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07"/>
  <workbookPr autoCompressPictures="0"/>
  <mc:AlternateContent xmlns:mc="http://schemas.openxmlformats.org/markup-compatibility/2006">
    <mc:Choice Requires="x15">
      <x15ac:absPath xmlns:x15ac="http://schemas.microsoft.com/office/spreadsheetml/2010/11/ac" url="/Users/rowan/Dropbox/articles/Danish_shells/Data_paper/"/>
    </mc:Choice>
  </mc:AlternateContent>
  <xr:revisionPtr revIDLastSave="0" documentId="13_ncr:1_{D3C0BD43-DFA3-C14C-9C67-68CFC8351993}" xr6:coauthVersionLast="47" xr6:coauthVersionMax="47" xr10:uidLastSave="{00000000-0000-0000-0000-000000000000}"/>
  <bookViews>
    <workbookView xWindow="3720" yWindow="860" windowWidth="29400" windowHeight="18380" firstSheet="9" activeTab="10" xr2:uid="{00000000-000D-0000-FFFF-FFFF00000000}"/>
  </bookViews>
  <sheets>
    <sheet name="Sites and dataset index" sheetId="2" r:id="rId1"/>
    <sheet name="Isotopic data &amp; C-14 humans" sheetId="3" r:id="rId2"/>
    <sheet name="Isotopic data of faunal remains" sheetId="16" r:id="rId3"/>
    <sheet name="C-14 dates of foodcrusts" sheetId="4" r:id="rId4"/>
    <sheet name="C-14 dates fish traps &amp; weirs" sheetId="11" r:id="rId5"/>
    <sheet name="C-14 dates bone points etc" sheetId="12" r:id="rId6"/>
    <sheet name="C-14 dates from shell middens" sheetId="13" r:id="rId7"/>
    <sheet name="C-14 dates non-shell midden" sheetId="14" r:id="rId8"/>
    <sheet name="C-14 dates from cereal grains" sheetId="17" r:id="rId9"/>
    <sheet name="C-14 dates from domesticates" sheetId="18" r:id="rId10"/>
    <sheet name="ORA of ceramics" sheetId="5" r:id="rId11"/>
    <sheet name="Fish NISP" sheetId="6" r:id="rId12"/>
    <sheet name="Marine mammal NISP" sheetId="8" r:id="rId13"/>
    <sheet name="Shellfish MAU values" sheetId="22" r:id="rId14"/>
    <sheet name="Distribution of shell middens" sheetId="19" r:id="rId15"/>
    <sheet name="Shellfish taxa present" sheetId="10" r:id="rId16"/>
    <sheet name="Shell midden size and volumes" sheetId="15" r:id="rId17"/>
    <sheet name="References" sheetId="20" r:id="rId18"/>
  </sheets>
  <definedNames>
    <definedName name="_xlnm._FilterDatabase" localSheetId="5" hidden="1">'C-14 dates bone points etc'!$A$1:$S$998</definedName>
    <definedName name="_xlnm._FilterDatabase" localSheetId="4" hidden="1">'C-14 dates fish traps &amp; weirs'!$A$1:$Y$1039</definedName>
    <definedName name="_xlnm._FilterDatabase" localSheetId="8" hidden="1">'C-14 dates from cereal grains'!$A$1:$S$1026</definedName>
    <definedName name="_xlnm._FilterDatabase" localSheetId="9" hidden="1">'C-14 dates from domesticates'!$A$1:$Z$1003</definedName>
    <definedName name="_xlnm._FilterDatabase" localSheetId="6" hidden="1">'C-14 dates from shell middens'!$A$1:$U$680</definedName>
    <definedName name="_xlnm._FilterDatabase" localSheetId="7" hidden="1">'C-14 dates non-shell midden'!$A$1:$M$1089</definedName>
    <definedName name="_xlnm._FilterDatabase" localSheetId="3" hidden="1">'C-14 dates of foodcrusts'!$A$1:$S$999</definedName>
    <definedName name="_xlnm._FilterDatabase" localSheetId="14" hidden="1">'Distribution of shell middens'!$A$1:$D$643</definedName>
    <definedName name="_xlnm._FilterDatabase" localSheetId="11" hidden="1">'Fish NISP'!$A$1:$BM$952</definedName>
    <definedName name="_xlnm._FilterDatabase" localSheetId="1" hidden="1">'Isotopic data &amp; C-14 humans'!$A$1:$AK$1032</definedName>
    <definedName name="_xlnm._FilterDatabase" localSheetId="2" hidden="1">'Isotopic data of faunal remains'!$A$1:$AN$1601</definedName>
    <definedName name="_xlnm._FilterDatabase" localSheetId="12" hidden="1">'Marine mammal NISP'!$A$1:$BE$1053</definedName>
    <definedName name="_xlnm._FilterDatabase" localSheetId="10" hidden="1">'ORA of ceramics'!$A$1:$BO$993</definedName>
    <definedName name="_xlnm._FilterDatabase" localSheetId="17" hidden="1">References!$A$1:$B$960</definedName>
    <definedName name="_xlnm._FilterDatabase" localSheetId="16" hidden="1">'Shell midden size and volumes'!$A$1:$M$1002</definedName>
    <definedName name="_xlnm._FilterDatabase" localSheetId="13" hidden="1">'Shellfish MAU values'!$A$1:$AB$1000</definedName>
    <definedName name="_xlnm._FilterDatabase" localSheetId="15" hidden="1">'Shellfish taxa present'!$A$1:$BM$834</definedName>
    <definedName name="_xlnm._FilterDatabase" localSheetId="0" hidden="1">'Sites and dataset index'!$A$1:$T$1337</definedName>
    <definedName name="Z_48799028_F09D_48C0_9F00_2F432B64920A_.wvu.FilterData" localSheetId="1" hidden="1">'Isotopic data &amp; C-14 humans'!$A$1:$AK$1032</definedName>
  </definedNames>
  <calcPr calcId="191029"/>
  <customWorkbookViews>
    <customWorkbookView name="Filter 1" guid="{48799028-F09D-48C0-9F00-2F432B64920A}" maximized="1" windowWidth="0" windowHeight="0" activeSheetId="0"/>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mx="http://schemas.microsoft.com/office/mac/excel/2008/main" uri="{7523E5D3-25F3-A5E0-1632-64F254C22452}">
      <mx:ArchID Flags="2"/>
    </ext>
  </extLst>
</workbook>
</file>

<file path=xl/calcChain.xml><?xml version="1.0" encoding="utf-8"?>
<calcChain xmlns="http://schemas.openxmlformats.org/spreadsheetml/2006/main">
  <c r="V368" i="3" l="1"/>
  <c r="Q94" i="18"/>
  <c r="G94" i="18"/>
  <c r="Q93" i="18"/>
  <c r="G93" i="18"/>
  <c r="Q92" i="18"/>
  <c r="G92" i="18"/>
  <c r="Q91" i="18"/>
  <c r="G91" i="18"/>
  <c r="Q90" i="18"/>
  <c r="G90" i="18"/>
  <c r="Q89" i="18"/>
  <c r="G89" i="18"/>
  <c r="Q87" i="18"/>
  <c r="G87" i="18"/>
  <c r="Q86" i="18"/>
  <c r="G86" i="18"/>
  <c r="Q85" i="18"/>
  <c r="G85" i="18"/>
  <c r="Q84" i="18"/>
  <c r="G84" i="18"/>
  <c r="Q83" i="18"/>
  <c r="G83" i="18"/>
  <c r="Q88" i="18"/>
  <c r="G88" i="18"/>
  <c r="Q82" i="18"/>
  <c r="G82" i="18"/>
  <c r="Q81" i="18"/>
  <c r="G81" i="18"/>
  <c r="G80" i="18"/>
  <c r="G79" i="18"/>
  <c r="G78" i="18"/>
  <c r="Q77" i="18"/>
  <c r="G77" i="18"/>
  <c r="Q76" i="18"/>
  <c r="G76" i="18"/>
  <c r="Q75" i="18"/>
  <c r="G75" i="18"/>
  <c r="Q74" i="18"/>
  <c r="G74" i="18"/>
  <c r="Q73" i="18"/>
  <c r="G73" i="18"/>
  <c r="Q72" i="18"/>
  <c r="G72" i="18"/>
  <c r="Q71" i="18"/>
  <c r="G71" i="18"/>
  <c r="Q70" i="18"/>
  <c r="G70" i="18"/>
  <c r="Q68" i="18"/>
  <c r="G68" i="18"/>
  <c r="Q67" i="18"/>
  <c r="G67" i="18"/>
  <c r="Q66" i="18"/>
  <c r="G66" i="18"/>
  <c r="Q65" i="18"/>
  <c r="G65" i="18"/>
  <c r="Q64" i="18"/>
  <c r="G64" i="18"/>
  <c r="Q63" i="18"/>
  <c r="G63" i="18"/>
  <c r="Q62" i="18"/>
  <c r="G62" i="18"/>
  <c r="Q61" i="18"/>
  <c r="G61" i="18"/>
  <c r="G60" i="18"/>
  <c r="Q69" i="18"/>
  <c r="G69" i="18"/>
  <c r="G59" i="18"/>
  <c r="Q58" i="18"/>
  <c r="G58" i="18"/>
  <c r="G14" i="18"/>
  <c r="Q7" i="18"/>
  <c r="G7" i="18"/>
  <c r="AE424" i="16"/>
  <c r="K424" i="16"/>
  <c r="AE423" i="16"/>
  <c r="K423" i="16"/>
  <c r="AE422" i="16"/>
  <c r="K422" i="16"/>
  <c r="AE421" i="16"/>
  <c r="K421" i="16"/>
  <c r="AE420" i="16"/>
  <c r="K420" i="16"/>
  <c r="AE419" i="16"/>
  <c r="K419" i="16"/>
  <c r="AE4" i="16"/>
  <c r="K4" i="16"/>
  <c r="AE3" i="16"/>
  <c r="K3" i="16"/>
  <c r="AH17" i="16"/>
  <c r="K17" i="16"/>
  <c r="AH16" i="16"/>
  <c r="K16" i="16"/>
  <c r="AH15" i="16"/>
  <c r="K15" i="16"/>
  <c r="AH14" i="16"/>
  <c r="AE14" i="16"/>
  <c r="K14" i="16"/>
  <c r="AH13" i="16"/>
  <c r="K13" i="16"/>
  <c r="AH12" i="16"/>
  <c r="AE12" i="16"/>
  <c r="K12" i="16"/>
  <c r="AH52" i="16"/>
  <c r="K52" i="16"/>
  <c r="AH51" i="16"/>
  <c r="K51" i="16"/>
  <c r="AH50" i="16"/>
  <c r="K50" i="16"/>
  <c r="AE328" i="16"/>
  <c r="K328" i="16"/>
  <c r="AE325" i="16"/>
  <c r="K325" i="16"/>
  <c r="AE315" i="16"/>
  <c r="K315" i="16"/>
  <c r="AE313" i="16"/>
  <c r="K313" i="16"/>
  <c r="AE302" i="16"/>
  <c r="K302" i="16"/>
  <c r="AE295" i="16"/>
  <c r="K295" i="16"/>
  <c r="AE293" i="16"/>
  <c r="K293" i="16"/>
  <c r="AE285" i="16"/>
  <c r="K285" i="16"/>
  <c r="AE274" i="16"/>
  <c r="K274" i="16"/>
  <c r="AE267" i="16"/>
  <c r="K267" i="16"/>
  <c r="AE259" i="16"/>
  <c r="K259" i="16"/>
  <c r="AE250" i="16"/>
  <c r="K250" i="16"/>
  <c r="AE245" i="16"/>
  <c r="K245" i="16"/>
  <c r="AE240" i="16"/>
  <c r="K240" i="16"/>
  <c r="AE128" i="16"/>
  <c r="K128" i="16"/>
  <c r="AE489" i="16"/>
  <c r="K489" i="16"/>
  <c r="AE53" i="16"/>
  <c r="K53" i="16"/>
  <c r="AH348" i="16"/>
  <c r="AE348" i="16"/>
  <c r="K348" i="16"/>
  <c r="AE125" i="16"/>
  <c r="K125" i="16"/>
  <c r="K405" i="16"/>
  <c r="K404" i="16"/>
  <c r="K403" i="16"/>
  <c r="AE229" i="16"/>
  <c r="K229" i="16"/>
  <c r="AH345" i="16"/>
  <c r="AG345" i="16"/>
  <c r="AF345" i="16"/>
  <c r="AE345" i="16"/>
  <c r="K345" i="16"/>
  <c r="AH344" i="16"/>
  <c r="AG344" i="16"/>
  <c r="AF344" i="16"/>
  <c r="AE344" i="16"/>
  <c r="K344" i="16"/>
  <c r="AH343" i="16"/>
  <c r="AG343" i="16"/>
  <c r="AF343" i="16"/>
  <c r="AE343" i="16"/>
  <c r="K343" i="16"/>
  <c r="AH342" i="16"/>
  <c r="AG342" i="16"/>
  <c r="AF342" i="16"/>
  <c r="AE342" i="16"/>
  <c r="K342" i="16"/>
  <c r="AH341" i="16"/>
  <c r="AG341" i="16"/>
  <c r="AF341" i="16"/>
  <c r="AE341" i="16"/>
  <c r="K341" i="16"/>
  <c r="AH340" i="16"/>
  <c r="AG340" i="16"/>
  <c r="AF340" i="16"/>
  <c r="AE340" i="16"/>
  <c r="K340" i="16"/>
  <c r="AH339" i="16"/>
  <c r="AG339" i="16"/>
  <c r="AF339" i="16"/>
  <c r="AE339" i="16"/>
  <c r="K339" i="16"/>
  <c r="AH338" i="16"/>
  <c r="AG338" i="16"/>
  <c r="AF338" i="16"/>
  <c r="AE338" i="16"/>
  <c r="K338" i="16"/>
  <c r="AH337" i="16"/>
  <c r="AG337" i="16"/>
  <c r="AF337" i="16"/>
  <c r="AE337" i="16"/>
  <c r="K337" i="16"/>
  <c r="AH336" i="16"/>
  <c r="AG336" i="16"/>
  <c r="AF336" i="16"/>
  <c r="AE336" i="16"/>
  <c r="K336" i="16"/>
  <c r="AE133" i="16"/>
  <c r="K133" i="16"/>
  <c r="AE321" i="16"/>
  <c r="K321" i="16"/>
  <c r="AE317" i="16"/>
  <c r="K317" i="16"/>
  <c r="AE314" i="16"/>
  <c r="K314" i="16"/>
  <c r="AE308" i="16"/>
  <c r="K308" i="16"/>
  <c r="AE298" i="16"/>
  <c r="K298" i="16"/>
  <c r="AE288" i="16"/>
  <c r="K288" i="16"/>
  <c r="AE275" i="16"/>
  <c r="K275" i="16"/>
  <c r="AE269" i="16"/>
  <c r="K269" i="16"/>
  <c r="AE261" i="16"/>
  <c r="K261" i="16"/>
  <c r="AE253" i="16"/>
  <c r="K253" i="16"/>
  <c r="AE247" i="16"/>
  <c r="K247" i="16"/>
  <c r="AE228" i="16"/>
  <c r="K228" i="16"/>
  <c r="AE227" i="16"/>
  <c r="K227" i="16"/>
  <c r="AE130" i="16"/>
  <c r="K130" i="16"/>
  <c r="AE488" i="16"/>
  <c r="K488" i="16"/>
  <c r="AE486" i="16"/>
  <c r="K486" i="16"/>
  <c r="AH376" i="16"/>
  <c r="AE376" i="16"/>
  <c r="K376" i="16"/>
  <c r="AH375" i="16"/>
  <c r="AE375" i="16"/>
  <c r="K375" i="16"/>
  <c r="AH374" i="16"/>
  <c r="AE374" i="16"/>
  <c r="K374" i="16"/>
  <c r="AH373" i="16"/>
  <c r="AE373" i="16"/>
  <c r="K373" i="16"/>
  <c r="AE372" i="16"/>
  <c r="K372" i="16"/>
  <c r="AE371" i="16"/>
  <c r="K371" i="16"/>
  <c r="AH370" i="16"/>
  <c r="AE370" i="16"/>
  <c r="K370" i="16"/>
  <c r="AH369" i="16"/>
  <c r="AE369" i="16"/>
  <c r="K369" i="16"/>
  <c r="AH368" i="16"/>
  <c r="AE368" i="16"/>
  <c r="K368" i="16"/>
  <c r="AH367" i="16"/>
  <c r="K367" i="16"/>
  <c r="AH366" i="16"/>
  <c r="K366" i="16"/>
  <c r="AH365" i="16"/>
  <c r="AE365" i="16"/>
  <c r="K365" i="16"/>
  <c r="AH94" i="16"/>
  <c r="AE94" i="16"/>
  <c r="K94" i="16"/>
  <c r="AH93" i="16"/>
  <c r="AE93" i="16"/>
  <c r="K93" i="16"/>
  <c r="AH92" i="16"/>
  <c r="AE92" i="16"/>
  <c r="K92" i="16"/>
  <c r="AH91" i="16"/>
  <c r="AE91" i="16"/>
  <c r="K91" i="16"/>
  <c r="AH90" i="16"/>
  <c r="AE90" i="16"/>
  <c r="K90" i="16"/>
  <c r="AH89" i="16"/>
  <c r="AE89" i="16"/>
  <c r="K89" i="16"/>
  <c r="AH88" i="16"/>
  <c r="AE88" i="16"/>
  <c r="K88" i="16"/>
  <c r="AH87" i="16"/>
  <c r="AE87" i="16"/>
  <c r="K87" i="16"/>
  <c r="AE73" i="16"/>
  <c r="K73" i="16"/>
  <c r="AE72" i="16"/>
  <c r="K72" i="16"/>
  <c r="AH49" i="16"/>
  <c r="AE49" i="16"/>
  <c r="K49" i="16"/>
  <c r="AH48" i="16"/>
  <c r="AE48" i="16"/>
  <c r="K48" i="16"/>
  <c r="AH47" i="16"/>
  <c r="AE47" i="16"/>
  <c r="K47" i="16"/>
  <c r="AH46" i="16"/>
  <c r="AE46" i="16"/>
  <c r="K46" i="16"/>
  <c r="AH45" i="16"/>
  <c r="AE45" i="16"/>
  <c r="K45" i="16"/>
  <c r="AH44" i="16"/>
  <c r="AE44" i="16"/>
  <c r="K44" i="16"/>
  <c r="AE43" i="16"/>
  <c r="K43" i="16"/>
  <c r="AH42" i="16"/>
  <c r="AE42" i="16"/>
  <c r="K42" i="16"/>
  <c r="AH41" i="16"/>
  <c r="AE41" i="16"/>
  <c r="K41" i="16"/>
  <c r="AE335" i="16"/>
  <c r="K335" i="16"/>
  <c r="AH407" i="16"/>
  <c r="AG407" i="16"/>
  <c r="AF407" i="16"/>
  <c r="AE407" i="16"/>
  <c r="K407" i="16"/>
  <c r="AH406" i="16"/>
  <c r="AG406" i="16"/>
  <c r="AF406" i="16"/>
  <c r="AE406" i="16"/>
  <c r="K406" i="16"/>
  <c r="AH104" i="16"/>
  <c r="AG104" i="16"/>
  <c r="AF104" i="16"/>
  <c r="AE104" i="16"/>
  <c r="K104" i="16"/>
  <c r="AH103" i="16"/>
  <c r="AG103" i="16"/>
  <c r="AF103" i="16"/>
  <c r="AE103" i="16"/>
  <c r="K103" i="16"/>
  <c r="AH102" i="16"/>
  <c r="AG102" i="16"/>
  <c r="AF102" i="16"/>
  <c r="AE102" i="16"/>
  <c r="K102" i="16"/>
  <c r="AH101" i="16"/>
  <c r="AG101" i="16"/>
  <c r="AF101" i="16"/>
  <c r="AE101" i="16"/>
  <c r="K101" i="16"/>
  <c r="AH100" i="16"/>
  <c r="AG100" i="16"/>
  <c r="AF100" i="16"/>
  <c r="AE100" i="16"/>
  <c r="K100" i="16"/>
  <c r="AH99" i="16"/>
  <c r="AG99" i="16"/>
  <c r="AF99" i="16"/>
  <c r="AE99" i="16"/>
  <c r="K99" i="16"/>
  <c r="AE75" i="16"/>
  <c r="K75" i="16"/>
  <c r="AE74" i="16"/>
  <c r="K74" i="16"/>
  <c r="AE430" i="16"/>
  <c r="K430" i="16"/>
  <c r="AE429" i="16"/>
  <c r="K429" i="16"/>
  <c r="AH394" i="16"/>
  <c r="AG394" i="16"/>
  <c r="AF394" i="16"/>
  <c r="AE394" i="16"/>
  <c r="K394" i="16"/>
  <c r="AH393" i="16"/>
  <c r="AG393" i="16"/>
  <c r="AF393" i="16"/>
  <c r="AE393" i="16"/>
  <c r="K393" i="16"/>
  <c r="K331" i="16"/>
  <c r="K330" i="16"/>
  <c r="AE431" i="16"/>
  <c r="K431" i="16"/>
  <c r="AE428" i="16"/>
  <c r="K428" i="16"/>
  <c r="AE427" i="16"/>
  <c r="K427" i="16"/>
  <c r="AE426" i="16"/>
  <c r="K426" i="16"/>
  <c r="AE425" i="16"/>
  <c r="K425" i="16"/>
  <c r="AH408" i="16"/>
  <c r="AE408" i="16"/>
  <c r="K408" i="16"/>
  <c r="AH352" i="16"/>
  <c r="AE352" i="16"/>
  <c r="K352" i="16"/>
  <c r="AH351" i="16"/>
  <c r="AE351" i="16"/>
  <c r="K351" i="16"/>
  <c r="AE6" i="16"/>
  <c r="K6" i="16"/>
  <c r="AE5" i="16"/>
  <c r="K5" i="16"/>
  <c r="AC2" i="16"/>
  <c r="AB2" i="16"/>
  <c r="AE2" i="16" s="1"/>
  <c r="K2" i="16"/>
  <c r="AH501" i="16"/>
  <c r="AE501" i="16"/>
  <c r="K501" i="16"/>
  <c r="AE357" i="16"/>
  <c r="K357" i="16"/>
  <c r="AE356" i="16"/>
  <c r="K356" i="16"/>
  <c r="AE355" i="16"/>
  <c r="K355" i="16"/>
  <c r="AE354" i="16"/>
  <c r="K354" i="16"/>
  <c r="AE353" i="16"/>
  <c r="K353" i="16"/>
  <c r="AE233" i="16"/>
  <c r="K233" i="16"/>
  <c r="AC232" i="16"/>
  <c r="AB232" i="16"/>
  <c r="AE232" i="16"/>
  <c r="K232" i="16"/>
  <c r="AE8" i="16"/>
  <c r="K8" i="16"/>
  <c r="AE7" i="16"/>
  <c r="K7" i="16"/>
  <c r="AE62" i="16"/>
  <c r="K62" i="16"/>
  <c r="AE309" i="16"/>
  <c r="K309" i="16"/>
  <c r="AE301" i="16"/>
  <c r="K301" i="16"/>
  <c r="AE280" i="16"/>
  <c r="K280" i="16"/>
  <c r="AE271" i="16"/>
  <c r="K271" i="16"/>
  <c r="AC10" i="16"/>
  <c r="AE10" i="16" s="1"/>
  <c r="AB10" i="16"/>
  <c r="K10" i="16"/>
  <c r="AE9" i="16"/>
  <c r="K9" i="16"/>
  <c r="AE258" i="16"/>
  <c r="K258" i="16"/>
  <c r="AE244" i="16"/>
  <c r="K244" i="16"/>
  <c r="AE234" i="16"/>
  <c r="K234" i="16"/>
  <c r="AH509" i="16"/>
  <c r="AE509" i="16"/>
  <c r="K509" i="16"/>
  <c r="AH508" i="16"/>
  <c r="AE508" i="16"/>
  <c r="K508" i="16"/>
  <c r="AE485" i="16"/>
  <c r="K485" i="16"/>
  <c r="AH484" i="16"/>
  <c r="AG484" i="16"/>
  <c r="AF484" i="16"/>
  <c r="AE484" i="16"/>
  <c r="K484" i="16"/>
  <c r="AH483" i="16"/>
  <c r="AG483" i="16"/>
  <c r="AF483" i="16"/>
  <c r="AE483" i="16"/>
  <c r="K483" i="16"/>
  <c r="AH482" i="16"/>
  <c r="AG482" i="16"/>
  <c r="AF482" i="16"/>
  <c r="AE482" i="16"/>
  <c r="K482" i="16"/>
  <c r="AH481" i="16"/>
  <c r="AG481" i="16"/>
  <c r="AF481" i="16"/>
  <c r="AE481" i="16"/>
  <c r="K481" i="16"/>
  <c r="AH480" i="16"/>
  <c r="AG480" i="16"/>
  <c r="AF480" i="16"/>
  <c r="AE480" i="16"/>
  <c r="K480" i="16"/>
  <c r="AH479" i="16"/>
  <c r="AG479" i="16"/>
  <c r="AF479" i="16"/>
  <c r="AE479" i="16"/>
  <c r="K479" i="16"/>
  <c r="AH478" i="16"/>
  <c r="AG478" i="16"/>
  <c r="AF478" i="16"/>
  <c r="AE478" i="16"/>
  <c r="K478" i="16"/>
  <c r="AH477" i="16"/>
  <c r="AG477" i="16"/>
  <c r="AF477" i="16"/>
  <c r="AE477" i="16"/>
  <c r="K477" i="16"/>
  <c r="AH476" i="16"/>
  <c r="AG476" i="16"/>
  <c r="AF476" i="16"/>
  <c r="AE476" i="16"/>
  <c r="K476" i="16"/>
  <c r="AE226" i="16"/>
  <c r="K226" i="16"/>
  <c r="AG474" i="16"/>
  <c r="AF474" i="16"/>
  <c r="AE474" i="16"/>
  <c r="K474" i="16"/>
  <c r="K65" i="16"/>
  <c r="AH472" i="16"/>
  <c r="AG472" i="16"/>
  <c r="AF472" i="16"/>
  <c r="AE472" i="16"/>
  <c r="K472" i="16"/>
  <c r="AH471" i="16"/>
  <c r="AG471" i="16"/>
  <c r="AF471" i="16"/>
  <c r="AE471" i="16"/>
  <c r="K471" i="16"/>
  <c r="AH470" i="16"/>
  <c r="AG470" i="16"/>
  <c r="AF470" i="16"/>
  <c r="AE470" i="16"/>
  <c r="K470" i="16"/>
  <c r="AH469" i="16"/>
  <c r="AG469" i="16"/>
  <c r="AF469" i="16"/>
  <c r="AE469" i="16"/>
  <c r="K469" i="16"/>
  <c r="AH468" i="16"/>
  <c r="AG468" i="16"/>
  <c r="AF468" i="16"/>
  <c r="AE468" i="16"/>
  <c r="K468" i="16"/>
  <c r="AH467" i="16"/>
  <c r="AG467" i="16"/>
  <c r="AF467" i="16"/>
  <c r="AE467" i="16"/>
  <c r="K467" i="16"/>
  <c r="AH466" i="16"/>
  <c r="AG466" i="16"/>
  <c r="AF466" i="16"/>
  <c r="AE466" i="16"/>
  <c r="K466" i="16"/>
  <c r="AH465" i="16"/>
  <c r="AG465" i="16"/>
  <c r="AF465" i="16"/>
  <c r="AE465" i="16"/>
  <c r="K465" i="16"/>
  <c r="AH464" i="16"/>
  <c r="AG464" i="16"/>
  <c r="AF464" i="16"/>
  <c r="AE464" i="16"/>
  <c r="K464" i="16"/>
  <c r="AH463" i="16"/>
  <c r="AG463" i="16"/>
  <c r="AF463" i="16"/>
  <c r="AE463" i="16"/>
  <c r="K463" i="16"/>
  <c r="AE322" i="16"/>
  <c r="K322" i="16"/>
  <c r="AE311" i="16"/>
  <c r="K311" i="16"/>
  <c r="AE307" i="16"/>
  <c r="K307" i="16"/>
  <c r="AE296" i="16"/>
  <c r="K296" i="16"/>
  <c r="AH456" i="16"/>
  <c r="AG456" i="16"/>
  <c r="AF456" i="16"/>
  <c r="AE456" i="16"/>
  <c r="K456" i="16"/>
  <c r="AH455" i="16"/>
  <c r="AG455" i="16"/>
  <c r="AF455" i="16"/>
  <c r="AE455" i="16"/>
  <c r="K455" i="16"/>
  <c r="AH454" i="16"/>
  <c r="AG454" i="16"/>
  <c r="AF454" i="16"/>
  <c r="AE454" i="16"/>
  <c r="K454" i="16"/>
  <c r="AH453" i="16"/>
  <c r="AG453" i="16"/>
  <c r="AF453" i="16"/>
  <c r="AE453" i="16"/>
  <c r="K453" i="16"/>
  <c r="AH452" i="16"/>
  <c r="AG452" i="16"/>
  <c r="AF452" i="16"/>
  <c r="AE452" i="16"/>
  <c r="K452" i="16"/>
  <c r="AH451" i="16"/>
  <c r="AG451" i="16"/>
  <c r="AF451" i="16"/>
  <c r="AE451" i="16"/>
  <c r="K451" i="16"/>
  <c r="AH450" i="16"/>
  <c r="AG450" i="16"/>
  <c r="AF450" i="16"/>
  <c r="AE450" i="16"/>
  <c r="K450" i="16"/>
  <c r="AH449" i="16"/>
  <c r="AG449" i="16"/>
  <c r="AF449" i="16"/>
  <c r="AE449" i="16"/>
  <c r="K449" i="16"/>
  <c r="AH448" i="16"/>
  <c r="AG448" i="16"/>
  <c r="AF448" i="16"/>
  <c r="AE448" i="16"/>
  <c r="K448" i="16"/>
  <c r="AH447" i="16"/>
  <c r="AG447" i="16"/>
  <c r="AF447" i="16"/>
  <c r="AE447" i="16"/>
  <c r="K447" i="16"/>
  <c r="AH446" i="16"/>
  <c r="AG446" i="16"/>
  <c r="AF446" i="16"/>
  <c r="AE446" i="16"/>
  <c r="K446" i="16"/>
  <c r="AH445" i="16"/>
  <c r="AG445" i="16"/>
  <c r="AF445" i="16"/>
  <c r="AE445" i="16"/>
  <c r="K445" i="16"/>
  <c r="AH444" i="16"/>
  <c r="AG444" i="16"/>
  <c r="AF444" i="16"/>
  <c r="AE444" i="16"/>
  <c r="K444" i="16"/>
  <c r="AH443" i="16"/>
  <c r="AG443" i="16"/>
  <c r="AF443" i="16"/>
  <c r="AE443" i="16"/>
  <c r="K443" i="16"/>
  <c r="AH442" i="16"/>
  <c r="AG442" i="16"/>
  <c r="AF442" i="16"/>
  <c r="AE442" i="16"/>
  <c r="K442" i="16"/>
  <c r="AH441" i="16"/>
  <c r="AG441" i="16"/>
  <c r="AF441" i="16"/>
  <c r="AE441" i="16"/>
  <c r="K441" i="16"/>
  <c r="AH440" i="16"/>
  <c r="AG440" i="16"/>
  <c r="AF440" i="16"/>
  <c r="AE440" i="16"/>
  <c r="K440" i="16"/>
  <c r="AE439" i="16"/>
  <c r="K439" i="16"/>
  <c r="AE438" i="16"/>
  <c r="K438" i="16"/>
  <c r="AE437" i="16"/>
  <c r="K437" i="16"/>
  <c r="AE290" i="16"/>
  <c r="K290" i="16"/>
  <c r="AE286" i="16"/>
  <c r="K286" i="16"/>
  <c r="AE279" i="16"/>
  <c r="K279" i="16"/>
  <c r="AE270" i="16"/>
  <c r="K270" i="16"/>
  <c r="AE264" i="16"/>
  <c r="K264" i="16"/>
  <c r="AE251" i="16"/>
  <c r="K251" i="16"/>
  <c r="AE248" i="16"/>
  <c r="K248" i="16"/>
  <c r="AE235" i="16"/>
  <c r="K235" i="16"/>
  <c r="AH346" i="16"/>
  <c r="AG346" i="16"/>
  <c r="AF346" i="16"/>
  <c r="AE346" i="16"/>
  <c r="K346" i="16"/>
  <c r="AE329" i="16"/>
  <c r="K329" i="16"/>
  <c r="AE323" i="16"/>
  <c r="K323" i="16"/>
  <c r="AE123" i="16"/>
  <c r="K123" i="16"/>
  <c r="K61" i="16"/>
  <c r="K60" i="16"/>
  <c r="AG462" i="16"/>
  <c r="AF462" i="16"/>
  <c r="AE462" i="16"/>
  <c r="K462" i="16"/>
  <c r="AE461" i="16"/>
  <c r="K461" i="16"/>
  <c r="AE435" i="16"/>
  <c r="K435" i="16"/>
  <c r="AG434" i="16"/>
  <c r="AF434" i="16"/>
  <c r="AE434" i="16"/>
  <c r="K434" i="16"/>
  <c r="AE433" i="16"/>
  <c r="K433" i="16"/>
  <c r="AG432" i="16"/>
  <c r="AF432" i="16"/>
  <c r="AE432" i="16"/>
  <c r="K432" i="16"/>
  <c r="AE318" i="16"/>
  <c r="K318" i="16"/>
  <c r="AE305" i="16"/>
  <c r="K305" i="16"/>
  <c r="AE297" i="16"/>
  <c r="K297" i="16"/>
  <c r="AE289" i="16"/>
  <c r="K289" i="16"/>
  <c r="AE287" i="16"/>
  <c r="K287" i="16"/>
  <c r="AE281" i="16"/>
  <c r="K281" i="16"/>
  <c r="AE277" i="16"/>
  <c r="K277" i="16"/>
  <c r="AE272" i="16"/>
  <c r="K272" i="16"/>
  <c r="AE263" i="16"/>
  <c r="K263" i="16"/>
  <c r="AH499" i="16"/>
  <c r="AE499" i="16"/>
  <c r="K499" i="16"/>
  <c r="AH498" i="16"/>
  <c r="AE498" i="16"/>
  <c r="K498" i="16"/>
  <c r="AH497" i="16"/>
  <c r="AE497" i="16"/>
  <c r="K497" i="16"/>
  <c r="AH496" i="16"/>
  <c r="AE496" i="16"/>
  <c r="K496" i="16"/>
  <c r="AH495" i="16"/>
  <c r="AE495" i="16"/>
  <c r="K495" i="16"/>
  <c r="AE252" i="16"/>
  <c r="K252" i="16"/>
  <c r="AE243" i="16"/>
  <c r="K243" i="16"/>
  <c r="AE237" i="16"/>
  <c r="K237" i="16"/>
  <c r="AH457" i="16"/>
  <c r="AG457" i="16"/>
  <c r="AF457" i="16"/>
  <c r="AE457" i="16"/>
  <c r="K457" i="16"/>
  <c r="AH108" i="16"/>
  <c r="AG108" i="16"/>
  <c r="AF108" i="16"/>
  <c r="AE108" i="16"/>
  <c r="K108" i="16"/>
  <c r="AH107" i="16"/>
  <c r="AG107" i="16"/>
  <c r="AF107" i="16"/>
  <c r="AE107" i="16"/>
  <c r="K107" i="16"/>
  <c r="AH106" i="16"/>
  <c r="AG106" i="16"/>
  <c r="AF106" i="16"/>
  <c r="AE106" i="16"/>
  <c r="K106" i="16"/>
  <c r="AH105" i="16"/>
  <c r="AG105" i="16"/>
  <c r="AF105" i="16"/>
  <c r="AE105" i="16"/>
  <c r="K105" i="16"/>
  <c r="AH84" i="16"/>
  <c r="K84" i="16"/>
  <c r="AH418" i="16"/>
  <c r="AE418" i="16"/>
  <c r="K418" i="16"/>
  <c r="AH417" i="16"/>
  <c r="AE417" i="16"/>
  <c r="K417" i="16"/>
  <c r="AH416" i="16"/>
  <c r="AE416" i="16"/>
  <c r="K416" i="16"/>
  <c r="AH415" i="16"/>
  <c r="AE415" i="16"/>
  <c r="K415" i="16"/>
  <c r="AH414" i="16"/>
  <c r="AE414" i="16"/>
  <c r="K414" i="16"/>
  <c r="AH413" i="16"/>
  <c r="K413" i="16"/>
  <c r="AH412" i="16"/>
  <c r="AE412" i="16"/>
  <c r="K412" i="16"/>
  <c r="AH411" i="16"/>
  <c r="AE411" i="16"/>
  <c r="K411" i="16"/>
  <c r="AE410" i="16"/>
  <c r="K410" i="16"/>
  <c r="AE409" i="16"/>
  <c r="K409" i="16"/>
  <c r="K402" i="16"/>
  <c r="K400" i="16"/>
  <c r="K397" i="16"/>
  <c r="AH83" i="16"/>
  <c r="K83" i="16"/>
  <c r="AE69" i="16"/>
  <c r="K69" i="16"/>
  <c r="AE68" i="16"/>
  <c r="K68" i="16"/>
  <c r="AE265" i="16"/>
  <c r="K265" i="16"/>
  <c r="AE256" i="16"/>
  <c r="K256" i="16"/>
  <c r="AH350" i="16"/>
  <c r="AE350" i="16"/>
  <c r="K350" i="16"/>
  <c r="AH349" i="16"/>
  <c r="AE349" i="16"/>
  <c r="K349" i="16"/>
  <c r="AH502" i="16"/>
  <c r="AE502" i="16"/>
  <c r="K502" i="16"/>
  <c r="AH500" i="16"/>
  <c r="AE500" i="16"/>
  <c r="K500" i="16"/>
  <c r="AE392" i="16"/>
  <c r="K392" i="16"/>
  <c r="AE391" i="16"/>
  <c r="K391" i="16"/>
  <c r="AE390" i="16"/>
  <c r="K390" i="16"/>
  <c r="AE326" i="16"/>
  <c r="K326" i="16"/>
  <c r="AE324" i="16"/>
  <c r="K324" i="16"/>
  <c r="AE316" i="16"/>
  <c r="K316" i="16"/>
  <c r="AE310" i="16"/>
  <c r="K310" i="16"/>
  <c r="AE303" i="16"/>
  <c r="K303" i="16"/>
  <c r="AE300" i="16"/>
  <c r="K300" i="16"/>
  <c r="AE291" i="16"/>
  <c r="K291" i="16"/>
  <c r="AE284" i="16"/>
  <c r="K284" i="16"/>
  <c r="AE276" i="16"/>
  <c r="K276" i="16"/>
  <c r="AE266" i="16"/>
  <c r="K266" i="16"/>
  <c r="AE262" i="16"/>
  <c r="K262" i="16"/>
  <c r="AE254" i="16"/>
  <c r="K254" i="16"/>
  <c r="AE241" i="16"/>
  <c r="K241" i="16"/>
  <c r="AE236" i="16"/>
  <c r="K236" i="16"/>
  <c r="AE332" i="16"/>
  <c r="K332" i="16"/>
  <c r="AG146" i="16"/>
  <c r="AF146" i="16"/>
  <c r="AE146" i="16"/>
  <c r="K146" i="16"/>
  <c r="AG135" i="16"/>
  <c r="AF135" i="16"/>
  <c r="AE135" i="16"/>
  <c r="K135" i="16"/>
  <c r="AE494" i="16"/>
  <c r="K494" i="16"/>
  <c r="AE493" i="16"/>
  <c r="K493" i="16"/>
  <c r="AE491" i="16"/>
  <c r="K491" i="16"/>
  <c r="AE490" i="16"/>
  <c r="K490" i="16"/>
  <c r="AE487" i="16"/>
  <c r="K487" i="16"/>
  <c r="AE396" i="16"/>
  <c r="K396" i="16"/>
  <c r="AE395" i="16"/>
  <c r="K395" i="16"/>
  <c r="AE362" i="16"/>
  <c r="K362" i="16"/>
  <c r="AE361" i="16"/>
  <c r="K361" i="16"/>
  <c r="AE360" i="16"/>
  <c r="K360" i="16"/>
  <c r="AE359" i="16"/>
  <c r="K359" i="16"/>
  <c r="AH358" i="16"/>
  <c r="AE358" i="16"/>
  <c r="K358" i="16"/>
  <c r="K347" i="16"/>
  <c r="K231" i="16"/>
  <c r="AE225" i="16"/>
  <c r="K225" i="16"/>
  <c r="AH224" i="16"/>
  <c r="AE224" i="16"/>
  <c r="K224" i="16"/>
  <c r="AH223" i="16"/>
  <c r="AE223" i="16"/>
  <c r="K223" i="16"/>
  <c r="AH222" i="16"/>
  <c r="AE222" i="16"/>
  <c r="K222" i="16"/>
  <c r="AH221" i="16"/>
  <c r="AE221" i="16"/>
  <c r="K221" i="16"/>
  <c r="AH220" i="16"/>
  <c r="AE220" i="16"/>
  <c r="K220" i="16"/>
  <c r="AH219" i="16"/>
  <c r="AE219" i="16"/>
  <c r="K219" i="16"/>
  <c r="AH218" i="16"/>
  <c r="K218" i="16"/>
  <c r="AH217" i="16"/>
  <c r="AE217" i="16"/>
  <c r="K217" i="16"/>
  <c r="AH216" i="16"/>
  <c r="AE216" i="16"/>
  <c r="K216" i="16"/>
  <c r="AH215" i="16"/>
  <c r="AE215" i="16"/>
  <c r="K215" i="16"/>
  <c r="AH214" i="16"/>
  <c r="AE214" i="16"/>
  <c r="K214" i="16"/>
  <c r="AH213" i="16"/>
  <c r="AE213" i="16"/>
  <c r="K213" i="16"/>
  <c r="AH212" i="16"/>
  <c r="AE212" i="16"/>
  <c r="K212" i="16"/>
  <c r="AH211" i="16"/>
  <c r="AE211" i="16"/>
  <c r="K211" i="16"/>
  <c r="AH210" i="16"/>
  <c r="AE210" i="16"/>
  <c r="K210" i="16"/>
  <c r="AH209" i="16"/>
  <c r="K209" i="16"/>
  <c r="AE145" i="16"/>
  <c r="K145" i="16"/>
  <c r="AE144" i="16"/>
  <c r="K144" i="16"/>
  <c r="AE143" i="16"/>
  <c r="K143" i="16"/>
  <c r="AE142" i="16"/>
  <c r="K142" i="16"/>
  <c r="AE141" i="16"/>
  <c r="K141" i="16"/>
  <c r="AE140" i="16"/>
  <c r="K140" i="16"/>
  <c r="AE139" i="16"/>
  <c r="K139" i="16"/>
  <c r="AE138" i="16"/>
  <c r="K138" i="16"/>
  <c r="AE137" i="16"/>
  <c r="K137" i="16"/>
  <c r="AE67" i="16"/>
  <c r="K67" i="16"/>
  <c r="AE66" i="16"/>
  <c r="K66" i="16"/>
  <c r="AE31" i="16"/>
  <c r="K31" i="16"/>
  <c r="AH117" i="16"/>
  <c r="AE117" i="16"/>
  <c r="K117" i="16"/>
  <c r="AH116" i="16"/>
  <c r="AE116" i="16"/>
  <c r="K116" i="16"/>
  <c r="AE30" i="16"/>
  <c r="K30" i="16"/>
  <c r="AE334" i="16"/>
  <c r="K334" i="16"/>
  <c r="AE333" i="16"/>
  <c r="K333" i="16"/>
  <c r="AH208" i="16"/>
  <c r="AE208" i="16"/>
  <c r="K208" i="16"/>
  <c r="AH207" i="16"/>
  <c r="AE207" i="16"/>
  <c r="K207" i="16"/>
  <c r="AH206" i="16"/>
  <c r="AE206" i="16"/>
  <c r="K206" i="16"/>
  <c r="AH205" i="16"/>
  <c r="AE205" i="16"/>
  <c r="K205" i="16"/>
  <c r="AH115" i="16"/>
  <c r="AE115" i="16"/>
  <c r="K115" i="16"/>
  <c r="AH114" i="16"/>
  <c r="AE114" i="16"/>
  <c r="K114" i="16"/>
  <c r="AH113" i="16"/>
  <c r="AE113" i="16"/>
  <c r="K113" i="16"/>
  <c r="AH204" i="16"/>
  <c r="AE204" i="16"/>
  <c r="K204" i="16"/>
  <c r="AH203" i="16"/>
  <c r="AE203" i="16"/>
  <c r="K203" i="16"/>
  <c r="AH202" i="16"/>
  <c r="AE202" i="16"/>
  <c r="K202" i="16"/>
  <c r="AH201" i="16"/>
  <c r="AE201" i="16"/>
  <c r="K201" i="16"/>
  <c r="AH200" i="16"/>
  <c r="AE200" i="16"/>
  <c r="K200" i="16"/>
  <c r="AH199" i="16"/>
  <c r="AE199" i="16"/>
  <c r="K199" i="16"/>
  <c r="AH198" i="16"/>
  <c r="AE198" i="16"/>
  <c r="K198" i="16"/>
  <c r="AH197" i="16"/>
  <c r="AE197" i="16"/>
  <c r="K197" i="16"/>
  <c r="AH196" i="16"/>
  <c r="AE196" i="16"/>
  <c r="K196" i="16"/>
  <c r="AH195" i="16"/>
  <c r="AE195" i="16"/>
  <c r="K195" i="16"/>
  <c r="AH194" i="16"/>
  <c r="AE194" i="16"/>
  <c r="K194" i="16"/>
  <c r="AH193" i="16"/>
  <c r="AE193" i="16"/>
  <c r="K193" i="16"/>
  <c r="AH192" i="16"/>
  <c r="AE192" i="16"/>
  <c r="K192" i="16"/>
  <c r="AH191" i="16"/>
  <c r="AE191" i="16"/>
  <c r="K191" i="16"/>
  <c r="AH190" i="16"/>
  <c r="AE190" i="16"/>
  <c r="K190" i="16"/>
  <c r="AH189" i="16"/>
  <c r="AE189" i="16"/>
  <c r="K189" i="16"/>
  <c r="AH188" i="16"/>
  <c r="AE188" i="16"/>
  <c r="K188" i="16"/>
  <c r="AH187" i="16"/>
  <c r="AE187" i="16"/>
  <c r="K187" i="16"/>
  <c r="AH186" i="16"/>
  <c r="AE186" i="16"/>
  <c r="K186" i="16"/>
  <c r="AH185" i="16"/>
  <c r="AE185" i="16"/>
  <c r="K185" i="16"/>
  <c r="AH184" i="16"/>
  <c r="K184" i="16"/>
  <c r="AH183" i="16"/>
  <c r="K183" i="16"/>
  <c r="AH182" i="16"/>
  <c r="AE182" i="16"/>
  <c r="K182" i="16"/>
  <c r="AH181" i="16"/>
  <c r="AE181" i="16"/>
  <c r="K181" i="16"/>
  <c r="AH180" i="16"/>
  <c r="AE180" i="16"/>
  <c r="K180" i="16"/>
  <c r="AH179" i="16"/>
  <c r="AE179" i="16"/>
  <c r="K179" i="16"/>
  <c r="AH178" i="16"/>
  <c r="AE178" i="16"/>
  <c r="K178" i="16"/>
  <c r="AH177" i="16"/>
  <c r="K177" i="16"/>
  <c r="AH176" i="16"/>
  <c r="AE176" i="16"/>
  <c r="K176" i="16"/>
  <c r="AH175" i="16"/>
  <c r="K175" i="16"/>
  <c r="AH174" i="16"/>
  <c r="AE174" i="16"/>
  <c r="K174" i="16"/>
  <c r="AH173" i="16"/>
  <c r="AE173" i="16"/>
  <c r="K173" i="16"/>
  <c r="AH172" i="16"/>
  <c r="AE172" i="16"/>
  <c r="K172" i="16"/>
  <c r="AH171" i="16"/>
  <c r="AE171" i="16"/>
  <c r="K171" i="16"/>
  <c r="AH170" i="16"/>
  <c r="AE170" i="16"/>
  <c r="K170" i="16"/>
  <c r="AH169" i="16"/>
  <c r="AE169" i="16"/>
  <c r="K169" i="16"/>
  <c r="AH168" i="16"/>
  <c r="AE168" i="16"/>
  <c r="K168" i="16"/>
  <c r="AH167" i="16"/>
  <c r="AE167" i="16"/>
  <c r="K167" i="16"/>
  <c r="AH127" i="16"/>
  <c r="AG127" i="16"/>
  <c r="AF127" i="16"/>
  <c r="AE127" i="16"/>
  <c r="K127" i="16"/>
  <c r="AH126" i="16"/>
  <c r="AG126" i="16"/>
  <c r="AF126" i="16"/>
  <c r="AE126" i="16"/>
  <c r="K126" i="16"/>
  <c r="AH166" i="16"/>
  <c r="AE166" i="16"/>
  <c r="K166" i="16"/>
  <c r="AH165" i="16"/>
  <c r="AE165" i="16"/>
  <c r="K165" i="16"/>
  <c r="AH164" i="16"/>
  <c r="AE164" i="16"/>
  <c r="K164" i="16"/>
  <c r="AH122" i="16"/>
  <c r="AG122" i="16"/>
  <c r="AF122" i="16"/>
  <c r="AE122" i="16"/>
  <c r="K122" i="16"/>
  <c r="AH121" i="16"/>
  <c r="AG121" i="16"/>
  <c r="AF121" i="16"/>
  <c r="AE121" i="16"/>
  <c r="K121" i="16"/>
  <c r="AH120" i="16"/>
  <c r="AG120" i="16"/>
  <c r="AF120" i="16"/>
  <c r="AE120" i="16"/>
  <c r="K120" i="16"/>
  <c r="AH119" i="16"/>
  <c r="AG119" i="16"/>
  <c r="AF119" i="16"/>
  <c r="AE119" i="16"/>
  <c r="K119" i="16"/>
  <c r="AH118" i="16"/>
  <c r="AG118" i="16"/>
  <c r="AF118" i="16"/>
  <c r="AE118" i="16"/>
  <c r="K118" i="16"/>
  <c r="AH163" i="16"/>
  <c r="AE163" i="16"/>
  <c r="K163" i="16"/>
  <c r="AH162" i="16"/>
  <c r="AE162" i="16"/>
  <c r="K162" i="16"/>
  <c r="AH161" i="16"/>
  <c r="AE161" i="16"/>
  <c r="K161" i="16"/>
  <c r="AH160" i="16"/>
  <c r="AE160" i="16"/>
  <c r="K160" i="16"/>
  <c r="AH159" i="16"/>
  <c r="AE159" i="16"/>
  <c r="K159" i="16"/>
  <c r="AH158" i="16"/>
  <c r="AE158" i="16"/>
  <c r="K158" i="16"/>
  <c r="AH157" i="16"/>
  <c r="AE157" i="16"/>
  <c r="K157" i="16"/>
  <c r="AH156" i="16"/>
  <c r="AE156" i="16"/>
  <c r="K156" i="16"/>
  <c r="AH155" i="16"/>
  <c r="AE155" i="16"/>
  <c r="K155" i="16"/>
  <c r="AH154" i="16"/>
  <c r="AE154" i="16"/>
  <c r="K154" i="16"/>
  <c r="AH153" i="16"/>
  <c r="AE153" i="16"/>
  <c r="K153" i="16"/>
  <c r="AH152" i="16"/>
  <c r="AE152" i="16"/>
  <c r="K152" i="16"/>
  <c r="AH151" i="16"/>
  <c r="AE151" i="16"/>
  <c r="K151" i="16"/>
  <c r="AH150" i="16"/>
  <c r="AE150" i="16"/>
  <c r="K150" i="16"/>
  <c r="AH63" i="16"/>
  <c r="AE63" i="16"/>
  <c r="K63" i="16"/>
  <c r="AH149" i="16"/>
  <c r="AE149" i="16"/>
  <c r="K149" i="16"/>
  <c r="AE148" i="16"/>
  <c r="K148" i="16"/>
  <c r="AE147" i="16"/>
  <c r="K147" i="16"/>
  <c r="AE327" i="16"/>
  <c r="K327" i="16"/>
  <c r="AE312" i="16"/>
  <c r="K312" i="16"/>
  <c r="AE304" i="16"/>
  <c r="K304" i="16"/>
  <c r="AE299" i="16"/>
  <c r="K299" i="16"/>
  <c r="AE292" i="16"/>
  <c r="K292" i="16"/>
  <c r="AE283" i="16"/>
  <c r="K283" i="16"/>
  <c r="AE273" i="16"/>
  <c r="K273" i="16"/>
  <c r="AE268" i="16"/>
  <c r="K268" i="16"/>
  <c r="AE260" i="16"/>
  <c r="K260" i="16"/>
  <c r="AE257" i="16"/>
  <c r="K257" i="16"/>
  <c r="AE242" i="16"/>
  <c r="K242" i="16"/>
  <c r="AE238" i="16"/>
  <c r="K238" i="16"/>
  <c r="AH475" i="16"/>
  <c r="K475" i="16"/>
  <c r="AH473" i="16"/>
  <c r="AG473" i="16"/>
  <c r="AF473" i="16"/>
  <c r="AE473" i="16"/>
  <c r="K473" i="16"/>
  <c r="AH460" i="16"/>
  <c r="AG460" i="16"/>
  <c r="AF460" i="16"/>
  <c r="AE460" i="16"/>
  <c r="K460" i="16"/>
  <c r="AH386" i="16"/>
  <c r="AG386" i="16"/>
  <c r="AF386" i="16"/>
  <c r="AE386" i="16"/>
  <c r="K386" i="16"/>
  <c r="AH385" i="16"/>
  <c r="AG385" i="16"/>
  <c r="AF385" i="16"/>
  <c r="AE385" i="16"/>
  <c r="K385" i="16"/>
  <c r="AH384" i="16"/>
  <c r="AG384" i="16"/>
  <c r="AF384" i="16"/>
  <c r="AE384" i="16"/>
  <c r="K384" i="16"/>
  <c r="AH383" i="16"/>
  <c r="AG383" i="16"/>
  <c r="AF383" i="16"/>
  <c r="AE383" i="16"/>
  <c r="K383" i="16"/>
  <c r="AH382" i="16"/>
  <c r="AG382" i="16"/>
  <c r="AF382" i="16"/>
  <c r="AE382" i="16"/>
  <c r="K382" i="16"/>
  <c r="AH381" i="16"/>
  <c r="AG381" i="16"/>
  <c r="AF381" i="16"/>
  <c r="AE381" i="16"/>
  <c r="K381" i="16"/>
  <c r="AH380" i="16"/>
  <c r="AG380" i="16"/>
  <c r="AF380" i="16"/>
  <c r="AE380" i="16"/>
  <c r="K380" i="16"/>
  <c r="AH379" i="16"/>
  <c r="AG379" i="16"/>
  <c r="AF379" i="16"/>
  <c r="AE379" i="16"/>
  <c r="K379" i="16"/>
  <c r="AH378" i="16"/>
  <c r="AG378" i="16"/>
  <c r="AF378" i="16"/>
  <c r="AE378" i="16"/>
  <c r="K378" i="16"/>
  <c r="AH377" i="16"/>
  <c r="AG377" i="16"/>
  <c r="AF377" i="16"/>
  <c r="AE377" i="16"/>
  <c r="K377" i="16"/>
  <c r="AE364" i="16"/>
  <c r="K364" i="16"/>
  <c r="AE363" i="16"/>
  <c r="K363" i="16"/>
  <c r="AE29" i="16"/>
  <c r="K29" i="16"/>
  <c r="AE28" i="16"/>
  <c r="K28" i="16"/>
  <c r="AE134" i="16"/>
  <c r="K134" i="16"/>
  <c r="AG136" i="16"/>
  <c r="AF136" i="16"/>
  <c r="AE136" i="16"/>
  <c r="K136" i="16"/>
  <c r="AG132" i="16"/>
  <c r="AF132" i="16"/>
  <c r="AE132" i="16"/>
  <c r="K132" i="16"/>
  <c r="AE131" i="16"/>
  <c r="K131" i="16"/>
  <c r="AE129" i="16"/>
  <c r="K129" i="16"/>
  <c r="AE124" i="16"/>
  <c r="K124" i="16"/>
  <c r="AE492" i="16"/>
  <c r="K492" i="16"/>
  <c r="AE320" i="16"/>
  <c r="K320" i="16"/>
  <c r="AE319" i="16"/>
  <c r="K319" i="16"/>
  <c r="AE306" i="16"/>
  <c r="K306" i="16"/>
  <c r="AE294" i="16"/>
  <c r="K294" i="16"/>
  <c r="AE282" i="16"/>
  <c r="K282" i="16"/>
  <c r="AE278" i="16"/>
  <c r="K278" i="16"/>
  <c r="AE255" i="16"/>
  <c r="K255" i="16"/>
  <c r="AE11" i="16"/>
  <c r="K11" i="16"/>
  <c r="K401" i="16"/>
  <c r="K399" i="16"/>
  <c r="K398" i="16"/>
  <c r="AE249" i="16"/>
  <c r="K249" i="16"/>
  <c r="AE246" i="16"/>
  <c r="K246" i="16"/>
  <c r="AE239" i="16"/>
  <c r="K239" i="16"/>
  <c r="AE230" i="16"/>
  <c r="K230" i="16"/>
  <c r="AH112" i="16"/>
  <c r="AG112" i="16"/>
  <c r="AF112" i="16"/>
  <c r="AE112" i="16"/>
  <c r="K112" i="16"/>
  <c r="AH111" i="16"/>
  <c r="AG111" i="16"/>
  <c r="AF111" i="16"/>
  <c r="AE111" i="16"/>
  <c r="K111" i="16"/>
  <c r="AH110" i="16"/>
  <c r="AG110" i="16"/>
  <c r="AF110" i="16"/>
  <c r="AE110" i="16"/>
  <c r="K110" i="16"/>
  <c r="AH109" i="16"/>
  <c r="AG109" i="16"/>
  <c r="AF109" i="16"/>
  <c r="AE109" i="16"/>
  <c r="K109" i="16"/>
  <c r="AH86" i="16"/>
  <c r="K86" i="16"/>
  <c r="AH85" i="16"/>
  <c r="K85" i="16"/>
  <c r="AE71" i="16"/>
  <c r="K71" i="16"/>
  <c r="AE70" i="16"/>
  <c r="K70" i="16"/>
  <c r="AE40" i="16"/>
  <c r="K40" i="16"/>
  <c r="AE39" i="16"/>
  <c r="K39" i="16"/>
  <c r="AH38" i="16"/>
  <c r="K38" i="16"/>
  <c r="AH37" i="16"/>
  <c r="K37" i="16"/>
  <c r="AH36" i="16"/>
  <c r="K36" i="16"/>
  <c r="AH35" i="16"/>
  <c r="K35" i="16"/>
  <c r="AH34" i="16"/>
  <c r="AE34" i="16"/>
  <c r="K34" i="16"/>
  <c r="AH33" i="16"/>
  <c r="K33" i="16"/>
  <c r="AH32" i="16"/>
  <c r="K32" i="16"/>
  <c r="AH458" i="16"/>
  <c r="AG458" i="16"/>
  <c r="AF458" i="16"/>
  <c r="AE458" i="16"/>
  <c r="K458" i="16"/>
  <c r="AE507" i="16"/>
  <c r="K507" i="16"/>
  <c r="AE506" i="16"/>
  <c r="K506" i="16"/>
  <c r="AE505" i="16"/>
  <c r="K505" i="16"/>
  <c r="AE504" i="16"/>
  <c r="K504" i="16"/>
  <c r="AE503" i="16"/>
  <c r="K503" i="16"/>
  <c r="AE389" i="16"/>
  <c r="K389" i="16"/>
  <c r="AE388" i="16"/>
  <c r="K388" i="16"/>
  <c r="AE387" i="16"/>
  <c r="K387" i="16"/>
  <c r="AH98" i="16"/>
  <c r="AG98" i="16"/>
  <c r="AF98" i="16"/>
  <c r="AE98" i="16"/>
  <c r="K98" i="16"/>
  <c r="AH97" i="16"/>
  <c r="AF97" i="16"/>
  <c r="K97" i="16"/>
  <c r="AH96" i="16"/>
  <c r="AG96" i="16"/>
  <c r="AF96" i="16"/>
  <c r="AE96" i="16"/>
  <c r="K96" i="16"/>
  <c r="AH95" i="16"/>
  <c r="AG95" i="16"/>
  <c r="AF95" i="16"/>
  <c r="AE95" i="16"/>
  <c r="K95" i="16"/>
  <c r="AH82" i="16"/>
  <c r="K82" i="16"/>
  <c r="AH81" i="16"/>
  <c r="K81" i="16"/>
  <c r="AH80" i="16"/>
  <c r="K80" i="16"/>
  <c r="AH79" i="16"/>
  <c r="K79" i="16"/>
  <c r="AH78" i="16"/>
  <c r="K78" i="16"/>
  <c r="AH77" i="16"/>
  <c r="K77" i="16"/>
  <c r="AH76" i="16"/>
  <c r="K76" i="16"/>
  <c r="AE56" i="16"/>
  <c r="K56" i="16"/>
  <c r="AE55" i="16"/>
  <c r="K55" i="16"/>
  <c r="AE54" i="16"/>
  <c r="K54" i="16"/>
  <c r="AH27" i="16"/>
  <c r="K27" i="16"/>
  <c r="AH26" i="16"/>
  <c r="K26" i="16"/>
  <c r="AH25" i="16"/>
  <c r="AE25" i="16"/>
  <c r="K25" i="16"/>
  <c r="AH24" i="16"/>
  <c r="K24" i="16"/>
  <c r="AH23" i="16"/>
  <c r="AE23" i="16"/>
  <c r="K23" i="16"/>
  <c r="AH22" i="16"/>
  <c r="K22" i="16"/>
  <c r="AH21" i="16"/>
  <c r="AE21" i="16"/>
  <c r="K21" i="16"/>
  <c r="AH20" i="16"/>
  <c r="AE20" i="16"/>
  <c r="K20" i="16"/>
  <c r="AH19" i="16"/>
  <c r="AE19" i="16"/>
  <c r="K19" i="16"/>
  <c r="AH18" i="16"/>
  <c r="K18" i="16"/>
  <c r="AE59" i="16"/>
  <c r="K59" i="16"/>
  <c r="AE58" i="16"/>
  <c r="K58" i="16"/>
  <c r="AE57" i="16"/>
  <c r="K57" i="16"/>
  <c r="K436" i="16"/>
  <c r="K510" i="16"/>
  <c r="K64" i="16"/>
  <c r="AH459" i="16"/>
  <c r="AG459" i="16"/>
  <c r="AF459" i="16"/>
  <c r="AE459" i="16"/>
  <c r="K459" i="16"/>
  <c r="K100" i="15"/>
  <c r="J100" i="15"/>
  <c r="I100" i="15"/>
  <c r="H100" i="15"/>
  <c r="K99" i="15"/>
  <c r="J99" i="15"/>
  <c r="I99" i="15"/>
  <c r="H99" i="15"/>
  <c r="K98" i="15"/>
  <c r="J98" i="15"/>
  <c r="I98" i="15"/>
  <c r="H98" i="15"/>
  <c r="K97" i="15"/>
  <c r="J97" i="15"/>
  <c r="I97" i="15"/>
  <c r="H97" i="15"/>
  <c r="K96" i="15"/>
  <c r="J96" i="15"/>
  <c r="I96" i="15"/>
  <c r="H96" i="15"/>
  <c r="K95" i="15"/>
  <c r="J95" i="15"/>
  <c r="I95" i="15"/>
  <c r="H95" i="15"/>
  <c r="K94" i="15"/>
  <c r="J94" i="15"/>
  <c r="I94" i="15"/>
  <c r="H94" i="15"/>
  <c r="K93" i="15"/>
  <c r="J93" i="15"/>
  <c r="I93" i="15"/>
  <c r="H93" i="15"/>
  <c r="K92" i="15"/>
  <c r="J92" i="15"/>
  <c r="I92" i="15"/>
  <c r="H92" i="15"/>
  <c r="K91" i="15"/>
  <c r="J91" i="15"/>
  <c r="I91" i="15"/>
  <c r="H91" i="15"/>
  <c r="K90" i="15"/>
  <c r="J90" i="15"/>
  <c r="I90" i="15"/>
  <c r="H90" i="15"/>
  <c r="K89" i="15"/>
  <c r="J89" i="15"/>
  <c r="H89" i="15"/>
  <c r="K88" i="15"/>
  <c r="J88" i="15"/>
  <c r="I88" i="15"/>
  <c r="H88" i="15"/>
  <c r="K87" i="15"/>
  <c r="J87" i="15"/>
  <c r="I87" i="15"/>
  <c r="H87" i="15"/>
  <c r="K86" i="15"/>
  <c r="J86" i="15"/>
  <c r="I86" i="15"/>
  <c r="H86" i="15"/>
  <c r="K85" i="15"/>
  <c r="J85" i="15"/>
  <c r="I85" i="15"/>
  <c r="H85" i="15"/>
  <c r="K84" i="15"/>
  <c r="J84" i="15"/>
  <c r="I84" i="15"/>
  <c r="H84" i="15"/>
  <c r="K83" i="15"/>
  <c r="J83" i="15"/>
  <c r="I83" i="15"/>
  <c r="H83" i="15"/>
  <c r="K82" i="15"/>
  <c r="J82" i="15"/>
  <c r="I82" i="15"/>
  <c r="H82" i="15"/>
  <c r="K81" i="15"/>
  <c r="J81" i="15"/>
  <c r="I81" i="15"/>
  <c r="H81" i="15"/>
  <c r="K80" i="15"/>
  <c r="J80" i="15"/>
  <c r="I80" i="15"/>
  <c r="H80" i="15"/>
  <c r="K79" i="15"/>
  <c r="J79" i="15"/>
  <c r="I79" i="15"/>
  <c r="H79" i="15"/>
  <c r="K78" i="15"/>
  <c r="J78" i="15"/>
  <c r="I78" i="15"/>
  <c r="H78" i="15"/>
  <c r="K77" i="15"/>
  <c r="J77" i="15"/>
  <c r="I77" i="15"/>
  <c r="H77" i="15"/>
  <c r="K76" i="15"/>
  <c r="J76" i="15"/>
  <c r="I76" i="15"/>
  <c r="H76" i="15"/>
  <c r="K75" i="15"/>
  <c r="J75" i="15"/>
  <c r="I75" i="15"/>
  <c r="H75" i="15"/>
  <c r="K74" i="15"/>
  <c r="J74" i="15"/>
  <c r="I74" i="15"/>
  <c r="H74" i="15"/>
  <c r="K73" i="15"/>
  <c r="J73" i="15"/>
  <c r="H73" i="15"/>
  <c r="K72" i="15"/>
  <c r="J72" i="15"/>
  <c r="I72" i="15"/>
  <c r="H72" i="15"/>
  <c r="K71" i="15"/>
  <c r="J71" i="15"/>
  <c r="I71" i="15"/>
  <c r="H71" i="15"/>
  <c r="K70" i="15"/>
  <c r="J70" i="15"/>
  <c r="I70" i="15"/>
  <c r="H70" i="15"/>
  <c r="K69" i="15"/>
  <c r="J69" i="15"/>
  <c r="K68" i="15"/>
  <c r="J68" i="15"/>
  <c r="I68" i="15"/>
  <c r="H68" i="15"/>
  <c r="K67" i="15"/>
  <c r="J67" i="15"/>
  <c r="I67" i="15"/>
  <c r="H67" i="15"/>
  <c r="K66" i="15"/>
  <c r="J66" i="15"/>
  <c r="I66" i="15"/>
  <c r="H66" i="15"/>
  <c r="K65" i="15"/>
  <c r="J65" i="15"/>
  <c r="I65" i="15"/>
  <c r="H65" i="15"/>
  <c r="K64" i="15"/>
  <c r="J64" i="15"/>
  <c r="I64" i="15"/>
  <c r="H64" i="15"/>
  <c r="K63" i="15"/>
  <c r="J63" i="15"/>
  <c r="K62" i="15"/>
  <c r="J62" i="15"/>
  <c r="I62" i="15"/>
  <c r="H62" i="15"/>
  <c r="K61" i="15"/>
  <c r="J61" i="15"/>
  <c r="I61" i="15"/>
  <c r="H61" i="15"/>
  <c r="K60" i="15"/>
  <c r="J60" i="15"/>
  <c r="I60" i="15"/>
  <c r="H60" i="15"/>
  <c r="K59" i="15"/>
  <c r="J59" i="15"/>
  <c r="I59" i="15"/>
  <c r="H59" i="15"/>
  <c r="K58" i="15"/>
  <c r="J58" i="15"/>
  <c r="I58" i="15"/>
  <c r="H58" i="15"/>
  <c r="K57" i="15"/>
  <c r="J57" i="15"/>
  <c r="I57" i="15"/>
  <c r="H57" i="15"/>
  <c r="K56" i="15"/>
  <c r="J56" i="15"/>
  <c r="I56" i="15"/>
  <c r="H56" i="15"/>
  <c r="K55" i="15"/>
  <c r="J55" i="15"/>
  <c r="I55" i="15"/>
  <c r="H55" i="15"/>
  <c r="K54" i="15"/>
  <c r="I54" i="15"/>
  <c r="J54" i="15" s="1"/>
  <c r="H54" i="15"/>
  <c r="K53" i="15"/>
  <c r="J53" i="15"/>
  <c r="I53" i="15"/>
  <c r="H53" i="15"/>
  <c r="K52" i="15"/>
  <c r="J52" i="15"/>
  <c r="I52" i="15"/>
  <c r="H52" i="15"/>
  <c r="K51" i="15"/>
  <c r="J51" i="15"/>
  <c r="I51" i="15"/>
  <c r="H51" i="15"/>
  <c r="K50" i="15"/>
  <c r="J50" i="15"/>
  <c r="I50" i="15"/>
  <c r="H50" i="15"/>
  <c r="K49" i="15"/>
  <c r="J49" i="15"/>
  <c r="I49" i="15"/>
  <c r="H49" i="15"/>
  <c r="K48" i="15"/>
  <c r="J48" i="15"/>
  <c r="I48" i="15"/>
  <c r="H48" i="15"/>
  <c r="K47" i="15"/>
  <c r="J47" i="15"/>
  <c r="H47" i="15"/>
  <c r="K46" i="15"/>
  <c r="J46" i="15"/>
  <c r="I46" i="15"/>
  <c r="H46" i="15"/>
  <c r="K45" i="15"/>
  <c r="J45" i="15"/>
  <c r="I45" i="15"/>
  <c r="H45" i="15"/>
  <c r="K44" i="15"/>
  <c r="J44" i="15"/>
  <c r="I44" i="15"/>
  <c r="H44" i="15"/>
  <c r="K43" i="15"/>
  <c r="J43" i="15"/>
  <c r="I43" i="15"/>
  <c r="H43" i="15"/>
  <c r="K42" i="15"/>
  <c r="J42" i="15"/>
  <c r="I42" i="15"/>
  <c r="H42" i="15"/>
  <c r="K41" i="15"/>
  <c r="J41" i="15"/>
  <c r="I41" i="15"/>
  <c r="H41" i="15"/>
  <c r="K40" i="15"/>
  <c r="J40" i="15"/>
  <c r="I40" i="15"/>
  <c r="H40" i="15"/>
  <c r="K39" i="15"/>
  <c r="J39" i="15"/>
  <c r="I39" i="15"/>
  <c r="H39" i="15"/>
  <c r="K38" i="15"/>
  <c r="J38" i="15"/>
  <c r="I38" i="15"/>
  <c r="H38" i="15"/>
  <c r="K37" i="15"/>
  <c r="J37" i="15"/>
  <c r="I37" i="15"/>
  <c r="H37" i="15"/>
  <c r="K36" i="15"/>
  <c r="J36" i="15"/>
  <c r="H36" i="15"/>
  <c r="K35" i="15"/>
  <c r="J35" i="15"/>
  <c r="I35" i="15"/>
  <c r="H35" i="15"/>
  <c r="K34" i="15"/>
  <c r="J34" i="15"/>
  <c r="I34" i="15"/>
  <c r="H34" i="15"/>
  <c r="K33" i="15"/>
  <c r="J33" i="15"/>
  <c r="I33" i="15"/>
  <c r="H33" i="15"/>
  <c r="K32" i="15"/>
  <c r="J32" i="15"/>
  <c r="I32" i="15"/>
  <c r="H32" i="15"/>
  <c r="K31" i="15"/>
  <c r="J31" i="15"/>
  <c r="I31" i="15"/>
  <c r="K30" i="15"/>
  <c r="J30" i="15"/>
  <c r="I30" i="15"/>
  <c r="H30" i="15"/>
  <c r="K29" i="15"/>
  <c r="J29" i="15"/>
  <c r="K28" i="15"/>
  <c r="J28" i="15"/>
  <c r="I28" i="15"/>
  <c r="H28" i="15"/>
  <c r="K27" i="15"/>
  <c r="J27" i="15"/>
  <c r="I27" i="15"/>
  <c r="H27" i="15"/>
  <c r="K26" i="15"/>
  <c r="J26" i="15"/>
  <c r="I26" i="15"/>
  <c r="H26" i="15"/>
  <c r="K25" i="15"/>
  <c r="J25" i="15"/>
  <c r="I25" i="15"/>
  <c r="H25" i="15"/>
  <c r="K24" i="15"/>
  <c r="J24" i="15"/>
  <c r="H24" i="15"/>
  <c r="K23" i="15"/>
  <c r="J23" i="15"/>
  <c r="I23" i="15"/>
  <c r="H23" i="15"/>
  <c r="K22" i="15"/>
  <c r="J22" i="15"/>
  <c r="I22" i="15"/>
  <c r="H22" i="15"/>
  <c r="K21" i="15"/>
  <c r="J21" i="15"/>
  <c r="I21" i="15"/>
  <c r="H21" i="15"/>
  <c r="K20" i="15"/>
  <c r="J20" i="15"/>
  <c r="I20" i="15"/>
  <c r="H20" i="15"/>
  <c r="K19" i="15"/>
  <c r="J19" i="15"/>
  <c r="I19" i="15"/>
  <c r="H19" i="15"/>
  <c r="K18" i="15"/>
  <c r="J18" i="15"/>
  <c r="I18" i="15"/>
  <c r="H18" i="15"/>
  <c r="K17" i="15"/>
  <c r="J17" i="15"/>
  <c r="I17" i="15"/>
  <c r="H17" i="15"/>
  <c r="K16" i="15"/>
  <c r="J16" i="15"/>
  <c r="I16" i="15"/>
  <c r="H16" i="15"/>
  <c r="K15" i="15"/>
  <c r="J15" i="15"/>
  <c r="I15" i="15"/>
  <c r="H15" i="15"/>
  <c r="K14" i="15"/>
  <c r="J14" i="15"/>
  <c r="I14" i="15"/>
  <c r="H14" i="15"/>
  <c r="K13" i="15"/>
  <c r="J13" i="15"/>
  <c r="I13" i="15"/>
  <c r="H13" i="15"/>
  <c r="K12" i="15"/>
  <c r="J12" i="15"/>
  <c r="I12" i="15"/>
  <c r="H12" i="15"/>
  <c r="K11" i="15"/>
  <c r="J11" i="15"/>
  <c r="I11" i="15"/>
  <c r="H11" i="15"/>
  <c r="K10" i="15"/>
  <c r="J10" i="15"/>
  <c r="I10" i="15"/>
  <c r="H10" i="15"/>
  <c r="K9" i="15"/>
  <c r="J9" i="15"/>
  <c r="I9" i="15"/>
  <c r="H9" i="15"/>
  <c r="K8" i="15"/>
  <c r="J8" i="15"/>
  <c r="I8" i="15"/>
  <c r="H8" i="15"/>
  <c r="K7" i="15"/>
  <c r="J7" i="15"/>
  <c r="I7" i="15"/>
  <c r="H7" i="15"/>
  <c r="K6" i="15"/>
  <c r="J6" i="15"/>
  <c r="I6" i="15"/>
  <c r="H6" i="15"/>
  <c r="K5" i="15"/>
  <c r="J5" i="15"/>
  <c r="I5" i="15"/>
  <c r="H5" i="15"/>
  <c r="K4" i="15"/>
  <c r="J4" i="15"/>
  <c r="I4" i="15"/>
  <c r="H4" i="15"/>
  <c r="K3" i="15"/>
  <c r="J3" i="15"/>
  <c r="I3" i="15"/>
  <c r="H3" i="15"/>
  <c r="K2" i="15"/>
  <c r="J2" i="15"/>
  <c r="I2" i="15"/>
  <c r="H2" i="15"/>
  <c r="BL46" i="10"/>
  <c r="BK46" i="10"/>
  <c r="BJ46" i="10"/>
  <c r="BI46" i="10"/>
  <c r="BH46" i="10"/>
  <c r="BG46" i="10"/>
  <c r="BF46" i="10"/>
  <c r="BE46" i="10"/>
  <c r="BD46" i="10"/>
  <c r="BC46" i="10"/>
  <c r="BB46" i="10"/>
  <c r="BA46" i="10"/>
  <c r="AZ46" i="10"/>
  <c r="AY46" i="10"/>
  <c r="AX46" i="10"/>
  <c r="AW46" i="10"/>
  <c r="AV46" i="10"/>
  <c r="AU46" i="10"/>
  <c r="AT46" i="10"/>
  <c r="AS46" i="10"/>
  <c r="AR46" i="10"/>
  <c r="AQ46" i="10"/>
  <c r="AP46" i="10"/>
  <c r="AO46" i="10"/>
  <c r="AN46" i="10"/>
  <c r="AM46" i="10"/>
  <c r="AL46" i="10"/>
  <c r="AK46" i="10"/>
  <c r="AJ46" i="10"/>
  <c r="AI46" i="10"/>
  <c r="AH46" i="10"/>
  <c r="AG46" i="10"/>
  <c r="AF46" i="10"/>
  <c r="AE46" i="10"/>
  <c r="AD46" i="10"/>
  <c r="AC46" i="10"/>
  <c r="AB46" i="10"/>
  <c r="AA46" i="10"/>
  <c r="Z46" i="10"/>
  <c r="Y46" i="10"/>
  <c r="X46" i="10"/>
  <c r="W46" i="10"/>
  <c r="V46" i="10"/>
  <c r="U46" i="10"/>
  <c r="T46" i="10"/>
  <c r="S46" i="10"/>
  <c r="R46" i="10"/>
  <c r="Q46" i="10"/>
  <c r="P46" i="10"/>
  <c r="O46" i="10"/>
  <c r="N46" i="10"/>
  <c r="M46" i="10"/>
  <c r="L46" i="10"/>
  <c r="K46" i="10"/>
  <c r="J46" i="10"/>
  <c r="I46" i="10"/>
  <c r="H46" i="10"/>
  <c r="G46" i="10"/>
  <c r="F46" i="10"/>
  <c r="E46" i="10"/>
  <c r="D46" i="10"/>
  <c r="C46" i="10"/>
  <c r="BM45" i="10"/>
  <c r="BM44" i="10"/>
  <c r="BM43" i="10"/>
  <c r="BM42" i="10"/>
  <c r="BM41" i="10"/>
  <c r="BM40" i="10"/>
  <c r="BM39" i="10"/>
  <c r="BM38" i="10"/>
  <c r="BM37" i="10"/>
  <c r="BM36" i="10"/>
  <c r="BM35" i="10"/>
  <c r="BM34" i="10"/>
  <c r="BM33" i="10"/>
  <c r="BM32" i="10"/>
  <c r="BM31" i="10"/>
  <c r="BM30" i="10"/>
  <c r="BM29" i="10"/>
  <c r="BM28" i="10"/>
  <c r="BM27" i="10"/>
  <c r="BM26" i="10"/>
  <c r="BM25" i="10"/>
  <c r="BM24" i="10"/>
  <c r="BM23" i="10"/>
  <c r="BM22" i="10"/>
  <c r="BM21" i="10"/>
  <c r="BM20" i="10"/>
  <c r="BM19" i="10"/>
  <c r="BM18" i="10"/>
  <c r="BM17" i="10"/>
  <c r="BM46" i="10" s="1"/>
  <c r="BM16" i="10"/>
  <c r="BM15" i="10"/>
  <c r="BM14" i="10"/>
  <c r="BM13" i="10"/>
  <c r="BM12" i="10"/>
  <c r="BM11" i="10"/>
  <c r="BM10" i="10"/>
  <c r="BM9" i="10"/>
  <c r="BM8" i="10"/>
  <c r="BM7" i="10"/>
  <c r="BM6" i="10"/>
  <c r="BM5" i="10"/>
  <c r="BM4" i="10"/>
  <c r="BM3" i="10"/>
  <c r="BM2" i="10"/>
  <c r="BB118" i="8"/>
  <c r="AZ118" i="8"/>
  <c r="AY118" i="8"/>
  <c r="AX118" i="8"/>
  <c r="AW118" i="8"/>
  <c r="AV118" i="8"/>
  <c r="AU118" i="8"/>
  <c r="AT118" i="8"/>
  <c r="AS118" i="8"/>
  <c r="AR118" i="8"/>
  <c r="AQ118" i="8"/>
  <c r="AO118" i="8"/>
  <c r="AN118" i="8"/>
  <c r="AM118" i="8"/>
  <c r="AL118" i="8"/>
  <c r="AK118" i="8"/>
  <c r="AJ118" i="8"/>
  <c r="AI118" i="8"/>
  <c r="AH118" i="8"/>
  <c r="AF118" i="8"/>
  <c r="AE118" i="8"/>
  <c r="AD118" i="8"/>
  <c r="AC118" i="8"/>
  <c r="AB118" i="8"/>
  <c r="AA118" i="8"/>
  <c r="Z118" i="8"/>
  <c r="X118" i="8"/>
  <c r="BC117" i="8"/>
  <c r="BA117" i="8"/>
  <c r="AP117" i="8"/>
  <c r="Y117" i="8" s="1"/>
  <c r="V117" i="8" s="1"/>
  <c r="AG117" i="8"/>
  <c r="W117" i="8"/>
  <c r="O117" i="8"/>
  <c r="BC116" i="8"/>
  <c r="BA116" i="8"/>
  <c r="AP116" i="8"/>
  <c r="Y116" i="8" s="1"/>
  <c r="V116" i="8" s="1"/>
  <c r="AG116" i="8"/>
  <c r="W116" i="8"/>
  <c r="O116" i="8"/>
  <c r="BC115" i="8"/>
  <c r="BA115" i="8"/>
  <c r="AP115" i="8"/>
  <c r="AG115" i="8"/>
  <c r="Y115" i="8" s="1"/>
  <c r="V115" i="8" s="1"/>
  <c r="W115" i="8"/>
  <c r="O115" i="8"/>
  <c r="BC114" i="8"/>
  <c r="AG114" i="8"/>
  <c r="Y114" i="8" s="1"/>
  <c r="V114" i="8" s="1"/>
  <c r="AP114" i="8"/>
  <c r="BA114" i="8"/>
  <c r="W114" i="8"/>
  <c r="O114" i="8"/>
  <c r="BC113" i="8"/>
  <c r="BA113" i="8"/>
  <c r="AP113" i="8"/>
  <c r="AG113" i="8"/>
  <c r="Y113" i="8" s="1"/>
  <c r="V113" i="8" s="1"/>
  <c r="W113" i="8"/>
  <c r="O113" i="8"/>
  <c r="BC112" i="8"/>
  <c r="BA112" i="8"/>
  <c r="AP112" i="8"/>
  <c r="AG112" i="8"/>
  <c r="W112" i="8"/>
  <c r="O112" i="8"/>
  <c r="BC111" i="8"/>
  <c r="BA111" i="8"/>
  <c r="AP111" i="8"/>
  <c r="AG111" i="8"/>
  <c r="W111" i="8"/>
  <c r="O111" i="8"/>
  <c r="BC110" i="8"/>
  <c r="BA110" i="8"/>
  <c r="Y110" i="8" s="1"/>
  <c r="V110" i="8" s="1"/>
  <c r="AP110" i="8"/>
  <c r="AG110" i="8"/>
  <c r="W110" i="8"/>
  <c r="O110" i="8"/>
  <c r="BC109" i="8"/>
  <c r="BA109" i="8"/>
  <c r="AP109" i="8"/>
  <c r="AG109" i="8"/>
  <c r="W109" i="8"/>
  <c r="O109" i="8"/>
  <c r="BC108" i="8"/>
  <c r="BA108" i="8"/>
  <c r="AP108" i="8"/>
  <c r="AG108" i="8"/>
  <c r="W108" i="8"/>
  <c r="O108" i="8"/>
  <c r="BC107" i="8"/>
  <c r="BA107" i="8"/>
  <c r="AP107" i="8"/>
  <c r="AG107" i="8"/>
  <c r="W107" i="8"/>
  <c r="O107" i="8"/>
  <c r="BC106" i="8"/>
  <c r="BA106" i="8"/>
  <c r="AP106" i="8"/>
  <c r="AG106" i="8"/>
  <c r="W106" i="8"/>
  <c r="O106" i="8"/>
  <c r="BC105" i="8"/>
  <c r="BA105" i="8"/>
  <c r="AP105" i="8"/>
  <c r="AG105" i="8"/>
  <c r="Y105" i="8" s="1"/>
  <c r="V105" i="8" s="1"/>
  <c r="W105" i="8"/>
  <c r="O105" i="8"/>
  <c r="BC104" i="8"/>
  <c r="BA104" i="8"/>
  <c r="AG104" i="8"/>
  <c r="Y104" i="8" s="1"/>
  <c r="V104" i="8" s="1"/>
  <c r="AP104" i="8"/>
  <c r="W104" i="8"/>
  <c r="O104" i="8"/>
  <c r="BC103" i="8"/>
  <c r="BA103" i="8"/>
  <c r="AP103" i="8"/>
  <c r="AG103" i="8"/>
  <c r="Y103" i="8" s="1"/>
  <c r="V103" i="8" s="1"/>
  <c r="W103" i="8"/>
  <c r="O103" i="8"/>
  <c r="BC102" i="8"/>
  <c r="AG102" i="8"/>
  <c r="AP102" i="8"/>
  <c r="Y102" i="8" s="1"/>
  <c r="V102" i="8" s="1"/>
  <c r="BA102" i="8"/>
  <c r="W102" i="8"/>
  <c r="O102" i="8"/>
  <c r="BC101" i="8"/>
  <c r="BA101" i="8"/>
  <c r="AP101" i="8"/>
  <c r="AG101" i="8"/>
  <c r="W101" i="8"/>
  <c r="O101" i="8"/>
  <c r="BC100" i="8"/>
  <c r="Y100" i="8" s="1"/>
  <c r="V100" i="8" s="1"/>
  <c r="BA100" i="8"/>
  <c r="AP100" i="8"/>
  <c r="AG100" i="8"/>
  <c r="W100" i="8"/>
  <c r="O100" i="8"/>
  <c r="BC99" i="8"/>
  <c r="BA99" i="8"/>
  <c r="AP99" i="8"/>
  <c r="Y99" i="8" s="1"/>
  <c r="AG99" i="8"/>
  <c r="W99" i="8"/>
  <c r="O99" i="8"/>
  <c r="BC98" i="8"/>
  <c r="AG98" i="8"/>
  <c r="AP98" i="8"/>
  <c r="BA98" i="8"/>
  <c r="Y98" i="8"/>
  <c r="W98" i="8"/>
  <c r="V98" i="8"/>
  <c r="O98" i="8"/>
  <c r="BC97" i="8"/>
  <c r="BA97" i="8"/>
  <c r="AG97" i="8"/>
  <c r="AP97" i="8"/>
  <c r="Y97" i="8"/>
  <c r="W97" i="8"/>
  <c r="O97" i="8"/>
  <c r="BC96" i="8"/>
  <c r="BA96" i="8"/>
  <c r="AP96" i="8"/>
  <c r="AG96" i="8"/>
  <c r="W96" i="8"/>
  <c r="O96" i="8"/>
  <c r="BC95" i="8"/>
  <c r="BA95" i="8"/>
  <c r="AP95" i="8"/>
  <c r="AG95" i="8"/>
  <c r="Y95" i="8"/>
  <c r="W95" i="8"/>
  <c r="O95" i="8"/>
  <c r="BC94" i="8"/>
  <c r="BA94" i="8"/>
  <c r="AP94" i="8"/>
  <c r="Y94" i="8" s="1"/>
  <c r="V94" i="8" s="1"/>
  <c r="AG94" i="8"/>
  <c r="W94" i="8"/>
  <c r="O94" i="8"/>
  <c r="BC93" i="8"/>
  <c r="BA93" i="8"/>
  <c r="AG93" i="8"/>
  <c r="Y93" i="8" s="1"/>
  <c r="V93" i="8" s="1"/>
  <c r="AP93" i="8"/>
  <c r="W93" i="8"/>
  <c r="O93" i="8"/>
  <c r="BC92" i="8"/>
  <c r="Y92" i="8" s="1"/>
  <c r="V92" i="8" s="1"/>
  <c r="BA92" i="8"/>
  <c r="AP92" i="8"/>
  <c r="AG92" i="8"/>
  <c r="W92" i="8"/>
  <c r="O92" i="8"/>
  <c r="BC91" i="8"/>
  <c r="Y91" i="8" s="1"/>
  <c r="V91" i="8" s="1"/>
  <c r="BA91" i="8"/>
  <c r="AP91" i="8"/>
  <c r="AG91" i="8"/>
  <c r="W91" i="8"/>
  <c r="O91" i="8"/>
  <c r="BC90" i="8"/>
  <c r="BA90" i="8"/>
  <c r="AP90" i="8"/>
  <c r="AG90" i="8"/>
  <c r="W90" i="8"/>
  <c r="O90" i="8"/>
  <c r="BC89" i="8"/>
  <c r="BA89" i="8"/>
  <c r="AG89" i="8"/>
  <c r="AP89" i="8"/>
  <c r="Y89" i="8"/>
  <c r="W89" i="8"/>
  <c r="V89" i="8"/>
  <c r="O89" i="8"/>
  <c r="BC88" i="8"/>
  <c r="BA88" i="8"/>
  <c r="AP88" i="8"/>
  <c r="AG88" i="8"/>
  <c r="Y88" i="8"/>
  <c r="V88" i="8" s="1"/>
  <c r="W88" i="8"/>
  <c r="O88" i="8"/>
  <c r="BC87" i="8"/>
  <c r="BA87" i="8"/>
  <c r="AP87" i="8"/>
  <c r="AG87" i="8"/>
  <c r="W87" i="8"/>
  <c r="O87" i="8"/>
  <c r="BC86" i="8"/>
  <c r="BA86" i="8"/>
  <c r="AP86" i="8"/>
  <c r="AG86" i="8"/>
  <c r="W86" i="8"/>
  <c r="O86" i="8"/>
  <c r="BC85" i="8"/>
  <c r="Y85" i="8" s="1"/>
  <c r="V85" i="8" s="1"/>
  <c r="BA85" i="8"/>
  <c r="AP85" i="8"/>
  <c r="AG85" i="8"/>
  <c r="W85" i="8"/>
  <c r="O85" i="8"/>
  <c r="BC84" i="8"/>
  <c r="BA84" i="8"/>
  <c r="AP84" i="8"/>
  <c r="AG84" i="8"/>
  <c r="W84" i="8"/>
  <c r="O84" i="8"/>
  <c r="BC83" i="8"/>
  <c r="BA83" i="8"/>
  <c r="Y83" i="8" s="1"/>
  <c r="AP83" i="8"/>
  <c r="AG83" i="8"/>
  <c r="W83" i="8"/>
  <c r="O83" i="8"/>
  <c r="BC82" i="8"/>
  <c r="BA82" i="8"/>
  <c r="AP82" i="8"/>
  <c r="AG82" i="8"/>
  <c r="Y82" i="8" s="1"/>
  <c r="W82" i="8"/>
  <c r="O82" i="8"/>
  <c r="BC81" i="8"/>
  <c r="Y81" i="8" s="1"/>
  <c r="AG81" i="8"/>
  <c r="AP81" i="8"/>
  <c r="BA81" i="8"/>
  <c r="W81" i="8"/>
  <c r="O81" i="8"/>
  <c r="BC80" i="8"/>
  <c r="BA80" i="8"/>
  <c r="AG80" i="8"/>
  <c r="AP80" i="8"/>
  <c r="Y80" i="8" s="1"/>
  <c r="W80" i="8"/>
  <c r="O80" i="8"/>
  <c r="BC79" i="8"/>
  <c r="BA79" i="8"/>
  <c r="AP79" i="8"/>
  <c r="Y79" i="8" s="1"/>
  <c r="V79" i="8" s="1"/>
  <c r="AG79" i="8"/>
  <c r="W79" i="8"/>
  <c r="O79" i="8"/>
  <c r="BC78" i="8"/>
  <c r="BA78" i="8"/>
  <c r="AP78" i="8"/>
  <c r="AG78" i="8"/>
  <c r="W78" i="8"/>
  <c r="O78" i="8"/>
  <c r="BC77" i="8"/>
  <c r="BA77" i="8"/>
  <c r="Y77" i="8" s="1"/>
  <c r="AP77" i="8"/>
  <c r="AG77" i="8"/>
  <c r="W77" i="8"/>
  <c r="O77" i="8"/>
  <c r="BC76" i="8"/>
  <c r="BA76" i="8"/>
  <c r="AP76" i="8"/>
  <c r="AG76" i="8"/>
  <c r="W76" i="8"/>
  <c r="O76" i="8"/>
  <c r="BC75" i="8"/>
  <c r="BA75" i="8"/>
  <c r="AP75" i="8"/>
  <c r="AG75" i="8"/>
  <c r="W75" i="8"/>
  <c r="O75" i="8"/>
  <c r="BC74" i="8"/>
  <c r="BA74" i="8"/>
  <c r="AP74" i="8"/>
  <c r="Y74" i="8" s="1"/>
  <c r="V74" i="8" s="1"/>
  <c r="AG74" i="8"/>
  <c r="W74" i="8"/>
  <c r="O74" i="8"/>
  <c r="BC73" i="8"/>
  <c r="BA73" i="8"/>
  <c r="AP73" i="8"/>
  <c r="Y73" i="8" s="1"/>
  <c r="V73" i="8" s="1"/>
  <c r="AG73" i="8"/>
  <c r="W73" i="8"/>
  <c r="O73" i="8"/>
  <c r="BC72" i="8"/>
  <c r="BA72" i="8"/>
  <c r="AP72" i="8"/>
  <c r="Y72" i="8" s="1"/>
  <c r="V72" i="8" s="1"/>
  <c r="AG72" i="8"/>
  <c r="W72" i="8"/>
  <c r="O72" i="8"/>
  <c r="BC71" i="8"/>
  <c r="BA71" i="8"/>
  <c r="AP71" i="8"/>
  <c r="AG71" i="8"/>
  <c r="Y71" i="8"/>
  <c r="V71" i="8" s="1"/>
  <c r="W71" i="8"/>
  <c r="O71" i="8"/>
  <c r="BC70" i="8"/>
  <c r="BA70" i="8"/>
  <c r="AP70" i="8"/>
  <c r="AG70" i="8"/>
  <c r="Y70" i="8" s="1"/>
  <c r="V70" i="8" s="1"/>
  <c r="W70" i="8"/>
  <c r="O70" i="8"/>
  <c r="BC69" i="8"/>
  <c r="BA69" i="8"/>
  <c r="AP69" i="8"/>
  <c r="AG69" i="8"/>
  <c r="W69" i="8"/>
  <c r="O69" i="8"/>
  <c r="BC68" i="8"/>
  <c r="BA68" i="8"/>
  <c r="AP68" i="8"/>
  <c r="AG68" i="8"/>
  <c r="W68" i="8"/>
  <c r="O68" i="8"/>
  <c r="BC67" i="8"/>
  <c r="BA67" i="8"/>
  <c r="AP67" i="8"/>
  <c r="Y67" i="8" s="1"/>
  <c r="V67" i="8" s="1"/>
  <c r="AG67" i="8"/>
  <c r="W67" i="8"/>
  <c r="O67" i="8"/>
  <c r="BC66" i="8"/>
  <c r="BA66" i="8"/>
  <c r="AP66" i="8"/>
  <c r="AG66" i="8"/>
  <c r="W66" i="8"/>
  <c r="O66" i="8"/>
  <c r="BC65" i="8"/>
  <c r="BA65" i="8"/>
  <c r="AP65" i="8"/>
  <c r="AG65" i="8"/>
  <c r="W65" i="8"/>
  <c r="O65" i="8"/>
  <c r="BC64" i="8"/>
  <c r="BA64" i="8"/>
  <c r="AP64" i="8"/>
  <c r="AG64" i="8"/>
  <c r="Y64" i="8" s="1"/>
  <c r="V64" i="8" s="1"/>
  <c r="W64" i="8"/>
  <c r="O64" i="8"/>
  <c r="BC63" i="8"/>
  <c r="BA63" i="8"/>
  <c r="AP63" i="8"/>
  <c r="AG63" i="8"/>
  <c r="W63" i="8"/>
  <c r="O63" i="8"/>
  <c r="BC62" i="8"/>
  <c r="BA62" i="8"/>
  <c r="AP62" i="8"/>
  <c r="Y62" i="8" s="1"/>
  <c r="V62" i="8" s="1"/>
  <c r="AG62" i="8"/>
  <c r="W62" i="8"/>
  <c r="O62" i="8"/>
  <c r="BC61" i="8"/>
  <c r="BA61" i="8"/>
  <c r="AP61" i="8"/>
  <c r="AG61" i="8"/>
  <c r="W61" i="8"/>
  <c r="O61" i="8"/>
  <c r="BC60" i="8"/>
  <c r="BA60" i="8"/>
  <c r="AG60" i="8"/>
  <c r="AP60" i="8"/>
  <c r="Y60" i="8"/>
  <c r="W60" i="8"/>
  <c r="O60" i="8"/>
  <c r="BC59" i="8"/>
  <c r="BA59" i="8"/>
  <c r="AP59" i="8"/>
  <c r="Y59" i="8" s="1"/>
  <c r="V59" i="8" s="1"/>
  <c r="AG59" i="8"/>
  <c r="W59" i="8"/>
  <c r="O59" i="8"/>
  <c r="BC58" i="8"/>
  <c r="BA58" i="8"/>
  <c r="AP58" i="8"/>
  <c r="AG58" i="8"/>
  <c r="W58" i="8"/>
  <c r="O58" i="8"/>
  <c r="BC57" i="8"/>
  <c r="BA57" i="8"/>
  <c r="AP57" i="8"/>
  <c r="AG57" i="8"/>
  <c r="W57" i="8"/>
  <c r="O57" i="8"/>
  <c r="BC56" i="8"/>
  <c r="BA56" i="8"/>
  <c r="AP56" i="8"/>
  <c r="AG56" i="8"/>
  <c r="W56" i="8"/>
  <c r="O56" i="8"/>
  <c r="BC55" i="8"/>
  <c r="BA55" i="8"/>
  <c r="AP55" i="8"/>
  <c r="AG55" i="8"/>
  <c r="W55" i="8"/>
  <c r="O55" i="8"/>
  <c r="BC54" i="8"/>
  <c r="BA54" i="8"/>
  <c r="AP54" i="8"/>
  <c r="AG54" i="8"/>
  <c r="W54" i="8"/>
  <c r="O54" i="8"/>
  <c r="BC53" i="8"/>
  <c r="BA53" i="8"/>
  <c r="AP53" i="8"/>
  <c r="AG53" i="8"/>
  <c r="W53" i="8"/>
  <c r="O53" i="8"/>
  <c r="BC52" i="8"/>
  <c r="BA52" i="8"/>
  <c r="AP52" i="8"/>
  <c r="AG52" i="8"/>
  <c r="W52" i="8"/>
  <c r="O52" i="8"/>
  <c r="BC51" i="8"/>
  <c r="BA51" i="8"/>
  <c r="AP51" i="8"/>
  <c r="AG51" i="8"/>
  <c r="W51" i="8"/>
  <c r="O51" i="8"/>
  <c r="BC50" i="8"/>
  <c r="BA50" i="8"/>
  <c r="AP50" i="8"/>
  <c r="AG50" i="8"/>
  <c r="W50" i="8"/>
  <c r="O50" i="8"/>
  <c r="BC49" i="8"/>
  <c r="BA49" i="8"/>
  <c r="AP49" i="8"/>
  <c r="AG49" i="8"/>
  <c r="W49" i="8"/>
  <c r="O49" i="8"/>
  <c r="BC48" i="8"/>
  <c r="BA48" i="8"/>
  <c r="AP48" i="8"/>
  <c r="AG48" i="8"/>
  <c r="W48" i="8"/>
  <c r="O48" i="8"/>
  <c r="BC47" i="8"/>
  <c r="BA47" i="8"/>
  <c r="AP47" i="8"/>
  <c r="AG47" i="8"/>
  <c r="W47" i="8"/>
  <c r="O47" i="8"/>
  <c r="BC46" i="8"/>
  <c r="BA46" i="8"/>
  <c r="AP46" i="8"/>
  <c r="Y46" i="8" s="1"/>
  <c r="AG46" i="8"/>
  <c r="W46" i="8"/>
  <c r="O46" i="8"/>
  <c r="BC45" i="8"/>
  <c r="BA45" i="8"/>
  <c r="AP45" i="8"/>
  <c r="AG45" i="8"/>
  <c r="Y45" i="8" s="1"/>
  <c r="W45" i="8"/>
  <c r="O45" i="8"/>
  <c r="BC44" i="8"/>
  <c r="BA44" i="8"/>
  <c r="AP44" i="8"/>
  <c r="AG44" i="8"/>
  <c r="W44" i="8"/>
  <c r="O44" i="8"/>
  <c r="BC43" i="8"/>
  <c r="BA43" i="8"/>
  <c r="AP43" i="8"/>
  <c r="AG43" i="8"/>
  <c r="W43" i="8"/>
  <c r="O43" i="8"/>
  <c r="BC42" i="8"/>
  <c r="BA42" i="8"/>
  <c r="Y42" i="8" s="1"/>
  <c r="AP42" i="8"/>
  <c r="AG42" i="8"/>
  <c r="W42" i="8"/>
  <c r="O42" i="8"/>
  <c r="BC41" i="8"/>
  <c r="BA41" i="8"/>
  <c r="AP41" i="8"/>
  <c r="AG41" i="8"/>
  <c r="W41" i="8"/>
  <c r="O41" i="8"/>
  <c r="BC40" i="8"/>
  <c r="BA40" i="8"/>
  <c r="AG40" i="8"/>
  <c r="Y40" i="8" s="1"/>
  <c r="V40" i="8" s="1"/>
  <c r="AP40" i="8"/>
  <c r="W40" i="8"/>
  <c r="O40" i="8"/>
  <c r="BC39" i="8"/>
  <c r="Y39" i="8" s="1"/>
  <c r="V39" i="8" s="1"/>
  <c r="BA39" i="8"/>
  <c r="AP39" i="8"/>
  <c r="AG39" i="8"/>
  <c r="W39" i="8"/>
  <c r="O39" i="8"/>
  <c r="BC38" i="8"/>
  <c r="BA38" i="8"/>
  <c r="AP38" i="8"/>
  <c r="AG38" i="8"/>
  <c r="W38" i="8"/>
  <c r="O38" i="8"/>
  <c r="BC37" i="8"/>
  <c r="BA37" i="8"/>
  <c r="AP37" i="8"/>
  <c r="AG37" i="8"/>
  <c r="W37" i="8"/>
  <c r="O37" i="8"/>
  <c r="BC36" i="8"/>
  <c r="BA36" i="8"/>
  <c r="AP36" i="8"/>
  <c r="AG36" i="8"/>
  <c r="W36" i="8"/>
  <c r="O36" i="8"/>
  <c r="BC35" i="8"/>
  <c r="BA35" i="8"/>
  <c r="AP35" i="8"/>
  <c r="AG35" i="8"/>
  <c r="Y35" i="8" s="1"/>
  <c r="V35" i="8" s="1"/>
  <c r="W35" i="8"/>
  <c r="O35" i="8"/>
  <c r="BC34" i="8"/>
  <c r="BA34" i="8"/>
  <c r="AP34" i="8"/>
  <c r="AG34" i="8"/>
  <c r="W34" i="8"/>
  <c r="O34" i="8"/>
  <c r="BC33" i="8"/>
  <c r="BA33" i="8"/>
  <c r="AP33" i="8"/>
  <c r="AG33" i="8"/>
  <c r="W33" i="8"/>
  <c r="O33" i="8"/>
  <c r="BC32" i="8"/>
  <c r="BA32" i="8"/>
  <c r="AP32" i="8"/>
  <c r="AG32" i="8"/>
  <c r="W32" i="8"/>
  <c r="O32" i="8"/>
  <c r="BC31" i="8"/>
  <c r="BA31" i="8"/>
  <c r="AP31" i="8"/>
  <c r="AG31" i="8"/>
  <c r="W31" i="8"/>
  <c r="O31" i="8"/>
  <c r="BC30" i="8"/>
  <c r="BA30" i="8"/>
  <c r="AP30" i="8"/>
  <c r="AG30" i="8"/>
  <c r="W30" i="8"/>
  <c r="O30" i="8"/>
  <c r="BC29" i="8"/>
  <c r="BA29" i="8"/>
  <c r="AP29" i="8"/>
  <c r="AG29" i="8"/>
  <c r="W29" i="8"/>
  <c r="O29" i="8"/>
  <c r="BC28" i="8"/>
  <c r="BA28" i="8"/>
  <c r="AP28" i="8"/>
  <c r="AG28" i="8"/>
  <c r="Y28" i="8" s="1"/>
  <c r="V28" i="8" s="1"/>
  <c r="W28" i="8"/>
  <c r="O28" i="8"/>
  <c r="BC27" i="8"/>
  <c r="BA27" i="8"/>
  <c r="AP27" i="8"/>
  <c r="AG27" i="8"/>
  <c r="Y27" i="8" s="1"/>
  <c r="V27" i="8" s="1"/>
  <c r="W27" i="8"/>
  <c r="O27" i="8"/>
  <c r="BC26" i="8"/>
  <c r="BA26" i="8"/>
  <c r="AP26" i="8"/>
  <c r="AG26" i="8"/>
  <c r="Y26" i="8" s="1"/>
  <c r="V26" i="8" s="1"/>
  <c r="W26" i="8"/>
  <c r="O26" i="8"/>
  <c r="BC25" i="8"/>
  <c r="BA25" i="8"/>
  <c r="AP25" i="8"/>
  <c r="AG25" i="8"/>
  <c r="Y25" i="8" s="1"/>
  <c r="V25" i="8" s="1"/>
  <c r="W25" i="8"/>
  <c r="O25" i="8"/>
  <c r="BC24" i="8"/>
  <c r="BA24" i="8"/>
  <c r="AP24" i="8"/>
  <c r="AG24" i="8"/>
  <c r="W24" i="8"/>
  <c r="O24" i="8"/>
  <c r="BC23" i="8"/>
  <c r="Y23" i="8" s="1"/>
  <c r="V23" i="8" s="1"/>
  <c r="BA23" i="8"/>
  <c r="AP23" i="8"/>
  <c r="AG23" i="8"/>
  <c r="W23" i="8"/>
  <c r="O23" i="8"/>
  <c r="BC22" i="8"/>
  <c r="BA22" i="8"/>
  <c r="AP22" i="8"/>
  <c r="AG22" i="8"/>
  <c r="W22" i="8"/>
  <c r="O22" i="8"/>
  <c r="BC21" i="8"/>
  <c r="BA21" i="8"/>
  <c r="AP21" i="8"/>
  <c r="AG21" i="8"/>
  <c r="W21" i="8"/>
  <c r="O21" i="8"/>
  <c r="BC20" i="8"/>
  <c r="BA20" i="8"/>
  <c r="AG20" i="8"/>
  <c r="Y20" i="8" s="1"/>
  <c r="V20" i="8" s="1"/>
  <c r="AP20" i="8"/>
  <c r="AP118" i="8" s="1"/>
  <c r="W20" i="8"/>
  <c r="O20" i="8"/>
  <c r="BC19" i="8"/>
  <c r="BA19" i="8"/>
  <c r="AP19" i="8"/>
  <c r="AG19" i="8"/>
  <c r="Y19" i="8" s="1"/>
  <c r="V19" i="8" s="1"/>
  <c r="W19" i="8"/>
  <c r="O19" i="8"/>
  <c r="BC18" i="8"/>
  <c r="BA18" i="8"/>
  <c r="AP18" i="8"/>
  <c r="AG18" i="8"/>
  <c r="Y18" i="8" s="1"/>
  <c r="W18" i="8"/>
  <c r="O18" i="8"/>
  <c r="BC17" i="8"/>
  <c r="BA17" i="8"/>
  <c r="AP17" i="8"/>
  <c r="AG17" i="8"/>
  <c r="W17" i="8"/>
  <c r="O17" i="8"/>
  <c r="BC16" i="8"/>
  <c r="BA16" i="8"/>
  <c r="BA118" i="8" s="1"/>
  <c r="AP16" i="8"/>
  <c r="AG16" i="8"/>
  <c r="W16" i="8"/>
  <c r="O16" i="8"/>
  <c r="BC15" i="8"/>
  <c r="BA15" i="8"/>
  <c r="AP15" i="8"/>
  <c r="AG15" i="8"/>
  <c r="Y15" i="8" s="1"/>
  <c r="W15" i="8"/>
  <c r="O15" i="8"/>
  <c r="BC14" i="8"/>
  <c r="BA14" i="8"/>
  <c r="AP14" i="8"/>
  <c r="AG14" i="8"/>
  <c r="W14" i="8"/>
  <c r="O14" i="8"/>
  <c r="BC13" i="8"/>
  <c r="BA13" i="8"/>
  <c r="AP13" i="8"/>
  <c r="AG13" i="8"/>
  <c r="W13" i="8"/>
  <c r="O13" i="8"/>
  <c r="BC12" i="8"/>
  <c r="BA12" i="8"/>
  <c r="AP12" i="8"/>
  <c r="AG12" i="8"/>
  <c r="Y12" i="8" s="1"/>
  <c r="V12" i="8" s="1"/>
  <c r="W12" i="8"/>
  <c r="O12" i="8"/>
  <c r="BC11" i="8"/>
  <c r="BA11" i="8"/>
  <c r="AP11" i="8"/>
  <c r="AG11" i="8"/>
  <c r="Y11" i="8" s="1"/>
  <c r="V11" i="8" s="1"/>
  <c r="W11" i="8"/>
  <c r="O11" i="8"/>
  <c r="BC10" i="8"/>
  <c r="BA10" i="8"/>
  <c r="AP10" i="8"/>
  <c r="AG10" i="8"/>
  <c r="W10" i="8"/>
  <c r="O10" i="8"/>
  <c r="BC9" i="8"/>
  <c r="BA9" i="8"/>
  <c r="AP9" i="8"/>
  <c r="AG9" i="8"/>
  <c r="Y9" i="8" s="1"/>
  <c r="V9" i="8" s="1"/>
  <c r="W9" i="8"/>
  <c r="O9" i="8"/>
  <c r="BC8" i="8"/>
  <c r="BA8" i="8"/>
  <c r="AP8" i="8"/>
  <c r="AG8" i="8"/>
  <c r="W8" i="8"/>
  <c r="O8" i="8"/>
  <c r="BC7" i="8"/>
  <c r="BA7" i="8"/>
  <c r="AP7" i="8"/>
  <c r="AG7" i="8"/>
  <c r="W7" i="8"/>
  <c r="O7" i="8"/>
  <c r="BC6" i="8"/>
  <c r="BA6" i="8"/>
  <c r="AP6" i="8"/>
  <c r="AG6" i="8"/>
  <c r="W6" i="8"/>
  <c r="O6" i="8"/>
  <c r="BC5" i="8"/>
  <c r="BA5" i="8"/>
  <c r="AP5" i="8"/>
  <c r="AG5" i="8"/>
  <c r="W5" i="8"/>
  <c r="O5" i="8"/>
  <c r="BC4" i="8"/>
  <c r="BA4" i="8"/>
  <c r="AG4" i="8"/>
  <c r="Y4" i="8" s="1"/>
  <c r="V4" i="8" s="1"/>
  <c r="AP4" i="8"/>
  <c r="W4" i="8"/>
  <c r="O4" i="8"/>
  <c r="BC3" i="8"/>
  <c r="BC2" i="8"/>
  <c r="BA3" i="8"/>
  <c r="AP3" i="8"/>
  <c r="AG3" i="8"/>
  <c r="Y3" i="8" s="1"/>
  <c r="V3" i="8" s="1"/>
  <c r="AG2" i="8"/>
  <c r="W3" i="8"/>
  <c r="O3" i="8"/>
  <c r="BA2" i="8"/>
  <c r="Y2" i="8" s="1"/>
  <c r="V2" i="8" s="1"/>
  <c r="AP2" i="8"/>
  <c r="W2" i="8"/>
  <c r="O2" i="8"/>
  <c r="BJ114" i="6"/>
  <c r="BE114" i="6"/>
  <c r="AZ114" i="6"/>
  <c r="W114" i="6"/>
  <c r="U114" i="6" s="1"/>
  <c r="V114" i="6"/>
  <c r="N114" i="6"/>
  <c r="BJ113" i="6"/>
  <c r="BE113" i="6"/>
  <c r="AZ113" i="6"/>
  <c r="W113" i="6"/>
  <c r="U113" i="6"/>
  <c r="V113" i="6"/>
  <c r="N113" i="6"/>
  <c r="BJ112" i="6"/>
  <c r="BE112" i="6"/>
  <c r="AZ112" i="6"/>
  <c r="W112" i="6"/>
  <c r="V112" i="6"/>
  <c r="N112" i="6"/>
  <c r="BJ111" i="6"/>
  <c r="BE111" i="6"/>
  <c r="AZ111" i="6"/>
  <c r="W111" i="6"/>
  <c r="U111" i="6"/>
  <c r="V111" i="6"/>
  <c r="N111" i="6"/>
  <c r="BJ110" i="6"/>
  <c r="BE110" i="6"/>
  <c r="AZ110" i="6"/>
  <c r="W110" i="6"/>
  <c r="U110" i="6" s="1"/>
  <c r="V110" i="6"/>
  <c r="N110" i="6"/>
  <c r="BJ109" i="6"/>
  <c r="BE109" i="6"/>
  <c r="AZ109" i="6"/>
  <c r="W109" i="6"/>
  <c r="U109" i="6"/>
  <c r="V109" i="6"/>
  <c r="N109" i="6"/>
  <c r="BJ108" i="6"/>
  <c r="BE108" i="6"/>
  <c r="AZ108" i="6"/>
  <c r="W108" i="6"/>
  <c r="V108" i="6"/>
  <c r="N108" i="6"/>
  <c r="BJ107" i="6"/>
  <c r="BE107" i="6"/>
  <c r="AZ107" i="6"/>
  <c r="V107" i="6"/>
  <c r="U107" i="6"/>
  <c r="N107" i="6"/>
  <c r="BJ106" i="6"/>
  <c r="BE106" i="6"/>
  <c r="AZ106" i="6"/>
  <c r="W106" i="6"/>
  <c r="U106" i="6" s="1"/>
  <c r="V106" i="6"/>
  <c r="N106" i="6"/>
  <c r="BJ105" i="6"/>
  <c r="BE105" i="6"/>
  <c r="AZ105" i="6"/>
  <c r="W105" i="6"/>
  <c r="V105" i="6"/>
  <c r="N105" i="6"/>
  <c r="BJ104" i="6"/>
  <c r="BE104" i="6"/>
  <c r="AZ104" i="6"/>
  <c r="V104" i="6"/>
  <c r="N104" i="6"/>
  <c r="BJ103" i="6"/>
  <c r="BE103" i="6"/>
  <c r="AZ103" i="6"/>
  <c r="W103" i="6"/>
  <c r="V103" i="6"/>
  <c r="N103" i="6"/>
  <c r="BJ102" i="6"/>
  <c r="BE102" i="6"/>
  <c r="AZ102" i="6"/>
  <c r="W102" i="6"/>
  <c r="U102" i="6" s="1"/>
  <c r="V102" i="6"/>
  <c r="N102" i="6"/>
  <c r="BJ101" i="6"/>
  <c r="BE101" i="6"/>
  <c r="AZ101" i="6"/>
  <c r="W101" i="6"/>
  <c r="U101" i="6"/>
  <c r="V101" i="6"/>
  <c r="N101" i="6"/>
  <c r="BJ100" i="6"/>
  <c r="BE100" i="6"/>
  <c r="AZ100" i="6"/>
  <c r="W100" i="6"/>
  <c r="U100" i="6" s="1"/>
  <c r="V100" i="6"/>
  <c r="N100" i="6"/>
  <c r="BJ99" i="6"/>
  <c r="BE99" i="6"/>
  <c r="AZ99" i="6"/>
  <c r="W99" i="6"/>
  <c r="U99" i="6"/>
  <c r="V99" i="6"/>
  <c r="N99" i="6"/>
  <c r="BJ98" i="6"/>
  <c r="BE98" i="6"/>
  <c r="AZ98" i="6"/>
  <c r="W98" i="6"/>
  <c r="V98" i="6"/>
  <c r="N98" i="6"/>
  <c r="BJ97" i="6"/>
  <c r="BE97" i="6"/>
  <c r="AZ97" i="6"/>
  <c r="W97" i="6"/>
  <c r="U97" i="6"/>
  <c r="V97" i="6"/>
  <c r="N97" i="6"/>
  <c r="BJ96" i="6"/>
  <c r="BE96" i="6"/>
  <c r="AZ96" i="6"/>
  <c r="W96" i="6"/>
  <c r="U96" i="6"/>
  <c r="V96" i="6"/>
  <c r="N96" i="6"/>
  <c r="BJ95" i="6"/>
  <c r="BE95" i="6"/>
  <c r="AZ95" i="6"/>
  <c r="W95" i="6"/>
  <c r="V95" i="6"/>
  <c r="N95" i="6"/>
  <c r="BJ94" i="6"/>
  <c r="BE94" i="6"/>
  <c r="AZ94" i="6"/>
  <c r="W94" i="6"/>
  <c r="U94" i="6" s="1"/>
  <c r="V94" i="6"/>
  <c r="N94" i="6"/>
  <c r="BJ93" i="6"/>
  <c r="BE93" i="6"/>
  <c r="AZ93" i="6"/>
  <c r="W93" i="6"/>
  <c r="U93" i="6"/>
  <c r="V93" i="6"/>
  <c r="N93" i="6"/>
  <c r="BJ92" i="6"/>
  <c r="BE92" i="6"/>
  <c r="AZ92" i="6"/>
  <c r="W92" i="6"/>
  <c r="U92" i="6"/>
  <c r="V92" i="6"/>
  <c r="N92" i="6"/>
  <c r="BJ91" i="6"/>
  <c r="BE91" i="6"/>
  <c r="AZ91" i="6"/>
  <c r="W91" i="6"/>
  <c r="U91" i="6" s="1"/>
  <c r="V91" i="6"/>
  <c r="N91" i="6"/>
  <c r="BJ90" i="6"/>
  <c r="BE90" i="6"/>
  <c r="AZ90" i="6"/>
  <c r="W90" i="6"/>
  <c r="U90" i="6" s="1"/>
  <c r="V90" i="6"/>
  <c r="N90" i="6"/>
  <c r="BJ89" i="6"/>
  <c r="BE89" i="6"/>
  <c r="AZ89" i="6"/>
  <c r="W89" i="6"/>
  <c r="V89" i="6"/>
  <c r="N89" i="6"/>
  <c r="BJ88" i="6"/>
  <c r="BE88" i="6"/>
  <c r="AZ88" i="6"/>
  <c r="W88" i="6"/>
  <c r="V88" i="6"/>
  <c r="N88" i="6"/>
  <c r="BJ87" i="6"/>
  <c r="BE87" i="6"/>
  <c r="AZ87" i="6"/>
  <c r="W87" i="6"/>
  <c r="U87" i="6"/>
  <c r="V87" i="6"/>
  <c r="N87" i="6"/>
  <c r="BJ86" i="6"/>
  <c r="BE86" i="6"/>
  <c r="AZ86" i="6"/>
  <c r="W86" i="6"/>
  <c r="U86" i="6" s="1"/>
  <c r="V86" i="6"/>
  <c r="N86" i="6"/>
  <c r="BJ85" i="6"/>
  <c r="BE85" i="6"/>
  <c r="AZ85" i="6"/>
  <c r="W85" i="6"/>
  <c r="V85" i="6"/>
  <c r="N85" i="6"/>
  <c r="BJ84" i="6"/>
  <c r="BE84" i="6"/>
  <c r="AZ84" i="6"/>
  <c r="W84" i="6"/>
  <c r="U84" i="6" s="1"/>
  <c r="V84" i="6"/>
  <c r="N84" i="6"/>
  <c r="BJ83" i="6"/>
  <c r="BE83" i="6"/>
  <c r="AZ83" i="6"/>
  <c r="W83" i="6"/>
  <c r="U83" i="6"/>
  <c r="V83" i="6"/>
  <c r="N83" i="6"/>
  <c r="V82" i="6"/>
  <c r="BJ81" i="6"/>
  <c r="BE81" i="6"/>
  <c r="AZ81" i="6"/>
  <c r="W81" i="6"/>
  <c r="U81" i="6"/>
  <c r="V81" i="6"/>
  <c r="N81" i="6"/>
  <c r="BJ80" i="6"/>
  <c r="BE80" i="6"/>
  <c r="AZ80" i="6"/>
  <c r="W80" i="6"/>
  <c r="U80" i="6" s="1"/>
  <c r="V80" i="6"/>
  <c r="N80" i="6"/>
  <c r="BJ79" i="6"/>
  <c r="BE79" i="6"/>
  <c r="AZ79" i="6"/>
  <c r="W79" i="6"/>
  <c r="U79" i="6"/>
  <c r="V79" i="6"/>
  <c r="N79" i="6"/>
  <c r="BJ78" i="6"/>
  <c r="BE78" i="6"/>
  <c r="AZ78" i="6"/>
  <c r="W78" i="6"/>
  <c r="V78" i="6"/>
  <c r="N78" i="6"/>
  <c r="BJ77" i="6"/>
  <c r="BE77" i="6"/>
  <c r="AZ77" i="6"/>
  <c r="W77" i="6"/>
  <c r="V77" i="6"/>
  <c r="N77" i="6"/>
  <c r="BJ76" i="6"/>
  <c r="BE76" i="6"/>
  <c r="AZ76" i="6"/>
  <c r="W76" i="6"/>
  <c r="U76" i="6" s="1"/>
  <c r="V76" i="6"/>
  <c r="N76" i="6"/>
  <c r="BJ75" i="6"/>
  <c r="BE75" i="6"/>
  <c r="AZ75" i="6"/>
  <c r="W75" i="6"/>
  <c r="U75" i="6"/>
  <c r="V75" i="6"/>
  <c r="N75" i="6"/>
  <c r="BJ74" i="6"/>
  <c r="BE74" i="6"/>
  <c r="AZ74" i="6"/>
  <c r="W74" i="6"/>
  <c r="V74" i="6"/>
  <c r="N74" i="6"/>
  <c r="BJ73" i="6"/>
  <c r="BE73" i="6"/>
  <c r="AZ73" i="6"/>
  <c r="W73" i="6"/>
  <c r="V73" i="6"/>
  <c r="N73" i="6"/>
  <c r="BJ72" i="6"/>
  <c r="BE72" i="6"/>
  <c r="AZ72" i="6"/>
  <c r="W72" i="6"/>
  <c r="U72" i="6"/>
  <c r="V72" i="6"/>
  <c r="N72" i="6"/>
  <c r="BJ71" i="6"/>
  <c r="BE71" i="6"/>
  <c r="AZ71" i="6"/>
  <c r="W71" i="6"/>
  <c r="U71" i="6"/>
  <c r="V71" i="6"/>
  <c r="N71" i="6"/>
  <c r="BJ70" i="6"/>
  <c r="BE70" i="6"/>
  <c r="AZ70" i="6"/>
  <c r="W70" i="6"/>
  <c r="U70" i="6" s="1"/>
  <c r="V70" i="6"/>
  <c r="N70" i="6"/>
  <c r="BJ67" i="6"/>
  <c r="BE67" i="6"/>
  <c r="AZ67" i="6"/>
  <c r="W67" i="6"/>
  <c r="U67" i="6"/>
  <c r="V67" i="6"/>
  <c r="N67" i="6"/>
  <c r="BJ68" i="6"/>
  <c r="BE68" i="6"/>
  <c r="AZ68" i="6"/>
  <c r="W68" i="6"/>
  <c r="U68" i="6" s="1"/>
  <c r="V68" i="6"/>
  <c r="N68" i="6"/>
  <c r="BJ66" i="6"/>
  <c r="BE66" i="6"/>
  <c r="AZ66" i="6"/>
  <c r="W66" i="6"/>
  <c r="V66" i="6"/>
  <c r="N66" i="6"/>
  <c r="BJ62" i="6"/>
  <c r="BE62" i="6"/>
  <c r="AZ62" i="6"/>
  <c r="W62" i="6"/>
  <c r="U62" i="6" s="1"/>
  <c r="V62" i="6"/>
  <c r="N62" i="6"/>
  <c r="BJ65" i="6"/>
  <c r="BE65" i="6"/>
  <c r="AZ65" i="6"/>
  <c r="W65" i="6"/>
  <c r="U65" i="6"/>
  <c r="V65" i="6"/>
  <c r="N65" i="6"/>
  <c r="BJ64" i="6"/>
  <c r="BE64" i="6"/>
  <c r="AZ64" i="6"/>
  <c r="W64" i="6"/>
  <c r="U64" i="6"/>
  <c r="V64" i="6"/>
  <c r="N64" i="6"/>
  <c r="BJ63" i="6"/>
  <c r="BE63" i="6"/>
  <c r="AZ63" i="6"/>
  <c r="W63" i="6"/>
  <c r="V63" i="6"/>
  <c r="N63" i="6"/>
  <c r="BJ61" i="6"/>
  <c r="BE61" i="6"/>
  <c r="AZ61" i="6"/>
  <c r="W61" i="6"/>
  <c r="U61" i="6" s="1"/>
  <c r="V61" i="6"/>
  <c r="N61" i="6"/>
  <c r="BJ57" i="6"/>
  <c r="BE57" i="6"/>
  <c r="AZ57" i="6"/>
  <c r="W57" i="6"/>
  <c r="U57" i="6"/>
  <c r="V57" i="6"/>
  <c r="N57" i="6"/>
  <c r="BJ60" i="6"/>
  <c r="BE60" i="6"/>
  <c r="AZ60" i="6"/>
  <c r="W60" i="6"/>
  <c r="U60" i="6"/>
  <c r="V60" i="6"/>
  <c r="N60" i="6"/>
  <c r="BJ59" i="6"/>
  <c r="BE59" i="6"/>
  <c r="AZ59" i="6"/>
  <c r="W59" i="6"/>
  <c r="V59" i="6"/>
  <c r="N59" i="6"/>
  <c r="BJ58" i="6"/>
  <c r="BE58" i="6"/>
  <c r="AZ58" i="6"/>
  <c r="W58" i="6"/>
  <c r="U58" i="6"/>
  <c r="V58" i="6"/>
  <c r="N58" i="6"/>
  <c r="BJ55" i="6"/>
  <c r="BE55" i="6"/>
  <c r="AZ55" i="6"/>
  <c r="W55" i="6"/>
  <c r="U55" i="6" s="1"/>
  <c r="V55" i="6"/>
  <c r="N55" i="6"/>
  <c r="BJ56" i="6"/>
  <c r="BE56" i="6"/>
  <c r="AZ56" i="6"/>
  <c r="W56" i="6"/>
  <c r="U56" i="6"/>
  <c r="V56" i="6"/>
  <c r="N56" i="6"/>
  <c r="BJ54" i="6"/>
  <c r="BE54" i="6"/>
  <c r="AZ54" i="6"/>
  <c r="W54" i="6"/>
  <c r="U54" i="6" s="1"/>
  <c r="V54" i="6"/>
  <c r="N54" i="6"/>
  <c r="BJ45" i="6"/>
  <c r="BE45" i="6"/>
  <c r="AZ45" i="6"/>
  <c r="W45" i="6"/>
  <c r="V45" i="6"/>
  <c r="N45" i="6"/>
  <c r="BJ53" i="6"/>
  <c r="BE53" i="6"/>
  <c r="AZ53" i="6"/>
  <c r="W53" i="6"/>
  <c r="U53" i="6" s="1"/>
  <c r="V53" i="6"/>
  <c r="N53" i="6"/>
  <c r="BJ52" i="6"/>
  <c r="BE52" i="6"/>
  <c r="AZ52" i="6"/>
  <c r="W52" i="6"/>
  <c r="U52" i="6"/>
  <c r="V52" i="6"/>
  <c r="N52" i="6"/>
  <c r="BJ51" i="6"/>
  <c r="BE51" i="6"/>
  <c r="AZ51" i="6"/>
  <c r="W51" i="6"/>
  <c r="V51" i="6"/>
  <c r="N51" i="6"/>
  <c r="BJ50" i="6"/>
  <c r="BE50" i="6"/>
  <c r="AZ50" i="6"/>
  <c r="W50" i="6"/>
  <c r="U50" i="6"/>
  <c r="V50" i="6"/>
  <c r="N50" i="6"/>
  <c r="BJ49" i="6"/>
  <c r="BE49" i="6"/>
  <c r="AZ49" i="6"/>
  <c r="W49" i="6"/>
  <c r="U49" i="6" s="1"/>
  <c r="V49" i="6"/>
  <c r="N49" i="6"/>
  <c r="BJ48" i="6"/>
  <c r="BE48" i="6"/>
  <c r="AZ48" i="6"/>
  <c r="W48" i="6"/>
  <c r="U48" i="6"/>
  <c r="V48" i="6"/>
  <c r="N48" i="6"/>
  <c r="BJ47" i="6"/>
  <c r="BE47" i="6"/>
  <c r="AZ47" i="6"/>
  <c r="W47" i="6"/>
  <c r="U47" i="6"/>
  <c r="V47" i="6"/>
  <c r="N47" i="6"/>
  <c r="BJ39" i="6"/>
  <c r="BE39" i="6"/>
  <c r="AZ39" i="6"/>
  <c r="W39" i="6"/>
  <c r="V39" i="6"/>
  <c r="N39" i="6"/>
  <c r="BJ46" i="6"/>
  <c r="BE46" i="6"/>
  <c r="AZ46" i="6"/>
  <c r="W46" i="6"/>
  <c r="V46" i="6"/>
  <c r="N46" i="6"/>
  <c r="BJ28" i="6"/>
  <c r="BE28" i="6"/>
  <c r="AZ28" i="6"/>
  <c r="W28" i="6"/>
  <c r="U28" i="6"/>
  <c r="V28" i="6"/>
  <c r="N28" i="6"/>
  <c r="BJ43" i="6"/>
  <c r="BE43" i="6"/>
  <c r="AZ43" i="6"/>
  <c r="W43" i="6"/>
  <c r="V43" i="6"/>
  <c r="N43" i="6"/>
  <c r="BJ42" i="6"/>
  <c r="BE42" i="6"/>
  <c r="AZ42" i="6"/>
  <c r="W42" i="6"/>
  <c r="U42" i="6"/>
  <c r="V42" i="6"/>
  <c r="N42" i="6"/>
  <c r="BJ41" i="6"/>
  <c r="BE41" i="6"/>
  <c r="AZ41" i="6"/>
  <c r="W41" i="6"/>
  <c r="V41" i="6"/>
  <c r="N41" i="6"/>
  <c r="BJ40" i="6"/>
  <c r="BE40" i="6"/>
  <c r="AZ40" i="6"/>
  <c r="W40" i="6"/>
  <c r="V40" i="6"/>
  <c r="N40" i="6"/>
  <c r="BJ27" i="6"/>
  <c r="BE27" i="6"/>
  <c r="AZ27" i="6"/>
  <c r="W27" i="6"/>
  <c r="U27" i="6"/>
  <c r="V27" i="6"/>
  <c r="N27" i="6"/>
  <c r="BJ38" i="6"/>
  <c r="BE38" i="6"/>
  <c r="AZ38" i="6"/>
  <c r="W38" i="6"/>
  <c r="U38" i="6" s="1"/>
  <c r="V38" i="6"/>
  <c r="N38" i="6"/>
  <c r="BJ37" i="6"/>
  <c r="BE37" i="6"/>
  <c r="AZ37" i="6"/>
  <c r="W37" i="6"/>
  <c r="U37" i="6"/>
  <c r="V37" i="6"/>
  <c r="N37" i="6"/>
  <c r="BJ36" i="6"/>
  <c r="BE36" i="6"/>
  <c r="AZ36" i="6"/>
  <c r="W36" i="6"/>
  <c r="V36" i="6"/>
  <c r="N36" i="6"/>
  <c r="BJ35" i="6"/>
  <c r="BE35" i="6"/>
  <c r="AZ35" i="6"/>
  <c r="W35" i="6"/>
  <c r="U35" i="6"/>
  <c r="V35" i="6"/>
  <c r="N35" i="6"/>
  <c r="BJ34" i="6"/>
  <c r="BE34" i="6"/>
  <c r="AZ34" i="6"/>
  <c r="W34" i="6"/>
  <c r="V34" i="6"/>
  <c r="N34" i="6"/>
  <c r="BJ33" i="6"/>
  <c r="BE33" i="6"/>
  <c r="AZ33" i="6"/>
  <c r="W33" i="6"/>
  <c r="U33" i="6"/>
  <c r="V33" i="6"/>
  <c r="N33" i="6"/>
  <c r="BJ32" i="6"/>
  <c r="BE32" i="6"/>
  <c r="AZ32" i="6"/>
  <c r="W32" i="6"/>
  <c r="V32" i="6"/>
  <c r="N32" i="6"/>
  <c r="BJ31" i="6"/>
  <c r="BE31" i="6"/>
  <c r="AZ31" i="6"/>
  <c r="W31" i="6"/>
  <c r="V31" i="6"/>
  <c r="N31" i="6"/>
  <c r="BJ30" i="6"/>
  <c r="BE30" i="6"/>
  <c r="AZ30" i="6"/>
  <c r="W30" i="6"/>
  <c r="U30" i="6"/>
  <c r="V30" i="6"/>
  <c r="N30" i="6"/>
  <c r="BJ24" i="6"/>
  <c r="BE24" i="6"/>
  <c r="AZ24" i="6"/>
  <c r="W24" i="6"/>
  <c r="V24" i="6"/>
  <c r="N24" i="6"/>
  <c r="BJ44" i="6"/>
  <c r="BE44" i="6"/>
  <c r="AZ44" i="6"/>
  <c r="W44" i="6"/>
  <c r="V44" i="6"/>
  <c r="N44" i="6"/>
  <c r="BJ23" i="6"/>
  <c r="BE23" i="6"/>
  <c r="AZ23" i="6"/>
  <c r="W23" i="6"/>
  <c r="V23" i="6"/>
  <c r="N23" i="6"/>
  <c r="BJ26" i="6"/>
  <c r="BE26" i="6"/>
  <c r="AZ26" i="6"/>
  <c r="W26" i="6"/>
  <c r="U26" i="6" s="1"/>
  <c r="V26" i="6"/>
  <c r="N26" i="6"/>
  <c r="BJ25" i="6"/>
  <c r="BE25" i="6"/>
  <c r="AZ25" i="6"/>
  <c r="W25" i="6"/>
  <c r="U25" i="6"/>
  <c r="V25" i="6"/>
  <c r="N25" i="6"/>
  <c r="BJ69" i="6"/>
  <c r="BE69" i="6"/>
  <c r="AZ69" i="6"/>
  <c r="W69" i="6"/>
  <c r="U69" i="6"/>
  <c r="V69" i="6"/>
  <c r="N69" i="6"/>
  <c r="BJ29" i="6"/>
  <c r="BE29" i="6"/>
  <c r="AZ29" i="6"/>
  <c r="W29" i="6"/>
  <c r="V29" i="6"/>
  <c r="N29" i="6"/>
  <c r="BJ22" i="6"/>
  <c r="BE22" i="6"/>
  <c r="AZ22" i="6"/>
  <c r="W22" i="6"/>
  <c r="U22" i="6" s="1"/>
  <c r="V22" i="6"/>
  <c r="N22" i="6"/>
  <c r="BJ21" i="6"/>
  <c r="BE21" i="6"/>
  <c r="AZ21" i="6"/>
  <c r="W21" i="6"/>
  <c r="U21" i="6"/>
  <c r="V21" i="6"/>
  <c r="N21" i="6"/>
  <c r="BJ20" i="6"/>
  <c r="BE20" i="6"/>
  <c r="AZ20" i="6"/>
  <c r="W20" i="6"/>
  <c r="V20" i="6"/>
  <c r="N20" i="6"/>
  <c r="BJ19" i="6"/>
  <c r="BE19" i="6"/>
  <c r="AZ19" i="6"/>
  <c r="W19" i="6"/>
  <c r="V19" i="6"/>
  <c r="N19" i="6"/>
  <c r="BJ18" i="6"/>
  <c r="BE18" i="6"/>
  <c r="AZ18" i="6"/>
  <c r="W18" i="6"/>
  <c r="U18" i="6" s="1"/>
  <c r="V18" i="6"/>
  <c r="N18" i="6"/>
  <c r="BJ17" i="6"/>
  <c r="BE17" i="6"/>
  <c r="AZ17" i="6"/>
  <c r="W17" i="6"/>
  <c r="U17" i="6"/>
  <c r="V17" i="6"/>
  <c r="N17" i="6"/>
  <c r="BJ16" i="6"/>
  <c r="BE16" i="6"/>
  <c r="AZ16" i="6"/>
  <c r="W16" i="6"/>
  <c r="U16" i="6" s="1"/>
  <c r="V16" i="6"/>
  <c r="N16" i="6"/>
  <c r="BJ15" i="6"/>
  <c r="BE15" i="6"/>
  <c r="AZ15" i="6"/>
  <c r="W15" i="6"/>
  <c r="U15" i="6"/>
  <c r="V15" i="6"/>
  <c r="N15" i="6"/>
  <c r="BJ14" i="6"/>
  <c r="BE14" i="6"/>
  <c r="AZ14" i="6"/>
  <c r="W14" i="6"/>
  <c r="V14" i="6"/>
  <c r="N14" i="6"/>
  <c r="BJ13" i="6"/>
  <c r="BE13" i="6"/>
  <c r="AZ13" i="6"/>
  <c r="W13" i="6"/>
  <c r="U13" i="6"/>
  <c r="V13" i="6"/>
  <c r="N13" i="6"/>
  <c r="BJ12" i="6"/>
  <c r="BE12" i="6"/>
  <c r="AZ12" i="6"/>
  <c r="W12" i="6"/>
  <c r="U12" i="6"/>
  <c r="V12" i="6"/>
  <c r="N12" i="6"/>
  <c r="BJ11" i="6"/>
  <c r="BE11" i="6"/>
  <c r="AZ11" i="6"/>
  <c r="W11" i="6"/>
  <c r="U11" i="6" s="1"/>
  <c r="V11" i="6"/>
  <c r="N11" i="6"/>
  <c r="BJ10" i="6"/>
  <c r="BE10" i="6"/>
  <c r="AZ10" i="6"/>
  <c r="W10" i="6"/>
  <c r="V10" i="6"/>
  <c r="N10" i="6"/>
  <c r="BJ9" i="6"/>
  <c r="BE9" i="6"/>
  <c r="AZ9" i="6"/>
  <c r="W9" i="6"/>
  <c r="U9" i="6"/>
  <c r="V9" i="6"/>
  <c r="N9" i="6"/>
  <c r="BJ8" i="6"/>
  <c r="BE8" i="6"/>
  <c r="AZ8" i="6"/>
  <c r="W8" i="6"/>
  <c r="U8" i="6"/>
  <c r="V8" i="6"/>
  <c r="N8" i="6"/>
  <c r="BJ7" i="6"/>
  <c r="BE7" i="6"/>
  <c r="AZ7" i="6"/>
  <c r="W7" i="6"/>
  <c r="U7" i="6" s="1"/>
  <c r="V7" i="6"/>
  <c r="N7" i="6"/>
  <c r="BJ6" i="6"/>
  <c r="BE6" i="6"/>
  <c r="AZ6" i="6"/>
  <c r="W6" i="6"/>
  <c r="U6" i="6"/>
  <c r="V6" i="6"/>
  <c r="N6" i="6"/>
  <c r="BJ5" i="6"/>
  <c r="BE5" i="6"/>
  <c r="AZ5" i="6"/>
  <c r="W5" i="6"/>
  <c r="U5" i="6"/>
  <c r="V5" i="6"/>
  <c r="N5" i="6"/>
  <c r="BJ4" i="6"/>
  <c r="BE4" i="6"/>
  <c r="AZ4" i="6"/>
  <c r="W4" i="6"/>
  <c r="V4" i="6"/>
  <c r="N4" i="6"/>
  <c r="BJ3" i="6"/>
  <c r="BE3" i="6"/>
  <c r="AZ3" i="6"/>
  <c r="W3" i="6"/>
  <c r="U3" i="6" s="1"/>
  <c r="V3" i="6"/>
  <c r="N3" i="6"/>
  <c r="BJ2" i="6"/>
  <c r="BE2" i="6"/>
  <c r="AZ2" i="6"/>
  <c r="W2" i="6"/>
  <c r="U2" i="6"/>
  <c r="V2" i="6"/>
  <c r="N2" i="6"/>
  <c r="V2" i="3"/>
  <c r="X347" i="3"/>
  <c r="W347" i="3"/>
  <c r="V347" i="3"/>
  <c r="X346" i="3"/>
  <c r="W346" i="3"/>
  <c r="V346" i="3"/>
  <c r="X345" i="3"/>
  <c r="W345" i="3"/>
  <c r="V345" i="3"/>
  <c r="V274" i="3"/>
  <c r="V198" i="3"/>
  <c r="V367" i="3"/>
  <c r="V139" i="3"/>
  <c r="V138" i="3"/>
  <c r="X126" i="3"/>
  <c r="W126" i="3"/>
  <c r="V126" i="3"/>
  <c r="V122" i="3"/>
  <c r="X121" i="3"/>
  <c r="W121" i="3"/>
  <c r="V121" i="3"/>
  <c r="V120" i="3"/>
  <c r="V380" i="3"/>
  <c r="V375" i="3"/>
  <c r="V297" i="3"/>
  <c r="V264" i="3"/>
  <c r="V231" i="3"/>
  <c r="V212" i="3"/>
  <c r="V211" i="3"/>
  <c r="V210" i="3"/>
  <c r="V207" i="3"/>
  <c r="V172" i="3"/>
  <c r="V180" i="3"/>
  <c r="V137" i="3"/>
  <c r="V136" i="3"/>
  <c r="V135" i="3"/>
  <c r="V134" i="3"/>
  <c r="V133" i="3"/>
  <c r="V132" i="3"/>
  <c r="V131" i="3"/>
  <c r="V130" i="3"/>
  <c r="V124" i="3"/>
  <c r="V119" i="3"/>
  <c r="V118" i="3"/>
  <c r="V117" i="3"/>
  <c r="V116" i="3"/>
  <c r="V114" i="3"/>
  <c r="V112" i="3"/>
  <c r="V111" i="3"/>
  <c r="V110" i="3"/>
  <c r="V109" i="3"/>
  <c r="V108" i="3"/>
  <c r="X107" i="3"/>
  <c r="W107" i="3"/>
  <c r="V107" i="3"/>
  <c r="V106" i="3"/>
  <c r="V100" i="3"/>
  <c r="V38" i="3"/>
  <c r="V29" i="3"/>
  <c r="V28" i="3"/>
  <c r="V18" i="3"/>
  <c r="V17" i="3"/>
  <c r="V16" i="3"/>
  <c r="V15" i="3"/>
  <c r="V14" i="3"/>
  <c r="V13" i="3"/>
  <c r="V194" i="3"/>
  <c r="V193" i="3"/>
  <c r="X278" i="3"/>
  <c r="W278" i="3"/>
  <c r="V278" i="3"/>
  <c r="V170" i="3"/>
  <c r="V171" i="3"/>
  <c r="V179" i="3"/>
  <c r="V302" i="3"/>
  <c r="V167" i="3"/>
  <c r="V296" i="3"/>
  <c r="V292" i="3"/>
  <c r="V166" i="3"/>
  <c r="V165" i="3"/>
  <c r="V96" i="3"/>
  <c r="V379" i="3"/>
  <c r="V177" i="3"/>
  <c r="V323" i="3"/>
  <c r="V175" i="3"/>
  <c r="V163" i="3"/>
  <c r="X196" i="3"/>
  <c r="W196" i="3"/>
  <c r="V196" i="3"/>
  <c r="X195" i="3"/>
  <c r="W195" i="3"/>
  <c r="V195" i="3"/>
  <c r="V192" i="3"/>
  <c r="V191" i="3"/>
  <c r="V366" i="3"/>
  <c r="V349" i="3"/>
  <c r="V12" i="3"/>
  <c r="V11" i="3"/>
  <c r="V325" i="3"/>
  <c r="V162" i="3"/>
  <c r="V80" i="3"/>
  <c r="V260" i="3"/>
  <c r="V376" i="3"/>
  <c r="V370" i="3"/>
  <c r="V161" i="3"/>
  <c r="V160" i="3"/>
  <c r="V158" i="3"/>
  <c r="V157" i="3"/>
  <c r="V156" i="3"/>
  <c r="V155" i="3"/>
  <c r="V154" i="3"/>
  <c r="V385" i="3"/>
  <c r="V152" i="3"/>
  <c r="R36" i="3"/>
  <c r="P36" i="3"/>
  <c r="V36" i="3" s="1"/>
  <c r="V151" i="3"/>
  <c r="V336" i="3"/>
  <c r="V299" i="3"/>
  <c r="V348" i="3"/>
  <c r="V338" i="3"/>
  <c r="V337" i="3"/>
  <c r="R373" i="3"/>
  <c r="P373" i="3"/>
  <c r="V373" i="3"/>
  <c r="V30" i="3"/>
  <c r="V362" i="3"/>
  <c r="V351" i="3"/>
  <c r="R185" i="3"/>
  <c r="P185" i="3"/>
  <c r="V185" i="3" s="1"/>
  <c r="V104" i="3"/>
  <c r="R35" i="3"/>
  <c r="V35" i="3" s="1"/>
  <c r="P35" i="3"/>
  <c r="V20" i="3"/>
  <c r="V19" i="3"/>
  <c r="R361" i="3"/>
  <c r="P361" i="3"/>
  <c r="V386" i="3"/>
  <c r="V129" i="3"/>
  <c r="V128" i="3"/>
  <c r="V39" i="3"/>
  <c r="V405" i="3"/>
  <c r="V404" i="3"/>
  <c r="V403" i="3"/>
  <c r="V78" i="3"/>
  <c r="V77" i="3"/>
  <c r="V76" i="3"/>
  <c r="V68" i="3"/>
  <c r="V67" i="3"/>
  <c r="V66" i="3"/>
  <c r="V178" i="3"/>
  <c r="V169" i="3"/>
  <c r="V168" i="3"/>
  <c r="V164" i="3"/>
  <c r="V58" i="3"/>
  <c r="V57" i="3"/>
  <c r="V371" i="3"/>
  <c r="V282" i="3"/>
  <c r="V306" i="3"/>
  <c r="V159" i="3"/>
  <c r="V85" i="3"/>
  <c r="V153" i="3"/>
  <c r="V236" i="3"/>
  <c r="V150" i="3"/>
  <c r="V90" i="3"/>
  <c r="V271" i="3"/>
  <c r="V332" i="3"/>
  <c r="V202" i="3"/>
  <c r="Y17" i="8"/>
  <c r="V17" i="8" s="1"/>
  <c r="Y57" i="8"/>
  <c r="Y7" i="8"/>
  <c r="V7" i="8" s="1"/>
  <c r="Y55" i="8"/>
  <c r="V55" i="8" s="1"/>
  <c r="Y53" i="8"/>
  <c r="Y84" i="8"/>
  <c r="V84" i="8" s="1"/>
  <c r="Y101" i="8"/>
  <c r="V101" i="8" s="1"/>
  <c r="Y41" i="8"/>
  <c r="Y48" i="8"/>
  <c r="V48" i="8" s="1"/>
  <c r="U66" i="6"/>
  <c r="U108" i="6"/>
  <c r="U95" i="6"/>
  <c r="U10" i="6"/>
  <c r="U34" i="6"/>
  <c r="U20" i="6"/>
  <c r="V361" i="3"/>
  <c r="U78" i="6"/>
  <c r="U31" i="6"/>
  <c r="U112" i="6"/>
  <c r="Y90" i="8"/>
  <c r="V90" i="8" s="1"/>
  <c r="V15" i="8" l="1"/>
  <c r="Y16" i="8"/>
  <c r="V16" i="8" s="1"/>
  <c r="BC118" i="8"/>
  <c r="AG118" i="8"/>
  <c r="Y118" i="8"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O1" authorId="0" shapeId="0" xr:uid="{00000000-0006-0000-0D00-000001000000}">
      <text>
        <r>
          <rPr>
            <sz val="10"/>
            <color rgb="FF000000"/>
            <rFont val="Arial"/>
            <family val="2"/>
            <scheme val="minor"/>
          </rPr>
          <t>@rowan.mclaughlin@mu.ie Hi Rowan, so I thought it only diligent to double check this. I've looked at what was written in the notes in the document and filled in some of the gaps by consulting several sources. I am not sure if it will affect the results...I doubt it. When you get a chance, do you mind cross referencing with columns B, C and D and updating so we only have the three columns, we can leave column M in maybe? Let me know if you need anything else...I've also been through the document today...oh and one more thing. I actually have depths for columns 7737 and 7738 in case that's useful information? Ideally, and I have banged on about this before, we should have dated each of the individual layers...
_Assigned to rowan.mclaughlin@mu.ie_
	-Harry Robson</t>
        </r>
      </text>
    </comment>
  </commentList>
</comments>
</file>

<file path=xl/sharedStrings.xml><?xml version="1.0" encoding="utf-8"?>
<sst xmlns="http://schemas.openxmlformats.org/spreadsheetml/2006/main" count="55225" uniqueCount="11338">
  <si>
    <t>Period</t>
  </si>
  <si>
    <t>Culture</t>
  </si>
  <si>
    <t>Early Mesolithic</t>
  </si>
  <si>
    <t>Maglemose</t>
  </si>
  <si>
    <t>Late Mesolithic</t>
  </si>
  <si>
    <t>Ertebølle</t>
  </si>
  <si>
    <t>Bronze Age</t>
  </si>
  <si>
    <t>1a</t>
  </si>
  <si>
    <t>1b</t>
  </si>
  <si>
    <t>Middle Mesolithic</t>
  </si>
  <si>
    <t>Kongemose</t>
  </si>
  <si>
    <t>Early Neolithic</t>
  </si>
  <si>
    <t>Funnel Beaker</t>
  </si>
  <si>
    <t>2a</t>
  </si>
  <si>
    <t>2b</t>
  </si>
  <si>
    <t>Early-late Middle Neolithic</t>
  </si>
  <si>
    <t>Troldebjerg</t>
  </si>
  <si>
    <t>Middle Neolithic</t>
  </si>
  <si>
    <t>Pitted Ware</t>
  </si>
  <si>
    <t>Single Grave</t>
  </si>
  <si>
    <t>Late Neolithic</t>
  </si>
  <si>
    <t>Bell Beaker</t>
  </si>
  <si>
    <t>11a</t>
  </si>
  <si>
    <t>11b</t>
  </si>
  <si>
    <t>11c</t>
  </si>
  <si>
    <t>11d</t>
  </si>
  <si>
    <t>11e</t>
  </si>
  <si>
    <t>Astrup 2018</t>
  </si>
  <si>
    <t>Koch 1998</t>
  </si>
  <si>
    <t>Price 2022</t>
  </si>
  <si>
    <t>Sørensen 1996</t>
  </si>
  <si>
    <t>Sørensen 2014</t>
  </si>
  <si>
    <t>Sørensen 2020</t>
  </si>
  <si>
    <t>Site name</t>
  </si>
  <si>
    <t>Latitude</t>
  </si>
  <si>
    <t>Longitude</t>
  </si>
  <si>
    <t>Agernæs</t>
  </si>
  <si>
    <t>Aggersund</t>
  </si>
  <si>
    <t>Ajstrup Krat</t>
  </si>
  <si>
    <t>Åkonge</t>
  </si>
  <si>
    <t>Aldersro</t>
  </si>
  <si>
    <t>Aldersro X621</t>
  </si>
  <si>
    <t>Aldersro X622</t>
  </si>
  <si>
    <t>Åle</t>
  </si>
  <si>
    <t>Åle Nord</t>
  </si>
  <si>
    <t>Åle Syd</t>
  </si>
  <si>
    <t>Åmølle</t>
  </si>
  <si>
    <t>Anholt</t>
  </si>
  <si>
    <t>Annasminde III (MLF01353)</t>
  </si>
  <si>
    <t>Argus</t>
  </si>
  <si>
    <t>Arnakkegård II</t>
  </si>
  <si>
    <t>Askø</t>
  </si>
  <si>
    <t>Asnæs Havnemark</t>
  </si>
  <si>
    <t>Åtoftegård</t>
  </si>
  <si>
    <t>Avlebjerg, Strøby</t>
  </si>
  <si>
    <t>Barhøj, Strøby Egede</t>
  </si>
  <si>
    <t>Bergmansdal</t>
  </si>
  <si>
    <t>Bilidt</t>
  </si>
  <si>
    <t>Birkelund</t>
  </si>
  <si>
    <t xml:space="preserve">Bjørnsholm </t>
  </si>
  <si>
    <t>Bjørnsholm (natural shell bank)</t>
  </si>
  <si>
    <t>Bjørnsholm Å</t>
  </si>
  <si>
    <t>Bjørnsholm Fjord (natural shell bank)</t>
  </si>
  <si>
    <t>Bjørnsholm Vitskøl</t>
  </si>
  <si>
    <t>Blegkilde</t>
  </si>
  <si>
    <t>Bloksbjerg</t>
  </si>
  <si>
    <t>Bodal A</t>
  </si>
  <si>
    <t>Bodal B</t>
  </si>
  <si>
    <t>Bodal C (Skolæstbo)</t>
  </si>
  <si>
    <t>Bodal K (Knoglebo)</t>
  </si>
  <si>
    <t>Bodals Mose</t>
  </si>
  <si>
    <t>Bodals Mose VI</t>
  </si>
  <si>
    <t>Boelkilde</t>
  </si>
  <si>
    <t>Bøgebjerg</t>
  </si>
  <si>
    <t>Boghoved, Slivsø</t>
  </si>
  <si>
    <t>Bognæs</t>
  </si>
  <si>
    <t>Bognæs A</t>
  </si>
  <si>
    <t>Bogøvej</t>
  </si>
  <si>
    <t>Borreby</t>
  </si>
  <si>
    <t>Borremose</t>
  </si>
  <si>
    <t>Brabrand Sø</t>
  </si>
  <si>
    <t>Brovst</t>
  </si>
  <si>
    <t>Brovst (natural shell bank)</t>
  </si>
  <si>
    <t>Bulbjerg</t>
  </si>
  <si>
    <t>Bundsø</t>
  </si>
  <si>
    <t>Bybjerg</t>
  </si>
  <si>
    <t>Bygholm Nørremark</t>
  </si>
  <si>
    <t>Dalmosegaard</t>
  </si>
  <si>
    <t>Dalsgårde II</t>
  </si>
  <si>
    <t>Dødemandsbjerg (natural)</t>
  </si>
  <si>
    <t>Døjringe</t>
  </si>
  <si>
    <t>Dover Odde</t>
  </si>
  <si>
    <t>Dragsholm</t>
  </si>
  <si>
    <t>Drøsselholm</t>
  </si>
  <si>
    <t>Dyngby I</t>
  </si>
  <si>
    <t>Dyngby II</t>
  </si>
  <si>
    <t>Dyngby III</t>
  </si>
  <si>
    <t>Dyrholmen</t>
  </si>
  <si>
    <t>Dyrholmen I</t>
  </si>
  <si>
    <t>Egsminde</t>
  </si>
  <si>
    <t>Elkenøre</t>
  </si>
  <si>
    <t>Ertebølle (natural shell bank)</t>
  </si>
  <si>
    <t>Eskelund</t>
  </si>
  <si>
    <t>Eskilsø SØ</t>
  </si>
  <si>
    <t>Færkerhede</t>
  </si>
  <si>
    <t>Falden (Langelands Museum)</t>
  </si>
  <si>
    <t>Fannerup</t>
  </si>
  <si>
    <t>Fannerup A</t>
  </si>
  <si>
    <t>Fannerup D</t>
  </si>
  <si>
    <t>Fannerup E</t>
  </si>
  <si>
    <t>Fannerup F</t>
  </si>
  <si>
    <t>Fannerup I</t>
  </si>
  <si>
    <t>Fannerup II</t>
  </si>
  <si>
    <t>Fårevejle Kro</t>
  </si>
  <si>
    <t>Fedkrog</t>
  </si>
  <si>
    <t>Femern Bælt I (MLF01362)</t>
  </si>
  <si>
    <t>Ferle Enge</t>
  </si>
  <si>
    <t>Flynderhage</t>
  </si>
  <si>
    <t>Føllenslev</t>
  </si>
  <si>
    <t>Frederiksholms Vænger</t>
  </si>
  <si>
    <t>Frederiksodde I</t>
  </si>
  <si>
    <t>Frennemark</t>
  </si>
  <si>
    <t>Frydenlund</t>
  </si>
  <si>
    <t>Gamborg Fjord</t>
  </si>
  <si>
    <t>Gammelholm (natural shell bank)</t>
  </si>
  <si>
    <t>Gammellung</t>
  </si>
  <si>
    <t>Gjessinggård</t>
  </si>
  <si>
    <t>Gjøl</t>
  </si>
  <si>
    <t>Gjøttrup Have (natural)</t>
  </si>
  <si>
    <t>Godsted</t>
  </si>
  <si>
    <t>Gokartbane</t>
  </si>
  <si>
    <t>Gøngehusvej 7</t>
  </si>
  <si>
    <t>Grevinge Skov</t>
  </si>
  <si>
    <t>Grøfte</t>
  </si>
  <si>
    <t>Gudumlund</t>
  </si>
  <si>
    <t>Hallebygård</t>
  </si>
  <si>
    <t>Halsskov Øst</t>
  </si>
  <si>
    <t>Halsskov Syd</t>
  </si>
  <si>
    <t>Halsskovholmen</t>
  </si>
  <si>
    <t>Handsted Ådal</t>
  </si>
  <si>
    <t>Havelse Mølle</t>
  </si>
  <si>
    <t>Havnelev</t>
  </si>
  <si>
    <t>Havnø</t>
  </si>
  <si>
    <t>Havnsø</t>
  </si>
  <si>
    <t>Hedegård, Bislev</t>
  </si>
  <si>
    <t>Henriksholm-Bøgebakken</t>
  </si>
  <si>
    <t>Hessel Skovhuse</t>
  </si>
  <si>
    <t xml:space="preserve">Hessel Skovhuse </t>
  </si>
  <si>
    <t>Hesselbjerggårds Mose</t>
  </si>
  <si>
    <t>Hesselø</t>
  </si>
  <si>
    <t>Hjarnø Sund</t>
  </si>
  <si>
    <t>Hjarnø Vesterhoved</t>
  </si>
  <si>
    <t>Hjerk Nor</t>
  </si>
  <si>
    <t>Hjortholm</t>
  </si>
  <si>
    <t>Højvang Mark</t>
  </si>
  <si>
    <t>Holme Skanse</t>
  </si>
  <si>
    <t>Holmegård I</t>
  </si>
  <si>
    <t>Holmegård IV</t>
  </si>
  <si>
    <t>Holmegård, Jylland</t>
  </si>
  <si>
    <t>Holmene MD XV</t>
  </si>
  <si>
    <t>Holmenge I</t>
  </si>
  <si>
    <t>Hulbjerg</t>
  </si>
  <si>
    <t>Husede I</t>
  </si>
  <si>
    <t>Jægerspris</t>
  </si>
  <si>
    <t>Jesholm I</t>
  </si>
  <si>
    <t>Jordløse By</t>
  </si>
  <si>
    <t>Jordløse Mose VIII</t>
  </si>
  <si>
    <t>Jordløse Mose XV</t>
  </si>
  <si>
    <t>Jordløse Mose XX</t>
  </si>
  <si>
    <t>Jordløse Mose XXI</t>
  </si>
  <si>
    <t>Jordløse Mose XXIX</t>
  </si>
  <si>
    <t>Jorløse Mose</t>
  </si>
  <si>
    <t>Jørlundegård</t>
  </si>
  <si>
    <t>Kællingehaven</t>
  </si>
  <si>
    <t>Kærshale III</t>
  </si>
  <si>
    <t>Kærup</t>
  </si>
  <si>
    <t>Kainsbakke</t>
  </si>
  <si>
    <t>Kainsbakke II</t>
  </si>
  <si>
    <t>Kalø Vig I</t>
  </si>
  <si>
    <t>Kalvø</t>
  </si>
  <si>
    <t>Kalvøen</t>
  </si>
  <si>
    <t>Kassemose</t>
  </si>
  <si>
    <t>Kassemose, 1908</t>
  </si>
  <si>
    <t>Kildegaard</t>
  </si>
  <si>
    <t>Kildegård</t>
  </si>
  <si>
    <t>Kildegårds-komplekset (kar A)</t>
  </si>
  <si>
    <t>Kildevang</t>
  </si>
  <si>
    <t>Kirial Bro</t>
  </si>
  <si>
    <t>Kirial Bro I</t>
  </si>
  <si>
    <t>Klintesø (Nationalmuseet)</t>
  </si>
  <si>
    <t>Klokkehøj</t>
  </si>
  <si>
    <t>Klondyke</t>
  </si>
  <si>
    <t>Knud Strand</t>
  </si>
  <si>
    <t>Koed</t>
  </si>
  <si>
    <t>Køge Havn (VI (syd))</t>
  </si>
  <si>
    <t>Kolding Fjord</t>
  </si>
  <si>
    <t>Kolind</t>
  </si>
  <si>
    <t>Kolindsund (natural)</t>
  </si>
  <si>
    <t>Kongemosen I</t>
  </si>
  <si>
    <t>Korsør Glasværk</t>
  </si>
  <si>
    <t>Korsør Nor, inhumation</t>
  </si>
  <si>
    <t>Kørup Sø (natural)</t>
  </si>
  <si>
    <t>Koustrup</t>
  </si>
  <si>
    <t>Krabbesholm I</t>
  </si>
  <si>
    <t>Krabbesholm II</t>
  </si>
  <si>
    <t>Krejbjerg og Ginderup</t>
  </si>
  <si>
    <t>Kyndeløse</t>
  </si>
  <si>
    <t>Læsten Mose</t>
  </si>
  <si>
    <t>Langenæs</t>
  </si>
  <si>
    <t>Langø Skaldynge</t>
  </si>
  <si>
    <t>Langvad bro, Dalsgårde</t>
  </si>
  <si>
    <t>Leire Aa</t>
  </si>
  <si>
    <t>Lidsø (MLF01782)</t>
  </si>
  <si>
    <t>Limensgård</t>
  </si>
  <si>
    <t>Lindholm I</t>
  </si>
  <si>
    <t>Lindø Nr. 2</t>
  </si>
  <si>
    <t>Liselund</t>
  </si>
  <si>
    <t>Lodbjerg klit</t>
  </si>
  <si>
    <t>Løgstør (natural)</t>
  </si>
  <si>
    <t>Lohals</t>
  </si>
  <si>
    <t>Løjesmølle Skov</t>
  </si>
  <si>
    <t>Lollikhuse</t>
  </si>
  <si>
    <t>Lønt</t>
  </si>
  <si>
    <t>Lundby-Falster</t>
  </si>
  <si>
    <t>Lundgård</t>
  </si>
  <si>
    <t>Lyø</t>
  </si>
  <si>
    <t>Lystrup Enge</t>
  </si>
  <si>
    <t>Madesø</t>
  </si>
  <si>
    <t>Maglelyng 2</t>
  </si>
  <si>
    <t>Maglelyng 3</t>
  </si>
  <si>
    <t>Maglelyng XL</t>
  </si>
  <si>
    <t>Målevgård Mose</t>
  </si>
  <si>
    <t>Mandemarke</t>
  </si>
  <si>
    <t>Margrethes Næs</t>
  </si>
  <si>
    <t>Mejlgård</t>
  </si>
  <si>
    <t>Melby</t>
  </si>
  <si>
    <t>Møgelvang</t>
  </si>
  <si>
    <t>Møllegabet II</t>
  </si>
  <si>
    <t>Møllegarden</t>
  </si>
  <si>
    <t>Mors</t>
  </si>
  <si>
    <t>Mors (Glomstrup Vig) (oyster bank)</t>
  </si>
  <si>
    <t>Mosede Mose</t>
  </si>
  <si>
    <t>Mosegården X</t>
  </si>
  <si>
    <t>Mosen ved Løjesmølle Skov</t>
  </si>
  <si>
    <t>Muldbjerg I</t>
  </si>
  <si>
    <t>Mullerup, Neegaards island</t>
  </si>
  <si>
    <t>Munkholm</t>
  </si>
  <si>
    <t>Næs</t>
  </si>
  <si>
    <t>Næsby
Østergård</t>
  </si>
  <si>
    <t>Nekselø</t>
  </si>
  <si>
    <t>Nekselø SØ</t>
  </si>
  <si>
    <t>Nekselø SV</t>
  </si>
  <si>
    <t>Nekselø Wickerwork</t>
  </si>
  <si>
    <t>Nekselø, Pandebjerg</t>
  </si>
  <si>
    <t>Neverkær Mose</t>
  </si>
  <si>
    <t>Nissehøj</t>
  </si>
  <si>
    <t xml:space="preserve">Nivågård </t>
  </si>
  <si>
    <t>Niversdal</t>
  </si>
  <si>
    <t>Nøddekonge</t>
  </si>
  <si>
    <t>Nordby Hede</t>
  </si>
  <si>
    <t>Nørholm Kær II</t>
  </si>
  <si>
    <t>Norslund X2</t>
  </si>
  <si>
    <t>Norsminde I</t>
  </si>
  <si>
    <t>Norsminde II</t>
  </si>
  <si>
    <t>Ny Mølle (natural)</t>
  </si>
  <si>
    <t>Nyvang</t>
  </si>
  <si>
    <t>Øgårde</t>
  </si>
  <si>
    <t>Øgårde 3 (kar S)</t>
  </si>
  <si>
    <t>Øgårde 4 (kar R)</t>
  </si>
  <si>
    <t>Øgårde 5 (kar A)</t>
  </si>
  <si>
    <t>Øgårde SV</t>
  </si>
  <si>
    <t>Øgårde-komplekset I</t>
  </si>
  <si>
    <t>Øland</t>
  </si>
  <si>
    <t>Ølby Lyng</t>
  </si>
  <si>
    <t>Oleslyst</t>
  </si>
  <si>
    <t>Olufshøje</t>
  </si>
  <si>
    <t>Ordrup Næs</t>
  </si>
  <si>
    <t>Oreby Rende</t>
  </si>
  <si>
    <t>Orelund Mose I</t>
  </si>
  <si>
    <t>Orenæs, Kabel 8</t>
  </si>
  <si>
    <t>Ørnshøj</t>
  </si>
  <si>
    <t>Ørum Å (Nationalmuseet)</t>
  </si>
  <si>
    <t>Ørum, Viborg (natural)</t>
  </si>
  <si>
    <t>Øslev</t>
  </si>
  <si>
    <t>Øsløs</t>
  </si>
  <si>
    <t>Østenkær</t>
  </si>
  <si>
    <t>Øster Harup</t>
  </si>
  <si>
    <t>Øster Jølby</t>
  </si>
  <si>
    <t>Øster Jølby (natural)</t>
  </si>
  <si>
    <t>Østerild (natural)</t>
  </si>
  <si>
    <t>Østrup Mose</t>
  </si>
  <si>
    <t>Øxenbjerg</t>
  </si>
  <si>
    <t>Pognæs</t>
  </si>
  <si>
    <t>Porsmose</t>
  </si>
  <si>
    <t>Praestelyngen</t>
  </si>
  <si>
    <t>Raklev Høje</t>
  </si>
  <si>
    <t>Ravnsbjerggård II</t>
  </si>
  <si>
    <t>Ringkloster</t>
  </si>
  <si>
    <t>Rødhals</t>
  </si>
  <si>
    <t>Romlund (natural shell bank)</t>
  </si>
  <si>
    <t>Ronæs Skov</t>
  </si>
  <si>
    <t>Rønbjerg</t>
  </si>
  <si>
    <t>Rønbjerg Mose (natural)</t>
  </si>
  <si>
    <t>Rønland (natural)</t>
  </si>
  <si>
    <t>Rønstenen</t>
  </si>
  <si>
    <t>Roskilde Fjord (natural shell bank)</t>
  </si>
  <si>
    <t>Roskilde Fjord (natural)</t>
  </si>
  <si>
    <t>Roskilde Fjord (S of Jyllinge)</t>
  </si>
  <si>
    <t>Roskilde Fjord III (300 m NNE of Kølholm)</t>
  </si>
  <si>
    <t>Rude</t>
  </si>
  <si>
    <t>Salpetermosen</t>
  </si>
  <si>
    <t>Salpetermosen Syd 8</t>
  </si>
  <si>
    <t>Saltmade</t>
  </si>
  <si>
    <t>Salvad</t>
  </si>
  <si>
    <t>Sandhuse Mose</t>
  </si>
  <si>
    <t>Sankt Claravej 48</t>
  </si>
  <si>
    <t>Sarup</t>
  </si>
  <si>
    <t>Sarup I</t>
  </si>
  <si>
    <t>Sebber</t>
  </si>
  <si>
    <t>Sejerby</t>
  </si>
  <si>
    <t>Sejerø</t>
  </si>
  <si>
    <t>Sejerslev (Brunhøj)</t>
  </si>
  <si>
    <t>Selbjerg</t>
  </si>
  <si>
    <t>Sigersdal A</t>
  </si>
  <si>
    <t>Sigersdal B</t>
  </si>
  <si>
    <t>Sigersdal Mose 2</t>
  </si>
  <si>
    <t>Sigersted III</t>
  </si>
  <si>
    <t>Siggård</t>
  </si>
  <si>
    <t>Signalbakken, Aalborg (Nationalmuseet)</t>
  </si>
  <si>
    <t>Sindholt Nord</t>
  </si>
  <si>
    <t>Sivested</t>
  </si>
  <si>
    <t>Skaghorn</t>
  </si>
  <si>
    <t>Skals (natural)</t>
  </si>
  <si>
    <t>Skellerup Enge</t>
  </si>
  <si>
    <t>Skellingsted</t>
  </si>
  <si>
    <t>Skovgård</t>
  </si>
  <si>
    <t>Slivsø 9</t>
  </si>
  <si>
    <t>Sludegård Sømose</t>
  </si>
  <si>
    <t>Smakkerup Huse</t>
  </si>
  <si>
    <t>Smedegade</t>
  </si>
  <si>
    <t>Snævret Hegn</t>
  </si>
  <si>
    <t>Snoldelev I (MD XI)</t>
  </si>
  <si>
    <t>Sødring Bygade</t>
  </si>
  <si>
    <t>Sølager</t>
  </si>
  <si>
    <t>Sømærkevej</t>
  </si>
  <si>
    <t>Somorvskiy 3053</t>
  </si>
  <si>
    <t>Sørbylille</t>
  </si>
  <si>
    <t>Sørbylille I</t>
  </si>
  <si>
    <t>Southern end of Kysing Fjord</t>
  </si>
  <si>
    <t>Spangkonge</t>
  </si>
  <si>
    <t>Sparregård</t>
  </si>
  <si>
    <t>Spodsbjerg</t>
  </si>
  <si>
    <t xml:space="preserve">Sporbyen Scandia </t>
  </si>
  <si>
    <t>Stenbæk Mark</t>
  </si>
  <si>
    <t>Stenderup Hage</t>
  </si>
  <si>
    <t>Stenø</t>
  </si>
  <si>
    <t>Stensballe Sund</t>
  </si>
  <si>
    <t>Stensballe Sund (natural shell bank)</t>
  </si>
  <si>
    <t>Store Lyng</t>
  </si>
  <si>
    <t>Storekær</t>
  </si>
  <si>
    <t>Storelyng (Øgårde Boat III)</t>
  </si>
  <si>
    <t>Storelyng (Østrup Homo II)</t>
  </si>
  <si>
    <t>Storelyng VI</t>
  </si>
  <si>
    <t>Strande I (natural)</t>
  </si>
  <si>
    <t>Strandegaard</t>
  </si>
  <si>
    <t>Strøby Ladeplads</t>
  </si>
  <si>
    <t>Strømhus</t>
  </si>
  <si>
    <t>Sundhøj Fur</t>
  </si>
  <si>
    <t>Svaleklint</t>
  </si>
  <si>
    <t>Svinninge Vejle</t>
  </si>
  <si>
    <t>Syltholm II (MLF00906)</t>
  </si>
  <si>
    <t>Syltholm V (MLF00910)</t>
  </si>
  <si>
    <t>Syltholm VI (MLF00932)</t>
  </si>
  <si>
    <t>Syltholm X (MLF00936)</t>
  </si>
  <si>
    <t>Syltholm XIII (MLF00939)</t>
  </si>
  <si>
    <t>Tagmosegård</t>
  </si>
  <si>
    <t>Tempelkrogen (natural)</t>
  </si>
  <si>
    <t>Thygeslund</t>
  </si>
  <si>
    <t>Tingbjerggård</t>
  </si>
  <si>
    <t>Tingbjerggård T1</t>
  </si>
  <si>
    <t>Tingbjerggård Vest</t>
  </si>
  <si>
    <t>Tissø</t>
  </si>
  <si>
    <t>Toftevang (natural)</t>
  </si>
  <si>
    <t>Toftum Mose</t>
  </si>
  <si>
    <t>Tømmerup II</t>
  </si>
  <si>
    <t>Tømmerup Mose IV, Themsens Tørveskær</t>
  </si>
  <si>
    <t>Torsholm</t>
  </si>
  <si>
    <t>Trudstrupgård</t>
  </si>
  <si>
    <t>Trudstrupgård 2</t>
  </si>
  <si>
    <t>Trustrup</t>
  </si>
  <si>
    <t>Tudse Hage</t>
  </si>
  <si>
    <t>Tved Havreland</t>
  </si>
  <si>
    <t>Tybrind Vig</t>
  </si>
  <si>
    <t>Tybrind Vig (natural shell deposit)</t>
  </si>
  <si>
    <t>Tysmose</t>
  </si>
  <si>
    <t>Udbyhøj</t>
  </si>
  <si>
    <t>Uggerby Å (natural)</t>
  </si>
  <si>
    <t>Ulkestrup Lyng</t>
  </si>
  <si>
    <t>Ulkestrup Lyng M</t>
  </si>
  <si>
    <t>Ulkestrup Lyng U</t>
  </si>
  <si>
    <t>Ullerødgård</t>
  </si>
  <si>
    <t>Ulvig Mose</t>
  </si>
  <si>
    <t>Undløse (Vængegård)</t>
  </si>
  <si>
    <t>Vængesø I</t>
  </si>
  <si>
    <t>Vængesø II</t>
  </si>
  <si>
    <t>Vængesø III</t>
  </si>
  <si>
    <t>Vængesø IV</t>
  </si>
  <si>
    <t>Vanløse Mose</t>
  </si>
  <si>
    <t>Vedbæk Boldbaner</t>
  </si>
  <si>
    <t>Vedbæk Henriksholm Bøgebakken</t>
  </si>
  <si>
    <t>Vedbæk Magleholm</t>
  </si>
  <si>
    <t>Vedbæk Maglemosegård</t>
  </si>
  <si>
    <t>Vedbæk Maglemosegård Øst</t>
  </si>
  <si>
    <t>Vedbæk Maglemosegårds Vænge</t>
  </si>
  <si>
    <t>Vedskølle Åmunding</t>
  </si>
  <si>
    <t>Vejkonge</t>
  </si>
  <si>
    <t>Vejlebro</t>
  </si>
  <si>
    <t>Vejleby</t>
  </si>
  <si>
    <t>Vejlekro</t>
  </si>
  <si>
    <t>Veksø Mose</t>
  </si>
  <si>
    <t>Verup Mose</t>
  </si>
  <si>
    <t>Verup Mose II</t>
  </si>
  <si>
    <t>Vestre Strandallé</t>
  </si>
  <si>
    <t>Vibygårds Mose</t>
  </si>
  <si>
    <t>Vig Femhøve</t>
  </si>
  <si>
    <t>Viksø Mose</t>
  </si>
  <si>
    <t>Vile</t>
  </si>
  <si>
    <t xml:space="preserve">Villingebæk Øst A </t>
  </si>
  <si>
    <t>Vinkelhage</t>
  </si>
  <si>
    <t>Virksund</t>
  </si>
  <si>
    <t>Visborg</t>
  </si>
  <si>
    <t>Vittrup</t>
  </si>
  <si>
    <t>Vojel II</t>
  </si>
  <si>
    <t>Vojel III</t>
  </si>
  <si>
    <t>Vojel Kær (natural)</t>
  </si>
  <si>
    <t>Vollersgård III</t>
  </si>
  <si>
    <t>Vust</t>
  </si>
  <si>
    <t>Vust Rimme (natural)</t>
  </si>
  <si>
    <t>Yderhede</t>
  </si>
  <si>
    <t>Entry</t>
  </si>
  <si>
    <t>Region</t>
  </si>
  <si>
    <t>Site type</t>
  </si>
  <si>
    <t>Material</t>
  </si>
  <si>
    <t>Skeletal element</t>
  </si>
  <si>
    <t>Side</t>
  </si>
  <si>
    <t>Osteological sex ID (excluded if confirmed by aDNA)</t>
  </si>
  <si>
    <t>aDNA sex ID</t>
  </si>
  <si>
    <t>Age class</t>
  </si>
  <si>
    <t>Age (year)</t>
  </si>
  <si>
    <t>%C</t>
  </si>
  <si>
    <t>%N</t>
  </si>
  <si>
    <t>%S</t>
  </si>
  <si>
    <t>% collagen</t>
  </si>
  <si>
    <t>% dentine</t>
  </si>
  <si>
    <t>Sr Lab No.</t>
  </si>
  <si>
    <t xml:space="preserve">C14 Lab No. </t>
  </si>
  <si>
    <t>Radiocarbon age (BP)</t>
  </si>
  <si>
    <t>Radiocarbon error</t>
  </si>
  <si>
    <t>Curve</t>
  </si>
  <si>
    <t>Calibrated age (BC at 95.4% confidence)</t>
  </si>
  <si>
    <t>Reference(s)</t>
  </si>
  <si>
    <t>Notes</t>
  </si>
  <si>
    <t>Cluster group (Allentoft et al. 2024a; Allentoft et al. 2024b; Fischer et al. 2024)</t>
  </si>
  <si>
    <t>Distance to coast (km)</t>
  </si>
  <si>
    <t>Yes</t>
  </si>
  <si>
    <t>Zealand</t>
  </si>
  <si>
    <t>Lake find</t>
  </si>
  <si>
    <t>Bone</t>
  </si>
  <si>
    <t>Petrous</t>
  </si>
  <si>
    <t>Dex.</t>
  </si>
  <si>
    <t>XX</t>
  </si>
  <si>
    <t/>
  </si>
  <si>
    <t>F10751</t>
  </si>
  <si>
    <t>UBA-39159</t>
  </si>
  <si>
    <t>intcal</t>
  </si>
  <si>
    <t>3761 to 3519 cal. BC</t>
  </si>
  <si>
    <t>Allentoft et al. 2024a; Allentoft et al. 2024b</t>
  </si>
  <si>
    <t>Farmer_EuropeE_late</t>
  </si>
  <si>
    <t>Grave</t>
  </si>
  <si>
    <t>Tooth</t>
  </si>
  <si>
    <t>M1 mandible</t>
  </si>
  <si>
    <t>Sin.</t>
  </si>
  <si>
    <t>Juvenile/Adolescent /Young adult</t>
  </si>
  <si>
    <t>F10569</t>
  </si>
  <si>
    <t>UBA-35721</t>
  </si>
  <si>
    <t>3634 to 3378 cal. BC</t>
  </si>
  <si>
    <t>Møn</t>
  </si>
  <si>
    <t>Bog find</t>
  </si>
  <si>
    <t>XY</t>
  </si>
  <si>
    <t>Mature adult</t>
  </si>
  <si>
    <t>F10748</t>
  </si>
  <si>
    <t>UBA-39141</t>
  </si>
  <si>
    <t>3643 to 3378 cal. BC</t>
  </si>
  <si>
    <t>Middle Neolithic A</t>
  </si>
  <si>
    <t>Clavicle</t>
  </si>
  <si>
    <t>Adult</t>
  </si>
  <si>
    <t>&lt;40</t>
  </si>
  <si>
    <t>AAR-10994</t>
  </si>
  <si>
    <t>3354 to 3026 cal. BC</t>
  </si>
  <si>
    <t>Vanlöse mose II</t>
  </si>
  <si>
    <t>Submarine find</t>
  </si>
  <si>
    <t>Tooth+Bone</t>
  </si>
  <si>
    <t>Tooth+mandible powder</t>
  </si>
  <si>
    <t>&gt;20</t>
  </si>
  <si>
    <t>F10364</t>
  </si>
  <si>
    <t>UBA-37910</t>
  </si>
  <si>
    <t>3891 to 3639 cal. BC</t>
  </si>
  <si>
    <t>Falster</t>
  </si>
  <si>
    <t>Young adult</t>
  </si>
  <si>
    <t>18-20</t>
  </si>
  <si>
    <t>UBA-40439</t>
  </si>
  <si>
    <t>3632 to 3380 cal. BC</t>
  </si>
  <si>
    <t>Lundby Mose II</t>
  </si>
  <si>
    <t>Costa</t>
  </si>
  <si>
    <t>Young/Young middle adult</t>
  </si>
  <si>
    <t>25-30</t>
  </si>
  <si>
    <t>AAR-21344</t>
  </si>
  <si>
    <t>3633 to 3382 cal. BC</t>
  </si>
  <si>
    <t>Femur</t>
  </si>
  <si>
    <t>AAR-21343</t>
  </si>
  <si>
    <t>3635 to 3528 cal. BC</t>
  </si>
  <si>
    <t>Tibia</t>
  </si>
  <si>
    <t>Young middle/Old middle adult</t>
  </si>
  <si>
    <t>30-40</t>
  </si>
  <si>
    <t>K-6302</t>
  </si>
  <si>
    <t>3355 to 2905 cal. BC</t>
  </si>
  <si>
    <t>Rahbek 1995</t>
  </si>
  <si>
    <t>BCH199: 17+45</t>
  </si>
  <si>
    <t>Early Neolithic/Middle Neolithic A</t>
  </si>
  <si>
    <t>35-50</t>
  </si>
  <si>
    <t>F10608</t>
  </si>
  <si>
    <t>UBA-39147</t>
  </si>
  <si>
    <t>3493 to 3104 cal. BC</t>
  </si>
  <si>
    <t>Langeland</t>
  </si>
  <si>
    <t>Shell midden</t>
  </si>
  <si>
    <t>PM2 mandible; Ulna</t>
  </si>
  <si>
    <t>Sin.; Sin.</t>
  </si>
  <si>
    <t>35-55</t>
  </si>
  <si>
    <t>F10534</t>
  </si>
  <si>
    <t>UBA-35699</t>
  </si>
  <si>
    <t>3702 to 3528 cal. BC</t>
  </si>
  <si>
    <t>Lohals N</t>
  </si>
  <si>
    <t>Funen</t>
  </si>
  <si>
    <t>Middle Neolithic B</t>
  </si>
  <si>
    <t>Pitted Ware/Single Grave/Battle Axe</t>
  </si>
  <si>
    <t>50-60</t>
  </si>
  <si>
    <t>F10752</t>
  </si>
  <si>
    <t>UBA-39152</t>
  </si>
  <si>
    <t>2866 to 2471 cal. BC</t>
  </si>
  <si>
    <t xml:space="preserve">Older Juvenile </t>
  </si>
  <si>
    <t>8-9</t>
  </si>
  <si>
    <t>UBA-35722</t>
  </si>
  <si>
    <t>3906 to 3644 cal. BC</t>
  </si>
  <si>
    <t>Individual 2</t>
  </si>
  <si>
    <t>Young juvenile</t>
  </si>
  <si>
    <t>ca. 2</t>
  </si>
  <si>
    <t>F10607</t>
  </si>
  <si>
    <t>UBA-39145</t>
  </si>
  <si>
    <t>3626 to 3365 cal. BC</t>
  </si>
  <si>
    <t>Tooth+mandible</t>
  </si>
  <si>
    <t>Young middle adult</t>
  </si>
  <si>
    <t>ca. 35?</t>
  </si>
  <si>
    <t>F10603</t>
  </si>
  <si>
    <t>UBA-39554</t>
  </si>
  <si>
    <t>3621 to 3372 cal. BC</t>
  </si>
  <si>
    <t>Early Neolithic II/Middle Neolithic A</t>
  </si>
  <si>
    <t>Old middle adult</t>
  </si>
  <si>
    <t>ca. 45</t>
  </si>
  <si>
    <t>K-3746</t>
  </si>
  <si>
    <t>3514 to 3034 cal. BC</t>
  </si>
  <si>
    <t>Koch 1998; Allentoft et al. 2024a; Allentoft et al. 2024b</t>
  </si>
  <si>
    <t>Eel picker; Same sample as ACQ59: 8+38</t>
  </si>
  <si>
    <t>Jutland</t>
  </si>
  <si>
    <t>Settlement</t>
  </si>
  <si>
    <t>M2 maxilla</t>
  </si>
  <si>
    <t>AAR-21424</t>
  </si>
  <si>
    <t>mix10</t>
  </si>
  <si>
    <t>3324 to 2931 cal. BC</t>
  </si>
  <si>
    <t>A47, a1900X 2649; Maxilla analysed</t>
  </si>
  <si>
    <t>Pandebjerg</t>
  </si>
  <si>
    <t>M2 mandible</t>
  </si>
  <si>
    <t xml:space="preserve">Young adult </t>
  </si>
  <si>
    <t>20-25</t>
  </si>
  <si>
    <t>F10542</t>
  </si>
  <si>
    <t>UCIAMS-232705</t>
  </si>
  <si>
    <t>3700 to 3637 cal. BC</t>
  </si>
  <si>
    <t>Long dolmen</t>
  </si>
  <si>
    <t>M3 mandible</t>
  </si>
  <si>
    <t>Old middle/Mature adult</t>
  </si>
  <si>
    <t>40-50</t>
  </si>
  <si>
    <t>F10338</t>
  </si>
  <si>
    <t>UBA-37893</t>
  </si>
  <si>
    <t>3622 to 3362 cal. BC</t>
  </si>
  <si>
    <t>Individ 3, matr # 17A</t>
  </si>
  <si>
    <t>F10744</t>
  </si>
  <si>
    <t>UCIAMS-232708</t>
  </si>
  <si>
    <t>3520 to 3377 cal. BC</t>
  </si>
  <si>
    <t>West chamber; Data derive from two different samples; a tooth and a petrous bone. Petrous gave &gt;90% of the reads.</t>
  </si>
  <si>
    <t>Adolescent/Juvenile</t>
  </si>
  <si>
    <t>&lt;18</t>
  </si>
  <si>
    <t>F10567</t>
  </si>
  <si>
    <t>UBA-39125</t>
  </si>
  <si>
    <t>mix20</t>
  </si>
  <si>
    <t>3635 to 3525 cal. BC</t>
  </si>
  <si>
    <t>F10745</t>
  </si>
  <si>
    <t>NA</t>
  </si>
  <si>
    <t>I2 maxilla</t>
  </si>
  <si>
    <t>F10350</t>
  </si>
  <si>
    <t>F10351</t>
  </si>
  <si>
    <t>F10533</t>
  </si>
  <si>
    <t>Fischer et al. 2007</t>
  </si>
  <si>
    <t>Fischer et al. 2007; Allentoft et al. 2024a; Allentoft et al. 2024b</t>
  </si>
  <si>
    <t>Eel picker; ACQ59: 8+38; Same sample as K-3746</t>
  </si>
  <si>
    <t>Adult?</t>
  </si>
  <si>
    <t>F10754</t>
  </si>
  <si>
    <t>UBA-39151</t>
  </si>
  <si>
    <t>unknown</t>
  </si>
  <si>
    <t>3623 to 3361 cal. BC</t>
  </si>
  <si>
    <t xml:space="preserve">Unsuccessful isotope analysis </t>
  </si>
  <si>
    <t>Dragsholm, Individual D</t>
  </si>
  <si>
    <t>ca. 20</t>
  </si>
  <si>
    <t>K-2291</t>
  </si>
  <si>
    <t>3908 to 3372 cal. BC</t>
  </si>
  <si>
    <t>Tauber 1973; Brinch Petersen 1974; Tauber 1981b</t>
  </si>
  <si>
    <t>HG_EuropeW</t>
  </si>
  <si>
    <t>Late Mesolithic/Early Neolithic</t>
  </si>
  <si>
    <t>Ertebølle/Funnel Beaker</t>
  </si>
  <si>
    <t>Occipital</t>
  </si>
  <si>
    <t>AAR-10993; BCH198:4a+b</t>
  </si>
  <si>
    <t>4313 to 3995 cal. BC</t>
  </si>
  <si>
    <t>M mandible</t>
  </si>
  <si>
    <t>F10332</t>
  </si>
  <si>
    <t>UBA-37887</t>
  </si>
  <si>
    <t>marineD</t>
  </si>
  <si>
    <t>4230 to 3900 cal. BC</t>
  </si>
  <si>
    <t>Nederst</t>
  </si>
  <si>
    <t>M2?+cranial bone</t>
  </si>
  <si>
    <t>NED-04E</t>
  </si>
  <si>
    <t>AAR-28401</t>
  </si>
  <si>
    <t>5031 to 4673 cal. BC</t>
  </si>
  <si>
    <t>Grave 1</t>
  </si>
  <si>
    <t>M3 mandible, in jaw</t>
  </si>
  <si>
    <t>F10750</t>
  </si>
  <si>
    <t>UBA-39153</t>
  </si>
  <si>
    <t>4605 to 4331 cal. BC</t>
  </si>
  <si>
    <t>Rib</t>
  </si>
  <si>
    <t>&gt;18</t>
  </si>
  <si>
    <t>AAR-28400</t>
  </si>
  <si>
    <t>4477 to 4211 cal. BC</t>
  </si>
  <si>
    <t>x116</t>
  </si>
  <si>
    <t>M1 mandible + petrous</t>
  </si>
  <si>
    <t>&gt;45</t>
  </si>
  <si>
    <t>F10345</t>
  </si>
  <si>
    <t>UBA-37896</t>
  </si>
  <si>
    <t>4203 to 3789 cal. BC</t>
  </si>
  <si>
    <t>NZA-15679</t>
  </si>
  <si>
    <t>4043 to 3769 cal. BC</t>
  </si>
  <si>
    <t>Price et al. 2007</t>
  </si>
  <si>
    <t>NZA-15955</t>
  </si>
  <si>
    <t>3916 to 3637 cal. BC</t>
  </si>
  <si>
    <t>AAR-7416</t>
  </si>
  <si>
    <t>3913 to 3642 cal. BC</t>
  </si>
  <si>
    <t>AAR-7416-2</t>
  </si>
  <si>
    <t>3958 to 3783 cal. BC</t>
  </si>
  <si>
    <t>Burials/open air/shell midden</t>
  </si>
  <si>
    <t>I2 mandible</t>
  </si>
  <si>
    <t>20-40</t>
  </si>
  <si>
    <t>F10564</t>
  </si>
  <si>
    <t>Ua-23794</t>
  </si>
  <si>
    <t>mix30</t>
  </si>
  <si>
    <t>5298 to 4904 cal. BC</t>
  </si>
  <si>
    <t>Brinch Petersen 2015; Günther et al. 2018</t>
  </si>
  <si>
    <t>Grave 15A</t>
  </si>
  <si>
    <t>Submerged burial</t>
  </si>
  <si>
    <t>30-50</t>
  </si>
  <si>
    <t>AAR-10246/BCH206: 13+20</t>
  </si>
  <si>
    <t>mix40</t>
  </si>
  <si>
    <t>5204 to 4950 cal. BC</t>
  </si>
  <si>
    <t xml:space="preserve">Old middle/Mature adult  </t>
  </si>
  <si>
    <t>45-55</t>
  </si>
  <si>
    <t>UBA-37882</t>
  </si>
  <si>
    <t>4840 to 4555 cal. BC</t>
  </si>
  <si>
    <t>NM1 E2842; D3, Layer1; 1st degree relative (father) of young juvenile/infant at Ertebølle</t>
  </si>
  <si>
    <t>K-4933</t>
  </si>
  <si>
    <t>4235 to 3816 cal. BC</t>
  </si>
  <si>
    <t>Tauber 1973</t>
  </si>
  <si>
    <t>K-4263</t>
  </si>
  <si>
    <t>mix50</t>
  </si>
  <si>
    <t>5659 to 5370 cal. BC</t>
  </si>
  <si>
    <t>Fischer and Pedersen 1997</t>
  </si>
  <si>
    <t>PM1 mandible</t>
  </si>
  <si>
    <t>F10322</t>
  </si>
  <si>
    <t>UBA-38226</t>
  </si>
  <si>
    <t>1503 to 1321 cal. BC</t>
  </si>
  <si>
    <t>PostNeol_EuropeN</t>
  </si>
  <si>
    <t>Long bone</t>
  </si>
  <si>
    <t>40-60</t>
  </si>
  <si>
    <t>Ua-23786</t>
  </si>
  <si>
    <t>4944 to 4596 cal. BC</t>
  </si>
  <si>
    <t>Grave 12</t>
  </si>
  <si>
    <t>AAR-8555</t>
  </si>
  <si>
    <t>4545 to 4357 cal. BC</t>
  </si>
  <si>
    <t>UBA-31308</t>
  </si>
  <si>
    <t>4455 to 4262 cal. BC</t>
  </si>
  <si>
    <t>van der Sluis et al. 2019</t>
  </si>
  <si>
    <t>Lim-hb-125; NM1 E2842; D3, Layer1; 1st degree relative (father) of young juvenile/infant at Ertebølle</t>
  </si>
  <si>
    <t>Bjørnsholm</t>
  </si>
  <si>
    <t>M3 mandible+mandible fragment</t>
  </si>
  <si>
    <t>F10565</t>
  </si>
  <si>
    <t>UBA-35718</t>
  </si>
  <si>
    <t>mix60</t>
  </si>
  <si>
    <t>4547 to 4331 cal. BC</t>
  </si>
  <si>
    <t>35-45</t>
  </si>
  <si>
    <t>Ua-23784</t>
  </si>
  <si>
    <t>4988 to 4685 cal. BC</t>
  </si>
  <si>
    <t>Grave 5</t>
  </si>
  <si>
    <t>Submarine settlement</t>
  </si>
  <si>
    <t>F10513</t>
  </si>
  <si>
    <t>UBA-38242</t>
  </si>
  <si>
    <t>mix70</t>
  </si>
  <si>
    <t>5463 to 5210 cal. BC</t>
  </si>
  <si>
    <t>SVMAMK1991-031 X25; Redate of UBA-38244</t>
  </si>
  <si>
    <t>Bone/Tooth</t>
  </si>
  <si>
    <t>K-2782</t>
  </si>
  <si>
    <t>5204 to 4762 cal. BC</t>
  </si>
  <si>
    <t>Tauber 1983</t>
  </si>
  <si>
    <t xml:space="preserve">Rødhals </t>
  </si>
  <si>
    <t>~25</t>
  </si>
  <si>
    <t>AAR-8552</t>
  </si>
  <si>
    <t>mix80</t>
  </si>
  <si>
    <t>4050 to 3714 cal. BC</t>
  </si>
  <si>
    <t>PM2 mandible</t>
  </si>
  <si>
    <t>20-35</t>
  </si>
  <si>
    <t>F10548</t>
  </si>
  <si>
    <t>UCIAMS-232707</t>
  </si>
  <si>
    <t>3950 to 3801 cal. BC</t>
  </si>
  <si>
    <t>DKS31, Individual A</t>
  </si>
  <si>
    <t>K-3622</t>
  </si>
  <si>
    <t>3963 to 3649 cal. BC</t>
  </si>
  <si>
    <t>AAR-8556</t>
  </si>
  <si>
    <t>4500 to 4255 cal. BC</t>
  </si>
  <si>
    <t>BMHJ, mandible BMGD</t>
  </si>
  <si>
    <t>K-5199</t>
  </si>
  <si>
    <t>4628 to 4108 cal. BC</t>
  </si>
  <si>
    <t>Tauber 1990</t>
  </si>
  <si>
    <t>Same as AAR-8566; BMHJ, mandible BMGD</t>
  </si>
  <si>
    <t>Dragsholm, Individual B</t>
  </si>
  <si>
    <t>AAR-7415-2</t>
  </si>
  <si>
    <t>5081 to 4776 cal. BC</t>
  </si>
  <si>
    <t>Grave I, Individual B; 1st degree relative (mother) to Grave I, Individual A</t>
  </si>
  <si>
    <t>K-2225</t>
  </si>
  <si>
    <t>4781 to 4274 cal. BC</t>
  </si>
  <si>
    <t>Tauber 1973; Price et al. 2007</t>
  </si>
  <si>
    <t>Humerus</t>
  </si>
  <si>
    <t>K-3750</t>
  </si>
  <si>
    <t>5047 to 4591 cal. BC</t>
  </si>
  <si>
    <t>Rasmussen 1989</t>
  </si>
  <si>
    <t>I</t>
  </si>
  <si>
    <t>Dragsholm, Individual A</t>
  </si>
  <si>
    <t>NZA-15676</t>
  </si>
  <si>
    <t>mix90</t>
  </si>
  <si>
    <t>4997 to 4588 cal. BC</t>
  </si>
  <si>
    <t>Grave I, Individual A; 1st degree relative (daughter) to Grave I, Individual B</t>
  </si>
  <si>
    <t>NZA-15953</t>
  </si>
  <si>
    <t>4889 to 4484 cal. BC</t>
  </si>
  <si>
    <t>AAR-7414</t>
  </si>
  <si>
    <t>4937 to 4601 cal. BC</t>
  </si>
  <si>
    <t>AAR-7414-2</t>
  </si>
  <si>
    <t>4961 to 4628 cal. BC</t>
  </si>
  <si>
    <t>K-2224</t>
  </si>
  <si>
    <t>3924 to 3392 cal. BC</t>
  </si>
  <si>
    <t>Maxilla</t>
  </si>
  <si>
    <t>UBA-39552</t>
  </si>
  <si>
    <t>5199 to 4844 cal. BC</t>
  </si>
  <si>
    <t>UBA-35710</t>
  </si>
  <si>
    <t>5230 to 4881 cal. BC</t>
  </si>
  <si>
    <t>IV</t>
  </si>
  <si>
    <t>NZA-15678</t>
  </si>
  <si>
    <t>4748 to 4359 cal. BC</t>
  </si>
  <si>
    <t>NZA-15954</t>
  </si>
  <si>
    <t>4779 to 4399 cal. BC</t>
  </si>
  <si>
    <t>AAR-7415</t>
  </si>
  <si>
    <t>4937 to 4570 cal. BC</t>
  </si>
  <si>
    <t>C maxilla + I2 maxilla, in jaw fragment</t>
  </si>
  <si>
    <t>UBA-35705</t>
  </si>
  <si>
    <t>4617 to 4322 cal. BC</t>
  </si>
  <si>
    <t>NM1 A8786, AS 2/DK</t>
  </si>
  <si>
    <t>Dragsholm, Individual C</t>
  </si>
  <si>
    <t>AAR-8724</t>
  </si>
  <si>
    <t>1426 to 1220 cal. BC</t>
  </si>
  <si>
    <t>Tybrind Vig, individual 2</t>
  </si>
  <si>
    <t>Submarine burials</t>
  </si>
  <si>
    <t>Older Juvenile</t>
  </si>
  <si>
    <t>9-12</t>
  </si>
  <si>
    <t>F10517</t>
  </si>
  <si>
    <t>AAR-9342</t>
  </si>
  <si>
    <t>5666 to 5365 cal. BC</t>
  </si>
  <si>
    <t>LMR, Individual 2; S2, X4</t>
  </si>
  <si>
    <t>F10557</t>
  </si>
  <si>
    <t>P-48475</t>
  </si>
  <si>
    <t>Grave I, Individual A; 1st degree relative (daughter) to Grave I, Individual B; Unsuccessful radiocarbon dating</t>
  </si>
  <si>
    <t>M1</t>
  </si>
  <si>
    <t>ND</t>
  </si>
  <si>
    <t xml:space="preserve">Petrous </t>
  </si>
  <si>
    <t>F10809</t>
  </si>
  <si>
    <t>M1?</t>
  </si>
  <si>
    <t>FAN-03E</t>
  </si>
  <si>
    <t>F10521</t>
  </si>
  <si>
    <t>Second mandibular molar</t>
  </si>
  <si>
    <t>F10581</t>
  </si>
  <si>
    <t>M1 maxilla; M1 mandible</t>
  </si>
  <si>
    <t>Dex.; Dex.</t>
  </si>
  <si>
    <t>F10572</t>
  </si>
  <si>
    <t>F10518</t>
  </si>
  <si>
    <t>Third mandibular molar</t>
  </si>
  <si>
    <t>Richards et al. 2003</t>
  </si>
  <si>
    <t>Grave 5; average of two measurements made at Oxford and at Simon Fraser University</t>
  </si>
  <si>
    <t>C mandible</t>
  </si>
  <si>
    <t>F10558</t>
  </si>
  <si>
    <t>P-48474</t>
  </si>
  <si>
    <t>Grave I, Individual B; 1st degree relative (mother) to Grave I, Individual A; Unsuccessful radiocarbon dating</t>
  </si>
  <si>
    <t>PM1 maxilla</t>
  </si>
  <si>
    <t>F10328</t>
  </si>
  <si>
    <t xml:space="preserve">Sin. </t>
  </si>
  <si>
    <t>F10519</t>
  </si>
  <si>
    <t>F10747</t>
  </si>
  <si>
    <t>F10324</t>
  </si>
  <si>
    <t>M3 maxilla</t>
  </si>
  <si>
    <t>F11050</t>
  </si>
  <si>
    <t>F10327</t>
  </si>
  <si>
    <t>I; F10327</t>
  </si>
  <si>
    <t>4437 to 3983 cal. BC</t>
  </si>
  <si>
    <t>Palatinum</t>
  </si>
  <si>
    <t>UBA-39121</t>
  </si>
  <si>
    <t>3488 to 3105 cal. BC</t>
  </si>
  <si>
    <t>Fischer et al. 2024; Allentoft et al. 2024a; Allentoft et al. 2024b</t>
  </si>
  <si>
    <t>Individual 'A'; Vittrup Man; Queen’s University Belfast</t>
  </si>
  <si>
    <t>HG_Scandinavia</t>
  </si>
  <si>
    <t>UBA-29904</t>
  </si>
  <si>
    <t>3349 to 2934 cal. BC</t>
  </si>
  <si>
    <t>UBA-39549</t>
  </si>
  <si>
    <t>3360 to 3028 cal. BC</t>
  </si>
  <si>
    <t>Individual 'B'; Vittrup Man; Queen’s University Belfast</t>
  </si>
  <si>
    <t>Talus</t>
  </si>
  <si>
    <t>UBA-39550</t>
  </si>
  <si>
    <t>3344 to 3027 cal. BC</t>
  </si>
  <si>
    <t>Individual 'C'; Vittrup Man; Queen’s University Belfast</t>
  </si>
  <si>
    <t>F11043</t>
  </si>
  <si>
    <t>UBA-37912</t>
  </si>
  <si>
    <t>3342 to 2926 cal. BC</t>
  </si>
  <si>
    <t>F11090</t>
  </si>
  <si>
    <t>Fischer et al. 2024</t>
  </si>
  <si>
    <t>Vittrup Man; University of North Carolina-Chapel Hill; University of Arizona</t>
  </si>
  <si>
    <t>Vittrup Man; Durham University</t>
  </si>
  <si>
    <t>F10741F</t>
  </si>
  <si>
    <t>Stone cist</t>
  </si>
  <si>
    <t>UBA-37879</t>
  </si>
  <si>
    <t>1895 to 1696 cal. BC</t>
  </si>
  <si>
    <t>B</t>
  </si>
  <si>
    <t>Passage grave</t>
  </si>
  <si>
    <t>PM2 mandible; petrous</t>
  </si>
  <si>
    <t>Dex.; Sin.</t>
  </si>
  <si>
    <t>F10357</t>
  </si>
  <si>
    <t>UBA-39134</t>
  </si>
  <si>
    <t>2201 to 1981 cal. BC</t>
  </si>
  <si>
    <t>Kyndeløse XIII, not in PMD</t>
  </si>
  <si>
    <t>PostNeol_EuropeW</t>
  </si>
  <si>
    <t>Middle Neolithic B/Late Neolithic</t>
  </si>
  <si>
    <t>Pitted Ware/Single Grave/Battle Axe/Bell Beaker</t>
  </si>
  <si>
    <t xml:space="preserve">M3 mandible </t>
  </si>
  <si>
    <t>UBA-37878</t>
  </si>
  <si>
    <t>2392 to 2140 cal. BC</t>
  </si>
  <si>
    <t>F10506</t>
  </si>
  <si>
    <t>UBA-37891</t>
  </si>
  <si>
    <t>2341 to 2044 cal. BC</t>
  </si>
  <si>
    <t>Individual X, PMD 206</t>
  </si>
  <si>
    <t>F10582</t>
  </si>
  <si>
    <t>UBA-39126</t>
  </si>
  <si>
    <t>2283 to 2040 cal. BC</t>
  </si>
  <si>
    <t>AS 10/44, Mosede mose III</t>
  </si>
  <si>
    <t>PM2 maxilla</t>
  </si>
  <si>
    <t>UBA-37890</t>
  </si>
  <si>
    <t>2193 to 1944 cal. BC</t>
  </si>
  <si>
    <t>Individual III, PMD 200</t>
  </si>
  <si>
    <t>UBA-39129</t>
  </si>
  <si>
    <t>2453 to 2155 cal. BC</t>
  </si>
  <si>
    <t>Toftum I</t>
  </si>
  <si>
    <t>Juvenile</t>
  </si>
  <si>
    <t>&lt;10</t>
  </si>
  <si>
    <t>UBA-35716</t>
  </si>
  <si>
    <t>2198 to 1956 cal. BC</t>
  </si>
  <si>
    <t>II D2-2</t>
  </si>
  <si>
    <t>&lt;21</t>
  </si>
  <si>
    <t>F10511</t>
  </si>
  <si>
    <t>UBA-37900</t>
  </si>
  <si>
    <t>2107 to 1749 cal. BC</t>
  </si>
  <si>
    <t>AS 9/44, Mosede mose II</t>
  </si>
  <si>
    <t>Megalithic tomb</t>
  </si>
  <si>
    <t>F10573</t>
  </si>
  <si>
    <t>UBA-35723</t>
  </si>
  <si>
    <t>2622 to 2467 cal. BC</t>
  </si>
  <si>
    <t>PMD 257, Naes V</t>
  </si>
  <si>
    <t>dpm1 mandible; petrous</t>
  </si>
  <si>
    <t>F10355</t>
  </si>
  <si>
    <t>UBA-37906</t>
  </si>
  <si>
    <t>2433 to 2066 cal. BC</t>
  </si>
  <si>
    <t>Toftum IV, juvenile, 1273", ind C</t>
  </si>
  <si>
    <t>Cranium</t>
  </si>
  <si>
    <t>ca. 50</t>
  </si>
  <si>
    <t>AAR-8302</t>
  </si>
  <si>
    <t>2007 to 1700 cal. BC</t>
  </si>
  <si>
    <t>PM1/PM2 maxilla</t>
  </si>
  <si>
    <t>Adolescent</t>
  </si>
  <si>
    <t>&gt;15</t>
  </si>
  <si>
    <t>F10561</t>
  </si>
  <si>
    <t>UBA-35715</t>
  </si>
  <si>
    <t>2394 to 2044 cal. BC</t>
  </si>
  <si>
    <t>I  B10-2, loose find in midden</t>
  </si>
  <si>
    <t>C maxilla</t>
  </si>
  <si>
    <t>F10566</t>
  </si>
  <si>
    <t xml:space="preserve">Young/Older juvenile </t>
  </si>
  <si>
    <t>AAR-6547</t>
  </si>
  <si>
    <t>2852 to 2471 cal. BC</t>
  </si>
  <si>
    <t>Richards and Koch 2001</t>
  </si>
  <si>
    <t>ARX-572</t>
  </si>
  <si>
    <t>Bog skeleton</t>
  </si>
  <si>
    <t>K-6297</t>
  </si>
  <si>
    <t>3946 to 3528 cal. BC</t>
  </si>
  <si>
    <t>BCH199: 49</t>
  </si>
  <si>
    <t>UBA-35714</t>
  </si>
  <si>
    <t>3519 to 3192 cal. BC</t>
  </si>
  <si>
    <t>Dolmen</t>
  </si>
  <si>
    <t>Consistent with XX but not XY</t>
  </si>
  <si>
    <t>UBA-35708</t>
  </si>
  <si>
    <t>2866 to 2491 cal. BC</t>
  </si>
  <si>
    <t>QK</t>
  </si>
  <si>
    <t>PM1/M1 mandible + maxilla frag</t>
  </si>
  <si>
    <t>F10590</t>
  </si>
  <si>
    <t>UBA-39132</t>
  </si>
  <si>
    <t>2561 to 2305 cal. BC</t>
  </si>
  <si>
    <t>Toftum 5a, 1273 (F. Søltoft)</t>
  </si>
  <si>
    <t>Long barrow</t>
  </si>
  <si>
    <t>F10323</t>
  </si>
  <si>
    <t>UBA-38227</t>
  </si>
  <si>
    <t>3695 to 3528 cal. BC</t>
  </si>
  <si>
    <t>Grave D, Individual I</t>
  </si>
  <si>
    <t>UBA-38241</t>
  </si>
  <si>
    <t>1880 to 1635 cal. BC</t>
  </si>
  <si>
    <t>Als</t>
  </si>
  <si>
    <t>M</t>
  </si>
  <si>
    <t>&gt;30</t>
  </si>
  <si>
    <t>K-4593/T4</t>
  </si>
  <si>
    <t>3633 to 3200 cal. BC</t>
  </si>
  <si>
    <t>K-4593</t>
  </si>
  <si>
    <t>Tauber 1987</t>
  </si>
  <si>
    <t>Adolescent/Young adult</t>
  </si>
  <si>
    <t>15-25</t>
  </si>
  <si>
    <t>F10326</t>
  </si>
  <si>
    <t>UBA-38228</t>
  </si>
  <si>
    <t>3649 to 3528 cal. BC</t>
  </si>
  <si>
    <t>Gröfte A</t>
  </si>
  <si>
    <t>Costae</t>
  </si>
  <si>
    <t>K-3744</t>
  </si>
  <si>
    <t>3703 to 2924 cal. BC</t>
  </si>
  <si>
    <t>Bennike and Ebbesen 1987</t>
  </si>
  <si>
    <t>BCH198: 8a+b</t>
  </si>
  <si>
    <t>F?</t>
  </si>
  <si>
    <t>UBA-
31297</t>
  </si>
  <si>
    <t>2021 to 1700 cal. BC</t>
  </si>
  <si>
    <t>van der Sluis et al. 2020</t>
  </si>
  <si>
    <t>Lim-hb-005</t>
  </si>
  <si>
    <t>Young/Old middle adult</t>
  </si>
  <si>
    <t>22-35</t>
  </si>
  <si>
    <t>UBA-40108</t>
  </si>
  <si>
    <t>3510 to 3357 cal. BC</t>
  </si>
  <si>
    <t>Döjringe I, PMD 7</t>
  </si>
  <si>
    <t>F</t>
  </si>
  <si>
    <t>25-35</t>
  </si>
  <si>
    <t>K-6299</t>
  </si>
  <si>
    <t>3955 to 3529 cal. BC</t>
  </si>
  <si>
    <t>BCH199: 16+44</t>
  </si>
  <si>
    <t>Unknown</t>
  </si>
  <si>
    <t>Mandible, teeth</t>
  </si>
  <si>
    <t>Robson 2015</t>
  </si>
  <si>
    <t>HAV-YNW-Ab-d</t>
  </si>
  <si>
    <t>1st and 2nd cervical vertebrae</t>
  </si>
  <si>
    <t>HAV-AJEQb,c,d+e</t>
  </si>
  <si>
    <t>Vesthimmerland</t>
  </si>
  <si>
    <t>Skull</t>
  </si>
  <si>
    <t>AAR-16685</t>
  </si>
  <si>
    <t>3362 to 3033 cal. BC</t>
  </si>
  <si>
    <t>Nielsen et al. 2020</t>
  </si>
  <si>
    <t>VMA 895</t>
  </si>
  <si>
    <t>PM1 mandible + max frag</t>
  </si>
  <si>
    <t>30-35</t>
  </si>
  <si>
    <t>F10585</t>
  </si>
  <si>
    <t>UBA-39128</t>
  </si>
  <si>
    <t>3602 to 3370 cal. BC</t>
  </si>
  <si>
    <t>Lundby Mose I</t>
  </si>
  <si>
    <t>Waterlogged</t>
  </si>
  <si>
    <t>Poz-17006+17030/BCH198: 13a+b</t>
  </si>
  <si>
    <t>3930 to 3653 cal. BC</t>
  </si>
  <si>
    <t>Same sample as K-6303</t>
  </si>
  <si>
    <t>K-6303</t>
  </si>
  <si>
    <t>4230 to 3661 cal. BC</t>
  </si>
  <si>
    <t>F10546</t>
  </si>
  <si>
    <t>UCIAMS-232706</t>
  </si>
  <si>
    <t>3945 to 3792 cal. BC</t>
  </si>
  <si>
    <t>Poz-17006</t>
  </si>
  <si>
    <t>AAR-11312</t>
  </si>
  <si>
    <t>3974 to 3779 cal. BC</t>
  </si>
  <si>
    <t>30-45</t>
  </si>
  <si>
    <t>K-5741</t>
  </si>
  <si>
    <t>3497 to 2918 cal. BC</t>
  </si>
  <si>
    <t>DK-3</t>
  </si>
  <si>
    <t>Fibula</t>
  </si>
  <si>
    <t>K-5741/Oxford, DK3</t>
  </si>
  <si>
    <t>3510 to 2925 cal. BC</t>
  </si>
  <si>
    <t>Homo II, fire maker</t>
  </si>
  <si>
    <t>UBA-39146</t>
  </si>
  <si>
    <t>2029 to 1775 cal. BC</t>
  </si>
  <si>
    <t>LMR A7104</t>
  </si>
  <si>
    <t>AAR-4554</t>
  </si>
  <si>
    <t>7793 to 7592 cal. BC</t>
  </si>
  <si>
    <t>Bislev man</t>
  </si>
  <si>
    <t>F10331</t>
  </si>
  <si>
    <t>UBA-37886</t>
  </si>
  <si>
    <t>3492 to 3033 cal. BC</t>
  </si>
  <si>
    <t>Os coxa</t>
  </si>
  <si>
    <t>3.3-17.2</t>
  </si>
  <si>
    <t>AAR-6881/KAM 20724</t>
  </si>
  <si>
    <t>3764 to 3530 cal. BC</t>
  </si>
  <si>
    <t>Median of reported range of %C and %N used</t>
  </si>
  <si>
    <t>dpm2 maxilla</t>
  </si>
  <si>
    <t>Young/Older juvenile</t>
  </si>
  <si>
    <t>6-8</t>
  </si>
  <si>
    <t>F10587</t>
  </si>
  <si>
    <t>UBA-39130</t>
  </si>
  <si>
    <t>2199 to 1977 cal. BC</t>
  </si>
  <si>
    <t>Toftum IIIa</t>
  </si>
  <si>
    <t>dpm2 mandible</t>
  </si>
  <si>
    <t xml:space="preserve">Young juvenile </t>
  </si>
  <si>
    <t>ca. 4</t>
  </si>
  <si>
    <t>F10815</t>
  </si>
  <si>
    <t>UBA-40443</t>
  </si>
  <si>
    <t>3355 to 3098 cal. BC</t>
  </si>
  <si>
    <t>Individual I</t>
  </si>
  <si>
    <t>AAR-6544</t>
  </si>
  <si>
    <t>2840 to 2349 cal. BC</t>
  </si>
  <si>
    <t>ARX-516</t>
  </si>
  <si>
    <t>AAR-6545</t>
  </si>
  <si>
    <t>3328 to 2911 cal. BC</t>
  </si>
  <si>
    <t>ARX-528</t>
  </si>
  <si>
    <t>AAR-6546</t>
  </si>
  <si>
    <t>2901 to 2584 cal. BC</t>
  </si>
  <si>
    <t>ARX-537</t>
  </si>
  <si>
    <t>AAR-6548</t>
  </si>
  <si>
    <t>ARX-987</t>
  </si>
  <si>
    <t>AAR-6549</t>
  </si>
  <si>
    <t>3331 to 2914 cal. BC</t>
  </si>
  <si>
    <t>ARX-1115</t>
  </si>
  <si>
    <t>AAR-6551</t>
  </si>
  <si>
    <t>2871 to 2495 cal. BC</t>
  </si>
  <si>
    <t>ARX-1191</t>
  </si>
  <si>
    <t>Poz-17033/ACQ59: 20+31</t>
  </si>
  <si>
    <t>2456 to 2206 cal. BC</t>
  </si>
  <si>
    <t>Poz-17023/ACQ59: 9+28</t>
  </si>
  <si>
    <t>2569 to 2308 cal. BC</t>
  </si>
  <si>
    <t>Causewayed enclosure</t>
  </si>
  <si>
    <t>K-5819</t>
  </si>
  <si>
    <t>3623 to 3032 cal. BC</t>
  </si>
  <si>
    <t>Same sample as K-5819/T1 (M70906)</t>
  </si>
  <si>
    <t>UBA-31307</t>
  </si>
  <si>
    <t>3634 to 3379 cal. BC</t>
  </si>
  <si>
    <t>Lim-hb-124</t>
  </si>
  <si>
    <t>UBA-31296</t>
  </si>
  <si>
    <t>3018 to 2878 cal. BC</t>
  </si>
  <si>
    <t>Lim-hb-004</t>
  </si>
  <si>
    <t>2.2-6.1</t>
  </si>
  <si>
    <t>AAR-6826/29-03-00; AS 02/01</t>
  </si>
  <si>
    <t>3943 to 3642 cal. BC</t>
  </si>
  <si>
    <t>Bodal Mose</t>
  </si>
  <si>
    <t>AAR-5360</t>
  </si>
  <si>
    <t>3948 to 3665 cal. BC</t>
  </si>
  <si>
    <t>DK-5</t>
  </si>
  <si>
    <t>K-3747</t>
  </si>
  <si>
    <t>2194 to 1542 cal. BC</t>
  </si>
  <si>
    <t>BCH198: 46a+b</t>
  </si>
  <si>
    <t>Poz-17025/ACQ59: 17+27</t>
  </si>
  <si>
    <t>3647 to 3386 cal. BC</t>
  </si>
  <si>
    <t>Parietal</t>
  </si>
  <si>
    <t>SUERC-42621 (GU25953)</t>
  </si>
  <si>
    <t>2861 to 2502 cal. BC</t>
  </si>
  <si>
    <t>HAV-ABFUa+b</t>
  </si>
  <si>
    <t>Os frontale</t>
  </si>
  <si>
    <t>AAR-7310/1943</t>
  </si>
  <si>
    <t>3708 to 3533 cal. BC</t>
  </si>
  <si>
    <t>K-4592</t>
  </si>
  <si>
    <t>2833 to 2292 cal. BC</t>
  </si>
  <si>
    <t>M71190</t>
  </si>
  <si>
    <t>Early Neolithic/Middle Neolithic</t>
  </si>
  <si>
    <t>Mandible</t>
  </si>
  <si>
    <t>UBA-31279</t>
  </si>
  <si>
    <t>3280 to 2894 cal. BC</t>
  </si>
  <si>
    <t>Lim-hb-136</t>
  </si>
  <si>
    <t>K-5142</t>
  </si>
  <si>
    <t>DK-2</t>
  </si>
  <si>
    <t>AAR-7032/T.v.704, A47874</t>
  </si>
  <si>
    <t>4440 to 4078 cal. BC</t>
  </si>
  <si>
    <t>AAR-8614/KAM 5694</t>
  </si>
  <si>
    <t>2197 to 2032 cal. BC</t>
  </si>
  <si>
    <t>K-6300</t>
  </si>
  <si>
    <t>3765 to 3346 cal. BC</t>
  </si>
  <si>
    <t>DK-4</t>
  </si>
  <si>
    <t>AAR-4028/BCH198: 20a+b</t>
  </si>
  <si>
    <t>3364 to 2936 cal. BC</t>
  </si>
  <si>
    <t>Early Neolithic I</t>
  </si>
  <si>
    <t>SUERC-42620 (GU25952)</t>
  </si>
  <si>
    <t>3952 to 3794 cal. BC</t>
  </si>
  <si>
    <t>HAV-LDY-2a+b</t>
  </si>
  <si>
    <t>Juvenile/Adolescent/Adult</t>
  </si>
  <si>
    <t>AAR-7196/ZMK 83/1988</t>
  </si>
  <si>
    <t>3647 to 3528 cal. BC</t>
  </si>
  <si>
    <t xml:space="preserve">M2 mandible + mc II </t>
  </si>
  <si>
    <t>F10598</t>
  </si>
  <si>
    <t>UBA-40440</t>
  </si>
  <si>
    <t>3513 to 3364 cal. BC</t>
  </si>
  <si>
    <t>K-5820</t>
  </si>
  <si>
    <t>2883 to 2498 cal. BC</t>
  </si>
  <si>
    <t>Same sample as K-5820/T2 (M70907)</t>
  </si>
  <si>
    <t>UBA-31289</t>
  </si>
  <si>
    <t>2843 to 2306 cal. BC</t>
  </si>
  <si>
    <t>Lim-hb-153</t>
  </si>
  <si>
    <t>K-6042</t>
  </si>
  <si>
    <t>2278 to 1889 cal. BC</t>
  </si>
  <si>
    <t>Rahbek and Rasmussen 1996</t>
  </si>
  <si>
    <t>T5</t>
  </si>
  <si>
    <t>UBA-31299</t>
  </si>
  <si>
    <t>2874 to 2585 cal. BC</t>
  </si>
  <si>
    <t>Lim-hb-045</t>
  </si>
  <si>
    <t>UBA-31286</t>
  </si>
  <si>
    <t>2895 to 2583 cal. BC</t>
  </si>
  <si>
    <t>Lim-hb-148</t>
  </si>
  <si>
    <t>K-6101</t>
  </si>
  <si>
    <t>2274 to 1701 cal. BC</t>
  </si>
  <si>
    <t>T3 (M70957)</t>
  </si>
  <si>
    <t>Calvarium</t>
  </si>
  <si>
    <t>LuS-6617</t>
  </si>
  <si>
    <t>5213 to 4947 cal. BC</t>
  </si>
  <si>
    <t>Enghoff 2011</t>
  </si>
  <si>
    <t>Strandholm I (MLF00909-II)</t>
  </si>
  <si>
    <t>Lolland</t>
  </si>
  <si>
    <t>AAR-26536</t>
  </si>
  <si>
    <t>2845 to 2492 cal. BC</t>
  </si>
  <si>
    <t>Måge et al. 2023</t>
  </si>
  <si>
    <t>AAR-26537</t>
  </si>
  <si>
    <t>2274 to 2035 cal. BC</t>
  </si>
  <si>
    <t>AAR-26514</t>
  </si>
  <si>
    <t>3750 to 3536 cal. BC</t>
  </si>
  <si>
    <t>UBA-31290</t>
  </si>
  <si>
    <t>2472 to 2148 cal. BC</t>
  </si>
  <si>
    <t>van der Sluis and Reimer 2021</t>
  </si>
  <si>
    <t>Lim-hb-157</t>
  </si>
  <si>
    <t>Costae and pes</t>
  </si>
  <si>
    <t>K-3745</t>
  </si>
  <si>
    <t>3633 to 3106 cal. BC</t>
  </si>
  <si>
    <t>BCH198: 87+23</t>
  </si>
  <si>
    <t>UBA-37876</t>
  </si>
  <si>
    <t>3639 to 3529 cal. BC</t>
  </si>
  <si>
    <t>Individual H, east chamber</t>
  </si>
  <si>
    <t>Hove Å</t>
  </si>
  <si>
    <t>F10755</t>
  </si>
  <si>
    <t>UBA-39154</t>
  </si>
  <si>
    <t>1380 to 1053 cal. BC</t>
  </si>
  <si>
    <t>NM 271/45, AS 30/45, Reol: 33:12</t>
  </si>
  <si>
    <t xml:space="preserve">Adolescent  </t>
  </si>
  <si>
    <t>16-17</t>
  </si>
  <si>
    <t>UBA-31302</t>
  </si>
  <si>
    <t>3947 to 3713 cal. BC</t>
  </si>
  <si>
    <t>Lim-hb-048</t>
  </si>
  <si>
    <t>Poz-17032/ACQ59: 10+39</t>
  </si>
  <si>
    <t>3631 to 3378 cal. BC</t>
  </si>
  <si>
    <t>F10494</t>
  </si>
  <si>
    <t>UBA-37877</t>
  </si>
  <si>
    <t>3759 to 3532 cal. BC</t>
  </si>
  <si>
    <t>Individual I, west chamber</t>
  </si>
  <si>
    <t>35-40</t>
  </si>
  <si>
    <t>K-3748</t>
  </si>
  <si>
    <t>3643 to 3106 cal. BC</t>
  </si>
  <si>
    <t>K-3748/Hg24297</t>
  </si>
  <si>
    <t>AAR-10248/BCH198: 34a+b</t>
  </si>
  <si>
    <t>3354 to 3032 cal. BC</t>
  </si>
  <si>
    <t>AAR-6550</t>
  </si>
  <si>
    <t>3086 to 2880 cal. BC</t>
  </si>
  <si>
    <t>ARX-1184</t>
  </si>
  <si>
    <t>K-3012</t>
  </si>
  <si>
    <t>3021 to 2573 cal. BC</t>
  </si>
  <si>
    <t>Tauber 1981a</t>
  </si>
  <si>
    <t>BCH198: 24a+b</t>
  </si>
  <si>
    <t>K-3014</t>
  </si>
  <si>
    <t>2916 to 2494 cal. BC</t>
  </si>
  <si>
    <t>SHg1150</t>
  </si>
  <si>
    <t>UBA-31298</t>
  </si>
  <si>
    <t>3517 to 3368 cal. BC</t>
  </si>
  <si>
    <t>Lim-hb-044</t>
  </si>
  <si>
    <t>UBA-37897</t>
  </si>
  <si>
    <t>1875 to 1539 cal. BC</t>
  </si>
  <si>
    <t>2858 to 2292 cal. BC</t>
  </si>
  <si>
    <t>Noe-Nygaard 1988</t>
  </si>
  <si>
    <t>K-2277</t>
  </si>
  <si>
    <t>3628 to 3014 cal. BC</t>
  </si>
  <si>
    <t>Tauber 1981b</t>
  </si>
  <si>
    <t>UBA-31306</t>
  </si>
  <si>
    <t>2138 to 1780 cal. BC</t>
  </si>
  <si>
    <t>Lim-hb-052</t>
  </si>
  <si>
    <t>UBA-39551</t>
  </si>
  <si>
    <t>3341 to 2938 cal. BC</t>
  </si>
  <si>
    <t>West chamber</t>
  </si>
  <si>
    <t>Cemetery</t>
  </si>
  <si>
    <t>Late Neolithic/Early Bronze Age</t>
  </si>
  <si>
    <t>UBA-31274</t>
  </si>
  <si>
    <t>1885 to 1546 cal. BC</t>
  </si>
  <si>
    <t>Lim-hb-174</t>
  </si>
  <si>
    <t>K-2954</t>
  </si>
  <si>
    <t>3366 to 2936 cal. BC</t>
  </si>
  <si>
    <t>SHg1143</t>
  </si>
  <si>
    <t>3637 to 3386 cal. BC</t>
  </si>
  <si>
    <t>SUERC-42625 (GU25954)</t>
  </si>
  <si>
    <t>2885 to 2669 cal. BC</t>
  </si>
  <si>
    <t>HAV-XPGa+b</t>
  </si>
  <si>
    <t>UBA-31955</t>
  </si>
  <si>
    <t>3932 to 3647 cal. BC</t>
  </si>
  <si>
    <t>Lim-hb-049</t>
  </si>
  <si>
    <t>Ua-33395</t>
  </si>
  <si>
    <t>4536 to 4356 cal. BC</t>
  </si>
  <si>
    <t>Brinch Petersen 2015</t>
  </si>
  <si>
    <t>Ulna</t>
  </si>
  <si>
    <t>20-30</t>
  </si>
  <si>
    <t>Ua-23782</t>
  </si>
  <si>
    <t>5288 to 4958 cal. BC</t>
  </si>
  <si>
    <t>Grave 4</t>
  </si>
  <si>
    <t>14.7-19.4</t>
  </si>
  <si>
    <t>AAR-4765/BCH198: 12a+b</t>
  </si>
  <si>
    <t>5214 to 4915 cal. BC</t>
  </si>
  <si>
    <t>Koelbjerg</t>
  </si>
  <si>
    <t>ca. 27</t>
  </si>
  <si>
    <t>AAR-8613</t>
  </si>
  <si>
    <t>8695 to 8335 cal. BC</t>
  </si>
  <si>
    <t>PMD 1</t>
  </si>
  <si>
    <t>UBA-35724</t>
  </si>
  <si>
    <t>PMD 1; Unsuccessful radiocarbon dating</t>
  </si>
  <si>
    <t>K-4063</t>
  </si>
  <si>
    <t>8696 to 8293 cal. BC</t>
  </si>
  <si>
    <t>Køge Sønakke</t>
  </si>
  <si>
    <t>K-5099</t>
  </si>
  <si>
    <t>7469 to 6870 cal. BC</t>
  </si>
  <si>
    <t>F10528</t>
  </si>
  <si>
    <t>UBA-40438</t>
  </si>
  <si>
    <t>7305 to 7046 cal. BC</t>
  </si>
  <si>
    <t>Ua-23783</t>
  </si>
  <si>
    <t>5546 to 5215 cal. BC</t>
  </si>
  <si>
    <t>Grave 20</t>
  </si>
  <si>
    <t>Burial/cremation</t>
  </si>
  <si>
    <t>Radius</t>
  </si>
  <si>
    <t>Ua-23792</t>
  </si>
  <si>
    <t>5984 to 5738 cal. BC</t>
  </si>
  <si>
    <t>VB: 1; VED 29</t>
  </si>
  <si>
    <t>Settlement/bog find</t>
  </si>
  <si>
    <t>F10541</t>
  </si>
  <si>
    <t>AAR-6788</t>
  </si>
  <si>
    <t>Kongemose 1979; Date suspicious, Tudse Hage date used in Allentoft et al.</t>
  </si>
  <si>
    <t>Tybrind Vig, Female</t>
  </si>
  <si>
    <t>K-3558</t>
  </si>
  <si>
    <t>5696 to 5381 cal. BC</t>
  </si>
  <si>
    <t>CE7</t>
  </si>
  <si>
    <t>Wetland</t>
  </si>
  <si>
    <t>UBA-31309</t>
  </si>
  <si>
    <t>4584 to 4325 cal. BC</t>
  </si>
  <si>
    <t>Lim-hb-119</t>
  </si>
  <si>
    <t>K-6696</t>
  </si>
  <si>
    <t>2442 to 2022 cal. BC</t>
  </si>
  <si>
    <t>Rasmussen et al. 2009</t>
  </si>
  <si>
    <t>K-2781</t>
  </si>
  <si>
    <t>4947 to 4549 cal. BC</t>
  </si>
  <si>
    <t>Grave 3</t>
  </si>
  <si>
    <t>K-4156</t>
  </si>
  <si>
    <t>5210 to 4736 cal. BC</t>
  </si>
  <si>
    <t>Tauber 1983; Rasmussen et al. 2009</t>
  </si>
  <si>
    <t>Grave 10</t>
  </si>
  <si>
    <t>Second
deciduous molar
(germ)</t>
  </si>
  <si>
    <t>Ua-23790</t>
  </si>
  <si>
    <t>5453 to 5042 cal. BC</t>
  </si>
  <si>
    <t>Grave 19B</t>
  </si>
  <si>
    <t>F10746</t>
  </si>
  <si>
    <t>UBA-35717</t>
  </si>
  <si>
    <t>5205 to 4844 cal. BC</t>
  </si>
  <si>
    <t>Grave 9</t>
  </si>
  <si>
    <t>Young juvenile/Infant</t>
  </si>
  <si>
    <t>&lt;2</t>
  </si>
  <si>
    <t>UBA-35704</t>
  </si>
  <si>
    <t>4370 to 4056 cal. BC</t>
  </si>
  <si>
    <t>NM1 E2842; D2, Layer 1; 1st degree relative (son) of old middle/mature adult at Ertebølle</t>
  </si>
  <si>
    <t>Open air</t>
  </si>
  <si>
    <t>&gt;35</t>
  </si>
  <si>
    <t>K-1776</t>
  </si>
  <si>
    <t>4942 to 4399 cal. BC</t>
  </si>
  <si>
    <t>15-18</t>
  </si>
  <si>
    <t>Ua-23785</t>
  </si>
  <si>
    <t>5272 to 4731 cal. BC</t>
  </si>
  <si>
    <t>Ua-23791</t>
  </si>
  <si>
    <t>5016 to 4715 cal. BC</t>
  </si>
  <si>
    <t>Grave 8A</t>
  </si>
  <si>
    <t>K-4154</t>
  </si>
  <si>
    <t>5047 to 4560 cal. BC</t>
  </si>
  <si>
    <t>Ua-23789</t>
  </si>
  <si>
    <t>5373 to 5005 cal. BC</t>
  </si>
  <si>
    <t>Grave 19A</t>
  </si>
  <si>
    <t>K-4155</t>
  </si>
  <si>
    <t>5217 to 4741 cal. BC</t>
  </si>
  <si>
    <t>Grave 19C</t>
  </si>
  <si>
    <t>Ua-23787</t>
  </si>
  <si>
    <t>5328 to 4952 cal. BC</t>
  </si>
  <si>
    <t>Grave 14</t>
  </si>
  <si>
    <t>K-2784</t>
  </si>
  <si>
    <t>4714 to 4240 cal. BC</t>
  </si>
  <si>
    <t>Metatarsal</t>
  </si>
  <si>
    <t>Ua-23793</t>
  </si>
  <si>
    <t>5209 to 4852 cal. BC</t>
  </si>
  <si>
    <t>Grave 6</t>
  </si>
  <si>
    <t>Ua-23795</t>
  </si>
  <si>
    <t>5115 to 4741 cal. BC</t>
  </si>
  <si>
    <t>Middle Mesolithic/Late Mesolithic</t>
  </si>
  <si>
    <t>Kongemose/Ertebølle</t>
  </si>
  <si>
    <t>ca. 5</t>
  </si>
  <si>
    <t>Ka-6610</t>
  </si>
  <si>
    <t>5712 to 5415 cal. BC</t>
  </si>
  <si>
    <t>Rasmussen 1998b</t>
  </si>
  <si>
    <t>Submerged</t>
  </si>
  <si>
    <t>Os parietale</t>
  </si>
  <si>
    <t>K-4185</t>
  </si>
  <si>
    <t>5194 to 4617 cal. BC</t>
  </si>
  <si>
    <t>BCH198: 44a+b</t>
  </si>
  <si>
    <t>AAR-832</t>
  </si>
  <si>
    <t>5669 to 5090 cal. BC</t>
  </si>
  <si>
    <t>Heinemeier et al. 1993</t>
  </si>
  <si>
    <t>Ua-33396</t>
  </si>
  <si>
    <t>5369 to 5092 cal. BC</t>
  </si>
  <si>
    <t>M1 maxilla</t>
  </si>
  <si>
    <t>F10343</t>
  </si>
  <si>
    <t>UBA-38238</t>
  </si>
  <si>
    <t>5273 to 4934 cal. BC</t>
  </si>
  <si>
    <t>2011</t>
  </si>
  <si>
    <t>17-20</t>
  </si>
  <si>
    <t>OxA-118</t>
  </si>
  <si>
    <t>5264 to 4575 cal. BC</t>
  </si>
  <si>
    <t>Andersen et al. 1986</t>
  </si>
  <si>
    <t>K-3559</t>
  </si>
  <si>
    <t>4876 to 4356 cal. BC</t>
  </si>
  <si>
    <t>AAR-8725</t>
  </si>
  <si>
    <t>5185 to 4763 cal. BC</t>
  </si>
  <si>
    <t>OHM 1162; AS 44/03, 2003 Mandible</t>
  </si>
  <si>
    <t>Calotte</t>
  </si>
  <si>
    <t>K-4272</t>
  </si>
  <si>
    <t>5711 to 5311 cal. BC</t>
  </si>
  <si>
    <t>Metacarpus</t>
  </si>
  <si>
    <t>SUERC-42626 (GU25955)</t>
  </si>
  <si>
    <t>4352 to 4173 cal. BC</t>
  </si>
  <si>
    <t>HAV-OTDa+b</t>
  </si>
  <si>
    <t>Ærø</t>
  </si>
  <si>
    <t>Os sacrum</t>
  </si>
  <si>
    <t>K-6040</t>
  </si>
  <si>
    <t>5030 to 4539 cal. BC</t>
  </si>
  <si>
    <t>BCH200: 19+39</t>
  </si>
  <si>
    <t>Mandibula</t>
  </si>
  <si>
    <t>Tybrind Vig, individual 1</t>
  </si>
  <si>
    <t>AAR-9341</t>
  </si>
  <si>
    <t>5617 to 5337 cal. BC</t>
  </si>
  <si>
    <t>AAR-4499/BCH198: 33a+b</t>
  </si>
  <si>
    <t>4524 to 4252 cal. BC</t>
  </si>
  <si>
    <t>AAR-8019</t>
  </si>
  <si>
    <t>5288 to 4892 cal. BC</t>
  </si>
  <si>
    <t>AAR-8551</t>
  </si>
  <si>
    <t>5030 to 4716 cal. BC</t>
  </si>
  <si>
    <t>Costa, vertebra etc.</t>
  </si>
  <si>
    <t>K-3921</t>
  </si>
  <si>
    <t>4304 to 3875 cal. BC</t>
  </si>
  <si>
    <t>Grave 1, BMY; same sample as BCH195: 13+14</t>
  </si>
  <si>
    <t>Mt4</t>
  </si>
  <si>
    <t>ca. 40</t>
  </si>
  <si>
    <t>AAR-19687</t>
  </si>
  <si>
    <t>5130 to 4841 cal. BC</t>
  </si>
  <si>
    <t>Maring and Riede 2019</t>
  </si>
  <si>
    <t>21802; DJM 2233x1, Fannerupmannen</t>
  </si>
  <si>
    <t>Phalanx</t>
  </si>
  <si>
    <t>AAR-19688</t>
  </si>
  <si>
    <t>5005 to 4721 cal. BC</t>
  </si>
  <si>
    <t>2nd metatarsal</t>
  </si>
  <si>
    <t>SUERC-42627 (GU25956)</t>
  </si>
  <si>
    <t>4321 to 4063 cal. BC</t>
  </si>
  <si>
    <t>HAV-OHAa+b</t>
  </si>
  <si>
    <t>Femur etc.</t>
  </si>
  <si>
    <t>cf. F</t>
  </si>
  <si>
    <t>K-3920</t>
  </si>
  <si>
    <t>4243 to 3803 cal. BC</t>
  </si>
  <si>
    <t>1850 (BMX); same sample as BCH198: 45a+b</t>
  </si>
  <si>
    <t>Poz-17034/ACQ59: 16+26</t>
  </si>
  <si>
    <t>5472 to 5177 cal. BC</t>
  </si>
  <si>
    <t>ARX-553</t>
  </si>
  <si>
    <t>Tybrind Vig, Child</t>
  </si>
  <si>
    <t xml:space="preserve">Infant </t>
  </si>
  <si>
    <t>~0</t>
  </si>
  <si>
    <t>BCH198: 27a+b</t>
  </si>
  <si>
    <t>Lim-ht-056; same individual as Lim-hb-048</t>
  </si>
  <si>
    <t>HOL-1a+b</t>
  </si>
  <si>
    <t>Nivå 10</t>
  </si>
  <si>
    <t>AAR-7058</t>
  </si>
  <si>
    <t>5791 to 5548 cal. BC</t>
  </si>
  <si>
    <t>Jensen 2009</t>
  </si>
  <si>
    <t>AAR-10147</t>
  </si>
  <si>
    <t>5715 to 5486 cal. BC</t>
  </si>
  <si>
    <t>HOL-2a+b</t>
  </si>
  <si>
    <t>Durham (C, N, S); Extracted by KJG</t>
  </si>
  <si>
    <t>Premolar</t>
  </si>
  <si>
    <t>Grave 8</t>
  </si>
  <si>
    <t>Orehoved Sejlrende</t>
  </si>
  <si>
    <t>UBA-38222</t>
  </si>
  <si>
    <t>6353 to 6064 cal. BC</t>
  </si>
  <si>
    <t>1, VIR 2770, X1237</t>
  </si>
  <si>
    <t>&gt;25?</t>
  </si>
  <si>
    <t>UBA-37880</t>
  </si>
  <si>
    <t>6379 to 6100 cal. BC</t>
  </si>
  <si>
    <t>2, VIR 2770, X4093</t>
  </si>
  <si>
    <t>Lim-ht-062; same individual as Lim-hb-005</t>
  </si>
  <si>
    <t>BCH195: 13+14; Grave 1, BMY; same sample as K-3921</t>
  </si>
  <si>
    <t>F10536</t>
  </si>
  <si>
    <t>Incisor</t>
  </si>
  <si>
    <t>F10520</t>
  </si>
  <si>
    <t xml:space="preserve">C maxilla </t>
  </si>
  <si>
    <t>F10547</t>
  </si>
  <si>
    <t>Grave 2</t>
  </si>
  <si>
    <t>F10575</t>
  </si>
  <si>
    <t>Porsmose II; K-3748/ACQ40+41:13; Same specimen as K-3748</t>
  </si>
  <si>
    <t>K-3748/ACQ40+41:13</t>
  </si>
  <si>
    <t>Tauber 1983; Richards et al. 2003; Fischer et al. 2007</t>
  </si>
  <si>
    <t>Richards et al. 2003; Fischer et al. 2007</t>
  </si>
  <si>
    <t>F10578</t>
  </si>
  <si>
    <t>FAN-37E</t>
  </si>
  <si>
    <t>F10544</t>
  </si>
  <si>
    <t>Rønsten</t>
  </si>
  <si>
    <t>&lt;30</t>
  </si>
  <si>
    <t>F10535</t>
  </si>
  <si>
    <t>AAR-11355</t>
  </si>
  <si>
    <t>6390 to 6103 cal. BC</t>
  </si>
  <si>
    <t>Gron et al. 2023</t>
  </si>
  <si>
    <t>HOL-3a+b</t>
  </si>
  <si>
    <t>Proximal hand phalanx, 2nd/3rd digit</t>
  </si>
  <si>
    <t>HOL-4b+c</t>
  </si>
  <si>
    <t>K-5819/T1 (M70906)</t>
  </si>
  <si>
    <t>K-5820/T2 (M70907)</t>
  </si>
  <si>
    <t>HAV-QEKb+c</t>
  </si>
  <si>
    <t>HAV-LBC-1a+b</t>
  </si>
  <si>
    <t>1st phalanx</t>
  </si>
  <si>
    <t>HAV-UBQ-Ba+b</t>
  </si>
  <si>
    <t>1st metatarsal</t>
  </si>
  <si>
    <t>HAV-THEa+b</t>
  </si>
  <si>
    <t>HAV-NYAa+b</t>
  </si>
  <si>
    <t>HAV-NSVa+b</t>
  </si>
  <si>
    <t>HAV-OHL-3a+b</t>
  </si>
  <si>
    <t>HAV-UDEa+b</t>
  </si>
  <si>
    <t>3rd metacarpal</t>
  </si>
  <si>
    <t>HAV-UBQ-Aa+b</t>
  </si>
  <si>
    <t>HAV-LDU-Aa+b</t>
  </si>
  <si>
    <t>HAV-QEKa+b; repeat</t>
  </si>
  <si>
    <t>HAV-THEa+b; repeat</t>
  </si>
  <si>
    <t>Strøby Grøftemark</t>
  </si>
  <si>
    <t>F10524</t>
  </si>
  <si>
    <t>UBA-39958</t>
  </si>
  <si>
    <t>7313 to 7058 cal. BC</t>
  </si>
  <si>
    <t>Sphenoidale</t>
  </si>
  <si>
    <t>AAR-11311</t>
  </si>
  <si>
    <t>7449 to 7071 cal. BC</t>
  </si>
  <si>
    <t>Unsuccessful isotope analysis</t>
  </si>
  <si>
    <t>HAV-OHAa+b; repeat</t>
  </si>
  <si>
    <t>HAV-OTDa+b; repeat</t>
  </si>
  <si>
    <t>HAV-OHL-3a+b; repeat</t>
  </si>
  <si>
    <t>HAV-UDEa+b; repeat</t>
  </si>
  <si>
    <t>HAV-UBQ-Aa+b; repeat</t>
  </si>
  <si>
    <t>HAV-LDU-Aa+b; repeat</t>
  </si>
  <si>
    <t>Costae and os coxa</t>
  </si>
  <si>
    <t>BCH198: 45a+b</t>
  </si>
  <si>
    <t>BCH198: 45a+b; 1850 (BMX); same sample as K-3920</t>
  </si>
  <si>
    <t>HAV-QQBa+b</t>
  </si>
  <si>
    <t>Parietal, orbit</t>
  </si>
  <si>
    <t>HAV-VNVa+b</t>
  </si>
  <si>
    <t>F10606</t>
  </si>
  <si>
    <t>UBA-40929</t>
  </si>
  <si>
    <t>Sample swapped with Aldersro</t>
  </si>
  <si>
    <t>HAV-QQBa+b; repeat</t>
  </si>
  <si>
    <t>HAV-XPGa+b; repeat</t>
  </si>
  <si>
    <t>Lim-ht-055; same individual as Lim-hb-049</t>
  </si>
  <si>
    <t>F10545</t>
  </si>
  <si>
    <t>PMD 3</t>
  </si>
  <si>
    <t>F10346</t>
  </si>
  <si>
    <t>F10576</t>
  </si>
  <si>
    <t>BCH195: 20+36</t>
  </si>
  <si>
    <t>K-4273</t>
  </si>
  <si>
    <t>Lim-ht-059; same individual as Lim-hb-004</t>
  </si>
  <si>
    <t>Copenhagen laboratory files</t>
  </si>
  <si>
    <t>Lim-hb-117</t>
  </si>
  <si>
    <t>Albrethsen and Brinch Petersen 1976; Tauber 1981a</t>
  </si>
  <si>
    <t>Lim-ht-192; same individual as Lim-hb-153</t>
  </si>
  <si>
    <t>Lim-ht-057; same individual as Lim-hb-044</t>
  </si>
  <si>
    <t>Vasagård</t>
  </si>
  <si>
    <t>Bornholm</t>
  </si>
  <si>
    <t>Early Bronze Age</t>
  </si>
  <si>
    <t>2 incisors</t>
  </si>
  <si>
    <t>F10344</t>
  </si>
  <si>
    <t>UBA-38239</t>
  </si>
  <si>
    <t>1609 to 1440 cal. BC</t>
  </si>
  <si>
    <t>Vasagård 2008, X3</t>
  </si>
  <si>
    <t>Lim-ht-058; same individual as Lim-hb-045</t>
  </si>
  <si>
    <t>Maglemosegårds Vænge</t>
  </si>
  <si>
    <t>Lim-ht-191; same individual as Lim-hb-148</t>
  </si>
  <si>
    <t>Næsby Østergård</t>
  </si>
  <si>
    <t>Barrow</t>
  </si>
  <si>
    <t>Lim-hb-183</t>
  </si>
  <si>
    <t>Andersen 1989a</t>
  </si>
  <si>
    <t>K-385</t>
  </si>
  <si>
    <t>Lim-hb-095</t>
  </si>
  <si>
    <t>Lim-ht-054; same individual as Lim-hb-095</t>
  </si>
  <si>
    <t>Lim-hb-131</t>
  </si>
  <si>
    <t>Lim-hb-133</t>
  </si>
  <si>
    <t>Lim-hb-132</t>
  </si>
  <si>
    <t>Gron et al. 2024</t>
  </si>
  <si>
    <t>X14603; Durham (C, N, S)</t>
  </si>
  <si>
    <t>X2338; Durham (C, N, S)</t>
  </si>
  <si>
    <t>X14604; Durham (C, N, S)</t>
  </si>
  <si>
    <t>OxA-533</t>
  </si>
  <si>
    <t>5211 to 4798 cal. BC</t>
  </si>
  <si>
    <t>Repeat</t>
  </si>
  <si>
    <t>Cranium fragments</t>
  </si>
  <si>
    <t>AAR-10059</t>
  </si>
  <si>
    <t>2471 to 2143 cal. BC</t>
  </si>
  <si>
    <t>Lim-hb-182</t>
  </si>
  <si>
    <t>K-3751</t>
  </si>
  <si>
    <t>3707 to 3350 cal. BC</t>
  </si>
  <si>
    <t>UBA-38232</t>
  </si>
  <si>
    <t>3359 to 3099 cal. BC</t>
  </si>
  <si>
    <t>AAR-5967</t>
  </si>
  <si>
    <t>5308 to 5041 cal. BC</t>
  </si>
  <si>
    <t>Richter and Noe-Nygaard 2003</t>
  </si>
  <si>
    <t>x77Y33; NNN 1010</t>
  </si>
  <si>
    <t>UBA-
31285</t>
  </si>
  <si>
    <t>3619 to 3352 cal. BC</t>
  </si>
  <si>
    <t>Lim-hb-146</t>
  </si>
  <si>
    <t>AAR-7425</t>
  </si>
  <si>
    <t>5468 to 5072 cal. BC</t>
  </si>
  <si>
    <t>Location</t>
  </si>
  <si>
    <t>Museum site prefix</t>
  </si>
  <si>
    <t>Finds no./Sample no./Profile no.</t>
  </si>
  <si>
    <t>Sample type</t>
  </si>
  <si>
    <t xml:space="preserve">Species </t>
  </si>
  <si>
    <t>Element and age class</t>
  </si>
  <si>
    <t xml:space="preserve">Lab no. </t>
  </si>
  <si>
    <t>Entity in Robson et al. (2021) OxCal model</t>
  </si>
  <si>
    <t>Date of publication</t>
  </si>
  <si>
    <t>Bog pot catalogue (where applicable)</t>
  </si>
  <si>
    <t>Åmose</t>
  </si>
  <si>
    <t>Inland</t>
  </si>
  <si>
    <t>Carbonised wood and plant remains within potsherd</t>
  </si>
  <si>
    <t>AAR–4395</t>
  </si>
  <si>
    <t>model</t>
  </si>
  <si>
    <t>3936 to 3816 cal. BC</t>
  </si>
  <si>
    <t>Fischer 2002</t>
  </si>
  <si>
    <t>Exterior, carbonised residue/sooted crust</t>
  </si>
  <si>
    <t>AAR–4816</t>
  </si>
  <si>
    <t>4034 to 3940 cal. BC</t>
  </si>
  <si>
    <t>Charcoal</t>
  </si>
  <si>
    <t>AAR–4817</t>
  </si>
  <si>
    <t>Interior, carbonised residue/foodcrust</t>
  </si>
  <si>
    <t>AAR–5107</t>
  </si>
  <si>
    <t>3973 to 3862 cal. BC</t>
  </si>
  <si>
    <t>AAR–5108</t>
  </si>
  <si>
    <t xml:space="preserve">4034 to 3934 cal. BC </t>
  </si>
  <si>
    <t>AAR–5109</t>
  </si>
  <si>
    <t>AAR–5110</t>
  </si>
  <si>
    <t>-27.0*</t>
  </si>
  <si>
    <t>3994 to 3858 cal. BC</t>
  </si>
  <si>
    <t>AAR–5111</t>
  </si>
  <si>
    <t>AAR–5112</t>
  </si>
  <si>
    <t>3936 to 3822 cal. BC</t>
  </si>
  <si>
    <t>AAR–5113</t>
  </si>
  <si>
    <t>Charred rootlets (in association)</t>
  </si>
  <si>
    <t>AAR–5363</t>
  </si>
  <si>
    <t>AB</t>
  </si>
  <si>
    <t>Ka-6611</t>
  </si>
  <si>
    <t>mix25</t>
  </si>
  <si>
    <t>4040 to 3710 cal. BC</t>
  </si>
  <si>
    <t>Fischer and Heinemeier 2003; Heron et al. 2013</t>
  </si>
  <si>
    <t>NW Zealand</t>
  </si>
  <si>
    <t>Coastal</t>
  </si>
  <si>
    <t>Ka-3777B</t>
  </si>
  <si>
    <t>3678 to 3523 cal. BC</t>
  </si>
  <si>
    <t>Koch 1998; Robson et al. 2021</t>
  </si>
  <si>
    <t>pp. 305, 439</t>
  </si>
  <si>
    <t>Ka-6444</t>
  </si>
  <si>
    <t>3872 to 3701 cal. BC</t>
  </si>
  <si>
    <t>pp. 334-335, 481</t>
  </si>
  <si>
    <t>Ka-6453</t>
  </si>
  <si>
    <t>3110 to 2660 cal. BC</t>
  </si>
  <si>
    <t>Koch 1998; Craig et al. 2007; Robson et al. 2021</t>
  </si>
  <si>
    <t>pp. 357, 511</t>
  </si>
  <si>
    <t>K-3776</t>
  </si>
  <si>
    <t>3669 to 3521 cal. BC</t>
  </si>
  <si>
    <t>pp. 360, 516</t>
  </si>
  <si>
    <t>Ka-6447</t>
  </si>
  <si>
    <t>3662 to 3512 cal. BC</t>
  </si>
  <si>
    <t>Robson et al. 2021</t>
  </si>
  <si>
    <t>pp. 362, 520</t>
  </si>
  <si>
    <t>Charred plant remains</t>
  </si>
  <si>
    <t>AAR-10984</t>
  </si>
  <si>
    <t>6013 to 5750 cal. BC</t>
  </si>
  <si>
    <t>196.1 or 196.2</t>
  </si>
  <si>
    <t>pp. 364, 527</t>
  </si>
  <si>
    <t>AAR-10985</t>
  </si>
  <si>
    <t>7310 to 6835 cal. BC</t>
  </si>
  <si>
    <t>AAR-10986</t>
  </si>
  <si>
    <t>5301 to 4849 cal. BC</t>
  </si>
  <si>
    <t>AAR-1849</t>
  </si>
  <si>
    <t>3592 to 3368 cal. BC</t>
  </si>
  <si>
    <t>pp. 321, 465</t>
  </si>
  <si>
    <t>EC Jutland</t>
  </si>
  <si>
    <t>Food remains from vessel in pit A626</t>
  </si>
  <si>
    <t>AAR-8515</t>
  </si>
  <si>
    <t>Ravn 2011</t>
  </si>
  <si>
    <t>AAR-1848</t>
  </si>
  <si>
    <t>pp. 336, 483</t>
  </si>
  <si>
    <t>Foodcrust and rootlets</t>
  </si>
  <si>
    <t>AAR–1850</t>
  </si>
  <si>
    <t>3868 to 3692 cal. BC</t>
  </si>
  <si>
    <t>K-3779</t>
  </si>
  <si>
    <t>3598 to 3338 cal. BC</t>
  </si>
  <si>
    <t>pp. 339, 487</t>
  </si>
  <si>
    <t>Ka–6446</t>
  </si>
  <si>
    <t>3755 to 3651 cal. BC</t>
  </si>
  <si>
    <t>AAR-1851.2</t>
  </si>
  <si>
    <t>4328 to 3099 cal. BC</t>
  </si>
  <si>
    <t>Koch 1998; Fischer 2002</t>
  </si>
  <si>
    <t>pp. 279, 419</t>
  </si>
  <si>
    <t>Interior absorbed residue</t>
  </si>
  <si>
    <t>AAR-1851.1</t>
  </si>
  <si>
    <t>3850 to 3685 cal. BC</t>
  </si>
  <si>
    <t>Koch 1998; Robson 2015; Robson et al. 2021</t>
  </si>
  <si>
    <t>AAR-1850</t>
  </si>
  <si>
    <t>pp. 327, 472</t>
  </si>
  <si>
    <t>Exterior food crust</t>
  </si>
  <si>
    <t>Ka–6612</t>
  </si>
  <si>
    <t>4328 to 3986 cal. BC</t>
  </si>
  <si>
    <t>K-4333</t>
  </si>
  <si>
    <t>3749 to 3642 cal. BC</t>
  </si>
  <si>
    <t>pp. 307, 442</t>
  </si>
  <si>
    <t>AAR-1847</t>
  </si>
  <si>
    <t>3652 to 3494 cal. BC</t>
  </si>
  <si>
    <t>Ka-6443</t>
  </si>
  <si>
    <t>3741 to 3626 cal. BC</t>
  </si>
  <si>
    <t>pp. 308, 443</t>
  </si>
  <si>
    <t>Ka-6445</t>
  </si>
  <si>
    <t>3655 to 3503 cal. BC</t>
  </si>
  <si>
    <t>pp. 323, 468</t>
  </si>
  <si>
    <t>3705 RP</t>
  </si>
  <si>
    <t>AAR-6607</t>
  </si>
  <si>
    <t>4586 to 4350 cal. BC</t>
  </si>
  <si>
    <t>Andersen 2009</t>
  </si>
  <si>
    <t>AAR-6608</t>
  </si>
  <si>
    <t>3624 to 3126 cal. BC</t>
  </si>
  <si>
    <t>NE Zealand</t>
  </si>
  <si>
    <t>AAR-5361</t>
  </si>
  <si>
    <t>3355 to 3014 cal. BC</t>
  </si>
  <si>
    <t>Koch 1998; Craig et al. 2011; Robson 2015; Robson et al. 2021</t>
  </si>
  <si>
    <t>pp. 269, 409</t>
  </si>
  <si>
    <t>AAR-5362</t>
  </si>
  <si>
    <t>3341 to 2978 cal. BC</t>
  </si>
  <si>
    <t>Craig et al. 2011; Robson 2015; Robson et al. 2021</t>
  </si>
  <si>
    <t>n.d.</t>
  </si>
  <si>
    <t>Ka-6448</t>
  </si>
  <si>
    <t>3551 to 3132 cal. BC</t>
  </si>
  <si>
    <t>pp. 376, 533</t>
  </si>
  <si>
    <t>Ka-6449</t>
  </si>
  <si>
    <t>3498 to 3139 cal. BC</t>
  </si>
  <si>
    <t>AAR–4818</t>
  </si>
  <si>
    <t>3986 to 3853 cal. BC</t>
  </si>
  <si>
    <t>AAR–4819</t>
  </si>
  <si>
    <t>3970 to 3860 cal. BC</t>
  </si>
  <si>
    <t>AAR-1852</t>
  </si>
  <si>
    <t>3320 to 2860 cal. BC</t>
  </si>
  <si>
    <t>pp. 352, 504</t>
  </si>
  <si>
    <t>Ka-6451</t>
  </si>
  <si>
    <t>3312 to 2914 cal. BC</t>
  </si>
  <si>
    <t>Craig et al. 2007</t>
  </si>
  <si>
    <t>pp. 322, 466</t>
  </si>
  <si>
    <t>K-2775</t>
  </si>
  <si>
    <t>3746 to 3636 cal. BC</t>
  </si>
  <si>
    <t>K-3098</t>
  </si>
  <si>
    <t>4700 to 4336 cal. BC</t>
  </si>
  <si>
    <t>Craig et al. 2007; Rasmussen 2013; Andersen 2013</t>
  </si>
  <si>
    <t>K-3922</t>
  </si>
  <si>
    <t>4527 to 3985 cal. BC</t>
  </si>
  <si>
    <t>Craig et al. 2011; Robson 2015</t>
  </si>
  <si>
    <t>K-3778</t>
  </si>
  <si>
    <t>3748 to 3633 cal. BC</t>
  </si>
  <si>
    <t>Koch 1998; Craig et al. 2007; Robson 2015; Robson et al. 2021</t>
  </si>
  <si>
    <t>pp. 320, 463</t>
  </si>
  <si>
    <t>Ka-6450</t>
  </si>
  <si>
    <t>3786 to 3372 cal. BC</t>
  </si>
  <si>
    <t>Ka-6452</t>
  </si>
  <si>
    <t>3316 to 2904 cal. BC</t>
  </si>
  <si>
    <t>pp. 330-331, 474</t>
  </si>
  <si>
    <t>Database Individual number</t>
  </si>
  <si>
    <t>Sample code</t>
  </si>
  <si>
    <t>Vessel Database Individual number</t>
  </si>
  <si>
    <t>Ware</t>
  </si>
  <si>
    <t>Farmer ware type/features</t>
  </si>
  <si>
    <t>Site</t>
  </si>
  <si>
    <t>Coastal/inland</t>
  </si>
  <si>
    <t>Millenium</t>
  </si>
  <si>
    <t>Start (BC)</t>
  </si>
  <si>
    <t>End (BC)</t>
  </si>
  <si>
    <t>Sample location</t>
  </si>
  <si>
    <t>Lipid analysis</t>
  </si>
  <si>
    <t>Reference(s) ORA</t>
  </si>
  <si>
    <t>Extraction</t>
  </si>
  <si>
    <t>Concentration (μg/g)</t>
  </si>
  <si>
    <t>Interpretable lipids</t>
  </si>
  <si>
    <t>AQUASIM</t>
  </si>
  <si>
    <t>APAA C16</t>
  </si>
  <si>
    <t>APAA C18</t>
  </si>
  <si>
    <t>APAA C20</t>
  </si>
  <si>
    <t>APAA C22</t>
  </si>
  <si>
    <t>DHYs C20</t>
  </si>
  <si>
    <t>APAA 20/18</t>
  </si>
  <si>
    <t>E/H</t>
  </si>
  <si>
    <t>TMTD</t>
  </si>
  <si>
    <t>Pristanic</t>
  </si>
  <si>
    <t>Phytanic</t>
  </si>
  <si>
    <t>%SRR</t>
  </si>
  <si>
    <t>P/S</t>
  </si>
  <si>
    <t>L/M</t>
  </si>
  <si>
    <t>LCSFA</t>
  </si>
  <si>
    <t>GC-c-IRMS</t>
  </si>
  <si>
    <t>Fraction</t>
  </si>
  <si>
    <t>13C/12C</t>
  </si>
  <si>
    <t>13C/12C unc</t>
  </si>
  <si>
    <t>13C/12C offset fractions (C18:0-C16:0)</t>
  </si>
  <si>
    <t>Aquatic_1</t>
  </si>
  <si>
    <t>Aquatic_2</t>
  </si>
  <si>
    <t>Aquatic_3</t>
  </si>
  <si>
    <t>Aquatic_4</t>
  </si>
  <si>
    <t>Plant_1</t>
  </si>
  <si>
    <t>Plant_2</t>
  </si>
  <si>
    <t>Plant_3</t>
  </si>
  <si>
    <t>Plant_4</t>
  </si>
  <si>
    <t>Plant_5</t>
  </si>
  <si>
    <t>Plant_6</t>
  </si>
  <si>
    <t>Plant_7</t>
  </si>
  <si>
    <t>Plant_8</t>
  </si>
  <si>
    <t>Aquatic</t>
  </si>
  <si>
    <t>Dairy</t>
  </si>
  <si>
    <t>Plant</t>
  </si>
  <si>
    <t>EA analysis</t>
  </si>
  <si>
    <t>Reference(s) EA</t>
  </si>
  <si>
    <t>15N/14N</t>
  </si>
  <si>
    <t>Aquatic (vessel)</t>
  </si>
  <si>
    <t>IND02865</t>
  </si>
  <si>
    <t>X409-S3</t>
  </si>
  <si>
    <t>VDB02273</t>
  </si>
  <si>
    <t>TRB</t>
  </si>
  <si>
    <t>Syltholm II (MLF00906-II)</t>
  </si>
  <si>
    <t>Charred deposit</t>
  </si>
  <si>
    <t>Internal</t>
  </si>
  <si>
    <t>Lucquin et al. 2023</t>
  </si>
  <si>
    <t>AE</t>
  </si>
  <si>
    <t>C16:0</t>
  </si>
  <si>
    <t>C18:0</t>
  </si>
  <si>
    <t>IND02866</t>
  </si>
  <si>
    <t>X3422-S4</t>
  </si>
  <si>
    <t>VDB02274</t>
  </si>
  <si>
    <t>IND02867</t>
  </si>
  <si>
    <t>X3324-S4</t>
  </si>
  <si>
    <t>VDB02275</t>
  </si>
  <si>
    <t>IND02868</t>
  </si>
  <si>
    <t>X3324e-S1</t>
  </si>
  <si>
    <t>External</t>
  </si>
  <si>
    <t>IND02869</t>
  </si>
  <si>
    <t>X4536-S1</t>
  </si>
  <si>
    <t>VDB02276</t>
  </si>
  <si>
    <t>Syltholm II (MLF00906-I)</t>
  </si>
  <si>
    <t>IND02870</t>
  </si>
  <si>
    <t>X5720-S1</t>
  </si>
  <si>
    <t>VDB02277</t>
  </si>
  <si>
    <t>C</t>
  </si>
  <si>
    <t>N</t>
  </si>
  <si>
    <t>IND02871</t>
  </si>
  <si>
    <t>X6254-S3</t>
  </si>
  <si>
    <t>VDB02278</t>
  </si>
  <si>
    <t>IND02872</t>
  </si>
  <si>
    <t>X6340-S4</t>
  </si>
  <si>
    <t>VDB02279</t>
  </si>
  <si>
    <t>IND02873</t>
  </si>
  <si>
    <t>X6344-S4</t>
  </si>
  <si>
    <t>VDB02280</t>
  </si>
  <si>
    <t>EBK</t>
  </si>
  <si>
    <t>IND02874</t>
  </si>
  <si>
    <t>X6345-S4</t>
  </si>
  <si>
    <t>VDB02281</t>
  </si>
  <si>
    <t>IND02875</t>
  </si>
  <si>
    <t>X6346-S4</t>
  </si>
  <si>
    <t>VDB02282</t>
  </si>
  <si>
    <t>IND02876</t>
  </si>
  <si>
    <t>X6348-S4</t>
  </si>
  <si>
    <t>VDB02283</t>
  </si>
  <si>
    <t>IND02877</t>
  </si>
  <si>
    <t>X6666-S3</t>
  </si>
  <si>
    <t>VDB02284</t>
  </si>
  <si>
    <t>IND02878</t>
  </si>
  <si>
    <t>X6828-S2</t>
  </si>
  <si>
    <t>VDB02285</t>
  </si>
  <si>
    <t>IND02879</t>
  </si>
  <si>
    <t>X7281-S1</t>
  </si>
  <si>
    <t>VDB02286</t>
  </si>
  <si>
    <t>IND02880</t>
  </si>
  <si>
    <t>X7340-S4</t>
  </si>
  <si>
    <t>VDB02287</t>
  </si>
  <si>
    <t>IND02881</t>
  </si>
  <si>
    <t>X12455-S1</t>
  </si>
  <si>
    <t>VDB02288</t>
  </si>
  <si>
    <t>IND02882</t>
  </si>
  <si>
    <t>X12629-S4</t>
  </si>
  <si>
    <t>VDB02289</t>
  </si>
  <si>
    <t>IND02883</t>
  </si>
  <si>
    <t>X12818-S1</t>
  </si>
  <si>
    <t>VDB02290</t>
  </si>
  <si>
    <t>IND02884</t>
  </si>
  <si>
    <t>X13084-S1</t>
  </si>
  <si>
    <t>VDB02291</t>
  </si>
  <si>
    <t>LEG0020</t>
  </si>
  <si>
    <t>5563x370</t>
  </si>
  <si>
    <t>LEG0032</t>
  </si>
  <si>
    <t>KML 49.5/7.70:18i</t>
  </si>
  <si>
    <t>Sherd</t>
  </si>
  <si>
    <t>Cubas et al. 2020</t>
  </si>
  <si>
    <t>SE</t>
  </si>
  <si>
    <t>LEG0033</t>
  </si>
  <si>
    <t>KML 49.5/74.0:127fa+b</t>
  </si>
  <si>
    <t>Saul 2011; Robson 2015</t>
  </si>
  <si>
    <t>LEG0034</t>
  </si>
  <si>
    <t>KML 49.5/74.0:127i</t>
  </si>
  <si>
    <t>Craig et al. 2011; Saul 2011</t>
  </si>
  <si>
    <t>LEG0037</t>
  </si>
  <si>
    <t>KML 49.5/76.5:9fa+b</t>
  </si>
  <si>
    <t>LEG0038</t>
  </si>
  <si>
    <t>KML 49.5/76.5:9i</t>
  </si>
  <si>
    <t>LEG0039</t>
  </si>
  <si>
    <t>KML 49.5/77.0:113f</t>
  </si>
  <si>
    <t>LEG0040</t>
  </si>
  <si>
    <t>KML 49.5/77.0:113i</t>
  </si>
  <si>
    <t>Craig et al. 2011</t>
  </si>
  <si>
    <t>LEG0041</t>
  </si>
  <si>
    <t>KML 49.5/77.0:18i</t>
  </si>
  <si>
    <t>LEG0042</t>
  </si>
  <si>
    <t>KML 49.5/77.0:26i</t>
  </si>
  <si>
    <t>LEG0043</t>
  </si>
  <si>
    <t>KML 49.5/77.5:80fa+b</t>
  </si>
  <si>
    <t>LEG0044</t>
  </si>
  <si>
    <t>KML 49.5/77.5:80i</t>
  </si>
  <si>
    <t>LEG0045</t>
  </si>
  <si>
    <t>KML 49.5/78.0:49f(1)</t>
  </si>
  <si>
    <t>LEG0046</t>
  </si>
  <si>
    <t>KML 49.5/78.0:49f(2)a+b</t>
  </si>
  <si>
    <t>LEG0047</t>
  </si>
  <si>
    <t>KML 49.5/78.0:49i</t>
  </si>
  <si>
    <t>LEG0048</t>
  </si>
  <si>
    <t>KML 50.0/74.0:12fa+b</t>
  </si>
  <si>
    <t>LEG0049</t>
  </si>
  <si>
    <t>KML 50.0/74.0:12i</t>
  </si>
  <si>
    <t>LEG0050</t>
  </si>
  <si>
    <t>KML 50.0/74.0:9fa+b</t>
  </si>
  <si>
    <t>LEG0051</t>
  </si>
  <si>
    <t>KML 50.0/74.0:9i</t>
  </si>
  <si>
    <t>LEG0052</t>
  </si>
  <si>
    <t>KML 50.0/75.5:84f</t>
  </si>
  <si>
    <t>LEG0053</t>
  </si>
  <si>
    <t>KML 50.0/75.5:84i</t>
  </si>
  <si>
    <t>LEG0054</t>
  </si>
  <si>
    <t>KML 50.0/75.5:8i</t>
  </si>
  <si>
    <t>LEG0055</t>
  </si>
  <si>
    <t>KML 50.0/75.5:8sa+b</t>
  </si>
  <si>
    <t>Robson et al. 2022</t>
  </si>
  <si>
    <t>LEG0056</t>
  </si>
  <si>
    <t>KML 50.0/76.0:8fa+b</t>
  </si>
  <si>
    <t>LEG0057</t>
  </si>
  <si>
    <t>KML 50.0/76.0:8i</t>
  </si>
  <si>
    <t>LEG0058</t>
  </si>
  <si>
    <t>KML 50.0/76.0:98fa+b</t>
  </si>
  <si>
    <t>LEG0059</t>
  </si>
  <si>
    <t>KML 50.0/76.0:98i</t>
  </si>
  <si>
    <t>LEG0060</t>
  </si>
  <si>
    <t>KML 50.0/77.0:155i</t>
  </si>
  <si>
    <t>LEG0061</t>
  </si>
  <si>
    <t>KML 50.0/77.5:10f</t>
  </si>
  <si>
    <t>Craig et al. 2011; Saul 2011; Robson 2015</t>
  </si>
  <si>
    <t>LEG0062</t>
  </si>
  <si>
    <t>KML 50.0/77.5:10i</t>
  </si>
  <si>
    <t>LEG0063</t>
  </si>
  <si>
    <t>KML 50.0/78.5:11i</t>
  </si>
  <si>
    <t>LEG0064</t>
  </si>
  <si>
    <t>KML 50.0/78.5:11sa+b</t>
  </si>
  <si>
    <t>LEG0065</t>
  </si>
  <si>
    <t>KML 50.0/78.5:2i</t>
  </si>
  <si>
    <t>LEG0067</t>
  </si>
  <si>
    <t>KML 50.5/78.5:2s</t>
  </si>
  <si>
    <t>LEG0068</t>
  </si>
  <si>
    <t>KML Peter's Poti</t>
  </si>
  <si>
    <t>LEG0080</t>
  </si>
  <si>
    <t>KML 49.5/75.5:20i</t>
  </si>
  <si>
    <t>LEG0498</t>
  </si>
  <si>
    <t>15 ACCSIM</t>
  </si>
  <si>
    <t>LEG0499</t>
  </si>
  <si>
    <t>15 ACETIM</t>
  </si>
  <si>
    <t>LEG0500</t>
  </si>
  <si>
    <t>15 ACFEIM</t>
  </si>
  <si>
    <t>LEG0501</t>
  </si>
  <si>
    <t>15 ADSYIM</t>
  </si>
  <si>
    <t>LEG0502</t>
  </si>
  <si>
    <t>15 EAJJIM</t>
  </si>
  <si>
    <t>LEG0503</t>
  </si>
  <si>
    <t>150 VGIM</t>
  </si>
  <si>
    <t>LEG0504</t>
  </si>
  <si>
    <t>159 CJBIM</t>
  </si>
  <si>
    <t>LEG0505</t>
  </si>
  <si>
    <t>1592 AACJBa</t>
  </si>
  <si>
    <t>LEG0506</t>
  </si>
  <si>
    <t>1592 ARSBW</t>
  </si>
  <si>
    <t>LEG0507</t>
  </si>
  <si>
    <t>1592 BVAEa</t>
  </si>
  <si>
    <t>Craig et al. 2007; Robson 2015</t>
  </si>
  <si>
    <t>LEG0508</t>
  </si>
  <si>
    <t>1592 CSANa</t>
  </si>
  <si>
    <t>LEG0509</t>
  </si>
  <si>
    <t>1592_AAALA</t>
  </si>
  <si>
    <t>Courel et al. 2020</t>
  </si>
  <si>
    <t>LEG0510</t>
  </si>
  <si>
    <t>1592_AAAPD</t>
  </si>
  <si>
    <t>LEG0511</t>
  </si>
  <si>
    <t>1592_AACAV</t>
  </si>
  <si>
    <t>LEG0512</t>
  </si>
  <si>
    <t>1592_AADNV</t>
  </si>
  <si>
    <t>LEG0513</t>
  </si>
  <si>
    <t>1592_AADRY</t>
  </si>
  <si>
    <t>LEG0514</t>
  </si>
  <si>
    <t>1592_AADSY</t>
  </si>
  <si>
    <t>LEG0515</t>
  </si>
  <si>
    <t>1592_AADYS</t>
  </si>
  <si>
    <t>LEG0516</t>
  </si>
  <si>
    <t>1592_AAEEV</t>
  </si>
  <si>
    <t>LEG0517</t>
  </si>
  <si>
    <t>1592_AAOYQ</t>
  </si>
  <si>
    <t>LEG0518</t>
  </si>
  <si>
    <t>1734 NJN</t>
  </si>
  <si>
    <t>LEG0519</t>
  </si>
  <si>
    <t>1734 PJO</t>
  </si>
  <si>
    <t>LEG0521</t>
  </si>
  <si>
    <t>2033 AAXa</t>
  </si>
  <si>
    <t>LEG0522</t>
  </si>
  <si>
    <t>2033 AAXM</t>
  </si>
  <si>
    <t>LEG0523</t>
  </si>
  <si>
    <t>2033 ABa</t>
  </si>
  <si>
    <t>LEG0524</t>
  </si>
  <si>
    <t>2033 AFKa+b</t>
  </si>
  <si>
    <t>LEG0525</t>
  </si>
  <si>
    <t>2033 AHL</t>
  </si>
  <si>
    <t>LEG0526</t>
  </si>
  <si>
    <t>2033 BGCIM</t>
  </si>
  <si>
    <t>Craig et al. 2007, 2011</t>
  </si>
  <si>
    <t>LEG0527</t>
  </si>
  <si>
    <t>2033 BGUa</t>
  </si>
  <si>
    <t>LEG0528</t>
  </si>
  <si>
    <t>2033 BHJa</t>
  </si>
  <si>
    <t>Craig et al. 2007, 2011; Robson 2015</t>
  </si>
  <si>
    <t>LEG0529</t>
  </si>
  <si>
    <t>2033 BNKa</t>
  </si>
  <si>
    <t>LEG0530</t>
  </si>
  <si>
    <t>2033 BOFa</t>
  </si>
  <si>
    <t>LEG0531</t>
  </si>
  <si>
    <t>2033 BQRIM</t>
  </si>
  <si>
    <t>LEG0532</t>
  </si>
  <si>
    <t>2033 BQYIM</t>
  </si>
  <si>
    <t>LEG0533</t>
  </si>
  <si>
    <t>2033 CAD</t>
  </si>
  <si>
    <t>LEG0534</t>
  </si>
  <si>
    <t>2033 FJL</t>
  </si>
  <si>
    <t>LEG0535</t>
  </si>
  <si>
    <t>2033 FSZa</t>
  </si>
  <si>
    <t>LEG0536</t>
  </si>
  <si>
    <t>2033 KPUa</t>
  </si>
  <si>
    <t>LEG0537</t>
  </si>
  <si>
    <t>2033 LGAIM</t>
  </si>
  <si>
    <t>LEG0538</t>
  </si>
  <si>
    <t>2033 LGKa</t>
  </si>
  <si>
    <t>LEG0539</t>
  </si>
  <si>
    <t>2033 LGKM</t>
  </si>
  <si>
    <t>LEG0542</t>
  </si>
  <si>
    <t>2033 MBOa</t>
  </si>
  <si>
    <t>LEG0544</t>
  </si>
  <si>
    <t>2033 MTCa</t>
  </si>
  <si>
    <t>LEG0545</t>
  </si>
  <si>
    <t>2033 NRWa</t>
  </si>
  <si>
    <t>LEG0546</t>
  </si>
  <si>
    <t>2033 OB</t>
  </si>
  <si>
    <t>LEG0547</t>
  </si>
  <si>
    <t>2033 PCMa</t>
  </si>
  <si>
    <t>LEG0548</t>
  </si>
  <si>
    <t>2033 PHBM</t>
  </si>
  <si>
    <t>LEG0550</t>
  </si>
  <si>
    <t>2033 PJTa+b</t>
  </si>
  <si>
    <t>LEG0551</t>
  </si>
  <si>
    <t>2033 PST</t>
  </si>
  <si>
    <t>LEG0552</t>
  </si>
  <si>
    <t>2033 QME</t>
  </si>
  <si>
    <t>LEG0553</t>
  </si>
  <si>
    <t>2033 RAG</t>
  </si>
  <si>
    <t>LEG0554</t>
  </si>
  <si>
    <t>2033 RBD</t>
  </si>
  <si>
    <t>LEG0555</t>
  </si>
  <si>
    <t>2033 RCF</t>
  </si>
  <si>
    <t>LEG0556</t>
  </si>
  <si>
    <t>2033 SCJ</t>
  </si>
  <si>
    <t>LEG0557</t>
  </si>
  <si>
    <t>2033 SGB</t>
  </si>
  <si>
    <t>LEG0558</t>
  </si>
  <si>
    <t>2033_AAX-B</t>
  </si>
  <si>
    <t>LEG0559</t>
  </si>
  <si>
    <t>2033_AAX-C</t>
  </si>
  <si>
    <t>LEG0560</t>
  </si>
  <si>
    <t>2033_AAX-D</t>
  </si>
  <si>
    <t>LEG0561</t>
  </si>
  <si>
    <t>2033_AFK</t>
  </si>
  <si>
    <t>LEG0562</t>
  </si>
  <si>
    <t>2033_AKS-B</t>
  </si>
  <si>
    <t>LEG0563</t>
  </si>
  <si>
    <t>2033_AYL-B</t>
  </si>
  <si>
    <t>LEG0564</t>
  </si>
  <si>
    <t>2033_BGC-C</t>
  </si>
  <si>
    <t>LEG0565</t>
  </si>
  <si>
    <t>2033_BQL</t>
  </si>
  <si>
    <t>LEG0566</t>
  </si>
  <si>
    <t>2033_BQL.E.R</t>
  </si>
  <si>
    <t>LEG0567</t>
  </si>
  <si>
    <t>2033_INT.I.R</t>
  </si>
  <si>
    <t>LEG0568</t>
  </si>
  <si>
    <t>2033_MDB</t>
  </si>
  <si>
    <t>LEG0569</t>
  </si>
  <si>
    <t>2033_MTC (2033_MTC-A)</t>
  </si>
  <si>
    <t>LEG0570</t>
  </si>
  <si>
    <t>2911 102</t>
  </si>
  <si>
    <t>LEG0571</t>
  </si>
  <si>
    <t>2911 ACEK</t>
  </si>
  <si>
    <t>LEG0572</t>
  </si>
  <si>
    <t>2911 ACEL</t>
  </si>
  <si>
    <t>LEG0573</t>
  </si>
  <si>
    <t>2911 ACZV</t>
  </si>
  <si>
    <t>LEG0574</t>
  </si>
  <si>
    <t>2911 AEGE</t>
  </si>
  <si>
    <t>LEG0575</t>
  </si>
  <si>
    <t>2911 AGGE</t>
  </si>
  <si>
    <t>LEG0576</t>
  </si>
  <si>
    <t>2911 AMBR</t>
  </si>
  <si>
    <t>LEG0577</t>
  </si>
  <si>
    <t>2911 AT(M)</t>
  </si>
  <si>
    <t>LEG0578</t>
  </si>
  <si>
    <t>2911 UAR</t>
  </si>
  <si>
    <t>LEG0579</t>
  </si>
  <si>
    <t>2911 YN(M)</t>
  </si>
  <si>
    <t>LEG0580</t>
  </si>
  <si>
    <t>3251 LQYI(M)</t>
  </si>
  <si>
    <t>LEG0581</t>
  </si>
  <si>
    <t>3705_ABEa-d</t>
  </si>
  <si>
    <t xml:space="preserve">Coastal </t>
  </si>
  <si>
    <t>Robson 2015; Courel et al. 2020</t>
  </si>
  <si>
    <t>LEG0582</t>
  </si>
  <si>
    <t>3705_AFWa-d</t>
  </si>
  <si>
    <t>LEG0583</t>
  </si>
  <si>
    <t>3705_AQQa-d</t>
  </si>
  <si>
    <t>LEG0584</t>
  </si>
  <si>
    <t>3705_AWJa-f</t>
  </si>
  <si>
    <t>LEG0585</t>
  </si>
  <si>
    <t>3705_AYUa</t>
  </si>
  <si>
    <t>LEG0588</t>
  </si>
  <si>
    <t>4014_DAO</t>
  </si>
  <si>
    <t>LEG0589</t>
  </si>
  <si>
    <t>4014_DGX</t>
  </si>
  <si>
    <t>LEG0590</t>
  </si>
  <si>
    <t>4014_FAJ</t>
  </si>
  <si>
    <t>LEG0591</t>
  </si>
  <si>
    <t>4014_HXZ</t>
  </si>
  <si>
    <t>LEG0592</t>
  </si>
  <si>
    <t>4014_JQT</t>
  </si>
  <si>
    <t>LEG0593</t>
  </si>
  <si>
    <t>4014_LMM</t>
  </si>
  <si>
    <t>LEG0594</t>
  </si>
  <si>
    <t>4014_LUQ</t>
  </si>
  <si>
    <t>LEG0595</t>
  </si>
  <si>
    <t>4014_PCE</t>
  </si>
  <si>
    <t>LEG0596</t>
  </si>
  <si>
    <t>4014_TEW</t>
  </si>
  <si>
    <t>LEG0597</t>
  </si>
  <si>
    <t>4014_TU</t>
  </si>
  <si>
    <t>LEG0598</t>
  </si>
  <si>
    <t>FL_EBK_I (109)</t>
  </si>
  <si>
    <t>LEG0599</t>
  </si>
  <si>
    <t>H1-I</t>
  </si>
  <si>
    <t>LEG0600</t>
  </si>
  <si>
    <t>H2-E</t>
  </si>
  <si>
    <t>LEG0601</t>
  </si>
  <si>
    <t>H2-I</t>
  </si>
  <si>
    <t>LEG0602</t>
  </si>
  <si>
    <t>H3-I</t>
  </si>
  <si>
    <t>LEG0631</t>
  </si>
  <si>
    <t>A7154a-d</t>
  </si>
  <si>
    <t>LEG0775</t>
  </si>
  <si>
    <t>NM I A 40764f</t>
  </si>
  <si>
    <t>Koch 1998; Craig et al. 2007</t>
  </si>
  <si>
    <t>LEG0776</t>
  </si>
  <si>
    <t>NM I A 40871f</t>
  </si>
  <si>
    <t>LEG0778</t>
  </si>
  <si>
    <t>NM I A 40882f</t>
  </si>
  <si>
    <t>LEG0779</t>
  </si>
  <si>
    <t>NM I A 40882i</t>
  </si>
  <si>
    <t>Koch 1998; Robson 2015; Cubas et al. 2020; Robson et al. 2021</t>
  </si>
  <si>
    <t>LEG0780</t>
  </si>
  <si>
    <t>NM I A 40882s</t>
  </si>
  <si>
    <t>LEG0781</t>
  </si>
  <si>
    <t>NM I A 40883f</t>
  </si>
  <si>
    <t>Koch 1998; Fischer 2002; Robson 2015; Cubas et al. 2020; Robson et al. 2021</t>
  </si>
  <si>
    <t>LEG0782</t>
  </si>
  <si>
    <t>NM I A 40883i</t>
  </si>
  <si>
    <t>LEG0783</t>
  </si>
  <si>
    <t>NM I A 40883s</t>
  </si>
  <si>
    <t>LEG0784</t>
  </si>
  <si>
    <t>NM I A 40884f</t>
  </si>
  <si>
    <t>LEG0786</t>
  </si>
  <si>
    <t>NM I A 40884s</t>
  </si>
  <si>
    <t>LEG0787</t>
  </si>
  <si>
    <t>NM I A 40885f</t>
  </si>
  <si>
    <t>LEG0788</t>
  </si>
  <si>
    <t>NM I A 40220i</t>
  </si>
  <si>
    <t>LEG1078</t>
  </si>
  <si>
    <t>NM I A 49818f</t>
  </si>
  <si>
    <t>LEG1079</t>
  </si>
  <si>
    <t>NM I A 49818i</t>
  </si>
  <si>
    <t>LEG1080</t>
  </si>
  <si>
    <t>NM I A 49819f</t>
  </si>
  <si>
    <t>LEG1081</t>
  </si>
  <si>
    <t>NM I A 49819i</t>
  </si>
  <si>
    <t>LEG1082</t>
  </si>
  <si>
    <t>NM I A 44340d</t>
  </si>
  <si>
    <t>LEG1085</t>
  </si>
  <si>
    <t>NM I A 40211f</t>
  </si>
  <si>
    <t>LEG1086</t>
  </si>
  <si>
    <t>NM I A 40211i</t>
  </si>
  <si>
    <t>LEG1297</t>
  </si>
  <si>
    <t>Neverkær</t>
  </si>
  <si>
    <t>LEG1380</t>
  </si>
  <si>
    <t>NM I A 51879f</t>
  </si>
  <si>
    <t>LEG1382</t>
  </si>
  <si>
    <t>NM I A 51872f</t>
  </si>
  <si>
    <t>LEG1537</t>
  </si>
  <si>
    <t>X10588</t>
  </si>
  <si>
    <t>LEG1538</t>
  </si>
  <si>
    <t>X10616</t>
  </si>
  <si>
    <t>LEG1539</t>
  </si>
  <si>
    <t>X11386</t>
  </si>
  <si>
    <t>LEG1540</t>
  </si>
  <si>
    <t>X11941</t>
  </si>
  <si>
    <t>LEG1542</t>
  </si>
  <si>
    <t>X12621</t>
  </si>
  <si>
    <t>LEG1543</t>
  </si>
  <si>
    <t>X12654</t>
  </si>
  <si>
    <t>LEG1544</t>
  </si>
  <si>
    <t>X12709</t>
  </si>
  <si>
    <t>LEG1546</t>
  </si>
  <si>
    <t>X136</t>
  </si>
  <si>
    <t>LEG1547</t>
  </si>
  <si>
    <t>X1581</t>
  </si>
  <si>
    <t>LEG1548</t>
  </si>
  <si>
    <t>X203</t>
  </si>
  <si>
    <t>LEG1549</t>
  </si>
  <si>
    <t>X2872</t>
  </si>
  <si>
    <t>LEG1551</t>
  </si>
  <si>
    <t>X3311</t>
  </si>
  <si>
    <t>LEG1552</t>
  </si>
  <si>
    <t>X3324</t>
  </si>
  <si>
    <t>LEG1553</t>
  </si>
  <si>
    <t>LEG1554</t>
  </si>
  <si>
    <t>X3363</t>
  </si>
  <si>
    <t>LEG1555</t>
  </si>
  <si>
    <t>X3481</t>
  </si>
  <si>
    <t>LEG1556</t>
  </si>
  <si>
    <t>X3495</t>
  </si>
  <si>
    <t>LEG1557</t>
  </si>
  <si>
    <t>X4563</t>
  </si>
  <si>
    <t>LEG1561</t>
  </si>
  <si>
    <t>X5735</t>
  </si>
  <si>
    <t>LEG1562</t>
  </si>
  <si>
    <t>X6583</t>
  </si>
  <si>
    <t>LEG1563</t>
  </si>
  <si>
    <t>X769</t>
  </si>
  <si>
    <t>LEG1565</t>
  </si>
  <si>
    <t>X8352</t>
  </si>
  <si>
    <t>LEG1568</t>
  </si>
  <si>
    <t>X9243e</t>
  </si>
  <si>
    <t>LEG1569</t>
  </si>
  <si>
    <t>X9243</t>
  </si>
  <si>
    <t>LEG1570</t>
  </si>
  <si>
    <t>X9461</t>
  </si>
  <si>
    <t>LEG1571</t>
  </si>
  <si>
    <t>X9464</t>
  </si>
  <si>
    <t>LEG1572</t>
  </si>
  <si>
    <t>X9644</t>
  </si>
  <si>
    <t>LEG1576</t>
  </si>
  <si>
    <t>X1983</t>
  </si>
  <si>
    <t>LEG1577</t>
  </si>
  <si>
    <t>X4408</t>
  </si>
  <si>
    <t>LEG1578</t>
  </si>
  <si>
    <t>LEG1579</t>
  </si>
  <si>
    <t>X4531</t>
  </si>
  <si>
    <t>LEG1580</t>
  </si>
  <si>
    <t>X4602</t>
  </si>
  <si>
    <t>LEG1581</t>
  </si>
  <si>
    <t>X485</t>
  </si>
  <si>
    <t>LEG1582</t>
  </si>
  <si>
    <t>X5411</t>
  </si>
  <si>
    <t>LEG1583</t>
  </si>
  <si>
    <t>X6334</t>
  </si>
  <si>
    <t>LEG1584</t>
  </si>
  <si>
    <t>X6336</t>
  </si>
  <si>
    <t>LEG1586</t>
  </si>
  <si>
    <t>X6470</t>
  </si>
  <si>
    <t>LEG1590</t>
  </si>
  <si>
    <t>X7012.1</t>
  </si>
  <si>
    <t>X7012</t>
  </si>
  <si>
    <t>LEG1591</t>
  </si>
  <si>
    <t>X7012.2</t>
  </si>
  <si>
    <t>LEG1593</t>
  </si>
  <si>
    <t>X8196</t>
  </si>
  <si>
    <t>LEG1594</t>
  </si>
  <si>
    <t>X9877.1</t>
  </si>
  <si>
    <t>X9877</t>
  </si>
  <si>
    <t>LEG1596</t>
  </si>
  <si>
    <t>X2052</t>
  </si>
  <si>
    <t>Syltholm XIII (MLF00939-I)</t>
  </si>
  <si>
    <t>LEG1597</t>
  </si>
  <si>
    <t>LEG1598</t>
  </si>
  <si>
    <t>X35</t>
  </si>
  <si>
    <t>LEG1599</t>
  </si>
  <si>
    <t>X47</t>
  </si>
  <si>
    <t>LEG1600</t>
  </si>
  <si>
    <t>X48.1</t>
  </si>
  <si>
    <t>X48</t>
  </si>
  <si>
    <t>LEG1601</t>
  </si>
  <si>
    <t>X56</t>
  </si>
  <si>
    <t>LEG1602</t>
  </si>
  <si>
    <t>X57.1</t>
  </si>
  <si>
    <t>X57</t>
  </si>
  <si>
    <t>LEG1603</t>
  </si>
  <si>
    <t>X57.2</t>
  </si>
  <si>
    <t>LEG1604</t>
  </si>
  <si>
    <t>X58</t>
  </si>
  <si>
    <t>LEG1605</t>
  </si>
  <si>
    <t>X59</t>
  </si>
  <si>
    <t>LEG1606</t>
  </si>
  <si>
    <t>X60.1</t>
  </si>
  <si>
    <t>LEG1607</t>
  </si>
  <si>
    <t>X48.2</t>
  </si>
  <si>
    <t>LEG1608</t>
  </si>
  <si>
    <t>X60.2</t>
  </si>
  <si>
    <t>LEG1612</t>
  </si>
  <si>
    <t>X1659</t>
  </si>
  <si>
    <t>LEG1613</t>
  </si>
  <si>
    <t>X1660</t>
  </si>
  <si>
    <t>LEG1614</t>
  </si>
  <si>
    <t>LEG1616</t>
  </si>
  <si>
    <t>X232.1</t>
  </si>
  <si>
    <t>X232</t>
  </si>
  <si>
    <t>LEG1617</t>
  </si>
  <si>
    <t>X232.2</t>
  </si>
  <si>
    <t>LEG1618</t>
  </si>
  <si>
    <t>X2333</t>
  </si>
  <si>
    <t>LEG1619</t>
  </si>
  <si>
    <t>X239</t>
  </si>
  <si>
    <t>LEG1620</t>
  </si>
  <si>
    <t>X264</t>
  </si>
  <si>
    <t>LEG1621</t>
  </si>
  <si>
    <t>LEG1622</t>
  </si>
  <si>
    <t>LEG1624</t>
  </si>
  <si>
    <t>X44B</t>
  </si>
  <si>
    <t>LEG1625</t>
  </si>
  <si>
    <t>LEG1626</t>
  </si>
  <si>
    <t>LEG1627</t>
  </si>
  <si>
    <t>X596</t>
  </si>
  <si>
    <t>LEG1634</t>
  </si>
  <si>
    <t>X1318</t>
  </si>
  <si>
    <t>Papakosta et al. 2019</t>
  </si>
  <si>
    <t>LEG1635</t>
  </si>
  <si>
    <t>LEG1636</t>
  </si>
  <si>
    <t>X2315</t>
  </si>
  <si>
    <t>LEG1637</t>
  </si>
  <si>
    <t>LEG1638</t>
  </si>
  <si>
    <t>LEG1639</t>
  </si>
  <si>
    <t>LEG1640</t>
  </si>
  <si>
    <t>X5018</t>
  </si>
  <si>
    <t>LEG1641</t>
  </si>
  <si>
    <t>X8482</t>
  </si>
  <si>
    <t>LEG1642</t>
  </si>
  <si>
    <t>LEG1643</t>
  </si>
  <si>
    <t>NM I A 44729f</t>
  </si>
  <si>
    <t>LEG1686</t>
  </si>
  <si>
    <t>NM I A 53073f</t>
  </si>
  <si>
    <t>LEG1870</t>
  </si>
  <si>
    <t>ST_X003_176sa+b</t>
  </si>
  <si>
    <t>LEG1871</t>
  </si>
  <si>
    <t>ST_X004_201fa+b</t>
  </si>
  <si>
    <t>LEG1872</t>
  </si>
  <si>
    <t>ST_X004_205fa</t>
  </si>
  <si>
    <t>LEG1873</t>
  </si>
  <si>
    <t>ST_X005_225fa</t>
  </si>
  <si>
    <t>LEG1874</t>
  </si>
  <si>
    <t>ST_X017_177sa+b</t>
  </si>
  <si>
    <t>LEG1875</t>
  </si>
  <si>
    <t>ST_X018_213fa+b</t>
  </si>
  <si>
    <t>LEG1876</t>
  </si>
  <si>
    <t>ST_X018_215fa+b</t>
  </si>
  <si>
    <t>LEG1877</t>
  </si>
  <si>
    <t>ST_X019_193fa+b</t>
  </si>
  <si>
    <t>LEG1878</t>
  </si>
  <si>
    <t>ST_X026_222fa+b</t>
  </si>
  <si>
    <t>LEG1879</t>
  </si>
  <si>
    <t>ST_X028_217fa+b</t>
  </si>
  <si>
    <t>LEG1880</t>
  </si>
  <si>
    <t>ST_X036_096fa+b</t>
  </si>
  <si>
    <t>LEG1881</t>
  </si>
  <si>
    <t>ST_X036_096i</t>
  </si>
  <si>
    <t>LEG1882</t>
  </si>
  <si>
    <t>ST_X082_015e</t>
  </si>
  <si>
    <t>LEG1883</t>
  </si>
  <si>
    <t>ST_X082_015fa+b</t>
  </si>
  <si>
    <t>LEG1884</t>
  </si>
  <si>
    <t>ST_X082_015i</t>
  </si>
  <si>
    <t>LEG1885</t>
  </si>
  <si>
    <t>ST_X082_015sa+b</t>
  </si>
  <si>
    <t>LEG1886</t>
  </si>
  <si>
    <t>ST_X082_029fa+b</t>
  </si>
  <si>
    <t>LEG1887</t>
  </si>
  <si>
    <t>ST_X087_007fa+b</t>
  </si>
  <si>
    <t>LEG1888</t>
  </si>
  <si>
    <t>ST_X087_007i</t>
  </si>
  <si>
    <t>LEG1889</t>
  </si>
  <si>
    <t>ST_X095_039fa</t>
  </si>
  <si>
    <t>LEG1890</t>
  </si>
  <si>
    <t>ST_X095_039i</t>
  </si>
  <si>
    <t>LEG1891</t>
  </si>
  <si>
    <t>ST_X095_039sa</t>
  </si>
  <si>
    <t>LEG1892</t>
  </si>
  <si>
    <t>ST_X095_047fa+b</t>
  </si>
  <si>
    <t>LEG1893</t>
  </si>
  <si>
    <t>ST_X095_047sa</t>
  </si>
  <si>
    <t>LEG1895</t>
  </si>
  <si>
    <t>ST_X122_105i</t>
  </si>
  <si>
    <t>Saul 2011; Robson 2015; Cubas et al. 2020</t>
  </si>
  <si>
    <t>LEG1896</t>
  </si>
  <si>
    <t>ST_X177_091i</t>
  </si>
  <si>
    <t>LEG1897</t>
  </si>
  <si>
    <t>ST_X177_092i</t>
  </si>
  <si>
    <t>LEG2006</t>
  </si>
  <si>
    <t>NM I A 54875a</t>
  </si>
  <si>
    <t>LEG2059</t>
  </si>
  <si>
    <t>NM I A 43323f</t>
  </si>
  <si>
    <t>Site name (site director(s) if multiple entries and/or sample)</t>
  </si>
  <si>
    <t>Lat.</t>
  </si>
  <si>
    <t>Long.</t>
  </si>
  <si>
    <t>Period_2</t>
  </si>
  <si>
    <t>Median age (BC)</t>
  </si>
  <si>
    <t>Language of initial publication</t>
  </si>
  <si>
    <t>Total excavated/investigated (m2)*</t>
  </si>
  <si>
    <t>Mesh size (mm)**</t>
  </si>
  <si>
    <t>Smallest mesh size (mm)</t>
  </si>
  <si>
    <t>NISP/m2</t>
  </si>
  <si>
    <t>No. of taxa per site (richness)</t>
  </si>
  <si>
    <t>NISP</t>
  </si>
  <si>
    <t>Gadidae</t>
  </si>
  <si>
    <t>Lotidae</t>
  </si>
  <si>
    <t>Pleuronectidae</t>
  </si>
  <si>
    <t>Scopthalmidae</t>
  </si>
  <si>
    <t>Pleuronectidae/Scopthalmidae</t>
  </si>
  <si>
    <t>Trachinidae</t>
  </si>
  <si>
    <t>Belonidae</t>
  </si>
  <si>
    <t>Clupeidae</t>
  </si>
  <si>
    <t>Scombridae</t>
  </si>
  <si>
    <t>Cottidae</t>
  </si>
  <si>
    <t>Syngnathidae</t>
  </si>
  <si>
    <t>Squalidae</t>
  </si>
  <si>
    <t>Zoarcidae</t>
  </si>
  <si>
    <t>Triglidae</t>
  </si>
  <si>
    <t>Sparidae</t>
  </si>
  <si>
    <t>Labridae</t>
  </si>
  <si>
    <t>Carangidae</t>
  </si>
  <si>
    <t>Gobiidae</t>
  </si>
  <si>
    <t>Moronidae</t>
  </si>
  <si>
    <t>Anarhichadidae</t>
  </si>
  <si>
    <t>Callionymidae</t>
  </si>
  <si>
    <t>Ammodytidae</t>
  </si>
  <si>
    <t>Xiphiidae</t>
  </si>
  <si>
    <t>Lamnidae</t>
  </si>
  <si>
    <t>Triakidae</t>
  </si>
  <si>
    <t>Rajidae</t>
  </si>
  <si>
    <t>Mugilidae</t>
  </si>
  <si>
    <t>Engraulidae</t>
  </si>
  <si>
    <t>Total marine</t>
  </si>
  <si>
    <t>Anguillidae</t>
  </si>
  <si>
    <t>Salmonidae</t>
  </si>
  <si>
    <t>Acipenseridae</t>
  </si>
  <si>
    <t>Gasterosteidae</t>
  </si>
  <si>
    <t>Total migratory</t>
  </si>
  <si>
    <t>Cyprinidae</t>
  </si>
  <si>
    <t>Percidae</t>
  </si>
  <si>
    <t>Esocidae</t>
  </si>
  <si>
    <t>Siluridae</t>
  </si>
  <si>
    <t>Total freshwater</t>
  </si>
  <si>
    <t>Other</t>
  </si>
  <si>
    <t>Other description</t>
  </si>
  <si>
    <t>Unidentified</t>
  </si>
  <si>
    <t>Fyn</t>
  </si>
  <si>
    <t>NC Funen</t>
  </si>
  <si>
    <t>Marine</t>
  </si>
  <si>
    <t>LM</t>
  </si>
  <si>
    <t>English</t>
  </si>
  <si>
    <t>Hand collected</t>
  </si>
  <si>
    <t>Jutland, Limfjord</t>
  </si>
  <si>
    <t>Limfjord</t>
  </si>
  <si>
    <t>Brackish</t>
  </si>
  <si>
    <t>Møhl 1978; Andersen 1995a; Enghoff 2011</t>
  </si>
  <si>
    <t>Danish, English</t>
  </si>
  <si>
    <t>X</t>
  </si>
  <si>
    <t>Freshwater</t>
  </si>
  <si>
    <t>EN</t>
  </si>
  <si>
    <t>Enghoff 1994; Gotfredsen 1998</t>
  </si>
  <si>
    <t>Unknown extent</t>
  </si>
  <si>
    <t>3.0, 4.0</t>
  </si>
  <si>
    <t>3.0</t>
  </si>
  <si>
    <t>Ritchie 2010; Ritchie et al. 2013</t>
  </si>
  <si>
    <t>4.0</t>
  </si>
  <si>
    <t>Asnæs Havnemark (screen-test)</t>
  </si>
  <si>
    <t>Ritchie et al. 2013</t>
  </si>
  <si>
    <t>1.0, 2.0, 4.0</t>
  </si>
  <si>
    <t>1.0</t>
  </si>
  <si>
    <t>Bjørnsholm (H. C. Broholm)</t>
  </si>
  <si>
    <t>Rosenlund 1976</t>
  </si>
  <si>
    <t>No sieving information given</t>
  </si>
  <si>
    <t>Bjørnsholm (S. H. Andersen &amp; E. Johansen)</t>
  </si>
  <si>
    <t>Enghoff 1991</t>
  </si>
  <si>
    <t>0.6, 2.0, 3.0</t>
  </si>
  <si>
    <t>0.6</t>
  </si>
  <si>
    <t>MN</t>
  </si>
  <si>
    <t>Scorpaenidae</t>
  </si>
  <si>
    <t>Open air/waterlogged</t>
  </si>
  <si>
    <t>Westerby 1927; Rosenlund 1976; Enghoff 2011</t>
  </si>
  <si>
    <t>Ritchie 2010</t>
  </si>
  <si>
    <t>Thompsen and Jessen 1906; Enghoff 2011</t>
  </si>
  <si>
    <t>Vendsyssel</t>
  </si>
  <si>
    <t>MM</t>
  </si>
  <si>
    <t>Rosenlund 1976; Rowley-Conwy 1980</t>
  </si>
  <si>
    <t>Degerbøl 1939, 1945; Rosenlund 1976</t>
  </si>
  <si>
    <t>Danish</t>
  </si>
  <si>
    <t>1.0, 2.0, 4.0, 8.0</t>
  </si>
  <si>
    <t>Dragsholm (screen-test)</t>
  </si>
  <si>
    <t>Waterlogged settlement</t>
  </si>
  <si>
    <t>Degerbøl 1943</t>
  </si>
  <si>
    <t>Jutland, Djursland</t>
  </si>
  <si>
    <t>Degerbøl 1942; Mathiassen et al. 1942; Rowley-Conwy 1980</t>
  </si>
  <si>
    <t>EN/MN</t>
  </si>
  <si>
    <t>0.5, 1.0, 2.0, 2.5</t>
  </si>
  <si>
    <t>0.5</t>
  </si>
  <si>
    <t>Ertebølle (Nationalmuseet)</t>
  </si>
  <si>
    <t>Madsen et al. 1900</t>
  </si>
  <si>
    <t>No sieving</t>
  </si>
  <si>
    <t>Ertebølle (S. H. Andersen &amp; E. Johansen)</t>
  </si>
  <si>
    <t>Enghoff 1986</t>
  </si>
  <si>
    <t>0.5, 2.0, 4.0, 8.0</t>
  </si>
  <si>
    <t>SW Funen</t>
  </si>
  <si>
    <t>Uldum et al. 2017</t>
  </si>
  <si>
    <t>Degerbøl 1945; Rosenlund 1976</t>
  </si>
  <si>
    <t>Norsminde I (S. H. Andersen)</t>
  </si>
  <si>
    <t>Fårevejle Kro (Nationalmuseet)</t>
  </si>
  <si>
    <t>Fårevejle Kro (T. D. Price)</t>
  </si>
  <si>
    <t>Shell middens</t>
  </si>
  <si>
    <t>Winge 1888; Degerbøl 1945</t>
  </si>
  <si>
    <t>Kolind (C. Neergaard)</t>
  </si>
  <si>
    <t>Degerbøl 1942, 1945; Rosenlund 1976</t>
  </si>
  <si>
    <t>Ritchie unpublished</t>
  </si>
  <si>
    <t>Extensive wet sieving</t>
  </si>
  <si>
    <t>Dwelling</t>
  </si>
  <si>
    <t>0.5, 3.5</t>
  </si>
  <si>
    <t>Forchhammer et al. 1851; Degerbøl 1945</t>
  </si>
  <si>
    <t>?</t>
  </si>
  <si>
    <t>Havnø (Nationalmuseet)</t>
  </si>
  <si>
    <t>Havnø (S. H. Andersen)</t>
  </si>
  <si>
    <t>Ritchie 2010; Robson 2010, 2011; Robson et al. 2013</t>
  </si>
  <si>
    <t>0.5, 1.0, 2.5, 4.0</t>
  </si>
  <si>
    <t>Elasmobranchii (n = 1)</t>
  </si>
  <si>
    <t>SE Jutland</t>
  </si>
  <si>
    <t>Astrup et al. 2020</t>
  </si>
  <si>
    <t>Astrup et al. 2021</t>
  </si>
  <si>
    <t>Chondrichthyes</t>
  </si>
  <si>
    <t>Gabrielsen 1953; Rowley-Conwy 1980</t>
  </si>
  <si>
    <t xml:space="preserve">Degerbøl 1945 </t>
  </si>
  <si>
    <t>Submerged settlement</t>
  </si>
  <si>
    <t>Degerbøl 1945</t>
  </si>
  <si>
    <t>Hand collected; wet sieving</t>
  </si>
  <si>
    <t>Møhl in Skaarup 1973</t>
  </si>
  <si>
    <t>1.5</t>
  </si>
  <si>
    <t>Krabbesholm II (S. H. Andersen &amp; J. Simonsen)</t>
  </si>
  <si>
    <t>0.5, 2.0, 6.0, 19.0</t>
  </si>
  <si>
    <t>Lidsø</t>
  </si>
  <si>
    <t>Winther 1928; Rosenlund 1976</t>
  </si>
  <si>
    <t>MM/LM</t>
  </si>
  <si>
    <t>Kongemose/Ertebølle/Funnel Beaker</t>
  </si>
  <si>
    <t>Magnussen 2007; Ritchie 2010</t>
  </si>
  <si>
    <t>4.5</t>
  </si>
  <si>
    <t>Degerbøl 1942; Mathiassen et al. 1942; Mathiassen 1948; Rowley-Conwy 1980</t>
  </si>
  <si>
    <t>Shell midden/submerged</t>
  </si>
  <si>
    <t>Andersen 1994; Enghoff 2011</t>
  </si>
  <si>
    <t>1.0, 3.0, 5.0</t>
  </si>
  <si>
    <t>Mejlgård (H. H. Andersen)</t>
  </si>
  <si>
    <t>Petersen et al. 1888; Møhl 1960; Rosenlund 1976</t>
  </si>
  <si>
    <t>No sieving information given; no sieving</t>
  </si>
  <si>
    <t>Mejlgård (J. Worsaae; J. Steenstrup; F. Sehested; A. P. Madsen)</t>
  </si>
  <si>
    <t>Cardell 2004; Hodgetts and Rowley-Conwy 2004; Skaarup and Grøn 2004</t>
  </si>
  <si>
    <t>4.0, 5.0, 6.0</t>
  </si>
  <si>
    <t>Troels-Smith 1960</t>
  </si>
  <si>
    <t>Mejlgård (S. H. Andersen)</t>
  </si>
  <si>
    <t>Nederst, midden I</t>
  </si>
  <si>
    <t>1.5, 3.0</t>
  </si>
  <si>
    <t>Nivågård (C. Neergaard)</t>
  </si>
  <si>
    <t>Degerbøl 1926</t>
  </si>
  <si>
    <t>Nivågård (K. M. Hansen)</t>
  </si>
  <si>
    <t>Nederst, midden II</t>
  </si>
  <si>
    <t xml:space="preserve">Enghoff 1994 </t>
  </si>
  <si>
    <t>1.5, 3.0, 6.0</t>
  </si>
  <si>
    <t>Andersen and Malmros 1965</t>
  </si>
  <si>
    <t>Rowley-Conwy 1980; Enghoff 1989</t>
  </si>
  <si>
    <t>EC Zealand</t>
  </si>
  <si>
    <t>Møhl 1971; Petersen 1971</t>
  </si>
  <si>
    <t>10.0</t>
  </si>
  <si>
    <t>Becker 1939; Degerbøl 1939</t>
  </si>
  <si>
    <t>5.0</t>
  </si>
  <si>
    <t>Zealand/Falster</t>
  </si>
  <si>
    <t>Brackish/freshwater</t>
  </si>
  <si>
    <t>Magnussen in Binder 2020; Fiedler et al. 2022</t>
  </si>
  <si>
    <t>1.4</t>
  </si>
  <si>
    <t>Præstelyngen</t>
  </si>
  <si>
    <t>Noe-Nygaard 1995</t>
  </si>
  <si>
    <t>Andersen 1995b; Enghoff 1995</t>
  </si>
  <si>
    <t>2.5</t>
  </si>
  <si>
    <t>Rowley-Conwy 1980, 1995</t>
  </si>
  <si>
    <t>Rødhals (T. K. Thorsen)</t>
  </si>
  <si>
    <t>Fischer et al. 2021</t>
  </si>
  <si>
    <t>Rødhals (M. Stafford)</t>
  </si>
  <si>
    <t>NW Funen</t>
  </si>
  <si>
    <t>Enghoff 2009; Andersen 2009</t>
  </si>
  <si>
    <t>2.0, 3.0, 4.0</t>
  </si>
  <si>
    <t>2.0</t>
  </si>
  <si>
    <t>Enclosure</t>
  </si>
  <si>
    <t>Andersen 1997b</t>
  </si>
  <si>
    <t>Wet sieving</t>
  </si>
  <si>
    <t>Ritchie et al. 2021</t>
  </si>
  <si>
    <t>1.5, 5.0</t>
  </si>
  <si>
    <t>Degerbøl 1943; Rosenlund 1976</t>
  </si>
  <si>
    <t>Peat-cutting</t>
  </si>
  <si>
    <t>Hede 2005; Larsen 2005; Price and Gebauer 2005</t>
  </si>
  <si>
    <t>Skaarup 1973</t>
  </si>
  <si>
    <t>German</t>
  </si>
  <si>
    <t>Dencker 2007</t>
  </si>
  <si>
    <t>SW Zealand</t>
  </si>
  <si>
    <t>Waterlogged votive find</t>
  </si>
  <si>
    <t>Kveiborg 2019</t>
  </si>
  <si>
    <t>Wet sieving; 2.0</t>
  </si>
  <si>
    <t>Robson unpublished</t>
  </si>
  <si>
    <t>Andersen 2013; Trolle 2013</t>
  </si>
  <si>
    <t>2.0, 3.0, 4.0, 7.5</t>
  </si>
  <si>
    <t>Rowley-Conwy 1980; Enghoff 2011</t>
  </si>
  <si>
    <t>0.25, 0.5, 1.0, 2.0</t>
  </si>
  <si>
    <t>0.3</t>
  </si>
  <si>
    <t>Vedbæk Henriksholm Bøgebakken (G. Hatt)</t>
  </si>
  <si>
    <t>Vedbæk Henriksholm Bøgebakken (E. B. Petersen)</t>
  </si>
  <si>
    <t>Rosenlund 1976; Albrethsen and Brinch Petersen 1976; Enghoff 1994</t>
  </si>
  <si>
    <t>3.0, 3.5</t>
  </si>
  <si>
    <t>Vedbæk Magleholm (E. B. Petersen &amp; P. V. Petersen)</t>
  </si>
  <si>
    <t>3.5</t>
  </si>
  <si>
    <t>Enghoff 1994</t>
  </si>
  <si>
    <t>Shell midden/waterlogged</t>
  </si>
  <si>
    <t>Noe-Nygaard 1971; Enghoff 1983, 1994</t>
  </si>
  <si>
    <t>1.0, 3.0, 3.5</t>
  </si>
  <si>
    <t>Gotfredsen 1998; Enghoff 2011</t>
  </si>
  <si>
    <t>ca. 100</t>
  </si>
  <si>
    <t>Winge 1912; Degerbøl 1945</t>
  </si>
  <si>
    <t>Degerbøl 1943, 1945; Rosenlund 1976</t>
  </si>
  <si>
    <t>Ritchie 2023</t>
  </si>
  <si>
    <t>Visborg (S. H. Andersen)</t>
  </si>
  <si>
    <t>0.2, 2.0, 2.5</t>
  </si>
  <si>
    <t>0.2</t>
  </si>
  <si>
    <t>Visborg (K. J. Gron &amp; H. K. Robson)</t>
  </si>
  <si>
    <t>4.0, 10.0</t>
  </si>
  <si>
    <t>Nielsen and Christensen 1999; Enghoff 2011</t>
  </si>
  <si>
    <t>1.0, 1.4</t>
  </si>
  <si>
    <t>Key</t>
  </si>
  <si>
    <t>*For some, it was not possible to check the total excavated/investigated. As such, 'Unknown extent' was inputted.</t>
  </si>
  <si>
    <t>**Similarly, it was not possible to check whether sieving was conducted. Consequently, for some, 'No sieving information given' was inputted.</t>
  </si>
  <si>
    <t>Taxa</t>
  </si>
  <si>
    <t>Total mammal NISP</t>
  </si>
  <si>
    <t>Total marine mammal NISP</t>
  </si>
  <si>
    <t>Phocidae (Seal unspec.)</t>
  </si>
  <si>
    <t>Halichoerus grypus (Grey seal)</t>
  </si>
  <si>
    <t>Pagophilus groenlandicus (Harp seal)</t>
  </si>
  <si>
    <t>Phoca vitulina (Harbour seal)</t>
  </si>
  <si>
    <t>Pagophilus groenlandicus (Harp seal)/Phoca vitulina (Harbour seal)</t>
  </si>
  <si>
    <t>Phoca largha (Spotted seal)</t>
  </si>
  <si>
    <t>Pusa hispida (Ringed seal)</t>
  </si>
  <si>
    <t>Total seals</t>
  </si>
  <si>
    <t>Cetacea (Cetacean unspec.)</t>
  </si>
  <si>
    <t>Mysticeti (Baleen whale unspec.)</t>
  </si>
  <si>
    <t>Large whale</t>
  </si>
  <si>
    <t>Small whale</t>
  </si>
  <si>
    <t>Balaenoptera physalus (Fin whale)</t>
  </si>
  <si>
    <t>Physeter macrocephalus (Sperm whale)</t>
  </si>
  <si>
    <t>Hyperoodon ampullatus (Northern bottlenose whale)</t>
  </si>
  <si>
    <t>Delphinapterus leucas (Beluga whale)/Monodon monoceros (Narwhale)</t>
  </si>
  <si>
    <t>Total whales</t>
  </si>
  <si>
    <t>Delphinidae (Dolphin unspec.)</t>
  </si>
  <si>
    <t>Delphinus delphis (Common dolphin)</t>
  </si>
  <si>
    <t>Globicephala macrorhynchus (Short-finned pilot whale)/Orcinus orca (Orca)</t>
  </si>
  <si>
    <t>Lagenorhynchus acutus (Atlantic white-sided dolphin)/Lagenorhynchus albirostris (White-beaked dolphin)</t>
  </si>
  <si>
    <t>Lagenorhynchus albirostris (White-beaked dolphin)</t>
  </si>
  <si>
    <t>Lagenorhynchus albirostris (White-beaked dolphin)/Tursiops truncatus (Bottlenose dolphin)</t>
  </si>
  <si>
    <t>Orcinus orca (Orca)</t>
  </si>
  <si>
    <t>Stenella sp. (Springer)</t>
  </si>
  <si>
    <t>Tursiops truncatus (Bottlenose dolphin)</t>
  </si>
  <si>
    <t>Delphinus delphis (Common dolphin)/Phocoena phocoena (Common porpoise)</t>
  </si>
  <si>
    <t>Total dolphins</t>
  </si>
  <si>
    <t>Phocoena phocoena (Common porpoise)</t>
  </si>
  <si>
    <t>Total porpoises</t>
  </si>
  <si>
    <t>Quantification as per Gron and Robson (2016)</t>
  </si>
  <si>
    <t>Quantification following Gron and Robson (2016)</t>
  </si>
  <si>
    <t>List; NISP; MNI; % identifiable</t>
  </si>
  <si>
    <t>Møhl 1978; Enghoff 2011</t>
  </si>
  <si>
    <t>Danish; English</t>
  </si>
  <si>
    <t>List; NISP</t>
  </si>
  <si>
    <t>Åmølle (Nationalmuseet)</t>
  </si>
  <si>
    <t>Degerbøl 1933 in Clark 1946</t>
  </si>
  <si>
    <t>Gron 2013; Ritchie et al. 2013</t>
  </si>
  <si>
    <t>List; NISP; MNI; Fragmentation data; % identifiable</t>
  </si>
  <si>
    <t>Møhl in Enghoff 2011</t>
  </si>
  <si>
    <t>List</t>
  </si>
  <si>
    <t>Bratlund 1991</t>
  </si>
  <si>
    <t>List; NISP; MNI; Fragmentation data</t>
  </si>
  <si>
    <t>Winge 1904 in Clark 1946</t>
  </si>
  <si>
    <t>Westerby 1927; Enghoff 2011</t>
  </si>
  <si>
    <t>X(?)</t>
  </si>
  <si>
    <t>Gotfredsen 2004</t>
  </si>
  <si>
    <t>≥ 8</t>
  </si>
  <si>
    <t>≥ 1</t>
  </si>
  <si>
    <t>Degerbøl 1933 in Clark 1947</t>
  </si>
  <si>
    <t>Brovst (Lower Level, Layer 2/11)</t>
  </si>
  <si>
    <t>Rowley-Conwy 1980</t>
  </si>
  <si>
    <t>Brovst (Lower Level, Layer 8)</t>
  </si>
  <si>
    <t>Brovst (Upper Level)</t>
  </si>
  <si>
    <t>Degerbøl 1939; Nyegaard 1985</t>
  </si>
  <si>
    <t>Mathiassen et al. 1942 in Clark 1946, 1947</t>
  </si>
  <si>
    <t>List; NISP; % identifiable</t>
  </si>
  <si>
    <t>Winge 1904 in Clark 1946, 1947</t>
  </si>
  <si>
    <t>BA</t>
  </si>
  <si>
    <t>Rowley-Conwy 1980, 1984</t>
  </si>
  <si>
    <t>Gron 2013</t>
  </si>
  <si>
    <t>Winge 1904 in Clark 1946; Degerbøl 1933 in Clark 1947</t>
  </si>
  <si>
    <t>NE Jutland</t>
  </si>
  <si>
    <t>Forchhammer et al. 1851, 1852</t>
  </si>
  <si>
    <t>SE Zealand</t>
  </si>
  <si>
    <t>Mathiassen 1940 in Clark 1946</t>
  </si>
  <si>
    <t>Andreasen in Enghoff 2011</t>
  </si>
  <si>
    <t>Helgenæs (cf. Vængesø I; Nationalmuseet)</t>
  </si>
  <si>
    <t>Mathiassen 1935 in Clark 1946</t>
  </si>
  <si>
    <t>Brøndsted 1938 in Clark 1946</t>
  </si>
  <si>
    <t>Hatting et al. 1973</t>
  </si>
  <si>
    <t>Hand collected; 210 L flotted</t>
  </si>
  <si>
    <t>Andersen 2018</t>
  </si>
  <si>
    <t>Kalvø (S. H. Andersen)</t>
  </si>
  <si>
    <t>Enghoff 1999 in Enghoff 2011</t>
  </si>
  <si>
    <t>EBA</t>
  </si>
  <si>
    <t>Single Grave/EBA (Period III)</t>
  </si>
  <si>
    <t>Winge in Enghoff 2011</t>
  </si>
  <si>
    <t>Mathiassen et al. 1942</t>
  </si>
  <si>
    <t>Winge 1904</t>
  </si>
  <si>
    <t>Broholm 1928 in Clark 1946</t>
  </si>
  <si>
    <t>Hatting 1978</t>
  </si>
  <si>
    <t>List; NISP; Fragmentation data; % identifiable</t>
  </si>
  <si>
    <t>Winther 1928 in Clark 1946, 1947</t>
  </si>
  <si>
    <t>Magnussen 2007</t>
  </si>
  <si>
    <t>Nyegaard 1985</t>
  </si>
  <si>
    <t>Petersen et al. 1888; Winge 1904; Møhl 1960</t>
  </si>
  <si>
    <t>≥ 10</t>
  </si>
  <si>
    <t>Hodgetts and Rowley-Conwy 2004</t>
  </si>
  <si>
    <t>Aaris-Sørensen 2009</t>
  </si>
  <si>
    <t>Aaris-Sørensen in Enghoff 2011</t>
  </si>
  <si>
    <t>Nivågård</t>
  </si>
  <si>
    <t>Degerbøl 1926, 1933; Enghoff 2011</t>
  </si>
  <si>
    <t>Møhl 1971; Brinch Petersen 1971</t>
  </si>
  <si>
    <t>Degerbøl in Becker 1939</t>
  </si>
  <si>
    <t>List; NISP; MNI</t>
  </si>
  <si>
    <t>Rødhals (1929)</t>
  </si>
  <si>
    <t>Rødhals (1938)</t>
  </si>
  <si>
    <t>Rødhals (1939, portion A)</t>
  </si>
  <si>
    <t>Rødhals (1942)</t>
  </si>
  <si>
    <t>Rødhals (1996)</t>
  </si>
  <si>
    <t>Helnæs</t>
  </si>
  <si>
    <t>Kveiborg 2008</t>
  </si>
  <si>
    <t>Hede 2005</t>
  </si>
  <si>
    <t>Sølager (Layer I)</t>
  </si>
  <si>
    <t>Sølager (Layer II)</t>
  </si>
  <si>
    <t>Sølager (Layer III)</t>
  </si>
  <si>
    <t>Sølager (Layer IV)</t>
  </si>
  <si>
    <t>Open air/shell midden</t>
  </si>
  <si>
    <t>Broholm and Rasmussen 1931 in Clark 1946; Clark 1947</t>
  </si>
  <si>
    <t>Frederikssund</t>
  </si>
  <si>
    <t>EN-MN</t>
  </si>
  <si>
    <t>Ertebølle-Funnel Beaker</t>
  </si>
  <si>
    <t>Robson et al. unpublished</t>
  </si>
  <si>
    <t>Trolle 2013</t>
  </si>
  <si>
    <t>Albrethsen and Brinch Petersen 1976; Brinch Petersen 2015</t>
  </si>
  <si>
    <t>Jensen in Enghoff 2011; Brinch Petersen 2015</t>
  </si>
  <si>
    <t>Aaris-Sørensen 1980 in Enghoff 2011; Brinch Petersen 2015</t>
  </si>
  <si>
    <t>Enghoff 2011; Brinch Petersen 2015</t>
  </si>
  <si>
    <t>Totals</t>
  </si>
  <si>
    <t>Common English name</t>
  </si>
  <si>
    <t xml:space="preserve">Ajstrup Krat </t>
  </si>
  <si>
    <t>Fårevejle Kro - SB#506B</t>
  </si>
  <si>
    <t>Vestre Strandalle</t>
  </si>
  <si>
    <t>Ostrea edulis</t>
  </si>
  <si>
    <t>European flat oyster</t>
  </si>
  <si>
    <t>Cerastoderma edule</t>
  </si>
  <si>
    <t>Common European cockle</t>
  </si>
  <si>
    <t>Mytilus edulis</t>
  </si>
  <si>
    <t>Blue mussel</t>
  </si>
  <si>
    <t>Ruditapes decussatus</t>
  </si>
  <si>
    <t>Grooved carpet shell</t>
  </si>
  <si>
    <t>Venerupis corrugata</t>
  </si>
  <si>
    <t>Pullet venus</t>
  </si>
  <si>
    <t xml:space="preserve">Polititapes aureus </t>
  </si>
  <si>
    <t>Golden carpet shell</t>
  </si>
  <si>
    <t>Littorina littorea</t>
  </si>
  <si>
    <t>Common periwinkle</t>
  </si>
  <si>
    <t>Littorina saxatilis</t>
  </si>
  <si>
    <t>Rough periwinkle</t>
  </si>
  <si>
    <t>Littorina obtusata</t>
  </si>
  <si>
    <t>Dwarf/flat periwinkle</t>
  </si>
  <si>
    <t xml:space="preserve">Tritia reticulata </t>
  </si>
  <si>
    <t>Netted dog whelk</t>
  </si>
  <si>
    <t>Bittium reticulatum</t>
  </si>
  <si>
    <t>Needle whelk</t>
  </si>
  <si>
    <t>Peringia ulvae</t>
  </si>
  <si>
    <t>European mudsnail</t>
  </si>
  <si>
    <t>Macoma balthica</t>
  </si>
  <si>
    <t>Baltic macoma</t>
  </si>
  <si>
    <t>Parvicardium exiguum</t>
  </si>
  <si>
    <t>Little cockle</t>
  </si>
  <si>
    <t>Timoclea ovata</t>
  </si>
  <si>
    <t>Oval venus</t>
  </si>
  <si>
    <t>Hiatella arctica</t>
  </si>
  <si>
    <t>Wrinkled rockborer</t>
  </si>
  <si>
    <t>Steromphala cineraria</t>
  </si>
  <si>
    <t>Painted topshell</t>
  </si>
  <si>
    <t>Onoba semicostata</t>
  </si>
  <si>
    <t>Semi-ribbed spire snail</t>
  </si>
  <si>
    <t>Monophorus perversus</t>
  </si>
  <si>
    <t>Lacuna vincta</t>
  </si>
  <si>
    <t>Northern lacuna</t>
  </si>
  <si>
    <t>Pusillina sarsii</t>
  </si>
  <si>
    <t>Rissoa lilacina</t>
  </si>
  <si>
    <t>Odostomia unidentata</t>
  </si>
  <si>
    <t>Large-toothed pyramid shell</t>
  </si>
  <si>
    <t>Buccinum undatum</t>
  </si>
  <si>
    <t>Edible European whelk</t>
  </si>
  <si>
    <t>Tectura virginea</t>
  </si>
  <si>
    <t>White tortoiseshell limpet</t>
  </si>
  <si>
    <t>Pectinidae</t>
  </si>
  <si>
    <t>Scallops</t>
  </si>
  <si>
    <t>Tellinidae</t>
  </si>
  <si>
    <t>Tellins</t>
  </si>
  <si>
    <t>Scrobicularia plana</t>
  </si>
  <si>
    <t>Peppery furrow shell</t>
  </si>
  <si>
    <t>Lutraria lutraria</t>
  </si>
  <si>
    <t>Otter shell</t>
  </si>
  <si>
    <t>Spisula solida</t>
  </si>
  <si>
    <t>Thick trough shell</t>
  </si>
  <si>
    <t>Nucella lapillus</t>
  </si>
  <si>
    <t>Dog whelk</t>
  </si>
  <si>
    <t>Melarhaphe neritoides</t>
  </si>
  <si>
    <t>Small/black periwinkle</t>
  </si>
  <si>
    <t>Tritia incrassata</t>
  </si>
  <si>
    <t>Thick-lipped dog whelk</t>
  </si>
  <si>
    <t xml:space="preserve">Hydrobiidae </t>
  </si>
  <si>
    <t>Potamopyrgus antipodarum</t>
  </si>
  <si>
    <t>Jenkins' spire snail</t>
  </si>
  <si>
    <t>Rissoa parva</t>
  </si>
  <si>
    <t>Tiny risso snail</t>
  </si>
  <si>
    <t>Rissoidae</t>
  </si>
  <si>
    <t>Kurtiella bidentata</t>
  </si>
  <si>
    <t>Two-toothed Montagu shell</t>
  </si>
  <si>
    <t>Rissoa membranacea</t>
  </si>
  <si>
    <t>Thick-lipped risso snail</t>
  </si>
  <si>
    <t>Pusillina inconspicua</t>
  </si>
  <si>
    <t>Spotted risso</t>
  </si>
  <si>
    <t>Brachystomia scalaris</t>
  </si>
  <si>
    <t>Mussel pyramid shell</t>
  </si>
  <si>
    <t>Retusa truncatula</t>
  </si>
  <si>
    <t>Truncate barrel-bubble</t>
  </si>
  <si>
    <t>Mya truncata</t>
  </si>
  <si>
    <t>Truncate softshell clam</t>
  </si>
  <si>
    <t>Andersen 1978; Møhl 1978</t>
  </si>
  <si>
    <t>Rasmussen et al. 1996</t>
  </si>
  <si>
    <t>Madsen 1928</t>
  </si>
  <si>
    <t>Andersen 1991</t>
  </si>
  <si>
    <t>Andersen 1997a; Andersen 2000a</t>
  </si>
  <si>
    <t>Andersen 1969a; Bailey 1975; Newell et al. 1979</t>
  </si>
  <si>
    <t>Milner 2002</t>
  </si>
  <si>
    <t>Andersen 2004</t>
  </si>
  <si>
    <t>Andersen and Johansen 1986; Petersen 1986</t>
  </si>
  <si>
    <t>Allentoft et al. 2024a</t>
  </si>
  <si>
    <t>Eriksen 1984</t>
  </si>
  <si>
    <t>Madsen et al. 1900; Price 2022</t>
  </si>
  <si>
    <t>Andersen 1969b</t>
  </si>
  <si>
    <t>Avnholt 1944</t>
  </si>
  <si>
    <t>Marseen 1953</t>
  </si>
  <si>
    <t>Madsen et al. 1900; Andersen 2008; Robson 2015</t>
  </si>
  <si>
    <t>Klingenberg 1986</t>
  </si>
  <si>
    <t>Larsen et al. 2018; Astrup et al. 2020</t>
  </si>
  <si>
    <t>Andersen 1983</t>
  </si>
  <si>
    <t>Wincentz 1987a</t>
  </si>
  <si>
    <t>Andersen pers commun.</t>
  </si>
  <si>
    <t>Mathiassen et al. 1942; Newell et al. 1979</t>
  </si>
  <si>
    <t>Andersen 2005; Laurie 2008; Nielsen 2008; Nielsen 2009</t>
  </si>
  <si>
    <t>Henriksen 1997</t>
  </si>
  <si>
    <t>Jensen 1989</t>
  </si>
  <si>
    <t>Andersen 1994</t>
  </si>
  <si>
    <t>Bailey 1975</t>
  </si>
  <si>
    <t>Kannegaard 2013</t>
  </si>
  <si>
    <t>Newell et al. 1979</t>
  </si>
  <si>
    <t>Andersen 1989a; Bailey 1975; Bailey and Milner 2008; Laurie 2008</t>
  </si>
  <si>
    <t>Michaelsen 1988</t>
  </si>
  <si>
    <t>Wickman 1993</t>
  </si>
  <si>
    <t>Jensen 1984</t>
  </si>
  <si>
    <t>Vang Petersen pers commun.</t>
  </si>
  <si>
    <t>Nielsen and Simonsen 1991</t>
  </si>
  <si>
    <t>Andersen 2013</t>
  </si>
  <si>
    <t>Malmros 1975</t>
  </si>
  <si>
    <t>Astrup pers commun.</t>
  </si>
  <si>
    <t>Andersen 1998; Andersen 2001</t>
  </si>
  <si>
    <t>Feature</t>
  </si>
  <si>
    <t>Feature (Måge et al. 2023)</t>
  </si>
  <si>
    <t>Feature (RADON)</t>
  </si>
  <si>
    <t>Sample material comment (RADON)</t>
  </si>
  <si>
    <t>Panel and inventory no. (Fischer and Olsen 2021)</t>
  </si>
  <si>
    <t>Additional notes</t>
  </si>
  <si>
    <t>Wood</t>
  </si>
  <si>
    <r>
      <rPr>
        <i/>
        <sz val="10"/>
        <color theme="1"/>
        <rFont val="Times New Roman"/>
        <family val="1"/>
      </rPr>
      <t>Ulmus</t>
    </r>
    <r>
      <rPr>
        <sz val="10"/>
        <color theme="1"/>
        <rFont val="Times New Roman"/>
        <family val="1"/>
      </rPr>
      <t xml:space="preserve"> sp.</t>
    </r>
  </si>
  <si>
    <t>K-6474</t>
  </si>
  <si>
    <t>147 cal. BC to cal. AD 211</t>
  </si>
  <si>
    <t>Fish weir</t>
  </si>
  <si>
    <t>From sharpend stake from submarine construction</t>
  </si>
  <si>
    <t>AAR-11420</t>
  </si>
  <si>
    <t>2007 to 1743 cal. BC</t>
  </si>
  <si>
    <t>Prangsgaard 2008</t>
  </si>
  <si>
    <t>AAR-11419</t>
  </si>
  <si>
    <t>2019 to 1772 cal. BC</t>
  </si>
  <si>
    <t>AAR-11418</t>
  </si>
  <si>
    <t>2109 to 1830 cal. BC</t>
  </si>
  <si>
    <t>AAR-11417</t>
  </si>
  <si>
    <t>2111 to 1830 cal. BC</t>
  </si>
  <si>
    <t>AAR-11422</t>
  </si>
  <si>
    <t>2116 to 1827 cal. BC</t>
  </si>
  <si>
    <t>AAR-11421</t>
  </si>
  <si>
    <t>AAR-11424</t>
  </si>
  <si>
    <t>2189 to 1950 cal. BC</t>
  </si>
  <si>
    <t>AAR-11425</t>
  </si>
  <si>
    <t>2191 to 1953 cal. BC</t>
  </si>
  <si>
    <t>AAR-11423</t>
  </si>
  <si>
    <t>2192 to 1826 cal. BC</t>
  </si>
  <si>
    <t>AAR-11426</t>
  </si>
  <si>
    <t>2270 to 1985 cal. BC</t>
  </si>
  <si>
    <t>X2004, A9</t>
  </si>
  <si>
    <t>Deciduous tree</t>
  </si>
  <si>
    <t>AAR-25379</t>
  </si>
  <si>
    <t>-32.0 ± 2.0</t>
  </si>
  <si>
    <t>2283 to 2037 cal. BC</t>
  </si>
  <si>
    <t>Fish weir K2</t>
  </si>
  <si>
    <t>Fiskegærde K2; 1-2 annual rings</t>
  </si>
  <si>
    <t>X2006, A9</t>
  </si>
  <si>
    <t>Corylus avellana</t>
  </si>
  <si>
    <t>AAR-25380</t>
  </si>
  <si>
    <t>-33.0 ± 2.0</t>
  </si>
  <si>
    <t>2453 to 2144 cal. BC</t>
  </si>
  <si>
    <t>Fiskegærde K2; 2 annual rings</t>
  </si>
  <si>
    <t>X1797, P370Z</t>
  </si>
  <si>
    <t>AAR-22976</t>
  </si>
  <si>
    <t>-30.0 ± 0.1</t>
  </si>
  <si>
    <t>2465 to 2298 cal. BC</t>
  </si>
  <si>
    <t>Bennike et al. 2023</t>
  </si>
  <si>
    <t>Fish weir K1</t>
  </si>
  <si>
    <t>17 annual rings</t>
  </si>
  <si>
    <t>X1673, A1</t>
  </si>
  <si>
    <t>AAR-25377</t>
  </si>
  <si>
    <t>-31.0 ± 2.0</t>
  </si>
  <si>
    <t>2467 to 2206 cal. BC</t>
  </si>
  <si>
    <t>Fiskegærde K1; 2 annual rings</t>
  </si>
  <si>
    <t>X1362, P85Z, A10</t>
  </si>
  <si>
    <t>AAR-22975</t>
  </si>
  <si>
    <t>-29.4 ± 0.6</t>
  </si>
  <si>
    <t>2469 to 2302 cal. BC</t>
  </si>
  <si>
    <t>Fiskegærde K1; 7 annual rings</t>
  </si>
  <si>
    <t>X1734, A1</t>
  </si>
  <si>
    <t>AAR-25378</t>
  </si>
  <si>
    <t>-39.0 ± 2.0</t>
  </si>
  <si>
    <t>2552 to 2239 cal. BC</t>
  </si>
  <si>
    <t>P29</t>
  </si>
  <si>
    <t>Indet.</t>
  </si>
  <si>
    <t>AAR-19328</t>
  </si>
  <si>
    <t>-32.0 ± 0.1</t>
  </si>
  <si>
    <t>2558 to 2303 cal. BC</t>
  </si>
  <si>
    <t>Jensen et al. 2016; Philippsen 2018</t>
  </si>
  <si>
    <t>Fiskegærde K1</t>
  </si>
  <si>
    <t>P30</t>
  </si>
  <si>
    <t>AAR-19329</t>
  </si>
  <si>
    <t>-30.8 ± 0.1</t>
  </si>
  <si>
    <t>2571 to 2352 cal. BC</t>
  </si>
  <si>
    <r>
      <rPr>
        <i/>
        <sz val="10"/>
        <color theme="1"/>
        <rFont val="Times New Roman"/>
        <family val="1"/>
      </rPr>
      <t>Tilia</t>
    </r>
    <r>
      <rPr>
        <sz val="10"/>
        <color theme="1"/>
        <rFont val="Times New Roman"/>
        <family val="1"/>
      </rPr>
      <t xml:space="preserve"> sp.</t>
    </r>
  </si>
  <si>
    <t>K-6440</t>
  </si>
  <si>
    <t>2871 to 2468 cal. BC</t>
  </si>
  <si>
    <t>Stake from submarine construction</t>
  </si>
  <si>
    <t>Syltholm VII (MLF00933-II)</t>
  </si>
  <si>
    <t>P95A, A49</t>
  </si>
  <si>
    <r>
      <rPr>
        <i/>
        <sz val="10"/>
        <color theme="1"/>
        <rFont val="Times New Roman"/>
        <family val="1"/>
      </rPr>
      <t>Quercus</t>
    </r>
    <r>
      <rPr>
        <sz val="10"/>
        <color theme="1"/>
        <rFont val="Times New Roman"/>
        <family val="1"/>
      </rPr>
      <t xml:space="preserve"> sp.</t>
    </r>
  </si>
  <si>
    <t>AAR-21393</t>
  </si>
  <si>
    <t>-25.1 ± 0.1</t>
  </si>
  <si>
    <t>2883 to 2640 cal. BC</t>
  </si>
  <si>
    <t>Jensen et al. 2016</t>
  </si>
  <si>
    <t>Fish weir K3</t>
  </si>
  <si>
    <t>Fiskegærde K3</t>
  </si>
  <si>
    <t>Fraxinus excelsior</t>
  </si>
  <si>
    <t>K-1010</t>
  </si>
  <si>
    <t>2884 to 2212 cal. BC</t>
  </si>
  <si>
    <t>Tauber 1968; Fischer 2007</t>
  </si>
  <si>
    <t>K-5591</t>
  </si>
  <si>
    <t>2885 to 2575 cal. BC</t>
  </si>
  <si>
    <t>From vertical stake in fish trap system</t>
  </si>
  <si>
    <t>Wood from stake</t>
  </si>
  <si>
    <t>X743, P92A, A7</t>
  </si>
  <si>
    <t>AAR-21390</t>
  </si>
  <si>
    <t>-26.7 ± 0.1</t>
  </si>
  <si>
    <t>2886 to 2671 cal. BC</t>
  </si>
  <si>
    <t>Jensen et al. 2016, Philippsen 2018</t>
  </si>
  <si>
    <t>P97A, A9</t>
  </si>
  <si>
    <r>
      <rPr>
        <i/>
        <sz val="10"/>
        <color theme="1"/>
        <rFont val="Times New Roman"/>
        <family val="1"/>
      </rPr>
      <t>Fraxinus</t>
    </r>
    <r>
      <rPr>
        <sz val="10"/>
        <color theme="1"/>
        <rFont val="Times New Roman"/>
        <family val="1"/>
      </rPr>
      <t xml:space="preserve"> sp.</t>
    </r>
  </si>
  <si>
    <t>AAR-21395</t>
  </si>
  <si>
    <t>-27.2 ± 0.1</t>
  </si>
  <si>
    <t>2892 to 2678 cal. BC</t>
  </si>
  <si>
    <t>Fiskegærde K2</t>
  </si>
  <si>
    <r>
      <rPr>
        <i/>
        <sz val="10"/>
        <color theme="1"/>
        <rFont val="Times New Roman"/>
        <family val="1"/>
      </rPr>
      <t>Corylus</t>
    </r>
    <r>
      <rPr>
        <sz val="10"/>
        <color theme="1"/>
        <rFont val="Times New Roman"/>
        <family val="1"/>
      </rPr>
      <t xml:space="preserve"> sp.</t>
    </r>
  </si>
  <si>
    <t>K-6439</t>
  </si>
  <si>
    <t>2895 to 2504 cal. BC</t>
  </si>
  <si>
    <t>K-5591B</t>
  </si>
  <si>
    <t>X216, P99A, A6/A12</t>
  </si>
  <si>
    <t>AAR-21397</t>
  </si>
  <si>
    <t>-23.5 ± 0.1</t>
  </si>
  <si>
    <t>2897 to 2701 cal. BC</t>
  </si>
  <si>
    <t>X745, P93A, A5</t>
  </si>
  <si>
    <t>AAR-21391</t>
  </si>
  <si>
    <t>-29.1 ± 0.1</t>
  </si>
  <si>
    <t>2900 to 2702 cal. BC</t>
  </si>
  <si>
    <t>X1061, P1038</t>
  </si>
  <si>
    <t>AAR-24643</t>
  </si>
  <si>
    <t>-28.0 ± 2.0</t>
  </si>
  <si>
    <t>2902 to 2677 cal. BC</t>
  </si>
  <si>
    <t>P96A, A7</t>
  </si>
  <si>
    <t>AAR-21394</t>
  </si>
  <si>
    <t>-28.0 ± 0.1</t>
  </si>
  <si>
    <t>2903 to 2705 cal. BC</t>
  </si>
  <si>
    <t>K-6438</t>
  </si>
  <si>
    <t>2907 to 2584 cal. BC</t>
  </si>
  <si>
    <t>P98A, A47</t>
  </si>
  <si>
    <t>AAR-21396</t>
  </si>
  <si>
    <t>-29.0 ± 0.1</t>
  </si>
  <si>
    <t>2908 to 2710 cal. BC</t>
  </si>
  <si>
    <t>X1177, P1108B, K1</t>
  </si>
  <si>
    <t>AAR-23280</t>
  </si>
  <si>
    <t>-27.1 ± 0.9</t>
  </si>
  <si>
    <t>2913 to 2707 cal. BC</t>
  </si>
  <si>
    <t>X548, P94A, A48</t>
  </si>
  <si>
    <t>AAR-21392</t>
  </si>
  <si>
    <t>-27.5 ± 0.1</t>
  </si>
  <si>
    <t>2999 to 2876 cal. BC</t>
  </si>
  <si>
    <t>X1050, P1051</t>
  </si>
  <si>
    <t>AAR-24644</t>
  </si>
  <si>
    <t>-29.0 ± 2.0</t>
  </si>
  <si>
    <t>3008 to 2882 cal. BC</t>
  </si>
  <si>
    <t>X562, P1202B, K1</t>
  </si>
  <si>
    <t>AAR-23279</t>
  </si>
  <si>
    <t>-22.5 ± 0.6</t>
  </si>
  <si>
    <t>3071 to 2907 cal. BC</t>
  </si>
  <si>
    <t>K-6437</t>
  </si>
  <si>
    <t>3311 to 2704 cal. BC</t>
  </si>
  <si>
    <t>AAR-14967</t>
  </si>
  <si>
    <t>3314 to 2923 cal. BC</t>
  </si>
  <si>
    <t>Klassen 2020</t>
  </si>
  <si>
    <t xml:space="preserve">Part of cane in fish fence, layer 2. From southern part of accumulation of fish fences in four layers. </t>
  </si>
  <si>
    <t>5 ± 2</t>
  </si>
  <si>
    <t>T-18053</t>
  </si>
  <si>
    <t>3317 to 2674 cal. BC</t>
  </si>
  <si>
    <t>Fischer and Olsen 2021</t>
  </si>
  <si>
    <t>E, pole 904</t>
  </si>
  <si>
    <t>X34, P1082a</t>
  </si>
  <si>
    <t>AAR-24645</t>
  </si>
  <si>
    <t>-22.0 ± 5.0</t>
  </si>
  <si>
    <t>3324 to 2909 cal. BC</t>
  </si>
  <si>
    <t>X237, P107a</t>
  </si>
  <si>
    <t>AAR-24642</t>
  </si>
  <si>
    <t>-21.0 ± 2.0</t>
  </si>
  <si>
    <t>3324 to 2925 cal. BC</t>
  </si>
  <si>
    <t>NE Lolland</t>
  </si>
  <si>
    <t>K-5724</t>
  </si>
  <si>
    <t>3326 to 2639 cal. BC</t>
  </si>
  <si>
    <t>Rasmussen 1992; Fischer 2007</t>
  </si>
  <si>
    <t>Presumably system of fish trap or blockade</t>
  </si>
  <si>
    <t>K-5643</t>
  </si>
  <si>
    <t>3327 to 2636 cal. BC</t>
  </si>
  <si>
    <t>Part of c. 50 m long submarine fish trap</t>
  </si>
  <si>
    <t>K-5956</t>
  </si>
  <si>
    <t>3333 to 2913 cal. BC</t>
  </si>
  <si>
    <t>Rasmussen and Rahbek 1993; Fischer 2007</t>
  </si>
  <si>
    <t>From pole 401 in submarine construction</t>
  </si>
  <si>
    <t>AAR-14965</t>
  </si>
  <si>
    <t>-23.6 ± 0.1</t>
  </si>
  <si>
    <t>3333 to 2937 cal. BC</t>
  </si>
  <si>
    <t xml:space="preserve">Part of cane in fishing fence. One of three parallel sticks at the southern edge of the field, which may all be parts of the same fence section. </t>
  </si>
  <si>
    <t>9 ± 3</t>
  </si>
  <si>
    <t>AAR-11619</t>
  </si>
  <si>
    <t>3334 to 2930 cal. BC</t>
  </si>
  <si>
    <t>C1, 24</t>
  </si>
  <si>
    <t>AAR-29947</t>
  </si>
  <si>
    <t>3336 to 3096 cal. BC</t>
  </si>
  <si>
    <t>K-6115</t>
  </si>
  <si>
    <t>3338 to 2632 cal. BC</t>
  </si>
  <si>
    <t>Rahbek 1995; Fischer 2007</t>
  </si>
  <si>
    <t>Sample from stake 287 in submarine construction</t>
  </si>
  <si>
    <t>AAR-14968</t>
  </si>
  <si>
    <t>3341 to 3028 cal. BC</t>
  </si>
  <si>
    <t xml:space="preserve">Part of cane in fishing fence, layer 5. From the second lowest layer in the accumulation of fishing fences in four layers. </t>
  </si>
  <si>
    <t>AAR-14973</t>
  </si>
  <si>
    <t>3344 to 3028 cal. BC</t>
  </si>
  <si>
    <t xml:space="preserve">Part of cane in fishing fence, layer 4. From the top layer in the accumulation of fishing fences in four layers. </t>
  </si>
  <si>
    <t>16.5 ± 1</t>
  </si>
  <si>
    <t>AAR-26245</t>
  </si>
  <si>
    <t>3346 to 3094 cal. BC</t>
  </si>
  <si>
    <t>C2, 7</t>
  </si>
  <si>
    <t>3 ± 0.5</t>
  </si>
  <si>
    <t>AAR-26243</t>
  </si>
  <si>
    <t>3349 to 3102 cal. BC</t>
  </si>
  <si>
    <t>C1, 60</t>
  </si>
  <si>
    <t>AAR-14974</t>
  </si>
  <si>
    <t>-27.8 ± 0.1</t>
  </si>
  <si>
    <t>3350 to 3036 cal. BC</t>
  </si>
  <si>
    <t xml:space="preserve">Part of cane in fishing fence, layer 3. From the top layer in the accumulation of fishing fences in four layers. </t>
  </si>
  <si>
    <t>AAR-14971</t>
  </si>
  <si>
    <t>3353 to 3037 cal. BC</t>
  </si>
  <si>
    <t xml:space="preserve">Part of cane in fishing fence, layer 5. From layer in accumulation of fishing fences in four layers. </t>
  </si>
  <si>
    <t>AAR-14969</t>
  </si>
  <si>
    <t>3354 to 3092 cal. BC</t>
  </si>
  <si>
    <t xml:space="preserve">Part of cane in fishing fence, layer 6. From the second lowest layer in the accumulation of fishing fences in four layers. </t>
  </si>
  <si>
    <t>AAR-14970</t>
  </si>
  <si>
    <t>3354 to 3099 cal. BC</t>
  </si>
  <si>
    <t xml:space="preserve">Part of cane in fishing fence, layer 6. From layer in accumulation of fishing fences in four layers. </t>
  </si>
  <si>
    <r>
      <rPr>
        <i/>
        <sz val="10"/>
        <color theme="1"/>
        <rFont val="Times New Roman"/>
        <family val="1"/>
      </rPr>
      <t>Betula</t>
    </r>
    <r>
      <rPr>
        <sz val="10"/>
        <color theme="1"/>
        <rFont val="Times New Roman"/>
        <family val="1"/>
      </rPr>
      <t xml:space="preserve"> sp.</t>
    </r>
  </si>
  <si>
    <t>K-5958</t>
  </si>
  <si>
    <t>3357 to 2930 cal. BC</t>
  </si>
  <si>
    <t>From pole 200 in submarine construction</t>
  </si>
  <si>
    <t>AAR-14972</t>
  </si>
  <si>
    <t>3357 to 3102 cal. BC</t>
  </si>
  <si>
    <t>Part of cane in fish fence, layer 4. From second top layer in accumulation of fish fences in four layers.</t>
  </si>
  <si>
    <t>K-6117</t>
  </si>
  <si>
    <t>3358 to 2907 cal. BC</t>
  </si>
  <si>
    <t>Sample from stake 461 in submarine construction</t>
  </si>
  <si>
    <t>K-5725</t>
  </si>
  <si>
    <t>From system of vertical poles rammed into the sea bed</t>
  </si>
  <si>
    <r>
      <rPr>
        <i/>
        <sz val="10"/>
        <color theme="1"/>
        <rFont val="Times New Roman"/>
        <family val="1"/>
      </rPr>
      <t>Alnus</t>
    </r>
    <r>
      <rPr>
        <sz val="10"/>
        <color theme="1"/>
        <rFont val="Times New Roman"/>
        <family val="1"/>
      </rPr>
      <t xml:space="preserve"> sp.</t>
    </r>
  </si>
  <si>
    <t>K-7043</t>
  </si>
  <si>
    <t>3360 to 2935 cal. BC</t>
  </si>
  <si>
    <t>Rasmussen 2000; Fischer 2007</t>
  </si>
  <si>
    <t>All from fishing facility</t>
  </si>
  <si>
    <t>AAR-14966</t>
  </si>
  <si>
    <t>3363 to 3102 cal. BC</t>
  </si>
  <si>
    <t xml:space="preserve">Part of cane in fishing fence. From the southernmost part of the accumulation of fishing fences in four layers. </t>
  </si>
  <si>
    <t>K-6116</t>
  </si>
  <si>
    <t>3365 to 2676 cal. BC</t>
  </si>
  <si>
    <t>Sample from stake 416 in submarine construction</t>
  </si>
  <si>
    <t>AAR-14975</t>
  </si>
  <si>
    <t>-25.7 ± 0.1</t>
  </si>
  <si>
    <t>3365 to 3102 cal. BC</t>
  </si>
  <si>
    <t>Part of cane in fishing fence, layer 3. The sample was taken from layer 3.</t>
  </si>
  <si>
    <t>K-5590</t>
  </si>
  <si>
    <t>3483 to 2907 cal. BC</t>
  </si>
  <si>
    <t>Wood from vertical stake</t>
  </si>
  <si>
    <t>10 ± 3</t>
  </si>
  <si>
    <t>AAR-29948</t>
  </si>
  <si>
    <t>3483 to 3106 cal. BC</t>
  </si>
  <si>
    <t>6 ± 2</t>
  </si>
  <si>
    <t>AAR-29950</t>
  </si>
  <si>
    <t>3484 to 3110 cal. BC</t>
  </si>
  <si>
    <t>Femern Bælt (MLF00001-VII)</t>
  </si>
  <si>
    <t>X1279, P13</t>
  </si>
  <si>
    <t>AAR-26248</t>
  </si>
  <si>
    <t>-27.0 ± 0.1</t>
  </si>
  <si>
    <t>3485 to 3112 cal. BC</t>
  </si>
  <si>
    <t>Fish trap</t>
  </si>
  <si>
    <t>3 annual rings</t>
  </si>
  <si>
    <t>K-5955</t>
  </si>
  <si>
    <t>3491 to 2935 cal. BC</t>
  </si>
  <si>
    <t>From pole 83 in 200 m long and 15-20 m broad submarine construction with several series of poles perpendicular to the beach</t>
  </si>
  <si>
    <t>K-5961</t>
  </si>
  <si>
    <t>3493 to 2931 cal. BC</t>
  </si>
  <si>
    <t>From horiyontal branch in submarine construction</t>
  </si>
  <si>
    <t>K-5592</t>
  </si>
  <si>
    <t>3506 to 2920 cal. BC</t>
  </si>
  <si>
    <t>From rod woven between upright stakes in fish trap system</t>
  </si>
  <si>
    <t>Wood from rod</t>
  </si>
  <si>
    <t>K-5593</t>
  </si>
  <si>
    <t>3618 to 2935 cal. BC</t>
  </si>
  <si>
    <t>From vertical stake in fish trap system- Northern end of system</t>
  </si>
  <si>
    <t>K-5960</t>
  </si>
  <si>
    <t>3620 to 3036 cal. BC</t>
  </si>
  <si>
    <t>From pole 535 in submarine construction</t>
  </si>
  <si>
    <t>K-6436</t>
  </si>
  <si>
    <t>3624 to 3096 cal. BC</t>
  </si>
  <si>
    <t>K-6473</t>
  </si>
  <si>
    <t>3626 to 3098 cal. BC</t>
  </si>
  <si>
    <t>Rahbek and Rasmussen 1996; Fischer 2007</t>
  </si>
  <si>
    <t>K-5594</t>
  </si>
  <si>
    <t>3628 to 3026 cal. BC</t>
  </si>
  <si>
    <t>From vertical stake in fish trap system- primary section</t>
  </si>
  <si>
    <t>K-5957</t>
  </si>
  <si>
    <t>3632 to 3138 cal. BC</t>
  </si>
  <si>
    <t>From pole 68 in submarine construction</t>
  </si>
  <si>
    <t>K-5959</t>
  </si>
  <si>
    <t>From pole 313 in submarine construction</t>
  </si>
  <si>
    <t>K-6028</t>
  </si>
  <si>
    <t>3634 to 3040 cal. BC</t>
  </si>
  <si>
    <t>Rahbek and Rasmussen 1994; Fischer 2007</t>
  </si>
  <si>
    <t>Pile 300 m long underwater construction</t>
  </si>
  <si>
    <t>Wood from pole in submarine construction. The construction is 300 m long and consists of 56 poles all covered by gytja. The top of the poles were ca. 1.2 m below present surface</t>
  </si>
  <si>
    <t>K-6113</t>
  </si>
  <si>
    <t>3646 to 3136 cal. BC</t>
  </si>
  <si>
    <t>Sample from stake 130 in submarine construction</t>
  </si>
  <si>
    <t>K-6114</t>
  </si>
  <si>
    <t>3703 to 3366 cal. BC</t>
  </si>
  <si>
    <t>Sample from stake 255 in submarine construction</t>
  </si>
  <si>
    <t>X1805A, P49</t>
  </si>
  <si>
    <t>AAR-26293</t>
  </si>
  <si>
    <t>-29.5 ± 0.1</t>
  </si>
  <si>
    <t>3704 to 3540 cal. BC</t>
  </si>
  <si>
    <t>K-6112</t>
  </si>
  <si>
    <t>3765 to 3194 cal. BC</t>
  </si>
  <si>
    <t>Sample from stake 50 in submarine construction</t>
  </si>
  <si>
    <t>X5617, P109</t>
  </si>
  <si>
    <t>AAR-26271</t>
  </si>
  <si>
    <t>-27.6 ± 0.4</t>
  </si>
  <si>
    <t>3789 to 3651 cal. BC</t>
  </si>
  <si>
    <t>Fish trap 1</t>
  </si>
  <si>
    <t>X4814, P50</t>
  </si>
  <si>
    <t>AAR-26294</t>
  </si>
  <si>
    <t>-28.9 ± 0.4</t>
  </si>
  <si>
    <t>3899 to 3653 cal. BC</t>
  </si>
  <si>
    <t>5 annual rings</t>
  </si>
  <si>
    <t>X4186, P35</t>
  </si>
  <si>
    <t>Cornus sanguinea</t>
  </si>
  <si>
    <t>AAR-24265</t>
  </si>
  <si>
    <t>-26.7 ± 0.5</t>
  </si>
  <si>
    <t>3972 to 3801 cal. BC</t>
  </si>
  <si>
    <t>K-4630</t>
  </si>
  <si>
    <t>4045 to 3711 cal. BC</t>
  </si>
  <si>
    <t>Processed hazel cane</t>
  </si>
  <si>
    <t>X153, P996</t>
  </si>
  <si>
    <t>AAR-26330</t>
  </si>
  <si>
    <t>-28.6 ± 0.1</t>
  </si>
  <si>
    <t>4322 to 3988 cal. BC</t>
  </si>
  <si>
    <t>Fiskegærde K3; 4 annual rings</t>
  </si>
  <si>
    <t>Syltholm II (MLF00906-III)</t>
  </si>
  <si>
    <t>X10592</t>
  </si>
  <si>
    <t>AAR-33401</t>
  </si>
  <si>
    <t>-25.0 ± 1.0</t>
  </si>
  <si>
    <t>4323 to 4053 cal. BC</t>
  </si>
  <si>
    <t>Fishtrap 1; 3 twigs (oak, ivy, alder)</t>
  </si>
  <si>
    <t>K-6207</t>
  </si>
  <si>
    <t>4442 to 4055 cal. BC</t>
  </si>
  <si>
    <t>Wood from stake 577 in submarine construction</t>
  </si>
  <si>
    <t>NE Funen</t>
  </si>
  <si>
    <t>K-6615</t>
  </si>
  <si>
    <t>4530 to 4180 cal. BC</t>
  </si>
  <si>
    <t>Hole 49, Pole A, SP 5</t>
  </si>
  <si>
    <t>K-6533</t>
  </si>
  <si>
    <t>4542 to 4332 cal. BC</t>
  </si>
  <si>
    <t>From sharpend stake from submarine construction (fishing fence)</t>
  </si>
  <si>
    <t>K-6208</t>
  </si>
  <si>
    <t>4577 to 4249 cal. BC</t>
  </si>
  <si>
    <t>Wood from stake 578 in submarine construction</t>
  </si>
  <si>
    <t>X11801, P260</t>
  </si>
  <si>
    <t>AAR-26264</t>
  </si>
  <si>
    <t>-27.9 ± 0.1</t>
  </si>
  <si>
    <t>4601 to 4452 cal. BC</t>
  </si>
  <si>
    <t>X22404</t>
  </si>
  <si>
    <t>AAR-33407</t>
  </si>
  <si>
    <t>-23.0 ± 2.0</t>
  </si>
  <si>
    <t>4671 to 4451 cal. BC</t>
  </si>
  <si>
    <t>Fish trap 2</t>
  </si>
  <si>
    <t>Fishtrap 2; 1-2 annual rings</t>
  </si>
  <si>
    <t>X22403</t>
  </si>
  <si>
    <t>AAR-33406</t>
  </si>
  <si>
    <t>-24.0 ± 1.0</t>
  </si>
  <si>
    <t>4672 to 4450 cal. BC</t>
  </si>
  <si>
    <t>FHM 2033</t>
  </si>
  <si>
    <t>K-4868</t>
  </si>
  <si>
    <t>4680 to 4260 cal. BC</t>
  </si>
  <si>
    <t>K-5310</t>
  </si>
  <si>
    <t>4944 to 4459 cal. BC</t>
  </si>
  <si>
    <t>Found in fishing screen at Eastern side of islet with culture layer from Early Ertebølle Culture</t>
  </si>
  <si>
    <t>Wood from 3.8 m long pole</t>
  </si>
  <si>
    <t>K-5595</t>
  </si>
  <si>
    <t>5207 to 4721 cal. BC</t>
  </si>
  <si>
    <t>From a fish trap system found in grey-blue sandy layer</t>
  </si>
  <si>
    <t>Wood. Sharpened stake</t>
  </si>
  <si>
    <t>K-6381</t>
  </si>
  <si>
    <t>5311 to 4910 cal. BC</t>
  </si>
  <si>
    <t>K-6534</t>
  </si>
  <si>
    <t>5471 to 5061 cal. BC</t>
  </si>
  <si>
    <t>Natural</t>
  </si>
  <si>
    <t>Poz-129015</t>
  </si>
  <si>
    <t>5472 to 5224 cal. BC</t>
  </si>
  <si>
    <t>Grønnegård 2021</t>
  </si>
  <si>
    <t>K-5309</t>
  </si>
  <si>
    <t>5475 to 5046 cal. BC</t>
  </si>
  <si>
    <t>Found in fishing screen at southern side of islet</t>
  </si>
  <si>
    <t>Wood from 2.8m long pole</t>
  </si>
  <si>
    <t>K-6382</t>
  </si>
  <si>
    <t>5479 to 5217 cal. BC</t>
  </si>
  <si>
    <t>AAR-2247</t>
  </si>
  <si>
    <t>5614 to 5223 cal. BC</t>
  </si>
  <si>
    <t>Wood sample from fish trap</t>
  </si>
  <si>
    <t>AAR-4621</t>
  </si>
  <si>
    <t>5627 to 5385 cal. BC</t>
  </si>
  <si>
    <t>Heinemeier and Rud 1999; Fischer 2007</t>
  </si>
  <si>
    <t>K-5311</t>
  </si>
  <si>
    <t>5635 to 5235 cal. BC</t>
  </si>
  <si>
    <t>Found beneath fishing screen at Eastern side of islet with culture layer from Early Ertebølle Culture</t>
  </si>
  <si>
    <t>Wood (root)</t>
  </si>
  <si>
    <t>Plant remains</t>
  </si>
  <si>
    <t>Poz-128670</t>
  </si>
  <si>
    <t>5717 to 5565 cal. BC</t>
  </si>
  <si>
    <t>K-6967</t>
  </si>
  <si>
    <t>5981 to 5721 cal. BC</t>
  </si>
  <si>
    <t>T-11331</t>
  </si>
  <si>
    <t>5981 to 5732 cal. BC</t>
  </si>
  <si>
    <t>Fischer 1997; Fischer 2007</t>
  </si>
  <si>
    <t>AAR-4622</t>
  </si>
  <si>
    <t>5986 to 5730 cal. BC</t>
  </si>
  <si>
    <t>K-1486</t>
  </si>
  <si>
    <t>6213 to 5661 cal. BC</t>
  </si>
  <si>
    <t>Twigs from fish trap from upper part of cultural layer, Fields H
13-11 and 1 13-14.</t>
  </si>
  <si>
    <t>AAR-8415</t>
  </si>
  <si>
    <t>6468 to 6266 cal. BC</t>
  </si>
  <si>
    <t>Fischer and Hansen 2005</t>
  </si>
  <si>
    <t>Ågård</t>
  </si>
  <si>
    <t>Egø Nord</t>
  </si>
  <si>
    <t>W Zealand</t>
  </si>
  <si>
    <t>AAR-13901</t>
  </si>
  <si>
    <t>-25.5 ± 0.1</t>
  </si>
  <si>
    <t>3521 to 3358 cal. BC</t>
  </si>
  <si>
    <t>Koivisto et al. submitted</t>
  </si>
  <si>
    <t>Tapered part of the stake with cut marks from two sides. Corylus, hazel.</t>
  </si>
  <si>
    <t>AAR-13900</t>
  </si>
  <si>
    <t>3615 to 3365 cal. BC</t>
  </si>
  <si>
    <t>RG</t>
  </si>
  <si>
    <t>K-1450b</t>
  </si>
  <si>
    <t>4355 to 3819 cal. BC</t>
  </si>
  <si>
    <t>Tauber 1971</t>
  </si>
  <si>
    <t>K-1450a</t>
  </si>
  <si>
    <t>4242 to 3662 cal. BC</t>
  </si>
  <si>
    <t>Køge Havn</t>
  </si>
  <si>
    <t>VIR 2769</t>
  </si>
  <si>
    <t>X480</t>
  </si>
  <si>
    <t>AAR-24742</t>
  </si>
  <si>
    <t>-34.0 ± 2.0</t>
  </si>
  <si>
    <t>6596 to 6453 cal. BC</t>
  </si>
  <si>
    <t>Fiedler and Hyttel 2016</t>
  </si>
  <si>
    <t>The sample consists of 4 stake fragments (5.5-7.5 cm long and 1.5-2.5 cm in diameter). Note that the fragments do not come from the same stake. Several fragments have been submitted so that the most suitable can be selected for dating. Depth: 2 ± m (bl s). Latitude: 702.525,31594163 ± (ETRS89 32N). Longitude: 6.150.255,3133176 ± (ETRS89 32N). Sea level (depth): 9 ± m.</t>
  </si>
  <si>
    <t>X3180</t>
  </si>
  <si>
    <t>Beta-484645</t>
  </si>
  <si>
    <t>6561 to 6421 cal. BC</t>
  </si>
  <si>
    <t>Fiedler and Jonsson 2018</t>
  </si>
  <si>
    <t>Wooden post from weir</t>
  </si>
  <si>
    <t xml:space="preserve">X3181 </t>
  </si>
  <si>
    <t>Beta-484647</t>
  </si>
  <si>
    <t>6426 to 6250 cal. BC</t>
  </si>
  <si>
    <t xml:space="preserve">X3178 </t>
  </si>
  <si>
    <t>Beta-484642</t>
  </si>
  <si>
    <t>6401 to 6240 cal. BC</t>
  </si>
  <si>
    <t xml:space="preserve">X3177 </t>
  </si>
  <si>
    <t>Beta-484643</t>
  </si>
  <si>
    <t>X479</t>
  </si>
  <si>
    <t>AAR-24741</t>
  </si>
  <si>
    <t>6392 to 6240 cal. BC</t>
  </si>
  <si>
    <t>The sample consists of 8 branch fragments (7-15 cm long and 8-12 mm in diameter), some with smaller bark remnants. Note that the fragments do not originate from the same branch. Several fragments have been submitted so that the most suitable can be selected for dating. Depth: 2 ± m (bl s). Latitude: 702.525,31594163 ± (ETRS89 32N). Longitude: 6.150.255,3133176 ± (ETRS89 32N). Sea level (depth): 9 ± m.</t>
  </si>
  <si>
    <t xml:space="preserve">X3179 </t>
  </si>
  <si>
    <t>Beta-484644</t>
  </si>
  <si>
    <t>6381 to 6235 cal. BC</t>
  </si>
  <si>
    <t xml:space="preserve">X3202 </t>
  </si>
  <si>
    <t>Beta-484646</t>
  </si>
  <si>
    <t>6378 to 6094 cal. BC</t>
  </si>
  <si>
    <t>Waterlogged/Shell midden</t>
  </si>
  <si>
    <t>K-4055</t>
  </si>
  <si>
    <t>K-4053</t>
  </si>
  <si>
    <t>5370 to 4856 cal. BC</t>
  </si>
  <si>
    <t>K-4054</t>
  </si>
  <si>
    <t>5358 to 4851 cal. BC</t>
  </si>
  <si>
    <t>K-6335</t>
  </si>
  <si>
    <t>Smart 2000</t>
  </si>
  <si>
    <t>Salpetermosen Syd, Bassiner</t>
  </si>
  <si>
    <t>Poz-106916</t>
  </si>
  <si>
    <t>3649 to 3523 cal. BC</t>
  </si>
  <si>
    <t>Poz-106921</t>
  </si>
  <si>
    <t>3697 to 3525 cal. BC</t>
  </si>
  <si>
    <t>Poz-106918</t>
  </si>
  <si>
    <t>3761 to 3534 cal. BC</t>
  </si>
  <si>
    <t>Poz-106917</t>
  </si>
  <si>
    <t>3771 to 3638 cal. BC</t>
  </si>
  <si>
    <t>Poz-106919</t>
  </si>
  <si>
    <t>3774 to 3640 cal. BC</t>
  </si>
  <si>
    <t>Poz-106914</t>
  </si>
  <si>
    <t>3930 to 3648 cal. BC</t>
  </si>
  <si>
    <t>Poz-106920</t>
  </si>
  <si>
    <t>4678 to 4458 cal. BC</t>
  </si>
  <si>
    <t>Salpetermosen Sydsøst</t>
  </si>
  <si>
    <t>Poz-96680</t>
  </si>
  <si>
    <t>3940 to 3653 cal. BC</t>
  </si>
  <si>
    <t>Poz-96681</t>
  </si>
  <si>
    <t>4325 to 4051 cal. BC</t>
  </si>
  <si>
    <t>K-4699</t>
  </si>
  <si>
    <t>Sternke 2005</t>
  </si>
  <si>
    <t>K-4700</t>
  </si>
  <si>
    <t>K-4698</t>
  </si>
  <si>
    <t>Strandholm I (MLF00909-I)</t>
  </si>
  <si>
    <t>X638, P21</t>
  </si>
  <si>
    <t>AAR-25667</t>
  </si>
  <si>
    <t>-26.5 ± 0.2</t>
  </si>
  <si>
    <t>X872, P27</t>
  </si>
  <si>
    <t>AAR-28276</t>
  </si>
  <si>
    <t>-26.4 ± 0.2</t>
  </si>
  <si>
    <t>3357 to 3099 cal. BC</t>
  </si>
  <si>
    <t>X133, P14</t>
  </si>
  <si>
    <r>
      <rPr>
        <i/>
        <sz val="10"/>
        <color theme="1"/>
        <rFont val="Times New Roman"/>
        <family val="1"/>
      </rPr>
      <t xml:space="preserve">Alnus </t>
    </r>
    <r>
      <rPr>
        <sz val="10"/>
        <color theme="1"/>
        <rFont val="Times New Roman"/>
        <family val="1"/>
      </rPr>
      <t>sp.</t>
    </r>
  </si>
  <si>
    <t>AAR-25661</t>
  </si>
  <si>
    <t>-27.6 ± 0.2</t>
  </si>
  <si>
    <t>3509 to 3135 cal. BC</t>
  </si>
  <si>
    <t>X430, P23</t>
  </si>
  <si>
    <t>AAR-25669</t>
  </si>
  <si>
    <t>4314 to 4046 cal. BC</t>
  </si>
  <si>
    <t>X672, P597</t>
  </si>
  <si>
    <t>AAR-25370</t>
  </si>
  <si>
    <t>3358 to 3099 cal. BC</t>
  </si>
  <si>
    <t>X3441</t>
  </si>
  <si>
    <t>AAR-25375</t>
  </si>
  <si>
    <t>3511 to 3104 cal. BC</t>
  </si>
  <si>
    <t>X286, P594</t>
  </si>
  <si>
    <t>AAR-25367</t>
  </si>
  <si>
    <t>-30.0 ± 2.0</t>
  </si>
  <si>
    <t>3509 to 3117 cal. BC</t>
  </si>
  <si>
    <t>X3445</t>
  </si>
  <si>
    <r>
      <rPr>
        <i/>
        <sz val="10"/>
        <color theme="1"/>
        <rFont val="Times New Roman"/>
        <family val="1"/>
      </rPr>
      <t>Populus</t>
    </r>
    <r>
      <rPr>
        <sz val="10"/>
        <color theme="1"/>
        <rFont val="Times New Roman"/>
        <family val="1"/>
      </rPr>
      <t xml:space="preserve"> sp.</t>
    </r>
  </si>
  <si>
    <t>AAR-25376</t>
  </si>
  <si>
    <t>3518 to 3133 cal. BC</t>
  </si>
  <si>
    <t>X7</t>
  </si>
  <si>
    <t>AAR-25372</t>
  </si>
  <si>
    <t>4224 to 3948 cal. BC</t>
  </si>
  <si>
    <t>Strandholm II (MLF00984)</t>
  </si>
  <si>
    <t>X341, P20</t>
  </si>
  <si>
    <r>
      <rPr>
        <i/>
        <sz val="10"/>
        <color theme="1"/>
        <rFont val="Times New Roman"/>
        <family val="1"/>
      </rPr>
      <t xml:space="preserve">Tilia </t>
    </r>
    <r>
      <rPr>
        <sz val="10"/>
        <color theme="1"/>
        <rFont val="Times New Roman"/>
        <family val="1"/>
      </rPr>
      <t>sp.</t>
    </r>
  </si>
  <si>
    <t>AAR-26332</t>
  </si>
  <si>
    <t>-26.4 ± 0.1</t>
  </si>
  <si>
    <t>3623 to 3102 cal. BC</t>
  </si>
  <si>
    <t>X2, P21</t>
  </si>
  <si>
    <t>AAR-26333</t>
  </si>
  <si>
    <t>-27.4 ± 0.1</t>
  </si>
  <si>
    <t>3696 to 3374 cal. BC</t>
  </si>
  <si>
    <t>10 annual rings</t>
  </si>
  <si>
    <t>X309, P24</t>
  </si>
  <si>
    <t>AAR-26336</t>
  </si>
  <si>
    <t>3759 to 3529 cal. BC</t>
  </si>
  <si>
    <t>Strandholm Sø (MLF02155)</t>
  </si>
  <si>
    <t>X20, P13</t>
  </si>
  <si>
    <t>AAR-32300</t>
  </si>
  <si>
    <t>-33.0 ± 1</t>
  </si>
  <si>
    <t>3356 to 3093 cal. BC</t>
  </si>
  <si>
    <t>X64, P17</t>
  </si>
  <si>
    <t>AAR-32304</t>
  </si>
  <si>
    <t>-23.0 ± 1.0</t>
  </si>
  <si>
    <t>3356 to 3100 cal. BC</t>
  </si>
  <si>
    <t>6 annual rings</t>
  </si>
  <si>
    <t>X60, P14</t>
  </si>
  <si>
    <t>AAR-32301</t>
  </si>
  <si>
    <t>-30.0 ± 1.0</t>
  </si>
  <si>
    <t>3489 to 3104 cal. BC</t>
  </si>
  <si>
    <t>X131, P9</t>
  </si>
  <si>
    <t>AAR-32296</t>
  </si>
  <si>
    <t>-29.0 ± 1.0</t>
  </si>
  <si>
    <t>3514 to 3367 cal. BC</t>
  </si>
  <si>
    <t>X108, P10</t>
  </si>
  <si>
    <t>AAR-32297</t>
  </si>
  <si>
    <t>-34.0 ± 1.0</t>
  </si>
  <si>
    <t>3516 to 3371 cal. BC</t>
  </si>
  <si>
    <t>7 annual rings</t>
  </si>
  <si>
    <t>X40, P18</t>
  </si>
  <si>
    <t>AAR-32305</t>
  </si>
  <si>
    <t>-27.0 ± 1.0</t>
  </si>
  <si>
    <t>3599 to 3372 cal. BC</t>
  </si>
  <si>
    <t>X24, P12</t>
  </si>
  <si>
    <t>AAR-32299</t>
  </si>
  <si>
    <t>-28.0 ± 1.0</t>
  </si>
  <si>
    <t>X118, P15</t>
  </si>
  <si>
    <t>AAR-32302</t>
  </si>
  <si>
    <t>3626 to 3375 cal. BC</t>
  </si>
  <si>
    <t>9 annual rings</t>
  </si>
  <si>
    <t>X88, P16</t>
  </si>
  <si>
    <t>AAR-32303</t>
  </si>
  <si>
    <t>3634 to 3523 cal. BC</t>
  </si>
  <si>
    <t>11 annual rings</t>
  </si>
  <si>
    <t>X125, P11</t>
  </si>
  <si>
    <t>AAR-32298</t>
  </si>
  <si>
    <t>-26.0 ± 1.0</t>
  </si>
  <si>
    <t>4310 to 4050 cal. BC</t>
  </si>
  <si>
    <t>8 annual rings</t>
  </si>
  <si>
    <t>Syltholm I (MLF00902-I)</t>
  </si>
  <si>
    <t>X241, P12</t>
  </si>
  <si>
    <t>AAR-28282</t>
  </si>
  <si>
    <t>-25.8 ± 0.2</t>
  </si>
  <si>
    <t>3485 to 3099 cal. BC</t>
  </si>
  <si>
    <t>X140, P3</t>
  </si>
  <si>
    <t>AAR-20132</t>
  </si>
  <si>
    <t>-28.4 ± 0.1</t>
  </si>
  <si>
    <t>3517 to 3372 cal. BC</t>
  </si>
  <si>
    <t xml:space="preserve">Syltholm 1 07.03.14 sb. 55, Rødby sogn, Maribo Amt.Vedbestemmelse (FHM): Prøven består af en del af en tilspidset, 5-6årig pind af hassel (Corylus). Pinden, der er med bevaret barklag, har været høstet i slutningen af sin vækst og har en diameter på 3,05mm. Til datering er udtaget de to yngste årringe.AMS-prøve. 1 stk. Corylus, hassel.       </t>
  </si>
  <si>
    <t>Syltholm I (MLF00902-II)</t>
  </si>
  <si>
    <t>X180, P38</t>
  </si>
  <si>
    <t>AAR-23533</t>
  </si>
  <si>
    <t>-24.8 ± 0.1</t>
  </si>
  <si>
    <t>3481 to 3100 cal. BC</t>
  </si>
  <si>
    <t>X8476, P208</t>
  </si>
  <si>
    <t>AAR-21950</t>
  </si>
  <si>
    <t>-28.2 ± 0.1</t>
  </si>
  <si>
    <t>3489 to 3109 cal. BC</t>
  </si>
  <si>
    <t>MLF00906-I Syltholm II 07.03.14 sb. 58, Rødby sogn, Maribo Amt.StageExpected age: 3500</t>
  </si>
  <si>
    <t>X2226, P201</t>
  </si>
  <si>
    <t>AAR-21943</t>
  </si>
  <si>
    <t>-31.1 ± 0.1</t>
  </si>
  <si>
    <t>3493 to 3192 cal. BC</t>
  </si>
  <si>
    <t>X8942, P209</t>
  </si>
  <si>
    <t>AAR-21951</t>
  </si>
  <si>
    <t>3508 to 3358 cal. BC</t>
  </si>
  <si>
    <t>X11558, P219</t>
  </si>
  <si>
    <t>AAR-21961</t>
  </si>
  <si>
    <t>-27.6 ± 0.1</t>
  </si>
  <si>
    <t>3513 to 3365 cal. BC</t>
  </si>
  <si>
    <t>X11828, P220</t>
  </si>
  <si>
    <t>AAR-21962</t>
  </si>
  <si>
    <t>3514 to 3370 cal. BC</t>
  </si>
  <si>
    <t>X983, P290</t>
  </si>
  <si>
    <t>AAR-28255</t>
  </si>
  <si>
    <t>-28.2 ± 0.2</t>
  </si>
  <si>
    <t>X11382, P218</t>
  </si>
  <si>
    <t>AAR-21960</t>
  </si>
  <si>
    <t>3521 to 3372 cal. BC</t>
  </si>
  <si>
    <t>X2227, P202</t>
  </si>
  <si>
    <t>AAR-21944</t>
  </si>
  <si>
    <t>3633 to 3384 cal. BC</t>
  </si>
  <si>
    <t>X1021, P199</t>
  </si>
  <si>
    <t>AAR-21941</t>
  </si>
  <si>
    <t>X1006, P198</t>
  </si>
  <si>
    <t>AAR-21940</t>
  </si>
  <si>
    <t>-29.2 ± 0.1</t>
  </si>
  <si>
    <t>3645 to 3528 cal. BC</t>
  </si>
  <si>
    <t>X3981, P204</t>
  </si>
  <si>
    <t>AAR-21946</t>
  </si>
  <si>
    <t>-26.1 ± 0.1</t>
  </si>
  <si>
    <t>3696 to 3530 cal. BC</t>
  </si>
  <si>
    <t>X12411, P292</t>
  </si>
  <si>
    <t>AAR-28257</t>
  </si>
  <si>
    <t>-31.3 ± 0.2</t>
  </si>
  <si>
    <t>3750 to 3538 cal. BC</t>
  </si>
  <si>
    <t>X10833, P286</t>
  </si>
  <si>
    <t>AAR-26784</t>
  </si>
  <si>
    <t>-27.3 ± 0.1</t>
  </si>
  <si>
    <t>3769 to 3647 cal. BC</t>
  </si>
  <si>
    <t>Ritual' structure</t>
  </si>
  <si>
    <t>X9135, P267</t>
  </si>
  <si>
    <t>Pyrinae</t>
  </si>
  <si>
    <t>AAR-26766</t>
  </si>
  <si>
    <t>-31.2 ± 0.1</t>
  </si>
  <si>
    <t>3788 to 3652 cal. BC</t>
  </si>
  <si>
    <t>X11830, P221</t>
  </si>
  <si>
    <t>AAR-21963</t>
  </si>
  <si>
    <t>3945 to 3711 cal. BC</t>
  </si>
  <si>
    <t>X8969, P225</t>
  </si>
  <si>
    <t>AAR-21967</t>
  </si>
  <si>
    <t>-27.7 ± 0.1</t>
  </si>
  <si>
    <t>3945 to 3712 cal. BC</t>
  </si>
  <si>
    <t>X4290, P295</t>
  </si>
  <si>
    <t>AAR-28260</t>
  </si>
  <si>
    <t>-26.2 ± 0.2</t>
  </si>
  <si>
    <t>3953 to 3714 cal. BC</t>
  </si>
  <si>
    <t>X1794, P291</t>
  </si>
  <si>
    <t>AAR-28256</t>
  </si>
  <si>
    <t>-26.6 ± 0.2</t>
  </si>
  <si>
    <t>3953 to 3716 cal. BC</t>
  </si>
  <si>
    <t>X10128, P212</t>
  </si>
  <si>
    <t>AAR-21954</t>
  </si>
  <si>
    <t>-32.4 ± 0.1</t>
  </si>
  <si>
    <t>3950 to 3781 cal. BC</t>
  </si>
  <si>
    <t>X8470, P207</t>
  </si>
  <si>
    <t>AAR-21949</t>
  </si>
  <si>
    <t>3952 to 3793 cal. BC</t>
  </si>
  <si>
    <t>X10395, P277</t>
  </si>
  <si>
    <t>AAR-26775</t>
  </si>
  <si>
    <t>3952 to 3796 cal. BC</t>
  </si>
  <si>
    <t>X9060, P210</t>
  </si>
  <si>
    <t>AAR-21952</t>
  </si>
  <si>
    <t>3959 to 3799 cal. BC</t>
  </si>
  <si>
    <t>X3327, P294</t>
  </si>
  <si>
    <t>AAR-28259</t>
  </si>
  <si>
    <t>-25.7 ± 0.2</t>
  </si>
  <si>
    <t>3962 to 3799 cal. BC</t>
  </si>
  <si>
    <t>X1493, P293</t>
  </si>
  <si>
    <t>AAR-28258</t>
  </si>
  <si>
    <t>3961 to 3800 cal. BC</t>
  </si>
  <si>
    <t>X1494, P224</t>
  </si>
  <si>
    <t>AAR-21966</t>
  </si>
  <si>
    <t>-28.1 ± 0.1</t>
  </si>
  <si>
    <t>3968 to 3802 cal. BC</t>
  </si>
  <si>
    <t>X11870, P222</t>
  </si>
  <si>
    <t>AAR-21964</t>
  </si>
  <si>
    <t>EARLIER Ided and published as Corylus. Wood anatomy showed Fraxinus</t>
  </si>
  <si>
    <t>X11162, P217</t>
  </si>
  <si>
    <t>AAR-21959</t>
  </si>
  <si>
    <t>3971 to 3803 cal. BC</t>
  </si>
  <si>
    <t>X11069, P215</t>
  </si>
  <si>
    <t>AAR-21957</t>
  </si>
  <si>
    <t>3981 to 3804 cal. BC</t>
  </si>
  <si>
    <t>X10299, P275</t>
  </si>
  <si>
    <t>AAR-26773</t>
  </si>
  <si>
    <t>-29.6 ± 0.1</t>
  </si>
  <si>
    <t>4032 to 3800 cal. BC</t>
  </si>
  <si>
    <t>X1861, P200</t>
  </si>
  <si>
    <t>AAR-21942</t>
  </si>
  <si>
    <t>-32.1 ± 0.1</t>
  </si>
  <si>
    <t>4038 to 3806 cal. BC</t>
  </si>
  <si>
    <t>X11191, P288</t>
  </si>
  <si>
    <t>AAR-26786</t>
  </si>
  <si>
    <t>-31.3 ± 0.1</t>
  </si>
  <si>
    <t>4212 to 3967 cal. BC</t>
  </si>
  <si>
    <t>X9207, P268</t>
  </si>
  <si>
    <t>AAR-26767</t>
  </si>
  <si>
    <t>4228 to 3987 cal. BC</t>
  </si>
  <si>
    <t>X9710, P271</t>
  </si>
  <si>
    <t>AAR-26770</t>
  </si>
  <si>
    <t>-28.5 ± 0.1</t>
  </si>
  <si>
    <t>4228 to 3990 cal. BC</t>
  </si>
  <si>
    <t>X10781, P285</t>
  </si>
  <si>
    <t>AAR-26783</t>
  </si>
  <si>
    <t>4233 to 3997 cal. BC</t>
  </si>
  <si>
    <t>X10175, P213</t>
  </si>
  <si>
    <t>AAR-21955</t>
  </si>
  <si>
    <t>4234 to 3997 cal. BC</t>
  </si>
  <si>
    <t>X10664, P283</t>
  </si>
  <si>
    <t>AAR-26781</t>
  </si>
  <si>
    <t>-28.9 ± 0.1</t>
  </si>
  <si>
    <t>4238 to 4047 cal. BC</t>
  </si>
  <si>
    <t>X9666, P270</t>
  </si>
  <si>
    <t>AAR-26769</t>
  </si>
  <si>
    <t>-29.9 ± 0.1</t>
  </si>
  <si>
    <t>4316 to 3993 cal. BC</t>
  </si>
  <si>
    <t>X9939, P272</t>
  </si>
  <si>
    <t>AAR-26771</t>
  </si>
  <si>
    <t>4313 to 4046 cal. BC</t>
  </si>
  <si>
    <t>X9230, P269</t>
  </si>
  <si>
    <t>AAR-26768</t>
  </si>
  <si>
    <t>-30.1 ± 0.1</t>
  </si>
  <si>
    <t>4315 to 4049 cal. BC</t>
  </si>
  <si>
    <t>X13160, P223</t>
  </si>
  <si>
    <t>AAR-21965</t>
  </si>
  <si>
    <t>-29.4 ± 0.1</t>
  </si>
  <si>
    <t>4316 to 4053 cal. BC</t>
  </si>
  <si>
    <t>X10179, P274</t>
  </si>
  <si>
    <t>AAR-26772</t>
  </si>
  <si>
    <t>4317 to 4054 cal. BC</t>
  </si>
  <si>
    <t>X10543, P281</t>
  </si>
  <si>
    <t>AAR-26779</t>
  </si>
  <si>
    <t>4322 to 4052 cal. BC</t>
  </si>
  <si>
    <t>X9814, P211</t>
  </si>
  <si>
    <t>AAR-21953</t>
  </si>
  <si>
    <t>-26.5 ± 0.1</t>
  </si>
  <si>
    <t>4325 to 4055 cal. BC</t>
  </si>
  <si>
    <t>X3907, P203</t>
  </si>
  <si>
    <t>AAR-21945</t>
  </si>
  <si>
    <t>-30.9 ± 0.1</t>
  </si>
  <si>
    <t>4484 to 4350 cal. BC</t>
  </si>
  <si>
    <t>X11190, P287</t>
  </si>
  <si>
    <t>AAR-26785</t>
  </si>
  <si>
    <t>-32.3 ± 0.1</t>
  </si>
  <si>
    <t>4535 to 4365 cal. BC</t>
  </si>
  <si>
    <t>X10733, P284</t>
  </si>
  <si>
    <t>AAR-26782</t>
  </si>
  <si>
    <t>4647 to 4448 cal. BC</t>
  </si>
  <si>
    <t>X10406, P278</t>
  </si>
  <si>
    <t>AAR-26776</t>
  </si>
  <si>
    <t>4696 to 4448 cal. BC</t>
  </si>
  <si>
    <t>X10603, P282</t>
  </si>
  <si>
    <t>AAR-26780</t>
  </si>
  <si>
    <t>4680 to 4502 cal. BC</t>
  </si>
  <si>
    <t>X10551, P214</t>
  </si>
  <si>
    <t>AAR-21956</t>
  </si>
  <si>
    <t>4699 to 4506 cal. BC</t>
  </si>
  <si>
    <t>X10321, P276</t>
  </si>
  <si>
    <t>AAR-26774</t>
  </si>
  <si>
    <t>-30.5 ± 0.1</t>
  </si>
  <si>
    <t>4711 to 4551 cal. BC</t>
  </si>
  <si>
    <t>X10446, P280</t>
  </si>
  <si>
    <t>AAR-26778</t>
  </si>
  <si>
    <t>4781 to 4554 cal. BC</t>
  </si>
  <si>
    <t>X8498, P296</t>
  </si>
  <si>
    <t>AAR-28261</t>
  </si>
  <si>
    <t>4927 to 4712 cal. BC</t>
  </si>
  <si>
    <t>X6871, P134</t>
  </si>
  <si>
    <t>AAR-28271</t>
  </si>
  <si>
    <t>-29.2 ± 0.2</t>
  </si>
  <si>
    <t>3491 to 3102 cal. BC</t>
  </si>
  <si>
    <t>X817, P68</t>
  </si>
  <si>
    <t>AAR-25079</t>
  </si>
  <si>
    <t>3519 to 3371 cal. BC</t>
  </si>
  <si>
    <t>X3497, P84</t>
  </si>
  <si>
    <t>AAR-25095</t>
  </si>
  <si>
    <t>3634 to 3385 cal. BC</t>
  </si>
  <si>
    <t>X1037, P73</t>
  </si>
  <si>
    <t>AAR-25084</t>
  </si>
  <si>
    <t>3638 to 3386 cal. BC</t>
  </si>
  <si>
    <t>X1045, P74</t>
  </si>
  <si>
    <t>AAR-25085</t>
  </si>
  <si>
    <t>3637 to 3528 cal. BC</t>
  </si>
  <si>
    <t>X1132, P78</t>
  </si>
  <si>
    <t>AAR-25089</t>
  </si>
  <si>
    <t>3638 to 3529 cal. BC</t>
  </si>
  <si>
    <t>X1071, P76</t>
  </si>
  <si>
    <t>AAR-25087</t>
  </si>
  <si>
    <t>-32.0 ± 1.0</t>
  </si>
  <si>
    <t>3640 to 3528 cal. BC</t>
  </si>
  <si>
    <t>X1049, P75</t>
  </si>
  <si>
    <t>AAR-25086</t>
  </si>
  <si>
    <t>-31.0 ± 1.0</t>
  </si>
  <si>
    <t>3643 to 3528 cal. BC</t>
  </si>
  <si>
    <t>X1619, P81</t>
  </si>
  <si>
    <t>AAR-25092</t>
  </si>
  <si>
    <t>3647 to 3532 cal. BC</t>
  </si>
  <si>
    <t>X1629, P133</t>
  </si>
  <si>
    <t>AAR-28270</t>
  </si>
  <si>
    <t>-30.4 ± 0.2</t>
  </si>
  <si>
    <t>X1604, P80</t>
  </si>
  <si>
    <t>AAR-25091</t>
  </si>
  <si>
    <t>3648 to 3531 cal. BC</t>
  </si>
  <si>
    <t>X6583, P129</t>
  </si>
  <si>
    <t>AAR-26289</t>
  </si>
  <si>
    <t>3699 to 3529 cal. BC</t>
  </si>
  <si>
    <t>X1090, P77</t>
  </si>
  <si>
    <t>AAR-25088</t>
  </si>
  <si>
    <t>3652 to 3533 cal. BC</t>
  </si>
  <si>
    <t>X1213, P79</t>
  </si>
  <si>
    <t>AAR-25090</t>
  </si>
  <si>
    <t>-33.0 ± 1.0</t>
  </si>
  <si>
    <t>3699 to 3539 cal. BC</t>
  </si>
  <si>
    <t>X1628, P82</t>
  </si>
  <si>
    <t>AAR-25093</t>
  </si>
  <si>
    <t>3762 to 3537 cal. BC</t>
  </si>
  <si>
    <t>X2117, P83</t>
  </si>
  <si>
    <t>AAR-25094</t>
  </si>
  <si>
    <t>-35.0 ± 1.0</t>
  </si>
  <si>
    <t>3938 to 3657 cal. BC</t>
  </si>
  <si>
    <t>X8732, P89</t>
  </si>
  <si>
    <t>AAR-25100</t>
  </si>
  <si>
    <t>3944 to 3711 cal. BC</t>
  </si>
  <si>
    <t>Jensen et al. 2020</t>
  </si>
  <si>
    <t>X768, P67</t>
  </si>
  <si>
    <t>AAR-25078</t>
  </si>
  <si>
    <t>3946 to 3714 cal. BC</t>
  </si>
  <si>
    <t>X3894, P86</t>
  </si>
  <si>
    <t>AAR-25097</t>
  </si>
  <si>
    <t>3963 to 3800 cal. BC</t>
  </si>
  <si>
    <t>X913, P70</t>
  </si>
  <si>
    <t>AAR-25081</t>
  </si>
  <si>
    <t>3980 to 3804 cal. BC</t>
  </si>
  <si>
    <t>X4179, P130</t>
  </si>
  <si>
    <t>AAR-26290</t>
  </si>
  <si>
    <t>-29.3 ± 0.4</t>
  </si>
  <si>
    <t>4045 to 3814 cal. BC</t>
  </si>
  <si>
    <t>X3833, P85</t>
  </si>
  <si>
    <t>AAR-25096</t>
  </si>
  <si>
    <t>4043 to 3956 cal. BC</t>
  </si>
  <si>
    <t>X4479, P87</t>
  </si>
  <si>
    <t>AAR-25098</t>
  </si>
  <si>
    <t>4043 to 3959 cal. BC</t>
  </si>
  <si>
    <t>X947, P71</t>
  </si>
  <si>
    <t>AAR-25082</t>
  </si>
  <si>
    <t>4150 to 3964 cal. BC</t>
  </si>
  <si>
    <t>X10229, P91</t>
  </si>
  <si>
    <t>AAR-25102</t>
  </si>
  <si>
    <t>X9781, P90</t>
  </si>
  <si>
    <t>AAR-25101</t>
  </si>
  <si>
    <t>4238 to 4049 cal. BC</t>
  </si>
  <si>
    <t>X8685, P88</t>
  </si>
  <si>
    <t>AAR-25099</t>
  </si>
  <si>
    <t>4335 to 4071 cal. BC</t>
  </si>
  <si>
    <t>X20901, P42956</t>
  </si>
  <si>
    <t>AAR-35143</t>
  </si>
  <si>
    <t>3362 to 3037 cal. BC</t>
  </si>
  <si>
    <t>Stake. 4 annual rings, no pith, no WK</t>
  </si>
  <si>
    <t>X21509, P42960</t>
  </si>
  <si>
    <t>AAR-35147</t>
  </si>
  <si>
    <t>3698 to 3386 cal. BC</t>
  </si>
  <si>
    <t>Stake. 5 annual rings, no pith, no WK</t>
  </si>
  <si>
    <t>X15239, P42947</t>
  </si>
  <si>
    <t>AAR-35134</t>
  </si>
  <si>
    <t>X19987, P42953</t>
  </si>
  <si>
    <t>AAR-35140</t>
  </si>
  <si>
    <t>3945 to 3660 cal. BC</t>
  </si>
  <si>
    <t>Stake. ca. 3 annual rings, no pith, no WK, dårlig bevaringstilstand, svamp søgt fjernet</t>
  </si>
  <si>
    <t>X21240, P42957</t>
  </si>
  <si>
    <t>AAR-35144</t>
  </si>
  <si>
    <t>3949 to 3713 cal. BC</t>
  </si>
  <si>
    <t>Rod. 2 annual rings, no pith, no WK</t>
  </si>
  <si>
    <t>X21305, P42958</t>
  </si>
  <si>
    <t>AAR-35145</t>
  </si>
  <si>
    <t>3957 to 3772 cal. BC</t>
  </si>
  <si>
    <t>Stake. ca. 7 annual rings, no pith, no WK</t>
  </si>
  <si>
    <t>X6535, P42940</t>
  </si>
  <si>
    <t>AAR-35127</t>
  </si>
  <si>
    <t>3969 to 3712 cal. BC</t>
  </si>
  <si>
    <t>Stake. 13 annual rings, no pith, no WK</t>
  </si>
  <si>
    <t>X19839, P42951</t>
  </si>
  <si>
    <t>AAR-35138</t>
  </si>
  <si>
    <t>3964 to 3716 cal. BC</t>
  </si>
  <si>
    <t>Post. 8 annual rings, no pith, no WK</t>
  </si>
  <si>
    <t>X7113, P42942</t>
  </si>
  <si>
    <t>AAR-35129</t>
  </si>
  <si>
    <t>4041 to 3802 cal. BC</t>
  </si>
  <si>
    <t>Stake. 10 annual rings, no pith, no WK</t>
  </si>
  <si>
    <t>X21506, P42959</t>
  </si>
  <si>
    <t>AAR-35146</t>
  </si>
  <si>
    <t>4150 to 3808 cal. BC</t>
  </si>
  <si>
    <t>Stake. 8 annual rings, no pith, no WK</t>
  </si>
  <si>
    <t>X16727, P42949</t>
  </si>
  <si>
    <t>AAR-35136</t>
  </si>
  <si>
    <t>4226 to 3966 cal. BC</t>
  </si>
  <si>
    <t>X2351, P42938</t>
  </si>
  <si>
    <t>AAR-35125</t>
  </si>
  <si>
    <t>4232 to 3982 cal. BC</t>
  </si>
  <si>
    <t>X21582, P42961</t>
  </si>
  <si>
    <t>AAR-35148</t>
  </si>
  <si>
    <t>4334 to 4057 cal. BC</t>
  </si>
  <si>
    <t>Stake. ca. 20 annual rings, no pith, no WK</t>
  </si>
  <si>
    <t>X20850, P42955</t>
  </si>
  <si>
    <t>AAR-35142</t>
  </si>
  <si>
    <t>4334 to 4058 cal. BC</t>
  </si>
  <si>
    <t>Stake. 6 annual rings, no pith, no WK</t>
  </si>
  <si>
    <t>X22013, P42962</t>
  </si>
  <si>
    <t>AAR-35149</t>
  </si>
  <si>
    <t>4441 to 4172 cal. BC</t>
  </si>
  <si>
    <t>X19897, P42952</t>
  </si>
  <si>
    <t>AAR-35139</t>
  </si>
  <si>
    <t>4453 to 4337 cal. BC</t>
  </si>
  <si>
    <t>X15356, P42948</t>
  </si>
  <si>
    <t>AAR-35135</t>
  </si>
  <si>
    <t>4526 to 4330 cal. BC</t>
  </si>
  <si>
    <t>X22508, P42963</t>
  </si>
  <si>
    <t>AAR-35150</t>
  </si>
  <si>
    <t>4655 to 4452 cal. BC</t>
  </si>
  <si>
    <t>X10148, P42945</t>
  </si>
  <si>
    <t>AAR-35132</t>
  </si>
  <si>
    <t>4720 to 4459 cal. BC</t>
  </si>
  <si>
    <t>Stake. 14 annual rings, with pith, no WK</t>
  </si>
  <si>
    <t>Syltholm IX (MLF00935-I)</t>
  </si>
  <si>
    <t>X570, P29</t>
  </si>
  <si>
    <r>
      <rPr>
        <i/>
        <sz val="10"/>
        <color theme="1"/>
        <rFont val="Times New Roman"/>
        <family val="1"/>
      </rPr>
      <t>Acer</t>
    </r>
    <r>
      <rPr>
        <sz val="10"/>
        <color theme="1"/>
        <rFont val="Times New Roman"/>
        <family val="1"/>
      </rPr>
      <t xml:space="preserve"> sp.</t>
    </r>
  </si>
  <si>
    <t>AAR-28289</t>
  </si>
  <si>
    <t>-28.3 ± 0.1</t>
  </si>
  <si>
    <t>3360 to 3041 cal. BC</t>
  </si>
  <si>
    <t>X943, P26</t>
  </si>
  <si>
    <t>AAR-25673</t>
  </si>
  <si>
    <t>-28.4 ± 0.2</t>
  </si>
  <si>
    <t>3497 to 3030 cal. BC</t>
  </si>
  <si>
    <t>X593, P23</t>
  </si>
  <si>
    <t>AAR-25672</t>
  </si>
  <si>
    <t>-28.0 ± 0.2</t>
  </si>
  <si>
    <t>3620 to 3366 cal. BC</t>
  </si>
  <si>
    <t>X571, P32</t>
  </si>
  <si>
    <t>AAR-28292</t>
  </si>
  <si>
    <t>-28.9 ± 0.2</t>
  </si>
  <si>
    <t>3617 to 3371 cal. BC</t>
  </si>
  <si>
    <t>X1082, P30</t>
  </si>
  <si>
    <t>AAR-28290</t>
  </si>
  <si>
    <t>-26.9 ± 0.2</t>
  </si>
  <si>
    <t>3629 to 3376 cal. BC</t>
  </si>
  <si>
    <t>X1120, P27</t>
  </si>
  <si>
    <t>AAR-25674</t>
  </si>
  <si>
    <t>3638 to 3382 cal. BC</t>
  </si>
  <si>
    <t>Syltholm IX (MLF00935-II)</t>
  </si>
  <si>
    <t>X1892, P22</t>
  </si>
  <si>
    <t>AAR-23300</t>
  </si>
  <si>
    <t>3364 to 3103 cal. BC</t>
  </si>
  <si>
    <t>X851, P26</t>
  </si>
  <si>
    <t>AAR-24606</t>
  </si>
  <si>
    <t>-29.0 ± 0.6</t>
  </si>
  <si>
    <t>3488 to 3102 cal. BC</t>
  </si>
  <si>
    <t>X1037, P27</t>
  </si>
  <si>
    <t>AAR-24607</t>
  </si>
  <si>
    <t>-25.7 ± 0.6</t>
  </si>
  <si>
    <t>3494 to 3109 cal. BC</t>
  </si>
  <si>
    <t>2 annual rings</t>
  </si>
  <si>
    <t>X1891, P21</t>
  </si>
  <si>
    <t>AAR-23299</t>
  </si>
  <si>
    <t>3497 to 3135 cal. BC</t>
  </si>
  <si>
    <t>X236E, P32</t>
  </si>
  <si>
    <t>AAR-24612</t>
  </si>
  <si>
    <t>-28.3 ± 0.6</t>
  </si>
  <si>
    <t>3513 to 3193 cal. BC</t>
  </si>
  <si>
    <t>X1878, P29</t>
  </si>
  <si>
    <t>AAR-24609</t>
  </si>
  <si>
    <t>3513 to 3363 cal. BC</t>
  </si>
  <si>
    <t>X1893, P30</t>
  </si>
  <si>
    <t>AAR-24610</t>
  </si>
  <si>
    <t>-27.1 ± 0.6</t>
  </si>
  <si>
    <t>3632 to 3385 cal. BC</t>
  </si>
  <si>
    <t>X1814, P46</t>
  </si>
  <si>
    <t>AAR-28295</t>
  </si>
  <si>
    <t>-27.5 ± 0.2</t>
  </si>
  <si>
    <t>3642 to 3524 cal. BC</t>
  </si>
  <si>
    <t>X1967, P28</t>
  </si>
  <si>
    <t>AAR-24608</t>
  </si>
  <si>
    <t>-26.2 ± 0.6</t>
  </si>
  <si>
    <t>3695 to 3522 cal. BC</t>
  </si>
  <si>
    <t>Syltholm VII (MLF00933-I)</t>
  </si>
  <si>
    <t>X75A, P48</t>
  </si>
  <si>
    <t>AAR-23199</t>
  </si>
  <si>
    <t>X98, P53</t>
  </si>
  <si>
    <t>AAR-23203</t>
  </si>
  <si>
    <t>-25.8 ± 0.1</t>
  </si>
  <si>
    <t>3490 to 3106 cal. BC</t>
  </si>
  <si>
    <t>X133, P55</t>
  </si>
  <si>
    <t>AAR-23205</t>
  </si>
  <si>
    <t>3511 to 3362 cal. BC</t>
  </si>
  <si>
    <t>X99; P404</t>
  </si>
  <si>
    <t>AAR-22738</t>
  </si>
  <si>
    <t>3516 to 3372 cal. BC</t>
  </si>
  <si>
    <t>X132, P54</t>
  </si>
  <si>
    <t>AAR-23204</t>
  </si>
  <si>
    <t>-26.3 ± 0.1</t>
  </si>
  <si>
    <t>X70, P46</t>
  </si>
  <si>
    <t>AAR-23197</t>
  </si>
  <si>
    <t>3523 to 3372 cal. BC</t>
  </si>
  <si>
    <t>X83; P52</t>
  </si>
  <si>
    <t>AAR-23202</t>
  </si>
  <si>
    <t>-30.2 ± 0.1</t>
  </si>
  <si>
    <t>3627 to 3376 cal. BC</t>
  </si>
  <si>
    <t>X71, P47</t>
  </si>
  <si>
    <t>AAR-23198</t>
  </si>
  <si>
    <t>X81, P51</t>
  </si>
  <si>
    <t>AAR-23201</t>
  </si>
  <si>
    <t>-27.1 ± 0.1</t>
  </si>
  <si>
    <t>X77, P50</t>
  </si>
  <si>
    <t>AAR-23200</t>
  </si>
  <si>
    <t>X47B, P43</t>
  </si>
  <si>
    <t>AAR-23194</t>
  </si>
  <si>
    <t>3943 to 3656 cal. BC</t>
  </si>
  <si>
    <t>X46, P42</t>
  </si>
  <si>
    <t>AAR-23193</t>
  </si>
  <si>
    <t>-31.9 ± 0.1</t>
  </si>
  <si>
    <t>3954 to 3796 cal. BC</t>
  </si>
  <si>
    <t>X59, P45</t>
  </si>
  <si>
    <t>AAR-23196</t>
  </si>
  <si>
    <t>X136, P56</t>
  </si>
  <si>
    <t>AAR-23206</t>
  </si>
  <si>
    <t>-29.8 ± 0.1</t>
  </si>
  <si>
    <t>4233 to 3986 cal. BC</t>
  </si>
  <si>
    <t>X140, P57</t>
  </si>
  <si>
    <t>AAR-23207</t>
  </si>
  <si>
    <t>4316 to 4050 cal. BC</t>
  </si>
  <si>
    <t>X142, P58</t>
  </si>
  <si>
    <t>AAR-23208</t>
  </si>
  <si>
    <t>4338 to 4065 cal. BC</t>
  </si>
  <si>
    <t>X2032, P994</t>
  </si>
  <si>
    <t>AAR-26328</t>
  </si>
  <si>
    <t>-29.4 ± 0.4</t>
  </si>
  <si>
    <t>3509 to 3102 cal. BC</t>
  </si>
  <si>
    <t>X345, P614</t>
  </si>
  <si>
    <t>AAR-24087</t>
  </si>
  <si>
    <t>X632, P615</t>
  </si>
  <si>
    <t>AAR-24088</t>
  </si>
  <si>
    <t>-28.8 ± 0.1</t>
  </si>
  <si>
    <t>3520 to 3368 cal. BC</t>
  </si>
  <si>
    <t>X604, P989</t>
  </si>
  <si>
    <t>AAR-26323</t>
  </si>
  <si>
    <t>3521 to 3371 cal. BC</t>
  </si>
  <si>
    <t>X30, P988</t>
  </si>
  <si>
    <t>AAR-26322</t>
  </si>
  <si>
    <t>3524 to 3371 cal. BC</t>
  </si>
  <si>
    <t>X479, P993</t>
  </si>
  <si>
    <t>AAR-26327</t>
  </si>
  <si>
    <t>-27.7 ± 0.4</t>
  </si>
  <si>
    <t>3615 to 3370 cal. BC</t>
  </si>
  <si>
    <t>X345, P991</t>
  </si>
  <si>
    <t>AAR-26325</t>
  </si>
  <si>
    <t>-29.6 ± 0.4</t>
  </si>
  <si>
    <t>3631 to 3379 cal. BC</t>
  </si>
  <si>
    <t>X307, P612</t>
  </si>
  <si>
    <t>AAR-24085</t>
  </si>
  <si>
    <t>3633 to 3381 cal. BC</t>
  </si>
  <si>
    <t>X328, P613</t>
  </si>
  <si>
    <t>AAR-24086</t>
  </si>
  <si>
    <t>3632 to 3382 cal. BC</t>
  </si>
  <si>
    <t>X2004, P992</t>
  </si>
  <si>
    <t>AAR-26326</t>
  </si>
  <si>
    <t>-30.7 ± 0.1</t>
  </si>
  <si>
    <t>3634 to 3383 cal. BC</t>
  </si>
  <si>
    <t>X946</t>
  </si>
  <si>
    <t>AAR-18684</t>
  </si>
  <si>
    <t>-26.9 ± 0.1</t>
  </si>
  <si>
    <t>3765 to 3533 cal. BC</t>
  </si>
  <si>
    <t>3 outer rings dated</t>
  </si>
  <si>
    <t>X487, P990</t>
  </si>
  <si>
    <t>AAR-26324</t>
  </si>
  <si>
    <t>-29.7 ± 0.4</t>
  </si>
  <si>
    <t>3950 to 3713 cal. BC</t>
  </si>
  <si>
    <t>Syltholm VII (MLF00933-III)</t>
  </si>
  <si>
    <t>P110</t>
  </si>
  <si>
    <t>AAR-32492</t>
  </si>
  <si>
    <t>4234 to 3989 cal. BC</t>
  </si>
  <si>
    <t>X932, P115</t>
  </si>
  <si>
    <r>
      <rPr>
        <i/>
        <sz val="10"/>
        <color theme="1"/>
        <rFont val="Times New Roman"/>
        <family val="1"/>
      </rPr>
      <t>Salix</t>
    </r>
    <r>
      <rPr>
        <sz val="10"/>
        <color theme="1"/>
        <rFont val="Times New Roman"/>
        <family val="1"/>
      </rPr>
      <t xml:space="preserve"> sp.</t>
    </r>
  </si>
  <si>
    <t>AAR-32496</t>
  </si>
  <si>
    <t>4237 to 3989 cal. BC</t>
  </si>
  <si>
    <t>P112</t>
  </si>
  <si>
    <t>AAR-32493</t>
  </si>
  <si>
    <t>4319 to 4005 cal. BC</t>
  </si>
  <si>
    <t>X919, P122</t>
  </si>
  <si>
    <t>AAR-32502</t>
  </si>
  <si>
    <t>4318 to 4051 cal. BC</t>
  </si>
  <si>
    <t>X938, P123</t>
  </si>
  <si>
    <t>AAR-32503</t>
  </si>
  <si>
    <t>-22.0 ± 1.0</t>
  </si>
  <si>
    <t>4340 to 4064 cal. BC</t>
  </si>
  <si>
    <t>X753, P116</t>
  </si>
  <si>
    <t>AAR-32497</t>
  </si>
  <si>
    <t>4342 to 4067 cal. BC</t>
  </si>
  <si>
    <t>Syltholm VIII (MLF00934)</t>
  </si>
  <si>
    <t>X2, P2</t>
  </si>
  <si>
    <t>AAR-22806</t>
  </si>
  <si>
    <t>3597 to 3370 cal. BC</t>
  </si>
  <si>
    <t>X3614, P66</t>
  </si>
  <si>
    <t>AAR-25693</t>
  </si>
  <si>
    <t>-27.8 ± 0.2</t>
  </si>
  <si>
    <t>3362 to 3102 cal. BC</t>
  </si>
  <si>
    <t>X4663, P69</t>
  </si>
  <si>
    <t>AAR-25696</t>
  </si>
  <si>
    <t>-29.9 ± 0.2</t>
  </si>
  <si>
    <t>3504 to 3120 cal. BC</t>
  </si>
  <si>
    <t>X4198, P65</t>
  </si>
  <si>
    <t>AAR-25692</t>
  </si>
  <si>
    <t>-30.7 ± 0.2</t>
  </si>
  <si>
    <t>3514 to 3364 cal. BC</t>
  </si>
  <si>
    <t>X1192, P60</t>
  </si>
  <si>
    <t>AAR-25687</t>
  </si>
  <si>
    <t>-28.3 ± 0.2</t>
  </si>
  <si>
    <t>3518 to 3372 cal. BC</t>
  </si>
  <si>
    <t>4 annual rings</t>
  </si>
  <si>
    <t>X4660, P68</t>
  </si>
  <si>
    <t>AAR-25695</t>
  </si>
  <si>
    <t>-30.8 ± 0.2</t>
  </si>
  <si>
    <t>X3659, P62</t>
  </si>
  <si>
    <t>AAR-25689</t>
  </si>
  <si>
    <t>3623 to 3369 cal. BC</t>
  </si>
  <si>
    <t>X4627, P80</t>
  </si>
  <si>
    <t>AAR-28297</t>
  </si>
  <si>
    <t>-25.9 ± 0.2</t>
  </si>
  <si>
    <t>3624 to 3373 cal. BC</t>
  </si>
  <si>
    <t>X3868, P64</t>
  </si>
  <si>
    <t>AAR-25691</t>
  </si>
  <si>
    <t>15 annual rings</t>
  </si>
  <si>
    <t>X605, P59</t>
  </si>
  <si>
    <t>AAR-25686</t>
  </si>
  <si>
    <t>-28.6 ± 0.2</t>
  </si>
  <si>
    <t>X3731, P79</t>
  </si>
  <si>
    <t>AAR-28296</t>
  </si>
  <si>
    <t>-28.1 ± 0.2</t>
  </si>
  <si>
    <t>3706 to 3528 cal. BC</t>
  </si>
  <si>
    <t>X1467, P61</t>
  </si>
  <si>
    <t>AAR-25688</t>
  </si>
  <si>
    <t>-31.4 ± 0.2</t>
  </si>
  <si>
    <t>3792 to 3644 cal. BC</t>
  </si>
  <si>
    <t>X3785, P63</t>
  </si>
  <si>
    <t>AAR-25690</t>
  </si>
  <si>
    <t>-29.8 ± 0.2</t>
  </si>
  <si>
    <t>3955 to 3792 cal. BC</t>
  </si>
  <si>
    <t>X5368, P71</t>
  </si>
  <si>
    <t>AAR-25698</t>
  </si>
  <si>
    <t>4222 to 3965 cal. BC</t>
  </si>
  <si>
    <t>Syltholm XI (MLF00937)</t>
  </si>
  <si>
    <t>X3, P4</t>
  </si>
  <si>
    <t>AAR-22088</t>
  </si>
  <si>
    <t>3486 to 3110 cal. BC</t>
  </si>
  <si>
    <t>Syltholm XII (MLF00938)</t>
  </si>
  <si>
    <t>X39, P10</t>
  </si>
  <si>
    <t>AAR-23524</t>
  </si>
  <si>
    <t>3514 to 3360 cal. BC</t>
  </si>
  <si>
    <t>X41, P11</t>
  </si>
  <si>
    <t>AAR-23525</t>
  </si>
  <si>
    <t>3638 to 3385 cal. BC</t>
  </si>
  <si>
    <t>X42, P12</t>
  </si>
  <si>
    <t>AAR-23526</t>
  </si>
  <si>
    <t>-30.4 ± 0.1</t>
  </si>
  <si>
    <t>X33, P8</t>
  </si>
  <si>
    <t>AAR-23522</t>
  </si>
  <si>
    <t>3930 to 3639 cal. BC</t>
  </si>
  <si>
    <t>X19, P4</t>
  </si>
  <si>
    <t>AAR-23518</t>
  </si>
  <si>
    <t>3948 to 3713 cal. BC</t>
  </si>
  <si>
    <t>X59, P14</t>
  </si>
  <si>
    <t>AAR-23528</t>
  </si>
  <si>
    <t>3953 to 3713 cal. BC</t>
  </si>
  <si>
    <t>X13, P3</t>
  </si>
  <si>
    <t>AAR-23517</t>
  </si>
  <si>
    <t>3956 to 3796 cal. BC</t>
  </si>
  <si>
    <t>X35, P9</t>
  </si>
  <si>
    <t>AAR-23523</t>
  </si>
  <si>
    <t>3970 to 3800 cal. BC</t>
  </si>
  <si>
    <t>X20, P5</t>
  </si>
  <si>
    <t>AAR-23519</t>
  </si>
  <si>
    <t>4038 to 3805 cal. BC</t>
  </si>
  <si>
    <t>X6, P2</t>
  </si>
  <si>
    <t>AAR-23516</t>
  </si>
  <si>
    <t>4227 to 3983 cal. BC</t>
  </si>
  <si>
    <t>X32, P7</t>
  </si>
  <si>
    <t>AAR-23521</t>
  </si>
  <si>
    <t>4232 to 3987 cal. BC</t>
  </si>
  <si>
    <t>X1, P1</t>
  </si>
  <si>
    <t>AAR-23515</t>
  </si>
  <si>
    <t>-32.5 ± 0.1</t>
  </si>
  <si>
    <t>4327 to 4063 cal. BC</t>
  </si>
  <si>
    <t>X31, P6</t>
  </si>
  <si>
    <t>AAR-23520</t>
  </si>
  <si>
    <t>4334 to 4061 cal. BC</t>
  </si>
  <si>
    <t>X2850, P83</t>
  </si>
  <si>
    <t>AAR-22781</t>
  </si>
  <si>
    <t>-29.3 ± 0.1</t>
  </si>
  <si>
    <t>3508 to 3357 cal. BC</t>
  </si>
  <si>
    <t>X2975, P189</t>
  </si>
  <si>
    <t>AAR-26791</t>
  </si>
  <si>
    <t>3750 to 3633 cal. BC</t>
  </si>
  <si>
    <t>X2968, P159</t>
  </si>
  <si>
    <t>AAR-24633</t>
  </si>
  <si>
    <t>-35.0 ± 2.0</t>
  </si>
  <si>
    <t>3943 to 3658 cal. BC</t>
  </si>
  <si>
    <t>X588, P151</t>
  </si>
  <si>
    <t>AAR-24625</t>
  </si>
  <si>
    <t>3944 to 3708 cal. BC</t>
  </si>
  <si>
    <t>X1279, P154</t>
  </si>
  <si>
    <t>AAR-24628</t>
  </si>
  <si>
    <t>-34.0 ± 3.0</t>
  </si>
  <si>
    <t>3945 to 3709 cal. BC</t>
  </si>
  <si>
    <t>X3011, P160</t>
  </si>
  <si>
    <t>AAR-24634</t>
  </si>
  <si>
    <t>3959 to 3716 cal. BC</t>
  </si>
  <si>
    <t>X3218, P165</t>
  </si>
  <si>
    <t>AAR-24639</t>
  </si>
  <si>
    <t>-27.0 ± 2.0</t>
  </si>
  <si>
    <t>3965 to 3790 cal. BC</t>
  </si>
  <si>
    <t>X587, P150</t>
  </si>
  <si>
    <t>AAR-24624</t>
  </si>
  <si>
    <t>-33.0 ± 4.0</t>
  </si>
  <si>
    <t>3969 to 3803 cal. BC</t>
  </si>
  <si>
    <t>X3239, P166</t>
  </si>
  <si>
    <t>AAR-24640</t>
  </si>
  <si>
    <t>-36.0 ± 2.0</t>
  </si>
  <si>
    <t>3972 to 3802 cal. BC</t>
  </si>
  <si>
    <t>X2989, P84</t>
  </si>
  <si>
    <t>AAR-22782</t>
  </si>
  <si>
    <t>3976 to 3804 cal. BC</t>
  </si>
  <si>
    <t>X636, P70</t>
  </si>
  <si>
    <t>AAR-22768</t>
  </si>
  <si>
    <t>3977 to 3804 cal. BC</t>
  </si>
  <si>
    <t>X373, P67</t>
  </si>
  <si>
    <t>AAR-22765</t>
  </si>
  <si>
    <t>-26.8 ± 0.1</t>
  </si>
  <si>
    <t>3984 to 3804 cal. BC</t>
  </si>
  <si>
    <t>X448, P68</t>
  </si>
  <si>
    <t>AAR-22766</t>
  </si>
  <si>
    <t>4037 to 3805 cal. BC</t>
  </si>
  <si>
    <t>X635, P152</t>
  </si>
  <si>
    <t>AAR-24626</t>
  </si>
  <si>
    <t>-41.0 ± 2.0</t>
  </si>
  <si>
    <t>4038 to 3811 cal. BC</t>
  </si>
  <si>
    <t>X642, P71</t>
  </si>
  <si>
    <t>AAR-22769</t>
  </si>
  <si>
    <t>4043 to 3962 cal. BC</t>
  </si>
  <si>
    <t>X3001, P85</t>
  </si>
  <si>
    <t>AAR-22783</t>
  </si>
  <si>
    <t>4157 to 3962 cal. BC</t>
  </si>
  <si>
    <t>X388, P190</t>
  </si>
  <si>
    <t>AAR-28303</t>
  </si>
  <si>
    <t>-30.1 ± 0.2</t>
  </si>
  <si>
    <t>4227 to 3977 cal. BC</t>
  </si>
  <si>
    <t>X3202, P162</t>
  </si>
  <si>
    <t>AAR-24636</t>
  </si>
  <si>
    <t>4232 to 3981 cal. BC</t>
  </si>
  <si>
    <t>X595, P69</t>
  </si>
  <si>
    <t>AAR-22767</t>
  </si>
  <si>
    <t>4229 to 3992 cal. BC</t>
  </si>
  <si>
    <t>X3162, P88</t>
  </si>
  <si>
    <t>AAR-22786</t>
  </si>
  <si>
    <t>4229 to 3993 cal. BC</t>
  </si>
  <si>
    <t>X3214, P164</t>
  </si>
  <si>
    <t>AAR-24638</t>
  </si>
  <si>
    <t>4232 to 3990 cal. BC</t>
  </si>
  <si>
    <t>X3082, P161</t>
  </si>
  <si>
    <t>AAR-24635</t>
  </si>
  <si>
    <t>4233 to 3993 cal. BC</t>
  </si>
  <si>
    <t>X1393, P77</t>
  </si>
  <si>
    <t>AAR-22775</t>
  </si>
  <si>
    <t>4236 to 4000 cal. BC</t>
  </si>
  <si>
    <t>X3208, P163</t>
  </si>
  <si>
    <t>AAR-24637</t>
  </si>
  <si>
    <t>4245 to 3992 cal. BC</t>
  </si>
  <si>
    <t>X1352, P157</t>
  </si>
  <si>
    <t>AAR-24631</t>
  </si>
  <si>
    <t>4239 to 4005 cal. BC</t>
  </si>
  <si>
    <t>X3233, P90</t>
  </si>
  <si>
    <t>AAR-22788</t>
  </si>
  <si>
    <t>4237 to 4048 cal. BC</t>
  </si>
  <si>
    <t>X936, P73</t>
  </si>
  <si>
    <t>AAR-22771</t>
  </si>
  <si>
    <t>4238 to 4048 cal. BC</t>
  </si>
  <si>
    <t>X2120, P80</t>
  </si>
  <si>
    <t>AAR-22778</t>
  </si>
  <si>
    <t>X1359, P155</t>
  </si>
  <si>
    <t>AAR-24629</t>
  </si>
  <si>
    <t>X1433, P79</t>
  </si>
  <si>
    <t>AAR-22777</t>
  </si>
  <si>
    <t>4247 to 4049 cal. BC</t>
  </si>
  <si>
    <t>X651, P72</t>
  </si>
  <si>
    <t>AAR-22770</t>
  </si>
  <si>
    <t>4318 to 4054 cal. BC</t>
  </si>
  <si>
    <t>X2221, P81</t>
  </si>
  <si>
    <t>AAR-22779</t>
  </si>
  <si>
    <t>4319 to 4054 cal. BC</t>
  </si>
  <si>
    <t>X1351, P156</t>
  </si>
  <si>
    <t>AAR-24630</t>
  </si>
  <si>
    <t>4320 to 4054 cal. BC</t>
  </si>
  <si>
    <t>X524, P149</t>
  </si>
  <si>
    <t>AAR-24623</t>
  </si>
  <si>
    <t>4321 to 4054 cal. BC</t>
  </si>
  <si>
    <t>X3161, P87</t>
  </si>
  <si>
    <t>AAR-22785</t>
  </si>
  <si>
    <t>possible axe shaft preform</t>
  </si>
  <si>
    <t>X1238, P74</t>
  </si>
  <si>
    <t>AAR-22772</t>
  </si>
  <si>
    <t>4330 to 4059 cal. BC</t>
  </si>
  <si>
    <t>X1241, P75</t>
  </si>
  <si>
    <t>AAR-22773</t>
  </si>
  <si>
    <t>4331 to 4065 cal. BC</t>
  </si>
  <si>
    <t>X3182, P89</t>
  </si>
  <si>
    <t>AAR-22787</t>
  </si>
  <si>
    <t>4331 to 4066 cal. BC</t>
  </si>
  <si>
    <t>X161, P187</t>
  </si>
  <si>
    <t>AAR-26789</t>
  </si>
  <si>
    <t>4339 to 4179 cal. BC</t>
  </si>
  <si>
    <t>X3062, P86</t>
  </si>
  <si>
    <t>AAR-22784</t>
  </si>
  <si>
    <t>4353 to 4067 cal. BC</t>
  </si>
  <si>
    <t>X1306, P76</t>
  </si>
  <si>
    <t>AAR-22774</t>
  </si>
  <si>
    <t>4344 to 4250 cal. BC</t>
  </si>
  <si>
    <t>X1568, P188</t>
  </si>
  <si>
    <t>AAR-26790</t>
  </si>
  <si>
    <t>4348 to 4253 cal. BC</t>
  </si>
  <si>
    <t>X1415, P78</t>
  </si>
  <si>
    <t>AAR-22776</t>
  </si>
  <si>
    <t>-31.0 ± 0.1</t>
  </si>
  <si>
    <t>4441 to 4257 cal. BC</t>
  </si>
  <si>
    <t>X2538, P82</t>
  </si>
  <si>
    <t>AAR-22780</t>
  </si>
  <si>
    <t>-29.7 ± 0.1</t>
  </si>
  <si>
    <t>4446 to 4348 cal. BC</t>
  </si>
  <si>
    <t>X2021, P158</t>
  </si>
  <si>
    <t>AAR-24632</t>
  </si>
  <si>
    <t>4530 to 4360 cal. BC</t>
  </si>
  <si>
    <t>Syltholm XIII (MLF00939-II)</t>
  </si>
  <si>
    <t>X109, P1</t>
  </si>
  <si>
    <t>AAR-32306</t>
  </si>
  <si>
    <t>3597 to 3372 cal. BC</t>
  </si>
  <si>
    <t>X501, P5</t>
  </si>
  <si>
    <t>AAR-32310</t>
  </si>
  <si>
    <t>3773 to 3650 cal. BC</t>
  </si>
  <si>
    <t>X661, P11</t>
  </si>
  <si>
    <t>AAR-32316</t>
  </si>
  <si>
    <t>3896 to 3649 cal. BC</t>
  </si>
  <si>
    <t>X959, P19</t>
  </si>
  <si>
    <t>AAR-32324</t>
  </si>
  <si>
    <t>3938 to 3655 cal. BC</t>
  </si>
  <si>
    <t>X526, P7</t>
  </si>
  <si>
    <t>AAR-32312</t>
  </si>
  <si>
    <t>X625, P8</t>
  </si>
  <si>
    <t>AAR-32313</t>
  </si>
  <si>
    <t>3976 to 3800 cal. BC</t>
  </si>
  <si>
    <t>X922, P18</t>
  </si>
  <si>
    <t>AAR-32323</t>
  </si>
  <si>
    <t>4047 to 3958 cal. BC</t>
  </si>
  <si>
    <t>X859, P14</t>
  </si>
  <si>
    <t>AAR-32319</t>
  </si>
  <si>
    <t>4150 to 3957 cal. BC</t>
  </si>
  <si>
    <t>X637, P9</t>
  </si>
  <si>
    <t>AAR-32314</t>
  </si>
  <si>
    <t>4211 to 3959 cal. BC</t>
  </si>
  <si>
    <t>X372, P3</t>
  </si>
  <si>
    <t>AAR-32308</t>
  </si>
  <si>
    <t>4223 to 3967 cal. BC</t>
  </si>
  <si>
    <t>X645, P10</t>
  </si>
  <si>
    <t>AAR-32315</t>
  </si>
  <si>
    <t>4225 to 3980 cal. BC</t>
  </si>
  <si>
    <t>X491, P4</t>
  </si>
  <si>
    <t>AAR-32309</t>
  </si>
  <si>
    <t>4226 to 3984 cal. BC</t>
  </si>
  <si>
    <t>X699, P12</t>
  </si>
  <si>
    <t>AAR-32317</t>
  </si>
  <si>
    <t>4315 to 3992 cal. BC</t>
  </si>
  <si>
    <t>14 annual rings</t>
  </si>
  <si>
    <t>X882, P16</t>
  </si>
  <si>
    <t>AAR-32321</t>
  </si>
  <si>
    <t>4246 to 4049 cal. BC</t>
  </si>
  <si>
    <t>X524, P6</t>
  </si>
  <si>
    <t>AAR-32311</t>
  </si>
  <si>
    <t>4317 to 4051 cal. BC</t>
  </si>
  <si>
    <t>X860, P15</t>
  </si>
  <si>
    <t>AAR-32320</t>
  </si>
  <si>
    <t>4322 to 4053 cal. BC</t>
  </si>
  <si>
    <t>X898, P17</t>
  </si>
  <si>
    <t>AAR-32322</t>
  </si>
  <si>
    <t>4323 to 4055 cal. BC</t>
  </si>
  <si>
    <t>X1017, P20</t>
  </si>
  <si>
    <t>AAR-32325</t>
  </si>
  <si>
    <t>4327 to 4056 cal. BC</t>
  </si>
  <si>
    <t>X330, P2</t>
  </si>
  <si>
    <t>AAR-32307</t>
  </si>
  <si>
    <t>4334 to 4067 cal. BC</t>
  </si>
  <si>
    <t>K-5772</t>
  </si>
  <si>
    <t>4825 to 4347 cal. BC</t>
  </si>
  <si>
    <t>Late Mesolithic-Iron Age</t>
  </si>
  <si>
    <t>X197; P381</t>
  </si>
  <si>
    <t>AAR-24557</t>
  </si>
  <si>
    <t>2014 to 1778 cal. BC</t>
  </si>
  <si>
    <t>Leister prong</t>
  </si>
  <si>
    <t>X471; P11</t>
  </si>
  <si>
    <t>AAR-33742</t>
  </si>
  <si>
    <t>-21.8 ± 0.2</t>
  </si>
  <si>
    <t>2464 to 2298 cal. BC</t>
  </si>
  <si>
    <t>Bone point</t>
  </si>
  <si>
    <t>Early Mesolithic-Late Neolithic</t>
  </si>
  <si>
    <t>X24; P7</t>
  </si>
  <si>
    <t>AAR-20136</t>
  </si>
  <si>
    <t>2855 to 2500 cal. BC</t>
  </si>
  <si>
    <t>X194; P8</t>
  </si>
  <si>
    <t>AAR-20137</t>
  </si>
  <si>
    <t>2133 to 1939 cal. BC</t>
  </si>
  <si>
    <t>X2799; P297</t>
  </si>
  <si>
    <t>AAR-28262</t>
  </si>
  <si>
    <t>6007 to 5837 cal. BC</t>
  </si>
  <si>
    <t>X3206; P298</t>
  </si>
  <si>
    <t>Maleae</t>
  </si>
  <si>
    <t>AAR-28263</t>
  </si>
  <si>
    <t>X3342; P299</t>
  </si>
  <si>
    <t>AAR-28264</t>
  </si>
  <si>
    <t>-30.2 ± 0.2</t>
  </si>
  <si>
    <t>3634 to 3380 cal. BC</t>
  </si>
  <si>
    <t>X3577; P300</t>
  </si>
  <si>
    <t>AAR-28265</t>
  </si>
  <si>
    <t>-27.0 ± 0.2</t>
  </si>
  <si>
    <t>3767 to 3642 cal. BC</t>
  </si>
  <si>
    <t>X3877; P301</t>
  </si>
  <si>
    <t>AAR-28266</t>
  </si>
  <si>
    <t>-29.0 ± 0.2</t>
  </si>
  <si>
    <t>3898 to 3650 cal. BC</t>
  </si>
  <si>
    <t>X4967; P302</t>
  </si>
  <si>
    <t>AAR-28267</t>
  </si>
  <si>
    <t>-32.0 ± 0.2</t>
  </si>
  <si>
    <t>4715 to 4504 cal. BC</t>
  </si>
  <si>
    <t>X4978; P303</t>
  </si>
  <si>
    <t>AAR-28268</t>
  </si>
  <si>
    <t>4693 to 4497 cal. BC</t>
  </si>
  <si>
    <t>X11866; P304</t>
  </si>
  <si>
    <t>AAR-28269</t>
  </si>
  <si>
    <t>4676 to 4453 cal. BC</t>
  </si>
  <si>
    <t>X4633; P43</t>
  </si>
  <si>
    <t>AAR-24615</t>
  </si>
  <si>
    <t>4338 to 4175 cal. BC</t>
  </si>
  <si>
    <t>X8060; P135</t>
  </si>
  <si>
    <t>AAR-28272</t>
  </si>
  <si>
    <t>-30.5 ± 0.2</t>
  </si>
  <si>
    <t>3956 to 3780 cal. BC</t>
  </si>
  <si>
    <t>X8781; P136</t>
  </si>
  <si>
    <t>AAR-28273</t>
  </si>
  <si>
    <t>X818; P54</t>
  </si>
  <si>
    <t>AAR-33788</t>
  </si>
  <si>
    <t>-17.3 ± 0.1</t>
  </si>
  <si>
    <t>3596 to 3200 cal. BC</t>
  </si>
  <si>
    <t>X2707; P55</t>
  </si>
  <si>
    <t>AAR-33789</t>
  </si>
  <si>
    <t>-23.3 ± 0.1</t>
  </si>
  <si>
    <t>4321 to 4051 cal. BC</t>
  </si>
  <si>
    <t>X4329; P56</t>
  </si>
  <si>
    <t>AAR-33790</t>
  </si>
  <si>
    <t>-20.4 ± 0.1</t>
  </si>
  <si>
    <t>4037 to 3803 cal. BC</t>
  </si>
  <si>
    <t>X17499</t>
  </si>
  <si>
    <t>AAR-33403</t>
  </si>
  <si>
    <t>3629 to 3377 cal. BC</t>
  </si>
  <si>
    <t>Chaudesaigues-Clausen 2023</t>
  </si>
  <si>
    <t>X21541</t>
  </si>
  <si>
    <t>AAR-33404</t>
  </si>
  <si>
    <t>4033 to 3802 cal. BC</t>
  </si>
  <si>
    <t>X22381</t>
  </si>
  <si>
    <t>AAR-33405</t>
  </si>
  <si>
    <t>3946 to 3712 cal. BC</t>
  </si>
  <si>
    <t>X1660; P405</t>
  </si>
  <si>
    <r>
      <rPr>
        <i/>
        <sz val="10"/>
        <color theme="1"/>
        <rFont val="Times New Roman"/>
        <family val="1"/>
      </rPr>
      <t>Capra</t>
    </r>
    <r>
      <rPr>
        <sz val="10"/>
        <color theme="1"/>
        <rFont val="Times New Roman"/>
        <family val="1"/>
      </rPr>
      <t xml:space="preserve"> sp./</t>
    </r>
    <r>
      <rPr>
        <i/>
        <sz val="10"/>
        <color theme="1"/>
        <rFont val="Times New Roman"/>
        <family val="1"/>
      </rPr>
      <t>Ovis</t>
    </r>
    <r>
      <rPr>
        <sz val="10"/>
        <color theme="1"/>
        <rFont val="Times New Roman"/>
        <family val="1"/>
      </rPr>
      <t xml:space="preserve"> sp.</t>
    </r>
  </si>
  <si>
    <t>AAR-34586</t>
  </si>
  <si>
    <t>3636 to 3386 cal. BC</t>
  </si>
  <si>
    <t>X1664; P406</t>
  </si>
  <si>
    <t>Bos taurus</t>
  </si>
  <si>
    <t>AAR-34587</t>
  </si>
  <si>
    <t>X2253; P407</t>
  </si>
  <si>
    <t>Capreolus capreolus</t>
  </si>
  <si>
    <t>AAR-34588</t>
  </si>
  <si>
    <t>4539 to 4356 cal. BC</t>
  </si>
  <si>
    <t>X3885; P408</t>
  </si>
  <si>
    <t>Cervus elaphus</t>
  </si>
  <si>
    <t>AAR-34589</t>
  </si>
  <si>
    <t>4231 to 3715 cal. BC</t>
  </si>
  <si>
    <t>X8033; P409</t>
  </si>
  <si>
    <t>AAR-34590</t>
  </si>
  <si>
    <t>3762 to 3539 cal. BC</t>
  </si>
  <si>
    <t>X8776; P410</t>
  </si>
  <si>
    <t>AAR-34591</t>
  </si>
  <si>
    <t>2620 to 2470 cal. BC</t>
  </si>
  <si>
    <t>X8832; P411</t>
  </si>
  <si>
    <t>AAR-34592</t>
  </si>
  <si>
    <t>3959 to 3797 cal. BC</t>
  </si>
  <si>
    <t>X9498; P412</t>
  </si>
  <si>
    <t>AAR-34593</t>
  </si>
  <si>
    <t>3705 to 3533 cal. BC</t>
  </si>
  <si>
    <t>X9907; P413</t>
  </si>
  <si>
    <t>AAR-34594</t>
  </si>
  <si>
    <t>3709 to 3538 cal. BC</t>
  </si>
  <si>
    <t>X9909; P414</t>
  </si>
  <si>
    <t>AAR-34595</t>
  </si>
  <si>
    <t>3638 to 3517 cal. BC</t>
  </si>
  <si>
    <t>X19542; P415</t>
  </si>
  <si>
    <t>AAR-34596</t>
  </si>
  <si>
    <t>3767 to 3645 cal. BC</t>
  </si>
  <si>
    <t>X19755; P416</t>
  </si>
  <si>
    <t>AAR-34597</t>
  </si>
  <si>
    <t>3640 to 3384 cal. BC</t>
  </si>
  <si>
    <t>X19929; P417</t>
  </si>
  <si>
    <t>AAR-34598</t>
  </si>
  <si>
    <t>4443 to 4265 cal. BC</t>
  </si>
  <si>
    <t>X20114; P418</t>
  </si>
  <si>
    <t>AAR-34599</t>
  </si>
  <si>
    <t>3953 to 3793 cal. BC</t>
  </si>
  <si>
    <t>X20153; P419</t>
  </si>
  <si>
    <t>AAR-34600</t>
  </si>
  <si>
    <t>4687 to 4460 cal. BC</t>
  </si>
  <si>
    <t>X14653; 42946</t>
  </si>
  <si>
    <t>AAR-35133</t>
  </si>
  <si>
    <t>4219 to 3815 cal. BC</t>
  </si>
  <si>
    <t>X19134; 42950</t>
  </si>
  <si>
    <t>AAR-35137</t>
  </si>
  <si>
    <t>4046 to 3808 cal. BC</t>
  </si>
  <si>
    <t>X20112; 42954</t>
  </si>
  <si>
    <t>AAR-35141</t>
  </si>
  <si>
    <t>4229 to 3973 cal. BC</t>
  </si>
  <si>
    <t>Early Neolithic-Early Bronze Age</t>
  </si>
  <si>
    <t>X1739; P34</t>
  </si>
  <si>
    <t>AAR-24614</t>
  </si>
  <si>
    <t>-31.5 ± 0.6</t>
  </si>
  <si>
    <t>3331 to 2928 cal. BC</t>
  </si>
  <si>
    <t>Late Palaeolithic-Middle
Neolithic</t>
  </si>
  <si>
    <t>X168; P997</t>
  </si>
  <si>
    <t>AAR-28302</t>
  </si>
  <si>
    <t>3961 to 3791 cal. BC</t>
  </si>
  <si>
    <t>Late Mesolithic-Early Neolithic</t>
  </si>
  <si>
    <t>X1940; P72</t>
  </si>
  <si>
    <t>AAR-25699</t>
  </si>
  <si>
    <t>3623 to 3370 cal. BC</t>
  </si>
  <si>
    <t>X4249; P73</t>
  </si>
  <si>
    <t>AAR-25700</t>
  </si>
  <si>
    <t>-25.0 ± 0.2</t>
  </si>
  <si>
    <t>X1409; P81</t>
  </si>
  <si>
    <t>AAR-28298</t>
  </si>
  <si>
    <t>-28.5 ± 0.2</t>
  </si>
  <si>
    <t>3628 to 3374 cal. BC</t>
  </si>
  <si>
    <t>X1642; P82</t>
  </si>
  <si>
    <t>AAR-28299</t>
  </si>
  <si>
    <t>3936 to 3653 cal. BC</t>
  </si>
  <si>
    <t>X2976; P83</t>
  </si>
  <si>
    <t>AAR-28300</t>
  </si>
  <si>
    <t>-26.8 ± 0.2</t>
  </si>
  <si>
    <t>3637 to 3381 cal. BC</t>
  </si>
  <si>
    <t>X3004; P84</t>
  </si>
  <si>
    <t>AAR-28301</t>
  </si>
  <si>
    <t>3522 to 3368 cal. BC</t>
  </si>
  <si>
    <t>X767; P93</t>
  </si>
  <si>
    <t>AAR-22791</t>
  </si>
  <si>
    <t>X1121; P148</t>
  </si>
  <si>
    <t>AAR-24622</t>
  </si>
  <si>
    <t>-42.0 ± 4.0</t>
  </si>
  <si>
    <t>4043 to 3964 cal. BC</t>
  </si>
  <si>
    <t>X117; P191</t>
  </si>
  <si>
    <t>AAR-28304</t>
  </si>
  <si>
    <t>-26.3 ± 0.2</t>
  </si>
  <si>
    <t>X517; P192</t>
  </si>
  <si>
    <t>AAR-28305</t>
  </si>
  <si>
    <t>3956 to 3782 cal. BC</t>
  </si>
  <si>
    <t>X570; P193</t>
  </si>
  <si>
    <t>AAR-28306</t>
  </si>
  <si>
    <t>-27.1 ± 0.2</t>
  </si>
  <si>
    <t>3971 to 3716 cal. BC</t>
  </si>
  <si>
    <t>X710; P194</t>
  </si>
  <si>
    <t>AAR-28307</t>
  </si>
  <si>
    <t>-27.9 ± 0.2</t>
  </si>
  <si>
    <t>4496 to 4352 cal. BC</t>
  </si>
  <si>
    <t>X812; P195</t>
  </si>
  <si>
    <t>AAR-28308</t>
  </si>
  <si>
    <t>-30.3 ± 0.2</t>
  </si>
  <si>
    <t>4442 to 4254 cal. BC</t>
  </si>
  <si>
    <t>Region_1</t>
  </si>
  <si>
    <t>Region_2</t>
  </si>
  <si>
    <t>Presence/absence of ceramics</t>
  </si>
  <si>
    <t>ÅHM 504; FHM 1870</t>
  </si>
  <si>
    <t>K-2084</t>
  </si>
  <si>
    <t>4541 to 4050 cal. BC</t>
  </si>
  <si>
    <t>Andersen 1978</t>
  </si>
  <si>
    <t>Below shell heap</t>
  </si>
  <si>
    <t>Shell</t>
  </si>
  <si>
    <t>K-2640</t>
  </si>
  <si>
    <t>4220 to 3680 cal. BC</t>
  </si>
  <si>
    <t>Top of the shell heap</t>
  </si>
  <si>
    <t>K-2638</t>
  </si>
  <si>
    <t>4180 to 3640 cal. BC</t>
  </si>
  <si>
    <t>Bottom of the shell heap</t>
  </si>
  <si>
    <t>K-2639</t>
  </si>
  <si>
    <t>4180 to 3620 cal. BC</t>
  </si>
  <si>
    <t>Middle of the shell heap</t>
  </si>
  <si>
    <t>Mariager Fjord</t>
  </si>
  <si>
    <t>ÅHM 3642</t>
  </si>
  <si>
    <t>X489</t>
  </si>
  <si>
    <t>Undetermined</t>
  </si>
  <si>
    <t>AAR-21755</t>
  </si>
  <si>
    <t>3700 to 3530 cal. BC</t>
  </si>
  <si>
    <t>Philippsen et al. 2020</t>
  </si>
  <si>
    <t>Deep deposit of shell layer in beach ridge under PWC midden</t>
  </si>
  <si>
    <t>X224</t>
  </si>
  <si>
    <t>Charred hazelnut</t>
  </si>
  <si>
    <t>AAR-21753</t>
  </si>
  <si>
    <t>3070 to 2910 cal. BC</t>
  </si>
  <si>
    <t>PWC hearth A27, culture layer (upper part) under shellmidden</t>
  </si>
  <si>
    <t>X74</t>
  </si>
  <si>
    <t>AAR-21751</t>
  </si>
  <si>
    <t>2870 to 2500 cal. BC</t>
  </si>
  <si>
    <t>PWC hearth A5, lower shellheap (oyster)</t>
  </si>
  <si>
    <t>K-6788</t>
  </si>
  <si>
    <t>2680 to 2220 cal. BC</t>
  </si>
  <si>
    <t>Rasmussen 1999</t>
  </si>
  <si>
    <t>K-6789</t>
  </si>
  <si>
    <t>2560 to 2060 cal. BC</t>
  </si>
  <si>
    <t>K-6790</t>
  </si>
  <si>
    <t>2540 to 2080 cal. BC</t>
  </si>
  <si>
    <t>X242</t>
  </si>
  <si>
    <t>AAR-21754</t>
  </si>
  <si>
    <t>2400 to 2140 cal. BC</t>
  </si>
  <si>
    <t>PWC hearth A27, culture layer (middel part) under shellmidden</t>
  </si>
  <si>
    <t>X174</t>
  </si>
  <si>
    <t>AAR-21752</t>
  </si>
  <si>
    <t>2340 to 2140 cal. BC</t>
  </si>
  <si>
    <t>PWC hearth A18, upper shellheap (cardium)</t>
  </si>
  <si>
    <t>ÅHM 2304; FHM 3251</t>
  </si>
  <si>
    <t>Poz-22587</t>
  </si>
  <si>
    <t>5210 to 4940 cal. BC</t>
  </si>
  <si>
    <t>K-5061</t>
  </si>
  <si>
    <t>4470 to 3960 cal. BC</t>
  </si>
  <si>
    <t>J1; lower Mesolithic level</t>
  </si>
  <si>
    <t>K-5060</t>
  </si>
  <si>
    <t>4100 to 3560 cal. BC</t>
  </si>
  <si>
    <t>J1; upper Mesolithic level</t>
  </si>
  <si>
    <t>Poz-22589</t>
  </si>
  <si>
    <t>3940 to 3660 cal. BC</t>
  </si>
  <si>
    <t>K-5303</t>
  </si>
  <si>
    <t>3840 to 3380 cal. BC</t>
  </si>
  <si>
    <t>Early Neolithic levels</t>
  </si>
  <si>
    <t>Sus domesticus</t>
  </si>
  <si>
    <t>Poz-22588</t>
  </si>
  <si>
    <t>3490 to 3100 cal. BC</t>
  </si>
  <si>
    <t>FHM 3251</t>
  </si>
  <si>
    <t>K-6817</t>
  </si>
  <si>
    <t>4600 to 4140 cal. BC</t>
  </si>
  <si>
    <t>Dyrholmen II phase</t>
  </si>
  <si>
    <t>K-6541</t>
  </si>
  <si>
    <t>3550 to 3010 cal. BC</t>
  </si>
  <si>
    <t>Rasmussen 1997</t>
  </si>
  <si>
    <t>K-6049</t>
  </si>
  <si>
    <t>4380 to 3960 cal. BC</t>
  </si>
  <si>
    <t>Rahbek and Rasmussen 1994</t>
  </si>
  <si>
    <t>AAR-7216</t>
  </si>
  <si>
    <t>5590 to 5250 cal. BC</t>
  </si>
  <si>
    <t>Heinemeier 2002</t>
  </si>
  <si>
    <t>From depth profile in classic kitchen midden</t>
  </si>
  <si>
    <t>AAR-7217</t>
  </si>
  <si>
    <t>5280 to 4900 cal. BC</t>
  </si>
  <si>
    <t>From depth profile in classic kitchen midding. From a depth of 0.65 m</t>
  </si>
  <si>
    <t>AAR-7218</t>
  </si>
  <si>
    <t>5120 to 4720 cal. BC</t>
  </si>
  <si>
    <t>From depth profile in classic kitchen midding. From a depth of 0.5 m</t>
  </si>
  <si>
    <t>Bos primigenius</t>
  </si>
  <si>
    <t>Metacarpus + 4 other bones</t>
  </si>
  <si>
    <t>Ua-23538</t>
  </si>
  <si>
    <t>4840 to 4560 cal. BC</t>
  </si>
  <si>
    <t>Gravlund et al. 2012</t>
  </si>
  <si>
    <t>ÅHM 972; FHM 2911</t>
  </si>
  <si>
    <t>Bjørnsholm 1988</t>
  </si>
  <si>
    <t>K-5304</t>
  </si>
  <si>
    <t>4900 to 4350 cal. BC</t>
  </si>
  <si>
    <t>Rasmussen 1991</t>
  </si>
  <si>
    <t>FHM 2911</t>
  </si>
  <si>
    <t>K-5307</t>
  </si>
  <si>
    <t>4640 to 4090 cal. BC</t>
  </si>
  <si>
    <t>AAEA</t>
  </si>
  <si>
    <t>K-5071</t>
  </si>
  <si>
    <t>4620 to 4070 cal. BC</t>
  </si>
  <si>
    <t>Pre-midden layer</t>
  </si>
  <si>
    <t>Homo sapiens</t>
  </si>
  <si>
    <t>Mandibula; Adult</t>
  </si>
  <si>
    <t>4550 to 4330 cal. BC</t>
  </si>
  <si>
    <t>AADZ</t>
  </si>
  <si>
    <t>K-5070</t>
  </si>
  <si>
    <t>4480 to 4050 cal. BC</t>
  </si>
  <si>
    <t>AADY</t>
  </si>
  <si>
    <t>K-5069</t>
  </si>
  <si>
    <t>P52/2014 KMG; ZMK 27/1993</t>
  </si>
  <si>
    <t>Ursus arctos</t>
  </si>
  <si>
    <t>AAR-21422</t>
  </si>
  <si>
    <t>4444 to 4339 cal. BC</t>
  </si>
  <si>
    <t>Klassen and Gregersen 2023</t>
  </si>
  <si>
    <t>SPR</t>
  </si>
  <si>
    <t>K-4794</t>
  </si>
  <si>
    <t>4310 to 3800 cal. BC</t>
  </si>
  <si>
    <t>DAA</t>
  </si>
  <si>
    <t>K-4688</t>
  </si>
  <si>
    <t>4260 to 3710 cal. BC</t>
  </si>
  <si>
    <t>AAYW</t>
  </si>
  <si>
    <t>AAR-802</t>
  </si>
  <si>
    <t>4240 to 3520 cal. BC</t>
  </si>
  <si>
    <t>Andersen and Johansen 1990</t>
  </si>
  <si>
    <t>QR</t>
  </si>
  <si>
    <t>K-4689</t>
  </si>
  <si>
    <t>4230 to 3690 cal. BC</t>
  </si>
  <si>
    <t>AENP</t>
  </si>
  <si>
    <t>K-5716</t>
  </si>
  <si>
    <t>4220 to 3660 cal. BC</t>
  </si>
  <si>
    <t>K-5306</t>
  </si>
  <si>
    <t>4200 to 3660 cal. BC</t>
  </si>
  <si>
    <t>OSX</t>
  </si>
  <si>
    <t>K-4945</t>
  </si>
  <si>
    <t>4190 to 3660 cal. BC</t>
  </si>
  <si>
    <t>SPO</t>
  </si>
  <si>
    <t>K-4792</t>
  </si>
  <si>
    <t>4160 to 3640 cal. BC</t>
  </si>
  <si>
    <t>SPP</t>
  </si>
  <si>
    <t>K-4793</t>
  </si>
  <si>
    <t>4140 to 3620 cal. BC</t>
  </si>
  <si>
    <t>AFZY</t>
  </si>
  <si>
    <t>K-5715</t>
  </si>
  <si>
    <t>4130 to 3570 cal. BC</t>
  </si>
  <si>
    <t>AFZZ</t>
  </si>
  <si>
    <t>K-5714</t>
  </si>
  <si>
    <t>4060 to 3630 cal. BC</t>
  </si>
  <si>
    <t>AFZX</t>
  </si>
  <si>
    <t>K-5717</t>
  </si>
  <si>
    <t>4040 to 3620 cal. BC</t>
  </si>
  <si>
    <t>SPS</t>
  </si>
  <si>
    <t>K-4795</t>
  </si>
  <si>
    <t>4030 to 3530 cal. BC</t>
  </si>
  <si>
    <t>AENO</t>
  </si>
  <si>
    <t>K-5713</t>
  </si>
  <si>
    <t>4020 to 3580 cal. BC</t>
  </si>
  <si>
    <t>AADX</t>
  </si>
  <si>
    <t>K-5068</t>
  </si>
  <si>
    <t>4020 to 3520 cal. BC</t>
  </si>
  <si>
    <t>ACSY</t>
  </si>
  <si>
    <t>AAR-803</t>
  </si>
  <si>
    <t>3980 to 3530 cal. BC</t>
  </si>
  <si>
    <t>AAR-968</t>
  </si>
  <si>
    <t>3979 to 3531 cal. BC</t>
  </si>
  <si>
    <t>AKFK</t>
  </si>
  <si>
    <t>K-5810</t>
  </si>
  <si>
    <t>3940 to 3420 cal. BC</t>
  </si>
  <si>
    <t>UAS</t>
  </si>
  <si>
    <t>K-5516</t>
  </si>
  <si>
    <t>3840 to 3310 cal. BC</t>
  </si>
  <si>
    <t>Oyster shells in close contact with the potsherd</t>
  </si>
  <si>
    <t>AKFL</t>
  </si>
  <si>
    <t>K-5817</t>
  </si>
  <si>
    <t>3830 to 3300 cal. BC</t>
  </si>
  <si>
    <t>AKFN</t>
  </si>
  <si>
    <t>K-5818</t>
  </si>
  <si>
    <t>3800 to 3270 cal. BC</t>
  </si>
  <si>
    <t>AFZU</t>
  </si>
  <si>
    <t>K-5719</t>
  </si>
  <si>
    <t>3800 to 3260 cal. BC</t>
  </si>
  <si>
    <t>SPM</t>
  </si>
  <si>
    <t>K-4790</t>
  </si>
  <si>
    <t>3770 to 3250 cal. BC</t>
  </si>
  <si>
    <t>SPN</t>
  </si>
  <si>
    <t>K-4791</t>
  </si>
  <si>
    <t>3760 to 3240 cal. BC</t>
  </si>
  <si>
    <t>PLA</t>
  </si>
  <si>
    <t>K-4796</t>
  </si>
  <si>
    <t>3660 to 3080 cal. BC</t>
  </si>
  <si>
    <t>Adult female</t>
  </si>
  <si>
    <t>3620 to 3030 cal. BC</t>
  </si>
  <si>
    <t>Rasmussen and Rahbek 1993; Fischer et al. 2007</t>
  </si>
  <si>
    <t>Mean carbon value</t>
  </si>
  <si>
    <t>UAM</t>
  </si>
  <si>
    <t>K-5515</t>
  </si>
  <si>
    <t>3620 to 3000 cal. BC</t>
  </si>
  <si>
    <t>AFZW</t>
  </si>
  <si>
    <t>K-5718</t>
  </si>
  <si>
    <t>3590 to 2950 cal. BC</t>
  </si>
  <si>
    <t>AFZT</t>
  </si>
  <si>
    <t>K-5720</t>
  </si>
  <si>
    <t>3550 to 2920 cal. BC</t>
  </si>
  <si>
    <t>AFZS</t>
  </si>
  <si>
    <t>K-5721</t>
  </si>
  <si>
    <t>3460 to 2880 cal. BC</t>
  </si>
  <si>
    <t>3360 to 2940 cal. BC</t>
  </si>
  <si>
    <t>Adult male</t>
  </si>
  <si>
    <t>3280 to 2700 cal. BC</t>
  </si>
  <si>
    <t>ÅHM 982; FHM 168</t>
  </si>
  <si>
    <t>K-3680</t>
  </si>
  <si>
    <t>4000 to 3500 cal. BC</t>
  </si>
  <si>
    <t>Petersen 1986</t>
  </si>
  <si>
    <t>K-5355</t>
  </si>
  <si>
    <t>3005 to 2499 cal. BC</t>
  </si>
  <si>
    <t>Andersen 1992</t>
  </si>
  <si>
    <t>Slivsø</t>
  </si>
  <si>
    <t>K-5993</t>
  </si>
  <si>
    <t>From top of layer 12 that dates the termination of the first of three transgressions seen in the profile</t>
  </si>
  <si>
    <t>K-5994</t>
  </si>
  <si>
    <t>1780 to 1240 cal. BC</t>
  </si>
  <si>
    <t>From the same profile as K-5993. Layer 5 dates the second transgression</t>
  </si>
  <si>
    <t>FHM 1586</t>
  </si>
  <si>
    <t>Pd 7567</t>
  </si>
  <si>
    <t>K-1661</t>
  </si>
  <si>
    <t>5880 to 5330 cal. BC</t>
  </si>
  <si>
    <t>Charcoal (Quercus sp.) from lower cultural layer, Field A 12, Layer 11.</t>
  </si>
  <si>
    <t>Pd 7569, 7570</t>
  </si>
  <si>
    <t>K-1660</t>
  </si>
  <si>
    <t>5620 to 5070 cal. BC</t>
  </si>
  <si>
    <t>Charcoal (Ulmus sp.) from lower cultural layer, Field A22, Layer 2.</t>
  </si>
  <si>
    <t>SHg 902, 903</t>
  </si>
  <si>
    <t>K-1614</t>
  </si>
  <si>
    <t>5470 to 4840 cal. BC</t>
  </si>
  <si>
    <t>Shells (Ostrea edulis) from lower cultural layer at junction of Fields A9, A10, and E1, Layer 11</t>
  </si>
  <si>
    <t>CYV</t>
  </si>
  <si>
    <t>K-1860</t>
  </si>
  <si>
    <t>5450 to 4840 cal. BC</t>
  </si>
  <si>
    <t>Shells (Ostrea edulis) from lower cultural layer, Field 75/45, Layer 11 (9).</t>
  </si>
  <si>
    <t>CYM</t>
  </si>
  <si>
    <t>K-1858</t>
  </si>
  <si>
    <t>5330 to 4710 cal. BC</t>
  </si>
  <si>
    <t>Shells (Ostrea edulis) from lower cultural layer, Field 58/39, Layer 11.</t>
  </si>
  <si>
    <t>CZS</t>
  </si>
  <si>
    <t>K-1862</t>
  </si>
  <si>
    <t>5000 to 4400 cal. BC</t>
  </si>
  <si>
    <t>Shells (Ostrea edulis) from lower cultural layer, Field 80/45, Layer 11 (9).</t>
  </si>
  <si>
    <t>K-2133</t>
  </si>
  <si>
    <t>4650 to 4080 cal. BC</t>
  </si>
  <si>
    <t>Anon 1975 in Astrup 2015</t>
  </si>
  <si>
    <t>SHg 900, 901</t>
  </si>
  <si>
    <t>K-1613b</t>
  </si>
  <si>
    <t>4490 to 3870 cal. BC</t>
  </si>
  <si>
    <t>Shells (Ostrea edulis) from upper cultural layer at junction of Fields A9, A10, and E1, Layer 4 Date is average of 2 measurements: 5680 ± 120 and 5550 ± 120.</t>
  </si>
  <si>
    <t>K-1613a</t>
  </si>
  <si>
    <t>4340 to 3720 cal. BC</t>
  </si>
  <si>
    <t>CYU</t>
  </si>
  <si>
    <t>K-1859</t>
  </si>
  <si>
    <t>4270 to 3680 cal. BC</t>
  </si>
  <si>
    <t>Shells (Ostrea edulis) from upper cultural layer, Field 75/45, Layer 4.</t>
  </si>
  <si>
    <t>CYJ</t>
  </si>
  <si>
    <t>K-1856</t>
  </si>
  <si>
    <t>4260 to 3700 cal. BC</t>
  </si>
  <si>
    <t>Shells (Ostrea edulis) from upper cultural layer, Field 59/42, Layer 8. Date is average of 2 measurements: 5380 ± 110 and 5620 ± 110.</t>
  </si>
  <si>
    <t>CYL</t>
  </si>
  <si>
    <t>K-1857</t>
  </si>
  <si>
    <t>4230 to 3640 cal. BC</t>
  </si>
  <si>
    <t>Shells (Ostrea edulis) from upper cultural layer, Field 57/42, Layer 4.</t>
  </si>
  <si>
    <t>CZO</t>
  </si>
  <si>
    <t>K-1861</t>
  </si>
  <si>
    <t>4210 to 3620 cal. BC</t>
  </si>
  <si>
    <t>Shells (Ostrea edulis) from upper cultural layer, Field 80/45, Layer 4.</t>
  </si>
  <si>
    <t>CZY</t>
  </si>
  <si>
    <t>K-1863</t>
  </si>
  <si>
    <t>4200 to 3610 cal. BC</t>
  </si>
  <si>
    <t>Shells (Ostrea edulis) from upper cultural layer, Field 68/44, Layer 4.</t>
  </si>
  <si>
    <t>DAB</t>
  </si>
  <si>
    <t>K-1864</t>
  </si>
  <si>
    <t>4180 to 3630 cal. BC</t>
  </si>
  <si>
    <t>Shells (Ostrea edulis) from upper cultural layer, Field 68/47, Layer 4. Date is average of 2 measurements: 5370 ± 110 and 5460 ± 110.</t>
  </si>
  <si>
    <t>CYC</t>
  </si>
  <si>
    <t>K-1855</t>
  </si>
  <si>
    <t>Shells (Ostrea edulis) from upper cultural layer, Field 59/43, Layer 4. Date is average of 2 measurements: 5290 ± 110 and 5520 ± 110.</t>
  </si>
  <si>
    <t>K-2008</t>
  </si>
  <si>
    <t>4043 to 3646 cal. BC</t>
  </si>
  <si>
    <t>Isefjord</t>
  </si>
  <si>
    <t>-4; Mature adult female</t>
  </si>
  <si>
    <t>1500 to 1320 cal. BC</t>
  </si>
  <si>
    <t>K-3679</t>
  </si>
  <si>
    <t>2050 to 1500 cal. BC</t>
  </si>
  <si>
    <t>Hazelnut</t>
  </si>
  <si>
    <t>K-4552</t>
  </si>
  <si>
    <t>5710 to 5380 cal. BC</t>
  </si>
  <si>
    <t>Jonsson and Astrup 2020</t>
  </si>
  <si>
    <t>5470 to 5070 cal. BC</t>
  </si>
  <si>
    <t>T1 1#5</t>
  </si>
  <si>
    <t>AAR-8780</t>
  </si>
  <si>
    <t>T1 1#8</t>
  </si>
  <si>
    <t>AAR-8782</t>
  </si>
  <si>
    <t>5320 to 5050 cal. BC</t>
  </si>
  <si>
    <t>Test 11, C14#9, North 8</t>
  </si>
  <si>
    <t>Beta-308061</t>
  </si>
  <si>
    <t>5210 to 4950 cal. BC</t>
  </si>
  <si>
    <t>T1 1#7</t>
  </si>
  <si>
    <t>AAR-8781</t>
  </si>
  <si>
    <t>5210 to 4840 cal. BC</t>
  </si>
  <si>
    <t>2003 mandible</t>
  </si>
  <si>
    <t>Mandible; Young adult</t>
  </si>
  <si>
    <t>5180 to 4760 cal. BC</t>
  </si>
  <si>
    <t>Burial B</t>
  </si>
  <si>
    <t>5080 to 4780 cal. BC</t>
  </si>
  <si>
    <t>Burial A</t>
  </si>
  <si>
    <t>Female; Young adult female</t>
  </si>
  <si>
    <t>5000 to 4590 cal. BC</t>
  </si>
  <si>
    <t>Bone spatula</t>
  </si>
  <si>
    <t>AAR-7417</t>
  </si>
  <si>
    <t>4990 to 4790 cal. BC</t>
  </si>
  <si>
    <t>4970 to 4620 cal. BC</t>
  </si>
  <si>
    <t>Female</t>
  </si>
  <si>
    <t>4960 to 4630 cal. BC</t>
  </si>
  <si>
    <t>4920 to 4540 cal. BC</t>
  </si>
  <si>
    <t>4890 to 4480 cal. BC</t>
  </si>
  <si>
    <t>T11#3</t>
  </si>
  <si>
    <t>Capreolus capreolus?</t>
  </si>
  <si>
    <t>AAR-8779</t>
  </si>
  <si>
    <t>4840 to 4510 cal. BC</t>
  </si>
  <si>
    <t>Test 11, C14#6, North 7b</t>
  </si>
  <si>
    <t>Beta-308060</t>
  </si>
  <si>
    <t>4790 to 4610 cal. BC</t>
  </si>
  <si>
    <t>Antler pick</t>
  </si>
  <si>
    <t>AAR-7418</t>
  </si>
  <si>
    <t>4780 to 4540 cal. BC</t>
  </si>
  <si>
    <t>Old middle/Mature adult female</t>
  </si>
  <si>
    <t>4780 to 4400 cal. BC</t>
  </si>
  <si>
    <t>4780 to 4270 cal. BC</t>
  </si>
  <si>
    <t>Burial B; Radiocarbon Laboratory at the National Museum Copenhagen</t>
  </si>
  <si>
    <t>4750 to 4360 cal. BC</t>
  </si>
  <si>
    <t>Young adult female</t>
  </si>
  <si>
    <t>4440 to 3980 cal. BC</t>
  </si>
  <si>
    <t>Burial A; Radiocarbon Laboratory at the National Museum Copenhagen</t>
  </si>
  <si>
    <t>T11#2</t>
  </si>
  <si>
    <t>AAR-8778</t>
  </si>
  <si>
    <t>4330 to 4000 cal. BC</t>
  </si>
  <si>
    <t>TP2</t>
  </si>
  <si>
    <t>AAR-8774</t>
  </si>
  <si>
    <t>4220 to 3780 cal. BC</t>
  </si>
  <si>
    <t>Burial D</t>
  </si>
  <si>
    <t>Young adult male</t>
  </si>
  <si>
    <t>4040 to 3770 cal. BC</t>
  </si>
  <si>
    <t>AAR-7418-2</t>
  </si>
  <si>
    <t>Male</t>
  </si>
  <si>
    <t>3950 to 3420 cal. BC</t>
  </si>
  <si>
    <t>3940 to 3650 cal. BC</t>
  </si>
  <si>
    <t>3920 to 3640 cal. BC</t>
  </si>
  <si>
    <t>3910 to 3370 cal. BC</t>
  </si>
  <si>
    <t>Burial D; Radiocarbon Laboratory at the National Museum Copenhagen</t>
  </si>
  <si>
    <t>125N/128E (7a-9)</t>
  </si>
  <si>
    <t>BA-10654</t>
  </si>
  <si>
    <t>3350 to 3030 cal. BC</t>
  </si>
  <si>
    <t>126N/128E (3-3)</t>
  </si>
  <si>
    <t>BA-10656</t>
  </si>
  <si>
    <t>2570 to 2460 cal. BC</t>
  </si>
  <si>
    <t>114N/123E (6-8)</t>
  </si>
  <si>
    <t>BA-10655</t>
  </si>
  <si>
    <t>160 to 1 cal. BC</t>
  </si>
  <si>
    <t>Burial C</t>
  </si>
  <si>
    <t>1430 to 1220 cal. BC</t>
  </si>
  <si>
    <t>Saksild Bugt</t>
  </si>
  <si>
    <t>FHM 3954</t>
  </si>
  <si>
    <t>K-6538</t>
  </si>
  <si>
    <t>4260 to 3800 cal. BC</t>
  </si>
  <si>
    <t>Rasmussen 1997; Andersen 2004</t>
  </si>
  <si>
    <t>FHM 4217</t>
  </si>
  <si>
    <t>K-7132</t>
  </si>
  <si>
    <t>4010 to 3650 cal. BC</t>
  </si>
  <si>
    <t>Dyngby syd</t>
  </si>
  <si>
    <t>FHM 4339</t>
  </si>
  <si>
    <t>AAR-7648</t>
  </si>
  <si>
    <t>5060 to 4690 cal. BC</t>
  </si>
  <si>
    <t>AAR-7649</t>
  </si>
  <si>
    <t>4570 to 4240 cal. BC</t>
  </si>
  <si>
    <t>AAR-7215</t>
  </si>
  <si>
    <t>4490 to 4160 cal. BC</t>
  </si>
  <si>
    <t>Djursland</t>
  </si>
  <si>
    <t>Antler</t>
  </si>
  <si>
    <t>K-4342</t>
  </si>
  <si>
    <t>4560 to 4030 cal. BC</t>
  </si>
  <si>
    <t>Kolindsund</t>
  </si>
  <si>
    <t>AAR-5458</t>
  </si>
  <si>
    <t>4400 to 4050 cal. BC</t>
  </si>
  <si>
    <t>AAR-5457</t>
  </si>
  <si>
    <t>4240 to 3900 cal. BC</t>
  </si>
  <si>
    <t>ÅHM 3187; FHM 3822</t>
  </si>
  <si>
    <t>AAR-8456</t>
  </si>
  <si>
    <t>4893 to 4695 cal. BC</t>
  </si>
  <si>
    <t>AAR-8457</t>
  </si>
  <si>
    <t>4490 to 4354 cal. BC</t>
  </si>
  <si>
    <t>K-6376</t>
  </si>
  <si>
    <t>4460 to 3910 cal. BC</t>
  </si>
  <si>
    <t>K-6051</t>
  </si>
  <si>
    <t>4380 to 3830 cal. BC</t>
  </si>
  <si>
    <t>K-6377</t>
  </si>
  <si>
    <t>4380 to 3820 cal. BC</t>
  </si>
  <si>
    <t>K-6378</t>
  </si>
  <si>
    <t>K-6539</t>
  </si>
  <si>
    <t>3930 to 3500 cal. BC</t>
  </si>
  <si>
    <t>K-6540</t>
  </si>
  <si>
    <t>3630 to 3170 cal. BC</t>
  </si>
  <si>
    <t>Femur dex.; Old middle/Mature adult male</t>
  </si>
  <si>
    <t>4990 to 4730 cal. BC</t>
  </si>
  <si>
    <t>NM1 E2842; D3, layer1</t>
  </si>
  <si>
    <t>K-4366</t>
  </si>
  <si>
    <t>4890 to 4450 cal. BC</t>
  </si>
  <si>
    <t>Andersen and Johansen 1986</t>
  </si>
  <si>
    <t>K-4318</t>
  </si>
  <si>
    <t>4800 to 4280 cal. BC</t>
  </si>
  <si>
    <t>K-4317</t>
  </si>
  <si>
    <t>4760 to 4240 cal. BC</t>
  </si>
  <si>
    <t>K-1529b</t>
  </si>
  <si>
    <t>4630 to 4000 cal. BC</t>
  </si>
  <si>
    <t>5-7 cm above the base of the profile</t>
  </si>
  <si>
    <t>AAR-8555/E. 2842</t>
  </si>
  <si>
    <t>4540 to 4360 cal. BC</t>
  </si>
  <si>
    <t>K-1529a</t>
  </si>
  <si>
    <t>4520 to 3910 cal. BC</t>
  </si>
  <si>
    <t>K-4309</t>
  </si>
  <si>
    <t>4500 to 3980 cal. BC</t>
  </si>
  <si>
    <t>Costa; Old middle/Mature adult male</t>
  </si>
  <si>
    <t>4460 to 4260 cal. BC</t>
  </si>
  <si>
    <t>K-4313</t>
  </si>
  <si>
    <t>4460 to 3950 cal. BC</t>
  </si>
  <si>
    <t>K-1530</t>
  </si>
  <si>
    <t>4460 to 3840 cal. BC</t>
  </si>
  <si>
    <t>22-23 cm above the base of the profile</t>
  </si>
  <si>
    <t>K-4312</t>
  </si>
  <si>
    <t>4450 to 3940 cal. BC</t>
  </si>
  <si>
    <t>K-1531</t>
  </si>
  <si>
    <t>4390 to 3780 cal. BC</t>
  </si>
  <si>
    <t>44-45 cm above the base of the profile</t>
  </si>
  <si>
    <t>Pars petrosa dex.; Young juvenile/Infant</t>
  </si>
  <si>
    <t>4370 to 4060 cal. BC</t>
  </si>
  <si>
    <t>NM1 E2842; D2, layer 1</t>
  </si>
  <si>
    <t>K-1534</t>
  </si>
  <si>
    <t>4350 to 3780 cal. BC</t>
  </si>
  <si>
    <t>102-104 cm above the base of the profile</t>
  </si>
  <si>
    <t>K-1533</t>
  </si>
  <si>
    <t>4340 to 3770 cal. BC</t>
  </si>
  <si>
    <t>84-85 cm above the base of the profile</t>
  </si>
  <si>
    <t>K-4523</t>
  </si>
  <si>
    <t>4330 to 3800 cal. BC</t>
  </si>
  <si>
    <t>K-1532</t>
  </si>
  <si>
    <t>4330 to 3750 cal. BC</t>
  </si>
  <si>
    <t>67-68 cm above the base of the profile</t>
  </si>
  <si>
    <t>K-4306</t>
  </si>
  <si>
    <t>4310 to 3780 cal. BC</t>
  </si>
  <si>
    <t>K-4310</t>
  </si>
  <si>
    <t>4310 to 3770 cal. BC</t>
  </si>
  <si>
    <t>K-4526</t>
  </si>
  <si>
    <t>4290 to 3740 cal. BC</t>
  </si>
  <si>
    <t>K-4521</t>
  </si>
  <si>
    <t>4260 to 3730 cal. BC</t>
  </si>
  <si>
    <t>K-4520</t>
  </si>
  <si>
    <t>4250 to 3720 cal. BC</t>
  </si>
  <si>
    <t>Tibia dex.; Old middle/Mature adult male</t>
  </si>
  <si>
    <t>4240 to 3820 cal. BC</t>
  </si>
  <si>
    <t>Tauber 1988</t>
  </si>
  <si>
    <t>K-4522</t>
  </si>
  <si>
    <t>4240 to 3700 cal. BC</t>
  </si>
  <si>
    <t>K-4524</t>
  </si>
  <si>
    <t>4230 to 3700 cal. BC</t>
  </si>
  <si>
    <t>K-4525</t>
  </si>
  <si>
    <t>K-4528</t>
  </si>
  <si>
    <t>K-4527</t>
  </si>
  <si>
    <t>K-4314</t>
  </si>
  <si>
    <t>4190 to 3640 cal. BC</t>
  </si>
  <si>
    <t>K-4519</t>
  </si>
  <si>
    <t>K-4311</t>
  </si>
  <si>
    <t>4160 to 3620 cal. BC</t>
  </si>
  <si>
    <t>K-4316</t>
  </si>
  <si>
    <t>4120 to 3600 cal. BC</t>
  </si>
  <si>
    <t>K-4315</t>
  </si>
  <si>
    <t>3980 to 3510 cal. BC</t>
  </si>
  <si>
    <t>K-4529</t>
  </si>
  <si>
    <t>3960 to 3440 cal. BC</t>
  </si>
  <si>
    <t>K-4305</t>
  </si>
  <si>
    <t>3930 to 3420 cal. BC</t>
  </si>
  <si>
    <t>K-1535b</t>
  </si>
  <si>
    <t>3930 to 3360 cal. BC</t>
  </si>
  <si>
    <t>125-127 cm above the base of the profile</t>
  </si>
  <si>
    <t>K-4308</t>
  </si>
  <si>
    <t>3880 to 3360 cal. BC</t>
  </si>
  <si>
    <t>K-1535a</t>
  </si>
  <si>
    <t>3790 to 3120 cal. BC</t>
  </si>
  <si>
    <t>K-4307</t>
  </si>
  <si>
    <t>3780 to 3280 cal. BC</t>
  </si>
  <si>
    <t>AAR-5460</t>
  </si>
  <si>
    <t>4240 to 3840 cal. BC</t>
  </si>
  <si>
    <t>AAR-5459</t>
  </si>
  <si>
    <t>3990 to 3630 cal. BC</t>
  </si>
  <si>
    <t>AAR-677</t>
  </si>
  <si>
    <t>8170 to 7090 cal. BC</t>
  </si>
  <si>
    <t>AAR-672</t>
  </si>
  <si>
    <t>7980 to 7020 cal. BC</t>
  </si>
  <si>
    <t>AAR-671</t>
  </si>
  <si>
    <t>7710 to 6810 cal. BC</t>
  </si>
  <si>
    <t>Canis familiaris</t>
  </si>
  <si>
    <t>AAR-29827</t>
  </si>
  <si>
    <t>5001 to 4711 cal. BC</t>
  </si>
  <si>
    <t>Maring et al. 2024</t>
  </si>
  <si>
    <t>AAR-29826</t>
  </si>
  <si>
    <t>4924 to 4631 cal. BC</t>
  </si>
  <si>
    <t>Rib; Adult</t>
  </si>
  <si>
    <t>4480 to 4210 cal. BC</t>
  </si>
  <si>
    <t>Tooth; Old middle/Mature adult female</t>
  </si>
  <si>
    <t>4620 to 4320 cal. BC</t>
  </si>
  <si>
    <t>DJM 2233</t>
  </si>
  <si>
    <t>Sus scrofa</t>
  </si>
  <si>
    <t>AAR-19690</t>
  </si>
  <si>
    <t>5610 to 5420 cal. BC</t>
  </si>
  <si>
    <t>AAR-22452</t>
  </si>
  <si>
    <t>5480 to 5370 cal. BC</t>
  </si>
  <si>
    <t>AAR-19691</t>
  </si>
  <si>
    <t>5460 to 5220 cal. BC</t>
  </si>
  <si>
    <t>Metatarsal; Old middle adult male</t>
  </si>
  <si>
    <t>5130 to 4840 cal. BC</t>
  </si>
  <si>
    <t>DJM 2233x1, Fannerupmannen</t>
  </si>
  <si>
    <t>Phalange; Adult</t>
  </si>
  <si>
    <t>5000 to 4720 cal. BC</t>
  </si>
  <si>
    <t>Metacarpal</t>
  </si>
  <si>
    <t>AAR-29828</t>
  </si>
  <si>
    <t>4962 to 4632 cal. BC</t>
  </si>
  <si>
    <t>AAR-22740</t>
  </si>
  <si>
    <t>4700 to 4550 cal. BC</t>
  </si>
  <si>
    <t>AAR-19689</t>
  </si>
  <si>
    <t>4330 to 4060 cal. BC</t>
  </si>
  <si>
    <t>K-4050</t>
  </si>
  <si>
    <t>790 to 400 cal. BC</t>
  </si>
  <si>
    <t>Layer 4 (the oyster layer) lay directly above layer 5. The up to 20 cm thick layer consisted almost only of shells, especially of oysters, but also Cardium, Littorina and common mussel were present.</t>
  </si>
  <si>
    <t>K-4049</t>
  </si>
  <si>
    <t>760 to 400 cal. BC</t>
  </si>
  <si>
    <t xml:space="preserve">Layer 5 (the bottom layer) was a 2-6 cm thick layer containing charcoal, which extended almost unbroken through the whole excavation area. </t>
  </si>
  <si>
    <t>K-4051</t>
  </si>
  <si>
    <t>760 to 390 cal. BC</t>
  </si>
  <si>
    <t>The lower cultural horizon, layer 3, consisted ofblack culture soil with fragmented shells.</t>
  </si>
  <si>
    <t>Norsminde Fjord</t>
  </si>
  <si>
    <t>FHM 1564</t>
  </si>
  <si>
    <t>4671 to 4249 cal. BC</t>
  </si>
  <si>
    <t>Andersen 1995a</t>
  </si>
  <si>
    <t>4360 to 3820 cal. BC</t>
  </si>
  <si>
    <t>From refuse layer at midden, with artifacts of Dyrholm II-type and thick-walled ceramics</t>
  </si>
  <si>
    <t>4324 to 3800 cal. BC</t>
  </si>
  <si>
    <t>4240 to 3660 cal. BC</t>
  </si>
  <si>
    <t>Phoca groenlandica</t>
  </si>
  <si>
    <t>LuS-6133</t>
  </si>
  <si>
    <t>marine</t>
  </si>
  <si>
    <t>4020 to 3700 cal. BC</t>
  </si>
  <si>
    <t>Bennike et al. 2008</t>
  </si>
  <si>
    <t>FHM 3229</t>
  </si>
  <si>
    <t>4442 to 3990 cal. BC</t>
  </si>
  <si>
    <t xml:space="preserve">Shell </t>
  </si>
  <si>
    <t>AAR-670</t>
  </si>
  <si>
    <t>5970 to 5390 cal. BC</t>
  </si>
  <si>
    <t>K-5995</t>
  </si>
  <si>
    <t>4660 to 4140 cal. BC</t>
  </si>
  <si>
    <t>Christensen 1994</t>
  </si>
  <si>
    <t>AAR-1078</t>
  </si>
  <si>
    <t>6670 to 6210 cal. BC</t>
  </si>
  <si>
    <t>AAR-953</t>
  </si>
  <si>
    <t>5690 to 5140 cal. BC</t>
  </si>
  <si>
    <t>AAR-955</t>
  </si>
  <si>
    <t>3770 to 3320 cal. BC</t>
  </si>
  <si>
    <t>Lille Vildmose</t>
  </si>
  <si>
    <t>LuS-6130</t>
  </si>
  <si>
    <t>3630 to 3350 cal. BC</t>
  </si>
  <si>
    <t>Horsens Fjord</t>
  </si>
  <si>
    <t>AAR-16014</t>
  </si>
  <si>
    <t>4630 to 4350 cal. BC</t>
  </si>
  <si>
    <t>AAR-16013</t>
  </si>
  <si>
    <t>3520 to 3310 cal. BC</t>
  </si>
  <si>
    <t>FHM 4014</t>
  </si>
  <si>
    <t>BAP</t>
  </si>
  <si>
    <t>AAR-10621</t>
  </si>
  <si>
    <t>5250 to 4880 cal. BC</t>
  </si>
  <si>
    <t>Andersen pers commun. in Robson 2015</t>
  </si>
  <si>
    <t>ALHP</t>
  </si>
  <si>
    <t>AAR-17177</t>
  </si>
  <si>
    <t>5100 to 4780 cal. BC</t>
  </si>
  <si>
    <t>BAQ</t>
  </si>
  <si>
    <t>AAR-10622</t>
  </si>
  <si>
    <t>5030 to 4680 cal. BC</t>
  </si>
  <si>
    <t>ZGC</t>
  </si>
  <si>
    <t>AAR-14672</t>
  </si>
  <si>
    <t>4940 to 4610 cal. BC</t>
  </si>
  <si>
    <t>Robson et al. 2013</t>
  </si>
  <si>
    <t>ZGB</t>
  </si>
  <si>
    <t>AAR-14673</t>
  </si>
  <si>
    <t>4920 to 4590 cal. BC</t>
  </si>
  <si>
    <t>ALHQ</t>
  </si>
  <si>
    <t>AAR-17178</t>
  </si>
  <si>
    <t>4830 to 4460 cal. BC</t>
  </si>
  <si>
    <t>ALHR</t>
  </si>
  <si>
    <t>AAR-17179</t>
  </si>
  <si>
    <t>4610 to 4310 cal. BC</t>
  </si>
  <si>
    <t>Tooth; Mature adult</t>
  </si>
  <si>
    <t>4600 to 4330 cal. BC</t>
  </si>
  <si>
    <t>OTD</t>
  </si>
  <si>
    <t>Ulna dex.; Adult</t>
  </si>
  <si>
    <t>SUERC-42626</t>
  </si>
  <si>
    <t>4580 to 4340 cal. BC</t>
  </si>
  <si>
    <t>GBT</t>
  </si>
  <si>
    <t>Unknown (splinter)</t>
  </si>
  <si>
    <t>Ua-35187</t>
  </si>
  <si>
    <t>OHA</t>
  </si>
  <si>
    <t>2nd metatarsal sin.; Adult</t>
  </si>
  <si>
    <t>SUERC-42627</t>
  </si>
  <si>
    <t>4530 to 4320 cal. BC</t>
  </si>
  <si>
    <t>GBG</t>
  </si>
  <si>
    <t>Burnt bone</t>
  </si>
  <si>
    <t>Unknown (burned fragment)</t>
  </si>
  <si>
    <t>Burnt bone splinter</t>
  </si>
  <si>
    <t>Ua-35186</t>
  </si>
  <si>
    <t>4360 to 4180 cal. BC</t>
  </si>
  <si>
    <t>PKL-2</t>
  </si>
  <si>
    <t>AAR-13467</t>
  </si>
  <si>
    <t>4360 to 4040 cal. BC</t>
  </si>
  <si>
    <t>OHL-2</t>
  </si>
  <si>
    <t>OXA-27064</t>
  </si>
  <si>
    <t>4320 to 4050 cal. BC</t>
  </si>
  <si>
    <t>Layers with Late Ertebølle and EN
I artifacts</t>
  </si>
  <si>
    <t>ACBQ</t>
  </si>
  <si>
    <t>AAR-15644</t>
  </si>
  <si>
    <t>4300 to 3990 cal. BC</t>
  </si>
  <si>
    <t>ANM</t>
  </si>
  <si>
    <t>Tibia sin.; adult</t>
  </si>
  <si>
    <t>UBA-20179</t>
  </si>
  <si>
    <t>4240 to 3970 cal. BC</t>
  </si>
  <si>
    <t>AMV</t>
  </si>
  <si>
    <t>Radius dex.; adult</t>
  </si>
  <si>
    <t>UBA-20178</t>
  </si>
  <si>
    <t>4000 to 3770 cal. BC</t>
  </si>
  <si>
    <t>PKL-1</t>
  </si>
  <si>
    <t>AAR-13466</t>
  </si>
  <si>
    <t>3980 to 3790 cal. BC</t>
  </si>
  <si>
    <t>LDY-2</t>
  </si>
  <si>
    <t>Cranium; Juvenile</t>
  </si>
  <si>
    <t>SUERC-42620</t>
  </si>
  <si>
    <t>3950 to 3790 cal. BC</t>
  </si>
  <si>
    <t>EOH</t>
  </si>
  <si>
    <t>AAR-11930</t>
  </si>
  <si>
    <t>ANJ</t>
  </si>
  <si>
    <t>AAR-10620</t>
  </si>
  <si>
    <t>CW</t>
  </si>
  <si>
    <t>K-6918</t>
  </si>
  <si>
    <t>3780 to 3370 cal. BC</t>
  </si>
  <si>
    <t>JFW</t>
  </si>
  <si>
    <t>Femur dex.; adult</t>
  </si>
  <si>
    <t>UBA-20177</t>
  </si>
  <si>
    <t>3770 to 3640 cal. BC</t>
  </si>
  <si>
    <t>AAR-19083</t>
  </si>
  <si>
    <t>3740 to 3630 cal. BC</t>
  </si>
  <si>
    <t>ADGK</t>
  </si>
  <si>
    <t>UBA-20175</t>
  </si>
  <si>
    <t>3710 to 3540 cal. BC</t>
  </si>
  <si>
    <t>MFV</t>
  </si>
  <si>
    <t>Ovis aries</t>
  </si>
  <si>
    <t>Humerus dex.; adult</t>
  </si>
  <si>
    <t>UBA-20320</t>
  </si>
  <si>
    <t>AAR-19082</t>
  </si>
  <si>
    <t>3700 to 3500 cal. BC</t>
  </si>
  <si>
    <t>MFS-3</t>
  </si>
  <si>
    <t>2nd Phalanx sin/pair; adult</t>
  </si>
  <si>
    <t>UBA-20176</t>
  </si>
  <si>
    <t>3630 to 3530 cal. BC</t>
  </si>
  <si>
    <t>CX</t>
  </si>
  <si>
    <t>K-6919</t>
  </si>
  <si>
    <t>3500 to 2940 cal. BC</t>
  </si>
  <si>
    <t>XYB (XPG)</t>
  </si>
  <si>
    <t>Parietal sin.; Adult</t>
  </si>
  <si>
    <t>SUERC-42625</t>
  </si>
  <si>
    <t>2880 to 2670 cal. BC</t>
  </si>
  <si>
    <t>Metacarpus + 3 other bones</t>
  </si>
  <si>
    <t>Ua-32312</t>
  </si>
  <si>
    <t>2870 to 2580 cal. BC</t>
  </si>
  <si>
    <t>ABFU</t>
  </si>
  <si>
    <t>SUERC-42621</t>
  </si>
  <si>
    <t>2860 to 2500 cal. BC</t>
  </si>
  <si>
    <t>GAQ</t>
  </si>
  <si>
    <t>Ua-35185</t>
  </si>
  <si>
    <t>2130 to 1780 cal. BC</t>
  </si>
  <si>
    <t>Vedbæk Fjord</t>
  </si>
  <si>
    <t>HB: 20</t>
  </si>
  <si>
    <t xml:space="preserve">Bone </t>
  </si>
  <si>
    <t>Femur; Adult female</t>
  </si>
  <si>
    <t>5550 to 5220 cal. BC</t>
  </si>
  <si>
    <t>K-2880</t>
  </si>
  <si>
    <t>Wooden stake</t>
  </si>
  <si>
    <t>HB: 19B</t>
  </si>
  <si>
    <t>Second deciduous molar (germ); Young juvenile</t>
  </si>
  <si>
    <t>5450 to 5040 cal. BC</t>
  </si>
  <si>
    <t>HB: 19A</t>
  </si>
  <si>
    <t>Third mandibular molar; Yound/Young middle adult female</t>
  </si>
  <si>
    <t>5370 to 5000 cal. BC</t>
  </si>
  <si>
    <t>K-1829</t>
  </si>
  <si>
    <t>5370 to 4800 cal. BC</t>
  </si>
  <si>
    <t>Femur; Adult male</t>
  </si>
  <si>
    <t>5330 to 4950 cal. BC</t>
  </si>
  <si>
    <t>HB: 14</t>
  </si>
  <si>
    <t>Grave 15</t>
  </si>
  <si>
    <t>First mandibular molar; Adult female</t>
  </si>
  <si>
    <t>5300 to 4900 cal. BC</t>
  </si>
  <si>
    <t>HB: 15A</t>
  </si>
  <si>
    <t>K-1828</t>
  </si>
  <si>
    <t>5300 to 4700 cal. BC</t>
  </si>
  <si>
    <t>Pit Ag</t>
  </si>
  <si>
    <t>HB: 4</t>
  </si>
  <si>
    <t>Ulna; Young/Young middle adult male</t>
  </si>
  <si>
    <t>5290 to 4960 cal. BC</t>
  </si>
  <si>
    <t>HB: 1</t>
  </si>
  <si>
    <t>Skull; Adolescent/Young adult male</t>
  </si>
  <si>
    <t>5270 to 4730 cal. BC</t>
  </si>
  <si>
    <t>HB:19C</t>
  </si>
  <si>
    <t>Young/Young middle adult female</t>
  </si>
  <si>
    <t>5220 to 4740 cal. BC</t>
  </si>
  <si>
    <t>HB: 6</t>
  </si>
  <si>
    <t>Metatarsal; Adult male</t>
  </si>
  <si>
    <t>5210 to 4850 cal. BC</t>
  </si>
  <si>
    <t>HB: 10</t>
  </si>
  <si>
    <t>5210 to 4740 cal. BC</t>
  </si>
  <si>
    <t>Petrous dex.; Adult male</t>
  </si>
  <si>
    <t>5200 to 4840 cal. BC</t>
  </si>
  <si>
    <t>HB: 5</t>
  </si>
  <si>
    <t>Young middle/Old middle adult male</t>
  </si>
  <si>
    <t>5200 to 4760 cal. BC</t>
  </si>
  <si>
    <t>K-1844</t>
  </si>
  <si>
    <t>5200 to 4460 cal. BC</t>
  </si>
  <si>
    <t>Pit Af</t>
  </si>
  <si>
    <t>HB: 3</t>
  </si>
  <si>
    <t>5120 to 4740 cal. BC</t>
  </si>
  <si>
    <t>HB: 8A</t>
  </si>
  <si>
    <t>5050 to 4560 cal. BC</t>
  </si>
  <si>
    <t>Cranium; Young adult female</t>
  </si>
  <si>
    <t>5020 to 4720 cal. BC</t>
  </si>
  <si>
    <t>Femur; Young middle/Old middle adult male</t>
  </si>
  <si>
    <t>4990 to 4680 cal. BC</t>
  </si>
  <si>
    <t>4950 to 4550 cal. BC</t>
  </si>
  <si>
    <t>Long bone; Old middle/Mature adult male</t>
  </si>
  <si>
    <t>4940 to 4600 cal. BC</t>
  </si>
  <si>
    <t>HB: 12</t>
  </si>
  <si>
    <t>4710 to 4240 cal. BC</t>
  </si>
  <si>
    <t>FHM 5184</t>
  </si>
  <si>
    <t>AAR-25568</t>
  </si>
  <si>
    <t>5550 to 5300 cal. BC</t>
  </si>
  <si>
    <t>Larsen et al. 2018</t>
  </si>
  <si>
    <t>Layer 1</t>
  </si>
  <si>
    <t>AAR-25570</t>
  </si>
  <si>
    <t>5540 to 5210 cal. BC</t>
  </si>
  <si>
    <t>AAR-25567</t>
  </si>
  <si>
    <t>5480 to 5280 cal. BC</t>
  </si>
  <si>
    <t>X112</t>
  </si>
  <si>
    <t>AAR-16959</t>
  </si>
  <si>
    <t>5470 to 5330 cal. BC</t>
  </si>
  <si>
    <t>X119</t>
  </si>
  <si>
    <t>AAR-16958</t>
  </si>
  <si>
    <t>5470 to 5310 cal. BC</t>
  </si>
  <si>
    <t>P1</t>
  </si>
  <si>
    <t>AAR-26593</t>
  </si>
  <si>
    <t>5470 to 5230 cal. BC</t>
  </si>
  <si>
    <t>AAR-25569</t>
  </si>
  <si>
    <t>5460 to 5160 cal. BC</t>
  </si>
  <si>
    <t>AAR-25574</t>
  </si>
  <si>
    <t>5460 to 5070 cal. BC</t>
  </si>
  <si>
    <t>Layer 2</t>
  </si>
  <si>
    <t>AAR-25571</t>
  </si>
  <si>
    <t>5380 to 5120 cal. BC</t>
  </si>
  <si>
    <t>AAR-25573</t>
  </si>
  <si>
    <t>5380 to 5040 cal. BC</t>
  </si>
  <si>
    <t>P3</t>
  </si>
  <si>
    <t>AAR-26591</t>
  </si>
  <si>
    <t>5370 to 5090 cal. BC</t>
  </si>
  <si>
    <t>P4</t>
  </si>
  <si>
    <t>AAR-26594</t>
  </si>
  <si>
    <t>5360 to 5080 cal. BC</t>
  </si>
  <si>
    <t>AAR-24750</t>
  </si>
  <si>
    <t>5360 to 5060 cal. BC</t>
  </si>
  <si>
    <t>AAR-25940</t>
  </si>
  <si>
    <t>5340 to 5040 cal. BC</t>
  </si>
  <si>
    <t>P5</t>
  </si>
  <si>
    <t>AAR-24754</t>
  </si>
  <si>
    <t>5340 to 5020 cal. BC</t>
  </si>
  <si>
    <t>AAR-25572</t>
  </si>
  <si>
    <t>5310 to 4960 cal. BC</t>
  </si>
  <si>
    <t>AAR-25941</t>
  </si>
  <si>
    <t>5300 to 4990 cal. BC</t>
  </si>
  <si>
    <t>P2</t>
  </si>
  <si>
    <t>AAR-24751</t>
  </si>
  <si>
    <t>5300 to 4960 cal. BC</t>
  </si>
  <si>
    <t>P6</t>
  </si>
  <si>
    <t>AAR-24755</t>
  </si>
  <si>
    <t>5270 to 4900 cal. BC</t>
  </si>
  <si>
    <t>P7</t>
  </si>
  <si>
    <t>AAR-24756</t>
  </si>
  <si>
    <t>5260 to 4950 cal. BC</t>
  </si>
  <si>
    <t>AAR-26592</t>
  </si>
  <si>
    <t>5220 to 4990 cal. BC</t>
  </si>
  <si>
    <t>AAR-24752</t>
  </si>
  <si>
    <t>5210 to 5010 cal. BC</t>
  </si>
  <si>
    <t>X144</t>
  </si>
  <si>
    <t>AAR-16090</t>
  </si>
  <si>
    <t>5210 to 5000 cal. BC</t>
  </si>
  <si>
    <t>Skriver et al. 2018</t>
  </si>
  <si>
    <t>Bow</t>
  </si>
  <si>
    <t>AAR-24753</t>
  </si>
  <si>
    <t>K1</t>
  </si>
  <si>
    <t>AAR-23271</t>
  </si>
  <si>
    <t>4600 to 4450 cal. BC</t>
  </si>
  <si>
    <t>FHM 5948</t>
  </si>
  <si>
    <t>SUERC-85824 (GU50776)</t>
  </si>
  <si>
    <t>Sample 2; Layer 4</t>
  </si>
  <si>
    <t>SUERC-85825 (GU50777)</t>
  </si>
  <si>
    <t>5370 to 5150 cal. BC</t>
  </si>
  <si>
    <t xml:space="preserve">Sample 5; 
Layer 11
</t>
  </si>
  <si>
    <t>SUERC-85826 (GU50778)</t>
  </si>
  <si>
    <t>5350 to 5120 cal. BC</t>
  </si>
  <si>
    <t>Sample 5; Layer 11</t>
  </si>
  <si>
    <t>Samsø</t>
  </si>
  <si>
    <t>K-4612</t>
  </si>
  <si>
    <t>Fom layer underneth Kitchen midding (Køkkenmødding)</t>
  </si>
  <si>
    <t>K-4610</t>
  </si>
  <si>
    <t>4070 to 3620 cal. BC</t>
  </si>
  <si>
    <t>Kitchen midding (Køkkenmødding)</t>
  </si>
  <si>
    <t>K-4611</t>
  </si>
  <si>
    <t>3960 to 3540 cal. BC</t>
  </si>
  <si>
    <t>EBM 27; FHM 1532</t>
  </si>
  <si>
    <t>AAR-7696</t>
  </si>
  <si>
    <t>5500 to 5140 cal. BC</t>
  </si>
  <si>
    <t>Oysters, bottom of shell layer 2</t>
  </si>
  <si>
    <t>AAR-7695</t>
  </si>
  <si>
    <t>5350 to 4970 cal. BC</t>
  </si>
  <si>
    <t>Oysters, below hearth in shell layer 2</t>
  </si>
  <si>
    <t>Femur dex.; Adolescent/Young adult male</t>
  </si>
  <si>
    <t>5260 to 4580 cal. BC</t>
  </si>
  <si>
    <t>Andersen et al. 1986; Robson 2015</t>
  </si>
  <si>
    <t>AAR-8123</t>
  </si>
  <si>
    <t>Red deer bone from top horizon of shell midden (layer 6) pit 3</t>
  </si>
  <si>
    <t>5210 to 4800 cal. BC</t>
  </si>
  <si>
    <t>AAR-7692</t>
  </si>
  <si>
    <t>5040 to 4670 cal. BC</t>
  </si>
  <si>
    <t>Oysters, top of shell horizon (layer 2)</t>
  </si>
  <si>
    <t>AAR-8124</t>
  </si>
  <si>
    <t>4930 to 4690 cal. BC</t>
  </si>
  <si>
    <t>Red deer bone from bottom layer (layer 6) pit 7</t>
  </si>
  <si>
    <t>Femur dex.; 20-25 yr</t>
  </si>
  <si>
    <t>4880 to 4360 cal. BC</t>
  </si>
  <si>
    <t>AAR-7693</t>
  </si>
  <si>
    <t>4860 to 4460 cal. BC</t>
  </si>
  <si>
    <t>Oysters, bottom of shell horizon (layer 2)</t>
  </si>
  <si>
    <t>K-3099</t>
  </si>
  <si>
    <t>4670 to 4130 cal. BC</t>
  </si>
  <si>
    <t>Oysters, below grave, layer 6</t>
  </si>
  <si>
    <t>AAR-7694</t>
  </si>
  <si>
    <t>4600 to 4240 cal. BC</t>
  </si>
  <si>
    <t>Oysters, by hearth in shell layer 2</t>
  </si>
  <si>
    <t>AAR-8122</t>
  </si>
  <si>
    <t>Red deer bone from layer above shell midden (layer 5)</t>
  </si>
  <si>
    <t>Randers</t>
  </si>
  <si>
    <t>Balaenoptera acutorostrata</t>
  </si>
  <si>
    <t>Vertebra</t>
  </si>
  <si>
    <t>K-6803</t>
  </si>
  <si>
    <t>Aaris-Sørensen et al. 2010</t>
  </si>
  <si>
    <t>FHM 1395</t>
  </si>
  <si>
    <t>LuS-6137</t>
  </si>
  <si>
    <t>2540 to 2170 cal. BC</t>
  </si>
  <si>
    <t>K-2508</t>
  </si>
  <si>
    <t>2250 to 1740 cal. BC</t>
  </si>
  <si>
    <t>Malmros and Tauber 1977</t>
  </si>
  <si>
    <t>Bottom layer in kitchen midden</t>
  </si>
  <si>
    <t>K-2507</t>
  </si>
  <si>
    <t>1870 to 1270 cal. BC</t>
  </si>
  <si>
    <t>Top layer in kitchen midden</t>
  </si>
  <si>
    <t>Roskilde Fjord</t>
  </si>
  <si>
    <t>Femur sin., Adult</t>
  </si>
  <si>
    <t>2830 to 2290 cal. BC</t>
  </si>
  <si>
    <t>DJM 1930</t>
  </si>
  <si>
    <t>X1427</t>
  </si>
  <si>
    <t>AAR-20503</t>
  </si>
  <si>
    <t>3370 to 3100 cal. BC</t>
  </si>
  <si>
    <t>X272A</t>
  </si>
  <si>
    <t>AAR-20499</t>
  </si>
  <si>
    <t>X273A</t>
  </si>
  <si>
    <t>AAR-20501</t>
  </si>
  <si>
    <t>3080 to 2910 cal. BC</t>
  </si>
  <si>
    <t>X1157A</t>
  </si>
  <si>
    <t>Charred grain</t>
  </si>
  <si>
    <t>AAR-21681</t>
  </si>
  <si>
    <t>X1157B</t>
  </si>
  <si>
    <t>AAR-21682</t>
  </si>
  <si>
    <t>3010 to 2890 cal. BC</t>
  </si>
  <si>
    <t>X989</t>
  </si>
  <si>
    <t>AAR-21680</t>
  </si>
  <si>
    <t>3000 to 2880 cal. BC</t>
  </si>
  <si>
    <t>K-3720</t>
  </si>
  <si>
    <t>2870 to 2490 cal. BC</t>
  </si>
  <si>
    <t>Rasmussen 1986</t>
  </si>
  <si>
    <t>X273B</t>
  </si>
  <si>
    <t>AAR-20502</t>
  </si>
  <si>
    <t>2720 to 2450 cal. BC</t>
  </si>
  <si>
    <t>Corrected for
marine reservoir effect</t>
  </si>
  <si>
    <t>X272B</t>
  </si>
  <si>
    <t>AAR-20500</t>
  </si>
  <si>
    <t>2650 to 2340 cal. BC</t>
  </si>
  <si>
    <t>K-3685</t>
  </si>
  <si>
    <t>2580 to 2040 cal. BC</t>
  </si>
  <si>
    <t>Rasmussen and Boas 1982</t>
  </si>
  <si>
    <t>K-3683</t>
  </si>
  <si>
    <t>2520 to 1960 cal. BC</t>
  </si>
  <si>
    <t>K-3684</t>
  </si>
  <si>
    <t>2490 to 1930 cal. BC</t>
  </si>
  <si>
    <t>ZMK 5</t>
  </si>
  <si>
    <t>OxA-27065</t>
  </si>
  <si>
    <t>2560 to 2300 cal. BC</t>
  </si>
  <si>
    <t>Top layer in midden</t>
  </si>
  <si>
    <t>FHM 3854</t>
  </si>
  <si>
    <t>K-6184</t>
  </si>
  <si>
    <t>2681 to 2012 cal. BC</t>
  </si>
  <si>
    <t>Shells (Ostrea ed.) from a small heap.</t>
  </si>
  <si>
    <t>AAR-5366</t>
  </si>
  <si>
    <t>2870 to 2470 cal. BC</t>
  </si>
  <si>
    <t>Heinemeier and Rud 2000</t>
  </si>
  <si>
    <t>Kitchen midding (Køkkenmødding) with no finds</t>
  </si>
  <si>
    <t>Petrosa sin.</t>
  </si>
  <si>
    <t>5230 to 4880 cal. BC</t>
  </si>
  <si>
    <t>5050 to 4590 cal. BC</t>
  </si>
  <si>
    <t>ZMK 23/1933</t>
  </si>
  <si>
    <t>OxA-X-2491-25</t>
  </si>
  <si>
    <t>cal. AD 895 to 1020</t>
  </si>
  <si>
    <t>P36/2014 KMG; ZMK 23/1933</t>
  </si>
  <si>
    <t>AAR-21420</t>
  </si>
  <si>
    <t>3329 to 2932 cal. BC</t>
  </si>
  <si>
    <t>Klassen et al. 2020</t>
  </si>
  <si>
    <t>4/+5; Adolescent</t>
  </si>
  <si>
    <t>2450 to 2140 cal. BC</t>
  </si>
  <si>
    <t>I B10-2, loose find in midden</t>
  </si>
  <si>
    <t>Petrous dex.; Juvenile</t>
  </si>
  <si>
    <t>2200 to 1960 cal. BC</t>
  </si>
  <si>
    <t>AAR-1079</t>
  </si>
  <si>
    <t>3620 to 2910 cal. BC</t>
  </si>
  <si>
    <t>ÅHM 2300; FHM 3232</t>
  </si>
  <si>
    <t>K-5863</t>
  </si>
  <si>
    <t>2900 to 2330 cal. BC</t>
  </si>
  <si>
    <t>Andersen 1991; Andersen and Johansen 1992</t>
  </si>
  <si>
    <t>WC Jutland</t>
  </si>
  <si>
    <t>K-4596</t>
  </si>
  <si>
    <t>5620 to 5010 cal. BC</t>
  </si>
  <si>
    <t>Anon 1988 in Astrup 2015</t>
  </si>
  <si>
    <t>Dyrholmen (natural)</t>
  </si>
  <si>
    <t>K-2993</t>
  </si>
  <si>
    <t>5480 to 4920 cal. BC</t>
  </si>
  <si>
    <t>Anon 1979 in Astrup 2015</t>
  </si>
  <si>
    <t>Marine sand</t>
  </si>
  <si>
    <t>K-2992</t>
  </si>
  <si>
    <t>5300 to 4730 cal. BC</t>
  </si>
  <si>
    <t>SMS 729A; FHM 4383</t>
  </si>
  <si>
    <t>Radius and
several other
bones</t>
  </si>
  <si>
    <t>Ua-23128</t>
  </si>
  <si>
    <t>4320 to 3810 cal. BC</t>
  </si>
  <si>
    <t>Anguilla anguilla</t>
  </si>
  <si>
    <t>Poz-12163</t>
  </si>
  <si>
    <t>Lag C</t>
  </si>
  <si>
    <t>LuS-6654</t>
  </si>
  <si>
    <t>4360 to 4060 cal. BC</t>
  </si>
  <si>
    <t>Lag B</t>
  </si>
  <si>
    <t>AAR-9080</t>
  </si>
  <si>
    <t>4160 to 3800 cal. BC</t>
  </si>
  <si>
    <t>Andersen 2005</t>
  </si>
  <si>
    <t>Poz-12127</t>
  </si>
  <si>
    <t>4040 to 3810 cal. BC</t>
  </si>
  <si>
    <t>AAR-9081</t>
  </si>
  <si>
    <t>4040 to 3720 cal. BC</t>
  </si>
  <si>
    <t>Lag 1/A</t>
  </si>
  <si>
    <t>AAR-7220</t>
  </si>
  <si>
    <t>3950 to 3620 cal. BC</t>
  </si>
  <si>
    <t>AAR-9082</t>
  </si>
  <si>
    <t>3940 to 3640 cal. BC</t>
  </si>
  <si>
    <t>Lag D</t>
  </si>
  <si>
    <t>Clupea harengus</t>
  </si>
  <si>
    <t>LuS-6655</t>
  </si>
  <si>
    <t>3810 to 3510 cal. BC</t>
  </si>
  <si>
    <t>OxA-27066</t>
  </si>
  <si>
    <t>3770 to 3650 cal. BC</t>
  </si>
  <si>
    <t>AAR-7221</t>
  </si>
  <si>
    <t>3690 to 3360 cal. BC</t>
  </si>
  <si>
    <t>mt</t>
  </si>
  <si>
    <t>Poz-26157</t>
  </si>
  <si>
    <t>3640 to 3380 cal. BC</t>
  </si>
  <si>
    <t>LuS-6138</t>
  </si>
  <si>
    <t>2600 to 2190 cal. BC</t>
  </si>
  <si>
    <t>OBM 9406</t>
  </si>
  <si>
    <t>Tooth; Old middle/Mature adult male(?)</t>
  </si>
  <si>
    <t>4200 to 3790 cal. BC</t>
  </si>
  <si>
    <t>LuS-6126</t>
  </si>
  <si>
    <t>3680 to 3360 cal. BC</t>
  </si>
  <si>
    <t>ZMK 4</t>
  </si>
  <si>
    <t>OxA-27067</t>
  </si>
  <si>
    <t>1920 to 1750 cal. BC</t>
  </si>
  <si>
    <t>Felt II H3 layer 6 (EN artifacts)</t>
  </si>
  <si>
    <t>K-2994</t>
  </si>
  <si>
    <t>5190 to 4580 cal. BC</t>
  </si>
  <si>
    <t>K-4341</t>
  </si>
  <si>
    <t>K-5600</t>
  </si>
  <si>
    <t>4780 to 4240 cal. BC</t>
  </si>
  <si>
    <t>K-5601</t>
  </si>
  <si>
    <t>4390 to 3850 cal. BC</t>
  </si>
  <si>
    <t>Tooth + bone</t>
  </si>
  <si>
    <t>-5, ulna sin.; Adult male</t>
  </si>
  <si>
    <t>Humerus; Female</t>
  </si>
  <si>
    <t>3630 to 3030 cal. BC</t>
  </si>
  <si>
    <t>Ebbesen 1994</t>
  </si>
  <si>
    <t>MFG 9/88</t>
  </si>
  <si>
    <t>Loose human bone</t>
  </si>
  <si>
    <t>AAR-3629</t>
  </si>
  <si>
    <t>5228 to 4832 cal. BC</t>
  </si>
  <si>
    <t>Noe-Nygaard pers. commun. in Fischer et al. 2007</t>
  </si>
  <si>
    <t>AAR-4030</t>
  </si>
  <si>
    <t>4990 to 4630 cal. BC</t>
  </si>
  <si>
    <t>Heinemeier and Rud 1999</t>
  </si>
  <si>
    <t>Molar</t>
  </si>
  <si>
    <t>AAR-7410-2</t>
  </si>
  <si>
    <t>4920 to 4610 cal. BC</t>
  </si>
  <si>
    <t>Sørensen 2009</t>
  </si>
  <si>
    <t>AAR-4033</t>
  </si>
  <si>
    <t>4220 to 3950 cal. BC</t>
  </si>
  <si>
    <t>AAR-4032</t>
  </si>
  <si>
    <t>4200 to 3810 cal. BC</t>
  </si>
  <si>
    <t>AAR-4031</t>
  </si>
  <si>
    <t>4040 to 3780 cal. BC</t>
  </si>
  <si>
    <t>Tooth; Old middle/Mature adult</t>
  </si>
  <si>
    <t>1890 to 1540 cal. BC</t>
  </si>
  <si>
    <t>1880 to 1640 cal. BC</t>
  </si>
  <si>
    <t>FHM 3380</t>
  </si>
  <si>
    <t>K-5522</t>
  </si>
  <si>
    <t>4430 to 3900 cal. BC</t>
  </si>
  <si>
    <t>From thin shell layer at Late Ertebølle settlement</t>
  </si>
  <si>
    <t>Bay of Aarhus</t>
  </si>
  <si>
    <t>FHM 2718</t>
  </si>
  <si>
    <t>K-6012</t>
  </si>
  <si>
    <t>5660 to 5310 cal. BC</t>
  </si>
  <si>
    <t>Boat</t>
  </si>
  <si>
    <t>5470 to 5010 cal. BC</t>
  </si>
  <si>
    <t>5370 to 4860 cal. BC</t>
  </si>
  <si>
    <t>5360 to 4850 cal. BC</t>
  </si>
  <si>
    <t>K-5730</t>
  </si>
  <si>
    <t>5300 to 4790 cal. BC</t>
  </si>
  <si>
    <t>Orcinus orca</t>
  </si>
  <si>
    <t>Poz-16306</t>
  </si>
  <si>
    <t>5270 to 4930 cal. BC</t>
  </si>
  <si>
    <t>K-4052</t>
  </si>
  <si>
    <t>4980 to 4410 cal. BC</t>
  </si>
  <si>
    <t>Poz-16305</t>
  </si>
  <si>
    <t>Alces alces</t>
  </si>
  <si>
    <t>Poz-16304</t>
  </si>
  <si>
    <t>4540 to 4350 cal. BC</t>
  </si>
  <si>
    <t>4490 to 4000 cal. BC</t>
  </si>
  <si>
    <t>29/1983</t>
  </si>
  <si>
    <t>Skull, occipital part</t>
  </si>
  <si>
    <t>K-6800</t>
  </si>
  <si>
    <t>FHM 1700</t>
  </si>
  <si>
    <t>Tibia and
several other 
bones</t>
  </si>
  <si>
    <t>Ua-23130</t>
  </si>
  <si>
    <t>4050 to 3710 cal. BC</t>
  </si>
  <si>
    <t>Møllegabet II (natural shell deposit?)</t>
  </si>
  <si>
    <t>K-6681</t>
  </si>
  <si>
    <t>5470 to 5050 cal. BC</t>
  </si>
  <si>
    <t>Rasmussen 1998a</t>
  </si>
  <si>
    <t>Submerged stake in coordinate 177.98/189.80 niveau 39 (lokal fixpoint)</t>
  </si>
  <si>
    <t>K-6682</t>
  </si>
  <si>
    <t>5460 to 5010 cal. BC</t>
  </si>
  <si>
    <t>Submerged stake in coordinate 181.90-182.02/190.10-18 niveau 32 (lokal fixpoint)</t>
  </si>
  <si>
    <t>Os sacrum; Adult male</t>
  </si>
  <si>
    <t>5030 to 4540 cal. BC</t>
  </si>
  <si>
    <t>Found in dug-out boat</t>
  </si>
  <si>
    <t>K-5640</t>
  </si>
  <si>
    <t>4990 to 4600 cal. BC</t>
  </si>
  <si>
    <t>Rasmussen 1992</t>
  </si>
  <si>
    <t>Dug-out boat with partially charred interior. The boat contained human bones.</t>
  </si>
  <si>
    <t>K-1241</t>
  </si>
  <si>
    <t>4032 to 3542 cal. BC</t>
  </si>
  <si>
    <t>DJM 2123</t>
  </si>
  <si>
    <t>AAR-19693</t>
  </si>
  <si>
    <t>5300 to 5050 cal. BC</t>
  </si>
  <si>
    <t>AAR-19833</t>
  </si>
  <si>
    <t>5200 to 4850 cal. BC</t>
  </si>
  <si>
    <t>M2(?) + cranial bone</t>
  </si>
  <si>
    <t>5030 to 4670 cal. BC</t>
  </si>
  <si>
    <t xml:space="preserve">AAR-19834 </t>
  </si>
  <si>
    <t>4490 to 4350 cal. BC</t>
  </si>
  <si>
    <t>AAR-19835</t>
  </si>
  <si>
    <t>AAR-19692</t>
  </si>
  <si>
    <t>4330 to 4056 cal. BC</t>
  </si>
  <si>
    <t>Nivåfjord</t>
  </si>
  <si>
    <t>HØM 105</t>
  </si>
  <si>
    <t>LuS-7381</t>
  </si>
  <si>
    <t>5730 to 5570 cal. BC</t>
  </si>
  <si>
    <t>Structure J</t>
  </si>
  <si>
    <t>5710 to 5420 cal. BC</t>
  </si>
  <si>
    <t>LuS-7379</t>
  </si>
  <si>
    <t>5480 to 5320 cal. BC</t>
  </si>
  <si>
    <t>LuS-7378</t>
  </si>
  <si>
    <t>5200 to 4550 cal. BC</t>
  </si>
  <si>
    <t>Gadus morhua</t>
  </si>
  <si>
    <t>LuS-7380</t>
  </si>
  <si>
    <t>3780 to 3490 cal. BC</t>
  </si>
  <si>
    <t>Pit K</t>
  </si>
  <si>
    <t>56/1981</t>
  </si>
  <si>
    <t>Skull, squamous part</t>
  </si>
  <si>
    <t>K-6770</t>
  </si>
  <si>
    <t>FHM 1375</t>
  </si>
  <si>
    <t>AAR-6265</t>
  </si>
  <si>
    <t>Heinemeier and Rud 2001</t>
  </si>
  <si>
    <t>Layer 3</t>
  </si>
  <si>
    <t>K-973</t>
  </si>
  <si>
    <t>5320 to 4660 cal. BC</t>
  </si>
  <si>
    <t>Layer 4</t>
  </si>
  <si>
    <t>K-993</t>
  </si>
  <si>
    <t>Andersen and Malmros 1980</t>
  </si>
  <si>
    <t xml:space="preserve">Cetecean </t>
  </si>
  <si>
    <t>AAR-10623</t>
  </si>
  <si>
    <t>4940 to 4620 cal. BC</t>
  </si>
  <si>
    <t>K-990</t>
  </si>
  <si>
    <t>4830 to 4350 cal. BC</t>
  </si>
  <si>
    <t>Layer 3 - see Andersen and Malmros (1980) in which they reject this date</t>
  </si>
  <si>
    <t>K-991</t>
  </si>
  <si>
    <t>4790 to 4330 cal. BC</t>
  </si>
  <si>
    <t>FHM 1734</t>
  </si>
  <si>
    <t>K-7044</t>
  </si>
  <si>
    <t>cal. AD 560 to 770</t>
  </si>
  <si>
    <t>AAR-29829</t>
  </si>
  <si>
    <t>4781 to 4479 cal. BC</t>
  </si>
  <si>
    <t>AAR-29830</t>
  </si>
  <si>
    <t>4774 to 4462 cal. BC</t>
  </si>
  <si>
    <t>Femur sin.; Young middle/Old middle adult female</t>
  </si>
  <si>
    <t>4630 to 4110 cal. BC</t>
  </si>
  <si>
    <t>Tauber 1990; Allentoft et al. 2024a; Allentoft et al. 2024b</t>
  </si>
  <si>
    <t>RJ</t>
  </si>
  <si>
    <t>K-2187</t>
  </si>
  <si>
    <t>4540 to 3990 cal. BC</t>
  </si>
  <si>
    <t>4500 to 4260 cal. BC</t>
  </si>
  <si>
    <t>K-7161</t>
  </si>
  <si>
    <t>4330 to 3950 cal. BC</t>
  </si>
  <si>
    <t>RL</t>
  </si>
  <si>
    <t>K-2194</t>
  </si>
  <si>
    <t>AESH</t>
  </si>
  <si>
    <t>K-4039</t>
  </si>
  <si>
    <t>4250 to 3700 cal. BC</t>
  </si>
  <si>
    <t>AESK</t>
  </si>
  <si>
    <t>K-4036</t>
  </si>
  <si>
    <t>NEO</t>
  </si>
  <si>
    <t>K-2447</t>
  </si>
  <si>
    <t>4240 to 3680 cal. BC</t>
  </si>
  <si>
    <t>RH</t>
  </si>
  <si>
    <t>K-2186</t>
  </si>
  <si>
    <t>4170 to 3620 cal. BC</t>
  </si>
  <si>
    <t>TNP</t>
  </si>
  <si>
    <t>K-3143</t>
  </si>
  <si>
    <t>TNO</t>
  </si>
  <si>
    <t>K-3142</t>
  </si>
  <si>
    <t>4150 to 3610 cal. BC</t>
  </si>
  <si>
    <t>TNR</t>
  </si>
  <si>
    <t>K-3144</t>
  </si>
  <si>
    <t>RK</t>
  </si>
  <si>
    <t>K-2193</t>
  </si>
  <si>
    <t>4150 to 3590 cal. BC</t>
  </si>
  <si>
    <t>BSFO</t>
  </si>
  <si>
    <t>K-5300</t>
  </si>
  <si>
    <t>BSFP</t>
  </si>
  <si>
    <t>K-5301</t>
  </si>
  <si>
    <t>4120 to 3580 cal. BC</t>
  </si>
  <si>
    <t>K-7159</t>
  </si>
  <si>
    <t>4090 to 3660 cal. BC</t>
  </si>
  <si>
    <t>TNN</t>
  </si>
  <si>
    <t>K-3141</t>
  </si>
  <si>
    <t>3990 to 3600 cal. BC</t>
  </si>
  <si>
    <t>AAR-5364</t>
  </si>
  <si>
    <t>3970 to 3720 cal. BC</t>
  </si>
  <si>
    <t>AAR-5365</t>
  </si>
  <si>
    <t>AESM</t>
  </si>
  <si>
    <t>K-4035</t>
  </si>
  <si>
    <t>3940 to 3530 cal. BC</t>
  </si>
  <si>
    <t>DHK</t>
  </si>
  <si>
    <t>K-2505</t>
  </si>
  <si>
    <t>3910 to 3380 cal. BC</t>
  </si>
  <si>
    <t>PAH</t>
  </si>
  <si>
    <t>K-2666</t>
  </si>
  <si>
    <t>3890 to 3380 cal. BC</t>
  </si>
  <si>
    <t>AESJ</t>
  </si>
  <si>
    <t>K-4038</t>
  </si>
  <si>
    <t>3850 to 3340 cal. BC</t>
  </si>
  <si>
    <t>DHM</t>
  </si>
  <si>
    <t>K-2506</t>
  </si>
  <si>
    <t>3820 to 3370 cal. BC</t>
  </si>
  <si>
    <t>AESN</t>
  </si>
  <si>
    <t>K-4037</t>
  </si>
  <si>
    <t>3790 to 3290 cal. BC</t>
  </si>
  <si>
    <t>OxA-27118</t>
  </si>
  <si>
    <t>Layer with EN artifacts. FM 2320</t>
  </si>
  <si>
    <t>PAC</t>
  </si>
  <si>
    <t>K-2663</t>
  </si>
  <si>
    <t>AAR-6712</t>
  </si>
  <si>
    <t>3720 to 3370 cal. BC</t>
  </si>
  <si>
    <t>RN</t>
  </si>
  <si>
    <t>K-2192</t>
  </si>
  <si>
    <t>3700 to 3060 cal. BC</t>
  </si>
  <si>
    <t>DHJ</t>
  </si>
  <si>
    <t>K-2669</t>
  </si>
  <si>
    <t>3600 to 3020 cal. BC</t>
  </si>
  <si>
    <t>PBO</t>
  </si>
  <si>
    <t>K-2668</t>
  </si>
  <si>
    <t>3570 to 2970 cal. BC</t>
  </si>
  <si>
    <t>TNX</t>
  </si>
  <si>
    <t>K-3145</t>
  </si>
  <si>
    <t>3520 to 2930 cal. BC</t>
  </si>
  <si>
    <t>RO</t>
  </si>
  <si>
    <t>K-2190</t>
  </si>
  <si>
    <t>3480 to 2860 cal. BC</t>
  </si>
  <si>
    <t>RM</t>
  </si>
  <si>
    <t>K-2191</t>
  </si>
  <si>
    <t>3470 to 2850 cal. BC</t>
  </si>
  <si>
    <t>UKD</t>
  </si>
  <si>
    <t>K-4034</t>
  </si>
  <si>
    <t>3430 to 2920 cal. BC</t>
  </si>
  <si>
    <t>RP</t>
  </si>
  <si>
    <t>K-2189</t>
  </si>
  <si>
    <t>3430 to 2790 cal. BC</t>
  </si>
  <si>
    <t>PAD</t>
  </si>
  <si>
    <t>K-2664</t>
  </si>
  <si>
    <t>3280 to 2690 cal. BC</t>
  </si>
  <si>
    <t>BSFQ</t>
  </si>
  <si>
    <t>K-5302</t>
  </si>
  <si>
    <t>3190 to 2590 cal. BC</t>
  </si>
  <si>
    <t>PAE</t>
  </si>
  <si>
    <t>K-2665</t>
  </si>
  <si>
    <t>3090 to 2530 cal. BC</t>
  </si>
  <si>
    <t>RQ</t>
  </si>
  <si>
    <t>K-2188</t>
  </si>
  <si>
    <t>3010 to 2400 cal. BC</t>
  </si>
  <si>
    <t>K-7160</t>
  </si>
  <si>
    <t>2880 to 2480 cal. BC</t>
  </si>
  <si>
    <t>K-5602</t>
  </si>
  <si>
    <t>4350 to 3830 cal. BC</t>
  </si>
  <si>
    <t>K-5603</t>
  </si>
  <si>
    <t>4340 to 3820 cal. BC</t>
  </si>
  <si>
    <t>P42/2014 KMG; ZMK 2/1889</t>
  </si>
  <si>
    <t>AAR-21421</t>
  </si>
  <si>
    <t>3595 to 3370 cal. BC</t>
  </si>
  <si>
    <t>FHM 1597</t>
  </si>
  <si>
    <t>K-2494</t>
  </si>
  <si>
    <t>5999 to 5462 cal. BC</t>
  </si>
  <si>
    <t>Layer 14</t>
  </si>
  <si>
    <t>K-2130</t>
  </si>
  <si>
    <t>5621 to 5225 cal. BC</t>
  </si>
  <si>
    <t>K-2129</t>
  </si>
  <si>
    <t>5532 to 5051 cal. BC</t>
  </si>
  <si>
    <t>K-2492</t>
  </si>
  <si>
    <t>5478 to 5036 cal. BC</t>
  </si>
  <si>
    <t>Layer 13</t>
  </si>
  <si>
    <t>K-2493</t>
  </si>
  <si>
    <t>5464 to 4855 cal. BC</t>
  </si>
  <si>
    <t>K-2496</t>
  </si>
  <si>
    <t>5297 to 4657 cal. BC</t>
  </si>
  <si>
    <t>Layer 18</t>
  </si>
  <si>
    <t>K-2491</t>
  </si>
  <si>
    <t>5212 to 4711 cal. BC</t>
  </si>
  <si>
    <t>Layer 11</t>
  </si>
  <si>
    <t>K-2495</t>
  </si>
  <si>
    <t>5206 to 4644 cal. BC</t>
  </si>
  <si>
    <t>Layer 10</t>
  </si>
  <si>
    <t>K-2490</t>
  </si>
  <si>
    <t>4706 to 4344 cal. BC</t>
  </si>
  <si>
    <t>K-2480</t>
  </si>
  <si>
    <t>5810 to 5310 cal. BC</t>
  </si>
  <si>
    <t>K-4236</t>
  </si>
  <si>
    <t>5800 to 5330 cal. BC</t>
  </si>
  <si>
    <t>Petersen 1993</t>
  </si>
  <si>
    <t>-7; Young adult male(?)</t>
  </si>
  <si>
    <t>3700 to 3640 cal. BC</t>
  </si>
  <si>
    <t>Mandibula; Young adult male(?)</t>
  </si>
  <si>
    <t>3630 to 3380 cal. BC</t>
  </si>
  <si>
    <t>Antler (pressure flaker)</t>
  </si>
  <si>
    <t>UB-40451</t>
  </si>
  <si>
    <t>4780 to 4550 cal. BC</t>
  </si>
  <si>
    <t>Possible pit, middle of 1996 trench; KAM 21.839–91, TR 18, CLI SUB S (possible pit)</t>
  </si>
  <si>
    <t>Radius sin.</t>
  </si>
  <si>
    <t>UCIAMS-232710</t>
  </si>
  <si>
    <t>4490 to 4360 cal. BC</t>
  </si>
  <si>
    <t>Eastern (?) shell cluster; Z.M.K. 118/1942 (Gniben), P424/2019/KMG</t>
  </si>
  <si>
    <t>Full growth-transect</t>
  </si>
  <si>
    <t>UCIAMS-232631</t>
  </si>
  <si>
    <t>4260 to 4150 cal. BC</t>
  </si>
  <si>
    <t>Western shell cluster, upper part of 1996 trench; KAM, TR28 shell layer</t>
  </si>
  <si>
    <t>Phocoena phocoena</t>
  </si>
  <si>
    <t>Mandibula dex.</t>
  </si>
  <si>
    <t>UB-40447</t>
  </si>
  <si>
    <t>4100 to 3820 cal. BC</t>
  </si>
  <si>
    <t>Eastern (?) shell cluster; Z.M.K. 2a/1929, P171/2018KMG</t>
  </si>
  <si>
    <t>Os carpale 2 + 3 sin.</t>
  </si>
  <si>
    <t>UCIAMS-230938</t>
  </si>
  <si>
    <t>4060 to 3960 cal. BC</t>
  </si>
  <si>
    <t>Eastern (?) shell cluster; Z.M.K. 17/1938, P431/2019KMG</t>
  </si>
  <si>
    <t>Femur dex.; Young adult male</t>
  </si>
  <si>
    <t>Umbo fragment</t>
  </si>
  <si>
    <t>UCIAMS-230839</t>
  </si>
  <si>
    <t>4040 to 3940 cal. BC</t>
  </si>
  <si>
    <t>Western shell cluster, upper part of 1996 trench; KAM, TR28 interface shell layer/moraine (P2)</t>
  </si>
  <si>
    <t>Halichoerus grypus</t>
  </si>
  <si>
    <t>Bulla sin.</t>
  </si>
  <si>
    <t>UB-40448</t>
  </si>
  <si>
    <t>3990 to 3740 cal. BC</t>
  </si>
  <si>
    <t>Eastern (?) shell cluster; Z.M.K. 2a/1929, P172/2018KMG</t>
  </si>
  <si>
    <t>Femur dex.; Young/Young middle adult male</t>
  </si>
  <si>
    <t>3960 to 3650 cal. BC</t>
  </si>
  <si>
    <t>5-; Young/Young middle adult male(?)</t>
  </si>
  <si>
    <t>3950 to 3800 cal. BC</t>
  </si>
  <si>
    <t>DKS31, individual A</t>
  </si>
  <si>
    <t>Metatarsus dex.</t>
  </si>
  <si>
    <t>UCIAMS-230937</t>
  </si>
  <si>
    <t>3940 to 3710 cal. BC</t>
  </si>
  <si>
    <t>Eastern (?) shell cluster; Z.M.K. 17/1938, P430/2019KMG</t>
  </si>
  <si>
    <t>Calcaneus dex.; juvenile</t>
  </si>
  <si>
    <t>UCIAMS-238393</t>
  </si>
  <si>
    <t>Eastern (?) shell cluster; Z.M.K. 17/1938, P105/2020KMG</t>
  </si>
  <si>
    <t>Calcaneus sin.; adult</t>
  </si>
  <si>
    <t>UCIAMS-230940</t>
  </si>
  <si>
    <t>3890 to 3660 cal. BC</t>
  </si>
  <si>
    <t>Eastern (?) shell cluster; Z.M.K. 17/1938, P436/2019KMG</t>
  </si>
  <si>
    <t>Lutra lutra</t>
  </si>
  <si>
    <t>Ulna dex.</t>
  </si>
  <si>
    <t>UCIAMS-230939</t>
  </si>
  <si>
    <t>3880 to 3660 cal. BC</t>
  </si>
  <si>
    <t>Eastern (?) shell cluster; Z.M.K. 17/1938, P435/2019KMG</t>
  </si>
  <si>
    <t>Mandibula dex.; mid piece</t>
  </si>
  <si>
    <t>UCIAMS- 238394</t>
  </si>
  <si>
    <t>3600 to 3370 cal. BC</t>
  </si>
  <si>
    <t>Eastern (?) shell cluster; Z.M.K. 17/1938, P106/2020KMG</t>
  </si>
  <si>
    <t xml:space="preserve">UB-40450
</t>
  </si>
  <si>
    <t>2110 to 1900 cal. BC</t>
  </si>
  <si>
    <t>Dark-grey layer, lower end of the 1996 trench; KAM 21.839–91, TR6, CLI SUB S</t>
  </si>
  <si>
    <t>UCIAMS-233729</t>
  </si>
  <si>
    <t>1940 to 1780 cal. BC</t>
  </si>
  <si>
    <t>AAR-10121</t>
  </si>
  <si>
    <t>5360 to 5020 cal. BC</t>
  </si>
  <si>
    <t>Ronæs Skov (redeposited shell midden/natural death assemblage)</t>
  </si>
  <si>
    <t>FHM 3705</t>
  </si>
  <si>
    <t>ARH</t>
  </si>
  <si>
    <t>AAR-9180</t>
  </si>
  <si>
    <t>Ørum (Viborg) (natural)</t>
  </si>
  <si>
    <t>Hjarbæk Fjord</t>
  </si>
  <si>
    <t>K-3432</t>
  </si>
  <si>
    <t>5980 to 5470 cal. BC</t>
  </si>
  <si>
    <t>Organic residue</t>
  </si>
  <si>
    <t>Foodcrust</t>
  </si>
  <si>
    <t>4590 to 4350 cal. BC</t>
  </si>
  <si>
    <t>K-2594</t>
  </si>
  <si>
    <t>6010 to 5520 cal. BC</t>
  </si>
  <si>
    <t>A</t>
  </si>
  <si>
    <t>AAR-969</t>
  </si>
  <si>
    <t>4450 to 4050 cal. BC</t>
  </si>
  <si>
    <t>AAR-1011</t>
  </si>
  <si>
    <t>4320 to 3710 cal. BC</t>
  </si>
  <si>
    <t>FJ</t>
  </si>
  <si>
    <t>K-6779</t>
  </si>
  <si>
    <t>4250 to 3780 cal. BC</t>
  </si>
  <si>
    <t>QQ</t>
  </si>
  <si>
    <t>AAR-5462</t>
  </si>
  <si>
    <t>4240 to 3950 cal. BC</t>
  </si>
  <si>
    <t>Layer 2; Wood sample from dugout</t>
  </si>
  <si>
    <t>FH</t>
  </si>
  <si>
    <t>K-6780</t>
  </si>
  <si>
    <t>4240 to 3810 cal. BC</t>
  </si>
  <si>
    <t>K-4949</t>
  </si>
  <si>
    <t>5870 to 5360 cal. BC</t>
  </si>
  <si>
    <t>YM</t>
  </si>
  <si>
    <t>AAR-8121</t>
  </si>
  <si>
    <t>4040 to 3640 cal. BC</t>
  </si>
  <si>
    <t>K-3433</t>
  </si>
  <si>
    <t>5040 to 4440 cal. BC</t>
  </si>
  <si>
    <t>Petersen 1985a</t>
  </si>
  <si>
    <t>LuS-6136</t>
  </si>
  <si>
    <t>3980 to 3660 cal. BC</t>
  </si>
  <si>
    <t>3620 to 3130 cal. BC</t>
  </si>
  <si>
    <t>3590 to 3270 cal. BC</t>
  </si>
  <si>
    <t>ARG</t>
  </si>
  <si>
    <t>AAR-9181</t>
  </si>
  <si>
    <t>4990 to 4580 cal. BC</t>
  </si>
  <si>
    <t>4530 to 4170 cal. BC</t>
  </si>
  <si>
    <t>FK</t>
  </si>
  <si>
    <t>K-6778</t>
  </si>
  <si>
    <t>4170 to 3680 cal. BC</t>
  </si>
  <si>
    <t>2628S</t>
  </si>
  <si>
    <t>K-5731</t>
  </si>
  <si>
    <t>AAR-887</t>
  </si>
  <si>
    <t>5790 to 5360 cal. BC</t>
  </si>
  <si>
    <t>Hylleberg 1998</t>
  </si>
  <si>
    <t>AAR-888</t>
  </si>
  <si>
    <t>3840 to 3350 cal. BC</t>
  </si>
  <si>
    <t>K-4502</t>
  </si>
  <si>
    <t>5630 to 5130 cal. BC</t>
  </si>
  <si>
    <t>K-4503</t>
  </si>
  <si>
    <t>5350 to 4800 cal. BC</t>
  </si>
  <si>
    <t>K-4504</t>
  </si>
  <si>
    <t>5190 to 4610 cal. BC</t>
  </si>
  <si>
    <t>K-1190</t>
  </si>
  <si>
    <t>4480 to 3820 cal. BC</t>
  </si>
  <si>
    <t>Tauber 1968</t>
  </si>
  <si>
    <t>AAR-4281</t>
  </si>
  <si>
    <t>6580 to 6140 cal. BC</t>
  </si>
  <si>
    <t>AAR-8569</t>
  </si>
  <si>
    <t>5210 to 4750 cal. BC</t>
  </si>
  <si>
    <t>Upper shell layer</t>
  </si>
  <si>
    <t>P44/2014 KMG; ZMK 104/1953</t>
  </si>
  <si>
    <t>AAR-21415</t>
  </si>
  <si>
    <t>2870 to 2630 cal. BC</t>
  </si>
  <si>
    <t>AAR-8568</t>
  </si>
  <si>
    <t>2610 to 2140 cal. BC</t>
  </si>
  <si>
    <t>Lower shell layer</t>
  </si>
  <si>
    <t>ÅHM 2317; FHM 3378</t>
  </si>
  <si>
    <t>K-5521</t>
  </si>
  <si>
    <t>4770 to 4210 cal. BC</t>
  </si>
  <si>
    <t>Lowest layer</t>
  </si>
  <si>
    <t>K-5520</t>
  </si>
  <si>
    <t>4200 to 3640 cal. BC</t>
  </si>
  <si>
    <t>Shells from top layer in a kitchen midden with 2 shell layers separated by a sand layer</t>
  </si>
  <si>
    <t>AAR-7219</t>
  </si>
  <si>
    <t>4990 to 4610 cal. BC</t>
  </si>
  <si>
    <t>Heinemeier 2002; Andersen 2004</t>
  </si>
  <si>
    <t>AAR-5547</t>
  </si>
  <si>
    <t>K-1723</t>
  </si>
  <si>
    <t>4600 to 4060 cal. BC</t>
  </si>
  <si>
    <t>Layer I (EBK)</t>
  </si>
  <si>
    <t>Molar (mandible); Female</t>
  </si>
  <si>
    <t>LuS-6132</t>
  </si>
  <si>
    <t>3830 to 3550 cal. BC</t>
  </si>
  <si>
    <t>K-1724</t>
  </si>
  <si>
    <t>3640 to 3100 cal. BC</t>
  </si>
  <si>
    <t>Layer II (TRB)</t>
  </si>
  <si>
    <t>3640 to 3030 cal. BC</t>
  </si>
  <si>
    <t>K-1725</t>
  </si>
  <si>
    <t>2880 to 2310 cal. BC</t>
  </si>
  <si>
    <t>Layer IV (TRB)</t>
  </si>
  <si>
    <t>2870 to 2290 cal. BC</t>
  </si>
  <si>
    <t>FHM 1778, 4353</t>
  </si>
  <si>
    <t>AAR-5098</t>
  </si>
  <si>
    <t>3624 to 3296 cal. BC</t>
  </si>
  <si>
    <t>Oyster shell from shell heap</t>
  </si>
  <si>
    <t>4720 to 4350 cal. BC</t>
  </si>
  <si>
    <t>Branch piece bark, approx. 42 cm long and 1.6-3.4 cm wide, found lying horizontally in the lower part of layer 5 (marshy detritus gyttja), square 51.50-51.75/219-220; Older than the residence; Dates earliest marine regression at the site; Sample 20; Oak; Hg 25959; NM VIII A 5821</t>
  </si>
  <si>
    <t>4610 to 4180 cal. BC</t>
  </si>
  <si>
    <t>Approx. 39 cm long and 2.5 cm wide, found horizontally in the upper part of layer 5, square 51.50-51.75/219-220; younger Ertebølle culture; Sample 18; Hg 25957; NM VIII A 5821</t>
  </si>
  <si>
    <t>4540 to 4060 cal. BC</t>
  </si>
  <si>
    <t>Two pointed branch pieces, approx. 15 cm long and 3 cm wide, found in square 56/220 in the lower part of layer 2 (shell heap layer) with the tips down into layer 5; From layer with artefacts of younger Ertebølle culture; Sample 56/220; Hg 25961; NM VIII A 5821</t>
  </si>
  <si>
    <t>5290 to 4890 cal. BC</t>
  </si>
  <si>
    <t>AAR-4279</t>
  </si>
  <si>
    <t>4420 to 4040 cal. BC</t>
  </si>
  <si>
    <t>AAR-4280</t>
  </si>
  <si>
    <t>4000 to 3640 cal. BC</t>
  </si>
  <si>
    <t>K-3434</t>
  </si>
  <si>
    <t>5250 to 4660 cal. BC</t>
  </si>
  <si>
    <t>K-3435</t>
  </si>
  <si>
    <t>4440 to 3940 cal. BC</t>
  </si>
  <si>
    <t>K-1222</t>
  </si>
  <si>
    <t>5240 to 4560 cal. BC</t>
  </si>
  <si>
    <t>AAD</t>
  </si>
  <si>
    <t>Femur sin.; Young adult female</t>
  </si>
  <si>
    <t>5670 to 5380 cal. BC</t>
  </si>
  <si>
    <t>Andersen 1985</t>
  </si>
  <si>
    <t>Grave I, young woman and child</t>
  </si>
  <si>
    <t>SKN</t>
  </si>
  <si>
    <t>Petrous (S2, X4) sin.; Older Juvenile female</t>
  </si>
  <si>
    <t>5670 to 5360 cal. BC</t>
  </si>
  <si>
    <t>Fischer et al. 2007; Uldum 2011; Andersen 2013</t>
  </si>
  <si>
    <t>Grave II, skeleton 2 (female); LMR, individual 2</t>
  </si>
  <si>
    <t>SKM</t>
  </si>
  <si>
    <t>Mandibula; Adult male</t>
  </si>
  <si>
    <t>5620 to 5340 cal. BC</t>
  </si>
  <si>
    <t>Grave II, skeleton 1 (male)</t>
  </si>
  <si>
    <t>KUF</t>
  </si>
  <si>
    <t>K-4150</t>
  </si>
  <si>
    <t>5530 to 5070 cal. BC</t>
  </si>
  <si>
    <t>Bottom of shell-sand layer</t>
  </si>
  <si>
    <t>5520 to 5210 cal. BC</t>
  </si>
  <si>
    <t>FSD</t>
  </si>
  <si>
    <t>K-3762</t>
  </si>
  <si>
    <t>5300 to 4850 cal. BC</t>
  </si>
  <si>
    <t>Top of shell-sand layer</t>
  </si>
  <si>
    <t>RFH</t>
  </si>
  <si>
    <t>K-5538</t>
  </si>
  <si>
    <t>5300 to 4800 cal. BC</t>
  </si>
  <si>
    <t>Dendrochronology</t>
  </si>
  <si>
    <t>RFF</t>
  </si>
  <si>
    <t>K-5541</t>
  </si>
  <si>
    <t>AAR-29832</t>
  </si>
  <si>
    <t>5282 to 4956 cal. BC</t>
  </si>
  <si>
    <t>FSC</t>
  </si>
  <si>
    <t>K-3763</t>
  </si>
  <si>
    <t>5210 to 4720 cal. BC</t>
  </si>
  <si>
    <t>Deep in gyttja</t>
  </si>
  <si>
    <t>RFP</t>
  </si>
  <si>
    <t>K-5543</t>
  </si>
  <si>
    <t>5210 to 4700 cal. BC</t>
  </si>
  <si>
    <t>RFL</t>
  </si>
  <si>
    <t>K-6384</t>
  </si>
  <si>
    <t>5200 to 4500 cal. BC</t>
  </si>
  <si>
    <t>AAB</t>
  </si>
  <si>
    <t>Wood + bark</t>
  </si>
  <si>
    <t>K-3293</t>
  </si>
  <si>
    <t>4940 to 4460 cal. BC</t>
  </si>
  <si>
    <t>Bottom of gyttja</t>
  </si>
  <si>
    <t>AAA</t>
  </si>
  <si>
    <t>K-3292</t>
  </si>
  <si>
    <t>4930 to 4460 cal. BC</t>
  </si>
  <si>
    <t>Middle of gyttja</t>
  </si>
  <si>
    <t>FDZ</t>
  </si>
  <si>
    <t>K-3766</t>
  </si>
  <si>
    <t>4880 to 4410 cal. BC</t>
  </si>
  <si>
    <t>Middle section of gyttja</t>
  </si>
  <si>
    <t>K-6148</t>
  </si>
  <si>
    <t>4990 to 4290 cal. BC</t>
  </si>
  <si>
    <t>Petersen 1998</t>
  </si>
  <si>
    <t>FR</t>
  </si>
  <si>
    <t>K-3480</t>
  </si>
  <si>
    <t>Top of gyttja</t>
  </si>
  <si>
    <t>FSL</t>
  </si>
  <si>
    <t>K-3764</t>
  </si>
  <si>
    <t>4830 to 4370 cal. BC</t>
  </si>
  <si>
    <t>K-6147</t>
  </si>
  <si>
    <t>4830 to 4290 cal. BC</t>
  </si>
  <si>
    <t>RFJ</t>
  </si>
  <si>
    <t>K-5540</t>
  </si>
  <si>
    <t>4790 to 4370 cal. BC</t>
  </si>
  <si>
    <t>AAR-10541</t>
  </si>
  <si>
    <t>3890 to 3520 cal. BC</t>
  </si>
  <si>
    <t>Olsen et al. 2009</t>
  </si>
  <si>
    <t>RFK</t>
  </si>
  <si>
    <t>K-5682</t>
  </si>
  <si>
    <t>4710 to 4340 cal. BC</t>
  </si>
  <si>
    <t>RFN</t>
  </si>
  <si>
    <t>K-5542</t>
  </si>
  <si>
    <t>4710 to 4330 cal. BC</t>
  </si>
  <si>
    <t>RFD</t>
  </si>
  <si>
    <t>K-6383</t>
  </si>
  <si>
    <t>4700 to 4360 cal. BC</t>
  </si>
  <si>
    <t>4700 to 4340 cal. BC</t>
  </si>
  <si>
    <t>Gyttja</t>
  </si>
  <si>
    <t>QAB</t>
  </si>
  <si>
    <t>Post</t>
  </si>
  <si>
    <t>AHV</t>
  </si>
  <si>
    <t>K-3296</t>
  </si>
  <si>
    <t>4840 to 4300 cal. BC</t>
  </si>
  <si>
    <t>Top of shell bank</t>
  </si>
  <si>
    <t>AR</t>
  </si>
  <si>
    <t>K-3147</t>
  </si>
  <si>
    <t>4590 to 4060 cal. BC</t>
  </si>
  <si>
    <t>RFE</t>
  </si>
  <si>
    <t>K-5539</t>
  </si>
  <si>
    <t>4530 to 3980 cal. BC</t>
  </si>
  <si>
    <t>KES</t>
  </si>
  <si>
    <t>Equus caballus</t>
  </si>
  <si>
    <t>KIA-35738</t>
  </si>
  <si>
    <t>FSB</t>
  </si>
  <si>
    <t>K-3765</t>
  </si>
  <si>
    <t>4490 to 4060 cal. BC</t>
  </si>
  <si>
    <t>AHT</t>
  </si>
  <si>
    <t>K-3294</t>
  </si>
  <si>
    <t>4800 to 4260 cal. BC</t>
  </si>
  <si>
    <t>Bottom of shell bank</t>
  </si>
  <si>
    <t>KDE</t>
  </si>
  <si>
    <t>K-4149</t>
  </si>
  <si>
    <t>4360 to 3980 cal. BC</t>
  </si>
  <si>
    <t>Dugout boat II</t>
  </si>
  <si>
    <t>RQL</t>
  </si>
  <si>
    <t>K-5305</t>
  </si>
  <si>
    <t>4350 to 3800 cal. BC</t>
  </si>
  <si>
    <t>In situ between settlements A and B</t>
  </si>
  <si>
    <t>CEH</t>
  </si>
  <si>
    <t>K-3980</t>
  </si>
  <si>
    <t>4340 to 4000 cal. BC</t>
  </si>
  <si>
    <t>FSE</t>
  </si>
  <si>
    <t>K-3767</t>
  </si>
  <si>
    <t>4330 to 3980 cal. BC</t>
  </si>
  <si>
    <t>BXA</t>
  </si>
  <si>
    <t>K-3557</t>
  </si>
  <si>
    <t>4330 to 3820 cal. BC</t>
  </si>
  <si>
    <t>Dugout boat I</t>
  </si>
  <si>
    <t>AAR-29831</t>
  </si>
  <si>
    <t>4323 to 4002 cal. BC</t>
  </si>
  <si>
    <t>SGL</t>
  </si>
  <si>
    <t>K-6177</t>
  </si>
  <si>
    <t>4240 to 3640 cal. BC</t>
  </si>
  <si>
    <t>Dugout boat III</t>
  </si>
  <si>
    <t>AHU</t>
  </si>
  <si>
    <t>K-3295</t>
  </si>
  <si>
    <t>Middle of shell bank</t>
  </si>
  <si>
    <t>SFV</t>
  </si>
  <si>
    <t>K-5680</t>
  </si>
  <si>
    <t>FHM 4466</t>
  </si>
  <si>
    <t>AAR-8298</t>
  </si>
  <si>
    <t>4440 to 4250 cal. BC</t>
  </si>
  <si>
    <t>FHM 1850</t>
  </si>
  <si>
    <t>UL + BFU</t>
  </si>
  <si>
    <t>OxA-117</t>
  </si>
  <si>
    <t>4580 to 3990 cal. BC</t>
  </si>
  <si>
    <t>OxA-532</t>
  </si>
  <si>
    <t>4340 to 3990 cal. BC</t>
  </si>
  <si>
    <t>BMY</t>
  </si>
  <si>
    <t>Costa, vertebra etc.; Young/Young middle adult male</t>
  </si>
  <si>
    <t>4300 to 3880 cal. BC</t>
  </si>
  <si>
    <t>BMX</t>
  </si>
  <si>
    <t>Femur etc.; Adult female(cf.)</t>
  </si>
  <si>
    <t>4240 to 3800 cal. BC</t>
  </si>
  <si>
    <t>AAR-8299</t>
  </si>
  <si>
    <t>3950 to 3690 cal. BC</t>
  </si>
  <si>
    <t>K-2444</t>
  </si>
  <si>
    <t>3340 to 2710 cal. BC</t>
  </si>
  <si>
    <t>FHM 4428</t>
  </si>
  <si>
    <t>LuS-7187</t>
  </si>
  <si>
    <t>4500 to 4340 cal. BC</t>
  </si>
  <si>
    <t>Enghoff 2011; Andersen 2018</t>
  </si>
  <si>
    <t>EBM 156</t>
  </si>
  <si>
    <t>AAR-4499</t>
  </si>
  <si>
    <t>4500 to 4220 cal. BC</t>
  </si>
  <si>
    <t>AAR-8300</t>
  </si>
  <si>
    <t>4320 to 4020 cal. BC</t>
  </si>
  <si>
    <t>LuS-7186</t>
  </si>
  <si>
    <t>4040 to 3790 cal. BC</t>
  </si>
  <si>
    <t>AAR-8117</t>
  </si>
  <si>
    <t>3840 to 3500 cal. BC</t>
  </si>
  <si>
    <t>Parish record no. 14</t>
  </si>
  <si>
    <t>Balaenoptera physalus</t>
  </si>
  <si>
    <t>K-5661</t>
  </si>
  <si>
    <t>770 to 320 cal. BC</t>
  </si>
  <si>
    <t>Aaris-Sørensen et al. 2010; Andersen 2018</t>
  </si>
  <si>
    <t>EBM 158</t>
  </si>
  <si>
    <t>K-3100</t>
  </si>
  <si>
    <t>3530 to 2940 cal. BC</t>
  </si>
  <si>
    <t>K-3213</t>
  </si>
  <si>
    <t>5480 to 5060 cal. BC</t>
  </si>
  <si>
    <t>K-3212</t>
  </si>
  <si>
    <t>5480 to 5050 cal. BC</t>
  </si>
  <si>
    <t>Christensen 1982</t>
  </si>
  <si>
    <t>K-3211</t>
  </si>
  <si>
    <t>K-2904</t>
  </si>
  <si>
    <t>5470 to 4950 cal. BC</t>
  </si>
  <si>
    <t>K-3214</t>
  </si>
  <si>
    <t>K-2906</t>
  </si>
  <si>
    <t>4330 to 3960 cal. BC</t>
  </si>
  <si>
    <t>K-2905</t>
  </si>
  <si>
    <t>4230 to 3660 cal. BC</t>
  </si>
  <si>
    <t>Charred</t>
  </si>
  <si>
    <t>K-3517</t>
  </si>
  <si>
    <t>K-3374</t>
  </si>
  <si>
    <t>4930 to 4370 cal. BC</t>
  </si>
  <si>
    <t>K-3375</t>
  </si>
  <si>
    <t>K-1205</t>
  </si>
  <si>
    <t>5880 to 5380 cal. BC</t>
  </si>
  <si>
    <t>Layer B</t>
  </si>
  <si>
    <t>K-1206</t>
  </si>
  <si>
    <t>5830 to 5380 cal. BC</t>
  </si>
  <si>
    <t>Layer C</t>
  </si>
  <si>
    <t>Unspecified</t>
  </si>
  <si>
    <t>K-1986</t>
  </si>
  <si>
    <t>5700 to 5220 cal. BC</t>
  </si>
  <si>
    <t>Layer 5</t>
  </si>
  <si>
    <t>K-1798</t>
  </si>
  <si>
    <t>5630 to 5220 cal. BC</t>
  </si>
  <si>
    <t>K-1987</t>
  </si>
  <si>
    <t>5620 to 5210 cal. BC</t>
  </si>
  <si>
    <t>K-1207</t>
  </si>
  <si>
    <t>5610 to 5040 cal. BC</t>
  </si>
  <si>
    <t>Layer D</t>
  </si>
  <si>
    <t>K-1796</t>
  </si>
  <si>
    <t>5560 to 5050 cal. BC</t>
  </si>
  <si>
    <t>K-1208</t>
  </si>
  <si>
    <t>5520 to 4950 cal. BC</t>
  </si>
  <si>
    <t>Layer E</t>
  </si>
  <si>
    <t>K-1797</t>
  </si>
  <si>
    <t>5480 to 4950 cal. BC</t>
  </si>
  <si>
    <t>K-1209</t>
  </si>
  <si>
    <t>5470 to 4850 cal. BC</t>
  </si>
  <si>
    <t>Layer F</t>
  </si>
  <si>
    <t>K-2300</t>
  </si>
  <si>
    <t>K-1800</t>
  </si>
  <si>
    <t>K-1802</t>
  </si>
  <si>
    <t>4650 to 4060 cal. BC</t>
  </si>
  <si>
    <t>Layer 9</t>
  </si>
  <si>
    <t>K-2301</t>
  </si>
  <si>
    <t>4440 to 3990 cal. BC</t>
  </si>
  <si>
    <t>Layer 8</t>
  </si>
  <si>
    <t>K-1799</t>
  </si>
  <si>
    <t>4080 to 3490 cal. BC</t>
  </si>
  <si>
    <t>Layer 7</t>
  </si>
  <si>
    <t>K-1801</t>
  </si>
  <si>
    <t>K-7006</t>
  </si>
  <si>
    <t>1960 to 1540 cal. BC</t>
  </si>
  <si>
    <t>ZMK 9/1861</t>
  </si>
  <si>
    <t>CURL-10287</t>
  </si>
  <si>
    <t>4236 to 4050 cal. BC</t>
  </si>
  <si>
    <t>Bray et al. 2013</t>
  </si>
  <si>
    <t>FHM 3933</t>
  </si>
  <si>
    <t>K-6552</t>
  </si>
  <si>
    <t>4500 to 4040 cal. BC</t>
  </si>
  <si>
    <t>ÅHM 6814</t>
  </si>
  <si>
    <t>X22</t>
  </si>
  <si>
    <t>UBA-35776</t>
  </si>
  <si>
    <t>4460 to 4170 cal. BC</t>
  </si>
  <si>
    <t>Gron and Robson unpublished</t>
  </si>
  <si>
    <t>AAR-7646</t>
  </si>
  <si>
    <t>X20</t>
  </si>
  <si>
    <t>Lumbar vertebra</t>
  </si>
  <si>
    <t>UBA-35777</t>
  </si>
  <si>
    <t>X25</t>
  </si>
  <si>
    <t>Cuniform</t>
  </si>
  <si>
    <t>UBA-35779</t>
  </si>
  <si>
    <t>4320 to 3980 cal. BC</t>
  </si>
  <si>
    <t>K-6418</t>
  </si>
  <si>
    <t>4320 to 3870 cal. BC</t>
  </si>
  <si>
    <t>Ditch 4</t>
  </si>
  <si>
    <t>K-6419</t>
  </si>
  <si>
    <t>4320 to 3750 cal. BC</t>
  </si>
  <si>
    <t>Ditch 6</t>
  </si>
  <si>
    <t>AAR-7645</t>
  </si>
  <si>
    <t>4260 to 3900 cal. BC</t>
  </si>
  <si>
    <t>X15</t>
  </si>
  <si>
    <t>UBA-35778</t>
  </si>
  <si>
    <t>4230 to 3980 cal. BC</t>
  </si>
  <si>
    <t>X120</t>
  </si>
  <si>
    <t>Os incisivum</t>
  </si>
  <si>
    <t>UBA-40358</t>
  </si>
  <si>
    <t>4230 to 3810 cal. BC</t>
  </si>
  <si>
    <t>K-7005</t>
  </si>
  <si>
    <t>4230 to 3780 cal. BC</t>
  </si>
  <si>
    <t>Andersen pers. commun. in Enghoff 2011</t>
  </si>
  <si>
    <t>PGY</t>
  </si>
  <si>
    <t>K-6875</t>
  </si>
  <si>
    <t>4070 to 3650 cal. BC</t>
  </si>
  <si>
    <t>X121</t>
  </si>
  <si>
    <t>Naviculare</t>
  </si>
  <si>
    <t>UBA-40357</t>
  </si>
  <si>
    <t>4050 to 3800 cal. BC</t>
  </si>
  <si>
    <t>X110</t>
  </si>
  <si>
    <t>UBA-40356</t>
  </si>
  <si>
    <t>4040 to 3800 cal. BC</t>
  </si>
  <si>
    <t>BLN</t>
  </si>
  <si>
    <t>AAR-5004</t>
  </si>
  <si>
    <t>X190</t>
  </si>
  <si>
    <t>UBA-40360</t>
  </si>
  <si>
    <t>3910 to 3640 cal. BC</t>
  </si>
  <si>
    <t>CQX</t>
  </si>
  <si>
    <t>AAR-5005</t>
  </si>
  <si>
    <t>3910 to 3540 cal. BC</t>
  </si>
  <si>
    <t>AAR-5386</t>
  </si>
  <si>
    <t>3900 to 3640 cal. BC</t>
  </si>
  <si>
    <t>K-6417</t>
  </si>
  <si>
    <t>3840 to 3190 cal. BC</t>
  </si>
  <si>
    <t>Ditch 1</t>
  </si>
  <si>
    <t>Poz-22578</t>
  </si>
  <si>
    <t>K-6553</t>
  </si>
  <si>
    <t>3760 to 3350 cal. BC</t>
  </si>
  <si>
    <t>UBA-40359</t>
  </si>
  <si>
    <t>3700 to 3380 cal. BC</t>
  </si>
  <si>
    <t>K-7004</t>
  </si>
  <si>
    <t>3700 to 3360 cal. BC</t>
  </si>
  <si>
    <t>PGZ</t>
  </si>
  <si>
    <t>K-6876</t>
  </si>
  <si>
    <t>3700 to 3290 cal. BC</t>
  </si>
  <si>
    <t>K-6877</t>
  </si>
  <si>
    <t>3650 to 3310 cal. BC</t>
  </si>
  <si>
    <t>Poz-22576</t>
  </si>
  <si>
    <t>AAR-7647</t>
  </si>
  <si>
    <t>3630 to 3310 cal. BC</t>
  </si>
  <si>
    <t>JOC</t>
  </si>
  <si>
    <t>Metatarsus</t>
  </si>
  <si>
    <t>AAR-5006</t>
  </si>
  <si>
    <t>3630 to 3200 cal. BC</t>
  </si>
  <si>
    <t>Poz-22575</t>
  </si>
  <si>
    <t>3620 to 3370 cal. BC</t>
  </si>
  <si>
    <t>K-7002</t>
  </si>
  <si>
    <t>3620 to 3150 cal. BC</t>
  </si>
  <si>
    <t>K-6878</t>
  </si>
  <si>
    <t>3560 to 3010 cal. BC</t>
  </si>
  <si>
    <t>K-7003</t>
  </si>
  <si>
    <t>3490 to 2980 cal. BC</t>
  </si>
  <si>
    <t>X580</t>
  </si>
  <si>
    <t>M3</t>
  </si>
  <si>
    <t>UBA-40355</t>
  </si>
  <si>
    <t>2460 to 2210 cal. BC</t>
  </si>
  <si>
    <t>FUM 83</t>
  </si>
  <si>
    <t>K-5870</t>
  </si>
  <si>
    <t>3310 to 2820 cal. BC</t>
  </si>
  <si>
    <t>AMS 14C Dating Centre: Aarhus University in Astrup 2015</t>
  </si>
  <si>
    <t>Kitchen midding (Køkkenmødding). Bottom layer</t>
  </si>
  <si>
    <t>K-5997</t>
  </si>
  <si>
    <t>2940 to 2370 cal. BC</t>
  </si>
  <si>
    <t>From stratum above midden with artifacts from the transition TN-MN</t>
  </si>
  <si>
    <t>K-5903</t>
  </si>
  <si>
    <t>2890 to 2410 cal. BC</t>
  </si>
  <si>
    <t>Kitchen midding (Køkkenmødding). From the third lowest layer</t>
  </si>
  <si>
    <t>K-5902</t>
  </si>
  <si>
    <t>2860 to 2380 cal. BC</t>
  </si>
  <si>
    <t>Kitchen midding (Køkkenmødding). From the third highest layer</t>
  </si>
  <si>
    <t>K-5869</t>
  </si>
  <si>
    <t>2780 to 2250 cal. BC</t>
  </si>
  <si>
    <t>Kitchen midding (Køkkenmødding). From top layer</t>
  </si>
  <si>
    <t>K-5901</t>
  </si>
  <si>
    <t>Kitchen midding (Køkkenmødding). From the second highest layer</t>
  </si>
  <si>
    <t>FUM 82</t>
  </si>
  <si>
    <t>K-5872</t>
  </si>
  <si>
    <t>3710 to 3300 cal. BC</t>
  </si>
  <si>
    <t>30 cm thick Kitchen midding (Køkkenmødding). Lower level</t>
  </si>
  <si>
    <t>K-5871</t>
  </si>
  <si>
    <t>30 cm thick Kitchen midding (Køkkenmødding). Upper level</t>
  </si>
  <si>
    <t>SGE</t>
  </si>
  <si>
    <t>K-5681</t>
  </si>
  <si>
    <t>K-5420</t>
  </si>
  <si>
    <t>6190 to 5650 cal. BC</t>
  </si>
  <si>
    <t>K-5419</t>
  </si>
  <si>
    <t>6030 to 5520 cal. BC</t>
  </si>
  <si>
    <t>K-2755</t>
  </si>
  <si>
    <t>6440 to 5860 cal. BC</t>
  </si>
  <si>
    <t>VMÅ 676</t>
  </si>
  <si>
    <t>K-6050</t>
  </si>
  <si>
    <t>Taken from the ploughed thin shell layer with artefacts from the Ertebølle and Funnel Beaker cultures</t>
  </si>
  <si>
    <t>K-4340</t>
  </si>
  <si>
    <t>LabID</t>
  </si>
  <si>
    <t>Age</t>
  </si>
  <si>
    <t>Error</t>
  </si>
  <si>
    <t>Long</t>
  </si>
  <si>
    <t>Lat</t>
  </si>
  <si>
    <t>LocAccuracy</t>
  </si>
  <si>
    <t>SiteName</t>
  </si>
  <si>
    <t>Source</t>
  </si>
  <si>
    <t>Reference</t>
  </si>
  <si>
    <t>AA-43837</t>
  </si>
  <si>
    <t>5296 to 5002 cal. BC</t>
  </si>
  <si>
    <t>wood</t>
  </si>
  <si>
    <t>Smakkerup huse</t>
  </si>
  <si>
    <t>RADON</t>
  </si>
  <si>
    <t>AAR-10088</t>
  </si>
  <si>
    <t>2282 to 1637 cal. BC</t>
  </si>
  <si>
    <t>grain</t>
  </si>
  <si>
    <t>Mannehøjgård</t>
  </si>
  <si>
    <t>RADON-B</t>
  </si>
  <si>
    <t>AAR-10090</t>
  </si>
  <si>
    <t>1416 to 1128 cal. BC</t>
  </si>
  <si>
    <t>charcoal</t>
  </si>
  <si>
    <t>AAR-10091</t>
  </si>
  <si>
    <t>1373 to 1055 cal. BC</t>
  </si>
  <si>
    <t>nutshell</t>
  </si>
  <si>
    <t>AAR-10096</t>
  </si>
  <si>
    <t>788 to 483 cal. BC</t>
  </si>
  <si>
    <t>AAR-10097</t>
  </si>
  <si>
    <t>1498 to 1309 cal. BC</t>
  </si>
  <si>
    <t>AAR-10098</t>
  </si>
  <si>
    <t>2138 to 1929 cal. BC</t>
  </si>
  <si>
    <t>AAR-10183</t>
  </si>
  <si>
    <t>1261 to 1017 cal. BC</t>
  </si>
  <si>
    <t>Tietgenbyen</t>
  </si>
  <si>
    <t>Boddum et al. 2014 95</t>
  </si>
  <si>
    <t>AAR-10192</t>
  </si>
  <si>
    <t>1485 to 1224 cal. BC</t>
  </si>
  <si>
    <t>Skelhøj</t>
  </si>
  <si>
    <t>AAR-10268</t>
  </si>
  <si>
    <t>1397 to 1059 cal. BC</t>
  </si>
  <si>
    <t>AAR-10314</t>
  </si>
  <si>
    <t>735 to 235 cal. BC</t>
  </si>
  <si>
    <t>Drejens Boligby</t>
  </si>
  <si>
    <t>AAR-10315</t>
  </si>
  <si>
    <t>754 to 408 cal. BC</t>
  </si>
  <si>
    <t>AAR-10316</t>
  </si>
  <si>
    <t>748 to 398 cal. BC</t>
  </si>
  <si>
    <t>AAR-10328</t>
  </si>
  <si>
    <t>1382 to 1055 cal. BC</t>
  </si>
  <si>
    <t>Dybbøl Vesten</t>
  </si>
  <si>
    <t>AAR-10329</t>
  </si>
  <si>
    <t>1261 to 1016 cal. BC</t>
  </si>
  <si>
    <t>AAR-10330</t>
  </si>
  <si>
    <t>1427 to 1226 cal. BC</t>
  </si>
  <si>
    <t>AAR-10331</t>
  </si>
  <si>
    <t>1922 to 1690 cal. BC</t>
  </si>
  <si>
    <t>AAR-10332</t>
  </si>
  <si>
    <t>1412 to 1132 cal. BC</t>
  </si>
  <si>
    <t>AAR-10362</t>
  </si>
  <si>
    <t>1420 to 1231 cal. BC</t>
  </si>
  <si>
    <t>Landlyst</t>
  </si>
  <si>
    <t>AAR-10363</t>
  </si>
  <si>
    <t>1213 to 1005 cal. BC</t>
  </si>
  <si>
    <t>AAR-10364</t>
  </si>
  <si>
    <t>1257 to 1012 cal. BC</t>
  </si>
  <si>
    <t>AAR-10365</t>
  </si>
  <si>
    <t>1214 to 985 cal. BC</t>
  </si>
  <si>
    <t>AAR-10366</t>
  </si>
  <si>
    <t>1374 to 1120 cal. BC</t>
  </si>
  <si>
    <t>AAR-10367</t>
  </si>
  <si>
    <t>1494 to 1284 cal. BC</t>
  </si>
  <si>
    <t>Bech 2013 12 Fig. 3</t>
  </si>
  <si>
    <t>AAR-10368</t>
  </si>
  <si>
    <t>1260 to 1019 cal. BC</t>
  </si>
  <si>
    <t>Drengshøj</t>
  </si>
  <si>
    <t>AAR-10369</t>
  </si>
  <si>
    <t>1254 to 935 cal. BC</t>
  </si>
  <si>
    <t>AAR-10420</t>
  </si>
  <si>
    <t>1490 to 1268 cal. BC</t>
  </si>
  <si>
    <t>Marskhallen</t>
  </si>
  <si>
    <t>AAR-10421</t>
  </si>
  <si>
    <t>1498 to 1289 cal. BC</t>
  </si>
  <si>
    <t>AAR-10422</t>
  </si>
  <si>
    <t>1530 to 1412 cal. BC</t>
  </si>
  <si>
    <t>Kesmajgård</t>
  </si>
  <si>
    <t>AAR-10608</t>
  </si>
  <si>
    <t>1368 to 1055 cal. BC</t>
  </si>
  <si>
    <t>Storodde</t>
  </si>
  <si>
    <t>AAR-10609</t>
  </si>
  <si>
    <t>1220 to 940 cal. BC</t>
  </si>
  <si>
    <t>AAR-10763</t>
  </si>
  <si>
    <t>1045 to 838 cal. BC</t>
  </si>
  <si>
    <t>Ahornvænget</t>
  </si>
  <si>
    <t>AAR-10764</t>
  </si>
  <si>
    <t>1189 to 925 cal. BC</t>
  </si>
  <si>
    <t>AAR-10765</t>
  </si>
  <si>
    <t>1258 to 1010 cal. BC</t>
  </si>
  <si>
    <t>AAR-10766</t>
  </si>
  <si>
    <t>897 to 778 cal. BC</t>
  </si>
  <si>
    <t>AAR-10767</t>
  </si>
  <si>
    <t>Boddum et al. 2014</t>
  </si>
  <si>
    <t>AAR-10768</t>
  </si>
  <si>
    <t>1192 to 921 cal. BC</t>
  </si>
  <si>
    <t>AAR-10769</t>
  </si>
  <si>
    <t>989 to 821 cal. BC</t>
  </si>
  <si>
    <t>AAR-10770</t>
  </si>
  <si>
    <t>1043 to 812 cal. BC</t>
  </si>
  <si>
    <t>AAR-10771</t>
  </si>
  <si>
    <t>1195 to 904 cal. BC</t>
  </si>
  <si>
    <t>AAR-10848</t>
  </si>
  <si>
    <t>1207 to 937 cal. BC</t>
  </si>
  <si>
    <t>Fårtoft 11</t>
  </si>
  <si>
    <t>AAR-10849</t>
  </si>
  <si>
    <t>1441 to 1217 cal. BC</t>
  </si>
  <si>
    <t>Sennels</t>
  </si>
  <si>
    <t>AAR-10850</t>
  </si>
  <si>
    <t>1432 to 1231 cal. BC</t>
  </si>
  <si>
    <t>AAR-11223</t>
  </si>
  <si>
    <t>1380 to 1128 cal. BC</t>
  </si>
  <si>
    <t>Sundby</t>
  </si>
  <si>
    <t>AAR-11224</t>
  </si>
  <si>
    <t>1207 to 1013 cal. BC</t>
  </si>
  <si>
    <t>AAR-11226</t>
  </si>
  <si>
    <t>1106 to 902 cal. BC</t>
  </si>
  <si>
    <t>Flovt Strand</t>
  </si>
  <si>
    <t>AAR-11257</t>
  </si>
  <si>
    <t>1917 to 1697 cal. BC</t>
  </si>
  <si>
    <t>Egelund</t>
  </si>
  <si>
    <t>AAR-11258</t>
  </si>
  <si>
    <t>2133 to 1896 cal. BC</t>
  </si>
  <si>
    <t>AAR-11259</t>
  </si>
  <si>
    <t>2130 to 1886 cal. BC</t>
  </si>
  <si>
    <t>AAR-11260</t>
  </si>
  <si>
    <t>2431 to 2051 cal. BC</t>
  </si>
  <si>
    <t>AAR-11261</t>
  </si>
  <si>
    <t>1440 to 1236 cal. BC</t>
  </si>
  <si>
    <t>AAR-11262</t>
  </si>
  <si>
    <t>1407 to 1223 cal. BC</t>
  </si>
  <si>
    <t>AAR-11263</t>
  </si>
  <si>
    <t>1400 to 1132 cal. BC</t>
  </si>
  <si>
    <t>AAR-11264</t>
  </si>
  <si>
    <t>1372 to 1055 cal. BC</t>
  </si>
  <si>
    <t>AAR-11265</t>
  </si>
  <si>
    <t>2126 to 1698 cal. BC</t>
  </si>
  <si>
    <t>AAR-11266</t>
  </si>
  <si>
    <t>2109 to 1784 cal. BC</t>
  </si>
  <si>
    <t>AAR-11268</t>
  </si>
  <si>
    <t>1382 to 1059 cal. BC</t>
  </si>
  <si>
    <t>AAR-11776</t>
  </si>
  <si>
    <t>1268 to 1020 cal. BC</t>
  </si>
  <si>
    <t>Ørum</t>
  </si>
  <si>
    <t>AAR-11777</t>
  </si>
  <si>
    <t>1377 to 1056 cal. BC</t>
  </si>
  <si>
    <t>AAR-11822</t>
  </si>
  <si>
    <t>344 cal. BC to cal. AD 4</t>
  </si>
  <si>
    <t>Bregentved III</t>
  </si>
  <si>
    <t>AAR-11823</t>
  </si>
  <si>
    <t>93 cal. BC to cal. AD 66</t>
  </si>
  <si>
    <t>AAR-1220</t>
  </si>
  <si>
    <t>1737 to 1228 cal. BC</t>
  </si>
  <si>
    <t>østenkaer</t>
  </si>
  <si>
    <t>AAR-1221</t>
  </si>
  <si>
    <t>3697 to 2676 cal. BC</t>
  </si>
  <si>
    <t>AAR-1222</t>
  </si>
  <si>
    <t>5615 to 5317 cal. BC</t>
  </si>
  <si>
    <t>AAR-1223</t>
  </si>
  <si>
    <t>AAR-12234</t>
  </si>
  <si>
    <t>1187 to 857 cal. BC</t>
  </si>
  <si>
    <t>Svendsagervej</t>
  </si>
  <si>
    <t>AAR-12235</t>
  </si>
  <si>
    <t>1108 to 839 cal. BC</t>
  </si>
  <si>
    <t>AAR-12495</t>
  </si>
  <si>
    <t>1206 to 1010 cal. BC</t>
  </si>
  <si>
    <t>Seden Nord</t>
  </si>
  <si>
    <t>AAR-12496</t>
  </si>
  <si>
    <t>1047 to 913 cal. BC</t>
  </si>
  <si>
    <t>AAR-12497</t>
  </si>
  <si>
    <t>1402 to 1130 cal. BC</t>
  </si>
  <si>
    <t>AAR-12498</t>
  </si>
  <si>
    <t>1365 to 923 cal. BC</t>
  </si>
  <si>
    <t>AAR-12499</t>
  </si>
  <si>
    <t>1189 to 906 cal. BC</t>
  </si>
  <si>
    <t>AAR-12500</t>
  </si>
  <si>
    <t>1384 to 1128 cal. BC</t>
  </si>
  <si>
    <t>AAR-12501</t>
  </si>
  <si>
    <t>1264 to 1051 cal. BC</t>
  </si>
  <si>
    <t>AAR-12502</t>
  </si>
  <si>
    <t>1278 to 940 cal. BC</t>
  </si>
  <si>
    <t>AAR-12503</t>
  </si>
  <si>
    <t>346 cal. BC to cal. AD 55</t>
  </si>
  <si>
    <t>AAR-12504</t>
  </si>
  <si>
    <t>354 cal. BC to cal. AD 3</t>
  </si>
  <si>
    <t>AAR-12505</t>
  </si>
  <si>
    <t>389 to 177 cal. BC</t>
  </si>
  <si>
    <t>AAR-12506</t>
  </si>
  <si>
    <t>374 to 118 cal. BC</t>
  </si>
  <si>
    <t>AAR-13064</t>
  </si>
  <si>
    <t>2265 to 1951 cal. BC</t>
  </si>
  <si>
    <t>Poulsen 2017 Appendix II</t>
  </si>
  <si>
    <t>AAR-13066</t>
  </si>
  <si>
    <t>1874 to 1546 cal. BC</t>
  </si>
  <si>
    <t>AAR-13067</t>
  </si>
  <si>
    <t>2115 to 1779 cal. BC</t>
  </si>
  <si>
    <t>AAR-13068</t>
  </si>
  <si>
    <t>2026 to 1773 cal. BC</t>
  </si>
  <si>
    <t>AAR-13073</t>
  </si>
  <si>
    <t>2131 to 1830 cal. BC</t>
  </si>
  <si>
    <t>AAR-13074</t>
  </si>
  <si>
    <t>1920 to 1697 cal. BC</t>
  </si>
  <si>
    <t>AAR-13075</t>
  </si>
  <si>
    <t>1745 to 1541 cal. BC</t>
  </si>
  <si>
    <t>AAR-13076</t>
  </si>
  <si>
    <t>1880 to 1631 cal. BC</t>
  </si>
  <si>
    <t>AAR-13077</t>
  </si>
  <si>
    <t>1868 to 1545 cal. BC</t>
  </si>
  <si>
    <t>AAR-13078</t>
  </si>
  <si>
    <t>1875 to 1621 cal. BC</t>
  </si>
  <si>
    <t>AAR-13079</t>
  </si>
  <si>
    <t>1883 to 1633 cal. BC</t>
  </si>
  <si>
    <t>AAR-13138</t>
  </si>
  <si>
    <t>971 to 573 cal. BC</t>
  </si>
  <si>
    <t>fabric</t>
  </si>
  <si>
    <t>Lusehøj; site:  Voldtofte</t>
  </si>
  <si>
    <t>Olsen et al. 2011 266</t>
  </si>
  <si>
    <t>AAR-13570</t>
  </si>
  <si>
    <t>763 to 418 cal. BC</t>
  </si>
  <si>
    <t>AAR-13571</t>
  </si>
  <si>
    <t>916 to 806 cal. BC</t>
  </si>
  <si>
    <t>AAR-13572</t>
  </si>
  <si>
    <t>809 to 597 cal. BC</t>
  </si>
  <si>
    <t>AAR-13740</t>
  </si>
  <si>
    <t>1397 to 1130 cal. BC</t>
  </si>
  <si>
    <t>Over Jernhyt</t>
  </si>
  <si>
    <t>AAR-13741</t>
  </si>
  <si>
    <t>1432 to 1293 cal. BC</t>
  </si>
  <si>
    <t>AAR-13742</t>
  </si>
  <si>
    <t>1393 to 1216 cal. BC</t>
  </si>
  <si>
    <t>AAR-13743</t>
  </si>
  <si>
    <t>1389 to 1127 cal. BC</t>
  </si>
  <si>
    <t>AAR-13744</t>
  </si>
  <si>
    <t>1385 to 1053 cal. BC</t>
  </si>
  <si>
    <t>AAR-13745</t>
  </si>
  <si>
    <t>768 to 422 cal. BC</t>
  </si>
  <si>
    <t>AAR-13746</t>
  </si>
  <si>
    <t>773 to 544 cal. BC</t>
  </si>
  <si>
    <t>AAR-13747</t>
  </si>
  <si>
    <t>828 to 598 cal. BC</t>
  </si>
  <si>
    <t>AAR-13825</t>
  </si>
  <si>
    <t>1196 to 901 cal. BC</t>
  </si>
  <si>
    <t>AAR-13826</t>
  </si>
  <si>
    <t>1188 to 917 cal. BC</t>
  </si>
  <si>
    <t>AAR-13827</t>
  </si>
  <si>
    <t>1202 to 1010 cal. BC</t>
  </si>
  <si>
    <t>AAR-13828</t>
  </si>
  <si>
    <t>1192 to 936 cal. BC</t>
  </si>
  <si>
    <t>AAR-13829</t>
  </si>
  <si>
    <t>1107 to 917 cal. BC</t>
  </si>
  <si>
    <t>AAR-13830</t>
  </si>
  <si>
    <t>1045 to 900 cal. BC</t>
  </si>
  <si>
    <t>AAR-13831</t>
  </si>
  <si>
    <t>1105 to 830 cal. BC</t>
  </si>
  <si>
    <t>AAR-13832</t>
  </si>
  <si>
    <t>900 to 797 cal. BC</t>
  </si>
  <si>
    <t>AAR-13833</t>
  </si>
  <si>
    <t>1044 to 824 cal. BC</t>
  </si>
  <si>
    <t>AAR-13834</t>
  </si>
  <si>
    <t>1188 to 934 cal. BC</t>
  </si>
  <si>
    <t>AAR-13835</t>
  </si>
  <si>
    <t>1048 to 909 cal. BC</t>
  </si>
  <si>
    <t>AAR-13838</t>
  </si>
  <si>
    <t>1195 to 990 cal. BC</t>
  </si>
  <si>
    <t>AAR-13839</t>
  </si>
  <si>
    <t>1391 to 1007 cal. BC</t>
  </si>
  <si>
    <t>AAR-13840</t>
  </si>
  <si>
    <t>1254 to 1022 cal. BC</t>
  </si>
  <si>
    <t>AAR-13841</t>
  </si>
  <si>
    <t>1267 to 1016 cal. BC</t>
  </si>
  <si>
    <t>AAR-13842</t>
  </si>
  <si>
    <t>1258 to 1016 cal. BC</t>
  </si>
  <si>
    <t>AAR-13843</t>
  </si>
  <si>
    <t>1369 to 1115 cal. BC</t>
  </si>
  <si>
    <t>AAR-13844</t>
  </si>
  <si>
    <t>1262 to 941 cal. BC</t>
  </si>
  <si>
    <t>AAR-13856</t>
  </si>
  <si>
    <t>1255 to 1054 cal. BC</t>
  </si>
  <si>
    <t>AAR-13857</t>
  </si>
  <si>
    <t>1378 to 1059 cal. BC</t>
  </si>
  <si>
    <t>AAR-13858</t>
  </si>
  <si>
    <t>1429 to 1286 cal. BC</t>
  </si>
  <si>
    <t>Vestermark</t>
  </si>
  <si>
    <t>AAR-13859</t>
  </si>
  <si>
    <t>1253 to 1023 cal. BC</t>
  </si>
  <si>
    <t>AAR-13860</t>
  </si>
  <si>
    <t>1202 to 1013 cal. BC</t>
  </si>
  <si>
    <t>AAR-13861</t>
  </si>
  <si>
    <t>1273 to 941 cal. BC</t>
  </si>
  <si>
    <t>AAR-13862</t>
  </si>
  <si>
    <t>1219 to 856 cal. BC</t>
  </si>
  <si>
    <t>AAR-14058</t>
  </si>
  <si>
    <t>818 to 551 cal. BC</t>
  </si>
  <si>
    <t>Bøgegård Vest</t>
  </si>
  <si>
    <t>AAR-14059</t>
  </si>
  <si>
    <t>776 to 544 cal. BC</t>
  </si>
  <si>
    <t>AAR-14060</t>
  </si>
  <si>
    <t>792 to 548 cal. BC</t>
  </si>
  <si>
    <t>AAR-14061</t>
  </si>
  <si>
    <t>1889 to 1699 cal. BC</t>
  </si>
  <si>
    <t>AAR-14062</t>
  </si>
  <si>
    <t>1870 to 1617 cal. BC</t>
  </si>
  <si>
    <t>AAR-14200</t>
  </si>
  <si>
    <t>755 to 411 cal. BC</t>
  </si>
  <si>
    <t>AAR-14201</t>
  </si>
  <si>
    <t>1626 to 1447 cal. BC</t>
  </si>
  <si>
    <t>AAR-14202</t>
  </si>
  <si>
    <t>1254 to 1003 cal. BC</t>
  </si>
  <si>
    <t>AAR-14745</t>
  </si>
  <si>
    <t>1412 to 1270 cal. BC</t>
  </si>
  <si>
    <t>Kongehøj</t>
  </si>
  <si>
    <t>AAR-14746</t>
  </si>
  <si>
    <t>1425 to 1295 cal. BC</t>
  </si>
  <si>
    <t>AAR-14747</t>
  </si>
  <si>
    <t>1395 to 1228 cal. BC</t>
  </si>
  <si>
    <t>AAR-14748</t>
  </si>
  <si>
    <t>1387 to 1221 cal. BC</t>
  </si>
  <si>
    <t>AAR-14749</t>
  </si>
  <si>
    <t>1406 to 1265 cal. BC</t>
  </si>
  <si>
    <t>AAR-14750</t>
  </si>
  <si>
    <t>1420 to 1288 cal. BC</t>
  </si>
  <si>
    <t>AAR-14751</t>
  </si>
  <si>
    <t>1406 to 1236 cal. BC</t>
  </si>
  <si>
    <t>AAR-14752</t>
  </si>
  <si>
    <t>1408 to 1268 cal. BC</t>
  </si>
  <si>
    <t>AAR-14753</t>
  </si>
  <si>
    <t>1485 to 1302 cal. BC</t>
  </si>
  <si>
    <t>AAR-14754</t>
  </si>
  <si>
    <t>1417 to 1285 cal. BC</t>
  </si>
  <si>
    <t>AAR-14755</t>
  </si>
  <si>
    <t>1409 to 1267 cal. BC</t>
  </si>
  <si>
    <t>AAR-14756</t>
  </si>
  <si>
    <t>AAR-14757</t>
  </si>
  <si>
    <t>1426 to 1295 cal. BC</t>
  </si>
  <si>
    <t>AAR-14758</t>
  </si>
  <si>
    <t>1417 to 1284 cal. BC</t>
  </si>
  <si>
    <t>AAR-14759</t>
  </si>
  <si>
    <t>1530 to 1128 cal. BC</t>
  </si>
  <si>
    <t>AAR-14760</t>
  </si>
  <si>
    <t>1441 to 1303 cal. BC</t>
  </si>
  <si>
    <t>AAR-14761</t>
  </si>
  <si>
    <t>2131 to 1901 cal. BC</t>
  </si>
  <si>
    <t>AAR-14762</t>
  </si>
  <si>
    <t>1487 to 1295 cal. BC</t>
  </si>
  <si>
    <t>AAR-15404</t>
  </si>
  <si>
    <t>1120 to 935 cal. BC</t>
  </si>
  <si>
    <t>AAR-15405</t>
  </si>
  <si>
    <t>1043 to 903 cal. BC</t>
  </si>
  <si>
    <t>AAR-15406</t>
  </si>
  <si>
    <t>1046 to 917 cal. BC</t>
  </si>
  <si>
    <t>AAR-15407</t>
  </si>
  <si>
    <t>968 to 798 cal. BC</t>
  </si>
  <si>
    <t>AAR-15408</t>
  </si>
  <si>
    <t>1105 to 922 cal. BC</t>
  </si>
  <si>
    <t>AAR-15409</t>
  </si>
  <si>
    <t>1200 to 1013 cal. BC</t>
  </si>
  <si>
    <t>AAR-15410</t>
  </si>
  <si>
    <t>1184 to 936 cal. BC</t>
  </si>
  <si>
    <t>AAR-15450</t>
  </si>
  <si>
    <t>1217 to 1023 cal. BC</t>
  </si>
  <si>
    <t>AAR-15451</t>
  </si>
  <si>
    <t>1360 to 1050 cal. BC</t>
  </si>
  <si>
    <t>AAR-15518</t>
  </si>
  <si>
    <t>747 to 403 cal. BC</t>
  </si>
  <si>
    <t>Odense Universitetshospital III</t>
  </si>
  <si>
    <t>AAR-15519</t>
  </si>
  <si>
    <t>1260 to 1058 cal. BC</t>
  </si>
  <si>
    <t>AAR-15520</t>
  </si>
  <si>
    <t>1251 to 1052 cal. BC</t>
  </si>
  <si>
    <t>AAR-15521</t>
  </si>
  <si>
    <t>1050 to 900 cal. BC</t>
  </si>
  <si>
    <t>AAR-15522</t>
  </si>
  <si>
    <t>1193 to 1001 cal. BC</t>
  </si>
  <si>
    <t>AAR-15523</t>
  </si>
  <si>
    <t>1253 to 1051 cal. BC</t>
  </si>
  <si>
    <t>AAR-15524</t>
  </si>
  <si>
    <t>1281 to 1055 cal. BC</t>
  </si>
  <si>
    <t>AAR-16019</t>
  </si>
  <si>
    <t>10883 to 10775 cal. BC</t>
  </si>
  <si>
    <t>Trollesgave</t>
  </si>
  <si>
    <t>Terbergen  2004. Eiszeitalter un Gegenwart 54: 138-175.</t>
  </si>
  <si>
    <t>AAR-16208</t>
  </si>
  <si>
    <t>1617 to 1509 cal. BC</t>
  </si>
  <si>
    <t>AAR-16209</t>
  </si>
  <si>
    <t>1409 to 1263 cal. BC</t>
  </si>
  <si>
    <t>AAR-16210</t>
  </si>
  <si>
    <t>1427 to 1290 cal. BC</t>
  </si>
  <si>
    <t>AAR-167</t>
  </si>
  <si>
    <t>801 to 370 cal. BC</t>
  </si>
  <si>
    <t>Kjeldbækgård</t>
  </si>
  <si>
    <t>AUD 1991 253</t>
  </si>
  <si>
    <t>AAR-168</t>
  </si>
  <si>
    <t>3777 to 3100 cal. BC</t>
  </si>
  <si>
    <t>3788 to 3351 cal. BC</t>
  </si>
  <si>
    <t>Øgårde 4</t>
  </si>
  <si>
    <t>CALPAL; EUROEVOL</t>
  </si>
  <si>
    <t>Koch 1998 307.</t>
  </si>
  <si>
    <t>Koch 1998 336.</t>
  </si>
  <si>
    <t>3976 to 3647 cal. BC</t>
  </si>
  <si>
    <t>Løjesmølle skov (Mosen ved)</t>
  </si>
  <si>
    <t>Koch 1998 327.</t>
  </si>
  <si>
    <t>AAR-18836</t>
  </si>
  <si>
    <t>1107 to 832 cal. BC</t>
  </si>
  <si>
    <t>AAR-18837</t>
  </si>
  <si>
    <t>1273 to 1012 cal. BC</t>
  </si>
  <si>
    <t>AAR-19276</t>
  </si>
  <si>
    <t>1669 to 1508 cal. BC</t>
  </si>
  <si>
    <t>AAR-19277</t>
  </si>
  <si>
    <t>1610 to 1454 cal. BC</t>
  </si>
  <si>
    <t>AAR-19278</t>
  </si>
  <si>
    <t>2032 to 1780 cal. BC</t>
  </si>
  <si>
    <t>AAR-19279</t>
  </si>
  <si>
    <t>1403 to 1229 cal. BC</t>
  </si>
  <si>
    <t>AAR-19281</t>
  </si>
  <si>
    <t>1618 to 1501 cal. BC</t>
  </si>
  <si>
    <t>AAR-19282</t>
  </si>
  <si>
    <t>1612 to 1460 cal. BC</t>
  </si>
  <si>
    <t>AAR-19283</t>
  </si>
  <si>
    <t>1501 to 1422 cal. BC</t>
  </si>
  <si>
    <t>AAR-19284</t>
  </si>
  <si>
    <t>1618 to 1506 cal. BC</t>
  </si>
  <si>
    <t>AAR-19285</t>
  </si>
  <si>
    <t>1885 to 1699 cal. BC</t>
  </si>
  <si>
    <t>AAR-19286</t>
  </si>
  <si>
    <t>2025 to 1891 cal. BC</t>
  </si>
  <si>
    <t>AAR-19287</t>
  </si>
  <si>
    <t>2193 to 1980 cal. BC</t>
  </si>
  <si>
    <t>AAR-19288</t>
  </si>
  <si>
    <t>1620 to 1506 cal. BC</t>
  </si>
  <si>
    <t>AAR-19289</t>
  </si>
  <si>
    <t>AAR-19290</t>
  </si>
  <si>
    <t>1664 to 1510 cal. BC</t>
  </si>
  <si>
    <t>AAR-19291</t>
  </si>
  <si>
    <t>1731 to 1536 cal. BC</t>
  </si>
  <si>
    <t>AAR-19292</t>
  </si>
  <si>
    <t>1866 to 1537 cal. BC</t>
  </si>
  <si>
    <t>AAR-19293</t>
  </si>
  <si>
    <t>1737 to 1544 cal. BC</t>
  </si>
  <si>
    <t>AAR-19294</t>
  </si>
  <si>
    <t>1883 to 1701 cal. BC</t>
  </si>
  <si>
    <t>AAR-19295</t>
  </si>
  <si>
    <t>2268 to 2035 cal. BC</t>
  </si>
  <si>
    <t>AAR-19296</t>
  </si>
  <si>
    <t>1877 to 1647 cal. BC</t>
  </si>
  <si>
    <t>AAR-19297</t>
  </si>
  <si>
    <t>1730 to 1533 cal. BC</t>
  </si>
  <si>
    <t>AAR-19298</t>
  </si>
  <si>
    <t>1744 to 1569 cal. BC</t>
  </si>
  <si>
    <t>AAR-19299</t>
  </si>
  <si>
    <t>1867 to 1625 cal. BC</t>
  </si>
  <si>
    <t>AAR-19300</t>
  </si>
  <si>
    <t>1870 to 1624 cal. BC</t>
  </si>
  <si>
    <t>AAR-19301</t>
  </si>
  <si>
    <t>2007 to 1772 cal. BC</t>
  </si>
  <si>
    <t>AAR-19302</t>
  </si>
  <si>
    <t>1728 to 1519 cal. BC</t>
  </si>
  <si>
    <t>AAR-19303</t>
  </si>
  <si>
    <t>2015 to 1778 cal. BC</t>
  </si>
  <si>
    <t>AAR-19304</t>
  </si>
  <si>
    <t>1917 to 1702 cal. BC</t>
  </si>
  <si>
    <t>AAR-19305</t>
  </si>
  <si>
    <t>2027 to 1782 cal. BC</t>
  </si>
  <si>
    <t>AAR-19309</t>
  </si>
  <si>
    <t>2027 to 1884 cal. BC</t>
  </si>
  <si>
    <t>AAR-19546</t>
  </si>
  <si>
    <t>2199 to 2033 cal. BC</t>
  </si>
  <si>
    <t>Nørregård</t>
  </si>
  <si>
    <t>AAR-19547</t>
  </si>
  <si>
    <t>1513 to 1428 cal. BC</t>
  </si>
  <si>
    <t>AAR-19548</t>
  </si>
  <si>
    <t>3628 to 3377 cal. BC</t>
  </si>
  <si>
    <t>AAR-19549</t>
  </si>
  <si>
    <t>1494 to 1305 cal. BC</t>
  </si>
  <si>
    <t>AAR-19550</t>
  </si>
  <si>
    <t>1265 to 1056 cal. BC</t>
  </si>
  <si>
    <t>AAR-19551</t>
  </si>
  <si>
    <t>1398 to 1220 cal. BC</t>
  </si>
  <si>
    <t>AAR-19552</t>
  </si>
  <si>
    <t>1403 to 1228 cal. BC</t>
  </si>
  <si>
    <t>AAR-19553</t>
  </si>
  <si>
    <t>1531 to 1435 cal. BC</t>
  </si>
  <si>
    <t>AAR-19554</t>
  </si>
  <si>
    <t>2125 to 1900 cal. BC</t>
  </si>
  <si>
    <t>AAR-19555</t>
  </si>
  <si>
    <t>AAR-19556</t>
  </si>
  <si>
    <t>1424 to 1284 cal. BC</t>
  </si>
  <si>
    <t>AAR-19557</t>
  </si>
  <si>
    <t>1411 to 1263 cal. BC</t>
  </si>
  <si>
    <t>AAR-19558</t>
  </si>
  <si>
    <t>2132 to 1899 cal. BC</t>
  </si>
  <si>
    <t>AAR-19559</t>
  </si>
  <si>
    <t>1426 to 1288 cal. BC</t>
  </si>
  <si>
    <t>AAR-19560</t>
  </si>
  <si>
    <t>1406 to 1233 cal. BC</t>
  </si>
  <si>
    <t>AAR-19561</t>
  </si>
  <si>
    <t>1259 to 1055 cal. BC</t>
  </si>
  <si>
    <t>AAR-19564</t>
  </si>
  <si>
    <t>1281 to 1057 cal. BC</t>
  </si>
  <si>
    <t>Poulsen 2017 Appendix II; Makarowicz 2010 46 Fig. 1.11</t>
  </si>
  <si>
    <t>AAR-19565</t>
  </si>
  <si>
    <t>1414 to 1267 cal. BC</t>
  </si>
  <si>
    <t>AAR-19566</t>
  </si>
  <si>
    <t>1531 to 1437 cal. BC</t>
  </si>
  <si>
    <t>AAR-19569</t>
  </si>
  <si>
    <t>1394 to 1213 cal. BC</t>
  </si>
  <si>
    <t>AAR-19571</t>
  </si>
  <si>
    <t>1443 to 1289 cal. BC</t>
  </si>
  <si>
    <t>AAR-19582</t>
  </si>
  <si>
    <t>AAR-19583</t>
  </si>
  <si>
    <t>AAR-19584</t>
  </si>
  <si>
    <t>1421 to 1285 cal. BC</t>
  </si>
  <si>
    <t>AAR-19588</t>
  </si>
  <si>
    <t>2020 to 1827 cal. BC</t>
  </si>
  <si>
    <t>AAR-19589</t>
  </si>
  <si>
    <t>2007 to 1773 cal. BC</t>
  </si>
  <si>
    <t>AAR-19590</t>
  </si>
  <si>
    <t>1395 to 1223 cal. BC</t>
  </si>
  <si>
    <t>AAR-19593</t>
  </si>
  <si>
    <t>3336 to 3018 cal. BC</t>
  </si>
  <si>
    <t>AAR-19594</t>
  </si>
  <si>
    <t>2015 to 1779 cal. BC</t>
  </si>
  <si>
    <t>AAR-19597</t>
  </si>
  <si>
    <t>1612 to 1467 cal. BC</t>
  </si>
  <si>
    <t>AAR-19598</t>
  </si>
  <si>
    <t>1530 to 1431 cal. BC</t>
  </si>
  <si>
    <t>AAR-19599</t>
  </si>
  <si>
    <t>1684 to 1518 cal. BC</t>
  </si>
  <si>
    <t>AAR-19604</t>
  </si>
  <si>
    <t>1415 to 1275 cal. BC</t>
  </si>
  <si>
    <t>AAR-19605</t>
  </si>
  <si>
    <t>1401 to 1229 cal. BC</t>
  </si>
  <si>
    <t>AAR-19606</t>
  </si>
  <si>
    <t>2872 to 2587 cal. BC</t>
  </si>
  <si>
    <t>AAR-19607</t>
  </si>
  <si>
    <t>1625 to 1509 cal. BC</t>
  </si>
  <si>
    <t>AAR-19608</t>
  </si>
  <si>
    <t>3893 to 3652 cal. BC</t>
  </si>
  <si>
    <t>AAR-19610</t>
  </si>
  <si>
    <t>2111 to 1898 cal. BC</t>
  </si>
  <si>
    <t>AAR-19611</t>
  </si>
  <si>
    <t>2129 to 1828 cal. BC</t>
  </si>
  <si>
    <t>AAR-19618</t>
  </si>
  <si>
    <t>1678 to 1518 cal. BC</t>
  </si>
  <si>
    <t>AAR-19619</t>
  </si>
  <si>
    <t>1411 to 1268 cal. BC</t>
  </si>
  <si>
    <t>AAR-19620</t>
  </si>
  <si>
    <t>4043 to 3816 cal. BC</t>
  </si>
  <si>
    <t>AAR-19622</t>
  </si>
  <si>
    <t>1869 to 1627 cal. BC</t>
  </si>
  <si>
    <t>AAR-19623</t>
  </si>
  <si>
    <t>2660 to 2471 cal. BC</t>
  </si>
  <si>
    <t>AAR-19624</t>
  </si>
  <si>
    <t>2031 to 1895 cal. BC</t>
  </si>
  <si>
    <t>AAR-19626</t>
  </si>
  <si>
    <t>2192 to 1979 cal. BC</t>
  </si>
  <si>
    <t>AAR-19628</t>
  </si>
  <si>
    <t>1401 to 1133 cal. BC</t>
  </si>
  <si>
    <t>AAR-19629</t>
  </si>
  <si>
    <t>1372 to 1126 cal. BC</t>
  </si>
  <si>
    <t>Margrethes naes</t>
  </si>
  <si>
    <t>Aud 1995 322</t>
  </si>
  <si>
    <t>AAR-2248</t>
  </si>
  <si>
    <t>5300 to 4950 cal. BC</t>
  </si>
  <si>
    <t>AAR-2400</t>
  </si>
  <si>
    <t>2013 to 1633 cal. BC</t>
  </si>
  <si>
    <t>Aud 1995 323</t>
  </si>
  <si>
    <t>AAR-2401</t>
  </si>
  <si>
    <t>1889 to 1549 cal. BC</t>
  </si>
  <si>
    <t>AAR-2402</t>
  </si>
  <si>
    <t>892 to 412 cal. BC</t>
  </si>
  <si>
    <t>AAR-2403</t>
  </si>
  <si>
    <t>2875 to 2469 cal. BC</t>
  </si>
  <si>
    <t>AAR-2404</t>
  </si>
  <si>
    <t>2884 to 2492 cal. BC</t>
  </si>
  <si>
    <t>Aud 1995 324</t>
  </si>
  <si>
    <t>AAR-2406</t>
  </si>
  <si>
    <t>2562 to 2035 cal. BC</t>
  </si>
  <si>
    <t>AAR-2407</t>
  </si>
  <si>
    <t>2023 to 1632 cal. BC</t>
  </si>
  <si>
    <t>AAR-2408</t>
  </si>
  <si>
    <t>2280 to 1831 cal. BC</t>
  </si>
  <si>
    <t>AAR-24371</t>
  </si>
  <si>
    <t>2845 to 2296 cal. BC</t>
  </si>
  <si>
    <t>AAR-24372</t>
  </si>
  <si>
    <t>2899 to 2575 cal. BC</t>
  </si>
  <si>
    <t>Aud 1995 325</t>
  </si>
  <si>
    <t>AAR-24381</t>
  </si>
  <si>
    <t>3008 to 2631 cal. BC</t>
  </si>
  <si>
    <t>AAR-24382</t>
  </si>
  <si>
    <t>4326 to 3811 cal. BC</t>
  </si>
  <si>
    <t>AAR-2461</t>
  </si>
  <si>
    <t>5552 to 5219 cal. BC</t>
  </si>
  <si>
    <t>Aud 1995 321</t>
  </si>
  <si>
    <t>AAR-2463</t>
  </si>
  <si>
    <t>5308 to 5002 cal. BC</t>
  </si>
  <si>
    <t>AAR-2464</t>
  </si>
  <si>
    <t>5291 to 4729 cal. BC</t>
  </si>
  <si>
    <t>AAR-2948</t>
  </si>
  <si>
    <t>1934 to 1698 cal. BC</t>
  </si>
  <si>
    <t>Vejen</t>
  </si>
  <si>
    <t>AUD 1996 303</t>
  </si>
  <si>
    <t>AAR-3109</t>
  </si>
  <si>
    <t>1953 to 1621 cal. BC</t>
  </si>
  <si>
    <t>Revsing</t>
  </si>
  <si>
    <t>AAR-3470</t>
  </si>
  <si>
    <t>4225 to 3821 cal. BC</t>
  </si>
  <si>
    <t>Åmosen Holbæk Amt</t>
  </si>
  <si>
    <t>AUD 1997 290</t>
  </si>
  <si>
    <t>AAR-3782</t>
  </si>
  <si>
    <t>5287 to 4906 cal. BC</t>
  </si>
  <si>
    <t>Price &amp; Gebauer 2006; AUD 1997 389</t>
  </si>
  <si>
    <t>AAR-3783</t>
  </si>
  <si>
    <t>5606 to 5330 cal. BC</t>
  </si>
  <si>
    <t>Price &amp; Gebauer 2006; AUD 1997 289</t>
  </si>
  <si>
    <t>AAR-4106</t>
  </si>
  <si>
    <t>3648 to 3524 cal. BC</t>
  </si>
  <si>
    <t>Borum Eshøj</t>
  </si>
  <si>
    <t>AUD 1998 331</t>
  </si>
  <si>
    <t>AAR-4156</t>
  </si>
  <si>
    <t>2453 to 2040 cal. BC</t>
  </si>
  <si>
    <t>Lyngbygård</t>
  </si>
  <si>
    <t>AUD 1998 336/337</t>
  </si>
  <si>
    <t>AAR-4371</t>
  </si>
  <si>
    <t>1663 to 1418 cal. BC</t>
  </si>
  <si>
    <t>Brødre Gram</t>
  </si>
  <si>
    <t>AAR-4372</t>
  </si>
  <si>
    <t>1530 to 1133 cal. BC</t>
  </si>
  <si>
    <t>AAR-4373</t>
  </si>
  <si>
    <t>1611 to 1417 cal. BC</t>
  </si>
  <si>
    <t>AAR-4374</t>
  </si>
  <si>
    <t>1429 to 1228 cal. BC</t>
  </si>
  <si>
    <t>AAR-4375</t>
  </si>
  <si>
    <t>1495 to 1284 cal. BC</t>
  </si>
  <si>
    <t>AAR-4395</t>
  </si>
  <si>
    <t>4220 to 3714 cal. BC</t>
  </si>
  <si>
    <t>AUD 1998 334</t>
  </si>
  <si>
    <t>AAR-4408</t>
  </si>
  <si>
    <t>1488 to 1227 cal. BC</t>
  </si>
  <si>
    <t>Bjerre</t>
  </si>
  <si>
    <t>AAR-4409</t>
  </si>
  <si>
    <t>1502 to 1285 cal. BC</t>
  </si>
  <si>
    <t>AAR-4457</t>
  </si>
  <si>
    <t>5297 to 4855 cal. BC</t>
  </si>
  <si>
    <t>Gøngehusvej 7 Vedbæk</t>
  </si>
  <si>
    <t>AAR-4515</t>
  </si>
  <si>
    <t>2469 to 2206 cal. BC</t>
  </si>
  <si>
    <t>plant macrofossils</t>
  </si>
  <si>
    <t>Strandet Hovedgaard</t>
  </si>
  <si>
    <t>EUROEVOL</t>
  </si>
  <si>
    <t>AAR-4516</t>
  </si>
  <si>
    <t>2468 to 2206 cal. BC</t>
  </si>
  <si>
    <t>AAR-4517</t>
  </si>
  <si>
    <t>2458 to 2062 cal. BC</t>
  </si>
  <si>
    <t>AAR-4518</t>
  </si>
  <si>
    <t>2483 to 2203 cal. BC</t>
  </si>
  <si>
    <t>AAR-4591</t>
  </si>
  <si>
    <t>753 to 412 cal. BC</t>
  </si>
  <si>
    <t>Broddenbjerg Mose</t>
  </si>
  <si>
    <t>AUD 1999 307</t>
  </si>
  <si>
    <t>AAR-4619</t>
  </si>
  <si>
    <t>1616 to 1329 cal. BC</t>
  </si>
  <si>
    <t>Nørre Dalgård Syd</t>
  </si>
  <si>
    <t>AUD 1999 312</t>
  </si>
  <si>
    <t>AAR-4620</t>
  </si>
  <si>
    <t>745 to 385 cal. BC</t>
  </si>
  <si>
    <t>AUD 1996 205; AUD 1999 312; Kuml 1999 103</t>
  </si>
  <si>
    <t>AAR-4991</t>
  </si>
  <si>
    <t>2906 to 2636 cal. BC</t>
  </si>
  <si>
    <t>Møllehøj</t>
  </si>
  <si>
    <t>AAR-4992</t>
  </si>
  <si>
    <t>2873 to 2580 cal. BC</t>
  </si>
  <si>
    <t>AAR-5334</t>
  </si>
  <si>
    <t>1877 to 1629 cal. BC</t>
  </si>
  <si>
    <t>AUD 1999 304</t>
  </si>
  <si>
    <t>AAR-5363</t>
  </si>
  <si>
    <t>3977 to 3788 cal. BC</t>
  </si>
  <si>
    <t>AUD 1999 304; Fischer 2002</t>
  </si>
  <si>
    <t>AAR-5509</t>
  </si>
  <si>
    <t>775 to 423 cal. BC</t>
  </si>
  <si>
    <t>Lustrupholm</t>
  </si>
  <si>
    <t>AUD 1998 229; AUD 2000 327</t>
  </si>
  <si>
    <t>AAR-5735</t>
  </si>
  <si>
    <t>2866 to 2477 cal. BC</t>
  </si>
  <si>
    <t>Hov</t>
  </si>
  <si>
    <t>AUD 2001 286</t>
  </si>
  <si>
    <t>AAR-5741</t>
  </si>
  <si>
    <t>5610 to 5362 cal. BC</t>
  </si>
  <si>
    <t>Mejlø</t>
  </si>
  <si>
    <t>AUD 1990 279</t>
  </si>
  <si>
    <t>AAR-6113</t>
  </si>
  <si>
    <t>2194 to 1898 cal. BC</t>
  </si>
  <si>
    <t>Vester Egebjerg</t>
  </si>
  <si>
    <t>AUD 2001 289</t>
  </si>
  <si>
    <t>AAR-6114</t>
  </si>
  <si>
    <t>2624 to 2297 cal. BC</t>
  </si>
  <si>
    <t>AAR-6115</t>
  </si>
  <si>
    <t>1503 to 1267 cal. BC</t>
  </si>
  <si>
    <t>AAR-6552</t>
  </si>
  <si>
    <t>1492 to 1135 cal. BC</t>
  </si>
  <si>
    <t>Legård</t>
  </si>
  <si>
    <t>AAR-6553</t>
  </si>
  <si>
    <t>2006 to 1698 cal. BC</t>
  </si>
  <si>
    <t>Sønderhå</t>
  </si>
  <si>
    <t>AUD 2001 280</t>
  </si>
  <si>
    <t>AAR-6555</t>
  </si>
  <si>
    <t>1193 to 905 cal. BC</t>
  </si>
  <si>
    <t>Bjerre Enge; site: Plads 4</t>
  </si>
  <si>
    <t>AAR-6557</t>
  </si>
  <si>
    <t>927 to 803 cal. BC</t>
  </si>
  <si>
    <t>AAR-6558</t>
  </si>
  <si>
    <t>963 to 804 cal. BC</t>
  </si>
  <si>
    <t>AAR-6559</t>
  </si>
  <si>
    <t>798 to 545 cal. BC</t>
  </si>
  <si>
    <t>AAR-6560</t>
  </si>
  <si>
    <t>1500 to 1263 cal. BC</t>
  </si>
  <si>
    <t>AAR-6561</t>
  </si>
  <si>
    <t>1440 to 1136 cal. BC</t>
  </si>
  <si>
    <t>AAR-6562</t>
  </si>
  <si>
    <t>981 to 807 cal. BC</t>
  </si>
  <si>
    <t>AAR-6563</t>
  </si>
  <si>
    <t>1728 to 1446 cal. BC</t>
  </si>
  <si>
    <t>charred twigs</t>
  </si>
  <si>
    <t>Klostergårdsvej</t>
  </si>
  <si>
    <t>AUD 2001 282</t>
  </si>
  <si>
    <t>AAR-6564</t>
  </si>
  <si>
    <t>1435 to 1133 cal. BC</t>
  </si>
  <si>
    <t>AAR-6565</t>
  </si>
  <si>
    <t>1604 to 1315 cal. BC</t>
  </si>
  <si>
    <t>AAR-6580</t>
  </si>
  <si>
    <t>2876 to 2578 cal. BC</t>
  </si>
  <si>
    <t>Helgeshøj</t>
  </si>
  <si>
    <t>AUD 2001 267</t>
  </si>
  <si>
    <t>AAR-6581</t>
  </si>
  <si>
    <t>2869 to 2495 cal. BC</t>
  </si>
  <si>
    <t>AUD 2001</t>
  </si>
  <si>
    <t>AAR-6582</t>
  </si>
  <si>
    <t>2859 to 2463 cal. BC</t>
  </si>
  <si>
    <t>AUD 2001 267/268</t>
  </si>
  <si>
    <t>AAR-6583</t>
  </si>
  <si>
    <t>2885 to 2584 cal. BC</t>
  </si>
  <si>
    <t>AUD 2001 268</t>
  </si>
  <si>
    <t>AAR-6584</t>
  </si>
  <si>
    <t>2867 to 2476 cal. BC</t>
  </si>
  <si>
    <t>AAR-6624</t>
  </si>
  <si>
    <t>2877 to 2575 cal. BC</t>
  </si>
  <si>
    <t>Brogård</t>
  </si>
  <si>
    <t>AUD 2001 278</t>
  </si>
  <si>
    <t>AAR-6625</t>
  </si>
  <si>
    <t>3078 to 2707 cal. BC</t>
  </si>
  <si>
    <t>AAR-6626</t>
  </si>
  <si>
    <t>2916 to 2635 cal. BC</t>
  </si>
  <si>
    <t>AAR-6627</t>
  </si>
  <si>
    <t>2999 to 2634 cal. BC</t>
  </si>
  <si>
    <t>AUD 2001 278/279</t>
  </si>
  <si>
    <t>AAR-6658</t>
  </si>
  <si>
    <t>5025 to 4795 cal. BC</t>
  </si>
  <si>
    <t>AAR-6659A</t>
  </si>
  <si>
    <t>1886 to 1697 cal. BC</t>
  </si>
  <si>
    <t>Resen</t>
  </si>
  <si>
    <t>AUD 2001 284</t>
  </si>
  <si>
    <t>AAR-6659B</t>
  </si>
  <si>
    <t>1675 to 1502 cal. BC</t>
  </si>
  <si>
    <t>AAR-6660A</t>
  </si>
  <si>
    <t>1496 to 1312 cal. BC</t>
  </si>
  <si>
    <t>AUD 1990 284</t>
  </si>
  <si>
    <t>AAR-6660B</t>
  </si>
  <si>
    <t>1493 to 1291 cal. BC</t>
  </si>
  <si>
    <t>AAR-6661A</t>
  </si>
  <si>
    <t>AUD 1996 284</t>
  </si>
  <si>
    <t>AAR-6661B</t>
  </si>
  <si>
    <t>1743 to 1542 cal. BC</t>
  </si>
  <si>
    <t>AUD 2000 284</t>
  </si>
  <si>
    <t>AAR-6662B</t>
  </si>
  <si>
    <t>1917 to 1694 cal. BC</t>
  </si>
  <si>
    <t>AAR-6663A</t>
  </si>
  <si>
    <t>1727 to 1518 cal. BC</t>
  </si>
  <si>
    <t>AUD 2001 284/285</t>
  </si>
  <si>
    <t>AAR-6663B</t>
  </si>
  <si>
    <t>1737 to 1536 cal. BC</t>
  </si>
  <si>
    <t>AUD 2001 285</t>
  </si>
  <si>
    <t>AAR-6664</t>
  </si>
  <si>
    <t>1919 to 1691 cal. BC</t>
  </si>
  <si>
    <t>AUD 1996 285</t>
  </si>
  <si>
    <t>AAR-673</t>
  </si>
  <si>
    <t>3642 to 2920 cal. BC</t>
  </si>
  <si>
    <t>AAR-678</t>
  </si>
  <si>
    <t>Larsson 2019</t>
  </si>
  <si>
    <t>AAR-6946</t>
  </si>
  <si>
    <t>3092 to 2784 cal. BC</t>
  </si>
  <si>
    <t>AAR-6947</t>
  </si>
  <si>
    <t>3078 to 2627 cal. BC</t>
  </si>
  <si>
    <t>AAR-6948</t>
  </si>
  <si>
    <t>2882 to 2586 cal. BC</t>
  </si>
  <si>
    <t>AAR-6949</t>
  </si>
  <si>
    <t>2867 to 2498 cal. BC</t>
  </si>
  <si>
    <t>AAR-6950</t>
  </si>
  <si>
    <t>2880 to 2631 cal. BC</t>
  </si>
  <si>
    <t>AAR-7022</t>
  </si>
  <si>
    <t>2272 to 1949 cal. BC</t>
  </si>
  <si>
    <t>AAR-7023</t>
  </si>
  <si>
    <t>2278 to 1962 cal. BC</t>
  </si>
  <si>
    <t>AAR-7026</t>
  </si>
  <si>
    <t>398 to 205 cal. BC</t>
  </si>
  <si>
    <t>Hørkærgård V</t>
  </si>
  <si>
    <t>AAR-7027</t>
  </si>
  <si>
    <t>AUD 2001 288</t>
  </si>
  <si>
    <t>AAR-7028</t>
  </si>
  <si>
    <t>2876 to 2580 cal. BC</t>
  </si>
  <si>
    <t>Refshøjgård I</t>
  </si>
  <si>
    <t>AAR-7029</t>
  </si>
  <si>
    <t>2890 to 2586 cal. BC</t>
  </si>
  <si>
    <t>AAR-7030</t>
  </si>
  <si>
    <t>2880 to 2503 cal. BC</t>
  </si>
  <si>
    <t>Lisbjerggård IV</t>
  </si>
  <si>
    <t>AUD 2000 326</t>
  </si>
  <si>
    <t>AAR-7202</t>
  </si>
  <si>
    <t>805 to 488 cal. BC</t>
  </si>
  <si>
    <t>Bjerre ; site: Plads 2</t>
  </si>
  <si>
    <t>AAR-7203</t>
  </si>
  <si>
    <t>1199 to 913 cal. BC</t>
  </si>
  <si>
    <t>AAR-7204</t>
  </si>
  <si>
    <t>1381 to 1020 cal. BC</t>
  </si>
  <si>
    <t>AAR-7206</t>
  </si>
  <si>
    <t>cal. AD 1451 to 1632</t>
  </si>
  <si>
    <t>Klostergård</t>
  </si>
  <si>
    <t>AAR-7224</t>
  </si>
  <si>
    <t>1368 to 1006 cal. BC</t>
  </si>
  <si>
    <t>AAR-8198</t>
  </si>
  <si>
    <t>8305 to 7961 cal. BC</t>
  </si>
  <si>
    <t>Hammelev</t>
  </si>
  <si>
    <t>AAR-8199</t>
  </si>
  <si>
    <t>8332 to 7972 cal. BC</t>
  </si>
  <si>
    <t>AAR-8200</t>
  </si>
  <si>
    <t>8238 to 7773 cal. BC</t>
  </si>
  <si>
    <t>AAR-8542</t>
  </si>
  <si>
    <t>4246 to 3784 cal. BC</t>
  </si>
  <si>
    <t>Lisbjerg S</t>
  </si>
  <si>
    <t>EUROEVOL; RADON</t>
  </si>
  <si>
    <t>AAR-8550</t>
  </si>
  <si>
    <t>4038 to 3793 cal. BC</t>
  </si>
  <si>
    <t>AAR-8887</t>
  </si>
  <si>
    <t>1887 to 1638 cal. BC</t>
  </si>
  <si>
    <t>Nygårdstoft</t>
  </si>
  <si>
    <t>AAR-8888</t>
  </si>
  <si>
    <t>2028 to 1750 cal. BC</t>
  </si>
  <si>
    <t>AAR-8889</t>
  </si>
  <si>
    <t>1400 to 1113 cal. BC</t>
  </si>
  <si>
    <t>AAR-9225</t>
  </si>
  <si>
    <t>3943 to 3644 cal. BC</t>
  </si>
  <si>
    <t>AAR-9227</t>
  </si>
  <si>
    <t>3973 to 3715 cal. BC</t>
  </si>
  <si>
    <t>AAR-9468</t>
  </si>
  <si>
    <t>3640 to 3379 cal. BC</t>
  </si>
  <si>
    <t>Vallensgaard I</t>
  </si>
  <si>
    <t>AAR-9473</t>
  </si>
  <si>
    <t>1919 to 1533 cal. BC</t>
  </si>
  <si>
    <t>AAR-9474</t>
  </si>
  <si>
    <t>1499 to 1299 cal. BC</t>
  </si>
  <si>
    <t>AAR-9475</t>
  </si>
  <si>
    <t>1621 to 1429 cal. BC</t>
  </si>
  <si>
    <t>AAR-9476</t>
  </si>
  <si>
    <t>1505 to 1289 cal. BC</t>
  </si>
  <si>
    <t>AAR-9477</t>
  </si>
  <si>
    <t>1429 to 1134 cal. BC</t>
  </si>
  <si>
    <t>AAR-9478</t>
  </si>
  <si>
    <t>1501 to 1296 cal. BC</t>
  </si>
  <si>
    <t>AAR-9479</t>
  </si>
  <si>
    <t>1497 to 1289 cal. BC</t>
  </si>
  <si>
    <t>AAR-9480</t>
  </si>
  <si>
    <t>1530 to 1320 cal. BC</t>
  </si>
  <si>
    <t>AAR-9481</t>
  </si>
  <si>
    <t>1731 to 1503 cal. BC</t>
  </si>
  <si>
    <t>AAR-9482</t>
  </si>
  <si>
    <t>1611 to 1439 cal. BC</t>
  </si>
  <si>
    <t>AAR-9483</t>
  </si>
  <si>
    <t>1611 to 1289 cal. BC</t>
  </si>
  <si>
    <t>AAR-9484</t>
  </si>
  <si>
    <t>1728 to 1502 cal. BC</t>
  </si>
  <si>
    <t>AAR-9485</t>
  </si>
  <si>
    <t>4679 to 4374 cal. BC</t>
  </si>
  <si>
    <t>Bønstrup Industripark</t>
  </si>
  <si>
    <t>AAR-9486</t>
  </si>
  <si>
    <t>1491 to 1272 cal. BC</t>
  </si>
  <si>
    <t>AAR-9487</t>
  </si>
  <si>
    <t>1395 to 1118 cal. BC</t>
  </si>
  <si>
    <t>AAR-9582</t>
  </si>
  <si>
    <t>2561 to 2206 cal. BC</t>
  </si>
  <si>
    <t>BETA-237885</t>
  </si>
  <si>
    <t>1209 to 936 cal. BC</t>
  </si>
  <si>
    <t>Ulsted</t>
  </si>
  <si>
    <t>BETA-237886</t>
  </si>
  <si>
    <t>1196 to 923 cal. BC</t>
  </si>
  <si>
    <t>BETA-237887</t>
  </si>
  <si>
    <t>1390 to 1114 cal. BC</t>
  </si>
  <si>
    <t>BETA-237888</t>
  </si>
  <si>
    <t>1499 to 1297 cal. BC</t>
  </si>
  <si>
    <t>BETA-237889</t>
  </si>
  <si>
    <t>1199 to 931 cal. BC</t>
  </si>
  <si>
    <t>BETA-257030</t>
  </si>
  <si>
    <t>1391 to 1123 cal. BC</t>
  </si>
  <si>
    <t>Tinggård</t>
  </si>
  <si>
    <t>BETA-257031</t>
  </si>
  <si>
    <t>1371 to 1051 cal. BC</t>
  </si>
  <si>
    <t>BETA-257032</t>
  </si>
  <si>
    <t>1876 to 1617 cal. BC</t>
  </si>
  <si>
    <t>BETA-257033</t>
  </si>
  <si>
    <t>1886 to 1642 cal. BC</t>
  </si>
  <si>
    <t>BETA-257034</t>
  </si>
  <si>
    <t>2032 to 1776 cal. BC</t>
  </si>
  <si>
    <t>Kallerup</t>
  </si>
  <si>
    <t>BETA-257035</t>
  </si>
  <si>
    <t>1917 to 1689 cal. BC</t>
  </si>
  <si>
    <t>BETA-257036</t>
  </si>
  <si>
    <t>1731 to 1510 cal. BC</t>
  </si>
  <si>
    <t>Ginnerup</t>
  </si>
  <si>
    <t>BETA-257037</t>
  </si>
  <si>
    <t>1669 to 1453 cal. BC</t>
  </si>
  <si>
    <t>BETA-257038</t>
  </si>
  <si>
    <t>1190 to 914 cal. BC</t>
  </si>
  <si>
    <t>BETA-257039</t>
  </si>
  <si>
    <t>C-432</t>
  </si>
  <si>
    <t>7445 to 5733 cal. BC</t>
  </si>
  <si>
    <t>Aamosen</t>
  </si>
  <si>
    <t>C-433A</t>
  </si>
  <si>
    <t>10754 to 8353 cal. BC</t>
  </si>
  <si>
    <t>Aardhorst</t>
  </si>
  <si>
    <t>CalPal Archaeological 14C-Database Europ.xls</t>
  </si>
  <si>
    <t>C-433B</t>
  </si>
  <si>
    <t>11445 to 7379 cal. BC</t>
  </si>
  <si>
    <t>Chicago datelist 1 p.112 (Science 113 (1951): 111-20): *average of both C-433 [aliquot] dates = 9929 +/-350.  Chicago datelist 2 p.292 (Science 114 (1951): 291-6): general mean of four dates (C-433[ab] C-434 &amp; C-435) = 9479 +/-280 bp.</t>
  </si>
  <si>
    <t>HV-5591</t>
  </si>
  <si>
    <t>3332 to 2626 cal. BC</t>
  </si>
  <si>
    <t>Bostholm</t>
  </si>
  <si>
    <t>HV-5594</t>
  </si>
  <si>
    <t>3483 to 2675 cal. BC</t>
  </si>
  <si>
    <t>K-1007</t>
  </si>
  <si>
    <t>751 cal. BC to cal. AD 201</t>
  </si>
  <si>
    <t>Barkaer</t>
  </si>
  <si>
    <t>K-1008</t>
  </si>
  <si>
    <t>976 to 392 cal. BC</t>
  </si>
  <si>
    <t>Olby Lyng</t>
  </si>
  <si>
    <t>CALPAL</t>
  </si>
  <si>
    <t>Copenhagen IX 304</t>
  </si>
  <si>
    <t>K-1016</t>
  </si>
  <si>
    <t>7575 to 6657 cal. BC</t>
  </si>
  <si>
    <t>Løgumkloster S. Jutland</t>
  </si>
  <si>
    <t>Copenhagen datelist 7 pp.226-7 (Radiocarbon 8 (1966): 213-34): Kapel 1959 1964.</t>
  </si>
  <si>
    <t>K-1017</t>
  </si>
  <si>
    <t>7587 to 6710 cal. BC</t>
  </si>
  <si>
    <t>K-1020</t>
  </si>
  <si>
    <t>2009 to 1505 cal. BC</t>
  </si>
  <si>
    <t>Ulstrupgårds mark</t>
  </si>
  <si>
    <t>Lomborg 1973 22</t>
  </si>
  <si>
    <t>K-1027</t>
  </si>
  <si>
    <t>511 cal. BC to cal. AD 19</t>
  </si>
  <si>
    <t>Grøntoft; site: B</t>
  </si>
  <si>
    <t>Rindel 1995; Becker 1982</t>
  </si>
  <si>
    <t>K-1098</t>
  </si>
  <si>
    <t>5307 to 4713 cal. BC</t>
  </si>
  <si>
    <t>Hojelse</t>
  </si>
  <si>
    <t>Copenhagen IX 302</t>
  </si>
  <si>
    <t>K-1114</t>
  </si>
  <si>
    <t>333 cal. BC to cal. AD 324</t>
  </si>
  <si>
    <t>Hjortspring Mose</t>
  </si>
  <si>
    <t>Vandkilde 1996</t>
  </si>
  <si>
    <t>K-1115</t>
  </si>
  <si>
    <t>1380 to 807 cal. BC</t>
  </si>
  <si>
    <t>Måløv</t>
  </si>
  <si>
    <t>Tauber 1967 110 (Ke 335)</t>
  </si>
  <si>
    <t>K-1129</t>
  </si>
  <si>
    <t>393 cal. BC to cal. AD 63</t>
  </si>
  <si>
    <t>Grøntoft; site: A</t>
  </si>
  <si>
    <t>Rindel 1995; Becker 1982; Becker 1965</t>
  </si>
  <si>
    <t>K-1130</t>
  </si>
  <si>
    <t>733 to 2 cal. BC</t>
  </si>
  <si>
    <t>K-1131</t>
  </si>
  <si>
    <t>358 cal. BC to cal. AD 201</t>
  </si>
  <si>
    <t>K-1132</t>
  </si>
  <si>
    <t>399 cal. BC to cal. AD 59</t>
  </si>
  <si>
    <t>K-1133</t>
  </si>
  <si>
    <t>354 cal. BC to cal. AD 203</t>
  </si>
  <si>
    <t>K-1138</t>
  </si>
  <si>
    <t>2624 to 2038 cal. BC</t>
  </si>
  <si>
    <t>Gasse Høje</t>
  </si>
  <si>
    <t>Malmros/Tauber 1975 92</t>
  </si>
  <si>
    <t>K-1139</t>
  </si>
  <si>
    <t>9133 to 7966 cal. BC</t>
  </si>
  <si>
    <t>Copenhagen datelist 9 p.302 (Radiocarbon 10 (1968): 295-327);</t>
  </si>
  <si>
    <t>K-1140</t>
  </si>
  <si>
    <t>9122 to 7946 cal. BC</t>
  </si>
  <si>
    <t>K-1165</t>
  </si>
  <si>
    <t>3631 to 2932 cal. BC</t>
  </si>
  <si>
    <t>Øgarde 13</t>
  </si>
  <si>
    <t>Koch 1998 312</t>
  </si>
  <si>
    <t>K-1188</t>
  </si>
  <si>
    <t>3003 to 2474 cal. BC</t>
  </si>
  <si>
    <t>Kideris mose</t>
  </si>
  <si>
    <t>Rc</t>
  </si>
  <si>
    <t>K-1189</t>
  </si>
  <si>
    <t>3091 to 2472 cal. BC</t>
  </si>
  <si>
    <t>Momhøj mose</t>
  </si>
  <si>
    <t>K-1203</t>
  </si>
  <si>
    <t>2109 to 1456 cal. BC</t>
  </si>
  <si>
    <t>Gjævhul Bakke</t>
  </si>
  <si>
    <t>Liversage 1989 225</t>
  </si>
  <si>
    <t>K-1204</t>
  </si>
  <si>
    <t>2274 to 1547 cal. BC</t>
  </si>
  <si>
    <t>K-1214</t>
  </si>
  <si>
    <t>3526 to 2896 cal. BC</t>
  </si>
  <si>
    <t>Bølling Sø</t>
  </si>
  <si>
    <t>K-1218</t>
  </si>
  <si>
    <t>1212 to 792 cal. BC</t>
  </si>
  <si>
    <t>Kirkebakkegård</t>
  </si>
  <si>
    <t>Thrane 1971 140.</t>
  </si>
  <si>
    <t>K-1230</t>
  </si>
  <si>
    <t>4329 to 3715 cal. BC</t>
  </si>
  <si>
    <t>K-1231</t>
  </si>
  <si>
    <t>4441 to 3806 cal. BC</t>
  </si>
  <si>
    <t>K-1232</t>
  </si>
  <si>
    <t>4678 to 4061 cal. BC</t>
  </si>
  <si>
    <t>Copenhagen IX 303</t>
  </si>
  <si>
    <t>K-1233</t>
  </si>
  <si>
    <t>5207 to 4715 cal. BC</t>
  </si>
  <si>
    <t>K-1233A</t>
  </si>
  <si>
    <t>5209 to 4560 cal. BC</t>
  </si>
  <si>
    <t>K-1234</t>
  </si>
  <si>
    <t>4896 to 4362 cal. BC</t>
  </si>
  <si>
    <t>K-1235</t>
  </si>
  <si>
    <t>4454 to 3978 cal. BC</t>
  </si>
  <si>
    <t>K-1239</t>
  </si>
  <si>
    <t>K-1284</t>
  </si>
  <si>
    <t>2846 to 2031 cal. BC</t>
  </si>
  <si>
    <t>Kobberup</t>
  </si>
  <si>
    <t>Malmros/Tauber 1975 90f.</t>
  </si>
  <si>
    <t>K-1303</t>
  </si>
  <si>
    <t>5632 to 5221 cal. BC</t>
  </si>
  <si>
    <t>Vedbaek Boldbaner</t>
  </si>
  <si>
    <t>K-1303A</t>
  </si>
  <si>
    <t>5632 to 5078 cal. BC</t>
  </si>
  <si>
    <t>Vedbaek Boldebaner</t>
  </si>
  <si>
    <t>K-1303B</t>
  </si>
  <si>
    <t>5717 to 5226 cal. BC</t>
  </si>
  <si>
    <t>Tauber 1959 247; Troels-Smith 1953.</t>
  </si>
  <si>
    <t>K-131</t>
  </si>
  <si>
    <t>3695 to 2905 cal. BC</t>
  </si>
  <si>
    <t>Muldbjerg</t>
  </si>
  <si>
    <t>Tauber 1959 247; Troels-Smith 1953</t>
  </si>
  <si>
    <t>K-1315</t>
  </si>
  <si>
    <t>8333 to 7603 cal. BC</t>
  </si>
  <si>
    <t>Klosterlund Jutland</t>
  </si>
  <si>
    <t>Copenhagen datelist 10 p.88 (Radiocarbon 15 (1973): 86-112);</t>
  </si>
  <si>
    <t>K-1316</t>
  </si>
  <si>
    <t>8758 to 7856 cal. BC</t>
  </si>
  <si>
    <t>K-1317</t>
  </si>
  <si>
    <t>9116 to 7976 cal. BC</t>
  </si>
  <si>
    <t>K-132</t>
  </si>
  <si>
    <t>3762 to 2918 cal. BC</t>
  </si>
  <si>
    <t>K-1334</t>
  </si>
  <si>
    <t>6374 to 5845 cal. BC</t>
  </si>
  <si>
    <t>Villingebaek</t>
  </si>
  <si>
    <t>Copenhagen datelist 10 pp.90-1 (Radiocarbon 15 (1973): 86-112): Kapel 1967 1969.</t>
  </si>
  <si>
    <t>K-1359</t>
  </si>
  <si>
    <t>9118 to 8014 cal. BC</t>
  </si>
  <si>
    <t>Barmosen bog S Zealand</t>
  </si>
  <si>
    <t>Copenhagen datelist 10 pp.87-8 (Radiocarbon 15 (1973): 86-112): Johansson 1970.</t>
  </si>
  <si>
    <t>K-1367</t>
  </si>
  <si>
    <t>2896 to 2466 cal. BC</t>
  </si>
  <si>
    <t>K-1368</t>
  </si>
  <si>
    <t>6400 to 5919 cal. BC</t>
  </si>
  <si>
    <t>K-1369</t>
  </si>
  <si>
    <t>6210 to 5669 cal. BC</t>
  </si>
  <si>
    <t>K-1370</t>
  </si>
  <si>
    <t>6216 to 5723 cal. BC</t>
  </si>
  <si>
    <t>K-1371</t>
  </si>
  <si>
    <t>6219 to 5732 cal. BC</t>
  </si>
  <si>
    <t>K-1372</t>
  </si>
  <si>
    <t>6222 to 5754 cal. BC</t>
  </si>
  <si>
    <t>K-1373</t>
  </si>
  <si>
    <t>1682 to 1132 cal. BC</t>
  </si>
  <si>
    <t>Stenmarken; site:  Sb 65</t>
  </si>
  <si>
    <t>Rasmussen 1993 87ff. fig. 77 fig. 141</t>
  </si>
  <si>
    <t>K-1374</t>
  </si>
  <si>
    <t>1508 to 1020 cal. BC</t>
  </si>
  <si>
    <t>K-1375</t>
  </si>
  <si>
    <t>1529 to 1050 cal. BC</t>
  </si>
  <si>
    <t>K-1450</t>
  </si>
  <si>
    <t>Copenhagen X</t>
  </si>
  <si>
    <t>K-1452</t>
  </si>
  <si>
    <t>8807 to 7971 cal. BC</t>
  </si>
  <si>
    <t>K-1465</t>
  </si>
  <si>
    <t>8747 to 7841 cal. BC</t>
  </si>
  <si>
    <t>Copenhagen datelist 10 pp.86-7 (Radiocarbon 15 (1973): 86-112);</t>
  </si>
  <si>
    <t>K-1466</t>
  </si>
  <si>
    <t>9123 to 8310 cal. BC</t>
  </si>
  <si>
    <t>Copenhagen datelist 10 pp.86-7 (Radiocarbon 15 (1973): 86-112): * K-1466[a-b] averaged to make 9390 +/-120 BP (K-1466).</t>
  </si>
  <si>
    <t>K-1473</t>
  </si>
  <si>
    <t>4035 to 3634 cal. BC</t>
  </si>
  <si>
    <t>Koch 1998 317</t>
  </si>
  <si>
    <t>K-1490</t>
  </si>
  <si>
    <t>747 cal. BC to cal. AD 74</t>
  </si>
  <si>
    <t>Hurup</t>
  </si>
  <si>
    <t>K-1491</t>
  </si>
  <si>
    <t>534 cal. BC to cal. AD 59</t>
  </si>
  <si>
    <t>K-1507</t>
  </si>
  <si>
    <t>7506 to 6777 cal. BC</t>
  </si>
  <si>
    <t>Ulkestrup II</t>
  </si>
  <si>
    <t>Copenhagen X 89</t>
  </si>
  <si>
    <t>K-1508</t>
  </si>
  <si>
    <t>7446 to 6596 cal. BC</t>
  </si>
  <si>
    <t>K-1528</t>
  </si>
  <si>
    <t>6644 to 6093 cal. BC</t>
  </si>
  <si>
    <t>Åmosen bog</t>
  </si>
  <si>
    <t>Copenhagen datelist 10 pp.89-90 (Radiocarbon 15 (1973): 86-112): Jørgensen 1956 1961.  * K-1528[a-b] averaged to form 7560 +/-120 BP (K-1528).</t>
  </si>
  <si>
    <t>K-1566</t>
  </si>
  <si>
    <t>3620 to 2932 cal. BC</t>
  </si>
  <si>
    <t>Vroue Hede  Ia</t>
  </si>
  <si>
    <t>Jørgensen 1977 209</t>
  </si>
  <si>
    <t>K-1567</t>
  </si>
  <si>
    <t>3366 to 2889 cal. BC</t>
  </si>
  <si>
    <t>Vroue Hede III</t>
  </si>
  <si>
    <t>K-1568</t>
  </si>
  <si>
    <t>3615 to 2926 cal. BC</t>
  </si>
  <si>
    <t>K-1569</t>
  </si>
  <si>
    <t>2878 to 2304 cal. BC</t>
  </si>
  <si>
    <t>Jørgensen 1977 210</t>
  </si>
  <si>
    <t>K-1570</t>
  </si>
  <si>
    <t>3978 to 3535 cal. BC</t>
  </si>
  <si>
    <t>Vroue Hede II</t>
  </si>
  <si>
    <t>K-1571</t>
  </si>
  <si>
    <t>3327 to 2627 cal. BC</t>
  </si>
  <si>
    <t>Vroue Hede I</t>
  </si>
  <si>
    <t>K-1572</t>
  </si>
  <si>
    <t>3086 to 2500 cal. BC</t>
  </si>
  <si>
    <t>K-1573</t>
  </si>
  <si>
    <t>3313 to 2576 cal. BC</t>
  </si>
  <si>
    <t>K-1574</t>
  </si>
  <si>
    <t>3070 to 2495 cal. BC</t>
  </si>
  <si>
    <t>K-1582</t>
  </si>
  <si>
    <t>2905 to 2475 cal. BC</t>
  </si>
  <si>
    <t>Vester Nebel</t>
  </si>
  <si>
    <t>Madsen 1971 259</t>
  </si>
  <si>
    <t>K-1589</t>
  </si>
  <si>
    <t>6429 to 6013 cal. BC</t>
  </si>
  <si>
    <t>Copenhagen datelist 10 pp.89-90 (Radiocarbon 15 (1973): 86-112): Jørgensen 1956 1961.  * K-1589[a-b] averaged to form 7350 +/-120 BP (K-1589).</t>
  </si>
  <si>
    <t>K-1590</t>
  </si>
  <si>
    <t>751 to 60 cal. BC</t>
  </si>
  <si>
    <t>Grøntoft; site: E</t>
  </si>
  <si>
    <t>K-1591</t>
  </si>
  <si>
    <t>800 to 395 cal. BC</t>
  </si>
  <si>
    <t>K-1592</t>
  </si>
  <si>
    <t>802 to 381 cal. BC</t>
  </si>
  <si>
    <t>K-1593</t>
  </si>
  <si>
    <t>801 to 398 cal. BC</t>
  </si>
  <si>
    <t>K-1594</t>
  </si>
  <si>
    <t>745 to 48 cal. BC</t>
  </si>
  <si>
    <t>K-1601</t>
  </si>
  <si>
    <t>3603 to 2913 cal. BC</t>
  </si>
  <si>
    <t>Foulum</t>
  </si>
  <si>
    <t>Tauber 1970 136; Tauber 1959</t>
  </si>
  <si>
    <t>K-1602</t>
  </si>
  <si>
    <t>3514 to 2921 cal. BC</t>
  </si>
  <si>
    <t>K-1602A</t>
  </si>
  <si>
    <t>3513 to 2904 cal. BC</t>
  </si>
  <si>
    <t>Fovlum</t>
  </si>
  <si>
    <t>K-1602B</t>
  </si>
  <si>
    <t>3621 to 2922 cal. BC</t>
  </si>
  <si>
    <t>K-1605</t>
  </si>
  <si>
    <t>9134 to 8219 cal. BC</t>
  </si>
  <si>
    <t>K-1609</t>
  </si>
  <si>
    <t>8192 to 7518 cal. BC</t>
  </si>
  <si>
    <t>Maglemose bog Sarauw's islet W Zealand</t>
  </si>
  <si>
    <t>Copenhagen datelist 10 pp.88-9 (Radiocarbon 15 (1973): 86-112): * K-1609[a-b] averaged to form 8660 +/-120 BP (K-1609).</t>
  </si>
  <si>
    <t>K-1610</t>
  </si>
  <si>
    <t>7942 to 7090 cal. BC</t>
  </si>
  <si>
    <t>Copenhagen datelist 10 pp.88-9 (Radiocarbon 15 (1973): 86-112);</t>
  </si>
  <si>
    <t>K-1611</t>
  </si>
  <si>
    <t>7954 to 7090 cal. BC</t>
  </si>
  <si>
    <t>K-1625</t>
  </si>
  <si>
    <t>778 to 208 cal. BC</t>
  </si>
  <si>
    <t>K-1649</t>
  </si>
  <si>
    <t>3492 to 2778 cal. BC</t>
  </si>
  <si>
    <t>K-1650</t>
  </si>
  <si>
    <t>3970 to 3529 cal. BC</t>
  </si>
  <si>
    <t>K-1652</t>
  </si>
  <si>
    <t>4710 to 4251 cal. BC</t>
  </si>
  <si>
    <t>Rasmussen 1998</t>
  </si>
  <si>
    <t>K-1653</t>
  </si>
  <si>
    <t>4535 to 4054 cal. BC</t>
  </si>
  <si>
    <t>K-1653B</t>
  </si>
  <si>
    <t>4675 to 4065 cal. BC</t>
  </si>
  <si>
    <t>K-1654</t>
  </si>
  <si>
    <t>4341 to 3965 cal. BC</t>
  </si>
  <si>
    <t>K-1654A</t>
  </si>
  <si>
    <t>4331 to 3804 cal. BC</t>
  </si>
  <si>
    <t>K-1654B</t>
  </si>
  <si>
    <t>4442 to 3984 cal. BC</t>
  </si>
  <si>
    <t>K-1659</t>
  </si>
  <si>
    <t>Lindebjerg</t>
  </si>
  <si>
    <t>Liversage 1980 97</t>
  </si>
  <si>
    <t>K-1659A</t>
  </si>
  <si>
    <t>4039 to 3529 cal. BC</t>
  </si>
  <si>
    <t>K-1659B</t>
  </si>
  <si>
    <t>4213 to 3533 cal. BC</t>
  </si>
  <si>
    <t>K-1690</t>
  </si>
  <si>
    <t>1214 to 795 cal. BC</t>
  </si>
  <si>
    <t>Jyderup Skov</t>
  </si>
  <si>
    <t>Thrane 1971 139; Thrane 1971</t>
  </si>
  <si>
    <t>K-1691</t>
  </si>
  <si>
    <t>1220 to 797 cal. BC</t>
  </si>
  <si>
    <t>K-1692</t>
  </si>
  <si>
    <t>1209 to 772 cal. BC</t>
  </si>
  <si>
    <t>K-1693</t>
  </si>
  <si>
    <t>1210 to 599 cal. BC</t>
  </si>
  <si>
    <t>K-1694</t>
  </si>
  <si>
    <t>1437 to 932 cal. BC</t>
  </si>
  <si>
    <t>K-1695</t>
  </si>
  <si>
    <t>1950 to 1463 cal. BC</t>
  </si>
  <si>
    <t>Øster Torsted</t>
  </si>
  <si>
    <t>K-1724A</t>
  </si>
  <si>
    <t>3638 to 3026 cal. BC</t>
  </si>
  <si>
    <t>Sölager</t>
  </si>
  <si>
    <t>K-1724B</t>
  </si>
  <si>
    <t>3648 to 3029 cal. BC</t>
  </si>
  <si>
    <t>K-1725A</t>
  </si>
  <si>
    <t>2873 to 2293 cal. BC</t>
  </si>
  <si>
    <t>K-1725B</t>
  </si>
  <si>
    <t>2882 to 2310 cal. BC</t>
  </si>
  <si>
    <t>K-1761</t>
  </si>
  <si>
    <t>1368 to 823 cal. BC</t>
  </si>
  <si>
    <t>Egehøj</t>
  </si>
  <si>
    <t>Rasmussen 1993; Björhem/Säfvestad 1989</t>
  </si>
  <si>
    <t>K-1762</t>
  </si>
  <si>
    <t>3706 to 3096 cal. BC</t>
  </si>
  <si>
    <t>Tustrup</t>
  </si>
  <si>
    <t>K-1763</t>
  </si>
  <si>
    <t>3699 to 3033 cal. BC</t>
  </si>
  <si>
    <t>K-1765</t>
  </si>
  <si>
    <t>4546 to 4050 cal. BC</t>
  </si>
  <si>
    <t>K-1766</t>
  </si>
  <si>
    <t>3641 to 3041 cal. BC</t>
  </si>
  <si>
    <t>Herrup</t>
  </si>
  <si>
    <t>Fabricius/Becker 1996 293</t>
  </si>
  <si>
    <t>K-1767</t>
  </si>
  <si>
    <t>3512 to 2911 cal. BC</t>
  </si>
  <si>
    <t>K-1768</t>
  </si>
  <si>
    <t>K-1770</t>
  </si>
  <si>
    <t>cal. AD 1038 to 1392</t>
  </si>
  <si>
    <t>K-1771</t>
  </si>
  <si>
    <t>Lånum</t>
  </si>
  <si>
    <t>K-1774</t>
  </si>
  <si>
    <t>7575 to 7082 cal. BC</t>
  </si>
  <si>
    <t>Copenhagen datelist 10 pp.87-8 (Radiocarbon 15 (1973): 86-112): Johansson 1970.  * K-1774[a-c] averaged to form 8330 +/-100 BP (K-1774).</t>
  </si>
  <si>
    <t>K-1775</t>
  </si>
  <si>
    <t>8155 to 7356 cal. BC</t>
  </si>
  <si>
    <t>Copenhagen datelist 10 pp.87-8 (Radiocarbon 15 (1973): 86-112): Johansson 1970.  * K-1775[a-b] averaged to form 8580 +/-110 BP (K-1775).</t>
  </si>
  <si>
    <t>K-1789</t>
  </si>
  <si>
    <t>3330 to 2632 cal. BC</t>
  </si>
  <si>
    <t>Øster Ristoft XIV</t>
  </si>
  <si>
    <t>Fabricius/Becker 1996 56</t>
  </si>
  <si>
    <t>K-1794</t>
  </si>
  <si>
    <t>8233 to 7595 cal. BC</t>
  </si>
  <si>
    <t>K-1809</t>
  </si>
  <si>
    <t>1501 to 1017 cal. BC</t>
  </si>
  <si>
    <t>Skvatbrinke</t>
  </si>
  <si>
    <t>K-1825</t>
  </si>
  <si>
    <t>Manedalen</t>
  </si>
  <si>
    <t>Copenhagen datelist 10 p.91 (Radiocarbon 15 (1973): 86-112): Kapel 1967 1969.</t>
  </si>
  <si>
    <t>K-1826</t>
  </si>
  <si>
    <t>6328 to 5738 cal. BC</t>
  </si>
  <si>
    <t>K-1827</t>
  </si>
  <si>
    <t>6632 to 6086 cal. BC</t>
  </si>
  <si>
    <t>K-1831</t>
  </si>
  <si>
    <t>2835 to 2046 cal. BC</t>
  </si>
  <si>
    <t>Hald</t>
  </si>
  <si>
    <t>Malmros/Tauber 1975 87</t>
  </si>
  <si>
    <t>K-1843</t>
  </si>
  <si>
    <t>2891 to 2351 cal. BC</t>
  </si>
  <si>
    <t>Gabøl</t>
  </si>
  <si>
    <t>Malmros/Tauber 1975 83</t>
  </si>
  <si>
    <t>K-1925</t>
  </si>
  <si>
    <t>2870 to 2209 cal. BC</t>
  </si>
  <si>
    <t>Skringstrup</t>
  </si>
  <si>
    <t>Malmros/Tauber 1975 89</t>
  </si>
  <si>
    <t>K-1926</t>
  </si>
  <si>
    <t>801 to 390 cal. BC</t>
  </si>
  <si>
    <t>Vindebjerg; site:  Knudshoved Odde</t>
  </si>
  <si>
    <t>K-1927</t>
  </si>
  <si>
    <t>1194 to 569 cal. BC</t>
  </si>
  <si>
    <t>Skamlebæk</t>
  </si>
  <si>
    <t>K-1928</t>
  </si>
  <si>
    <t>1187 to 550 cal. BC</t>
  </si>
  <si>
    <t>K-1961</t>
  </si>
  <si>
    <t>4033 to 3529 cal. BC</t>
  </si>
  <si>
    <t>K-1962</t>
  </si>
  <si>
    <t>3775 to 3126 cal. BC</t>
  </si>
  <si>
    <t>K-1963</t>
  </si>
  <si>
    <t>3784 to 3140 cal. BC</t>
  </si>
  <si>
    <t>K-1982</t>
  </si>
  <si>
    <t>3485 to 2892 cal. BC</t>
  </si>
  <si>
    <t>Vester Årup</t>
  </si>
  <si>
    <t>Davidsen 1978 55</t>
  </si>
  <si>
    <t>K-2056</t>
  </si>
  <si>
    <t>3897 to 3370 cal. BC</t>
  </si>
  <si>
    <t>K-2057</t>
  </si>
  <si>
    <t>3961 to 3529 cal. BC</t>
  </si>
  <si>
    <t>K-2058</t>
  </si>
  <si>
    <t>3782 to 3361 cal. BC</t>
  </si>
  <si>
    <t>K-2067</t>
  </si>
  <si>
    <t>2573 to 2033 cal. BC</t>
  </si>
  <si>
    <t>Myrhøj</t>
  </si>
  <si>
    <t>Aarup Jensen 1973</t>
  </si>
  <si>
    <t>K-2072</t>
  </si>
  <si>
    <t>1420 to 929 cal. BC</t>
  </si>
  <si>
    <t>Vadgård</t>
  </si>
  <si>
    <t>Rasmussen 1993 87ff.</t>
  </si>
  <si>
    <t>K-2073</t>
  </si>
  <si>
    <t>K-2074</t>
  </si>
  <si>
    <t>1608 to 1057 cal. BC</t>
  </si>
  <si>
    <t>K-2116</t>
  </si>
  <si>
    <t>2900 to 2474 cal. BC</t>
  </si>
  <si>
    <t>Singelsbjerg</t>
  </si>
  <si>
    <t>Malmros/Tauber 1975 85</t>
  </si>
  <si>
    <t>K-2118</t>
  </si>
  <si>
    <t>Malmros/Tauber 1975 83f.</t>
  </si>
  <si>
    <t>K-2178</t>
  </si>
  <si>
    <t>2875 to 2299 cal. BC</t>
  </si>
  <si>
    <t>Kideris</t>
  </si>
  <si>
    <t>K-2180</t>
  </si>
  <si>
    <t>Skarrild Overby 7</t>
  </si>
  <si>
    <t>Malmros/Tauber 1975 90</t>
  </si>
  <si>
    <t>K-2181</t>
  </si>
  <si>
    <t>2864 to 2204 cal. BC</t>
  </si>
  <si>
    <t>K-2182</t>
  </si>
  <si>
    <t>2859 to 2147 cal. BC</t>
  </si>
  <si>
    <t>Skarrild Overby 8</t>
  </si>
  <si>
    <t>Rostholm 1977 102</t>
  </si>
  <si>
    <t>K-2183</t>
  </si>
  <si>
    <t>Skarrild Overby Hügel 8</t>
  </si>
  <si>
    <t>K-2184</t>
  </si>
  <si>
    <t>K-2185</t>
  </si>
  <si>
    <t>2900 to 2457 cal. BC</t>
  </si>
  <si>
    <t>Løgstrup</t>
  </si>
  <si>
    <t>K-2201</t>
  </si>
  <si>
    <t>1381 to 837 cal. BC</t>
  </si>
  <si>
    <t>Rønninge Søgård</t>
  </si>
  <si>
    <t>K-2202</t>
  </si>
  <si>
    <t>K-2203</t>
  </si>
  <si>
    <t>1386 to 847 cal. BC</t>
  </si>
  <si>
    <t>K-2204</t>
  </si>
  <si>
    <t>1372 to 831 cal. BC</t>
  </si>
  <si>
    <t>K-2223</t>
  </si>
  <si>
    <t>788 to 210 cal. BC</t>
  </si>
  <si>
    <t>Rasmussen 1993 83ff.; Rasmussen 1993 83ff.; Rasmussen 1993 83ff.; Rasmussen 1993 83ff.; Rasmussen 1993 83ff.; Boas 1983 101</t>
  </si>
  <si>
    <t>K-2241</t>
  </si>
  <si>
    <t>894 to 405 cal. BC</t>
  </si>
  <si>
    <t>Boas 1983 101</t>
  </si>
  <si>
    <t>K-2253</t>
  </si>
  <si>
    <t>3947 to 3523 cal. BC</t>
  </si>
  <si>
    <t>Rustrup I</t>
  </si>
  <si>
    <t>Fischer 1975 40</t>
  </si>
  <si>
    <t>K-2254</t>
  </si>
  <si>
    <t>3972 to 3533 cal. BC</t>
  </si>
  <si>
    <t>K-2254B</t>
  </si>
  <si>
    <t>Rustrup</t>
  </si>
  <si>
    <t>K-2255</t>
  </si>
  <si>
    <t>3947 to 3528 cal. BC</t>
  </si>
  <si>
    <t>Rustrup II</t>
  </si>
  <si>
    <t>Fischer 1975 61</t>
  </si>
  <si>
    <t>K-2269</t>
  </si>
  <si>
    <t>3306 to 2505 cal. BC</t>
  </si>
  <si>
    <t>Davidsen 1978 47</t>
  </si>
  <si>
    <t>K-2270</t>
  </si>
  <si>
    <t>3364 to 2782 cal. BC</t>
  </si>
  <si>
    <t>K-2271</t>
  </si>
  <si>
    <t>K-2272</t>
  </si>
  <si>
    <t>K-2273</t>
  </si>
  <si>
    <t>Dorthealund C</t>
  </si>
  <si>
    <t>CALPAL; EUROEVOL; RADON; RADON-B</t>
  </si>
  <si>
    <t>Davidsen 1978 70.</t>
  </si>
  <si>
    <t>K-2275</t>
  </si>
  <si>
    <t>3013 to 2494 cal. BC</t>
  </si>
  <si>
    <t>K-2296</t>
  </si>
  <si>
    <t>2453 to 1894 cal. BC</t>
  </si>
  <si>
    <t>Stendis</t>
  </si>
  <si>
    <t>K-2297</t>
  </si>
  <si>
    <t>2023 to 1520 cal. BC</t>
  </si>
  <si>
    <t>K-2298</t>
  </si>
  <si>
    <t>Sevel</t>
  </si>
  <si>
    <t>Malmros/Tauber 1975 86</t>
  </si>
  <si>
    <t>K-2308</t>
  </si>
  <si>
    <t>1364 to 813 cal. BC</t>
  </si>
  <si>
    <t>Geelskov</t>
  </si>
  <si>
    <t>K-2309</t>
  </si>
  <si>
    <t>K-2394</t>
  </si>
  <si>
    <t>3631 to 3020 cal. BC</t>
  </si>
  <si>
    <t>Hejring</t>
  </si>
  <si>
    <t>K-2395</t>
  </si>
  <si>
    <t>3518 to 2925 cal. BC</t>
  </si>
  <si>
    <t>K-2396</t>
  </si>
  <si>
    <t>3638 to 3036 cal. BC</t>
  </si>
  <si>
    <t>K-2397</t>
  </si>
  <si>
    <t>3636 to 3032 cal. BC</t>
  </si>
  <si>
    <t>K-2424</t>
  </si>
  <si>
    <t>3642 to 3096 cal. BC</t>
  </si>
  <si>
    <t>Vroue Hede</t>
  </si>
  <si>
    <t>K-2425</t>
  </si>
  <si>
    <t>K-2426</t>
  </si>
  <si>
    <t>3079 to 2497 cal. BC</t>
  </si>
  <si>
    <t>K-2427</t>
  </si>
  <si>
    <t>K-2428</t>
  </si>
  <si>
    <t>3766 to 3111 cal. BC</t>
  </si>
  <si>
    <t>Vroue Hede VI</t>
  </si>
  <si>
    <t>K-2429</t>
  </si>
  <si>
    <t>Dorthealund E</t>
  </si>
  <si>
    <t>Davidsen 1978 72.</t>
  </si>
  <si>
    <t>K-2430</t>
  </si>
  <si>
    <t>Dorthealund N</t>
  </si>
  <si>
    <t>Davidsen 1978 73.</t>
  </si>
  <si>
    <t>K-2432</t>
  </si>
  <si>
    <t>3524 to 2922 cal. BC</t>
  </si>
  <si>
    <t>Davidsen 1978 73</t>
  </si>
  <si>
    <t>K-2441</t>
  </si>
  <si>
    <t>2897 to 2471 cal. BC</t>
  </si>
  <si>
    <t>Skarrild Overby 11</t>
  </si>
  <si>
    <t>K-2442</t>
  </si>
  <si>
    <t>K-2443</t>
  </si>
  <si>
    <t>K-2499</t>
  </si>
  <si>
    <t>2888 to 2498 cal. BC</t>
  </si>
  <si>
    <t>Engedal</t>
  </si>
  <si>
    <t>Malmros/Tauber 1975 82</t>
  </si>
  <si>
    <t>K-2500</t>
  </si>
  <si>
    <t>2903 to 2497 cal. BC</t>
  </si>
  <si>
    <t>K-2501</t>
  </si>
  <si>
    <t>3081 to 2576 cal. BC</t>
  </si>
  <si>
    <t>K-2509</t>
  </si>
  <si>
    <t>11344 to 10800 cal. BC</t>
  </si>
  <si>
    <t>Randsborg 1993 164; Christensen/Jensen 1991</t>
  </si>
  <si>
    <t>K-2530</t>
  </si>
  <si>
    <t>1372 to 932 cal. BC</t>
  </si>
  <si>
    <t>K-2531</t>
  </si>
  <si>
    <t>1597 to 1131 cal. BC</t>
  </si>
  <si>
    <t>Vester-Vamdrup (Guldhøj); site: Sb. 5</t>
  </si>
  <si>
    <t>Christensen/Jensen 1991</t>
  </si>
  <si>
    <t>K-2532</t>
  </si>
  <si>
    <t>1612 to 1222 cal. BC</t>
  </si>
  <si>
    <t>K-2533</t>
  </si>
  <si>
    <t>1429 to 1055 cal. BC</t>
  </si>
  <si>
    <t>Nøragerhøj; site:  Emmerslev Sb. 39</t>
  </si>
  <si>
    <t>Jensen 1993 187; Randsborg 1993 164; Christensen/Jensen 1991</t>
  </si>
  <si>
    <t>K-2537</t>
  </si>
  <si>
    <t>1424 to 1130 cal. BC</t>
  </si>
  <si>
    <t>Lille Dragshøj; site:  Arnum Sb. 52</t>
  </si>
  <si>
    <t>K-2538</t>
  </si>
  <si>
    <t>1501 to 1123 cal. BC</t>
  </si>
  <si>
    <t>Havdrup (Trindhøj); site: Sb. 27</t>
  </si>
  <si>
    <t>K-2539</t>
  </si>
  <si>
    <t>1493 to 1119 cal. BC</t>
  </si>
  <si>
    <t>K-2540</t>
  </si>
  <si>
    <t>1665 to 1228 cal. BC</t>
  </si>
  <si>
    <t>Barde; site: Storehøj Sb</t>
  </si>
  <si>
    <t>Vandkilde 1996; Jensen 1993 188; Randsborg 1993 164; Christensen/Jensen 1991</t>
  </si>
  <si>
    <t>K-2601</t>
  </si>
  <si>
    <t>1678 to 1262 cal. BC</t>
  </si>
  <si>
    <t>K-2602</t>
  </si>
  <si>
    <t>1623 to 1224 cal. BC</t>
  </si>
  <si>
    <t>K-2603</t>
  </si>
  <si>
    <t>1493 to 1022 cal. BC</t>
  </si>
  <si>
    <t>K-2628</t>
  </si>
  <si>
    <t>3498 to 2934 cal. BC</t>
  </si>
  <si>
    <t>CALPAL; RADON</t>
  </si>
  <si>
    <t>Andersen 1997 25.</t>
  </si>
  <si>
    <t>K-2629</t>
  </si>
  <si>
    <t>3648 to 3104 cal. BC</t>
  </si>
  <si>
    <t>K-2630</t>
  </si>
  <si>
    <t>Andersen 1999 33.</t>
  </si>
  <si>
    <t>K-2631</t>
  </si>
  <si>
    <t>3631 to 3035 cal. BC</t>
  </si>
  <si>
    <t>K-2632</t>
  </si>
  <si>
    <t>3707 to 3357 cal. BC</t>
  </si>
  <si>
    <t>K-2641</t>
  </si>
  <si>
    <t>11211 to 10814 cal. BC</t>
  </si>
  <si>
    <t>K-2672</t>
  </si>
  <si>
    <t>2841 to 2240 cal. BC</t>
  </si>
  <si>
    <t>Tastum</t>
  </si>
  <si>
    <t>K-2709</t>
  </si>
  <si>
    <t>1862 to 1312 cal. BC</t>
  </si>
  <si>
    <t>K-2710</t>
  </si>
  <si>
    <t>2867 to 2213 cal. BC</t>
  </si>
  <si>
    <t>Lille Hamborg</t>
  </si>
  <si>
    <t>Malmros/Tauber 1975 84</t>
  </si>
  <si>
    <t>K-2711</t>
  </si>
  <si>
    <t>2854 to 2203 cal. BC</t>
  </si>
  <si>
    <t>K-2712</t>
  </si>
  <si>
    <t>2830 to 2149 cal. BC</t>
  </si>
  <si>
    <t>Malmros/Tauber 1975 91</t>
  </si>
  <si>
    <t>K-2722</t>
  </si>
  <si>
    <t>4719 to 4369 cal. BC</t>
  </si>
  <si>
    <t>Maglemosegårds vänge</t>
  </si>
  <si>
    <t>K-2723</t>
  </si>
  <si>
    <t>5662 to 5317 cal. BC</t>
  </si>
  <si>
    <t>K-2724</t>
  </si>
  <si>
    <t>4713 to 4368 cal. BC</t>
  </si>
  <si>
    <t>K-2725</t>
  </si>
  <si>
    <t>5038 to 4544 cal. BC</t>
  </si>
  <si>
    <t>K-2751</t>
  </si>
  <si>
    <t>2402 to 1979 cal. BC</t>
  </si>
  <si>
    <t>Vorbasse</t>
  </si>
  <si>
    <t>Hvass 1978 232</t>
  </si>
  <si>
    <t>K-2767</t>
  </si>
  <si>
    <t>3487 to 2910 cal. BC</t>
  </si>
  <si>
    <t>Sarup III</t>
  </si>
  <si>
    <t>K-2799</t>
  </si>
  <si>
    <t>5525 to 5058 cal. BC</t>
  </si>
  <si>
    <t>Trylleskoven</t>
  </si>
  <si>
    <t>K-2800</t>
  </si>
  <si>
    <t>5617 to 5217 cal. BC</t>
  </si>
  <si>
    <t>K-2806</t>
  </si>
  <si>
    <t>2885 to 2353 cal. BC</t>
  </si>
  <si>
    <t>Skarrild Overby 6</t>
  </si>
  <si>
    <t>Vankilde 1996 371</t>
  </si>
  <si>
    <t>K-2807</t>
  </si>
  <si>
    <t>2859 to 2205 cal. BC</t>
  </si>
  <si>
    <t>Vankilde 1996 370</t>
  </si>
  <si>
    <t>K-2845</t>
  </si>
  <si>
    <t>3511 to 3029 cal. BC</t>
  </si>
  <si>
    <t>Koch 1998 314.</t>
  </si>
  <si>
    <t>K-2882</t>
  </si>
  <si>
    <t>5623 to 5221 cal. BC</t>
  </si>
  <si>
    <t>K-2889</t>
  </si>
  <si>
    <t>3944 to 3646 cal. BC</t>
  </si>
  <si>
    <t>K-2907</t>
  </si>
  <si>
    <t>6417 to 6025 cal. BC</t>
  </si>
  <si>
    <t>Vaenget Nord</t>
  </si>
  <si>
    <t>K-2908</t>
  </si>
  <si>
    <t>6371 to 5891 cal. BC</t>
  </si>
  <si>
    <t>K-2909</t>
  </si>
  <si>
    <t>6356 to 5840 cal. BC</t>
  </si>
  <si>
    <t>K-2910</t>
  </si>
  <si>
    <t>3341 to 2893 cal. BC</t>
  </si>
  <si>
    <t>K-2911</t>
  </si>
  <si>
    <t>3330 to 2902 cal. BC</t>
  </si>
  <si>
    <t>Sarup IV</t>
  </si>
  <si>
    <t>K-2924</t>
  </si>
  <si>
    <t>2191 to 1689 cal. BC</t>
  </si>
  <si>
    <t>Birkenæs sb 141</t>
  </si>
  <si>
    <t>Davidsen 1982 72</t>
  </si>
  <si>
    <t>K-2925</t>
  </si>
  <si>
    <t>2127 to 1626 cal. BC</t>
  </si>
  <si>
    <t>K-2926</t>
  </si>
  <si>
    <t>2196 to 1696 cal. BC</t>
  </si>
  <si>
    <t>K-2927</t>
  </si>
  <si>
    <t>2123 to 1622 cal. BC</t>
  </si>
  <si>
    <t>Vankilde 1996 373</t>
  </si>
  <si>
    <t>K-2928</t>
  </si>
  <si>
    <t>2131 to 1632 cal. BC</t>
  </si>
  <si>
    <t>K-2929</t>
  </si>
  <si>
    <t>2270 to 1750 cal. BC</t>
  </si>
  <si>
    <t>K-2930</t>
  </si>
  <si>
    <t>Lustrup (sb. 37)</t>
  </si>
  <si>
    <t>K-2962</t>
  </si>
  <si>
    <t>2454 to 1948 cal. BC</t>
  </si>
  <si>
    <t>Fuglsang</t>
  </si>
  <si>
    <t>Vankilde 1996 372</t>
  </si>
  <si>
    <t>K-2963</t>
  </si>
  <si>
    <t>2453 to 1933 cal. BC</t>
  </si>
  <si>
    <t>K-2964</t>
  </si>
  <si>
    <t>2572 to 2060 cal. BC</t>
  </si>
  <si>
    <t>K-2965</t>
  </si>
  <si>
    <t>2913 to 2584 cal. BC</t>
  </si>
  <si>
    <t>Pilgård</t>
  </si>
  <si>
    <t>Vankilde 1996 370; Rostholm 1982 57</t>
  </si>
  <si>
    <t>K-2966</t>
  </si>
  <si>
    <t>3003 to 2495 cal. BC</t>
  </si>
  <si>
    <t>K-2985</t>
  </si>
  <si>
    <t>3490 to 2918 cal. BC</t>
  </si>
  <si>
    <t>Toftum</t>
  </si>
  <si>
    <t>Meurers-Balke/Weninger 1994 266; Madsen 1977</t>
  </si>
  <si>
    <t>K-2986</t>
  </si>
  <si>
    <t>K-2987</t>
  </si>
  <si>
    <t>3644 to 3104 cal. BC</t>
  </si>
  <si>
    <t>K-2988</t>
  </si>
  <si>
    <t>3706 to 3135 cal. BC</t>
  </si>
  <si>
    <t>K-2998</t>
  </si>
  <si>
    <t>2908 to 2492 cal. BC</t>
  </si>
  <si>
    <t>Lustrup (sb. 38)</t>
  </si>
  <si>
    <t>Vankilde 1996 370; Rostholm 1982 63f.</t>
  </si>
  <si>
    <t>K-2999</t>
  </si>
  <si>
    <t>3073 to 2574 cal. BC</t>
  </si>
  <si>
    <t>K-3000</t>
  </si>
  <si>
    <t>2920 to 2494 cal. BC</t>
  </si>
  <si>
    <t>K-3001</t>
  </si>
  <si>
    <t>3016 to 2505 cal. BC</t>
  </si>
  <si>
    <t>K-3002</t>
  </si>
  <si>
    <t>2900 to 2499 cal. BC</t>
  </si>
  <si>
    <t>K-3003</t>
  </si>
  <si>
    <t>2914 to 2498 cal. BC</t>
  </si>
  <si>
    <t>3089 to 2578 cal. BC</t>
  </si>
  <si>
    <t>Thorsen 1980 130</t>
  </si>
  <si>
    <t>K-3015</t>
  </si>
  <si>
    <t>2558 to 2037 cal. BC</t>
  </si>
  <si>
    <t>Fjallerslev</t>
  </si>
  <si>
    <t>K-3016</t>
  </si>
  <si>
    <t>2617 to 2047 cal. BC</t>
  </si>
  <si>
    <t>K-3017</t>
  </si>
  <si>
    <t>2627 to 2141 cal. BC</t>
  </si>
  <si>
    <t>K-3053</t>
  </si>
  <si>
    <t>6683 to 6090 cal. BC</t>
  </si>
  <si>
    <t>K-3054</t>
  </si>
  <si>
    <t>4938 to 4463 cal. BC</t>
  </si>
  <si>
    <t>K-3167</t>
  </si>
  <si>
    <t>6396 to 5778 cal. BC</t>
  </si>
  <si>
    <t>K-3229</t>
  </si>
  <si>
    <t>2867 to 2466 cal. BC</t>
  </si>
  <si>
    <t>Hjortkær</t>
  </si>
  <si>
    <t>K-3232</t>
  </si>
  <si>
    <t>2861 to 2209 cal. BC</t>
  </si>
  <si>
    <t>Egebjerg</t>
  </si>
  <si>
    <t>K-3245</t>
  </si>
  <si>
    <t>2868 to 2300 cal. BC</t>
  </si>
  <si>
    <t>Sønder Ønlev</t>
  </si>
  <si>
    <t>Vankilde 1996 369</t>
  </si>
  <si>
    <t>K-3246</t>
  </si>
  <si>
    <t>2876 to 2351 cal. BC</t>
  </si>
  <si>
    <t>Sjørup Plantage</t>
  </si>
  <si>
    <t>K-3247</t>
  </si>
  <si>
    <t>2881 to 2475 cal. BC</t>
  </si>
  <si>
    <t>K-3248</t>
  </si>
  <si>
    <t>2873 to 2347 cal. BC</t>
  </si>
  <si>
    <t>K-3249</t>
  </si>
  <si>
    <t>2881 to 2351 cal. BC</t>
  </si>
  <si>
    <t>K-3250</t>
  </si>
  <si>
    <t>3021 to 2580 cal. BC</t>
  </si>
  <si>
    <t>K-3273</t>
  </si>
  <si>
    <t>2337 to 1828 cal. BC</t>
  </si>
  <si>
    <t>Lodbjerg</t>
  </si>
  <si>
    <t>Liversage 1989 224</t>
  </si>
  <si>
    <t>K-3274</t>
  </si>
  <si>
    <t>2278 to 1698 cal. BC</t>
  </si>
  <si>
    <t>K-3275</t>
  </si>
  <si>
    <t>1607 to 1207 cal. BC</t>
  </si>
  <si>
    <t>K-3302</t>
  </si>
  <si>
    <t>752 to 205 cal. BC</t>
  </si>
  <si>
    <t>Mandhøj</t>
  </si>
  <si>
    <t>K-3303</t>
  </si>
  <si>
    <t>399 cal. BC to cal. AD 6</t>
  </si>
  <si>
    <t>Store Frigård</t>
  </si>
  <si>
    <t>K-3304</t>
  </si>
  <si>
    <t>390 to 53 cal. BC</t>
  </si>
  <si>
    <t>K-3305</t>
  </si>
  <si>
    <t>511 to 58 cal. BC</t>
  </si>
  <si>
    <t>K-3306</t>
  </si>
  <si>
    <t>397 to 54 cal. BC</t>
  </si>
  <si>
    <t>K-3442</t>
  </si>
  <si>
    <t>2119 to 1616 cal. BC</t>
  </si>
  <si>
    <t>Nautrup Hede</t>
  </si>
  <si>
    <t>Rasmussen 1993 82f.; Simonsen 1982 63</t>
  </si>
  <si>
    <t>K-3463</t>
  </si>
  <si>
    <t>4043 to 3653 cal. BC</t>
  </si>
  <si>
    <t>Mosegården</t>
  </si>
  <si>
    <t>Madsen and Petersen 1982-83 75</t>
  </si>
  <si>
    <t>K-3464</t>
  </si>
  <si>
    <t>3944 to 3384 cal. BC</t>
  </si>
  <si>
    <t>Madsen / Petersen 1983 75.</t>
  </si>
  <si>
    <t>K-3472</t>
  </si>
  <si>
    <t>2854 to 2207 cal. BC</t>
  </si>
  <si>
    <t>Sønder Tranders</t>
  </si>
  <si>
    <t>Hansen 1994 103f.</t>
  </si>
  <si>
    <t>K-3475</t>
  </si>
  <si>
    <t>1493 to 1055 cal. BC</t>
  </si>
  <si>
    <t>Trappendal</t>
  </si>
  <si>
    <t>Boysen/Andersen 1983 126</t>
  </si>
  <si>
    <t>K-3476</t>
  </si>
  <si>
    <t>1862 to 1418 cal. BC</t>
  </si>
  <si>
    <t>K-3477</t>
  </si>
  <si>
    <t>1496 to 1058 cal. BC</t>
  </si>
  <si>
    <t>K-3478</t>
  </si>
  <si>
    <t>K-3479</t>
  </si>
  <si>
    <t>1380 to 910 cal. BC</t>
  </si>
  <si>
    <t>K-3518</t>
  </si>
  <si>
    <t>5967 to 5532 cal. BC</t>
  </si>
  <si>
    <t>K-3519</t>
  </si>
  <si>
    <t>5984 to 5631 cal. BC</t>
  </si>
  <si>
    <t>K-3520</t>
  </si>
  <si>
    <t>6006 to 5729 cal. BC</t>
  </si>
  <si>
    <t>K-3521</t>
  </si>
  <si>
    <t>5466 to 4914 cal. BC</t>
  </si>
  <si>
    <t>K-3522</t>
  </si>
  <si>
    <t>4714 to 4350 cal. BC</t>
  </si>
  <si>
    <t>K-3523</t>
  </si>
  <si>
    <t>4041 to 3652 cal. BC</t>
  </si>
  <si>
    <t>K-3533</t>
  </si>
  <si>
    <t>2279 to 1774 cal. BC</t>
  </si>
  <si>
    <t>Stålgjæv Rende</t>
  </si>
  <si>
    <t>K-3534</t>
  </si>
  <si>
    <t>2337 to 1778 cal. BC</t>
  </si>
  <si>
    <t>K-3536</t>
  </si>
  <si>
    <t>K-3537</t>
  </si>
  <si>
    <t>2434 to 1890 cal. BC</t>
  </si>
  <si>
    <t>K-3538</t>
  </si>
  <si>
    <t>1049 to 572 cal. BC</t>
  </si>
  <si>
    <t>Thrane 1984 78</t>
  </si>
  <si>
    <t>K-3539</t>
  </si>
  <si>
    <t>924 to 490 cal. BC</t>
  </si>
  <si>
    <t>K-3549</t>
  </si>
  <si>
    <t>1185 to 802 cal. BC</t>
  </si>
  <si>
    <t>Kirkebjerg</t>
  </si>
  <si>
    <t>Berglund 1982</t>
  </si>
  <si>
    <t>K-3550</t>
  </si>
  <si>
    <t>1189 to 805 cal. BC</t>
  </si>
  <si>
    <t>K-3551</t>
  </si>
  <si>
    <t>1106 to 777 cal. BC</t>
  </si>
  <si>
    <t>K-3552</t>
  </si>
  <si>
    <t>829 to 418 cal. BC</t>
  </si>
  <si>
    <t>K-3625</t>
  </si>
  <si>
    <t>2865 to 2238 cal. BC</t>
  </si>
  <si>
    <t>Kjeldgård Høj 4</t>
  </si>
  <si>
    <t>Hansen 1994 127</t>
  </si>
  <si>
    <t>K-3626</t>
  </si>
  <si>
    <t>2878 to 2474 cal. BC</t>
  </si>
  <si>
    <t>K-3627</t>
  </si>
  <si>
    <t>2872 to 2343 cal. BC</t>
  </si>
  <si>
    <t>West Himmerland Airport Hügel 3</t>
  </si>
  <si>
    <t>K-3628</t>
  </si>
  <si>
    <t>2866 to 2293 cal. BC</t>
  </si>
  <si>
    <t>K-3629</t>
  </si>
  <si>
    <t>3632 to 2922 cal. BC</t>
  </si>
  <si>
    <t>K-3656</t>
  </si>
  <si>
    <t>753 to 398 cal. BC</t>
  </si>
  <si>
    <t>K-3657</t>
  </si>
  <si>
    <t>755 to 405 cal. BC</t>
  </si>
  <si>
    <t>K-3675</t>
  </si>
  <si>
    <t>3486 to 3029 cal. BC</t>
  </si>
  <si>
    <t>K-3677</t>
  </si>
  <si>
    <t>3514 to 3027 cal. BC</t>
  </si>
  <si>
    <t>Øgårde 21</t>
  </si>
  <si>
    <t>K-3678</t>
  </si>
  <si>
    <t>3624 to 3024 cal. BC</t>
  </si>
  <si>
    <t>K-3775</t>
  </si>
  <si>
    <t>3943 to 3639 cal. BC</t>
  </si>
  <si>
    <t>Themsens Tørveskær</t>
  </si>
  <si>
    <t>Meurers-Balke/ Weninger 1994 271.</t>
  </si>
  <si>
    <t>K-3795</t>
  </si>
  <si>
    <t>911 to 483 cal. BC</t>
  </si>
  <si>
    <t>Skovsgård; site:  Fragtrup</t>
  </si>
  <si>
    <t>Draiby 1985 137</t>
  </si>
  <si>
    <t>K-3796</t>
  </si>
  <si>
    <t>807 to 420 cal. BC</t>
  </si>
  <si>
    <t>K-3797</t>
  </si>
  <si>
    <t>894 to 410 cal. BC</t>
  </si>
  <si>
    <t>K-3798</t>
  </si>
  <si>
    <t>1005 to 545 cal. BC</t>
  </si>
  <si>
    <t>K-3800</t>
  </si>
  <si>
    <t>768 to 405 cal. BC</t>
  </si>
  <si>
    <t>K-3801</t>
  </si>
  <si>
    <t>891 to 422 cal. BC</t>
  </si>
  <si>
    <t>K-3802</t>
  </si>
  <si>
    <t>764 to 395 cal. BC</t>
  </si>
  <si>
    <t>K-3873</t>
  </si>
  <si>
    <t>1375 to 856 cal. BC</t>
  </si>
  <si>
    <t>Skrydstrup</t>
  </si>
  <si>
    <t>Bender Jørgensen et al. 1988 43</t>
  </si>
  <si>
    <t>K-3874</t>
  </si>
  <si>
    <t>1383 to 921 cal. BC</t>
  </si>
  <si>
    <t>Melhøj; site: Mjallerup Sb. 120705-15</t>
  </si>
  <si>
    <t>Olsen et al. 2011 266 Tab. 2; Bender Jørgensen et al. 1988 43</t>
  </si>
  <si>
    <t>K-3928</t>
  </si>
  <si>
    <t>1217 to 826 cal. BC</t>
  </si>
  <si>
    <t>Halskov Vænge</t>
  </si>
  <si>
    <t>K-3982</t>
  </si>
  <si>
    <t>4228 to 3657 cal. BC</t>
  </si>
  <si>
    <t>Sönderholm</t>
  </si>
  <si>
    <t>K-4023</t>
  </si>
  <si>
    <t>Volstrup</t>
  </si>
  <si>
    <t>Hansen 1994 100</t>
  </si>
  <si>
    <t>K-4024</t>
  </si>
  <si>
    <t>1918 to 1519 cal. BC</t>
  </si>
  <si>
    <t>Engvang; site: IV</t>
  </si>
  <si>
    <t>Rasmussen 1993 fig. 76a; 141; Jeppesen 1984 101</t>
  </si>
  <si>
    <t>K-4026</t>
  </si>
  <si>
    <t>3081 to 2581 cal. BC</t>
  </si>
  <si>
    <t>Tibirke Ellemose</t>
  </si>
  <si>
    <t>Koch 1998 263</t>
  </si>
  <si>
    <t>K-4027</t>
  </si>
  <si>
    <t>K-4047</t>
  </si>
  <si>
    <t>2284 to 1777 cal. BC</t>
  </si>
  <si>
    <t>Mortens Sande</t>
  </si>
  <si>
    <t>K-4073</t>
  </si>
  <si>
    <t>3329 to 2885 cal. BC</t>
  </si>
  <si>
    <t>Sørensen 1998 210</t>
  </si>
  <si>
    <t>K-4074</t>
  </si>
  <si>
    <t>3005 to 2630 cal. BC</t>
  </si>
  <si>
    <t>K-4075</t>
  </si>
  <si>
    <t>Tastum  sb 264</t>
  </si>
  <si>
    <t>Simonsen 1983 81ff.</t>
  </si>
  <si>
    <t>K-4076</t>
  </si>
  <si>
    <t>784 to 416 cal. BC</t>
  </si>
  <si>
    <t>Højris ; site: Sb. 66</t>
  </si>
  <si>
    <t>K-4077</t>
  </si>
  <si>
    <t>K-4078</t>
  </si>
  <si>
    <t>K-4141</t>
  </si>
  <si>
    <t>1186 to 809 cal. BC</t>
  </si>
  <si>
    <t>Spjald</t>
  </si>
  <si>
    <t>Adamsen 1995</t>
  </si>
  <si>
    <t>K-4142</t>
  </si>
  <si>
    <t>1198 to 818 cal. BC</t>
  </si>
  <si>
    <t>K-4143</t>
  </si>
  <si>
    <t>1047 to 778 cal. BC</t>
  </si>
  <si>
    <t>K-4144</t>
  </si>
  <si>
    <t>K-4145</t>
  </si>
  <si>
    <t>801 to 419 cal. BC</t>
  </si>
  <si>
    <t>K-4146</t>
  </si>
  <si>
    <t>966 to 519 cal. BC</t>
  </si>
  <si>
    <t>K-4147</t>
  </si>
  <si>
    <t>K-4158</t>
  </si>
  <si>
    <t>1258 to 838 cal. BC</t>
  </si>
  <si>
    <t>K-4159</t>
  </si>
  <si>
    <t>1106 to 794 cal. BC</t>
  </si>
  <si>
    <t>K-4160</t>
  </si>
  <si>
    <t>1045 to 595 cal. BC</t>
  </si>
  <si>
    <t>K-4161</t>
  </si>
  <si>
    <t>2846 to 2202 cal. BC</t>
  </si>
  <si>
    <t>K-4162</t>
  </si>
  <si>
    <t>1369 to 902 cal. BC</t>
  </si>
  <si>
    <t>K-4163</t>
  </si>
  <si>
    <t>768 to 389 cal. BC</t>
  </si>
  <si>
    <t>K-4164</t>
  </si>
  <si>
    <t>776 to 412 cal. BC</t>
  </si>
  <si>
    <t>K-4165</t>
  </si>
  <si>
    <t>1046 to 774 cal. BC</t>
  </si>
  <si>
    <t>K-4214</t>
  </si>
  <si>
    <t>3523 to 2936 cal. BC</t>
  </si>
  <si>
    <t>Hanstedgård</t>
  </si>
  <si>
    <t>Eriksen/Madsen 1984 81</t>
  </si>
  <si>
    <t>K-4215</t>
  </si>
  <si>
    <t>3639 to 3105 cal. BC</t>
  </si>
  <si>
    <t>K-4216</t>
  </si>
  <si>
    <t>3619 to 3020 cal. BC</t>
  </si>
  <si>
    <t>K-4264</t>
  </si>
  <si>
    <t>2467 to 2037 cal. BC</t>
  </si>
  <si>
    <t>K-4265</t>
  </si>
  <si>
    <t>2464 to 2036 cal. BC</t>
  </si>
  <si>
    <t>K-4266</t>
  </si>
  <si>
    <t>K-4267</t>
  </si>
  <si>
    <t>2618 to 2142 cal. BC</t>
  </si>
  <si>
    <t>K-4268</t>
  </si>
  <si>
    <t>2460 to 2035 cal. BC</t>
  </si>
  <si>
    <t>K-4269</t>
  </si>
  <si>
    <t>Drenghøj</t>
  </si>
  <si>
    <t>Hansen 1994 94ff.</t>
  </si>
  <si>
    <t>K-4270</t>
  </si>
  <si>
    <t>2837 to 2297 cal. BC</t>
  </si>
  <si>
    <t>K-4293</t>
  </si>
  <si>
    <t>1740 to 1322 cal. BC</t>
  </si>
  <si>
    <t>K-4294</t>
  </si>
  <si>
    <t>1732 to 1303 cal. BC</t>
  </si>
  <si>
    <t>K-4295</t>
  </si>
  <si>
    <t>1748 to 1317 cal. BC</t>
  </si>
  <si>
    <t>K-4296</t>
  </si>
  <si>
    <t>1386 to 936 cal. BC</t>
  </si>
  <si>
    <t>3972 to 3661 cal. BC</t>
  </si>
  <si>
    <t>Meurers-Balke/Weninger 1994 271.</t>
  </si>
  <si>
    <t>K-4334</t>
  </si>
  <si>
    <t>K-4367</t>
  </si>
  <si>
    <t>4900 to 4453 cal. BC</t>
  </si>
  <si>
    <t>K-4368</t>
  </si>
  <si>
    <t>4442 to 3996 cal. BC</t>
  </si>
  <si>
    <t>K-4369</t>
  </si>
  <si>
    <t>4236 to 3804 cal. BC</t>
  </si>
  <si>
    <t>K-4370</t>
  </si>
  <si>
    <t>4152 to 3712 cal. BC</t>
  </si>
  <si>
    <t>K-4371</t>
  </si>
  <si>
    <t>4036 to 3661 cal. BC</t>
  </si>
  <si>
    <t>Rasmussen 1995 61</t>
  </si>
  <si>
    <t>K-4372</t>
  </si>
  <si>
    <t>3701 to 3377 cal. BC</t>
  </si>
  <si>
    <t>K-4382</t>
  </si>
  <si>
    <t>5978 to 5561 cal. BC</t>
  </si>
  <si>
    <t>Argusgrunden</t>
  </si>
  <si>
    <t>K-4383</t>
  </si>
  <si>
    <t>5889 to 5484 cal. BC</t>
  </si>
  <si>
    <t>K-4384</t>
  </si>
  <si>
    <t>5991 to 5636 cal. BC</t>
  </si>
  <si>
    <t>K-4413</t>
  </si>
  <si>
    <t>1489 to 1051 cal. BC</t>
  </si>
  <si>
    <t>K-4414</t>
  </si>
  <si>
    <t>1217 to 833 cal. BC</t>
  </si>
  <si>
    <t>Grøntoft; site: L</t>
  </si>
  <si>
    <t>Adamsen/Rindel 1995</t>
  </si>
  <si>
    <t>K-4415</t>
  </si>
  <si>
    <t>1255 to 834 cal. BC</t>
  </si>
  <si>
    <t>K-4416</t>
  </si>
  <si>
    <t>Grøntoft (Pøl); site: P</t>
  </si>
  <si>
    <t>K-4417</t>
  </si>
  <si>
    <t>817 to 417 cal. BC</t>
  </si>
  <si>
    <t>K-4418</t>
  </si>
  <si>
    <t>Grøntoft (Pøl); site: R</t>
  </si>
  <si>
    <t>K-4420</t>
  </si>
  <si>
    <t>747 to 175 cal. BC</t>
  </si>
  <si>
    <t>Grøntoft (Pøl); site: S</t>
  </si>
  <si>
    <t>K-4421</t>
  </si>
  <si>
    <t>K-4422</t>
  </si>
  <si>
    <t>892 to 420 cal. BC</t>
  </si>
  <si>
    <t>Grøntoft (Pøl); site: T</t>
  </si>
  <si>
    <t>K-4476</t>
  </si>
  <si>
    <t>3763 to 3380 cal. BC</t>
  </si>
  <si>
    <t>K-4477</t>
  </si>
  <si>
    <t>3942 to 3537 cal. BC</t>
  </si>
  <si>
    <t>K-4478</t>
  </si>
  <si>
    <t>3943 to 3546 cal. BC</t>
  </si>
  <si>
    <t>K-4533</t>
  </si>
  <si>
    <t>2848 to 2344 cal. BC</t>
  </si>
  <si>
    <t>Emmelev mölle</t>
  </si>
  <si>
    <t>K-4534</t>
  </si>
  <si>
    <t>1879 to 1500 cal. BC</t>
  </si>
  <si>
    <t>Samsø Kommune</t>
  </si>
  <si>
    <t>AUD 1986 189</t>
  </si>
  <si>
    <t>K-4546</t>
  </si>
  <si>
    <t>378 cal. BC to cal. AD 4</t>
  </si>
  <si>
    <t>Skårup</t>
  </si>
  <si>
    <t>AUD 1986 192</t>
  </si>
  <si>
    <t>K-4547</t>
  </si>
  <si>
    <t>354 cal. BC to cal. AD 104</t>
  </si>
  <si>
    <t>K-4548</t>
  </si>
  <si>
    <t>388 to 55 cal. BC</t>
  </si>
  <si>
    <t>K-4549</t>
  </si>
  <si>
    <t>383 to 45 cal. BC</t>
  </si>
  <si>
    <t>K-4588</t>
  </si>
  <si>
    <t>3634 to 3098 cal. BC</t>
  </si>
  <si>
    <t>gørde</t>
  </si>
  <si>
    <t>K-4589</t>
  </si>
  <si>
    <t>4218 to 3654 cal. BC</t>
  </si>
  <si>
    <t>øgørde</t>
  </si>
  <si>
    <t>K-4590</t>
  </si>
  <si>
    <t>3090 to 2582 cal. BC</t>
  </si>
  <si>
    <t>Tibirke</t>
  </si>
  <si>
    <t>K-4591</t>
  </si>
  <si>
    <t>2908 to 2498 cal. BC</t>
  </si>
  <si>
    <t>K-4615</t>
  </si>
  <si>
    <t>1214 to 835 cal. BC</t>
  </si>
  <si>
    <t>Højgård</t>
  </si>
  <si>
    <t>Rasmussen 1993 87ff. 124 fig. 141; Ethelberg 1987; Ethelberg 1993</t>
  </si>
  <si>
    <t>K-4620</t>
  </si>
  <si>
    <t>342 cal. BC to cal. AD 120</t>
  </si>
  <si>
    <t>Heltborg</t>
  </si>
  <si>
    <t>AUD 1986 192f.; Beck 1985 129ff.</t>
  </si>
  <si>
    <t>K-4621</t>
  </si>
  <si>
    <t>359 cal. BC to cal. AD 65</t>
  </si>
  <si>
    <t>3949 to 3654 cal. BC</t>
  </si>
  <si>
    <t>AUD 1986 186</t>
  </si>
  <si>
    <t>K-4705</t>
  </si>
  <si>
    <t>2865 to 2463 cal. BC</t>
  </si>
  <si>
    <t>Kærgård</t>
  </si>
  <si>
    <t>Vankilde 1996 371; AUD 1986 187</t>
  </si>
  <si>
    <t>K-4712</t>
  </si>
  <si>
    <t>2461 to 2058 cal. BC</t>
  </si>
  <si>
    <t>Tofteparken</t>
  </si>
  <si>
    <t>Vankilde 1996 371; AUD 1986 188</t>
  </si>
  <si>
    <t>K-4713</t>
  </si>
  <si>
    <t>2457 to 1978 cal. BC</t>
  </si>
  <si>
    <t>K-4717</t>
  </si>
  <si>
    <t>2267 to 1752 cal. BC</t>
  </si>
  <si>
    <t>Diverhøj</t>
  </si>
  <si>
    <t>Asingh 1988 145ff.; AUD 1986 188</t>
  </si>
  <si>
    <t>K-4718</t>
  </si>
  <si>
    <t>2568 to 2061 cal. BC</t>
  </si>
  <si>
    <t>Asingh 1988 145ff.; AUD 1986 189</t>
  </si>
  <si>
    <t>K-4719</t>
  </si>
  <si>
    <t>2135 to 1691 cal. BC</t>
  </si>
  <si>
    <t>K-4720</t>
  </si>
  <si>
    <t>2291 to 1886 cal. BC</t>
  </si>
  <si>
    <t>K-4765</t>
  </si>
  <si>
    <t>Vossevangen</t>
  </si>
  <si>
    <t>AUD 1986 191</t>
  </si>
  <si>
    <t>K-4766</t>
  </si>
  <si>
    <t>2551 to 2033 cal. BC</t>
  </si>
  <si>
    <t>Mortens Sande 2</t>
  </si>
  <si>
    <t>Liversage 1987 123; AUD 1987 236</t>
  </si>
  <si>
    <t>K-4767</t>
  </si>
  <si>
    <t>2567 to 2043 cal. BC</t>
  </si>
  <si>
    <t>Liversage 1987 123; AUD 1987 237</t>
  </si>
  <si>
    <t>K-4768</t>
  </si>
  <si>
    <t>K-4836</t>
  </si>
  <si>
    <t>3959 to 3658 cal. BC</t>
  </si>
  <si>
    <t>K-4859</t>
  </si>
  <si>
    <t>350 cal. BC to cal. AD 151</t>
  </si>
  <si>
    <t>Espevej</t>
  </si>
  <si>
    <t>AUD 1987 240</t>
  </si>
  <si>
    <t>K-4860</t>
  </si>
  <si>
    <t>147 cal. BC to cal. AD 229</t>
  </si>
  <si>
    <t>K-4886</t>
  </si>
  <si>
    <t>3944 to 3649 cal. BC</t>
  </si>
  <si>
    <t>Koch 1998 337.</t>
  </si>
  <si>
    <t>K-4887</t>
  </si>
  <si>
    <t>4314 to 3953 cal. BC</t>
  </si>
  <si>
    <t>K-4888</t>
  </si>
  <si>
    <t>4044 to 3714 cal. BC</t>
  </si>
  <si>
    <t>K-4889</t>
  </si>
  <si>
    <t>3950 to 3657 cal. BC</t>
  </si>
  <si>
    <t>K-4890</t>
  </si>
  <si>
    <t>5470 to 5065 cal. BC</t>
  </si>
  <si>
    <t>K-4891</t>
  </si>
  <si>
    <t>4246 to 3952 cal. BC</t>
  </si>
  <si>
    <t>K-4935</t>
  </si>
  <si>
    <t>771 to 408 cal. BC</t>
  </si>
  <si>
    <t>Bjerg; site: A</t>
  </si>
  <si>
    <t>AUD 1987 238</t>
  </si>
  <si>
    <t>K-4936</t>
  </si>
  <si>
    <t>1047 to 766 cal. BC</t>
  </si>
  <si>
    <t>K-4937</t>
  </si>
  <si>
    <t>827 to 520 cal. BC</t>
  </si>
  <si>
    <t>K-4938</t>
  </si>
  <si>
    <t>790 to 416 cal. BC</t>
  </si>
  <si>
    <t>K-4939</t>
  </si>
  <si>
    <t>767 to 402 cal. BC</t>
  </si>
  <si>
    <t>K-4940</t>
  </si>
  <si>
    <t>Bjerg; site: B</t>
  </si>
  <si>
    <t>K-4941</t>
  </si>
  <si>
    <t>804 to 420 cal. BC</t>
  </si>
  <si>
    <t>K-4942</t>
  </si>
  <si>
    <t>1004 to 807 cal. BC</t>
  </si>
  <si>
    <t>K-4943</t>
  </si>
  <si>
    <t>800 to 421 cal. BC</t>
  </si>
  <si>
    <t>K-4944</t>
  </si>
  <si>
    <t>773 to 410 cal. BC</t>
  </si>
  <si>
    <t>K-4959</t>
  </si>
  <si>
    <t>6450 to 6068 cal. BC</t>
  </si>
  <si>
    <t>Stationsvej 19</t>
  </si>
  <si>
    <t>K-4960</t>
  </si>
  <si>
    <t>5304 to 4801 cal. BC</t>
  </si>
  <si>
    <t>Brinch Petersen Pers. Com.</t>
  </si>
  <si>
    <t>K-4961</t>
  </si>
  <si>
    <t>1536 to 1056 cal. BC</t>
  </si>
  <si>
    <t>K-4962</t>
  </si>
  <si>
    <t>5206 to 4681 cal. BC</t>
  </si>
  <si>
    <t>K-4963</t>
  </si>
  <si>
    <t>5611 to 5216 cal. BC</t>
  </si>
  <si>
    <t>Vaenge nord</t>
  </si>
  <si>
    <t>K-4970</t>
  </si>
  <si>
    <t>6209 to 5722 cal. BC</t>
  </si>
  <si>
    <t>K-5015</t>
  </si>
  <si>
    <t>394 to 177 cal. BC</t>
  </si>
  <si>
    <t>K-5016</t>
  </si>
  <si>
    <t>718 to 162 cal. BC</t>
  </si>
  <si>
    <t>K-5018</t>
  </si>
  <si>
    <t>Rasmussen 1993 159; Ethelberg 1987; Ethelberg 1993</t>
  </si>
  <si>
    <t>K-5019</t>
  </si>
  <si>
    <t>1611 to 1275 cal. BC</t>
  </si>
  <si>
    <t>Rasmussen 1993 87ff. 124; Ethelberg 1987 159</t>
  </si>
  <si>
    <t>K-5020</t>
  </si>
  <si>
    <t>1862 to 1439 cal. BC</t>
  </si>
  <si>
    <t>K-5021</t>
  </si>
  <si>
    <t>1741 to 1420 cal. BC</t>
  </si>
  <si>
    <t>K-5033</t>
  </si>
  <si>
    <t>411 to 53 cal. BC</t>
  </si>
  <si>
    <t>Vestervig</t>
  </si>
  <si>
    <t>AUD 1988 218f.</t>
  </si>
  <si>
    <t>K-5034</t>
  </si>
  <si>
    <t>357 cal. BC to cal. AD 62</t>
  </si>
  <si>
    <t>K-5035</t>
  </si>
  <si>
    <t>359 cal. BC to cal. AD 56</t>
  </si>
  <si>
    <t>K-5036</t>
  </si>
  <si>
    <t>401 to 59 cal. BC</t>
  </si>
  <si>
    <t>K-5039</t>
  </si>
  <si>
    <t>2332 to 1951 cal. BC</t>
  </si>
  <si>
    <t>Løsning</t>
  </si>
  <si>
    <t>Vankilde 1996 372; AUD 1988 216</t>
  </si>
  <si>
    <t>K-5107</t>
  </si>
  <si>
    <t>Marievej 3</t>
  </si>
  <si>
    <t>K-5146</t>
  </si>
  <si>
    <t>AUD 1988 218</t>
  </si>
  <si>
    <t>K-5147</t>
  </si>
  <si>
    <t>K-5148</t>
  </si>
  <si>
    <t>1112 to 822 cal. BC</t>
  </si>
  <si>
    <t>AUD 1988</t>
  </si>
  <si>
    <t>K-5149</t>
  </si>
  <si>
    <t>1041 to 573 cal. BC</t>
  </si>
  <si>
    <t>AUD 1988 217</t>
  </si>
  <si>
    <t>K-515</t>
  </si>
  <si>
    <t>5978 to 5564 cal. BC</t>
  </si>
  <si>
    <t>Gongehusvej</t>
  </si>
  <si>
    <t>K-5150</t>
  </si>
  <si>
    <t>794 to 417 cal. BC</t>
  </si>
  <si>
    <t>K-5151</t>
  </si>
  <si>
    <t>1489 to 1017 cal. BC</t>
  </si>
  <si>
    <t>St. Valbyvej</t>
  </si>
  <si>
    <t>K-5168</t>
  </si>
  <si>
    <t>1742 to 1328 cal. BC</t>
  </si>
  <si>
    <t>Hemmed Kirke</t>
  </si>
  <si>
    <t>Rasmussen 1993 156ff.; Boas 1991 119ff.</t>
  </si>
  <si>
    <t>K-5169</t>
  </si>
  <si>
    <t>1209 to 832 cal. BC</t>
  </si>
  <si>
    <t>Rasmussen 1993 156ff.; Boas 1991 88ff. 105; Boas 1991 119ff.</t>
  </si>
  <si>
    <t>K-5170</t>
  </si>
  <si>
    <t>1190 to 813 cal. BC</t>
  </si>
  <si>
    <t>K-5343</t>
  </si>
  <si>
    <t>5976 to 5558 cal. BC</t>
  </si>
  <si>
    <t>Halsskov</t>
  </si>
  <si>
    <t>Fischer 1997</t>
  </si>
  <si>
    <t>K-5358</t>
  </si>
  <si>
    <t>2866 to 2304 cal. BC</t>
  </si>
  <si>
    <t>Lundeborg</t>
  </si>
  <si>
    <t>AUD 1989 232</t>
  </si>
  <si>
    <t>K-5362A</t>
  </si>
  <si>
    <t>Langagergård</t>
  </si>
  <si>
    <t>K-5375</t>
  </si>
  <si>
    <t>2656 to 2209 cal. BC</t>
  </si>
  <si>
    <t>Grødbygård</t>
  </si>
  <si>
    <t>Nielsen P.O. 1997 201</t>
  </si>
  <si>
    <t>K-5382</t>
  </si>
  <si>
    <t>3764 to 3376 cal. BC</t>
  </si>
  <si>
    <t>Grisby</t>
  </si>
  <si>
    <t>K-5383</t>
  </si>
  <si>
    <t>5667 to 5320 cal. BC</t>
  </si>
  <si>
    <t>Gislinge lammefjord</t>
  </si>
  <si>
    <t>K-5388</t>
  </si>
  <si>
    <t>2863 to 2288 cal. BC</t>
  </si>
  <si>
    <t>K-5389</t>
  </si>
  <si>
    <t>K-5463</t>
  </si>
  <si>
    <t>Krogsbølle</t>
  </si>
  <si>
    <t>AUD 1989 234</t>
  </si>
  <si>
    <t>K-5464</t>
  </si>
  <si>
    <t>K-5465</t>
  </si>
  <si>
    <t>805 to 419 cal. BC</t>
  </si>
  <si>
    <t>K-5466</t>
  </si>
  <si>
    <t>K-5472</t>
  </si>
  <si>
    <t>1617 to 1279 cal. BC</t>
  </si>
  <si>
    <t>Store Tyrrestrup</t>
  </si>
  <si>
    <t>AUD 1989 233; Nilsson 1991</t>
  </si>
  <si>
    <t>K-5473</t>
  </si>
  <si>
    <t>K-5474</t>
  </si>
  <si>
    <t>1505 to 1129 cal. BC</t>
  </si>
  <si>
    <t>K-5475</t>
  </si>
  <si>
    <t>1443 to 1055 cal. BC</t>
  </si>
  <si>
    <t>K-5476</t>
  </si>
  <si>
    <t>1416 to 1009 cal. BC</t>
  </si>
  <si>
    <t>K-5491</t>
  </si>
  <si>
    <t>2134 to 1645 cal. BC</t>
  </si>
  <si>
    <t>Højris</t>
  </si>
  <si>
    <t>Vankilde 1996 371; AUD 1989 232</t>
  </si>
  <si>
    <t>K-5492</t>
  </si>
  <si>
    <t>2269 to 1774 cal. BC</t>
  </si>
  <si>
    <t>Vankilde 1996 372; AUD 1989 232</t>
  </si>
  <si>
    <t>K-5495</t>
  </si>
  <si>
    <t>Stenby mølle</t>
  </si>
  <si>
    <t>K-5496</t>
  </si>
  <si>
    <t>3346 to 2881 cal. BC</t>
  </si>
  <si>
    <t>K-5501</t>
  </si>
  <si>
    <t>2340 to 1782 cal. BC</t>
  </si>
  <si>
    <t>Jordehøj</t>
  </si>
  <si>
    <t>K-5544</t>
  </si>
  <si>
    <t>818 to 417 cal. BC</t>
  </si>
  <si>
    <t>Braulstrup</t>
  </si>
  <si>
    <t>AUD 1988 133; AUD 1990 222</t>
  </si>
  <si>
    <t>K-5545</t>
  </si>
  <si>
    <t>776 to 407 cal. BC</t>
  </si>
  <si>
    <t>K-5585</t>
  </si>
  <si>
    <t>2860 to 2201 cal. BC</t>
  </si>
  <si>
    <t>Damgårdsvej</t>
  </si>
  <si>
    <t>K-5586</t>
  </si>
  <si>
    <t>Oles Lyst</t>
  </si>
  <si>
    <t>Aud 1995 303</t>
  </si>
  <si>
    <t>K-5597</t>
  </si>
  <si>
    <t>5310 to 4801 cal. BC</t>
  </si>
  <si>
    <t>AUD 1990 218</t>
  </si>
  <si>
    <t>K-5599</t>
  </si>
  <si>
    <t>5639 to 5229 cal. BC</t>
  </si>
  <si>
    <t>K-5621</t>
  </si>
  <si>
    <t>5292 to 4848 cal. BC</t>
  </si>
  <si>
    <t>AUD 1991 238</t>
  </si>
  <si>
    <t>K-5622</t>
  </si>
  <si>
    <t>5478 to 5209 cal. BC</t>
  </si>
  <si>
    <t>K-570</t>
  </si>
  <si>
    <t>7721 to 7062 cal. BC</t>
  </si>
  <si>
    <t>Amosen</t>
  </si>
  <si>
    <t>Copenhagen datelist 7 pp.227-8 (Radiocarbon 8 (1966): 213-34): Jørgensen 1956 1961.</t>
  </si>
  <si>
    <t>K-571</t>
  </si>
  <si>
    <t>8235 to 7608 cal. BC</t>
  </si>
  <si>
    <t>Copenhagen datelist 7 pp.227-8 (Radiocarbon 8 (1966): 213-34): Jørgensen 1956 1961.  K-571[a-b] averaged: 8830 +/-110 (K-571)</t>
  </si>
  <si>
    <t>AUD 1991 241</t>
  </si>
  <si>
    <t>K-5729</t>
  </si>
  <si>
    <t>Vankilde 1996 374; Jæger/Lauersen 1983</t>
  </si>
  <si>
    <t>K-5732</t>
  </si>
  <si>
    <t>1885 to 1510 cal. BC</t>
  </si>
  <si>
    <t>Resengård</t>
  </si>
  <si>
    <t>Vankilde 1996 374; AUD 1991 243</t>
  </si>
  <si>
    <t>K-5733</t>
  </si>
  <si>
    <t>1725 to 1295 cal. BC</t>
  </si>
  <si>
    <t>K-5734</t>
  </si>
  <si>
    <t>1745 to 1405 cal. BC</t>
  </si>
  <si>
    <t>K-5735</t>
  </si>
  <si>
    <t>1610 to 1262 cal. BC</t>
  </si>
  <si>
    <t>Glattrup</t>
  </si>
  <si>
    <t>AUD 1991 244; Simonsen 1995</t>
  </si>
  <si>
    <t>K-5736</t>
  </si>
  <si>
    <t>K-575</t>
  </si>
  <si>
    <t>901 to 415 cal. BC</t>
  </si>
  <si>
    <t>Bjergagergård; site: Havrum</t>
  </si>
  <si>
    <t>Thrane 1971 140</t>
  </si>
  <si>
    <t>K-5754</t>
  </si>
  <si>
    <t>1887 to 1538 cal. BC</t>
  </si>
  <si>
    <t>Kokkedalsmark</t>
  </si>
  <si>
    <t>Vankilde 1996 374</t>
  </si>
  <si>
    <t>K-5755</t>
  </si>
  <si>
    <t>1881 to 1509 cal. BC</t>
  </si>
  <si>
    <t>K-5763</t>
  </si>
  <si>
    <t>3910 to 3378 cal. BC</t>
  </si>
  <si>
    <t>K-5773</t>
  </si>
  <si>
    <t>5205 to 4725 cal. BC</t>
  </si>
  <si>
    <t>K-5781</t>
  </si>
  <si>
    <t>1941 to 1460 cal. BC</t>
  </si>
  <si>
    <t>Hemmed kirke</t>
  </si>
  <si>
    <t>AUD 1991 242</t>
  </si>
  <si>
    <t>K-5782</t>
  </si>
  <si>
    <t>1875 to 1452 cal. BC</t>
  </si>
  <si>
    <t>K-5783</t>
  </si>
  <si>
    <t>1608 to 1218 cal. BC</t>
  </si>
  <si>
    <t>K-5784</t>
  </si>
  <si>
    <t>K-5785</t>
  </si>
  <si>
    <t>1870 to 1439 cal. BC</t>
  </si>
  <si>
    <t>K-5786</t>
  </si>
  <si>
    <t>K-5787</t>
  </si>
  <si>
    <t>2139 to 1645 cal. BC</t>
  </si>
  <si>
    <t>K-5797</t>
  </si>
  <si>
    <t>2021 to 1548 cal. BC</t>
  </si>
  <si>
    <t>Hemmed Plantage</t>
  </si>
  <si>
    <t>Boas 1991 130f.; AUD 1992 280</t>
  </si>
  <si>
    <t>K-5798</t>
  </si>
  <si>
    <t>1894 to 1500 cal. BC</t>
  </si>
  <si>
    <t>K-5799</t>
  </si>
  <si>
    <t>1877 to 1460 cal. BC</t>
  </si>
  <si>
    <t>K-5800</t>
  </si>
  <si>
    <t>2007 to 1569 cal. BC</t>
  </si>
  <si>
    <t>K-5801</t>
  </si>
  <si>
    <t>K-582</t>
  </si>
  <si>
    <t>8613 to 7825 cal. BC</t>
  </si>
  <si>
    <t>Copenhagen datelist 5 p.31 (Radiocarbon 4 (1962): 27-34): Kapel 1959.</t>
  </si>
  <si>
    <t>K-586</t>
  </si>
  <si>
    <t>7526 to 6778 cal. BC</t>
  </si>
  <si>
    <t>Melsted</t>
  </si>
  <si>
    <t>Copenhagen datelist 4 p.22 (Radciocarbon 2 (1960): 12-25): Becker 1951.</t>
  </si>
  <si>
    <t>K-5895</t>
  </si>
  <si>
    <t>3281 to 2493 cal. BC</t>
  </si>
  <si>
    <t>Holmegårde</t>
  </si>
  <si>
    <t>K-5896</t>
  </si>
  <si>
    <t>3644 to 3117 cal. BC</t>
  </si>
  <si>
    <t>K-5923</t>
  </si>
  <si>
    <t>392 to 108 cal. BC</t>
  </si>
  <si>
    <t>Brunde</t>
  </si>
  <si>
    <t>K-5924</t>
  </si>
  <si>
    <t>756 to 208 cal. BC</t>
  </si>
  <si>
    <t>K-5939</t>
  </si>
  <si>
    <t>2008 to 1541 cal. BC</t>
  </si>
  <si>
    <t>Stuvehøj Mark</t>
  </si>
  <si>
    <t>AUD 1992 281</t>
  </si>
  <si>
    <t>K-5940</t>
  </si>
  <si>
    <t>2193 to 1692 cal. BC</t>
  </si>
  <si>
    <t>Sydvej</t>
  </si>
  <si>
    <t>K-5948</t>
  </si>
  <si>
    <t>2193 to 1700 cal. BC</t>
  </si>
  <si>
    <t>Oljetøndeplads</t>
  </si>
  <si>
    <t>Rahbek/Rasmussen 1994 282</t>
  </si>
  <si>
    <t>K-5949</t>
  </si>
  <si>
    <t>K-5950</t>
  </si>
  <si>
    <t>1044 to 568 cal. BC</t>
  </si>
  <si>
    <t>K-6008</t>
  </si>
  <si>
    <t>1504 to 1125 cal. BC</t>
  </si>
  <si>
    <t>AUD 1993; Bech 1995</t>
  </si>
  <si>
    <t>K-6009</t>
  </si>
  <si>
    <t>K-6010</t>
  </si>
  <si>
    <t>K-6011</t>
  </si>
  <si>
    <t>1625 to 1236 cal. BC</t>
  </si>
  <si>
    <t>K-6057</t>
  </si>
  <si>
    <t>1401 to 937 cal. BC</t>
  </si>
  <si>
    <t>Dalsgård</t>
  </si>
  <si>
    <t>Rasmussen 1993 figs. 77141; AUD 1993</t>
  </si>
  <si>
    <t>K-6058</t>
  </si>
  <si>
    <t>3362 to 2909 cal. BC</t>
  </si>
  <si>
    <t>Østrup Mose 2</t>
  </si>
  <si>
    <t>Koch 1998 349; AUD 1993 282</t>
  </si>
  <si>
    <t>K-6108</t>
  </si>
  <si>
    <t>4308 to 3715 cal. BC</t>
  </si>
  <si>
    <t>AUD 1993 281</t>
  </si>
  <si>
    <t>Nekselø  SV</t>
  </si>
  <si>
    <t>AUD 1994 279</t>
  </si>
  <si>
    <t>3346 to 2917 cal. BC</t>
  </si>
  <si>
    <t>K-6133</t>
  </si>
  <si>
    <t>3633 to 3101 cal. BC</t>
  </si>
  <si>
    <t>Holmegårde II</t>
  </si>
  <si>
    <t>Aud 1995 302</t>
  </si>
  <si>
    <t>K-6134</t>
  </si>
  <si>
    <t>2567 to 2146 cal. BC</t>
  </si>
  <si>
    <t>Holmegårde III</t>
  </si>
  <si>
    <t>K-6135</t>
  </si>
  <si>
    <t>Holmegårde IV</t>
  </si>
  <si>
    <t>K-6144</t>
  </si>
  <si>
    <t>Lillelund</t>
  </si>
  <si>
    <t>AUD 1992 169f. Abb. 174; AUD 1994 283</t>
  </si>
  <si>
    <t>Nekselø S√ñ</t>
  </si>
  <si>
    <t>AUD 1994 278</t>
  </si>
  <si>
    <t>K-6227</t>
  </si>
  <si>
    <t>4711 to 4265 cal. BC</t>
  </si>
  <si>
    <t>K-6273</t>
  </si>
  <si>
    <t>3524 to 2934 cal. BC</t>
  </si>
  <si>
    <t>Brudager mark</t>
  </si>
  <si>
    <t>K-6411</t>
  </si>
  <si>
    <t>2895 to 2498 cal. BC</t>
  </si>
  <si>
    <t>Aud 1995 301/302</t>
  </si>
  <si>
    <t>K-6412</t>
  </si>
  <si>
    <t>4602 to 3809 cal. BC</t>
  </si>
  <si>
    <t>Aud 1995 301</t>
  </si>
  <si>
    <t>K-6443</t>
  </si>
  <si>
    <t>3892 to 3380 cal. BC</t>
  </si>
  <si>
    <t>Øgårde 5</t>
  </si>
  <si>
    <t>Koch 1998 308.</t>
  </si>
  <si>
    <t>K-6444</t>
  </si>
  <si>
    <t>4150 to 3661 cal. BC</t>
  </si>
  <si>
    <t>Koch 1998 334.</t>
  </si>
  <si>
    <t>K-6501</t>
  </si>
  <si>
    <t>1411 to 1055 cal. BC</t>
  </si>
  <si>
    <t>K-6502</t>
  </si>
  <si>
    <t>1504 to 1223 cal. BC</t>
  </si>
  <si>
    <t>Aud 1995 300</t>
  </si>
  <si>
    <t>Lindholm</t>
  </si>
  <si>
    <t>AUD 1996 290</t>
  </si>
  <si>
    <t>K-6624</t>
  </si>
  <si>
    <t>2554 to 2143 cal. BC</t>
  </si>
  <si>
    <t>BRDR. Gram Danmarksgade 16 6500 Vojens.</t>
  </si>
  <si>
    <t>AUD 1996 293</t>
  </si>
  <si>
    <t>K-6626</t>
  </si>
  <si>
    <t>982 to 789 cal. BC</t>
  </si>
  <si>
    <t>Damsgård</t>
  </si>
  <si>
    <t>AUD 1997 274; Kuml 1993/94 162</t>
  </si>
  <si>
    <t>K-6671</t>
  </si>
  <si>
    <t>3632 to 3369 cal. BC</t>
  </si>
  <si>
    <t>Torshøj</t>
  </si>
  <si>
    <t>K-6672</t>
  </si>
  <si>
    <t>3632 to 3371 cal. BC</t>
  </si>
  <si>
    <t>K-6673</t>
  </si>
  <si>
    <t>3620 to 3028 cal. BC</t>
  </si>
  <si>
    <t>K-6680</t>
  </si>
  <si>
    <t>793 to 421 cal. BC</t>
  </si>
  <si>
    <t>Pederstrup/Ondager</t>
  </si>
  <si>
    <t>AUD 1995 135 Abb. 104; AUD 1997 274</t>
  </si>
  <si>
    <t>K-6684</t>
  </si>
  <si>
    <t>3627 to 3372 cal. BC</t>
  </si>
  <si>
    <t>Markildegård</t>
  </si>
  <si>
    <t>AUD 1997 274</t>
  </si>
  <si>
    <t>K-6732</t>
  </si>
  <si>
    <t>1403 to 1131 cal. BC</t>
  </si>
  <si>
    <t>K-6733</t>
  </si>
  <si>
    <t>1442 to 1137 cal. BC</t>
  </si>
  <si>
    <t>K-6734</t>
  </si>
  <si>
    <t>1493 to 1211 cal. BC</t>
  </si>
  <si>
    <t>K-6735</t>
  </si>
  <si>
    <t>1421 to 1128 cal. BC</t>
  </si>
  <si>
    <t>K-6791</t>
  </si>
  <si>
    <t>2621 to 2208 cal. BC</t>
  </si>
  <si>
    <t>Halmansbro</t>
  </si>
  <si>
    <t>Wencel 2015</t>
  </si>
  <si>
    <t>K-6810</t>
  </si>
  <si>
    <t>4649 to 4337 cal. BC</t>
  </si>
  <si>
    <t>Brabrand</t>
  </si>
  <si>
    <t>AUD 1998 311</t>
  </si>
  <si>
    <t>K-6811</t>
  </si>
  <si>
    <t>4584 to 4273 cal. BC</t>
  </si>
  <si>
    <t>K-6812</t>
  </si>
  <si>
    <t>4670 to 4330 cal. BC</t>
  </si>
  <si>
    <t>K-6813</t>
  </si>
  <si>
    <t>4437 to 4047 cal. BC</t>
  </si>
  <si>
    <t>AUD 1998 312</t>
  </si>
  <si>
    <t>K-6835</t>
  </si>
  <si>
    <t>1397 to 1023 cal. BC</t>
  </si>
  <si>
    <t>K-6838</t>
  </si>
  <si>
    <t>2026 to 1704 cal. BC</t>
  </si>
  <si>
    <t>K-6839</t>
  </si>
  <si>
    <t>897 to 774 cal. BC</t>
  </si>
  <si>
    <t>K-6846</t>
  </si>
  <si>
    <t>1417 to 1056 cal. BC</t>
  </si>
  <si>
    <t>K-6847</t>
  </si>
  <si>
    <t>1490 to 1129 cal. BC</t>
  </si>
  <si>
    <t>K-6848</t>
  </si>
  <si>
    <t>1381 to 1016 cal. BC</t>
  </si>
  <si>
    <t>K-6856</t>
  </si>
  <si>
    <t>5727 to 5486 cal. BC</t>
  </si>
  <si>
    <t>K-6857</t>
  </si>
  <si>
    <t>5615 to 5373 cal. BC</t>
  </si>
  <si>
    <t>K-6861</t>
  </si>
  <si>
    <t>3779 to 3376 cal. BC</t>
  </si>
  <si>
    <t>Stallerup Sø</t>
  </si>
  <si>
    <t>K-6905</t>
  </si>
  <si>
    <t>1000 to 571 cal. BC</t>
  </si>
  <si>
    <t>Vilhøj</t>
  </si>
  <si>
    <t>K-6906</t>
  </si>
  <si>
    <t>4351 to 3998 cal. BC</t>
  </si>
  <si>
    <t>AUD 1998 317</t>
  </si>
  <si>
    <t>K-6907</t>
  </si>
  <si>
    <t>2396 to 2032 cal. BC</t>
  </si>
  <si>
    <t>K-7037</t>
  </si>
  <si>
    <t>1609 to 1430 cal. BC</t>
  </si>
  <si>
    <t>K-7038</t>
  </si>
  <si>
    <t>1610 to 1409 cal. BC</t>
  </si>
  <si>
    <t>AUD 1999 316</t>
  </si>
  <si>
    <t>K-7114</t>
  </si>
  <si>
    <t>1623 to 1440 cal. BC</t>
  </si>
  <si>
    <t>AUD 1999 317</t>
  </si>
  <si>
    <t>K-7116</t>
  </si>
  <si>
    <t>5023 to 4730 cal. BC</t>
  </si>
  <si>
    <t>Nivå 10 Karlebo</t>
  </si>
  <si>
    <t>AUD 1999 315</t>
  </si>
  <si>
    <t>K-7117</t>
  </si>
  <si>
    <t>3642 to 3108 cal. BC</t>
  </si>
  <si>
    <t>AUD 1991 315</t>
  </si>
  <si>
    <t>K-7118</t>
  </si>
  <si>
    <t>5470 to 5215 cal. BC</t>
  </si>
  <si>
    <t>K-7122</t>
  </si>
  <si>
    <t>K-7123</t>
  </si>
  <si>
    <t>1500 to 1292 cal. BC</t>
  </si>
  <si>
    <t>K-7124</t>
  </si>
  <si>
    <t>2284 to 1981 cal. BC</t>
  </si>
  <si>
    <t>K-7125</t>
  </si>
  <si>
    <t>1490 to 1291 cal. BC</t>
  </si>
  <si>
    <t>K-7126</t>
  </si>
  <si>
    <t>3632 to 3378 cal. BC</t>
  </si>
  <si>
    <t>Rokær</t>
  </si>
  <si>
    <t>AUD 2000 332</t>
  </si>
  <si>
    <t>K-7136</t>
  </si>
  <si>
    <t>976 to 807 cal. BC</t>
  </si>
  <si>
    <t>K-7137</t>
  </si>
  <si>
    <t>829 to 599 cal. BC</t>
  </si>
  <si>
    <t>K-717</t>
  </si>
  <si>
    <t>3508 to 2706 cal. BC</t>
  </si>
  <si>
    <t>Ferslev</t>
  </si>
  <si>
    <t>Tauber 1966 109; Marseen 1960</t>
  </si>
  <si>
    <t>K-718</t>
  </si>
  <si>
    <t>3487 to 2676 cal. BC</t>
  </si>
  <si>
    <t>Tauber 1966 109; Kjærum 1955</t>
  </si>
  <si>
    <t>K-727</t>
  </si>
  <si>
    <t>3512 to 2781 cal. BC</t>
  </si>
  <si>
    <t>K-729</t>
  </si>
  <si>
    <t>4341 to 3960 cal. BC</t>
  </si>
  <si>
    <t>Christiansholm Mose</t>
  </si>
  <si>
    <t>Koch 1998 281</t>
  </si>
  <si>
    <t>K-750</t>
  </si>
  <si>
    <t>4433 to 3979 cal. BC</t>
  </si>
  <si>
    <t>K-790</t>
  </si>
  <si>
    <t>8542 to 7731 cal. BC</t>
  </si>
  <si>
    <t>Radiocarbon 8 (1966): 213-34</t>
  </si>
  <si>
    <t>K-791</t>
  </si>
  <si>
    <t>7731 to 7077 cal. BC</t>
  </si>
  <si>
    <t>Radiocarbon 8 (1966): 213-35</t>
  </si>
  <si>
    <t>K-829</t>
  </si>
  <si>
    <t>7713 to 7057 cal. BC</t>
  </si>
  <si>
    <t>Radiocarbon 8 (1966): 213-36</t>
  </si>
  <si>
    <t>K-841</t>
  </si>
  <si>
    <t>7936 to 7077 cal. BC</t>
  </si>
  <si>
    <t>Radiocarbon 8 (1966): 213-37</t>
  </si>
  <si>
    <t>K-914</t>
  </si>
  <si>
    <t>8692 to 7732 cal. BC</t>
  </si>
  <si>
    <t>K-919</t>
  </si>
  <si>
    <t>3932 to 3374 cal. BC</t>
  </si>
  <si>
    <t>Konens Høj</t>
  </si>
  <si>
    <t>Stürüp 1965 16</t>
  </si>
  <si>
    <t>K-923</t>
  </si>
  <si>
    <t>4331 to 3810 cal. BC</t>
  </si>
  <si>
    <t>K-955</t>
  </si>
  <si>
    <t>3651 to 3100 cal. BC</t>
  </si>
  <si>
    <t>Aptrup</t>
  </si>
  <si>
    <t>K-985</t>
  </si>
  <si>
    <t>K-986</t>
  </si>
  <si>
    <t>KEEA-3817A</t>
  </si>
  <si>
    <t>Trindhøj; site: Sb. 190109-26</t>
  </si>
  <si>
    <t>KI-776</t>
  </si>
  <si>
    <t>3639 to 3350 cal. BC</t>
  </si>
  <si>
    <t>KIA-36139</t>
  </si>
  <si>
    <t>KIA-36142</t>
  </si>
  <si>
    <t>3897 to 3648 cal. BC</t>
  </si>
  <si>
    <t>KIA-4326</t>
  </si>
  <si>
    <t>1877 to 1627 cal. BC</t>
  </si>
  <si>
    <t>KIA-4327</t>
  </si>
  <si>
    <t>1881 to 1635 cal. BC</t>
  </si>
  <si>
    <t>KIA-4329</t>
  </si>
  <si>
    <t>1389 to 1131 cal. BC</t>
  </si>
  <si>
    <t>KIA-4331</t>
  </si>
  <si>
    <t>1596 to 1408 cal. BC</t>
  </si>
  <si>
    <t>KIA-4333</t>
  </si>
  <si>
    <t>1372 to 1059 cal. BC</t>
  </si>
  <si>
    <t>KIA-4334</t>
  </si>
  <si>
    <t>1610 to 1327 cal. BC</t>
  </si>
  <si>
    <t>KIA-4335</t>
  </si>
  <si>
    <t>748 to 388 cal. BC</t>
  </si>
  <si>
    <t>KIA-4336</t>
  </si>
  <si>
    <t>KIA-4338</t>
  </si>
  <si>
    <t>3333 to 2927 cal. BC</t>
  </si>
  <si>
    <t>Lasbjerggård</t>
  </si>
  <si>
    <t>KIA-4340</t>
  </si>
  <si>
    <t>KIA-7265</t>
  </si>
  <si>
    <t>1385 to 1134 cal. BC</t>
  </si>
  <si>
    <t>KIA-7266</t>
  </si>
  <si>
    <t>1619 to 1504 cal. BC</t>
  </si>
  <si>
    <t>KIA-7645</t>
  </si>
  <si>
    <t>KIA-7646</t>
  </si>
  <si>
    <t>1495 to 1309 cal. BC</t>
  </si>
  <si>
    <t>KN-152</t>
  </si>
  <si>
    <t>3078 to 2899 cal. BC</t>
  </si>
  <si>
    <t>LUA-6106</t>
  </si>
  <si>
    <t>3641 to 3377 cal. BC</t>
  </si>
  <si>
    <t>LUA-6107</t>
  </si>
  <si>
    <t>368 to 55 cal. BC</t>
  </si>
  <si>
    <t>LUA-6108</t>
  </si>
  <si>
    <t>1407 to 1060 cal. BC</t>
  </si>
  <si>
    <t>LUA-6109</t>
  </si>
  <si>
    <t>1407 to 1119 cal. BC</t>
  </si>
  <si>
    <t>LUA-6110</t>
  </si>
  <si>
    <t>1379 to 1017 cal. BC</t>
  </si>
  <si>
    <t>LUA-6111</t>
  </si>
  <si>
    <t>1427 to 1131 cal. BC</t>
  </si>
  <si>
    <t>LUA-6112</t>
  </si>
  <si>
    <t>1386 to 1054 cal. BC</t>
  </si>
  <si>
    <t>OXA-1326</t>
  </si>
  <si>
    <t>3697 to 3375 cal. BC</t>
  </si>
  <si>
    <t>Tulstrup mose</t>
  </si>
  <si>
    <t>OXA-2887</t>
  </si>
  <si>
    <t>3335 to 2911 cal. BC</t>
  </si>
  <si>
    <t>Hedges et al. 1995</t>
  </si>
  <si>
    <t>OXA-2888</t>
  </si>
  <si>
    <t>2903 to 2581 cal. BC</t>
  </si>
  <si>
    <t>Nielsen P.O.1997 199</t>
  </si>
  <si>
    <t>OXA-2889</t>
  </si>
  <si>
    <t>2897 to 2581 cal. BC</t>
  </si>
  <si>
    <t>Nielsen P.O.1997 197</t>
  </si>
  <si>
    <t>OXA-2890</t>
  </si>
  <si>
    <t>2909 to 2582 cal. BC</t>
  </si>
  <si>
    <t>OXA-2891</t>
  </si>
  <si>
    <t>2915 to 2582 cal. BC</t>
  </si>
  <si>
    <t>OXA-2892</t>
  </si>
  <si>
    <t>2271 to 1779 cal. BC</t>
  </si>
  <si>
    <t>Fonghöj</t>
  </si>
  <si>
    <t>OXA-2893</t>
  </si>
  <si>
    <t>2293 to 1899 cal. BC</t>
  </si>
  <si>
    <t>OXA-2894</t>
  </si>
  <si>
    <t>OXA-2895</t>
  </si>
  <si>
    <t>3944 to 3653 cal. BC</t>
  </si>
  <si>
    <t>OXA-3614</t>
  </si>
  <si>
    <t>11116 to 10559 cal. BC</t>
  </si>
  <si>
    <t>near Præstø Storstrøm</t>
  </si>
  <si>
    <t>OxA datelist 17 p.309 (Archaeometry 35 (1993): 305-26);</t>
  </si>
  <si>
    <t>POZ-28068</t>
  </si>
  <si>
    <t>3769 to 3634 cal. BC</t>
  </si>
  <si>
    <t>Hjensvej hoj7</t>
  </si>
  <si>
    <t>ST-490</t>
  </si>
  <si>
    <t>1189 to 765 cal. BC</t>
  </si>
  <si>
    <t>Broby</t>
  </si>
  <si>
    <t>Radiocarbon 1960 193</t>
  </si>
  <si>
    <t>TUA-3018</t>
  </si>
  <si>
    <t>2472 to 2040 cal. BC</t>
  </si>
  <si>
    <t>Ingersminde</t>
  </si>
  <si>
    <t>TUA-3019</t>
  </si>
  <si>
    <t>2139 to 1750 cal. BC</t>
  </si>
  <si>
    <t>UA-1500</t>
  </si>
  <si>
    <t>4936 to 4335 cal. BC</t>
  </si>
  <si>
    <t>UA-441</t>
  </si>
  <si>
    <t>3963 to 3115 cal. BC</t>
  </si>
  <si>
    <t>Storgård IV</t>
  </si>
  <si>
    <t>UA-442</t>
  </si>
  <si>
    <t>3760 to 3094 cal. BC</t>
  </si>
  <si>
    <t>UA-443</t>
  </si>
  <si>
    <t>3941 to 3132 cal. BC</t>
  </si>
  <si>
    <t>UA-706</t>
  </si>
  <si>
    <t>2018 to 1516 cal. BC</t>
  </si>
  <si>
    <t>Rasmussen 1993 159; Rasmussen 1993 fig. 77; Ethelberg 1987; Ethelberg 1993</t>
  </si>
  <si>
    <t>UA-707</t>
  </si>
  <si>
    <t>2024 to 1540 cal. BC</t>
  </si>
  <si>
    <t>UA-708</t>
  </si>
  <si>
    <t>1884 to 1440 cal. BC</t>
  </si>
  <si>
    <t>Rasmussen 1993 159; Rasmussen 1993 fig. 141; Ethelberg 1987; Ethelberg 1993</t>
  </si>
  <si>
    <t>UA-709</t>
  </si>
  <si>
    <t>1266 to 840 cal. BC</t>
  </si>
  <si>
    <t>UA-711</t>
  </si>
  <si>
    <t>1683 to 1214 cal. BC</t>
  </si>
  <si>
    <t>Rasmussen 1993 160; Rasmussen 1993 fig. 141; Ethelberg 1987; Ethelberg 1993</t>
  </si>
  <si>
    <t>UA-712</t>
  </si>
  <si>
    <t>1868 to 1263 cal. BC</t>
  </si>
  <si>
    <t>Minimum length</t>
  </si>
  <si>
    <t>Maximum length</t>
  </si>
  <si>
    <t>Minimum width</t>
  </si>
  <si>
    <t>Maximum width</t>
  </si>
  <si>
    <t>Minimum thickness</t>
  </si>
  <si>
    <t>Maximum thickness</t>
  </si>
  <si>
    <t>Minimum size</t>
  </si>
  <si>
    <t>Maximum size</t>
  </si>
  <si>
    <t>Minimum volume</t>
  </si>
  <si>
    <t>Maximum volume</t>
  </si>
  <si>
    <t>Boas 1985</t>
  </si>
  <si>
    <t>Bjørnsholm EN TRB shell midden</t>
  </si>
  <si>
    <t>Andersen and Johansen 1992</t>
  </si>
  <si>
    <t>Andersen and Wickman 2000a</t>
  </si>
  <si>
    <t>Andersen and Wickman 2000b</t>
  </si>
  <si>
    <t>Brovst 11</t>
  </si>
  <si>
    <t>Brovst 4</t>
  </si>
  <si>
    <t>Jensen and Overgaard 1999</t>
  </si>
  <si>
    <t>Andersen and Johansen 1993</t>
  </si>
  <si>
    <t>Ertebølle southern shell midden 1</t>
  </si>
  <si>
    <t>Ertebølle southern shell midden 2</t>
  </si>
  <si>
    <t>Wincentz and Boas 1995</t>
  </si>
  <si>
    <t>Boas 1987; Rasmussen 1989</t>
  </si>
  <si>
    <t>Gabrielsen 1953; Andersen and Malmros 1965; Andersen unpublished</t>
  </si>
  <si>
    <t>Andersen 1989b</t>
  </si>
  <si>
    <t>Andersen 2008; Robson and Gron unpublished</t>
  </si>
  <si>
    <t>Skriver et al. 2017; Bailey et al. 2020</t>
  </si>
  <si>
    <t>Andersen 2018; Allentoft et al. 2024a</t>
  </si>
  <si>
    <t>Boas 1986</t>
  </si>
  <si>
    <t>Sørensen 1986</t>
  </si>
  <si>
    <t>Bertelsen and Jørgensen 1995</t>
  </si>
  <si>
    <t>Sørensen and Dokkedal 1996</t>
  </si>
  <si>
    <t>Nielsen 2009</t>
  </si>
  <si>
    <r>
      <rPr>
        <sz val="10"/>
        <rFont val="Times New Roman"/>
        <family val="1"/>
      </rPr>
      <t xml:space="preserve">Sørensen 2009; </t>
    </r>
    <r>
      <rPr>
        <u/>
        <sz val="10"/>
        <color rgb="FF1155CC"/>
        <rFont val="Times New Roman"/>
        <family val="1"/>
      </rPr>
      <t>https://frederikssundmuseum.dk/vidste-du-det-lollikhuse-var-et-af-jaegerstenalderfolkets-yndlingssteder/</t>
    </r>
  </si>
  <si>
    <t>Andersen 1960</t>
  </si>
  <si>
    <t>Mathiassen et al. 1942; Wincentz 1987b</t>
  </si>
  <si>
    <t>Nederst I</t>
  </si>
  <si>
    <t>Nederst II</t>
  </si>
  <si>
    <t>Nederst III</t>
  </si>
  <si>
    <t>Jensen 1995; Jensen 2001</t>
  </si>
  <si>
    <t>Robson and Gron unpublished</t>
  </si>
  <si>
    <t>Nielsen 2005</t>
  </si>
  <si>
    <t>Andersen 1989a; Andersen unpublished</t>
  </si>
  <si>
    <t>Norsminde I Ertebølle midden</t>
  </si>
  <si>
    <t>Norsminde I Funnel Beaker midden</t>
  </si>
  <si>
    <t>Andersen unpublished</t>
  </si>
  <si>
    <t>Christensen 1990</t>
  </si>
  <si>
    <t>Boas and Kristiansen 2001</t>
  </si>
  <si>
    <t>Fischer et al. 2005</t>
  </si>
  <si>
    <t>Kannegaard 1986</t>
  </si>
  <si>
    <t>Foss 2000</t>
  </si>
  <si>
    <t>Sparregård eastern heap</t>
  </si>
  <si>
    <t>Petersen 1985b; Sternke 2005</t>
  </si>
  <si>
    <t>Sparregård western heap</t>
  </si>
  <si>
    <t>Petersen 1985b</t>
  </si>
  <si>
    <t>Wincentz 1990</t>
  </si>
  <si>
    <t>Tybrind Vig natural shell deposit</t>
  </si>
  <si>
    <t>Diameter used instead of size as it was not stated</t>
  </si>
  <si>
    <t>Vængesø III northern part</t>
  </si>
  <si>
    <t>Vængesø III southern part</t>
  </si>
  <si>
    <t>Visborg (ÅHM 6814)</t>
  </si>
  <si>
    <t>Visborg (FHM 3933)</t>
  </si>
  <si>
    <t>Andersen 2000b; Milner 2002</t>
  </si>
  <si>
    <t>Bertelsen 1991a</t>
  </si>
  <si>
    <t>Bertelsen 1991b</t>
  </si>
  <si>
    <t>Cultural epoch</t>
  </si>
  <si>
    <t>Context</t>
  </si>
  <si>
    <t>Layer</t>
  </si>
  <si>
    <t>Lab no.</t>
  </si>
  <si>
    <t>Genus and species</t>
  </si>
  <si>
    <t>Family</t>
  </si>
  <si>
    <t>Environment</t>
  </si>
  <si>
    <t>Trophic level position</t>
  </si>
  <si>
    <t>TL (cm)</t>
  </si>
  <si>
    <t>Start mass (mg)</t>
  </si>
  <si>
    <t>Collagen weight (mg)</t>
  </si>
  <si>
    <t>Collagen yield (%)</t>
  </si>
  <si>
    <t>Acceptable C and N using DeNiro's (1985) atomic C:N ratios (1, yes/0, no/blank, no data)</t>
  </si>
  <si>
    <t>Acceptable S (1, yes/0, no/blank, no data)</t>
  </si>
  <si>
    <t>Animal_by no.</t>
  </si>
  <si>
    <t>Animal</t>
  </si>
  <si>
    <t>Skalsand/grus</t>
  </si>
  <si>
    <t>X2518</t>
  </si>
  <si>
    <t>GUsi16168 A+B; SYL-II-49</t>
  </si>
  <si>
    <t>Atlantic bluefin tuna</t>
  </si>
  <si>
    <t>Thunnus thynnus</t>
  </si>
  <si>
    <t>Marine; brackish</t>
  </si>
  <si>
    <t>V23-31</t>
  </si>
  <si>
    <t>This study</t>
  </si>
  <si>
    <t>Extracted by MF-C</t>
  </si>
  <si>
    <t>Fish</t>
  </si>
  <si>
    <t>Lim-ab-224</t>
  </si>
  <si>
    <t>Atlantic cod</t>
  </si>
  <si>
    <t>Data not reported</t>
  </si>
  <si>
    <t>Lim-ab-320</t>
  </si>
  <si>
    <t>Orca</t>
  </si>
  <si>
    <t>Delphinidae</t>
  </si>
  <si>
    <t>ZMK10/1941</t>
  </si>
  <si>
    <t>Marine mammal</t>
  </si>
  <si>
    <t>Maglemose-Bell Beaker</t>
  </si>
  <si>
    <t>X154</t>
  </si>
  <si>
    <t>P9; AAR-20674</t>
  </si>
  <si>
    <t>True seal</t>
  </si>
  <si>
    <t>Phoca sp.</t>
  </si>
  <si>
    <t>Phocidae</t>
  </si>
  <si>
    <t>Marine; freshwater; brackish</t>
  </si>
  <si>
    <t>AFDY1</t>
  </si>
  <si>
    <t>2 x vertebra</t>
  </si>
  <si>
    <t>AFDY2</t>
  </si>
  <si>
    <t>AFDY3</t>
  </si>
  <si>
    <t>Zealand, northwest</t>
  </si>
  <si>
    <t>Trench 3, Brown surface, N135/E124</t>
  </si>
  <si>
    <t>AHC01</t>
  </si>
  <si>
    <t>1st vertebra</t>
  </si>
  <si>
    <t>Not enough collagen for analysis</t>
  </si>
  <si>
    <t>Extracted by MF-C; Fail</t>
  </si>
  <si>
    <t>AHC02a+b</t>
  </si>
  <si>
    <t>AHC04a+b</t>
  </si>
  <si>
    <t>AHC05a+b</t>
  </si>
  <si>
    <t>AHC07</t>
  </si>
  <si>
    <t>AHC08a</t>
  </si>
  <si>
    <t>AHC09</t>
  </si>
  <si>
    <t>AHC10a+b</t>
  </si>
  <si>
    <t>AHC11</t>
  </si>
  <si>
    <t>AHC12</t>
  </si>
  <si>
    <t>AFADSC1</t>
  </si>
  <si>
    <t>AFADSC2</t>
  </si>
  <si>
    <t>AFADSC3</t>
  </si>
  <si>
    <t xml:space="preserve">Dragsholm </t>
  </si>
  <si>
    <t>Trench 5, Layer 7C, N116/E123</t>
  </si>
  <si>
    <t>DC05</t>
  </si>
  <si>
    <t>DC06</t>
  </si>
  <si>
    <t>No collagen preserved</t>
  </si>
  <si>
    <t>DC07</t>
  </si>
  <si>
    <t>DC08</t>
  </si>
  <si>
    <t>DC09</t>
  </si>
  <si>
    <t>DC11</t>
  </si>
  <si>
    <t>DC13</t>
  </si>
  <si>
    <t>GUsi16096; DC02</t>
  </si>
  <si>
    <t>GUsi16097; DC03</t>
  </si>
  <si>
    <t>GUsi16098; DC10</t>
  </si>
  <si>
    <t>GUsi16099; DC12</t>
  </si>
  <si>
    <t>Extracted by MF-C; Fail, sample size too small</t>
  </si>
  <si>
    <t>Jutland, east-central</t>
  </si>
  <si>
    <t>Vertabra</t>
  </si>
  <si>
    <t>Zealand, northeast</t>
  </si>
  <si>
    <t>AAR-8860-1</t>
  </si>
  <si>
    <t>AAR-8860-2</t>
  </si>
  <si>
    <t>Dentary</t>
  </si>
  <si>
    <t>AAR-8860-3/NIV-1,1</t>
  </si>
  <si>
    <t>ACQ59: 4+23</t>
  </si>
  <si>
    <t>ACQ59: 4+25</t>
  </si>
  <si>
    <t>AFVS1</t>
  </si>
  <si>
    <t>AFVS2</t>
  </si>
  <si>
    <t>Parasphenoid</t>
  </si>
  <si>
    <t>AFVS3</t>
  </si>
  <si>
    <t>Praemaxilla</t>
  </si>
  <si>
    <t>Skalgrus/Driftgytje</t>
  </si>
  <si>
    <t>X4135</t>
  </si>
  <si>
    <t>GUsi16167; SYL-II-48</t>
  </si>
  <si>
    <t>Maxilla, dex.</t>
  </si>
  <si>
    <t>Trench 3, Brown surface; N135/E124</t>
  </si>
  <si>
    <t>AHM03</t>
  </si>
  <si>
    <t>Atlantic mackerel</t>
  </si>
  <si>
    <t>Scomber scombrus</t>
  </si>
  <si>
    <t>Caudal vertebra</t>
  </si>
  <si>
    <t>AHM04</t>
  </si>
  <si>
    <t>AHM05a</t>
  </si>
  <si>
    <t>AHM06</t>
  </si>
  <si>
    <t>AHM07</t>
  </si>
  <si>
    <t>AHM08</t>
  </si>
  <si>
    <t>AHM09</t>
  </si>
  <si>
    <t>AHM1a+b</t>
  </si>
  <si>
    <t>Robson et al. 2016</t>
  </si>
  <si>
    <t>AHM2a+b</t>
  </si>
  <si>
    <t>Trench 5, Layer 7C; N116/E123</t>
  </si>
  <si>
    <t>DM1a+b</t>
  </si>
  <si>
    <t>DM2a+b</t>
  </si>
  <si>
    <t>DM06</t>
  </si>
  <si>
    <t>DM07</t>
  </si>
  <si>
    <t>Precaudal vertebra</t>
  </si>
  <si>
    <t>GUsi16120; DM03</t>
  </si>
  <si>
    <t>GUsi16121; DM04</t>
  </si>
  <si>
    <t>GUsi16122; DM05</t>
  </si>
  <si>
    <t>GUsi16123; DM08</t>
  </si>
  <si>
    <t>YWT1-3a+b</t>
  </si>
  <si>
    <t>Caudal vertebrae, n=3</t>
  </si>
  <si>
    <t>Jutland, north</t>
  </si>
  <si>
    <t>Pleuger and Makarewicz 2020</t>
  </si>
  <si>
    <t>QAR</t>
  </si>
  <si>
    <t>Grey seal</t>
  </si>
  <si>
    <t>Craig et al. 2006; Meadows and Fischer 2024</t>
  </si>
  <si>
    <t>Run at Iso-Analytical Ltd. (C, N, S)</t>
  </si>
  <si>
    <t>TPG</t>
  </si>
  <si>
    <t>Molar (M2)</t>
  </si>
  <si>
    <t>QDG</t>
  </si>
  <si>
    <t>"Mid-shaft"</t>
  </si>
  <si>
    <t>Grey seal/true seal</t>
  </si>
  <si>
    <t>TG-BVa+b</t>
  </si>
  <si>
    <t>cf. Brown trout</t>
  </si>
  <si>
    <t>Salmo trutta</t>
  </si>
  <si>
    <t>Hyomandibular</t>
  </si>
  <si>
    <t>Median of reported range of TL</t>
  </si>
  <si>
    <t>101/105 NE.1a+b</t>
  </si>
  <si>
    <t>cf. European flounder</t>
  </si>
  <si>
    <t>Platichthys flesus</t>
  </si>
  <si>
    <t>Os anale</t>
  </si>
  <si>
    <t>93/99 SW.6a+b</t>
  </si>
  <si>
    <t>ACAA7.1-7.2a+b</t>
  </si>
  <si>
    <t>Abdominal vertebrae, n=2</t>
  </si>
  <si>
    <t>AEMW1-4a+b</t>
  </si>
  <si>
    <t>Caudal vertebra, n=4</t>
  </si>
  <si>
    <t>Run at York (C, N); Run at Iso-Analytical Ltd. (S)</t>
  </si>
  <si>
    <t>HAV 105/101a</t>
  </si>
  <si>
    <t>Vertebrae, n=3</t>
  </si>
  <si>
    <t>AFBE.37b</t>
  </si>
  <si>
    <t>cf. European plaice</t>
  </si>
  <si>
    <t>Pleuronectes platessa</t>
  </si>
  <si>
    <t>AHC3a+b</t>
  </si>
  <si>
    <t>Cods and haddocks</t>
  </si>
  <si>
    <t>AHC6a+b</t>
  </si>
  <si>
    <t>NC Zealand</t>
  </si>
  <si>
    <t>Nederst (midden 1)</t>
  </si>
  <si>
    <t>Fireplace area; N392/E350</t>
  </si>
  <si>
    <t>NSIG3a+b</t>
  </si>
  <si>
    <t>NSIG5a+b</t>
  </si>
  <si>
    <t>Nederst (midden I)</t>
  </si>
  <si>
    <t>Fireplace area, N392/E350</t>
  </si>
  <si>
    <t>GUsi16139; NSIG01</t>
  </si>
  <si>
    <t>GUsi16140; NSIG02</t>
  </si>
  <si>
    <t>GUsi16141; NSIG04</t>
  </si>
  <si>
    <t>GUsi16142; NSIG06</t>
  </si>
  <si>
    <t>GUsi16143; NSIG07</t>
  </si>
  <si>
    <t>GUsi16144 A+B; NSIG08</t>
  </si>
  <si>
    <t>GUsi16145; NSIG09</t>
  </si>
  <si>
    <t>GUsi16146 A+B; NSIG10</t>
  </si>
  <si>
    <t>GUsi16147; NSIG11</t>
  </si>
  <si>
    <t>GUsi16148; NSIG12</t>
  </si>
  <si>
    <t>Skalgrus</t>
  </si>
  <si>
    <t>X8741</t>
  </si>
  <si>
    <t>GUsi16169; SYL-II-50</t>
  </si>
  <si>
    <t>Basioccipital</t>
  </si>
  <si>
    <t>Grus</t>
  </si>
  <si>
    <t>X1346</t>
  </si>
  <si>
    <t>GUsi16180; SYL-X-11</t>
  </si>
  <si>
    <t>Cleithrum, dex.</t>
  </si>
  <si>
    <t>SKGY</t>
  </si>
  <si>
    <t>X24</t>
  </si>
  <si>
    <t>SYL-X-12</t>
  </si>
  <si>
    <t>HAV6.4a+b</t>
  </si>
  <si>
    <t>European eel</t>
  </si>
  <si>
    <t>Thoracic vertebra</t>
  </si>
  <si>
    <t>Robson et al. 2012</t>
  </si>
  <si>
    <t>HAV6.7a+b</t>
  </si>
  <si>
    <t>YAA</t>
  </si>
  <si>
    <t>HAVYAA1.1</t>
  </si>
  <si>
    <t>Guiry and Robson 2024</t>
  </si>
  <si>
    <t>Median of reported range of TL; Extracted by EG</t>
  </si>
  <si>
    <t>BOG-09a</t>
  </si>
  <si>
    <t>Scapula</t>
  </si>
  <si>
    <t xml:space="preserve">Extracted by RM; Re-analysed </t>
  </si>
  <si>
    <t>HAVYAA1.10</t>
  </si>
  <si>
    <t>Extracted by EG</t>
  </si>
  <si>
    <t>HAVYAA1.11</t>
  </si>
  <si>
    <t>HAVYAA1.12</t>
  </si>
  <si>
    <t>HAVYAA1.2</t>
  </si>
  <si>
    <t>Cleithrum</t>
  </si>
  <si>
    <t>HAVYAA1.3</t>
  </si>
  <si>
    <t>HAVYAA1.5</t>
  </si>
  <si>
    <t>HAVYAA1.6</t>
  </si>
  <si>
    <t>HAVYAA1.7</t>
  </si>
  <si>
    <t>HAVYAA1.8</t>
  </si>
  <si>
    <t>HAVYAA1.9</t>
  </si>
  <si>
    <t>Ceratohyal</t>
  </si>
  <si>
    <t>HAVYAA2.11</t>
  </si>
  <si>
    <t>Quadrate</t>
  </si>
  <si>
    <t>HAVYAA2.17</t>
  </si>
  <si>
    <t>HAVYAA2.18</t>
  </si>
  <si>
    <t>HAVYAA2.20</t>
  </si>
  <si>
    <t>Multiple, n = 7</t>
  </si>
  <si>
    <t>Extracted by KJG</t>
  </si>
  <si>
    <t>Multiple, n = 10</t>
  </si>
  <si>
    <t>Righteye flounders</t>
  </si>
  <si>
    <t>n = 1</t>
  </si>
  <si>
    <t>Multiple, n = 3</t>
  </si>
  <si>
    <t>Multiple, n = 17</t>
  </si>
  <si>
    <t>HAVYAA2.21</t>
  </si>
  <si>
    <t>HAVYAA2.22</t>
  </si>
  <si>
    <t>HAVYAA2.23</t>
  </si>
  <si>
    <t>105a</t>
  </si>
  <si>
    <t>Multiple, n = 20 1/2</t>
  </si>
  <si>
    <t>105b</t>
  </si>
  <si>
    <t>Multiple, n = 20 2/2</t>
  </si>
  <si>
    <t>HAVYAA2.28</t>
  </si>
  <si>
    <t>HAVYAA2.45</t>
  </si>
  <si>
    <t>HAVYAA2.5</t>
  </si>
  <si>
    <t>Premaxillary</t>
  </si>
  <si>
    <t>HAVYAA2.6</t>
  </si>
  <si>
    <t>Opercular</t>
  </si>
  <si>
    <t>HAVYAA3.8</t>
  </si>
  <si>
    <t>Articular</t>
  </si>
  <si>
    <t>HAVYAA3.81</t>
  </si>
  <si>
    <t>HAVYAA3.83</t>
  </si>
  <si>
    <t>HAVYAA3.84</t>
  </si>
  <si>
    <t>Median of reported range of TL; Extracted by EG; Not gelatinised</t>
  </si>
  <si>
    <t>HAVYAA3.85</t>
  </si>
  <si>
    <t>HAVYAA3.92</t>
  </si>
  <si>
    <t>HAVYAA3.93</t>
  </si>
  <si>
    <t>Median of reported range of TL; Extracted by EG; Disintegrated at CM stage</t>
  </si>
  <si>
    <t>HAVYAA3.94</t>
  </si>
  <si>
    <t>HAVYAA3.95</t>
  </si>
  <si>
    <t>HAVYAA3.96</t>
  </si>
  <si>
    <t>HAVYAA3.97</t>
  </si>
  <si>
    <t>HAVYAA3.98</t>
  </si>
  <si>
    <t>HAVYAA3.99</t>
  </si>
  <si>
    <t>HAVYAA4.1</t>
  </si>
  <si>
    <t>Extracted by EG; Not gelatinised</t>
  </si>
  <si>
    <t>HAVYAA4.2</t>
  </si>
  <si>
    <t>HAVYAA4.21</t>
  </si>
  <si>
    <t>HAVYAA4.22</t>
  </si>
  <si>
    <t>HAVYAA4.23</t>
  </si>
  <si>
    <t>HAVYAA4.24</t>
  </si>
  <si>
    <t>HAVYAA4.25</t>
  </si>
  <si>
    <t>HAVYAA4.27</t>
  </si>
  <si>
    <t>HAVYAA4.3</t>
  </si>
  <si>
    <t>HAVYAA4.30</t>
  </si>
  <si>
    <t>Anterior vertebra</t>
  </si>
  <si>
    <t>HAVYAA4.4</t>
  </si>
  <si>
    <t>HAVYAA4.6</t>
  </si>
  <si>
    <t>HAVYAA5.1</t>
  </si>
  <si>
    <t>HAVYAA5.10</t>
  </si>
  <si>
    <t>HAVYAA5.11</t>
  </si>
  <si>
    <t>HAVYAA5.2</t>
  </si>
  <si>
    <t>HAVYAA5.20</t>
  </si>
  <si>
    <t>HAVYAA5.24</t>
  </si>
  <si>
    <t>HAVYAA5.28</t>
  </si>
  <si>
    <t>HAVYAA5.3</t>
  </si>
  <si>
    <t>HAVYAA5.5</t>
  </si>
  <si>
    <t>FAN-38a</t>
  </si>
  <si>
    <t>Grey seal?</t>
  </si>
  <si>
    <t>Atlas</t>
  </si>
  <si>
    <t>FAN-39a+b</t>
  </si>
  <si>
    <t>FAN-46a</t>
  </si>
  <si>
    <t>HAVYAA5.6</t>
  </si>
  <si>
    <t>HAVYAA5.7</t>
  </si>
  <si>
    <t>HAVYAA5.8</t>
  </si>
  <si>
    <t>HAVYAA5.9</t>
  </si>
  <si>
    <t>K-14-1a</t>
  </si>
  <si>
    <t>Cleithrum, frontal</t>
  </si>
  <si>
    <t>Sin., Dex.</t>
  </si>
  <si>
    <t>K-16-2a+b</t>
  </si>
  <si>
    <t>AHE2a+b</t>
  </si>
  <si>
    <t>FAN-12a</t>
  </si>
  <si>
    <t>Cetacean</t>
  </si>
  <si>
    <t>FAN-13a</t>
  </si>
  <si>
    <t>Pelvis</t>
  </si>
  <si>
    <t>AHE6a</t>
  </si>
  <si>
    <t>DE1</t>
  </si>
  <si>
    <t>cf. thoracic vertebra</t>
  </si>
  <si>
    <t>DE3a</t>
  </si>
  <si>
    <t>HAV1.2a</t>
  </si>
  <si>
    <t>HAV1.4a</t>
  </si>
  <si>
    <t>HAV2.1a</t>
  </si>
  <si>
    <t>HAV2.2a+b</t>
  </si>
  <si>
    <t>HAV3.1a</t>
  </si>
  <si>
    <t>HAV4.1a+b</t>
  </si>
  <si>
    <t>HAV4.2a</t>
  </si>
  <si>
    <t>HAV5.14a+b+c</t>
  </si>
  <si>
    <t>HAV5.16a+b</t>
  </si>
  <si>
    <t>HAVYAA6.10</t>
  </si>
  <si>
    <t>HAVYAA6.11</t>
  </si>
  <si>
    <t>HAVYAA6.13</t>
  </si>
  <si>
    <t>HAVYAA6.5</t>
  </si>
  <si>
    <t>Vertebral fragment</t>
  </si>
  <si>
    <t>HAVYAA6.6</t>
  </si>
  <si>
    <t>HAVYAA6.8</t>
  </si>
  <si>
    <t>HAVYAA6.9</t>
  </si>
  <si>
    <t>HAVYAA7.1</t>
  </si>
  <si>
    <t>HAVYAA7.2</t>
  </si>
  <si>
    <t>HAVYAA8.2</t>
  </si>
  <si>
    <t>HAVYAA8.4</t>
  </si>
  <si>
    <t>HAVYAA8.5</t>
  </si>
  <si>
    <t>HAVYAA8.6</t>
  </si>
  <si>
    <t>HAVYAA8.7</t>
  </si>
  <si>
    <t>HAVYAA9.1</t>
  </si>
  <si>
    <t>HAVYAA9.2</t>
  </si>
  <si>
    <t>Lim-ab-243</t>
  </si>
  <si>
    <t>Common bottlenose dolphin</t>
  </si>
  <si>
    <t>Tursiops truncatus</t>
  </si>
  <si>
    <t>ZMK111/1945</t>
  </si>
  <si>
    <t>Lim-ab-209</t>
  </si>
  <si>
    <t>NED-25a</t>
  </si>
  <si>
    <t>NSIE12a+b</t>
  </si>
  <si>
    <t>NSIE3a</t>
  </si>
  <si>
    <t>NSIE5a+b</t>
  </si>
  <si>
    <t>NSIE6a</t>
  </si>
  <si>
    <t>N1160-3a+b</t>
  </si>
  <si>
    <t>Abdominal vertebra, n=1; caudal vertebrae, n=6; thoracic vertebrae, n=15; unknown vertebra, n=1</t>
  </si>
  <si>
    <t>N1175-1a</t>
  </si>
  <si>
    <t>Abdominal vertebra, n=1; caudal vertebrae, n=3; ceratohyal, dex.; thoracic vertebrae, n=2; unknown vertebra, n=1; vertebral fragment, n=1</t>
  </si>
  <si>
    <t>TG-BQ-1a</t>
  </si>
  <si>
    <t>Caudal vertebra; cleithrum; thoracic vertebrae, n = 2; vomer</t>
  </si>
  <si>
    <t>TG-BQ-5a+b</t>
  </si>
  <si>
    <t>Caudal vertebrae, n = 4; thoracic vertebrae, n = 2; vertebral fragments, n = 3</t>
  </si>
  <si>
    <t>TG-BQ-6a+b</t>
  </si>
  <si>
    <t>Dentaries, sin., n = 2</t>
  </si>
  <si>
    <t>TG-DUa</t>
  </si>
  <si>
    <t>Basioccipital; caudal vertebrae, n = 4; thoracic vertebrae, n = 2; unknown vertebrae</t>
  </si>
  <si>
    <t>TG-EEa+b</t>
  </si>
  <si>
    <t>HAV 103/105a</t>
  </si>
  <si>
    <t>Skeletal elements, n=15</t>
  </si>
  <si>
    <t>HAV5.1a+b</t>
  </si>
  <si>
    <t>BCH198: 81a+b</t>
  </si>
  <si>
    <t>European flounder</t>
  </si>
  <si>
    <t>AAR-8861-1</t>
  </si>
  <si>
    <t>AAR-8861-2</t>
  </si>
  <si>
    <t>AAR-8861-3/NIV-2</t>
  </si>
  <si>
    <t>European perch</t>
  </si>
  <si>
    <t>Perca fluviatilis</t>
  </si>
  <si>
    <t>Freshwater; brackish</t>
  </si>
  <si>
    <t>Diverse cranium</t>
  </si>
  <si>
    <t>Boethius and Ahlström 2018</t>
  </si>
  <si>
    <t>Squama, vertebrae, cranium</t>
  </si>
  <si>
    <t>11</t>
  </si>
  <si>
    <t>European seabass</t>
  </si>
  <si>
    <t>Dicentrarchus labrax</t>
  </si>
  <si>
    <t>Garfish</t>
  </si>
  <si>
    <t>Belone belone</t>
  </si>
  <si>
    <t>DG1a+b</t>
  </si>
  <si>
    <t>&gt;70</t>
  </si>
  <si>
    <t>DG3a+b</t>
  </si>
  <si>
    <t>DG06</t>
  </si>
  <si>
    <t>RJL</t>
  </si>
  <si>
    <t>BRSN</t>
  </si>
  <si>
    <t>WVU</t>
  </si>
  <si>
    <t>Eastern (?) shell cluster</t>
  </si>
  <si>
    <t>Harbour porpoise</t>
  </si>
  <si>
    <t>Phocoenidae</t>
  </si>
  <si>
    <t>Z.M.K. 2a/1929, P171/2018KMG</t>
  </si>
  <si>
    <t>Bulla</t>
  </si>
  <si>
    <t>Z.M.K. 2a/1929, P172/2018KMG</t>
  </si>
  <si>
    <t>RON-02a</t>
  </si>
  <si>
    <t>Common dolphin</t>
  </si>
  <si>
    <t>Delphinus delphis</t>
  </si>
  <si>
    <t>Vertebrae</t>
  </si>
  <si>
    <t>RON-03a</t>
  </si>
  <si>
    <t>RON-04</t>
  </si>
  <si>
    <t>RON-04a+b</t>
  </si>
  <si>
    <t xml:space="preserve">Extracted by RM; Re-extracted and re-analysed </t>
  </si>
  <si>
    <t>RON-05a</t>
  </si>
  <si>
    <t>RON-06a</t>
  </si>
  <si>
    <t>Harp seal</t>
  </si>
  <si>
    <t>Pagophilus groenlandicus</t>
  </si>
  <si>
    <t>Maxillae</t>
  </si>
  <si>
    <t>RON-07a</t>
  </si>
  <si>
    <t>Pelvic</t>
  </si>
  <si>
    <t>RON-08a</t>
  </si>
  <si>
    <t>Sperm whale?</t>
  </si>
  <si>
    <t>Physeter macrocephalus</t>
  </si>
  <si>
    <t>Physeteridae</t>
  </si>
  <si>
    <t>DG07</t>
  </si>
  <si>
    <t>GUsi16115; DG02</t>
  </si>
  <si>
    <t>GUsi16116; DG04</t>
  </si>
  <si>
    <t>GUsi16117; DG05</t>
  </si>
  <si>
    <t>GUsi16119; DG08</t>
  </si>
  <si>
    <t>Driftgytje</t>
  </si>
  <si>
    <t>X14701</t>
  </si>
  <si>
    <t>GUsi16166; SYL-II-47</t>
  </si>
  <si>
    <t>Premaxilla, sin.</t>
  </si>
  <si>
    <t>TYB-06a</t>
  </si>
  <si>
    <t>TYB-11a</t>
  </si>
  <si>
    <t>TYB-13a+b</t>
  </si>
  <si>
    <t>White-beaked dolphin</t>
  </si>
  <si>
    <t>Lagenorhynchus albirostris</t>
  </si>
  <si>
    <t>TYB-23a+b</t>
  </si>
  <si>
    <t>TYB-35a</t>
  </si>
  <si>
    <t>Ertebølle-Pre-Roman IA</t>
  </si>
  <si>
    <t>X773</t>
  </si>
  <si>
    <t>GUsi16208; P6; AAR-33737</t>
  </si>
  <si>
    <t>P6; AAR-33737</t>
  </si>
  <si>
    <t>Extracted by BP; Re-analysed, see below</t>
  </si>
  <si>
    <t>X8</t>
  </si>
  <si>
    <t>GUsi16207; P8; AAR-33739</t>
  </si>
  <si>
    <t>P8; AAR-33739</t>
  </si>
  <si>
    <t>Late Mesolithic-Middle Neolithic B</t>
  </si>
  <si>
    <t>Ertebølle-Pitted Ware/Single Grave/Battle Axe</t>
  </si>
  <si>
    <t>X25947</t>
  </si>
  <si>
    <t>AAR-25996</t>
  </si>
  <si>
    <t>Glykou et al. 2021</t>
  </si>
  <si>
    <t>X27365</t>
  </si>
  <si>
    <t>GUsi16209; P2; AAR-33733</t>
  </si>
  <si>
    <t>2911HA3</t>
  </si>
  <si>
    <t>Phalange</t>
  </si>
  <si>
    <t>X-1298</t>
  </si>
  <si>
    <t>GUsi16200; LID-17</t>
  </si>
  <si>
    <t>1 x caudal vertebra; 1 x dentary, dex. (broken into 5 pieces)</t>
  </si>
  <si>
    <t>Greater weever</t>
  </si>
  <si>
    <t>Trachinus draco</t>
  </si>
  <si>
    <t>X8634</t>
  </si>
  <si>
    <t>AAR-28090</t>
  </si>
  <si>
    <t>X9106</t>
  </si>
  <si>
    <t>AAR-28091</t>
  </si>
  <si>
    <t>X1229</t>
  </si>
  <si>
    <t>P41; AAR-33775</t>
  </si>
  <si>
    <t>Skalsand - gruslag</t>
  </si>
  <si>
    <t>X679</t>
  </si>
  <si>
    <t>GUsi16149; SYL-II-01</t>
  </si>
  <si>
    <t>Drftgytje</t>
  </si>
  <si>
    <t>X3046</t>
  </si>
  <si>
    <t>GUSi16150 A+B; SYL-II-02</t>
  </si>
  <si>
    <t>Skalgytje/Driftgytje</t>
  </si>
  <si>
    <t>X10341</t>
  </si>
  <si>
    <t>GUSi16151; SYL-II-03</t>
  </si>
  <si>
    <t>Phalange; juvenile</t>
  </si>
  <si>
    <t>X21900</t>
  </si>
  <si>
    <t>GUSi16152; SYL-II-04</t>
  </si>
  <si>
    <t>X10297</t>
  </si>
  <si>
    <t>GUSi16153; SYL-II-05</t>
  </si>
  <si>
    <t>X6520</t>
  </si>
  <si>
    <t>GUSi16154; SYL-II-06</t>
  </si>
  <si>
    <t>Skalsand/Driftgytje</t>
  </si>
  <si>
    <t>X8328</t>
  </si>
  <si>
    <t>GUSi16155 A+B; SYL-II-07</t>
  </si>
  <si>
    <t>X10188</t>
  </si>
  <si>
    <t>GUSi16156; SYL-II-08</t>
  </si>
  <si>
    <t>Mandible; adult</t>
  </si>
  <si>
    <t>X6222</t>
  </si>
  <si>
    <t>GUSi16157; SYL-II-09</t>
  </si>
  <si>
    <t>Femur, sin.</t>
  </si>
  <si>
    <t>X8762</t>
  </si>
  <si>
    <t>GUSi16158; SYL-II-10</t>
  </si>
  <si>
    <t>Harbour seal</t>
  </si>
  <si>
    <t>Phoca vitulina</t>
  </si>
  <si>
    <t>Petrous; juvenile</t>
  </si>
  <si>
    <t>Skalsand/Grus</t>
  </si>
  <si>
    <t>X2831</t>
  </si>
  <si>
    <t>GUSi16159; SYL-II-11</t>
  </si>
  <si>
    <t>Ringed seal</t>
  </si>
  <si>
    <t>Pusa hispida</t>
  </si>
  <si>
    <t>Humerus, dex.</t>
  </si>
  <si>
    <t>X3700</t>
  </si>
  <si>
    <t>GUsi16160; SYL-II-12</t>
  </si>
  <si>
    <t>X6173</t>
  </si>
  <si>
    <t>GUsi16161 A+B; SYL-II-13</t>
  </si>
  <si>
    <t>Skalgytje</t>
  </si>
  <si>
    <t>X2538</t>
  </si>
  <si>
    <t>GUsi16162; SYL-II-14</t>
  </si>
  <si>
    <t>X16746</t>
  </si>
  <si>
    <t>GUsi16163; SYL-II-15</t>
  </si>
  <si>
    <t>Tarsus</t>
  </si>
  <si>
    <t>X5147</t>
  </si>
  <si>
    <t>GUsi16164; SYL-II-16</t>
  </si>
  <si>
    <t>X22565</t>
  </si>
  <si>
    <t>GUsi16165; SYL-II-17</t>
  </si>
  <si>
    <t>Gytje/Tørv</t>
  </si>
  <si>
    <t>GUsi16170 A+B; SYL-X-01</t>
  </si>
  <si>
    <t>Porpoise</t>
  </si>
  <si>
    <t>Metatarsus I</t>
  </si>
  <si>
    <t>Overgang; Gytje/Tørv</t>
  </si>
  <si>
    <t>X448</t>
  </si>
  <si>
    <t>GUsi16171; SYL-X-02</t>
  </si>
  <si>
    <t>Tibia, dex.</t>
  </si>
  <si>
    <t>Skalgytje/Blåler</t>
  </si>
  <si>
    <t>X579</t>
  </si>
  <si>
    <t>GUsi16172; SYL-X-03</t>
  </si>
  <si>
    <t>Tibia; juvenile</t>
  </si>
  <si>
    <t>X4806</t>
  </si>
  <si>
    <t>GUsi16173; SYL-X-04</t>
  </si>
  <si>
    <t>Metatarsus II</t>
  </si>
  <si>
    <t>X597</t>
  </si>
  <si>
    <t>GUsi16174; SYL-X-05</t>
  </si>
  <si>
    <t>Metatarsus III</t>
  </si>
  <si>
    <t>Gytje</t>
  </si>
  <si>
    <t>X587</t>
  </si>
  <si>
    <t>GUsi16175 A+B; SYL-X-06</t>
  </si>
  <si>
    <t>Metatarsus V</t>
  </si>
  <si>
    <t>X1095</t>
  </si>
  <si>
    <t>GUsi16176; SYL-X-07</t>
  </si>
  <si>
    <t>X1043</t>
  </si>
  <si>
    <t>GUsi16177; SYL-X-08</t>
  </si>
  <si>
    <t>X720</t>
  </si>
  <si>
    <t>GUsi16178; SYL-X-09</t>
  </si>
  <si>
    <t>Fibula, unspecified</t>
  </si>
  <si>
    <t>X575</t>
  </si>
  <si>
    <t>GUsi16179; SYL-X-10</t>
  </si>
  <si>
    <t>Metatarsus I, unspecified</t>
  </si>
  <si>
    <t>Lim-ab-227</t>
  </si>
  <si>
    <t>indet. fish</t>
  </si>
  <si>
    <t>GUsi16210 A+B; P22; AAR-33753</t>
  </si>
  <si>
    <t>YLQ.9b</t>
  </si>
  <si>
    <t>Minnows or carps</t>
  </si>
  <si>
    <t>Pharyngeal, dex.</t>
  </si>
  <si>
    <t>Overgang, skalgytje/driftgytje</t>
  </si>
  <si>
    <t>X170</t>
  </si>
  <si>
    <t>GUsi16182; SYL-XIII-06</t>
  </si>
  <si>
    <t>X82</t>
  </si>
  <si>
    <t>GUsi16183; SYL-XIII-07</t>
  </si>
  <si>
    <t>GUsi16184; SYL-XIII-08</t>
  </si>
  <si>
    <t>X2159</t>
  </si>
  <si>
    <t>GUsi16185 A+B; SYL-XIII-09</t>
  </si>
  <si>
    <t>X1016</t>
  </si>
  <si>
    <t>GUsi16186; SYL-XIII-10</t>
  </si>
  <si>
    <t>Skaldrfitgytje</t>
  </si>
  <si>
    <t>X2717</t>
  </si>
  <si>
    <t>GUsi16187; SYL-XIII-11</t>
  </si>
  <si>
    <t>Skalsand</t>
  </si>
  <si>
    <t>X128</t>
  </si>
  <si>
    <t>GUsi16188; SYL-XIII-12</t>
  </si>
  <si>
    <t>X2448</t>
  </si>
  <si>
    <t>GUsi16189; SYL-XIII-13</t>
  </si>
  <si>
    <t>Frontal</t>
  </si>
  <si>
    <t>X37</t>
  </si>
  <si>
    <t>GUsi16181 A+B; SYL-XIII-01</t>
  </si>
  <si>
    <t>AAR-27414</t>
  </si>
  <si>
    <t>Visborg ÅHM 6814</t>
  </si>
  <si>
    <t>X376</t>
  </si>
  <si>
    <t>VIS X376 (repeated analysis)</t>
  </si>
  <si>
    <t>Lumbar Vertebra</t>
  </si>
  <si>
    <t>VISX 239 A+B</t>
  </si>
  <si>
    <t>Metapodial</t>
  </si>
  <si>
    <t>Mullet</t>
  </si>
  <si>
    <t>AAR-8608</t>
  </si>
  <si>
    <t>AAR-8609</t>
  </si>
  <si>
    <t>Os occipitale</t>
  </si>
  <si>
    <t>Median of reported range of %C and %N</t>
  </si>
  <si>
    <t>AAR-8855</t>
  </si>
  <si>
    <t>Northern pike</t>
  </si>
  <si>
    <t>Esox lucius</t>
  </si>
  <si>
    <t>AAR-8605</t>
  </si>
  <si>
    <t>Vertebra, adult</t>
  </si>
  <si>
    <t>Zealand, southeast</t>
  </si>
  <si>
    <t>AAR-8854/1922C</t>
  </si>
  <si>
    <t>Median of reported range of %C, %N and % col.</t>
  </si>
  <si>
    <t>1944-38D</t>
  </si>
  <si>
    <t>10/ACQ66a:28+52</t>
  </si>
  <si>
    <t>5/ACQ59:19+40</t>
  </si>
  <si>
    <t>6/ACQ59: 92+42</t>
  </si>
  <si>
    <t>9/ACQ66a:24:43</t>
  </si>
  <si>
    <t>BCH198:21a+b</t>
  </si>
  <si>
    <t>AAR-4573/KML 49,5/75,0:20</t>
  </si>
  <si>
    <t>BCH198:36a+b</t>
  </si>
  <si>
    <t>BCH198:38a+b</t>
  </si>
  <si>
    <t>AF4533</t>
  </si>
  <si>
    <t>AF7016</t>
  </si>
  <si>
    <t>AF7521</t>
  </si>
  <si>
    <t>AF8148</t>
  </si>
  <si>
    <t>BCH198:25a+b</t>
  </si>
  <si>
    <t>AF9093</t>
  </si>
  <si>
    <t>AF9440</t>
  </si>
  <si>
    <t>Articulare</t>
  </si>
  <si>
    <t>DS3a+b</t>
  </si>
  <si>
    <t>Picked dogfish</t>
  </si>
  <si>
    <t>Squalus acanthias</t>
  </si>
  <si>
    <t>55-65</t>
  </si>
  <si>
    <t>DS6a+b</t>
  </si>
  <si>
    <t>60-70</t>
  </si>
  <si>
    <t>GUsi16109; DS01</t>
  </si>
  <si>
    <t>GUsi16110; DS02</t>
  </si>
  <si>
    <t>GUsi16111; DS04</t>
  </si>
  <si>
    <t>GUsi16112 A+B; DS05</t>
  </si>
  <si>
    <t>GUsi16113; DS07</t>
  </si>
  <si>
    <t>GUsi16114; DS08</t>
  </si>
  <si>
    <t>Zealand, east-central</t>
  </si>
  <si>
    <t>K-16-4a</t>
  </si>
  <si>
    <t>Abdominal vertebra</t>
  </si>
  <si>
    <t>AHP1</t>
  </si>
  <si>
    <t>AHP10</t>
  </si>
  <si>
    <t>AHP2a+b</t>
  </si>
  <si>
    <t>AHP3</t>
  </si>
  <si>
    <t>AHP4</t>
  </si>
  <si>
    <t>AHP6</t>
  </si>
  <si>
    <t>AHP7</t>
  </si>
  <si>
    <t>AHP8</t>
  </si>
  <si>
    <t>AHP9</t>
  </si>
  <si>
    <t>DP3a+b</t>
  </si>
  <si>
    <t>DP5a+b</t>
  </si>
  <si>
    <t>DP1</t>
  </si>
  <si>
    <t>DP10</t>
  </si>
  <si>
    <t>DP2</t>
  </si>
  <si>
    <t>DP4</t>
  </si>
  <si>
    <t>DP6</t>
  </si>
  <si>
    <t>DP7</t>
  </si>
  <si>
    <t>DP8</t>
  </si>
  <si>
    <t>DP9</t>
  </si>
  <si>
    <t>NSIP1</t>
  </si>
  <si>
    <t>NSIP10</t>
  </si>
  <si>
    <t>Instrument malfunction</t>
  </si>
  <si>
    <t>NSIP11</t>
  </si>
  <si>
    <t>NSIP12</t>
  </si>
  <si>
    <t>NSIP2</t>
  </si>
  <si>
    <t>NSIP3</t>
  </si>
  <si>
    <t>NSIP4</t>
  </si>
  <si>
    <t>NSIP5a+b</t>
  </si>
  <si>
    <t>NSIP6</t>
  </si>
  <si>
    <t>NSIP7</t>
  </si>
  <si>
    <t>NSIP8</t>
  </si>
  <si>
    <t>NSIP9</t>
  </si>
  <si>
    <t>TG-AQa+b</t>
  </si>
  <si>
    <t>TG-BQ-2a+b</t>
  </si>
  <si>
    <t>Caudal vertebra; posttemporal</t>
  </si>
  <si>
    <t>93/99 SW.7a+b</t>
  </si>
  <si>
    <t>YLR.11-14a+b</t>
  </si>
  <si>
    <t>Caudal vertebrae, n=3; unknown vertebra, n=1</t>
  </si>
  <si>
    <t>YLR.1a+b</t>
  </si>
  <si>
    <t>AEMX.4</t>
  </si>
  <si>
    <t>Righteye flounders/turbots</t>
  </si>
  <si>
    <t>Pleuronectidae/Scophthalmidae</t>
  </si>
  <si>
    <t>Preopercular</t>
  </si>
  <si>
    <t>X-1106</t>
  </si>
  <si>
    <t>GUsi16190 A+B; LID-01</t>
  </si>
  <si>
    <t>X-488</t>
  </si>
  <si>
    <t>GUsi16191; LID-02</t>
  </si>
  <si>
    <t>2 x bone</t>
  </si>
  <si>
    <t>X-1103F</t>
  </si>
  <si>
    <t>GUsi16192; LID-03</t>
  </si>
  <si>
    <t>X-1169B</t>
  </si>
  <si>
    <t>GUsi16193; LID-04</t>
  </si>
  <si>
    <t>X-1153B</t>
  </si>
  <si>
    <t>GUsi16194; LID-05</t>
  </si>
  <si>
    <t>GUsi16195; LID-06</t>
  </si>
  <si>
    <t>1 x bone</t>
  </si>
  <si>
    <t>GUsi16196; LID-07</t>
  </si>
  <si>
    <t>X-1299D</t>
  </si>
  <si>
    <t>GUsi16197 A+B; LID-08</t>
  </si>
  <si>
    <t>X-231</t>
  </si>
  <si>
    <t>GUsi16198; LID-09</t>
  </si>
  <si>
    <t>4 x bone</t>
  </si>
  <si>
    <t>X-1176E</t>
  </si>
  <si>
    <t>GUsi16199; LID-10</t>
  </si>
  <si>
    <t>YMX.1d+e</t>
  </si>
  <si>
    <t>Neolithic</t>
  </si>
  <si>
    <t>Lim-ab-325</t>
  </si>
  <si>
    <t>ZMK104/1953 x84</t>
  </si>
  <si>
    <t>Lim-ab-326</t>
  </si>
  <si>
    <t>ZMK104/1953 x227</t>
  </si>
  <si>
    <t>Lim-ab-327</t>
  </si>
  <si>
    <t>ZMK104/1953 x225</t>
  </si>
  <si>
    <t>101/105.2a</t>
  </si>
  <si>
    <t>Roach</t>
  </si>
  <si>
    <t>Rutilus rutilus</t>
  </si>
  <si>
    <t>Pharangeal</t>
  </si>
  <si>
    <t>Vertebrae etc.</t>
  </si>
  <si>
    <t>AHST3a</t>
  </si>
  <si>
    <t>Salmonids</t>
  </si>
  <si>
    <t>TG-BQ-4a</t>
  </si>
  <si>
    <t>Abdominal vertebra; caudal vertebrae, n = 3; unknown vertebra</t>
  </si>
  <si>
    <t>93/99 SW.68a</t>
  </si>
  <si>
    <t>AHS02</t>
  </si>
  <si>
    <t>Shad</t>
  </si>
  <si>
    <t>AHS04</t>
  </si>
  <si>
    <t>AHS05</t>
  </si>
  <si>
    <t>AHBR 1a</t>
  </si>
  <si>
    <t>Shorthorn sculpin</t>
  </si>
  <si>
    <t>Myoxocephalus scorpius</t>
  </si>
  <si>
    <t>AHBR 2</t>
  </si>
  <si>
    <t>AHBR 3a+b</t>
  </si>
  <si>
    <t>AHBR 4</t>
  </si>
  <si>
    <t>AHBR 5</t>
  </si>
  <si>
    <t>AHBR 6</t>
  </si>
  <si>
    <t>AAR-4574/KML 49,5/75,0:20</t>
  </si>
  <si>
    <t>Tench</t>
  </si>
  <si>
    <t>Tinca tinca</t>
  </si>
  <si>
    <t>2 x opercular</t>
  </si>
  <si>
    <t>AAR-4576/KML 49,5/75,0:15</t>
  </si>
  <si>
    <t>Median of reported range of % col.</t>
  </si>
  <si>
    <t>AF2709</t>
  </si>
  <si>
    <t>Operculum</t>
  </si>
  <si>
    <t>AF2875</t>
  </si>
  <si>
    <t>Pharyngeum inferius</t>
  </si>
  <si>
    <t>AF2947</t>
  </si>
  <si>
    <t>AF3065</t>
  </si>
  <si>
    <t>AF3071</t>
  </si>
  <si>
    <t>AF351</t>
  </si>
  <si>
    <t>FHM 6973</t>
  </si>
  <si>
    <t>X6418</t>
  </si>
  <si>
    <t>Cereal grain</t>
  </si>
  <si>
    <t>Cerealia</t>
  </si>
  <si>
    <t>AAR-22919</t>
  </si>
  <si>
    <t>3645 to 3385 cal. BC</t>
  </si>
  <si>
    <t>Niels H. Andersen</t>
  </si>
  <si>
    <t>X7446</t>
  </si>
  <si>
    <t>AAR-22927</t>
  </si>
  <si>
    <t>3644 to 3524 cal. BC</t>
  </si>
  <si>
    <t>X7483</t>
  </si>
  <si>
    <t>AAR-22935</t>
  </si>
  <si>
    <t>X7598</t>
  </si>
  <si>
    <t>AAR-22951</t>
  </si>
  <si>
    <t>3634 to 3382 cal. BC</t>
  </si>
  <si>
    <t>X7665</t>
  </si>
  <si>
    <t>AAR-22960</t>
  </si>
  <si>
    <t>3636 to 3526 cal. BC</t>
  </si>
  <si>
    <t>NM I 5166/83, BMR 1001</t>
  </si>
  <si>
    <t>FJ3, FJ4, FJ5</t>
  </si>
  <si>
    <t>Hordeum sp.</t>
  </si>
  <si>
    <t>OxA-2895</t>
  </si>
  <si>
    <t>X6414</t>
  </si>
  <si>
    <t>Hordeum vulgare</t>
  </si>
  <si>
    <t>AAR-22916</t>
  </si>
  <si>
    <t>2857 to 2501 cal. BC</t>
  </si>
  <si>
    <t>X6415A</t>
  </si>
  <si>
    <t>AAR-22917</t>
  </si>
  <si>
    <t>3634 to 3384 cal. BC</t>
  </si>
  <si>
    <t>X6432</t>
  </si>
  <si>
    <t>AAR-22924</t>
  </si>
  <si>
    <t>3646 to 3528 cal. BC</t>
  </si>
  <si>
    <t>X7453</t>
  </si>
  <si>
    <t>AAR-22930</t>
  </si>
  <si>
    <t>X7517</t>
  </si>
  <si>
    <t>AAR-22940</t>
  </si>
  <si>
    <t>3764 to 3545 cal. BC</t>
  </si>
  <si>
    <t>MLF 01333</t>
  </si>
  <si>
    <t>Posthole</t>
  </si>
  <si>
    <t>AAR-24600</t>
  </si>
  <si>
    <t>3514 to 3354 cal. BC</t>
  </si>
  <si>
    <t>Femern Project</t>
  </si>
  <si>
    <t>Intentional deposition</t>
  </si>
  <si>
    <t>AMS 1</t>
  </si>
  <si>
    <t>3650 to 3374 cal. BC</t>
  </si>
  <si>
    <t>X4571</t>
  </si>
  <si>
    <t>Hordeum vulgare var. nudum</t>
  </si>
  <si>
    <t>AAR-15359</t>
  </si>
  <si>
    <t>X4572</t>
  </si>
  <si>
    <t>AAR-15360</t>
  </si>
  <si>
    <t>3634 to 3528 cal. BC</t>
  </si>
  <si>
    <t>X7460</t>
  </si>
  <si>
    <t>AAR-22932</t>
  </si>
  <si>
    <t>3637 to 3523 cal. BC</t>
  </si>
  <si>
    <t>X7529</t>
  </si>
  <si>
    <t>AAR-22944</t>
  </si>
  <si>
    <t>X7560</t>
  </si>
  <si>
    <t>AAR-22948</t>
  </si>
  <si>
    <t>X7571</t>
  </si>
  <si>
    <t>AAR-22949</t>
  </si>
  <si>
    <t>3943 to 3540 cal. BC</t>
  </si>
  <si>
    <t>X7582</t>
  </si>
  <si>
    <t>AAR-22950</t>
  </si>
  <si>
    <t>X7604</t>
  </si>
  <si>
    <t>AAR-22953</t>
  </si>
  <si>
    <t>X7674</t>
  </si>
  <si>
    <t>AAR-22964</t>
  </si>
  <si>
    <t>3702 to 3531 cal. BC</t>
  </si>
  <si>
    <t>X6256</t>
  </si>
  <si>
    <t>POZ-62915</t>
  </si>
  <si>
    <t>3701 to 3528 cal. BC</t>
  </si>
  <si>
    <t>BMR 3358</t>
  </si>
  <si>
    <t>A88</t>
  </si>
  <si>
    <t>Ua-55183</t>
  </si>
  <si>
    <t>3764 to 3642 cal. BC</t>
  </si>
  <si>
    <t>Nielsen and Nielsen 2020</t>
  </si>
  <si>
    <t>Pit A88 with Type-II Funnel Beaker sherds</t>
  </si>
  <si>
    <t>X6269</t>
  </si>
  <si>
    <t>POZ-62983</t>
  </si>
  <si>
    <t>NW Jutland</t>
  </si>
  <si>
    <t>THY 2566</t>
  </si>
  <si>
    <t>N53</t>
  </si>
  <si>
    <t>3623 to 3367 cal. BC</t>
  </si>
  <si>
    <t>Gron et al. 2021</t>
  </si>
  <si>
    <t>Megalithic cemetery and causewayed enclosures</t>
  </si>
  <si>
    <t>NM I 6574/87</t>
  </si>
  <si>
    <t>HAM 1017, sample 104</t>
  </si>
  <si>
    <t>AAR-15369</t>
  </si>
  <si>
    <t>3343 to 3098 cal. BC</t>
  </si>
  <si>
    <t>Kanstrup et al. 2011</t>
  </si>
  <si>
    <t>FHM 1789, FSM 50</t>
  </si>
  <si>
    <t>FSM 50, X30094, A2749</t>
  </si>
  <si>
    <t>AAR-15367</t>
  </si>
  <si>
    <t>3367 to 3103 cal. BC</t>
  </si>
  <si>
    <t>FSM 50, X12676</t>
  </si>
  <si>
    <t>AAR-15368</t>
  </si>
  <si>
    <t>3336 to 3032 cal. BC</t>
  </si>
  <si>
    <t>FSM 50, X12678, A1035</t>
  </si>
  <si>
    <t>AAR-15771</t>
  </si>
  <si>
    <t>3355 to 3041 cal. BC</t>
  </si>
  <si>
    <t>FSM 50, X39708, A856</t>
  </si>
  <si>
    <t>AAR-15772</t>
  </si>
  <si>
    <t>3356 to 2932 cal. BC</t>
  </si>
  <si>
    <t>FSM 50, X39768, A2005</t>
  </si>
  <si>
    <t>AAR-15773</t>
  </si>
  <si>
    <t>3368 to 3103 cal. BC</t>
  </si>
  <si>
    <t>FSM 50, X39706, A212</t>
  </si>
  <si>
    <t>3525 to 3027 cal. BC</t>
  </si>
  <si>
    <t>X4564A</t>
  </si>
  <si>
    <t>Triticum aestivum convar. compactum</t>
  </si>
  <si>
    <t>AAR-22912</t>
  </si>
  <si>
    <t>3648 to 3528 cal. BC</t>
  </si>
  <si>
    <t>X4564B</t>
  </si>
  <si>
    <t>AAR-22913</t>
  </si>
  <si>
    <t>3639 to 3528 cal. BC</t>
  </si>
  <si>
    <t>X6420A</t>
  </si>
  <si>
    <t>AAR-22920</t>
  </si>
  <si>
    <t>3633 to 3383 cal. BC</t>
  </si>
  <si>
    <t>X6420B</t>
  </si>
  <si>
    <t>AAR-22921</t>
  </si>
  <si>
    <t>3637 to 3385 cal. BC</t>
  </si>
  <si>
    <t>X6426</t>
  </si>
  <si>
    <t>AAR-22923</t>
  </si>
  <si>
    <t>3643 to 3386 cal. BC</t>
  </si>
  <si>
    <t>X7520</t>
  </si>
  <si>
    <t>AAR-22941</t>
  </si>
  <si>
    <t>X7523</t>
  </si>
  <si>
    <t>AAR-22943</t>
  </si>
  <si>
    <t>3768 to 3534 cal. BC</t>
  </si>
  <si>
    <t>X7617</t>
  </si>
  <si>
    <t>AAR-22954</t>
  </si>
  <si>
    <t>3639 to 3518 cal. BC</t>
  </si>
  <si>
    <t>X7667</t>
  </si>
  <si>
    <t>AAR-22961</t>
  </si>
  <si>
    <t>3651 to 3528 cal. BC</t>
  </si>
  <si>
    <t>X7672</t>
  </si>
  <si>
    <t>AAR-22962</t>
  </si>
  <si>
    <t>3776 to 3650 cal. BC</t>
  </si>
  <si>
    <t>BMR 2457</t>
  </si>
  <si>
    <t>Ua-55726</t>
  </si>
  <si>
    <t>Sieved from windfall together with Type-I Funnel Beaker sherds</t>
  </si>
  <si>
    <t>Ua-55727</t>
  </si>
  <si>
    <t>3944 to 3661 cal. BC</t>
  </si>
  <si>
    <t>X7445</t>
  </si>
  <si>
    <t>Triticum dicoccum</t>
  </si>
  <si>
    <t>AAR-22926</t>
  </si>
  <si>
    <t>3698 to 3524 cal. BC</t>
  </si>
  <si>
    <t>X7490</t>
  </si>
  <si>
    <t>AAR-22937</t>
  </si>
  <si>
    <t>3762 to 3544 cal. BC</t>
  </si>
  <si>
    <t>X7521</t>
  </si>
  <si>
    <t>AAR-22942</t>
  </si>
  <si>
    <t>X7673</t>
  </si>
  <si>
    <t>AAR-22963</t>
  </si>
  <si>
    <t>Pit</t>
  </si>
  <si>
    <t>AAR-24599</t>
  </si>
  <si>
    <t>AAR-24601</t>
  </si>
  <si>
    <t>3331 to 2929 cal. BC</t>
  </si>
  <si>
    <t>AAR-24602</t>
  </si>
  <si>
    <t>3092 to 2895 cal. BC</t>
  </si>
  <si>
    <t>A100</t>
  </si>
  <si>
    <t>Ua-55184</t>
  </si>
  <si>
    <t>3761 to 3637 cal. BC</t>
  </si>
  <si>
    <t>Feature A100 with Type-II Funnel Beaker sherds</t>
  </si>
  <si>
    <t>X6240b</t>
  </si>
  <si>
    <t>Triticum durum</t>
  </si>
  <si>
    <t>AAR-18501</t>
  </si>
  <si>
    <t>X6240a</t>
  </si>
  <si>
    <t>KIA-49228</t>
  </si>
  <si>
    <t>3949 to 3712 cal. BC</t>
  </si>
  <si>
    <t>KIA-49229</t>
  </si>
  <si>
    <t>3953 to 3792 cal. BC</t>
  </si>
  <si>
    <t>X7459</t>
  </si>
  <si>
    <t>AAR-22931</t>
  </si>
  <si>
    <t>3644 to 3385 cal. BC</t>
  </si>
  <si>
    <t>X7479A</t>
  </si>
  <si>
    <t>AAR-22933</t>
  </si>
  <si>
    <t>3635 to 3385 cal. BC</t>
  </si>
  <si>
    <t>X7500</t>
  </si>
  <si>
    <t>AAR-22938</t>
  </si>
  <si>
    <t>A10</t>
  </si>
  <si>
    <t>Ua-55181</t>
  </si>
  <si>
    <t>3784 to 3649 cal. BC</t>
  </si>
  <si>
    <t>Posthole A10 with Type-II Funnel Beaker sherds</t>
  </si>
  <si>
    <t>A11</t>
  </si>
  <si>
    <t>Ua-55182</t>
  </si>
  <si>
    <t>3888 to 3649 cal. BC</t>
  </si>
  <si>
    <t>Posthole A11 with Type-II Funnel Beaker sherds</t>
  </si>
  <si>
    <t>A493</t>
  </si>
  <si>
    <t>Pit A493</t>
  </si>
  <si>
    <t xml:space="preserve">C14 Lab no. </t>
  </si>
  <si>
    <t>Mandible; adult cow</t>
  </si>
  <si>
    <t>AAR-4451</t>
  </si>
  <si>
    <t>3930 to 3646 cal. BC</t>
  </si>
  <si>
    <t>Metacarpal; calf</t>
  </si>
  <si>
    <t>AAR-4452</t>
  </si>
  <si>
    <t>4033 to 3799 cal. BC</t>
  </si>
  <si>
    <t>Layer 3b</t>
  </si>
  <si>
    <t>Astragalus; adult cow</t>
  </si>
  <si>
    <t>AAR-4453</t>
  </si>
  <si>
    <t>4043 to 3797 cal. BC</t>
  </si>
  <si>
    <t>Sus scrofa f. domestica</t>
  </si>
  <si>
    <t>3494 to 3103 cal. BC</t>
  </si>
  <si>
    <t>3944 to 3658 cal. BC</t>
  </si>
  <si>
    <t>X275; A689</t>
  </si>
  <si>
    <t>AAR-26003</t>
  </si>
  <si>
    <t>1505 to 1424 cal. BC</t>
  </si>
  <si>
    <t>AAR-7054</t>
  </si>
  <si>
    <t>K-3723</t>
  </si>
  <si>
    <t>AAR-6945</t>
  </si>
  <si>
    <t>3980 to 3798 cal. BC</t>
  </si>
  <si>
    <t>AAR-6943</t>
  </si>
  <si>
    <t>4037 to 3789 cal. BC</t>
  </si>
  <si>
    <t>AAR-6944</t>
  </si>
  <si>
    <t>4041 to 3800 cal. BC</t>
  </si>
  <si>
    <t>1 lumbar vertebra; steer</t>
  </si>
  <si>
    <t>K-5537</t>
  </si>
  <si>
    <t>3509 to 2923 cal. BC</t>
  </si>
  <si>
    <t>Femern Belt (MLF00001-VIII)</t>
  </si>
  <si>
    <t>X308b</t>
  </si>
  <si>
    <r>
      <rPr>
        <i/>
        <sz val="10"/>
        <color rgb="FF000000"/>
        <rFont val="Times New Roman"/>
        <family val="1"/>
      </rPr>
      <t xml:space="preserve">Capra </t>
    </r>
    <r>
      <rPr>
        <sz val="10"/>
        <color rgb="FF000000"/>
        <rFont val="Times New Roman"/>
        <family val="1"/>
      </rPr>
      <t>sp.</t>
    </r>
  </si>
  <si>
    <t>AAR-19685</t>
  </si>
  <si>
    <t>3623 to 3373 cal. BC</t>
  </si>
  <si>
    <t>UBA-30023</t>
  </si>
  <si>
    <t>3931 to 3651 cal. BC</t>
  </si>
  <si>
    <t>Gron et al. 2016</t>
  </si>
  <si>
    <t>2132 to 1783 cal. BC</t>
  </si>
  <si>
    <t>Bone/Tooth?</t>
  </si>
  <si>
    <t>3945 to 3659 cal. BC</t>
  </si>
  <si>
    <t>3977 to 3793 cal. BC</t>
  </si>
  <si>
    <t>2nd Phalanx; adult</t>
  </si>
  <si>
    <t>Sin./pair</t>
  </si>
  <si>
    <t>3633 to 3526 cal. BC</t>
  </si>
  <si>
    <t>MFV; P89</t>
  </si>
  <si>
    <t>Humerus; adult</t>
  </si>
  <si>
    <t>3704 to 3528 cal. BC</t>
  </si>
  <si>
    <t>2010 excavation; Layers with EN artifacts</t>
  </si>
  <si>
    <t>ADGK; P116</t>
  </si>
  <si>
    <r>
      <rPr>
        <i/>
        <sz val="10"/>
        <color rgb="FF000000"/>
        <rFont val="Times New Roman"/>
        <family val="1"/>
      </rPr>
      <t xml:space="preserve">Capra </t>
    </r>
    <r>
      <rPr>
        <sz val="10"/>
        <color rgb="FF000000"/>
        <rFont val="Times New Roman"/>
        <family val="1"/>
      </rPr>
      <t>sp./</t>
    </r>
    <r>
      <rPr>
        <i/>
        <sz val="10"/>
        <color rgb="FF000000"/>
        <rFont val="Times New Roman"/>
        <family val="1"/>
      </rPr>
      <t>Ovis</t>
    </r>
    <r>
      <rPr>
        <sz val="10"/>
        <color rgb="FF000000"/>
        <rFont val="Times New Roman"/>
        <family val="1"/>
      </rPr>
      <t xml:space="preserve"> sp.</t>
    </r>
  </si>
  <si>
    <t>Tibia; adult</t>
  </si>
  <si>
    <t>3709 to 3545 cal. BC</t>
  </si>
  <si>
    <t>Femur; adult</t>
  </si>
  <si>
    <t>3766 to 3645 cal. BC</t>
  </si>
  <si>
    <t>OHL-2; ZMK 61-P43/
P117</t>
  </si>
  <si>
    <r>
      <rPr>
        <i/>
        <sz val="10"/>
        <color rgb="FF000000"/>
        <rFont val="Times New Roman"/>
        <family val="1"/>
      </rPr>
      <t xml:space="preserve">Capra </t>
    </r>
    <r>
      <rPr>
        <sz val="10"/>
        <color rgb="FF000000"/>
        <rFont val="Times New Roman"/>
        <family val="1"/>
      </rPr>
      <t>sp./</t>
    </r>
    <r>
      <rPr>
        <i/>
        <sz val="10"/>
        <color rgb="FF000000"/>
        <rFont val="Times New Roman"/>
        <family val="1"/>
      </rPr>
      <t>Ovis</t>
    </r>
    <r>
      <rPr>
        <sz val="10"/>
        <color rgb="FF000000"/>
        <rFont val="Times New Roman"/>
        <family val="1"/>
      </rPr>
      <t xml:space="preserve"> sp.</t>
    </r>
  </si>
  <si>
    <t>2010 excavation; Layers with Late Ertebølle and EN I artifacts</t>
  </si>
  <si>
    <t>K-4982</t>
  </si>
  <si>
    <t>3629 to 3032 cal. BC</t>
  </si>
  <si>
    <t>K-4981</t>
  </si>
  <si>
    <t>3486 to 2917 cal. BC</t>
  </si>
  <si>
    <t>Bullock</t>
  </si>
  <si>
    <t>K-2779</t>
  </si>
  <si>
    <t>Moor find; "bones from a whole animal"</t>
  </si>
  <si>
    <r>
      <rPr>
        <i/>
        <sz val="10"/>
        <color rgb="FF000000"/>
        <rFont val="Times New Roman"/>
        <family val="1"/>
      </rPr>
      <t xml:space="preserve">Capra </t>
    </r>
    <r>
      <rPr>
        <sz val="10"/>
        <color rgb="FF000000"/>
        <rFont val="Times New Roman"/>
        <family val="1"/>
      </rPr>
      <t>sp./</t>
    </r>
    <r>
      <rPr>
        <i/>
        <sz val="10"/>
        <color rgb="FF000000"/>
        <rFont val="Times New Roman"/>
        <family val="1"/>
      </rPr>
      <t>Ovis</t>
    </r>
    <r>
      <rPr>
        <sz val="10"/>
        <color rgb="FF000000"/>
        <rFont val="Times New Roman"/>
        <family val="1"/>
      </rPr>
      <t xml:space="preserve"> sp.</t>
    </r>
  </si>
  <si>
    <t>AAR-3104-2</t>
  </si>
  <si>
    <t>3951 to 3656 cal. BC</t>
  </si>
  <si>
    <t>Heinemeier and Rud 1997</t>
  </si>
  <si>
    <t>Layer with EN artifacts</t>
  </si>
  <si>
    <t>ZMK 6/1887</t>
  </si>
  <si>
    <t>1 thoracic vertebra</t>
  </si>
  <si>
    <t>K-5536</t>
  </si>
  <si>
    <t>3639 to 3372 cal. BC</t>
  </si>
  <si>
    <t>K-4979</t>
  </si>
  <si>
    <t>3631 to 3098 cal. BC</t>
  </si>
  <si>
    <t>ZMK 5/1898</t>
  </si>
  <si>
    <r>
      <rPr>
        <i/>
        <sz val="10"/>
        <color rgb="FF000000"/>
        <rFont val="Times New Roman"/>
        <family val="1"/>
      </rPr>
      <t>Capra</t>
    </r>
    <r>
      <rPr>
        <sz val="10"/>
        <color rgb="FF000000"/>
        <rFont val="Times New Roman"/>
        <family val="1"/>
      </rPr>
      <t xml:space="preserve"> sp.</t>
    </r>
  </si>
  <si>
    <t>2558 to 2297 cal. BC</t>
  </si>
  <si>
    <t>ZMK 7</t>
  </si>
  <si>
    <r>
      <rPr>
        <i/>
        <sz val="10"/>
        <color rgb="FF000000"/>
        <rFont val="Times New Roman"/>
        <family val="1"/>
      </rPr>
      <t>Ovis</t>
    </r>
    <r>
      <rPr>
        <sz val="10"/>
        <color rgb="FF000000"/>
        <rFont val="Times New Roman"/>
        <family val="1"/>
      </rPr>
      <t xml:space="preserve"> sp.</t>
    </r>
  </si>
  <si>
    <t>OxA-2491-24</t>
  </si>
  <si>
    <t>cal. AD 1298 to 1395</t>
  </si>
  <si>
    <r>
      <rPr>
        <i/>
        <sz val="10"/>
        <color rgb="FF000000"/>
        <rFont val="Times New Roman"/>
        <family val="1"/>
      </rPr>
      <t xml:space="preserve">Capra </t>
    </r>
    <r>
      <rPr>
        <sz val="10"/>
        <color rgb="FF000000"/>
        <rFont val="Times New Roman"/>
        <family val="1"/>
      </rPr>
      <t>sp./</t>
    </r>
    <r>
      <rPr>
        <i/>
        <sz val="10"/>
        <color rgb="FF000000"/>
        <rFont val="Times New Roman"/>
        <family val="1"/>
      </rPr>
      <t>Ovis</t>
    </r>
    <r>
      <rPr>
        <sz val="10"/>
        <color rgb="FF000000"/>
        <rFont val="Times New Roman"/>
        <family val="1"/>
      </rPr>
      <t xml:space="preserve"> sp.</t>
    </r>
  </si>
  <si>
    <t>cal. AD 895 to 1021</t>
  </si>
  <si>
    <t>Layer 2: IB52 (EN artifacts)</t>
  </si>
  <si>
    <t>ZMK 50/2000</t>
  </si>
  <si>
    <r>
      <rPr>
        <i/>
        <sz val="10"/>
        <color rgb="FF000000"/>
        <rFont val="Times New Roman"/>
        <family val="1"/>
      </rPr>
      <t xml:space="preserve">Capra </t>
    </r>
    <r>
      <rPr>
        <sz val="10"/>
        <color rgb="FF000000"/>
        <rFont val="Times New Roman"/>
        <family val="1"/>
      </rPr>
      <t>sp./</t>
    </r>
    <r>
      <rPr>
        <i/>
        <sz val="10"/>
        <color rgb="FF000000"/>
        <rFont val="Times New Roman"/>
        <family val="1"/>
      </rPr>
      <t>Ovis</t>
    </r>
    <r>
      <rPr>
        <sz val="10"/>
        <color rgb="FF000000"/>
        <rFont val="Times New Roman"/>
        <family val="1"/>
      </rPr>
      <t xml:space="preserve"> sp.</t>
    </r>
  </si>
  <si>
    <t>3772 to 3646 cal. BC</t>
  </si>
  <si>
    <t>A 4012 FHM 4383</t>
  </si>
  <si>
    <t>Eastern Jutland</t>
  </si>
  <si>
    <t>AAR-4321</t>
  </si>
  <si>
    <t>3519 to 3102 cal. BC</t>
  </si>
  <si>
    <t>ZMK 004/1928</t>
  </si>
  <si>
    <r>
      <rPr>
        <i/>
        <sz val="10"/>
        <color rgb="FF000000"/>
        <rFont val="Times New Roman"/>
        <family val="1"/>
      </rPr>
      <t>Ovis</t>
    </r>
    <r>
      <rPr>
        <sz val="10"/>
        <color rgb="FF000000"/>
        <rFont val="Times New Roman"/>
        <family val="1"/>
      </rPr>
      <t xml:space="preserve"> sp.</t>
    </r>
  </si>
  <si>
    <t>1922 to 1748 cal. BC</t>
  </si>
  <si>
    <r>
      <rPr>
        <i/>
        <sz val="10"/>
        <color rgb="FF000000"/>
        <rFont val="Times New Roman"/>
        <family val="1"/>
      </rPr>
      <t xml:space="preserve">Capra </t>
    </r>
    <r>
      <rPr>
        <sz val="10"/>
        <color rgb="FF000000"/>
        <rFont val="Times New Roman"/>
        <family val="1"/>
      </rPr>
      <t>sp./</t>
    </r>
    <r>
      <rPr>
        <i/>
        <sz val="10"/>
        <color rgb="FF000000"/>
        <rFont val="Times New Roman"/>
        <family val="1"/>
      </rPr>
      <t>Ovis</t>
    </r>
    <r>
      <rPr>
        <sz val="10"/>
        <color rgb="FF000000"/>
        <rFont val="Times New Roman"/>
        <family val="1"/>
      </rPr>
      <t xml:space="preserve"> sp.</t>
    </r>
  </si>
  <si>
    <t>4042 to 3782 cal. BC</t>
  </si>
  <si>
    <t>Layers with EN artifacts</t>
  </si>
  <si>
    <t>4925 to 4610 cal. BC</t>
  </si>
  <si>
    <t>Radius/ulna; juvenile</t>
  </si>
  <si>
    <t>AAR-4994</t>
  </si>
  <si>
    <t>3946 to 3656 cal. BC</t>
  </si>
  <si>
    <t>Radius/ulna</t>
  </si>
  <si>
    <t>AAR-4993</t>
  </si>
  <si>
    <t>3957 to 3712 cal. BC</t>
  </si>
  <si>
    <t>ZMK 120/1952</t>
  </si>
  <si>
    <r>
      <rPr>
        <i/>
        <sz val="10"/>
        <color rgb="FF000000"/>
        <rFont val="Times New Roman"/>
        <family val="1"/>
      </rPr>
      <t xml:space="preserve">Capra </t>
    </r>
    <r>
      <rPr>
        <sz val="10"/>
        <color rgb="FF000000"/>
        <rFont val="Times New Roman"/>
        <family val="1"/>
      </rPr>
      <t>sp./</t>
    </r>
    <r>
      <rPr>
        <i/>
        <sz val="10"/>
        <color rgb="FF000000"/>
        <rFont val="Times New Roman"/>
        <family val="1"/>
      </rPr>
      <t>Ovis</t>
    </r>
    <r>
      <rPr>
        <sz val="10"/>
        <color rgb="FF000000"/>
        <rFont val="Times New Roman"/>
        <family val="1"/>
      </rPr>
      <t xml:space="preserve"> sp.</t>
    </r>
  </si>
  <si>
    <t>OxA-X-2507-9</t>
  </si>
  <si>
    <t>3960 to 3711 cal. BC</t>
  </si>
  <si>
    <t>Layer with EN artifacts: MUI I
23058 (EN artifacts)</t>
  </si>
  <si>
    <t>ZMK 28/1983</t>
  </si>
  <si>
    <r>
      <rPr>
        <i/>
        <sz val="10"/>
        <color rgb="FF000000"/>
        <rFont val="Times New Roman"/>
        <family val="1"/>
      </rPr>
      <t>Capra</t>
    </r>
    <r>
      <rPr>
        <sz val="10"/>
        <color rgb="FF000000"/>
        <rFont val="Times New Roman"/>
        <family val="1"/>
      </rPr>
      <t xml:space="preserve"> sp.</t>
    </r>
  </si>
  <si>
    <t>3767 to 3644 cal. BC</t>
  </si>
  <si>
    <t>K-2279</t>
  </si>
  <si>
    <r>
      <rPr>
        <i/>
        <sz val="10"/>
        <color rgb="FF000000"/>
        <rFont val="Times New Roman"/>
        <family val="1"/>
      </rPr>
      <t>Ovis</t>
    </r>
    <r>
      <rPr>
        <sz val="10"/>
        <color rgb="FF000000"/>
        <rFont val="Times New Roman"/>
        <family val="1"/>
      </rPr>
      <t xml:space="preserve"> sp.</t>
    </r>
  </si>
  <si>
    <t>AAR-4320</t>
  </si>
  <si>
    <t>3789 to 3537 cal. BC</t>
  </si>
  <si>
    <t>Bull</t>
  </si>
  <si>
    <t>K-5057</t>
  </si>
  <si>
    <t>Tauber 1989</t>
  </si>
  <si>
    <r>
      <rPr>
        <i/>
        <sz val="10"/>
        <color rgb="FF000000"/>
        <rFont val="Times New Roman"/>
        <family val="1"/>
      </rPr>
      <t>Ovis</t>
    </r>
    <r>
      <rPr>
        <sz val="10"/>
        <color rgb="FF000000"/>
        <rFont val="Times New Roman"/>
        <family val="1"/>
      </rPr>
      <t xml:space="preserve"> sp.</t>
    </r>
  </si>
  <si>
    <t>K-2715</t>
  </si>
  <si>
    <t>3696 to 3104 cal. BC</t>
  </si>
  <si>
    <t>Mandibula; mid piece</t>
  </si>
  <si>
    <t>3603 to 3374 cal. BC</t>
  </si>
  <si>
    <t>Calcaneus; adult</t>
  </si>
  <si>
    <t>3887 to 3656 cal. BC</t>
  </si>
  <si>
    <t>Calcaneus; juvenile</t>
  </si>
  <si>
    <t>3938 to 3711 cal. BC</t>
  </si>
  <si>
    <t>3941 to 3711 cal. BC</t>
  </si>
  <si>
    <t>AAR-3316</t>
  </si>
  <si>
    <t>Heinemeier and Rud 1998</t>
  </si>
  <si>
    <t>Layer 5G; Price and Gebauer (2005) state 5059 ± 68</t>
  </si>
  <si>
    <t>AAR-3317</t>
  </si>
  <si>
    <t>3957 to 3660 cal. BC</t>
  </si>
  <si>
    <t>Layer 5; Price and Gebauer (2005) state 5060 ± 61</t>
  </si>
  <si>
    <t>K-4770</t>
  </si>
  <si>
    <t>K-4771</t>
  </si>
  <si>
    <t>3959 to 3537 cal. BC</t>
  </si>
  <si>
    <t>K-2778</t>
  </si>
  <si>
    <t>K-4978</t>
  </si>
  <si>
    <t>X663; P98</t>
  </si>
  <si>
    <t>AAR-26533</t>
  </si>
  <si>
    <t>3009 to 2887 cal. BC</t>
  </si>
  <si>
    <t>X237; P9</t>
  </si>
  <si>
    <r>
      <rPr>
        <i/>
        <sz val="10"/>
        <color rgb="FF000000"/>
        <rFont val="Times New Roman"/>
        <family val="1"/>
      </rPr>
      <t>Ovis</t>
    </r>
    <r>
      <rPr>
        <sz val="10"/>
        <color rgb="FF000000"/>
        <rFont val="Times New Roman"/>
        <family val="1"/>
      </rPr>
      <t xml:space="preserve"> sp.</t>
    </r>
  </si>
  <si>
    <t>AAR-20678</t>
  </si>
  <si>
    <t>3346 to 3095 cal. BC</t>
  </si>
  <si>
    <t>X10077; P207</t>
  </si>
  <si>
    <r>
      <rPr>
        <i/>
        <sz val="10"/>
        <color rgb="FF000000"/>
        <rFont val="Times New Roman"/>
        <family val="1"/>
      </rPr>
      <t xml:space="preserve">Capra </t>
    </r>
    <r>
      <rPr>
        <sz val="10"/>
        <color rgb="FF000000"/>
        <rFont val="Times New Roman"/>
        <family val="1"/>
      </rPr>
      <t>sp.</t>
    </r>
  </si>
  <si>
    <t>AAR-27434</t>
  </si>
  <si>
    <t>3636 to 3384 cal. BC</t>
  </si>
  <si>
    <t>X4564; P61; Kæbefelt</t>
  </si>
  <si>
    <t>AAR-20139</t>
  </si>
  <si>
    <t>3331 to 2933 cal. BC</t>
  </si>
  <si>
    <t>X753; P176a</t>
  </si>
  <si>
    <t>AAR-27417</t>
  </si>
  <si>
    <t>X3125; P177</t>
  </si>
  <si>
    <t>AAR-27420</t>
  </si>
  <si>
    <t>3794 to 3652 cal. BC</t>
  </si>
  <si>
    <t>X5469; P180</t>
  </si>
  <si>
    <t>AAR-27422</t>
  </si>
  <si>
    <t>3975 to 3786 cal. BC</t>
  </si>
  <si>
    <t>X12388; P35</t>
  </si>
  <si>
    <t>AAR-33768</t>
  </si>
  <si>
    <t>4037 to 3804 cal. BC</t>
  </si>
  <si>
    <t>X8786; P212; Kæbefelt</t>
  </si>
  <si>
    <t>Os malleolus</t>
  </si>
  <si>
    <t>AAR-27431</t>
  </si>
  <si>
    <t>3522 to 3372 cal. BC</t>
  </si>
  <si>
    <t>X7627; P199; Kæbefelt</t>
  </si>
  <si>
    <t>AAR-27429</t>
  </si>
  <si>
    <t>3958 to 3786 cal. BC</t>
  </si>
  <si>
    <t>X7352; P181; Kæbefelt</t>
  </si>
  <si>
    <t>AAR-27424</t>
  </si>
  <si>
    <t>3972 to 3799 cal. BC</t>
  </si>
  <si>
    <t>X7421; P203; Kæbefelt</t>
  </si>
  <si>
    <t>AAR-27426</t>
  </si>
  <si>
    <t>4671 to 4459 cal. BC</t>
  </si>
  <si>
    <t>X493 A; P40</t>
  </si>
  <si>
    <t>AAR-33774</t>
  </si>
  <si>
    <t>3642 to 3386 cal. BC</t>
  </si>
  <si>
    <t>X8825; P52</t>
  </si>
  <si>
    <t>AAR-33786</t>
  </si>
  <si>
    <t>3963 to 3796 cal. BC</t>
  </si>
  <si>
    <t>X1356; FEM-13</t>
  </si>
  <si>
    <t>AAR-28088</t>
  </si>
  <si>
    <t>3962 to 3800 cal. BC</t>
  </si>
  <si>
    <t>X4835; P48</t>
  </si>
  <si>
    <t>AAR-33782</t>
  </si>
  <si>
    <t>3984 to 3798 cal. BC</t>
  </si>
  <si>
    <t>X5971; P49</t>
  </si>
  <si>
    <t>AAR-33783</t>
  </si>
  <si>
    <t>4031 to 3798 cal. BC</t>
  </si>
  <si>
    <t>X8004; P51</t>
  </si>
  <si>
    <t>AAR-33785</t>
  </si>
  <si>
    <t>4041 to 3805 cal. BC</t>
  </si>
  <si>
    <t>X4397; P45</t>
  </si>
  <si>
    <r>
      <rPr>
        <i/>
        <sz val="10"/>
        <color rgb="FF000000"/>
        <rFont val="Times New Roman"/>
        <family val="1"/>
      </rPr>
      <t>Ovis</t>
    </r>
    <r>
      <rPr>
        <sz val="10"/>
        <color rgb="FF000000"/>
        <rFont val="Times New Roman"/>
        <family val="1"/>
      </rPr>
      <t xml:space="preserve"> sp.</t>
    </r>
  </si>
  <si>
    <t>AAR-33779</t>
  </si>
  <si>
    <t>4031 to 3801 cal. BC</t>
  </si>
  <si>
    <t>X3654; P43</t>
  </si>
  <si>
    <r>
      <rPr>
        <i/>
        <sz val="10"/>
        <color rgb="FF000000"/>
        <rFont val="Times New Roman"/>
        <family val="1"/>
      </rPr>
      <t>Ovis</t>
    </r>
    <r>
      <rPr>
        <sz val="10"/>
        <color rgb="FF000000"/>
        <rFont val="Times New Roman"/>
        <family val="1"/>
      </rPr>
      <t xml:space="preserve"> sp.</t>
    </r>
  </si>
  <si>
    <t>AAR-33777</t>
  </si>
  <si>
    <t>4040 to 3805 cal. BC</t>
  </si>
  <si>
    <t>X1664</t>
  </si>
  <si>
    <t>X19755</t>
  </si>
  <si>
    <r>
      <rPr>
        <i/>
        <sz val="10"/>
        <color rgb="FF000000"/>
        <rFont val="Times New Roman"/>
        <family val="1"/>
      </rPr>
      <t xml:space="preserve">Capra </t>
    </r>
    <r>
      <rPr>
        <sz val="10"/>
        <color rgb="FF000000"/>
        <rFont val="Times New Roman"/>
        <family val="1"/>
      </rPr>
      <t>sp./</t>
    </r>
    <r>
      <rPr>
        <i/>
        <sz val="10"/>
        <color rgb="FF000000"/>
        <rFont val="Times New Roman"/>
        <family val="1"/>
      </rPr>
      <t>Ovis</t>
    </r>
    <r>
      <rPr>
        <sz val="10"/>
        <color rgb="FF000000"/>
        <rFont val="Times New Roman"/>
        <family val="1"/>
      </rPr>
      <t xml:space="preserve"> sp.</t>
    </r>
  </si>
  <si>
    <t>X1145</t>
  </si>
  <si>
    <t>AAR-27539</t>
  </si>
  <si>
    <t>X3590; Udboret</t>
  </si>
  <si>
    <t>AAR-26512</t>
  </si>
  <si>
    <t>3489 to 3105 cal. BC</t>
  </si>
  <si>
    <t>X1672</t>
  </si>
  <si>
    <t>AAR-26547</t>
  </si>
  <si>
    <t>3351 to 3099 cal. BC</t>
  </si>
  <si>
    <t>X2011</t>
  </si>
  <si>
    <t>AAR-26546</t>
  </si>
  <si>
    <t>3366 to 3102 cal. BC</t>
  </si>
  <si>
    <t>X1030</t>
  </si>
  <si>
    <t>AAR-26543</t>
  </si>
  <si>
    <t>3481 to 3104 cal. BC</t>
  </si>
  <si>
    <t>x1763</t>
  </si>
  <si>
    <t>AAR-26544</t>
  </si>
  <si>
    <t>3512 to 3363 cal. BC</t>
  </si>
  <si>
    <t>X42</t>
  </si>
  <si>
    <t>AAR-26541</t>
  </si>
  <si>
    <t>3635 to 3524 cal. BC</t>
  </si>
  <si>
    <t>X384</t>
  </si>
  <si>
    <t>AAR-26542</t>
  </si>
  <si>
    <t>3789 to 3649 cal. BC</t>
  </si>
  <si>
    <t>X200; P96</t>
  </si>
  <si>
    <t>AAR-26531</t>
  </si>
  <si>
    <t>3704 to 3537 cal. BC</t>
  </si>
  <si>
    <t>X26467; A1; Hearth</t>
  </si>
  <si>
    <r>
      <rPr>
        <i/>
        <sz val="10"/>
        <color rgb="FF000000"/>
        <rFont val="Times New Roman"/>
        <family val="1"/>
      </rPr>
      <t>Ovis</t>
    </r>
    <r>
      <rPr>
        <sz val="10"/>
        <color rgb="FF000000"/>
        <rFont val="Times New Roman"/>
        <family val="1"/>
      </rPr>
      <t xml:space="preserve"> sp.</t>
    </r>
  </si>
  <si>
    <t>AAR-25995</t>
  </si>
  <si>
    <t>3093 to 2917 cal. BC</t>
  </si>
  <si>
    <t>X27402; A1; Hearth</t>
  </si>
  <si>
    <t>AAR-25997</t>
  </si>
  <si>
    <t>3333 to 2934 cal. BC</t>
  </si>
  <si>
    <t>X27269; A1; Hearth</t>
  </si>
  <si>
    <t>AAR-25998</t>
  </si>
  <si>
    <t>3348 to 3029 cal. BC</t>
  </si>
  <si>
    <t>X502; P404</t>
  </si>
  <si>
    <t>AAR-34568</t>
  </si>
  <si>
    <t>3904 to 3652 cal. BC</t>
  </si>
  <si>
    <t>X4888</t>
  </si>
  <si>
    <t>AAR-26524</t>
  </si>
  <si>
    <t>3705 to 3529 cal. BC</t>
  </si>
  <si>
    <t>K-4679</t>
  </si>
  <si>
    <t>ZMK 002/1980</t>
  </si>
  <si>
    <t>Horn</t>
  </si>
  <si>
    <r>
      <rPr>
        <i/>
        <sz val="10"/>
        <color rgb="FF000000"/>
        <rFont val="Times New Roman"/>
        <family val="1"/>
      </rPr>
      <t>Capra</t>
    </r>
    <r>
      <rPr>
        <sz val="10"/>
        <color rgb="FF000000"/>
        <rFont val="Times New Roman"/>
        <family val="1"/>
      </rPr>
      <t xml:space="preserve"> sp.</t>
    </r>
  </si>
  <si>
    <t>OxA-27117</t>
  </si>
  <si>
    <t>3890 to 3648 cal. BC</t>
  </si>
  <si>
    <t>Square 189/320; cardium gytje; x=57; y=65; Niv. 307; Fix: 310</t>
  </si>
  <si>
    <t>K-4980</t>
  </si>
  <si>
    <t>3621 to 3103 cal. BC</t>
  </si>
  <si>
    <r>
      <rPr>
        <i/>
        <sz val="10"/>
        <color rgb="FF000000"/>
        <rFont val="Times New Roman"/>
        <family val="1"/>
      </rPr>
      <t xml:space="preserve">Capra </t>
    </r>
    <r>
      <rPr>
        <sz val="10"/>
        <color rgb="FF000000"/>
        <rFont val="Times New Roman"/>
        <family val="1"/>
      </rPr>
      <t>sp./</t>
    </r>
    <r>
      <rPr>
        <i/>
        <sz val="10"/>
        <color rgb="FF000000"/>
        <rFont val="Times New Roman"/>
        <family val="1"/>
      </rPr>
      <t>Ovis</t>
    </r>
    <r>
      <rPr>
        <sz val="10"/>
        <color rgb="FF000000"/>
        <rFont val="Times New Roman"/>
        <family val="1"/>
      </rPr>
      <t xml:space="preserve"> sp.</t>
    </r>
  </si>
  <si>
    <t>3623 to 3372 cal. BC</t>
  </si>
  <si>
    <t>3639 to 3384 cal. BC</t>
  </si>
  <si>
    <r>
      <rPr>
        <i/>
        <sz val="10"/>
        <color rgb="FF000000"/>
        <rFont val="Times New Roman"/>
        <family val="1"/>
      </rPr>
      <t xml:space="preserve">Capra </t>
    </r>
    <r>
      <rPr>
        <sz val="10"/>
        <color rgb="FF000000"/>
        <rFont val="Times New Roman"/>
        <family val="1"/>
      </rPr>
      <t>sp./</t>
    </r>
    <r>
      <rPr>
        <i/>
        <sz val="10"/>
        <color rgb="FF000000"/>
        <rFont val="Times New Roman"/>
        <family val="1"/>
      </rPr>
      <t>Ovis</t>
    </r>
    <r>
      <rPr>
        <sz val="10"/>
        <color rgb="FF000000"/>
        <rFont val="Times New Roman"/>
        <family val="1"/>
      </rPr>
      <t xml:space="preserve"> sp.</t>
    </r>
  </si>
  <si>
    <r>
      <rPr>
        <i/>
        <sz val="10"/>
        <color rgb="FF000000"/>
        <rFont val="Times New Roman"/>
        <family val="1"/>
      </rPr>
      <t xml:space="preserve">Capra </t>
    </r>
    <r>
      <rPr>
        <sz val="10"/>
        <color rgb="FF000000"/>
        <rFont val="Times New Roman"/>
        <family val="1"/>
      </rPr>
      <t>sp./</t>
    </r>
    <r>
      <rPr>
        <i/>
        <sz val="10"/>
        <color rgb="FF000000"/>
        <rFont val="Times New Roman"/>
        <family val="1"/>
      </rPr>
      <t>Ovis</t>
    </r>
    <r>
      <rPr>
        <sz val="10"/>
        <color rgb="FF000000"/>
        <rFont val="Times New Roman"/>
        <family val="1"/>
      </rPr>
      <t xml:space="preserve"> sp.</t>
    </r>
  </si>
  <si>
    <t>2462 to 2209 cal. BC</t>
  </si>
  <si>
    <t>3626 to 3196 cal. BC</t>
  </si>
  <si>
    <t>3909 to 3544 cal. BC</t>
  </si>
  <si>
    <t>3942 to 3638 cal. BC</t>
  </si>
  <si>
    <t>11602A</t>
  </si>
  <si>
    <r>
      <rPr>
        <sz val="10"/>
        <color rgb="FF000000"/>
        <rFont val="Times New Roman"/>
        <family val="1"/>
      </rPr>
      <t xml:space="preserve">cf. </t>
    </r>
    <r>
      <rPr>
        <i/>
        <sz val="10"/>
        <color rgb="FF000000"/>
        <rFont val="Times New Roman"/>
        <family val="1"/>
      </rPr>
      <t>Bos taurus</t>
    </r>
  </si>
  <si>
    <t>UBA-40446</t>
  </si>
  <si>
    <t>3630 to 3378 cal. BC</t>
  </si>
  <si>
    <t>Stednavn (Place name)</t>
  </si>
  <si>
    <t>Anlægstype (Site type)</t>
  </si>
  <si>
    <t>Datering (Dating)</t>
  </si>
  <si>
    <t>Kommune (Commune)</t>
  </si>
  <si>
    <t>Elbæk</t>
  </si>
  <si>
    <t>Skaldynge (Shell heap)</t>
  </si>
  <si>
    <t>Stenalder (Stone Age)</t>
  </si>
  <si>
    <t>Aabenraa</t>
  </si>
  <si>
    <t>Gudumlund B</t>
  </si>
  <si>
    <t>Aalborg</t>
  </si>
  <si>
    <t>Gudumlund C</t>
  </si>
  <si>
    <t>Gudumlund Skovhuse</t>
  </si>
  <si>
    <t>Lodsholm</t>
  </si>
  <si>
    <t>Lundbæk</t>
  </si>
  <si>
    <t>Nørre Tranders</t>
  </si>
  <si>
    <t>Rødemølle</t>
  </si>
  <si>
    <t>Rørdal</t>
  </si>
  <si>
    <t>Sebber Skole</t>
  </si>
  <si>
    <t>Sebbersund</t>
  </si>
  <si>
    <t>Signalbakken</t>
  </si>
  <si>
    <t>Søndergård</t>
  </si>
  <si>
    <t>Sønderholm</t>
  </si>
  <si>
    <t>Valsted</t>
  </si>
  <si>
    <t>Vejgård</t>
  </si>
  <si>
    <t>Vejrholm</t>
  </si>
  <si>
    <t>Ærøskøbing</t>
  </si>
  <si>
    <t>Bronzealder (Bronze Age)</t>
  </si>
  <si>
    <t>Skovby</t>
  </si>
  <si>
    <t>Vitsø mark</t>
  </si>
  <si>
    <t>Åby</t>
  </si>
  <si>
    <t>Århus</t>
  </si>
  <si>
    <t>Åby Bro Nord II</t>
  </si>
  <si>
    <t>Åstrup Strandvej</t>
  </si>
  <si>
    <t>Ceres-grunden</t>
  </si>
  <si>
    <t>Lillenor</t>
  </si>
  <si>
    <t>Malling</t>
  </si>
  <si>
    <t>Noret</t>
  </si>
  <si>
    <t>Norsminde</t>
  </si>
  <si>
    <t>Vestre Strandallé, Risskov</t>
  </si>
  <si>
    <t>Volbæk</t>
  </si>
  <si>
    <t>Dyrehavegård</t>
  </si>
  <si>
    <t>Oldtid (Antiquity)</t>
  </si>
  <si>
    <t>Assens</t>
  </si>
  <si>
    <t>Gørlum</t>
  </si>
  <si>
    <t>Thorøhuse</t>
  </si>
  <si>
    <t>Bøjgden</t>
  </si>
  <si>
    <t>Faaborg-Midtfyn</t>
  </si>
  <si>
    <t>Elmelund</t>
  </si>
  <si>
    <t>Korshavn</t>
  </si>
  <si>
    <t>Fredensborg</t>
  </si>
  <si>
    <t>Skærbæk</t>
  </si>
  <si>
    <t>Jernalder (Iron Age)</t>
  </si>
  <si>
    <t>Fredericia</t>
  </si>
  <si>
    <t>Sæby Købstad</t>
  </si>
  <si>
    <t>Frederikshavn</t>
  </si>
  <si>
    <t>Barakkerne</t>
  </si>
  <si>
    <t>Bjerren</t>
  </si>
  <si>
    <t>Færgehuslodden</t>
  </si>
  <si>
    <t>Færgelunden</t>
  </si>
  <si>
    <t>Fagerholt</t>
  </si>
  <si>
    <t>Fjordkær</t>
  </si>
  <si>
    <t>Grd.Seiersten</t>
  </si>
  <si>
    <t>Hammerbakken</t>
  </si>
  <si>
    <t>Havelse-køkkenmøddingen</t>
  </si>
  <si>
    <t>Højvang</t>
  </si>
  <si>
    <t>Jægerspris Skove</t>
  </si>
  <si>
    <t>Kitnæs</t>
  </si>
  <si>
    <t>Landerslev Marker</t>
  </si>
  <si>
    <t>Lille Færgevej</t>
  </si>
  <si>
    <t>Lille Rørbæk</t>
  </si>
  <si>
    <t>Lille Rørbæk By</t>
  </si>
  <si>
    <t>Lygteholmen</t>
  </si>
  <si>
    <t>Manderup By</t>
  </si>
  <si>
    <t>Marbæk</t>
  </si>
  <si>
    <t>Nordskoven</t>
  </si>
  <si>
    <t>Nordspidsen</t>
  </si>
  <si>
    <t>Ødebjerg</t>
  </si>
  <si>
    <t>Oppesundby</t>
  </si>
  <si>
    <t>Orehøj I</t>
  </si>
  <si>
    <t>Orehøj II</t>
  </si>
  <si>
    <t>Østby</t>
  </si>
  <si>
    <t>Østbymark</t>
  </si>
  <si>
    <t>Østsiden</t>
  </si>
  <si>
    <t>Østskov</t>
  </si>
  <si>
    <t>Østskoven</t>
  </si>
  <si>
    <t>Præsteled Bro</t>
  </si>
  <si>
    <t>Selsø</t>
  </si>
  <si>
    <t>Selsø Mølle</t>
  </si>
  <si>
    <t>Selsø Østskov</t>
  </si>
  <si>
    <t>Skallehage</t>
  </si>
  <si>
    <t>Skibby By</t>
  </si>
  <si>
    <t>Skuldelev Marker</t>
  </si>
  <si>
    <t>Sønderby</t>
  </si>
  <si>
    <t>Sønderby Marker</t>
  </si>
  <si>
    <t>Sydsiden</t>
  </si>
  <si>
    <t>Torpemark</t>
  </si>
  <si>
    <t>Tørslev Marker</t>
  </si>
  <si>
    <t>Vejleby Marker</t>
  </si>
  <si>
    <t>Vestbymark</t>
  </si>
  <si>
    <t>Vestside</t>
  </si>
  <si>
    <t>Annisegaard</t>
  </si>
  <si>
    <t>Gribskov</t>
  </si>
  <si>
    <t>Annisse</t>
  </si>
  <si>
    <t>Sparregården</t>
  </si>
  <si>
    <t>Guldborgsund</t>
  </si>
  <si>
    <t>Storeholm</t>
  </si>
  <si>
    <t>Bogholm</t>
  </si>
  <si>
    <t>Haderslev</t>
  </si>
  <si>
    <t>Hoptrup</t>
  </si>
  <si>
    <t>Kjestrup</t>
  </si>
  <si>
    <t>Slibsø</t>
  </si>
  <si>
    <t>Sønder Vilstrup</t>
  </si>
  <si>
    <t>Sønderballe</t>
  </si>
  <si>
    <t>Arresødal Skov</t>
  </si>
  <si>
    <t>Halsnæs</t>
  </si>
  <si>
    <t>Brødemose Hegn</t>
  </si>
  <si>
    <t>Evetoftevej</t>
  </si>
  <si>
    <t>Frederiksværk</t>
  </si>
  <si>
    <t>Gærdesangervej 7</t>
  </si>
  <si>
    <t>Grønnæssegrd.</t>
  </si>
  <si>
    <t>Grønnehavegaard</t>
  </si>
  <si>
    <t>Hågendrupvej</t>
  </si>
  <si>
    <t>Hanehoved</t>
  </si>
  <si>
    <t>Havelse Ådal</t>
  </si>
  <si>
    <t>Højbjerge</t>
  </si>
  <si>
    <t>Kappelhøigrd.</t>
  </si>
  <si>
    <t>Kassemose-Dyngen</t>
  </si>
  <si>
    <t>Kregme Badehotel</t>
  </si>
  <si>
    <t>Nøddebohuse</t>
  </si>
  <si>
    <t>Ølsted Mose</t>
  </si>
  <si>
    <t>Skovsø</t>
  </si>
  <si>
    <t>Sølager Køkkenmødding</t>
  </si>
  <si>
    <t>Sølagerhuse</t>
  </si>
  <si>
    <t>St. Havelse</t>
  </si>
  <si>
    <t>Tjørnebo</t>
  </si>
  <si>
    <t>Dysbjerg</t>
  </si>
  <si>
    <t>Hedensted</t>
  </si>
  <si>
    <t>Rohden</t>
  </si>
  <si>
    <t>Gadegaard</t>
  </si>
  <si>
    <t>Hillerød</t>
  </si>
  <si>
    <t>Aagerup</t>
  </si>
  <si>
    <t>Holbæk</t>
  </si>
  <si>
    <t>Anneksgård</t>
  </si>
  <si>
    <t>Asholm</t>
  </si>
  <si>
    <t>Bognæsgård</t>
  </si>
  <si>
    <t>Bretved</t>
  </si>
  <si>
    <t>Brønde</t>
  </si>
  <si>
    <t>Dragerup</t>
  </si>
  <si>
    <t>Dragerup Skov</t>
  </si>
  <si>
    <t>Dragerupgrd.</t>
  </si>
  <si>
    <t>Eriksholm</t>
  </si>
  <si>
    <t>Eriksholm Skov</t>
  </si>
  <si>
    <t>Gamløse</t>
  </si>
  <si>
    <t>Gislinge</t>
  </si>
  <si>
    <t>Hønsehale</t>
  </si>
  <si>
    <t>Hørby Færgehavn</t>
  </si>
  <si>
    <t>Kalvehaven</t>
  </si>
  <si>
    <t>Kanevænget</t>
  </si>
  <si>
    <t>Kirsebærholmen</t>
  </si>
  <si>
    <t>Løserup</t>
  </si>
  <si>
    <t>Markelev</t>
  </si>
  <si>
    <t>Markeslev</t>
  </si>
  <si>
    <t>Møllebakkevej</t>
  </si>
  <si>
    <t>Møllevangen</t>
  </si>
  <si>
    <t>Næsgård</t>
  </si>
  <si>
    <t>Ølholm</t>
  </si>
  <si>
    <t>Orø</t>
  </si>
  <si>
    <t>Østrup V</t>
  </si>
  <si>
    <t>Papfabrikken</t>
  </si>
  <si>
    <t>Petersminde</t>
  </si>
  <si>
    <t>Strandgrd.</t>
  </si>
  <si>
    <t>Strandmøllegaard</t>
  </si>
  <si>
    <t>Tempelhuse</t>
  </si>
  <si>
    <t>Tornehage</t>
  </si>
  <si>
    <t>Ungdomshjemmet</t>
  </si>
  <si>
    <t>Landting Mark</t>
  </si>
  <si>
    <t>Holstebro</t>
  </si>
  <si>
    <t>Boller Lystskov</t>
  </si>
  <si>
    <t>Horsens</t>
  </si>
  <si>
    <t>Boller Nederskov</t>
  </si>
  <si>
    <t>Boller Nederskov nord</t>
  </si>
  <si>
    <t>Boller Nederskov øst</t>
  </si>
  <si>
    <t>Brigsted</t>
  </si>
  <si>
    <t>Bygholm Enge</t>
  </si>
  <si>
    <t>Elbæk Strand</t>
  </si>
  <si>
    <t>Fuglsbjerg</t>
  </si>
  <si>
    <t>Haldrup Fælled</t>
  </si>
  <si>
    <t>Hansted Ådal</t>
  </si>
  <si>
    <t>Hessellund teglværk</t>
  </si>
  <si>
    <t>Husodde</t>
  </si>
  <si>
    <t>Lokalitet 1</t>
  </si>
  <si>
    <t>Næsset</t>
  </si>
  <si>
    <t>Nebel</t>
  </si>
  <si>
    <t>Nordstrand</t>
  </si>
  <si>
    <t>Nørrestrand</t>
  </si>
  <si>
    <t>Sejet</t>
  </si>
  <si>
    <t>Stensballe</t>
  </si>
  <si>
    <t>Stensballegaard</t>
  </si>
  <si>
    <t>Westerby 762</t>
  </si>
  <si>
    <t>Ålested</t>
  </si>
  <si>
    <t>Jammerbugt</t>
  </si>
  <si>
    <t>Bundgård</t>
  </si>
  <si>
    <t>Æskebjerg</t>
  </si>
  <si>
    <t>Kalundborg</t>
  </si>
  <si>
    <t>Bissebjerg</t>
  </si>
  <si>
    <t>Firehøjsmarken</t>
  </si>
  <si>
    <t>Hestehave Huse</t>
  </si>
  <si>
    <t>Holmen</t>
  </si>
  <si>
    <t>Kigud</t>
  </si>
  <si>
    <t>Kilsaas</t>
  </si>
  <si>
    <t>Kongstrup Mølle</t>
  </si>
  <si>
    <t>Løgtved</t>
  </si>
  <si>
    <t>Lundehøj</t>
  </si>
  <si>
    <t>Olsbjerg</t>
  </si>
  <si>
    <t>Ørnekul</t>
  </si>
  <si>
    <t>Særslev Enge</t>
  </si>
  <si>
    <t>Seierby</t>
  </si>
  <si>
    <t>Vinde-Helsinge</t>
  </si>
  <si>
    <t>Æø</t>
  </si>
  <si>
    <t>Kerteminde</t>
  </si>
  <si>
    <t>Barnehøj</t>
  </si>
  <si>
    <t>Dræby</t>
  </si>
  <si>
    <t>Fyns Hoved</t>
  </si>
  <si>
    <t>Fynshoved øst</t>
  </si>
  <si>
    <t>Højbjerg</t>
  </si>
  <si>
    <t>Ladby</t>
  </si>
  <si>
    <t>Langø</t>
  </si>
  <si>
    <t>Mesinge</t>
  </si>
  <si>
    <t>Midskov</t>
  </si>
  <si>
    <t>Nymarksgaard</t>
  </si>
  <si>
    <t>Revninge</t>
  </si>
  <si>
    <t>Risinge</t>
  </si>
  <si>
    <t>Snekkeled</t>
  </si>
  <si>
    <t>Tvinde</t>
  </si>
  <si>
    <t>Almind</t>
  </si>
  <si>
    <t>Kolding</t>
  </si>
  <si>
    <t>Bæklund</t>
  </si>
  <si>
    <t>Bjergegård</t>
  </si>
  <si>
    <t>Drejens Odde</t>
  </si>
  <si>
    <t>Ejstrup</t>
  </si>
  <si>
    <t>Eltang Vig</t>
  </si>
  <si>
    <t>Elviggård</t>
  </si>
  <si>
    <t>Hovens Odde</t>
  </si>
  <si>
    <t>Løger Odde</t>
  </si>
  <si>
    <t>Nørre Bjært</t>
  </si>
  <si>
    <t>Boløkke</t>
  </si>
  <si>
    <t>Flindts Badehotel</t>
  </si>
  <si>
    <t>Jomfrugård</t>
  </si>
  <si>
    <t>Magleby Nor</t>
  </si>
  <si>
    <t>Nygaard</t>
  </si>
  <si>
    <t>Agernæs I</t>
  </si>
  <si>
    <t>Lejre</t>
  </si>
  <si>
    <t>Agernæs II</t>
  </si>
  <si>
    <t>Agernæs III</t>
  </si>
  <si>
    <t>Agernæs IV</t>
  </si>
  <si>
    <t>Agernæs V</t>
  </si>
  <si>
    <t>Bognæs Hals</t>
  </si>
  <si>
    <t>Bramsnæs</t>
  </si>
  <si>
    <t>Bramsnæs No 1</t>
  </si>
  <si>
    <t>Bramsnæs No 2</t>
  </si>
  <si>
    <t>Bramsnæs No 3</t>
  </si>
  <si>
    <t>Bramsnæs No 4</t>
  </si>
  <si>
    <t>Bramsnæs No 5</t>
  </si>
  <si>
    <t>Ejernæs</t>
  </si>
  <si>
    <t>Englerup</t>
  </si>
  <si>
    <t>Fiskerhuse</t>
  </si>
  <si>
    <t>Gevninge</t>
  </si>
  <si>
    <t>Gjevninge</t>
  </si>
  <si>
    <t>Herslev</t>
  </si>
  <si>
    <t>Herslev Pynt</t>
  </si>
  <si>
    <t>Hjelmsholme</t>
  </si>
  <si>
    <t>K.-Sonnerup</t>
  </si>
  <si>
    <t>Kattinge Vig</t>
  </si>
  <si>
    <t>Kirke-Hyllinge</t>
  </si>
  <si>
    <t>Kirke-Sonnerup</t>
  </si>
  <si>
    <t>Kornerup</t>
  </si>
  <si>
    <t>Kragevig</t>
  </si>
  <si>
    <t>Langtved Færgegaard</t>
  </si>
  <si>
    <t>Langtved Færgekro</t>
  </si>
  <si>
    <t>Lyndby</t>
  </si>
  <si>
    <t>Nørrehoved</t>
  </si>
  <si>
    <t>Nyrupgrd.</t>
  </si>
  <si>
    <t>Øgaards Skov</t>
  </si>
  <si>
    <t>Ørbækgrd.</t>
  </si>
  <si>
    <t>Ordrup</t>
  </si>
  <si>
    <t>Rye</t>
  </si>
  <si>
    <t>Skyttehuset</t>
  </si>
  <si>
    <t>Storskov</t>
  </si>
  <si>
    <t>Strandskov</t>
  </si>
  <si>
    <t>Tulø</t>
  </si>
  <si>
    <t>Vesterskov</t>
  </si>
  <si>
    <t>Vintre Møller III</t>
  </si>
  <si>
    <t>Lumfarbæk</t>
  </si>
  <si>
    <t>Lemvig</t>
  </si>
  <si>
    <t>Aamølle</t>
  </si>
  <si>
    <t>Mariagerfjord</t>
  </si>
  <si>
    <t>Ajstrup</t>
  </si>
  <si>
    <t>Ballegaard</t>
  </si>
  <si>
    <t>Blæsborg</t>
  </si>
  <si>
    <t>Bøsholt Kær</t>
  </si>
  <si>
    <t>Bramslev Bakker</t>
  </si>
  <si>
    <t>Bryggergården</t>
  </si>
  <si>
    <t>Fladbjerg</t>
  </si>
  <si>
    <t>Fyrkat</t>
  </si>
  <si>
    <t>Haderup</t>
  </si>
  <si>
    <t>Hadsund Huse</t>
  </si>
  <si>
    <t>Hadsund Kro</t>
  </si>
  <si>
    <t>Havnø Møllebakke</t>
  </si>
  <si>
    <t>Havnøholm</t>
  </si>
  <si>
    <t>Hegedal</t>
  </si>
  <si>
    <t>Hem Præstegård</t>
  </si>
  <si>
    <t>Hou</t>
  </si>
  <si>
    <t>Hovgaard</t>
  </si>
  <si>
    <t>Knudshoved</t>
  </si>
  <si>
    <t>Krushøj</t>
  </si>
  <si>
    <t>Marcilleborg Mark</t>
  </si>
  <si>
    <t>Maren Mølle</t>
  </si>
  <si>
    <t>Molhøj</t>
  </si>
  <si>
    <t>Molhøjvej I</t>
  </si>
  <si>
    <t>Møllehøjgård</t>
  </si>
  <si>
    <t>Niversdal B</t>
  </si>
  <si>
    <t>Niversdal D</t>
  </si>
  <si>
    <t>Norup</t>
  </si>
  <si>
    <t>Omfartsvejen</t>
  </si>
  <si>
    <t>Ørnedal</t>
  </si>
  <si>
    <t>Oue</t>
  </si>
  <si>
    <t>Ouegaard</t>
  </si>
  <si>
    <t>Ovegård Mølle</t>
  </si>
  <si>
    <t>Præstegårdsmarken</t>
  </si>
  <si>
    <t>Refsbækgaard</t>
  </si>
  <si>
    <t>Sindsholt</t>
  </si>
  <si>
    <t>Skjellerup</t>
  </si>
  <si>
    <t>Søhus</t>
  </si>
  <si>
    <t>Soubakken</t>
  </si>
  <si>
    <t>St. Bundgård</t>
  </si>
  <si>
    <t>Stinesminde</t>
  </si>
  <si>
    <t>Thygeslund B.</t>
  </si>
  <si>
    <t>Thygeslund C</t>
  </si>
  <si>
    <t>Tygeslund</t>
  </si>
  <si>
    <t>Ugledal</t>
  </si>
  <si>
    <t>Valsgård</t>
  </si>
  <si>
    <t>Visborgholm</t>
  </si>
  <si>
    <t>Vive</t>
  </si>
  <si>
    <t>Vivebrogård</t>
  </si>
  <si>
    <t>Baaring Skov</t>
  </si>
  <si>
    <t>Middelfart</t>
  </si>
  <si>
    <t>Fønsvang Made</t>
  </si>
  <si>
    <t>Svinø</t>
  </si>
  <si>
    <t>Dalgård</t>
  </si>
  <si>
    <t>Morsø</t>
  </si>
  <si>
    <t>Dragstrup</t>
  </si>
  <si>
    <t>Glomstrup Vig</t>
  </si>
  <si>
    <t>Hesselbjerg</t>
  </si>
  <si>
    <t>Jesperhus Campingplads</t>
  </si>
  <si>
    <t>Jørsby</t>
  </si>
  <si>
    <t>Legind</t>
  </si>
  <si>
    <t>Legind Skole</t>
  </si>
  <si>
    <t>Mellem Jølby</t>
  </si>
  <si>
    <t>Østerbro</t>
  </si>
  <si>
    <t>Pismølle</t>
  </si>
  <si>
    <t>Sejerslev Kær</t>
  </si>
  <si>
    <t>Skallerup Hage</t>
  </si>
  <si>
    <t>Solbjerg</t>
  </si>
  <si>
    <t>Stoikhøi</t>
  </si>
  <si>
    <t>Tissinghus</t>
  </si>
  <si>
    <t>Vadkjær</t>
  </si>
  <si>
    <t>Allelev</t>
  </si>
  <si>
    <t>Norddjurs</t>
  </si>
  <si>
    <t>Annebjerg Plantage</t>
  </si>
  <si>
    <t>Ellegård</t>
  </si>
  <si>
    <t>Fanneupgaard</t>
  </si>
  <si>
    <t>Græskærholm</t>
  </si>
  <si>
    <t>Hagenskov</t>
  </si>
  <si>
    <t>Holbækgaards Skov</t>
  </si>
  <si>
    <t>Holtbakke</t>
  </si>
  <si>
    <t>Jesholm</t>
  </si>
  <si>
    <t>Kærby</t>
  </si>
  <si>
    <t>Mejlgaard</t>
  </si>
  <si>
    <t>Mejlgård Nederskov</t>
  </si>
  <si>
    <t>Mellem Klintsø</t>
  </si>
  <si>
    <t>Næsby</t>
  </si>
  <si>
    <t>Ringvang</t>
  </si>
  <si>
    <t>Skarnæs</t>
  </si>
  <si>
    <t>Skt. Jørgens kapel</t>
  </si>
  <si>
    <t>Søby</t>
  </si>
  <si>
    <t>Sostrup</t>
  </si>
  <si>
    <t>Sundbogård</t>
  </si>
  <si>
    <t>Voer</t>
  </si>
  <si>
    <t>Agernæs Nordvest</t>
  </si>
  <si>
    <t>Nordfyns</t>
  </si>
  <si>
    <t>Bogense</t>
  </si>
  <si>
    <t>Esterbølle Bjerge</t>
  </si>
  <si>
    <t>Faarehalen</t>
  </si>
  <si>
    <t>Galthoved</t>
  </si>
  <si>
    <t>Glomands Banke</t>
  </si>
  <si>
    <t>Harreslev Hestehave</t>
  </si>
  <si>
    <t>Kristianslund</t>
  </si>
  <si>
    <t>Krogsbølle II</t>
  </si>
  <si>
    <t>Langø Mølle</t>
  </si>
  <si>
    <t>Nærå Strand</t>
  </si>
  <si>
    <t>Romsø</t>
  </si>
  <si>
    <t>Bøjdenvej</t>
  </si>
  <si>
    <t>Nyborg</t>
  </si>
  <si>
    <t>Dyrehavegaard</t>
  </si>
  <si>
    <t>Abildhoved</t>
  </si>
  <si>
    <t>Odder</t>
  </si>
  <si>
    <t>Amstrup</t>
  </si>
  <si>
    <t>Dyngby</t>
  </si>
  <si>
    <t>Kysing Fjord</t>
  </si>
  <si>
    <t>Studshoved VII</t>
  </si>
  <si>
    <t>Tunø</t>
  </si>
  <si>
    <t>Aalekistebakken</t>
  </si>
  <si>
    <t>Odsherred</t>
  </si>
  <si>
    <t>Atterup</t>
  </si>
  <si>
    <t>Blankebjerggård</t>
  </si>
  <si>
    <t>Borrevang</t>
  </si>
  <si>
    <t>Braade</t>
  </si>
  <si>
    <t>Braade Overdrev</t>
  </si>
  <si>
    <t>Faarevejle Kirke</t>
  </si>
  <si>
    <t>Fårevejledyngen</t>
  </si>
  <si>
    <t>Gammel Dragsmølle</t>
  </si>
  <si>
    <t>Gundestrup Kro</t>
  </si>
  <si>
    <t>Kildehuse</t>
  </si>
  <si>
    <t>Klint</t>
  </si>
  <si>
    <t>Klinteby</t>
  </si>
  <si>
    <t>Lammefjorden</t>
  </si>
  <si>
    <t>Næsholm</t>
  </si>
  <si>
    <t>Nyled Hus</t>
  </si>
  <si>
    <t>Ostrup</t>
  </si>
  <si>
    <t>Plejerup Huse</t>
  </si>
  <si>
    <t>Ringholm</t>
  </si>
  <si>
    <t>Sindsygehospitalets Have</t>
  </si>
  <si>
    <t>Skalderhøj</t>
  </si>
  <si>
    <t>Skyttesminde</t>
  </si>
  <si>
    <t>Storø</t>
  </si>
  <si>
    <t>Yderby</t>
  </si>
  <si>
    <t>Aagaard</t>
  </si>
  <si>
    <t>Brunsholm</t>
  </si>
  <si>
    <t>Fuglsø</t>
  </si>
  <si>
    <t>Højvang 2</t>
  </si>
  <si>
    <t>Horsli Bakker</t>
  </si>
  <si>
    <t>Ilshøj</t>
  </si>
  <si>
    <t>Jægerlund Grave</t>
  </si>
  <si>
    <t>Klattrup</t>
  </si>
  <si>
    <t>Kodalen</t>
  </si>
  <si>
    <t>Mellerup</t>
  </si>
  <si>
    <t>Østrup Skov</t>
  </si>
  <si>
    <t>Overgaard</t>
  </si>
  <si>
    <t>Raaby Kjærhuse</t>
  </si>
  <si>
    <t>Skalmstrup</t>
  </si>
  <si>
    <t>Sødring</t>
  </si>
  <si>
    <t>Sødringholm Hammerdal</t>
  </si>
  <si>
    <t>Svejstrup Bæk</t>
  </si>
  <si>
    <t>Volkmølle</t>
  </si>
  <si>
    <t>Brogaard</t>
  </si>
  <si>
    <t>Rebild</t>
  </si>
  <si>
    <t>Brohusgård</t>
  </si>
  <si>
    <t>Agernakke</t>
  </si>
  <si>
    <t>Roskilde</t>
  </si>
  <si>
    <t>Ågerup</t>
  </si>
  <si>
    <t>Bidstrupgaard</t>
  </si>
  <si>
    <t>Bregnebjerg Pynt</t>
  </si>
  <si>
    <t>Ejnarsminde</t>
  </si>
  <si>
    <t>Gerdrup</t>
  </si>
  <si>
    <t>Gjerdrup</t>
  </si>
  <si>
    <t>Gundsømagle</t>
  </si>
  <si>
    <t>Haraldsborg Vandmølle</t>
  </si>
  <si>
    <t>Himmelev</t>
  </si>
  <si>
    <t>Jyllinge</t>
  </si>
  <si>
    <t>Jyllinge By</t>
  </si>
  <si>
    <t>Kattingeværk</t>
  </si>
  <si>
    <t>Kirkerup</t>
  </si>
  <si>
    <t>Kongemarksgrd.</t>
  </si>
  <si>
    <t>Lille Valby</t>
  </si>
  <si>
    <t>Østrupgrd.</t>
  </si>
  <si>
    <t>Skt.Jørgensbjerg</t>
  </si>
  <si>
    <t>St.Hans Hospitalsjorder</t>
  </si>
  <si>
    <t>Brattingsborg</t>
  </si>
  <si>
    <t>Eskholm</t>
  </si>
  <si>
    <t>Fredskov</t>
  </si>
  <si>
    <t>Nordby</t>
  </si>
  <si>
    <t>Østerby</t>
  </si>
  <si>
    <t>Aasted</t>
  </si>
  <si>
    <t>Skive</t>
  </si>
  <si>
    <t>Astrup Hovedgaard</t>
  </si>
  <si>
    <t>Bøstrup By</t>
  </si>
  <si>
    <t>Fur</t>
  </si>
  <si>
    <t>Gamlehede</t>
  </si>
  <si>
    <t>Gammel Børsting</t>
  </si>
  <si>
    <t>Grønnerup Enge</t>
  </si>
  <si>
    <t>Hjerk nor</t>
  </si>
  <si>
    <t>Hvidbjerg</t>
  </si>
  <si>
    <t>Hvirpgade 51</t>
  </si>
  <si>
    <t>Kaas</t>
  </si>
  <si>
    <t>Kærshale</t>
  </si>
  <si>
    <t>Kærshale I</t>
  </si>
  <si>
    <t>Kærshale II</t>
  </si>
  <si>
    <t>Kragebjerg</t>
  </si>
  <si>
    <t>Ladegårdsvej 14-16</t>
  </si>
  <si>
    <t>Lund</t>
  </si>
  <si>
    <t>Lundø</t>
  </si>
  <si>
    <t>Nørhede</t>
  </si>
  <si>
    <t>Nørresø</t>
  </si>
  <si>
    <t>Ørslevkloster</t>
  </si>
  <si>
    <t>Øslevkloster Sø II</t>
  </si>
  <si>
    <t>Skive By</t>
  </si>
  <si>
    <t>Søgaard</t>
  </si>
  <si>
    <t>Sønder Thise</t>
  </si>
  <si>
    <t>Søndergårdevej 48</t>
  </si>
  <si>
    <t>Staaringegaard</t>
  </si>
  <si>
    <t>Tårnborg Marker</t>
  </si>
  <si>
    <t>Slagelse</t>
  </si>
  <si>
    <t>Gråsten</t>
  </si>
  <si>
    <t>Sønderborg</t>
  </si>
  <si>
    <t>Hesnæs</t>
  </si>
  <si>
    <t>Rosenborg</t>
  </si>
  <si>
    <t>Struer</t>
  </si>
  <si>
    <t>Struergård</t>
  </si>
  <si>
    <t>Bjørnemose</t>
  </si>
  <si>
    <t>Svendborg</t>
  </si>
  <si>
    <t>Bjørnemosegård</t>
  </si>
  <si>
    <t>Bregninge Præstegaard</t>
  </si>
  <si>
    <t>Christiansminde</t>
  </si>
  <si>
    <t>Egense</t>
  </si>
  <si>
    <t>Elsehoved</t>
  </si>
  <si>
    <t>Flidsbo Nord</t>
  </si>
  <si>
    <t>Øgavl</t>
  </si>
  <si>
    <t>Syddjurs</t>
  </si>
  <si>
    <t>Ballebakken</t>
  </si>
  <si>
    <t>Bendstrup</t>
  </si>
  <si>
    <t>Bugtrup</t>
  </si>
  <si>
    <t>Dejret</t>
  </si>
  <si>
    <t>Dråby Strand</t>
  </si>
  <si>
    <t>Egens</t>
  </si>
  <si>
    <t>Gravlev Møllegård II</t>
  </si>
  <si>
    <t>Holmegård</t>
  </si>
  <si>
    <t>Kærager I</t>
  </si>
  <si>
    <t>Kalkær A</t>
  </si>
  <si>
    <t>Kalkjær B</t>
  </si>
  <si>
    <t>Kalø</t>
  </si>
  <si>
    <t>Kalø Landboskole</t>
  </si>
  <si>
    <t>Kolind Bro</t>
  </si>
  <si>
    <t>Kongsbakken</t>
  </si>
  <si>
    <t>Korup Å</t>
  </si>
  <si>
    <t>Pejsbjerg</t>
  </si>
  <si>
    <t>Rolsøgård</t>
  </si>
  <si>
    <t>Skarresø</t>
  </si>
  <si>
    <t>Skellerup</t>
  </si>
  <si>
    <t>Skovgaarde</t>
  </si>
  <si>
    <t>Stendyssen</t>
  </si>
  <si>
    <t>Strandkær</t>
  </si>
  <si>
    <t>Stubbe Sø</t>
  </si>
  <si>
    <t>Svanesminde</t>
  </si>
  <si>
    <t>Tangelund</t>
  </si>
  <si>
    <t>Tillerup</t>
  </si>
  <si>
    <t>Tilshøj</t>
  </si>
  <si>
    <t>Tronhøjen</t>
  </si>
  <si>
    <t>Tved</t>
  </si>
  <si>
    <t>Tved Øhoved</t>
  </si>
  <si>
    <t>Vængesø</t>
  </si>
  <si>
    <t>Vængesø IX</t>
  </si>
  <si>
    <t>Vængesø V</t>
  </si>
  <si>
    <t>Vængesø VI-VII</t>
  </si>
  <si>
    <t>Vængesø VIII</t>
  </si>
  <si>
    <t>Vængesø XII</t>
  </si>
  <si>
    <t>Agger</t>
  </si>
  <si>
    <t>Thisted</t>
  </si>
  <si>
    <t>Gærhøj</t>
  </si>
  <si>
    <t>Gjærhøj</t>
  </si>
  <si>
    <t>Østerild</t>
  </si>
  <si>
    <t>Sindrup Vejle</t>
  </si>
  <si>
    <t>Tinstrup</t>
  </si>
  <si>
    <t>Troldsting</t>
  </si>
  <si>
    <t>Ydby</t>
  </si>
  <si>
    <t>Astrup</t>
  </si>
  <si>
    <t>Tønder</t>
  </si>
  <si>
    <t>Løgumkloster</t>
  </si>
  <si>
    <t>Bredballe</t>
  </si>
  <si>
    <t>Vejle</t>
  </si>
  <si>
    <t>Vejle Fjord</t>
  </si>
  <si>
    <t>Vindingland</t>
  </si>
  <si>
    <t>Aggersund Kalkværk</t>
  </si>
  <si>
    <t>Anneksgård I</t>
  </si>
  <si>
    <t>Ejdrup</t>
  </si>
  <si>
    <t>Elkjær Gaardene</t>
  </si>
  <si>
    <t>Ertebølle Hoved</t>
  </si>
  <si>
    <t>Gedsted</t>
  </si>
  <si>
    <t>Hessel</t>
  </si>
  <si>
    <t>Lovns Sø</t>
  </si>
  <si>
    <t>Lundgaard</t>
  </si>
  <si>
    <t>Lyngholm</t>
  </si>
  <si>
    <t>Møllegården</t>
  </si>
  <si>
    <t>Povlholm</t>
  </si>
  <si>
    <t>Riisgård</t>
  </si>
  <si>
    <t>Sigsgård</t>
  </si>
  <si>
    <t>Skivum</t>
  </si>
  <si>
    <t>Skovgårde</t>
  </si>
  <si>
    <t>Ulltis</t>
  </si>
  <si>
    <t>Vestergaarde 2</t>
  </si>
  <si>
    <t>Vitskøl Kloster</t>
  </si>
  <si>
    <t>Bjerget</t>
  </si>
  <si>
    <t>Viborg</t>
  </si>
  <si>
    <t>Borup</t>
  </si>
  <si>
    <t>Hadals Bakke</t>
  </si>
  <si>
    <t>Hjarbæk</t>
  </si>
  <si>
    <t>Hulager</t>
  </si>
  <si>
    <t>Kølsen Enge</t>
  </si>
  <si>
    <t>Lynderup</t>
  </si>
  <si>
    <t>Lynderup 6n nordvest</t>
  </si>
  <si>
    <t>Ørregaard</t>
  </si>
  <si>
    <t>Øvre Løgstrup St. Gd.</t>
  </si>
  <si>
    <t>Skals</t>
  </si>
  <si>
    <t>Sundstrup</t>
  </si>
  <si>
    <t>Ulbjerg</t>
  </si>
  <si>
    <t>Citation</t>
  </si>
  <si>
    <t>Aaris-Sørensen 1980</t>
  </si>
  <si>
    <t>Aaris-Sørensen, K. (2009). Diversity and dynamics of the mammalian fauna in Denmark throughout the last glacial-interglacial cycle, 115-0 kyr BP. Fossils and Strata, 57: 1–59.</t>
  </si>
  <si>
    <t>Albrethsen and Brinch Petersen 1976</t>
  </si>
  <si>
    <t>Albrethsen, S. E. and Brinch Petersen, E. (1976). Excavation of a Mesolithic cemetery at Vedbӕk, Denmark. Acta Archaeologica, 47: 1-28.</t>
  </si>
  <si>
    <t>Allentoft et al. 2024b</t>
  </si>
  <si>
    <t>Andersen 1969a</t>
  </si>
  <si>
    <t>Andersen, A. H. (1989b). Grevinge Skov. In: Rigsantikvarens Arkæologiske Sekretariat (Ed.), Arkæologiske udgravninger i Danmark, 1988: 22.</t>
  </si>
  <si>
    <t>Andersen, S. H. (1992). Marin udnyttelse af Limfjorden i stenalderen. Limfjordsprojektet, 4: 65–96.</t>
  </si>
  <si>
    <t>Andersen, S. H. (1995a). Coastal Adaptation and Marine Exploitation in Late Mesolithic Denmark – with specific emphasis on the Limfjord region. In: Fischer, A. (Ed.), Man and Sea in the Mesolithic. Coastal settlement above and below present sea level. Oxford: Oxford Books, pp. 41-66.</t>
  </si>
  <si>
    <t>Andersen 1995b</t>
  </si>
  <si>
    <t>Andersen 1997a</t>
  </si>
  <si>
    <t>Andersen, A. H. (1997a). Bogøvej. In: Rigsantikvarens Arkæologiske Sekretariat (Ed.), Arkæologiske udgravninger i Danmark, 1996: 31.</t>
  </si>
  <si>
    <t>Andersen 1998</t>
  </si>
  <si>
    <t>Andersen, S. H. (1998). The Stone Age Coast. Maritime Archaeology Newsletter from Roskilde Fjord, 11: 11–13.</t>
  </si>
  <si>
    <t>Andersen 2000a</t>
  </si>
  <si>
    <t>Andersen, A. H. (2000a). Bogøvej. In: Rigsantikvarens Arkæologiske Sekretariat (Ed.), Arkæologiske udgravninger i Danmark, 1999: 35.</t>
  </si>
  <si>
    <t>Andersen 2000b</t>
  </si>
  <si>
    <t>Andersen 2001</t>
  </si>
  <si>
    <t>Andersen, S. H. (2005). Køkkenmøddingerne ved Krabbesholm. Ny forskning i stenalderens kystbopladser. Nationalmuseets Arbejdsmark, 2005: 151–171.</t>
  </si>
  <si>
    <t>Andersen 2008</t>
  </si>
  <si>
    <t>Andersen, S. H. (2009). Ronæs Skov: Marianarkæologiske undersøgelser af kystboplads fra Ertebølletid. Aarhus: Aarhus University Press.</t>
  </si>
  <si>
    <t>Andersen, S. H. (2013). Tybrind Vig: Submerged Mesolithic settlements in Denmark. Aarhus: Aarhus University Press.</t>
  </si>
  <si>
    <t>Andersen, S. H. (2018). Vængesø and Holmegard: Ertebølle Fishers and Hunters on Djursland. Aarhus: Aarhus University Press.</t>
  </si>
  <si>
    <t>Andersen, S. H. and Johansen, E. (1992). Bjørnsholm. In: Rigsantikvarens Arkæologiske Sekretariat (Ed.), Arkæologiske udgravninger i Danmark, 1991: 62.</t>
  </si>
  <si>
    <t>Andersen, S. H. and Johansen, E. (1993). Egsminde. In: Rigsantikvarens Arkæologiske Sekretariat (Ed.), Arkæologiske udgravninger i Danmark, 1992: 77.</t>
  </si>
  <si>
    <t>Andersen, S. H. and Wickman, N. (2000a). Bognæs. In: Rigsantikvarens Arkæologiske Sekretariat (Ed.), Arkæologiske udgravninger i Danmark, 1999: 39.</t>
  </si>
  <si>
    <t>Andersen, S. H. and Wickman, N. (2000b). Bognæs A. In: Rigsantikvarens Arkæologiske Sekretariat (Ed.), Arkæologiske udgravninger i Danmark, 1999: 39.</t>
  </si>
  <si>
    <t>Andersen, S. H., Constandse-Westermann, T. S., Newell, R. R. et al. (1986). New radiocarbon dates for two Mesolithic burials in Denmark. In: Gowlett, J. A. J. and Hedges, R. E. M. (Eds.), Archaeological Results from Accelerator Dating. Oxford: Oxford University Committee for Archaeology, pp. 39–43.</t>
  </si>
  <si>
    <t>Astrup 2015</t>
  </si>
  <si>
    <t>Astrup, P. M. (2015). Sea-level Changes in Mesolithic southern Scandinavia: Long- and Short-term Effects on Society and Environment. Aarhus University: PhD Thesis.</t>
  </si>
  <si>
    <t>Astrup, P. M. (2018). Sea-level change in Mesolithic Southern Scandinavia: Long- and Short-term Effects on Society and the Environment. Aarhus: Aarhus University Press.</t>
  </si>
  <si>
    <t>Avnholt, A. (1944). Oldtidsminder og Oldtidsfund i Søllerød Kommune. Søllerødbogen. Herning: Historisk-Topografisk Selskab for Søllerød Kommune, pp. 41–72.</t>
  </si>
  <si>
    <t>Bailey and Milner 2008</t>
  </si>
  <si>
    <t>Bailey, G. and Milner, N. (2008). Molluscan Archives from European Prehistory. In: Antczak, A. and Cipriani, R. (Eds.), Early Human Impact on Megamolluscs. BAR International Series 1865. Oxford: Archaeopress, pp. 111–134.</t>
  </si>
  <si>
    <t>Bailey et al. 2020</t>
  </si>
  <si>
    <t>Becker 1939</t>
  </si>
  <si>
    <t>Becker, C. J. (1939). En Stenalderboplads på Ordrup Næs i Nordvestsjælland. Aarbøger for Nordisk Oldkyndighed Og Historie, 1939: 199–280.</t>
  </si>
  <si>
    <t>Bertelsen, J. B. (1991a). Vojel II. In: Rigsantikvarens Arkæologiske Sekretariat (Ed.), Arkæologiske udgravninger i Danmark, 1990: 66.</t>
  </si>
  <si>
    <t>Bertelsen, J. B. (1991b). Vojel III. In: Rigsantikvarens Arkæologiske Sekretariat (Ed.), Arkæologiske udgravninger i Danmark, 1990: 66.</t>
  </si>
  <si>
    <t>Bertelsen, J. B. and Jørgensen, C. A. (1995). Kærshale. In: Rigsantikvarens Arkæologiske Sekretariat (Ed.), Arkæologiske udgravninger i Danmark, 1994: 72.</t>
  </si>
  <si>
    <t>Binder 2020</t>
  </si>
  <si>
    <t>Binder, A. G. (2020). Orenæs, Kabel 8. Beretning for undersøgelse af en Ertebølleboplads i Storstrømmen ved Lymose Skov, Falster, VIR 2772. Roskilde: Vikingeskibsmuseet.</t>
  </si>
  <si>
    <t>Boas, N. A. (1985). Birkelund. In: Rigsantikvarens Arkæologiske Sekretariat (Ed.), Arkæologiske udgravninger i Danmark, 1984: 75.</t>
  </si>
  <si>
    <t>Boas, N. A. (1986). Holmenge. In: Rigsantikvarens Arkæologiske Sekretariat (Ed.), Arkæologiske udgravninger i Danmark, 1985: 98.</t>
  </si>
  <si>
    <t>Boas 1987</t>
  </si>
  <si>
    <t>Boas, N. A. (1987). Fannerup F. In: Rigsantikvarens Arkæologiske Sekretariat (Ed.), Arkæologiske udgravninger i Danmark, 1986: 89.</t>
  </si>
  <si>
    <t>Boas, N. A. and Kristiansen, K. (2001). Pognæs. In: Rigsantikvarens Arkæologiske Sekretariat (Ed.), Arkæologiske udgravninger i Danmark, 2000: 105.</t>
  </si>
  <si>
    <t>Brinch Petersen 1974</t>
  </si>
  <si>
    <t>Brinch Petersen, E. (1974). Gravene ved Dragsholm. Fra jæger til bønder for 6000 år siden. Nationalmuseets Arbejdsmark, 1974: 112–120.</t>
  </si>
  <si>
    <t>Broholm 1928</t>
  </si>
  <si>
    <t>Broholm, H. C. (1928). Langøfundet. En boplads fra den ældre stenalder på Fyn. Aarbøger for nordisk Oldkyndighed og Historie, 1928: 19–28.</t>
  </si>
  <si>
    <t>Broholm and Rasmussen 1931</t>
  </si>
  <si>
    <t>Broholm, H. C. and Rasmussen, J. P. (1931). Ein steinzeitlicher hausgrund bei Strandegaard, Ostseeland. Acta Archaeologica, 2: 265–278.</t>
  </si>
  <si>
    <t>Brøndsted 1938</t>
  </si>
  <si>
    <t>Brøndsted, J. (1938). Danmarks Oldtid. I. Stenalderen. København: Gyldendal.</t>
  </si>
  <si>
    <t>Cardell 2004</t>
  </si>
  <si>
    <t>Cardell, A. (2004). Fish bones from the late Atlantic Ertebølle settlement of Møllegabet II, Ærø, Denmark. In: Skaarup, J. and Grøn, O. (Eds.), Møllegabet II. A submerged Mesolithic settlement in southern Denmark. British Archaeological Reports International Series 1328. Oxford: Archaeopress, pp. 148–158.</t>
  </si>
  <si>
    <t>Chaudesaigues-Clausen, S. (2023). Mesolithic persistence and Neolithic emergence at Syltholm II (MLF00906-III). Osseous artefacts before and after 4000 BCE on the coast of Lolland, Denmark. In: Groß, D. and Rothstein, M. (Eds.), Changing Identity in a Changing World. Current Studies on the Stone Age around 4000 BCE. Leiden: Sidestone Press, pp. 149–164.</t>
  </si>
  <si>
    <t>Christensen, C. (1982). Havniveauændringer 5500-2500 f.Kr. i Vedbækområdet NØ-Sjælland. Dansk Geologisk Forening Årsskrift for 1981: 91–107.</t>
  </si>
  <si>
    <t>Christensen, K. (1990). Nyvang. In: Rigsantikvarens Arkæologiske Sekretariat (Ed.), Arkæologiske udgravninger i Danmark, 1989: 18.</t>
  </si>
  <si>
    <t>Christensen, C. (1994). Lammefjorden, Undersøgelser på 4 loka-liteter i fjorden giver informationer om havniveauændringerog afkræfter formodet forekomst af tektoniske bevægelser aflandjorden i atlantisk tid. Nationalmuseets naturvidenskabelige Undersøgelser, 16: 1–31.</t>
  </si>
  <si>
    <t>Clark 1946</t>
  </si>
  <si>
    <t>Clark 1947</t>
  </si>
  <si>
    <t>Craig et al. 2006</t>
  </si>
  <si>
    <t>Degerbøl, M. (1926). Bibliographia Wingeiana. En fortegnelse over Herluf Winge’s arbejder. Videnskabelige Meddel. Fra den Naturhistoriske Forening i København, 82: 1–41.</t>
  </si>
  <si>
    <t>Degerbøl 1933</t>
  </si>
  <si>
    <t>Degerbøl, M. (1933). Danmarks pattedyr i fortiden i sammenligning med recente former I. Videnskabelige Meddel. Fra den Naturhistoriske Forening i København, 96(II): 357–641.</t>
  </si>
  <si>
    <t>Degerbøl 1939</t>
  </si>
  <si>
    <t>Degerbøl, M. (1939). Bundsø, En yngre Stenalders boplads på Als. Aarbøger for nordisk Oldkyndighed og Historie, 1939: 85–198.</t>
  </si>
  <si>
    <t>Degerbøl 1942</t>
  </si>
  <si>
    <t>Degerbøl, M. (1942). Et Knoglemateriale fra Dyrholmen-Bopladsen, en ældre Stenalder-Køkkenmødding. Med særligt Henblik på Uroksens Køns- Dimorphisme og på Kannibalisme i Danmark. Det Kongelige Danske Videnskabernes Selskab. Arkæologisk-Kunsthistoriske Skrifter, I, 1: 78–135.</t>
  </si>
  <si>
    <t>Degerbøl, M. (1943). Om dyrelivet i Aamosen i stenalderen. In: Mathiassen, T. (Ed.), Stenalderbopladser i Aamosen. København: Nordiske Fortidsminder, III, 3: 165–206.</t>
  </si>
  <si>
    <t>Degerbøl, M. (1945). Subfossile Fisk fra Kvartærtiden i Danmark. København: Vidensk, Medd, Bind 106.</t>
  </si>
  <si>
    <t>Dencker, J. (2007). Marinarkæologisk undersøgelse af stenalderboplads efter “Sormovskiy 3053’s” grundstødning ved Bandholm. MAJ j.nr. 2525. Roskilde: Vikingeskibsmuseet.</t>
  </si>
  <si>
    <t>Ebbesen, K. (1994). Simple, tidligneolitiske grave. Aarbøger for Nordisk Oldkyndighed og Historie, 1992: 47–102.</t>
  </si>
  <si>
    <t>Enghoff 1983</t>
  </si>
  <si>
    <t>Enghoff, I. B. (1983). Size distribution of cod (Gadidae) and whiting (Merlangius merlangus) (Pisces, Gadidae) from a Mesolithic settlement at Vedbaek, north Zealand, Denmark. Videnskabelige Medelelser fra Dansk Naturhistorisk Forening, 144: 83–97.</t>
  </si>
  <si>
    <t>Enghoff 1989</t>
  </si>
  <si>
    <t>Enghoff 1995</t>
  </si>
  <si>
    <t>Enghoff 1999</t>
  </si>
  <si>
    <t>Enghoff 2009</t>
  </si>
  <si>
    <t>Enghoff, I. B. (2009). Dyreknogler fra Ronæs Skov-bopladsen. In: Andersen, S. H. (Ed.), Ronæs Skov: Marianarkæologiske undersøgelser af kystboplads fra Ertebølletid. Aarhus: Aarhus University Press, pp. 243–271.</t>
  </si>
  <si>
    <t>Enghoff, I. B. (2011). Regionality and Biotope Exploitation in Danish Ertebølle and Adjoining Periods. Scientia Danica. Series B. Biologica. Vol. 1. København: Det Kongelige Danske Videnskabernes Selskab.</t>
  </si>
  <si>
    <t>Fiedler, K. and Hyttel, F. D. (2016). Køge Havn. Beretning for forundersøgelse af delområde IIIC, V og VI (syd). VIR 2769. Roskilde: Vikingeskibs Museet.</t>
  </si>
  <si>
    <t>Fiedler, K. and Jonsson, M. (2018). Køge Havn. Udgravningsberetning for Køge Havn, Kaj 50 og Køge Havn, Fiskegærde. VIR 2769. Roskilde: Vikingeskibs Museet.</t>
  </si>
  <si>
    <t>Fiedler et al. 2022</t>
  </si>
  <si>
    <t>Fischer 1985</t>
  </si>
  <si>
    <t>Fischer, A. (1985). Udgravning på stenalderbopladsen Nøddekonge i 1984. Copenhagen: Internal excavation report Nationalmuseet og Fredningsstyrelsen.</t>
  </si>
  <si>
    <t>Fischer, A. (2002). Food for Feasting. In: Fischer, A. and Kristensen, K. (Eds.), The Neolithisation of Denmark – 150 Years of Debate. Sheffield: J.R. Collis Publications, pp. 343–393.</t>
  </si>
  <si>
    <t>Fischer 2007</t>
  </si>
  <si>
    <t>Fischer, A. (2007). Coastal fishing in Stone Age Denmark: evidence from below and above the present sea level and from the bones of human beings. In: Milner, N., Craig, O. E. and Bailey, G. N. (Eds.), Shell Middens in Atlantic Europe. Oxford: Oxbow Books, pp. 54–69.</t>
  </si>
  <si>
    <t>Fischer, A. and Hansen, J. S. (2005). Mennesket og havet I ældre stenalder. In: Bunte, C. (Ed.), Arkeologi och naturvetenskap. Lund: Gyllenstiernska Krapperupstiftelsen, pp. 277–297.</t>
  </si>
  <si>
    <t>Fischer and Heinemeier 2003</t>
  </si>
  <si>
    <t>Fischer, A. and Pedersen, L. (1997). Site records. In: Pedersen, L., Fischer, A. and Aaby, B. (Eds.), The Danish Storebælt since the Ice Age: man, sea and forest. Copenhagen: A/S Storebæltsforbindelsen, pp. 319–324.</t>
  </si>
  <si>
    <t>Fischer, A., Heinemeier, J. and Bennike, P. (2005). Særling fra Sejerø. In: Pedersen, L. (Ed.), Årets Gang. Beretning og regnskab 2004 for Kalundborg og Omegns Museum, pp. 64–68.</t>
  </si>
  <si>
    <t>Forchhammer et al. 1851</t>
  </si>
  <si>
    <t>Forchhammer, G., Steenstrup, J. and Worsaae, J. (1851). Undersögelser i Geologisk–antiqvarisk Retning (Særskilt optrykt af Oversigten over Videnskabernes Selskabs Forhandlinger i Aarene 1848 og 1851). København: Bianco Luno.</t>
  </si>
  <si>
    <t>Forchhammer et al. 1852</t>
  </si>
  <si>
    <t>Forchhammer, G., Steenstrup, J. and Worsaae, J. (1852). Undersögelser i Geologisk–antiqvarisk Retning (Særskilt optrykt af Oversigten over Videnskabernes Selskabs Forhandlinger i Aaret 1851). København: Bianco Luno.</t>
  </si>
  <si>
    <t>Foss, P. (2000). Sømærkevej. In: Rigsantikvarens Arkæologiske Sekretariat (Ed.), Arkæologiske udgravninger i Danmark, 1999: 10.</t>
  </si>
  <si>
    <t>Fund og Fortidsminder</t>
  </si>
  <si>
    <t>https://www.kulturarv.dk/fundogfortidsminder/Kort/</t>
  </si>
  <si>
    <t>Gabrielsen 1953</t>
  </si>
  <si>
    <t>Gabrielsen, S. (1953). Udgravningen på Flynderhage 1945-47. Aarhus Stifts Aarbøger, XLVI: 5–16.</t>
  </si>
  <si>
    <t>Gotfredsen 1998</t>
  </si>
  <si>
    <t>Gotfredsen, A. B. (1998). En rekonstruktion af palæomiljøet omkring thre senmesolitske bopladser i Store Åmose, Vestsjælland-baseret på pattedyr- og fugleknogler. Geologisk Tidsskrift, 2: 92–103.</t>
  </si>
  <si>
    <t>Gron, K. (2013). The Ertebølle Faunal Economy and the Transition to Agriculture in Southern Scandinavia. University of Wisconsin-Madison: PhD Thesis.</t>
  </si>
  <si>
    <t>Günther et al. 2018</t>
  </si>
  <si>
    <t>Hatting, T. (1978). Lidsø: Zooarchaeological remains from a Neolithic settlement. In: Davidson, K. (Ed.), The Final TRB Culture in Denmark: A Settlement Study. Arkæologiske Studier, Volume V. Copenhagen: Akademisk Forlag, pp. 193–207.</t>
  </si>
  <si>
    <t>Hatting, T., Holm, E. and Rosenlund, K. (1973). En Pelsjægerboplads fra Stenalderen. Kaskelot, 10: 13–21.</t>
  </si>
  <si>
    <t>Hede, S. U. (2005). The Finds: Mammal, Bird and Amphibian Bones. In: Price, T. D. and Gebauer, A. B. (Eds.), Smakkerup Huse: A Late Mesolithic Coastal Site in Northwest Zealand, Denmark. Aarhus: Aarhus University Press, pp. 91–102.</t>
  </si>
  <si>
    <t>Heinemeier, J. (2002). AMS 14C-dateringer, Aarhus 2001. In: Rigsantikvarens Arkæologiske Sekretariat (Ed.), Arkæologiske udgravninger i Danmark, 2001: 263–292.</t>
  </si>
  <si>
    <t>Heinemeier, J. and Rud, N. (1997). AMS 14C-dateringer, Aarhus 1996. In: Rigsantikvarens Arkæologiske Sekretariat (Ed.), Arkæologiske udgravninger i Danmark, 1996: 300–305.</t>
  </si>
  <si>
    <t>Heinemeier, J. and Rud, N. (1998). AMS 14C-dateringer, Aarhus 1997. In: Rigsantikvarens Arkæologiske Sekretariat (Ed.), Arkæologiske udgravninger i Danmark, 1997: 282–192</t>
  </si>
  <si>
    <t>Heinemeier, J. and Rud, N. (1999). AMS 14C dateringer, Aarhus 1998. In: Rigsantikvarens Arkæologiske Sekretariat (Ed.), Arkæologiske udgravninger i Danmark, 1998: 327–345.</t>
  </si>
  <si>
    <t>Heinemeier, J. and Rud, N. (2000). AMS 14C-dateringer, Aarhus 1999. In: Rigsantikvarens Arkæologiske Sekretariat (Ed.), Arkæologiske udgravninger i Danmark, 1999: 296–313.</t>
  </si>
  <si>
    <t>Heinemeier, J. and Rud, N. (2001). AMS 14C-dateringer, Aarhus 2000. In: Rigsantikvarens Arkæologiske Sekretariat (Ed.), Arkæologiske udgravninger i Danmark, 2000: 313–328.</t>
  </si>
  <si>
    <t>Heinemeier, J., Nielsen, S. H. and Rud, N. (1993). Danske AMS 14C dateringer, Aarhus 1992. In: Rigsantikvarens Arkæologiske Sekretariat (Ed.), Arkæologiske udgravninger i Danmark, 1992: 291–303.</t>
  </si>
  <si>
    <t>Henriksen, M. B. (1997). Langø. In: Rigsantikvarens Arkæologiske Sekretariat (Ed.), Arkæologiske udgravninger i Danmark, 1996: 48.</t>
  </si>
  <si>
    <t>Heron et al. 2013</t>
  </si>
  <si>
    <t>Hodgetts, L. and Rowley-Conwy, P. (2004). Mammal and bird Remains from the underwater excavations at Møllegabet II. In: Skaarup, J. and Grøn, O. (Eds.), Møllegabet II. A submerged Mesolithic settlement in southern Denmark. British Archaeological Reports International Series 1328. Oxford: Archaeopress, pp. 144–147.</t>
  </si>
  <si>
    <t>Hylleberg, J. (1998). Sen Kongemose/Ertebølle i mose ved Rønbjerg, Limfjorden: Pandeskal, østers og anden fauna. Limfjordsprojektet, 8: 247-259.</t>
  </si>
  <si>
    <t>Jensen, A-E. (1984). Sødring Bygade. In: Rigsantikvarens Arkæologiske Sekretariat (Ed.), Arkæologiske udgravninger i Danmark, 1983: 72.</t>
  </si>
  <si>
    <t>Jensen, A. N. (1989). Langvad bro, Dalsgårde. In: Rigsantikvarens Arkæologiske Sekretariat (Ed.), Arkæologiske udgravninger i Danmark, 1988: 68.</t>
  </si>
  <si>
    <t>Jensen 1995</t>
  </si>
  <si>
    <t>Jensen, O. L. (1995). Nivågård. In: Rigsantikvarens Arkæologiske Sekretariat (Ed.), Arkæologiske udgravninger i Danmark, 1994: 5.</t>
  </si>
  <si>
    <t>Jensen 2001</t>
  </si>
  <si>
    <t>Jensen, O. I. and Overgaard, K. G. (1999). Dalsgårde II. In: Rigsantikvarens Arkæologiske Sekretariat (Ed.), Arkæologiske udgravninger i Danmark, 1998: 89.</t>
  </si>
  <si>
    <t>Jensen, L. E., Jensen, S., Christensen, V. K. et al. (2016). Syltholmudgravningerne – jagten på stenalderens jægere, fiskere og bønder i et druknet landskab. Aarbøger for Nordisk Oldkyndighed og Historie, 2015: 33–62.</t>
  </si>
  <si>
    <t>Jonsson, M. and Astrup, P. M. (2020). Thor offshore wind farm. Geoarchaeological analysis. DKM nr: 20.959. Thorsminde: Strandingsmuseum St George.</t>
  </si>
  <si>
    <t>Kannegaard, E. (1986). Sivested. In: Rigsantikvarens Arkæologiske Sekretariat (Ed.), Arkæologiske udgravninger i Danmark, 1985: 101.</t>
  </si>
  <si>
    <t>Kannegaard, E. (2013). Småting fra Nederst. Museum Østjylland, Randers, Djursland, Årbog 2013: 204–209.</t>
  </si>
  <si>
    <t>Klassen, L. (2020). The Pitted Ware Culture on Djursland. Supra-regional significance and contacts in the Middle Neolithic of southern Scandinavia. Aarhus: Aarhus University Press.</t>
  </si>
  <si>
    <t>Klassen, L., Price, T. D., Sjögren, K-G. et al. (2020). Strontium and lead isotope studies of faunal and human remains from Kainsbakke and Kirial Bro. In: Klassen, L. (Ed.), The Pitted Ware Culture on Djursland. Supra-regional significance and contacts in the Middle Neolithic of southern Scandinavia. Aarhus: Aarhus University Press, pp. 407–446.</t>
  </si>
  <si>
    <t>Klingenberg, S. (1986). Hessel Skovhuse. In: Rigsantikvarens Arkæologiske Sekretariat (Ed.), Arkæologiske udgravninger i Danmark, 1985: 75.</t>
  </si>
  <si>
    <t>Koch, E. (1998). Neolithic Bog pots from Zealand, Møn, Lolland and Falster. Nordiske Fortidsminder Serie B. København: Det Kongelige Nordiske Oldskriftselskab.</t>
  </si>
  <si>
    <t>Koivisto, S., Robson, H. K., Philippsen, B. et al. (submitted). Fishing with stationary wooden structures in Stone Age Denmark, with a special focus on the prehistoric Syltholm Fjord, southern Lolland. Proceedings of the Prehistoric Society.</t>
  </si>
  <si>
    <t>Kveiborg, J. (2019). Zooarkæologisk analyse af knoglemateriale fra MOE 00839 Sporbyen Scandia (FHM 4296/2914). Højbjerg: Moesgaard Museum.</t>
  </si>
  <si>
    <t>Larsen 2005</t>
  </si>
  <si>
    <t>Larsen, C. S. (2005). The Finds: Fish Bones and Shell. In: Price, T. D. and Gebauer, A. B. (Eds.), Smakkerup Huse: A Late Mesolithic Coastal Site in Northwest Zealand, Denmark. Aarhus: Aarhus University Press, pp. 103-114.</t>
  </si>
  <si>
    <t>Laurie 2008</t>
  </si>
  <si>
    <t>Laurie, E. M. (2008). An Investigation of the Common Cockle (Cerastoderma edule (L)): Collection practices at the kitchen midden sites of Norsminde and Krabbesholm, Denmark. BAR International Series 1834. Oxford: Archaeopress.</t>
  </si>
  <si>
    <t>Madsen, A. P., Müller, S., Neergaard, C. et al. (1900). Affaldsdynger fra Stenalderen i Danmark: Undersøgte for Nationalmuseet. Copenhagen: C. A. Reitzel.</t>
  </si>
  <si>
    <t>Måge, B. T., Groß, D. and Kanstrup, M. (2023). The Femern project: A large-scale excavation of a Stone Age landscape. In: Groß, D. and Rothstein, M. (Eds.), Changing Identity in a Changing World. Current Studies on the Stone Age around 4000 BCE. Leiden: Sidestone Press, pp. 21–32.</t>
  </si>
  <si>
    <t>Magnussen, B. I. (2007). En Geologisk og Zooarkæologisk Analyse of Kystbopladsen: Lollikhuse på Overgangen Mellem Mesolitikum og Neolitikum. Copenhagen University: MA Dissertation.</t>
  </si>
  <si>
    <t>Malmros, C. (1975). Vejlebro – en stenalderboplads ved Arrefjorden. Nationalmuseets Arbejdsmark, 1975: 99–117.</t>
  </si>
  <si>
    <t>Malmros, C. and Tauber, H. (1977). Kulstof 14-dateringer af dansk enkeltgravskultur. Aarbøger for Nordisk Oldkyndighed og Historie, 1977: 78–95.</t>
  </si>
  <si>
    <t>Mathiassen 1935</t>
  </si>
  <si>
    <t>Mathiassen, T. (1935). Blubber lamps in the Ertebølle culture? Acta Archaeologica, 6: 139–152.</t>
  </si>
  <si>
    <t>Mathiassen 1940</t>
  </si>
  <si>
    <t>Mathiassen, T. (1940). Havnelev-Strandegård: Et Bidrag Til Diskussionen om den Yngre Stenalders Begyndelse i Danmark. Aarbøger for Nordisk Oldkyndighed og Historie, 1940: 1–55.</t>
  </si>
  <si>
    <t>Mathiassen 1948</t>
  </si>
  <si>
    <t>Mathiassen, T. (1948). Danske Oldsager I. Ældre Stenalder. København.</t>
  </si>
  <si>
    <t>Mathiassen, T., Degerbøl, M. and Troels-Smith, J. (1942). Dyrholmen: En Stendalderboplads paa Djursland. København: Det Kongelige Danske Videnskabernes Selskab.</t>
  </si>
  <si>
    <t>Meadows and Fischer 2024</t>
  </si>
  <si>
    <t>Michaelsen, K. K. (1988). Øxenbjerg. In: Rigsantikvarens Arkæologiske Sekretariat (Ed.), Arkæologiske udgravninger i Danmark, 1987: 52.</t>
  </si>
  <si>
    <t>Milner, N. (2002). Incremental growth of the European Oyster, Ostrea edulis: Seasonality information from Danish kitchenmiddens. British Archaeological Reports International Series 1057. Oxford: Archaeopress.</t>
  </si>
  <si>
    <t>Møhl 1960</t>
  </si>
  <si>
    <t>Møhl, U. (1960). Sammenfatning af knoglematerialet. In: Andersen, K. (Ed.), Verupbopladsen. Copenhagen: Det Kongelige Nordiske Oldskriftselskab.</t>
  </si>
  <si>
    <t>Møhl 1971</t>
  </si>
  <si>
    <t>Møhl, U. (1971). Oversigt over dyreknoglerne fra Ølby Lyng. En Østsjællandsk kystboplads med Ertebøllekultur. Aarbøger for nordisk Oldkyndighed og Historie, 1971: 43–77.</t>
  </si>
  <si>
    <t>Møhl 1978</t>
  </si>
  <si>
    <t>Nielsen, L. E. (2005). Nørholm Kær II. In: Rigsantikvarens Arkæologiske Sekretariat (Ed.), Arkæologiske udgravninger i Danmark, 2004: 77.</t>
  </si>
  <si>
    <t>Nielsen 2008</t>
  </si>
  <si>
    <t>Nielsen, N. H. (2009). Molluscan studies of the Danish Mesolithic-Neolithic shellmidden Krabbesholm II: New information concerning the marine and terrestrial environment. In: McCartan, S., Schulting, R., Warren, G. et al. (Eds.), Mesolithic Horizons Volume II: Papers presented at the Seventh International Conference on the Mesolithic in Europe, Belfast 2005. Oxford: Oxbow Books, pp. 907.</t>
  </si>
  <si>
    <t>Nielsen and Christensen 1999</t>
  </si>
  <si>
    <t>Nielsen, A. B. and Christensen, C. (1999). Yderhede. Geobotnisk undersøgelse på Ertebølleplads på Skagens Odde. Vegetationsudvikling og strandlinier. NNU rapport, 53.</t>
  </si>
  <si>
    <t>Nielsen, S. and Simonsen, J. (1991). Strømhus. In: Rigsantikvarens Arkæologiske Sekretariat (Ed.), Arkæologiske udgravninger i Danmark, 1990: 71.</t>
  </si>
  <si>
    <t>Noe-Nygaard 1971</t>
  </si>
  <si>
    <t>Noe-Nygaard, N. (1995). Ecological, sedimentary, and geochemical evolution of the late-glacial to postglacial Åmose Lacustrine Basin, Denmark. Oslo: Scandinavian University Press.</t>
  </si>
  <si>
    <t>Nyegaard, G. (1985). Faunalevn fra yngre stenalder på øerne syd for Fyn. In: Skaarup, J. (Ed.), Yngre Stenalder på Øerne Syd for Fyn. Rudkøbing: Langelands Museum, pp. 426–457.</t>
  </si>
  <si>
    <t>Petersen 1971</t>
  </si>
  <si>
    <t>Petersen, E. B. (1971). Ølby Lyng. En østsjællansk kystboplads med Ertebøllekultur. Aarbøger for Nordisk Oldkyndighed og Historie, 1970: 5–42.</t>
  </si>
  <si>
    <t>Petersen, P. V. (1985b). Sparregård. In: Rigsantikvarens Arkæologiske Sekretariat (Ed.), Arkæologiske udgravninger i Danmark, 1984: 25.</t>
  </si>
  <si>
    <t>Petersen, K. S. (1993). Environmental changes recorded in the Holocene molluscan faunas from Djursland, Denmark. Scripta Geologica Special Issue, 2: 359–369.</t>
  </si>
  <si>
    <t>Petersen et al. 1888</t>
  </si>
  <si>
    <t>Petersen, C. G. J., Winge, H. and Winge, O. (1888). Dyrelevninger fra ældre og yngre stenalders bopladser. Aarbøger for Nordisk Oldkyndighed og Historie, 3: 310–322.</t>
  </si>
  <si>
    <t>Philippsen 2018</t>
  </si>
  <si>
    <t>Philippsen, B., Iversen, R. and Klassen, L. (2020). The Pitted Ware culture chronology on Djursland. New evidence from Kainsbakke and other sites. In: Klassen, L. (Ed.), The Pitted Ware Culture on Djursland. Supra-regional significance and contacts in the Middle Neolithic of southern Scandinavia. Aarhus: Aarhus University Press, pp. 257–277.</t>
  </si>
  <si>
    <t>Pleuger, S. and Makarewicz, C. (2020). Exploitation of marine fish by Pitted Ware groups at Kainsbakke and Kirial Bro. In: Klassen, L. (Ed.), The Pitted Ware Culture on Djursland. Supra-regional significance and contacts in the Middle Neolithic of southern Scandinavia. Aarhus: Aarhus University Press, pp. 341–370.</t>
  </si>
  <si>
    <t>Prangsgaard, K. (2008). Fiskegærde fra senneolitikum i Slivsø. Arkæologi i Slesvig, 12, 2008: 31–38</t>
  </si>
  <si>
    <t>Price, T. D. (2022). Seeking the First Farmers in Western Sjælland, Denmark. Oxford: Oxbow Books.</t>
  </si>
  <si>
    <t>Price and Gebauer 2005</t>
  </si>
  <si>
    <t>Price, T. D. and Gebauer, A. B. (2005). Smakkerup Huse: A Late Mesolithic Coastal Site in Northwest Zealand, Denmark. Aarhus: Aarhus University Press.</t>
  </si>
  <si>
    <t>Rahbek, U. (1995). Danske Arkæologiske 14C-dateringer, København 1994. In: Rigsantikvarens Arkæologiske Sekretariat (Ed.), Arkæologiske udgravninger i Danmark, 1994: 275–297.</t>
  </si>
  <si>
    <t>Rahbek, U. and Rasmussen, K. L. (1994). Danske Arkæologiske 14C-dateringer, København 1993. In: Rigsantikvarens Arkæologiske Sekretariat (Ed.), Arkæologiske udgravninger i Danmark, 1993: 276–288.</t>
  </si>
  <si>
    <t>Rahbek, U. and Rasmussen, K. L. (1996). Danske Arkæologiske 14C-dateringer, København 1995. In: Rigsantikvarens Arkæologiske Sekretariat (Ed.), Arkæologiske udgravninger i Danmark, 1995: 296–315.</t>
  </si>
  <si>
    <t>Rasmussen, L. W. (1986). Forholdet mellem grubekeramisk kultur og enkeltgravs-kulturen i Danmark. In: Adamsen, C. and Ebbesen, K. (Eds.), Stridsøksetid i Sydskandinavien. København: Arkæologiske Skrifter 1, pp. 165–168.</t>
  </si>
  <si>
    <t>Rasmussen, K. L. (1992). Danske Arkæologiske 14C-dateringer, København 1991. In: Rigsantikvarens Arkæologiske Sekretariat (Ed.), Arkæologiske udgravninger i Danmark, 1991: 233–250.</t>
  </si>
  <si>
    <t>Rasmussen, K. L. (1997). Danske Arkæologiske 14C-dateringer, København 1996. In: Rigsantikvarens Arkæologiske Sekretariat (Ed.), Arkæologiske udgravninger i Danmark, 1996: 286–299.</t>
  </si>
  <si>
    <t>Rasmussen, K. L. (1998a). Danske Arkæologiske 14C-dateringer, København 1997. In: Rigsantikvarens Arkæologiske Sekretariat (Ed.), Arkæologiske udgravninger i Danmark, 1997: 272–281.</t>
  </si>
  <si>
    <t>Rasmussen, K. L. (1998b). Kulstof-14 dateringen af Nivågård-barnet. Hørsholm Egns Museum Årbog, 1998: 36–40.</t>
  </si>
  <si>
    <t>Rasmussen, K. L. (1999). Danske Arkæologiske 14C-dateringer, København 1998. In: Rigsantikvarens Arkæologiske Sekretariat (Ed.), Arkæologiske udgravninger i Danmark, 1998: 310–326.</t>
  </si>
  <si>
    <t>Rasmussen 2000</t>
  </si>
  <si>
    <t>Rasmussen, K. L. (2000). Danske Arkæologiske 14C-dateringer, København 1999. In: Rigsantikvarens Arkæologiske Sekretariat (Ed.), Arkæologiske udgravninger i Danmark, 1999: 314–325.</t>
  </si>
  <si>
    <t>Rasmussen 2013</t>
  </si>
  <si>
    <t>Rasmussen, K. L. (2013). Radiocarbon dates from Tybrind Vig. In: Andersen, S. H. (Ed.), Tybrind Vig: Submerged Mesolithic settlements in Denmark. Aarhus: Aarhus University Press, pp. 363–364.</t>
  </si>
  <si>
    <t>Rasmussen, L. W. and Boas, N. A. (1982). Kainsbakke og Kirial Bro. To bopladser fra den grubekeramiske kultur ved Grenå. Antikvariske Studier 5, 1982: 104–114.</t>
  </si>
  <si>
    <t>Rasmussen and Rahbek 1993</t>
  </si>
  <si>
    <t>Rasmussen, K. L. and Rahbek, U. (1993). Danske arkæologiske 14C-dateringer, København 1992. In: Rigsantikvarens Arkæologiske Sekretariat (Ed.), Arkæologiske udgravninger i Danmark, 1992: 271–290.</t>
  </si>
  <si>
    <t>Rasmussen, R. Z., Rasmussen, U. L. and Johansen, E. (1996). Ajstrup Krat. In: Rigsantikvarens Arkæologiske Sekretariat (Ed.), Arkæologiske udgravninger i Danmark, 1995: 85.</t>
  </si>
  <si>
    <t>Ravn, M. (2011). The Early Neolithic Volling site of Kildevang – its chronology and intra-spatial organisation. In: Hartz, S., Lüth, F. and Terberger, T. (Eds.), Frühe Keramik im Ostseeraum e Datierung und Sozialer Kontext. Internationaler Workshop in Schleswig vom 20. bis 21. Oktober 2006. Bericht der Römisch-Germanischen Kommission 89. Mainz: Philipp Von Zabern, pp. 135–163.</t>
  </si>
  <si>
    <t>Richards, M. P. and Koch, E. (2001). Neolitisk kost: Analyser af kvælstof-isotopen 15N i menneskeskeletter fra yngre stenalder. Aarbøger for Nordisk Oldkyndighed og Historie, 1999: 7–17</t>
  </si>
  <si>
    <t>Ritchie, K. (2010). The Ertebølle Fisheries of Denmark, 5400-4000 B.C. University of Wisconsin-Madison: PhD Thesis.</t>
  </si>
  <si>
    <t>Ritchie, K. (2023). Zooarkæologisk analyse af knoglemateriale fra FHM 6218 Vestre Strandallé (FHM 4296/4410). Højbjerg: Moesgaard Museum.</t>
  </si>
  <si>
    <t>Ritchie, K. C., Andersen, S. H. and Kannegaard, E. (2021). Skellerup Enge: Evidence for a distinctive subsistence economy in western Denmark during the early Ertebølle. In: Borić, D., Antonović, D. and Mihailović, B. (Eds.), Foraging Assemblages Volume 1. Belgrade and New York: Serbian Archaeological Society and The Italian Academy for Advanced Studies in America, Columbia University.</t>
  </si>
  <si>
    <t>Robson 2010</t>
  </si>
  <si>
    <t>Robson, H. K. (2010). EELS! Carbon and nitrogen isotope signals in eel bone collagen from Mesolithic and Neolithic sites in northern Europe. University of Bradford: BSc Dissertation.</t>
  </si>
  <si>
    <t>Robson 2011</t>
  </si>
  <si>
    <t>Robson, H. K. (2011). Overexploitation of the European eel (Anguilla anguilla) at the Mesolithic-Neolithic kitchen midden at Havnø, Denmark? University of York: MA Dissertation.</t>
  </si>
  <si>
    <t>Rosenlund, K. (1976). Catalogue of Subfossil Danish vertebrates. København: Zoologisk Museum.</t>
  </si>
  <si>
    <t>Rowley-Conwy, P. A. (1980). Continuity and Change in the Prehistoric Economies of Denmark – 3,700 b.c. to 2,300 b.c. University of Cambridge: PhD Thesis.</t>
  </si>
  <si>
    <t>Rowley-Conwy 1984</t>
  </si>
  <si>
    <t>Rowley-Conwy 1995</t>
  </si>
  <si>
    <t>Saul 2011</t>
  </si>
  <si>
    <t>Skaarup, J. (1973). Hesselø-Sølager: Jagtstationen der südskandinavischen Trichterbecherkultur. Copenhagen: Akademisk Forlag.</t>
  </si>
  <si>
    <t>Skaarup and Grøn 2004</t>
  </si>
  <si>
    <t>Skaarup, J. and Grøn, O. (2004). Møllegabet II. A submerged Mesolithic settlement in southern Denmark. British Archaeological Reports International Series 1328. Oxford: Archaeopress.</t>
  </si>
  <si>
    <t>Skriver et al. 2017</t>
  </si>
  <si>
    <t>Smart, D. J. Q. (2000). Design and function in fishing gear: Shell mounds, bait and fishing practises. In: Young, R. (Ed.), Mesolithic Lifeways: Current Research from Britain and Ireland. Leicester Archaeology Monographs 7. Leicester: School of Archaeological Studies, University of Leicester, pp. 15–22.</t>
  </si>
  <si>
    <t>Sørensen, S. A. (1986). Kællingehaven. In: Rigsantikvarens Arkæologiske Sekretariat (Ed.), Arkæologiske udgravninger i Danmark, 1985: 16.</t>
  </si>
  <si>
    <t>Sørensen, S. A. (2009). Lollikhuse, a site from the transitional phase between the Mesolithic and Neolithic in Denmark. In: McCartan, S., Schulting, R., Warren, G. et al. (Eds.), Mesolithic Horizons Volume II: Papers presented at the Seventh International Conference on the Mesolithic in Europe, Belfast 2005. Oxford: Oxbow Books, pp. 541–547.</t>
  </si>
  <si>
    <t>Sørensen, L. (2020). Biased data or hard facts? Interpretations of the earliest evidence of agrarian activity in southern Scandinavia from 6000 to 4000 cal BC in a theoretical discourse on random down-the-line exchanges and structured migrations. In: Gron, K. J., Sørensen, L. and Rowley-Conwy, P. (Eds.), Farmers at the Frontier: A Pan European Perspective on Neolithisation. Oxford: Oxbow Books, pp. 289-316.</t>
  </si>
  <si>
    <t>Sørensen, S. A. and Dokkedal, L. (1996). Kalvøen. In: Rigsantikvarens Arkæologiske Sekretariat (Ed.), Arkæologiske udgravninger i Danmark, 1995: 5.</t>
  </si>
  <si>
    <t>Sternke, F. (2005). All are not Hunters that Knap the Stone – A Search for a Woman’s Touch in Mesolithic Stone Tool Production. In: Milner, N. J. and Woodman, P. C. (Eds.), Mesolithic Studies at the beginning of the 21st Century. Oxford: Oxbow Books, pp. 144–163.</t>
  </si>
  <si>
    <t>Tauber, H. (1971). Danske kulstof-14 dateringer af arkseologiske prever III. Aarbøger for Nordisk Oldkyndighed og Historie, 1970: 120–142.</t>
  </si>
  <si>
    <t>Tauber, H. (1981b). Kostvaner i forhistorisk tid—belyst ved C-13 målinger. In: Egevang, R. (Ed.), Det Skabende Menneske. Kulturhistoriske skitser tilegnet P. V. Glob 20, Vol. 1. Herning: Nationalmuseet, pp. 112–126.</t>
  </si>
  <si>
    <t>Tauber, H. (1983). 14C dating of human beings in relation to dietary habits. PACT, 8: 365-375.</t>
  </si>
  <si>
    <t>Tauber, H. (1987). Danske arkæologiske C-14 dateringer 1986. In: Rigsantikvarens Arkæologiske Sekretariat (Ed.), Arkæologiske udgravninger i Danmark, 1986: 178–199</t>
  </si>
  <si>
    <t>Tauber, H. (1988). Danske arkæologiske C-14 dateringer 1987. In: Rigsantikvarens Arkæologiske Sekretariat (Ed.), Arkæologiske udgravninger i Danmark, 1987: 227–244.</t>
  </si>
  <si>
    <t>Tauber, H. (1989). Danske arkæologiske C-14 dateringer, København 1988. In: Rigsantikvarens Arkæologiske Sekretariat (Ed.), Arkæologiske udgravninger i Danmark, 1988: 210–228.</t>
  </si>
  <si>
    <t>Tauber, H. (1990). Danske arkæologiske C-14 dateringer, København 1989. In: Rigsantikvarens Arkæologiske Sekretariat (Ed.), Arkæologiske udgravninger i Danmark, 1989: 225–240.</t>
  </si>
  <si>
    <t>Thompsen and Jessen 1906</t>
  </si>
  <si>
    <t>Thomsen, T. and Jessen, A. (1906). Brabrand – Fundet fra den ældre Stenalder. Arkæologisk og Geologisk behandlet. Aarbøger for Nordisk Oldkyndighed og Historie, 1906: 1–74.</t>
  </si>
  <si>
    <t>Troels-Smith, J. (1960). The Muldbjerg dwelling place: An Early Neolithic archaeological site in the Aamosen bog, West-Zealand, Denmark. Annual Report of the Board of Regents of the Smithsonian Institution, 4392: 577–601.</t>
  </si>
  <si>
    <t>Trolle, T. (2013). Human and animal bones from Tybrind Vig: Analysis and material from a burial and settlement. In: Andersen, S. H. (Ed.), Tybrind Vig: Submerged Mesolithic settlements in Denmark. Aarhus: Aarhus University Press, pp. 413–496.</t>
  </si>
  <si>
    <t>Uldum 2011</t>
  </si>
  <si>
    <t>Uldum, O. C. (2011). The Excavation of a Mesolithic Double Burial from Tybrind Vig, Denmark. In: Benjamin, J., Bonsall, C., Pickard, C. et al. (Eds.), Submerged Prehistory. Oxford: Oxbow, pp. 15–20.</t>
  </si>
  <si>
    <t>Westerby 1927</t>
  </si>
  <si>
    <t>Westerby, E. (1927). Stenalderbopladser ved Klampenborg. Nogle bidrag til studiet af den Mesolitiske periode. København: H. H. Thieles Bogtrykkeri.</t>
  </si>
  <si>
    <t>Wickman, N. (1993). Salvad. In: Rigsantikvarens Arkæologiske Sekretariat (Ed.), Arkæologiske udgravninger i Danmark, 1992: 16.</t>
  </si>
  <si>
    <t>Wincentz, L. (1987a). Kirial Bro. In: Rigsantikvarens Arkæologiske Sekretariat (Ed.), Arkæologiske udgravninger i Danmark, 1986: 89.</t>
  </si>
  <si>
    <t>Wincentz 1987b</t>
  </si>
  <si>
    <t>Wincentz, L. (1987b). Nederst. In: Rigsantikvarens Arkæologiske Sekretariat (Ed.), Arkæologiske udgravninger i Danmark, 1986: 91.</t>
  </si>
  <si>
    <t>Wincentz, L. (1990). Storekær. In: Rigsantikvarens Arkæologiske Sekretariat (Ed.), Arkæologiske udgravninger i Danmark, 1989: 67.</t>
  </si>
  <si>
    <t>Wincentz, L. and Boas, N. A. (1995). Fannerup A. In: Rigsantikvarens Arkæologiske Sekretariat (Ed.), Arkæologiske udgravninger i Danmark, 1994: 81.</t>
  </si>
  <si>
    <t>Winge 1888</t>
  </si>
  <si>
    <t>Winge, H. (1888). Dyrelevninger fra ældre og yngre Stenalders Bopladser. Aarbøger for Nordisk Oldkyndighed og Historie, 1888: 310–316.</t>
  </si>
  <si>
    <t>Winge, H. (1904). Om jordfundne pattedyr fra Danmark. Videnskabelige meddelelser fra den naturhistoriske forening i København, 1904: 193–304.</t>
  </si>
  <si>
    <t>Winge 1912</t>
  </si>
  <si>
    <t>Winge, H. (1912). Fuglene ved de danske Fyr i 1910. Videnskabelige Meddelelser fra Dansk naturhistorisk Forening i Kjøbenhavn, 63: 185.</t>
  </si>
  <si>
    <t>Winther 1928</t>
  </si>
  <si>
    <t>Winther, J. (1928). Lindø. En Boplads fra Danmarks Yngre Stenalder. Rudkøbing.</t>
  </si>
  <si>
    <t>https://frederikssundmuseum.dk/vidste-du-det-lollikhuse-var-et-af-jaegerstenalderfolkets-yndlingssteder/</t>
  </si>
  <si>
    <t>Core</t>
  </si>
  <si>
    <t>Est</t>
  </si>
  <si>
    <t>Oyster</t>
  </si>
  <si>
    <t>Mussel</t>
  </si>
  <si>
    <t>Cockle</t>
  </si>
  <si>
    <t>Periwinkle</t>
  </si>
  <si>
    <t>Europ. Mudsnail</t>
  </si>
  <si>
    <t>Total MAU</t>
  </si>
  <si>
    <t>Norsminde N77</t>
  </si>
  <si>
    <t>3900-2800</t>
  </si>
  <si>
    <t>4520-4000</t>
  </si>
  <si>
    <t>Krabbesholm II 7737</t>
  </si>
  <si>
    <t>Plough zone</t>
  </si>
  <si>
    <t>-</t>
  </si>
  <si>
    <t>3900-3100</t>
  </si>
  <si>
    <t>Cleaning layer</t>
  </si>
  <si>
    <t>4000-3900</t>
  </si>
  <si>
    <t>5200-4000</t>
  </si>
  <si>
    <t>Krabbesholm II 7738</t>
  </si>
  <si>
    <t>2850-2500</t>
  </si>
  <si>
    <t xml:space="preserve">3900-3100 </t>
  </si>
  <si>
    <t>Krabbesholm II Nielsen</t>
  </si>
  <si>
    <t>SGC</t>
  </si>
  <si>
    <t>1c</t>
  </si>
  <si>
    <t>1d</t>
  </si>
  <si>
    <t>1e</t>
  </si>
  <si>
    <t>1f</t>
  </si>
  <si>
    <t>1g</t>
  </si>
  <si>
    <t>1h</t>
  </si>
  <si>
    <t>4000-3300</t>
  </si>
  <si>
    <t>15a</t>
  </si>
  <si>
    <t>15b</t>
  </si>
  <si>
    <t>15c</t>
  </si>
  <si>
    <t>18a</t>
  </si>
  <si>
    <t>18b</t>
  </si>
  <si>
    <t>18c</t>
  </si>
  <si>
    <t>18d</t>
  </si>
  <si>
    <t>18e</t>
  </si>
  <si>
    <t>21a</t>
  </si>
  <si>
    <t>21b</t>
  </si>
  <si>
    <t>21c</t>
  </si>
  <si>
    <t>21d</t>
  </si>
  <si>
    <t>Sand layer</t>
  </si>
  <si>
    <t>27a</t>
  </si>
  <si>
    <t>27b</t>
  </si>
  <si>
    <t>Atomic C:N ratio</t>
  </si>
  <si>
    <t>Atomic C:S ratio</t>
  </si>
  <si>
    <t>Atomic N:S ratio</t>
  </si>
  <si>
    <t>p3k14c_ID</t>
  </si>
  <si>
    <t>Loc1 (region)</t>
  </si>
  <si>
    <t>Loc2 (location)</t>
  </si>
  <si>
    <t>Loc3 (waterbody)</t>
  </si>
  <si>
    <t>Est Start (BC)</t>
  </si>
  <si>
    <t>Est End (BC)</t>
  </si>
  <si>
    <r>
      <t>δ</t>
    </r>
    <r>
      <rPr>
        <b/>
        <vertAlign val="superscript"/>
        <sz val="10"/>
        <color rgb="FF000000"/>
        <rFont val="Times New Roman"/>
        <family val="1"/>
      </rPr>
      <t>13</t>
    </r>
    <r>
      <rPr>
        <b/>
        <sz val="10"/>
        <color rgb="FF000000"/>
        <rFont val="Times New Roman"/>
        <family val="1"/>
      </rPr>
      <t>C (‰, VPDB)</t>
    </r>
  </si>
  <si>
    <r>
      <t>Wood (</t>
    </r>
    <r>
      <rPr>
        <i/>
        <sz val="10"/>
        <color theme="1"/>
        <rFont val="Times New Roman"/>
        <family val="1"/>
      </rPr>
      <t>Corylus</t>
    </r>
    <r>
      <rPr>
        <sz val="10"/>
        <color theme="1"/>
        <rFont val="Times New Roman"/>
        <family val="1"/>
      </rPr>
      <t xml:space="preserve"> sp.) from sharpened stake</t>
    </r>
  </si>
  <si>
    <r>
      <t>Wood (</t>
    </r>
    <r>
      <rPr>
        <i/>
        <sz val="10"/>
        <color theme="1"/>
        <rFont val="Times New Roman"/>
        <family val="1"/>
      </rPr>
      <t>Corylus</t>
    </r>
    <r>
      <rPr>
        <sz val="10"/>
        <color theme="1"/>
        <rFont val="Times New Roman"/>
        <family val="1"/>
      </rPr>
      <t>) from sharpened pole</t>
    </r>
  </si>
  <si>
    <r>
      <t>Wood (</t>
    </r>
    <r>
      <rPr>
        <i/>
        <sz val="10"/>
        <color theme="1"/>
        <rFont val="Times New Roman"/>
        <family val="1"/>
      </rPr>
      <t>Corylus</t>
    </r>
    <r>
      <rPr>
        <sz val="10"/>
        <color theme="1"/>
        <rFont val="Times New Roman"/>
        <family val="1"/>
      </rPr>
      <t xml:space="preserve"> sp.) from fishing stake. Pole with bark and 41 annual rings</t>
    </r>
  </si>
  <si>
    <r>
      <t>Wood (</t>
    </r>
    <r>
      <rPr>
        <i/>
        <sz val="10"/>
        <color theme="1"/>
        <rFont val="Times New Roman"/>
        <family val="1"/>
      </rPr>
      <t>Corylus</t>
    </r>
    <r>
      <rPr>
        <sz val="10"/>
        <color theme="1"/>
        <rFont val="Times New Roman"/>
        <family val="1"/>
      </rPr>
      <t>)</t>
    </r>
  </si>
  <si>
    <r>
      <t>Wood (</t>
    </r>
    <r>
      <rPr>
        <i/>
        <sz val="10"/>
        <color theme="1"/>
        <rFont val="Times New Roman"/>
        <family val="1"/>
      </rPr>
      <t>Ulmus</t>
    </r>
    <r>
      <rPr>
        <sz val="10"/>
        <color theme="1"/>
        <rFont val="Times New Roman"/>
        <family val="1"/>
      </rPr>
      <t>)</t>
    </r>
  </si>
  <si>
    <r>
      <t>Wood (</t>
    </r>
    <r>
      <rPr>
        <i/>
        <sz val="10"/>
        <color theme="1"/>
        <rFont val="Times New Roman"/>
        <family val="1"/>
      </rPr>
      <t>Tilia</t>
    </r>
    <r>
      <rPr>
        <sz val="10"/>
        <color theme="1"/>
        <rFont val="Times New Roman"/>
        <family val="1"/>
      </rPr>
      <t>)</t>
    </r>
  </si>
  <si>
    <r>
      <t>Wood (</t>
    </r>
    <r>
      <rPr>
        <i/>
        <sz val="10"/>
        <color theme="1"/>
        <rFont val="Times New Roman"/>
        <family val="1"/>
      </rPr>
      <t xml:space="preserve">Corylus </t>
    </r>
    <r>
      <rPr>
        <sz val="10"/>
        <color theme="1"/>
        <rFont val="Times New Roman"/>
        <family val="1"/>
      </rPr>
      <t>sp.)</t>
    </r>
  </si>
  <si>
    <r>
      <t>Wood (</t>
    </r>
    <r>
      <rPr>
        <i/>
        <sz val="10"/>
        <color theme="1"/>
        <rFont val="Times New Roman"/>
        <family val="1"/>
      </rPr>
      <t>Betula</t>
    </r>
    <r>
      <rPr>
        <sz val="10"/>
        <color theme="1"/>
        <rFont val="Times New Roman"/>
        <family val="1"/>
      </rPr>
      <t xml:space="preserve"> sp.)</t>
    </r>
  </si>
  <si>
    <r>
      <t>Wood (</t>
    </r>
    <r>
      <rPr>
        <i/>
        <sz val="10"/>
        <color theme="1"/>
        <rFont val="Times New Roman"/>
        <family val="1"/>
      </rPr>
      <t>Quercus</t>
    </r>
    <r>
      <rPr>
        <sz val="10"/>
        <color theme="1"/>
        <rFont val="Times New Roman"/>
        <family val="1"/>
      </rPr>
      <t>)</t>
    </r>
  </si>
  <si>
    <r>
      <t>Wood (</t>
    </r>
    <r>
      <rPr>
        <i/>
        <sz val="10"/>
        <color theme="1"/>
        <rFont val="Times New Roman"/>
        <family val="1"/>
      </rPr>
      <t>Betula</t>
    </r>
    <r>
      <rPr>
        <sz val="10"/>
        <color theme="1"/>
        <rFont val="Times New Roman"/>
        <family val="1"/>
      </rPr>
      <t>)</t>
    </r>
  </si>
  <si>
    <r>
      <t>Hazel wood (</t>
    </r>
    <r>
      <rPr>
        <i/>
        <sz val="10"/>
        <color theme="1"/>
        <rFont val="Times New Roman"/>
        <family val="1"/>
      </rPr>
      <t>Corylus</t>
    </r>
    <r>
      <rPr>
        <sz val="10"/>
        <color theme="1"/>
        <rFont val="Times New Roman"/>
        <family val="1"/>
      </rPr>
      <t xml:space="preserve"> sp.)</t>
    </r>
  </si>
  <si>
    <r>
      <t>Wood (</t>
    </r>
    <r>
      <rPr>
        <i/>
        <sz val="10"/>
        <color theme="1"/>
        <rFont val="Times New Roman"/>
        <family val="1"/>
      </rPr>
      <t>Fraxinus excl.</t>
    </r>
    <r>
      <rPr>
        <sz val="10"/>
        <color theme="1"/>
        <rFont val="Times New Roman"/>
        <family val="1"/>
      </rPr>
      <t>) from post supporting wickerwork screen found 10 m from previous shore line.</t>
    </r>
  </si>
  <si>
    <r>
      <t>Wood (</t>
    </r>
    <r>
      <rPr>
        <i/>
        <sz val="10"/>
        <color theme="1"/>
        <rFont val="Times New Roman"/>
        <family val="1"/>
      </rPr>
      <t>Corylus</t>
    </r>
    <r>
      <rPr>
        <sz val="10"/>
        <color theme="1"/>
        <rFont val="Times New Roman"/>
        <family val="1"/>
      </rPr>
      <t xml:space="preserve"> sp.)</t>
    </r>
  </si>
  <si>
    <r>
      <t>Wood (</t>
    </r>
    <r>
      <rPr>
        <i/>
        <sz val="10"/>
        <color theme="1"/>
        <rFont val="Times New Roman"/>
        <family val="1"/>
      </rPr>
      <t>Tilia</t>
    </r>
    <r>
      <rPr>
        <sz val="10"/>
        <color theme="1"/>
        <rFont val="Times New Roman"/>
        <family val="1"/>
      </rPr>
      <t xml:space="preserve"> sp.)</t>
    </r>
  </si>
  <si>
    <r>
      <t>Wood (</t>
    </r>
    <r>
      <rPr>
        <i/>
        <sz val="10"/>
        <color theme="1"/>
        <rFont val="Times New Roman"/>
        <family val="1"/>
      </rPr>
      <t>Fraxinus</t>
    </r>
    <r>
      <rPr>
        <sz val="10"/>
        <color theme="1"/>
        <rFont val="Times New Roman"/>
        <family val="1"/>
      </rPr>
      <t xml:space="preserve"> sp.) from rod</t>
    </r>
  </si>
  <si>
    <r>
      <t>Wood (</t>
    </r>
    <r>
      <rPr>
        <i/>
        <sz val="10"/>
        <color theme="1"/>
        <rFont val="Times New Roman"/>
        <family val="1"/>
      </rPr>
      <t>Fraxinus</t>
    </r>
    <r>
      <rPr>
        <sz val="10"/>
        <color theme="1"/>
        <rFont val="Times New Roman"/>
        <family val="1"/>
      </rPr>
      <t xml:space="preserve"> sp.) from sharpened pole</t>
    </r>
  </si>
  <si>
    <r>
      <t>Wood (</t>
    </r>
    <r>
      <rPr>
        <i/>
        <sz val="10"/>
        <color theme="1"/>
        <rFont val="Times New Roman"/>
        <family val="1"/>
      </rPr>
      <t>Alnus</t>
    </r>
    <r>
      <rPr>
        <sz val="10"/>
        <color theme="1"/>
        <rFont val="Times New Roman"/>
        <family val="1"/>
      </rPr>
      <t xml:space="preserve"> sp.) from sharpened pole</t>
    </r>
  </si>
  <si>
    <r>
      <t>Corylus</t>
    </r>
    <r>
      <rPr>
        <sz val="10"/>
        <color rgb="FF000000"/>
        <rFont val="Times New Roman"/>
        <family val="1"/>
      </rPr>
      <t xml:space="preserve"> sp.</t>
    </r>
  </si>
  <si>
    <t>Ostrea edulis/Cerastoderma edule/Nassa reticulata</t>
  </si>
  <si>
    <t>Ostrea edulis/Cerastoderma edule/Mytilus edulis/Littorina littorea</t>
  </si>
  <si>
    <r>
      <t>Querqus</t>
    </r>
    <r>
      <rPr>
        <sz val="10"/>
        <color rgb="FF000000"/>
        <rFont val="Times New Roman"/>
        <family val="1"/>
      </rPr>
      <t xml:space="preserve"> sp.</t>
    </r>
  </si>
  <si>
    <t>Cerastoderma edule/Littorina littorea</t>
  </si>
  <si>
    <r>
      <t>Alnus</t>
    </r>
    <r>
      <rPr>
        <sz val="10"/>
        <color rgb="FF000000"/>
        <rFont val="Times New Roman"/>
        <family val="1"/>
      </rPr>
      <t xml:space="preserve"> sp.</t>
    </r>
  </si>
  <si>
    <t>Cerastoderma edule/Mytilus edulis</t>
  </si>
  <si>
    <r>
      <t>Quercus</t>
    </r>
    <r>
      <rPr>
        <sz val="10"/>
        <color rgb="FF000000"/>
        <rFont val="Times New Roman"/>
        <family val="1"/>
      </rPr>
      <t xml:space="preserve"> sp.</t>
    </r>
  </si>
  <si>
    <r>
      <t>Ulmus</t>
    </r>
    <r>
      <rPr>
        <sz val="10"/>
        <color rgb="FF000000"/>
        <rFont val="Times New Roman"/>
        <family val="1"/>
      </rPr>
      <t xml:space="preserve"> sp.</t>
    </r>
  </si>
  <si>
    <r>
      <t>Bos</t>
    </r>
    <r>
      <rPr>
        <sz val="10"/>
        <color rgb="FF000000"/>
        <rFont val="Times New Roman"/>
        <family val="1"/>
      </rPr>
      <t xml:space="preserve"> sp.</t>
    </r>
  </si>
  <si>
    <t>Ostrea edulis/Littorina littorea</t>
  </si>
  <si>
    <t>Cerastoderma edule/Nassa reticulata</t>
  </si>
  <si>
    <r>
      <t xml:space="preserve">Alnus </t>
    </r>
    <r>
      <rPr>
        <sz val="10"/>
        <color rgb="FF000000"/>
        <rFont val="Times New Roman"/>
        <family val="1"/>
      </rPr>
      <t xml:space="preserve">sp., </t>
    </r>
    <r>
      <rPr>
        <i/>
        <sz val="10"/>
        <color rgb="FF000000"/>
        <rFont val="Times New Roman"/>
        <family val="1"/>
      </rPr>
      <t xml:space="preserve">Quercus </t>
    </r>
    <r>
      <rPr>
        <sz val="10"/>
        <color rgb="FF000000"/>
        <rFont val="Times New Roman"/>
        <family val="1"/>
      </rPr>
      <t xml:space="preserve">sp., </t>
    </r>
    <r>
      <rPr>
        <i/>
        <sz val="10"/>
        <color rgb="FF000000"/>
        <rFont val="Times New Roman"/>
        <family val="1"/>
      </rPr>
      <t xml:space="preserve">Ulmus </t>
    </r>
    <r>
      <rPr>
        <sz val="10"/>
        <color rgb="FF000000"/>
        <rFont val="Times New Roman"/>
        <family val="1"/>
      </rPr>
      <t xml:space="preserve">sp., </t>
    </r>
    <r>
      <rPr>
        <i/>
        <sz val="10"/>
        <color rgb="FF000000"/>
        <rFont val="Times New Roman"/>
        <family val="1"/>
      </rPr>
      <t>Tilia</t>
    </r>
    <r>
      <rPr>
        <sz val="10"/>
        <color rgb="FF000000"/>
        <rFont val="Times New Roman"/>
        <family val="1"/>
      </rPr>
      <t xml:space="preserve"> sp.</t>
    </r>
  </si>
  <si>
    <r>
      <t xml:space="preserve">Capra </t>
    </r>
    <r>
      <rPr>
        <sz val="10"/>
        <color rgb="FF000000"/>
        <rFont val="Times New Roman"/>
        <family val="1"/>
      </rPr>
      <t>sp.,</t>
    </r>
    <r>
      <rPr>
        <i/>
        <sz val="10"/>
        <color rgb="FF000000"/>
        <rFont val="Times New Roman"/>
        <family val="1"/>
      </rPr>
      <t>Ovis</t>
    </r>
    <r>
      <rPr>
        <sz val="10"/>
        <color rgb="FF000000"/>
        <rFont val="Times New Roman"/>
        <family val="1"/>
      </rPr>
      <t xml:space="preserve"> sp</t>
    </r>
    <r>
      <rPr>
        <i/>
        <sz val="10"/>
        <color rgb="FF000000"/>
        <rFont val="Times New Roman"/>
        <family val="1"/>
      </rPr>
      <t>.</t>
    </r>
  </si>
  <si>
    <t>Phoca/Halichoerus</t>
  </si>
  <si>
    <r>
      <t>Fraxinus</t>
    </r>
    <r>
      <rPr>
        <sz val="10"/>
        <color rgb="FF000000"/>
        <rFont val="Times New Roman"/>
        <family val="1"/>
      </rPr>
      <t xml:space="preserve"> sp.</t>
    </r>
  </si>
  <si>
    <r>
      <t>Triticum</t>
    </r>
    <r>
      <rPr>
        <sz val="10"/>
        <color rgb="FF000000"/>
        <rFont val="Times New Roman"/>
        <family val="1"/>
      </rPr>
      <t xml:space="preserve"> sp.</t>
    </r>
  </si>
  <si>
    <r>
      <t>Hordeum</t>
    </r>
    <r>
      <rPr>
        <sz val="10"/>
        <color rgb="FF000000"/>
        <rFont val="Times New Roman"/>
        <family val="1"/>
      </rPr>
      <t xml:space="preserve"> sp.</t>
    </r>
  </si>
  <si>
    <r>
      <t>Capra</t>
    </r>
    <r>
      <rPr>
        <sz val="10"/>
        <color rgb="FF000000"/>
        <rFont val="Times New Roman"/>
        <family val="1"/>
      </rPr>
      <t xml:space="preserve"> sp.</t>
    </r>
  </si>
  <si>
    <r>
      <t>Sus</t>
    </r>
    <r>
      <rPr>
        <sz val="10"/>
        <color rgb="FF000000"/>
        <rFont val="Times New Roman"/>
        <family val="1"/>
      </rPr>
      <t xml:space="preserve"> sp.</t>
    </r>
  </si>
  <si>
    <r>
      <t>Ovis</t>
    </r>
    <r>
      <rPr>
        <sz val="10"/>
        <color rgb="FF000000"/>
        <rFont val="Times New Roman"/>
        <family val="1"/>
      </rPr>
      <t xml:space="preserve"> sp.</t>
    </r>
  </si>
  <si>
    <r>
      <t>Tilia</t>
    </r>
    <r>
      <rPr>
        <sz val="10"/>
        <color rgb="FF000000"/>
        <rFont val="Times New Roman"/>
        <family val="1"/>
      </rPr>
      <t xml:space="preserve"> sp.</t>
    </r>
  </si>
  <si>
    <r>
      <t>Populus</t>
    </r>
    <r>
      <rPr>
        <sz val="10"/>
        <color rgb="FF000000"/>
        <rFont val="Times New Roman"/>
        <family val="1"/>
      </rPr>
      <t xml:space="preserve"> sp.</t>
    </r>
  </si>
  <si>
    <t>Corylus/Ulmus</t>
  </si>
  <si>
    <t>Corylus/Tilia</t>
  </si>
  <si>
    <r>
      <t xml:space="preserve">Quercus </t>
    </r>
    <r>
      <rPr>
        <sz val="10"/>
        <color rgb="FF000000"/>
        <rFont val="Times New Roman"/>
        <family val="1"/>
      </rPr>
      <t>sp./</t>
    </r>
    <r>
      <rPr>
        <i/>
        <sz val="10"/>
        <color rgb="FF000000"/>
        <rFont val="Times New Roman"/>
        <family val="1"/>
      </rPr>
      <t xml:space="preserve">Betula </t>
    </r>
    <r>
      <rPr>
        <sz val="10"/>
        <color rgb="FF000000"/>
        <rFont val="Times New Roman"/>
        <family val="1"/>
      </rPr>
      <t>sp.</t>
    </r>
  </si>
  <si>
    <r>
      <t>Cetacea</t>
    </r>
    <r>
      <rPr>
        <sz val="10"/>
        <color rgb="FF000000"/>
        <rFont val="Times New Roman"/>
        <family val="1"/>
      </rPr>
      <t xml:space="preserve"> sp.</t>
    </r>
  </si>
  <si>
    <r>
      <t xml:space="preserve">Tilia </t>
    </r>
    <r>
      <rPr>
        <sz val="10"/>
        <color rgb="FF000000"/>
        <rFont val="Times New Roman"/>
        <family val="1"/>
      </rPr>
      <t>sp./</t>
    </r>
    <r>
      <rPr>
        <i/>
        <sz val="10"/>
        <color rgb="FF000000"/>
        <rFont val="Times New Roman"/>
        <family val="1"/>
      </rPr>
      <t>Corylus</t>
    </r>
    <r>
      <rPr>
        <sz val="10"/>
        <color rgb="FF000000"/>
        <rFont val="Times New Roman"/>
        <family val="1"/>
      </rPr>
      <t xml:space="preserve"> sp.</t>
    </r>
  </si>
  <si>
    <r>
      <t xml:space="preserve">Quercus </t>
    </r>
    <r>
      <rPr>
        <sz val="10"/>
        <color rgb="FF000000"/>
        <rFont val="Times New Roman"/>
        <family val="1"/>
      </rPr>
      <t>sp./</t>
    </r>
    <r>
      <rPr>
        <i/>
        <sz val="10"/>
        <color rgb="FF000000"/>
        <rFont val="Times New Roman"/>
        <family val="1"/>
      </rPr>
      <t>Corylus avellana</t>
    </r>
  </si>
  <si>
    <r>
      <t xml:space="preserve">Corylus </t>
    </r>
    <r>
      <rPr>
        <sz val="10"/>
        <color rgb="FF000000"/>
        <rFont val="Times New Roman"/>
        <family val="1"/>
      </rPr>
      <t>sp./</t>
    </r>
    <r>
      <rPr>
        <i/>
        <sz val="10"/>
        <color rgb="FF000000"/>
        <rFont val="Times New Roman"/>
        <family val="1"/>
      </rPr>
      <t xml:space="preserve">Tilia </t>
    </r>
    <r>
      <rPr>
        <sz val="10"/>
        <color rgb="FF000000"/>
        <rFont val="Times New Roman"/>
        <family val="1"/>
      </rPr>
      <t>sp./</t>
    </r>
    <r>
      <rPr>
        <i/>
        <sz val="10"/>
        <color rgb="FF000000"/>
        <rFont val="Times New Roman"/>
        <family val="1"/>
      </rPr>
      <t xml:space="preserve">Quercus </t>
    </r>
    <r>
      <rPr>
        <sz val="10"/>
        <color rgb="FF000000"/>
        <rFont val="Times New Roman"/>
        <family val="1"/>
      </rPr>
      <t>sp./</t>
    </r>
    <r>
      <rPr>
        <i/>
        <sz val="10"/>
        <color rgb="FF000000"/>
        <rFont val="Times New Roman"/>
        <family val="1"/>
      </rPr>
      <t>Fraxinus</t>
    </r>
    <r>
      <rPr>
        <sz val="10"/>
        <color rgb="FF000000"/>
        <rFont val="Times New Roman"/>
        <family val="1"/>
      </rPr>
      <t xml:space="preserve"> sp.</t>
    </r>
  </si>
  <si>
    <r>
      <t xml:space="preserve">cf. </t>
    </r>
    <r>
      <rPr>
        <i/>
        <sz val="10"/>
        <color rgb="FF000000"/>
        <rFont val="Times New Roman"/>
        <family val="1"/>
      </rPr>
      <t>Cervus elaphus</t>
    </r>
  </si>
  <si>
    <r>
      <t xml:space="preserve">cf. </t>
    </r>
    <r>
      <rPr>
        <i/>
        <sz val="10"/>
        <color rgb="FF000000"/>
        <rFont val="Times New Roman"/>
        <family val="1"/>
      </rPr>
      <t>Bos</t>
    </r>
    <r>
      <rPr>
        <sz val="10"/>
        <color rgb="FF000000"/>
        <rFont val="Times New Roman"/>
        <family val="1"/>
      </rPr>
      <t xml:space="preserve"> sp.</t>
    </r>
  </si>
  <si>
    <t>Ruditapes decussatus/Ostrea edulis/Cerastoderma edule</t>
  </si>
  <si>
    <r>
      <t xml:space="preserve">Triticum </t>
    </r>
    <r>
      <rPr>
        <sz val="10"/>
        <color rgb="FF000000"/>
        <rFont val="Times New Roman"/>
        <family val="1"/>
      </rPr>
      <t>sp.</t>
    </r>
  </si>
  <si>
    <r>
      <t>δ</t>
    </r>
    <r>
      <rPr>
        <b/>
        <vertAlign val="superscript"/>
        <sz val="10"/>
        <rFont val="Times New Roman"/>
        <family val="1"/>
      </rPr>
      <t>13</t>
    </r>
    <r>
      <rPr>
        <b/>
        <sz val="10"/>
        <rFont val="Times New Roman"/>
        <family val="1"/>
      </rPr>
      <t>C (‰, VPDB)</t>
    </r>
  </si>
  <si>
    <r>
      <t>δ</t>
    </r>
    <r>
      <rPr>
        <b/>
        <vertAlign val="superscript"/>
        <sz val="10"/>
        <rFont val="Times New Roman"/>
        <family val="1"/>
      </rPr>
      <t>15</t>
    </r>
    <r>
      <rPr>
        <b/>
        <sz val="10"/>
        <rFont val="Times New Roman"/>
        <family val="1"/>
      </rPr>
      <t>N (‰, AIR)</t>
    </r>
  </si>
  <si>
    <r>
      <t>δ</t>
    </r>
    <r>
      <rPr>
        <b/>
        <vertAlign val="superscript"/>
        <sz val="10"/>
        <rFont val="Times New Roman"/>
        <family val="1"/>
      </rPr>
      <t>34</t>
    </r>
    <r>
      <rPr>
        <b/>
        <sz val="10"/>
        <rFont val="Times New Roman"/>
        <family val="1"/>
      </rPr>
      <t>S (‰, VCDT)</t>
    </r>
  </si>
  <si>
    <t>Extracted by MF-C; SEACHANGE</t>
  </si>
  <si>
    <t>Extracted by BP; Directly dated, see above; SEACHANGE</t>
  </si>
  <si>
    <t>Extracted by MF-C; High %S for mammal; SEACHANGE</t>
  </si>
  <si>
    <t>Extracted by MD/MF-C; SEACHANGE</t>
  </si>
  <si>
    <r>
      <t>Halichoerus/Phoca</t>
    </r>
    <r>
      <rPr>
        <sz val="10"/>
        <rFont val="Times New Roman"/>
        <family val="1"/>
      </rPr>
      <t xml:space="preserve"> sp.</t>
    </r>
  </si>
  <si>
    <r>
      <t>Chelon</t>
    </r>
    <r>
      <rPr>
        <sz val="10"/>
        <rFont val="Times New Roman"/>
        <family val="1"/>
      </rPr>
      <t xml:space="preserve"> sp.</t>
    </r>
  </si>
  <si>
    <r>
      <t>Alosa</t>
    </r>
    <r>
      <rPr>
        <sz val="10"/>
        <rFont val="Times New Roman"/>
        <family val="1"/>
      </rPr>
      <t xml:space="preserve"> sp.</t>
    </r>
  </si>
  <si>
    <r>
      <rPr>
        <i/>
        <sz val="10"/>
        <rFont val="Times New Roman"/>
        <family val="1"/>
      </rPr>
      <t>Phocoenida</t>
    </r>
    <r>
      <rPr>
        <sz val="10"/>
        <rFont val="Times New Roman"/>
        <family val="1"/>
      </rPr>
      <t xml:space="preserve"> sp.</t>
    </r>
  </si>
  <si>
    <r>
      <t>Pisces</t>
    </r>
    <r>
      <rPr>
        <sz val="10"/>
        <rFont val="Times New Roman"/>
        <family val="1"/>
      </rPr>
      <t xml:space="preserve"> indet.</t>
    </r>
  </si>
  <si>
    <t>Sørensen 2020; Groß et al. 2024</t>
  </si>
  <si>
    <t>Måge et al. 2023; Groß et al. 2024</t>
  </si>
  <si>
    <t>Groß et al. 2024</t>
  </si>
  <si>
    <r>
      <t>Scrobicularia</t>
    </r>
    <r>
      <rPr>
        <sz val="10"/>
        <color theme="1"/>
        <rFont val="Times New Roman"/>
        <family val="1"/>
      </rPr>
      <t xml:space="preserve"> sp.</t>
    </r>
  </si>
  <si>
    <t xml:space="preserve">Loc1 (region) </t>
  </si>
  <si>
    <t>Site with NISP data</t>
  </si>
  <si>
    <t>No</t>
  </si>
  <si>
    <r>
      <rPr>
        <b/>
        <vertAlign val="superscript"/>
        <sz val="10"/>
        <rFont val="Times New Roman"/>
        <family val="1"/>
      </rPr>
      <t>87</t>
    </r>
    <r>
      <rPr>
        <b/>
        <sz val="10"/>
        <rFont val="Times New Roman"/>
        <family val="1"/>
      </rPr>
      <t>Sr/</t>
    </r>
    <r>
      <rPr>
        <b/>
        <vertAlign val="superscript"/>
        <sz val="10"/>
        <rFont val="Times New Roman"/>
        <family val="1"/>
      </rPr>
      <t>86</t>
    </r>
    <r>
      <rPr>
        <b/>
        <sz val="10"/>
        <rFont val="Times New Roman"/>
        <family val="1"/>
      </rPr>
      <t>Sr</t>
    </r>
  </si>
  <si>
    <t>Fischer 1985, Fischer 2007</t>
  </si>
  <si>
    <t>Brøndsted 1938; Henriksen 1997</t>
  </si>
  <si>
    <t>CALPAL; Vermeersch 2019</t>
  </si>
  <si>
    <t>Vermeersch 2019</t>
  </si>
  <si>
    <t>Holmene MD SVI</t>
  </si>
  <si>
    <t>Syltholm XIV (MLF00940)</t>
  </si>
  <si>
    <t>Konens Hoj</t>
  </si>
  <si>
    <t xml:space="preserve">Vedbæk </t>
  </si>
  <si>
    <t>Aaris-Sørensen, K. (1980). Depauperation of the Mammalian Fauna of the Island of Zealand During the Atlantic Period. Videnskabelige Meddelelser fra Dansk Naturhistorisk Forening, 142: 131–138.</t>
  </si>
  <si>
    <t>Aaris-Sørensen, K., Rasmussen, K. L., Kinze, C. et al. (2010). Late Pleistocene and Holocene whale remains (Cetacea) from Denmark and adjacent countries: Species, distribution, chronology, and trace element concentrations. Marine Mammal Science, 26(2): 253–281. https://doi.org/10.1111/j.1748-7692.2009.00356.x</t>
  </si>
  <si>
    <t>Allentoft, M. E., Sikora, M., Refoyo-Martínez, A. et al. (2024a). Population genomics of post-glacial western Eurasia. Nature, 625: 301–311. https://doi.org/10.1038/s41586-023-06865-0</t>
  </si>
  <si>
    <t>Allentoft, M. E., Sikora, M., Fischer, A. et al. (2024b). 100 ancient genomes show repeated population turnovers in Neolithic Denmark. Nature, 625: 329–337. https://doi.org/10.1038/s41586-023-06862-3</t>
  </si>
  <si>
    <t>Andersen, H. H. (1960). Køkkenmøddingen ved Mejlgård. Kuml, 10: 26–35. https://doi.org/10.7146/kuml.v10i10.103105</t>
  </si>
  <si>
    <t>Andersen, S. H. (1969a). Brovst: En kystboplads fra ældre stenalder. Kuml, 19: 67–90. https://doi.org/10.7146/kuml.v19i19.105130</t>
  </si>
  <si>
    <t>Andersen, S. H. (1969b). Flintægdolken fra Flynderhage. Kuml, 19: 91–96. https://doi.org/10.7146/kuml.v19i19.105131</t>
  </si>
  <si>
    <t>Andersen, S. H. (1978). Aggersund. En Ertebølleboplads ved Limfjorden. Kuml, 27: 7–56. https://doi.org/10.7146/kuml.v27i27.106887</t>
  </si>
  <si>
    <t>Andersen, S. H. (1983). Kalvø: A Coastal Site of the Single Grave Culture. Journal of Danish Archaeology, 2: 71–80. https://doi.org/10.1080/0108464X.1983.10589893</t>
  </si>
  <si>
    <t>Andersen, S. H. (1985). Tybrind Vig: A Preliminary Report on a Submerged Ertebølle Settlement on the West Coast of Fyn. Journal of Danish Archaeology, 4: 52–69. https://doi.org/10.1080/0108464X.1985.10589935</t>
  </si>
  <si>
    <t>Andersen, S. H. (1989a). Norsminde. A “køkkenmødding” with Late Mesolithic and Early Neolithic Occupation. Journal of Danish Archaeology, 8: 13–40. https://doi.org/10.1080/0108464X.1989.10590017</t>
  </si>
  <si>
    <t>Andersen, S. H. (1991). Bjørnsholm: A Stratified Køkkenmødding on the Central Limfjord, North Jutland. Journal of Danish Archaeology, 10: 59–93. https://doi.org/10.1080/0108464X.1991.10590054</t>
  </si>
  <si>
    <t>Andersen, S. H. (1994). Ertebøllebåde fra Lystrup. Kuml, 39: 7–38. https://doi.org/10.7146/kuml.v39i39.111960</t>
  </si>
  <si>
    <t>Andersen, S. H. (1995b). Ringkloster: Ertebølle trappers and wild boar hunters in eastern Jutland. A survey. Journal of Danish Archaeology, 12: 13–60. https://doi.org/10.1080/0108464X.1995.10590084</t>
  </si>
  <si>
    <t>Andersen, (1997b). The Sarup Enclosures. Sarup Vol. 1. Aarhus: Aarhus University Press.</t>
  </si>
  <si>
    <t>Andersen, S. H. (2000b). “Køkkenmøddinger” (shell middens) in Denmark: a survey. Proceedings of the Prehistoric Society, 66: 361–384. https://doi.org/10.1017/S0079497X00001857</t>
  </si>
  <si>
    <t>Andersen, S. H. (2001). Visborg 2001. Maritime Archaeology Newsletter from Roskilde Fjord, 17: 23–27.</t>
  </si>
  <si>
    <t>Andersen, S. H. (2004). Aktivitetspladser fra Ertebølletid. Kuml, 53: 9–43. https://doi.org/10.7146/kuml.v53i53.97366</t>
  </si>
  <si>
    <t>Andersen, S. H. (2008). A report on recent excavations at the shell midden of Havnø in Denmark. Mesolithic Miscellany, 19(1): 2–6.</t>
  </si>
  <si>
    <t>Andersen, S. H. and Johansen, E. (1986). Ertebølle Revisited. Journal of Danish Archaeology, 5: 31–61. https://doi.org/10.1080/0108464X.1986.10589957</t>
  </si>
  <si>
    <t>Andersen, S. H. and Johansen, E. (1990). An Early Neolithic Grave at Bjørnsholm, North Jutland. Journal of Danish Archaeology, 9: 38–58. https://doi.org/10.1080/0108464X.1990.10590034</t>
  </si>
  <si>
    <t>Andersen, S. H. and Malmros, C. (1965). Norslund. En kystboplads fra ældre stenalder. Kuml, 15: 35–114. https://doi.org/10.7146/kuml.v15i15.104495</t>
  </si>
  <si>
    <t>Andersen, S. H. and Malmros, C. (1980). Appendix. Dateringen af Norslundbopladsen lag 3 og 4. Kuml, 29: 60–62. https://doi.org/10.7146/kuml.v29i29.107187</t>
  </si>
  <si>
    <t>Astrup, P. M., Skriver, C., Benjamin, J. et al. (2020). Underwater Shell Middens: Excavation and Remote Sensing of a Submerged Mesolithic site at Hjarnø, Denmark. The Journal of Island and Coastal Archaeology, 15: 457–476. https://doi.org/10.1080/15564894.2019.1584135</t>
  </si>
  <si>
    <t>Astrup, P. M., Benjamin, J., Stankiewicz, F. et al. (2021). A drowned Mesolithic shell midden complex at Hjarnø Vesterhoved, Denmark and its wider significance. Quaternary Science Reviews, 258: 106854. https://doi.org/10.1016/j.quascirev.2021.106854</t>
  </si>
  <si>
    <t>Bailey, G. (1975). The Role of Shell Middens in Prehistoric Economies. University of Cambridge: PhD Thesis. https://doi.org/10.17863/CAM.79072</t>
  </si>
  <si>
    <t>Bailey, G., Andersen, S. H. and Maarleveld, T. J. (2020). Denmark: Mesolithic Coastal Landscapes Submerged. In: Bailey, G., Galanidou, N., Peeters, H. et al. (Eds.), The Archaeology of Europe’s Drowned Landscapes, Coastal Research Library 35. Cham: Springer, pp 39–76. https://doi.org/10.1007/978-3-030-37367-2_3</t>
  </si>
  <si>
    <t>Bennike, P. and Ebbesen, K. (1987). The bog find from Sigersdal. Human sacrifice in the Early Neolithic. Journal of Danish Archaeology, 5: 85–115. https://doi.org/10.1080/0108464X.1986.10589960</t>
  </si>
  <si>
    <t>Bennike, O., Rasmussen, P. and Aaris-Sørensen, K. (2008). The harp seal (Phoca groenlandica Erxleben) in Denmark, southern Scandinavia during the Holocene. Boreas, 37: 263–272. https://doi.org/10.1111/j.1502-3885.2007.00015.x</t>
  </si>
  <si>
    <t>Bennike, O., Philippsen, B., Groẞ, D. et al. (2023). Holocene shore-level changes, southern Lolland and the Femern Belt, Denmark. Journal of Quaternary Science, 38(3): 440–451. https://doi.org/10.1002/jqs.3479</t>
  </si>
  <si>
    <t>Boethius, A. and Ahlström, T. (2018). Fish and resilience among Early Holocene foragers of southern Scandinavia: A fusion of stable isotopes and zooarchaeology through Bayesian mixing modelling. Journal of Archaeological Science, 93: 196–210. https://doi.org/10.1016/j.jas.2018.02.018</t>
  </si>
  <si>
    <t>Bratlund, B. (1991). The Bone Remains of Mammals and Birds from the Bjørnsholm Shell-Mound: A Preliminary Report. Journal of Danish Archaeology, 10: 97–104. https://doi.org/10.1080/0108464X.1991.10590055</t>
  </si>
  <si>
    <t>Bray, S. C. E., Austin, J. J., Metcalf, J. L. et al. (2013). Ancient DNA identifies post-glacial recolonisation, not recent bottlenecks, as the primary driver of contemporary mtDNA phylogeography and diversity in Scandinavian brown bears. Diversity and Distributions, 19: 245–256. https://doi.org/10.1111/j.1472-4642.2012.00923.x</t>
  </si>
  <si>
    <t>Brinch Petersen, E. (2015). Diversity of Mesolithic Vedbaek. Acta Archaeologica, 86(1): 1–225. https://doi.org/10.1111/j.1600-0390.2015.12048.x</t>
  </si>
  <si>
    <t>http://www.calpal-online.de/</t>
  </si>
  <si>
    <t>Clark, J. G. D. (1946). Seal-Hunting in the Stone Age of North-Western Europe: A Study in Economic Prehistory. Proceedings of the Prehistoric Society, 12: 12–48. https://doi.org/10.1017/S0079497X00019812</t>
  </si>
  <si>
    <t>Clark, G. (1947). Whales as an Economic Factor in Prehistoric Europe. Antiquity, 21(82): 84–104. https://doi.org/10.1017/S0003598X00016513</t>
  </si>
  <si>
    <t>Courel, B., Robson, H. K., Lucquin, A. et al. (2020). Organic residue analysis shows sub-regional patterns in the use of pottery by Northern European hunter-gatherers. Royal Society Open Science, 7: 192016. https://doi.org/10.1098/rsos.192016</t>
  </si>
  <si>
    <t>Craig, O. E., Ross, R., Andersen, S. H. et al. (2006). Focus: sulphur isotope variation in archaeological marine fauna from northern Europe. Journal of Archaeological Science, 33(11): 1642–1646. https://doi.org/10.1016/j.jas.2006.05.006</t>
  </si>
  <si>
    <t>Craig, O. E., Forster, M., Andersen, S. H. et al. (2007). Molecular and isotopic demonstration of the processing of aquatic products in Northern European prehistoric pottery. Archaeometry, 49: 135–152. https://doi.org/10.1111/j.1475-4754.2007.00292.x</t>
  </si>
  <si>
    <t>Craig, O. E., Steele, V. J., Fischer, A. et al. (2011). Ancient lipids reveal continuity in culinary practices across the transition to agriculture in Northern Europe. Proceedings of the National Academy of Sciences, 108: 17910–17915. https://doi.org/10.1073/pnas.1107202108</t>
  </si>
  <si>
    <t>Cubas, M., Lucquin, A., Robson, H. K. et al. (2020). Latitudinal gradient in dairy production with the introduction of farming in Atlantic Europe. Nature Communications, 11: 2036. https://doi.org/10.1038/s41467-020-15907-4</t>
  </si>
  <si>
    <t>Enghoff, I. B. (1986). Freshwater Fishing from a Sea-Coast Settlement – The Ertebølle locus classicus Revisited. Journal of Danish Archaeology, 5: 62–76. https://doi.org/10.1080/0108464X.1986.10589958</t>
  </si>
  <si>
    <t>Enghoff, I. B. (1989). Fishing from the Stone Age Settlement Norsminde. Journal of Danish Archaeology, 8: 41–50. https://doi.org/10.1080/0108464X.1989.10590018</t>
  </si>
  <si>
    <t>Enghoff, I. B. (1991). Mesolithic Eel-Fishing at Bjørnsholm, Denmark, Spiced with Exotic Species. Journal of Danish Archaeology, 10: 105–118. https://doi.org/10.1080/0108464X.1991.10590056</t>
  </si>
  <si>
    <t>Enghoff, I. B. (1994). Fishing in Denmark during the Ertebølle period. International Journal of Osteoarchaeology, 4: 65–96. https://doi.org/10.1002/oa.1390040203</t>
  </si>
  <si>
    <t>Enghoff, I. B. (1995). Freshwater fishing at Ringkloster, with a supplement of marine fishes. Journal of Danish Archaeology, 12, 99–106. https://doi.org/10.1080/0108464X.1995.10590088</t>
  </si>
  <si>
    <t>Enghoff, I. B. (1999). Rapport over dyreknoglemateriale fra Kalvø. Copenhagen: Zoological Museum – University of Copenhagen.</t>
  </si>
  <si>
    <t>Eriksen, P. (1984). Det neolitiske bopladskompleks ved Fannerup. Kuml, 32: 9–76. https://doi.org/10.7146/kuml.v32i32.109455</t>
  </si>
  <si>
    <t>https://discovery.ucl.ac.uk/id/eprint/1469811/</t>
  </si>
  <si>
    <t>Fiedler, K., Johansen, M. and Binder, A. G. (2022). Preliminary Results and Research Perspectives on the Submerged Stone Age Sites in Storstrømmen, Denmark. Open Archaeology, 8: 159–174. https://doi.org/10.1515/opar-2022-0231</t>
  </si>
  <si>
    <t>Fischer, A. (1997). People and the Sea – Settlement and Fishing Along the Mesolithic Coasts. In: Pedersen, L., Fischer, A. and Aaby, B. (Eds.), The Danish Storebælt since the Ice Age: man, sea and forest. Copenhagen: A/S Storebæltsforbindelsen, pp. 63–77.</t>
  </si>
  <si>
    <t>Fischer, A. and Heinemeier, J. (2003). Freshwater reservoir effect in 14C dates of food residue on pottery. Radiocarbon, 45(3): 449–466. https://doi.org/10.1017/S003382220003280X</t>
  </si>
  <si>
    <t>Fischer, A. and Olsen, J. (2021). The Nekselø fish weir and marine reservoir effect in Neolithization period Denmark. Radiocarbon, 63(3): 805–820. https://doi.org/10.1017/RDC.2021.14</t>
  </si>
  <si>
    <t>Fischer, A., Olsen, J., Richards, M. et al. (2007). Coast-inland mobility and diet in the Danish Mesolithic and Neolithic: Evidence from stable isotope values of humans and dogs. Journal of Archaeological Science, 34(12): 2125–2150. https://doi.org/10.1016/j.jas.2007.02.028</t>
  </si>
  <si>
    <t>Fischer, A., Gotfredsen, A. B., Meadows, J. et al. (2021). The Rødhals kitchen midden – marine adaptations at the end of the Mesolithic world. Journal of Archaeological Science: Reports, 39: 103102. https://doi.org/10.1016/j.jasrep.2021.103102</t>
  </si>
  <si>
    <t>Fischer, A., Sjögren, K.-G., Jensen, T. Z. T. et al. (2024). Vittrup Man–The life-history of a genetic foreigner in Neolithic Denmark. PLoS ONE, 19(2): e0297032. https://doi.org/10.1371/journal.pone.0297032</t>
  </si>
  <si>
    <t>Frederikssund Museum</t>
  </si>
  <si>
    <t>Glykou, A., Lõugas, L., Piličiauskienė, G. et al. (2021). Reconstructing the ecological history of the extinct harp seal population of the Baltic Sea. Quaternary Science Reviews, 251: 106701. https://doi.org/10.1016/j.quascirev.2020.106701</t>
  </si>
  <si>
    <t>Gotfredsen, A. B. (2004). En Analyse af Dyreknoglematerialet fra Stenalderbopladsen Bodal K, “Knoglebo”, SVM 2022022, Z.M.K. 23/1982, Stenlille sogn. Copenhagen: Zoological Museum – University of Copenhagen.</t>
  </si>
  <si>
    <t>Gravlund, P., Aaris-Sørensen, K., Hofreiter, M. et al. (2012). Ancient DNA extracted from Danish aurochs (Bos primigenius): Genetic diversity and preservation. Annals of Anatomy, 194: 103–111. https://doi.org/10.1016/j.aanat.2011.10.011</t>
  </si>
  <si>
    <t>Gron, K. J., Montgomery, J., Nielsen, P. O. et al. (2016). Strontium isotope evidence of early Funnel Beaker Culture movement of cattle. Journal of Archaeological Science: Reports, 6: 248–251. http://dx.doi.org/10.1016/j.jasrep.2016.02.015</t>
  </si>
  <si>
    <t>Gron, K. J., Larsson, M., Gröcke, D. R. et al. (2021). Archaeological cereals as an isotope record of long-term soil health and anthropogenic amendment in southern Scandinavia. Quaternary Science Reviews, 253: 106762. https://doi.org/10.1016/j.quascirev.2020.106762</t>
  </si>
  <si>
    <t>Gron, K. J., Robson, H. K., Stewart, N. A. et al. (2023). Sex Determination and Stable Isotope Analysis of the Nivåfjord Mesolithic Burials, Zealand, Denmark. Danish Journal of Archaeology, 12(1): 1–16. https://doi.org/10.7146/dja.v12i1.136939</t>
  </si>
  <si>
    <t>Gron, K. J., Gröcke, D. R., Groß, D. et al. (2024). Neolithisation through bone: Stable isotope analysis of human and faunal remains from Syltholm II, Lolland, Denmark. Journal of Archaeological Science: Reports, 53: 104384. https://doi.org/10.1016/j.jasrep.2024.104384</t>
  </si>
  <si>
    <t>Grønnegård, T. (2021). Åtoftegård. Beretning for arkæologisk prøvegravning og udgravning forud for anlægsarbejde 2.-30. marts og 22. oktober til 11. november 2020. J. nr. MNS50180. Fjellenstrup By By, Gilleleje, matr. 4a, SLKS j.nr. 20/04476. Museum Nordsjælland.</t>
  </si>
  <si>
    <t>Groß, D., Presslee, S., Schmölcke, U. et al. (2024). Denmark’s Not-So-Oldest Sheep: An Update on Domestic Animals from the Femern Project. Danish Journal of Archaeology, 13: 1–10. https://doi.org/10.7146/dja.v13i1.145009</t>
  </si>
  <si>
    <t>Guiry, E. and Robson, H. K. (2024). Deep antiquity of seagrasses supporting European eel fisheries in the western Baltic. Proceedings of the Royal Society B: Biological Science, 291(2027): 20240674. http://doi.org/10.1098/rspb.2024.0674</t>
  </si>
  <si>
    <t>Günther, T., Malmström, H., Svensson, E. M. et al. (2018). Population genomics of Mesolithic Scandinavia: Investigating early postglacial migration routes and high-latitude adaptation. PLoS Biology, 16(1): e2003703. https://doi.org/10.1371/journal.pbio.2003703</t>
  </si>
  <si>
    <t>Heron, C., Steele, V., Andersen, S. et al. (2013). Illuminating the Late Mesolithic: Residue analysis of 'blubber' lamps from Northern Europe. Antiquity, 87(335): 178–188. https://doi.org/10.1017/S0003598X00048705</t>
  </si>
  <si>
    <t>Jensen, O. (2001). Kongemose- og Ertebøllekultur ved den fossile Nivåfjord. In: Jensen, O. L., Sørensen, S. A. and Hansen, K. M. (Eds.), Danmarks Jægerstenalder – status og perspektiver. Hørsholm: Hørsholm Egns Museum, pp. 115–129.</t>
  </si>
  <si>
    <t>Jensen, O. L. (2009). Dwellings and graves from the Late Mesolithic site of Nivå 10, eastern Denmark. In: McCartan, S., Schulting, R., Warren, G. and Woodman, P. (Eds.), Mesolithic Horizons. Oxford: Oxbow Books, pp. 465–472.</t>
  </si>
  <si>
    <t>Jensen, T. Z. T., Mackie, M., Taurozzi, A. J. et al. (2020). The biomolecular characterization of a finger ring contextually dated to the emergence of the Early Neolithic from Syltholm, Denmark. Royal Society Open Science, 7: 191172. http://dx.doi.org/10.1098/rsos.191172</t>
  </si>
  <si>
    <t>Kanstrup, M., Thomsen, I. K., Andersen, A. J. et al. (2011). Abundance of 13C and 15N in emmer, spelt and naked barley grown on differently manured soils: towards a method for identifying past manuring practice. Rapid Communications in Mass Spectrometry, 25: 2879–2887. https://doi.org/10.1002/rcm.5176</t>
  </si>
  <si>
    <t>Klassen, L. and Gregersen, K. M. (2023). The Kainsbakke bears and changing patterns in the human-bear relationship through the Danish Mesolithic and Neolithic. In: Grimm, O. (Ed.), Bear and Human: Facets of a Multi-Layered Relationship from Past to Recent Times, with Emphasis on Northern Europe. Turnhout: Brepols, pp. 351–386. https://doi.org/10.1484/M.TANE-EB.5.134341</t>
  </si>
  <si>
    <t>Kveiborg, J. (2008). Knogler fra mellemneolitisk tid ved OBM 4087 Skaghorn. En zooarkæologisk analyse af knogler fra den mellemste del af tragtbægerkulturen. Højbjerg: Moesgaard Museum.</t>
  </si>
  <si>
    <t>Larsen, J. S., Philippsen, B., Skriver, C. et al. (2018). From oysters to cockles at Hjarnø Sund: Environmental and subsistence changes at a Danish Mesolithic site. Radiocarbon, 60(5): 1507–1519. https://doi.org/10.1017/RDC.2018.51</t>
  </si>
  <si>
    <t>Lucquin, A., Robson, H. K., Oras, E. et al. (2023). The impact of farming on prehistoric culinary practices throughout Northern Europe. Proceedings of the National Academy of Sciences, 120(43): e2310138120. https://doi.org/10.1073/pnas.2310138120</t>
  </si>
  <si>
    <t>Madsen, V. (1928). Livret guide des Excursions en Danemark de la Réunion géologique internationale à Copenhague 1928. Danmarks Geologiske Undersøgelse V. Række, 5(2): 1–110. https://doi.org/10.34194/raekke5.v5.7018</t>
  </si>
  <si>
    <t>Maring, R. and Riede, F. (2019). Possible Wild Boar Management during the Ertebølle Period. A Carbon and Nitrogen Isotope Analysis of Mesolithic Wild Boar from Fannerup F, Denmark. Environmental Archaeology, 24(1): 15–27. https://doi.org/10.1080/14614103.2018.1516328</t>
  </si>
  <si>
    <t>Maring, R., Olsen, J., Andersen, S. H. et al. (2024). It was a dog’s breakfast! A radiocarbon and isotope-based study of dogs exploring dietary change during the Mesolithic–Neolithic transition in Denmark. Archaeometry: 1–20. https://doi.org/10.1111/arcm.12950</t>
  </si>
  <si>
    <t>Marseen, O. (1953). Hunters and Fishers at Selbjerg. Kuml, 3: 102–120. https://doi.org/10.7146/kuml.v3i3.97111</t>
  </si>
  <si>
    <t>Meadows, J. and Fischer, A. (2024). Productivity of the eelgrass biotope and the resilience of fisher-hunter-gatherers in prehistoric Denmark. Quaternary Science Reviews, 336: 108745. http://dx.doi.org/10.1016/j.quascirev.2024.108745</t>
  </si>
  <si>
    <t>Møhl, U. (1978). Aggersund-bopladsen zoologisk belyst. Svanejagt som årsag til bosættelse? Kuml, 27: 57–76. https://doi.org/10.7146/kuml.v27i27.106888</t>
  </si>
  <si>
    <t>Newell, R. R., Constandse-Westermann, T. S. and Meiklejohn, C. (1979). Part I: Main Catalogue of Mesolithic Sites with Human Skeletal Remains. Journal of Human Evolution, 8(1): 29–154. https://doi.org/10.1016/0047-2484(79)90023-X</t>
  </si>
  <si>
    <t>Nielsen, N. (2008). Marine Molluscs in Danish Stone Age Middens: A case Study on Krabbesholm II. In: Antczak, A. and Cipriani, R. (Eds.), Early Human Impact on Megamolluscs. British Archaeological Reports International Series 1865. Oxford: Archaeopress, pp. 157–167.</t>
  </si>
  <si>
    <t>Nielsen, P. O. and Nielsen, F. O. S. (2020). First Farmers on the Island of Bornholm. Nordiske Fortidsminder Volume 32. Copenhagen: The Royal Society of Northern Antiquaries/University Press of Southern Denmark.</t>
  </si>
  <si>
    <t>Nielsen, B.H., Christensen, T. and Frei, K.M. (2020). New insights from forgotten bog bodies: The potential of bog skeletons for investigating the phenomenon of deposition of human remains in bogs during prehistory. Journal of Archaeological Science, 120: 105166. http://dx.doi.org/10.1016/j.jas.2020.105166</t>
  </si>
  <si>
    <t>Noe-Nygaard, N. (1971). Spurdog spines from prehistoric and early historic Denmark: an unexpected raw material for precision tools. Bulletin of the Geological Society of Denmark, 21: 18–33. https://2dgf.dk/xpdf/bull21-01-18-33.pdf</t>
  </si>
  <si>
    <t>Noe-Nygaard, N. (1988). δ13C-values of dog bones reveal the nature of changes in man's food resources at the Mesolithic-Neolithic transition, Denmark. Chemical Geology: Isotope Geoscience section, 73(1): 87–96. https://doi.org/10.1016/0168-9622(88)90023-1</t>
  </si>
  <si>
    <t>Olsen, J., Rasmussen, P. and Heinemeier, J. (2009). Holocene temporal and spatial variation in the radiocarbon reservoir age of three Danish fjords. Boreas, 38(3): 458–470. https://doi.org/10.1111/j.1502-3885.2009.00088.x</t>
  </si>
  <si>
    <t>Papakosta, V., Oras, E. and Isaksson, S. (2019). Early pottery use across the Baltic – A comparative lipid residue study on Ertebølle and Narva ceramics from coastal hunter-gatherer sites in southern Scandinavia, northern Germany and Estonia. Journal of Archaeological Science: Reports, 24: 142–151. https://doi.org/10.1016/j.jasrep.2019.01.003</t>
  </si>
  <si>
    <t>Petersen, K. S. (1985a). The Late Quaternary History of Denmark. Journal of Danish Archaeology, 4: 7–22. https://doi.org/10.1080/0108464X.1985.10589932</t>
  </si>
  <si>
    <t>Petersen, K. S. (1986). The Ertebelle 'køkkenmedding' and the Marine Development of the Limfjord, with Particular Reference to the Molluscan Fauna. Journal of Danish Archaeology, 5: 77–84. https://doi.org/10.1080/0108464X.1986.10589959</t>
  </si>
  <si>
    <t>Petersen, K. S. (1998). Den holocæne marine miljøudvikling ved Limfjordstangerne og tilgrænsende dele af Nordsøen – Jyske Rev, belyst ved mollusk faunaen. Limfjordsprojektet, 8: 303–323.</t>
  </si>
  <si>
    <t>Philippsen, B. (2018). Reservoir Effects in a Stone Age Fjord on Lolland, Denmark. Radiocarbon, 60: 653–665. https://doi.org/10.1017/RDC.2018.6</t>
  </si>
  <si>
    <t>Price, T. D., Ambrose, S. H., Bennike, P. et al. (2007). New information on the Stone Age graves at Dragsholm, Denmark. Acta Archaeologica, 78(2): 193–219. https://doi.org/10.1111/j.1600-0390.2007.00106.x</t>
  </si>
  <si>
    <t>https://radon.ufg.uni-kiel.de/</t>
  </si>
  <si>
    <t>https://radonb.ufg.uni-kiel.de/</t>
  </si>
  <si>
    <t>Rasmussen, G. H. (1989). Okkergrave fra ældre stenalder på Djursland. Kuml, 36: 31–42. https://doi.org/10.7146/kuml.v36i36.110860</t>
  </si>
  <si>
    <t>Rasmussen, K. L. (1991). Radiocarbon Datings from the Bjørnsholm Site, North Jutland. Journal of Danish Archaeology, 10: 93–96. https://doi.org/10.1080/0108464X.1991.10590054</t>
  </si>
  <si>
    <t>Rasmussen, K. L., Bjerregaard, P., Gommesen, P. H. et al. (2009). Arsenic in Danish and Swedish Mesolithic and Neolithic human bones – diet or diagenesis? Journal of Archaeological Science, 36(12): 2826–2834. https://doi.org/10.1016/j.jas.2009.09.019</t>
  </si>
  <si>
    <t>Richards, M. P., Price, T. D. and Koch, E. (2003). Mesolithic and Neolithic Subsistence in Denmark: New Stable Isotope Data. Current Anthropology, 44(2): 288–295. https://doi.org/10.1086/367971</t>
  </si>
  <si>
    <t>Richter, J. and Noe-Nygaard, N. (2003). A Late Mesolithic hunting station at Agernæs, Fyn, Denmark. Acta Archaeologica, 74: 1–64. https://doi.org/10.1111/j.0065-001X.2003.aar740101.x</t>
  </si>
  <si>
    <t>Ritchie, K. C., Gron, K. J. and Price, T. D. (2013). Flexibility and diversity in subsistence during the late Mesolithic: faunal evidence from Asnæs Havnemark. Danish Journal of Archaeology, 2: 45–64. https://doi.org/10.1080/21662282.2013.821792</t>
  </si>
  <si>
    <t>Robson, H. K. (2015). Evaluating the change of consumption and culinary practices at the transition to agriculture: a multi-disciplinary approach from a Danish kitchen midden. University of York: PhD Thesis. https://etheses.whiterose.ac.uk/10563/</t>
  </si>
  <si>
    <t>Robson, H., Andersen, S. H., Craig, O. et al. (2012). Carbon and nitrogen isotope signals in eel bone collagen from Mesolithic and Neolithic sites in northern Europe. Journal of Archaeological Science, 39(7): 2003–2011. https://doi.org/10.1016/j.jas.2012.01.033</t>
  </si>
  <si>
    <t>Robson, H., Andersen, S. H., Craig, O. et al. (2013). Eel fishing in the Late Mesolithic and the Early Neolithic: A preliminary report from the stratified kitchen midden at Havnø, Denmark. Archaeofauna, 22: 167–178. https://revistas.uam.es/archaeofauna/article/view/6380</t>
  </si>
  <si>
    <t>Robson, H. K., Andersen, S. H., Clarke, L. et al. (2016). Carbon and nitrogen stable isotope values in freshwater, brackish and marine fish bone collagen from Mesolithic and Neolithic sites in central and northern Europe. Environmental Archaeology: The Journal of Human Palaeoecology, 21(2): 105–118. https://doi.org/10.1179/1749631415Y.0000000014</t>
  </si>
  <si>
    <t>Robson, H. K., Saul, H., Steele, V. J. et al. (2021). Organic residue analysis of Early Neolithic “bog pots” from Denmark demonstrates the processing of wild and domestic foodstuffs. Journal of Archaeological Science: Reports, 36: 102829. https://doi.org/10.1016/j.jasrep.2021.102829</t>
  </si>
  <si>
    <t>Robson, H. K., Lucquin, A., Admiraal, M. et al. (2022). Light Production by Ceramic Using Hunter-Gatherer-Fishers of the Circum-Baltic. Proceedings of the Prehistoric Society, 88: 25–52. https://doi.org/10.1017/ppr.2022.12</t>
  </si>
  <si>
    <t>Rowley-Conwy, P. (1984). Mellemneolitisk økonomi i Danmark og Sydengland. Kuml, 32: 77–112. https://doi.org/10.7146/kuml.v32i32.109457</t>
  </si>
  <si>
    <t>Rowley-Conwy, P. (1995). Meat, furs and skins: Mesolithic animal bones from Ringkloster, a seasonal hunting camp in Jutland. Journal of Danish Archaeology, 12: 87–98. https://doi.org/10.1080/0108464X.1995.10590087</t>
  </si>
  <si>
    <t>Saul, H. (2011). Infusion cuisine: a study of the value of foods in a pottery context across the transition to agriculture in the southern Baltic. University of York: PhD Thesis. https://etheses.whiterose.ac.uk/1712/</t>
  </si>
  <si>
    <t>Skriver, C., Borup, P. and Astrup, P. M. (2017). Hjarnø Sund: An Eroding Mesolithic Site and the Tale of two Paddles. In: Bailey, G., Harff, J. and Sakellariou, D. (Eds.), Under the Sea: Archaeology and Palaeolandscapes of the Continental Shelf. Coastal Research Library, vol 20. Cham: Springer, pp. 131–143. https://doi.org/10.1007/978-3-319-53160-1_8</t>
  </si>
  <si>
    <t>Skriver, C., Astrup, P. M. and Borup, P. (2018). Hjarnø Sund – all year, all inclusive: A submerged Late Mesolithic coastal site with organic remains. Danish Journal of Archaeology, 7: 195–217. https://doi.org/10.1080/21662282.2018.1513975</t>
  </si>
  <si>
    <t>Sørensen, L. (2014). From Hunter to Farmer in Northern Europe. Migration and adaptation during the Neolithic and Bronze Age. Acta Archaeologica, 85(1–3). https://doi.org/10.1111/j.1600-0390.2014.00948.x</t>
  </si>
  <si>
    <t>Tauber, H. (1968). Copenhagen Radiocarbon Dates IX. Radiocarbon, 10(2): 295–327. https://doi.org/10.1017/S0033822200010912</t>
  </si>
  <si>
    <t>Tauber, H. (1973). Copenhagen Radiocarbon Dates X. Radiocarbon, 15(1): 86–112. https://doi.org/10.1017/S0033822200058628</t>
  </si>
  <si>
    <t>Tauber, H. (1981a). 13C evidence for dietary habits of prehistoric man in Denmark. Nature, 292: 332–333. https://doi.org/10.1038/292332a0</t>
  </si>
  <si>
    <t>Uldum, O., Benjamin, J., McCarthy, J. et al. (2017). The Late Mesolithic site of Falden, Denmark: Results from underwater archaeological fieldwork and a strategy for capacity-building based on the SPLASHCOS mission. In: Bailey, G., Harff, J. and Sakellariou, D. (Eds.), Under the Sea: Archaeology and Palaeolandscapes of the Continental Shelf. Coastal Research Library, vol 20. Cham: Springer, pp. 65–84. https://doi.org/10.1007/978-3-319-53160-1_5</t>
  </si>
  <si>
    <t>van der Sluis, L. G. and Reimer, P. J. (2021). Palaeodiet and animal husbandry in a changing environment from the Mesolithic to the Viking Age in the Limfjord area, Denmark, from δ13C and δ15N analyses. Journal of Archaeological Science: Reports, 40: 103236. https://doi.org/10.1016/j.jasrep.2021.103236</t>
  </si>
  <si>
    <t>van der Sluis, L. G., Reimer, P. J. and Ogle, N. (2019). Adding Hydrogen to the Isotopic Inventory—Combining δ13C, δ15N and δ2H Stable Isotope Analysis for Palaeodietary Purposes on Archaeological Bone. Archaeometry, 61(3): 720–749. https://doi.org/10.1111/arcm.12441</t>
  </si>
  <si>
    <t>van der Sluis, L. G., Daly, J. S., Frei, K. M. et al. (2020). Mobility and diet in Prehistoric Denmark: strontium isotope analysis and incremental stable isotope analysis of human remains from the Limfjord area. Danish Journal of Archaeology, 9: 1–29. https://doi.org/10.7146/dja.v9i0.116301</t>
  </si>
  <si>
    <t>Vermeersch, P.M. (2019). Radiocarbon Palaeolithic Europe Database, Version 26. http://ees.kuleuven.be/geography/projects/14c-palaeolithic/index.html</t>
  </si>
  <si>
    <t>Isotopic data &amp; C-14 dates from human remains</t>
  </si>
  <si>
    <t>Isotopic data of faunal remains</t>
  </si>
  <si>
    <t>C-14 dates from foodcrusts</t>
  </si>
  <si>
    <t>C-14 dates from fish traps and weirs</t>
  </si>
  <si>
    <t>C-14 dates from bone points and 'eel leisters'</t>
  </si>
  <si>
    <t>C-14 dates from shell middens</t>
  </si>
  <si>
    <t>C-14 dates from non-shell middens</t>
  </si>
  <si>
    <t>C-14 dates from cereal grains</t>
  </si>
  <si>
    <t>C-14 dates from domesticates</t>
  </si>
  <si>
    <t>Organic residue analysis of ceramics</t>
  </si>
  <si>
    <t>Fish NISP</t>
  </si>
  <si>
    <t>Marine mammal NISP</t>
  </si>
  <si>
    <t>Shellfish MAU values</t>
  </si>
  <si>
    <t>Distribution of shell middens</t>
  </si>
  <si>
    <t>Shellfish taxa present</t>
  </si>
  <si>
    <t>Shell midden sizes and volumes</t>
  </si>
  <si>
    <t># of datasets</t>
  </si>
  <si>
    <t>Åmosen</t>
  </si>
  <si>
    <t>Argus (Argusgrunden)</t>
  </si>
  <si>
    <t>Barde Sb. Storehøj</t>
  </si>
  <si>
    <t>Barmosen bog</t>
  </si>
  <si>
    <t>Birkenæs Sb. 141</t>
  </si>
  <si>
    <t>Bjerg A</t>
  </si>
  <si>
    <t>Bjerg B</t>
  </si>
  <si>
    <t>Bjergagergård, Havrum</t>
  </si>
  <si>
    <t>Bjerre Enge, Plads 4</t>
  </si>
  <si>
    <t>Bjerre, Plads 2</t>
  </si>
  <si>
    <t>BRDR. Gram Danmarksgade 16 6500 Vojens</t>
  </si>
  <si>
    <t>Brudager Mark</t>
  </si>
  <si>
    <t>Emmelev Mølle</t>
  </si>
  <si>
    <t>Engvang IV</t>
  </si>
  <si>
    <t>Femern Bælt (MLF00001-VIII)</t>
  </si>
  <si>
    <t>Fonghøj</t>
  </si>
  <si>
    <t>Gislinge, lammefjord</t>
  </si>
  <si>
    <t>Gørde</t>
  </si>
  <si>
    <t>Grøntoft (Pøl) P</t>
  </si>
  <si>
    <t>Grøntoft (Pøl) R</t>
  </si>
  <si>
    <t>Grøntoft (Pøl) S</t>
  </si>
  <si>
    <t>Grøntoft (Pøl) T</t>
  </si>
  <si>
    <t>Grøntoft A</t>
  </si>
  <si>
    <t>Grøntoft B</t>
  </si>
  <si>
    <t>Grøntoft E</t>
  </si>
  <si>
    <t>Grøntoft L</t>
  </si>
  <si>
    <t>Halsskov Vænge</t>
  </si>
  <si>
    <t>Havdrup (Trindhøj) Sb. 27</t>
  </si>
  <si>
    <t>Hjensvej høj 7</t>
  </si>
  <si>
    <t>Højris Sb. 66</t>
  </si>
  <si>
    <t>Holmegård II</t>
  </si>
  <si>
    <t>Holmegård III</t>
  </si>
  <si>
    <t>Holmegård V</t>
  </si>
  <si>
    <t>Kideris Mose</t>
  </si>
  <si>
    <t>Klosterlund</t>
  </si>
  <si>
    <t>Lille Dragshøj, Arnum Sb. 52</t>
  </si>
  <si>
    <t>Lusehøj, Voldtofte</t>
  </si>
  <si>
    <t>Lustrup Sb. 37</t>
  </si>
  <si>
    <t>Lustrup Sb. 38</t>
  </si>
  <si>
    <t>Maglemose Bog, Sarauw's Island</t>
  </si>
  <si>
    <t>Melhøj, Mjallerup Sb. 120705-15</t>
  </si>
  <si>
    <t>Momhøj Mose</t>
  </si>
  <si>
    <t>Nederst, midden III</t>
  </si>
  <si>
    <t>Nøragerhøj, Emmerslev Sb. 39</t>
  </si>
  <si>
    <t>Øgårde 13</t>
  </si>
  <si>
    <t>Præstø Storstrøm</t>
  </si>
  <si>
    <t>Skovsgård, Fragtrup</t>
  </si>
  <si>
    <t>Sporbyen Scandia</t>
  </si>
  <si>
    <t>Stenby Mølle</t>
  </si>
  <si>
    <t>Stenmarken Sb. 65</t>
  </si>
  <si>
    <t>Tastum Sb. 264</t>
  </si>
  <si>
    <t>Trindhøj Sb. 190109-26</t>
  </si>
  <si>
    <t>Tulstrup Mose</t>
  </si>
  <si>
    <t>Ulstrupgårds Mark</t>
  </si>
  <si>
    <t>Vænget Nord</t>
  </si>
  <si>
    <t>Vedbæk</t>
  </si>
  <si>
    <t>Vester-Vamdrup (Guldhøj) Sb. 5</t>
  </si>
  <si>
    <t>Villingebæk Øst A</t>
  </si>
  <si>
    <t>Vindebjerg, Knudshoved Odde</t>
  </si>
  <si>
    <t>Vroue Hede 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</si>
</sst>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0.000000"/>
    <numFmt numFmtId="165" formatCode="0.0"/>
    <numFmt numFmtId="166" formatCode="0.000"/>
    <numFmt numFmtId="167" formatCode="d\-m"/>
    <numFmt numFmtId="168" formatCode="#,##0.000"/>
    <numFmt numFmtId="169" formatCode="0.0000000"/>
    <numFmt numFmtId="170" formatCode="d\-mmmm"/>
    <numFmt numFmtId="171" formatCode="d\-mmm"/>
    <numFmt numFmtId="172" formatCode="m/yyyy"/>
  </numFmts>
  <fonts count="23" x14ac:knownFonts="1">
    <font>
      <sz val="10"/>
      <color rgb="FF000000"/>
      <name val="Arial"/>
      <scheme val="minor"/>
    </font>
    <font>
      <b/>
      <sz val="10"/>
      <color theme="1"/>
      <name val="Times New Roman"/>
      <family val="1"/>
    </font>
    <font>
      <sz val="10"/>
      <color theme="1"/>
      <name val="Times New Roman"/>
      <family val="1"/>
    </font>
    <font>
      <sz val="10"/>
      <color rgb="FF000000"/>
      <name val="Times New Roman"/>
      <family val="1"/>
    </font>
    <font>
      <b/>
      <sz val="10"/>
      <color rgb="FF000000"/>
      <name val="Times New Roman"/>
      <family val="1"/>
    </font>
    <font>
      <sz val="10"/>
      <color rgb="FF1F1F1F"/>
      <name val="Times New Roman"/>
      <family val="1"/>
    </font>
    <font>
      <i/>
      <sz val="10"/>
      <color theme="1"/>
      <name val="Times New Roman"/>
      <family val="1"/>
    </font>
    <font>
      <i/>
      <sz val="10"/>
      <color rgb="FF000000"/>
      <name val="Times New Roman"/>
      <family val="1"/>
    </font>
    <font>
      <u/>
      <sz val="10"/>
      <color rgb="FF0000FF"/>
      <name val="Times New Roman"/>
      <family val="1"/>
    </font>
    <font>
      <sz val="10"/>
      <name val="Times New Roman"/>
      <family val="1"/>
    </font>
    <font>
      <u/>
      <sz val="10"/>
      <color rgb="FF1155CC"/>
      <name val="Times New Roman"/>
      <family val="1"/>
    </font>
    <font>
      <sz val="12"/>
      <color rgb="FF9C0006"/>
      <name val="Arial"/>
      <family val="2"/>
      <scheme val="minor"/>
    </font>
    <font>
      <u/>
      <sz val="10"/>
      <color theme="10"/>
      <name val="Arial"/>
      <family val="2"/>
      <scheme val="minor"/>
    </font>
    <font>
      <b/>
      <i/>
      <sz val="10"/>
      <color rgb="FF000000"/>
      <name val="Times New Roman"/>
      <family val="1"/>
    </font>
    <font>
      <b/>
      <vertAlign val="superscript"/>
      <sz val="10"/>
      <color rgb="FF000000"/>
      <name val="Times New Roman"/>
      <family val="1"/>
    </font>
    <font>
      <u/>
      <sz val="10"/>
      <color theme="11"/>
      <name val="Arial"/>
      <family val="2"/>
      <scheme val="minor"/>
    </font>
    <font>
      <b/>
      <sz val="10"/>
      <name val="Times New Roman"/>
      <family val="1"/>
    </font>
    <font>
      <i/>
      <sz val="10"/>
      <name val="Times New Roman"/>
      <family val="1"/>
    </font>
    <font>
      <b/>
      <i/>
      <sz val="10"/>
      <name val="Times New Roman"/>
      <family val="1"/>
    </font>
    <font>
      <b/>
      <vertAlign val="superscript"/>
      <sz val="10"/>
      <name val="Times New Roman"/>
      <family val="1"/>
    </font>
    <font>
      <u/>
      <sz val="10"/>
      <color theme="10"/>
      <name val="Times New Roman"/>
      <family val="1"/>
    </font>
    <font>
      <sz val="10"/>
      <color rgb="FF9C0006"/>
      <name val="Times New Roman"/>
      <family val="1"/>
    </font>
    <font>
      <sz val="10"/>
      <color rgb="FF000000"/>
      <name val="Arial"/>
      <family val="2"/>
      <scheme val="minor"/>
    </font>
  </fonts>
  <fills count="12">
    <fill>
      <patternFill patternType="none"/>
    </fill>
    <fill>
      <patternFill patternType="gray125"/>
    </fill>
    <fill>
      <patternFill patternType="solid">
        <fgColor rgb="FFFFFFFF"/>
        <bgColor rgb="FFFFFFFF"/>
      </patternFill>
    </fill>
    <fill>
      <patternFill patternType="solid">
        <fgColor rgb="FFE6B8AF"/>
        <bgColor rgb="FFE6B8AF"/>
      </patternFill>
    </fill>
    <fill>
      <patternFill patternType="solid">
        <fgColor rgb="FF548DD4"/>
        <bgColor rgb="FF548DD4"/>
      </patternFill>
    </fill>
    <fill>
      <patternFill patternType="solid">
        <fgColor rgb="FFDBE5F1"/>
        <bgColor rgb="FFDBE5F1"/>
      </patternFill>
    </fill>
    <fill>
      <patternFill patternType="solid">
        <fgColor rgb="FFEBF1DD"/>
        <bgColor rgb="FFEBF1DD"/>
      </patternFill>
    </fill>
    <fill>
      <patternFill patternType="solid">
        <fgColor rgb="FFC6D9F0"/>
        <bgColor rgb="FFC6D9F0"/>
      </patternFill>
    </fill>
    <fill>
      <patternFill patternType="solid">
        <fgColor rgb="FFC5E0B3"/>
        <bgColor rgb="FFC5E0B3"/>
      </patternFill>
    </fill>
    <fill>
      <patternFill patternType="solid">
        <fgColor rgb="FFF2F2F2"/>
        <bgColor rgb="FFF2F2F2"/>
      </patternFill>
    </fill>
    <fill>
      <patternFill patternType="solid">
        <fgColor rgb="FFD9EAD3"/>
        <bgColor rgb="FFD9EAD3"/>
      </patternFill>
    </fill>
    <fill>
      <patternFill patternType="solid">
        <fgColor rgb="FFFFC7CE"/>
      </patternFill>
    </fill>
  </fills>
  <borders count="1">
    <border>
      <left/>
      <right/>
      <top/>
      <bottom/>
      <diagonal/>
    </border>
  </borders>
  <cellStyleXfs count="326">
    <xf numFmtId="0" fontId="0" fillId="0" borderId="0"/>
    <xf numFmtId="0" fontId="11" fillId="11" borderId="0" applyNumberFormat="0" applyBorder="0" applyAlignment="0" applyProtection="0"/>
    <xf numFmtId="0" fontId="12"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cellStyleXfs>
  <cellXfs count="100">
    <xf numFmtId="0" fontId="0" fillId="0" borderId="0" xfId="0"/>
    <xf numFmtId="0" fontId="1" fillId="0" borderId="0" xfId="0" applyFont="1" applyAlignment="1">
      <alignment horizontal="left" vertical="center"/>
    </xf>
    <xf numFmtId="164" fontId="1" fillId="0" borderId="0" xfId="0" applyNumberFormat="1" applyFont="1" applyAlignment="1">
      <alignment horizontal="left" vertical="center"/>
    </xf>
    <xf numFmtId="0" fontId="3" fillId="0" borderId="0" xfId="0" applyFont="1"/>
    <xf numFmtId="0" fontId="2" fillId="0" borderId="0" xfId="0" applyFont="1" applyAlignment="1">
      <alignment horizontal="left" vertical="center"/>
    </xf>
    <xf numFmtId="164" fontId="2" fillId="0" borderId="0" xfId="0" applyNumberFormat="1" applyFont="1" applyAlignment="1">
      <alignment horizontal="left" vertical="center"/>
    </xf>
    <xf numFmtId="0" fontId="3" fillId="0" borderId="0" xfId="0" applyFont="1" applyAlignment="1">
      <alignment horizontal="left" vertical="center"/>
    </xf>
    <xf numFmtId="165" fontId="2" fillId="0" borderId="0" xfId="0" applyNumberFormat="1" applyFont="1" applyAlignment="1">
      <alignment horizontal="left" vertical="center"/>
    </xf>
    <xf numFmtId="0" fontId="2" fillId="0" borderId="0" xfId="0" applyFont="1" applyAlignment="1">
      <alignment vertical="center"/>
    </xf>
    <xf numFmtId="164" fontId="3" fillId="0" borderId="0" xfId="0" applyNumberFormat="1" applyFont="1" applyAlignment="1">
      <alignment horizontal="left" vertical="center"/>
    </xf>
    <xf numFmtId="0" fontId="4" fillId="0" borderId="0" xfId="0" applyFont="1" applyAlignment="1">
      <alignment horizontal="left" vertical="center"/>
    </xf>
    <xf numFmtId="2" fontId="4" fillId="0" borderId="0" xfId="0" applyNumberFormat="1" applyFont="1" applyAlignment="1">
      <alignment horizontal="left" vertical="center"/>
    </xf>
    <xf numFmtId="165" fontId="4" fillId="0" borderId="0" xfId="0" applyNumberFormat="1" applyFont="1" applyAlignment="1">
      <alignment horizontal="left" vertical="center"/>
    </xf>
    <xf numFmtId="1" fontId="4" fillId="0" borderId="0" xfId="0" applyNumberFormat="1" applyFont="1" applyAlignment="1">
      <alignment horizontal="left" vertical="center"/>
    </xf>
    <xf numFmtId="164" fontId="4" fillId="0" borderId="0" xfId="0" applyNumberFormat="1" applyFont="1" applyAlignment="1">
      <alignment horizontal="left" vertical="center"/>
    </xf>
    <xf numFmtId="2" fontId="3" fillId="0" borderId="0" xfId="0" applyNumberFormat="1" applyFont="1" applyAlignment="1">
      <alignment horizontal="left" vertical="center"/>
    </xf>
    <xf numFmtId="165" fontId="3" fillId="0" borderId="0" xfId="0" applyNumberFormat="1" applyFont="1" applyAlignment="1">
      <alignment horizontal="left" vertical="center"/>
    </xf>
    <xf numFmtId="1" fontId="3" fillId="0" borderId="0" xfId="0" applyNumberFormat="1" applyFont="1" applyAlignment="1">
      <alignment horizontal="left" vertical="center"/>
    </xf>
    <xf numFmtId="2" fontId="2" fillId="0" borderId="0" xfId="0" applyNumberFormat="1" applyFont="1" applyAlignment="1">
      <alignment horizontal="left" vertical="center"/>
    </xf>
    <xf numFmtId="1" fontId="2" fillId="0" borderId="0" xfId="0" applyNumberFormat="1" applyFont="1" applyAlignment="1">
      <alignment horizontal="left" vertical="center"/>
    </xf>
    <xf numFmtId="0" fontId="3" fillId="3" borderId="0" xfId="0" applyFont="1" applyFill="1" applyAlignment="1">
      <alignment horizontal="left" vertical="center"/>
    </xf>
    <xf numFmtId="165" fontId="3" fillId="3" borderId="0" xfId="0" applyNumberFormat="1" applyFont="1" applyFill="1" applyAlignment="1">
      <alignment horizontal="left" vertical="center"/>
    </xf>
    <xf numFmtId="1" fontId="1" fillId="0" borderId="0" xfId="0" applyNumberFormat="1" applyFont="1" applyAlignment="1">
      <alignment horizontal="left" vertical="center"/>
    </xf>
    <xf numFmtId="165" fontId="1" fillId="0" borderId="0" xfId="0" applyNumberFormat="1" applyFont="1" applyAlignment="1">
      <alignment horizontal="left" vertical="center"/>
    </xf>
    <xf numFmtId="2" fontId="1" fillId="0" borderId="0" xfId="0" applyNumberFormat="1" applyFont="1" applyAlignment="1">
      <alignment horizontal="left" vertical="center"/>
    </xf>
    <xf numFmtId="0" fontId="6" fillId="0" borderId="0" xfId="0" applyFont="1" applyAlignment="1">
      <alignment horizontal="left" vertical="center"/>
    </xf>
    <xf numFmtId="0" fontId="1" fillId="0" borderId="0" xfId="0" applyFont="1" applyAlignment="1">
      <alignment vertical="center"/>
    </xf>
    <xf numFmtId="0" fontId="3" fillId="0" borderId="0" xfId="0" applyFont="1" applyAlignment="1">
      <alignment horizontal="left"/>
    </xf>
    <xf numFmtId="0" fontId="13" fillId="0" borderId="0" xfId="0" applyFont="1" applyAlignment="1">
      <alignment horizontal="left" vertical="center"/>
    </xf>
    <xf numFmtId="166" fontId="1" fillId="0" borderId="0" xfId="0" applyNumberFormat="1" applyFont="1" applyAlignment="1">
      <alignment horizontal="left" vertical="center"/>
    </xf>
    <xf numFmtId="0" fontId="3" fillId="2" borderId="0" xfId="0" applyFont="1" applyFill="1" applyAlignment="1">
      <alignment horizontal="left" vertical="center"/>
    </xf>
    <xf numFmtId="2" fontId="5" fillId="0" borderId="0" xfId="0" applyNumberFormat="1" applyFont="1" applyAlignment="1">
      <alignment horizontal="left" vertical="center"/>
    </xf>
    <xf numFmtId="167" fontId="2" fillId="0" borderId="0" xfId="0" applyNumberFormat="1" applyFont="1" applyAlignment="1">
      <alignment horizontal="left" vertical="center"/>
    </xf>
    <xf numFmtId="170" fontId="2" fillId="0" borderId="0" xfId="0" applyNumberFormat="1" applyFont="1" applyAlignment="1">
      <alignment horizontal="left" vertical="center"/>
    </xf>
    <xf numFmtId="165" fontId="2" fillId="0" borderId="0" xfId="0" quotePrefix="1" applyNumberFormat="1" applyFont="1" applyAlignment="1">
      <alignment horizontal="left" vertical="center"/>
    </xf>
    <xf numFmtId="171" fontId="2" fillId="0" borderId="0" xfId="0" applyNumberFormat="1" applyFont="1" applyAlignment="1">
      <alignment horizontal="left" vertical="center"/>
    </xf>
    <xf numFmtId="0" fontId="7" fillId="0" borderId="0" xfId="0" applyFont="1" applyAlignment="1">
      <alignment horizontal="left" vertical="center"/>
    </xf>
    <xf numFmtId="49" fontId="3" fillId="0" borderId="0" xfId="0" applyNumberFormat="1" applyFont="1" applyAlignment="1">
      <alignment horizontal="left" vertical="center"/>
    </xf>
    <xf numFmtId="172" fontId="3" fillId="0" borderId="0" xfId="0" applyNumberFormat="1" applyFont="1" applyAlignment="1">
      <alignment horizontal="left" vertical="center"/>
    </xf>
    <xf numFmtId="1" fontId="7" fillId="0" borderId="0" xfId="0" applyNumberFormat="1" applyFont="1" applyAlignment="1">
      <alignment horizontal="left" vertical="center"/>
    </xf>
    <xf numFmtId="4" fontId="3" fillId="0" borderId="0" xfId="0" applyNumberFormat="1" applyFont="1" applyAlignment="1">
      <alignment horizontal="left" vertical="center"/>
    </xf>
    <xf numFmtId="0" fontId="0" fillId="0" borderId="0" xfId="0" applyAlignment="1">
      <alignment horizontal="left" vertical="center"/>
    </xf>
    <xf numFmtId="0" fontId="1" fillId="4" borderId="0" xfId="0" applyFont="1" applyFill="1" applyAlignment="1">
      <alignment horizontal="left" vertical="center"/>
    </xf>
    <xf numFmtId="0" fontId="1" fillId="5" borderId="0" xfId="0" applyFont="1" applyFill="1" applyAlignment="1">
      <alignment horizontal="left" vertical="center"/>
    </xf>
    <xf numFmtId="0" fontId="1" fillId="6" borderId="0" xfId="0" applyFont="1" applyFill="1" applyAlignment="1">
      <alignment horizontal="left" vertical="center"/>
    </xf>
    <xf numFmtId="0" fontId="1" fillId="7" borderId="0" xfId="0" applyFont="1" applyFill="1" applyAlignment="1">
      <alignment horizontal="left" vertical="center"/>
    </xf>
    <xf numFmtId="0" fontId="1" fillId="8" borderId="0" xfId="0" applyFont="1" applyFill="1" applyAlignment="1">
      <alignment horizontal="left" vertical="center"/>
    </xf>
    <xf numFmtId="49" fontId="2" fillId="0" borderId="0" xfId="0" applyNumberFormat="1" applyFont="1" applyAlignment="1">
      <alignment horizontal="left" vertical="center"/>
    </xf>
    <xf numFmtId="0" fontId="2" fillId="4" borderId="0" xfId="0" applyFont="1" applyFill="1" applyAlignment="1">
      <alignment horizontal="left" vertical="center"/>
    </xf>
    <xf numFmtId="0" fontId="2" fillId="5" borderId="0" xfId="0" applyFont="1" applyFill="1" applyAlignment="1">
      <alignment horizontal="left" vertical="center"/>
    </xf>
    <xf numFmtId="0" fontId="2" fillId="6" borderId="0" xfId="0" applyFont="1" applyFill="1" applyAlignment="1">
      <alignment horizontal="left" vertical="center"/>
    </xf>
    <xf numFmtId="0" fontId="2" fillId="7" borderId="0" xfId="0" applyFont="1" applyFill="1" applyAlignment="1">
      <alignment horizontal="left" vertical="center"/>
    </xf>
    <xf numFmtId="0" fontId="2" fillId="8" borderId="0" xfId="0" applyFont="1" applyFill="1" applyAlignment="1">
      <alignment horizontal="left" vertical="center"/>
    </xf>
    <xf numFmtId="1" fontId="2" fillId="4" borderId="0" xfId="0" applyNumberFormat="1" applyFont="1" applyFill="1" applyAlignment="1">
      <alignment horizontal="left" vertical="center"/>
    </xf>
    <xf numFmtId="1" fontId="2" fillId="6" borderId="0" xfId="0" applyNumberFormat="1" applyFont="1" applyFill="1" applyAlignment="1">
      <alignment horizontal="left" vertical="center"/>
    </xf>
    <xf numFmtId="1" fontId="2" fillId="5" borderId="0" xfId="0" applyNumberFormat="1" applyFont="1" applyFill="1" applyAlignment="1">
      <alignment horizontal="left" vertical="center"/>
    </xf>
    <xf numFmtId="1" fontId="2" fillId="7" borderId="0" xfId="0" applyNumberFormat="1" applyFont="1" applyFill="1" applyAlignment="1">
      <alignment horizontal="left" vertical="center"/>
    </xf>
    <xf numFmtId="164" fontId="1" fillId="0" borderId="0" xfId="0" applyNumberFormat="1" applyFont="1" applyAlignment="1">
      <alignment horizontal="left" vertical="center" wrapText="1"/>
    </xf>
    <xf numFmtId="0" fontId="1" fillId="0" borderId="0" xfId="0" applyFont="1" applyAlignment="1">
      <alignment horizontal="left" vertical="center" wrapText="1"/>
    </xf>
    <xf numFmtId="0" fontId="1" fillId="7" borderId="0" xfId="0" applyFont="1" applyFill="1" applyAlignment="1">
      <alignment horizontal="left" vertical="center" wrapText="1"/>
    </xf>
    <xf numFmtId="0" fontId="1" fillId="5" borderId="0" xfId="0" applyFont="1" applyFill="1" applyAlignment="1">
      <alignment horizontal="left" vertical="center" wrapText="1"/>
    </xf>
    <xf numFmtId="0" fontId="1" fillId="8" borderId="0" xfId="0" applyFont="1" applyFill="1" applyAlignment="1">
      <alignment horizontal="left" vertical="center" wrapText="1"/>
    </xf>
    <xf numFmtId="0" fontId="1" fillId="9" borderId="0" xfId="0" applyFont="1" applyFill="1" applyAlignment="1">
      <alignment horizontal="left" vertical="center" wrapText="1"/>
    </xf>
    <xf numFmtId="0" fontId="2" fillId="9" borderId="0" xfId="0" applyFont="1" applyFill="1" applyAlignment="1">
      <alignment horizontal="left" vertical="center"/>
    </xf>
    <xf numFmtId="169" fontId="2" fillId="0" borderId="0" xfId="0" applyNumberFormat="1" applyFont="1" applyAlignment="1">
      <alignment horizontal="left" vertical="center"/>
    </xf>
    <xf numFmtId="1" fontId="6" fillId="0" borderId="0" xfId="0" applyNumberFormat="1" applyFont="1" applyAlignment="1">
      <alignment horizontal="left" vertical="center"/>
    </xf>
    <xf numFmtId="0" fontId="8" fillId="0" borderId="0" xfId="0" applyFont="1" applyAlignment="1">
      <alignment horizontal="left" vertical="center"/>
    </xf>
    <xf numFmtId="0" fontId="4" fillId="0" borderId="0" xfId="0" applyFont="1" applyAlignment="1">
      <alignment horizontal="left"/>
    </xf>
    <xf numFmtId="0" fontId="16" fillId="0" borderId="0" xfId="0" applyFont="1" applyAlignment="1">
      <alignment horizontal="left" vertical="center"/>
    </xf>
    <xf numFmtId="164" fontId="16" fillId="0" borderId="0" xfId="0" applyNumberFormat="1" applyFont="1" applyAlignment="1">
      <alignment horizontal="left" vertical="center"/>
    </xf>
    <xf numFmtId="0" fontId="9" fillId="0" borderId="0" xfId="0" applyFont="1" applyAlignment="1">
      <alignment horizontal="left" vertical="center"/>
    </xf>
    <xf numFmtId="164" fontId="9" fillId="0" borderId="0" xfId="0" applyNumberFormat="1" applyFont="1" applyAlignment="1">
      <alignment horizontal="left" vertical="center"/>
    </xf>
    <xf numFmtId="165" fontId="9" fillId="0" borderId="0" xfId="0" applyNumberFormat="1" applyFont="1" applyAlignment="1">
      <alignment horizontal="left" vertical="center"/>
    </xf>
    <xf numFmtId="166" fontId="9" fillId="0" borderId="0" xfId="0" applyNumberFormat="1" applyFont="1" applyAlignment="1">
      <alignment horizontal="left" vertical="center"/>
    </xf>
    <xf numFmtId="2" fontId="16" fillId="0" borderId="0" xfId="0" applyNumberFormat="1" applyFont="1" applyAlignment="1">
      <alignment horizontal="left" vertical="center"/>
    </xf>
    <xf numFmtId="165" fontId="16" fillId="0" borderId="0" xfId="0" applyNumberFormat="1" applyFont="1" applyAlignment="1">
      <alignment horizontal="left" vertical="center"/>
    </xf>
    <xf numFmtId="0" fontId="18" fillId="0" borderId="0" xfId="0" applyFont="1" applyAlignment="1">
      <alignment horizontal="left" vertical="center"/>
    </xf>
    <xf numFmtId="1" fontId="16" fillId="0" borderId="0" xfId="0" applyNumberFormat="1" applyFont="1" applyAlignment="1">
      <alignment horizontal="left" vertical="center"/>
    </xf>
    <xf numFmtId="2" fontId="9" fillId="0" borderId="0" xfId="0" applyNumberFormat="1" applyFont="1" applyAlignment="1">
      <alignment horizontal="left" vertical="center"/>
    </xf>
    <xf numFmtId="1" fontId="9" fillId="0" borderId="0" xfId="0" applyNumberFormat="1" applyFont="1" applyAlignment="1">
      <alignment horizontal="left" vertical="center"/>
    </xf>
    <xf numFmtId="2" fontId="9" fillId="3" borderId="0" xfId="0" applyNumberFormat="1" applyFont="1" applyFill="1" applyAlignment="1">
      <alignment horizontal="left" vertical="center"/>
    </xf>
    <xf numFmtId="165" fontId="17" fillId="0" borderId="0" xfId="0" applyNumberFormat="1" applyFont="1" applyAlignment="1">
      <alignment horizontal="left" vertical="center"/>
    </xf>
    <xf numFmtId="165" fontId="9" fillId="0" borderId="0" xfId="0" quotePrefix="1" applyNumberFormat="1" applyFont="1" applyAlignment="1">
      <alignment horizontal="left" vertical="center"/>
    </xf>
    <xf numFmtId="0" fontId="17" fillId="0" borderId="0" xfId="0" applyFont="1" applyAlignment="1">
      <alignment horizontal="left" vertical="center"/>
    </xf>
    <xf numFmtId="166" fontId="16" fillId="0" borderId="0" xfId="0" applyNumberFormat="1" applyFont="1" applyAlignment="1">
      <alignment horizontal="left" vertical="center"/>
    </xf>
    <xf numFmtId="0" fontId="16" fillId="0" borderId="0" xfId="0" applyFont="1" applyAlignment="1">
      <alignment horizontal="left"/>
    </xf>
    <xf numFmtId="0" fontId="9" fillId="0" borderId="0" xfId="0" applyFont="1" applyAlignment="1">
      <alignment horizontal="left"/>
    </xf>
    <xf numFmtId="0" fontId="1" fillId="10" borderId="0" xfId="0" applyFont="1" applyFill="1" applyAlignment="1">
      <alignment horizontal="left" vertical="center"/>
    </xf>
    <xf numFmtId="0" fontId="2" fillId="10" borderId="0" xfId="0" applyFont="1" applyFill="1" applyAlignment="1">
      <alignment horizontal="left" vertical="center"/>
    </xf>
    <xf numFmtId="1" fontId="2" fillId="10" borderId="0" xfId="0" applyNumberFormat="1" applyFont="1" applyFill="1" applyAlignment="1">
      <alignment horizontal="left" vertical="center"/>
    </xf>
    <xf numFmtId="0" fontId="20" fillId="0" borderId="0" xfId="2" applyFont="1" applyFill="1" applyBorder="1" applyAlignment="1">
      <alignment horizontal="left" vertical="center"/>
    </xf>
    <xf numFmtId="2" fontId="21" fillId="11" borderId="0" xfId="1" applyNumberFormat="1" applyFont="1" applyBorder="1" applyAlignment="1">
      <alignment horizontal="left" vertical="center"/>
    </xf>
    <xf numFmtId="165" fontId="21" fillId="0" borderId="0" xfId="1" applyNumberFormat="1" applyFont="1" applyFill="1" applyBorder="1" applyAlignment="1">
      <alignment horizontal="left" vertical="center"/>
    </xf>
    <xf numFmtId="0" fontId="5" fillId="0" borderId="0" xfId="0" applyFont="1" applyAlignment="1">
      <alignment horizontal="left" vertical="center"/>
    </xf>
    <xf numFmtId="168" fontId="4" fillId="0" borderId="0" xfId="0" applyNumberFormat="1" applyFont="1" applyAlignment="1">
      <alignment horizontal="left" vertical="center"/>
    </xf>
    <xf numFmtId="166" fontId="3" fillId="0" borderId="0" xfId="0" applyNumberFormat="1" applyFont="1" applyAlignment="1">
      <alignment horizontal="left" vertical="center"/>
    </xf>
    <xf numFmtId="168" fontId="3" fillId="0" borderId="0" xfId="0" applyNumberFormat="1" applyFont="1" applyAlignment="1">
      <alignment horizontal="left" vertical="center"/>
    </xf>
    <xf numFmtId="167" fontId="9" fillId="0" borderId="0" xfId="0" applyNumberFormat="1" applyFont="1" applyAlignment="1">
      <alignment horizontal="left" vertical="center"/>
    </xf>
    <xf numFmtId="0" fontId="4" fillId="0" borderId="0" xfId="0" applyFont="1"/>
    <xf numFmtId="0" fontId="20" fillId="0" borderId="0" xfId="2" applyFont="1"/>
  </cellXfs>
  <cellStyles count="326">
    <cellStyle name="Bad" xfId="1" builtinId="27"/>
    <cellStyle name="Followed Hyperlink" xfId="3" builtinId="9" hidden="1"/>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Followed Hyperlink" xfId="109" builtinId="9" hidden="1"/>
    <cellStyle name="Followed Hyperlink" xfId="110" builtinId="9" hidden="1"/>
    <cellStyle name="Followed Hyperlink" xfId="111" builtinId="9" hidden="1"/>
    <cellStyle name="Followed Hyperlink" xfId="112" builtinId="9" hidden="1"/>
    <cellStyle name="Followed Hyperlink" xfId="113" builtinId="9" hidden="1"/>
    <cellStyle name="Followed Hyperlink" xfId="114" builtinId="9" hidden="1"/>
    <cellStyle name="Followed Hyperlink" xfId="115" builtinId="9" hidden="1"/>
    <cellStyle name="Followed Hyperlink" xfId="116" builtinId="9" hidden="1"/>
    <cellStyle name="Followed Hyperlink" xfId="117" builtinId="9" hidden="1"/>
    <cellStyle name="Followed Hyperlink" xfId="118" builtinId="9" hidden="1"/>
    <cellStyle name="Followed Hyperlink" xfId="119" builtinId="9" hidden="1"/>
    <cellStyle name="Followed Hyperlink" xfId="120" builtinId="9" hidden="1"/>
    <cellStyle name="Followed Hyperlink" xfId="121" builtinId="9" hidden="1"/>
    <cellStyle name="Followed Hyperlink" xfId="122" builtinId="9" hidden="1"/>
    <cellStyle name="Followed Hyperlink" xfId="123" builtinId="9" hidden="1"/>
    <cellStyle name="Followed Hyperlink" xfId="124" builtinId="9" hidden="1"/>
    <cellStyle name="Followed Hyperlink" xfId="125" builtinId="9" hidden="1"/>
    <cellStyle name="Followed Hyperlink" xfId="126" builtinId="9" hidden="1"/>
    <cellStyle name="Followed Hyperlink" xfId="127" builtinId="9" hidden="1"/>
    <cellStyle name="Followed Hyperlink" xfId="128" builtinId="9" hidden="1"/>
    <cellStyle name="Followed Hyperlink" xfId="129" builtinId="9" hidden="1"/>
    <cellStyle name="Followed Hyperlink" xfId="130" builtinId="9" hidden="1"/>
    <cellStyle name="Followed Hyperlink" xfId="131" builtinId="9" hidden="1"/>
    <cellStyle name="Followed Hyperlink" xfId="132" builtinId="9" hidden="1"/>
    <cellStyle name="Followed Hyperlink" xfId="133" builtinId="9" hidden="1"/>
    <cellStyle name="Followed Hyperlink" xfId="134" builtinId="9" hidden="1"/>
    <cellStyle name="Followed Hyperlink" xfId="135" builtinId="9" hidden="1"/>
    <cellStyle name="Followed Hyperlink" xfId="136" builtinId="9" hidden="1"/>
    <cellStyle name="Followed Hyperlink" xfId="137" builtinId="9" hidden="1"/>
    <cellStyle name="Followed Hyperlink" xfId="138" builtinId="9" hidden="1"/>
    <cellStyle name="Followed Hyperlink" xfId="139" builtinId="9" hidden="1"/>
    <cellStyle name="Followed Hyperlink" xfId="140" builtinId="9" hidden="1"/>
    <cellStyle name="Followed Hyperlink" xfId="141" builtinId="9" hidden="1"/>
    <cellStyle name="Followed Hyperlink" xfId="142" builtinId="9" hidden="1"/>
    <cellStyle name="Followed Hyperlink" xfId="143" builtinId="9" hidden="1"/>
    <cellStyle name="Followed Hyperlink" xfId="144" builtinId="9" hidden="1"/>
    <cellStyle name="Followed Hyperlink" xfId="145" builtinId="9" hidden="1"/>
    <cellStyle name="Followed Hyperlink" xfId="146" builtinId="9" hidden="1"/>
    <cellStyle name="Followed Hyperlink" xfId="147" builtinId="9" hidden="1"/>
    <cellStyle name="Followed Hyperlink" xfId="148" builtinId="9" hidden="1"/>
    <cellStyle name="Followed Hyperlink" xfId="149" builtinId="9" hidden="1"/>
    <cellStyle name="Followed Hyperlink" xfId="150" builtinId="9" hidden="1"/>
    <cellStyle name="Followed Hyperlink" xfId="151" builtinId="9" hidden="1"/>
    <cellStyle name="Followed Hyperlink" xfId="152" builtinId="9" hidden="1"/>
    <cellStyle name="Followed Hyperlink" xfId="153" builtinId="9" hidden="1"/>
    <cellStyle name="Followed Hyperlink" xfId="154" builtinId="9" hidden="1"/>
    <cellStyle name="Followed Hyperlink" xfId="155" builtinId="9" hidden="1"/>
    <cellStyle name="Followed Hyperlink" xfId="156" builtinId="9" hidden="1"/>
    <cellStyle name="Followed Hyperlink" xfId="157" builtinId="9" hidden="1"/>
    <cellStyle name="Followed Hyperlink" xfId="158" builtinId="9" hidden="1"/>
    <cellStyle name="Followed Hyperlink" xfId="159" builtinId="9" hidden="1"/>
    <cellStyle name="Followed Hyperlink" xfId="160" builtinId="9" hidden="1"/>
    <cellStyle name="Followed Hyperlink" xfId="161" builtinId="9" hidden="1"/>
    <cellStyle name="Followed Hyperlink" xfId="162" builtinId="9" hidden="1"/>
    <cellStyle name="Followed Hyperlink" xfId="163" builtinId="9" hidden="1"/>
    <cellStyle name="Followed Hyperlink" xfId="164" builtinId="9" hidden="1"/>
    <cellStyle name="Followed Hyperlink" xfId="165" builtinId="9" hidden="1"/>
    <cellStyle name="Followed Hyperlink" xfId="166" builtinId="9" hidden="1"/>
    <cellStyle name="Followed Hyperlink" xfId="167" builtinId="9" hidden="1"/>
    <cellStyle name="Followed Hyperlink" xfId="168" builtinId="9" hidden="1"/>
    <cellStyle name="Followed Hyperlink" xfId="169" builtinId="9" hidden="1"/>
    <cellStyle name="Followed Hyperlink" xfId="170" builtinId="9" hidden="1"/>
    <cellStyle name="Followed Hyperlink" xfId="171" builtinId="9" hidden="1"/>
    <cellStyle name="Followed Hyperlink" xfId="172" builtinId="9" hidden="1"/>
    <cellStyle name="Followed Hyperlink" xfId="173" builtinId="9" hidden="1"/>
    <cellStyle name="Followed Hyperlink" xfId="174" builtinId="9" hidden="1"/>
    <cellStyle name="Followed Hyperlink" xfId="175" builtinId="9" hidden="1"/>
    <cellStyle name="Followed Hyperlink" xfId="176" builtinId="9" hidden="1"/>
    <cellStyle name="Followed Hyperlink" xfId="177" builtinId="9" hidden="1"/>
    <cellStyle name="Followed Hyperlink" xfId="178" builtinId="9" hidden="1"/>
    <cellStyle name="Followed Hyperlink" xfId="179" builtinId="9" hidden="1"/>
    <cellStyle name="Followed Hyperlink" xfId="180" builtinId="9" hidden="1"/>
    <cellStyle name="Followed Hyperlink" xfId="181" builtinId="9" hidden="1"/>
    <cellStyle name="Followed Hyperlink" xfId="182" builtinId="9" hidden="1"/>
    <cellStyle name="Followed Hyperlink" xfId="183" builtinId="9" hidden="1"/>
    <cellStyle name="Followed Hyperlink" xfId="184" builtinId="9" hidden="1"/>
    <cellStyle name="Followed Hyperlink" xfId="185" builtinId="9" hidden="1"/>
    <cellStyle name="Followed Hyperlink" xfId="186" builtinId="9" hidden="1"/>
    <cellStyle name="Followed Hyperlink" xfId="187" builtinId="9" hidden="1"/>
    <cellStyle name="Followed Hyperlink" xfId="188" builtinId="9" hidden="1"/>
    <cellStyle name="Followed Hyperlink" xfId="189"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19" builtinId="9" hidden="1"/>
    <cellStyle name="Followed Hyperlink" xfId="220" builtinId="9" hidden="1"/>
    <cellStyle name="Followed Hyperlink" xfId="221" builtinId="9" hidden="1"/>
    <cellStyle name="Followed Hyperlink" xfId="222" builtinId="9" hidden="1"/>
    <cellStyle name="Followed Hyperlink" xfId="223" builtinId="9" hidden="1"/>
    <cellStyle name="Followed Hyperlink" xfId="224" builtinId="9" hidden="1"/>
    <cellStyle name="Followed Hyperlink" xfId="225" builtinId="9" hidden="1"/>
    <cellStyle name="Followed Hyperlink" xfId="226" builtinId="9" hidden="1"/>
    <cellStyle name="Followed Hyperlink" xfId="227" builtinId="9" hidden="1"/>
    <cellStyle name="Followed Hyperlink" xfId="228" builtinId="9" hidden="1"/>
    <cellStyle name="Followed Hyperlink" xfId="229" builtinId="9" hidden="1"/>
    <cellStyle name="Followed Hyperlink" xfId="230" builtinId="9" hidden="1"/>
    <cellStyle name="Followed Hyperlink" xfId="231" builtinId="9" hidden="1"/>
    <cellStyle name="Followed Hyperlink" xfId="232" builtinId="9" hidden="1"/>
    <cellStyle name="Followed Hyperlink" xfId="233" builtinId="9" hidden="1"/>
    <cellStyle name="Followed Hyperlink" xfId="234" builtinId="9" hidden="1"/>
    <cellStyle name="Followed Hyperlink" xfId="235" builtinId="9" hidden="1"/>
    <cellStyle name="Followed Hyperlink" xfId="236" builtinId="9" hidden="1"/>
    <cellStyle name="Followed Hyperlink" xfId="237" builtinId="9" hidden="1"/>
    <cellStyle name="Followed Hyperlink" xfId="238" builtinId="9" hidden="1"/>
    <cellStyle name="Followed Hyperlink" xfId="239" builtinId="9" hidden="1"/>
    <cellStyle name="Followed Hyperlink" xfId="240" builtinId="9" hidden="1"/>
    <cellStyle name="Followed Hyperlink" xfId="241" builtinId="9" hidden="1"/>
    <cellStyle name="Followed Hyperlink" xfId="242" builtinId="9" hidden="1"/>
    <cellStyle name="Followed Hyperlink" xfId="243" builtinId="9" hidden="1"/>
    <cellStyle name="Followed Hyperlink" xfId="244" builtinId="9" hidden="1"/>
    <cellStyle name="Followed Hyperlink" xfId="245" builtinId="9" hidden="1"/>
    <cellStyle name="Followed Hyperlink" xfId="246" builtinId="9" hidden="1"/>
    <cellStyle name="Followed Hyperlink" xfId="247" builtinId="9" hidden="1"/>
    <cellStyle name="Followed Hyperlink" xfId="248" builtinId="9" hidden="1"/>
    <cellStyle name="Followed Hyperlink" xfId="249" builtinId="9" hidden="1"/>
    <cellStyle name="Followed Hyperlink" xfId="250" builtinId="9" hidden="1"/>
    <cellStyle name="Followed Hyperlink" xfId="251" builtinId="9" hidden="1"/>
    <cellStyle name="Followed Hyperlink" xfId="252" builtinId="9" hidden="1"/>
    <cellStyle name="Followed Hyperlink" xfId="253" builtinId="9" hidden="1"/>
    <cellStyle name="Followed Hyperlink" xfId="254" builtinId="9" hidden="1"/>
    <cellStyle name="Followed Hyperlink" xfId="255" builtinId="9" hidden="1"/>
    <cellStyle name="Followed Hyperlink" xfId="256" builtinId="9" hidden="1"/>
    <cellStyle name="Followed Hyperlink" xfId="257" builtinId="9" hidden="1"/>
    <cellStyle name="Followed Hyperlink" xfId="258" builtinId="9" hidden="1"/>
    <cellStyle name="Followed Hyperlink" xfId="259" builtinId="9" hidden="1"/>
    <cellStyle name="Followed Hyperlink" xfId="260" builtinId="9" hidden="1"/>
    <cellStyle name="Followed Hyperlink" xfId="261" builtinId="9" hidden="1"/>
    <cellStyle name="Followed Hyperlink" xfId="262" builtinId="9" hidden="1"/>
    <cellStyle name="Followed Hyperlink" xfId="263" builtinId="9" hidden="1"/>
    <cellStyle name="Followed Hyperlink" xfId="264" builtinId="9" hidden="1"/>
    <cellStyle name="Followed Hyperlink" xfId="265" builtinId="9" hidden="1"/>
    <cellStyle name="Followed Hyperlink" xfId="266" builtinId="9" hidden="1"/>
    <cellStyle name="Followed Hyperlink" xfId="267" builtinId="9" hidden="1"/>
    <cellStyle name="Followed Hyperlink" xfId="268" builtinId="9" hidden="1"/>
    <cellStyle name="Followed Hyperlink" xfId="269" builtinId="9" hidden="1"/>
    <cellStyle name="Followed Hyperlink" xfId="270" builtinId="9" hidden="1"/>
    <cellStyle name="Followed Hyperlink" xfId="271" builtinId="9" hidden="1"/>
    <cellStyle name="Followed Hyperlink" xfId="272" builtinId="9" hidden="1"/>
    <cellStyle name="Followed Hyperlink" xfId="273" builtinId="9" hidden="1"/>
    <cellStyle name="Followed Hyperlink" xfId="274" builtinId="9" hidden="1"/>
    <cellStyle name="Followed Hyperlink" xfId="275" builtinId="9" hidden="1"/>
    <cellStyle name="Followed Hyperlink" xfId="276" builtinId="9" hidden="1"/>
    <cellStyle name="Followed Hyperlink" xfId="277" builtinId="9" hidden="1"/>
    <cellStyle name="Followed Hyperlink" xfId="278" builtinId="9" hidden="1"/>
    <cellStyle name="Followed Hyperlink" xfId="279" builtinId="9" hidden="1"/>
    <cellStyle name="Followed Hyperlink" xfId="280" builtinId="9" hidden="1"/>
    <cellStyle name="Followed Hyperlink" xfId="281" builtinId="9" hidden="1"/>
    <cellStyle name="Followed Hyperlink" xfId="282" builtinId="9" hidden="1"/>
    <cellStyle name="Followed Hyperlink" xfId="283" builtinId="9" hidden="1"/>
    <cellStyle name="Followed Hyperlink" xfId="284" builtinId="9" hidden="1"/>
    <cellStyle name="Followed Hyperlink" xfId="285" builtinId="9" hidden="1"/>
    <cellStyle name="Followed Hyperlink" xfId="286" builtinId="9" hidden="1"/>
    <cellStyle name="Followed Hyperlink" xfId="287" builtinId="9" hidden="1"/>
    <cellStyle name="Followed Hyperlink" xfId="288" builtinId="9" hidden="1"/>
    <cellStyle name="Followed Hyperlink" xfId="289" builtinId="9" hidden="1"/>
    <cellStyle name="Followed Hyperlink" xfId="290" builtinId="9" hidden="1"/>
    <cellStyle name="Followed Hyperlink" xfId="291" builtinId="9" hidden="1"/>
    <cellStyle name="Followed Hyperlink" xfId="292" builtinId="9" hidden="1"/>
    <cellStyle name="Followed Hyperlink" xfId="293" builtinId="9" hidden="1"/>
    <cellStyle name="Followed Hyperlink" xfId="294" builtinId="9" hidden="1"/>
    <cellStyle name="Followed Hyperlink" xfId="295" builtinId="9" hidden="1"/>
    <cellStyle name="Followed Hyperlink" xfId="296" builtinId="9" hidden="1"/>
    <cellStyle name="Followed Hyperlink" xfId="297" builtinId="9" hidden="1"/>
    <cellStyle name="Followed Hyperlink" xfId="298" builtinId="9" hidden="1"/>
    <cellStyle name="Followed Hyperlink" xfId="299" builtinId="9" hidden="1"/>
    <cellStyle name="Followed Hyperlink" xfId="300" builtinId="9" hidden="1"/>
    <cellStyle name="Followed Hyperlink" xfId="301" builtinId="9" hidden="1"/>
    <cellStyle name="Followed Hyperlink" xfId="302" builtinId="9" hidden="1"/>
    <cellStyle name="Followed Hyperlink" xfId="303" builtinId="9" hidden="1"/>
    <cellStyle name="Followed Hyperlink" xfId="304" builtinId="9" hidden="1"/>
    <cellStyle name="Followed Hyperlink" xfId="305" builtinId="9" hidden="1"/>
    <cellStyle name="Followed Hyperlink" xfId="306" builtinId="9" hidden="1"/>
    <cellStyle name="Followed Hyperlink" xfId="307" builtinId="9" hidden="1"/>
    <cellStyle name="Followed Hyperlink" xfId="308" builtinId="9" hidden="1"/>
    <cellStyle name="Followed Hyperlink" xfId="309" builtinId="9" hidden="1"/>
    <cellStyle name="Followed Hyperlink" xfId="310" builtinId="9" hidden="1"/>
    <cellStyle name="Followed Hyperlink" xfId="311" builtinId="9" hidden="1"/>
    <cellStyle name="Followed Hyperlink" xfId="312" builtinId="9" hidden="1"/>
    <cellStyle name="Followed Hyperlink" xfId="313" builtinId="9" hidden="1"/>
    <cellStyle name="Followed Hyperlink" xfId="314" builtinId="9" hidden="1"/>
    <cellStyle name="Followed Hyperlink" xfId="315" builtinId="9" hidden="1"/>
    <cellStyle name="Followed Hyperlink" xfId="316" builtinId="9" hidden="1"/>
    <cellStyle name="Followed Hyperlink" xfId="317" builtinId="9" hidden="1"/>
    <cellStyle name="Followed Hyperlink" xfId="318" builtinId="9" hidden="1"/>
    <cellStyle name="Followed Hyperlink" xfId="319" builtinId="9" hidden="1"/>
    <cellStyle name="Followed Hyperlink" xfId="320" builtinId="9" hidden="1"/>
    <cellStyle name="Followed Hyperlink" xfId="321" builtinId="9" hidden="1"/>
    <cellStyle name="Followed Hyperlink" xfId="322" builtinId="9" hidden="1"/>
    <cellStyle name="Followed Hyperlink" xfId="323" builtinId="9" hidden="1"/>
    <cellStyle name="Followed Hyperlink" xfId="324" builtinId="9" hidden="1"/>
    <cellStyle name="Followed Hyperlink" xfId="325" builtinId="9"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7.xml.rels><?xml version="1.0" encoding="UTF-8" standalone="yes"?>
<Relationships xmlns="http://schemas.openxmlformats.org/package/2006/relationships"><Relationship Id="rId1" Type="http://schemas.openxmlformats.org/officeDocument/2006/relationships/hyperlink" Target="https://frederikssundmuseum.dk/vidste-du-det-lollikhuse-var-et-af-jaegerstenalderfolkets-yndlingssteder/" TargetMode="External"/></Relationships>
</file>

<file path=xl/worksheets/_rels/sheet18.xml.rels><?xml version="1.0" encoding="UTF-8" standalone="yes"?>
<Relationships xmlns="http://schemas.openxmlformats.org/package/2006/relationships"><Relationship Id="rId26" Type="http://schemas.openxmlformats.org/officeDocument/2006/relationships/hyperlink" Target="https://doi.org/10.1002/jqs.3479" TargetMode="External"/><Relationship Id="rId21" Type="http://schemas.openxmlformats.org/officeDocument/2006/relationships/hyperlink" Target="https://doi.org/10.1016/j.quascirev.2021.106854" TargetMode="External"/><Relationship Id="rId42" Type="http://schemas.openxmlformats.org/officeDocument/2006/relationships/hyperlink" Target="https://doi.org/10.1002/oa.1390040203" TargetMode="External"/><Relationship Id="rId47" Type="http://schemas.openxmlformats.org/officeDocument/2006/relationships/hyperlink" Target="https://doi.org/10.1017/S003382220003280X" TargetMode="External"/><Relationship Id="rId63" Type="http://schemas.openxmlformats.org/officeDocument/2006/relationships/hyperlink" Target="https://doi.org/10.1017/S0003598X00048705" TargetMode="External"/><Relationship Id="rId68" Type="http://schemas.openxmlformats.org/officeDocument/2006/relationships/hyperlink" Target="https://doi.org/10.1073/pnas.2310138120" TargetMode="External"/><Relationship Id="rId84" Type="http://schemas.openxmlformats.org/officeDocument/2006/relationships/hyperlink" Target="https://doi.org/10.1111/j.1600-0390.2007.00106.x" TargetMode="External"/><Relationship Id="rId89" Type="http://schemas.openxmlformats.org/officeDocument/2006/relationships/hyperlink" Target="https://doi.org/10.1016/j.jas.2009.09.019" TargetMode="External"/><Relationship Id="rId112" Type="http://schemas.openxmlformats.org/officeDocument/2006/relationships/hyperlink" Target="http://ees.kuleuven.be/geography/projects/14c-palaeolithic/index.html" TargetMode="External"/><Relationship Id="rId16" Type="http://schemas.openxmlformats.org/officeDocument/2006/relationships/hyperlink" Target="https://doi.org/10.1080/0108464X.1986.10589957" TargetMode="External"/><Relationship Id="rId107" Type="http://schemas.openxmlformats.org/officeDocument/2006/relationships/hyperlink" Target="https://doi.org/10.1038/292332a0" TargetMode="External"/><Relationship Id="rId11" Type="http://schemas.openxmlformats.org/officeDocument/2006/relationships/hyperlink" Target="https://doi.org/10.1080/0108464X.1991.10590054" TargetMode="External"/><Relationship Id="rId32" Type="http://schemas.openxmlformats.org/officeDocument/2006/relationships/hyperlink" Target="https://doi.org/10.1017/S0079497X00019812" TargetMode="External"/><Relationship Id="rId37" Type="http://schemas.openxmlformats.org/officeDocument/2006/relationships/hyperlink" Target="https://doi.org/10.1073/pnas.1107202108" TargetMode="External"/><Relationship Id="rId53" Type="http://schemas.openxmlformats.org/officeDocument/2006/relationships/hyperlink" Target="https://www.kulturarv.dk/fundogfortidsminder/Kort/" TargetMode="External"/><Relationship Id="rId58" Type="http://schemas.openxmlformats.org/officeDocument/2006/relationships/hyperlink" Target="https://doi.org/10.7146/dja.v12i1.136939" TargetMode="External"/><Relationship Id="rId74" Type="http://schemas.openxmlformats.org/officeDocument/2006/relationships/hyperlink" Target="https://doi.org/10.7146/kuml.v27i27.106888" TargetMode="External"/><Relationship Id="rId79" Type="http://schemas.openxmlformats.org/officeDocument/2006/relationships/hyperlink" Target="https://doi.org/10.1111/j.1502-3885.2009.00088.x" TargetMode="External"/><Relationship Id="rId102" Type="http://schemas.openxmlformats.org/officeDocument/2006/relationships/hyperlink" Target="https://doi.org/10.1007/978-3-319-53160-1_8" TargetMode="External"/><Relationship Id="rId5" Type="http://schemas.openxmlformats.org/officeDocument/2006/relationships/hyperlink" Target="https://doi.org/10.7146/kuml.v19i19.105130" TargetMode="External"/><Relationship Id="rId90" Type="http://schemas.openxmlformats.org/officeDocument/2006/relationships/hyperlink" Target="https://doi.org/10.1086/367971" TargetMode="External"/><Relationship Id="rId95" Type="http://schemas.openxmlformats.org/officeDocument/2006/relationships/hyperlink" Target="https://revistas.uam.es/archaeofauna/article/view/6380" TargetMode="External"/><Relationship Id="rId22" Type="http://schemas.openxmlformats.org/officeDocument/2006/relationships/hyperlink" Target="https://doi.org/10.17863/CAM.79072" TargetMode="External"/><Relationship Id="rId27" Type="http://schemas.openxmlformats.org/officeDocument/2006/relationships/hyperlink" Target="https://doi.org/10.1016/j.jas.2018.02.018" TargetMode="External"/><Relationship Id="rId43" Type="http://schemas.openxmlformats.org/officeDocument/2006/relationships/hyperlink" Target="https://doi.org/10.1080/0108464X.1995.10590088" TargetMode="External"/><Relationship Id="rId48" Type="http://schemas.openxmlformats.org/officeDocument/2006/relationships/hyperlink" Target="https://doi.org/10.1017/RDC.2021.14" TargetMode="External"/><Relationship Id="rId64" Type="http://schemas.openxmlformats.org/officeDocument/2006/relationships/hyperlink" Target="http://dx.doi.org/10.1098/rsos.191172" TargetMode="External"/><Relationship Id="rId69" Type="http://schemas.openxmlformats.org/officeDocument/2006/relationships/hyperlink" Target="https://doi.org/10.34194/raekke5.v5.7018" TargetMode="External"/><Relationship Id="rId80" Type="http://schemas.openxmlformats.org/officeDocument/2006/relationships/hyperlink" Target="https://doi.org/10.1016/j.jasrep.2019.01.003" TargetMode="External"/><Relationship Id="rId85" Type="http://schemas.openxmlformats.org/officeDocument/2006/relationships/hyperlink" Target="https://radon.ufg.uni-kiel.de/" TargetMode="External"/><Relationship Id="rId12" Type="http://schemas.openxmlformats.org/officeDocument/2006/relationships/hyperlink" Target="https://doi.org/10.7146/kuml.v39i39.111960" TargetMode="External"/><Relationship Id="rId17" Type="http://schemas.openxmlformats.org/officeDocument/2006/relationships/hyperlink" Target="https://doi.org/10.1080/0108464X.1990.10590034" TargetMode="External"/><Relationship Id="rId33" Type="http://schemas.openxmlformats.org/officeDocument/2006/relationships/hyperlink" Target="https://doi.org/10.1017/S0003598X00016513" TargetMode="External"/><Relationship Id="rId38" Type="http://schemas.openxmlformats.org/officeDocument/2006/relationships/hyperlink" Target="https://doi.org/10.1038/s41467-020-15907-4" TargetMode="External"/><Relationship Id="rId59" Type="http://schemas.openxmlformats.org/officeDocument/2006/relationships/hyperlink" Target="https://doi.org/10.1016/j.jasrep.2024.104384" TargetMode="External"/><Relationship Id="rId103" Type="http://schemas.openxmlformats.org/officeDocument/2006/relationships/hyperlink" Target="https://doi.org/10.1080/21662282.2018.1513975" TargetMode="External"/><Relationship Id="rId108" Type="http://schemas.openxmlformats.org/officeDocument/2006/relationships/hyperlink" Target="https://doi.org/10.1007/978-3-319-53160-1_5" TargetMode="External"/><Relationship Id="rId54" Type="http://schemas.openxmlformats.org/officeDocument/2006/relationships/hyperlink" Target="https://doi.org/10.1016/j.quascirev.2020.106701" TargetMode="External"/><Relationship Id="rId70" Type="http://schemas.openxmlformats.org/officeDocument/2006/relationships/hyperlink" Target="https://doi.org/10.1080/14614103.2018.1516328" TargetMode="External"/><Relationship Id="rId75" Type="http://schemas.openxmlformats.org/officeDocument/2006/relationships/hyperlink" Target="https://doi.org/10.1016/0047-2484(79)90023-X" TargetMode="External"/><Relationship Id="rId91" Type="http://schemas.openxmlformats.org/officeDocument/2006/relationships/hyperlink" Target="https://doi.org/10.1111/j.0065-001X.2003.aar740101.x" TargetMode="External"/><Relationship Id="rId96" Type="http://schemas.openxmlformats.org/officeDocument/2006/relationships/hyperlink" Target="https://doi.org/10.1179/1749631415Y.0000000014" TargetMode="External"/><Relationship Id="rId1" Type="http://schemas.openxmlformats.org/officeDocument/2006/relationships/hyperlink" Target="https://doi.org/10.1111/j.1748-7692.2009.00356.x" TargetMode="External"/><Relationship Id="rId6" Type="http://schemas.openxmlformats.org/officeDocument/2006/relationships/hyperlink" Target="https://doi.org/10.7146/kuml.v19i19.105131" TargetMode="External"/><Relationship Id="rId15" Type="http://schemas.openxmlformats.org/officeDocument/2006/relationships/hyperlink" Target="https://doi.org/10.7146/kuml.v53i53.97366" TargetMode="External"/><Relationship Id="rId23" Type="http://schemas.openxmlformats.org/officeDocument/2006/relationships/hyperlink" Target="https://doi.org/10.1007/978-3-030-37367-2_3" TargetMode="External"/><Relationship Id="rId28" Type="http://schemas.openxmlformats.org/officeDocument/2006/relationships/hyperlink" Target="https://doi.org/10.1080/0108464X.1991.10590055" TargetMode="External"/><Relationship Id="rId36" Type="http://schemas.openxmlformats.org/officeDocument/2006/relationships/hyperlink" Target="https://doi.org/10.1111/j.1475-4754.2007.00292.x" TargetMode="External"/><Relationship Id="rId49" Type="http://schemas.openxmlformats.org/officeDocument/2006/relationships/hyperlink" Target="https://doi.org/10.1016/j.jas.2007.02.028" TargetMode="External"/><Relationship Id="rId57" Type="http://schemas.openxmlformats.org/officeDocument/2006/relationships/hyperlink" Target="https://doi.org/10.1016/j.quascirev.2020.106762" TargetMode="External"/><Relationship Id="rId106" Type="http://schemas.openxmlformats.org/officeDocument/2006/relationships/hyperlink" Target="https://doi.org/10.1017/S0033822200058628" TargetMode="External"/><Relationship Id="rId10" Type="http://schemas.openxmlformats.org/officeDocument/2006/relationships/hyperlink" Target="https://doi.org/10.1080/0108464X.1989.10590017" TargetMode="External"/><Relationship Id="rId31" Type="http://schemas.openxmlformats.org/officeDocument/2006/relationships/hyperlink" Target="http://www.calpal-online.de/" TargetMode="External"/><Relationship Id="rId44" Type="http://schemas.openxmlformats.org/officeDocument/2006/relationships/hyperlink" Target="https://doi.org/10.7146/kuml.v32i32.109455" TargetMode="External"/><Relationship Id="rId52" Type="http://schemas.openxmlformats.org/officeDocument/2006/relationships/hyperlink" Target="https://frederikssundmuseum.dk/vidste-du-det-lollikhuse-var-et-af-jaegerstenalderfolkets-yndlingssteder/" TargetMode="External"/><Relationship Id="rId60" Type="http://schemas.openxmlformats.org/officeDocument/2006/relationships/hyperlink" Target="https://doi.org/10.7146/dja.v13i1.145009" TargetMode="External"/><Relationship Id="rId65" Type="http://schemas.openxmlformats.org/officeDocument/2006/relationships/hyperlink" Target="https://doi.org/10.1002/rcm.5176" TargetMode="External"/><Relationship Id="rId73" Type="http://schemas.openxmlformats.org/officeDocument/2006/relationships/hyperlink" Target="http://dx.doi.org/10.1016/j.quascirev.2024.108745" TargetMode="External"/><Relationship Id="rId78" Type="http://schemas.openxmlformats.org/officeDocument/2006/relationships/hyperlink" Target="https://doi.org/10.1016/0168-9622(88)90023-1" TargetMode="External"/><Relationship Id="rId81" Type="http://schemas.openxmlformats.org/officeDocument/2006/relationships/hyperlink" Target="https://doi.org/10.1080/0108464X.1985.10589932" TargetMode="External"/><Relationship Id="rId86" Type="http://schemas.openxmlformats.org/officeDocument/2006/relationships/hyperlink" Target="https://radonb.ufg.uni-kiel.de/" TargetMode="External"/><Relationship Id="rId94" Type="http://schemas.openxmlformats.org/officeDocument/2006/relationships/hyperlink" Target="https://doi.org/10.1016/j.jas.2012.01.033" TargetMode="External"/><Relationship Id="rId99" Type="http://schemas.openxmlformats.org/officeDocument/2006/relationships/hyperlink" Target="https://doi.org/10.7146/kuml.v32i32.109457" TargetMode="External"/><Relationship Id="rId101" Type="http://schemas.openxmlformats.org/officeDocument/2006/relationships/hyperlink" Target="https://etheses.whiterose.ac.uk/1712/" TargetMode="External"/><Relationship Id="rId4" Type="http://schemas.openxmlformats.org/officeDocument/2006/relationships/hyperlink" Target="https://doi.org/10.7146/kuml.v10i10.103105" TargetMode="External"/><Relationship Id="rId9" Type="http://schemas.openxmlformats.org/officeDocument/2006/relationships/hyperlink" Target="https://doi.org/10.1080/0108464X.1985.10589935" TargetMode="External"/><Relationship Id="rId13" Type="http://schemas.openxmlformats.org/officeDocument/2006/relationships/hyperlink" Target="https://doi.org/10.1080/0108464X.1995.10590084" TargetMode="External"/><Relationship Id="rId18" Type="http://schemas.openxmlformats.org/officeDocument/2006/relationships/hyperlink" Target="https://doi.org/10.7146/kuml.v15i15.104495" TargetMode="External"/><Relationship Id="rId39" Type="http://schemas.openxmlformats.org/officeDocument/2006/relationships/hyperlink" Target="https://doi.org/10.1080/0108464X.1986.10589958" TargetMode="External"/><Relationship Id="rId109" Type="http://schemas.openxmlformats.org/officeDocument/2006/relationships/hyperlink" Target="https://doi.org/10.1016/j.jasrep.2021.103236" TargetMode="External"/><Relationship Id="rId34" Type="http://schemas.openxmlformats.org/officeDocument/2006/relationships/hyperlink" Target="https://doi.org/10.1098/rsos.192016" TargetMode="External"/><Relationship Id="rId50" Type="http://schemas.openxmlformats.org/officeDocument/2006/relationships/hyperlink" Target="https://doi.org/10.1016/j.jasrep.2021.103102" TargetMode="External"/><Relationship Id="rId55" Type="http://schemas.openxmlformats.org/officeDocument/2006/relationships/hyperlink" Target="https://doi.org/10.1016/j.aanat.2011.10.011" TargetMode="External"/><Relationship Id="rId76" Type="http://schemas.openxmlformats.org/officeDocument/2006/relationships/hyperlink" Target="http://dx.doi.org/10.1016/j.jas.2020.105166" TargetMode="External"/><Relationship Id="rId97" Type="http://schemas.openxmlformats.org/officeDocument/2006/relationships/hyperlink" Target="https://doi.org/10.1016/j.jasrep.2021.102829" TargetMode="External"/><Relationship Id="rId104" Type="http://schemas.openxmlformats.org/officeDocument/2006/relationships/hyperlink" Target="https://doi.org/10.1111/j.1600-0390.2014.00948.x" TargetMode="External"/><Relationship Id="rId7" Type="http://schemas.openxmlformats.org/officeDocument/2006/relationships/hyperlink" Target="https://doi.org/10.7146/kuml.v27i27.106887" TargetMode="External"/><Relationship Id="rId71" Type="http://schemas.openxmlformats.org/officeDocument/2006/relationships/hyperlink" Target="https://doi.org/10.1111/arcm.12950" TargetMode="External"/><Relationship Id="rId92" Type="http://schemas.openxmlformats.org/officeDocument/2006/relationships/hyperlink" Target="https://doi.org/10.1080/21662282.2013.821792" TargetMode="External"/><Relationship Id="rId2" Type="http://schemas.openxmlformats.org/officeDocument/2006/relationships/hyperlink" Target="https://doi.org/10.1038/s41586-023-06865-0" TargetMode="External"/><Relationship Id="rId29" Type="http://schemas.openxmlformats.org/officeDocument/2006/relationships/hyperlink" Target="https://doi.org/10.1111/j.1472-4642.2012.00923.x" TargetMode="External"/><Relationship Id="rId24" Type="http://schemas.openxmlformats.org/officeDocument/2006/relationships/hyperlink" Target="https://doi.org/10.1080/0108464X.1986.10589960" TargetMode="External"/><Relationship Id="rId40" Type="http://schemas.openxmlformats.org/officeDocument/2006/relationships/hyperlink" Target="https://doi.org/10.1080/0108464X.1989.10590018" TargetMode="External"/><Relationship Id="rId45" Type="http://schemas.openxmlformats.org/officeDocument/2006/relationships/hyperlink" Target="https://discovery.ucl.ac.uk/id/eprint/1469811/" TargetMode="External"/><Relationship Id="rId66" Type="http://schemas.openxmlformats.org/officeDocument/2006/relationships/hyperlink" Target="https://doi.org/10.1484/M.TANE-EB.5.134341" TargetMode="External"/><Relationship Id="rId87" Type="http://schemas.openxmlformats.org/officeDocument/2006/relationships/hyperlink" Target="https://doi.org/10.7146/kuml.v36i36.110860" TargetMode="External"/><Relationship Id="rId110" Type="http://schemas.openxmlformats.org/officeDocument/2006/relationships/hyperlink" Target="https://doi.org/10.1111/arcm.12441" TargetMode="External"/><Relationship Id="rId61" Type="http://schemas.openxmlformats.org/officeDocument/2006/relationships/hyperlink" Target="http://doi.org/10.1098/rspb.2024.0674" TargetMode="External"/><Relationship Id="rId82" Type="http://schemas.openxmlformats.org/officeDocument/2006/relationships/hyperlink" Target="https://doi.org/10.1080/0108464X.1986.10589959" TargetMode="External"/><Relationship Id="rId19" Type="http://schemas.openxmlformats.org/officeDocument/2006/relationships/hyperlink" Target="https://doi.org/10.7146/kuml.v29i29.107187" TargetMode="External"/><Relationship Id="rId14" Type="http://schemas.openxmlformats.org/officeDocument/2006/relationships/hyperlink" Target="https://doi.org/10.1017/S0079497X00001857" TargetMode="External"/><Relationship Id="rId30" Type="http://schemas.openxmlformats.org/officeDocument/2006/relationships/hyperlink" Target="https://doi.org/10.1111/j.1600-0390.2015.12048.x" TargetMode="External"/><Relationship Id="rId35" Type="http://schemas.openxmlformats.org/officeDocument/2006/relationships/hyperlink" Target="https://doi.org/10.1016/j.jas.2006.05.006" TargetMode="External"/><Relationship Id="rId56" Type="http://schemas.openxmlformats.org/officeDocument/2006/relationships/hyperlink" Target="http://dx.doi.org/10.1016/j.jasrep.2016.02.015" TargetMode="External"/><Relationship Id="rId77" Type="http://schemas.openxmlformats.org/officeDocument/2006/relationships/hyperlink" Target="https://2dgf.dk/xpdf/bull21-01-18-33.pdf" TargetMode="External"/><Relationship Id="rId100" Type="http://schemas.openxmlformats.org/officeDocument/2006/relationships/hyperlink" Target="https://doi.org/10.1080/0108464X.1995.10590087" TargetMode="External"/><Relationship Id="rId105" Type="http://schemas.openxmlformats.org/officeDocument/2006/relationships/hyperlink" Target="https://doi.org/10.1017/S0033822200010912" TargetMode="External"/><Relationship Id="rId8" Type="http://schemas.openxmlformats.org/officeDocument/2006/relationships/hyperlink" Target="https://doi.org/10.1080/0108464X.1983.10589893" TargetMode="External"/><Relationship Id="rId51" Type="http://schemas.openxmlformats.org/officeDocument/2006/relationships/hyperlink" Target="https://doi.org/10.1371/journal.pone.0297032" TargetMode="External"/><Relationship Id="rId72" Type="http://schemas.openxmlformats.org/officeDocument/2006/relationships/hyperlink" Target="https://doi.org/10.7146/kuml.v3i3.97111" TargetMode="External"/><Relationship Id="rId93" Type="http://schemas.openxmlformats.org/officeDocument/2006/relationships/hyperlink" Target="https://etheses.whiterose.ac.uk/10563/" TargetMode="External"/><Relationship Id="rId98" Type="http://schemas.openxmlformats.org/officeDocument/2006/relationships/hyperlink" Target="https://doi.org/10.1017/ppr.2022.12" TargetMode="External"/><Relationship Id="rId3" Type="http://schemas.openxmlformats.org/officeDocument/2006/relationships/hyperlink" Target="https://doi.org/10.1038/s41586-023-06862-3" TargetMode="External"/><Relationship Id="rId25" Type="http://schemas.openxmlformats.org/officeDocument/2006/relationships/hyperlink" Target="https://doi.org/10.1111/j.1502-3885.2007.00015.x" TargetMode="External"/><Relationship Id="rId46" Type="http://schemas.openxmlformats.org/officeDocument/2006/relationships/hyperlink" Target="https://doi.org/10.1515/opar-2022-0231" TargetMode="External"/><Relationship Id="rId67" Type="http://schemas.openxmlformats.org/officeDocument/2006/relationships/hyperlink" Target="https://doi.org/10.1017/RDC.2018.51" TargetMode="External"/><Relationship Id="rId20" Type="http://schemas.openxmlformats.org/officeDocument/2006/relationships/hyperlink" Target="https://doi.org/10.1080/15564894.2019.1584135" TargetMode="External"/><Relationship Id="rId41" Type="http://schemas.openxmlformats.org/officeDocument/2006/relationships/hyperlink" Target="https://doi.org/10.1080/0108464X.1991.10590056" TargetMode="External"/><Relationship Id="rId62" Type="http://schemas.openxmlformats.org/officeDocument/2006/relationships/hyperlink" Target="https://doi.org/10.1371/journal.pbio.2003703" TargetMode="External"/><Relationship Id="rId83" Type="http://schemas.openxmlformats.org/officeDocument/2006/relationships/hyperlink" Target="https://doi.org/10.1017/RDC.2018.6" TargetMode="External"/><Relationship Id="rId88" Type="http://schemas.openxmlformats.org/officeDocument/2006/relationships/hyperlink" Target="https://doi.org/10.1080/0108464X.1991.10590054" TargetMode="External"/><Relationship Id="rId111" Type="http://schemas.openxmlformats.org/officeDocument/2006/relationships/hyperlink" Target="https://doi.org/10.7146/dja.v9i0.11630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9900"/>
    <outlinePr summaryBelow="0" summaryRight="0"/>
  </sheetPr>
  <dimension ref="A1:T1337"/>
  <sheetViews>
    <sheetView workbookViewId="0">
      <pane ySplit="1" topLeftCell="A687" activePane="bottomLeft" state="frozen"/>
      <selection pane="bottomLeft" activeCell="B2" sqref="B2:C714"/>
    </sheetView>
  </sheetViews>
  <sheetFormatPr baseColWidth="10" defaultColWidth="12.6640625" defaultRowHeight="13" x14ac:dyDescent="0.15"/>
  <cols>
    <col min="1" max="1" width="45.33203125" style="70" bestFit="1" customWidth="1"/>
    <col min="2" max="3" width="10.1640625" style="70" bestFit="1" customWidth="1"/>
    <col min="4" max="4" width="36" style="70" bestFit="1" customWidth="1"/>
    <col min="5" max="5" width="23.5" style="70" bestFit="1" customWidth="1"/>
    <col min="6" max="6" width="20.6640625" style="70" bestFit="1" customWidth="1"/>
    <col min="7" max="7" width="27.33203125" style="70" bestFit="1" customWidth="1"/>
    <col min="8" max="8" width="33.33203125" style="70" bestFit="1" customWidth="1"/>
    <col min="9" max="9" width="23" style="70" bestFit="1" customWidth="1"/>
    <col min="10" max="10" width="26.1640625" style="70" bestFit="1" customWidth="1"/>
    <col min="11" max="12" width="22.33203125" style="70" bestFit="1" customWidth="1"/>
    <col min="13" max="13" width="27.33203125" style="70" bestFit="1" customWidth="1"/>
    <col min="14" max="14" width="8.5" style="70" bestFit="1" customWidth="1"/>
    <col min="15" max="15" width="17.5" style="70" bestFit="1" customWidth="1"/>
    <col min="16" max="16" width="16.6640625" style="70" bestFit="1" customWidth="1"/>
    <col min="17" max="17" width="22" style="70" bestFit="1" customWidth="1"/>
    <col min="18" max="18" width="16.6640625" style="70" bestFit="1" customWidth="1"/>
    <col min="19" max="19" width="23.6640625" style="70" bestFit="1" customWidth="1"/>
    <col min="20" max="20" width="10.1640625" style="70" bestFit="1" customWidth="1"/>
    <col min="21" max="16384" width="12.6640625" style="70"/>
  </cols>
  <sheetData>
    <row r="1" spans="1:20" s="68" customFormat="1" x14ac:dyDescent="0.15">
      <c r="A1" s="10" t="s">
        <v>33</v>
      </c>
      <c r="B1" s="10" t="s">
        <v>34</v>
      </c>
      <c r="C1" s="10" t="s">
        <v>35</v>
      </c>
      <c r="D1" s="10" t="s">
        <v>11261</v>
      </c>
      <c r="E1" s="10" t="s">
        <v>11262</v>
      </c>
      <c r="F1" s="10" t="s">
        <v>11263</v>
      </c>
      <c r="G1" s="10" t="s">
        <v>11264</v>
      </c>
      <c r="H1" s="10" t="s">
        <v>11265</v>
      </c>
      <c r="I1" s="10" t="s">
        <v>11266</v>
      </c>
      <c r="J1" s="10" t="s">
        <v>11267</v>
      </c>
      <c r="K1" s="10" t="s">
        <v>11268</v>
      </c>
      <c r="L1" s="10" t="s">
        <v>11269</v>
      </c>
      <c r="M1" s="10" t="s">
        <v>11270</v>
      </c>
      <c r="N1" s="10" t="s">
        <v>11271</v>
      </c>
      <c r="O1" s="10" t="s">
        <v>11272</v>
      </c>
      <c r="P1" s="10" t="s">
        <v>11273</v>
      </c>
      <c r="Q1" s="10" t="s">
        <v>11274</v>
      </c>
      <c r="R1" s="10" t="s">
        <v>11275</v>
      </c>
      <c r="S1" s="10" t="s">
        <v>11276</v>
      </c>
      <c r="T1" s="10" t="s">
        <v>11277</v>
      </c>
    </row>
    <row r="2" spans="1:20" x14ac:dyDescent="0.15">
      <c r="A2" s="6" t="s">
        <v>36</v>
      </c>
      <c r="B2" s="9">
        <v>55.592792000000003</v>
      </c>
      <c r="C2" s="9">
        <v>10.33799</v>
      </c>
      <c r="D2" s="6">
        <v>1</v>
      </c>
      <c r="E2" s="41"/>
      <c r="F2" s="41"/>
      <c r="G2" s="41"/>
      <c r="H2" s="41"/>
      <c r="I2" s="41"/>
      <c r="J2" s="41"/>
      <c r="K2" s="41"/>
      <c r="L2" s="41"/>
      <c r="M2" s="6">
        <v>1</v>
      </c>
      <c r="N2" s="6">
        <v>1</v>
      </c>
      <c r="O2" s="6">
        <v>1</v>
      </c>
      <c r="P2" s="41"/>
      <c r="Q2" s="41"/>
      <c r="R2" s="41"/>
      <c r="S2" s="41"/>
      <c r="T2" s="6">
        <v>4</v>
      </c>
    </row>
    <row r="3" spans="1:20" x14ac:dyDescent="0.15">
      <c r="A3" s="6" t="s">
        <v>37</v>
      </c>
      <c r="B3" s="9">
        <v>57.023155000000003</v>
      </c>
      <c r="C3" s="9">
        <v>9.2868040000000001</v>
      </c>
      <c r="D3" s="41"/>
      <c r="E3" s="41"/>
      <c r="F3" s="41"/>
      <c r="G3" s="41"/>
      <c r="H3" s="41"/>
      <c r="I3" s="6">
        <v>1</v>
      </c>
      <c r="J3" s="41"/>
      <c r="K3" s="41"/>
      <c r="L3" s="41"/>
      <c r="M3" s="41"/>
      <c r="N3" s="6">
        <v>1</v>
      </c>
      <c r="O3" s="6">
        <v>1</v>
      </c>
      <c r="P3" s="41"/>
      <c r="Q3" s="41"/>
      <c r="R3" s="6">
        <v>1</v>
      </c>
      <c r="S3" s="6">
        <v>1</v>
      </c>
      <c r="T3" s="6">
        <v>5</v>
      </c>
    </row>
    <row r="4" spans="1:20" x14ac:dyDescent="0.15">
      <c r="A4" s="6" t="s">
        <v>6402</v>
      </c>
      <c r="B4" s="9">
        <v>56.020099999999999</v>
      </c>
      <c r="C4" s="9">
        <v>12.20148</v>
      </c>
      <c r="D4" s="41"/>
      <c r="E4" s="41"/>
      <c r="F4" s="41"/>
      <c r="G4" s="41"/>
      <c r="H4" s="41"/>
      <c r="I4" s="41"/>
      <c r="J4" s="6">
        <v>1</v>
      </c>
      <c r="K4" s="41"/>
      <c r="L4" s="41"/>
      <c r="M4" s="41"/>
      <c r="N4" s="41"/>
      <c r="O4" s="41"/>
      <c r="P4" s="41"/>
      <c r="Q4" s="41"/>
      <c r="R4" s="41"/>
      <c r="S4" s="41"/>
      <c r="T4" s="6">
        <v>1</v>
      </c>
    </row>
    <row r="5" spans="1:20" x14ac:dyDescent="0.15">
      <c r="A5" s="6" t="s">
        <v>38</v>
      </c>
      <c r="B5" s="9">
        <v>56.701655000000002</v>
      </c>
      <c r="C5" s="9">
        <v>10.161747999999999</v>
      </c>
      <c r="D5" s="41"/>
      <c r="E5" s="41"/>
      <c r="F5" s="41"/>
      <c r="G5" s="41"/>
      <c r="H5" s="41"/>
      <c r="I5" s="6">
        <v>1</v>
      </c>
      <c r="J5" s="41"/>
      <c r="K5" s="41"/>
      <c r="L5" s="41"/>
      <c r="M5" s="41"/>
      <c r="N5" s="41"/>
      <c r="O5" s="41"/>
      <c r="P5" s="41"/>
      <c r="Q5" s="41"/>
      <c r="R5" s="6">
        <v>1</v>
      </c>
      <c r="S5" s="6">
        <v>1</v>
      </c>
      <c r="T5" s="6">
        <v>3</v>
      </c>
    </row>
    <row r="6" spans="1:20" x14ac:dyDescent="0.15">
      <c r="A6" s="6" t="s">
        <v>39</v>
      </c>
      <c r="B6" s="9">
        <v>55.6</v>
      </c>
      <c r="C6" s="9">
        <v>11.5</v>
      </c>
      <c r="D6" s="41"/>
      <c r="E6" s="6">
        <v>1</v>
      </c>
      <c r="F6" s="6">
        <v>1</v>
      </c>
      <c r="G6" s="41"/>
      <c r="H6" s="41"/>
      <c r="I6" s="41"/>
      <c r="J6" s="6">
        <v>1</v>
      </c>
      <c r="K6" s="41"/>
      <c r="L6" s="6">
        <v>1</v>
      </c>
      <c r="M6" s="6">
        <v>1</v>
      </c>
      <c r="N6" s="6">
        <v>1</v>
      </c>
      <c r="O6" s="41"/>
      <c r="P6" s="41"/>
      <c r="Q6" s="41"/>
      <c r="R6" s="41"/>
      <c r="S6" s="41"/>
      <c r="T6" s="6">
        <v>6</v>
      </c>
    </row>
    <row r="7" spans="1:20" x14ac:dyDescent="0.15">
      <c r="A7" s="6" t="s">
        <v>40</v>
      </c>
      <c r="B7" s="9">
        <v>55.656672999999998</v>
      </c>
      <c r="C7" s="9">
        <v>11.209382</v>
      </c>
      <c r="D7" s="6">
        <v>1</v>
      </c>
      <c r="E7" s="41"/>
      <c r="F7" s="41"/>
      <c r="G7" s="41"/>
      <c r="H7" s="41"/>
      <c r="I7" s="41"/>
      <c r="J7" s="41"/>
      <c r="K7" s="41"/>
      <c r="L7" s="41"/>
      <c r="M7" s="41"/>
      <c r="N7" s="41"/>
      <c r="O7" s="41"/>
      <c r="P7" s="41"/>
      <c r="Q7" s="41"/>
      <c r="R7" s="41"/>
      <c r="S7" s="41"/>
      <c r="T7" s="6">
        <v>1</v>
      </c>
    </row>
    <row r="8" spans="1:20" x14ac:dyDescent="0.15">
      <c r="A8" s="6" t="s">
        <v>41</v>
      </c>
      <c r="B8" s="9">
        <v>55.656672999999998</v>
      </c>
      <c r="C8" s="9">
        <v>11.209382</v>
      </c>
      <c r="D8" s="6">
        <v>1</v>
      </c>
      <c r="E8" s="41"/>
      <c r="F8" s="41"/>
      <c r="G8" s="41"/>
      <c r="H8" s="41"/>
      <c r="I8" s="41"/>
      <c r="J8" s="41"/>
      <c r="K8" s="41"/>
      <c r="L8" s="41"/>
      <c r="M8" s="41"/>
      <c r="N8" s="41"/>
      <c r="O8" s="41"/>
      <c r="P8" s="41"/>
      <c r="Q8" s="41"/>
      <c r="R8" s="41"/>
      <c r="S8" s="41"/>
      <c r="T8" s="6">
        <v>1</v>
      </c>
    </row>
    <row r="9" spans="1:20" x14ac:dyDescent="0.15">
      <c r="A9" s="6" t="s">
        <v>42</v>
      </c>
      <c r="B9" s="9">
        <v>55.656672999999998</v>
      </c>
      <c r="C9" s="9">
        <v>11.209382</v>
      </c>
      <c r="D9" s="6">
        <v>1</v>
      </c>
      <c r="E9" s="41"/>
      <c r="F9" s="41"/>
      <c r="G9" s="41"/>
      <c r="H9" s="41"/>
      <c r="I9" s="41"/>
      <c r="J9" s="41"/>
      <c r="K9" s="41"/>
      <c r="L9" s="41"/>
      <c r="M9" s="41"/>
      <c r="N9" s="41"/>
      <c r="O9" s="41"/>
      <c r="P9" s="41"/>
      <c r="Q9" s="41"/>
      <c r="R9" s="41"/>
      <c r="S9" s="41"/>
      <c r="T9" s="6">
        <v>1</v>
      </c>
    </row>
    <row r="10" spans="1:20" x14ac:dyDescent="0.15">
      <c r="A10" s="6" t="s">
        <v>43</v>
      </c>
      <c r="B10" s="9">
        <v>56.87</v>
      </c>
      <c r="C10" s="9">
        <v>9.2100000000000009</v>
      </c>
      <c r="D10" s="41"/>
      <c r="E10" s="41"/>
      <c r="F10" s="41"/>
      <c r="G10" s="41"/>
      <c r="H10" s="41"/>
      <c r="I10" s="6">
        <v>1</v>
      </c>
      <c r="J10" s="41"/>
      <c r="K10" s="41"/>
      <c r="L10" s="6">
        <v>1</v>
      </c>
      <c r="M10" s="6">
        <v>1</v>
      </c>
      <c r="N10" s="41"/>
      <c r="O10" s="6">
        <v>1</v>
      </c>
      <c r="P10" s="41"/>
      <c r="Q10" s="41"/>
      <c r="R10" s="41"/>
      <c r="S10" s="6">
        <v>1</v>
      </c>
      <c r="T10" s="6">
        <v>5</v>
      </c>
    </row>
    <row r="11" spans="1:20" x14ac:dyDescent="0.15">
      <c r="A11" s="6" t="s">
        <v>44</v>
      </c>
      <c r="B11" s="9">
        <v>56.879539000000001</v>
      </c>
      <c r="C11" s="9">
        <v>9.2168069999999993</v>
      </c>
      <c r="D11" s="41"/>
      <c r="E11" s="41"/>
      <c r="F11" s="41"/>
      <c r="G11" s="41"/>
      <c r="H11" s="41"/>
      <c r="I11" s="6">
        <v>1</v>
      </c>
      <c r="J11" s="41"/>
      <c r="K11" s="41"/>
      <c r="L11" s="41"/>
      <c r="M11" s="41"/>
      <c r="N11" s="41"/>
      <c r="O11" s="41"/>
      <c r="P11" s="41"/>
      <c r="Q11" s="41"/>
      <c r="R11" s="41"/>
      <c r="S11" s="41"/>
      <c r="T11" s="6">
        <v>1</v>
      </c>
    </row>
    <row r="12" spans="1:20" x14ac:dyDescent="0.15">
      <c r="A12" s="6" t="s">
        <v>45</v>
      </c>
      <c r="B12" s="9">
        <v>56.879539000000001</v>
      </c>
      <c r="C12" s="9">
        <v>9.2168069999999993</v>
      </c>
      <c r="D12" s="41"/>
      <c r="E12" s="41"/>
      <c r="F12" s="41"/>
      <c r="G12" s="41"/>
      <c r="H12" s="41"/>
      <c r="I12" s="6">
        <v>1</v>
      </c>
      <c r="J12" s="41"/>
      <c r="K12" s="41"/>
      <c r="L12" s="41"/>
      <c r="M12" s="41"/>
      <c r="N12" s="41"/>
      <c r="O12" s="41"/>
      <c r="P12" s="41"/>
      <c r="Q12" s="41"/>
      <c r="R12" s="41"/>
      <c r="S12" s="41"/>
      <c r="T12" s="6">
        <v>1</v>
      </c>
    </row>
    <row r="13" spans="1:20" x14ac:dyDescent="0.15">
      <c r="A13" s="6" t="s">
        <v>46</v>
      </c>
      <c r="B13" s="9">
        <v>56.682664000000003</v>
      </c>
      <c r="C13" s="9">
        <v>10.109755</v>
      </c>
      <c r="D13" s="41"/>
      <c r="E13" s="41"/>
      <c r="F13" s="41"/>
      <c r="G13" s="41"/>
      <c r="H13" s="41"/>
      <c r="I13" s="6">
        <v>1</v>
      </c>
      <c r="J13" s="41"/>
      <c r="K13" s="41"/>
      <c r="L13" s="41"/>
      <c r="M13" s="41"/>
      <c r="N13" s="41"/>
      <c r="O13" s="6">
        <v>1</v>
      </c>
      <c r="P13" s="41"/>
      <c r="Q13" s="41"/>
      <c r="R13" s="6">
        <v>1</v>
      </c>
      <c r="S13" s="6">
        <v>1</v>
      </c>
      <c r="T13" s="6">
        <v>4</v>
      </c>
    </row>
    <row r="14" spans="1:20" x14ac:dyDescent="0.15">
      <c r="A14" s="6" t="s">
        <v>11278</v>
      </c>
      <c r="B14" s="9">
        <v>55.43</v>
      </c>
      <c r="C14" s="9">
        <v>11.3</v>
      </c>
      <c r="D14" s="41"/>
      <c r="E14" s="41"/>
      <c r="F14" s="41"/>
      <c r="G14" s="41"/>
      <c r="H14" s="41"/>
      <c r="I14" s="41"/>
      <c r="J14" s="6">
        <v>1</v>
      </c>
      <c r="K14" s="41"/>
      <c r="L14" s="41"/>
      <c r="M14" s="41"/>
      <c r="N14" s="41"/>
      <c r="O14" s="41"/>
      <c r="P14" s="41"/>
      <c r="Q14" s="41"/>
      <c r="R14" s="41"/>
      <c r="S14" s="41"/>
      <c r="T14" s="6">
        <v>1</v>
      </c>
    </row>
    <row r="15" spans="1:20" x14ac:dyDescent="0.15">
      <c r="A15" s="6" t="s">
        <v>7428</v>
      </c>
      <c r="B15" s="9">
        <v>55.55</v>
      </c>
      <c r="C15" s="9">
        <v>11.627000000000001</v>
      </c>
      <c r="D15" s="41"/>
      <c r="E15" s="41"/>
      <c r="F15" s="41"/>
      <c r="G15" s="41"/>
      <c r="H15" s="41"/>
      <c r="I15" s="41"/>
      <c r="J15" s="6">
        <v>1</v>
      </c>
      <c r="K15" s="41"/>
      <c r="L15" s="41"/>
      <c r="M15" s="41"/>
      <c r="N15" s="41"/>
      <c r="O15" s="41"/>
      <c r="P15" s="41"/>
      <c r="Q15" s="41"/>
      <c r="R15" s="41"/>
      <c r="S15" s="41"/>
      <c r="T15" s="6">
        <v>1</v>
      </c>
    </row>
    <row r="16" spans="1:20" x14ac:dyDescent="0.15">
      <c r="A16" s="6" t="s">
        <v>6923</v>
      </c>
      <c r="B16" s="9">
        <v>55.571950000000001</v>
      </c>
      <c r="C16" s="9">
        <v>11.45783</v>
      </c>
      <c r="D16" s="41"/>
      <c r="E16" s="41"/>
      <c r="F16" s="41"/>
      <c r="G16" s="41"/>
      <c r="H16" s="41"/>
      <c r="I16" s="41"/>
      <c r="J16" s="6">
        <v>1</v>
      </c>
      <c r="K16" s="41"/>
      <c r="L16" s="41"/>
      <c r="M16" s="41"/>
      <c r="N16" s="41"/>
      <c r="O16" s="41"/>
      <c r="P16" s="41"/>
      <c r="Q16" s="41"/>
      <c r="R16" s="41"/>
      <c r="S16" s="41"/>
      <c r="T16" s="6">
        <v>1</v>
      </c>
    </row>
    <row r="17" spans="1:20" x14ac:dyDescent="0.15">
      <c r="A17" s="6" t="s">
        <v>47</v>
      </c>
      <c r="B17" s="9">
        <v>56.711804999999998</v>
      </c>
      <c r="C17" s="9">
        <v>11.554872</v>
      </c>
      <c r="D17" s="41"/>
      <c r="E17" s="41"/>
      <c r="F17" s="41"/>
      <c r="G17" s="41"/>
      <c r="H17" s="41"/>
      <c r="I17" s="41"/>
      <c r="J17" s="41"/>
      <c r="K17" s="41"/>
      <c r="L17" s="41"/>
      <c r="M17" s="41"/>
      <c r="N17" s="41"/>
      <c r="O17" s="6">
        <v>1</v>
      </c>
      <c r="P17" s="41"/>
      <c r="Q17" s="41"/>
      <c r="R17" s="41"/>
      <c r="S17" s="41"/>
      <c r="T17" s="6">
        <v>1</v>
      </c>
    </row>
    <row r="18" spans="1:20" x14ac:dyDescent="0.15">
      <c r="A18" s="6" t="s">
        <v>48</v>
      </c>
      <c r="B18" s="9">
        <v>54.655042999999999</v>
      </c>
      <c r="C18" s="9">
        <v>11.369953000000001</v>
      </c>
      <c r="D18" s="41"/>
      <c r="E18" s="41"/>
      <c r="F18" s="41"/>
      <c r="G18" s="41"/>
      <c r="H18" s="41"/>
      <c r="I18" s="41"/>
      <c r="J18" s="41"/>
      <c r="K18" s="41"/>
      <c r="L18" s="6">
        <v>1</v>
      </c>
      <c r="M18" s="41"/>
      <c r="N18" s="41"/>
      <c r="O18" s="41"/>
      <c r="P18" s="41"/>
      <c r="Q18" s="41"/>
      <c r="R18" s="41"/>
      <c r="S18" s="41"/>
      <c r="T18" s="6">
        <v>1</v>
      </c>
    </row>
    <row r="19" spans="1:20" x14ac:dyDescent="0.15">
      <c r="A19" s="6" t="s">
        <v>8783</v>
      </c>
      <c r="B19" s="9">
        <v>56.278689999999997</v>
      </c>
      <c r="C19" s="9">
        <v>9.8039799999999993</v>
      </c>
      <c r="D19" s="41"/>
      <c r="E19" s="41"/>
      <c r="F19" s="41"/>
      <c r="G19" s="41"/>
      <c r="H19" s="41"/>
      <c r="I19" s="41"/>
      <c r="J19" s="6">
        <v>1</v>
      </c>
      <c r="K19" s="41"/>
      <c r="L19" s="41"/>
      <c r="M19" s="41"/>
      <c r="N19" s="41"/>
      <c r="O19" s="41"/>
      <c r="P19" s="41"/>
      <c r="Q19" s="41"/>
      <c r="R19" s="41"/>
      <c r="S19" s="41"/>
      <c r="T19" s="6">
        <v>1</v>
      </c>
    </row>
    <row r="20" spans="1:20" x14ac:dyDescent="0.15">
      <c r="A20" s="6" t="s">
        <v>11279</v>
      </c>
      <c r="B20" s="9">
        <v>54.918399999999998</v>
      </c>
      <c r="C20" s="9">
        <v>11.688499999999999</v>
      </c>
      <c r="D20" s="41"/>
      <c r="E20" s="6">
        <v>1</v>
      </c>
      <c r="F20" s="41"/>
      <c r="G20" s="41"/>
      <c r="H20" s="41"/>
      <c r="I20" s="41"/>
      <c r="J20" s="6">
        <v>1</v>
      </c>
      <c r="K20" s="41"/>
      <c r="L20" s="41"/>
      <c r="M20" s="41"/>
      <c r="N20" s="41"/>
      <c r="O20" s="41"/>
      <c r="P20" s="41"/>
      <c r="Q20" s="41"/>
      <c r="R20" s="41"/>
      <c r="S20" s="41"/>
      <c r="T20" s="6">
        <v>2</v>
      </c>
    </row>
    <row r="21" spans="1:20" x14ac:dyDescent="0.15">
      <c r="A21" s="6" t="s">
        <v>50</v>
      </c>
      <c r="B21" s="9">
        <v>55.716700000000003</v>
      </c>
      <c r="C21" s="9">
        <v>11.433299999999999</v>
      </c>
      <c r="D21" s="41"/>
      <c r="E21" s="41"/>
      <c r="F21" s="6">
        <v>1</v>
      </c>
      <c r="G21" s="41"/>
      <c r="H21" s="41"/>
      <c r="I21" s="41"/>
      <c r="J21" s="41"/>
      <c r="K21" s="41"/>
      <c r="L21" s="41"/>
      <c r="M21" s="41"/>
      <c r="N21" s="41"/>
      <c r="O21" s="41"/>
      <c r="P21" s="41"/>
      <c r="Q21" s="41"/>
      <c r="R21" s="41"/>
      <c r="S21" s="41"/>
      <c r="T21" s="6">
        <v>1</v>
      </c>
    </row>
    <row r="22" spans="1:20" x14ac:dyDescent="0.15">
      <c r="A22" s="6" t="s">
        <v>51</v>
      </c>
      <c r="B22" s="9">
        <v>54.894240000000003</v>
      </c>
      <c r="C22" s="9">
        <v>11.492336999999999</v>
      </c>
      <c r="D22" s="41"/>
      <c r="E22" s="41"/>
      <c r="F22" s="41"/>
      <c r="G22" s="41"/>
      <c r="H22" s="41"/>
      <c r="I22" s="41"/>
      <c r="J22" s="41"/>
      <c r="K22" s="41"/>
      <c r="L22" s="41"/>
      <c r="M22" s="41"/>
      <c r="N22" s="41"/>
      <c r="O22" s="41"/>
      <c r="P22" s="41"/>
      <c r="Q22" s="41"/>
      <c r="R22" s="6">
        <v>1</v>
      </c>
      <c r="S22" s="6">
        <v>1</v>
      </c>
      <c r="T22" s="6">
        <v>2</v>
      </c>
    </row>
    <row r="23" spans="1:20" x14ac:dyDescent="0.15">
      <c r="A23" s="6" t="s">
        <v>52</v>
      </c>
      <c r="B23" s="9">
        <v>55.670400000000001</v>
      </c>
      <c r="C23" s="9">
        <v>10.9572</v>
      </c>
      <c r="D23" s="41"/>
      <c r="E23" s="6">
        <v>1</v>
      </c>
      <c r="F23" s="41"/>
      <c r="G23" s="41"/>
      <c r="H23" s="41"/>
      <c r="I23" s="41"/>
      <c r="J23" s="41"/>
      <c r="K23" s="41"/>
      <c r="L23" s="41"/>
      <c r="M23" s="41"/>
      <c r="N23" s="6">
        <v>1</v>
      </c>
      <c r="O23" s="6">
        <v>1</v>
      </c>
      <c r="P23" s="41"/>
      <c r="Q23" s="41"/>
      <c r="R23" s="41"/>
      <c r="S23" s="41"/>
      <c r="T23" s="6">
        <v>3</v>
      </c>
    </row>
    <row r="24" spans="1:20" x14ac:dyDescent="0.15">
      <c r="A24" s="6" t="s">
        <v>53</v>
      </c>
      <c r="B24" s="9">
        <v>56.114553999999998</v>
      </c>
      <c r="C24" s="9">
        <v>12.302937</v>
      </c>
      <c r="D24" s="41"/>
      <c r="E24" s="41"/>
      <c r="F24" s="41"/>
      <c r="G24" s="6">
        <v>1</v>
      </c>
      <c r="H24" s="41"/>
      <c r="I24" s="41"/>
      <c r="J24" s="41"/>
      <c r="K24" s="41"/>
      <c r="L24" s="41"/>
      <c r="M24" s="41"/>
      <c r="N24" s="41"/>
      <c r="O24" s="41"/>
      <c r="P24" s="41"/>
      <c r="Q24" s="41"/>
      <c r="R24" s="41"/>
      <c r="S24" s="41"/>
      <c r="T24" s="6">
        <v>1</v>
      </c>
    </row>
    <row r="25" spans="1:20" x14ac:dyDescent="0.15">
      <c r="A25" s="6" t="s">
        <v>54</v>
      </c>
      <c r="B25" s="9">
        <v>55.368000000000002</v>
      </c>
      <c r="C25" s="9">
        <v>12.287000000000001</v>
      </c>
      <c r="D25" s="6">
        <v>1</v>
      </c>
      <c r="E25" s="41"/>
      <c r="F25" s="41"/>
      <c r="G25" s="41"/>
      <c r="H25" s="41"/>
      <c r="I25" s="41"/>
      <c r="J25" s="41"/>
      <c r="K25" s="41"/>
      <c r="L25" s="41"/>
      <c r="M25" s="41"/>
      <c r="N25" s="41"/>
      <c r="O25" s="41"/>
      <c r="P25" s="41"/>
      <c r="Q25" s="41"/>
      <c r="R25" s="41"/>
      <c r="S25" s="41"/>
      <c r="T25" s="6">
        <v>1</v>
      </c>
    </row>
    <row r="26" spans="1:20" x14ac:dyDescent="0.15">
      <c r="A26" s="6" t="s">
        <v>11280</v>
      </c>
      <c r="B26" s="9">
        <v>56.099499999999999</v>
      </c>
      <c r="C26" s="9">
        <v>8.7022739999999992</v>
      </c>
      <c r="D26" s="41"/>
      <c r="E26" s="41"/>
      <c r="F26" s="41"/>
      <c r="G26" s="41"/>
      <c r="H26" s="41"/>
      <c r="I26" s="41"/>
      <c r="J26" s="6">
        <v>1</v>
      </c>
      <c r="K26" s="41"/>
      <c r="L26" s="41"/>
      <c r="M26" s="41"/>
      <c r="N26" s="41"/>
      <c r="O26" s="41"/>
      <c r="P26" s="41"/>
      <c r="Q26" s="41"/>
      <c r="R26" s="41"/>
      <c r="S26" s="41"/>
      <c r="T26" s="6">
        <v>1</v>
      </c>
    </row>
    <row r="27" spans="1:20" x14ac:dyDescent="0.15">
      <c r="A27" s="6" t="s">
        <v>55</v>
      </c>
      <c r="B27" s="9">
        <v>55.402999999999999</v>
      </c>
      <c r="C27" s="9">
        <v>12.272</v>
      </c>
      <c r="D27" s="6">
        <v>1</v>
      </c>
      <c r="E27" s="41"/>
      <c r="F27" s="41"/>
      <c r="G27" s="41"/>
      <c r="H27" s="41"/>
      <c r="I27" s="41"/>
      <c r="J27" s="41"/>
      <c r="K27" s="41"/>
      <c r="L27" s="41"/>
      <c r="M27" s="41"/>
      <c r="N27" s="41"/>
      <c r="O27" s="41"/>
      <c r="P27" s="41"/>
      <c r="Q27" s="41"/>
      <c r="R27" s="41"/>
      <c r="S27" s="41"/>
      <c r="T27" s="6">
        <v>1</v>
      </c>
    </row>
    <row r="28" spans="1:20" x14ac:dyDescent="0.15">
      <c r="A28" s="6" t="s">
        <v>7254</v>
      </c>
      <c r="B28" s="9">
        <v>56.301139999999997</v>
      </c>
      <c r="C28" s="9">
        <v>10.569750000000001</v>
      </c>
      <c r="D28" s="41"/>
      <c r="E28" s="41"/>
      <c r="F28" s="41"/>
      <c r="G28" s="41"/>
      <c r="H28" s="41"/>
      <c r="I28" s="41"/>
      <c r="J28" s="6">
        <v>1</v>
      </c>
      <c r="K28" s="41"/>
      <c r="L28" s="41"/>
      <c r="M28" s="41"/>
      <c r="N28" s="41"/>
      <c r="O28" s="41"/>
      <c r="P28" s="41"/>
      <c r="Q28" s="41"/>
      <c r="R28" s="41"/>
      <c r="S28" s="41"/>
      <c r="T28" s="6">
        <v>1</v>
      </c>
    </row>
    <row r="29" spans="1:20" x14ac:dyDescent="0.15">
      <c r="A29" s="6" t="s">
        <v>11281</v>
      </c>
      <c r="B29" s="9">
        <v>55.116999999999997</v>
      </c>
      <c r="C29" s="9">
        <v>12.053000000000001</v>
      </c>
      <c r="D29" s="41"/>
      <c r="E29" s="41"/>
      <c r="F29" s="41"/>
      <c r="G29" s="41"/>
      <c r="H29" s="41"/>
      <c r="I29" s="41"/>
      <c r="J29" s="6">
        <v>1</v>
      </c>
      <c r="K29" s="41"/>
      <c r="L29" s="41"/>
      <c r="M29" s="41"/>
      <c r="N29" s="41"/>
      <c r="O29" s="41"/>
      <c r="P29" s="41"/>
      <c r="Q29" s="41"/>
      <c r="R29" s="41"/>
      <c r="S29" s="41"/>
      <c r="T29" s="6">
        <v>1</v>
      </c>
    </row>
    <row r="30" spans="1:20" x14ac:dyDescent="0.15">
      <c r="A30" s="6" t="s">
        <v>56</v>
      </c>
      <c r="B30" s="9">
        <v>56.030799999999999</v>
      </c>
      <c r="C30" s="9">
        <v>12.5921</v>
      </c>
      <c r="D30" s="6">
        <v>1</v>
      </c>
      <c r="E30" s="41"/>
      <c r="F30" s="41"/>
      <c r="G30" s="41"/>
      <c r="H30" s="41"/>
      <c r="I30" s="41"/>
      <c r="J30" s="41"/>
      <c r="K30" s="41"/>
      <c r="L30" s="41"/>
      <c r="M30" s="41"/>
      <c r="N30" s="41"/>
      <c r="O30" s="6">
        <v>1</v>
      </c>
      <c r="P30" s="41"/>
      <c r="Q30" s="41"/>
      <c r="R30" s="41"/>
      <c r="S30" s="41"/>
      <c r="T30" s="6">
        <v>2</v>
      </c>
    </row>
    <row r="31" spans="1:20" x14ac:dyDescent="0.15">
      <c r="A31" s="6" t="s">
        <v>57</v>
      </c>
      <c r="B31" s="9">
        <v>55.834012999999999</v>
      </c>
      <c r="C31" s="9">
        <v>12.063060999999999</v>
      </c>
      <c r="D31" s="41"/>
      <c r="E31" s="41"/>
      <c r="F31" s="41"/>
      <c r="G31" s="41"/>
      <c r="H31" s="41"/>
      <c r="I31" s="41"/>
      <c r="J31" s="41"/>
      <c r="K31" s="41"/>
      <c r="L31" s="41"/>
      <c r="M31" s="41"/>
      <c r="N31" s="41"/>
      <c r="O31" s="41"/>
      <c r="P31" s="41"/>
      <c r="Q31" s="41"/>
      <c r="R31" s="6">
        <v>1</v>
      </c>
      <c r="S31" s="6">
        <v>1</v>
      </c>
      <c r="T31" s="6">
        <v>2</v>
      </c>
    </row>
    <row r="32" spans="1:20" x14ac:dyDescent="0.15">
      <c r="A32" s="6" t="s">
        <v>58</v>
      </c>
      <c r="B32" s="9">
        <v>55.708778000000002</v>
      </c>
      <c r="C32" s="9">
        <v>11.898607999999999</v>
      </c>
      <c r="D32" s="41"/>
      <c r="E32" s="41"/>
      <c r="F32" s="41"/>
      <c r="G32" s="41"/>
      <c r="H32" s="41"/>
      <c r="I32" s="41"/>
      <c r="J32" s="41"/>
      <c r="K32" s="41"/>
      <c r="L32" s="41"/>
      <c r="M32" s="41"/>
      <c r="N32" s="41"/>
      <c r="O32" s="41"/>
      <c r="P32" s="41"/>
      <c r="Q32" s="41"/>
      <c r="R32" s="41"/>
      <c r="S32" s="6">
        <v>1</v>
      </c>
      <c r="T32" s="6">
        <v>1</v>
      </c>
    </row>
    <row r="33" spans="1:20" x14ac:dyDescent="0.15">
      <c r="A33" s="6" t="s">
        <v>11282</v>
      </c>
      <c r="B33" s="9">
        <v>55.986759999999997</v>
      </c>
      <c r="C33" s="9">
        <v>9.7010140000000007</v>
      </c>
      <c r="D33" s="41"/>
      <c r="E33" s="41"/>
      <c r="F33" s="41"/>
      <c r="G33" s="41"/>
      <c r="H33" s="41"/>
      <c r="I33" s="41"/>
      <c r="J33" s="6">
        <v>1</v>
      </c>
      <c r="K33" s="41"/>
      <c r="L33" s="41"/>
      <c r="M33" s="41"/>
      <c r="N33" s="41"/>
      <c r="O33" s="41"/>
      <c r="P33" s="41"/>
      <c r="Q33" s="41"/>
      <c r="R33" s="41"/>
      <c r="S33" s="41"/>
      <c r="T33" s="6">
        <v>1</v>
      </c>
    </row>
    <row r="34" spans="1:20" x14ac:dyDescent="0.15">
      <c r="A34" s="6" t="s">
        <v>11283</v>
      </c>
      <c r="B34" s="9">
        <v>56.598100000000002</v>
      </c>
      <c r="C34" s="9">
        <v>8.2133520000000004</v>
      </c>
      <c r="D34" s="41"/>
      <c r="E34" s="41"/>
      <c r="F34" s="41"/>
      <c r="G34" s="41"/>
      <c r="H34" s="41"/>
      <c r="I34" s="41"/>
      <c r="J34" s="6">
        <v>1</v>
      </c>
      <c r="K34" s="41"/>
      <c r="L34" s="41"/>
      <c r="M34" s="41"/>
      <c r="N34" s="41"/>
      <c r="O34" s="41"/>
      <c r="P34" s="41"/>
      <c r="Q34" s="41"/>
      <c r="R34" s="41"/>
      <c r="S34" s="41"/>
      <c r="T34" s="6">
        <v>1</v>
      </c>
    </row>
    <row r="35" spans="1:20" x14ac:dyDescent="0.15">
      <c r="A35" s="6" t="s">
        <v>11284</v>
      </c>
      <c r="B35" s="9">
        <v>56.59704</v>
      </c>
      <c r="C35" s="9">
        <v>8.2090080000000007</v>
      </c>
      <c r="D35" s="41"/>
      <c r="E35" s="41"/>
      <c r="F35" s="41"/>
      <c r="G35" s="41"/>
      <c r="H35" s="41"/>
      <c r="I35" s="41"/>
      <c r="J35" s="6">
        <v>1</v>
      </c>
      <c r="K35" s="41"/>
      <c r="L35" s="41"/>
      <c r="M35" s="41"/>
      <c r="N35" s="41"/>
      <c r="O35" s="41"/>
      <c r="P35" s="41"/>
      <c r="Q35" s="41"/>
      <c r="R35" s="41"/>
      <c r="S35" s="41"/>
      <c r="T35" s="6">
        <v>1</v>
      </c>
    </row>
    <row r="36" spans="1:20" x14ac:dyDescent="0.15">
      <c r="A36" s="6" t="s">
        <v>11285</v>
      </c>
      <c r="B36" s="9">
        <v>55.839500000000001</v>
      </c>
      <c r="C36" s="9">
        <v>9.6534049999999993</v>
      </c>
      <c r="D36" s="41"/>
      <c r="E36" s="41"/>
      <c r="F36" s="41"/>
      <c r="G36" s="41"/>
      <c r="H36" s="41"/>
      <c r="I36" s="41"/>
      <c r="J36" s="6">
        <v>1</v>
      </c>
      <c r="K36" s="41"/>
      <c r="L36" s="41"/>
      <c r="M36" s="41"/>
      <c r="N36" s="41"/>
      <c r="O36" s="41"/>
      <c r="P36" s="41"/>
      <c r="Q36" s="41"/>
      <c r="R36" s="41"/>
      <c r="S36" s="41"/>
      <c r="T36" s="6">
        <v>1</v>
      </c>
    </row>
    <row r="37" spans="1:20" x14ac:dyDescent="0.15">
      <c r="A37" s="6" t="s">
        <v>6955</v>
      </c>
      <c r="B37" s="9">
        <v>57.081569999999999</v>
      </c>
      <c r="C37" s="9">
        <v>8.7027370000000008</v>
      </c>
      <c r="D37" s="41"/>
      <c r="E37" s="41"/>
      <c r="F37" s="41"/>
      <c r="G37" s="41"/>
      <c r="H37" s="41"/>
      <c r="I37" s="41"/>
      <c r="J37" s="6">
        <v>1</v>
      </c>
      <c r="K37" s="41"/>
      <c r="L37" s="41"/>
      <c r="M37" s="41"/>
      <c r="N37" s="41"/>
      <c r="O37" s="41"/>
      <c r="P37" s="41"/>
      <c r="Q37" s="41"/>
      <c r="R37" s="41"/>
      <c r="S37" s="41"/>
      <c r="T37" s="6">
        <v>1</v>
      </c>
    </row>
    <row r="38" spans="1:20" x14ac:dyDescent="0.15">
      <c r="A38" s="6" t="s">
        <v>11286</v>
      </c>
      <c r="B38" s="9">
        <v>57.076210000000003</v>
      </c>
      <c r="C38" s="9">
        <v>8.6930770000000006</v>
      </c>
      <c r="D38" s="41"/>
      <c r="E38" s="41"/>
      <c r="F38" s="41"/>
      <c r="G38" s="41"/>
      <c r="H38" s="41"/>
      <c r="I38" s="41"/>
      <c r="J38" s="6">
        <v>1</v>
      </c>
      <c r="K38" s="41"/>
      <c r="L38" s="41"/>
      <c r="M38" s="41"/>
      <c r="N38" s="41"/>
      <c r="O38" s="41"/>
      <c r="P38" s="41"/>
      <c r="Q38" s="41"/>
      <c r="R38" s="41"/>
      <c r="S38" s="41"/>
      <c r="T38" s="6">
        <v>1</v>
      </c>
    </row>
    <row r="39" spans="1:20" x14ac:dyDescent="0.15">
      <c r="A39" s="6" t="s">
        <v>11287</v>
      </c>
      <c r="B39" s="9">
        <v>57.082729999999998</v>
      </c>
      <c r="C39" s="9">
        <v>8.7014980000000008</v>
      </c>
      <c r="D39" s="41"/>
      <c r="E39" s="41"/>
      <c r="F39" s="41"/>
      <c r="G39" s="41"/>
      <c r="H39" s="41"/>
      <c r="I39" s="41"/>
      <c r="J39" s="6">
        <v>1</v>
      </c>
      <c r="K39" s="41"/>
      <c r="L39" s="41"/>
      <c r="M39" s="41"/>
      <c r="N39" s="41"/>
      <c r="O39" s="41"/>
      <c r="P39" s="41"/>
      <c r="Q39" s="41"/>
      <c r="R39" s="41"/>
      <c r="S39" s="41"/>
      <c r="T39" s="6">
        <v>1</v>
      </c>
    </row>
    <row r="40" spans="1:20" x14ac:dyDescent="0.15">
      <c r="A40" s="6" t="s">
        <v>706</v>
      </c>
      <c r="B40" s="9">
        <v>56.874000000000002</v>
      </c>
      <c r="C40" s="9">
        <v>9.2149999999999999</v>
      </c>
      <c r="D40" s="6">
        <v>1</v>
      </c>
      <c r="E40" s="6">
        <v>1</v>
      </c>
      <c r="F40" s="41"/>
      <c r="G40" s="41"/>
      <c r="H40" s="41"/>
      <c r="I40" s="6">
        <v>1</v>
      </c>
      <c r="J40" s="41"/>
      <c r="K40" s="41"/>
      <c r="L40" s="41"/>
      <c r="M40" s="6">
        <v>1</v>
      </c>
      <c r="N40" s="6">
        <v>1</v>
      </c>
      <c r="O40" s="6">
        <v>1</v>
      </c>
      <c r="P40" s="41"/>
      <c r="Q40" s="41"/>
      <c r="R40" s="6">
        <v>1</v>
      </c>
      <c r="S40" s="6">
        <v>1</v>
      </c>
      <c r="T40" s="6">
        <v>8</v>
      </c>
    </row>
    <row r="41" spans="1:20" x14ac:dyDescent="0.15">
      <c r="A41" s="6" t="s">
        <v>60</v>
      </c>
      <c r="B41" s="9">
        <v>56.876347000000003</v>
      </c>
      <c r="C41" s="9">
        <v>9.2336130000000001</v>
      </c>
      <c r="D41" s="41"/>
      <c r="E41" s="41"/>
      <c r="F41" s="41"/>
      <c r="G41" s="41"/>
      <c r="H41" s="41"/>
      <c r="I41" s="6">
        <v>1</v>
      </c>
      <c r="J41" s="41"/>
      <c r="K41" s="41"/>
      <c r="L41" s="41"/>
      <c r="M41" s="41"/>
      <c r="N41" s="41"/>
      <c r="O41" s="41"/>
      <c r="P41" s="41"/>
      <c r="Q41" s="41"/>
      <c r="R41" s="41"/>
      <c r="S41" s="41"/>
      <c r="T41" s="6">
        <v>1</v>
      </c>
    </row>
    <row r="42" spans="1:20" x14ac:dyDescent="0.15">
      <c r="A42" s="6" t="s">
        <v>61</v>
      </c>
      <c r="B42" s="9">
        <v>56.874000000000002</v>
      </c>
      <c r="C42" s="9">
        <v>9.2149999999999999</v>
      </c>
      <c r="D42" s="6">
        <v>1</v>
      </c>
      <c r="E42" s="41"/>
      <c r="F42" s="41"/>
      <c r="G42" s="41"/>
      <c r="H42" s="41"/>
      <c r="I42" s="41"/>
      <c r="J42" s="41"/>
      <c r="K42" s="41"/>
      <c r="L42" s="41"/>
      <c r="M42" s="41"/>
      <c r="N42" s="41"/>
      <c r="O42" s="41"/>
      <c r="P42" s="41"/>
      <c r="Q42" s="41"/>
      <c r="R42" s="41"/>
      <c r="S42" s="41"/>
      <c r="T42" s="6">
        <v>1</v>
      </c>
    </row>
    <row r="43" spans="1:20" x14ac:dyDescent="0.15">
      <c r="A43" s="6" t="s">
        <v>62</v>
      </c>
      <c r="B43" s="9">
        <v>56.876347000000003</v>
      </c>
      <c r="C43" s="9">
        <v>9.2336130000000001</v>
      </c>
      <c r="D43" s="41"/>
      <c r="E43" s="41"/>
      <c r="F43" s="41"/>
      <c r="G43" s="41"/>
      <c r="H43" s="41"/>
      <c r="I43" s="6">
        <v>1</v>
      </c>
      <c r="J43" s="41"/>
      <c r="K43" s="41"/>
      <c r="L43" s="41"/>
      <c r="M43" s="41"/>
      <c r="N43" s="41"/>
      <c r="O43" s="41"/>
      <c r="P43" s="41"/>
      <c r="Q43" s="41"/>
      <c r="R43" s="41"/>
      <c r="S43" s="41"/>
      <c r="T43" s="6">
        <v>1</v>
      </c>
    </row>
    <row r="44" spans="1:20" x14ac:dyDescent="0.15">
      <c r="A44" s="6" t="s">
        <v>63</v>
      </c>
      <c r="B44" s="9">
        <v>56.874000000000002</v>
      </c>
      <c r="C44" s="9">
        <v>9.2149999999999999</v>
      </c>
      <c r="D44" s="6">
        <v>1</v>
      </c>
      <c r="E44" s="41"/>
      <c r="F44" s="41"/>
      <c r="G44" s="41"/>
      <c r="H44" s="41"/>
      <c r="I44" s="41"/>
      <c r="J44" s="41"/>
      <c r="K44" s="41"/>
      <c r="L44" s="41"/>
      <c r="M44" s="41"/>
      <c r="N44" s="41"/>
      <c r="O44" s="41"/>
      <c r="P44" s="41"/>
      <c r="Q44" s="41"/>
      <c r="R44" s="41"/>
      <c r="S44" s="41"/>
      <c r="T44" s="6">
        <v>1</v>
      </c>
    </row>
    <row r="45" spans="1:20" x14ac:dyDescent="0.15">
      <c r="A45" s="6" t="s">
        <v>64</v>
      </c>
      <c r="B45" s="9">
        <v>57.030743999999999</v>
      </c>
      <c r="C45" s="9">
        <v>9.9409759999999991</v>
      </c>
      <c r="D45" s="41"/>
      <c r="E45" s="41"/>
      <c r="F45" s="41"/>
      <c r="G45" s="41"/>
      <c r="H45" s="41"/>
      <c r="I45" s="41"/>
      <c r="J45" s="41"/>
      <c r="K45" s="41"/>
      <c r="L45" s="41"/>
      <c r="M45" s="41"/>
      <c r="N45" s="41"/>
      <c r="O45" s="6">
        <v>1</v>
      </c>
      <c r="P45" s="41"/>
      <c r="Q45" s="41"/>
      <c r="R45" s="41"/>
      <c r="S45" s="41"/>
      <c r="T45" s="6">
        <v>1</v>
      </c>
    </row>
    <row r="46" spans="1:20" x14ac:dyDescent="0.15">
      <c r="A46" s="6" t="s">
        <v>65</v>
      </c>
      <c r="B46" s="9">
        <v>57.257302000000003</v>
      </c>
      <c r="C46" s="9">
        <v>9.6318940000000008</v>
      </c>
      <c r="D46" s="41"/>
      <c r="E46" s="41"/>
      <c r="F46" s="41"/>
      <c r="G46" s="41"/>
      <c r="H46" s="41"/>
      <c r="I46" s="41"/>
      <c r="J46" s="41"/>
      <c r="K46" s="41"/>
      <c r="L46" s="41"/>
      <c r="M46" s="41"/>
      <c r="N46" s="6">
        <v>1</v>
      </c>
      <c r="O46" s="6">
        <v>1</v>
      </c>
      <c r="P46" s="41"/>
      <c r="Q46" s="41"/>
      <c r="R46" s="41"/>
      <c r="S46" s="41"/>
      <c r="T46" s="6">
        <v>2</v>
      </c>
    </row>
    <row r="47" spans="1:20" x14ac:dyDescent="0.15">
      <c r="A47" s="6" t="s">
        <v>66</v>
      </c>
      <c r="B47" s="9">
        <v>55.569882</v>
      </c>
      <c r="C47" s="9">
        <v>11.531706</v>
      </c>
      <c r="D47" s="41"/>
      <c r="E47" s="41"/>
      <c r="F47" s="41"/>
      <c r="G47" s="41"/>
      <c r="H47" s="41"/>
      <c r="I47" s="41"/>
      <c r="J47" s="41"/>
      <c r="K47" s="41"/>
      <c r="L47" s="6">
        <v>1</v>
      </c>
      <c r="M47" s="41"/>
      <c r="N47" s="41"/>
      <c r="O47" s="41"/>
      <c r="P47" s="41"/>
      <c r="Q47" s="41"/>
      <c r="R47" s="41"/>
      <c r="S47" s="41"/>
      <c r="T47" s="6">
        <v>1</v>
      </c>
    </row>
    <row r="48" spans="1:20" x14ac:dyDescent="0.15">
      <c r="A48" s="6" t="s">
        <v>67</v>
      </c>
      <c r="B48" s="9">
        <v>55.569882</v>
      </c>
      <c r="C48" s="9">
        <v>11.531706</v>
      </c>
      <c r="D48" s="41"/>
      <c r="E48" s="41"/>
      <c r="F48" s="41"/>
      <c r="G48" s="41"/>
      <c r="H48" s="41"/>
      <c r="I48" s="41"/>
      <c r="J48" s="41"/>
      <c r="K48" s="41"/>
      <c r="L48" s="6">
        <v>1</v>
      </c>
      <c r="M48" s="41"/>
      <c r="N48" s="41"/>
      <c r="O48" s="41"/>
      <c r="P48" s="41"/>
      <c r="Q48" s="41"/>
      <c r="R48" s="41"/>
      <c r="S48" s="41"/>
      <c r="T48" s="6">
        <v>1</v>
      </c>
    </row>
    <row r="49" spans="1:20" x14ac:dyDescent="0.15">
      <c r="A49" s="6" t="s">
        <v>68</v>
      </c>
      <c r="B49" s="9">
        <v>55.586665000000004</v>
      </c>
      <c r="C49" s="9">
        <v>11.533198000000001</v>
      </c>
      <c r="D49" s="41"/>
      <c r="E49" s="41"/>
      <c r="F49" s="41"/>
      <c r="G49" s="41"/>
      <c r="H49" s="41"/>
      <c r="I49" s="41"/>
      <c r="J49" s="41"/>
      <c r="K49" s="41"/>
      <c r="L49" s="6">
        <v>1</v>
      </c>
      <c r="M49" s="41"/>
      <c r="N49" s="41"/>
      <c r="O49" s="41"/>
      <c r="P49" s="41"/>
      <c r="Q49" s="41"/>
      <c r="R49" s="41"/>
      <c r="S49" s="41"/>
      <c r="T49" s="6">
        <v>1</v>
      </c>
    </row>
    <row r="50" spans="1:20" x14ac:dyDescent="0.15">
      <c r="A50" s="6" t="s">
        <v>69</v>
      </c>
      <c r="B50" s="9">
        <v>55.585999999999999</v>
      </c>
      <c r="C50" s="9">
        <v>11.538</v>
      </c>
      <c r="D50" s="6">
        <v>1</v>
      </c>
      <c r="E50" s="41"/>
      <c r="F50" s="41"/>
      <c r="G50" s="41"/>
      <c r="H50" s="41"/>
      <c r="I50" s="41"/>
      <c r="J50" s="41"/>
      <c r="K50" s="41"/>
      <c r="L50" s="6">
        <v>1</v>
      </c>
      <c r="M50" s="41"/>
      <c r="N50" s="41"/>
      <c r="O50" s="6">
        <v>1</v>
      </c>
      <c r="P50" s="41"/>
      <c r="Q50" s="41"/>
      <c r="R50" s="41"/>
      <c r="S50" s="41"/>
      <c r="T50" s="6">
        <v>3</v>
      </c>
    </row>
    <row r="51" spans="1:20" x14ac:dyDescent="0.15">
      <c r="A51" s="6" t="s">
        <v>70</v>
      </c>
      <c r="B51" s="9">
        <v>55.569870999999999</v>
      </c>
      <c r="C51" s="9">
        <v>11.531466999999999</v>
      </c>
      <c r="D51" s="6">
        <v>1</v>
      </c>
      <c r="E51" s="41"/>
      <c r="F51" s="41"/>
      <c r="G51" s="41"/>
      <c r="H51" s="41"/>
      <c r="I51" s="41"/>
      <c r="J51" s="6">
        <v>1</v>
      </c>
      <c r="K51" s="41"/>
      <c r="L51" s="41"/>
      <c r="M51" s="41"/>
      <c r="N51" s="41"/>
      <c r="O51" s="41"/>
      <c r="P51" s="41"/>
      <c r="Q51" s="41"/>
      <c r="R51" s="41"/>
      <c r="S51" s="41"/>
      <c r="T51" s="6">
        <v>2</v>
      </c>
    </row>
    <row r="52" spans="1:20" x14ac:dyDescent="0.15">
      <c r="A52" s="6" t="s">
        <v>71</v>
      </c>
      <c r="B52" s="9">
        <v>55.580019</v>
      </c>
      <c r="C52" s="9">
        <v>11.534045000000001</v>
      </c>
      <c r="D52" s="41"/>
      <c r="E52" s="41"/>
      <c r="F52" s="6">
        <v>1</v>
      </c>
      <c r="G52" s="41"/>
      <c r="H52" s="41"/>
      <c r="I52" s="41"/>
      <c r="J52" s="41"/>
      <c r="K52" s="41"/>
      <c r="L52" s="41"/>
      <c r="M52" s="41"/>
      <c r="N52" s="41"/>
      <c r="O52" s="41"/>
      <c r="P52" s="41"/>
      <c r="Q52" s="41"/>
      <c r="R52" s="41"/>
      <c r="S52" s="41"/>
      <c r="T52" s="6">
        <v>1</v>
      </c>
    </row>
    <row r="53" spans="1:20" x14ac:dyDescent="0.15">
      <c r="A53" s="6" t="s">
        <v>72</v>
      </c>
      <c r="B53" s="9">
        <v>55.014620999999998</v>
      </c>
      <c r="C53" s="9">
        <v>9.8335229999999996</v>
      </c>
      <c r="D53" s="6">
        <v>1</v>
      </c>
      <c r="E53" s="41"/>
      <c r="F53" s="41"/>
      <c r="G53" s="41"/>
      <c r="H53" s="41"/>
      <c r="I53" s="41"/>
      <c r="J53" s="41"/>
      <c r="K53" s="41"/>
      <c r="L53" s="41"/>
      <c r="M53" s="41"/>
      <c r="N53" s="41"/>
      <c r="O53" s="41"/>
      <c r="P53" s="41"/>
      <c r="Q53" s="41"/>
      <c r="R53" s="41"/>
      <c r="S53" s="41"/>
      <c r="T53" s="6">
        <v>1</v>
      </c>
    </row>
    <row r="54" spans="1:20" x14ac:dyDescent="0.15">
      <c r="A54" s="6" t="s">
        <v>73</v>
      </c>
      <c r="B54" s="9">
        <v>55.769539999999999</v>
      </c>
      <c r="C54" s="9">
        <v>11.387311</v>
      </c>
      <c r="D54" s="41"/>
      <c r="E54" s="6">
        <v>1</v>
      </c>
      <c r="F54" s="41"/>
      <c r="G54" s="41"/>
      <c r="H54" s="41"/>
      <c r="I54" s="41"/>
      <c r="J54" s="41"/>
      <c r="K54" s="41"/>
      <c r="L54" s="41"/>
      <c r="M54" s="41"/>
      <c r="N54" s="6">
        <v>1</v>
      </c>
      <c r="O54" s="41"/>
      <c r="P54" s="41"/>
      <c r="Q54" s="41"/>
      <c r="R54" s="41"/>
      <c r="S54" s="41"/>
      <c r="T54" s="6">
        <v>2</v>
      </c>
    </row>
    <row r="55" spans="1:20" x14ac:dyDescent="0.15">
      <c r="A55" s="6" t="s">
        <v>6610</v>
      </c>
      <c r="B55" s="9">
        <v>54.94218</v>
      </c>
      <c r="C55" s="9">
        <v>9.6736380000000004</v>
      </c>
      <c r="D55" s="41"/>
      <c r="E55" s="41"/>
      <c r="F55" s="41"/>
      <c r="G55" s="41"/>
      <c r="H55" s="41"/>
      <c r="I55" s="41"/>
      <c r="J55" s="6">
        <v>1</v>
      </c>
      <c r="K55" s="41"/>
      <c r="L55" s="41"/>
      <c r="M55" s="41"/>
      <c r="N55" s="41"/>
      <c r="O55" s="41"/>
      <c r="P55" s="41"/>
      <c r="Q55" s="41"/>
      <c r="R55" s="41"/>
      <c r="S55" s="41"/>
      <c r="T55" s="6">
        <v>1</v>
      </c>
    </row>
    <row r="56" spans="1:20" x14ac:dyDescent="0.15">
      <c r="A56" s="6" t="s">
        <v>74</v>
      </c>
      <c r="B56" s="9">
        <v>55.165500000000002</v>
      </c>
      <c r="C56" s="9">
        <v>9.4845000000000006</v>
      </c>
      <c r="D56" s="41"/>
      <c r="E56" s="41"/>
      <c r="F56" s="41"/>
      <c r="G56" s="41"/>
      <c r="H56" s="41"/>
      <c r="I56" s="6">
        <v>1</v>
      </c>
      <c r="J56" s="41"/>
      <c r="K56" s="41"/>
      <c r="L56" s="41"/>
      <c r="M56" s="41"/>
      <c r="N56" s="41"/>
      <c r="O56" s="41"/>
      <c r="P56" s="41"/>
      <c r="Q56" s="41"/>
      <c r="R56" s="41"/>
      <c r="S56" s="41"/>
      <c r="T56" s="6">
        <v>1</v>
      </c>
    </row>
    <row r="57" spans="1:20" x14ac:dyDescent="0.15">
      <c r="A57" s="6" t="s">
        <v>75</v>
      </c>
      <c r="B57" s="9">
        <v>55.689956000000002</v>
      </c>
      <c r="C57" s="9">
        <v>12.010229000000001</v>
      </c>
      <c r="D57" s="41"/>
      <c r="E57" s="41"/>
      <c r="F57" s="41"/>
      <c r="G57" s="41"/>
      <c r="H57" s="41"/>
      <c r="I57" s="41"/>
      <c r="J57" s="41"/>
      <c r="K57" s="41"/>
      <c r="L57" s="41"/>
      <c r="M57" s="41"/>
      <c r="N57" s="41"/>
      <c r="O57" s="41"/>
      <c r="P57" s="41"/>
      <c r="Q57" s="41"/>
      <c r="R57" s="41"/>
      <c r="S57" s="6">
        <v>1</v>
      </c>
      <c r="T57" s="6">
        <v>1</v>
      </c>
    </row>
    <row r="58" spans="1:20" x14ac:dyDescent="0.15">
      <c r="A58" s="6" t="s">
        <v>76</v>
      </c>
      <c r="B58" s="9">
        <v>55.689956000000002</v>
      </c>
      <c r="C58" s="9">
        <v>12.010229000000001</v>
      </c>
      <c r="D58" s="41"/>
      <c r="E58" s="41"/>
      <c r="F58" s="41"/>
      <c r="G58" s="41"/>
      <c r="H58" s="41"/>
      <c r="I58" s="41"/>
      <c r="J58" s="41"/>
      <c r="K58" s="41"/>
      <c r="L58" s="41"/>
      <c r="M58" s="41"/>
      <c r="N58" s="41"/>
      <c r="O58" s="41"/>
      <c r="P58" s="41"/>
      <c r="Q58" s="41"/>
      <c r="R58" s="41"/>
      <c r="S58" s="6">
        <v>1</v>
      </c>
      <c r="T58" s="6">
        <v>1</v>
      </c>
    </row>
    <row r="59" spans="1:20" x14ac:dyDescent="0.15">
      <c r="A59" s="6" t="s">
        <v>77</v>
      </c>
      <c r="B59" s="9">
        <v>55.637245999999998</v>
      </c>
      <c r="C59" s="9">
        <v>11.872551</v>
      </c>
      <c r="D59" s="41"/>
      <c r="E59" s="6">
        <v>1</v>
      </c>
      <c r="F59" s="41"/>
      <c r="G59" s="41"/>
      <c r="H59" s="41"/>
      <c r="I59" s="41"/>
      <c r="J59" s="41"/>
      <c r="K59" s="41"/>
      <c r="L59" s="41"/>
      <c r="M59" s="41"/>
      <c r="N59" s="41"/>
      <c r="O59" s="41"/>
      <c r="P59" s="41"/>
      <c r="Q59" s="41"/>
      <c r="R59" s="6">
        <v>1</v>
      </c>
      <c r="S59" s="6">
        <v>1</v>
      </c>
      <c r="T59" s="6">
        <v>3</v>
      </c>
    </row>
    <row r="60" spans="1:20" x14ac:dyDescent="0.15">
      <c r="A60" s="6" t="s">
        <v>7326</v>
      </c>
      <c r="B60" s="9">
        <v>56.183329999999998</v>
      </c>
      <c r="C60" s="9">
        <v>9.3666699999999992</v>
      </c>
      <c r="D60" s="41"/>
      <c r="E60" s="41"/>
      <c r="F60" s="41"/>
      <c r="G60" s="41"/>
      <c r="H60" s="41"/>
      <c r="I60" s="41"/>
      <c r="J60" s="6">
        <v>1</v>
      </c>
      <c r="K60" s="41"/>
      <c r="L60" s="41"/>
      <c r="M60" s="41"/>
      <c r="N60" s="41"/>
      <c r="O60" s="41"/>
      <c r="P60" s="41"/>
      <c r="Q60" s="41"/>
      <c r="R60" s="41"/>
      <c r="S60" s="41"/>
      <c r="T60" s="6">
        <v>1</v>
      </c>
    </row>
    <row r="61" spans="1:20" x14ac:dyDescent="0.15">
      <c r="A61" s="6" t="s">
        <v>7197</v>
      </c>
      <c r="B61" s="9">
        <v>55.441180000000003</v>
      </c>
      <c r="C61" s="9">
        <v>9.3205500000000008</v>
      </c>
      <c r="D61" s="41"/>
      <c r="E61" s="41"/>
      <c r="F61" s="41"/>
      <c r="G61" s="41"/>
      <c r="H61" s="41"/>
      <c r="I61" s="41"/>
      <c r="J61" s="6">
        <v>1</v>
      </c>
      <c r="K61" s="41"/>
      <c r="L61" s="41"/>
      <c r="M61" s="41"/>
      <c r="N61" s="41"/>
      <c r="O61" s="41"/>
      <c r="P61" s="41"/>
      <c r="Q61" s="41"/>
      <c r="R61" s="41"/>
      <c r="S61" s="41"/>
      <c r="T61" s="6">
        <v>1</v>
      </c>
    </row>
    <row r="62" spans="1:20" x14ac:dyDescent="0.15">
      <c r="A62" s="6" t="s">
        <v>78</v>
      </c>
      <c r="B62" s="9">
        <v>55.225000000000001</v>
      </c>
      <c r="C62" s="9">
        <v>11.303000000000001</v>
      </c>
      <c r="D62" s="6">
        <v>1</v>
      </c>
      <c r="E62" s="41"/>
      <c r="F62" s="41"/>
      <c r="G62" s="41"/>
      <c r="H62" s="41"/>
      <c r="I62" s="41"/>
      <c r="J62" s="41"/>
      <c r="K62" s="41"/>
      <c r="L62" s="41"/>
      <c r="M62" s="41"/>
      <c r="N62" s="41"/>
      <c r="O62" s="41"/>
      <c r="P62" s="41"/>
      <c r="Q62" s="41"/>
      <c r="R62" s="41"/>
      <c r="S62" s="41"/>
      <c r="T62" s="6">
        <v>1</v>
      </c>
    </row>
    <row r="63" spans="1:20" x14ac:dyDescent="0.15">
      <c r="A63" s="6" t="s">
        <v>79</v>
      </c>
      <c r="B63" s="9">
        <v>56.791719999999998</v>
      </c>
      <c r="C63" s="9">
        <v>9.5773250000000001</v>
      </c>
      <c r="D63" s="41"/>
      <c r="E63" s="41"/>
      <c r="F63" s="41"/>
      <c r="G63" s="41"/>
      <c r="H63" s="41"/>
      <c r="I63" s="41"/>
      <c r="J63" s="41"/>
      <c r="K63" s="41"/>
      <c r="L63" s="6">
        <v>1</v>
      </c>
      <c r="M63" s="41"/>
      <c r="N63" s="41"/>
      <c r="O63" s="41"/>
      <c r="P63" s="41"/>
      <c r="Q63" s="41"/>
      <c r="R63" s="41"/>
      <c r="S63" s="41"/>
      <c r="T63" s="6">
        <v>1</v>
      </c>
    </row>
    <row r="64" spans="1:20" x14ac:dyDescent="0.15">
      <c r="A64" s="6" t="s">
        <v>6933</v>
      </c>
      <c r="B64" s="9">
        <v>56.216670000000001</v>
      </c>
      <c r="C64" s="9">
        <v>9.983333</v>
      </c>
      <c r="D64" s="41"/>
      <c r="E64" s="41"/>
      <c r="F64" s="41"/>
      <c r="G64" s="41"/>
      <c r="H64" s="41"/>
      <c r="I64" s="41"/>
      <c r="J64" s="6">
        <v>1</v>
      </c>
      <c r="K64" s="41"/>
      <c r="L64" s="41"/>
      <c r="M64" s="41"/>
      <c r="N64" s="41"/>
      <c r="O64" s="41"/>
      <c r="P64" s="41"/>
      <c r="Q64" s="41"/>
      <c r="R64" s="41"/>
      <c r="S64" s="41"/>
      <c r="T64" s="6">
        <v>1</v>
      </c>
    </row>
    <row r="65" spans="1:20" x14ac:dyDescent="0.15">
      <c r="A65" s="6" t="s">
        <v>7249</v>
      </c>
      <c r="B65" s="9">
        <v>54.801549999999999</v>
      </c>
      <c r="C65" s="9">
        <v>9.7441429999999993</v>
      </c>
      <c r="D65" s="41"/>
      <c r="E65" s="41"/>
      <c r="F65" s="41"/>
      <c r="G65" s="41"/>
      <c r="H65" s="41"/>
      <c r="I65" s="41"/>
      <c r="J65" s="6">
        <v>1</v>
      </c>
      <c r="K65" s="41"/>
      <c r="L65" s="41"/>
      <c r="M65" s="41"/>
      <c r="N65" s="41"/>
      <c r="O65" s="41"/>
      <c r="P65" s="41"/>
      <c r="Q65" s="41"/>
      <c r="R65" s="41"/>
      <c r="S65" s="41"/>
      <c r="T65" s="6">
        <v>1</v>
      </c>
    </row>
    <row r="66" spans="1:20" x14ac:dyDescent="0.15">
      <c r="A66" s="6" t="s">
        <v>80</v>
      </c>
      <c r="B66" s="9">
        <v>56.145192999999999</v>
      </c>
      <c r="C66" s="9">
        <v>10.119089000000001</v>
      </c>
      <c r="D66" s="41"/>
      <c r="E66" s="41"/>
      <c r="F66" s="41"/>
      <c r="G66" s="41"/>
      <c r="H66" s="41"/>
      <c r="I66" s="41"/>
      <c r="J66" s="6">
        <v>1</v>
      </c>
      <c r="K66" s="41"/>
      <c r="L66" s="41"/>
      <c r="M66" s="41"/>
      <c r="N66" s="6">
        <v>1</v>
      </c>
      <c r="O66" s="6">
        <v>1</v>
      </c>
      <c r="P66" s="41"/>
      <c r="Q66" s="41"/>
      <c r="R66" s="41"/>
      <c r="S66" s="41"/>
      <c r="T66" s="6">
        <v>3</v>
      </c>
    </row>
    <row r="67" spans="1:20" x14ac:dyDescent="0.15">
      <c r="A67" s="6" t="s">
        <v>8468</v>
      </c>
      <c r="B67" s="9">
        <v>56.814630000000001</v>
      </c>
      <c r="C67" s="9">
        <v>9.679119</v>
      </c>
      <c r="D67" s="41"/>
      <c r="E67" s="41"/>
      <c r="F67" s="41"/>
      <c r="G67" s="41"/>
      <c r="H67" s="41"/>
      <c r="I67" s="41"/>
      <c r="J67" s="6">
        <v>1</v>
      </c>
      <c r="K67" s="41"/>
      <c r="L67" s="41"/>
      <c r="M67" s="41"/>
      <c r="N67" s="41"/>
      <c r="O67" s="41"/>
      <c r="P67" s="41"/>
      <c r="Q67" s="41"/>
      <c r="R67" s="41"/>
      <c r="S67" s="41"/>
      <c r="T67" s="6">
        <v>1</v>
      </c>
    </row>
    <row r="68" spans="1:20" x14ac:dyDescent="0.15">
      <c r="A68" s="6" t="s">
        <v>11288</v>
      </c>
      <c r="B68" s="9">
        <v>55.25103</v>
      </c>
      <c r="C68" s="9">
        <v>9.3033859999999997</v>
      </c>
      <c r="D68" s="41"/>
      <c r="E68" s="41"/>
      <c r="F68" s="41"/>
      <c r="G68" s="41"/>
      <c r="H68" s="41"/>
      <c r="I68" s="41"/>
      <c r="J68" s="6">
        <v>1</v>
      </c>
      <c r="K68" s="41"/>
      <c r="L68" s="41"/>
      <c r="M68" s="41"/>
      <c r="N68" s="41"/>
      <c r="O68" s="41"/>
      <c r="P68" s="41"/>
      <c r="Q68" s="41"/>
      <c r="R68" s="41"/>
      <c r="S68" s="41"/>
      <c r="T68" s="6">
        <v>1</v>
      </c>
    </row>
    <row r="69" spans="1:20" x14ac:dyDescent="0.15">
      <c r="A69" s="6" t="s">
        <v>6465</v>
      </c>
      <c r="B69" s="9">
        <v>55.307400000000001</v>
      </c>
      <c r="C69" s="9">
        <v>12.007</v>
      </c>
      <c r="D69" s="41"/>
      <c r="E69" s="41"/>
      <c r="F69" s="41"/>
      <c r="G69" s="41"/>
      <c r="H69" s="41"/>
      <c r="I69" s="41"/>
      <c r="J69" s="6">
        <v>1</v>
      </c>
      <c r="K69" s="41"/>
      <c r="L69" s="41"/>
      <c r="M69" s="41"/>
      <c r="N69" s="41"/>
      <c r="O69" s="41"/>
      <c r="P69" s="41"/>
      <c r="Q69" s="41"/>
      <c r="R69" s="41"/>
      <c r="S69" s="41"/>
      <c r="T69" s="6">
        <v>1</v>
      </c>
    </row>
    <row r="70" spans="1:20" x14ac:dyDescent="0.15">
      <c r="A70" s="6" t="s">
        <v>8868</v>
      </c>
      <c r="B70" s="9">
        <v>55.406730000000003</v>
      </c>
      <c r="C70" s="9">
        <v>11.61443</v>
      </c>
      <c r="D70" s="41"/>
      <c r="E70" s="41"/>
      <c r="F70" s="41"/>
      <c r="G70" s="41"/>
      <c r="H70" s="41"/>
      <c r="I70" s="41"/>
      <c r="J70" s="6">
        <v>1</v>
      </c>
      <c r="K70" s="41"/>
      <c r="L70" s="41"/>
      <c r="M70" s="41"/>
      <c r="N70" s="41"/>
      <c r="O70" s="41"/>
      <c r="P70" s="41"/>
      <c r="Q70" s="41"/>
      <c r="R70" s="41"/>
      <c r="S70" s="41"/>
      <c r="T70" s="6">
        <v>1</v>
      </c>
    </row>
    <row r="71" spans="1:20" x14ac:dyDescent="0.15">
      <c r="A71" s="6" t="s">
        <v>6974</v>
      </c>
      <c r="B71" s="9">
        <v>56.441540000000003</v>
      </c>
      <c r="C71" s="9">
        <v>9.4330040000000004</v>
      </c>
      <c r="D71" s="41"/>
      <c r="E71" s="41"/>
      <c r="F71" s="41"/>
      <c r="G71" s="41"/>
      <c r="H71" s="41"/>
      <c r="I71" s="41"/>
      <c r="J71" s="6">
        <v>1</v>
      </c>
      <c r="K71" s="41"/>
      <c r="L71" s="41"/>
      <c r="M71" s="41"/>
      <c r="N71" s="41"/>
      <c r="O71" s="41"/>
      <c r="P71" s="41"/>
      <c r="Q71" s="41"/>
      <c r="R71" s="41"/>
      <c r="S71" s="41"/>
      <c r="T71" s="6">
        <v>1</v>
      </c>
    </row>
    <row r="72" spans="1:20" x14ac:dyDescent="0.15">
      <c r="A72" s="6" t="s">
        <v>6941</v>
      </c>
      <c r="B72" s="9">
        <v>55.240259999999999</v>
      </c>
      <c r="C72" s="9">
        <v>9.5249620000000004</v>
      </c>
      <c r="D72" s="41"/>
      <c r="E72" s="41"/>
      <c r="F72" s="41"/>
      <c r="G72" s="41"/>
      <c r="H72" s="41"/>
      <c r="I72" s="41"/>
      <c r="J72" s="6">
        <v>1</v>
      </c>
      <c r="K72" s="41"/>
      <c r="L72" s="41"/>
      <c r="M72" s="41"/>
      <c r="N72" s="41"/>
      <c r="O72" s="41"/>
      <c r="P72" s="41"/>
      <c r="Q72" s="41"/>
      <c r="R72" s="41"/>
      <c r="S72" s="41"/>
      <c r="T72" s="6">
        <v>1</v>
      </c>
    </row>
    <row r="73" spans="1:20" x14ac:dyDescent="0.15">
      <c r="A73" s="6" t="s">
        <v>7062</v>
      </c>
      <c r="B73" s="9">
        <v>55.037469999999999</v>
      </c>
      <c r="C73" s="9">
        <v>14.91428</v>
      </c>
      <c r="D73" s="41"/>
      <c r="E73" s="41"/>
      <c r="F73" s="41"/>
      <c r="G73" s="41"/>
      <c r="H73" s="41"/>
      <c r="I73" s="41"/>
      <c r="J73" s="6">
        <v>1</v>
      </c>
      <c r="K73" s="41"/>
      <c r="L73" s="41"/>
      <c r="M73" s="41"/>
      <c r="N73" s="41"/>
      <c r="O73" s="41"/>
      <c r="P73" s="41"/>
      <c r="Q73" s="41"/>
      <c r="R73" s="41"/>
      <c r="S73" s="41"/>
      <c r="T73" s="6">
        <v>1</v>
      </c>
    </row>
    <row r="74" spans="1:20" x14ac:dyDescent="0.15">
      <c r="A74" s="6" t="s">
        <v>81</v>
      </c>
      <c r="B74" s="9">
        <v>57.095978000000002</v>
      </c>
      <c r="C74" s="9">
        <v>9.523028</v>
      </c>
      <c r="D74" s="41"/>
      <c r="E74" s="41"/>
      <c r="F74" s="41"/>
      <c r="G74" s="41"/>
      <c r="H74" s="41"/>
      <c r="I74" s="6">
        <v>1</v>
      </c>
      <c r="J74" s="41"/>
      <c r="K74" s="41"/>
      <c r="L74" s="41"/>
      <c r="M74" s="41"/>
      <c r="N74" s="6">
        <v>1</v>
      </c>
      <c r="O74" s="6">
        <v>1</v>
      </c>
      <c r="P74" s="41"/>
      <c r="Q74" s="41"/>
      <c r="R74" s="6">
        <v>1</v>
      </c>
      <c r="S74" s="6">
        <v>1</v>
      </c>
      <c r="T74" s="6">
        <v>5</v>
      </c>
    </row>
    <row r="75" spans="1:20" x14ac:dyDescent="0.15">
      <c r="A75" s="6" t="s">
        <v>82</v>
      </c>
      <c r="B75" s="9">
        <v>57.095978000000002</v>
      </c>
      <c r="C75" s="9">
        <v>9.523028</v>
      </c>
      <c r="D75" s="41"/>
      <c r="E75" s="41"/>
      <c r="F75" s="41"/>
      <c r="G75" s="41"/>
      <c r="H75" s="41"/>
      <c r="I75" s="6">
        <v>1</v>
      </c>
      <c r="J75" s="41"/>
      <c r="K75" s="41"/>
      <c r="L75" s="41"/>
      <c r="M75" s="41"/>
      <c r="N75" s="41"/>
      <c r="O75" s="41"/>
      <c r="P75" s="41"/>
      <c r="Q75" s="41"/>
      <c r="R75" s="41"/>
      <c r="S75" s="41"/>
      <c r="T75" s="6">
        <v>1</v>
      </c>
    </row>
    <row r="76" spans="1:20" x14ac:dyDescent="0.15">
      <c r="A76" s="6" t="s">
        <v>11289</v>
      </c>
      <c r="B76" s="9">
        <v>55.115989999999996</v>
      </c>
      <c r="C76" s="9">
        <v>10.67503</v>
      </c>
      <c r="D76" s="41"/>
      <c r="E76" s="41"/>
      <c r="F76" s="41"/>
      <c r="G76" s="41"/>
      <c r="H76" s="41"/>
      <c r="I76" s="41"/>
      <c r="J76" s="6">
        <v>1</v>
      </c>
      <c r="K76" s="41"/>
      <c r="L76" s="41"/>
      <c r="M76" s="41"/>
      <c r="N76" s="41"/>
      <c r="O76" s="41"/>
      <c r="P76" s="41"/>
      <c r="Q76" s="41"/>
      <c r="R76" s="41"/>
      <c r="S76" s="41"/>
      <c r="T76" s="6">
        <v>1</v>
      </c>
    </row>
    <row r="77" spans="1:20" x14ac:dyDescent="0.15">
      <c r="A77" s="6" t="s">
        <v>8564</v>
      </c>
      <c r="B77" s="9">
        <v>55.071019999999997</v>
      </c>
      <c r="C77" s="9">
        <v>9.3575780000000002</v>
      </c>
      <c r="D77" s="41"/>
      <c r="E77" s="41"/>
      <c r="F77" s="41"/>
      <c r="G77" s="41"/>
      <c r="H77" s="41"/>
      <c r="I77" s="41"/>
      <c r="J77" s="6">
        <v>1</v>
      </c>
      <c r="K77" s="41"/>
      <c r="L77" s="41"/>
      <c r="M77" s="41"/>
      <c r="N77" s="41"/>
      <c r="O77" s="41"/>
      <c r="P77" s="41"/>
      <c r="Q77" s="41"/>
      <c r="R77" s="41"/>
      <c r="S77" s="41"/>
      <c r="T77" s="6">
        <v>1</v>
      </c>
    </row>
    <row r="78" spans="1:20" x14ac:dyDescent="0.15">
      <c r="A78" s="6" t="s">
        <v>83</v>
      </c>
      <c r="B78" s="9">
        <v>57.157311999999997</v>
      </c>
      <c r="C78" s="9">
        <v>9.0258330000000004</v>
      </c>
      <c r="D78" s="41"/>
      <c r="E78" s="6">
        <v>1</v>
      </c>
      <c r="F78" s="41"/>
      <c r="G78" s="41"/>
      <c r="H78" s="41"/>
      <c r="I78" s="41"/>
      <c r="J78" s="41"/>
      <c r="K78" s="41"/>
      <c r="L78" s="41"/>
      <c r="M78" s="41"/>
      <c r="N78" s="41"/>
      <c r="O78" s="41"/>
      <c r="P78" s="41"/>
      <c r="Q78" s="41"/>
      <c r="R78" s="41"/>
      <c r="S78" s="41"/>
      <c r="T78" s="6">
        <v>1</v>
      </c>
    </row>
    <row r="79" spans="1:20" x14ac:dyDescent="0.15">
      <c r="A79" s="6" t="s">
        <v>84</v>
      </c>
      <c r="B79" s="9">
        <v>55.022767999999999</v>
      </c>
      <c r="C79" s="9">
        <v>9.7647189999999995</v>
      </c>
      <c r="D79" s="41"/>
      <c r="E79" s="41"/>
      <c r="F79" s="41"/>
      <c r="G79" s="41"/>
      <c r="H79" s="41"/>
      <c r="I79" s="41"/>
      <c r="J79" s="41"/>
      <c r="K79" s="41"/>
      <c r="L79" s="41"/>
      <c r="M79" s="41"/>
      <c r="N79" s="6">
        <v>1</v>
      </c>
      <c r="O79" s="6">
        <v>1</v>
      </c>
      <c r="P79" s="41"/>
      <c r="Q79" s="41"/>
      <c r="R79" s="41"/>
      <c r="S79" s="41"/>
      <c r="T79" s="6">
        <v>2</v>
      </c>
    </row>
    <row r="80" spans="1:20" x14ac:dyDescent="0.15">
      <c r="A80" s="6" t="s">
        <v>85</v>
      </c>
      <c r="B80" s="9">
        <v>55.76</v>
      </c>
      <c r="C80" s="9">
        <v>11.798</v>
      </c>
      <c r="D80" s="6">
        <v>1</v>
      </c>
      <c r="E80" s="41"/>
      <c r="F80" s="41"/>
      <c r="G80" s="41"/>
      <c r="H80" s="41"/>
      <c r="I80" s="6">
        <v>1</v>
      </c>
      <c r="J80" s="41"/>
      <c r="K80" s="41"/>
      <c r="L80" s="41"/>
      <c r="M80" s="41"/>
      <c r="N80" s="41"/>
      <c r="O80" s="41"/>
      <c r="P80" s="41"/>
      <c r="Q80" s="41"/>
      <c r="R80" s="41"/>
      <c r="S80" s="41"/>
      <c r="T80" s="6">
        <v>2</v>
      </c>
    </row>
    <row r="81" spans="1:20" x14ac:dyDescent="0.15">
      <c r="A81" s="6" t="s">
        <v>86</v>
      </c>
      <c r="B81" s="9">
        <v>55.875</v>
      </c>
      <c r="C81" s="9">
        <v>9.8119999999999994</v>
      </c>
      <c r="D81" s="6">
        <v>1</v>
      </c>
      <c r="E81" s="41"/>
      <c r="F81" s="41"/>
      <c r="G81" s="41"/>
      <c r="H81" s="41"/>
      <c r="I81" s="41"/>
      <c r="J81" s="41"/>
      <c r="K81" s="41"/>
      <c r="L81" s="41"/>
      <c r="M81" s="41"/>
      <c r="N81" s="41"/>
      <c r="O81" s="41"/>
      <c r="P81" s="41"/>
      <c r="Q81" s="41"/>
      <c r="R81" s="41"/>
      <c r="S81" s="41"/>
      <c r="T81" s="6">
        <v>1</v>
      </c>
    </row>
    <row r="82" spans="1:20" x14ac:dyDescent="0.15">
      <c r="A82" s="6" t="s">
        <v>8757</v>
      </c>
      <c r="B82" s="9">
        <v>55.762500000000003</v>
      </c>
      <c r="C82" s="9">
        <v>12.592779999999999</v>
      </c>
      <c r="D82" s="41"/>
      <c r="E82" s="41"/>
      <c r="F82" s="41"/>
      <c r="G82" s="41"/>
      <c r="H82" s="41"/>
      <c r="I82" s="41"/>
      <c r="J82" s="6">
        <v>1</v>
      </c>
      <c r="K82" s="41"/>
      <c r="L82" s="41"/>
      <c r="M82" s="41"/>
      <c r="N82" s="41"/>
      <c r="O82" s="41"/>
      <c r="P82" s="41"/>
      <c r="Q82" s="41"/>
      <c r="R82" s="41"/>
      <c r="S82" s="41"/>
      <c r="T82" s="6">
        <v>1</v>
      </c>
    </row>
    <row r="83" spans="1:20" x14ac:dyDescent="0.15">
      <c r="A83" s="6" t="s">
        <v>87</v>
      </c>
      <c r="B83" s="9">
        <v>54.988999999999997</v>
      </c>
      <c r="C83" s="9">
        <v>12.419</v>
      </c>
      <c r="D83" s="6">
        <v>1</v>
      </c>
      <c r="E83" s="41"/>
      <c r="F83" s="41"/>
      <c r="G83" s="41"/>
      <c r="H83" s="41"/>
      <c r="I83" s="41"/>
      <c r="J83" s="41"/>
      <c r="K83" s="41"/>
      <c r="L83" s="41"/>
      <c r="M83" s="41"/>
      <c r="N83" s="41"/>
      <c r="O83" s="41"/>
      <c r="P83" s="41"/>
      <c r="Q83" s="41"/>
      <c r="R83" s="41"/>
      <c r="S83" s="41"/>
      <c r="T83" s="6">
        <v>1</v>
      </c>
    </row>
    <row r="84" spans="1:20" x14ac:dyDescent="0.15">
      <c r="A84" s="6" t="s">
        <v>8590</v>
      </c>
      <c r="B84" s="9">
        <v>57.086100000000002</v>
      </c>
      <c r="C84" s="9">
        <v>9.0044380000000004</v>
      </c>
      <c r="D84" s="41"/>
      <c r="E84" s="41"/>
      <c r="F84" s="41"/>
      <c r="G84" s="41"/>
      <c r="H84" s="41"/>
      <c r="I84" s="41"/>
      <c r="J84" s="6">
        <v>1</v>
      </c>
      <c r="K84" s="41"/>
      <c r="L84" s="41"/>
      <c r="M84" s="41"/>
      <c r="N84" s="41"/>
      <c r="O84" s="41"/>
      <c r="P84" s="41"/>
      <c r="Q84" s="41"/>
      <c r="R84" s="41"/>
      <c r="S84" s="41"/>
      <c r="T84" s="6">
        <v>1</v>
      </c>
    </row>
    <row r="85" spans="1:20" x14ac:dyDescent="0.15">
      <c r="A85" s="6" t="s">
        <v>88</v>
      </c>
      <c r="B85" s="9">
        <v>56.403779999999998</v>
      </c>
      <c r="C85" s="9">
        <v>9.5719560000000001</v>
      </c>
      <c r="D85" s="41"/>
      <c r="E85" s="41"/>
      <c r="F85" s="41"/>
      <c r="G85" s="41"/>
      <c r="H85" s="41"/>
      <c r="I85" s="41"/>
      <c r="J85" s="41"/>
      <c r="K85" s="41"/>
      <c r="L85" s="41"/>
      <c r="M85" s="41"/>
      <c r="N85" s="41"/>
      <c r="O85" s="41"/>
      <c r="P85" s="41"/>
      <c r="Q85" s="41"/>
      <c r="R85" s="41"/>
      <c r="S85" s="6">
        <v>1</v>
      </c>
      <c r="T85" s="6">
        <v>1</v>
      </c>
    </row>
    <row r="86" spans="1:20" x14ac:dyDescent="0.15">
      <c r="A86" s="6" t="s">
        <v>8474</v>
      </c>
      <c r="B86" s="9">
        <v>55.671109999999999</v>
      </c>
      <c r="C86" s="9">
        <v>12.35178</v>
      </c>
      <c r="D86" s="41"/>
      <c r="E86" s="41"/>
      <c r="F86" s="41"/>
      <c r="G86" s="41"/>
      <c r="H86" s="41"/>
      <c r="I86" s="41"/>
      <c r="J86" s="6">
        <v>1</v>
      </c>
      <c r="K86" s="41"/>
      <c r="L86" s="41"/>
      <c r="M86" s="41"/>
      <c r="N86" s="41"/>
      <c r="O86" s="41"/>
      <c r="P86" s="41"/>
      <c r="Q86" s="41"/>
      <c r="R86" s="41"/>
      <c r="S86" s="41"/>
      <c r="T86" s="6">
        <v>1</v>
      </c>
    </row>
    <row r="87" spans="1:20" x14ac:dyDescent="0.15">
      <c r="A87" s="6" t="s">
        <v>8647</v>
      </c>
      <c r="B87" s="9">
        <v>56.816650000000003</v>
      </c>
      <c r="C87" s="9">
        <v>8.4127179999999999</v>
      </c>
      <c r="D87" s="41"/>
      <c r="E87" s="41"/>
      <c r="F87" s="41"/>
      <c r="G87" s="41"/>
      <c r="H87" s="41"/>
      <c r="I87" s="41"/>
      <c r="J87" s="6">
        <v>1</v>
      </c>
      <c r="K87" s="41"/>
      <c r="L87" s="41"/>
      <c r="M87" s="41"/>
      <c r="N87" s="41"/>
      <c r="O87" s="41"/>
      <c r="P87" s="41"/>
      <c r="Q87" s="41"/>
      <c r="R87" s="41"/>
      <c r="S87" s="41"/>
      <c r="T87" s="6">
        <v>1</v>
      </c>
    </row>
    <row r="88" spans="1:20" x14ac:dyDescent="0.15">
      <c r="A88" s="6" t="s">
        <v>8278</v>
      </c>
      <c r="B88" s="9">
        <v>56.35125</v>
      </c>
      <c r="C88" s="9">
        <v>10.79729</v>
      </c>
      <c r="D88" s="41"/>
      <c r="E88" s="41"/>
      <c r="F88" s="41"/>
      <c r="G88" s="41"/>
      <c r="H88" s="41"/>
      <c r="I88" s="41"/>
      <c r="J88" s="6">
        <v>1</v>
      </c>
      <c r="K88" s="41"/>
      <c r="L88" s="41"/>
      <c r="M88" s="41"/>
      <c r="N88" s="41"/>
      <c r="O88" s="41"/>
      <c r="P88" s="41"/>
      <c r="Q88" s="41"/>
      <c r="R88" s="41"/>
      <c r="S88" s="41"/>
      <c r="T88" s="6">
        <v>1</v>
      </c>
    </row>
    <row r="89" spans="1:20" x14ac:dyDescent="0.15">
      <c r="A89" s="6" t="s">
        <v>89</v>
      </c>
      <c r="B89" s="9">
        <v>56.231802999999999</v>
      </c>
      <c r="C89" s="9">
        <v>8.1334129999999991</v>
      </c>
      <c r="D89" s="41"/>
      <c r="E89" s="41"/>
      <c r="F89" s="41"/>
      <c r="G89" s="41"/>
      <c r="H89" s="41"/>
      <c r="I89" s="6">
        <v>1</v>
      </c>
      <c r="J89" s="41"/>
      <c r="K89" s="41"/>
      <c r="L89" s="41"/>
      <c r="M89" s="41"/>
      <c r="N89" s="41"/>
      <c r="O89" s="41"/>
      <c r="P89" s="41"/>
      <c r="Q89" s="41"/>
      <c r="R89" s="41"/>
      <c r="S89" s="41"/>
      <c r="T89" s="6">
        <v>1</v>
      </c>
    </row>
    <row r="90" spans="1:20" x14ac:dyDescent="0.15">
      <c r="A90" s="6" t="s">
        <v>90</v>
      </c>
      <c r="B90" s="9">
        <v>55.484000000000002</v>
      </c>
      <c r="C90" s="9">
        <v>11.579000000000001</v>
      </c>
      <c r="D90" s="6">
        <v>1</v>
      </c>
      <c r="E90" s="41"/>
      <c r="F90" s="41"/>
      <c r="G90" s="41"/>
      <c r="H90" s="41"/>
      <c r="I90" s="41"/>
      <c r="J90" s="41"/>
      <c r="K90" s="41"/>
      <c r="L90" s="41"/>
      <c r="M90" s="41"/>
      <c r="N90" s="41"/>
      <c r="O90" s="41"/>
      <c r="P90" s="41"/>
      <c r="Q90" s="41"/>
      <c r="R90" s="41"/>
      <c r="S90" s="41"/>
      <c r="T90" s="6">
        <v>1</v>
      </c>
    </row>
    <row r="91" spans="1:20" x14ac:dyDescent="0.15">
      <c r="A91" s="6" t="s">
        <v>7693</v>
      </c>
      <c r="B91" s="9">
        <v>55.217500000000001</v>
      </c>
      <c r="C91" s="9">
        <v>10.2135</v>
      </c>
      <c r="D91" s="41"/>
      <c r="E91" s="41"/>
      <c r="F91" s="41"/>
      <c r="G91" s="41"/>
      <c r="H91" s="41"/>
      <c r="I91" s="41"/>
      <c r="J91" s="6">
        <v>1</v>
      </c>
      <c r="K91" s="41"/>
      <c r="L91" s="41"/>
      <c r="M91" s="41"/>
      <c r="N91" s="41"/>
      <c r="O91" s="41"/>
      <c r="P91" s="41"/>
      <c r="Q91" s="41"/>
      <c r="R91" s="41"/>
      <c r="S91" s="41"/>
      <c r="T91" s="6">
        <v>1</v>
      </c>
    </row>
    <row r="92" spans="1:20" x14ac:dyDescent="0.15">
      <c r="A92" s="6" t="s">
        <v>7730</v>
      </c>
      <c r="B92" s="9">
        <v>55.217500000000001</v>
      </c>
      <c r="C92" s="9">
        <v>10.2135</v>
      </c>
      <c r="D92" s="41"/>
      <c r="E92" s="41"/>
      <c r="F92" s="41"/>
      <c r="G92" s="41"/>
      <c r="H92" s="41"/>
      <c r="I92" s="41"/>
      <c r="J92" s="6">
        <v>1</v>
      </c>
      <c r="K92" s="41"/>
      <c r="L92" s="41"/>
      <c r="M92" s="41"/>
      <c r="N92" s="41"/>
      <c r="O92" s="41"/>
      <c r="P92" s="41"/>
      <c r="Q92" s="41"/>
      <c r="R92" s="41"/>
      <c r="S92" s="41"/>
      <c r="T92" s="6">
        <v>1</v>
      </c>
    </row>
    <row r="93" spans="1:20" x14ac:dyDescent="0.15">
      <c r="A93" s="6" t="s">
        <v>7733</v>
      </c>
      <c r="B93" s="9">
        <v>55.217500000000001</v>
      </c>
      <c r="C93" s="9">
        <v>10.2135</v>
      </c>
      <c r="D93" s="41"/>
      <c r="E93" s="41"/>
      <c r="F93" s="41"/>
      <c r="G93" s="41"/>
      <c r="H93" s="41"/>
      <c r="I93" s="41"/>
      <c r="J93" s="6">
        <v>1</v>
      </c>
      <c r="K93" s="41"/>
      <c r="L93" s="41"/>
      <c r="M93" s="41"/>
      <c r="N93" s="41"/>
      <c r="O93" s="41"/>
      <c r="P93" s="41"/>
      <c r="Q93" s="41"/>
      <c r="R93" s="41"/>
      <c r="S93" s="41"/>
      <c r="T93" s="6">
        <v>1</v>
      </c>
    </row>
    <row r="94" spans="1:20" x14ac:dyDescent="0.15">
      <c r="A94" s="6" t="s">
        <v>91</v>
      </c>
      <c r="B94" s="9">
        <v>56.715909000000003</v>
      </c>
      <c r="C94" s="9">
        <v>8.4605340000000009</v>
      </c>
      <c r="D94" s="41"/>
      <c r="E94" s="41"/>
      <c r="F94" s="41"/>
      <c r="G94" s="41"/>
      <c r="H94" s="41"/>
      <c r="I94" s="6">
        <v>1</v>
      </c>
      <c r="J94" s="41"/>
      <c r="K94" s="41"/>
      <c r="L94" s="41"/>
      <c r="M94" s="41"/>
      <c r="N94" s="41"/>
      <c r="O94" s="41"/>
      <c r="P94" s="41"/>
      <c r="Q94" s="41"/>
      <c r="R94" s="41"/>
      <c r="S94" s="41"/>
      <c r="T94" s="6">
        <v>1</v>
      </c>
    </row>
    <row r="95" spans="1:20" x14ac:dyDescent="0.15">
      <c r="A95" s="6" t="s">
        <v>92</v>
      </c>
      <c r="B95" s="9">
        <v>55.768000000000001</v>
      </c>
      <c r="C95" s="9">
        <v>11.388</v>
      </c>
      <c r="D95" s="6">
        <v>1</v>
      </c>
      <c r="E95" s="6">
        <v>1</v>
      </c>
      <c r="F95" s="41"/>
      <c r="G95" s="41"/>
      <c r="H95" s="41"/>
      <c r="I95" s="6">
        <v>1</v>
      </c>
      <c r="J95" s="41"/>
      <c r="K95" s="41"/>
      <c r="L95" s="41"/>
      <c r="M95" s="41"/>
      <c r="N95" s="6">
        <v>1</v>
      </c>
      <c r="O95" s="6">
        <v>1</v>
      </c>
      <c r="P95" s="41"/>
      <c r="Q95" s="41"/>
      <c r="R95" s="41"/>
      <c r="S95" s="41"/>
      <c r="T95" s="6">
        <v>5</v>
      </c>
    </row>
    <row r="96" spans="1:20" x14ac:dyDescent="0.15">
      <c r="A96" s="6" t="s">
        <v>6352</v>
      </c>
      <c r="B96" s="9">
        <v>55.506019999999999</v>
      </c>
      <c r="C96" s="9">
        <v>9.5506320000000002</v>
      </c>
      <c r="D96" s="41"/>
      <c r="E96" s="41"/>
      <c r="F96" s="41"/>
      <c r="G96" s="41"/>
      <c r="H96" s="41"/>
      <c r="I96" s="41"/>
      <c r="J96" s="6">
        <v>1</v>
      </c>
      <c r="K96" s="41"/>
      <c r="L96" s="41"/>
      <c r="M96" s="41"/>
      <c r="N96" s="41"/>
      <c r="O96" s="41"/>
      <c r="P96" s="41"/>
      <c r="Q96" s="41"/>
      <c r="R96" s="41"/>
      <c r="S96" s="41"/>
      <c r="T96" s="6">
        <v>1</v>
      </c>
    </row>
    <row r="97" spans="1:20" x14ac:dyDescent="0.15">
      <c r="A97" s="6" t="s">
        <v>8164</v>
      </c>
      <c r="B97" s="9">
        <v>56.922069999999998</v>
      </c>
      <c r="C97" s="9">
        <v>8.8675119999999996</v>
      </c>
      <c r="D97" s="41"/>
      <c r="E97" s="41"/>
      <c r="F97" s="41"/>
      <c r="G97" s="41"/>
      <c r="H97" s="41"/>
      <c r="I97" s="41"/>
      <c r="J97" s="6">
        <v>1</v>
      </c>
      <c r="K97" s="41"/>
      <c r="L97" s="41"/>
      <c r="M97" s="41"/>
      <c r="N97" s="41"/>
      <c r="O97" s="41"/>
      <c r="P97" s="41"/>
      <c r="Q97" s="41"/>
      <c r="R97" s="41"/>
      <c r="S97" s="41"/>
      <c r="T97" s="6">
        <v>1</v>
      </c>
    </row>
    <row r="98" spans="1:20" x14ac:dyDescent="0.15">
      <c r="A98" s="6" t="s">
        <v>93</v>
      </c>
      <c r="B98" s="9">
        <v>55.621861000000003</v>
      </c>
      <c r="C98" s="9">
        <v>11.326278</v>
      </c>
      <c r="D98" s="41"/>
      <c r="E98" s="41"/>
      <c r="F98" s="41"/>
      <c r="G98" s="41"/>
      <c r="H98" s="41"/>
      <c r="I98" s="41"/>
      <c r="J98" s="41"/>
      <c r="K98" s="41"/>
      <c r="L98" s="41"/>
      <c r="M98" s="41"/>
      <c r="N98" s="6">
        <v>1</v>
      </c>
      <c r="O98" s="41"/>
      <c r="P98" s="41"/>
      <c r="Q98" s="41"/>
      <c r="R98" s="41"/>
      <c r="S98" s="41"/>
      <c r="T98" s="6">
        <v>1</v>
      </c>
    </row>
    <row r="99" spans="1:20" x14ac:dyDescent="0.15">
      <c r="A99" s="6" t="s">
        <v>6359</v>
      </c>
      <c r="B99" s="9">
        <v>54.913609999999998</v>
      </c>
      <c r="C99" s="9">
        <v>9.7237899999999993</v>
      </c>
      <c r="D99" s="41"/>
      <c r="E99" s="41"/>
      <c r="F99" s="41"/>
      <c r="G99" s="41"/>
      <c r="H99" s="41"/>
      <c r="I99" s="41"/>
      <c r="J99" s="6">
        <v>1</v>
      </c>
      <c r="K99" s="41"/>
      <c r="L99" s="41"/>
      <c r="M99" s="41"/>
      <c r="N99" s="41"/>
      <c r="O99" s="41"/>
      <c r="P99" s="41"/>
      <c r="Q99" s="41"/>
      <c r="R99" s="41"/>
      <c r="S99" s="41"/>
      <c r="T99" s="6">
        <v>1</v>
      </c>
    </row>
    <row r="100" spans="1:20" x14ac:dyDescent="0.15">
      <c r="A100" s="6" t="s">
        <v>94</v>
      </c>
      <c r="B100" s="9">
        <v>55.968035</v>
      </c>
      <c r="C100" s="9">
        <v>10.240724999999999</v>
      </c>
      <c r="D100" s="41"/>
      <c r="E100" s="41"/>
      <c r="F100" s="41"/>
      <c r="G100" s="41"/>
      <c r="H100" s="41"/>
      <c r="I100" s="6">
        <v>1</v>
      </c>
      <c r="J100" s="41"/>
      <c r="K100" s="41"/>
      <c r="L100" s="41"/>
      <c r="M100" s="41"/>
      <c r="N100" s="41"/>
      <c r="O100" s="41"/>
      <c r="P100" s="41"/>
      <c r="Q100" s="41"/>
      <c r="R100" s="6">
        <v>1</v>
      </c>
      <c r="S100" s="6">
        <v>1</v>
      </c>
      <c r="T100" s="6">
        <v>3</v>
      </c>
    </row>
    <row r="101" spans="1:20" x14ac:dyDescent="0.15">
      <c r="A101" s="6" t="s">
        <v>95</v>
      </c>
      <c r="B101" s="9">
        <v>55.968035</v>
      </c>
      <c r="C101" s="9">
        <v>10.240724999999999</v>
      </c>
      <c r="D101" s="41"/>
      <c r="E101" s="41"/>
      <c r="F101" s="41"/>
      <c r="G101" s="41"/>
      <c r="H101" s="41"/>
      <c r="I101" s="6">
        <v>1</v>
      </c>
      <c r="J101" s="41"/>
      <c r="K101" s="41"/>
      <c r="L101" s="41"/>
      <c r="M101" s="41"/>
      <c r="N101" s="41"/>
      <c r="O101" s="41"/>
      <c r="P101" s="41"/>
      <c r="Q101" s="41"/>
      <c r="R101" s="41"/>
      <c r="S101" s="41"/>
      <c r="T101" s="6">
        <v>1</v>
      </c>
    </row>
    <row r="102" spans="1:20" x14ac:dyDescent="0.15">
      <c r="A102" s="6" t="s">
        <v>96</v>
      </c>
      <c r="B102" s="9">
        <v>55.968035</v>
      </c>
      <c r="C102" s="9">
        <v>10.240724999999999</v>
      </c>
      <c r="D102" s="41"/>
      <c r="E102" s="41"/>
      <c r="F102" s="41"/>
      <c r="G102" s="41"/>
      <c r="H102" s="41"/>
      <c r="I102" s="6">
        <v>1</v>
      </c>
      <c r="J102" s="41"/>
      <c r="K102" s="41"/>
      <c r="L102" s="41"/>
      <c r="M102" s="41"/>
      <c r="N102" s="41"/>
      <c r="O102" s="41"/>
      <c r="P102" s="41"/>
      <c r="Q102" s="41"/>
      <c r="R102" s="6">
        <v>1</v>
      </c>
      <c r="S102" s="6">
        <v>1</v>
      </c>
      <c r="T102" s="6">
        <v>3</v>
      </c>
    </row>
    <row r="103" spans="1:20" x14ac:dyDescent="0.15">
      <c r="A103" s="6" t="s">
        <v>97</v>
      </c>
      <c r="B103" s="9">
        <v>56.43</v>
      </c>
      <c r="C103" s="9">
        <v>10.27</v>
      </c>
      <c r="D103" s="6">
        <v>1</v>
      </c>
      <c r="E103" s="41"/>
      <c r="F103" s="41"/>
      <c r="G103" s="41"/>
      <c r="H103" s="41"/>
      <c r="I103" s="41"/>
      <c r="J103" s="41"/>
      <c r="K103" s="41"/>
      <c r="L103" s="41"/>
      <c r="M103" s="41"/>
      <c r="N103" s="41"/>
      <c r="O103" s="6">
        <v>1</v>
      </c>
      <c r="P103" s="41"/>
      <c r="Q103" s="41"/>
      <c r="R103" s="41"/>
      <c r="S103" s="41"/>
      <c r="T103" s="6">
        <v>2</v>
      </c>
    </row>
    <row r="104" spans="1:20" x14ac:dyDescent="0.15">
      <c r="A104" s="6" t="s">
        <v>5434</v>
      </c>
      <c r="B104" s="9">
        <v>56.430965999999998</v>
      </c>
      <c r="C104" s="9">
        <v>10.264239</v>
      </c>
      <c r="D104" s="41"/>
      <c r="E104" s="41"/>
      <c r="F104" s="41"/>
      <c r="G104" s="41"/>
      <c r="H104" s="41"/>
      <c r="I104" s="6">
        <v>1</v>
      </c>
      <c r="J104" s="41"/>
      <c r="K104" s="41"/>
      <c r="L104" s="41"/>
      <c r="M104" s="41"/>
      <c r="N104" s="41"/>
      <c r="O104" s="41"/>
      <c r="P104" s="41"/>
      <c r="Q104" s="41"/>
      <c r="R104" s="41"/>
      <c r="S104" s="41"/>
      <c r="T104" s="6">
        <v>1</v>
      </c>
    </row>
    <row r="105" spans="1:20" x14ac:dyDescent="0.15">
      <c r="A105" s="6" t="s">
        <v>98</v>
      </c>
      <c r="B105" s="9">
        <v>56.43</v>
      </c>
      <c r="C105" s="9">
        <v>10.27</v>
      </c>
      <c r="D105" s="41"/>
      <c r="E105" s="41"/>
      <c r="F105" s="41"/>
      <c r="G105" s="41"/>
      <c r="H105" s="41"/>
      <c r="I105" s="41"/>
      <c r="J105" s="41"/>
      <c r="K105" s="41"/>
      <c r="L105" s="41"/>
      <c r="M105" s="41"/>
      <c r="N105" s="6">
        <v>1</v>
      </c>
      <c r="O105" s="41"/>
      <c r="P105" s="41"/>
      <c r="Q105" s="41"/>
      <c r="R105" s="41"/>
      <c r="S105" s="41"/>
      <c r="T105" s="6">
        <v>1</v>
      </c>
    </row>
    <row r="106" spans="1:20" x14ac:dyDescent="0.15">
      <c r="A106" s="6" t="s">
        <v>7933</v>
      </c>
      <c r="B106" s="9">
        <v>56.417000000000002</v>
      </c>
      <c r="C106" s="9">
        <v>9.0169999999999995</v>
      </c>
      <c r="D106" s="41"/>
      <c r="E106" s="41"/>
      <c r="F106" s="41"/>
      <c r="G106" s="41"/>
      <c r="H106" s="41"/>
      <c r="I106" s="41"/>
      <c r="J106" s="6">
        <v>1</v>
      </c>
      <c r="K106" s="41"/>
      <c r="L106" s="41"/>
      <c r="M106" s="41"/>
      <c r="N106" s="41"/>
      <c r="O106" s="41"/>
      <c r="P106" s="41"/>
      <c r="Q106" s="41"/>
      <c r="R106" s="41"/>
      <c r="S106" s="41"/>
      <c r="T106" s="6">
        <v>1</v>
      </c>
    </row>
    <row r="107" spans="1:20" x14ac:dyDescent="0.15">
      <c r="A107" s="6" t="s">
        <v>7546</v>
      </c>
      <c r="B107" s="9">
        <v>55.233170000000001</v>
      </c>
      <c r="C107" s="9">
        <v>10.085979999999999</v>
      </c>
      <c r="D107" s="41"/>
      <c r="E107" s="41"/>
      <c r="F107" s="41"/>
      <c r="G107" s="41"/>
      <c r="H107" s="41"/>
      <c r="I107" s="41"/>
      <c r="J107" s="6">
        <v>1</v>
      </c>
      <c r="K107" s="41"/>
      <c r="L107" s="41"/>
      <c r="M107" s="41"/>
      <c r="N107" s="41"/>
      <c r="O107" s="41"/>
      <c r="P107" s="41"/>
      <c r="Q107" s="41"/>
      <c r="R107" s="41"/>
      <c r="S107" s="41"/>
      <c r="T107" s="6">
        <v>1</v>
      </c>
    </row>
    <row r="108" spans="1:20" x14ac:dyDescent="0.15">
      <c r="A108" s="6" t="s">
        <v>6437</v>
      </c>
      <c r="B108" s="9">
        <v>55.067450000000001</v>
      </c>
      <c r="C108" s="9">
        <v>9.3731190000000009</v>
      </c>
      <c r="D108" s="41"/>
      <c r="E108" s="41"/>
      <c r="F108" s="41"/>
      <c r="G108" s="41"/>
      <c r="H108" s="41"/>
      <c r="I108" s="41"/>
      <c r="J108" s="6">
        <v>1</v>
      </c>
      <c r="K108" s="41"/>
      <c r="L108" s="41"/>
      <c r="M108" s="41"/>
      <c r="N108" s="41"/>
      <c r="O108" s="41"/>
      <c r="P108" s="41"/>
      <c r="Q108" s="41"/>
      <c r="R108" s="41"/>
      <c r="S108" s="41"/>
      <c r="T108" s="6">
        <v>1</v>
      </c>
    </row>
    <row r="109" spans="1:20" x14ac:dyDescent="0.15">
      <c r="A109" s="6" t="s">
        <v>3295</v>
      </c>
      <c r="B109" s="9">
        <v>55.35</v>
      </c>
      <c r="C109" s="9">
        <v>11.15</v>
      </c>
      <c r="D109" s="41"/>
      <c r="E109" s="41"/>
      <c r="F109" s="41"/>
      <c r="G109" s="6">
        <v>1</v>
      </c>
      <c r="H109" s="41"/>
      <c r="I109" s="41"/>
      <c r="J109" s="41"/>
      <c r="K109" s="41"/>
      <c r="L109" s="41"/>
      <c r="M109" s="41"/>
      <c r="N109" s="41"/>
      <c r="O109" s="41"/>
      <c r="P109" s="41"/>
      <c r="Q109" s="41"/>
      <c r="R109" s="41"/>
      <c r="S109" s="41"/>
      <c r="T109" s="6">
        <v>1</v>
      </c>
    </row>
    <row r="110" spans="1:20" x14ac:dyDescent="0.15">
      <c r="A110" s="6" t="s">
        <v>99</v>
      </c>
      <c r="B110" s="9">
        <v>56.899577999999998</v>
      </c>
      <c r="C110" s="9">
        <v>9.2636620000000001</v>
      </c>
      <c r="D110" s="41"/>
      <c r="E110" s="41"/>
      <c r="F110" s="41"/>
      <c r="G110" s="41"/>
      <c r="H110" s="41"/>
      <c r="I110" s="6">
        <v>1</v>
      </c>
      <c r="J110" s="41"/>
      <c r="K110" s="41"/>
      <c r="L110" s="41"/>
      <c r="M110" s="41"/>
      <c r="N110" s="6">
        <v>1</v>
      </c>
      <c r="O110" s="41"/>
      <c r="P110" s="41"/>
      <c r="Q110" s="41"/>
      <c r="R110" s="41"/>
      <c r="S110" s="6">
        <v>1</v>
      </c>
      <c r="T110" s="6">
        <v>3</v>
      </c>
    </row>
    <row r="111" spans="1:20" x14ac:dyDescent="0.15">
      <c r="A111" s="6" t="s">
        <v>100</v>
      </c>
      <c r="B111" s="9">
        <v>54.731999999999999</v>
      </c>
      <c r="C111" s="9">
        <v>11.986000000000001</v>
      </c>
      <c r="D111" s="6">
        <v>1</v>
      </c>
      <c r="E111" s="41"/>
      <c r="F111" s="41"/>
      <c r="G111" s="41"/>
      <c r="H111" s="41"/>
      <c r="I111" s="41"/>
      <c r="J111" s="41"/>
      <c r="K111" s="41"/>
      <c r="L111" s="41"/>
      <c r="M111" s="41"/>
      <c r="N111" s="41"/>
      <c r="O111" s="41"/>
      <c r="P111" s="41"/>
      <c r="Q111" s="41"/>
      <c r="R111" s="41"/>
      <c r="S111" s="41"/>
      <c r="T111" s="6">
        <v>1</v>
      </c>
    </row>
    <row r="112" spans="1:20" x14ac:dyDescent="0.15">
      <c r="A112" s="6" t="s">
        <v>11290</v>
      </c>
      <c r="B112" s="9">
        <v>55.532699999999998</v>
      </c>
      <c r="C112" s="9">
        <v>10.3834</v>
      </c>
      <c r="D112" s="41"/>
      <c r="E112" s="41"/>
      <c r="F112" s="41"/>
      <c r="G112" s="41"/>
      <c r="H112" s="41"/>
      <c r="I112" s="41"/>
      <c r="J112" s="6">
        <v>1</v>
      </c>
      <c r="K112" s="41"/>
      <c r="L112" s="41"/>
      <c r="M112" s="41"/>
      <c r="N112" s="41"/>
      <c r="O112" s="41"/>
      <c r="P112" s="41"/>
      <c r="Q112" s="41"/>
      <c r="R112" s="41"/>
      <c r="S112" s="41"/>
      <c r="T112" s="6">
        <v>1</v>
      </c>
    </row>
    <row r="113" spans="1:20" x14ac:dyDescent="0.15">
      <c r="A113" s="6" t="s">
        <v>7745</v>
      </c>
      <c r="B113" s="9">
        <v>56.423740000000002</v>
      </c>
      <c r="C113" s="9">
        <v>9.1058230000000009</v>
      </c>
      <c r="D113" s="41"/>
      <c r="E113" s="41"/>
      <c r="F113" s="41"/>
      <c r="G113" s="41"/>
      <c r="H113" s="41"/>
      <c r="I113" s="41"/>
      <c r="J113" s="6">
        <v>1</v>
      </c>
      <c r="K113" s="41"/>
      <c r="L113" s="41"/>
      <c r="M113" s="41"/>
      <c r="N113" s="41"/>
      <c r="O113" s="41"/>
      <c r="P113" s="41"/>
      <c r="Q113" s="41"/>
      <c r="R113" s="41"/>
      <c r="S113" s="41"/>
      <c r="T113" s="6">
        <v>1</v>
      </c>
    </row>
    <row r="114" spans="1:20" x14ac:dyDescent="0.15">
      <c r="A114" s="6" t="s">
        <v>11291</v>
      </c>
      <c r="B114" s="9">
        <v>56.515120000000003</v>
      </c>
      <c r="C114" s="9">
        <v>9.7006160000000001</v>
      </c>
      <c r="D114" s="41"/>
      <c r="E114" s="41"/>
      <c r="F114" s="41"/>
      <c r="G114" s="41"/>
      <c r="H114" s="41"/>
      <c r="I114" s="41"/>
      <c r="J114" s="6">
        <v>1</v>
      </c>
      <c r="K114" s="41"/>
      <c r="L114" s="41"/>
      <c r="M114" s="41"/>
      <c r="N114" s="41"/>
      <c r="O114" s="41"/>
      <c r="P114" s="41"/>
      <c r="Q114" s="41"/>
      <c r="R114" s="41"/>
      <c r="S114" s="41"/>
      <c r="T114" s="6">
        <v>1</v>
      </c>
    </row>
    <row r="115" spans="1:20" x14ac:dyDescent="0.15">
      <c r="A115" s="6" t="s">
        <v>5</v>
      </c>
      <c r="B115" s="9">
        <v>56.811999999999998</v>
      </c>
      <c r="C115" s="9">
        <v>9.1790000000000003</v>
      </c>
      <c r="D115" s="6">
        <v>1</v>
      </c>
      <c r="E115" s="41"/>
      <c r="F115" s="41"/>
      <c r="G115" s="41"/>
      <c r="H115" s="41"/>
      <c r="I115" s="6">
        <v>1</v>
      </c>
      <c r="J115" s="41"/>
      <c r="K115" s="41"/>
      <c r="L115" s="41"/>
      <c r="M115" s="41"/>
      <c r="N115" s="6">
        <v>1</v>
      </c>
      <c r="O115" s="6">
        <v>1</v>
      </c>
      <c r="P115" s="41"/>
      <c r="Q115" s="41"/>
      <c r="R115" s="6">
        <v>1</v>
      </c>
      <c r="S115" s="6">
        <v>1</v>
      </c>
      <c r="T115" s="6">
        <v>6</v>
      </c>
    </row>
    <row r="116" spans="1:20" x14ac:dyDescent="0.15">
      <c r="A116" s="6" t="s">
        <v>101</v>
      </c>
      <c r="B116" s="9">
        <v>56.799810000000001</v>
      </c>
      <c r="C116" s="9">
        <v>9.1833709999999993</v>
      </c>
      <c r="D116" s="41"/>
      <c r="E116" s="41"/>
      <c r="F116" s="41"/>
      <c r="G116" s="41"/>
      <c r="H116" s="41"/>
      <c r="I116" s="6">
        <v>1</v>
      </c>
      <c r="J116" s="41"/>
      <c r="K116" s="41"/>
      <c r="L116" s="41"/>
      <c r="M116" s="41"/>
      <c r="N116" s="41"/>
      <c r="O116" s="41"/>
      <c r="P116" s="41"/>
      <c r="Q116" s="41"/>
      <c r="R116" s="41"/>
      <c r="S116" s="41"/>
      <c r="T116" s="6">
        <v>1</v>
      </c>
    </row>
    <row r="117" spans="1:20" x14ac:dyDescent="0.15">
      <c r="A117" s="6" t="s">
        <v>102</v>
      </c>
      <c r="B117" s="9">
        <v>56.140290999999998</v>
      </c>
      <c r="C117" s="9">
        <v>10.163727</v>
      </c>
      <c r="D117" s="41"/>
      <c r="E117" s="41"/>
      <c r="F117" s="41"/>
      <c r="G117" s="41"/>
      <c r="H117" s="41"/>
      <c r="I117" s="41"/>
      <c r="J117" s="41"/>
      <c r="K117" s="41"/>
      <c r="L117" s="41"/>
      <c r="M117" s="41"/>
      <c r="N117" s="41"/>
      <c r="O117" s="41"/>
      <c r="P117" s="41"/>
      <c r="Q117" s="41"/>
      <c r="R117" s="6">
        <v>1</v>
      </c>
      <c r="S117" s="6">
        <v>1</v>
      </c>
      <c r="T117" s="6">
        <v>2</v>
      </c>
    </row>
    <row r="118" spans="1:20" x14ac:dyDescent="0.15">
      <c r="A118" s="6" t="s">
        <v>103</v>
      </c>
      <c r="B118" s="9">
        <v>55.733587</v>
      </c>
      <c r="C118" s="9">
        <v>12.077971</v>
      </c>
      <c r="D118" s="41"/>
      <c r="E118" s="41"/>
      <c r="F118" s="41"/>
      <c r="G118" s="41"/>
      <c r="H118" s="41"/>
      <c r="I118" s="41"/>
      <c r="J118" s="41"/>
      <c r="K118" s="41"/>
      <c r="L118" s="41"/>
      <c r="M118" s="41"/>
      <c r="N118" s="41"/>
      <c r="O118" s="41"/>
      <c r="P118" s="41"/>
      <c r="Q118" s="41"/>
      <c r="R118" s="6">
        <v>1</v>
      </c>
      <c r="S118" s="41"/>
      <c r="T118" s="6">
        <v>1</v>
      </c>
    </row>
    <row r="119" spans="1:20" x14ac:dyDescent="0.15">
      <c r="A119" s="6" t="s">
        <v>8302</v>
      </c>
      <c r="B119" s="9">
        <v>55.29909</v>
      </c>
      <c r="C119" s="9">
        <v>11.25996</v>
      </c>
      <c r="D119" s="41"/>
      <c r="E119" s="41"/>
      <c r="F119" s="41"/>
      <c r="G119" s="41"/>
      <c r="H119" s="41"/>
      <c r="I119" s="41"/>
      <c r="J119" s="6">
        <v>1</v>
      </c>
      <c r="K119" s="41"/>
      <c r="L119" s="41"/>
      <c r="M119" s="41"/>
      <c r="N119" s="41"/>
      <c r="O119" s="41"/>
      <c r="P119" s="41"/>
      <c r="Q119" s="41"/>
      <c r="R119" s="41"/>
      <c r="S119" s="41"/>
      <c r="T119" s="6">
        <v>1</v>
      </c>
    </row>
    <row r="120" spans="1:20" x14ac:dyDescent="0.15">
      <c r="A120" s="6" t="s">
        <v>104</v>
      </c>
      <c r="B120" s="9">
        <v>56.836857999999999</v>
      </c>
      <c r="C120" s="9">
        <v>9.049569</v>
      </c>
      <c r="D120" s="6">
        <v>1</v>
      </c>
      <c r="E120" s="41"/>
      <c r="F120" s="41"/>
      <c r="G120" s="41"/>
      <c r="H120" s="41"/>
      <c r="I120" s="41"/>
      <c r="J120" s="41"/>
      <c r="K120" s="41"/>
      <c r="L120" s="41"/>
      <c r="M120" s="41"/>
      <c r="N120" s="41"/>
      <c r="O120" s="41"/>
      <c r="P120" s="41"/>
      <c r="Q120" s="41"/>
      <c r="R120" s="41"/>
      <c r="S120" s="41"/>
      <c r="T120" s="6">
        <v>1</v>
      </c>
    </row>
    <row r="121" spans="1:20" x14ac:dyDescent="0.15">
      <c r="A121" s="6" t="s">
        <v>105</v>
      </c>
      <c r="B121" s="9">
        <v>55.136248999999999</v>
      </c>
      <c r="C121" s="9">
        <v>10.159800000000001</v>
      </c>
      <c r="D121" s="41"/>
      <c r="E121" s="41"/>
      <c r="F121" s="41"/>
      <c r="G121" s="41"/>
      <c r="H121" s="41"/>
      <c r="I121" s="41"/>
      <c r="J121" s="41"/>
      <c r="K121" s="41"/>
      <c r="L121" s="41"/>
      <c r="M121" s="41"/>
      <c r="N121" s="6">
        <v>1</v>
      </c>
      <c r="O121" s="41"/>
      <c r="P121" s="41"/>
      <c r="Q121" s="41"/>
      <c r="R121" s="41"/>
      <c r="S121" s="41"/>
      <c r="T121" s="6">
        <v>1</v>
      </c>
    </row>
    <row r="122" spans="1:20" x14ac:dyDescent="0.15">
      <c r="A122" s="6" t="s">
        <v>106</v>
      </c>
      <c r="B122" s="9">
        <v>56.399836999999998</v>
      </c>
      <c r="C122" s="9">
        <v>10.713417</v>
      </c>
      <c r="D122" s="41"/>
      <c r="E122" s="41"/>
      <c r="F122" s="41"/>
      <c r="G122" s="41"/>
      <c r="H122" s="41"/>
      <c r="I122" s="41"/>
      <c r="J122" s="41"/>
      <c r="K122" s="41"/>
      <c r="L122" s="41"/>
      <c r="M122" s="41"/>
      <c r="N122" s="6">
        <v>1</v>
      </c>
      <c r="O122" s="6">
        <v>1</v>
      </c>
      <c r="P122" s="41"/>
      <c r="Q122" s="41"/>
      <c r="R122" s="41"/>
      <c r="S122" s="41"/>
      <c r="T122" s="6">
        <v>2</v>
      </c>
    </row>
    <row r="123" spans="1:20" x14ac:dyDescent="0.15">
      <c r="A123" s="6" t="s">
        <v>107</v>
      </c>
      <c r="B123" s="9">
        <v>56.401000000000003</v>
      </c>
      <c r="C123" s="9">
        <v>10.715</v>
      </c>
      <c r="D123" s="41"/>
      <c r="E123" s="41"/>
      <c r="F123" s="41"/>
      <c r="G123" s="41"/>
      <c r="H123" s="41"/>
      <c r="I123" s="41"/>
      <c r="J123" s="41"/>
      <c r="K123" s="41"/>
      <c r="L123" s="41"/>
      <c r="M123" s="41"/>
      <c r="N123" s="41"/>
      <c r="O123" s="41"/>
      <c r="P123" s="41"/>
      <c r="Q123" s="41"/>
      <c r="R123" s="41"/>
      <c r="S123" s="6">
        <v>1</v>
      </c>
      <c r="T123" s="6">
        <v>1</v>
      </c>
    </row>
    <row r="124" spans="1:20" x14ac:dyDescent="0.15">
      <c r="A124" s="6" t="s">
        <v>108</v>
      </c>
      <c r="B124" s="9">
        <v>56.401000000000003</v>
      </c>
      <c r="C124" s="9">
        <v>10.715</v>
      </c>
      <c r="D124" s="6">
        <v>1</v>
      </c>
      <c r="E124" s="6">
        <v>1</v>
      </c>
      <c r="F124" s="41"/>
      <c r="G124" s="41"/>
      <c r="H124" s="41"/>
      <c r="I124" s="6">
        <v>1</v>
      </c>
      <c r="J124" s="41"/>
      <c r="K124" s="41"/>
      <c r="L124" s="41"/>
      <c r="M124" s="41"/>
      <c r="N124" s="41"/>
      <c r="O124" s="41"/>
      <c r="P124" s="41"/>
      <c r="Q124" s="41"/>
      <c r="R124" s="41"/>
      <c r="S124" s="6">
        <v>1</v>
      </c>
      <c r="T124" s="6">
        <v>4</v>
      </c>
    </row>
    <row r="125" spans="1:20" x14ac:dyDescent="0.15">
      <c r="A125" s="6" t="s">
        <v>109</v>
      </c>
      <c r="B125" s="9">
        <v>56.401000000000003</v>
      </c>
      <c r="C125" s="9">
        <v>10.718</v>
      </c>
      <c r="D125" s="41"/>
      <c r="E125" s="41"/>
      <c r="F125" s="41"/>
      <c r="G125" s="41"/>
      <c r="H125" s="41"/>
      <c r="I125" s="6">
        <v>1</v>
      </c>
      <c r="J125" s="41"/>
      <c r="K125" s="41"/>
      <c r="L125" s="41"/>
      <c r="M125" s="41"/>
      <c r="N125" s="41"/>
      <c r="O125" s="41"/>
      <c r="P125" s="41"/>
      <c r="Q125" s="41"/>
      <c r="R125" s="6">
        <v>1</v>
      </c>
      <c r="S125" s="6">
        <v>1</v>
      </c>
      <c r="T125" s="6">
        <v>3</v>
      </c>
    </row>
    <row r="126" spans="1:20" x14ac:dyDescent="0.15">
      <c r="A126" s="6" t="s">
        <v>110</v>
      </c>
      <c r="B126" s="9">
        <v>56.4</v>
      </c>
      <c r="C126" s="9">
        <v>10.714</v>
      </c>
      <c r="D126" s="6">
        <v>1</v>
      </c>
      <c r="E126" s="6">
        <v>1</v>
      </c>
      <c r="F126" s="41"/>
      <c r="G126" s="41"/>
      <c r="H126" s="41"/>
      <c r="I126" s="6">
        <v>1</v>
      </c>
      <c r="J126" s="41"/>
      <c r="K126" s="41"/>
      <c r="L126" s="41"/>
      <c r="M126" s="41"/>
      <c r="N126" s="6">
        <v>1</v>
      </c>
      <c r="O126" s="41"/>
      <c r="P126" s="41"/>
      <c r="Q126" s="41"/>
      <c r="R126" s="6">
        <v>1</v>
      </c>
      <c r="S126" s="6">
        <v>1</v>
      </c>
      <c r="T126" s="6">
        <v>6</v>
      </c>
    </row>
    <row r="127" spans="1:20" x14ac:dyDescent="0.15">
      <c r="A127" s="6" t="s">
        <v>111</v>
      </c>
      <c r="B127" s="9">
        <v>56.399836999999998</v>
      </c>
      <c r="C127" s="9">
        <v>10.713417</v>
      </c>
      <c r="D127" s="41"/>
      <c r="E127" s="41"/>
      <c r="F127" s="41"/>
      <c r="G127" s="41"/>
      <c r="H127" s="41"/>
      <c r="I127" s="6">
        <v>1</v>
      </c>
      <c r="J127" s="41"/>
      <c r="K127" s="41"/>
      <c r="L127" s="41"/>
      <c r="M127" s="41"/>
      <c r="N127" s="41"/>
      <c r="O127" s="6">
        <v>1</v>
      </c>
      <c r="P127" s="41"/>
      <c r="Q127" s="41"/>
      <c r="R127" s="41"/>
      <c r="S127" s="6">
        <v>1</v>
      </c>
      <c r="T127" s="6">
        <v>3</v>
      </c>
    </row>
    <row r="128" spans="1:20" x14ac:dyDescent="0.15">
      <c r="A128" s="6" t="s">
        <v>112</v>
      </c>
      <c r="B128" s="9">
        <v>56.399836999999998</v>
      </c>
      <c r="C128" s="9">
        <v>10.713417</v>
      </c>
      <c r="D128" s="41"/>
      <c r="E128" s="41"/>
      <c r="F128" s="41"/>
      <c r="G128" s="41"/>
      <c r="H128" s="41"/>
      <c r="I128" s="6">
        <v>1</v>
      </c>
      <c r="J128" s="41"/>
      <c r="K128" s="41"/>
      <c r="L128" s="41"/>
      <c r="M128" s="41"/>
      <c r="N128" s="41"/>
      <c r="O128" s="6">
        <v>1</v>
      </c>
      <c r="P128" s="41"/>
      <c r="Q128" s="41"/>
      <c r="R128" s="6">
        <v>1</v>
      </c>
      <c r="S128" s="6">
        <v>1</v>
      </c>
      <c r="T128" s="6">
        <v>4</v>
      </c>
    </row>
    <row r="129" spans="1:20" x14ac:dyDescent="0.15">
      <c r="A129" s="6" t="s">
        <v>113</v>
      </c>
      <c r="B129" s="9">
        <v>55.812646000000001</v>
      </c>
      <c r="C129" s="9">
        <v>11.456937999999999</v>
      </c>
      <c r="D129" s="41"/>
      <c r="E129" s="41"/>
      <c r="F129" s="41"/>
      <c r="G129" s="41"/>
      <c r="H129" s="41"/>
      <c r="I129" s="41"/>
      <c r="J129" s="41"/>
      <c r="K129" s="41"/>
      <c r="L129" s="41"/>
      <c r="M129" s="41"/>
      <c r="N129" s="6">
        <v>1</v>
      </c>
      <c r="O129" s="6">
        <v>1</v>
      </c>
      <c r="P129" s="41"/>
      <c r="Q129" s="41"/>
      <c r="R129" s="6">
        <v>1</v>
      </c>
      <c r="S129" s="6">
        <v>1</v>
      </c>
      <c r="T129" s="6">
        <v>4</v>
      </c>
    </row>
    <row r="130" spans="1:20" x14ac:dyDescent="0.15">
      <c r="A130" s="6" t="s">
        <v>6421</v>
      </c>
      <c r="B130" s="9">
        <v>56.94979</v>
      </c>
      <c r="C130" s="9">
        <v>8.7401319999999991</v>
      </c>
      <c r="D130" s="41"/>
      <c r="E130" s="41"/>
      <c r="F130" s="41"/>
      <c r="G130" s="41"/>
      <c r="H130" s="41"/>
      <c r="I130" s="41"/>
      <c r="J130" s="6">
        <v>1</v>
      </c>
      <c r="K130" s="41"/>
      <c r="L130" s="41"/>
      <c r="M130" s="41"/>
      <c r="N130" s="41"/>
      <c r="O130" s="41"/>
      <c r="P130" s="41"/>
      <c r="Q130" s="41"/>
      <c r="R130" s="41"/>
      <c r="S130" s="41"/>
      <c r="T130" s="6">
        <v>1</v>
      </c>
    </row>
    <row r="131" spans="1:20" x14ac:dyDescent="0.15">
      <c r="A131" s="6" t="s">
        <v>114</v>
      </c>
      <c r="B131" s="9">
        <v>55.199617000000003</v>
      </c>
      <c r="C131" s="9">
        <v>11.280612</v>
      </c>
      <c r="D131" s="41"/>
      <c r="E131" s="41"/>
      <c r="F131" s="41"/>
      <c r="G131" s="6">
        <v>1</v>
      </c>
      <c r="H131" s="41"/>
      <c r="I131" s="41"/>
      <c r="J131" s="6">
        <v>1</v>
      </c>
      <c r="K131" s="41"/>
      <c r="L131" s="41"/>
      <c r="M131" s="41"/>
      <c r="N131" s="41"/>
      <c r="O131" s="41"/>
      <c r="P131" s="41"/>
      <c r="Q131" s="41"/>
      <c r="R131" s="41"/>
      <c r="S131" s="41"/>
      <c r="T131" s="6">
        <v>2</v>
      </c>
    </row>
    <row r="132" spans="1:20" x14ac:dyDescent="0.15">
      <c r="A132" s="6" t="s">
        <v>3133</v>
      </c>
      <c r="B132" s="9">
        <v>54.645342999999997</v>
      </c>
      <c r="C132" s="9">
        <v>11.383324999999999</v>
      </c>
      <c r="D132" s="41"/>
      <c r="E132" s="41"/>
      <c r="F132" s="41"/>
      <c r="G132" s="6">
        <v>1</v>
      </c>
      <c r="H132" s="41"/>
      <c r="I132" s="41"/>
      <c r="J132" s="41"/>
      <c r="K132" s="41"/>
      <c r="L132" s="41"/>
      <c r="M132" s="41"/>
      <c r="N132" s="41"/>
      <c r="O132" s="41"/>
      <c r="P132" s="41"/>
      <c r="Q132" s="41"/>
      <c r="R132" s="41"/>
      <c r="S132" s="41"/>
      <c r="T132" s="6">
        <v>1</v>
      </c>
    </row>
    <row r="133" spans="1:20" x14ac:dyDescent="0.15">
      <c r="A133" s="6" t="s">
        <v>11292</v>
      </c>
      <c r="B133" s="9">
        <v>54.645342999999997</v>
      </c>
      <c r="C133" s="9">
        <v>11.383324999999999</v>
      </c>
      <c r="D133" s="41"/>
      <c r="E133" s="41"/>
      <c r="F133" s="41"/>
      <c r="G133" s="41"/>
      <c r="H133" s="41"/>
      <c r="I133" s="41"/>
      <c r="J133" s="41"/>
      <c r="K133" s="41"/>
      <c r="L133" s="6">
        <v>1</v>
      </c>
      <c r="M133" s="41"/>
      <c r="N133" s="41"/>
      <c r="O133" s="41"/>
      <c r="P133" s="41"/>
      <c r="Q133" s="41"/>
      <c r="R133" s="41"/>
      <c r="S133" s="41"/>
      <c r="T133" s="6">
        <v>1</v>
      </c>
    </row>
    <row r="134" spans="1:20" x14ac:dyDescent="0.15">
      <c r="A134" s="6" t="s">
        <v>115</v>
      </c>
      <c r="B134" s="9">
        <v>54.643965999999999</v>
      </c>
      <c r="C134" s="9">
        <v>11.393015999999999</v>
      </c>
      <c r="D134" s="41"/>
      <c r="E134" s="41"/>
      <c r="F134" s="41"/>
      <c r="G134" s="6">
        <v>1</v>
      </c>
      <c r="H134" s="41"/>
      <c r="I134" s="41"/>
      <c r="J134" s="41"/>
      <c r="K134" s="41"/>
      <c r="L134" s="41"/>
      <c r="M134" s="41"/>
      <c r="N134" s="41"/>
      <c r="O134" s="41"/>
      <c r="P134" s="41"/>
      <c r="Q134" s="41"/>
      <c r="R134" s="41"/>
      <c r="S134" s="41"/>
      <c r="T134" s="6">
        <v>1</v>
      </c>
    </row>
    <row r="135" spans="1:20" x14ac:dyDescent="0.15">
      <c r="A135" s="6" t="s">
        <v>116</v>
      </c>
      <c r="B135" s="9">
        <v>56.082877000000003</v>
      </c>
      <c r="C135" s="9">
        <v>12.366303</v>
      </c>
      <c r="D135" s="6">
        <v>1</v>
      </c>
      <c r="E135" s="41"/>
      <c r="F135" s="41"/>
      <c r="G135" s="41"/>
      <c r="H135" s="41"/>
      <c r="I135" s="41"/>
      <c r="J135" s="41"/>
      <c r="K135" s="41"/>
      <c r="L135" s="41"/>
      <c r="M135" s="41"/>
      <c r="N135" s="41"/>
      <c r="O135" s="41"/>
      <c r="P135" s="41"/>
      <c r="Q135" s="41"/>
      <c r="R135" s="41"/>
      <c r="S135" s="41"/>
      <c r="T135" s="6">
        <v>1</v>
      </c>
    </row>
    <row r="136" spans="1:20" x14ac:dyDescent="0.15">
      <c r="A136" s="6" t="s">
        <v>8748</v>
      </c>
      <c r="B136" s="9">
        <v>56.952440000000003</v>
      </c>
      <c r="C136" s="9">
        <v>9.8970490000000009</v>
      </c>
      <c r="D136" s="41"/>
      <c r="E136" s="41"/>
      <c r="F136" s="41"/>
      <c r="G136" s="41"/>
      <c r="H136" s="41"/>
      <c r="I136" s="41"/>
      <c r="J136" s="6">
        <v>1</v>
      </c>
      <c r="K136" s="41"/>
      <c r="L136" s="41"/>
      <c r="M136" s="41"/>
      <c r="N136" s="41"/>
      <c r="O136" s="41"/>
      <c r="P136" s="41"/>
      <c r="Q136" s="41"/>
      <c r="R136" s="41"/>
      <c r="S136" s="41"/>
      <c r="T136" s="6">
        <v>1</v>
      </c>
    </row>
    <row r="137" spans="1:20" x14ac:dyDescent="0.15">
      <c r="A137" s="6" t="s">
        <v>7917</v>
      </c>
      <c r="B137" s="9">
        <v>56.791899999999998</v>
      </c>
      <c r="C137" s="9">
        <v>8.6791049999999998</v>
      </c>
      <c r="D137" s="41"/>
      <c r="E137" s="41"/>
      <c r="F137" s="41"/>
      <c r="G137" s="41"/>
      <c r="H137" s="41"/>
      <c r="I137" s="41"/>
      <c r="J137" s="6">
        <v>1</v>
      </c>
      <c r="K137" s="41"/>
      <c r="L137" s="41"/>
      <c r="M137" s="41"/>
      <c r="N137" s="41"/>
      <c r="O137" s="41"/>
      <c r="P137" s="41"/>
      <c r="Q137" s="41"/>
      <c r="R137" s="41"/>
      <c r="S137" s="41"/>
      <c r="T137" s="6">
        <v>1</v>
      </c>
    </row>
    <row r="138" spans="1:20" x14ac:dyDescent="0.15">
      <c r="A138" s="6" t="s">
        <v>6434</v>
      </c>
      <c r="B138" s="9">
        <v>55.234929999999999</v>
      </c>
      <c r="C138" s="9">
        <v>9.6992519999999995</v>
      </c>
      <c r="D138" s="41"/>
      <c r="E138" s="41"/>
      <c r="F138" s="41"/>
      <c r="G138" s="41"/>
      <c r="H138" s="41"/>
      <c r="I138" s="41"/>
      <c r="J138" s="6">
        <v>1</v>
      </c>
      <c r="K138" s="41"/>
      <c r="L138" s="41"/>
      <c r="M138" s="41"/>
      <c r="N138" s="41"/>
      <c r="O138" s="41"/>
      <c r="P138" s="41"/>
      <c r="Q138" s="41"/>
      <c r="R138" s="41"/>
      <c r="S138" s="41"/>
      <c r="T138" s="6">
        <v>1</v>
      </c>
    </row>
    <row r="139" spans="1:20" x14ac:dyDescent="0.15">
      <c r="A139" s="6" t="s">
        <v>117</v>
      </c>
      <c r="B139" s="9">
        <v>56.011386999999999</v>
      </c>
      <c r="C139" s="9">
        <v>10.222830999999999</v>
      </c>
      <c r="D139" s="6">
        <v>1</v>
      </c>
      <c r="E139" s="41"/>
      <c r="F139" s="41"/>
      <c r="G139" s="6">
        <v>1</v>
      </c>
      <c r="H139" s="41"/>
      <c r="I139" s="6">
        <v>1</v>
      </c>
      <c r="J139" s="6">
        <v>1</v>
      </c>
      <c r="K139" s="41"/>
      <c r="L139" s="41"/>
      <c r="M139" s="6">
        <v>1</v>
      </c>
      <c r="N139" s="6">
        <v>1</v>
      </c>
      <c r="O139" s="6">
        <v>1</v>
      </c>
      <c r="P139" s="41"/>
      <c r="Q139" s="41"/>
      <c r="R139" s="6">
        <v>1</v>
      </c>
      <c r="S139" s="6">
        <v>1</v>
      </c>
      <c r="T139" s="6">
        <v>9</v>
      </c>
    </row>
    <row r="140" spans="1:20" x14ac:dyDescent="0.15">
      <c r="A140" s="6" t="s">
        <v>118</v>
      </c>
      <c r="B140" s="9">
        <v>55.725532000000001</v>
      </c>
      <c r="C140" s="9">
        <v>11.351258</v>
      </c>
      <c r="D140" s="6">
        <v>1</v>
      </c>
      <c r="E140" s="41"/>
      <c r="F140" s="41"/>
      <c r="G140" s="41"/>
      <c r="H140" s="41"/>
      <c r="I140" s="41"/>
      <c r="J140" s="41"/>
      <c r="K140" s="41"/>
      <c r="L140" s="41"/>
      <c r="M140" s="41"/>
      <c r="N140" s="41"/>
      <c r="O140" s="41"/>
      <c r="P140" s="41"/>
      <c r="Q140" s="41"/>
      <c r="R140" s="41"/>
      <c r="S140" s="41"/>
      <c r="T140" s="6">
        <v>1</v>
      </c>
    </row>
    <row r="141" spans="1:20" x14ac:dyDescent="0.15">
      <c r="A141" s="6" t="s">
        <v>11293</v>
      </c>
      <c r="B141" s="9">
        <v>55.05</v>
      </c>
      <c r="C141" s="9">
        <v>14.91</v>
      </c>
      <c r="D141" s="41"/>
      <c r="E141" s="41"/>
      <c r="F141" s="41"/>
      <c r="G141" s="41"/>
      <c r="H141" s="41"/>
      <c r="I141" s="41"/>
      <c r="J141" s="6">
        <v>1</v>
      </c>
      <c r="K141" s="41"/>
      <c r="L141" s="41"/>
      <c r="M141" s="41"/>
      <c r="N141" s="41"/>
      <c r="O141" s="41"/>
      <c r="P141" s="41"/>
      <c r="Q141" s="41"/>
      <c r="R141" s="41"/>
      <c r="S141" s="41"/>
      <c r="T141" s="6">
        <v>1</v>
      </c>
    </row>
    <row r="142" spans="1:20" x14ac:dyDescent="0.15">
      <c r="A142" s="6" t="s">
        <v>7474</v>
      </c>
      <c r="B142" s="9">
        <v>56.496879999999997</v>
      </c>
      <c r="C142" s="9">
        <v>9.5835799999999995</v>
      </c>
      <c r="D142" s="41"/>
      <c r="E142" s="41"/>
      <c r="F142" s="41"/>
      <c r="G142" s="41"/>
      <c r="H142" s="41"/>
      <c r="I142" s="41"/>
      <c r="J142" s="6">
        <v>1</v>
      </c>
      <c r="K142" s="41"/>
      <c r="L142" s="41"/>
      <c r="M142" s="41"/>
      <c r="N142" s="41"/>
      <c r="O142" s="41"/>
      <c r="P142" s="41"/>
      <c r="Q142" s="41"/>
      <c r="R142" s="41"/>
      <c r="S142" s="41"/>
      <c r="T142" s="6">
        <v>1</v>
      </c>
    </row>
    <row r="143" spans="1:20" x14ac:dyDescent="0.15">
      <c r="A143" s="6" t="s">
        <v>7480</v>
      </c>
      <c r="B143" s="9">
        <v>56.5</v>
      </c>
      <c r="C143" s="9">
        <v>9.2829999999999995</v>
      </c>
      <c r="D143" s="41"/>
      <c r="E143" s="41"/>
      <c r="F143" s="41"/>
      <c r="G143" s="41"/>
      <c r="H143" s="41"/>
      <c r="I143" s="41"/>
      <c r="J143" s="6">
        <v>1</v>
      </c>
      <c r="K143" s="41"/>
      <c r="L143" s="41"/>
      <c r="M143" s="41"/>
      <c r="N143" s="41"/>
      <c r="O143" s="41"/>
      <c r="P143" s="41"/>
      <c r="Q143" s="41"/>
      <c r="R143" s="41"/>
      <c r="S143" s="41"/>
      <c r="T143" s="6">
        <v>1</v>
      </c>
    </row>
    <row r="144" spans="1:20" x14ac:dyDescent="0.15">
      <c r="A144" s="6" t="s">
        <v>119</v>
      </c>
      <c r="B144" s="9">
        <v>55.683148000000003</v>
      </c>
      <c r="C144" s="9">
        <v>12.61673</v>
      </c>
      <c r="D144" s="41"/>
      <c r="E144" s="41"/>
      <c r="F144" s="41"/>
      <c r="G144" s="41"/>
      <c r="H144" s="41"/>
      <c r="I144" s="41"/>
      <c r="J144" s="41"/>
      <c r="K144" s="41"/>
      <c r="L144" s="41"/>
      <c r="M144" s="41"/>
      <c r="N144" s="41"/>
      <c r="O144" s="41"/>
      <c r="P144" s="41"/>
      <c r="Q144" s="41"/>
      <c r="R144" s="6">
        <v>1</v>
      </c>
      <c r="S144" s="41"/>
      <c r="T144" s="6">
        <v>1</v>
      </c>
    </row>
    <row r="145" spans="1:20" x14ac:dyDescent="0.15">
      <c r="A145" s="6" t="s">
        <v>120</v>
      </c>
      <c r="B145" s="9">
        <v>56.03</v>
      </c>
      <c r="C145" s="9">
        <v>10.26</v>
      </c>
      <c r="D145" s="41"/>
      <c r="E145" s="41"/>
      <c r="F145" s="41"/>
      <c r="G145" s="41"/>
      <c r="H145" s="41"/>
      <c r="I145" s="6">
        <v>1</v>
      </c>
      <c r="J145" s="41"/>
      <c r="K145" s="41"/>
      <c r="L145" s="41"/>
      <c r="M145" s="6">
        <v>1</v>
      </c>
      <c r="N145" s="6">
        <v>1</v>
      </c>
      <c r="O145" s="41"/>
      <c r="P145" s="41"/>
      <c r="Q145" s="41"/>
      <c r="R145" s="41"/>
      <c r="S145" s="6">
        <v>1</v>
      </c>
      <c r="T145" s="6">
        <v>4</v>
      </c>
    </row>
    <row r="146" spans="1:20" x14ac:dyDescent="0.15">
      <c r="A146" s="6" t="s">
        <v>121</v>
      </c>
      <c r="B146" s="9">
        <v>55.127608000000002</v>
      </c>
      <c r="C146" s="9">
        <v>15.151472999999999</v>
      </c>
      <c r="D146" s="41"/>
      <c r="E146" s="41"/>
      <c r="F146" s="41"/>
      <c r="G146" s="41"/>
      <c r="H146" s="41"/>
      <c r="I146" s="41"/>
      <c r="J146" s="41"/>
      <c r="K146" s="41"/>
      <c r="L146" s="41"/>
      <c r="M146" s="41"/>
      <c r="N146" s="41"/>
      <c r="O146" s="6">
        <v>1</v>
      </c>
      <c r="P146" s="41"/>
      <c r="Q146" s="41"/>
      <c r="R146" s="41"/>
      <c r="S146" s="41"/>
      <c r="T146" s="6">
        <v>1</v>
      </c>
    </row>
    <row r="147" spans="1:20" x14ac:dyDescent="0.15">
      <c r="A147" s="6" t="s">
        <v>122</v>
      </c>
      <c r="B147" s="9">
        <v>55.406646000000002</v>
      </c>
      <c r="C147" s="9">
        <v>10.058388000000001</v>
      </c>
      <c r="D147" s="41"/>
      <c r="E147" s="41"/>
      <c r="F147" s="41"/>
      <c r="G147" s="41"/>
      <c r="H147" s="41"/>
      <c r="I147" s="41"/>
      <c r="J147" s="41"/>
      <c r="K147" s="6">
        <v>1</v>
      </c>
      <c r="L147" s="41"/>
      <c r="M147" s="41"/>
      <c r="N147" s="41"/>
      <c r="O147" s="41"/>
      <c r="P147" s="41"/>
      <c r="Q147" s="41"/>
      <c r="R147" s="41"/>
      <c r="S147" s="41"/>
      <c r="T147" s="6">
        <v>1</v>
      </c>
    </row>
    <row r="148" spans="1:20" x14ac:dyDescent="0.15">
      <c r="A148" s="6" t="s">
        <v>7878</v>
      </c>
      <c r="B148" s="9">
        <v>56.236139999999999</v>
      </c>
      <c r="C148" s="9">
        <v>9.9320260000000005</v>
      </c>
      <c r="D148" s="41"/>
      <c r="E148" s="41"/>
      <c r="F148" s="41"/>
      <c r="G148" s="41"/>
      <c r="H148" s="41"/>
      <c r="I148" s="41"/>
      <c r="J148" s="6">
        <v>1</v>
      </c>
      <c r="K148" s="41"/>
      <c r="L148" s="41"/>
      <c r="M148" s="41"/>
      <c r="N148" s="41"/>
      <c r="O148" s="41"/>
      <c r="P148" s="41"/>
      <c r="Q148" s="41"/>
      <c r="R148" s="41"/>
      <c r="S148" s="41"/>
      <c r="T148" s="6">
        <v>1</v>
      </c>
    </row>
    <row r="149" spans="1:20" x14ac:dyDescent="0.15">
      <c r="A149" s="6" t="s">
        <v>7594</v>
      </c>
      <c r="B149" s="9">
        <v>55.253749999999997</v>
      </c>
      <c r="C149" s="9">
        <v>9.1545339999999999</v>
      </c>
      <c r="D149" s="41"/>
      <c r="E149" s="41"/>
      <c r="F149" s="41"/>
      <c r="G149" s="41"/>
      <c r="H149" s="41"/>
      <c r="I149" s="41"/>
      <c r="J149" s="6">
        <v>1</v>
      </c>
      <c r="K149" s="41"/>
      <c r="L149" s="41"/>
      <c r="M149" s="41"/>
      <c r="N149" s="41"/>
      <c r="O149" s="41"/>
      <c r="P149" s="41"/>
      <c r="Q149" s="41"/>
      <c r="R149" s="41"/>
      <c r="S149" s="41"/>
      <c r="T149" s="6">
        <v>1</v>
      </c>
    </row>
    <row r="150" spans="1:20" x14ac:dyDescent="0.15">
      <c r="A150" s="6" t="s">
        <v>123</v>
      </c>
      <c r="B150" s="9">
        <v>55.45</v>
      </c>
      <c r="C150" s="9">
        <v>9.7799999999999994</v>
      </c>
      <c r="D150" s="41"/>
      <c r="E150" s="41"/>
      <c r="F150" s="41"/>
      <c r="G150" s="41"/>
      <c r="H150" s="41"/>
      <c r="I150" s="41"/>
      <c r="J150" s="41"/>
      <c r="K150" s="41"/>
      <c r="L150" s="41"/>
      <c r="M150" s="6">
        <v>1</v>
      </c>
      <c r="N150" s="41"/>
      <c r="O150" s="41"/>
      <c r="P150" s="41"/>
      <c r="Q150" s="41"/>
      <c r="R150" s="41"/>
      <c r="S150" s="41"/>
      <c r="T150" s="6">
        <v>1</v>
      </c>
    </row>
    <row r="151" spans="1:20" x14ac:dyDescent="0.15">
      <c r="A151" s="6" t="s">
        <v>124</v>
      </c>
      <c r="B151" s="9">
        <v>55.892518000000003</v>
      </c>
      <c r="C151" s="9">
        <v>10.635195</v>
      </c>
      <c r="D151" s="41"/>
      <c r="E151" s="41"/>
      <c r="F151" s="41"/>
      <c r="G151" s="41"/>
      <c r="H151" s="41"/>
      <c r="I151" s="6">
        <v>1</v>
      </c>
      <c r="J151" s="41"/>
      <c r="K151" s="41"/>
      <c r="L151" s="41"/>
      <c r="M151" s="41"/>
      <c r="N151" s="41"/>
      <c r="O151" s="41"/>
      <c r="P151" s="41"/>
      <c r="Q151" s="41"/>
      <c r="R151" s="41"/>
      <c r="S151" s="41"/>
      <c r="T151" s="6">
        <v>1</v>
      </c>
    </row>
    <row r="152" spans="1:20" x14ac:dyDescent="0.15">
      <c r="A152" s="6" t="s">
        <v>125</v>
      </c>
      <c r="B152" s="9">
        <v>54.875999999999998</v>
      </c>
      <c r="C152" s="9">
        <v>10.784000000000001</v>
      </c>
      <c r="D152" s="6">
        <v>1</v>
      </c>
      <c r="E152" s="41"/>
      <c r="F152" s="41"/>
      <c r="G152" s="41"/>
      <c r="H152" s="41"/>
      <c r="I152" s="41"/>
      <c r="J152" s="41"/>
      <c r="K152" s="41"/>
      <c r="L152" s="41"/>
      <c r="M152" s="41"/>
      <c r="N152" s="41"/>
      <c r="O152" s="41"/>
      <c r="P152" s="41"/>
      <c r="Q152" s="41"/>
      <c r="R152" s="41"/>
      <c r="S152" s="41"/>
      <c r="T152" s="6">
        <v>1</v>
      </c>
    </row>
    <row r="153" spans="1:20" x14ac:dyDescent="0.15">
      <c r="A153" s="6" t="s">
        <v>7300</v>
      </c>
      <c r="B153" s="9">
        <v>55.160890000000002</v>
      </c>
      <c r="C153" s="9">
        <v>8.8015600000000003</v>
      </c>
      <c r="D153" s="41"/>
      <c r="E153" s="41"/>
      <c r="F153" s="41"/>
      <c r="G153" s="41"/>
      <c r="H153" s="41"/>
      <c r="I153" s="41"/>
      <c r="J153" s="6">
        <v>1</v>
      </c>
      <c r="K153" s="41"/>
      <c r="L153" s="41"/>
      <c r="M153" s="41"/>
      <c r="N153" s="41"/>
      <c r="O153" s="41"/>
      <c r="P153" s="41"/>
      <c r="Q153" s="41"/>
      <c r="R153" s="41"/>
      <c r="S153" s="41"/>
      <c r="T153" s="6">
        <v>1</v>
      </c>
    </row>
    <row r="154" spans="1:20" x14ac:dyDescent="0.15">
      <c r="A154" s="6" t="s">
        <v>7708</v>
      </c>
      <c r="B154" s="9">
        <v>55.802259999999997</v>
      </c>
      <c r="C154" s="9">
        <v>12.48447</v>
      </c>
      <c r="D154" s="41"/>
      <c r="E154" s="41"/>
      <c r="F154" s="41"/>
      <c r="G154" s="41"/>
      <c r="H154" s="41"/>
      <c r="I154" s="41"/>
      <c r="J154" s="6">
        <v>1</v>
      </c>
      <c r="K154" s="41"/>
      <c r="L154" s="41"/>
      <c r="M154" s="41"/>
      <c r="N154" s="41"/>
      <c r="O154" s="41"/>
      <c r="P154" s="41"/>
      <c r="Q154" s="41"/>
      <c r="R154" s="41"/>
      <c r="S154" s="41"/>
      <c r="T154" s="6">
        <v>1</v>
      </c>
    </row>
    <row r="155" spans="1:20" x14ac:dyDescent="0.15">
      <c r="A155" s="6" t="s">
        <v>7231</v>
      </c>
      <c r="B155" s="9">
        <v>56.735759999999999</v>
      </c>
      <c r="C155" s="9">
        <v>8.4609199999999998</v>
      </c>
      <c r="D155" s="41"/>
      <c r="E155" s="41"/>
      <c r="F155" s="41"/>
      <c r="G155" s="41"/>
      <c r="H155" s="41"/>
      <c r="I155" s="41"/>
      <c r="J155" s="6">
        <v>1</v>
      </c>
      <c r="K155" s="41"/>
      <c r="L155" s="41"/>
      <c r="M155" s="41"/>
      <c r="N155" s="41"/>
      <c r="O155" s="41"/>
      <c r="P155" s="41"/>
      <c r="Q155" s="41"/>
      <c r="R155" s="41"/>
      <c r="S155" s="41"/>
      <c r="T155" s="6">
        <v>1</v>
      </c>
    </row>
    <row r="156" spans="1:20" x14ac:dyDescent="0.15">
      <c r="A156" s="6" t="s">
        <v>11294</v>
      </c>
      <c r="B156" s="9">
        <v>55.160899999999998</v>
      </c>
      <c r="C156" s="9">
        <v>8.8016000000000005</v>
      </c>
      <c r="D156" s="41"/>
      <c r="E156" s="41"/>
      <c r="F156" s="41"/>
      <c r="G156" s="41"/>
      <c r="H156" s="41"/>
      <c r="I156" s="41"/>
      <c r="J156" s="6">
        <v>1</v>
      </c>
      <c r="K156" s="41"/>
      <c r="L156" s="41"/>
      <c r="M156" s="41"/>
      <c r="N156" s="41"/>
      <c r="O156" s="41"/>
      <c r="P156" s="41"/>
      <c r="Q156" s="41"/>
      <c r="R156" s="41"/>
      <c r="S156" s="41"/>
      <c r="T156" s="6">
        <v>1</v>
      </c>
    </row>
    <row r="157" spans="1:20" x14ac:dyDescent="0.15">
      <c r="A157" s="6" t="s">
        <v>7320</v>
      </c>
      <c r="B157" s="9">
        <v>56.826270000000001</v>
      </c>
      <c r="C157" s="9">
        <v>8.2517549999999993</v>
      </c>
      <c r="D157" s="41"/>
      <c r="E157" s="41"/>
      <c r="F157" s="41"/>
      <c r="G157" s="41"/>
      <c r="H157" s="41"/>
      <c r="I157" s="41"/>
      <c r="J157" s="6">
        <v>1</v>
      </c>
      <c r="K157" s="41"/>
      <c r="L157" s="41"/>
      <c r="M157" s="41"/>
      <c r="N157" s="41"/>
      <c r="O157" s="41"/>
      <c r="P157" s="41"/>
      <c r="Q157" s="41"/>
      <c r="R157" s="41"/>
      <c r="S157" s="41"/>
      <c r="T157" s="6">
        <v>1</v>
      </c>
    </row>
    <row r="158" spans="1:20" x14ac:dyDescent="0.15">
      <c r="A158" s="6" t="s">
        <v>126</v>
      </c>
      <c r="B158" s="9">
        <v>56.554623999999997</v>
      </c>
      <c r="C158" s="9">
        <v>10.179905</v>
      </c>
      <c r="D158" s="41"/>
      <c r="E158" s="41"/>
      <c r="F158" s="41"/>
      <c r="G158" s="41"/>
      <c r="H158" s="41"/>
      <c r="I158" s="41"/>
      <c r="J158" s="41"/>
      <c r="K158" s="41"/>
      <c r="L158" s="41"/>
      <c r="M158" s="41"/>
      <c r="N158" s="6">
        <v>1</v>
      </c>
      <c r="O158" s="41"/>
      <c r="P158" s="41"/>
      <c r="Q158" s="41"/>
      <c r="R158" s="41"/>
      <c r="S158" s="41"/>
      <c r="T158" s="6">
        <v>1</v>
      </c>
    </row>
    <row r="159" spans="1:20" x14ac:dyDescent="0.15">
      <c r="A159" s="6" t="s">
        <v>127</v>
      </c>
      <c r="B159" s="9">
        <v>57.068356000000001</v>
      </c>
      <c r="C159" s="9">
        <v>9.7167049999999993</v>
      </c>
      <c r="D159" s="41"/>
      <c r="E159" s="41"/>
      <c r="F159" s="41"/>
      <c r="G159" s="41"/>
      <c r="H159" s="41"/>
      <c r="I159" s="41"/>
      <c r="J159" s="41"/>
      <c r="K159" s="41"/>
      <c r="L159" s="41"/>
      <c r="M159" s="41"/>
      <c r="N159" s="41"/>
      <c r="O159" s="41"/>
      <c r="P159" s="41"/>
      <c r="Q159" s="41"/>
      <c r="R159" s="6">
        <v>1</v>
      </c>
      <c r="S159" s="41"/>
      <c r="T159" s="6">
        <v>1</v>
      </c>
    </row>
    <row r="160" spans="1:20" x14ac:dyDescent="0.15">
      <c r="A160" s="6" t="s">
        <v>128</v>
      </c>
      <c r="B160" s="9">
        <v>57.058317000000002</v>
      </c>
      <c r="C160" s="9">
        <v>9.2122010000000003</v>
      </c>
      <c r="D160" s="41"/>
      <c r="E160" s="41"/>
      <c r="F160" s="41"/>
      <c r="G160" s="41"/>
      <c r="H160" s="41"/>
      <c r="I160" s="6">
        <v>1</v>
      </c>
      <c r="J160" s="41"/>
      <c r="K160" s="41"/>
      <c r="L160" s="41"/>
      <c r="M160" s="41"/>
      <c r="N160" s="41"/>
      <c r="O160" s="41"/>
      <c r="P160" s="41"/>
      <c r="Q160" s="41"/>
      <c r="R160" s="41"/>
      <c r="S160" s="41"/>
      <c r="T160" s="6">
        <v>1</v>
      </c>
    </row>
    <row r="161" spans="1:20" x14ac:dyDescent="0.15">
      <c r="A161" s="6" t="s">
        <v>8508</v>
      </c>
      <c r="B161" s="9">
        <v>56.558540000000001</v>
      </c>
      <c r="C161" s="9">
        <v>9.038157</v>
      </c>
      <c r="D161" s="41"/>
      <c r="E161" s="41"/>
      <c r="F161" s="41"/>
      <c r="G161" s="41"/>
      <c r="H161" s="41"/>
      <c r="I161" s="41"/>
      <c r="J161" s="6">
        <v>1</v>
      </c>
      <c r="K161" s="41"/>
      <c r="L161" s="41"/>
      <c r="M161" s="41"/>
      <c r="N161" s="41"/>
      <c r="O161" s="41"/>
      <c r="P161" s="41"/>
      <c r="Q161" s="41"/>
      <c r="R161" s="41"/>
      <c r="S161" s="41"/>
      <c r="T161" s="6">
        <v>1</v>
      </c>
    </row>
    <row r="162" spans="1:20" x14ac:dyDescent="0.15">
      <c r="A162" s="6" t="s">
        <v>129</v>
      </c>
      <c r="B162" s="9">
        <v>54.688073000000003</v>
      </c>
      <c r="C162" s="9">
        <v>11.564188</v>
      </c>
      <c r="D162" s="41"/>
      <c r="E162" s="41"/>
      <c r="F162" s="41"/>
      <c r="G162" s="41"/>
      <c r="H162" s="41"/>
      <c r="I162" s="41"/>
      <c r="J162" s="41"/>
      <c r="K162" s="41"/>
      <c r="L162" s="41"/>
      <c r="M162" s="41"/>
      <c r="N162" s="41"/>
      <c r="O162" s="6">
        <v>1</v>
      </c>
      <c r="P162" s="41"/>
      <c r="Q162" s="41"/>
      <c r="R162" s="41"/>
      <c r="S162" s="41"/>
      <c r="T162" s="6">
        <v>1</v>
      </c>
    </row>
    <row r="163" spans="1:20" x14ac:dyDescent="0.15">
      <c r="A163" s="6" t="s">
        <v>130</v>
      </c>
      <c r="B163" s="9">
        <v>54.651232999999998</v>
      </c>
      <c r="C163" s="9">
        <v>11.386068</v>
      </c>
      <c r="D163" s="41"/>
      <c r="E163" s="41"/>
      <c r="F163" s="41"/>
      <c r="G163" s="41"/>
      <c r="H163" s="41"/>
      <c r="I163" s="41"/>
      <c r="J163" s="41"/>
      <c r="K163" s="6">
        <v>1</v>
      </c>
      <c r="L163" s="41"/>
      <c r="M163" s="41"/>
      <c r="N163" s="41"/>
      <c r="O163" s="41"/>
      <c r="P163" s="41"/>
      <c r="Q163" s="41"/>
      <c r="R163" s="41"/>
      <c r="S163" s="41"/>
      <c r="T163" s="6">
        <v>1</v>
      </c>
    </row>
    <row r="164" spans="1:20" x14ac:dyDescent="0.15">
      <c r="A164" s="6" t="s">
        <v>131</v>
      </c>
      <c r="B164" s="9">
        <v>55.851083000000003</v>
      </c>
      <c r="C164" s="9">
        <v>12.567302</v>
      </c>
      <c r="D164" s="41"/>
      <c r="E164" s="41"/>
      <c r="F164" s="41"/>
      <c r="G164" s="41"/>
      <c r="H164" s="41"/>
      <c r="I164" s="41"/>
      <c r="J164" s="6">
        <v>1</v>
      </c>
      <c r="K164" s="41"/>
      <c r="L164" s="41"/>
      <c r="M164" s="41"/>
      <c r="N164" s="6">
        <v>1</v>
      </c>
      <c r="O164" s="41"/>
      <c r="P164" s="41"/>
      <c r="Q164" s="41"/>
      <c r="R164" s="41"/>
      <c r="S164" s="41"/>
      <c r="T164" s="6">
        <v>2</v>
      </c>
    </row>
    <row r="165" spans="1:20" x14ac:dyDescent="0.15">
      <c r="A165" s="6" t="s">
        <v>11295</v>
      </c>
      <c r="B165" s="9">
        <v>55.593699999999998</v>
      </c>
      <c r="C165" s="9">
        <v>11.542999999999999</v>
      </c>
      <c r="D165" s="41"/>
      <c r="E165" s="41"/>
      <c r="F165" s="41"/>
      <c r="G165" s="41"/>
      <c r="H165" s="41"/>
      <c r="I165" s="41"/>
      <c r="J165" s="6">
        <v>1</v>
      </c>
      <c r="K165" s="41"/>
      <c r="L165" s="41"/>
      <c r="M165" s="41"/>
      <c r="N165" s="41"/>
      <c r="O165" s="41"/>
      <c r="P165" s="41"/>
      <c r="Q165" s="41"/>
      <c r="R165" s="41"/>
      <c r="S165" s="41"/>
      <c r="T165" s="6">
        <v>1</v>
      </c>
    </row>
    <row r="166" spans="1:20" x14ac:dyDescent="0.15">
      <c r="A166" s="6" t="s">
        <v>132</v>
      </c>
      <c r="B166" s="9">
        <v>55.819873999999999</v>
      </c>
      <c r="C166" s="9">
        <v>11.610602</v>
      </c>
      <c r="D166" s="41"/>
      <c r="E166" s="41"/>
      <c r="F166" s="41"/>
      <c r="G166" s="41"/>
      <c r="H166" s="41"/>
      <c r="I166" s="41"/>
      <c r="J166" s="41"/>
      <c r="K166" s="41"/>
      <c r="L166" s="41"/>
      <c r="M166" s="41"/>
      <c r="N166" s="41"/>
      <c r="O166" s="41"/>
      <c r="P166" s="41"/>
      <c r="Q166" s="41"/>
      <c r="R166" s="41"/>
      <c r="S166" s="6">
        <v>1</v>
      </c>
      <c r="T166" s="6">
        <v>1</v>
      </c>
    </row>
    <row r="167" spans="1:20" x14ac:dyDescent="0.15">
      <c r="A167" s="6" t="s">
        <v>8427</v>
      </c>
      <c r="B167" s="9">
        <v>55.117350000000002</v>
      </c>
      <c r="C167" s="9">
        <v>15.1435</v>
      </c>
      <c r="D167" s="41"/>
      <c r="E167" s="41"/>
      <c r="F167" s="41"/>
      <c r="G167" s="41"/>
      <c r="H167" s="41"/>
      <c r="I167" s="41"/>
      <c r="J167" s="6">
        <v>1</v>
      </c>
      <c r="K167" s="41"/>
      <c r="L167" s="41"/>
      <c r="M167" s="41"/>
      <c r="N167" s="41"/>
      <c r="O167" s="41"/>
      <c r="P167" s="41"/>
      <c r="Q167" s="41"/>
      <c r="R167" s="41"/>
      <c r="S167" s="41"/>
      <c r="T167" s="6">
        <v>1</v>
      </c>
    </row>
    <row r="168" spans="1:20" x14ac:dyDescent="0.15">
      <c r="A168" s="6" t="s">
        <v>8423</v>
      </c>
      <c r="B168" s="9">
        <v>55.038699999999999</v>
      </c>
      <c r="C168" s="9">
        <v>14.9427</v>
      </c>
      <c r="D168" s="41"/>
      <c r="E168" s="41"/>
      <c r="F168" s="41"/>
      <c r="G168" s="41"/>
      <c r="H168" s="41"/>
      <c r="I168" s="41"/>
      <c r="J168" s="6">
        <v>1</v>
      </c>
      <c r="K168" s="41"/>
      <c r="L168" s="41"/>
      <c r="M168" s="41"/>
      <c r="N168" s="41"/>
      <c r="O168" s="41"/>
      <c r="P168" s="41"/>
      <c r="Q168" s="41"/>
      <c r="R168" s="41"/>
      <c r="S168" s="41"/>
      <c r="T168" s="6">
        <v>1</v>
      </c>
    </row>
    <row r="169" spans="1:20" x14ac:dyDescent="0.15">
      <c r="A169" s="6" t="s">
        <v>133</v>
      </c>
      <c r="B169" s="9">
        <v>55.404000000000003</v>
      </c>
      <c r="C169" s="9">
        <v>11.497</v>
      </c>
      <c r="D169" s="6">
        <v>1</v>
      </c>
      <c r="E169" s="41"/>
      <c r="F169" s="41"/>
      <c r="G169" s="41"/>
      <c r="H169" s="41"/>
      <c r="I169" s="41"/>
      <c r="J169" s="41"/>
      <c r="K169" s="41"/>
      <c r="L169" s="41"/>
      <c r="M169" s="41"/>
      <c r="N169" s="41"/>
      <c r="O169" s="41"/>
      <c r="P169" s="41"/>
      <c r="Q169" s="41"/>
      <c r="R169" s="41"/>
      <c r="S169" s="41"/>
      <c r="T169" s="6">
        <v>1</v>
      </c>
    </row>
    <row r="170" spans="1:20" x14ac:dyDescent="0.15">
      <c r="A170" s="6" t="s">
        <v>11296</v>
      </c>
      <c r="B170" s="9">
        <v>56.178440000000002</v>
      </c>
      <c r="C170" s="9">
        <v>8.5741490000000002</v>
      </c>
      <c r="D170" s="41"/>
      <c r="E170" s="41"/>
      <c r="F170" s="41"/>
      <c r="G170" s="41"/>
      <c r="H170" s="41"/>
      <c r="I170" s="41"/>
      <c r="J170" s="6">
        <v>1</v>
      </c>
      <c r="K170" s="41"/>
      <c r="L170" s="41"/>
      <c r="M170" s="41"/>
      <c r="N170" s="41"/>
      <c r="O170" s="41"/>
      <c r="P170" s="41"/>
      <c r="Q170" s="41"/>
      <c r="R170" s="41"/>
      <c r="S170" s="41"/>
      <c r="T170" s="6">
        <v>1</v>
      </c>
    </row>
    <row r="171" spans="1:20" x14ac:dyDescent="0.15">
      <c r="A171" s="6" t="s">
        <v>11297</v>
      </c>
      <c r="B171" s="9">
        <v>56.178440000000002</v>
      </c>
      <c r="C171" s="9">
        <v>8.5741490000000002</v>
      </c>
      <c r="D171" s="41"/>
      <c r="E171" s="41"/>
      <c r="F171" s="41"/>
      <c r="G171" s="41"/>
      <c r="H171" s="41"/>
      <c r="I171" s="41"/>
      <c r="J171" s="6">
        <v>1</v>
      </c>
      <c r="K171" s="41"/>
      <c r="L171" s="41"/>
      <c r="M171" s="41"/>
      <c r="N171" s="41"/>
      <c r="O171" s="41"/>
      <c r="P171" s="41"/>
      <c r="Q171" s="41"/>
      <c r="R171" s="41"/>
      <c r="S171" s="41"/>
      <c r="T171" s="6">
        <v>1</v>
      </c>
    </row>
    <row r="172" spans="1:20" x14ac:dyDescent="0.15">
      <c r="A172" s="6" t="s">
        <v>11298</v>
      </c>
      <c r="B172" s="9">
        <v>56.178440000000002</v>
      </c>
      <c r="C172" s="9">
        <v>8.5741490000000002</v>
      </c>
      <c r="D172" s="41"/>
      <c r="E172" s="41"/>
      <c r="F172" s="41"/>
      <c r="G172" s="41"/>
      <c r="H172" s="41"/>
      <c r="I172" s="41"/>
      <c r="J172" s="6">
        <v>1</v>
      </c>
      <c r="K172" s="41"/>
      <c r="L172" s="41"/>
      <c r="M172" s="41"/>
      <c r="N172" s="41"/>
      <c r="O172" s="41"/>
      <c r="P172" s="41"/>
      <c r="Q172" s="41"/>
      <c r="R172" s="41"/>
      <c r="S172" s="41"/>
      <c r="T172" s="6">
        <v>1</v>
      </c>
    </row>
    <row r="173" spans="1:20" x14ac:dyDescent="0.15">
      <c r="A173" s="6" t="s">
        <v>11299</v>
      </c>
      <c r="B173" s="9">
        <v>56.178440000000002</v>
      </c>
      <c r="C173" s="9">
        <v>8.5741490000000002</v>
      </c>
      <c r="D173" s="41"/>
      <c r="E173" s="41"/>
      <c r="F173" s="41"/>
      <c r="G173" s="41"/>
      <c r="H173" s="41"/>
      <c r="I173" s="41"/>
      <c r="J173" s="6">
        <v>1</v>
      </c>
      <c r="K173" s="41"/>
      <c r="L173" s="41"/>
      <c r="M173" s="41"/>
      <c r="N173" s="41"/>
      <c r="O173" s="41"/>
      <c r="P173" s="41"/>
      <c r="Q173" s="41"/>
      <c r="R173" s="41"/>
      <c r="S173" s="41"/>
      <c r="T173" s="6">
        <v>1</v>
      </c>
    </row>
    <row r="174" spans="1:20" x14ac:dyDescent="0.15">
      <c r="A174" s="6" t="s">
        <v>11300</v>
      </c>
      <c r="B174" s="9">
        <v>56.178440000000002</v>
      </c>
      <c r="C174" s="9">
        <v>8.5741490000000002</v>
      </c>
      <c r="D174" s="41"/>
      <c r="E174" s="41"/>
      <c r="F174" s="41"/>
      <c r="G174" s="41"/>
      <c r="H174" s="41"/>
      <c r="I174" s="41"/>
      <c r="J174" s="6">
        <v>1</v>
      </c>
      <c r="K174" s="41"/>
      <c r="L174" s="41"/>
      <c r="M174" s="41"/>
      <c r="N174" s="41"/>
      <c r="O174" s="41"/>
      <c r="P174" s="41"/>
      <c r="Q174" s="41"/>
      <c r="R174" s="41"/>
      <c r="S174" s="41"/>
      <c r="T174" s="6">
        <v>1</v>
      </c>
    </row>
    <row r="175" spans="1:20" x14ac:dyDescent="0.15">
      <c r="A175" s="6" t="s">
        <v>11301</v>
      </c>
      <c r="B175" s="9">
        <v>56.178440000000002</v>
      </c>
      <c r="C175" s="9">
        <v>8.5741490000000002</v>
      </c>
      <c r="D175" s="41"/>
      <c r="E175" s="41"/>
      <c r="F175" s="41"/>
      <c r="G175" s="41"/>
      <c r="H175" s="41"/>
      <c r="I175" s="41"/>
      <c r="J175" s="6">
        <v>1</v>
      </c>
      <c r="K175" s="41"/>
      <c r="L175" s="41"/>
      <c r="M175" s="41"/>
      <c r="N175" s="41"/>
      <c r="O175" s="41"/>
      <c r="P175" s="41"/>
      <c r="Q175" s="41"/>
      <c r="R175" s="41"/>
      <c r="S175" s="41"/>
      <c r="T175" s="6">
        <v>1</v>
      </c>
    </row>
    <row r="176" spans="1:20" x14ac:dyDescent="0.15">
      <c r="A176" s="6" t="s">
        <v>11302</v>
      </c>
      <c r="B176" s="9">
        <v>56.178440000000002</v>
      </c>
      <c r="C176" s="9">
        <v>8.5741490000000002</v>
      </c>
      <c r="D176" s="41"/>
      <c r="E176" s="41"/>
      <c r="F176" s="41"/>
      <c r="G176" s="41"/>
      <c r="H176" s="41"/>
      <c r="I176" s="41"/>
      <c r="J176" s="6">
        <v>1</v>
      </c>
      <c r="K176" s="41"/>
      <c r="L176" s="41"/>
      <c r="M176" s="41"/>
      <c r="N176" s="41"/>
      <c r="O176" s="41"/>
      <c r="P176" s="41"/>
      <c r="Q176" s="41"/>
      <c r="R176" s="41"/>
      <c r="S176" s="41"/>
      <c r="T176" s="6">
        <v>1</v>
      </c>
    </row>
    <row r="177" spans="1:20" x14ac:dyDescent="0.15">
      <c r="A177" s="6" t="s">
        <v>11303</v>
      </c>
      <c r="B177" s="9">
        <v>56.178440000000002</v>
      </c>
      <c r="C177" s="9">
        <v>8.5741490000000002</v>
      </c>
      <c r="D177" s="41"/>
      <c r="E177" s="41"/>
      <c r="F177" s="41"/>
      <c r="G177" s="41"/>
      <c r="H177" s="41"/>
      <c r="I177" s="41"/>
      <c r="J177" s="6">
        <v>1</v>
      </c>
      <c r="K177" s="41"/>
      <c r="L177" s="41"/>
      <c r="M177" s="41"/>
      <c r="N177" s="41"/>
      <c r="O177" s="41"/>
      <c r="P177" s="41"/>
      <c r="Q177" s="41"/>
      <c r="R177" s="41"/>
      <c r="S177" s="41"/>
      <c r="T177" s="6">
        <v>1</v>
      </c>
    </row>
    <row r="178" spans="1:20" x14ac:dyDescent="0.15">
      <c r="A178" s="6" t="s">
        <v>134</v>
      </c>
      <c r="B178" s="9">
        <v>56.939126999999999</v>
      </c>
      <c r="C178" s="9">
        <v>10.109586999999999</v>
      </c>
      <c r="D178" s="6">
        <v>1</v>
      </c>
      <c r="E178" s="41"/>
      <c r="F178" s="41"/>
      <c r="G178" s="41"/>
      <c r="H178" s="41"/>
      <c r="I178" s="6">
        <v>1</v>
      </c>
      <c r="J178" s="41"/>
      <c r="K178" s="41"/>
      <c r="L178" s="41"/>
      <c r="M178" s="41"/>
      <c r="N178" s="41"/>
      <c r="O178" s="6">
        <v>1</v>
      </c>
      <c r="P178" s="41"/>
      <c r="Q178" s="41"/>
      <c r="R178" s="41"/>
      <c r="S178" s="41"/>
      <c r="T178" s="6">
        <v>3</v>
      </c>
    </row>
    <row r="179" spans="1:20" x14ac:dyDescent="0.15">
      <c r="A179" s="6" t="s">
        <v>7590</v>
      </c>
      <c r="B179" s="9">
        <v>56.58473</v>
      </c>
      <c r="C179" s="9">
        <v>9.2124220000000001</v>
      </c>
      <c r="D179" s="41"/>
      <c r="E179" s="41"/>
      <c r="F179" s="41"/>
      <c r="G179" s="41"/>
      <c r="H179" s="41"/>
      <c r="I179" s="41"/>
      <c r="J179" s="6">
        <v>1</v>
      </c>
      <c r="K179" s="41"/>
      <c r="L179" s="41"/>
      <c r="M179" s="41"/>
      <c r="N179" s="41"/>
      <c r="O179" s="41"/>
      <c r="P179" s="41"/>
      <c r="Q179" s="41"/>
      <c r="R179" s="41"/>
      <c r="S179" s="41"/>
      <c r="T179" s="6">
        <v>1</v>
      </c>
    </row>
    <row r="180" spans="1:20" x14ac:dyDescent="0.15">
      <c r="A180" s="6" t="s">
        <v>135</v>
      </c>
      <c r="B180" s="9">
        <v>55.59601</v>
      </c>
      <c r="C180" s="9">
        <v>11.31622</v>
      </c>
      <c r="D180" s="6">
        <v>1</v>
      </c>
      <c r="E180" s="41"/>
      <c r="F180" s="41"/>
      <c r="G180" s="41"/>
      <c r="H180" s="41"/>
      <c r="I180" s="41"/>
      <c r="J180" s="41"/>
      <c r="K180" s="41"/>
      <c r="L180" s="41"/>
      <c r="M180" s="41"/>
      <c r="N180" s="6">
        <v>1</v>
      </c>
      <c r="O180" s="41"/>
      <c r="P180" s="41"/>
      <c r="Q180" s="41"/>
      <c r="R180" s="41"/>
      <c r="S180" s="41"/>
      <c r="T180" s="6">
        <v>2</v>
      </c>
    </row>
    <row r="181" spans="1:20" x14ac:dyDescent="0.15">
      <c r="A181" s="6" t="s">
        <v>8674</v>
      </c>
      <c r="B181" s="9" t="s">
        <v>605</v>
      </c>
      <c r="C181" s="9" t="s">
        <v>605</v>
      </c>
      <c r="D181" s="41"/>
      <c r="E181" s="41"/>
      <c r="F181" s="41"/>
      <c r="G181" s="41"/>
      <c r="H181" s="41"/>
      <c r="I181" s="41"/>
      <c r="J181" s="6">
        <v>1</v>
      </c>
      <c r="K181" s="41"/>
      <c r="L181" s="41"/>
      <c r="M181" s="41"/>
      <c r="N181" s="41"/>
      <c r="O181" s="41"/>
      <c r="P181" s="41"/>
      <c r="Q181" s="41"/>
      <c r="R181" s="41"/>
      <c r="S181" s="41"/>
      <c r="T181" s="6">
        <v>1</v>
      </c>
    </row>
    <row r="182" spans="1:20" x14ac:dyDescent="0.15">
      <c r="A182" s="6" t="s">
        <v>8413</v>
      </c>
      <c r="B182" s="9">
        <v>55.336979999999997</v>
      </c>
      <c r="C182" s="9">
        <v>11.143879999999999</v>
      </c>
      <c r="D182" s="41"/>
      <c r="E182" s="41"/>
      <c r="F182" s="41"/>
      <c r="G182" s="41"/>
      <c r="H182" s="41"/>
      <c r="I182" s="41"/>
      <c r="J182" s="6">
        <v>1</v>
      </c>
      <c r="K182" s="41"/>
      <c r="L182" s="41"/>
      <c r="M182" s="41"/>
      <c r="N182" s="41"/>
      <c r="O182" s="41"/>
      <c r="P182" s="41"/>
      <c r="Q182" s="41"/>
      <c r="R182" s="41"/>
      <c r="S182" s="41"/>
      <c r="T182" s="6">
        <v>1</v>
      </c>
    </row>
    <row r="183" spans="1:20" x14ac:dyDescent="0.15">
      <c r="A183" s="6" t="s">
        <v>136</v>
      </c>
      <c r="B183" s="9">
        <v>55.336979999999997</v>
      </c>
      <c r="C183" s="9">
        <v>11.143882</v>
      </c>
      <c r="D183" s="41"/>
      <c r="E183" s="41"/>
      <c r="F183" s="41"/>
      <c r="G183" s="6">
        <v>1</v>
      </c>
      <c r="H183" s="41"/>
      <c r="I183" s="41"/>
      <c r="J183" s="41"/>
      <c r="K183" s="41"/>
      <c r="L183" s="41"/>
      <c r="M183" s="41"/>
      <c r="N183" s="41"/>
      <c r="O183" s="41"/>
      <c r="P183" s="41"/>
      <c r="Q183" s="41"/>
      <c r="R183" s="41"/>
      <c r="S183" s="41"/>
      <c r="T183" s="6">
        <v>1</v>
      </c>
    </row>
    <row r="184" spans="1:20" x14ac:dyDescent="0.15">
      <c r="A184" s="6" t="s">
        <v>137</v>
      </c>
      <c r="B184" s="9">
        <v>55.336979999999997</v>
      </c>
      <c r="C184" s="9">
        <v>11.143882</v>
      </c>
      <c r="D184" s="41"/>
      <c r="E184" s="41"/>
      <c r="F184" s="41"/>
      <c r="G184" s="6">
        <v>1</v>
      </c>
      <c r="H184" s="41"/>
      <c r="I184" s="41"/>
      <c r="J184" s="41"/>
      <c r="K184" s="41"/>
      <c r="L184" s="41"/>
      <c r="M184" s="41"/>
      <c r="N184" s="41"/>
      <c r="O184" s="41"/>
      <c r="P184" s="41"/>
      <c r="Q184" s="41"/>
      <c r="R184" s="41"/>
      <c r="S184" s="41"/>
      <c r="T184" s="6">
        <v>1</v>
      </c>
    </row>
    <row r="185" spans="1:20" x14ac:dyDescent="0.15">
      <c r="A185" s="6" t="s">
        <v>11304</v>
      </c>
      <c r="B185" s="9">
        <v>54.802370000000003</v>
      </c>
      <c r="C185" s="9">
        <v>12.08357</v>
      </c>
      <c r="D185" s="41"/>
      <c r="E185" s="41"/>
      <c r="F185" s="41"/>
      <c r="G185" s="41"/>
      <c r="H185" s="41"/>
      <c r="I185" s="41"/>
      <c r="J185" s="6">
        <v>1</v>
      </c>
      <c r="K185" s="41"/>
      <c r="L185" s="41"/>
      <c r="M185" s="41"/>
      <c r="N185" s="41"/>
      <c r="O185" s="41"/>
      <c r="P185" s="41"/>
      <c r="Q185" s="41"/>
      <c r="R185" s="41"/>
      <c r="S185" s="41"/>
      <c r="T185" s="6">
        <v>1</v>
      </c>
    </row>
    <row r="186" spans="1:20" x14ac:dyDescent="0.15">
      <c r="A186" s="6" t="s">
        <v>138</v>
      </c>
      <c r="B186" s="9">
        <v>55.336979999999997</v>
      </c>
      <c r="C186" s="9">
        <v>11.143882</v>
      </c>
      <c r="D186" s="41"/>
      <c r="E186" s="41"/>
      <c r="F186" s="41"/>
      <c r="G186" s="6">
        <v>1</v>
      </c>
      <c r="H186" s="41"/>
      <c r="I186" s="41"/>
      <c r="J186" s="41"/>
      <c r="K186" s="41"/>
      <c r="L186" s="41"/>
      <c r="M186" s="41"/>
      <c r="N186" s="41"/>
      <c r="O186" s="41"/>
      <c r="P186" s="41"/>
      <c r="Q186" s="41"/>
      <c r="R186" s="41"/>
      <c r="S186" s="41"/>
      <c r="T186" s="6">
        <v>1</v>
      </c>
    </row>
    <row r="187" spans="1:20" x14ac:dyDescent="0.15">
      <c r="A187" s="6" t="s">
        <v>7146</v>
      </c>
      <c r="B187" s="9">
        <v>55.245350000000002</v>
      </c>
      <c r="C187" s="9">
        <v>9.3832090000000008</v>
      </c>
      <c r="D187" s="41"/>
      <c r="E187" s="41"/>
      <c r="F187" s="41"/>
      <c r="G187" s="41"/>
      <c r="H187" s="41"/>
      <c r="I187" s="41"/>
      <c r="J187" s="6">
        <v>1</v>
      </c>
      <c r="K187" s="41"/>
      <c r="L187" s="41"/>
      <c r="M187" s="41"/>
      <c r="N187" s="41"/>
      <c r="O187" s="41"/>
      <c r="P187" s="41"/>
      <c r="Q187" s="41"/>
      <c r="R187" s="41"/>
      <c r="S187" s="41"/>
      <c r="T187" s="6">
        <v>1</v>
      </c>
    </row>
    <row r="188" spans="1:20" x14ac:dyDescent="0.15">
      <c r="A188" s="6" t="s">
        <v>139</v>
      </c>
      <c r="B188" s="9">
        <v>55.880037000000002</v>
      </c>
      <c r="C188" s="9">
        <v>9.8482669999999999</v>
      </c>
      <c r="D188" s="41"/>
      <c r="E188" s="41"/>
      <c r="F188" s="41"/>
      <c r="G188" s="41"/>
      <c r="H188" s="41"/>
      <c r="I188" s="6">
        <v>1</v>
      </c>
      <c r="J188" s="41"/>
      <c r="K188" s="41"/>
      <c r="L188" s="41"/>
      <c r="M188" s="41"/>
      <c r="N188" s="41"/>
      <c r="O188" s="41"/>
      <c r="P188" s="41"/>
      <c r="Q188" s="41"/>
      <c r="R188" s="41"/>
      <c r="S188" s="41"/>
      <c r="T188" s="6">
        <v>1</v>
      </c>
    </row>
    <row r="189" spans="1:20" x14ac:dyDescent="0.15">
      <c r="A189" s="6" t="s">
        <v>8148</v>
      </c>
      <c r="B189" s="9">
        <v>55.89461</v>
      </c>
      <c r="C189" s="9">
        <v>9.8470119999999994</v>
      </c>
      <c r="D189" s="41"/>
      <c r="E189" s="41"/>
      <c r="F189" s="41"/>
      <c r="G189" s="41"/>
      <c r="H189" s="41"/>
      <c r="I189" s="41"/>
      <c r="J189" s="6">
        <v>1</v>
      </c>
      <c r="K189" s="41"/>
      <c r="L189" s="41"/>
      <c r="M189" s="41"/>
      <c r="N189" s="41"/>
      <c r="O189" s="41"/>
      <c r="P189" s="41"/>
      <c r="Q189" s="41"/>
      <c r="R189" s="41"/>
      <c r="S189" s="41"/>
      <c r="T189" s="6">
        <v>1</v>
      </c>
    </row>
    <row r="190" spans="1:20" x14ac:dyDescent="0.15">
      <c r="A190" s="6" t="s">
        <v>11305</v>
      </c>
      <c r="B190" s="9">
        <v>55.438630000000003</v>
      </c>
      <c r="C190" s="9">
        <v>9.2355470000000004</v>
      </c>
      <c r="D190" s="41"/>
      <c r="E190" s="41"/>
      <c r="F190" s="41"/>
      <c r="G190" s="41"/>
      <c r="H190" s="41"/>
      <c r="I190" s="41"/>
      <c r="J190" s="6">
        <v>1</v>
      </c>
      <c r="K190" s="41"/>
      <c r="L190" s="41"/>
      <c r="M190" s="41"/>
      <c r="N190" s="41"/>
      <c r="O190" s="41"/>
      <c r="P190" s="41"/>
      <c r="Q190" s="41"/>
      <c r="R190" s="41"/>
      <c r="S190" s="41"/>
      <c r="T190" s="6">
        <v>1</v>
      </c>
    </row>
    <row r="191" spans="1:20" x14ac:dyDescent="0.15">
      <c r="A191" s="6" t="s">
        <v>140</v>
      </c>
      <c r="B191" s="9">
        <v>55.903762</v>
      </c>
      <c r="C191" s="9">
        <v>12.068434</v>
      </c>
      <c r="D191" s="41"/>
      <c r="E191" s="41"/>
      <c r="F191" s="41"/>
      <c r="G191" s="41"/>
      <c r="H191" s="41"/>
      <c r="I191" s="41"/>
      <c r="J191" s="41"/>
      <c r="K191" s="41"/>
      <c r="L191" s="41"/>
      <c r="M191" s="41"/>
      <c r="N191" s="6">
        <v>1</v>
      </c>
      <c r="O191" s="6">
        <v>1</v>
      </c>
      <c r="P191" s="41"/>
      <c r="Q191" s="41"/>
      <c r="R191" s="41"/>
      <c r="S191" s="41"/>
      <c r="T191" s="6">
        <v>2</v>
      </c>
    </row>
    <row r="192" spans="1:20" x14ac:dyDescent="0.15">
      <c r="A192" s="6" t="s">
        <v>141</v>
      </c>
      <c r="B192" s="9">
        <v>55.268169</v>
      </c>
      <c r="C192" s="9">
        <v>12.339675</v>
      </c>
      <c r="D192" s="41"/>
      <c r="E192" s="41"/>
      <c r="F192" s="41"/>
      <c r="G192" s="41"/>
      <c r="H192" s="41"/>
      <c r="I192" s="41"/>
      <c r="J192" s="6">
        <v>1</v>
      </c>
      <c r="K192" s="41"/>
      <c r="L192" s="6">
        <v>1</v>
      </c>
      <c r="M192" s="41"/>
      <c r="N192" s="41"/>
      <c r="O192" s="6">
        <v>1</v>
      </c>
      <c r="P192" s="41"/>
      <c r="Q192" s="41"/>
      <c r="R192" s="41"/>
      <c r="S192" s="41"/>
      <c r="T192" s="6">
        <v>3</v>
      </c>
    </row>
    <row r="193" spans="1:20" x14ac:dyDescent="0.15">
      <c r="A193" s="6" t="s">
        <v>142</v>
      </c>
      <c r="B193" s="9">
        <v>56.709000000000003</v>
      </c>
      <c r="C193" s="9">
        <v>10.170999999999999</v>
      </c>
      <c r="D193" s="6">
        <v>1</v>
      </c>
      <c r="E193" s="6">
        <v>1</v>
      </c>
      <c r="F193" s="41"/>
      <c r="G193" s="41"/>
      <c r="H193" s="41"/>
      <c r="I193" s="6">
        <v>1</v>
      </c>
      <c r="J193" s="41"/>
      <c r="K193" s="41"/>
      <c r="L193" s="6">
        <v>1</v>
      </c>
      <c r="M193" s="6">
        <v>1</v>
      </c>
      <c r="N193" s="6">
        <v>1</v>
      </c>
      <c r="O193" s="6">
        <v>1</v>
      </c>
      <c r="P193" s="41"/>
      <c r="Q193" s="41"/>
      <c r="R193" s="6">
        <v>1</v>
      </c>
      <c r="S193" s="6">
        <v>1</v>
      </c>
      <c r="T193" s="6">
        <v>9</v>
      </c>
    </row>
    <row r="194" spans="1:20" x14ac:dyDescent="0.15">
      <c r="A194" s="6" t="s">
        <v>143</v>
      </c>
      <c r="B194" s="9">
        <v>55.751514</v>
      </c>
      <c r="C194" s="9">
        <v>11.3284</v>
      </c>
      <c r="D194" s="41"/>
      <c r="E194" s="41"/>
      <c r="F194" s="41"/>
      <c r="G194" s="41"/>
      <c r="H194" s="41"/>
      <c r="I194" s="41"/>
      <c r="J194" s="41"/>
      <c r="K194" s="41"/>
      <c r="L194" s="41"/>
      <c r="M194" s="41"/>
      <c r="N194" s="6">
        <v>1</v>
      </c>
      <c r="O194" s="41"/>
      <c r="P194" s="41"/>
      <c r="Q194" s="41"/>
      <c r="R194" s="41"/>
      <c r="S194" s="41"/>
      <c r="T194" s="6">
        <v>1</v>
      </c>
    </row>
    <row r="195" spans="1:20" x14ac:dyDescent="0.15">
      <c r="A195" s="6" t="s">
        <v>144</v>
      </c>
      <c r="B195" s="9">
        <v>56.944166000000003</v>
      </c>
      <c r="C195" s="9">
        <v>9.6075210000000002</v>
      </c>
      <c r="D195" s="6">
        <v>1</v>
      </c>
      <c r="E195" s="41"/>
      <c r="F195" s="41"/>
      <c r="G195" s="41"/>
      <c r="H195" s="41"/>
      <c r="I195" s="41"/>
      <c r="J195" s="41"/>
      <c r="K195" s="41"/>
      <c r="L195" s="41"/>
      <c r="M195" s="41"/>
      <c r="N195" s="41"/>
      <c r="O195" s="41"/>
      <c r="P195" s="41"/>
      <c r="Q195" s="41"/>
      <c r="R195" s="41"/>
      <c r="S195" s="41"/>
      <c r="T195" s="6">
        <v>1</v>
      </c>
    </row>
    <row r="196" spans="1:20" x14ac:dyDescent="0.15">
      <c r="A196" s="6" t="s">
        <v>7712</v>
      </c>
      <c r="B196" s="9">
        <v>56.616999999999997</v>
      </c>
      <c r="C196" s="9">
        <v>9.65</v>
      </c>
      <c r="D196" s="41"/>
      <c r="E196" s="41"/>
      <c r="F196" s="41"/>
      <c r="G196" s="41"/>
      <c r="H196" s="41"/>
      <c r="I196" s="41"/>
      <c r="J196" s="6">
        <v>1</v>
      </c>
      <c r="K196" s="41"/>
      <c r="L196" s="41"/>
      <c r="M196" s="41"/>
      <c r="N196" s="41"/>
      <c r="O196" s="41"/>
      <c r="P196" s="41"/>
      <c r="Q196" s="41"/>
      <c r="R196" s="41"/>
      <c r="S196" s="41"/>
      <c r="T196" s="6">
        <v>1</v>
      </c>
    </row>
    <row r="197" spans="1:20" x14ac:dyDescent="0.15">
      <c r="A197" s="6" t="s">
        <v>7047</v>
      </c>
      <c r="B197" s="9">
        <v>55.661349999999999</v>
      </c>
      <c r="C197" s="9">
        <v>12.2751</v>
      </c>
      <c r="D197" s="41"/>
      <c r="E197" s="41"/>
      <c r="F197" s="41"/>
      <c r="G197" s="41"/>
      <c r="H197" s="41"/>
      <c r="I197" s="41"/>
      <c r="J197" s="6">
        <v>1</v>
      </c>
      <c r="K197" s="41"/>
      <c r="L197" s="41"/>
      <c r="M197" s="41"/>
      <c r="N197" s="41"/>
      <c r="O197" s="41"/>
      <c r="P197" s="41"/>
      <c r="Q197" s="41"/>
      <c r="R197" s="41"/>
      <c r="S197" s="41"/>
      <c r="T197" s="6">
        <v>1</v>
      </c>
    </row>
    <row r="198" spans="1:20" x14ac:dyDescent="0.15">
      <c r="A198" s="6" t="s">
        <v>8260</v>
      </c>
      <c r="B198" s="9">
        <v>56.75329</v>
      </c>
      <c r="C198" s="9">
        <v>8.4497990000000005</v>
      </c>
      <c r="D198" s="41"/>
      <c r="E198" s="41"/>
      <c r="F198" s="41"/>
      <c r="G198" s="41"/>
      <c r="H198" s="41"/>
      <c r="I198" s="41"/>
      <c r="J198" s="6">
        <v>1</v>
      </c>
      <c r="K198" s="41"/>
      <c r="L198" s="41"/>
      <c r="M198" s="41"/>
      <c r="N198" s="41"/>
      <c r="O198" s="41"/>
      <c r="P198" s="41"/>
      <c r="Q198" s="41"/>
      <c r="R198" s="41"/>
      <c r="S198" s="41"/>
      <c r="T198" s="6">
        <v>1</v>
      </c>
    </row>
    <row r="199" spans="1:20" x14ac:dyDescent="0.15">
      <c r="A199" s="6" t="s">
        <v>8404</v>
      </c>
      <c r="B199" s="9">
        <v>56.495550000000001</v>
      </c>
      <c r="C199" s="9">
        <v>10.742789999999999</v>
      </c>
      <c r="D199" s="41"/>
      <c r="E199" s="41"/>
      <c r="F199" s="41"/>
      <c r="G199" s="41"/>
      <c r="H199" s="41"/>
      <c r="I199" s="41"/>
      <c r="J199" s="6">
        <v>1</v>
      </c>
      <c r="K199" s="41"/>
      <c r="L199" s="41"/>
      <c r="M199" s="41"/>
      <c r="N199" s="41"/>
      <c r="O199" s="41"/>
      <c r="P199" s="41"/>
      <c r="Q199" s="41"/>
      <c r="R199" s="41"/>
      <c r="S199" s="41"/>
      <c r="T199" s="6">
        <v>1</v>
      </c>
    </row>
    <row r="200" spans="1:20" x14ac:dyDescent="0.15">
      <c r="A200" s="6" t="s">
        <v>8541</v>
      </c>
      <c r="B200" s="9">
        <v>56.496949999999998</v>
      </c>
      <c r="C200" s="9">
        <v>10.73907</v>
      </c>
      <c r="D200" s="41"/>
      <c r="E200" s="41"/>
      <c r="F200" s="41"/>
      <c r="G200" s="41"/>
      <c r="H200" s="41"/>
      <c r="I200" s="41"/>
      <c r="J200" s="6">
        <v>1</v>
      </c>
      <c r="K200" s="41"/>
      <c r="L200" s="41"/>
      <c r="M200" s="41"/>
      <c r="N200" s="41"/>
      <c r="O200" s="41"/>
      <c r="P200" s="41"/>
      <c r="Q200" s="41"/>
      <c r="R200" s="41"/>
      <c r="S200" s="41"/>
      <c r="T200" s="6">
        <v>1</v>
      </c>
    </row>
    <row r="201" spans="1:20" x14ac:dyDescent="0.15">
      <c r="A201" s="6" t="s">
        <v>145</v>
      </c>
      <c r="B201" s="9">
        <v>55.853000000000002</v>
      </c>
      <c r="C201" s="9">
        <v>12.558999999999999</v>
      </c>
      <c r="D201" s="6">
        <v>1</v>
      </c>
      <c r="E201" s="41"/>
      <c r="F201" s="41"/>
      <c r="G201" s="41"/>
      <c r="H201" s="41"/>
      <c r="I201" s="6">
        <v>1</v>
      </c>
      <c r="J201" s="41"/>
      <c r="K201" s="41"/>
      <c r="L201" s="41"/>
      <c r="M201" s="41"/>
      <c r="N201" s="41"/>
      <c r="O201" s="41"/>
      <c r="P201" s="41"/>
      <c r="Q201" s="41"/>
      <c r="R201" s="41"/>
      <c r="S201" s="41"/>
      <c r="T201" s="6">
        <v>2</v>
      </c>
    </row>
    <row r="202" spans="1:20" x14ac:dyDescent="0.15">
      <c r="A202" s="6" t="s">
        <v>7557</v>
      </c>
      <c r="B202" s="9">
        <v>56.408279999999998</v>
      </c>
      <c r="C202" s="9">
        <v>8.9193549999999995</v>
      </c>
      <c r="D202" s="41"/>
      <c r="E202" s="41"/>
      <c r="F202" s="41"/>
      <c r="G202" s="41"/>
      <c r="H202" s="41"/>
      <c r="I202" s="41"/>
      <c r="J202" s="6">
        <v>1</v>
      </c>
      <c r="K202" s="41"/>
      <c r="L202" s="41"/>
      <c r="M202" s="41"/>
      <c r="N202" s="41"/>
      <c r="O202" s="41"/>
      <c r="P202" s="41"/>
      <c r="Q202" s="41"/>
      <c r="R202" s="41"/>
      <c r="S202" s="41"/>
      <c r="T202" s="6">
        <v>1</v>
      </c>
    </row>
    <row r="203" spans="1:20" x14ac:dyDescent="0.15">
      <c r="A203" s="6" t="s">
        <v>146</v>
      </c>
      <c r="B203" s="9">
        <v>56.673822999999999</v>
      </c>
      <c r="C203" s="9">
        <v>9.1638070000000003</v>
      </c>
      <c r="D203" s="41"/>
      <c r="E203" s="41"/>
      <c r="F203" s="41"/>
      <c r="G203" s="41"/>
      <c r="H203" s="41"/>
      <c r="I203" s="41"/>
      <c r="J203" s="41"/>
      <c r="K203" s="41"/>
      <c r="L203" s="41"/>
      <c r="M203" s="41"/>
      <c r="N203" s="41"/>
      <c r="O203" s="41"/>
      <c r="P203" s="41"/>
      <c r="Q203" s="41"/>
      <c r="R203" s="6">
        <v>1</v>
      </c>
      <c r="S203" s="6">
        <v>1</v>
      </c>
      <c r="T203" s="6">
        <v>2</v>
      </c>
    </row>
    <row r="204" spans="1:20" x14ac:dyDescent="0.15">
      <c r="A204" s="6" t="s">
        <v>148</v>
      </c>
      <c r="B204" s="9">
        <v>55.568655</v>
      </c>
      <c r="C204" s="9">
        <v>11.419209</v>
      </c>
      <c r="D204" s="6">
        <v>1</v>
      </c>
      <c r="E204" s="41"/>
      <c r="F204" s="41"/>
      <c r="G204" s="41"/>
      <c r="H204" s="41"/>
      <c r="I204" s="41"/>
      <c r="J204" s="41"/>
      <c r="K204" s="41"/>
      <c r="L204" s="41"/>
      <c r="M204" s="41"/>
      <c r="N204" s="41"/>
      <c r="O204" s="41"/>
      <c r="P204" s="41"/>
      <c r="Q204" s="41"/>
      <c r="R204" s="41"/>
      <c r="S204" s="41"/>
      <c r="T204" s="6">
        <v>1</v>
      </c>
    </row>
    <row r="205" spans="1:20" x14ac:dyDescent="0.15">
      <c r="A205" s="6" t="s">
        <v>149</v>
      </c>
      <c r="B205" s="9">
        <v>56.196688999999999</v>
      </c>
      <c r="C205" s="9">
        <v>11.704746999999999</v>
      </c>
      <c r="D205" s="41"/>
      <c r="E205" s="41"/>
      <c r="F205" s="41"/>
      <c r="G205" s="41"/>
      <c r="H205" s="41"/>
      <c r="I205" s="41"/>
      <c r="J205" s="41"/>
      <c r="K205" s="41"/>
      <c r="L205" s="41"/>
      <c r="M205" s="41"/>
      <c r="N205" s="41"/>
      <c r="O205" s="6">
        <v>1</v>
      </c>
      <c r="P205" s="41"/>
      <c r="Q205" s="41"/>
      <c r="R205" s="41"/>
      <c r="S205" s="41"/>
      <c r="T205" s="6">
        <v>1</v>
      </c>
    </row>
    <row r="206" spans="1:20" x14ac:dyDescent="0.15">
      <c r="A206" s="6" t="s">
        <v>150</v>
      </c>
      <c r="B206" s="9">
        <v>55.8</v>
      </c>
      <c r="C206" s="9">
        <v>10.1</v>
      </c>
      <c r="D206" s="41"/>
      <c r="E206" s="41"/>
      <c r="F206" s="41"/>
      <c r="G206" s="41"/>
      <c r="H206" s="41"/>
      <c r="I206" s="6">
        <v>1</v>
      </c>
      <c r="J206" s="41"/>
      <c r="K206" s="41"/>
      <c r="L206" s="41"/>
      <c r="M206" s="6">
        <v>1</v>
      </c>
      <c r="N206" s="6">
        <v>1</v>
      </c>
      <c r="O206" s="6">
        <v>1</v>
      </c>
      <c r="P206" s="41"/>
      <c r="Q206" s="41"/>
      <c r="R206" s="6">
        <v>1</v>
      </c>
      <c r="S206" s="6">
        <v>1</v>
      </c>
      <c r="T206" s="6">
        <v>6</v>
      </c>
    </row>
    <row r="207" spans="1:20" x14ac:dyDescent="0.15">
      <c r="A207" s="6" t="s">
        <v>151</v>
      </c>
      <c r="B207" s="9">
        <v>55.828972999999998</v>
      </c>
      <c r="C207" s="9">
        <v>10.056480000000001</v>
      </c>
      <c r="D207" s="41"/>
      <c r="E207" s="41"/>
      <c r="F207" s="41"/>
      <c r="G207" s="41"/>
      <c r="H207" s="41"/>
      <c r="I207" s="6">
        <v>1</v>
      </c>
      <c r="J207" s="41"/>
      <c r="K207" s="41"/>
      <c r="L207" s="41"/>
      <c r="M207" s="41"/>
      <c r="N207" s="6">
        <v>1</v>
      </c>
      <c r="O207" s="6">
        <v>1</v>
      </c>
      <c r="P207" s="41"/>
      <c r="Q207" s="41"/>
      <c r="R207" s="6">
        <v>1</v>
      </c>
      <c r="S207" s="41"/>
      <c r="T207" s="6">
        <v>4</v>
      </c>
    </row>
    <row r="208" spans="1:20" x14ac:dyDescent="0.15">
      <c r="A208" s="6" t="s">
        <v>11306</v>
      </c>
      <c r="B208" s="9">
        <v>57.727800000000002</v>
      </c>
      <c r="C208" s="9">
        <v>10.539099999999999</v>
      </c>
      <c r="D208" s="41"/>
      <c r="E208" s="41"/>
      <c r="F208" s="41"/>
      <c r="G208" s="41"/>
      <c r="H208" s="41"/>
      <c r="I208" s="41"/>
      <c r="J208" s="6">
        <v>1</v>
      </c>
      <c r="K208" s="41"/>
      <c r="L208" s="41"/>
      <c r="M208" s="41"/>
      <c r="N208" s="41"/>
      <c r="O208" s="41"/>
      <c r="P208" s="41"/>
      <c r="Q208" s="41"/>
      <c r="R208" s="41"/>
      <c r="S208" s="41"/>
      <c r="T208" s="6">
        <v>1</v>
      </c>
    </row>
    <row r="209" spans="1:20" x14ac:dyDescent="0.15">
      <c r="A209" s="6" t="s">
        <v>152</v>
      </c>
      <c r="B209" s="9">
        <v>56.683841999999999</v>
      </c>
      <c r="C209" s="9">
        <v>8.8762849999999993</v>
      </c>
      <c r="D209" s="41"/>
      <c r="E209" s="6">
        <v>1</v>
      </c>
      <c r="F209" s="41"/>
      <c r="G209" s="41"/>
      <c r="H209" s="41"/>
      <c r="I209" s="41"/>
      <c r="J209" s="41"/>
      <c r="K209" s="41"/>
      <c r="L209" s="41"/>
      <c r="M209" s="41"/>
      <c r="N209" s="41"/>
      <c r="O209" s="6">
        <v>1</v>
      </c>
      <c r="P209" s="41"/>
      <c r="Q209" s="41"/>
      <c r="R209" s="41"/>
      <c r="S209" s="41"/>
      <c r="T209" s="6">
        <v>2</v>
      </c>
    </row>
    <row r="210" spans="1:20" x14ac:dyDescent="0.15">
      <c r="A210" s="6" t="s">
        <v>153</v>
      </c>
      <c r="B210" s="9">
        <v>55.898687000000002</v>
      </c>
      <c r="C210" s="9">
        <v>10.646032999999999</v>
      </c>
      <c r="D210" s="41"/>
      <c r="E210" s="41"/>
      <c r="F210" s="41"/>
      <c r="G210" s="41"/>
      <c r="H210" s="41"/>
      <c r="I210" s="6">
        <v>1</v>
      </c>
      <c r="J210" s="41"/>
      <c r="K210" s="41"/>
      <c r="L210" s="41"/>
      <c r="M210" s="41"/>
      <c r="N210" s="41"/>
      <c r="O210" s="41"/>
      <c r="P210" s="41"/>
      <c r="Q210" s="41"/>
      <c r="R210" s="41"/>
      <c r="S210" s="41"/>
      <c r="T210" s="6">
        <v>1</v>
      </c>
    </row>
    <row r="211" spans="1:20" x14ac:dyDescent="0.15">
      <c r="A211" s="6" t="s">
        <v>7930</v>
      </c>
      <c r="B211" s="9">
        <v>55.542349999999999</v>
      </c>
      <c r="C211" s="9">
        <v>8.7184209999999993</v>
      </c>
      <c r="D211" s="41"/>
      <c r="E211" s="41"/>
      <c r="F211" s="41"/>
      <c r="G211" s="41"/>
      <c r="H211" s="41"/>
      <c r="I211" s="41"/>
      <c r="J211" s="6">
        <v>1</v>
      </c>
      <c r="K211" s="41"/>
      <c r="L211" s="41"/>
      <c r="M211" s="41"/>
      <c r="N211" s="41"/>
      <c r="O211" s="41"/>
      <c r="P211" s="41"/>
      <c r="Q211" s="41"/>
      <c r="R211" s="41"/>
      <c r="S211" s="41"/>
      <c r="T211" s="6">
        <v>1</v>
      </c>
    </row>
    <row r="212" spans="1:20" x14ac:dyDescent="0.15">
      <c r="A212" s="6" t="s">
        <v>7280</v>
      </c>
      <c r="B212" s="9">
        <v>55.008389999999999</v>
      </c>
      <c r="C212" s="9">
        <v>9.8505970000000005</v>
      </c>
      <c r="D212" s="41"/>
      <c r="E212" s="41"/>
      <c r="F212" s="41"/>
      <c r="G212" s="41"/>
      <c r="H212" s="41"/>
      <c r="I212" s="41"/>
      <c r="J212" s="6">
        <v>1</v>
      </c>
      <c r="K212" s="41"/>
      <c r="L212" s="41"/>
      <c r="M212" s="41"/>
      <c r="N212" s="41"/>
      <c r="O212" s="41"/>
      <c r="P212" s="41"/>
      <c r="Q212" s="41"/>
      <c r="R212" s="41"/>
      <c r="S212" s="41"/>
      <c r="T212" s="6">
        <v>1</v>
      </c>
    </row>
    <row r="213" spans="1:20" x14ac:dyDescent="0.15">
      <c r="A213" s="6" t="s">
        <v>7276</v>
      </c>
      <c r="B213" s="9">
        <v>55.4666</v>
      </c>
      <c r="C213" s="9">
        <v>12.2</v>
      </c>
      <c r="D213" s="41"/>
      <c r="E213" s="41"/>
      <c r="F213" s="41"/>
      <c r="G213" s="41"/>
      <c r="H213" s="41"/>
      <c r="I213" s="41"/>
      <c r="J213" s="6">
        <v>1</v>
      </c>
      <c r="K213" s="41"/>
      <c r="L213" s="41"/>
      <c r="M213" s="41"/>
      <c r="N213" s="41"/>
      <c r="O213" s="41"/>
      <c r="P213" s="41"/>
      <c r="Q213" s="41"/>
      <c r="R213" s="41"/>
      <c r="S213" s="41"/>
      <c r="T213" s="6">
        <v>1</v>
      </c>
    </row>
    <row r="214" spans="1:20" x14ac:dyDescent="0.15">
      <c r="A214" s="6" t="s">
        <v>8256</v>
      </c>
      <c r="B214" s="9">
        <v>55.348050000000001</v>
      </c>
      <c r="C214" s="9">
        <v>9.6168440000000004</v>
      </c>
      <c r="D214" s="41"/>
      <c r="E214" s="41"/>
      <c r="F214" s="41"/>
      <c r="G214" s="41"/>
      <c r="H214" s="41"/>
      <c r="I214" s="41"/>
      <c r="J214" s="6">
        <v>1</v>
      </c>
      <c r="K214" s="41"/>
      <c r="L214" s="41"/>
      <c r="M214" s="41"/>
      <c r="N214" s="41"/>
      <c r="O214" s="41"/>
      <c r="P214" s="41"/>
      <c r="Q214" s="41"/>
      <c r="R214" s="41"/>
      <c r="S214" s="41"/>
      <c r="T214" s="6">
        <v>1</v>
      </c>
    </row>
    <row r="215" spans="1:20" x14ac:dyDescent="0.15">
      <c r="A215" s="6" t="s">
        <v>8454</v>
      </c>
      <c r="B215" s="9">
        <v>56.139409999999998</v>
      </c>
      <c r="C215" s="9">
        <v>9.1792879999999997</v>
      </c>
      <c r="D215" s="41"/>
      <c r="E215" s="41"/>
      <c r="F215" s="41"/>
      <c r="G215" s="41"/>
      <c r="H215" s="41"/>
      <c r="I215" s="41"/>
      <c r="J215" s="6">
        <v>1</v>
      </c>
      <c r="K215" s="41"/>
      <c r="L215" s="41"/>
      <c r="M215" s="41"/>
      <c r="N215" s="41"/>
      <c r="O215" s="41"/>
      <c r="P215" s="41"/>
      <c r="Q215" s="41"/>
      <c r="R215" s="41"/>
      <c r="S215" s="41"/>
      <c r="T215" s="6">
        <v>1</v>
      </c>
    </row>
    <row r="216" spans="1:20" x14ac:dyDescent="0.15">
      <c r="A216" s="6" t="s">
        <v>11307</v>
      </c>
      <c r="B216" s="9">
        <v>56.139409999999998</v>
      </c>
      <c r="C216" s="9">
        <v>9.1792879999999997</v>
      </c>
      <c r="D216" s="41"/>
      <c r="E216" s="41"/>
      <c r="F216" s="41"/>
      <c r="G216" s="41"/>
      <c r="H216" s="41"/>
      <c r="I216" s="41"/>
      <c r="J216" s="6">
        <v>1</v>
      </c>
      <c r="K216" s="41"/>
      <c r="L216" s="41"/>
      <c r="M216" s="41"/>
      <c r="N216" s="41"/>
      <c r="O216" s="41"/>
      <c r="P216" s="41"/>
      <c r="Q216" s="41"/>
      <c r="R216" s="41"/>
      <c r="S216" s="41"/>
      <c r="T216" s="6">
        <v>1</v>
      </c>
    </row>
    <row r="217" spans="1:20" x14ac:dyDescent="0.15">
      <c r="A217" s="6" t="s">
        <v>154</v>
      </c>
      <c r="B217" s="9">
        <v>56.955129999999997</v>
      </c>
      <c r="C217" s="9">
        <v>8.6959890000000009</v>
      </c>
      <c r="D217" s="6">
        <v>1</v>
      </c>
      <c r="E217" s="41"/>
      <c r="F217" s="41"/>
      <c r="G217" s="41"/>
      <c r="H217" s="41"/>
      <c r="I217" s="41"/>
      <c r="J217" s="41"/>
      <c r="K217" s="41"/>
      <c r="L217" s="41"/>
      <c r="M217" s="41"/>
      <c r="N217" s="41"/>
      <c r="O217" s="41"/>
      <c r="P217" s="41"/>
      <c r="Q217" s="41"/>
      <c r="R217" s="41"/>
      <c r="S217" s="41"/>
      <c r="T217" s="6">
        <v>1</v>
      </c>
    </row>
    <row r="218" spans="1:20" x14ac:dyDescent="0.15">
      <c r="A218" s="6" t="s">
        <v>155</v>
      </c>
      <c r="B218" s="9">
        <v>56.239992999999998</v>
      </c>
      <c r="C218" s="9">
        <v>10.74783</v>
      </c>
      <c r="D218" s="41"/>
      <c r="E218" s="41"/>
      <c r="F218" s="41"/>
      <c r="G218" s="41"/>
      <c r="H218" s="41"/>
      <c r="I218" s="41"/>
      <c r="J218" s="41"/>
      <c r="K218" s="41"/>
      <c r="L218" s="41"/>
      <c r="M218" s="41"/>
      <c r="N218" s="41"/>
      <c r="O218" s="6">
        <v>1</v>
      </c>
      <c r="P218" s="41"/>
      <c r="Q218" s="41"/>
      <c r="R218" s="41"/>
      <c r="S218" s="41"/>
      <c r="T218" s="6">
        <v>1</v>
      </c>
    </row>
    <row r="219" spans="1:20" x14ac:dyDescent="0.15">
      <c r="A219" s="6" t="s">
        <v>10668</v>
      </c>
      <c r="B219" s="9" t="s">
        <v>605</v>
      </c>
      <c r="C219" s="9" t="s">
        <v>605</v>
      </c>
      <c r="D219" s="41"/>
      <c r="E219" s="41"/>
      <c r="F219" s="41"/>
      <c r="G219" s="41"/>
      <c r="H219" s="41"/>
      <c r="I219" s="41"/>
      <c r="J219" s="6">
        <v>1</v>
      </c>
      <c r="K219" s="41"/>
      <c r="L219" s="41"/>
      <c r="M219" s="41"/>
      <c r="N219" s="41"/>
      <c r="O219" s="41"/>
      <c r="P219" s="41"/>
      <c r="Q219" s="41"/>
      <c r="R219" s="41"/>
      <c r="S219" s="41"/>
      <c r="T219" s="6">
        <v>1</v>
      </c>
    </row>
    <row r="220" spans="1:20" x14ac:dyDescent="0.15">
      <c r="A220" s="6" t="s">
        <v>156</v>
      </c>
      <c r="B220" s="9">
        <v>55.255929000000002</v>
      </c>
      <c r="C220" s="9">
        <v>11.890651</v>
      </c>
      <c r="D220" s="41"/>
      <c r="E220" s="6">
        <v>1</v>
      </c>
      <c r="F220" s="41"/>
      <c r="G220" s="41"/>
      <c r="H220" s="41"/>
      <c r="I220" s="41"/>
      <c r="J220" s="41"/>
      <c r="K220" s="41"/>
      <c r="L220" s="41"/>
      <c r="M220" s="41"/>
      <c r="N220" s="41"/>
      <c r="O220" s="41"/>
      <c r="P220" s="41"/>
      <c r="Q220" s="41"/>
      <c r="R220" s="41"/>
      <c r="S220" s="41"/>
      <c r="T220" s="6">
        <v>1</v>
      </c>
    </row>
    <row r="221" spans="1:20" x14ac:dyDescent="0.15">
      <c r="A221" s="6" t="s">
        <v>11308</v>
      </c>
      <c r="B221" s="9">
        <v>55.642319999999998</v>
      </c>
      <c r="C221" s="9">
        <v>12.249980000000001</v>
      </c>
      <c r="D221" s="41"/>
      <c r="E221" s="41"/>
      <c r="F221" s="41"/>
      <c r="G221" s="41"/>
      <c r="H221" s="41"/>
      <c r="I221" s="41"/>
      <c r="J221" s="6">
        <v>1</v>
      </c>
      <c r="K221" s="41"/>
      <c r="L221" s="41"/>
      <c r="M221" s="41"/>
      <c r="N221" s="41"/>
      <c r="O221" s="41"/>
      <c r="P221" s="41"/>
      <c r="Q221" s="41"/>
      <c r="R221" s="41"/>
      <c r="S221" s="41"/>
      <c r="T221" s="6">
        <v>1</v>
      </c>
    </row>
    <row r="222" spans="1:20" x14ac:dyDescent="0.15">
      <c r="A222" s="6" t="s">
        <v>11309</v>
      </c>
      <c r="B222" s="9">
        <v>55.639749999999999</v>
      </c>
      <c r="C222" s="9">
        <v>12.24915</v>
      </c>
      <c r="D222" s="41"/>
      <c r="E222" s="41"/>
      <c r="F222" s="41"/>
      <c r="G222" s="41"/>
      <c r="H222" s="41"/>
      <c r="I222" s="41"/>
      <c r="J222" s="6">
        <v>1</v>
      </c>
      <c r="K222" s="41"/>
      <c r="L222" s="41"/>
      <c r="M222" s="41"/>
      <c r="N222" s="41"/>
      <c r="O222" s="41"/>
      <c r="P222" s="41"/>
      <c r="Q222" s="41"/>
      <c r="R222" s="41"/>
      <c r="S222" s="41"/>
      <c r="T222" s="6">
        <v>1</v>
      </c>
    </row>
    <row r="223" spans="1:20" x14ac:dyDescent="0.15">
      <c r="A223" s="6" t="s">
        <v>157</v>
      </c>
      <c r="B223" s="9">
        <v>55.255929000000002</v>
      </c>
      <c r="C223" s="9">
        <v>11.890651</v>
      </c>
      <c r="D223" s="41"/>
      <c r="E223" s="6">
        <v>1</v>
      </c>
      <c r="F223" s="41"/>
      <c r="G223" s="41"/>
      <c r="H223" s="41"/>
      <c r="I223" s="41"/>
      <c r="J223" s="6">
        <v>1</v>
      </c>
      <c r="K223" s="41"/>
      <c r="L223" s="41"/>
      <c r="M223" s="41"/>
      <c r="N223" s="41"/>
      <c r="O223" s="41"/>
      <c r="P223" s="41"/>
      <c r="Q223" s="41"/>
      <c r="R223" s="41"/>
      <c r="S223" s="41"/>
      <c r="T223" s="6">
        <v>2</v>
      </c>
    </row>
    <row r="224" spans="1:20" x14ac:dyDescent="0.15">
      <c r="A224" s="6" t="s">
        <v>11310</v>
      </c>
      <c r="B224" s="9">
        <v>56.238059999999997</v>
      </c>
      <c r="C224" s="9">
        <v>10.085369999999999</v>
      </c>
      <c r="D224" s="41"/>
      <c r="E224" s="41"/>
      <c r="F224" s="41"/>
      <c r="G224" s="41"/>
      <c r="H224" s="41"/>
      <c r="I224" s="41"/>
      <c r="J224" s="6">
        <v>1</v>
      </c>
      <c r="K224" s="41"/>
      <c r="L224" s="41"/>
      <c r="M224" s="41"/>
      <c r="N224" s="41"/>
      <c r="O224" s="41"/>
      <c r="P224" s="41"/>
      <c r="Q224" s="41"/>
      <c r="R224" s="41"/>
      <c r="S224" s="41"/>
      <c r="T224" s="6">
        <v>1</v>
      </c>
    </row>
    <row r="225" spans="1:20" x14ac:dyDescent="0.15">
      <c r="A225" s="6" t="s">
        <v>158</v>
      </c>
      <c r="B225" s="9">
        <v>56.250999999999998</v>
      </c>
      <c r="C225" s="9">
        <v>10.755000000000001</v>
      </c>
      <c r="D225" s="6">
        <v>1</v>
      </c>
      <c r="E225" s="41"/>
      <c r="F225" s="41"/>
      <c r="G225" s="41"/>
      <c r="H225" s="41"/>
      <c r="I225" s="6">
        <v>1</v>
      </c>
      <c r="J225" s="41"/>
      <c r="K225" s="41"/>
      <c r="L225" s="41"/>
      <c r="M225" s="41"/>
      <c r="N225" s="41"/>
      <c r="O225" s="6">
        <v>1</v>
      </c>
      <c r="P225" s="41"/>
      <c r="Q225" s="41"/>
      <c r="R225" s="6">
        <v>1</v>
      </c>
      <c r="S225" s="6">
        <v>1</v>
      </c>
      <c r="T225" s="6">
        <v>5</v>
      </c>
    </row>
    <row r="226" spans="1:20" x14ac:dyDescent="0.15">
      <c r="A226" s="6" t="s">
        <v>11132</v>
      </c>
      <c r="B226" s="9">
        <v>55.916072999999997</v>
      </c>
      <c r="C226" s="9">
        <v>12.300910999999999</v>
      </c>
      <c r="D226" s="41"/>
      <c r="E226" s="41"/>
      <c r="F226" s="41"/>
      <c r="G226" s="41"/>
      <c r="H226" s="41"/>
      <c r="I226" s="41"/>
      <c r="J226" s="41"/>
      <c r="K226" s="41"/>
      <c r="L226" s="6">
        <v>1</v>
      </c>
      <c r="M226" s="41"/>
      <c r="N226" s="41"/>
      <c r="O226" s="41"/>
      <c r="P226" s="41"/>
      <c r="Q226" s="41"/>
      <c r="R226" s="41"/>
      <c r="S226" s="41"/>
      <c r="T226" s="6">
        <v>1</v>
      </c>
    </row>
    <row r="227" spans="1:20" x14ac:dyDescent="0.15">
      <c r="A227" s="6" t="s">
        <v>159</v>
      </c>
      <c r="B227" s="9">
        <v>55.916072999999997</v>
      </c>
      <c r="C227" s="9">
        <v>12.300910999999999</v>
      </c>
      <c r="D227" s="41"/>
      <c r="E227" s="41"/>
      <c r="F227" s="41"/>
      <c r="G227" s="41"/>
      <c r="H227" s="41"/>
      <c r="I227" s="41"/>
      <c r="J227" s="41"/>
      <c r="K227" s="41"/>
      <c r="L227" s="6">
        <v>1</v>
      </c>
      <c r="M227" s="41"/>
      <c r="N227" s="41"/>
      <c r="O227" s="41"/>
      <c r="P227" s="41"/>
      <c r="Q227" s="41"/>
      <c r="R227" s="41"/>
      <c r="S227" s="41"/>
      <c r="T227" s="6">
        <v>1</v>
      </c>
    </row>
    <row r="228" spans="1:20" x14ac:dyDescent="0.15">
      <c r="A228" s="6" t="s">
        <v>160</v>
      </c>
      <c r="B228" s="9">
        <v>56.453926000000003</v>
      </c>
      <c r="C228" s="9">
        <v>10.043333000000001</v>
      </c>
      <c r="D228" s="41"/>
      <c r="E228" s="41"/>
      <c r="F228" s="41"/>
      <c r="G228" s="41"/>
      <c r="H228" s="41"/>
      <c r="I228" s="6">
        <v>1</v>
      </c>
      <c r="J228" s="41"/>
      <c r="K228" s="41"/>
      <c r="L228" s="41"/>
      <c r="M228" s="41"/>
      <c r="N228" s="41"/>
      <c r="O228" s="41"/>
      <c r="P228" s="41"/>
      <c r="Q228" s="41"/>
      <c r="R228" s="41"/>
      <c r="S228" s="6">
        <v>1</v>
      </c>
      <c r="T228" s="6">
        <v>2</v>
      </c>
    </row>
    <row r="229" spans="1:20" x14ac:dyDescent="0.15">
      <c r="A229" s="6" t="s">
        <v>7120</v>
      </c>
      <c r="B229" s="9">
        <v>56.238059999999997</v>
      </c>
      <c r="C229" s="9">
        <v>10.085369999999999</v>
      </c>
      <c r="D229" s="41"/>
      <c r="E229" s="41"/>
      <c r="F229" s="41"/>
      <c r="G229" s="41"/>
      <c r="H229" s="41"/>
      <c r="I229" s="41"/>
      <c r="J229" s="6">
        <v>1</v>
      </c>
      <c r="K229" s="41"/>
      <c r="L229" s="41"/>
      <c r="M229" s="41"/>
      <c r="N229" s="41"/>
      <c r="O229" s="41"/>
      <c r="P229" s="41"/>
      <c r="Q229" s="41"/>
      <c r="R229" s="41"/>
      <c r="S229" s="41"/>
      <c r="T229" s="6">
        <v>1</v>
      </c>
    </row>
    <row r="230" spans="1:20" x14ac:dyDescent="0.15">
      <c r="A230" s="6" t="s">
        <v>7000</v>
      </c>
      <c r="B230" s="9">
        <v>55.916409999999999</v>
      </c>
      <c r="C230" s="9">
        <v>10.25333</v>
      </c>
      <c r="D230" s="41"/>
      <c r="E230" s="41"/>
      <c r="F230" s="41"/>
      <c r="G230" s="41"/>
      <c r="H230" s="41"/>
      <c r="I230" s="41"/>
      <c r="J230" s="6">
        <v>1</v>
      </c>
      <c r="K230" s="41"/>
      <c r="L230" s="41"/>
      <c r="M230" s="41"/>
      <c r="N230" s="41"/>
      <c r="O230" s="41"/>
      <c r="P230" s="41"/>
      <c r="Q230" s="41"/>
      <c r="R230" s="41"/>
      <c r="S230" s="41"/>
      <c r="T230" s="6">
        <v>1</v>
      </c>
    </row>
    <row r="231" spans="1:20" x14ac:dyDescent="0.15">
      <c r="A231" s="6" t="s">
        <v>1170</v>
      </c>
      <c r="B231" s="9">
        <v>55.71</v>
      </c>
      <c r="C231" s="9">
        <v>12.25</v>
      </c>
      <c r="D231" s="6">
        <v>1</v>
      </c>
      <c r="E231" s="41"/>
      <c r="F231" s="41"/>
      <c r="G231" s="41"/>
      <c r="H231" s="41"/>
      <c r="I231" s="41"/>
      <c r="J231" s="41"/>
      <c r="K231" s="41"/>
      <c r="L231" s="41"/>
      <c r="M231" s="41"/>
      <c r="N231" s="41"/>
      <c r="O231" s="41"/>
      <c r="P231" s="41"/>
      <c r="Q231" s="41"/>
      <c r="R231" s="41"/>
      <c r="S231" s="41"/>
      <c r="T231" s="6">
        <v>1</v>
      </c>
    </row>
    <row r="232" spans="1:20" x14ac:dyDescent="0.15">
      <c r="A232" s="6" t="s">
        <v>161</v>
      </c>
      <c r="B232" s="9">
        <v>54.736044</v>
      </c>
      <c r="C232" s="9">
        <v>10.686779</v>
      </c>
      <c r="D232" s="6">
        <v>1</v>
      </c>
      <c r="E232" s="41"/>
      <c r="F232" s="41"/>
      <c r="G232" s="41"/>
      <c r="H232" s="41"/>
      <c r="I232" s="41"/>
      <c r="J232" s="41"/>
      <c r="K232" s="41"/>
      <c r="L232" s="41"/>
      <c r="M232" s="41"/>
      <c r="N232" s="41"/>
      <c r="O232" s="41"/>
      <c r="P232" s="41"/>
      <c r="Q232" s="41"/>
      <c r="R232" s="41"/>
      <c r="S232" s="41"/>
      <c r="T232" s="6">
        <v>1</v>
      </c>
    </row>
    <row r="233" spans="1:20" x14ac:dyDescent="0.15">
      <c r="A233" s="6" t="s">
        <v>7417</v>
      </c>
      <c r="B233" s="9">
        <v>56.751350000000002</v>
      </c>
      <c r="C233" s="9">
        <v>8.4194929999999992</v>
      </c>
      <c r="D233" s="41"/>
      <c r="E233" s="41"/>
      <c r="F233" s="41"/>
      <c r="G233" s="41"/>
      <c r="H233" s="41"/>
      <c r="I233" s="41"/>
      <c r="J233" s="6">
        <v>1</v>
      </c>
      <c r="K233" s="41"/>
      <c r="L233" s="41"/>
      <c r="M233" s="41"/>
      <c r="N233" s="41"/>
      <c r="O233" s="41"/>
      <c r="P233" s="41"/>
      <c r="Q233" s="41"/>
      <c r="R233" s="41"/>
      <c r="S233" s="41"/>
      <c r="T233" s="6">
        <v>1</v>
      </c>
    </row>
    <row r="234" spans="1:20" x14ac:dyDescent="0.15">
      <c r="A234" s="6" t="s">
        <v>162</v>
      </c>
      <c r="B234" s="9">
        <v>55.572000000000003</v>
      </c>
      <c r="C234" s="9">
        <v>11.579890000000001</v>
      </c>
      <c r="D234" s="41"/>
      <c r="E234" s="41"/>
      <c r="F234" s="41"/>
      <c r="G234" s="41"/>
      <c r="H234" s="41"/>
      <c r="I234" s="41"/>
      <c r="J234" s="6">
        <v>1</v>
      </c>
      <c r="K234" s="41"/>
      <c r="L234" s="6">
        <v>1</v>
      </c>
      <c r="M234" s="41"/>
      <c r="N234" s="41"/>
      <c r="O234" s="41"/>
      <c r="P234" s="41"/>
      <c r="Q234" s="41"/>
      <c r="R234" s="41"/>
      <c r="S234" s="41"/>
      <c r="T234" s="6">
        <v>2</v>
      </c>
    </row>
    <row r="235" spans="1:20" x14ac:dyDescent="0.15">
      <c r="A235" s="6" t="s">
        <v>8872</v>
      </c>
      <c r="B235" s="9">
        <v>56.976520000000001</v>
      </c>
      <c r="C235" s="9">
        <v>10.109819999999999</v>
      </c>
      <c r="D235" s="41"/>
      <c r="E235" s="41"/>
      <c r="F235" s="41"/>
      <c r="G235" s="41"/>
      <c r="H235" s="41"/>
      <c r="I235" s="41"/>
      <c r="J235" s="6">
        <v>1</v>
      </c>
      <c r="K235" s="41"/>
      <c r="L235" s="41"/>
      <c r="M235" s="41"/>
      <c r="N235" s="41"/>
      <c r="O235" s="41"/>
      <c r="P235" s="41"/>
      <c r="Q235" s="41"/>
      <c r="R235" s="41"/>
      <c r="S235" s="41"/>
      <c r="T235" s="6">
        <v>1</v>
      </c>
    </row>
    <row r="236" spans="1:20" x14ac:dyDescent="0.15">
      <c r="A236" s="6" t="s">
        <v>163</v>
      </c>
      <c r="B236" s="9">
        <v>55.866908000000002</v>
      </c>
      <c r="C236" s="9">
        <v>11.983611</v>
      </c>
      <c r="D236" s="41"/>
      <c r="E236" s="41"/>
      <c r="F236" s="41"/>
      <c r="G236" s="41"/>
      <c r="H236" s="41"/>
      <c r="I236" s="41"/>
      <c r="J236" s="41"/>
      <c r="K236" s="41"/>
      <c r="L236" s="41"/>
      <c r="M236" s="41"/>
      <c r="N236" s="41"/>
      <c r="O236" s="6">
        <v>1</v>
      </c>
      <c r="P236" s="41"/>
      <c r="Q236" s="41"/>
      <c r="R236" s="41"/>
      <c r="S236" s="41"/>
      <c r="T236" s="6">
        <v>1</v>
      </c>
    </row>
    <row r="237" spans="1:20" x14ac:dyDescent="0.15">
      <c r="A237" s="6" t="s">
        <v>164</v>
      </c>
      <c r="B237" s="9">
        <v>56.485474000000004</v>
      </c>
      <c r="C237" s="9">
        <v>10.621195999999999</v>
      </c>
      <c r="D237" s="41"/>
      <c r="E237" s="41"/>
      <c r="F237" s="41"/>
      <c r="G237" s="41"/>
      <c r="H237" s="41"/>
      <c r="I237" s="41"/>
      <c r="J237" s="41"/>
      <c r="K237" s="41"/>
      <c r="L237" s="41"/>
      <c r="M237" s="41"/>
      <c r="N237" s="6">
        <v>1</v>
      </c>
      <c r="O237" s="41"/>
      <c r="P237" s="41"/>
      <c r="Q237" s="41"/>
      <c r="R237" s="41"/>
      <c r="S237" s="41"/>
      <c r="T237" s="6">
        <v>1</v>
      </c>
    </row>
    <row r="238" spans="1:20" x14ac:dyDescent="0.15">
      <c r="A238" s="6" t="s">
        <v>8465</v>
      </c>
      <c r="B238" s="9">
        <v>54.96649</v>
      </c>
      <c r="C238" s="9">
        <v>12.248849999999999</v>
      </c>
      <c r="D238" s="41"/>
      <c r="E238" s="41"/>
      <c r="F238" s="41"/>
      <c r="G238" s="41"/>
      <c r="H238" s="41"/>
      <c r="I238" s="41"/>
      <c r="J238" s="6">
        <v>1</v>
      </c>
      <c r="K238" s="41"/>
      <c r="L238" s="41"/>
      <c r="M238" s="41"/>
      <c r="N238" s="41"/>
      <c r="O238" s="41"/>
      <c r="P238" s="41"/>
      <c r="Q238" s="41"/>
      <c r="R238" s="41"/>
      <c r="S238" s="41"/>
      <c r="T238" s="6">
        <v>1</v>
      </c>
    </row>
    <row r="239" spans="1:20" x14ac:dyDescent="0.15">
      <c r="A239" s="6" t="s">
        <v>165</v>
      </c>
      <c r="B239" s="9">
        <v>55.198911000000003</v>
      </c>
      <c r="C239" s="9">
        <v>10.15564</v>
      </c>
      <c r="D239" s="41"/>
      <c r="E239" s="41"/>
      <c r="F239" s="41"/>
      <c r="G239" s="41"/>
      <c r="H239" s="41"/>
      <c r="I239" s="41"/>
      <c r="J239" s="41"/>
      <c r="K239" s="41"/>
      <c r="L239" s="41"/>
      <c r="M239" s="41"/>
      <c r="N239" s="6">
        <v>1</v>
      </c>
      <c r="O239" s="41"/>
      <c r="P239" s="41"/>
      <c r="Q239" s="41"/>
      <c r="R239" s="41"/>
      <c r="S239" s="41"/>
      <c r="T239" s="6">
        <v>1</v>
      </c>
    </row>
    <row r="240" spans="1:20" x14ac:dyDescent="0.15">
      <c r="A240" s="6" t="s">
        <v>166</v>
      </c>
      <c r="B240" s="9">
        <v>55.611550999999999</v>
      </c>
      <c r="C240" s="9">
        <v>11.300101</v>
      </c>
      <c r="D240" s="41"/>
      <c r="E240" s="41"/>
      <c r="F240" s="6">
        <v>1</v>
      </c>
      <c r="G240" s="41"/>
      <c r="H240" s="41"/>
      <c r="I240" s="41"/>
      <c r="J240" s="41"/>
      <c r="K240" s="41"/>
      <c r="L240" s="41"/>
      <c r="M240" s="6">
        <v>1</v>
      </c>
      <c r="N240" s="41"/>
      <c r="O240" s="41"/>
      <c r="P240" s="41"/>
      <c r="Q240" s="41"/>
      <c r="R240" s="41"/>
      <c r="S240" s="41"/>
      <c r="T240" s="6">
        <v>2</v>
      </c>
    </row>
    <row r="241" spans="1:20" x14ac:dyDescent="0.15">
      <c r="A241" s="6" t="s">
        <v>167</v>
      </c>
      <c r="B241" s="9">
        <v>55.611550999999999</v>
      </c>
      <c r="C241" s="9">
        <v>11.300101</v>
      </c>
      <c r="D241" s="41"/>
      <c r="E241" s="41"/>
      <c r="F241" s="6">
        <v>1</v>
      </c>
      <c r="G241" s="41"/>
      <c r="H241" s="41"/>
      <c r="I241" s="41"/>
      <c r="J241" s="41"/>
      <c r="K241" s="41"/>
      <c r="L241" s="41"/>
      <c r="M241" s="6">
        <v>1</v>
      </c>
      <c r="N241" s="41"/>
      <c r="O241" s="41"/>
      <c r="P241" s="41"/>
      <c r="Q241" s="41"/>
      <c r="R241" s="41"/>
      <c r="S241" s="41"/>
      <c r="T241" s="6">
        <v>2</v>
      </c>
    </row>
    <row r="242" spans="1:20" x14ac:dyDescent="0.15">
      <c r="A242" s="6" t="s">
        <v>168</v>
      </c>
      <c r="B242" s="9">
        <v>55.611550999999999</v>
      </c>
      <c r="C242" s="9">
        <v>11.300101</v>
      </c>
      <c r="D242" s="41"/>
      <c r="E242" s="41"/>
      <c r="F242" s="6">
        <v>1</v>
      </c>
      <c r="G242" s="41"/>
      <c r="H242" s="41"/>
      <c r="I242" s="41"/>
      <c r="J242" s="41"/>
      <c r="K242" s="41"/>
      <c r="L242" s="41"/>
      <c r="M242" s="6">
        <v>1</v>
      </c>
      <c r="N242" s="41"/>
      <c r="O242" s="41"/>
      <c r="P242" s="41"/>
      <c r="Q242" s="41"/>
      <c r="R242" s="41"/>
      <c r="S242" s="41"/>
      <c r="T242" s="6">
        <v>2</v>
      </c>
    </row>
    <row r="243" spans="1:20" x14ac:dyDescent="0.15">
      <c r="A243" s="6" t="s">
        <v>169</v>
      </c>
      <c r="B243" s="9">
        <v>55.2</v>
      </c>
      <c r="C243" s="9">
        <v>10.16</v>
      </c>
      <c r="D243" s="41"/>
      <c r="E243" s="41"/>
      <c r="F243" s="41"/>
      <c r="G243" s="41"/>
      <c r="H243" s="41"/>
      <c r="I243" s="41"/>
      <c r="J243" s="41"/>
      <c r="K243" s="41"/>
      <c r="L243" s="41"/>
      <c r="M243" s="6">
        <v>1</v>
      </c>
      <c r="N243" s="41"/>
      <c r="O243" s="41"/>
      <c r="P243" s="41"/>
      <c r="Q243" s="41"/>
      <c r="R243" s="41"/>
      <c r="S243" s="41"/>
      <c r="T243" s="6">
        <v>1</v>
      </c>
    </row>
    <row r="244" spans="1:20" x14ac:dyDescent="0.15">
      <c r="A244" s="6" t="s">
        <v>170</v>
      </c>
      <c r="B244" s="9">
        <v>55.611550999999999</v>
      </c>
      <c r="C244" s="9">
        <v>11.300101</v>
      </c>
      <c r="D244" s="41"/>
      <c r="E244" s="41"/>
      <c r="F244" s="6">
        <v>1</v>
      </c>
      <c r="G244" s="41"/>
      <c r="H244" s="41"/>
      <c r="I244" s="41"/>
      <c r="J244" s="41"/>
      <c r="K244" s="41"/>
      <c r="L244" s="41"/>
      <c r="M244" s="41"/>
      <c r="N244" s="41"/>
      <c r="O244" s="41"/>
      <c r="P244" s="41"/>
      <c r="Q244" s="41"/>
      <c r="R244" s="41"/>
      <c r="S244" s="41"/>
      <c r="T244" s="6">
        <v>1</v>
      </c>
    </row>
    <row r="245" spans="1:20" x14ac:dyDescent="0.15">
      <c r="A245" s="6" t="s">
        <v>171</v>
      </c>
      <c r="B245" s="9">
        <v>55.600999999999999</v>
      </c>
      <c r="C245" s="9">
        <v>11.311999999999999</v>
      </c>
      <c r="D245" s="6">
        <v>1</v>
      </c>
      <c r="E245" s="41"/>
      <c r="F245" s="41"/>
      <c r="G245" s="41"/>
      <c r="H245" s="41"/>
      <c r="I245" s="41"/>
      <c r="J245" s="41"/>
      <c r="K245" s="41"/>
      <c r="L245" s="6">
        <v>1</v>
      </c>
      <c r="M245" s="41"/>
      <c r="N245" s="41"/>
      <c r="O245" s="41"/>
      <c r="P245" s="41"/>
      <c r="Q245" s="41"/>
      <c r="R245" s="41"/>
      <c r="S245" s="41"/>
      <c r="T245" s="6">
        <v>2</v>
      </c>
    </row>
    <row r="246" spans="1:20" x14ac:dyDescent="0.15">
      <c r="A246" s="6" t="s">
        <v>172</v>
      </c>
      <c r="B246" s="9">
        <v>55.828000000000003</v>
      </c>
      <c r="C246" s="9">
        <v>12.166</v>
      </c>
      <c r="D246" s="6">
        <v>1</v>
      </c>
      <c r="E246" s="41"/>
      <c r="F246" s="41"/>
      <c r="G246" s="41"/>
      <c r="H246" s="41"/>
      <c r="I246" s="41"/>
      <c r="J246" s="41"/>
      <c r="K246" s="41"/>
      <c r="L246" s="41"/>
      <c r="M246" s="41"/>
      <c r="N246" s="41"/>
      <c r="O246" s="41"/>
      <c r="P246" s="41"/>
      <c r="Q246" s="41"/>
      <c r="R246" s="41"/>
      <c r="S246" s="41"/>
      <c r="T246" s="6">
        <v>1</v>
      </c>
    </row>
    <row r="247" spans="1:20" x14ac:dyDescent="0.15">
      <c r="A247" s="6" t="s">
        <v>7522</v>
      </c>
      <c r="B247" s="9">
        <v>55.838430000000002</v>
      </c>
      <c r="C247" s="9">
        <v>11.529199999999999</v>
      </c>
      <c r="D247" s="41"/>
      <c r="E247" s="41"/>
      <c r="F247" s="41"/>
      <c r="G247" s="41"/>
      <c r="H247" s="41"/>
      <c r="I247" s="41"/>
      <c r="J247" s="6">
        <v>1</v>
      </c>
      <c r="K247" s="41"/>
      <c r="L247" s="41"/>
      <c r="M247" s="41"/>
      <c r="N247" s="41"/>
      <c r="O247" s="41"/>
      <c r="P247" s="41"/>
      <c r="Q247" s="41"/>
      <c r="R247" s="41"/>
      <c r="S247" s="41"/>
      <c r="T247" s="6">
        <v>1</v>
      </c>
    </row>
    <row r="248" spans="1:20" x14ac:dyDescent="0.15">
      <c r="A248" s="6" t="s">
        <v>173</v>
      </c>
      <c r="B248" s="9">
        <v>55.646751999999999</v>
      </c>
      <c r="C248" s="9">
        <v>12.074076</v>
      </c>
      <c r="D248" s="41"/>
      <c r="E248" s="41"/>
      <c r="F248" s="41"/>
      <c r="G248" s="41"/>
      <c r="H248" s="41"/>
      <c r="I248" s="41"/>
      <c r="J248" s="41"/>
      <c r="K248" s="41"/>
      <c r="L248" s="41"/>
      <c r="M248" s="41"/>
      <c r="N248" s="41"/>
      <c r="O248" s="41"/>
      <c r="P248" s="41"/>
      <c r="Q248" s="41"/>
      <c r="R248" s="41"/>
      <c r="S248" s="6">
        <v>1</v>
      </c>
      <c r="T248" s="6">
        <v>1</v>
      </c>
    </row>
    <row r="249" spans="1:20" x14ac:dyDescent="0.15">
      <c r="A249" s="6" t="s">
        <v>8268</v>
      </c>
      <c r="B249" s="9">
        <v>56.700690000000002</v>
      </c>
      <c r="C249" s="9">
        <v>9.7404530000000005</v>
      </c>
      <c r="D249" s="41"/>
      <c r="E249" s="41"/>
      <c r="F249" s="41"/>
      <c r="G249" s="41"/>
      <c r="H249" s="41"/>
      <c r="I249" s="41"/>
      <c r="J249" s="6">
        <v>1</v>
      </c>
      <c r="K249" s="41"/>
      <c r="L249" s="41"/>
      <c r="M249" s="41"/>
      <c r="N249" s="41"/>
      <c r="O249" s="41"/>
      <c r="P249" s="41"/>
      <c r="Q249" s="41"/>
      <c r="R249" s="41"/>
      <c r="S249" s="41"/>
      <c r="T249" s="6">
        <v>1</v>
      </c>
    </row>
    <row r="250" spans="1:20" x14ac:dyDescent="0.15">
      <c r="A250" s="6" t="s">
        <v>174</v>
      </c>
      <c r="B250" s="9">
        <v>56.825333000000001</v>
      </c>
      <c r="C250" s="9">
        <v>9.0192399999999999</v>
      </c>
      <c r="D250" s="41"/>
      <c r="E250" s="41"/>
      <c r="F250" s="41"/>
      <c r="G250" s="41"/>
      <c r="H250" s="41"/>
      <c r="I250" s="41"/>
      <c r="J250" s="41"/>
      <c r="K250" s="41"/>
      <c r="L250" s="41"/>
      <c r="M250" s="41"/>
      <c r="N250" s="41"/>
      <c r="O250" s="41"/>
      <c r="P250" s="41"/>
      <c r="Q250" s="41"/>
      <c r="R250" s="41"/>
      <c r="S250" s="6">
        <v>1</v>
      </c>
      <c r="T250" s="6">
        <v>1</v>
      </c>
    </row>
    <row r="251" spans="1:20" x14ac:dyDescent="0.15">
      <c r="A251" s="6" t="s">
        <v>175</v>
      </c>
      <c r="B251" s="9">
        <v>57.092157999999998</v>
      </c>
      <c r="C251" s="9">
        <v>9.0160579999999992</v>
      </c>
      <c r="D251" s="41"/>
      <c r="E251" s="41"/>
      <c r="F251" s="41"/>
      <c r="G251" s="41"/>
      <c r="H251" s="41"/>
      <c r="I251" s="41"/>
      <c r="J251" s="41"/>
      <c r="K251" s="41"/>
      <c r="L251" s="6">
        <v>1</v>
      </c>
      <c r="M251" s="41"/>
      <c r="N251" s="41"/>
      <c r="O251" s="41"/>
      <c r="P251" s="41"/>
      <c r="Q251" s="41"/>
      <c r="R251" s="41"/>
      <c r="S251" s="41"/>
      <c r="T251" s="6">
        <v>1</v>
      </c>
    </row>
    <row r="252" spans="1:20" x14ac:dyDescent="0.15">
      <c r="A252" s="6" t="s">
        <v>176</v>
      </c>
      <c r="B252" s="9">
        <v>56.433</v>
      </c>
      <c r="C252" s="9">
        <v>10.789</v>
      </c>
      <c r="D252" s="6">
        <v>1</v>
      </c>
      <c r="E252" s="6">
        <v>1</v>
      </c>
      <c r="F252" s="41"/>
      <c r="G252" s="41"/>
      <c r="H252" s="41"/>
      <c r="I252" s="41"/>
      <c r="J252" s="41"/>
      <c r="K252" s="41"/>
      <c r="L252" s="41"/>
      <c r="M252" s="41"/>
      <c r="N252" s="41"/>
      <c r="O252" s="41"/>
      <c r="P252" s="41"/>
      <c r="Q252" s="41"/>
      <c r="R252" s="41"/>
      <c r="S252" s="41"/>
      <c r="T252" s="6">
        <v>2</v>
      </c>
    </row>
    <row r="253" spans="1:20" x14ac:dyDescent="0.15">
      <c r="A253" s="6" t="s">
        <v>177</v>
      </c>
      <c r="B253" s="9">
        <v>56.433</v>
      </c>
      <c r="C253" s="9">
        <v>10.789</v>
      </c>
      <c r="D253" s="6">
        <v>1</v>
      </c>
      <c r="E253" s="41"/>
      <c r="F253" s="41"/>
      <c r="G253" s="41"/>
      <c r="H253" s="41"/>
      <c r="I253" s="41"/>
      <c r="J253" s="41"/>
      <c r="K253" s="41"/>
      <c r="L253" s="41"/>
      <c r="M253" s="41"/>
      <c r="N253" s="41"/>
      <c r="O253" s="41"/>
      <c r="P253" s="41"/>
      <c r="Q253" s="41"/>
      <c r="R253" s="41"/>
      <c r="S253" s="41"/>
      <c r="T253" s="6">
        <v>1</v>
      </c>
    </row>
    <row r="254" spans="1:20" x14ac:dyDescent="0.15">
      <c r="A254" s="6" t="s">
        <v>7226</v>
      </c>
      <c r="B254" s="9">
        <v>56.92015</v>
      </c>
      <c r="C254" s="9">
        <v>8.5716809999999999</v>
      </c>
      <c r="D254" s="41"/>
      <c r="E254" s="41"/>
      <c r="F254" s="41"/>
      <c r="G254" s="41"/>
      <c r="H254" s="41"/>
      <c r="I254" s="41"/>
      <c r="J254" s="6">
        <v>1</v>
      </c>
      <c r="K254" s="41"/>
      <c r="L254" s="41"/>
      <c r="M254" s="41"/>
      <c r="N254" s="41"/>
      <c r="O254" s="41"/>
      <c r="P254" s="41"/>
      <c r="Q254" s="41"/>
      <c r="R254" s="41"/>
      <c r="S254" s="41"/>
      <c r="T254" s="6">
        <v>1</v>
      </c>
    </row>
    <row r="255" spans="1:20" x14ac:dyDescent="0.15">
      <c r="A255" s="6" t="s">
        <v>178</v>
      </c>
      <c r="B255" s="9">
        <v>56.238408999999997</v>
      </c>
      <c r="C255" s="9">
        <v>10.399710000000001</v>
      </c>
      <c r="D255" s="41"/>
      <c r="E255" s="41"/>
      <c r="F255" s="41"/>
      <c r="G255" s="6">
        <v>1</v>
      </c>
      <c r="H255" s="41"/>
      <c r="I255" s="41"/>
      <c r="J255" s="41"/>
      <c r="K255" s="41"/>
      <c r="L255" s="41"/>
      <c r="M255" s="41"/>
      <c r="N255" s="41"/>
      <c r="O255" s="41"/>
      <c r="P255" s="41"/>
      <c r="Q255" s="41"/>
      <c r="R255" s="41"/>
      <c r="S255" s="41"/>
      <c r="T255" s="6">
        <v>1</v>
      </c>
    </row>
    <row r="256" spans="1:20" x14ac:dyDescent="0.15">
      <c r="A256" s="6" t="s">
        <v>179</v>
      </c>
      <c r="B256" s="9">
        <v>56.018943</v>
      </c>
      <c r="C256" s="9">
        <v>10.246359999999999</v>
      </c>
      <c r="D256" s="41"/>
      <c r="E256" s="41"/>
      <c r="F256" s="41"/>
      <c r="G256" s="41"/>
      <c r="H256" s="41"/>
      <c r="I256" s="6">
        <v>1</v>
      </c>
      <c r="J256" s="41"/>
      <c r="K256" s="41"/>
      <c r="L256" s="41"/>
      <c r="M256" s="41"/>
      <c r="N256" s="41"/>
      <c r="O256" s="6">
        <v>1</v>
      </c>
      <c r="P256" s="41"/>
      <c r="Q256" s="41"/>
      <c r="R256" s="6">
        <v>1</v>
      </c>
      <c r="S256" s="6">
        <v>1</v>
      </c>
      <c r="T256" s="6">
        <v>4</v>
      </c>
    </row>
    <row r="257" spans="1:20" x14ac:dyDescent="0.15">
      <c r="A257" s="6" t="s">
        <v>180</v>
      </c>
      <c r="B257" s="9">
        <v>55.832594</v>
      </c>
      <c r="C257" s="9">
        <v>12.056948</v>
      </c>
      <c r="D257" s="41"/>
      <c r="E257" s="41"/>
      <c r="F257" s="41"/>
      <c r="G257" s="41"/>
      <c r="H257" s="41"/>
      <c r="I257" s="41"/>
      <c r="J257" s="41"/>
      <c r="K257" s="41"/>
      <c r="L257" s="41"/>
      <c r="M257" s="41"/>
      <c r="N257" s="41"/>
      <c r="O257" s="41"/>
      <c r="P257" s="41"/>
      <c r="Q257" s="41"/>
      <c r="R257" s="41"/>
      <c r="S257" s="6">
        <v>1</v>
      </c>
      <c r="T257" s="6">
        <v>1</v>
      </c>
    </row>
    <row r="258" spans="1:20" x14ac:dyDescent="0.15">
      <c r="A258" s="6" t="s">
        <v>181</v>
      </c>
      <c r="B258" s="9">
        <v>55.960365000000003</v>
      </c>
      <c r="C258" s="9">
        <v>12.006878</v>
      </c>
      <c r="D258" s="6">
        <v>1</v>
      </c>
      <c r="E258" s="41"/>
      <c r="F258" s="41"/>
      <c r="G258" s="41"/>
      <c r="H258" s="41"/>
      <c r="I258" s="6">
        <v>1</v>
      </c>
      <c r="J258" s="41"/>
      <c r="K258" s="41"/>
      <c r="L258" s="41"/>
      <c r="M258" s="41"/>
      <c r="N258" s="6">
        <v>1</v>
      </c>
      <c r="O258" s="6">
        <v>1</v>
      </c>
      <c r="P258" s="41"/>
      <c r="Q258" s="41"/>
      <c r="R258" s="41"/>
      <c r="S258" s="41"/>
      <c r="T258" s="6">
        <v>4</v>
      </c>
    </row>
    <row r="259" spans="1:20" x14ac:dyDescent="0.15">
      <c r="A259" s="6" t="s">
        <v>182</v>
      </c>
      <c r="B259" s="9">
        <v>55.960365000000003</v>
      </c>
      <c r="C259" s="9">
        <v>12.006878</v>
      </c>
      <c r="D259" s="6">
        <v>1</v>
      </c>
      <c r="E259" s="41"/>
      <c r="F259" s="41"/>
      <c r="G259" s="41"/>
      <c r="H259" s="41"/>
      <c r="I259" s="41"/>
      <c r="J259" s="41"/>
      <c r="K259" s="41"/>
      <c r="L259" s="41"/>
      <c r="M259" s="41"/>
      <c r="N259" s="41"/>
      <c r="O259" s="41"/>
      <c r="P259" s="41"/>
      <c r="Q259" s="41"/>
      <c r="R259" s="41"/>
      <c r="S259" s="41"/>
      <c r="T259" s="6">
        <v>1</v>
      </c>
    </row>
    <row r="260" spans="1:20" x14ac:dyDescent="0.15">
      <c r="A260" s="6" t="s">
        <v>6394</v>
      </c>
      <c r="B260" s="9">
        <v>55.201360000000001</v>
      </c>
      <c r="C260" s="9">
        <v>9.295534</v>
      </c>
      <c r="D260" s="41"/>
      <c r="E260" s="41"/>
      <c r="F260" s="41"/>
      <c r="G260" s="41"/>
      <c r="H260" s="41"/>
      <c r="I260" s="41"/>
      <c r="J260" s="6">
        <v>1</v>
      </c>
      <c r="K260" s="41"/>
      <c r="L260" s="41"/>
      <c r="M260" s="41"/>
      <c r="N260" s="41"/>
      <c r="O260" s="41"/>
      <c r="P260" s="41"/>
      <c r="Q260" s="41"/>
      <c r="R260" s="41"/>
      <c r="S260" s="41"/>
      <c r="T260" s="6">
        <v>1</v>
      </c>
    </row>
    <row r="261" spans="1:20" x14ac:dyDescent="0.15">
      <c r="A261" s="6" t="s">
        <v>7643</v>
      </c>
      <c r="B261" s="9">
        <v>56.075220000000002</v>
      </c>
      <c r="C261" s="9">
        <v>8.9687059999999992</v>
      </c>
      <c r="D261" s="41"/>
      <c r="E261" s="41"/>
      <c r="F261" s="41"/>
      <c r="G261" s="41"/>
      <c r="H261" s="41"/>
      <c r="I261" s="41"/>
      <c r="J261" s="6">
        <v>1</v>
      </c>
      <c r="K261" s="41"/>
      <c r="L261" s="41"/>
      <c r="M261" s="41"/>
      <c r="N261" s="41"/>
      <c r="O261" s="41"/>
      <c r="P261" s="41"/>
      <c r="Q261" s="41"/>
      <c r="R261" s="41"/>
      <c r="S261" s="41"/>
      <c r="T261" s="6">
        <v>1</v>
      </c>
    </row>
    <row r="262" spans="1:20" x14ac:dyDescent="0.15">
      <c r="A262" s="6" t="s">
        <v>11311</v>
      </c>
      <c r="B262" s="9">
        <v>56.07432</v>
      </c>
      <c r="C262" s="9">
        <v>8.9824929999999998</v>
      </c>
      <c r="D262" s="41"/>
      <c r="E262" s="41"/>
      <c r="F262" s="41"/>
      <c r="G262" s="41"/>
      <c r="H262" s="41"/>
      <c r="I262" s="41"/>
      <c r="J262" s="6">
        <v>1</v>
      </c>
      <c r="K262" s="41"/>
      <c r="L262" s="41"/>
      <c r="M262" s="41"/>
      <c r="N262" s="41"/>
      <c r="O262" s="41"/>
      <c r="P262" s="41"/>
      <c r="Q262" s="41"/>
      <c r="R262" s="41"/>
      <c r="S262" s="41"/>
      <c r="T262" s="6">
        <v>1</v>
      </c>
    </row>
    <row r="263" spans="1:20" x14ac:dyDescent="0.15">
      <c r="A263" s="6" t="s">
        <v>183</v>
      </c>
      <c r="B263" s="9">
        <v>55.608995</v>
      </c>
      <c r="C263" s="9">
        <v>11.536535000000001</v>
      </c>
      <c r="D263" s="41"/>
      <c r="E263" s="41"/>
      <c r="F263" s="41"/>
      <c r="G263" s="41"/>
      <c r="H263" s="41"/>
      <c r="I263" s="41"/>
      <c r="J263" s="41"/>
      <c r="K263" s="41"/>
      <c r="L263" s="6">
        <v>1</v>
      </c>
      <c r="M263" s="41"/>
      <c r="N263" s="41"/>
      <c r="O263" s="6">
        <v>1</v>
      </c>
      <c r="P263" s="41"/>
      <c r="Q263" s="41"/>
      <c r="R263" s="41"/>
      <c r="S263" s="41"/>
      <c r="T263" s="6">
        <v>2</v>
      </c>
    </row>
    <row r="264" spans="1:20" x14ac:dyDescent="0.15">
      <c r="A264" s="6" t="s">
        <v>185</v>
      </c>
      <c r="B264" s="9">
        <v>55.597636000000001</v>
      </c>
      <c r="C264" s="9">
        <v>11.517322999999999</v>
      </c>
      <c r="D264" s="41"/>
      <c r="E264" s="41"/>
      <c r="F264" s="6">
        <v>1</v>
      </c>
      <c r="G264" s="41"/>
      <c r="H264" s="41"/>
      <c r="I264" s="41"/>
      <c r="J264" s="41"/>
      <c r="K264" s="41"/>
      <c r="L264" s="41"/>
      <c r="M264" s="41"/>
      <c r="N264" s="41"/>
      <c r="O264" s="41"/>
      <c r="P264" s="41"/>
      <c r="Q264" s="41"/>
      <c r="R264" s="41"/>
      <c r="S264" s="41"/>
      <c r="T264" s="6">
        <v>1</v>
      </c>
    </row>
    <row r="265" spans="1:20" x14ac:dyDescent="0.15">
      <c r="A265" s="6" t="s">
        <v>186</v>
      </c>
      <c r="B265" s="9">
        <v>56.298299999999998</v>
      </c>
      <c r="C265" s="9">
        <v>10.228300000000001</v>
      </c>
      <c r="D265" s="41"/>
      <c r="E265" s="41"/>
      <c r="F265" s="6">
        <v>1</v>
      </c>
      <c r="G265" s="41"/>
      <c r="H265" s="41"/>
      <c r="I265" s="41"/>
      <c r="J265" s="41"/>
      <c r="K265" s="41"/>
      <c r="L265" s="41"/>
      <c r="M265" s="41"/>
      <c r="N265" s="41"/>
      <c r="O265" s="41"/>
      <c r="P265" s="41"/>
      <c r="Q265" s="41"/>
      <c r="R265" s="41"/>
      <c r="S265" s="41"/>
      <c r="T265" s="6">
        <v>1</v>
      </c>
    </row>
    <row r="266" spans="1:20" x14ac:dyDescent="0.15">
      <c r="A266" s="6" t="s">
        <v>187</v>
      </c>
      <c r="B266" s="9">
        <v>56.428769000000003</v>
      </c>
      <c r="C266" s="9">
        <v>10.810587999999999</v>
      </c>
      <c r="D266" s="41"/>
      <c r="E266" s="6">
        <v>1</v>
      </c>
      <c r="F266" s="41"/>
      <c r="G266" s="41"/>
      <c r="H266" s="41"/>
      <c r="I266" s="6">
        <v>1</v>
      </c>
      <c r="J266" s="41"/>
      <c r="K266" s="41"/>
      <c r="L266" s="41"/>
      <c r="M266" s="41"/>
      <c r="N266" s="41"/>
      <c r="O266" s="41"/>
      <c r="P266" s="41"/>
      <c r="Q266" s="41"/>
      <c r="R266" s="6">
        <v>1</v>
      </c>
      <c r="S266" s="6">
        <v>1</v>
      </c>
      <c r="T266" s="6">
        <v>4</v>
      </c>
    </row>
    <row r="267" spans="1:20" x14ac:dyDescent="0.15">
      <c r="A267" s="6" t="s">
        <v>188</v>
      </c>
      <c r="B267" s="9">
        <v>56.428769000000003</v>
      </c>
      <c r="C267" s="9">
        <v>10.810587999999999</v>
      </c>
      <c r="D267" s="41"/>
      <c r="E267" s="41"/>
      <c r="F267" s="41"/>
      <c r="G267" s="6">
        <v>1</v>
      </c>
      <c r="H267" s="41"/>
      <c r="I267" s="41"/>
      <c r="J267" s="41"/>
      <c r="K267" s="41"/>
      <c r="L267" s="41"/>
      <c r="M267" s="41"/>
      <c r="N267" s="41"/>
      <c r="O267" s="41"/>
      <c r="P267" s="41"/>
      <c r="Q267" s="41"/>
      <c r="R267" s="41"/>
      <c r="S267" s="41"/>
      <c r="T267" s="6">
        <v>1</v>
      </c>
    </row>
    <row r="268" spans="1:20" x14ac:dyDescent="0.15">
      <c r="A268" s="6" t="s">
        <v>7329</v>
      </c>
      <c r="B268" s="9">
        <v>55.283479999999997</v>
      </c>
      <c r="C268" s="9">
        <v>10.4717</v>
      </c>
      <c r="D268" s="41"/>
      <c r="E268" s="41"/>
      <c r="F268" s="41"/>
      <c r="G268" s="41"/>
      <c r="H268" s="41"/>
      <c r="I268" s="41"/>
      <c r="J268" s="6">
        <v>1</v>
      </c>
      <c r="K268" s="41"/>
      <c r="L268" s="41"/>
      <c r="M268" s="41"/>
      <c r="N268" s="41"/>
      <c r="O268" s="41"/>
      <c r="P268" s="41"/>
      <c r="Q268" s="41"/>
      <c r="R268" s="41"/>
      <c r="S268" s="41"/>
      <c r="T268" s="6">
        <v>1</v>
      </c>
    </row>
    <row r="269" spans="1:20" x14ac:dyDescent="0.15">
      <c r="A269" s="6" t="s">
        <v>8022</v>
      </c>
      <c r="B269" s="9">
        <v>55.512430000000002</v>
      </c>
      <c r="C269" s="9">
        <v>10.46367</v>
      </c>
      <c r="D269" s="41"/>
      <c r="E269" s="41"/>
      <c r="F269" s="41"/>
      <c r="G269" s="41"/>
      <c r="H269" s="41"/>
      <c r="I269" s="41"/>
      <c r="J269" s="6">
        <v>1</v>
      </c>
      <c r="K269" s="41"/>
      <c r="L269" s="41"/>
      <c r="M269" s="41"/>
      <c r="N269" s="41"/>
      <c r="O269" s="41"/>
      <c r="P269" s="41"/>
      <c r="Q269" s="41"/>
      <c r="R269" s="41"/>
      <c r="S269" s="41"/>
      <c r="T269" s="6">
        <v>1</v>
      </c>
    </row>
    <row r="270" spans="1:20" x14ac:dyDescent="0.15">
      <c r="A270" s="6" t="s">
        <v>6706</v>
      </c>
      <c r="B270" s="9">
        <v>55.934130000000003</v>
      </c>
      <c r="C270" s="9">
        <v>10.17141</v>
      </c>
      <c r="D270" s="41"/>
      <c r="E270" s="41"/>
      <c r="F270" s="41"/>
      <c r="G270" s="41"/>
      <c r="H270" s="41"/>
      <c r="I270" s="41"/>
      <c r="J270" s="6">
        <v>1</v>
      </c>
      <c r="K270" s="41"/>
      <c r="L270" s="41"/>
      <c r="M270" s="41"/>
      <c r="N270" s="41"/>
      <c r="O270" s="41"/>
      <c r="P270" s="41"/>
      <c r="Q270" s="41"/>
      <c r="R270" s="41"/>
      <c r="S270" s="41"/>
      <c r="T270" s="6">
        <v>1</v>
      </c>
    </row>
    <row r="271" spans="1:20" x14ac:dyDescent="0.15">
      <c r="A271" s="6" t="s">
        <v>8032</v>
      </c>
      <c r="B271" s="9">
        <v>56.79468</v>
      </c>
      <c r="C271" s="9">
        <v>9.0593769999999996</v>
      </c>
      <c r="D271" s="41"/>
      <c r="E271" s="41"/>
      <c r="F271" s="41"/>
      <c r="G271" s="41"/>
      <c r="H271" s="41"/>
      <c r="I271" s="41"/>
      <c r="J271" s="6">
        <v>1</v>
      </c>
      <c r="K271" s="41"/>
      <c r="L271" s="41"/>
      <c r="M271" s="41"/>
      <c r="N271" s="41"/>
      <c r="O271" s="41"/>
      <c r="P271" s="41"/>
      <c r="Q271" s="41"/>
      <c r="R271" s="41"/>
      <c r="S271" s="41"/>
      <c r="T271" s="6">
        <v>1</v>
      </c>
    </row>
    <row r="272" spans="1:20" x14ac:dyDescent="0.15">
      <c r="A272" s="6" t="s">
        <v>189</v>
      </c>
      <c r="B272" s="9">
        <v>55.961100999999999</v>
      </c>
      <c r="C272" s="9">
        <v>11.583404</v>
      </c>
      <c r="D272" s="41"/>
      <c r="E272" s="41"/>
      <c r="F272" s="41"/>
      <c r="G272" s="41"/>
      <c r="H272" s="41"/>
      <c r="I272" s="6">
        <v>1</v>
      </c>
      <c r="J272" s="41"/>
      <c r="K272" s="41"/>
      <c r="L272" s="6">
        <v>1</v>
      </c>
      <c r="M272" s="41"/>
      <c r="N272" s="6">
        <v>1</v>
      </c>
      <c r="O272" s="6">
        <v>1</v>
      </c>
      <c r="P272" s="41"/>
      <c r="Q272" s="41"/>
      <c r="R272" s="6">
        <v>1</v>
      </c>
      <c r="S272" s="6">
        <v>1</v>
      </c>
      <c r="T272" s="6">
        <v>6</v>
      </c>
    </row>
    <row r="273" spans="1:20" x14ac:dyDescent="0.15">
      <c r="A273" s="6" t="s">
        <v>190</v>
      </c>
      <c r="B273" s="9">
        <v>55.107999999999997</v>
      </c>
      <c r="C273" s="9">
        <v>10.111000000000001</v>
      </c>
      <c r="D273" s="6">
        <v>1</v>
      </c>
      <c r="E273" s="41"/>
      <c r="F273" s="41"/>
      <c r="G273" s="41"/>
      <c r="H273" s="41"/>
      <c r="I273" s="41"/>
      <c r="J273" s="6">
        <v>1</v>
      </c>
      <c r="K273" s="41"/>
      <c r="L273" s="41"/>
      <c r="M273" s="41"/>
      <c r="N273" s="41"/>
      <c r="O273" s="41"/>
      <c r="P273" s="41"/>
      <c r="Q273" s="41"/>
      <c r="R273" s="41"/>
      <c r="S273" s="41"/>
      <c r="T273" s="6">
        <v>2</v>
      </c>
    </row>
    <row r="274" spans="1:20" x14ac:dyDescent="0.15">
      <c r="A274" s="6" t="s">
        <v>191</v>
      </c>
      <c r="B274" s="9">
        <v>57.331313000000002</v>
      </c>
      <c r="C274" s="9">
        <v>9.7001209999999993</v>
      </c>
      <c r="D274" s="41"/>
      <c r="E274" s="41"/>
      <c r="F274" s="41"/>
      <c r="G274" s="41"/>
      <c r="H274" s="41"/>
      <c r="I274" s="6">
        <v>1</v>
      </c>
      <c r="J274" s="41"/>
      <c r="K274" s="41"/>
      <c r="L274" s="41"/>
      <c r="M274" s="41"/>
      <c r="N274" s="41"/>
      <c r="O274" s="41"/>
      <c r="P274" s="41"/>
      <c r="Q274" s="41"/>
      <c r="R274" s="6">
        <v>1</v>
      </c>
      <c r="S274" s="41"/>
      <c r="T274" s="6">
        <v>2</v>
      </c>
    </row>
    <row r="275" spans="1:20" x14ac:dyDescent="0.15">
      <c r="A275" s="6" t="s">
        <v>7141</v>
      </c>
      <c r="B275" s="9">
        <v>56.974730000000001</v>
      </c>
      <c r="C275" s="9">
        <v>8.5325839999999999</v>
      </c>
      <c r="D275" s="41"/>
      <c r="E275" s="41"/>
      <c r="F275" s="41"/>
      <c r="G275" s="41"/>
      <c r="H275" s="41"/>
      <c r="I275" s="41"/>
      <c r="J275" s="6">
        <v>1</v>
      </c>
      <c r="K275" s="41"/>
      <c r="L275" s="41"/>
      <c r="M275" s="41"/>
      <c r="N275" s="41"/>
      <c r="O275" s="41"/>
      <c r="P275" s="41"/>
      <c r="Q275" s="41"/>
      <c r="R275" s="41"/>
      <c r="S275" s="41"/>
      <c r="T275" s="6">
        <v>1</v>
      </c>
    </row>
    <row r="276" spans="1:20" x14ac:dyDescent="0.15">
      <c r="A276" s="6" t="s">
        <v>7039</v>
      </c>
      <c r="B276" s="9">
        <v>56.97213</v>
      </c>
      <c r="C276" s="9">
        <v>9.3572000000000006</v>
      </c>
      <c r="D276" s="41"/>
      <c r="E276" s="41"/>
      <c r="F276" s="41"/>
      <c r="G276" s="41"/>
      <c r="H276" s="41"/>
      <c r="I276" s="41"/>
      <c r="J276" s="6">
        <v>1</v>
      </c>
      <c r="K276" s="41"/>
      <c r="L276" s="41"/>
      <c r="M276" s="41"/>
      <c r="N276" s="41"/>
      <c r="O276" s="41"/>
      <c r="P276" s="41"/>
      <c r="Q276" s="41"/>
      <c r="R276" s="41"/>
      <c r="S276" s="41"/>
      <c r="T276" s="6">
        <v>1</v>
      </c>
    </row>
    <row r="277" spans="1:20" x14ac:dyDescent="0.15">
      <c r="A277" s="6" t="s">
        <v>11312</v>
      </c>
      <c r="B277" s="9">
        <v>56.188400000000001</v>
      </c>
      <c r="C277" s="9">
        <v>9.3572000000000006</v>
      </c>
      <c r="D277" s="41"/>
      <c r="E277" s="41"/>
      <c r="F277" s="41"/>
      <c r="G277" s="41"/>
      <c r="H277" s="41"/>
      <c r="I277" s="41"/>
      <c r="J277" s="6">
        <v>1</v>
      </c>
      <c r="K277" s="41"/>
      <c r="L277" s="41"/>
      <c r="M277" s="41"/>
      <c r="N277" s="41"/>
      <c r="O277" s="41"/>
      <c r="P277" s="41"/>
      <c r="Q277" s="41"/>
      <c r="R277" s="41"/>
      <c r="S277" s="41"/>
      <c r="T277" s="6">
        <v>1</v>
      </c>
    </row>
    <row r="278" spans="1:20" x14ac:dyDescent="0.15">
      <c r="A278" s="6" t="s">
        <v>192</v>
      </c>
      <c r="B278" s="9">
        <v>56.653711000000001</v>
      </c>
      <c r="C278" s="9">
        <v>8.7733620000000005</v>
      </c>
      <c r="D278" s="41"/>
      <c r="E278" s="41"/>
      <c r="F278" s="41"/>
      <c r="G278" s="41"/>
      <c r="H278" s="41"/>
      <c r="I278" s="6">
        <v>1</v>
      </c>
      <c r="J278" s="41"/>
      <c r="K278" s="41"/>
      <c r="L278" s="41"/>
      <c r="M278" s="41"/>
      <c r="N278" s="41"/>
      <c r="O278" s="41"/>
      <c r="P278" s="41"/>
      <c r="Q278" s="41"/>
      <c r="R278" s="41"/>
      <c r="S278" s="41"/>
      <c r="T278" s="6">
        <v>1</v>
      </c>
    </row>
    <row r="279" spans="1:20" x14ac:dyDescent="0.15">
      <c r="A279" s="6" t="s">
        <v>7349</v>
      </c>
      <c r="B279" s="9">
        <v>56.515389999999996</v>
      </c>
      <c r="C279" s="9">
        <v>9.0895290000000006</v>
      </c>
      <c r="D279" s="41"/>
      <c r="E279" s="41"/>
      <c r="F279" s="41"/>
      <c r="G279" s="41"/>
      <c r="H279" s="41"/>
      <c r="I279" s="41"/>
      <c r="J279" s="6">
        <v>1</v>
      </c>
      <c r="K279" s="41"/>
      <c r="L279" s="41"/>
      <c r="M279" s="41"/>
      <c r="N279" s="41"/>
      <c r="O279" s="41"/>
      <c r="P279" s="41"/>
      <c r="Q279" s="41"/>
      <c r="R279" s="41"/>
      <c r="S279" s="41"/>
      <c r="T279" s="6">
        <v>1</v>
      </c>
    </row>
    <row r="280" spans="1:20" x14ac:dyDescent="0.15">
      <c r="A280" s="6" t="s">
        <v>193</v>
      </c>
      <c r="B280" s="9">
        <v>56.371000000000002</v>
      </c>
      <c r="C280" s="9">
        <v>10.573</v>
      </c>
      <c r="D280" s="6">
        <v>1</v>
      </c>
      <c r="E280" s="41"/>
      <c r="F280" s="41"/>
      <c r="G280" s="41"/>
      <c r="H280" s="41"/>
      <c r="I280" s="6">
        <v>1</v>
      </c>
      <c r="J280" s="41"/>
      <c r="K280" s="41"/>
      <c r="L280" s="41"/>
      <c r="M280" s="41"/>
      <c r="N280" s="41"/>
      <c r="O280" s="41"/>
      <c r="P280" s="41"/>
      <c r="Q280" s="41"/>
      <c r="R280" s="6">
        <v>1</v>
      </c>
      <c r="S280" s="6">
        <v>1</v>
      </c>
      <c r="T280" s="6">
        <v>4</v>
      </c>
    </row>
    <row r="281" spans="1:20" x14ac:dyDescent="0.15">
      <c r="A281" s="6" t="s">
        <v>1244</v>
      </c>
      <c r="B281" s="9">
        <v>55.4</v>
      </c>
      <c r="C281" s="9">
        <v>10.130000000000001</v>
      </c>
      <c r="D281" s="6">
        <v>1</v>
      </c>
      <c r="E281" s="41"/>
      <c r="F281" s="41"/>
      <c r="G281" s="41"/>
      <c r="H281" s="41"/>
      <c r="I281" s="41"/>
      <c r="J281" s="41"/>
      <c r="K281" s="41"/>
      <c r="L281" s="41"/>
      <c r="M281" s="41"/>
      <c r="N281" s="41"/>
      <c r="O281" s="41"/>
      <c r="P281" s="41"/>
      <c r="Q281" s="41"/>
      <c r="R281" s="41"/>
      <c r="S281" s="41"/>
      <c r="T281" s="6">
        <v>1</v>
      </c>
    </row>
    <row r="282" spans="1:20" x14ac:dyDescent="0.15">
      <c r="A282" s="6" t="s">
        <v>194</v>
      </c>
      <c r="B282" s="9">
        <v>55.454340000000002</v>
      </c>
      <c r="C282" s="9">
        <v>12.191106</v>
      </c>
      <c r="D282" s="41"/>
      <c r="E282" s="41"/>
      <c r="F282" s="41"/>
      <c r="G282" s="6">
        <v>1</v>
      </c>
      <c r="H282" s="41"/>
      <c r="I282" s="41"/>
      <c r="J282" s="41"/>
      <c r="K282" s="41"/>
      <c r="L282" s="41"/>
      <c r="M282" s="41"/>
      <c r="N282" s="41"/>
      <c r="O282" s="41"/>
      <c r="P282" s="41"/>
      <c r="Q282" s="41"/>
      <c r="R282" s="41"/>
      <c r="S282" s="41"/>
      <c r="T282" s="6">
        <v>1</v>
      </c>
    </row>
    <row r="283" spans="1:20" x14ac:dyDescent="0.15">
      <c r="A283" s="6" t="s">
        <v>1253</v>
      </c>
      <c r="B283" s="9">
        <v>55.4</v>
      </c>
      <c r="C283" s="9">
        <v>12.37</v>
      </c>
      <c r="D283" s="6">
        <v>1</v>
      </c>
      <c r="E283" s="41"/>
      <c r="F283" s="41"/>
      <c r="G283" s="41"/>
      <c r="H283" s="41"/>
      <c r="I283" s="41"/>
      <c r="J283" s="41"/>
      <c r="K283" s="41"/>
      <c r="L283" s="41"/>
      <c r="M283" s="41"/>
      <c r="N283" s="41"/>
      <c r="O283" s="41"/>
      <c r="P283" s="41"/>
      <c r="Q283" s="41"/>
      <c r="R283" s="41"/>
      <c r="S283" s="41"/>
      <c r="T283" s="6">
        <v>1</v>
      </c>
    </row>
    <row r="284" spans="1:20" x14ac:dyDescent="0.15">
      <c r="A284" s="6" t="s">
        <v>8517</v>
      </c>
      <c r="B284" s="9">
        <v>57.060409999999997</v>
      </c>
      <c r="C284" s="9">
        <v>9.4591360000000009</v>
      </c>
      <c r="D284" s="41"/>
      <c r="E284" s="41"/>
      <c r="F284" s="41"/>
      <c r="G284" s="41"/>
      <c r="H284" s="41"/>
      <c r="I284" s="41"/>
      <c r="J284" s="6">
        <v>1</v>
      </c>
      <c r="K284" s="41"/>
      <c r="L284" s="41"/>
      <c r="M284" s="41"/>
      <c r="N284" s="41"/>
      <c r="O284" s="41"/>
      <c r="P284" s="41"/>
      <c r="Q284" s="41"/>
      <c r="R284" s="41"/>
      <c r="S284" s="41"/>
      <c r="T284" s="6">
        <v>1</v>
      </c>
    </row>
    <row r="285" spans="1:20" x14ac:dyDescent="0.15">
      <c r="A285" s="6" t="s">
        <v>195</v>
      </c>
      <c r="B285" s="9">
        <v>55.501669999999997</v>
      </c>
      <c r="C285" s="9">
        <v>9.5923359999999995</v>
      </c>
      <c r="D285" s="41"/>
      <c r="E285" s="41"/>
      <c r="F285" s="41"/>
      <c r="G285" s="41"/>
      <c r="H285" s="41"/>
      <c r="I285" s="41"/>
      <c r="J285" s="41"/>
      <c r="K285" s="41"/>
      <c r="L285" s="6">
        <v>1</v>
      </c>
      <c r="M285" s="41"/>
      <c r="N285" s="6">
        <v>1</v>
      </c>
      <c r="O285" s="6">
        <v>1</v>
      </c>
      <c r="P285" s="41"/>
      <c r="Q285" s="41"/>
      <c r="R285" s="41"/>
      <c r="S285" s="41"/>
      <c r="T285" s="6">
        <v>3</v>
      </c>
    </row>
    <row r="286" spans="1:20" x14ac:dyDescent="0.15">
      <c r="A286" s="6" t="s">
        <v>196</v>
      </c>
      <c r="B286" s="9">
        <v>56.362000000000002</v>
      </c>
      <c r="C286" s="9">
        <v>10.593</v>
      </c>
      <c r="D286" s="6">
        <v>1</v>
      </c>
      <c r="E286" s="41"/>
      <c r="F286" s="41"/>
      <c r="G286" s="41"/>
      <c r="H286" s="41"/>
      <c r="I286" s="6">
        <v>1</v>
      </c>
      <c r="J286" s="41"/>
      <c r="K286" s="41"/>
      <c r="L286" s="6">
        <v>1</v>
      </c>
      <c r="M286" s="41"/>
      <c r="N286" s="6">
        <v>1</v>
      </c>
      <c r="O286" s="6">
        <v>1</v>
      </c>
      <c r="P286" s="41"/>
      <c r="Q286" s="41"/>
      <c r="R286" s="6">
        <v>1</v>
      </c>
      <c r="S286" s="6">
        <v>1</v>
      </c>
      <c r="T286" s="6">
        <v>7</v>
      </c>
    </row>
    <row r="287" spans="1:20" x14ac:dyDescent="0.15">
      <c r="A287" s="6" t="s">
        <v>197</v>
      </c>
      <c r="B287" s="9">
        <v>56.375003</v>
      </c>
      <c r="C287" s="9">
        <v>10.650008</v>
      </c>
      <c r="D287" s="41"/>
      <c r="E287" s="41"/>
      <c r="F287" s="41"/>
      <c r="G287" s="41"/>
      <c r="H287" s="41"/>
      <c r="I287" s="6">
        <v>1</v>
      </c>
      <c r="J287" s="41"/>
      <c r="K287" s="41"/>
      <c r="L287" s="41"/>
      <c r="M287" s="41"/>
      <c r="N287" s="41"/>
      <c r="O287" s="41"/>
      <c r="P287" s="41"/>
      <c r="Q287" s="41"/>
      <c r="R287" s="41"/>
      <c r="S287" s="41"/>
      <c r="T287" s="6">
        <v>1</v>
      </c>
    </row>
    <row r="288" spans="1:20" x14ac:dyDescent="0.15">
      <c r="A288" s="6" t="s">
        <v>8777</v>
      </c>
      <c r="B288" s="9">
        <v>56.261139999999997</v>
      </c>
      <c r="C288" s="9">
        <v>10.66907</v>
      </c>
      <c r="D288" s="41"/>
      <c r="E288" s="41"/>
      <c r="F288" s="41"/>
      <c r="G288" s="41"/>
      <c r="H288" s="41"/>
      <c r="I288" s="41"/>
      <c r="J288" s="6">
        <v>1</v>
      </c>
      <c r="K288" s="41"/>
      <c r="L288" s="41"/>
      <c r="M288" s="41"/>
      <c r="N288" s="41"/>
      <c r="O288" s="41"/>
      <c r="P288" s="41"/>
      <c r="Q288" s="41"/>
      <c r="R288" s="41"/>
      <c r="S288" s="41"/>
      <c r="T288" s="6">
        <v>1</v>
      </c>
    </row>
    <row r="289" spans="1:20" x14ac:dyDescent="0.15">
      <c r="A289" s="6" t="s">
        <v>6627</v>
      </c>
      <c r="B289" s="9">
        <v>55.457610000000003</v>
      </c>
      <c r="C289" s="9">
        <v>9.1165230000000008</v>
      </c>
      <c r="D289" s="41"/>
      <c r="E289" s="41"/>
      <c r="F289" s="41"/>
      <c r="G289" s="41"/>
      <c r="H289" s="41"/>
      <c r="I289" s="41"/>
      <c r="J289" s="6">
        <v>1</v>
      </c>
      <c r="K289" s="41"/>
      <c r="L289" s="41"/>
      <c r="M289" s="41"/>
      <c r="N289" s="41"/>
      <c r="O289" s="41"/>
      <c r="P289" s="41"/>
      <c r="Q289" s="41"/>
      <c r="R289" s="41"/>
      <c r="S289" s="41"/>
      <c r="T289" s="6">
        <v>1</v>
      </c>
    </row>
    <row r="290" spans="1:20" x14ac:dyDescent="0.15">
      <c r="A290" s="6" t="s">
        <v>10</v>
      </c>
      <c r="B290" s="9">
        <v>55.582597</v>
      </c>
      <c r="C290" s="9">
        <v>11.547713999999999</v>
      </c>
      <c r="D290" s="6">
        <v>1</v>
      </c>
      <c r="E290" s="6">
        <v>1</v>
      </c>
      <c r="F290" s="41"/>
      <c r="G290" s="41"/>
      <c r="H290" s="41"/>
      <c r="I290" s="41"/>
      <c r="J290" s="41"/>
      <c r="K290" s="41"/>
      <c r="L290" s="41"/>
      <c r="M290" s="41"/>
      <c r="N290" s="41"/>
      <c r="O290" s="41"/>
      <c r="P290" s="41"/>
      <c r="Q290" s="41"/>
      <c r="R290" s="41"/>
      <c r="S290" s="41"/>
      <c r="T290" s="6">
        <v>2</v>
      </c>
    </row>
    <row r="291" spans="1:20" x14ac:dyDescent="0.15">
      <c r="A291" s="6" t="s">
        <v>198</v>
      </c>
      <c r="B291" s="9">
        <v>55.582597</v>
      </c>
      <c r="C291" s="9">
        <v>11.547713999999999</v>
      </c>
      <c r="D291" s="41"/>
      <c r="E291" s="41"/>
      <c r="F291" s="6">
        <v>1</v>
      </c>
      <c r="G291" s="41"/>
      <c r="H291" s="41"/>
      <c r="I291" s="41"/>
      <c r="J291" s="6">
        <v>1</v>
      </c>
      <c r="K291" s="41"/>
      <c r="L291" s="41"/>
      <c r="M291" s="41"/>
      <c r="N291" s="41"/>
      <c r="O291" s="41"/>
      <c r="P291" s="41"/>
      <c r="Q291" s="41"/>
      <c r="R291" s="41"/>
      <c r="S291" s="41"/>
      <c r="T291" s="6">
        <v>2</v>
      </c>
    </row>
    <row r="292" spans="1:20" x14ac:dyDescent="0.15">
      <c r="A292" s="6" t="s">
        <v>199</v>
      </c>
      <c r="B292" s="9">
        <v>55.330342999999999</v>
      </c>
      <c r="C292" s="9">
        <v>11.147192</v>
      </c>
      <c r="D292" s="6">
        <v>1</v>
      </c>
      <c r="E292" s="41"/>
      <c r="F292" s="41"/>
      <c r="G292" s="41"/>
      <c r="H292" s="41"/>
      <c r="I292" s="41"/>
      <c r="J292" s="41"/>
      <c r="K292" s="41"/>
      <c r="L292" s="41"/>
      <c r="M292" s="41"/>
      <c r="N292" s="41"/>
      <c r="O292" s="41"/>
      <c r="P292" s="41"/>
      <c r="Q292" s="41"/>
      <c r="R292" s="41"/>
      <c r="S292" s="41"/>
      <c r="T292" s="6">
        <v>1</v>
      </c>
    </row>
    <row r="293" spans="1:20" x14ac:dyDescent="0.15">
      <c r="A293" s="6" t="s">
        <v>200</v>
      </c>
      <c r="B293" s="9">
        <v>55.331000000000003</v>
      </c>
      <c r="C293" s="9">
        <v>11.145</v>
      </c>
      <c r="D293" s="6">
        <v>1</v>
      </c>
      <c r="E293" s="41"/>
      <c r="F293" s="41"/>
      <c r="G293" s="41"/>
      <c r="H293" s="41"/>
      <c r="I293" s="41"/>
      <c r="J293" s="41"/>
      <c r="K293" s="41"/>
      <c r="L293" s="41"/>
      <c r="M293" s="41"/>
      <c r="N293" s="41"/>
      <c r="O293" s="41"/>
      <c r="P293" s="41"/>
      <c r="Q293" s="41"/>
      <c r="R293" s="41"/>
      <c r="S293" s="41"/>
      <c r="T293" s="6">
        <v>1</v>
      </c>
    </row>
    <row r="294" spans="1:20" x14ac:dyDescent="0.15">
      <c r="A294" s="6" t="s">
        <v>201</v>
      </c>
      <c r="B294" s="9">
        <v>56.303325000000001</v>
      </c>
      <c r="C294" s="9">
        <v>10.545391</v>
      </c>
      <c r="D294" s="41"/>
      <c r="E294" s="41"/>
      <c r="F294" s="41"/>
      <c r="G294" s="41"/>
      <c r="H294" s="41"/>
      <c r="I294" s="6">
        <v>1</v>
      </c>
      <c r="J294" s="41"/>
      <c r="K294" s="41"/>
      <c r="L294" s="41"/>
      <c r="M294" s="41"/>
      <c r="N294" s="41"/>
      <c r="O294" s="41"/>
      <c r="P294" s="41"/>
      <c r="Q294" s="41"/>
      <c r="R294" s="41"/>
      <c r="S294" s="41"/>
      <c r="T294" s="6">
        <v>1</v>
      </c>
    </row>
    <row r="295" spans="1:20" x14ac:dyDescent="0.15">
      <c r="A295" s="6" t="s">
        <v>202</v>
      </c>
      <c r="B295" s="9">
        <v>56.303041999999998</v>
      </c>
      <c r="C295" s="9">
        <v>10.74091</v>
      </c>
      <c r="D295" s="41"/>
      <c r="E295" s="41"/>
      <c r="F295" s="41"/>
      <c r="G295" s="41"/>
      <c r="H295" s="41"/>
      <c r="I295" s="41"/>
      <c r="J295" s="41"/>
      <c r="K295" s="41"/>
      <c r="L295" s="41"/>
      <c r="M295" s="41"/>
      <c r="N295" s="6">
        <v>1</v>
      </c>
      <c r="O295" s="6">
        <v>1</v>
      </c>
      <c r="P295" s="41"/>
      <c r="Q295" s="41"/>
      <c r="R295" s="41"/>
      <c r="S295" s="6">
        <v>1</v>
      </c>
      <c r="T295" s="6">
        <v>3</v>
      </c>
    </row>
    <row r="296" spans="1:20" x14ac:dyDescent="0.15">
      <c r="A296" s="6" t="s">
        <v>203</v>
      </c>
      <c r="B296" s="9">
        <v>56.575099999999999</v>
      </c>
      <c r="C296" s="9">
        <v>9.0506100000000007</v>
      </c>
      <c r="D296" s="41"/>
      <c r="E296" s="41"/>
      <c r="F296" s="41"/>
      <c r="G296" s="41"/>
      <c r="H296" s="41"/>
      <c r="I296" s="6">
        <v>1</v>
      </c>
      <c r="J296" s="41"/>
      <c r="K296" s="41"/>
      <c r="L296" s="41"/>
      <c r="M296" s="41"/>
      <c r="N296" s="41"/>
      <c r="O296" s="6">
        <v>1</v>
      </c>
      <c r="P296" s="41"/>
      <c r="Q296" s="41"/>
      <c r="R296" s="41"/>
      <c r="S296" s="6">
        <v>1</v>
      </c>
      <c r="T296" s="6">
        <v>3</v>
      </c>
    </row>
    <row r="297" spans="1:20" x14ac:dyDescent="0.15">
      <c r="A297" s="6" t="s">
        <v>204</v>
      </c>
      <c r="B297" s="9">
        <v>56.570124999999997</v>
      </c>
      <c r="C297" s="9">
        <v>9.0443569999999998</v>
      </c>
      <c r="D297" s="41"/>
      <c r="E297" s="6">
        <v>1</v>
      </c>
      <c r="F297" s="41"/>
      <c r="G297" s="41"/>
      <c r="H297" s="41"/>
      <c r="I297" s="6">
        <v>1</v>
      </c>
      <c r="J297" s="41"/>
      <c r="K297" s="41"/>
      <c r="L297" s="6">
        <v>1</v>
      </c>
      <c r="M297" s="41"/>
      <c r="N297" s="6">
        <v>1</v>
      </c>
      <c r="O297" s="6">
        <v>1</v>
      </c>
      <c r="P297" s="6">
        <v>1</v>
      </c>
      <c r="Q297" s="41"/>
      <c r="R297" s="6">
        <v>1</v>
      </c>
      <c r="S297" s="6">
        <v>1</v>
      </c>
      <c r="T297" s="6">
        <v>8</v>
      </c>
    </row>
    <row r="298" spans="1:20" x14ac:dyDescent="0.15">
      <c r="A298" s="6" t="s">
        <v>205</v>
      </c>
      <c r="B298" s="9">
        <v>56.655327</v>
      </c>
      <c r="C298" s="9">
        <v>8.8634350000000008</v>
      </c>
      <c r="D298" s="6">
        <v>1</v>
      </c>
      <c r="E298" s="41"/>
      <c r="F298" s="41"/>
      <c r="G298" s="41"/>
      <c r="H298" s="41"/>
      <c r="I298" s="41"/>
      <c r="J298" s="41"/>
      <c r="K298" s="41"/>
      <c r="L298" s="41"/>
      <c r="M298" s="41"/>
      <c r="N298" s="41"/>
      <c r="O298" s="41"/>
      <c r="P298" s="41"/>
      <c r="Q298" s="41"/>
      <c r="R298" s="41"/>
      <c r="S298" s="41"/>
      <c r="T298" s="6">
        <v>1</v>
      </c>
    </row>
    <row r="299" spans="1:20" x14ac:dyDescent="0.15">
      <c r="A299" s="6" t="s">
        <v>8435</v>
      </c>
      <c r="B299" s="9">
        <v>55.57273</v>
      </c>
      <c r="C299" s="9">
        <v>10.3682</v>
      </c>
      <c r="D299" s="41"/>
      <c r="E299" s="41"/>
      <c r="F299" s="41"/>
      <c r="G299" s="41"/>
      <c r="H299" s="41"/>
      <c r="I299" s="41"/>
      <c r="J299" s="6">
        <v>1</v>
      </c>
      <c r="K299" s="41"/>
      <c r="L299" s="41"/>
      <c r="M299" s="41"/>
      <c r="N299" s="41"/>
      <c r="O299" s="41"/>
      <c r="P299" s="41"/>
      <c r="Q299" s="41"/>
      <c r="R299" s="41"/>
      <c r="S299" s="41"/>
      <c r="T299" s="6">
        <v>1</v>
      </c>
    </row>
    <row r="300" spans="1:20" x14ac:dyDescent="0.15">
      <c r="A300" s="6" t="s">
        <v>206</v>
      </c>
      <c r="B300" s="9">
        <v>55.703000000000003</v>
      </c>
      <c r="C300" s="9">
        <v>11.855</v>
      </c>
      <c r="D300" s="6">
        <v>1</v>
      </c>
      <c r="E300" s="41"/>
      <c r="F300" s="41"/>
      <c r="G300" s="41"/>
      <c r="H300" s="41"/>
      <c r="I300" s="41"/>
      <c r="J300" s="41"/>
      <c r="K300" s="41"/>
      <c r="L300" s="41"/>
      <c r="M300" s="41"/>
      <c r="N300" s="41"/>
      <c r="O300" s="41"/>
      <c r="P300" s="41"/>
      <c r="Q300" s="41"/>
      <c r="R300" s="41"/>
      <c r="S300" s="41"/>
      <c r="T300" s="6">
        <v>1</v>
      </c>
    </row>
    <row r="301" spans="1:20" x14ac:dyDescent="0.15">
      <c r="A301" s="6" t="s">
        <v>207</v>
      </c>
      <c r="B301" s="9">
        <v>56.484999999999999</v>
      </c>
      <c r="C301" s="9">
        <v>9.827</v>
      </c>
      <c r="D301" s="6">
        <v>1</v>
      </c>
      <c r="E301" s="41"/>
      <c r="F301" s="41"/>
      <c r="G301" s="41"/>
      <c r="H301" s="41"/>
      <c r="I301" s="41"/>
      <c r="J301" s="41"/>
      <c r="K301" s="41"/>
      <c r="L301" s="41"/>
      <c r="M301" s="41"/>
      <c r="N301" s="41"/>
      <c r="O301" s="41"/>
      <c r="P301" s="41"/>
      <c r="Q301" s="41"/>
      <c r="R301" s="41"/>
      <c r="S301" s="41"/>
      <c r="T301" s="6">
        <v>1</v>
      </c>
    </row>
    <row r="302" spans="1:20" x14ac:dyDescent="0.15">
      <c r="A302" s="6" t="s">
        <v>6370</v>
      </c>
      <c r="B302" s="9">
        <v>56.954450000000001</v>
      </c>
      <c r="C302" s="9">
        <v>8.6641949999999994</v>
      </c>
      <c r="D302" s="41"/>
      <c r="E302" s="41"/>
      <c r="F302" s="41"/>
      <c r="G302" s="41"/>
      <c r="H302" s="41"/>
      <c r="I302" s="41"/>
      <c r="J302" s="6">
        <v>1</v>
      </c>
      <c r="K302" s="41"/>
      <c r="L302" s="41"/>
      <c r="M302" s="41"/>
      <c r="N302" s="41"/>
      <c r="O302" s="41"/>
      <c r="P302" s="41"/>
      <c r="Q302" s="41"/>
      <c r="R302" s="41"/>
      <c r="S302" s="41"/>
      <c r="T302" s="6">
        <v>1</v>
      </c>
    </row>
    <row r="303" spans="1:20" x14ac:dyDescent="0.15">
      <c r="A303" s="6" t="s">
        <v>8420</v>
      </c>
      <c r="B303" s="9">
        <v>57.561300000000003</v>
      </c>
      <c r="C303" s="9">
        <v>10.262600000000001</v>
      </c>
      <c r="D303" s="41"/>
      <c r="E303" s="41"/>
      <c r="F303" s="41"/>
      <c r="G303" s="41"/>
      <c r="H303" s="41"/>
      <c r="I303" s="41"/>
      <c r="J303" s="6">
        <v>1</v>
      </c>
      <c r="K303" s="41"/>
      <c r="L303" s="41"/>
      <c r="M303" s="41"/>
      <c r="N303" s="41"/>
      <c r="O303" s="41"/>
      <c r="P303" s="41"/>
      <c r="Q303" s="41"/>
      <c r="R303" s="41"/>
      <c r="S303" s="41"/>
      <c r="T303" s="6">
        <v>1</v>
      </c>
    </row>
    <row r="304" spans="1:20" x14ac:dyDescent="0.15">
      <c r="A304" s="6" t="s">
        <v>208</v>
      </c>
      <c r="B304" s="9">
        <v>56.142493999999999</v>
      </c>
      <c r="C304" s="9">
        <v>10.185449999999999</v>
      </c>
      <c r="D304" s="41"/>
      <c r="E304" s="41"/>
      <c r="F304" s="41"/>
      <c r="G304" s="41"/>
      <c r="H304" s="41"/>
      <c r="I304" s="41"/>
      <c r="J304" s="41"/>
      <c r="K304" s="41"/>
      <c r="L304" s="6">
        <v>1</v>
      </c>
      <c r="M304" s="41"/>
      <c r="N304" s="41"/>
      <c r="O304" s="41"/>
      <c r="P304" s="41"/>
      <c r="Q304" s="41"/>
      <c r="R304" s="41"/>
      <c r="S304" s="41"/>
      <c r="T304" s="6">
        <v>1</v>
      </c>
    </row>
    <row r="305" spans="1:20" x14ac:dyDescent="0.15">
      <c r="A305" s="6" t="s">
        <v>209</v>
      </c>
      <c r="B305" s="9">
        <v>55.545000000000002</v>
      </c>
      <c r="C305" s="9">
        <v>10.622</v>
      </c>
      <c r="D305" s="6">
        <v>1</v>
      </c>
      <c r="E305" s="41"/>
      <c r="F305" s="41"/>
      <c r="G305" s="41"/>
      <c r="H305" s="41"/>
      <c r="I305" s="6">
        <v>1</v>
      </c>
      <c r="J305" s="41"/>
      <c r="K305" s="41"/>
      <c r="L305" s="6">
        <v>1</v>
      </c>
      <c r="M305" s="41"/>
      <c r="N305" s="41"/>
      <c r="O305" s="6">
        <v>1</v>
      </c>
      <c r="P305" s="41"/>
      <c r="Q305" s="41"/>
      <c r="R305" s="6">
        <v>1</v>
      </c>
      <c r="S305" s="6">
        <v>1</v>
      </c>
      <c r="T305" s="6">
        <v>6</v>
      </c>
    </row>
    <row r="306" spans="1:20" x14ac:dyDescent="0.15">
      <c r="A306" s="6" t="s">
        <v>210</v>
      </c>
      <c r="B306" s="9">
        <v>56.403773999999999</v>
      </c>
      <c r="C306" s="9">
        <v>9.5720030000000005</v>
      </c>
      <c r="D306" s="41"/>
      <c r="E306" s="41"/>
      <c r="F306" s="41"/>
      <c r="G306" s="41"/>
      <c r="H306" s="41"/>
      <c r="I306" s="41"/>
      <c r="J306" s="41"/>
      <c r="K306" s="41"/>
      <c r="L306" s="41"/>
      <c r="M306" s="41"/>
      <c r="N306" s="41"/>
      <c r="O306" s="41"/>
      <c r="P306" s="41"/>
      <c r="Q306" s="41"/>
      <c r="R306" s="6">
        <v>1</v>
      </c>
      <c r="S306" s="6">
        <v>1</v>
      </c>
      <c r="T306" s="6">
        <v>2</v>
      </c>
    </row>
    <row r="307" spans="1:20" x14ac:dyDescent="0.15">
      <c r="A307" s="6" t="s">
        <v>7565</v>
      </c>
      <c r="B307" s="9">
        <v>56.447360000000003</v>
      </c>
      <c r="C307" s="9">
        <v>9.1087450000000008</v>
      </c>
      <c r="D307" s="41"/>
      <c r="E307" s="41"/>
      <c r="F307" s="41"/>
      <c r="G307" s="41"/>
      <c r="H307" s="41"/>
      <c r="I307" s="41"/>
      <c r="J307" s="6">
        <v>1</v>
      </c>
      <c r="K307" s="41"/>
      <c r="L307" s="41"/>
      <c r="M307" s="41"/>
      <c r="N307" s="41"/>
      <c r="O307" s="41"/>
      <c r="P307" s="41"/>
      <c r="Q307" s="41"/>
      <c r="R307" s="41"/>
      <c r="S307" s="41"/>
      <c r="T307" s="6">
        <v>1</v>
      </c>
    </row>
    <row r="308" spans="1:20" x14ac:dyDescent="0.15">
      <c r="A308" s="6" t="s">
        <v>8810</v>
      </c>
      <c r="B308" s="9">
        <v>55.323390000000003</v>
      </c>
      <c r="C308" s="9">
        <v>8.9295000000000009</v>
      </c>
      <c r="D308" s="41"/>
      <c r="E308" s="41"/>
      <c r="F308" s="41"/>
      <c r="G308" s="41"/>
      <c r="H308" s="41"/>
      <c r="I308" s="41"/>
      <c r="J308" s="6">
        <v>1</v>
      </c>
      <c r="K308" s="41"/>
      <c r="L308" s="41"/>
      <c r="M308" s="41"/>
      <c r="N308" s="41"/>
      <c r="O308" s="41"/>
      <c r="P308" s="41"/>
      <c r="Q308" s="41"/>
      <c r="R308" s="41"/>
      <c r="S308" s="41"/>
      <c r="T308" s="6">
        <v>1</v>
      </c>
    </row>
    <row r="309" spans="1:20" x14ac:dyDescent="0.15">
      <c r="A309" s="6" t="s">
        <v>7016</v>
      </c>
      <c r="B309" s="9">
        <v>56.881720000000001</v>
      </c>
      <c r="C309" s="9">
        <v>8.4588760000000001</v>
      </c>
      <c r="D309" s="41"/>
      <c r="E309" s="41"/>
      <c r="F309" s="41"/>
      <c r="G309" s="41"/>
      <c r="H309" s="41"/>
      <c r="I309" s="41"/>
      <c r="J309" s="6">
        <v>1</v>
      </c>
      <c r="K309" s="41"/>
      <c r="L309" s="41"/>
      <c r="M309" s="41"/>
      <c r="N309" s="41"/>
      <c r="O309" s="41"/>
      <c r="P309" s="41"/>
      <c r="Q309" s="41"/>
      <c r="R309" s="41"/>
      <c r="S309" s="41"/>
      <c r="T309" s="6">
        <v>1</v>
      </c>
    </row>
    <row r="310" spans="1:20" x14ac:dyDescent="0.15">
      <c r="A310" s="6" t="s">
        <v>211</v>
      </c>
      <c r="B310" s="9">
        <v>55.598210999999999</v>
      </c>
      <c r="C310" s="9">
        <v>11.966255</v>
      </c>
      <c r="D310" s="41"/>
      <c r="E310" s="41"/>
      <c r="F310" s="41"/>
      <c r="G310" s="41"/>
      <c r="H310" s="41"/>
      <c r="I310" s="41"/>
      <c r="J310" s="41"/>
      <c r="K310" s="41"/>
      <c r="L310" s="41"/>
      <c r="M310" s="41"/>
      <c r="N310" s="41"/>
      <c r="O310" s="41"/>
      <c r="P310" s="41"/>
      <c r="Q310" s="41"/>
      <c r="R310" s="6">
        <v>1</v>
      </c>
      <c r="S310" s="6">
        <v>1</v>
      </c>
      <c r="T310" s="6">
        <v>2</v>
      </c>
    </row>
    <row r="311" spans="1:20" x14ac:dyDescent="0.15">
      <c r="A311" s="6" t="s">
        <v>212</v>
      </c>
      <c r="B311" s="9">
        <v>54.64</v>
      </c>
      <c r="C311" s="9">
        <v>11.34</v>
      </c>
      <c r="D311" s="41"/>
      <c r="E311" s="6">
        <v>1</v>
      </c>
      <c r="F311" s="41"/>
      <c r="G311" s="41"/>
      <c r="H311" s="41"/>
      <c r="I311" s="41"/>
      <c r="J311" s="6">
        <v>1</v>
      </c>
      <c r="K311" s="41"/>
      <c r="L311" s="41"/>
      <c r="M311" s="41"/>
      <c r="N311" s="6">
        <v>1</v>
      </c>
      <c r="O311" s="6">
        <v>1</v>
      </c>
      <c r="P311" s="41"/>
      <c r="Q311" s="41"/>
      <c r="R311" s="41"/>
      <c r="S311" s="41"/>
      <c r="T311" s="6">
        <v>4</v>
      </c>
    </row>
    <row r="312" spans="1:20" x14ac:dyDescent="0.15">
      <c r="A312" s="6" t="s">
        <v>11313</v>
      </c>
      <c r="B312" s="9">
        <v>55.237090000000002</v>
      </c>
      <c r="C312" s="9">
        <v>8.9559219999999993</v>
      </c>
      <c r="D312" s="41"/>
      <c r="E312" s="41"/>
      <c r="F312" s="41"/>
      <c r="G312" s="41"/>
      <c r="H312" s="41"/>
      <c r="I312" s="41"/>
      <c r="J312" s="6">
        <v>1</v>
      </c>
      <c r="K312" s="41"/>
      <c r="L312" s="41"/>
      <c r="M312" s="41"/>
      <c r="N312" s="41"/>
      <c r="O312" s="41"/>
      <c r="P312" s="41"/>
      <c r="Q312" s="41"/>
      <c r="R312" s="41"/>
      <c r="S312" s="41"/>
      <c r="T312" s="6">
        <v>1</v>
      </c>
    </row>
    <row r="313" spans="1:20" x14ac:dyDescent="0.15">
      <c r="A313" s="6" t="s">
        <v>7805</v>
      </c>
      <c r="B313" s="9">
        <v>56.10492</v>
      </c>
      <c r="C313" s="9">
        <v>8.9363869999999999</v>
      </c>
      <c r="D313" s="41"/>
      <c r="E313" s="41"/>
      <c r="F313" s="41"/>
      <c r="G313" s="41"/>
      <c r="H313" s="41"/>
      <c r="I313" s="41"/>
      <c r="J313" s="6">
        <v>1</v>
      </c>
      <c r="K313" s="41"/>
      <c r="L313" s="41"/>
      <c r="M313" s="41"/>
      <c r="N313" s="41"/>
      <c r="O313" s="41"/>
      <c r="P313" s="41"/>
      <c r="Q313" s="41"/>
      <c r="R313" s="41"/>
      <c r="S313" s="41"/>
      <c r="T313" s="6">
        <v>1</v>
      </c>
    </row>
    <row r="314" spans="1:20" x14ac:dyDescent="0.15">
      <c r="A314" s="6" t="s">
        <v>8612</v>
      </c>
      <c r="B314" s="9">
        <v>57.452019999999997</v>
      </c>
      <c r="C314" s="9">
        <v>10.248060000000001</v>
      </c>
      <c r="D314" s="41"/>
      <c r="E314" s="41"/>
      <c r="F314" s="41"/>
      <c r="G314" s="41"/>
      <c r="H314" s="41"/>
      <c r="I314" s="41"/>
      <c r="J314" s="6">
        <v>1</v>
      </c>
      <c r="K314" s="41"/>
      <c r="L314" s="41"/>
      <c r="M314" s="41"/>
      <c r="N314" s="41"/>
      <c r="O314" s="41"/>
      <c r="P314" s="41"/>
      <c r="Q314" s="41"/>
      <c r="R314" s="41"/>
      <c r="S314" s="41"/>
      <c r="T314" s="6">
        <v>1</v>
      </c>
    </row>
    <row r="315" spans="1:20" x14ac:dyDescent="0.15">
      <c r="A315" s="6" t="s">
        <v>213</v>
      </c>
      <c r="B315" s="9">
        <v>55.046737</v>
      </c>
      <c r="C315" s="9">
        <v>14.901781</v>
      </c>
      <c r="D315" s="41"/>
      <c r="E315" s="41"/>
      <c r="F315" s="41"/>
      <c r="G315" s="41"/>
      <c r="H315" s="41"/>
      <c r="I315" s="41"/>
      <c r="J315" s="6">
        <v>1</v>
      </c>
      <c r="K315" s="6">
        <v>1</v>
      </c>
      <c r="L315" s="41"/>
      <c r="M315" s="41"/>
      <c r="N315" s="41"/>
      <c r="O315" s="41"/>
      <c r="P315" s="41"/>
      <c r="Q315" s="41"/>
      <c r="R315" s="41"/>
      <c r="S315" s="41"/>
      <c r="T315" s="6">
        <v>2</v>
      </c>
    </row>
    <row r="316" spans="1:20" x14ac:dyDescent="0.15">
      <c r="A316" s="6" t="s">
        <v>7514</v>
      </c>
      <c r="B316" s="9">
        <v>55.39414</v>
      </c>
      <c r="C316" s="9">
        <v>11.488239999999999</v>
      </c>
      <c r="D316" s="41"/>
      <c r="E316" s="41"/>
      <c r="F316" s="41"/>
      <c r="G316" s="41"/>
      <c r="H316" s="41"/>
      <c r="I316" s="41"/>
      <c r="J316" s="6">
        <v>1</v>
      </c>
      <c r="K316" s="41"/>
      <c r="L316" s="41"/>
      <c r="M316" s="41"/>
      <c r="N316" s="41"/>
      <c r="O316" s="41"/>
      <c r="P316" s="41"/>
      <c r="Q316" s="41"/>
      <c r="R316" s="41"/>
      <c r="S316" s="41"/>
      <c r="T316" s="6">
        <v>1</v>
      </c>
    </row>
    <row r="317" spans="1:20" x14ac:dyDescent="0.15">
      <c r="A317" s="6" t="s">
        <v>8639</v>
      </c>
      <c r="B317" s="9">
        <v>55.297330000000002</v>
      </c>
      <c r="C317" s="9">
        <v>10.816549999999999</v>
      </c>
      <c r="D317" s="41"/>
      <c r="E317" s="41"/>
      <c r="F317" s="41"/>
      <c r="G317" s="41"/>
      <c r="H317" s="41"/>
      <c r="I317" s="41"/>
      <c r="J317" s="6">
        <v>1</v>
      </c>
      <c r="K317" s="41"/>
      <c r="L317" s="41"/>
      <c r="M317" s="41"/>
      <c r="N317" s="41"/>
      <c r="O317" s="41"/>
      <c r="P317" s="41"/>
      <c r="Q317" s="41"/>
      <c r="R317" s="41"/>
      <c r="S317" s="41"/>
      <c r="T317" s="6">
        <v>1</v>
      </c>
    </row>
    <row r="318" spans="1:20" x14ac:dyDescent="0.15">
      <c r="A318" s="6" t="s">
        <v>214</v>
      </c>
      <c r="B318" s="9">
        <v>55.297327000000003</v>
      </c>
      <c r="C318" s="9">
        <v>10.816551</v>
      </c>
      <c r="D318" s="41"/>
      <c r="E318" s="41"/>
      <c r="F318" s="41"/>
      <c r="G318" s="6">
        <v>1</v>
      </c>
      <c r="H318" s="41"/>
      <c r="I318" s="41"/>
      <c r="J318" s="41"/>
      <c r="K318" s="41"/>
      <c r="L318" s="41"/>
      <c r="M318" s="41"/>
      <c r="N318" s="41"/>
      <c r="O318" s="41"/>
      <c r="P318" s="41"/>
      <c r="Q318" s="41"/>
      <c r="R318" s="41"/>
      <c r="S318" s="41"/>
      <c r="T318" s="6">
        <v>1</v>
      </c>
    </row>
    <row r="319" spans="1:20" x14ac:dyDescent="0.15">
      <c r="A319" s="6" t="s">
        <v>215</v>
      </c>
      <c r="B319" s="9">
        <v>54.879064999999997</v>
      </c>
      <c r="C319" s="9">
        <v>10.705086</v>
      </c>
      <c r="D319" s="41"/>
      <c r="E319" s="41"/>
      <c r="F319" s="41"/>
      <c r="G319" s="41"/>
      <c r="H319" s="41"/>
      <c r="I319" s="41"/>
      <c r="J319" s="41"/>
      <c r="K319" s="41"/>
      <c r="L319" s="41"/>
      <c r="M319" s="41"/>
      <c r="N319" s="6">
        <v>1</v>
      </c>
      <c r="O319" s="6">
        <v>1</v>
      </c>
      <c r="P319" s="41"/>
      <c r="Q319" s="41"/>
      <c r="R319" s="41"/>
      <c r="S319" s="41"/>
      <c r="T319" s="6">
        <v>2</v>
      </c>
    </row>
    <row r="320" spans="1:20" x14ac:dyDescent="0.15">
      <c r="A320" s="6" t="s">
        <v>7153</v>
      </c>
      <c r="B320" s="9">
        <v>56.221800000000002</v>
      </c>
      <c r="C320" s="9">
        <v>10.1645</v>
      </c>
      <c r="D320" s="41"/>
      <c r="E320" s="41"/>
      <c r="F320" s="41"/>
      <c r="G320" s="41"/>
      <c r="H320" s="41"/>
      <c r="I320" s="41"/>
      <c r="J320" s="6">
        <v>1</v>
      </c>
      <c r="K320" s="41"/>
      <c r="L320" s="41"/>
      <c r="M320" s="41"/>
      <c r="N320" s="41"/>
      <c r="O320" s="41"/>
      <c r="P320" s="41"/>
      <c r="Q320" s="41"/>
      <c r="R320" s="41"/>
      <c r="S320" s="41"/>
      <c r="T320" s="6">
        <v>1</v>
      </c>
    </row>
    <row r="321" spans="1:20" x14ac:dyDescent="0.15">
      <c r="A321" s="6" t="s">
        <v>7130</v>
      </c>
      <c r="B321" s="9">
        <v>56.216630000000002</v>
      </c>
      <c r="C321" s="9">
        <v>10.145530000000001</v>
      </c>
      <c r="D321" s="41"/>
      <c r="E321" s="41"/>
      <c r="F321" s="41"/>
      <c r="G321" s="41"/>
      <c r="H321" s="41"/>
      <c r="I321" s="41"/>
      <c r="J321" s="6">
        <v>1</v>
      </c>
      <c r="K321" s="41"/>
      <c r="L321" s="41"/>
      <c r="M321" s="41"/>
      <c r="N321" s="41"/>
      <c r="O321" s="41"/>
      <c r="P321" s="41"/>
      <c r="Q321" s="41"/>
      <c r="R321" s="41"/>
      <c r="S321" s="41"/>
      <c r="T321" s="6">
        <v>1</v>
      </c>
    </row>
    <row r="322" spans="1:20" x14ac:dyDescent="0.15">
      <c r="A322" s="6" t="s">
        <v>216</v>
      </c>
      <c r="B322" s="9">
        <v>56.952300999999999</v>
      </c>
      <c r="C322" s="9">
        <v>8.5904039999999995</v>
      </c>
      <c r="D322" s="41"/>
      <c r="E322" s="41"/>
      <c r="F322" s="41"/>
      <c r="G322" s="41"/>
      <c r="H322" s="41"/>
      <c r="I322" s="41"/>
      <c r="J322" s="41"/>
      <c r="K322" s="6">
        <v>1</v>
      </c>
      <c r="L322" s="41"/>
      <c r="M322" s="41"/>
      <c r="N322" s="41"/>
      <c r="O322" s="41"/>
      <c r="P322" s="41"/>
      <c r="Q322" s="41"/>
      <c r="R322" s="41"/>
      <c r="S322" s="41"/>
      <c r="T322" s="6">
        <v>1</v>
      </c>
    </row>
    <row r="323" spans="1:20" x14ac:dyDescent="0.15">
      <c r="A323" s="6" t="s">
        <v>7951</v>
      </c>
      <c r="B323" s="9">
        <v>56.817860000000003</v>
      </c>
      <c r="C323" s="9">
        <v>8.2957509999999992</v>
      </c>
      <c r="D323" s="41"/>
      <c r="E323" s="41"/>
      <c r="F323" s="41"/>
      <c r="G323" s="41"/>
      <c r="H323" s="41"/>
      <c r="I323" s="41"/>
      <c r="J323" s="6">
        <v>1</v>
      </c>
      <c r="K323" s="41"/>
      <c r="L323" s="41"/>
      <c r="M323" s="41"/>
      <c r="N323" s="41"/>
      <c r="O323" s="41"/>
      <c r="P323" s="41"/>
      <c r="Q323" s="41"/>
      <c r="R323" s="41"/>
      <c r="S323" s="41"/>
      <c r="T323" s="6">
        <v>1</v>
      </c>
    </row>
    <row r="324" spans="1:20" x14ac:dyDescent="0.15">
      <c r="A324" s="6" t="s">
        <v>217</v>
      </c>
      <c r="B324" s="9">
        <v>56.817585000000001</v>
      </c>
      <c r="C324" s="9">
        <v>8.2485239999999997</v>
      </c>
      <c r="D324" s="6">
        <v>1</v>
      </c>
      <c r="E324" s="41"/>
      <c r="F324" s="41"/>
      <c r="G324" s="41"/>
      <c r="H324" s="41"/>
      <c r="I324" s="41"/>
      <c r="J324" s="41"/>
      <c r="K324" s="41"/>
      <c r="L324" s="41"/>
      <c r="M324" s="41"/>
      <c r="N324" s="41"/>
      <c r="O324" s="41"/>
      <c r="P324" s="41"/>
      <c r="Q324" s="41"/>
      <c r="R324" s="41"/>
      <c r="S324" s="41"/>
      <c r="T324" s="6">
        <v>1</v>
      </c>
    </row>
    <row r="325" spans="1:20" x14ac:dyDescent="0.15">
      <c r="A325" s="6" t="s">
        <v>218</v>
      </c>
      <c r="B325" s="9">
        <v>56.967033000000001</v>
      </c>
      <c r="C325" s="9">
        <v>9.2439389999999992</v>
      </c>
      <c r="D325" s="41"/>
      <c r="E325" s="41"/>
      <c r="F325" s="41"/>
      <c r="G325" s="41"/>
      <c r="H325" s="41"/>
      <c r="I325" s="6">
        <v>1</v>
      </c>
      <c r="J325" s="41"/>
      <c r="K325" s="41"/>
      <c r="L325" s="41"/>
      <c r="M325" s="41"/>
      <c r="N325" s="41"/>
      <c r="O325" s="41"/>
      <c r="P325" s="41"/>
      <c r="Q325" s="41"/>
      <c r="R325" s="41"/>
      <c r="S325" s="41"/>
      <c r="T325" s="6">
        <v>1</v>
      </c>
    </row>
    <row r="326" spans="1:20" x14ac:dyDescent="0.15">
      <c r="A326" s="6" t="s">
        <v>7658</v>
      </c>
      <c r="B326" s="9">
        <v>55.990499999999997</v>
      </c>
      <c r="C326" s="9">
        <v>8.8855000000000004</v>
      </c>
      <c r="D326" s="41"/>
      <c r="E326" s="41"/>
      <c r="F326" s="41"/>
      <c r="G326" s="41"/>
      <c r="H326" s="41"/>
      <c r="I326" s="41"/>
      <c r="J326" s="6">
        <v>1</v>
      </c>
      <c r="K326" s="41"/>
      <c r="L326" s="41"/>
      <c r="M326" s="41"/>
      <c r="N326" s="41"/>
      <c r="O326" s="41"/>
      <c r="P326" s="41"/>
      <c r="Q326" s="41"/>
      <c r="R326" s="41"/>
      <c r="S326" s="41"/>
      <c r="T326" s="6">
        <v>1</v>
      </c>
    </row>
    <row r="327" spans="1:20" x14ac:dyDescent="0.15">
      <c r="A327" s="6" t="s">
        <v>10709</v>
      </c>
      <c r="B327" s="9">
        <v>55.064</v>
      </c>
      <c r="C327" s="9">
        <v>8.9589999999999996</v>
      </c>
      <c r="D327" s="41"/>
      <c r="E327" s="41"/>
      <c r="F327" s="41"/>
      <c r="G327" s="41"/>
      <c r="H327" s="41"/>
      <c r="I327" s="41"/>
      <c r="J327" s="6">
        <v>1</v>
      </c>
      <c r="K327" s="41"/>
      <c r="L327" s="41"/>
      <c r="M327" s="41"/>
      <c r="N327" s="41"/>
      <c r="O327" s="41"/>
      <c r="P327" s="41"/>
      <c r="Q327" s="41"/>
      <c r="R327" s="41"/>
      <c r="S327" s="41"/>
      <c r="T327" s="6">
        <v>1</v>
      </c>
    </row>
    <row r="328" spans="1:20" x14ac:dyDescent="0.15">
      <c r="A328" s="6" t="s">
        <v>219</v>
      </c>
      <c r="B328" s="9">
        <v>55.134</v>
      </c>
      <c r="C328" s="9">
        <v>10.903</v>
      </c>
      <c r="D328" s="6">
        <v>1</v>
      </c>
      <c r="E328" s="41"/>
      <c r="F328" s="41"/>
      <c r="G328" s="41"/>
      <c r="H328" s="41"/>
      <c r="I328" s="6">
        <v>1</v>
      </c>
      <c r="J328" s="41"/>
      <c r="K328" s="41"/>
      <c r="L328" s="41"/>
      <c r="M328" s="41"/>
      <c r="N328" s="41"/>
      <c r="O328" s="41"/>
      <c r="P328" s="41"/>
      <c r="Q328" s="41"/>
      <c r="R328" s="6">
        <v>1</v>
      </c>
      <c r="S328" s="6">
        <v>1</v>
      </c>
      <c r="T328" s="6">
        <v>4</v>
      </c>
    </row>
    <row r="329" spans="1:20" x14ac:dyDescent="0.15">
      <c r="A329" s="6" t="s">
        <v>220</v>
      </c>
      <c r="B329" s="9">
        <v>55.576566999999997</v>
      </c>
      <c r="C329" s="9">
        <v>11.420544</v>
      </c>
      <c r="D329" s="41"/>
      <c r="E329" s="41"/>
      <c r="F329" s="6">
        <v>1</v>
      </c>
      <c r="G329" s="41"/>
      <c r="H329" s="41"/>
      <c r="I329" s="41"/>
      <c r="J329" s="6">
        <v>1</v>
      </c>
      <c r="K329" s="41"/>
      <c r="L329" s="41"/>
      <c r="M329" s="41"/>
      <c r="N329" s="41"/>
      <c r="O329" s="41"/>
      <c r="P329" s="41"/>
      <c r="Q329" s="41"/>
      <c r="R329" s="41"/>
      <c r="S329" s="41"/>
      <c r="T329" s="6">
        <v>2</v>
      </c>
    </row>
    <row r="330" spans="1:20" x14ac:dyDescent="0.15">
      <c r="A330" s="6" t="s">
        <v>221</v>
      </c>
      <c r="B330" s="9">
        <v>55.758000000000003</v>
      </c>
      <c r="C330" s="9">
        <v>12.007</v>
      </c>
      <c r="D330" s="6">
        <v>1</v>
      </c>
      <c r="E330" s="41"/>
      <c r="F330" s="41"/>
      <c r="G330" s="41"/>
      <c r="H330" s="41"/>
      <c r="I330" s="6">
        <v>1</v>
      </c>
      <c r="J330" s="41"/>
      <c r="K330" s="41"/>
      <c r="L330" s="6">
        <v>1</v>
      </c>
      <c r="M330" s="41"/>
      <c r="N330" s="6">
        <v>1</v>
      </c>
      <c r="O330" s="6">
        <v>1</v>
      </c>
      <c r="P330" s="41"/>
      <c r="Q330" s="41"/>
      <c r="R330" s="41"/>
      <c r="S330" s="6">
        <v>1</v>
      </c>
      <c r="T330" s="6">
        <v>6</v>
      </c>
    </row>
    <row r="331" spans="1:20" x14ac:dyDescent="0.15">
      <c r="A331" s="6" t="s">
        <v>222</v>
      </c>
      <c r="B331" s="9">
        <v>55.238179000000002</v>
      </c>
      <c r="C331" s="9">
        <v>9.565213</v>
      </c>
      <c r="D331" s="41"/>
      <c r="E331" s="41"/>
      <c r="F331" s="41"/>
      <c r="G331" s="41"/>
      <c r="H331" s="41"/>
      <c r="I331" s="41"/>
      <c r="J331" s="41"/>
      <c r="K331" s="6">
        <v>1</v>
      </c>
      <c r="L331" s="41"/>
      <c r="M331" s="41"/>
      <c r="N331" s="41"/>
      <c r="O331" s="41"/>
      <c r="P331" s="41"/>
      <c r="Q331" s="41"/>
      <c r="R331" s="41"/>
      <c r="S331" s="41"/>
      <c r="T331" s="6">
        <v>1</v>
      </c>
    </row>
    <row r="332" spans="1:20" x14ac:dyDescent="0.15">
      <c r="A332" s="6" t="s">
        <v>8381</v>
      </c>
      <c r="B332" s="9">
        <v>55.80236</v>
      </c>
      <c r="C332" s="9">
        <v>9.6953859999999992</v>
      </c>
      <c r="D332" s="41"/>
      <c r="E332" s="41"/>
      <c r="F332" s="41"/>
      <c r="G332" s="41"/>
      <c r="H332" s="41"/>
      <c r="I332" s="41"/>
      <c r="J332" s="6">
        <v>1</v>
      </c>
      <c r="K332" s="41"/>
      <c r="L332" s="41"/>
      <c r="M332" s="41"/>
      <c r="N332" s="41"/>
      <c r="O332" s="41"/>
      <c r="P332" s="41"/>
      <c r="Q332" s="41"/>
      <c r="R332" s="41"/>
      <c r="S332" s="41"/>
      <c r="T332" s="6">
        <v>1</v>
      </c>
    </row>
    <row r="333" spans="1:20" x14ac:dyDescent="0.15">
      <c r="A333" s="6" t="s">
        <v>223</v>
      </c>
      <c r="B333" s="9">
        <v>54.865000000000002</v>
      </c>
      <c r="C333" s="9">
        <v>11.840999999999999</v>
      </c>
      <c r="D333" s="6">
        <v>1</v>
      </c>
      <c r="E333" s="41"/>
      <c r="F333" s="41"/>
      <c r="G333" s="41"/>
      <c r="H333" s="41"/>
      <c r="I333" s="41"/>
      <c r="J333" s="41"/>
      <c r="K333" s="41"/>
      <c r="L333" s="41"/>
      <c r="M333" s="41"/>
      <c r="N333" s="41"/>
      <c r="O333" s="41"/>
      <c r="P333" s="41"/>
      <c r="Q333" s="41"/>
      <c r="R333" s="41"/>
      <c r="S333" s="41"/>
      <c r="T333" s="6">
        <v>1</v>
      </c>
    </row>
    <row r="334" spans="1:20" x14ac:dyDescent="0.15">
      <c r="A334" s="6" t="s">
        <v>8417</v>
      </c>
      <c r="B334" s="9">
        <v>55.14085</v>
      </c>
      <c r="C334" s="9">
        <v>10.78121</v>
      </c>
      <c r="D334" s="41"/>
      <c r="E334" s="41"/>
      <c r="F334" s="41"/>
      <c r="G334" s="41"/>
      <c r="H334" s="41"/>
      <c r="I334" s="41"/>
      <c r="J334" s="6">
        <v>1</v>
      </c>
      <c r="K334" s="41"/>
      <c r="L334" s="41"/>
      <c r="M334" s="41"/>
      <c r="N334" s="41"/>
      <c r="O334" s="41"/>
      <c r="P334" s="41"/>
      <c r="Q334" s="41"/>
      <c r="R334" s="41"/>
      <c r="S334" s="41"/>
      <c r="T334" s="6">
        <v>1</v>
      </c>
    </row>
    <row r="335" spans="1:20" x14ac:dyDescent="0.15">
      <c r="A335" s="6" t="s">
        <v>224</v>
      </c>
      <c r="B335" s="9">
        <v>56.878034</v>
      </c>
      <c r="C335" s="9">
        <v>9.2441150000000007</v>
      </c>
      <c r="D335" s="41"/>
      <c r="E335" s="41"/>
      <c r="F335" s="41"/>
      <c r="G335" s="41"/>
      <c r="H335" s="41"/>
      <c r="I335" s="6">
        <v>1</v>
      </c>
      <c r="J335" s="41"/>
      <c r="K335" s="41"/>
      <c r="L335" s="41"/>
      <c r="M335" s="41"/>
      <c r="N335" s="41"/>
      <c r="O335" s="41"/>
      <c r="P335" s="41"/>
      <c r="Q335" s="41"/>
      <c r="R335" s="41"/>
      <c r="S335" s="41"/>
      <c r="T335" s="6">
        <v>1</v>
      </c>
    </row>
    <row r="336" spans="1:20" x14ac:dyDescent="0.15">
      <c r="A336" s="6" t="s">
        <v>11314</v>
      </c>
      <c r="B336" s="9">
        <v>55.243940000000002</v>
      </c>
      <c r="C336" s="9">
        <v>10.044029999999999</v>
      </c>
      <c r="D336" s="41"/>
      <c r="E336" s="41"/>
      <c r="F336" s="41"/>
      <c r="G336" s="41"/>
      <c r="H336" s="41"/>
      <c r="I336" s="41"/>
      <c r="J336" s="6">
        <v>1</v>
      </c>
      <c r="K336" s="41"/>
      <c r="L336" s="41"/>
      <c r="M336" s="41"/>
      <c r="N336" s="41"/>
      <c r="O336" s="41"/>
      <c r="P336" s="41"/>
      <c r="Q336" s="41"/>
      <c r="R336" s="41"/>
      <c r="S336" s="41"/>
      <c r="T336" s="6">
        <v>1</v>
      </c>
    </row>
    <row r="337" spans="1:20" x14ac:dyDescent="0.15">
      <c r="A337" s="6" t="s">
        <v>11315</v>
      </c>
      <c r="B337" s="9">
        <v>55.9953</v>
      </c>
      <c r="C337" s="9">
        <v>8.8930959999999999</v>
      </c>
      <c r="D337" s="41"/>
      <c r="E337" s="41"/>
      <c r="F337" s="41"/>
      <c r="G337" s="41"/>
      <c r="H337" s="41"/>
      <c r="I337" s="41"/>
      <c r="J337" s="6">
        <v>1</v>
      </c>
      <c r="K337" s="41"/>
      <c r="L337" s="41"/>
      <c r="M337" s="41"/>
      <c r="N337" s="41"/>
      <c r="O337" s="41"/>
      <c r="P337" s="41"/>
      <c r="Q337" s="41"/>
      <c r="R337" s="41"/>
      <c r="S337" s="41"/>
      <c r="T337" s="6">
        <v>1</v>
      </c>
    </row>
    <row r="338" spans="1:20" x14ac:dyDescent="0.15">
      <c r="A338" s="6" t="s">
        <v>11316</v>
      </c>
      <c r="B338" s="9">
        <v>55.9953</v>
      </c>
      <c r="C338" s="9">
        <v>8.8930959999999999</v>
      </c>
      <c r="D338" s="41"/>
      <c r="E338" s="41"/>
      <c r="F338" s="41"/>
      <c r="G338" s="41"/>
      <c r="H338" s="41"/>
      <c r="I338" s="41"/>
      <c r="J338" s="6">
        <v>1</v>
      </c>
      <c r="K338" s="41"/>
      <c r="L338" s="41"/>
      <c r="M338" s="41"/>
      <c r="N338" s="41"/>
      <c r="O338" s="41"/>
      <c r="P338" s="41"/>
      <c r="Q338" s="41"/>
      <c r="R338" s="41"/>
      <c r="S338" s="41"/>
      <c r="T338" s="6">
        <v>1</v>
      </c>
    </row>
    <row r="339" spans="1:20" x14ac:dyDescent="0.15">
      <c r="A339" s="6" t="s">
        <v>6996</v>
      </c>
      <c r="B339" s="9">
        <v>55.309579999999997</v>
      </c>
      <c r="C339" s="9">
        <v>8.7691379999999999</v>
      </c>
      <c r="D339" s="41"/>
      <c r="E339" s="41"/>
      <c r="F339" s="41"/>
      <c r="G339" s="41"/>
      <c r="H339" s="41"/>
      <c r="I339" s="41"/>
      <c r="J339" s="6">
        <v>1</v>
      </c>
      <c r="K339" s="41"/>
      <c r="L339" s="41"/>
      <c r="M339" s="41"/>
      <c r="N339" s="41"/>
      <c r="O339" s="41"/>
      <c r="P339" s="41"/>
      <c r="Q339" s="41"/>
      <c r="R339" s="41"/>
      <c r="S339" s="41"/>
      <c r="T339" s="6">
        <v>1</v>
      </c>
    </row>
    <row r="340" spans="1:20" x14ac:dyDescent="0.15">
      <c r="A340" s="6" t="s">
        <v>6937</v>
      </c>
      <c r="B340" s="9">
        <v>56.16986</v>
      </c>
      <c r="C340" s="9">
        <v>10.027939999999999</v>
      </c>
      <c r="D340" s="41"/>
      <c r="E340" s="41"/>
      <c r="F340" s="41"/>
      <c r="G340" s="41"/>
      <c r="H340" s="41"/>
      <c r="I340" s="41"/>
      <c r="J340" s="6">
        <v>1</v>
      </c>
      <c r="K340" s="41"/>
      <c r="L340" s="41"/>
      <c r="M340" s="41"/>
      <c r="N340" s="41"/>
      <c r="O340" s="41"/>
      <c r="P340" s="41"/>
      <c r="Q340" s="41"/>
      <c r="R340" s="41"/>
      <c r="S340" s="41"/>
      <c r="T340" s="6">
        <v>1</v>
      </c>
    </row>
    <row r="341" spans="1:20" x14ac:dyDescent="0.15">
      <c r="A341" s="6" t="s">
        <v>225</v>
      </c>
      <c r="B341" s="9">
        <v>55.18</v>
      </c>
      <c r="C341" s="9">
        <v>10.37</v>
      </c>
      <c r="D341" s="41"/>
      <c r="E341" s="41"/>
      <c r="F341" s="41"/>
      <c r="G341" s="41"/>
      <c r="H341" s="41"/>
      <c r="I341" s="41"/>
      <c r="J341" s="41"/>
      <c r="K341" s="41"/>
      <c r="L341" s="41"/>
      <c r="M341" s="41"/>
      <c r="N341" s="41"/>
      <c r="O341" s="6">
        <v>1</v>
      </c>
      <c r="P341" s="41"/>
      <c r="Q341" s="41"/>
      <c r="R341" s="41"/>
      <c r="S341" s="41"/>
      <c r="T341" s="6">
        <v>1</v>
      </c>
    </row>
    <row r="342" spans="1:20" x14ac:dyDescent="0.15">
      <c r="A342" s="6" t="s">
        <v>226</v>
      </c>
      <c r="B342" s="9">
        <v>56.237504000000001</v>
      </c>
      <c r="C342" s="9">
        <v>10.237776999999999</v>
      </c>
      <c r="D342" s="41"/>
      <c r="E342" s="41"/>
      <c r="F342" s="41"/>
      <c r="G342" s="6">
        <v>1</v>
      </c>
      <c r="H342" s="41"/>
      <c r="I342" s="6">
        <v>1</v>
      </c>
      <c r="J342" s="41"/>
      <c r="K342" s="41"/>
      <c r="L342" s="41"/>
      <c r="M342" s="41"/>
      <c r="N342" s="6">
        <v>1</v>
      </c>
      <c r="O342" s="6">
        <v>1</v>
      </c>
      <c r="P342" s="41"/>
      <c r="Q342" s="41"/>
      <c r="R342" s="6">
        <v>1</v>
      </c>
      <c r="S342" s="6">
        <v>1</v>
      </c>
      <c r="T342" s="6">
        <v>6</v>
      </c>
    </row>
    <row r="343" spans="1:20" x14ac:dyDescent="0.15">
      <c r="A343" s="6" t="s">
        <v>227</v>
      </c>
      <c r="B343" s="9">
        <v>55.621000000000002</v>
      </c>
      <c r="C343" s="9">
        <v>11.331</v>
      </c>
      <c r="D343" s="6">
        <v>1</v>
      </c>
      <c r="E343" s="41"/>
      <c r="F343" s="41"/>
      <c r="G343" s="41"/>
      <c r="H343" s="41"/>
      <c r="I343" s="41"/>
      <c r="J343" s="41"/>
      <c r="K343" s="41"/>
      <c r="L343" s="41"/>
      <c r="M343" s="41"/>
      <c r="N343" s="41"/>
      <c r="O343" s="41"/>
      <c r="P343" s="41"/>
      <c r="Q343" s="41"/>
      <c r="R343" s="41"/>
      <c r="S343" s="41"/>
      <c r="T343" s="6">
        <v>1</v>
      </c>
    </row>
    <row r="344" spans="1:20" x14ac:dyDescent="0.15">
      <c r="A344" s="6" t="s">
        <v>228</v>
      </c>
      <c r="B344" s="9">
        <v>55.58</v>
      </c>
      <c r="C344" s="9">
        <v>11.58</v>
      </c>
      <c r="D344" s="41"/>
      <c r="E344" s="41"/>
      <c r="F344" s="41"/>
      <c r="G344" s="41"/>
      <c r="H344" s="41"/>
      <c r="I344" s="41"/>
      <c r="J344" s="41"/>
      <c r="K344" s="41"/>
      <c r="L344" s="41"/>
      <c r="M344" s="6">
        <v>1</v>
      </c>
      <c r="N344" s="41"/>
      <c r="O344" s="41"/>
      <c r="P344" s="41"/>
      <c r="Q344" s="41"/>
      <c r="R344" s="41"/>
      <c r="S344" s="41"/>
      <c r="T344" s="6">
        <v>1</v>
      </c>
    </row>
    <row r="345" spans="1:20" x14ac:dyDescent="0.15">
      <c r="A345" s="6" t="s">
        <v>229</v>
      </c>
      <c r="B345" s="9">
        <v>55.579253999999999</v>
      </c>
      <c r="C345" s="9">
        <v>11.579354</v>
      </c>
      <c r="D345" s="41"/>
      <c r="E345" s="41"/>
      <c r="F345" s="6">
        <v>1</v>
      </c>
      <c r="G345" s="41"/>
      <c r="H345" s="41"/>
      <c r="I345" s="41"/>
      <c r="J345" s="41"/>
      <c r="K345" s="41"/>
      <c r="L345" s="41"/>
      <c r="M345" s="41"/>
      <c r="N345" s="41"/>
      <c r="O345" s="41"/>
      <c r="P345" s="41"/>
      <c r="Q345" s="41"/>
      <c r="R345" s="41"/>
      <c r="S345" s="41"/>
      <c r="T345" s="6">
        <v>1</v>
      </c>
    </row>
    <row r="346" spans="1:20" x14ac:dyDescent="0.15">
      <c r="A346" s="6" t="s">
        <v>230</v>
      </c>
      <c r="B346" s="9">
        <v>55.579253999999999</v>
      </c>
      <c r="C346" s="9">
        <v>11.579354</v>
      </c>
      <c r="D346" s="41"/>
      <c r="E346" s="41"/>
      <c r="F346" s="6">
        <v>1</v>
      </c>
      <c r="G346" s="41"/>
      <c r="H346" s="41"/>
      <c r="I346" s="41"/>
      <c r="J346" s="41"/>
      <c r="K346" s="41"/>
      <c r="L346" s="41"/>
      <c r="M346" s="41"/>
      <c r="N346" s="41"/>
      <c r="O346" s="41"/>
      <c r="P346" s="41"/>
      <c r="Q346" s="41"/>
      <c r="R346" s="41"/>
      <c r="S346" s="41"/>
      <c r="T346" s="6">
        <v>1</v>
      </c>
    </row>
    <row r="347" spans="1:20" x14ac:dyDescent="0.15">
      <c r="A347" s="6" t="s">
        <v>11317</v>
      </c>
      <c r="B347" s="9">
        <v>55.5</v>
      </c>
      <c r="C347" s="9">
        <v>11.217000000000001</v>
      </c>
      <c r="D347" s="41"/>
      <c r="E347" s="41"/>
      <c r="F347" s="41"/>
      <c r="G347" s="41"/>
      <c r="H347" s="41"/>
      <c r="I347" s="41"/>
      <c r="J347" s="6">
        <v>1</v>
      </c>
      <c r="K347" s="41"/>
      <c r="L347" s="41"/>
      <c r="M347" s="41"/>
      <c r="N347" s="41"/>
      <c r="O347" s="41"/>
      <c r="P347" s="41"/>
      <c r="Q347" s="41"/>
      <c r="R347" s="41"/>
      <c r="S347" s="41"/>
      <c r="T347" s="6">
        <v>1</v>
      </c>
    </row>
    <row r="348" spans="1:20" x14ac:dyDescent="0.15">
      <c r="A348" s="6" t="s">
        <v>231</v>
      </c>
      <c r="B348" s="9">
        <v>55.759690999999997</v>
      </c>
      <c r="C348" s="9">
        <v>12.331403</v>
      </c>
      <c r="D348" s="41"/>
      <c r="E348" s="41"/>
      <c r="F348" s="6">
        <v>1</v>
      </c>
      <c r="G348" s="41"/>
      <c r="H348" s="41"/>
      <c r="I348" s="41"/>
      <c r="J348" s="41"/>
      <c r="K348" s="41"/>
      <c r="L348" s="41"/>
      <c r="M348" s="6">
        <v>1</v>
      </c>
      <c r="N348" s="41"/>
      <c r="O348" s="41"/>
      <c r="P348" s="41"/>
      <c r="Q348" s="41"/>
      <c r="R348" s="41"/>
      <c r="S348" s="41"/>
      <c r="T348" s="6">
        <v>2</v>
      </c>
    </row>
    <row r="349" spans="1:20" x14ac:dyDescent="0.15">
      <c r="A349" s="6" t="s">
        <v>7284</v>
      </c>
      <c r="B349" s="9">
        <v>55.754399999999997</v>
      </c>
      <c r="C349" s="9">
        <v>12.32193</v>
      </c>
      <c r="D349" s="41"/>
      <c r="E349" s="41"/>
      <c r="F349" s="41"/>
      <c r="G349" s="41"/>
      <c r="H349" s="41"/>
      <c r="I349" s="41"/>
      <c r="J349" s="6">
        <v>1</v>
      </c>
      <c r="K349" s="41"/>
      <c r="L349" s="41"/>
      <c r="M349" s="41"/>
      <c r="N349" s="41"/>
      <c r="O349" s="41"/>
      <c r="P349" s="41"/>
      <c r="Q349" s="41"/>
      <c r="R349" s="41"/>
      <c r="S349" s="41"/>
      <c r="T349" s="6">
        <v>1</v>
      </c>
    </row>
    <row r="350" spans="1:20" x14ac:dyDescent="0.15">
      <c r="A350" s="6" t="s">
        <v>232</v>
      </c>
      <c r="B350" s="9">
        <v>54.969000000000001</v>
      </c>
      <c r="C350" s="9">
        <v>12.494</v>
      </c>
      <c r="D350" s="6">
        <v>1</v>
      </c>
      <c r="E350" s="41"/>
      <c r="F350" s="41"/>
      <c r="G350" s="41"/>
      <c r="H350" s="41"/>
      <c r="I350" s="41"/>
      <c r="J350" s="41"/>
      <c r="K350" s="41"/>
      <c r="L350" s="41"/>
      <c r="M350" s="41"/>
      <c r="N350" s="41"/>
      <c r="O350" s="41"/>
      <c r="P350" s="41"/>
      <c r="Q350" s="41"/>
      <c r="R350" s="41"/>
      <c r="S350" s="41"/>
      <c r="T350" s="6">
        <v>1</v>
      </c>
    </row>
    <row r="351" spans="1:20" x14ac:dyDescent="0.15">
      <c r="A351" s="6" t="s">
        <v>7959</v>
      </c>
      <c r="B351" s="9">
        <v>55.117550000000001</v>
      </c>
      <c r="C351" s="9">
        <v>15.11368</v>
      </c>
      <c r="D351" s="41"/>
      <c r="E351" s="41"/>
      <c r="F351" s="41"/>
      <c r="G351" s="41"/>
      <c r="H351" s="41"/>
      <c r="I351" s="41"/>
      <c r="J351" s="6">
        <v>1</v>
      </c>
      <c r="K351" s="41"/>
      <c r="L351" s="41"/>
      <c r="M351" s="41"/>
      <c r="N351" s="41"/>
      <c r="O351" s="41"/>
      <c r="P351" s="41"/>
      <c r="Q351" s="41"/>
      <c r="R351" s="41"/>
      <c r="S351" s="41"/>
      <c r="T351" s="6">
        <v>1</v>
      </c>
    </row>
    <row r="352" spans="1:20" x14ac:dyDescent="0.15">
      <c r="A352" s="6" t="s">
        <v>7582</v>
      </c>
      <c r="B352" s="9">
        <v>56.087000000000003</v>
      </c>
      <c r="C352" s="9">
        <v>12.401</v>
      </c>
      <c r="D352" s="41"/>
      <c r="E352" s="41"/>
      <c r="F352" s="41"/>
      <c r="G352" s="41"/>
      <c r="H352" s="41"/>
      <c r="I352" s="41"/>
      <c r="J352" s="6">
        <v>1</v>
      </c>
      <c r="K352" s="41"/>
      <c r="L352" s="41"/>
      <c r="M352" s="41"/>
      <c r="N352" s="41"/>
      <c r="O352" s="41"/>
      <c r="P352" s="41"/>
      <c r="Q352" s="41"/>
      <c r="R352" s="41"/>
      <c r="S352" s="41"/>
      <c r="T352" s="6">
        <v>1</v>
      </c>
    </row>
    <row r="353" spans="1:20" x14ac:dyDescent="0.15">
      <c r="A353" s="6" t="s">
        <v>6327</v>
      </c>
      <c r="B353" s="9">
        <v>55.460639999999998</v>
      </c>
      <c r="C353" s="9">
        <v>9.1209330000000008</v>
      </c>
      <c r="D353" s="41"/>
      <c r="E353" s="41"/>
      <c r="F353" s="41"/>
      <c r="G353" s="41"/>
      <c r="H353" s="41"/>
      <c r="I353" s="41"/>
      <c r="J353" s="6">
        <v>1</v>
      </c>
      <c r="K353" s="41"/>
      <c r="L353" s="41"/>
      <c r="M353" s="41"/>
      <c r="N353" s="41"/>
      <c r="O353" s="41"/>
      <c r="P353" s="41"/>
      <c r="Q353" s="41"/>
      <c r="R353" s="41"/>
      <c r="S353" s="41"/>
      <c r="T353" s="6">
        <v>1</v>
      </c>
    </row>
    <row r="354" spans="1:20" x14ac:dyDescent="0.15">
      <c r="A354" s="6" t="s">
        <v>233</v>
      </c>
      <c r="B354" s="9">
        <v>55.351694999999999</v>
      </c>
      <c r="C354" s="9">
        <v>11.122627</v>
      </c>
      <c r="D354" s="41"/>
      <c r="E354" s="41"/>
      <c r="F354" s="41"/>
      <c r="G354" s="6">
        <v>1</v>
      </c>
      <c r="H354" s="41"/>
      <c r="I354" s="41"/>
      <c r="J354" s="6">
        <v>1</v>
      </c>
      <c r="K354" s="41"/>
      <c r="L354" s="41"/>
      <c r="M354" s="41"/>
      <c r="N354" s="41"/>
      <c r="O354" s="41"/>
      <c r="P354" s="41"/>
      <c r="Q354" s="41"/>
      <c r="R354" s="41"/>
      <c r="S354" s="41"/>
      <c r="T354" s="6">
        <v>2</v>
      </c>
    </row>
    <row r="355" spans="1:20" x14ac:dyDescent="0.15">
      <c r="A355" s="6" t="s">
        <v>8384</v>
      </c>
      <c r="B355" s="9">
        <v>55.852499999999999</v>
      </c>
      <c r="C355" s="9">
        <v>12.5672</v>
      </c>
      <c r="D355" s="41"/>
      <c r="E355" s="41"/>
      <c r="F355" s="41"/>
      <c r="G355" s="41"/>
      <c r="H355" s="41"/>
      <c r="I355" s="41"/>
      <c r="J355" s="6">
        <v>1</v>
      </c>
      <c r="K355" s="41"/>
      <c r="L355" s="41"/>
      <c r="M355" s="41"/>
      <c r="N355" s="41"/>
      <c r="O355" s="41"/>
      <c r="P355" s="41"/>
      <c r="Q355" s="41"/>
      <c r="R355" s="41"/>
      <c r="S355" s="41"/>
      <c r="T355" s="6">
        <v>1</v>
      </c>
    </row>
    <row r="356" spans="1:20" x14ac:dyDescent="0.15">
      <c r="A356" s="6" t="s">
        <v>8662</v>
      </c>
      <c r="B356" s="9">
        <v>55.12968</v>
      </c>
      <c r="C356" s="9">
        <v>11.93356</v>
      </c>
      <c r="D356" s="41"/>
      <c r="E356" s="41"/>
      <c r="F356" s="41"/>
      <c r="G356" s="41"/>
      <c r="H356" s="41"/>
      <c r="I356" s="41"/>
      <c r="J356" s="6">
        <v>1</v>
      </c>
      <c r="K356" s="41"/>
      <c r="L356" s="41"/>
      <c r="M356" s="41"/>
      <c r="N356" s="41"/>
      <c r="O356" s="41"/>
      <c r="P356" s="41"/>
      <c r="Q356" s="41"/>
      <c r="R356" s="41"/>
      <c r="S356" s="41"/>
      <c r="T356" s="6">
        <v>1</v>
      </c>
    </row>
    <row r="357" spans="1:20" x14ac:dyDescent="0.15">
      <c r="A357" s="6" t="s">
        <v>6389</v>
      </c>
      <c r="B357" s="9">
        <v>54.966740000000001</v>
      </c>
      <c r="C357" s="9">
        <v>8.6910290000000003</v>
      </c>
      <c r="D357" s="41"/>
      <c r="E357" s="41"/>
      <c r="F357" s="41"/>
      <c r="G357" s="41"/>
      <c r="H357" s="41"/>
      <c r="I357" s="41"/>
      <c r="J357" s="6">
        <v>1</v>
      </c>
      <c r="K357" s="41"/>
      <c r="L357" s="41"/>
      <c r="M357" s="41"/>
      <c r="N357" s="41"/>
      <c r="O357" s="41"/>
      <c r="P357" s="41"/>
      <c r="Q357" s="41"/>
      <c r="R357" s="41"/>
      <c r="S357" s="41"/>
      <c r="T357" s="6">
        <v>1</v>
      </c>
    </row>
    <row r="358" spans="1:20" x14ac:dyDescent="0.15">
      <c r="A358" s="6" t="s">
        <v>234</v>
      </c>
      <c r="B358" s="9">
        <v>56.501417000000004</v>
      </c>
      <c r="C358" s="9">
        <v>10.658606000000001</v>
      </c>
      <c r="D358" s="41"/>
      <c r="E358" s="41"/>
      <c r="F358" s="41"/>
      <c r="G358" s="41"/>
      <c r="H358" s="41"/>
      <c r="I358" s="6">
        <v>1</v>
      </c>
      <c r="J358" s="41"/>
      <c r="K358" s="41"/>
      <c r="L358" s="41"/>
      <c r="M358" s="41"/>
      <c r="N358" s="6">
        <v>1</v>
      </c>
      <c r="O358" s="6">
        <v>1</v>
      </c>
      <c r="P358" s="41"/>
      <c r="Q358" s="41"/>
      <c r="R358" s="6">
        <v>1</v>
      </c>
      <c r="S358" s="6">
        <v>1</v>
      </c>
      <c r="T358" s="6">
        <v>5</v>
      </c>
    </row>
    <row r="359" spans="1:20" x14ac:dyDescent="0.15">
      <c r="A359" s="6" t="s">
        <v>7004</v>
      </c>
      <c r="B359" s="9">
        <v>55.590040000000002</v>
      </c>
      <c r="C359" s="9">
        <v>10.613849999999999</v>
      </c>
      <c r="D359" s="41"/>
      <c r="E359" s="41"/>
      <c r="F359" s="41"/>
      <c r="G359" s="41"/>
      <c r="H359" s="41"/>
      <c r="I359" s="41"/>
      <c r="J359" s="6">
        <v>1</v>
      </c>
      <c r="K359" s="41"/>
      <c r="L359" s="41"/>
      <c r="M359" s="41"/>
      <c r="N359" s="41"/>
      <c r="O359" s="41"/>
      <c r="P359" s="41"/>
      <c r="Q359" s="41"/>
      <c r="R359" s="41"/>
      <c r="S359" s="41"/>
      <c r="T359" s="6">
        <v>1</v>
      </c>
    </row>
    <row r="360" spans="1:20" x14ac:dyDescent="0.15">
      <c r="A360" s="6" t="s">
        <v>235</v>
      </c>
      <c r="B360" s="9">
        <v>55.966267999999999</v>
      </c>
      <c r="C360" s="9">
        <v>11.983717</v>
      </c>
      <c r="D360" s="6">
        <v>1</v>
      </c>
      <c r="E360" s="41"/>
      <c r="F360" s="41"/>
      <c r="G360" s="41"/>
      <c r="H360" s="41"/>
      <c r="I360" s="41"/>
      <c r="J360" s="41"/>
      <c r="K360" s="41"/>
      <c r="L360" s="41"/>
      <c r="M360" s="41"/>
      <c r="N360" s="41"/>
      <c r="O360" s="41"/>
      <c r="P360" s="41"/>
      <c r="Q360" s="41"/>
      <c r="R360" s="41"/>
      <c r="S360" s="41"/>
      <c r="T360" s="6">
        <v>1</v>
      </c>
    </row>
    <row r="361" spans="1:20" x14ac:dyDescent="0.15">
      <c r="A361" s="6" t="s">
        <v>11318</v>
      </c>
      <c r="B361" s="9">
        <v>56.939630000000001</v>
      </c>
      <c r="C361" s="9">
        <v>9.2864430000000002</v>
      </c>
      <c r="D361" s="41"/>
      <c r="E361" s="41"/>
      <c r="F361" s="41"/>
      <c r="G361" s="41"/>
      <c r="H361" s="41"/>
      <c r="I361" s="41"/>
      <c r="J361" s="6">
        <v>1</v>
      </c>
      <c r="K361" s="41"/>
      <c r="L361" s="41"/>
      <c r="M361" s="41"/>
      <c r="N361" s="41"/>
      <c r="O361" s="41"/>
      <c r="P361" s="41"/>
      <c r="Q361" s="41"/>
      <c r="R361" s="41"/>
      <c r="S361" s="41"/>
      <c r="T361" s="6">
        <v>1</v>
      </c>
    </row>
    <row r="362" spans="1:20" x14ac:dyDescent="0.15">
      <c r="A362" s="6" t="s">
        <v>8555</v>
      </c>
      <c r="B362" s="9">
        <v>55.2014</v>
      </c>
      <c r="C362" s="9">
        <v>14.9846</v>
      </c>
      <c r="D362" s="41"/>
      <c r="E362" s="41"/>
      <c r="F362" s="41"/>
      <c r="G362" s="41"/>
      <c r="H362" s="41"/>
      <c r="I362" s="41"/>
      <c r="J362" s="6">
        <v>1</v>
      </c>
      <c r="K362" s="41"/>
      <c r="L362" s="41"/>
      <c r="M362" s="41"/>
      <c r="N362" s="41"/>
      <c r="O362" s="41"/>
      <c r="P362" s="41"/>
      <c r="Q362" s="41"/>
      <c r="R362" s="41"/>
      <c r="S362" s="41"/>
      <c r="T362" s="6">
        <v>1</v>
      </c>
    </row>
    <row r="363" spans="1:20" x14ac:dyDescent="0.15">
      <c r="A363" s="6" t="s">
        <v>236</v>
      </c>
      <c r="B363" s="9">
        <v>56.89828</v>
      </c>
      <c r="C363" s="9">
        <v>8.5991160000000004</v>
      </c>
      <c r="D363" s="6">
        <v>1</v>
      </c>
      <c r="E363" s="41"/>
      <c r="F363" s="41"/>
      <c r="G363" s="41"/>
      <c r="H363" s="41"/>
      <c r="I363" s="41"/>
      <c r="J363" s="41"/>
      <c r="K363" s="41"/>
      <c r="L363" s="41"/>
      <c r="M363" s="41"/>
      <c r="N363" s="41"/>
      <c r="O363" s="41"/>
      <c r="P363" s="41"/>
      <c r="Q363" s="41"/>
      <c r="R363" s="41"/>
      <c r="S363" s="41"/>
      <c r="T363" s="6">
        <v>1</v>
      </c>
    </row>
    <row r="364" spans="1:20" x14ac:dyDescent="0.15">
      <c r="A364" s="6" t="s">
        <v>237</v>
      </c>
      <c r="B364" s="9">
        <v>54.880085999999999</v>
      </c>
      <c r="C364" s="9">
        <v>10.444547999999999</v>
      </c>
      <c r="D364" s="6">
        <v>1</v>
      </c>
      <c r="E364" s="41"/>
      <c r="F364" s="41"/>
      <c r="G364" s="41"/>
      <c r="H364" s="41"/>
      <c r="I364" s="41"/>
      <c r="J364" s="41"/>
      <c r="K364" s="41"/>
      <c r="L364" s="41"/>
      <c r="M364" s="41"/>
      <c r="N364" s="6">
        <v>1</v>
      </c>
      <c r="O364" s="6">
        <v>1</v>
      </c>
      <c r="P364" s="41"/>
      <c r="Q364" s="41"/>
      <c r="R364" s="41"/>
      <c r="S364" s="41"/>
      <c r="T364" s="6">
        <v>3</v>
      </c>
    </row>
    <row r="365" spans="1:20" x14ac:dyDescent="0.15">
      <c r="A365" s="6" t="s">
        <v>5549</v>
      </c>
      <c r="B365" s="9">
        <v>54.901142</v>
      </c>
      <c r="C365" s="9">
        <v>10.420017</v>
      </c>
      <c r="D365" s="41"/>
      <c r="E365" s="41"/>
      <c r="F365" s="41"/>
      <c r="G365" s="41"/>
      <c r="H365" s="41"/>
      <c r="I365" s="6">
        <v>1</v>
      </c>
      <c r="J365" s="41"/>
      <c r="K365" s="41"/>
      <c r="L365" s="41"/>
      <c r="M365" s="41"/>
      <c r="N365" s="41"/>
      <c r="O365" s="41"/>
      <c r="P365" s="41"/>
      <c r="Q365" s="41"/>
      <c r="R365" s="41"/>
      <c r="S365" s="41"/>
      <c r="T365" s="6">
        <v>1</v>
      </c>
    </row>
    <row r="366" spans="1:20" x14ac:dyDescent="0.15">
      <c r="A366" s="6" t="s">
        <v>238</v>
      </c>
      <c r="B366" s="9">
        <v>56.903803000000003</v>
      </c>
      <c r="C366" s="9">
        <v>9.2853460000000005</v>
      </c>
      <c r="D366" s="41"/>
      <c r="E366" s="41"/>
      <c r="F366" s="41"/>
      <c r="G366" s="41"/>
      <c r="H366" s="41"/>
      <c r="I366" s="41"/>
      <c r="J366" s="41"/>
      <c r="K366" s="41"/>
      <c r="L366" s="41"/>
      <c r="M366" s="41"/>
      <c r="N366" s="41"/>
      <c r="O366" s="6">
        <v>1</v>
      </c>
      <c r="P366" s="41"/>
      <c r="Q366" s="41"/>
      <c r="R366" s="41"/>
      <c r="S366" s="41"/>
      <c r="T366" s="6">
        <v>1</v>
      </c>
    </row>
    <row r="367" spans="1:20" x14ac:dyDescent="0.15">
      <c r="A367" s="6" t="s">
        <v>6985</v>
      </c>
      <c r="B367" s="9">
        <v>56.826810000000002</v>
      </c>
      <c r="C367" s="9">
        <v>9.0190889999999992</v>
      </c>
      <c r="D367" s="41"/>
      <c r="E367" s="41"/>
      <c r="F367" s="41"/>
      <c r="G367" s="41"/>
      <c r="H367" s="41"/>
      <c r="I367" s="41"/>
      <c r="J367" s="6">
        <v>1</v>
      </c>
      <c r="K367" s="41"/>
      <c r="L367" s="41"/>
      <c r="M367" s="41"/>
      <c r="N367" s="41"/>
      <c r="O367" s="41"/>
      <c r="P367" s="41"/>
      <c r="Q367" s="41"/>
      <c r="R367" s="41"/>
      <c r="S367" s="41"/>
      <c r="T367" s="6">
        <v>1</v>
      </c>
    </row>
    <row r="368" spans="1:20" x14ac:dyDescent="0.15">
      <c r="A368" s="6" t="s">
        <v>11319</v>
      </c>
      <c r="B368" s="9">
        <v>56.134549999999997</v>
      </c>
      <c r="C368" s="9">
        <v>8.8724900000000009</v>
      </c>
      <c r="D368" s="41"/>
      <c r="E368" s="41"/>
      <c r="F368" s="41"/>
      <c r="G368" s="41"/>
      <c r="H368" s="41"/>
      <c r="I368" s="41"/>
      <c r="J368" s="6">
        <v>1</v>
      </c>
      <c r="K368" s="41"/>
      <c r="L368" s="41"/>
      <c r="M368" s="41"/>
      <c r="N368" s="41"/>
      <c r="O368" s="41"/>
      <c r="P368" s="41"/>
      <c r="Q368" s="41"/>
      <c r="R368" s="41"/>
      <c r="S368" s="41"/>
      <c r="T368" s="6">
        <v>1</v>
      </c>
    </row>
    <row r="369" spans="1:20" x14ac:dyDescent="0.15">
      <c r="A369" s="6" t="s">
        <v>239</v>
      </c>
      <c r="B369" s="9">
        <v>56.784778000000003</v>
      </c>
      <c r="C369" s="9">
        <v>8.7241409999999995</v>
      </c>
      <c r="D369" s="41"/>
      <c r="E369" s="6">
        <v>1</v>
      </c>
      <c r="F369" s="41"/>
      <c r="G369" s="41"/>
      <c r="H369" s="41"/>
      <c r="I369" s="41"/>
      <c r="J369" s="41"/>
      <c r="K369" s="41"/>
      <c r="L369" s="41"/>
      <c r="M369" s="41"/>
      <c r="N369" s="41"/>
      <c r="O369" s="41"/>
      <c r="P369" s="41"/>
      <c r="Q369" s="41"/>
      <c r="R369" s="41"/>
      <c r="S369" s="41"/>
      <c r="T369" s="6">
        <v>1</v>
      </c>
    </row>
    <row r="370" spans="1:20" x14ac:dyDescent="0.15">
      <c r="A370" s="6" t="s">
        <v>240</v>
      </c>
      <c r="B370" s="9">
        <v>56.715063999999998</v>
      </c>
      <c r="C370" s="9">
        <v>8.6097450000000002</v>
      </c>
      <c r="D370" s="41"/>
      <c r="E370" s="41"/>
      <c r="F370" s="41"/>
      <c r="G370" s="41"/>
      <c r="H370" s="41"/>
      <c r="I370" s="6">
        <v>1</v>
      </c>
      <c r="J370" s="41"/>
      <c r="K370" s="41"/>
      <c r="L370" s="41"/>
      <c r="M370" s="41"/>
      <c r="N370" s="41"/>
      <c r="O370" s="41"/>
      <c r="P370" s="41"/>
      <c r="Q370" s="41"/>
      <c r="R370" s="41"/>
      <c r="S370" s="41"/>
      <c r="T370" s="6">
        <v>1</v>
      </c>
    </row>
    <row r="371" spans="1:20" x14ac:dyDescent="0.15">
      <c r="A371" s="6" t="s">
        <v>8102</v>
      </c>
      <c r="B371" s="9">
        <v>56.852670000000003</v>
      </c>
      <c r="C371" s="9">
        <v>8.2695720000000001</v>
      </c>
      <c r="D371" s="41"/>
      <c r="E371" s="41"/>
      <c r="F371" s="41"/>
      <c r="G371" s="41"/>
      <c r="H371" s="41"/>
      <c r="I371" s="41"/>
      <c r="J371" s="6">
        <v>1</v>
      </c>
      <c r="K371" s="41"/>
      <c r="L371" s="41"/>
      <c r="M371" s="41"/>
      <c r="N371" s="41"/>
      <c r="O371" s="41"/>
      <c r="P371" s="41"/>
      <c r="Q371" s="41"/>
      <c r="R371" s="41"/>
      <c r="S371" s="41"/>
      <c r="T371" s="6">
        <v>1</v>
      </c>
    </row>
    <row r="372" spans="1:20" x14ac:dyDescent="0.15">
      <c r="A372" s="6" t="s">
        <v>8292</v>
      </c>
      <c r="B372" s="9">
        <v>56.852670000000003</v>
      </c>
      <c r="C372" s="9">
        <v>8.2695720000000001</v>
      </c>
      <c r="D372" s="41"/>
      <c r="E372" s="41"/>
      <c r="F372" s="41"/>
      <c r="G372" s="41"/>
      <c r="H372" s="41"/>
      <c r="I372" s="41"/>
      <c r="J372" s="6">
        <v>1</v>
      </c>
      <c r="K372" s="41"/>
      <c r="L372" s="41"/>
      <c r="M372" s="41"/>
      <c r="N372" s="41"/>
      <c r="O372" s="41"/>
      <c r="P372" s="41"/>
      <c r="Q372" s="41"/>
      <c r="R372" s="41"/>
      <c r="S372" s="41"/>
      <c r="T372" s="6">
        <v>1</v>
      </c>
    </row>
    <row r="373" spans="1:20" x14ac:dyDescent="0.15">
      <c r="A373" s="6" t="s">
        <v>241</v>
      </c>
      <c r="B373" s="9">
        <v>55.576000000000001</v>
      </c>
      <c r="C373" s="9">
        <v>12.275</v>
      </c>
      <c r="D373" s="6">
        <v>1</v>
      </c>
      <c r="E373" s="41"/>
      <c r="F373" s="41"/>
      <c r="G373" s="41"/>
      <c r="H373" s="41"/>
      <c r="I373" s="41"/>
      <c r="J373" s="41"/>
      <c r="K373" s="41"/>
      <c r="L373" s="41"/>
      <c r="M373" s="41"/>
      <c r="N373" s="41"/>
      <c r="O373" s="41"/>
      <c r="P373" s="41"/>
      <c r="Q373" s="41"/>
      <c r="R373" s="41"/>
      <c r="S373" s="41"/>
      <c r="T373" s="6">
        <v>1</v>
      </c>
    </row>
    <row r="374" spans="1:20" x14ac:dyDescent="0.15">
      <c r="A374" s="6" t="s">
        <v>7975</v>
      </c>
      <c r="B374" s="9">
        <v>57.0321</v>
      </c>
      <c r="C374" s="9">
        <v>10.257300000000001</v>
      </c>
      <c r="D374" s="41"/>
      <c r="E374" s="41"/>
      <c r="F374" s="41"/>
      <c r="G374" s="41"/>
      <c r="H374" s="41"/>
      <c r="I374" s="41"/>
      <c r="J374" s="6">
        <v>1</v>
      </c>
      <c r="K374" s="41"/>
      <c r="L374" s="41"/>
      <c r="M374" s="41"/>
      <c r="N374" s="41"/>
      <c r="O374" s="41"/>
      <c r="P374" s="41"/>
      <c r="Q374" s="41"/>
      <c r="R374" s="41"/>
      <c r="S374" s="41"/>
      <c r="T374" s="6">
        <v>1</v>
      </c>
    </row>
    <row r="375" spans="1:20" x14ac:dyDescent="0.15">
      <c r="A375" s="6" t="s">
        <v>242</v>
      </c>
      <c r="B375" s="9">
        <v>57.032119000000002</v>
      </c>
      <c r="C375" s="9">
        <v>10.257343000000001</v>
      </c>
      <c r="D375" s="41"/>
      <c r="E375" s="41"/>
      <c r="F375" s="41"/>
      <c r="G375" s="41"/>
      <c r="H375" s="41"/>
      <c r="I375" s="41"/>
      <c r="J375" s="41"/>
      <c r="K375" s="41"/>
      <c r="L375" s="41"/>
      <c r="M375" s="41"/>
      <c r="N375" s="6">
        <v>1</v>
      </c>
      <c r="O375" s="41"/>
      <c r="P375" s="41"/>
      <c r="Q375" s="41"/>
      <c r="R375" s="41"/>
      <c r="S375" s="41"/>
      <c r="T375" s="6">
        <v>1</v>
      </c>
    </row>
    <row r="376" spans="1:20" x14ac:dyDescent="0.15">
      <c r="A376" s="6" t="s">
        <v>243</v>
      </c>
      <c r="B376" s="9">
        <v>55.576428</v>
      </c>
      <c r="C376" s="9">
        <v>11.420417</v>
      </c>
      <c r="D376" s="41"/>
      <c r="E376" s="41"/>
      <c r="F376" s="6">
        <v>1</v>
      </c>
      <c r="G376" s="41"/>
      <c r="H376" s="41"/>
      <c r="I376" s="41"/>
      <c r="J376" s="41"/>
      <c r="K376" s="41"/>
      <c r="L376" s="41"/>
      <c r="M376" s="41"/>
      <c r="N376" s="41"/>
      <c r="O376" s="41"/>
      <c r="P376" s="41"/>
      <c r="Q376" s="41"/>
      <c r="R376" s="41"/>
      <c r="S376" s="41"/>
      <c r="T376" s="6">
        <v>1</v>
      </c>
    </row>
    <row r="377" spans="1:20" x14ac:dyDescent="0.15">
      <c r="A377" s="6" t="s">
        <v>7362</v>
      </c>
      <c r="B377" s="9">
        <v>56.144030000000001</v>
      </c>
      <c r="C377" s="9">
        <v>8.4696090000000002</v>
      </c>
      <c r="D377" s="41"/>
      <c r="E377" s="41"/>
      <c r="F377" s="41"/>
      <c r="G377" s="41"/>
      <c r="H377" s="41"/>
      <c r="I377" s="41"/>
      <c r="J377" s="6">
        <v>1</v>
      </c>
      <c r="K377" s="41"/>
      <c r="L377" s="41"/>
      <c r="M377" s="41"/>
      <c r="N377" s="41"/>
      <c r="O377" s="41"/>
      <c r="P377" s="41"/>
      <c r="Q377" s="41"/>
      <c r="R377" s="41"/>
      <c r="S377" s="41"/>
      <c r="T377" s="6">
        <v>1</v>
      </c>
    </row>
    <row r="378" spans="1:20" x14ac:dyDescent="0.15">
      <c r="A378" s="6" t="s">
        <v>244</v>
      </c>
      <c r="B378" s="9">
        <v>56.144027999999999</v>
      </c>
      <c r="C378" s="9">
        <v>8.4696090000000002</v>
      </c>
      <c r="D378" s="41"/>
      <c r="E378" s="6">
        <v>1</v>
      </c>
      <c r="F378" s="41"/>
      <c r="G378" s="41"/>
      <c r="H378" s="41"/>
      <c r="I378" s="41"/>
      <c r="J378" s="6">
        <v>1</v>
      </c>
      <c r="K378" s="41"/>
      <c r="L378" s="6">
        <v>1</v>
      </c>
      <c r="M378" s="41"/>
      <c r="N378" s="6">
        <v>1</v>
      </c>
      <c r="O378" s="41"/>
      <c r="P378" s="41"/>
      <c r="Q378" s="41"/>
      <c r="R378" s="41"/>
      <c r="S378" s="41"/>
      <c r="T378" s="6">
        <v>4</v>
      </c>
    </row>
    <row r="379" spans="1:20" x14ac:dyDescent="0.15">
      <c r="A379" s="6" t="s">
        <v>245</v>
      </c>
      <c r="B379" s="9">
        <v>56.087249999999997</v>
      </c>
      <c r="C379" s="9">
        <v>12.298156000000001</v>
      </c>
      <c r="D379" s="41"/>
      <c r="E379" s="6">
        <v>1</v>
      </c>
      <c r="F379" s="41"/>
      <c r="G379" s="41"/>
      <c r="H379" s="41"/>
      <c r="I379" s="41"/>
      <c r="J379" s="41"/>
      <c r="K379" s="41"/>
      <c r="L379" s="41"/>
      <c r="M379" s="41"/>
      <c r="N379" s="41"/>
      <c r="O379" s="41"/>
      <c r="P379" s="41"/>
      <c r="Q379" s="41"/>
      <c r="R379" s="41"/>
      <c r="S379" s="41"/>
      <c r="T379" s="6">
        <v>1</v>
      </c>
    </row>
    <row r="380" spans="1:20" x14ac:dyDescent="0.15">
      <c r="A380" s="6" t="s">
        <v>246</v>
      </c>
      <c r="B380" s="9">
        <v>55.675165999999997</v>
      </c>
      <c r="C380" s="9">
        <v>11.804741</v>
      </c>
      <c r="D380" s="41"/>
      <c r="E380" s="41"/>
      <c r="F380" s="41"/>
      <c r="G380" s="41"/>
      <c r="H380" s="41"/>
      <c r="I380" s="41"/>
      <c r="J380" s="41"/>
      <c r="K380" s="41"/>
      <c r="L380" s="41"/>
      <c r="M380" s="41"/>
      <c r="N380" s="41"/>
      <c r="O380" s="6">
        <v>1</v>
      </c>
      <c r="P380" s="41"/>
      <c r="Q380" s="41"/>
      <c r="R380" s="41"/>
      <c r="S380" s="41"/>
      <c r="T380" s="6">
        <v>1</v>
      </c>
    </row>
    <row r="381" spans="1:20" x14ac:dyDescent="0.15">
      <c r="A381" s="6" t="s">
        <v>7626</v>
      </c>
      <c r="B381" s="9">
        <v>56.799779999999998</v>
      </c>
      <c r="C381" s="9">
        <v>9.2110500000000002</v>
      </c>
      <c r="D381" s="41"/>
      <c r="E381" s="41"/>
      <c r="F381" s="41"/>
      <c r="G381" s="41"/>
      <c r="H381" s="41"/>
      <c r="I381" s="41"/>
      <c r="J381" s="6">
        <v>1</v>
      </c>
      <c r="K381" s="41"/>
      <c r="L381" s="41"/>
      <c r="M381" s="41"/>
      <c r="N381" s="41"/>
      <c r="O381" s="41"/>
      <c r="P381" s="41"/>
      <c r="Q381" s="41"/>
      <c r="R381" s="41"/>
      <c r="S381" s="41"/>
      <c r="T381" s="6">
        <v>1</v>
      </c>
    </row>
    <row r="382" spans="1:20" x14ac:dyDescent="0.15">
      <c r="A382" s="6" t="s">
        <v>247</v>
      </c>
      <c r="B382" s="9">
        <v>54.87</v>
      </c>
      <c r="C382" s="9">
        <v>12.116</v>
      </c>
      <c r="D382" s="6">
        <v>1</v>
      </c>
      <c r="E382" s="41"/>
      <c r="F382" s="41"/>
      <c r="G382" s="41"/>
      <c r="H382" s="41"/>
      <c r="I382" s="41"/>
      <c r="J382" s="41"/>
      <c r="K382" s="41"/>
      <c r="L382" s="41"/>
      <c r="M382" s="41"/>
      <c r="N382" s="41"/>
      <c r="O382" s="41"/>
      <c r="P382" s="41"/>
      <c r="Q382" s="41"/>
      <c r="R382" s="41"/>
      <c r="S382" s="41"/>
      <c r="T382" s="6">
        <v>1</v>
      </c>
    </row>
    <row r="383" spans="1:20" x14ac:dyDescent="0.15">
      <c r="A383" s="6" t="s">
        <v>1523</v>
      </c>
      <c r="B383" s="9">
        <v>55.419949000000003</v>
      </c>
      <c r="C383" s="9">
        <v>10.35263</v>
      </c>
      <c r="D383" s="6">
        <v>1</v>
      </c>
      <c r="E383" s="41"/>
      <c r="F383" s="41"/>
      <c r="G383" s="41"/>
      <c r="H383" s="41"/>
      <c r="I383" s="41"/>
      <c r="J383" s="41"/>
      <c r="K383" s="41"/>
      <c r="L383" s="41"/>
      <c r="M383" s="41"/>
      <c r="N383" s="41"/>
      <c r="O383" s="41"/>
      <c r="P383" s="41"/>
      <c r="Q383" s="41"/>
      <c r="R383" s="41"/>
      <c r="S383" s="41"/>
      <c r="T383" s="6">
        <v>1</v>
      </c>
    </row>
    <row r="384" spans="1:20" x14ac:dyDescent="0.15">
      <c r="A384" s="6" t="s">
        <v>7971</v>
      </c>
      <c r="B384" s="9" t="s">
        <v>605</v>
      </c>
      <c r="C384" s="9" t="s">
        <v>605</v>
      </c>
      <c r="D384" s="41"/>
      <c r="E384" s="41"/>
      <c r="F384" s="41"/>
      <c r="G384" s="41"/>
      <c r="H384" s="41"/>
      <c r="I384" s="41"/>
      <c r="J384" s="6">
        <v>1</v>
      </c>
      <c r="K384" s="41"/>
      <c r="L384" s="41"/>
      <c r="M384" s="41"/>
      <c r="N384" s="41"/>
      <c r="O384" s="41"/>
      <c r="P384" s="41"/>
      <c r="Q384" s="41"/>
      <c r="R384" s="41"/>
      <c r="S384" s="41"/>
      <c r="T384" s="6">
        <v>1</v>
      </c>
    </row>
    <row r="385" spans="1:20" x14ac:dyDescent="0.15">
      <c r="A385" s="6" t="s">
        <v>635</v>
      </c>
      <c r="B385" s="9">
        <v>56.365000000000002</v>
      </c>
      <c r="C385" s="9">
        <v>10.643000000000001</v>
      </c>
      <c r="D385" s="6">
        <v>1</v>
      </c>
      <c r="E385" s="6">
        <v>1</v>
      </c>
      <c r="F385" s="41"/>
      <c r="G385" s="41"/>
      <c r="H385" s="41"/>
      <c r="I385" s="6">
        <v>1</v>
      </c>
      <c r="J385" s="41"/>
      <c r="K385" s="41"/>
      <c r="L385" s="41"/>
      <c r="M385" s="41"/>
      <c r="N385" s="41"/>
      <c r="O385" s="6">
        <v>1</v>
      </c>
      <c r="P385" s="41"/>
      <c r="Q385" s="41"/>
      <c r="R385" s="6">
        <v>1</v>
      </c>
      <c r="S385" s="6">
        <v>1</v>
      </c>
      <c r="T385" s="6">
        <v>6</v>
      </c>
    </row>
    <row r="386" spans="1:20" x14ac:dyDescent="0.15">
      <c r="A386" s="6" t="s">
        <v>2549</v>
      </c>
      <c r="B386" s="9">
        <v>56.365000000000002</v>
      </c>
      <c r="C386" s="9">
        <v>10.643000000000001</v>
      </c>
      <c r="D386" s="41"/>
      <c r="E386" s="6">
        <v>1</v>
      </c>
      <c r="F386" s="41"/>
      <c r="G386" s="41"/>
      <c r="H386" s="41"/>
      <c r="I386" s="41"/>
      <c r="J386" s="41"/>
      <c r="K386" s="41"/>
      <c r="L386" s="41"/>
      <c r="M386" s="41"/>
      <c r="N386" s="6">
        <v>1</v>
      </c>
      <c r="O386" s="41"/>
      <c r="P386" s="41"/>
      <c r="Q386" s="41"/>
      <c r="R386" s="41"/>
      <c r="S386" s="6">
        <v>1</v>
      </c>
      <c r="T386" s="6">
        <v>3</v>
      </c>
    </row>
    <row r="387" spans="1:20" x14ac:dyDescent="0.15">
      <c r="A387" s="6" t="s">
        <v>2554</v>
      </c>
      <c r="B387" s="9">
        <v>56.365000000000002</v>
      </c>
      <c r="C387" s="9">
        <v>10.643000000000001</v>
      </c>
      <c r="D387" s="41"/>
      <c r="E387" s="41"/>
      <c r="F387" s="41"/>
      <c r="G387" s="41"/>
      <c r="H387" s="41"/>
      <c r="I387" s="41"/>
      <c r="J387" s="41"/>
      <c r="K387" s="41"/>
      <c r="L387" s="41"/>
      <c r="M387" s="41"/>
      <c r="N387" s="6">
        <v>1</v>
      </c>
      <c r="O387" s="41"/>
      <c r="P387" s="41"/>
      <c r="Q387" s="41"/>
      <c r="R387" s="41"/>
      <c r="S387" s="6">
        <v>1</v>
      </c>
      <c r="T387" s="6">
        <v>2</v>
      </c>
    </row>
    <row r="388" spans="1:20" x14ac:dyDescent="0.15">
      <c r="A388" s="6" t="s">
        <v>11320</v>
      </c>
      <c r="B388" s="9">
        <v>56.365000000000002</v>
      </c>
      <c r="C388" s="9">
        <v>10.643000000000001</v>
      </c>
      <c r="D388" s="41"/>
      <c r="E388" s="41"/>
      <c r="F388" s="41"/>
      <c r="G388" s="41"/>
      <c r="H388" s="41"/>
      <c r="I388" s="41"/>
      <c r="J388" s="41"/>
      <c r="K388" s="41"/>
      <c r="L388" s="41"/>
      <c r="M388" s="41"/>
      <c r="N388" s="41"/>
      <c r="O388" s="41"/>
      <c r="P388" s="41"/>
      <c r="Q388" s="41"/>
      <c r="R388" s="41"/>
      <c r="S388" s="6">
        <v>1</v>
      </c>
      <c r="T388" s="6">
        <v>1</v>
      </c>
    </row>
    <row r="389" spans="1:20" x14ac:dyDescent="0.15">
      <c r="A389" s="6" t="s">
        <v>249</v>
      </c>
      <c r="B389" s="9">
        <v>55.768140000000002</v>
      </c>
      <c r="C389" s="9">
        <v>11.297302999999999</v>
      </c>
      <c r="D389" s="41"/>
      <c r="E389" s="41"/>
      <c r="F389" s="41"/>
      <c r="G389" s="6">
        <v>1</v>
      </c>
      <c r="H389" s="41"/>
      <c r="I389" s="41"/>
      <c r="J389" s="6">
        <v>1</v>
      </c>
      <c r="K389" s="41"/>
      <c r="L389" s="41"/>
      <c r="M389" s="41"/>
      <c r="N389" s="41"/>
      <c r="O389" s="41"/>
      <c r="P389" s="41"/>
      <c r="Q389" s="41"/>
      <c r="R389" s="41"/>
      <c r="S389" s="41"/>
      <c r="T389" s="6">
        <v>2</v>
      </c>
    </row>
    <row r="390" spans="1:20" x14ac:dyDescent="0.15">
      <c r="A390" s="6" t="s">
        <v>250</v>
      </c>
      <c r="B390" s="9">
        <v>55.768140000000002</v>
      </c>
      <c r="C390" s="9">
        <v>11.297302999999999</v>
      </c>
      <c r="D390" s="41"/>
      <c r="E390" s="41"/>
      <c r="F390" s="41"/>
      <c r="G390" s="6">
        <v>1</v>
      </c>
      <c r="H390" s="41"/>
      <c r="I390" s="41"/>
      <c r="J390" s="6">
        <v>1</v>
      </c>
      <c r="K390" s="41"/>
      <c r="L390" s="41"/>
      <c r="M390" s="41"/>
      <c r="N390" s="41"/>
      <c r="O390" s="41"/>
      <c r="P390" s="41"/>
      <c r="Q390" s="41"/>
      <c r="R390" s="41"/>
      <c r="S390" s="41"/>
      <c r="T390" s="6">
        <v>2</v>
      </c>
    </row>
    <row r="391" spans="1:20" x14ac:dyDescent="0.15">
      <c r="A391" s="6" t="s">
        <v>251</v>
      </c>
      <c r="B391" s="9">
        <v>55.768140000000002</v>
      </c>
      <c r="C391" s="9">
        <v>11.297302999999999</v>
      </c>
      <c r="D391" s="41"/>
      <c r="E391" s="41"/>
      <c r="F391" s="41"/>
      <c r="G391" s="6">
        <v>1</v>
      </c>
      <c r="H391" s="41"/>
      <c r="I391" s="41"/>
      <c r="J391" s="6">
        <v>1</v>
      </c>
      <c r="K391" s="41"/>
      <c r="L391" s="41"/>
      <c r="M391" s="41"/>
      <c r="N391" s="41"/>
      <c r="O391" s="41"/>
      <c r="P391" s="41"/>
      <c r="Q391" s="41"/>
      <c r="R391" s="41"/>
      <c r="S391" s="41"/>
      <c r="T391" s="6">
        <v>2</v>
      </c>
    </row>
    <row r="392" spans="1:20" x14ac:dyDescent="0.15">
      <c r="A392" s="6" t="s">
        <v>252</v>
      </c>
      <c r="B392" s="9">
        <v>55.768140000000002</v>
      </c>
      <c r="C392" s="9">
        <v>11.297302999999999</v>
      </c>
      <c r="D392" s="41"/>
      <c r="E392" s="41"/>
      <c r="F392" s="41"/>
      <c r="G392" s="6">
        <v>1</v>
      </c>
      <c r="H392" s="41"/>
      <c r="I392" s="41"/>
      <c r="J392" s="41"/>
      <c r="K392" s="41"/>
      <c r="L392" s="41"/>
      <c r="M392" s="41"/>
      <c r="N392" s="41"/>
      <c r="O392" s="41"/>
      <c r="P392" s="41"/>
      <c r="Q392" s="41"/>
      <c r="R392" s="41"/>
      <c r="S392" s="41"/>
      <c r="T392" s="6">
        <v>1</v>
      </c>
    </row>
    <row r="393" spans="1:20" x14ac:dyDescent="0.15">
      <c r="A393" s="6" t="s">
        <v>253</v>
      </c>
      <c r="B393" s="9">
        <v>55.789000000000001</v>
      </c>
      <c r="C393" s="9">
        <v>11.292</v>
      </c>
      <c r="D393" s="6">
        <v>1</v>
      </c>
      <c r="E393" s="41"/>
      <c r="F393" s="41"/>
      <c r="G393" s="41"/>
      <c r="H393" s="41"/>
      <c r="I393" s="6">
        <v>1</v>
      </c>
      <c r="J393" s="41"/>
      <c r="K393" s="41"/>
      <c r="L393" s="41"/>
      <c r="M393" s="41"/>
      <c r="N393" s="6">
        <v>1</v>
      </c>
      <c r="O393" s="6">
        <v>1</v>
      </c>
      <c r="P393" s="41"/>
      <c r="Q393" s="41"/>
      <c r="R393" s="41"/>
      <c r="S393" s="41"/>
      <c r="T393" s="6">
        <v>4</v>
      </c>
    </row>
    <row r="394" spans="1:20" x14ac:dyDescent="0.15">
      <c r="A394" s="6" t="s">
        <v>254</v>
      </c>
      <c r="B394" s="9">
        <v>55.390999999999998</v>
      </c>
      <c r="C394" s="9">
        <v>10.077999999999999</v>
      </c>
      <c r="D394" s="6">
        <v>1</v>
      </c>
      <c r="E394" s="41"/>
      <c r="F394" s="41"/>
      <c r="G394" s="41"/>
      <c r="H394" s="41"/>
      <c r="I394" s="41"/>
      <c r="J394" s="41"/>
      <c r="K394" s="41"/>
      <c r="L394" s="41"/>
      <c r="M394" s="41"/>
      <c r="N394" s="41"/>
      <c r="O394" s="41"/>
      <c r="P394" s="41"/>
      <c r="Q394" s="41"/>
      <c r="R394" s="41"/>
      <c r="S394" s="41"/>
      <c r="T394" s="6">
        <v>1</v>
      </c>
    </row>
    <row r="395" spans="1:20" x14ac:dyDescent="0.15">
      <c r="A395" s="6" t="s">
        <v>255</v>
      </c>
      <c r="B395" s="9">
        <v>55.742342999999998</v>
      </c>
      <c r="C395" s="9">
        <v>11.878238</v>
      </c>
      <c r="D395" s="6">
        <v>1</v>
      </c>
      <c r="E395" s="41"/>
      <c r="F395" s="41"/>
      <c r="G395" s="41"/>
      <c r="H395" s="41"/>
      <c r="I395" s="41"/>
      <c r="J395" s="6">
        <v>1</v>
      </c>
      <c r="K395" s="41"/>
      <c r="L395" s="41"/>
      <c r="M395" s="41"/>
      <c r="N395" s="41"/>
      <c r="O395" s="41"/>
      <c r="P395" s="41"/>
      <c r="Q395" s="41"/>
      <c r="R395" s="41"/>
      <c r="S395" s="41"/>
      <c r="T395" s="6">
        <v>2</v>
      </c>
    </row>
    <row r="396" spans="1:20" x14ac:dyDescent="0.15">
      <c r="A396" s="6" t="s">
        <v>1414</v>
      </c>
      <c r="B396" s="9">
        <v>55.930950000000003</v>
      </c>
      <c r="C396" s="9">
        <v>12.51052</v>
      </c>
      <c r="D396" s="6">
        <v>1</v>
      </c>
      <c r="E396" s="41"/>
      <c r="F396" s="41"/>
      <c r="G396" s="41"/>
      <c r="H396" s="41"/>
      <c r="I396" s="41"/>
      <c r="J396" s="6">
        <v>1</v>
      </c>
      <c r="K396" s="41"/>
      <c r="L396" s="41"/>
      <c r="M396" s="41"/>
      <c r="N396" s="41"/>
      <c r="O396" s="41"/>
      <c r="P396" s="41"/>
      <c r="Q396" s="41"/>
      <c r="R396" s="41"/>
      <c r="S396" s="41"/>
      <c r="T396" s="6">
        <v>2</v>
      </c>
    </row>
    <row r="397" spans="1:20" x14ac:dyDescent="0.15">
      <c r="A397" s="6" t="s">
        <v>2721</v>
      </c>
      <c r="B397" s="9">
        <v>55.927093999999997</v>
      </c>
      <c r="C397" s="9">
        <v>12.510882000000001</v>
      </c>
      <c r="D397" s="6">
        <v>1</v>
      </c>
      <c r="E397" s="6">
        <v>1</v>
      </c>
      <c r="F397" s="41"/>
      <c r="G397" s="41"/>
      <c r="H397" s="41"/>
      <c r="I397" s="6">
        <v>1</v>
      </c>
      <c r="J397" s="41"/>
      <c r="K397" s="41"/>
      <c r="L397" s="41"/>
      <c r="M397" s="41"/>
      <c r="N397" s="6">
        <v>1</v>
      </c>
      <c r="O397" s="6">
        <v>1</v>
      </c>
      <c r="P397" s="41"/>
      <c r="Q397" s="41"/>
      <c r="R397" s="6">
        <v>1</v>
      </c>
      <c r="S397" s="6">
        <v>1</v>
      </c>
      <c r="T397" s="6">
        <v>7</v>
      </c>
    </row>
    <row r="398" spans="1:20" x14ac:dyDescent="0.15">
      <c r="A398" s="6" t="s">
        <v>257</v>
      </c>
      <c r="B398" s="9">
        <v>56.653967999999999</v>
      </c>
      <c r="C398" s="9">
        <v>9.9036019999999994</v>
      </c>
      <c r="D398" s="41"/>
      <c r="E398" s="41"/>
      <c r="F398" s="41"/>
      <c r="G398" s="41"/>
      <c r="H398" s="41"/>
      <c r="I398" s="41"/>
      <c r="J398" s="41"/>
      <c r="K398" s="41"/>
      <c r="L398" s="41"/>
      <c r="M398" s="41"/>
      <c r="N398" s="41"/>
      <c r="O398" s="41"/>
      <c r="P398" s="41"/>
      <c r="Q398" s="41"/>
      <c r="R398" s="41"/>
      <c r="S398" s="6">
        <v>1</v>
      </c>
      <c r="T398" s="6">
        <v>1</v>
      </c>
    </row>
    <row r="399" spans="1:20" x14ac:dyDescent="0.15">
      <c r="A399" s="6" t="s">
        <v>258</v>
      </c>
      <c r="B399" s="9">
        <v>55.584299999999999</v>
      </c>
      <c r="C399" s="9">
        <v>11.5548</v>
      </c>
      <c r="D399" s="41"/>
      <c r="E399" s="41"/>
      <c r="F399" s="6">
        <v>1</v>
      </c>
      <c r="G399" s="6">
        <v>1</v>
      </c>
      <c r="H399" s="41"/>
      <c r="I399" s="41"/>
      <c r="J399" s="6">
        <v>1</v>
      </c>
      <c r="K399" s="41"/>
      <c r="L399" s="41"/>
      <c r="M399" s="41"/>
      <c r="N399" s="41"/>
      <c r="O399" s="41"/>
      <c r="P399" s="41"/>
      <c r="Q399" s="41"/>
      <c r="R399" s="41"/>
      <c r="S399" s="41"/>
      <c r="T399" s="6">
        <v>3</v>
      </c>
    </row>
    <row r="400" spans="1:20" x14ac:dyDescent="0.15">
      <c r="A400" s="6" t="s">
        <v>11321</v>
      </c>
      <c r="B400" s="9">
        <v>54.990540000000003</v>
      </c>
      <c r="C400" s="9">
        <v>8.6855220000000006</v>
      </c>
      <c r="D400" s="41"/>
      <c r="E400" s="41"/>
      <c r="F400" s="41"/>
      <c r="G400" s="41"/>
      <c r="H400" s="41"/>
      <c r="I400" s="41"/>
      <c r="J400" s="6">
        <v>1</v>
      </c>
      <c r="K400" s="41"/>
      <c r="L400" s="41"/>
      <c r="M400" s="41"/>
      <c r="N400" s="41"/>
      <c r="O400" s="41"/>
      <c r="P400" s="41"/>
      <c r="Q400" s="41"/>
      <c r="R400" s="41"/>
      <c r="S400" s="41"/>
      <c r="T400" s="6">
        <v>1</v>
      </c>
    </row>
    <row r="401" spans="1:20" x14ac:dyDescent="0.15">
      <c r="A401" s="6" t="s">
        <v>259</v>
      </c>
      <c r="B401" s="9">
        <v>55.926546000000002</v>
      </c>
      <c r="C401" s="9">
        <v>10.598932</v>
      </c>
      <c r="D401" s="41"/>
      <c r="E401" s="41"/>
      <c r="F401" s="41"/>
      <c r="G401" s="41"/>
      <c r="H401" s="41"/>
      <c r="I401" s="6">
        <v>1</v>
      </c>
      <c r="J401" s="41"/>
      <c r="K401" s="41"/>
      <c r="L401" s="41"/>
      <c r="M401" s="41"/>
      <c r="N401" s="41"/>
      <c r="O401" s="41"/>
      <c r="P401" s="41"/>
      <c r="Q401" s="41"/>
      <c r="R401" s="41"/>
      <c r="S401" s="41"/>
      <c r="T401" s="6">
        <v>1</v>
      </c>
    </row>
    <row r="402" spans="1:20" x14ac:dyDescent="0.15">
      <c r="A402" s="6" t="s">
        <v>260</v>
      </c>
      <c r="B402" s="9">
        <v>57.037004000000003</v>
      </c>
      <c r="C402" s="9">
        <v>9.7375340000000001</v>
      </c>
      <c r="D402" s="41"/>
      <c r="E402" s="41"/>
      <c r="F402" s="41"/>
      <c r="G402" s="41"/>
      <c r="H402" s="41"/>
      <c r="I402" s="41"/>
      <c r="J402" s="41"/>
      <c r="K402" s="41"/>
      <c r="L402" s="41"/>
      <c r="M402" s="41"/>
      <c r="N402" s="41"/>
      <c r="O402" s="41"/>
      <c r="P402" s="41"/>
      <c r="Q402" s="41"/>
      <c r="R402" s="41"/>
      <c r="S402" s="6">
        <v>1</v>
      </c>
      <c r="T402" s="6">
        <v>1</v>
      </c>
    </row>
    <row r="403" spans="1:20" x14ac:dyDescent="0.15">
      <c r="A403" s="6" t="s">
        <v>6978</v>
      </c>
      <c r="B403" s="9">
        <v>56.47372</v>
      </c>
      <c r="C403" s="9">
        <v>8.517182</v>
      </c>
      <c r="D403" s="41"/>
      <c r="E403" s="41"/>
      <c r="F403" s="41"/>
      <c r="G403" s="41"/>
      <c r="H403" s="41"/>
      <c r="I403" s="41"/>
      <c r="J403" s="6">
        <v>1</v>
      </c>
      <c r="K403" s="41"/>
      <c r="L403" s="41"/>
      <c r="M403" s="41"/>
      <c r="N403" s="41"/>
      <c r="O403" s="41"/>
      <c r="P403" s="41"/>
      <c r="Q403" s="41"/>
      <c r="R403" s="41"/>
      <c r="S403" s="41"/>
      <c r="T403" s="6">
        <v>1</v>
      </c>
    </row>
    <row r="404" spans="1:20" x14ac:dyDescent="0.15">
      <c r="A404" s="6" t="s">
        <v>6783</v>
      </c>
      <c r="B404" s="9">
        <v>55.519309999999997</v>
      </c>
      <c r="C404" s="9">
        <v>8.8993950000000002</v>
      </c>
      <c r="D404" s="41"/>
      <c r="E404" s="41"/>
      <c r="F404" s="41"/>
      <c r="G404" s="41"/>
      <c r="H404" s="41"/>
      <c r="I404" s="41"/>
      <c r="J404" s="6">
        <v>1</v>
      </c>
      <c r="K404" s="41"/>
      <c r="L404" s="41"/>
      <c r="M404" s="41"/>
      <c r="N404" s="41"/>
      <c r="O404" s="41"/>
      <c r="P404" s="41"/>
      <c r="Q404" s="41"/>
      <c r="R404" s="41"/>
      <c r="S404" s="41"/>
      <c r="T404" s="6">
        <v>1</v>
      </c>
    </row>
    <row r="405" spans="1:20" x14ac:dyDescent="0.15">
      <c r="A405" s="6" t="s">
        <v>261</v>
      </c>
      <c r="B405" s="9">
        <v>56.011111</v>
      </c>
      <c r="C405" s="9">
        <v>10.223074</v>
      </c>
      <c r="D405" s="41"/>
      <c r="E405" s="41"/>
      <c r="F405" s="41"/>
      <c r="G405" s="41"/>
      <c r="H405" s="41"/>
      <c r="I405" s="6">
        <v>1</v>
      </c>
      <c r="J405" s="41"/>
      <c r="K405" s="41"/>
      <c r="L405" s="41"/>
      <c r="M405" s="41"/>
      <c r="N405" s="6">
        <v>1</v>
      </c>
      <c r="O405" s="6">
        <v>1</v>
      </c>
      <c r="P405" s="41"/>
      <c r="Q405" s="41"/>
      <c r="R405" s="6">
        <v>1</v>
      </c>
      <c r="S405" s="41"/>
      <c r="T405" s="6">
        <v>4</v>
      </c>
    </row>
    <row r="406" spans="1:20" x14ac:dyDescent="0.15">
      <c r="A406" s="6" t="s">
        <v>262</v>
      </c>
      <c r="B406" s="9">
        <v>56.027000000000001</v>
      </c>
      <c r="C406" s="9">
        <v>10.257</v>
      </c>
      <c r="D406" s="6">
        <v>1</v>
      </c>
      <c r="E406" s="6">
        <v>1</v>
      </c>
      <c r="F406" s="41"/>
      <c r="G406" s="41"/>
      <c r="H406" s="41"/>
      <c r="I406" s="6">
        <v>1</v>
      </c>
      <c r="J406" s="41"/>
      <c r="K406" s="41"/>
      <c r="L406" s="6">
        <v>1</v>
      </c>
      <c r="M406" s="6">
        <v>1</v>
      </c>
      <c r="N406" s="6">
        <v>1</v>
      </c>
      <c r="O406" s="6">
        <v>1</v>
      </c>
      <c r="P406" s="6">
        <v>1</v>
      </c>
      <c r="Q406" s="41"/>
      <c r="R406" s="6">
        <v>1</v>
      </c>
      <c r="S406" s="6">
        <v>1</v>
      </c>
      <c r="T406" s="6">
        <v>10</v>
      </c>
    </row>
    <row r="407" spans="1:20" x14ac:dyDescent="0.15">
      <c r="A407" s="6" t="s">
        <v>263</v>
      </c>
      <c r="B407" s="9">
        <v>56.027000000000001</v>
      </c>
      <c r="C407" s="9">
        <v>10.257</v>
      </c>
      <c r="D407" s="41"/>
      <c r="E407" s="41"/>
      <c r="F407" s="41"/>
      <c r="G407" s="41"/>
      <c r="H407" s="41"/>
      <c r="I407" s="41"/>
      <c r="J407" s="41"/>
      <c r="K407" s="41"/>
      <c r="L407" s="41"/>
      <c r="M407" s="41"/>
      <c r="N407" s="41"/>
      <c r="O407" s="41"/>
      <c r="P407" s="41"/>
      <c r="Q407" s="41"/>
      <c r="R407" s="6">
        <v>1</v>
      </c>
      <c r="S407" s="6">
        <v>1</v>
      </c>
      <c r="T407" s="6">
        <v>2</v>
      </c>
    </row>
    <row r="408" spans="1:20" x14ac:dyDescent="0.15">
      <c r="A408" s="6" t="s">
        <v>264</v>
      </c>
      <c r="B408" s="9">
        <v>56.678449999999998</v>
      </c>
      <c r="C408" s="9">
        <v>8.7960530000000006</v>
      </c>
      <c r="D408" s="41"/>
      <c r="E408" s="41"/>
      <c r="F408" s="41"/>
      <c r="G408" s="41"/>
      <c r="H408" s="41"/>
      <c r="I408" s="6">
        <v>1</v>
      </c>
      <c r="J408" s="41"/>
      <c r="K408" s="41"/>
      <c r="L408" s="41"/>
      <c r="M408" s="41"/>
      <c r="N408" s="41"/>
      <c r="O408" s="41"/>
      <c r="P408" s="41"/>
      <c r="Q408" s="41"/>
      <c r="R408" s="41"/>
      <c r="S408" s="41"/>
      <c r="T408" s="6">
        <v>1</v>
      </c>
    </row>
    <row r="409" spans="1:20" x14ac:dyDescent="0.15">
      <c r="A409" s="6" t="s">
        <v>7159</v>
      </c>
      <c r="B409" s="9">
        <v>55.417670000000001</v>
      </c>
      <c r="C409" s="9">
        <v>8.3961959999999998</v>
      </c>
      <c r="D409" s="41"/>
      <c r="E409" s="41"/>
      <c r="F409" s="41"/>
      <c r="G409" s="41"/>
      <c r="H409" s="41"/>
      <c r="I409" s="41"/>
      <c r="J409" s="6">
        <v>1</v>
      </c>
      <c r="K409" s="41"/>
      <c r="L409" s="41"/>
      <c r="M409" s="41"/>
      <c r="N409" s="41"/>
      <c r="O409" s="41"/>
      <c r="P409" s="41"/>
      <c r="Q409" s="41"/>
      <c r="R409" s="41"/>
      <c r="S409" s="41"/>
      <c r="T409" s="6">
        <v>1</v>
      </c>
    </row>
    <row r="410" spans="1:20" x14ac:dyDescent="0.15">
      <c r="A410" s="6" t="s">
        <v>265</v>
      </c>
      <c r="B410" s="9">
        <v>55.694234999999999</v>
      </c>
      <c r="C410" s="9">
        <v>11.747797</v>
      </c>
      <c r="D410" s="41"/>
      <c r="E410" s="41"/>
      <c r="F410" s="41"/>
      <c r="G410" s="41"/>
      <c r="H410" s="41"/>
      <c r="I410" s="41"/>
      <c r="J410" s="41"/>
      <c r="K410" s="41"/>
      <c r="L410" s="41"/>
      <c r="M410" s="41"/>
      <c r="N410" s="41"/>
      <c r="O410" s="41"/>
      <c r="P410" s="41"/>
      <c r="Q410" s="41"/>
      <c r="R410" s="41"/>
      <c r="S410" s="6">
        <v>1</v>
      </c>
      <c r="T410" s="6">
        <v>1</v>
      </c>
    </row>
    <row r="411" spans="1:20" x14ac:dyDescent="0.15">
      <c r="A411" s="6" t="s">
        <v>6681</v>
      </c>
      <c r="B411" s="9">
        <v>55.384779999999999</v>
      </c>
      <c r="C411" s="9">
        <v>10.369669999999999</v>
      </c>
      <c r="D411" s="41"/>
      <c r="E411" s="41"/>
      <c r="F411" s="41"/>
      <c r="G411" s="41"/>
      <c r="H411" s="41"/>
      <c r="I411" s="41"/>
      <c r="J411" s="6">
        <v>1</v>
      </c>
      <c r="K411" s="41"/>
      <c r="L411" s="41"/>
      <c r="M411" s="41"/>
      <c r="N411" s="41"/>
      <c r="O411" s="41"/>
      <c r="P411" s="41"/>
      <c r="Q411" s="41"/>
      <c r="R411" s="41"/>
      <c r="S411" s="41"/>
      <c r="T411" s="6">
        <v>1</v>
      </c>
    </row>
    <row r="412" spans="1:20" x14ac:dyDescent="0.15">
      <c r="A412" s="6" t="s">
        <v>266</v>
      </c>
      <c r="B412" s="9">
        <v>55.593699999999998</v>
      </c>
      <c r="C412" s="9">
        <v>11.542999999999999</v>
      </c>
      <c r="D412" s="41"/>
      <c r="E412" s="41"/>
      <c r="F412" s="41"/>
      <c r="G412" s="41"/>
      <c r="H412" s="41"/>
      <c r="I412" s="41"/>
      <c r="J412" s="6">
        <v>1</v>
      </c>
      <c r="K412" s="41"/>
      <c r="L412" s="6">
        <v>1</v>
      </c>
      <c r="M412" s="41"/>
      <c r="N412" s="41"/>
      <c r="O412" s="41"/>
      <c r="P412" s="41"/>
      <c r="Q412" s="41"/>
      <c r="R412" s="41"/>
      <c r="S412" s="41"/>
      <c r="T412" s="6">
        <v>2</v>
      </c>
    </row>
    <row r="413" spans="1:20" x14ac:dyDescent="0.15">
      <c r="A413" s="6" t="s">
        <v>11322</v>
      </c>
      <c r="B413" s="9">
        <v>55.593670000000003</v>
      </c>
      <c r="C413" s="9">
        <v>11.54298</v>
      </c>
      <c r="D413" s="41"/>
      <c r="E413" s="41"/>
      <c r="F413" s="41"/>
      <c r="G413" s="41"/>
      <c r="H413" s="41"/>
      <c r="I413" s="41"/>
      <c r="J413" s="6">
        <v>1</v>
      </c>
      <c r="K413" s="41"/>
      <c r="L413" s="41"/>
      <c r="M413" s="41"/>
      <c r="N413" s="41"/>
      <c r="O413" s="41"/>
      <c r="P413" s="41"/>
      <c r="Q413" s="41"/>
      <c r="R413" s="41"/>
      <c r="S413" s="41"/>
      <c r="T413" s="6">
        <v>1</v>
      </c>
    </row>
    <row r="414" spans="1:20" x14ac:dyDescent="0.15">
      <c r="A414" s="6" t="s">
        <v>8051</v>
      </c>
      <c r="B414" s="9">
        <v>55.593699999999998</v>
      </c>
      <c r="C414" s="9">
        <v>11.542999999999999</v>
      </c>
      <c r="D414" s="41"/>
      <c r="E414" s="41"/>
      <c r="F414" s="41"/>
      <c r="G414" s="41"/>
      <c r="H414" s="41"/>
      <c r="I414" s="41"/>
      <c r="J414" s="6">
        <v>1</v>
      </c>
      <c r="K414" s="41"/>
      <c r="L414" s="41"/>
      <c r="M414" s="41"/>
      <c r="N414" s="41"/>
      <c r="O414" s="41"/>
      <c r="P414" s="41"/>
      <c r="Q414" s="41"/>
      <c r="R414" s="41"/>
      <c r="S414" s="41"/>
      <c r="T414" s="6">
        <v>1</v>
      </c>
    </row>
    <row r="415" spans="1:20" x14ac:dyDescent="0.15">
      <c r="A415" s="6" t="s">
        <v>267</v>
      </c>
      <c r="B415" s="9">
        <v>55.593659000000002</v>
      </c>
      <c r="C415" s="9">
        <v>11.542581999999999</v>
      </c>
      <c r="D415" s="41"/>
      <c r="E415" s="41"/>
      <c r="F415" s="6">
        <v>1</v>
      </c>
      <c r="G415" s="41"/>
      <c r="H415" s="41"/>
      <c r="I415" s="41"/>
      <c r="J415" s="41"/>
      <c r="K415" s="41"/>
      <c r="L415" s="41"/>
      <c r="M415" s="6">
        <v>1</v>
      </c>
      <c r="N415" s="41"/>
      <c r="O415" s="41"/>
      <c r="P415" s="41"/>
      <c r="Q415" s="41"/>
      <c r="R415" s="41"/>
      <c r="S415" s="41"/>
      <c r="T415" s="6">
        <v>2</v>
      </c>
    </row>
    <row r="416" spans="1:20" x14ac:dyDescent="0.15">
      <c r="A416" s="6" t="s">
        <v>268</v>
      </c>
      <c r="B416" s="9">
        <v>55.593659000000002</v>
      </c>
      <c r="C416" s="9">
        <v>11.542581999999999</v>
      </c>
      <c r="D416" s="41"/>
      <c r="E416" s="41"/>
      <c r="F416" s="6">
        <v>1</v>
      </c>
      <c r="G416" s="41"/>
      <c r="H416" s="41"/>
      <c r="I416" s="41"/>
      <c r="J416" s="6">
        <v>1</v>
      </c>
      <c r="K416" s="41"/>
      <c r="L416" s="41"/>
      <c r="M416" s="41"/>
      <c r="N416" s="41"/>
      <c r="O416" s="41"/>
      <c r="P416" s="41"/>
      <c r="Q416" s="41"/>
      <c r="R416" s="41"/>
      <c r="S416" s="41"/>
      <c r="T416" s="6">
        <v>2</v>
      </c>
    </row>
    <row r="417" spans="1:20" x14ac:dyDescent="0.15">
      <c r="A417" s="6" t="s">
        <v>269</v>
      </c>
      <c r="B417" s="9">
        <v>55.593659000000002</v>
      </c>
      <c r="C417" s="9">
        <v>11.542581999999999</v>
      </c>
      <c r="D417" s="41"/>
      <c r="E417" s="41"/>
      <c r="F417" s="6">
        <v>1</v>
      </c>
      <c r="G417" s="41"/>
      <c r="H417" s="41"/>
      <c r="I417" s="41"/>
      <c r="J417" s="6">
        <v>1</v>
      </c>
      <c r="K417" s="41"/>
      <c r="L417" s="41"/>
      <c r="M417" s="6">
        <v>1</v>
      </c>
      <c r="N417" s="41"/>
      <c r="O417" s="41"/>
      <c r="P417" s="41"/>
      <c r="Q417" s="41"/>
      <c r="R417" s="41"/>
      <c r="S417" s="41"/>
      <c r="T417" s="6">
        <v>3</v>
      </c>
    </row>
    <row r="418" spans="1:20" x14ac:dyDescent="0.15">
      <c r="A418" s="6" t="s">
        <v>270</v>
      </c>
      <c r="B418" s="9">
        <v>55.593673000000003</v>
      </c>
      <c r="C418" s="9">
        <v>11.542983</v>
      </c>
      <c r="D418" s="41"/>
      <c r="E418" s="41"/>
      <c r="F418" s="41"/>
      <c r="G418" s="41"/>
      <c r="H418" s="41"/>
      <c r="I418" s="41"/>
      <c r="J418" s="41"/>
      <c r="K418" s="41"/>
      <c r="L418" s="6">
        <v>1</v>
      </c>
      <c r="M418" s="41"/>
      <c r="N418" s="41"/>
      <c r="O418" s="41"/>
      <c r="P418" s="41"/>
      <c r="Q418" s="41"/>
      <c r="R418" s="41"/>
      <c r="S418" s="41"/>
      <c r="T418" s="6">
        <v>1</v>
      </c>
    </row>
    <row r="419" spans="1:20" x14ac:dyDescent="0.15">
      <c r="A419" s="6" t="s">
        <v>271</v>
      </c>
      <c r="B419" s="9">
        <v>55.593699999999998</v>
      </c>
      <c r="C419" s="9">
        <v>11.542999999999999</v>
      </c>
      <c r="D419" s="41"/>
      <c r="E419" s="41"/>
      <c r="F419" s="41"/>
      <c r="G419" s="41"/>
      <c r="H419" s="41"/>
      <c r="I419" s="41"/>
      <c r="J419" s="41"/>
      <c r="K419" s="41"/>
      <c r="L419" s="6">
        <v>1</v>
      </c>
      <c r="M419" s="41"/>
      <c r="N419" s="41"/>
      <c r="O419" s="41"/>
      <c r="P419" s="41"/>
      <c r="Q419" s="41"/>
      <c r="R419" s="41"/>
      <c r="S419" s="41"/>
      <c r="T419" s="6">
        <v>1</v>
      </c>
    </row>
    <row r="420" spans="1:20" x14ac:dyDescent="0.15">
      <c r="A420" s="6" t="s">
        <v>272</v>
      </c>
      <c r="B420" s="9">
        <v>57.070073000000001</v>
      </c>
      <c r="C420" s="9">
        <v>9.5905860000000001</v>
      </c>
      <c r="D420" s="41"/>
      <c r="E420" s="6">
        <v>1</v>
      </c>
      <c r="F420" s="41"/>
      <c r="G420" s="41"/>
      <c r="H420" s="41"/>
      <c r="I420" s="41"/>
      <c r="J420" s="41"/>
      <c r="K420" s="41"/>
      <c r="L420" s="41"/>
      <c r="M420" s="41"/>
      <c r="N420" s="41"/>
      <c r="O420" s="41"/>
      <c r="P420" s="41"/>
      <c r="Q420" s="41"/>
      <c r="R420" s="41"/>
      <c r="S420" s="41"/>
      <c r="T420" s="6">
        <v>1</v>
      </c>
    </row>
    <row r="421" spans="1:20" x14ac:dyDescent="0.15">
      <c r="A421" s="6" t="s">
        <v>273</v>
      </c>
      <c r="B421" s="9">
        <v>55.486105999999999</v>
      </c>
      <c r="C421" s="9">
        <v>12.146153999999999</v>
      </c>
      <c r="D421" s="41"/>
      <c r="E421" s="6">
        <v>1</v>
      </c>
      <c r="F421" s="41"/>
      <c r="G421" s="6">
        <v>1</v>
      </c>
      <c r="H421" s="41"/>
      <c r="I421" s="41"/>
      <c r="J421" s="6">
        <v>1</v>
      </c>
      <c r="K421" s="41"/>
      <c r="L421" s="41"/>
      <c r="M421" s="41"/>
      <c r="N421" s="6">
        <v>1</v>
      </c>
      <c r="O421" s="6">
        <v>1</v>
      </c>
      <c r="P421" s="41"/>
      <c r="Q421" s="41"/>
      <c r="R421" s="41"/>
      <c r="S421" s="41"/>
      <c r="T421" s="6">
        <v>5</v>
      </c>
    </row>
    <row r="422" spans="1:20" x14ac:dyDescent="0.15">
      <c r="A422" s="6" t="s">
        <v>274</v>
      </c>
      <c r="B422" s="9">
        <v>55.352719999999998</v>
      </c>
      <c r="C422" s="9">
        <v>11.123915</v>
      </c>
      <c r="D422" s="41"/>
      <c r="E422" s="41"/>
      <c r="F422" s="41"/>
      <c r="G422" s="6">
        <v>1</v>
      </c>
      <c r="H422" s="41"/>
      <c r="I422" s="41"/>
      <c r="J422" s="6">
        <v>1</v>
      </c>
      <c r="K422" s="41"/>
      <c r="L422" s="41"/>
      <c r="M422" s="41"/>
      <c r="N422" s="41"/>
      <c r="O422" s="41"/>
      <c r="P422" s="41"/>
      <c r="Q422" s="41"/>
      <c r="R422" s="41"/>
      <c r="S422" s="41"/>
      <c r="T422" s="6">
        <v>2</v>
      </c>
    </row>
    <row r="423" spans="1:20" x14ac:dyDescent="0.15">
      <c r="A423" s="6" t="s">
        <v>8576</v>
      </c>
      <c r="B423" s="9">
        <v>56.825769999999999</v>
      </c>
      <c r="C423" s="9">
        <v>8.2512469999999993</v>
      </c>
      <c r="D423" s="41"/>
      <c r="E423" s="41"/>
      <c r="F423" s="41"/>
      <c r="G423" s="41"/>
      <c r="H423" s="41"/>
      <c r="I423" s="41"/>
      <c r="J423" s="6">
        <v>1</v>
      </c>
      <c r="K423" s="41"/>
      <c r="L423" s="41"/>
      <c r="M423" s="41"/>
      <c r="N423" s="41"/>
      <c r="O423" s="41"/>
      <c r="P423" s="41"/>
      <c r="Q423" s="41"/>
      <c r="R423" s="41"/>
      <c r="S423" s="41"/>
      <c r="T423" s="6">
        <v>1</v>
      </c>
    </row>
    <row r="424" spans="1:20" x14ac:dyDescent="0.15">
      <c r="A424" s="6" t="s">
        <v>275</v>
      </c>
      <c r="B424" s="9">
        <v>56.604970999999999</v>
      </c>
      <c r="C424" s="9">
        <v>9.36843</v>
      </c>
      <c r="D424" s="6">
        <v>1</v>
      </c>
      <c r="E424" s="41"/>
      <c r="F424" s="41"/>
      <c r="G424" s="41"/>
      <c r="H424" s="41"/>
      <c r="I424" s="41"/>
      <c r="J424" s="41"/>
      <c r="K424" s="41"/>
      <c r="L424" s="41"/>
      <c r="M424" s="41"/>
      <c r="N424" s="41"/>
      <c r="O424" s="41"/>
      <c r="P424" s="41"/>
      <c r="Q424" s="41"/>
      <c r="R424" s="41"/>
      <c r="S424" s="41"/>
      <c r="T424" s="6">
        <v>1</v>
      </c>
    </row>
    <row r="425" spans="1:20" x14ac:dyDescent="0.15">
      <c r="A425" s="6" t="s">
        <v>276</v>
      </c>
      <c r="B425" s="9">
        <v>55.762735999999997</v>
      </c>
      <c r="C425" s="9">
        <v>12.579822</v>
      </c>
      <c r="D425" s="41"/>
      <c r="E425" s="41"/>
      <c r="F425" s="41"/>
      <c r="G425" s="41"/>
      <c r="H425" s="41"/>
      <c r="I425" s="41"/>
      <c r="J425" s="41"/>
      <c r="K425" s="41"/>
      <c r="L425" s="41"/>
      <c r="M425" s="41"/>
      <c r="N425" s="6">
        <v>1</v>
      </c>
      <c r="O425" s="6">
        <v>1</v>
      </c>
      <c r="P425" s="41"/>
      <c r="Q425" s="41"/>
      <c r="R425" s="41"/>
      <c r="S425" s="41"/>
      <c r="T425" s="6">
        <v>2</v>
      </c>
    </row>
    <row r="426" spans="1:20" x14ac:dyDescent="0.15">
      <c r="A426" s="6" t="s">
        <v>277</v>
      </c>
      <c r="B426" s="9">
        <v>54.819011000000003</v>
      </c>
      <c r="C426" s="9">
        <v>11.607485</v>
      </c>
      <c r="D426" s="41"/>
      <c r="E426" s="41"/>
      <c r="F426" s="41"/>
      <c r="G426" s="6">
        <v>1</v>
      </c>
      <c r="H426" s="41"/>
      <c r="I426" s="41"/>
      <c r="J426" s="6">
        <v>1</v>
      </c>
      <c r="K426" s="41"/>
      <c r="L426" s="41"/>
      <c r="M426" s="41"/>
      <c r="N426" s="41"/>
      <c r="O426" s="41"/>
      <c r="P426" s="41"/>
      <c r="Q426" s="41"/>
      <c r="R426" s="41"/>
      <c r="S426" s="41"/>
      <c r="T426" s="6">
        <v>2</v>
      </c>
    </row>
    <row r="427" spans="1:20" x14ac:dyDescent="0.15">
      <c r="A427" s="6" t="s">
        <v>1424</v>
      </c>
      <c r="B427" s="9">
        <v>54.96</v>
      </c>
      <c r="C427" s="9">
        <v>11.85</v>
      </c>
      <c r="D427" s="6">
        <v>1</v>
      </c>
      <c r="E427" s="41"/>
      <c r="F427" s="41"/>
      <c r="G427" s="41"/>
      <c r="H427" s="41"/>
      <c r="I427" s="41"/>
      <c r="J427" s="41"/>
      <c r="K427" s="41"/>
      <c r="L427" s="41"/>
      <c r="M427" s="41"/>
      <c r="N427" s="41"/>
      <c r="O427" s="41"/>
      <c r="P427" s="41"/>
      <c r="Q427" s="41"/>
      <c r="R427" s="41"/>
      <c r="S427" s="41"/>
      <c r="T427" s="6">
        <v>1</v>
      </c>
    </row>
    <row r="428" spans="1:20" x14ac:dyDescent="0.15">
      <c r="A428" s="6" t="s">
        <v>278</v>
      </c>
      <c r="B428" s="9">
        <v>55.631802</v>
      </c>
      <c r="C428" s="9">
        <v>11.503716000000001</v>
      </c>
      <c r="D428" s="41"/>
      <c r="E428" s="41"/>
      <c r="F428" s="6">
        <v>1</v>
      </c>
      <c r="G428" s="41"/>
      <c r="H428" s="41"/>
      <c r="I428" s="41"/>
      <c r="J428" s="41"/>
      <c r="K428" s="41"/>
      <c r="L428" s="41"/>
      <c r="M428" s="41"/>
      <c r="N428" s="41"/>
      <c r="O428" s="41"/>
      <c r="P428" s="41"/>
      <c r="Q428" s="41"/>
      <c r="R428" s="41"/>
      <c r="S428" s="41"/>
      <c r="T428" s="6">
        <v>1</v>
      </c>
    </row>
    <row r="429" spans="1:20" x14ac:dyDescent="0.15">
      <c r="A429" s="6" t="s">
        <v>279</v>
      </c>
      <c r="B429" s="9">
        <v>54.958815999999999</v>
      </c>
      <c r="C429" s="9">
        <v>11.843959999999999</v>
      </c>
      <c r="D429" s="41"/>
      <c r="E429" s="41"/>
      <c r="F429" s="41"/>
      <c r="G429" s="41"/>
      <c r="H429" s="41"/>
      <c r="I429" s="41"/>
      <c r="J429" s="41"/>
      <c r="K429" s="41"/>
      <c r="L429" s="41"/>
      <c r="M429" s="41"/>
      <c r="N429" s="6">
        <v>1</v>
      </c>
      <c r="O429" s="41"/>
      <c r="P429" s="41"/>
      <c r="Q429" s="41"/>
      <c r="R429" s="41"/>
      <c r="S429" s="41"/>
      <c r="T429" s="6">
        <v>1</v>
      </c>
    </row>
    <row r="430" spans="1:20" x14ac:dyDescent="0.15">
      <c r="A430" s="6" t="s">
        <v>280</v>
      </c>
      <c r="B430" s="9">
        <v>56.206432999999997</v>
      </c>
      <c r="C430" s="9">
        <v>8.5500520000000009</v>
      </c>
      <c r="D430" s="6">
        <v>1</v>
      </c>
      <c r="E430" s="41"/>
      <c r="F430" s="41"/>
      <c r="G430" s="41"/>
      <c r="H430" s="41"/>
      <c r="I430" s="41"/>
      <c r="J430" s="41"/>
      <c r="K430" s="41"/>
      <c r="L430" s="41"/>
      <c r="M430" s="41"/>
      <c r="N430" s="41"/>
      <c r="O430" s="41"/>
      <c r="P430" s="41"/>
      <c r="Q430" s="41"/>
      <c r="R430" s="41"/>
      <c r="S430" s="41"/>
      <c r="T430" s="6">
        <v>1</v>
      </c>
    </row>
    <row r="431" spans="1:20" x14ac:dyDescent="0.15">
      <c r="A431" s="6" t="s">
        <v>6460</v>
      </c>
      <c r="B431" s="9">
        <v>57.190130000000003</v>
      </c>
      <c r="C431" s="9">
        <v>10.102790000000001</v>
      </c>
      <c r="D431" s="41"/>
      <c r="E431" s="41"/>
      <c r="F431" s="41"/>
      <c r="G431" s="41"/>
      <c r="H431" s="41"/>
      <c r="I431" s="41"/>
      <c r="J431" s="6">
        <v>1</v>
      </c>
      <c r="K431" s="41"/>
      <c r="L431" s="41"/>
      <c r="M431" s="41"/>
      <c r="N431" s="41"/>
      <c r="O431" s="41"/>
      <c r="P431" s="41"/>
      <c r="Q431" s="41"/>
      <c r="R431" s="41"/>
      <c r="S431" s="41"/>
      <c r="T431" s="6">
        <v>1</v>
      </c>
    </row>
    <row r="432" spans="1:20" x14ac:dyDescent="0.15">
      <c r="A432" s="6" t="s">
        <v>281</v>
      </c>
      <c r="B432" s="9">
        <v>55.753453999999998</v>
      </c>
      <c r="C432" s="9">
        <v>9.7481650000000002</v>
      </c>
      <c r="D432" s="41"/>
      <c r="E432" s="41"/>
      <c r="F432" s="41"/>
      <c r="G432" s="41"/>
      <c r="H432" s="41"/>
      <c r="I432" s="6">
        <v>1</v>
      </c>
      <c r="J432" s="41"/>
      <c r="K432" s="41"/>
      <c r="L432" s="41"/>
      <c r="M432" s="41"/>
      <c r="N432" s="41"/>
      <c r="O432" s="6">
        <v>1</v>
      </c>
      <c r="P432" s="41"/>
      <c r="Q432" s="41"/>
      <c r="R432" s="6">
        <v>1</v>
      </c>
      <c r="S432" s="6">
        <v>1</v>
      </c>
      <c r="T432" s="6">
        <v>4</v>
      </c>
    </row>
    <row r="433" spans="1:20" x14ac:dyDescent="0.15">
      <c r="A433" s="6" t="s">
        <v>282</v>
      </c>
      <c r="B433" s="9">
        <v>56.508184999999997</v>
      </c>
      <c r="C433" s="9">
        <v>9.2920809999999996</v>
      </c>
      <c r="D433" s="41"/>
      <c r="E433" s="41"/>
      <c r="F433" s="41"/>
      <c r="G433" s="41"/>
      <c r="H433" s="41"/>
      <c r="I433" s="6">
        <v>1</v>
      </c>
      <c r="J433" s="41"/>
      <c r="K433" s="41"/>
      <c r="L433" s="41"/>
      <c r="M433" s="41"/>
      <c r="N433" s="41"/>
      <c r="O433" s="41"/>
      <c r="P433" s="41"/>
      <c r="Q433" s="41"/>
      <c r="R433" s="41"/>
      <c r="S433" s="41"/>
      <c r="T433" s="6">
        <v>1</v>
      </c>
    </row>
    <row r="434" spans="1:20" x14ac:dyDescent="0.15">
      <c r="A434" s="6" t="s">
        <v>283</v>
      </c>
      <c r="B434" s="9">
        <v>57.045350999999997</v>
      </c>
      <c r="C434" s="9">
        <v>9.2598789999999997</v>
      </c>
      <c r="D434" s="6">
        <v>1</v>
      </c>
      <c r="E434" s="41"/>
      <c r="F434" s="41"/>
      <c r="G434" s="41"/>
      <c r="H434" s="41"/>
      <c r="I434" s="41"/>
      <c r="J434" s="41"/>
      <c r="K434" s="41"/>
      <c r="L434" s="41"/>
      <c r="M434" s="41"/>
      <c r="N434" s="41"/>
      <c r="O434" s="41"/>
      <c r="P434" s="41"/>
      <c r="Q434" s="41"/>
      <c r="R434" s="41"/>
      <c r="S434" s="41"/>
      <c r="T434" s="6">
        <v>1</v>
      </c>
    </row>
    <row r="435" spans="1:20" x14ac:dyDescent="0.15">
      <c r="A435" s="6" t="s">
        <v>284</v>
      </c>
      <c r="B435" s="9">
        <v>57.026819000000003</v>
      </c>
      <c r="C435" s="9">
        <v>9.0113869999999991</v>
      </c>
      <c r="D435" s="41"/>
      <c r="E435" s="41"/>
      <c r="F435" s="41"/>
      <c r="G435" s="41"/>
      <c r="H435" s="41"/>
      <c r="I435" s="41"/>
      <c r="J435" s="41"/>
      <c r="K435" s="41"/>
      <c r="L435" s="41"/>
      <c r="M435" s="41"/>
      <c r="N435" s="41"/>
      <c r="O435" s="6">
        <v>1</v>
      </c>
      <c r="P435" s="41"/>
      <c r="Q435" s="41"/>
      <c r="R435" s="41"/>
      <c r="S435" s="41"/>
      <c r="T435" s="6">
        <v>1</v>
      </c>
    </row>
    <row r="436" spans="1:20" x14ac:dyDescent="0.15">
      <c r="A436" s="6" t="s">
        <v>285</v>
      </c>
      <c r="B436" s="9">
        <v>57.563491999999997</v>
      </c>
      <c r="C436" s="9">
        <v>10.425587999999999</v>
      </c>
      <c r="D436" s="6">
        <v>1</v>
      </c>
      <c r="E436" s="41"/>
      <c r="F436" s="41"/>
      <c r="G436" s="41"/>
      <c r="H436" s="41"/>
      <c r="I436" s="41"/>
      <c r="J436" s="6">
        <v>1</v>
      </c>
      <c r="K436" s="41"/>
      <c r="L436" s="41"/>
      <c r="M436" s="41"/>
      <c r="N436" s="6">
        <v>1</v>
      </c>
      <c r="O436" s="6">
        <v>1</v>
      </c>
      <c r="P436" s="41"/>
      <c r="Q436" s="41"/>
      <c r="R436" s="41"/>
      <c r="S436" s="41"/>
      <c r="T436" s="6">
        <v>4</v>
      </c>
    </row>
    <row r="437" spans="1:20" x14ac:dyDescent="0.15">
      <c r="A437" s="6" t="s">
        <v>286</v>
      </c>
      <c r="B437" s="9">
        <v>56.804484000000002</v>
      </c>
      <c r="C437" s="9">
        <v>10.28167</v>
      </c>
      <c r="D437" s="6">
        <v>1</v>
      </c>
      <c r="E437" s="41"/>
      <c r="F437" s="41"/>
      <c r="G437" s="41"/>
      <c r="H437" s="41"/>
      <c r="I437" s="41"/>
      <c r="J437" s="41"/>
      <c r="K437" s="41"/>
      <c r="L437" s="41"/>
      <c r="M437" s="41"/>
      <c r="N437" s="41"/>
      <c r="O437" s="41"/>
      <c r="P437" s="41"/>
      <c r="Q437" s="41"/>
      <c r="R437" s="41"/>
      <c r="S437" s="41"/>
      <c r="T437" s="6">
        <v>1</v>
      </c>
    </row>
    <row r="438" spans="1:20" x14ac:dyDescent="0.15">
      <c r="A438" s="6" t="s">
        <v>287</v>
      </c>
      <c r="B438" s="9">
        <v>56.821181000000003</v>
      </c>
      <c r="C438" s="9">
        <v>8.6984410000000008</v>
      </c>
      <c r="D438" s="41"/>
      <c r="E438" s="41"/>
      <c r="F438" s="41"/>
      <c r="G438" s="41"/>
      <c r="H438" s="41"/>
      <c r="I438" s="6">
        <v>1</v>
      </c>
      <c r="J438" s="41"/>
      <c r="K438" s="41"/>
      <c r="L438" s="41"/>
      <c r="M438" s="41"/>
      <c r="N438" s="41"/>
      <c r="O438" s="6">
        <v>1</v>
      </c>
      <c r="P438" s="41"/>
      <c r="Q438" s="41"/>
      <c r="R438" s="41"/>
      <c r="S438" s="41"/>
      <c r="T438" s="6">
        <v>2</v>
      </c>
    </row>
    <row r="439" spans="1:20" x14ac:dyDescent="0.15">
      <c r="A439" s="6" t="s">
        <v>288</v>
      </c>
      <c r="B439" s="9">
        <v>56.821181000000003</v>
      </c>
      <c r="C439" s="9">
        <v>8.6984410000000008</v>
      </c>
      <c r="D439" s="41"/>
      <c r="E439" s="41"/>
      <c r="F439" s="41"/>
      <c r="G439" s="41"/>
      <c r="H439" s="41"/>
      <c r="I439" s="6">
        <v>1</v>
      </c>
      <c r="J439" s="41"/>
      <c r="K439" s="41"/>
      <c r="L439" s="41"/>
      <c r="M439" s="41"/>
      <c r="N439" s="41"/>
      <c r="O439" s="41"/>
      <c r="P439" s="41"/>
      <c r="Q439" s="41"/>
      <c r="R439" s="41"/>
      <c r="S439" s="41"/>
      <c r="T439" s="6">
        <v>1</v>
      </c>
    </row>
    <row r="440" spans="1:20" x14ac:dyDescent="0.15">
      <c r="A440" s="6" t="s">
        <v>7574</v>
      </c>
      <c r="B440" s="9">
        <v>56.083329999999997</v>
      </c>
      <c r="C440" s="9">
        <v>8.25</v>
      </c>
      <c r="D440" s="41"/>
      <c r="E440" s="41"/>
      <c r="F440" s="41"/>
      <c r="G440" s="41"/>
      <c r="H440" s="41"/>
      <c r="I440" s="41"/>
      <c r="J440" s="6">
        <v>1</v>
      </c>
      <c r="K440" s="41"/>
      <c r="L440" s="41"/>
      <c r="M440" s="41"/>
      <c r="N440" s="41"/>
      <c r="O440" s="41"/>
      <c r="P440" s="41"/>
      <c r="Q440" s="41"/>
      <c r="R440" s="41"/>
      <c r="S440" s="41"/>
      <c r="T440" s="6">
        <v>1</v>
      </c>
    </row>
    <row r="441" spans="1:20" x14ac:dyDescent="0.15">
      <c r="A441" s="6" t="s">
        <v>7534</v>
      </c>
      <c r="B441" s="9">
        <v>55.610970000000002</v>
      </c>
      <c r="C441" s="9">
        <v>9.2542869999999997</v>
      </c>
      <c r="D441" s="41"/>
      <c r="E441" s="41"/>
      <c r="F441" s="41"/>
      <c r="G441" s="41"/>
      <c r="H441" s="41"/>
      <c r="I441" s="41"/>
      <c r="J441" s="6">
        <v>1</v>
      </c>
      <c r="K441" s="41"/>
      <c r="L441" s="41"/>
      <c r="M441" s="41"/>
      <c r="N441" s="41"/>
      <c r="O441" s="41"/>
      <c r="P441" s="41"/>
      <c r="Q441" s="41"/>
      <c r="R441" s="41"/>
      <c r="S441" s="41"/>
      <c r="T441" s="6">
        <v>1</v>
      </c>
    </row>
    <row r="442" spans="1:20" x14ac:dyDescent="0.15">
      <c r="A442" s="6" t="s">
        <v>289</v>
      </c>
      <c r="B442" s="9">
        <v>57.030124000000001</v>
      </c>
      <c r="C442" s="9">
        <v>8.8468540000000004</v>
      </c>
      <c r="D442" s="41"/>
      <c r="E442" s="41"/>
      <c r="F442" s="41"/>
      <c r="G442" s="41"/>
      <c r="H442" s="41"/>
      <c r="I442" s="6">
        <v>1</v>
      </c>
      <c r="J442" s="41"/>
      <c r="K442" s="41"/>
      <c r="L442" s="41"/>
      <c r="M442" s="41"/>
      <c r="N442" s="41"/>
      <c r="O442" s="41"/>
      <c r="P442" s="41"/>
      <c r="Q442" s="41"/>
      <c r="R442" s="41"/>
      <c r="S442" s="41"/>
      <c r="T442" s="6">
        <v>1</v>
      </c>
    </row>
    <row r="443" spans="1:20" x14ac:dyDescent="0.15">
      <c r="A443" s="6" t="s">
        <v>290</v>
      </c>
      <c r="B443" s="9">
        <v>55.588999999999999</v>
      </c>
      <c r="C443" s="9">
        <v>11.576000000000001</v>
      </c>
      <c r="D443" s="6">
        <v>1</v>
      </c>
      <c r="E443" s="41"/>
      <c r="F443" s="41"/>
      <c r="G443" s="41"/>
      <c r="H443" s="41"/>
      <c r="I443" s="41"/>
      <c r="J443" s="41"/>
      <c r="K443" s="41"/>
      <c r="L443" s="41"/>
      <c r="M443" s="41"/>
      <c r="N443" s="41"/>
      <c r="O443" s="41"/>
      <c r="P443" s="41"/>
      <c r="Q443" s="41"/>
      <c r="R443" s="41"/>
      <c r="S443" s="41"/>
      <c r="T443" s="6">
        <v>1</v>
      </c>
    </row>
    <row r="444" spans="1:20" x14ac:dyDescent="0.15">
      <c r="A444" s="6" t="s">
        <v>8594</v>
      </c>
      <c r="B444" s="9">
        <v>55.586739999999999</v>
      </c>
      <c r="C444" s="9">
        <v>11.606450000000001</v>
      </c>
      <c r="D444" s="41"/>
      <c r="E444" s="41"/>
      <c r="F444" s="41"/>
      <c r="G444" s="41"/>
      <c r="H444" s="41"/>
      <c r="I444" s="41"/>
      <c r="J444" s="6">
        <v>1</v>
      </c>
      <c r="K444" s="41"/>
      <c r="L444" s="41"/>
      <c r="M444" s="41"/>
      <c r="N444" s="41"/>
      <c r="O444" s="41"/>
      <c r="P444" s="41"/>
      <c r="Q444" s="41"/>
      <c r="R444" s="41"/>
      <c r="S444" s="41"/>
      <c r="T444" s="6">
        <v>1</v>
      </c>
    </row>
    <row r="445" spans="1:20" x14ac:dyDescent="0.15">
      <c r="A445" s="6" t="s">
        <v>6542</v>
      </c>
      <c r="B445" s="9">
        <v>55.227800000000002</v>
      </c>
      <c r="C445" s="9">
        <v>9.3205880000000008</v>
      </c>
      <c r="D445" s="41"/>
      <c r="E445" s="41"/>
      <c r="F445" s="41"/>
      <c r="G445" s="41"/>
      <c r="H445" s="41"/>
      <c r="I445" s="41"/>
      <c r="J445" s="6">
        <v>1</v>
      </c>
      <c r="K445" s="41"/>
      <c r="L445" s="41"/>
      <c r="M445" s="41"/>
      <c r="N445" s="41"/>
      <c r="O445" s="41"/>
      <c r="P445" s="41"/>
      <c r="Q445" s="41"/>
      <c r="R445" s="41"/>
      <c r="S445" s="41"/>
      <c r="T445" s="6">
        <v>1</v>
      </c>
    </row>
    <row r="446" spans="1:20" x14ac:dyDescent="0.15">
      <c r="A446" s="6" t="s">
        <v>291</v>
      </c>
      <c r="B446" s="9">
        <v>55.686934000000001</v>
      </c>
      <c r="C446" s="9">
        <v>12.417338000000001</v>
      </c>
      <c r="D446" s="41"/>
      <c r="E446" s="41"/>
      <c r="F446" s="41"/>
      <c r="G446" s="41"/>
      <c r="H446" s="41"/>
      <c r="I446" s="41"/>
      <c r="J446" s="41"/>
      <c r="K446" s="41"/>
      <c r="L446" s="41"/>
      <c r="M446" s="41"/>
      <c r="N446" s="41"/>
      <c r="O446" s="41"/>
      <c r="P446" s="41"/>
      <c r="Q446" s="41"/>
      <c r="R446" s="6">
        <v>1</v>
      </c>
      <c r="S446" s="6">
        <v>1</v>
      </c>
      <c r="T446" s="6">
        <v>2</v>
      </c>
    </row>
    <row r="447" spans="1:20" x14ac:dyDescent="0.15">
      <c r="A447" s="6" t="s">
        <v>8658</v>
      </c>
      <c r="B447" s="9">
        <v>55.6</v>
      </c>
      <c r="C447" s="9">
        <v>11.74</v>
      </c>
      <c r="D447" s="41"/>
      <c r="E447" s="41"/>
      <c r="F447" s="41"/>
      <c r="G447" s="41"/>
      <c r="H447" s="41"/>
      <c r="I447" s="41"/>
      <c r="J447" s="6">
        <v>1</v>
      </c>
      <c r="K447" s="41"/>
      <c r="L447" s="41"/>
      <c r="M447" s="41"/>
      <c r="N447" s="41"/>
      <c r="O447" s="41"/>
      <c r="P447" s="41"/>
      <c r="Q447" s="41"/>
      <c r="R447" s="41"/>
      <c r="S447" s="41"/>
      <c r="T447" s="6">
        <v>1</v>
      </c>
    </row>
    <row r="448" spans="1:20" x14ac:dyDescent="0.15">
      <c r="A448" s="6" t="s">
        <v>7886</v>
      </c>
      <c r="B448" s="9">
        <v>55.993769999999998</v>
      </c>
      <c r="C448" s="9">
        <v>8.8778109999999995</v>
      </c>
      <c r="D448" s="41"/>
      <c r="E448" s="41"/>
      <c r="F448" s="41"/>
      <c r="G448" s="41"/>
      <c r="H448" s="41"/>
      <c r="I448" s="41"/>
      <c r="J448" s="6">
        <v>1</v>
      </c>
      <c r="K448" s="41"/>
      <c r="L448" s="41"/>
      <c r="M448" s="41"/>
      <c r="N448" s="41"/>
      <c r="O448" s="41"/>
      <c r="P448" s="41"/>
      <c r="Q448" s="41"/>
      <c r="R448" s="41"/>
      <c r="S448" s="41"/>
      <c r="T448" s="6">
        <v>1</v>
      </c>
    </row>
    <row r="449" spans="1:20" x14ac:dyDescent="0.15">
      <c r="A449" s="6" t="s">
        <v>292</v>
      </c>
      <c r="B449" s="9">
        <v>56.387430000000002</v>
      </c>
      <c r="C449" s="9">
        <v>10.646663</v>
      </c>
      <c r="D449" s="41"/>
      <c r="E449" s="41"/>
      <c r="F449" s="41"/>
      <c r="G449" s="41"/>
      <c r="H449" s="41"/>
      <c r="I449" s="41"/>
      <c r="J449" s="41"/>
      <c r="K449" s="41"/>
      <c r="L449" s="41"/>
      <c r="M449" s="41"/>
      <c r="N449" s="41"/>
      <c r="O449" s="41"/>
      <c r="P449" s="41"/>
      <c r="Q449" s="41"/>
      <c r="R449" s="41"/>
      <c r="S449" s="6">
        <v>1</v>
      </c>
      <c r="T449" s="6">
        <v>1</v>
      </c>
    </row>
    <row r="450" spans="1:20" x14ac:dyDescent="0.15">
      <c r="A450" s="6" t="s">
        <v>293</v>
      </c>
      <c r="B450" s="9">
        <v>55.276000000000003</v>
      </c>
      <c r="C450" s="9">
        <v>11.875</v>
      </c>
      <c r="D450" s="6">
        <v>1</v>
      </c>
      <c r="E450" s="41"/>
      <c r="F450" s="41"/>
      <c r="G450" s="41"/>
      <c r="H450" s="41"/>
      <c r="I450" s="41"/>
      <c r="J450" s="41"/>
      <c r="K450" s="41"/>
      <c r="L450" s="41"/>
      <c r="M450" s="41"/>
      <c r="N450" s="41"/>
      <c r="O450" s="41"/>
      <c r="P450" s="41"/>
      <c r="Q450" s="41"/>
      <c r="R450" s="41"/>
      <c r="S450" s="41"/>
      <c r="T450" s="6">
        <v>1</v>
      </c>
    </row>
    <row r="451" spans="1:20" x14ac:dyDescent="0.15">
      <c r="A451" s="6" t="s">
        <v>294</v>
      </c>
      <c r="B451" s="9">
        <v>55.550905</v>
      </c>
      <c r="C451" s="9">
        <v>11.627447</v>
      </c>
      <c r="D451" s="41"/>
      <c r="E451" s="6">
        <v>1</v>
      </c>
      <c r="F451" s="41"/>
      <c r="G451" s="41"/>
      <c r="H451" s="41"/>
      <c r="I451" s="41"/>
      <c r="J451" s="6">
        <v>1</v>
      </c>
      <c r="K451" s="41"/>
      <c r="L451" s="41"/>
      <c r="M451" s="41"/>
      <c r="N451" s="6">
        <v>1</v>
      </c>
      <c r="O451" s="41"/>
      <c r="P451" s="41"/>
      <c r="Q451" s="41"/>
      <c r="R451" s="41"/>
      <c r="S451" s="41"/>
      <c r="T451" s="6">
        <v>3</v>
      </c>
    </row>
    <row r="452" spans="1:20" x14ac:dyDescent="0.15">
      <c r="A452" s="6" t="s">
        <v>11323</v>
      </c>
      <c r="B452" s="9">
        <v>55.273000000000003</v>
      </c>
      <c r="C452" s="9">
        <v>11.808</v>
      </c>
      <c r="D452" s="41"/>
      <c r="E452" s="41"/>
      <c r="F452" s="41"/>
      <c r="G452" s="41"/>
      <c r="H452" s="41"/>
      <c r="I452" s="41"/>
      <c r="J452" s="6">
        <v>1</v>
      </c>
      <c r="K452" s="41"/>
      <c r="L452" s="41"/>
      <c r="M452" s="41"/>
      <c r="N452" s="41"/>
      <c r="O452" s="41"/>
      <c r="P452" s="41"/>
      <c r="Q452" s="41"/>
      <c r="R452" s="41"/>
      <c r="S452" s="41"/>
      <c r="T452" s="6">
        <v>1</v>
      </c>
    </row>
    <row r="453" spans="1:20" x14ac:dyDescent="0.15">
      <c r="A453" s="6" t="s">
        <v>295</v>
      </c>
      <c r="B453" s="9">
        <v>55.698697000000003</v>
      </c>
      <c r="C453" s="9">
        <v>11.074665</v>
      </c>
      <c r="D453" s="41"/>
      <c r="E453" s="41"/>
      <c r="F453" s="41"/>
      <c r="G453" s="41"/>
      <c r="H453" s="41"/>
      <c r="I453" s="41"/>
      <c r="J453" s="41"/>
      <c r="K453" s="41"/>
      <c r="L453" s="6">
        <v>1</v>
      </c>
      <c r="M453" s="41"/>
      <c r="N453" s="41"/>
      <c r="O453" s="41"/>
      <c r="P453" s="41"/>
      <c r="Q453" s="41"/>
      <c r="R453" s="41"/>
      <c r="S453" s="41"/>
      <c r="T453" s="6">
        <v>1</v>
      </c>
    </row>
    <row r="454" spans="1:20" x14ac:dyDescent="0.15">
      <c r="A454" s="6" t="s">
        <v>296</v>
      </c>
      <c r="B454" s="9">
        <v>55.581000000000003</v>
      </c>
      <c r="C454" s="9">
        <v>11.577999999999999</v>
      </c>
      <c r="D454" s="6">
        <v>1</v>
      </c>
      <c r="E454" s="41"/>
      <c r="F454" s="41"/>
      <c r="G454" s="41"/>
      <c r="H454" s="41"/>
      <c r="I454" s="41"/>
      <c r="J454" s="41"/>
      <c r="K454" s="41"/>
      <c r="L454" s="41"/>
      <c r="M454" s="41"/>
      <c r="N454" s="41"/>
      <c r="O454" s="41"/>
      <c r="P454" s="41"/>
      <c r="Q454" s="41"/>
      <c r="R454" s="41"/>
      <c r="S454" s="41"/>
      <c r="T454" s="6">
        <v>1</v>
      </c>
    </row>
    <row r="455" spans="1:20" x14ac:dyDescent="0.15">
      <c r="A455" s="6" t="s">
        <v>7125</v>
      </c>
      <c r="B455" s="9">
        <v>56.241390000000003</v>
      </c>
      <c r="C455" s="9">
        <v>10.02544</v>
      </c>
      <c r="D455" s="41"/>
      <c r="E455" s="41"/>
      <c r="F455" s="41"/>
      <c r="G455" s="41"/>
      <c r="H455" s="41"/>
      <c r="I455" s="41"/>
      <c r="J455" s="6">
        <v>1</v>
      </c>
      <c r="K455" s="41"/>
      <c r="L455" s="41"/>
      <c r="M455" s="41"/>
      <c r="N455" s="41"/>
      <c r="O455" s="41"/>
      <c r="P455" s="41"/>
      <c r="Q455" s="41"/>
      <c r="R455" s="41"/>
      <c r="S455" s="41"/>
      <c r="T455" s="6">
        <v>1</v>
      </c>
    </row>
    <row r="456" spans="1:20" x14ac:dyDescent="0.15">
      <c r="A456" s="6" t="s">
        <v>7075</v>
      </c>
      <c r="B456" s="9">
        <v>56.379359999999998</v>
      </c>
      <c r="C456" s="9">
        <v>9.088813</v>
      </c>
      <c r="D456" s="41"/>
      <c r="E456" s="41"/>
      <c r="F456" s="41"/>
      <c r="G456" s="41"/>
      <c r="H456" s="41"/>
      <c r="I456" s="41"/>
      <c r="J456" s="6">
        <v>1</v>
      </c>
      <c r="K456" s="41"/>
      <c r="L456" s="41"/>
      <c r="M456" s="41"/>
      <c r="N456" s="41"/>
      <c r="O456" s="41"/>
      <c r="P456" s="41"/>
      <c r="Q456" s="41"/>
      <c r="R456" s="41"/>
      <c r="S456" s="41"/>
      <c r="T456" s="6">
        <v>1</v>
      </c>
    </row>
    <row r="457" spans="1:20" x14ac:dyDescent="0.15">
      <c r="A457" s="6" t="s">
        <v>8500</v>
      </c>
      <c r="B457" s="9">
        <v>56.591729999999998</v>
      </c>
      <c r="C457" s="9">
        <v>9.0307739999999992</v>
      </c>
      <c r="D457" s="41"/>
      <c r="E457" s="41"/>
      <c r="F457" s="41"/>
      <c r="G457" s="41"/>
      <c r="H457" s="41"/>
      <c r="I457" s="41"/>
      <c r="J457" s="6">
        <v>1</v>
      </c>
      <c r="K457" s="41"/>
      <c r="L457" s="41"/>
      <c r="M457" s="41"/>
      <c r="N457" s="41"/>
      <c r="O457" s="41"/>
      <c r="P457" s="41"/>
      <c r="Q457" s="41"/>
      <c r="R457" s="41"/>
      <c r="S457" s="41"/>
      <c r="T457" s="6">
        <v>1</v>
      </c>
    </row>
    <row r="458" spans="1:20" x14ac:dyDescent="0.15">
      <c r="A458" s="6" t="s">
        <v>6920</v>
      </c>
      <c r="B458" s="9">
        <v>55.509250000000002</v>
      </c>
      <c r="C458" s="9">
        <v>9.1779609999999998</v>
      </c>
      <c r="D458" s="41"/>
      <c r="E458" s="41"/>
      <c r="F458" s="41"/>
      <c r="G458" s="41"/>
      <c r="H458" s="41"/>
      <c r="I458" s="41"/>
      <c r="J458" s="6">
        <v>1</v>
      </c>
      <c r="K458" s="41"/>
      <c r="L458" s="41"/>
      <c r="M458" s="41"/>
      <c r="N458" s="41"/>
      <c r="O458" s="41"/>
      <c r="P458" s="41"/>
      <c r="Q458" s="41"/>
      <c r="R458" s="41"/>
      <c r="S458" s="41"/>
      <c r="T458" s="6">
        <v>1</v>
      </c>
    </row>
    <row r="459" spans="1:20" x14ac:dyDescent="0.15">
      <c r="A459" s="6" t="s">
        <v>297</v>
      </c>
      <c r="B459" s="9">
        <v>56.01</v>
      </c>
      <c r="C459" s="9">
        <v>9.9700000000000006</v>
      </c>
      <c r="D459" s="41"/>
      <c r="E459" s="41"/>
      <c r="F459" s="41"/>
      <c r="G459" s="41"/>
      <c r="H459" s="41"/>
      <c r="I459" s="41"/>
      <c r="J459" s="6">
        <v>1</v>
      </c>
      <c r="K459" s="41"/>
      <c r="L459" s="41"/>
      <c r="M459" s="6">
        <v>1</v>
      </c>
      <c r="N459" s="6">
        <v>1</v>
      </c>
      <c r="O459" s="6">
        <v>1</v>
      </c>
      <c r="P459" s="41"/>
      <c r="Q459" s="41"/>
      <c r="R459" s="41"/>
      <c r="S459" s="41"/>
      <c r="T459" s="6">
        <v>4</v>
      </c>
    </row>
    <row r="460" spans="1:20" x14ac:dyDescent="0.15">
      <c r="A460" s="6" t="s">
        <v>298</v>
      </c>
      <c r="B460" s="9">
        <v>55.914000000000001</v>
      </c>
      <c r="C460" s="9">
        <v>11.090999999999999</v>
      </c>
      <c r="D460" s="6">
        <v>1</v>
      </c>
      <c r="E460" s="6">
        <v>1</v>
      </c>
      <c r="F460" s="41"/>
      <c r="G460" s="41"/>
      <c r="H460" s="41"/>
      <c r="I460" s="6">
        <v>1</v>
      </c>
      <c r="J460" s="41"/>
      <c r="K460" s="41"/>
      <c r="L460" s="6">
        <v>1</v>
      </c>
      <c r="M460" s="41"/>
      <c r="N460" s="6">
        <v>1</v>
      </c>
      <c r="O460" s="6">
        <v>1</v>
      </c>
      <c r="P460" s="41"/>
      <c r="Q460" s="41"/>
      <c r="R460" s="6">
        <v>1</v>
      </c>
      <c r="S460" s="6">
        <v>1</v>
      </c>
      <c r="T460" s="6">
        <v>8</v>
      </c>
    </row>
    <row r="461" spans="1:20" x14ac:dyDescent="0.15">
      <c r="A461" s="6" t="s">
        <v>8740</v>
      </c>
      <c r="B461" s="9">
        <v>55.884459999999997</v>
      </c>
      <c r="C461" s="9">
        <v>9.7761150000000008</v>
      </c>
      <c r="D461" s="41"/>
      <c r="E461" s="41"/>
      <c r="F461" s="41"/>
      <c r="G461" s="41"/>
      <c r="H461" s="41"/>
      <c r="I461" s="41"/>
      <c r="J461" s="6">
        <v>1</v>
      </c>
      <c r="K461" s="41"/>
      <c r="L461" s="41"/>
      <c r="M461" s="41"/>
      <c r="N461" s="41"/>
      <c r="O461" s="41"/>
      <c r="P461" s="41"/>
      <c r="Q461" s="41"/>
      <c r="R461" s="41"/>
      <c r="S461" s="41"/>
      <c r="T461" s="6">
        <v>1</v>
      </c>
    </row>
    <row r="462" spans="1:20" x14ac:dyDescent="0.15">
      <c r="A462" s="6" t="s">
        <v>299</v>
      </c>
      <c r="B462" s="9">
        <v>56.476284</v>
      </c>
      <c r="C462" s="9">
        <v>9.2534299999999998</v>
      </c>
      <c r="D462" s="41"/>
      <c r="E462" s="41"/>
      <c r="F462" s="41"/>
      <c r="G462" s="41"/>
      <c r="H462" s="41"/>
      <c r="I462" s="6">
        <v>1</v>
      </c>
      <c r="J462" s="41"/>
      <c r="K462" s="41"/>
      <c r="L462" s="41"/>
      <c r="M462" s="41"/>
      <c r="N462" s="41"/>
      <c r="O462" s="41"/>
      <c r="P462" s="41"/>
      <c r="Q462" s="41"/>
      <c r="R462" s="41"/>
      <c r="S462" s="41"/>
      <c r="T462" s="6">
        <v>1</v>
      </c>
    </row>
    <row r="463" spans="1:20" x14ac:dyDescent="0.15">
      <c r="A463" s="6" t="s">
        <v>300</v>
      </c>
      <c r="B463" s="9">
        <v>55.43947</v>
      </c>
      <c r="C463" s="9">
        <v>9.8193730000000006</v>
      </c>
      <c r="D463" s="41"/>
      <c r="E463" s="6">
        <v>1</v>
      </c>
      <c r="F463" s="6">
        <v>1</v>
      </c>
      <c r="G463" s="41"/>
      <c r="H463" s="41"/>
      <c r="I463" s="41"/>
      <c r="J463" s="41"/>
      <c r="K463" s="41"/>
      <c r="L463" s="41"/>
      <c r="M463" s="6">
        <v>1</v>
      </c>
      <c r="N463" s="6">
        <v>1</v>
      </c>
      <c r="O463" s="6">
        <v>1</v>
      </c>
      <c r="P463" s="41"/>
      <c r="Q463" s="41"/>
      <c r="R463" s="41"/>
      <c r="S463" s="41"/>
      <c r="T463" s="6">
        <v>5</v>
      </c>
    </row>
    <row r="464" spans="1:20" x14ac:dyDescent="0.15">
      <c r="A464" s="6" t="s">
        <v>5829</v>
      </c>
      <c r="B464" s="9">
        <v>55.43947</v>
      </c>
      <c r="C464" s="9">
        <v>9.8193730000000006</v>
      </c>
      <c r="D464" s="41"/>
      <c r="E464" s="41"/>
      <c r="F464" s="41"/>
      <c r="G464" s="41"/>
      <c r="H464" s="41"/>
      <c r="I464" s="6">
        <v>1</v>
      </c>
      <c r="J464" s="41"/>
      <c r="K464" s="41"/>
      <c r="L464" s="41"/>
      <c r="M464" s="41"/>
      <c r="N464" s="41"/>
      <c r="O464" s="41"/>
      <c r="P464" s="41"/>
      <c r="Q464" s="41"/>
      <c r="R464" s="41"/>
      <c r="S464" s="41"/>
      <c r="T464" s="6">
        <v>1</v>
      </c>
    </row>
    <row r="465" spans="1:20" x14ac:dyDescent="0.15">
      <c r="A465" s="6" t="s">
        <v>301</v>
      </c>
      <c r="B465" s="9">
        <v>56.890610000000002</v>
      </c>
      <c r="C465" s="9">
        <v>9.171951</v>
      </c>
      <c r="D465" s="6">
        <v>1</v>
      </c>
      <c r="E465" s="41"/>
      <c r="F465" s="41"/>
      <c r="G465" s="41"/>
      <c r="H465" s="41"/>
      <c r="I465" s="41"/>
      <c r="J465" s="6">
        <v>1</v>
      </c>
      <c r="K465" s="41"/>
      <c r="L465" s="41"/>
      <c r="M465" s="41"/>
      <c r="N465" s="41"/>
      <c r="O465" s="41"/>
      <c r="P465" s="41"/>
      <c r="Q465" s="41"/>
      <c r="R465" s="41"/>
      <c r="S465" s="41"/>
      <c r="T465" s="6">
        <v>2</v>
      </c>
    </row>
    <row r="466" spans="1:20" x14ac:dyDescent="0.15">
      <c r="A466" s="6" t="s">
        <v>302</v>
      </c>
      <c r="B466" s="9">
        <v>56.534664999999997</v>
      </c>
      <c r="C466" s="9">
        <v>8.9344319999999993</v>
      </c>
      <c r="D466" s="41"/>
      <c r="E466" s="41"/>
      <c r="F466" s="41"/>
      <c r="G466" s="41"/>
      <c r="H466" s="41"/>
      <c r="I466" s="6">
        <v>1</v>
      </c>
      <c r="J466" s="41"/>
      <c r="K466" s="41"/>
      <c r="L466" s="41"/>
      <c r="M466" s="41"/>
      <c r="N466" s="41"/>
      <c r="O466" s="41"/>
      <c r="P466" s="41"/>
      <c r="Q466" s="41"/>
      <c r="R466" s="41"/>
      <c r="S466" s="41"/>
      <c r="T466" s="6">
        <v>1</v>
      </c>
    </row>
    <row r="467" spans="1:20" x14ac:dyDescent="0.15">
      <c r="A467" s="6" t="s">
        <v>303</v>
      </c>
      <c r="B467" s="9">
        <v>56.662799999999997</v>
      </c>
      <c r="C467" s="9">
        <v>8.1928070000000002</v>
      </c>
      <c r="D467" s="41"/>
      <c r="E467" s="41"/>
      <c r="F467" s="41"/>
      <c r="G467" s="41"/>
      <c r="H467" s="41"/>
      <c r="I467" s="6">
        <v>1</v>
      </c>
      <c r="J467" s="41"/>
      <c r="K467" s="41"/>
      <c r="L467" s="41"/>
      <c r="M467" s="41"/>
      <c r="N467" s="41"/>
      <c r="O467" s="41"/>
      <c r="P467" s="41"/>
      <c r="Q467" s="41"/>
      <c r="R467" s="41"/>
      <c r="S467" s="41"/>
      <c r="T467" s="6">
        <v>1</v>
      </c>
    </row>
    <row r="468" spans="1:20" x14ac:dyDescent="0.15">
      <c r="A468" s="6" t="s">
        <v>7661</v>
      </c>
      <c r="B468" s="9">
        <v>55.337780000000002</v>
      </c>
      <c r="C468" s="9">
        <v>10.630559999999999</v>
      </c>
      <c r="D468" s="41"/>
      <c r="E468" s="41"/>
      <c r="F468" s="41"/>
      <c r="G468" s="41"/>
      <c r="H468" s="41"/>
      <c r="I468" s="41"/>
      <c r="J468" s="6">
        <v>1</v>
      </c>
      <c r="K468" s="41"/>
      <c r="L468" s="41"/>
      <c r="M468" s="41"/>
      <c r="N468" s="41"/>
      <c r="O468" s="41"/>
      <c r="P468" s="41"/>
      <c r="Q468" s="41"/>
      <c r="R468" s="41"/>
      <c r="S468" s="41"/>
      <c r="T468" s="6">
        <v>1</v>
      </c>
    </row>
    <row r="469" spans="1:20" x14ac:dyDescent="0.15">
      <c r="A469" s="6" t="s">
        <v>304</v>
      </c>
      <c r="B469" s="9">
        <v>56.27</v>
      </c>
      <c r="C469" s="9">
        <v>10.472</v>
      </c>
      <c r="D469" s="41"/>
      <c r="E469" s="41"/>
      <c r="F469" s="41"/>
      <c r="G469" s="6">
        <v>1</v>
      </c>
      <c r="H469" s="41"/>
      <c r="I469" s="41"/>
      <c r="J469" s="6">
        <v>1</v>
      </c>
      <c r="K469" s="41"/>
      <c r="L469" s="41"/>
      <c r="M469" s="41"/>
      <c r="N469" s="41"/>
      <c r="O469" s="41"/>
      <c r="P469" s="41"/>
      <c r="Q469" s="41"/>
      <c r="R469" s="41"/>
      <c r="S469" s="41"/>
      <c r="T469" s="6">
        <v>2</v>
      </c>
    </row>
    <row r="470" spans="1:20" x14ac:dyDescent="0.15">
      <c r="A470" s="6" t="s">
        <v>305</v>
      </c>
      <c r="B470" s="9">
        <v>55.733381999999999</v>
      </c>
      <c r="C470" s="9">
        <v>12.066670999999999</v>
      </c>
      <c r="D470" s="41"/>
      <c r="E470" s="41"/>
      <c r="F470" s="41"/>
      <c r="G470" s="41"/>
      <c r="H470" s="41"/>
      <c r="I470" s="6">
        <v>1</v>
      </c>
      <c r="J470" s="41"/>
      <c r="K470" s="41"/>
      <c r="L470" s="41"/>
      <c r="M470" s="41"/>
      <c r="N470" s="41"/>
      <c r="O470" s="41"/>
      <c r="P470" s="41"/>
      <c r="Q470" s="41"/>
      <c r="R470" s="41"/>
      <c r="S470" s="41"/>
      <c r="T470" s="6">
        <v>1</v>
      </c>
    </row>
    <row r="471" spans="1:20" x14ac:dyDescent="0.15">
      <c r="A471" s="6" t="s">
        <v>306</v>
      </c>
      <c r="B471" s="9">
        <v>55.733381999999999</v>
      </c>
      <c r="C471" s="9">
        <v>12.066670999999999</v>
      </c>
      <c r="D471" s="41"/>
      <c r="E471" s="41"/>
      <c r="F471" s="41"/>
      <c r="G471" s="41"/>
      <c r="H471" s="41"/>
      <c r="I471" s="6">
        <v>1</v>
      </c>
      <c r="J471" s="41"/>
      <c r="K471" s="41"/>
      <c r="L471" s="41"/>
      <c r="M471" s="41"/>
      <c r="N471" s="41"/>
      <c r="O471" s="41"/>
      <c r="P471" s="41"/>
      <c r="Q471" s="41"/>
      <c r="R471" s="41"/>
      <c r="S471" s="41"/>
      <c r="T471" s="6">
        <v>1</v>
      </c>
    </row>
    <row r="472" spans="1:20" x14ac:dyDescent="0.15">
      <c r="A472" s="6" t="s">
        <v>307</v>
      </c>
      <c r="B472" s="9">
        <v>55.73</v>
      </c>
      <c r="C472" s="9">
        <v>12.1</v>
      </c>
      <c r="D472" s="6">
        <v>1</v>
      </c>
      <c r="E472" s="41"/>
      <c r="F472" s="41"/>
      <c r="G472" s="41"/>
      <c r="H472" s="41"/>
      <c r="I472" s="41"/>
      <c r="J472" s="41"/>
      <c r="K472" s="41"/>
      <c r="L472" s="41"/>
      <c r="M472" s="41"/>
      <c r="N472" s="41"/>
      <c r="O472" s="41"/>
      <c r="P472" s="41"/>
      <c r="Q472" s="41"/>
      <c r="R472" s="41"/>
      <c r="S472" s="41"/>
      <c r="T472" s="6">
        <v>1</v>
      </c>
    </row>
    <row r="473" spans="1:20" x14ac:dyDescent="0.15">
      <c r="A473" s="6" t="s">
        <v>308</v>
      </c>
      <c r="B473" s="9">
        <v>55.810200000000002</v>
      </c>
      <c r="C473" s="9">
        <v>12.059200000000001</v>
      </c>
      <c r="D473" s="41"/>
      <c r="E473" s="41"/>
      <c r="F473" s="6">
        <v>1</v>
      </c>
      <c r="G473" s="41"/>
      <c r="H473" s="41"/>
      <c r="I473" s="41"/>
      <c r="J473" s="41"/>
      <c r="K473" s="41"/>
      <c r="L473" s="41"/>
      <c r="M473" s="6">
        <v>1</v>
      </c>
      <c r="N473" s="41"/>
      <c r="O473" s="41"/>
      <c r="P473" s="41"/>
      <c r="Q473" s="41"/>
      <c r="R473" s="41"/>
      <c r="S473" s="41"/>
      <c r="T473" s="6">
        <v>2</v>
      </c>
    </row>
    <row r="474" spans="1:20" x14ac:dyDescent="0.15">
      <c r="A474" s="6" t="s">
        <v>309</v>
      </c>
      <c r="B474" s="9">
        <v>55.994</v>
      </c>
      <c r="C474" s="9">
        <v>10.247999999999999</v>
      </c>
      <c r="D474" s="6">
        <v>1</v>
      </c>
      <c r="E474" s="41"/>
      <c r="F474" s="41"/>
      <c r="G474" s="41"/>
      <c r="H474" s="41"/>
      <c r="I474" s="41"/>
      <c r="J474" s="41"/>
      <c r="K474" s="41"/>
      <c r="L474" s="41"/>
      <c r="M474" s="41"/>
      <c r="N474" s="41"/>
      <c r="O474" s="41"/>
      <c r="P474" s="41"/>
      <c r="Q474" s="41"/>
      <c r="R474" s="41"/>
      <c r="S474" s="41"/>
      <c r="T474" s="6">
        <v>1</v>
      </c>
    </row>
    <row r="475" spans="1:20" x14ac:dyDescent="0.15">
      <c r="A475" s="6" t="s">
        <v>7680</v>
      </c>
      <c r="B475" s="9">
        <v>56.110489999999999</v>
      </c>
      <c r="C475" s="9">
        <v>9.5041639999999994</v>
      </c>
      <c r="D475" s="41"/>
      <c r="E475" s="41"/>
      <c r="F475" s="41"/>
      <c r="G475" s="41"/>
      <c r="H475" s="41"/>
      <c r="I475" s="41"/>
      <c r="J475" s="6">
        <v>1</v>
      </c>
      <c r="K475" s="41"/>
      <c r="L475" s="41"/>
      <c r="M475" s="41"/>
      <c r="N475" s="41"/>
      <c r="O475" s="41"/>
      <c r="P475" s="41"/>
      <c r="Q475" s="41"/>
      <c r="R475" s="41"/>
      <c r="S475" s="41"/>
      <c r="T475" s="6">
        <v>1</v>
      </c>
    </row>
    <row r="476" spans="1:20" x14ac:dyDescent="0.15">
      <c r="A476" s="6" t="s">
        <v>7675</v>
      </c>
      <c r="B476" s="9">
        <v>56.110489999999999</v>
      </c>
      <c r="C476" s="9">
        <v>9.5041639999999994</v>
      </c>
      <c r="D476" s="41"/>
      <c r="E476" s="41"/>
      <c r="F476" s="41"/>
      <c r="G476" s="41"/>
      <c r="H476" s="41"/>
      <c r="I476" s="41"/>
      <c r="J476" s="6">
        <v>1</v>
      </c>
      <c r="K476" s="41"/>
      <c r="L476" s="41"/>
      <c r="M476" s="41"/>
      <c r="N476" s="41"/>
      <c r="O476" s="41"/>
      <c r="P476" s="41"/>
      <c r="Q476" s="41"/>
      <c r="R476" s="41"/>
      <c r="S476" s="41"/>
      <c r="T476" s="6">
        <v>1</v>
      </c>
    </row>
    <row r="477" spans="1:20" x14ac:dyDescent="0.15">
      <c r="A477" s="6" t="s">
        <v>7683</v>
      </c>
      <c r="B477" s="9">
        <v>56.110489999999999</v>
      </c>
      <c r="C477" s="9">
        <v>9.5041639999999994</v>
      </c>
      <c r="D477" s="41"/>
      <c r="E477" s="41"/>
      <c r="F477" s="41"/>
      <c r="G477" s="41"/>
      <c r="H477" s="41"/>
      <c r="I477" s="41"/>
      <c r="J477" s="6">
        <v>1</v>
      </c>
      <c r="K477" s="41"/>
      <c r="L477" s="41"/>
      <c r="M477" s="41"/>
      <c r="N477" s="41"/>
      <c r="O477" s="41"/>
      <c r="P477" s="41"/>
      <c r="Q477" s="41"/>
      <c r="R477" s="41"/>
      <c r="S477" s="41"/>
      <c r="T477" s="6">
        <v>1</v>
      </c>
    </row>
    <row r="478" spans="1:20" x14ac:dyDescent="0.15">
      <c r="A478" s="6" t="s">
        <v>310</v>
      </c>
      <c r="B478" s="9">
        <v>55.9</v>
      </c>
      <c r="C478" s="9">
        <v>12.3</v>
      </c>
      <c r="D478" s="41"/>
      <c r="E478" s="41"/>
      <c r="F478" s="6">
        <v>1</v>
      </c>
      <c r="G478" s="41"/>
      <c r="H478" s="41"/>
      <c r="I478" s="41"/>
      <c r="J478" s="6">
        <v>1</v>
      </c>
      <c r="K478" s="41"/>
      <c r="L478" s="41"/>
      <c r="M478" s="6">
        <v>1</v>
      </c>
      <c r="N478" s="6">
        <v>1</v>
      </c>
      <c r="O478" s="41"/>
      <c r="P478" s="41"/>
      <c r="Q478" s="41"/>
      <c r="R478" s="41"/>
      <c r="S478" s="41"/>
      <c r="T478" s="6">
        <v>4</v>
      </c>
    </row>
    <row r="479" spans="1:20" x14ac:dyDescent="0.15">
      <c r="A479" s="6" t="s">
        <v>311</v>
      </c>
      <c r="B479" s="9">
        <v>55.91</v>
      </c>
      <c r="C479" s="9">
        <v>12.307</v>
      </c>
      <c r="D479" s="6">
        <v>1</v>
      </c>
      <c r="E479" s="41"/>
      <c r="F479" s="41"/>
      <c r="G479" s="41"/>
      <c r="H479" s="41"/>
      <c r="I479" s="41"/>
      <c r="J479" s="41"/>
      <c r="K479" s="41"/>
      <c r="L479" s="41"/>
      <c r="M479" s="41"/>
      <c r="N479" s="41"/>
      <c r="O479" s="41"/>
      <c r="P479" s="41"/>
      <c r="Q479" s="41"/>
      <c r="R479" s="41"/>
      <c r="S479" s="41"/>
      <c r="T479" s="6">
        <v>1</v>
      </c>
    </row>
    <row r="480" spans="1:20" x14ac:dyDescent="0.15">
      <c r="A480" s="6" t="s">
        <v>3349</v>
      </c>
      <c r="B480" s="9">
        <v>55.55</v>
      </c>
      <c r="C480" s="9">
        <v>12.18</v>
      </c>
      <c r="D480" s="41"/>
      <c r="E480" s="41"/>
      <c r="F480" s="41"/>
      <c r="G480" s="6">
        <v>1</v>
      </c>
      <c r="H480" s="41"/>
      <c r="I480" s="41"/>
      <c r="J480" s="41"/>
      <c r="K480" s="41"/>
      <c r="L480" s="41"/>
      <c r="M480" s="41"/>
      <c r="N480" s="41"/>
      <c r="O480" s="41"/>
      <c r="P480" s="41"/>
      <c r="Q480" s="41"/>
      <c r="R480" s="41"/>
      <c r="S480" s="41"/>
      <c r="T480" s="6">
        <v>1</v>
      </c>
    </row>
    <row r="481" spans="1:20" x14ac:dyDescent="0.15">
      <c r="A481" s="6" t="s">
        <v>3364</v>
      </c>
      <c r="B481" s="9">
        <v>55.55</v>
      </c>
      <c r="C481" s="9">
        <v>12.18</v>
      </c>
      <c r="D481" s="41"/>
      <c r="E481" s="41"/>
      <c r="F481" s="41"/>
      <c r="G481" s="6">
        <v>1</v>
      </c>
      <c r="H481" s="41"/>
      <c r="I481" s="41"/>
      <c r="J481" s="41"/>
      <c r="K481" s="41"/>
      <c r="L481" s="41"/>
      <c r="M481" s="41"/>
      <c r="N481" s="41"/>
      <c r="O481" s="41"/>
      <c r="P481" s="41"/>
      <c r="Q481" s="41"/>
      <c r="R481" s="41"/>
      <c r="S481" s="41"/>
      <c r="T481" s="6">
        <v>1</v>
      </c>
    </row>
    <row r="482" spans="1:20" x14ac:dyDescent="0.15">
      <c r="A482" s="6" t="s">
        <v>312</v>
      </c>
      <c r="B482" s="9">
        <v>55.714668000000003</v>
      </c>
      <c r="C482" s="9">
        <v>11.144817</v>
      </c>
      <c r="D482" s="41"/>
      <c r="E482" s="41"/>
      <c r="F482" s="41"/>
      <c r="G482" s="6">
        <v>1</v>
      </c>
      <c r="H482" s="41"/>
      <c r="I482" s="41"/>
      <c r="J482" s="41"/>
      <c r="K482" s="41"/>
      <c r="L482" s="41"/>
      <c r="M482" s="41"/>
      <c r="N482" s="41"/>
      <c r="O482" s="41"/>
      <c r="P482" s="41"/>
      <c r="Q482" s="41"/>
      <c r="R482" s="41"/>
      <c r="S482" s="41"/>
      <c r="T482" s="6">
        <v>1</v>
      </c>
    </row>
    <row r="483" spans="1:20" x14ac:dyDescent="0.15">
      <c r="A483" s="6" t="s">
        <v>313</v>
      </c>
      <c r="B483" s="9">
        <v>55.720996999999997</v>
      </c>
      <c r="C483" s="9">
        <v>12.112344999999999</v>
      </c>
      <c r="D483" s="41"/>
      <c r="E483" s="41"/>
      <c r="F483" s="41"/>
      <c r="G483" s="41"/>
      <c r="H483" s="41"/>
      <c r="I483" s="41"/>
      <c r="J483" s="41"/>
      <c r="K483" s="41"/>
      <c r="L483" s="41"/>
      <c r="M483" s="41"/>
      <c r="N483" s="41"/>
      <c r="O483" s="41"/>
      <c r="P483" s="41"/>
      <c r="Q483" s="41"/>
      <c r="R483" s="6">
        <v>1</v>
      </c>
      <c r="S483" s="6">
        <v>1</v>
      </c>
      <c r="T483" s="6">
        <v>2</v>
      </c>
    </row>
    <row r="484" spans="1:20" x14ac:dyDescent="0.15">
      <c r="A484" s="6" t="s">
        <v>8231</v>
      </c>
      <c r="B484" s="9">
        <v>55.833329999999997</v>
      </c>
      <c r="C484" s="9">
        <v>10.58333</v>
      </c>
      <c r="D484" s="41"/>
      <c r="E484" s="41"/>
      <c r="F484" s="41"/>
      <c r="G484" s="41"/>
      <c r="H484" s="41"/>
      <c r="I484" s="41"/>
      <c r="J484" s="6">
        <v>1</v>
      </c>
      <c r="K484" s="41"/>
      <c r="L484" s="41"/>
      <c r="M484" s="41"/>
      <c r="N484" s="41"/>
      <c r="O484" s="41"/>
      <c r="P484" s="41"/>
      <c r="Q484" s="41"/>
      <c r="R484" s="41"/>
      <c r="S484" s="41"/>
      <c r="T484" s="6">
        <v>1</v>
      </c>
    </row>
    <row r="485" spans="1:20" x14ac:dyDescent="0.15">
      <c r="A485" s="6" t="s">
        <v>314</v>
      </c>
      <c r="B485" s="9">
        <v>55.611550000000001</v>
      </c>
      <c r="C485" s="9">
        <v>11.300101</v>
      </c>
      <c r="D485" s="41"/>
      <c r="E485" s="41"/>
      <c r="F485" s="41"/>
      <c r="G485" s="41"/>
      <c r="H485" s="41"/>
      <c r="I485" s="41"/>
      <c r="J485" s="41"/>
      <c r="K485" s="41"/>
      <c r="L485" s="41"/>
      <c r="M485" s="41"/>
      <c r="N485" s="6">
        <v>1</v>
      </c>
      <c r="O485" s="41"/>
      <c r="P485" s="41"/>
      <c r="Q485" s="41"/>
      <c r="R485" s="41"/>
      <c r="S485" s="41"/>
      <c r="T485" s="6">
        <v>1</v>
      </c>
    </row>
    <row r="486" spans="1:20" x14ac:dyDescent="0.15">
      <c r="A486" s="6" t="s">
        <v>315</v>
      </c>
      <c r="B486" s="9">
        <v>55.650013000000001</v>
      </c>
      <c r="C486" s="9">
        <v>12.082086</v>
      </c>
      <c r="D486" s="41"/>
      <c r="E486" s="41"/>
      <c r="F486" s="41"/>
      <c r="G486" s="6">
        <v>1</v>
      </c>
      <c r="H486" s="41"/>
      <c r="I486" s="41"/>
      <c r="J486" s="6">
        <v>1</v>
      </c>
      <c r="K486" s="41"/>
      <c r="L486" s="41"/>
      <c r="M486" s="41"/>
      <c r="N486" s="41"/>
      <c r="O486" s="41"/>
      <c r="P486" s="41"/>
      <c r="Q486" s="41"/>
      <c r="R486" s="41"/>
      <c r="S486" s="41"/>
      <c r="T486" s="6">
        <v>2</v>
      </c>
    </row>
    <row r="487" spans="1:20" x14ac:dyDescent="0.15">
      <c r="A487" s="6" t="s">
        <v>316</v>
      </c>
      <c r="B487" s="9">
        <v>55.209000000000003</v>
      </c>
      <c r="C487" s="9">
        <v>10.087</v>
      </c>
      <c r="D487" s="41"/>
      <c r="E487" s="41"/>
      <c r="F487" s="41"/>
      <c r="G487" s="41"/>
      <c r="H487" s="41"/>
      <c r="I487" s="41"/>
      <c r="J487" s="6">
        <v>1</v>
      </c>
      <c r="K487" s="6">
        <v>1</v>
      </c>
      <c r="L487" s="41"/>
      <c r="M487" s="41"/>
      <c r="N487" s="41"/>
      <c r="O487" s="41"/>
      <c r="P487" s="41"/>
      <c r="Q487" s="41"/>
      <c r="R487" s="41"/>
      <c r="S487" s="41"/>
      <c r="T487" s="6">
        <v>2</v>
      </c>
    </row>
    <row r="488" spans="1:20" x14ac:dyDescent="0.15">
      <c r="A488" s="6" t="s">
        <v>317</v>
      </c>
      <c r="B488" s="9">
        <v>55.209000000000003</v>
      </c>
      <c r="C488" s="9">
        <v>10.087</v>
      </c>
      <c r="D488" s="41"/>
      <c r="E488" s="41"/>
      <c r="F488" s="41"/>
      <c r="G488" s="41"/>
      <c r="H488" s="41"/>
      <c r="I488" s="41"/>
      <c r="J488" s="6">
        <v>1</v>
      </c>
      <c r="K488" s="41"/>
      <c r="L488" s="41"/>
      <c r="M488" s="41"/>
      <c r="N488" s="6">
        <v>1</v>
      </c>
      <c r="O488" s="41"/>
      <c r="P488" s="41"/>
      <c r="Q488" s="41"/>
      <c r="R488" s="41"/>
      <c r="S488" s="41"/>
      <c r="T488" s="6">
        <v>2</v>
      </c>
    </row>
    <row r="489" spans="1:20" x14ac:dyDescent="0.15">
      <c r="A489" s="6" t="s">
        <v>7827</v>
      </c>
      <c r="B489" s="9">
        <v>55.209000000000003</v>
      </c>
      <c r="C489" s="9">
        <v>10.087</v>
      </c>
      <c r="D489" s="41"/>
      <c r="E489" s="41"/>
      <c r="F489" s="41"/>
      <c r="G489" s="41"/>
      <c r="H489" s="41"/>
      <c r="I489" s="41"/>
      <c r="J489" s="6">
        <v>1</v>
      </c>
      <c r="K489" s="41"/>
      <c r="L489" s="41"/>
      <c r="M489" s="41"/>
      <c r="N489" s="41"/>
      <c r="O489" s="41"/>
      <c r="P489" s="41"/>
      <c r="Q489" s="41"/>
      <c r="R489" s="41"/>
      <c r="S489" s="41"/>
      <c r="T489" s="6">
        <v>1</v>
      </c>
    </row>
    <row r="490" spans="1:20" x14ac:dyDescent="0.15">
      <c r="A490" s="6" t="s">
        <v>7858</v>
      </c>
      <c r="B490" s="9">
        <v>55.209000000000003</v>
      </c>
      <c r="C490" s="9">
        <v>10.087</v>
      </c>
      <c r="D490" s="41"/>
      <c r="E490" s="41"/>
      <c r="F490" s="41"/>
      <c r="G490" s="41"/>
      <c r="H490" s="41"/>
      <c r="I490" s="41"/>
      <c r="J490" s="6">
        <v>1</v>
      </c>
      <c r="K490" s="41"/>
      <c r="L490" s="41"/>
      <c r="M490" s="41"/>
      <c r="N490" s="41"/>
      <c r="O490" s="41"/>
      <c r="P490" s="41"/>
      <c r="Q490" s="41"/>
      <c r="R490" s="41"/>
      <c r="S490" s="41"/>
      <c r="T490" s="6">
        <v>1</v>
      </c>
    </row>
    <row r="491" spans="1:20" x14ac:dyDescent="0.15">
      <c r="A491" s="6" t="s">
        <v>318</v>
      </c>
      <c r="B491" s="9">
        <v>56.955748</v>
      </c>
      <c r="C491" s="9">
        <v>9.5651050000000009</v>
      </c>
      <c r="D491" s="41"/>
      <c r="E491" s="41"/>
      <c r="F491" s="41"/>
      <c r="G491" s="41"/>
      <c r="H491" s="41"/>
      <c r="I491" s="41"/>
      <c r="J491" s="41"/>
      <c r="K491" s="41"/>
      <c r="L491" s="41"/>
      <c r="M491" s="41"/>
      <c r="N491" s="41"/>
      <c r="O491" s="41"/>
      <c r="P491" s="41"/>
      <c r="Q491" s="41"/>
      <c r="R491" s="41"/>
      <c r="S491" s="6">
        <v>1</v>
      </c>
      <c r="T491" s="6">
        <v>1</v>
      </c>
    </row>
    <row r="492" spans="1:20" x14ac:dyDescent="0.15">
      <c r="A492" s="6" t="s">
        <v>6483</v>
      </c>
      <c r="B492" s="9">
        <v>55.438780000000001</v>
      </c>
      <c r="C492" s="9">
        <v>10.449590000000001</v>
      </c>
      <c r="D492" s="41"/>
      <c r="E492" s="41"/>
      <c r="F492" s="41"/>
      <c r="G492" s="41"/>
      <c r="H492" s="41"/>
      <c r="I492" s="41"/>
      <c r="J492" s="6">
        <v>1</v>
      </c>
      <c r="K492" s="41"/>
      <c r="L492" s="41"/>
      <c r="M492" s="41"/>
      <c r="N492" s="41"/>
      <c r="O492" s="41"/>
      <c r="P492" s="41"/>
      <c r="Q492" s="41"/>
      <c r="R492" s="41"/>
      <c r="S492" s="41"/>
      <c r="T492" s="6">
        <v>1</v>
      </c>
    </row>
    <row r="493" spans="1:20" x14ac:dyDescent="0.15">
      <c r="A493" s="6" t="s">
        <v>319</v>
      </c>
      <c r="B493" s="9">
        <v>55.902000000000001</v>
      </c>
      <c r="C493" s="9">
        <v>11.118</v>
      </c>
      <c r="D493" s="6">
        <v>1</v>
      </c>
      <c r="E493" s="41"/>
      <c r="F493" s="41"/>
      <c r="G493" s="41"/>
      <c r="H493" s="41"/>
      <c r="I493" s="41"/>
      <c r="J493" s="41"/>
      <c r="K493" s="41"/>
      <c r="L493" s="41"/>
      <c r="M493" s="41"/>
      <c r="N493" s="41"/>
      <c r="O493" s="41"/>
      <c r="P493" s="41"/>
      <c r="Q493" s="41"/>
      <c r="R493" s="41"/>
      <c r="S493" s="41"/>
      <c r="T493" s="6">
        <v>1</v>
      </c>
    </row>
    <row r="494" spans="1:20" x14ac:dyDescent="0.15">
      <c r="A494" s="6" t="s">
        <v>320</v>
      </c>
      <c r="B494" s="9">
        <v>55.916153000000001</v>
      </c>
      <c r="C494" s="9">
        <v>11.082509</v>
      </c>
      <c r="D494" s="41"/>
      <c r="E494" s="41"/>
      <c r="F494" s="41"/>
      <c r="G494" s="41"/>
      <c r="H494" s="41"/>
      <c r="I494" s="41"/>
      <c r="J494" s="41"/>
      <c r="K494" s="41"/>
      <c r="L494" s="41"/>
      <c r="M494" s="41"/>
      <c r="N494" s="41"/>
      <c r="O494" s="6">
        <v>1</v>
      </c>
      <c r="P494" s="41"/>
      <c r="Q494" s="41"/>
      <c r="R494" s="41"/>
      <c r="S494" s="41"/>
      <c r="T494" s="6">
        <v>1</v>
      </c>
    </row>
    <row r="495" spans="1:20" x14ac:dyDescent="0.15">
      <c r="A495" s="6" t="s">
        <v>321</v>
      </c>
      <c r="B495" s="9">
        <v>56.824137</v>
      </c>
      <c r="C495" s="9">
        <v>8.6166850000000004</v>
      </c>
      <c r="D495" s="6">
        <v>1</v>
      </c>
      <c r="E495" s="41"/>
      <c r="F495" s="41"/>
      <c r="G495" s="41"/>
      <c r="H495" s="41"/>
      <c r="I495" s="41"/>
      <c r="J495" s="41"/>
      <c r="K495" s="41"/>
      <c r="L495" s="41"/>
      <c r="M495" s="41"/>
      <c r="N495" s="41"/>
      <c r="O495" s="41"/>
      <c r="P495" s="41"/>
      <c r="Q495" s="41"/>
      <c r="R495" s="41"/>
      <c r="S495" s="41"/>
      <c r="T495" s="6">
        <v>1</v>
      </c>
    </row>
    <row r="496" spans="1:20" x14ac:dyDescent="0.15">
      <c r="A496" s="6" t="s">
        <v>322</v>
      </c>
      <c r="B496" s="9">
        <v>55.175989999999999</v>
      </c>
      <c r="C496" s="9">
        <v>9.4502260000000007</v>
      </c>
      <c r="D496" s="41"/>
      <c r="E496" s="41"/>
      <c r="F496" s="41"/>
      <c r="G496" s="41"/>
      <c r="H496" s="41"/>
      <c r="I496" s="6">
        <v>1</v>
      </c>
      <c r="J496" s="41"/>
      <c r="K496" s="41"/>
      <c r="L496" s="41"/>
      <c r="M496" s="41"/>
      <c r="N496" s="41"/>
      <c r="O496" s="41"/>
      <c r="P496" s="41"/>
      <c r="Q496" s="41"/>
      <c r="R496" s="6">
        <v>1</v>
      </c>
      <c r="S496" s="41"/>
      <c r="T496" s="6">
        <v>2</v>
      </c>
    </row>
    <row r="497" spans="1:20" x14ac:dyDescent="0.15">
      <c r="A497" s="6" t="s">
        <v>6424</v>
      </c>
      <c r="B497" s="9">
        <v>56.965649999999997</v>
      </c>
      <c r="C497" s="9">
        <v>8.7946329999999993</v>
      </c>
      <c r="D497" s="41"/>
      <c r="E497" s="41"/>
      <c r="F497" s="41"/>
      <c r="G497" s="41"/>
      <c r="H497" s="41"/>
      <c r="I497" s="41"/>
      <c r="J497" s="6">
        <v>1</v>
      </c>
      <c r="K497" s="41"/>
      <c r="L497" s="41"/>
      <c r="M497" s="41"/>
      <c r="N497" s="41"/>
      <c r="O497" s="41"/>
      <c r="P497" s="41"/>
      <c r="Q497" s="41"/>
      <c r="R497" s="41"/>
      <c r="S497" s="41"/>
      <c r="T497" s="6">
        <v>1</v>
      </c>
    </row>
    <row r="498" spans="1:20" x14ac:dyDescent="0.15">
      <c r="A498" s="6" t="s">
        <v>7704</v>
      </c>
      <c r="B498" s="9">
        <v>56.457009999999997</v>
      </c>
      <c r="C498" s="9">
        <v>8.8699410000000007</v>
      </c>
      <c r="D498" s="41"/>
      <c r="E498" s="41"/>
      <c r="F498" s="41"/>
      <c r="G498" s="41"/>
      <c r="H498" s="41"/>
      <c r="I498" s="41"/>
      <c r="J498" s="6">
        <v>1</v>
      </c>
      <c r="K498" s="41"/>
      <c r="L498" s="41"/>
      <c r="M498" s="41"/>
      <c r="N498" s="41"/>
      <c r="O498" s="41"/>
      <c r="P498" s="41"/>
      <c r="Q498" s="41"/>
      <c r="R498" s="41"/>
      <c r="S498" s="41"/>
      <c r="T498" s="6">
        <v>1</v>
      </c>
    </row>
    <row r="499" spans="1:20" x14ac:dyDescent="0.15">
      <c r="A499" s="6" t="s">
        <v>323</v>
      </c>
      <c r="B499" s="9">
        <v>55.761000000000003</v>
      </c>
      <c r="C499" s="9">
        <v>12.257999999999999</v>
      </c>
      <c r="D499" s="6">
        <v>1</v>
      </c>
      <c r="E499" s="41"/>
      <c r="F499" s="41"/>
      <c r="G499" s="41"/>
      <c r="H499" s="41"/>
      <c r="I499" s="41"/>
      <c r="J499" s="41"/>
      <c r="K499" s="41"/>
      <c r="L499" s="41"/>
      <c r="M499" s="41"/>
      <c r="N499" s="41"/>
      <c r="O499" s="41"/>
      <c r="P499" s="41"/>
      <c r="Q499" s="41"/>
      <c r="R499" s="41"/>
      <c r="S499" s="41"/>
      <c r="T499" s="6">
        <v>1</v>
      </c>
    </row>
    <row r="500" spans="1:20" x14ac:dyDescent="0.15">
      <c r="A500" s="6" t="s">
        <v>324</v>
      </c>
      <c r="B500" s="9">
        <v>55.761000000000003</v>
      </c>
      <c r="C500" s="9">
        <v>12.257999999999999</v>
      </c>
      <c r="D500" s="6">
        <v>1</v>
      </c>
      <c r="E500" s="41"/>
      <c r="F500" s="41"/>
      <c r="G500" s="41"/>
      <c r="H500" s="41"/>
      <c r="I500" s="41"/>
      <c r="J500" s="41"/>
      <c r="K500" s="41"/>
      <c r="L500" s="41"/>
      <c r="M500" s="41"/>
      <c r="N500" s="41"/>
      <c r="O500" s="41"/>
      <c r="P500" s="41"/>
      <c r="Q500" s="41"/>
      <c r="R500" s="41"/>
      <c r="S500" s="41"/>
      <c r="T500" s="6">
        <v>1</v>
      </c>
    </row>
    <row r="501" spans="1:20" x14ac:dyDescent="0.15">
      <c r="A501" s="6" t="s">
        <v>325</v>
      </c>
      <c r="B501" s="9">
        <v>55.761000000000003</v>
      </c>
      <c r="C501" s="9">
        <v>12.257999999999999</v>
      </c>
      <c r="D501" s="6">
        <v>1</v>
      </c>
      <c r="E501" s="41"/>
      <c r="F501" s="41"/>
      <c r="G501" s="41"/>
      <c r="H501" s="41"/>
      <c r="I501" s="41"/>
      <c r="J501" s="41"/>
      <c r="K501" s="41"/>
      <c r="L501" s="41"/>
      <c r="M501" s="41"/>
      <c r="N501" s="41"/>
      <c r="O501" s="41"/>
      <c r="P501" s="41"/>
      <c r="Q501" s="41"/>
      <c r="R501" s="41"/>
      <c r="S501" s="41"/>
      <c r="T501" s="6">
        <v>1</v>
      </c>
    </row>
    <row r="502" spans="1:20" x14ac:dyDescent="0.15">
      <c r="A502" s="6" t="s">
        <v>326</v>
      </c>
      <c r="B502" s="9">
        <v>55.429569000000001</v>
      </c>
      <c r="C502" s="9">
        <v>11.728726</v>
      </c>
      <c r="D502" s="41"/>
      <c r="E502" s="41"/>
      <c r="F502" s="41"/>
      <c r="G502" s="41"/>
      <c r="H502" s="41"/>
      <c r="I502" s="41"/>
      <c r="J502" s="6">
        <v>1</v>
      </c>
      <c r="K502" s="6">
        <v>1</v>
      </c>
      <c r="L502" s="41"/>
      <c r="M502" s="41"/>
      <c r="N502" s="41"/>
      <c r="O502" s="41"/>
      <c r="P502" s="41"/>
      <c r="Q502" s="41"/>
      <c r="R502" s="41"/>
      <c r="S502" s="41"/>
      <c r="T502" s="6">
        <v>2</v>
      </c>
    </row>
    <row r="503" spans="1:20" x14ac:dyDescent="0.15">
      <c r="A503" s="6" t="s">
        <v>327</v>
      </c>
      <c r="B503" s="9">
        <v>56.890864999999998</v>
      </c>
      <c r="C503" s="9">
        <v>9.2515470000000004</v>
      </c>
      <c r="D503" s="41"/>
      <c r="E503" s="41"/>
      <c r="F503" s="41"/>
      <c r="G503" s="41"/>
      <c r="H503" s="41"/>
      <c r="I503" s="6">
        <v>1</v>
      </c>
      <c r="J503" s="41"/>
      <c r="K503" s="41"/>
      <c r="L503" s="41"/>
      <c r="M503" s="41"/>
      <c r="N503" s="41"/>
      <c r="O503" s="41"/>
      <c r="P503" s="41"/>
      <c r="Q503" s="41"/>
      <c r="R503" s="41"/>
      <c r="S503" s="41"/>
      <c r="T503" s="6">
        <v>1</v>
      </c>
    </row>
    <row r="504" spans="1:20" x14ac:dyDescent="0.15">
      <c r="A504" s="6" t="s">
        <v>328</v>
      </c>
      <c r="B504" s="9">
        <v>57.048186999999999</v>
      </c>
      <c r="C504" s="9">
        <v>9.9587029999999999</v>
      </c>
      <c r="D504" s="41"/>
      <c r="E504" s="41"/>
      <c r="F504" s="41"/>
      <c r="G504" s="41"/>
      <c r="H504" s="41"/>
      <c r="I504" s="41"/>
      <c r="J504" s="41"/>
      <c r="K504" s="41"/>
      <c r="L504" s="41"/>
      <c r="M504" s="41"/>
      <c r="N504" s="6">
        <v>1</v>
      </c>
      <c r="O504" s="6">
        <v>1</v>
      </c>
      <c r="P504" s="41"/>
      <c r="Q504" s="41"/>
      <c r="R504" s="6">
        <v>1</v>
      </c>
      <c r="S504" s="6">
        <v>1</v>
      </c>
      <c r="T504" s="6">
        <v>4</v>
      </c>
    </row>
    <row r="505" spans="1:20" x14ac:dyDescent="0.15">
      <c r="A505" s="6" t="s">
        <v>329</v>
      </c>
      <c r="B505" s="9">
        <v>56.729199999999999</v>
      </c>
      <c r="C505" s="9">
        <v>10.130932</v>
      </c>
      <c r="D505" s="41"/>
      <c r="E505" s="41"/>
      <c r="F505" s="41"/>
      <c r="G505" s="41"/>
      <c r="H505" s="41"/>
      <c r="I505" s="6">
        <v>1</v>
      </c>
      <c r="J505" s="41"/>
      <c r="K505" s="41"/>
      <c r="L505" s="41"/>
      <c r="M505" s="41"/>
      <c r="N505" s="41"/>
      <c r="O505" s="41"/>
      <c r="P505" s="41"/>
      <c r="Q505" s="41"/>
      <c r="R505" s="41"/>
      <c r="S505" s="6">
        <v>1</v>
      </c>
      <c r="T505" s="6">
        <v>2</v>
      </c>
    </row>
    <row r="506" spans="1:20" x14ac:dyDescent="0.15">
      <c r="A506" s="6" t="s">
        <v>7637</v>
      </c>
      <c r="B506" s="9">
        <v>56.173400000000001</v>
      </c>
      <c r="C506" s="9">
        <v>9.685435</v>
      </c>
      <c r="D506" s="41"/>
      <c r="E506" s="41"/>
      <c r="F506" s="41"/>
      <c r="G506" s="41"/>
      <c r="H506" s="41"/>
      <c r="I506" s="41"/>
      <c r="J506" s="6">
        <v>1</v>
      </c>
      <c r="K506" s="41"/>
      <c r="L506" s="41"/>
      <c r="M506" s="41"/>
      <c r="N506" s="41"/>
      <c r="O506" s="41"/>
      <c r="P506" s="41"/>
      <c r="Q506" s="41"/>
      <c r="R506" s="41"/>
      <c r="S506" s="41"/>
      <c r="T506" s="6">
        <v>1</v>
      </c>
    </row>
    <row r="507" spans="1:20" x14ac:dyDescent="0.15">
      <c r="A507" s="6" t="s">
        <v>330</v>
      </c>
      <c r="B507" s="9">
        <v>56.386713999999998</v>
      </c>
      <c r="C507" s="9">
        <v>10.631926</v>
      </c>
      <c r="D507" s="41"/>
      <c r="E507" s="41"/>
      <c r="F507" s="41"/>
      <c r="G507" s="41"/>
      <c r="H507" s="41"/>
      <c r="I507" s="41"/>
      <c r="J507" s="41"/>
      <c r="K507" s="41"/>
      <c r="L507" s="41"/>
      <c r="M507" s="41"/>
      <c r="N507" s="41"/>
      <c r="O507" s="41"/>
      <c r="P507" s="41"/>
      <c r="Q507" s="41"/>
      <c r="R507" s="41"/>
      <c r="S507" s="6">
        <v>1</v>
      </c>
      <c r="T507" s="6">
        <v>1</v>
      </c>
    </row>
    <row r="508" spans="1:20" x14ac:dyDescent="0.15">
      <c r="A508" s="6" t="s">
        <v>7940</v>
      </c>
      <c r="B508" s="9">
        <v>56.419080000000001</v>
      </c>
      <c r="C508" s="9">
        <v>9.0757490000000001</v>
      </c>
      <c r="D508" s="41"/>
      <c r="E508" s="41"/>
      <c r="F508" s="41"/>
      <c r="G508" s="41"/>
      <c r="H508" s="41"/>
      <c r="I508" s="41"/>
      <c r="J508" s="6">
        <v>1</v>
      </c>
      <c r="K508" s="41"/>
      <c r="L508" s="41"/>
      <c r="M508" s="41"/>
      <c r="N508" s="41"/>
      <c r="O508" s="41"/>
      <c r="P508" s="41"/>
      <c r="Q508" s="41"/>
      <c r="R508" s="41"/>
      <c r="S508" s="41"/>
      <c r="T508" s="6">
        <v>1</v>
      </c>
    </row>
    <row r="509" spans="1:20" x14ac:dyDescent="0.15">
      <c r="A509" s="6" t="s">
        <v>331</v>
      </c>
      <c r="B509" s="9">
        <v>55.166800000000002</v>
      </c>
      <c r="C509" s="9">
        <v>9.9841999999999995</v>
      </c>
      <c r="D509" s="41"/>
      <c r="E509" s="41"/>
      <c r="F509" s="41"/>
      <c r="G509" s="41"/>
      <c r="H509" s="41"/>
      <c r="I509" s="41"/>
      <c r="J509" s="41"/>
      <c r="K509" s="41"/>
      <c r="L509" s="41"/>
      <c r="M509" s="41"/>
      <c r="N509" s="41"/>
      <c r="O509" s="6">
        <v>1</v>
      </c>
      <c r="P509" s="41"/>
      <c r="Q509" s="41"/>
      <c r="R509" s="41"/>
      <c r="S509" s="41"/>
      <c r="T509" s="6">
        <v>1</v>
      </c>
    </row>
    <row r="510" spans="1:20" x14ac:dyDescent="0.15">
      <c r="A510" s="6" t="s">
        <v>332</v>
      </c>
      <c r="B510" s="9">
        <v>56.546779000000001</v>
      </c>
      <c r="C510" s="9">
        <v>9.3740799999999993</v>
      </c>
      <c r="D510" s="41"/>
      <c r="E510" s="41"/>
      <c r="F510" s="41"/>
      <c r="G510" s="41"/>
      <c r="H510" s="41"/>
      <c r="I510" s="6">
        <v>1</v>
      </c>
      <c r="J510" s="41"/>
      <c r="K510" s="41"/>
      <c r="L510" s="41"/>
      <c r="M510" s="41"/>
      <c r="N510" s="41"/>
      <c r="O510" s="41"/>
      <c r="P510" s="41"/>
      <c r="Q510" s="41"/>
      <c r="R510" s="41"/>
      <c r="S510" s="41"/>
      <c r="T510" s="6">
        <v>1</v>
      </c>
    </row>
    <row r="511" spans="1:20" x14ac:dyDescent="0.15">
      <c r="A511" s="6" t="s">
        <v>7605</v>
      </c>
      <c r="B511" s="9">
        <v>55.836559999999999</v>
      </c>
      <c r="C511" s="9">
        <v>11.435879999999999</v>
      </c>
      <c r="D511" s="41"/>
      <c r="E511" s="41"/>
      <c r="F511" s="41"/>
      <c r="G511" s="41"/>
      <c r="H511" s="41"/>
      <c r="I511" s="41"/>
      <c r="J511" s="6">
        <v>1</v>
      </c>
      <c r="K511" s="41"/>
      <c r="L511" s="41"/>
      <c r="M511" s="41"/>
      <c r="N511" s="41"/>
      <c r="O511" s="41"/>
      <c r="P511" s="41"/>
      <c r="Q511" s="41"/>
      <c r="R511" s="41"/>
      <c r="S511" s="41"/>
      <c r="T511" s="6">
        <v>1</v>
      </c>
    </row>
    <row r="512" spans="1:20" x14ac:dyDescent="0.15">
      <c r="A512" s="6" t="s">
        <v>7740</v>
      </c>
      <c r="B512" s="9">
        <v>55.983179999999997</v>
      </c>
      <c r="C512" s="9">
        <v>8.8685880000000008</v>
      </c>
      <c r="D512" s="41"/>
      <c r="E512" s="41"/>
      <c r="F512" s="41"/>
      <c r="G512" s="41"/>
      <c r="H512" s="41"/>
      <c r="I512" s="41"/>
      <c r="J512" s="6">
        <v>1</v>
      </c>
      <c r="K512" s="41"/>
      <c r="L512" s="41"/>
      <c r="M512" s="41"/>
      <c r="N512" s="41"/>
      <c r="O512" s="41"/>
      <c r="P512" s="41"/>
      <c r="Q512" s="41"/>
      <c r="R512" s="41"/>
      <c r="S512" s="41"/>
      <c r="T512" s="6">
        <v>1</v>
      </c>
    </row>
    <row r="513" spans="1:20" x14ac:dyDescent="0.15">
      <c r="A513" s="6" t="s">
        <v>7835</v>
      </c>
      <c r="B513" s="9">
        <v>55.983179999999997</v>
      </c>
      <c r="C513" s="9">
        <v>8.8685880000000008</v>
      </c>
      <c r="D513" s="41"/>
      <c r="E513" s="41"/>
      <c r="F513" s="41"/>
      <c r="G513" s="41"/>
      <c r="H513" s="41"/>
      <c r="I513" s="41"/>
      <c r="J513" s="6">
        <v>1</v>
      </c>
      <c r="K513" s="41"/>
      <c r="L513" s="41"/>
      <c r="M513" s="41"/>
      <c r="N513" s="41"/>
      <c r="O513" s="41"/>
      <c r="P513" s="41"/>
      <c r="Q513" s="41"/>
      <c r="R513" s="41"/>
      <c r="S513" s="41"/>
      <c r="T513" s="6">
        <v>1</v>
      </c>
    </row>
    <row r="514" spans="1:20" x14ac:dyDescent="0.15">
      <c r="A514" s="6" t="s">
        <v>7645</v>
      </c>
      <c r="B514" s="9">
        <v>55.983179999999997</v>
      </c>
      <c r="C514" s="9">
        <v>8.8685880000000008</v>
      </c>
      <c r="D514" s="41"/>
      <c r="E514" s="41"/>
      <c r="F514" s="41"/>
      <c r="G514" s="41"/>
      <c r="H514" s="41"/>
      <c r="I514" s="41"/>
      <c r="J514" s="6">
        <v>1</v>
      </c>
      <c r="K514" s="41"/>
      <c r="L514" s="41"/>
      <c r="M514" s="41"/>
      <c r="N514" s="41"/>
      <c r="O514" s="41"/>
      <c r="P514" s="41"/>
      <c r="Q514" s="41"/>
      <c r="R514" s="41"/>
      <c r="S514" s="41"/>
      <c r="T514" s="6">
        <v>1</v>
      </c>
    </row>
    <row r="515" spans="1:20" x14ac:dyDescent="0.15">
      <c r="A515" s="6" t="s">
        <v>7651</v>
      </c>
      <c r="B515" s="9">
        <v>55.983179999999997</v>
      </c>
      <c r="C515" s="9">
        <v>8.8685880000000008</v>
      </c>
      <c r="D515" s="41"/>
      <c r="E515" s="41"/>
      <c r="F515" s="41"/>
      <c r="G515" s="41"/>
      <c r="H515" s="41"/>
      <c r="I515" s="41"/>
      <c r="J515" s="6">
        <v>1</v>
      </c>
      <c r="K515" s="41"/>
      <c r="L515" s="41"/>
      <c r="M515" s="41"/>
      <c r="N515" s="41"/>
      <c r="O515" s="41"/>
      <c r="P515" s="41"/>
      <c r="Q515" s="41"/>
      <c r="R515" s="41"/>
      <c r="S515" s="41"/>
      <c r="T515" s="6">
        <v>1</v>
      </c>
    </row>
    <row r="516" spans="1:20" x14ac:dyDescent="0.15">
      <c r="A516" s="6" t="s">
        <v>7654</v>
      </c>
      <c r="B516" s="9">
        <v>55.983179999999997</v>
      </c>
      <c r="C516" s="9">
        <v>8.8685880000000008</v>
      </c>
      <c r="D516" s="41"/>
      <c r="E516" s="41"/>
      <c r="F516" s="41"/>
      <c r="G516" s="41"/>
      <c r="H516" s="41"/>
      <c r="I516" s="41"/>
      <c r="J516" s="6">
        <v>1</v>
      </c>
      <c r="K516" s="41"/>
      <c r="L516" s="41"/>
      <c r="M516" s="41"/>
      <c r="N516" s="41"/>
      <c r="O516" s="41"/>
      <c r="P516" s="41"/>
      <c r="Q516" s="41"/>
      <c r="R516" s="41"/>
      <c r="S516" s="41"/>
      <c r="T516" s="6">
        <v>1</v>
      </c>
    </row>
    <row r="517" spans="1:20" x14ac:dyDescent="0.15">
      <c r="A517" s="6" t="s">
        <v>8235</v>
      </c>
      <c r="B517" s="9">
        <v>57.042319999999997</v>
      </c>
      <c r="C517" s="9">
        <v>9.0211220000000001</v>
      </c>
      <c r="D517" s="41"/>
      <c r="E517" s="41"/>
      <c r="F517" s="41"/>
      <c r="G517" s="41"/>
      <c r="H517" s="41"/>
      <c r="I517" s="41"/>
      <c r="J517" s="6">
        <v>1</v>
      </c>
      <c r="K517" s="41"/>
      <c r="L517" s="41"/>
      <c r="M517" s="41"/>
      <c r="N517" s="41"/>
      <c r="O517" s="41"/>
      <c r="P517" s="41"/>
      <c r="Q517" s="41"/>
      <c r="R517" s="41"/>
      <c r="S517" s="41"/>
      <c r="T517" s="6">
        <v>1</v>
      </c>
    </row>
    <row r="518" spans="1:20" x14ac:dyDescent="0.15">
      <c r="A518" s="6" t="s">
        <v>6347</v>
      </c>
      <c r="B518" s="9">
        <v>55.35239</v>
      </c>
      <c r="C518" s="9">
        <v>10.18013</v>
      </c>
      <c r="D518" s="41"/>
      <c r="E518" s="41"/>
      <c r="F518" s="41"/>
      <c r="G518" s="41"/>
      <c r="H518" s="41"/>
      <c r="I518" s="41"/>
      <c r="J518" s="6">
        <v>1</v>
      </c>
      <c r="K518" s="41"/>
      <c r="L518" s="41"/>
      <c r="M518" s="41"/>
      <c r="N518" s="41"/>
      <c r="O518" s="41"/>
      <c r="P518" s="41"/>
      <c r="Q518" s="41"/>
      <c r="R518" s="41"/>
      <c r="S518" s="41"/>
      <c r="T518" s="6">
        <v>1</v>
      </c>
    </row>
    <row r="519" spans="1:20" x14ac:dyDescent="0.15">
      <c r="A519" s="6" t="s">
        <v>333</v>
      </c>
      <c r="B519" s="9">
        <v>56.177880999999999</v>
      </c>
      <c r="C519" s="9">
        <v>10.443979000000001</v>
      </c>
      <c r="D519" s="41"/>
      <c r="E519" s="41"/>
      <c r="F519" s="41"/>
      <c r="G519" s="41"/>
      <c r="H519" s="41"/>
      <c r="I519" s="41"/>
      <c r="J519" s="41"/>
      <c r="K519" s="41"/>
      <c r="L519" s="41"/>
      <c r="M519" s="41"/>
      <c r="N519" s="6">
        <v>1</v>
      </c>
      <c r="O519" s="6">
        <v>1</v>
      </c>
      <c r="P519" s="41"/>
      <c r="Q519" s="41"/>
      <c r="R519" s="41"/>
      <c r="S519" s="41"/>
      <c r="T519" s="6">
        <v>2</v>
      </c>
    </row>
    <row r="520" spans="1:20" x14ac:dyDescent="0.15">
      <c r="A520" s="6" t="s">
        <v>334</v>
      </c>
      <c r="B520" s="9">
        <v>55.589762999999998</v>
      </c>
      <c r="C520" s="9">
        <v>11.462189</v>
      </c>
      <c r="D520" s="41"/>
      <c r="E520" s="41"/>
      <c r="F520" s="41"/>
      <c r="G520" s="41"/>
      <c r="H520" s="41"/>
      <c r="I520" s="41"/>
      <c r="J520" s="41"/>
      <c r="K520" s="41"/>
      <c r="L520" s="41"/>
      <c r="M520" s="41"/>
      <c r="N520" s="6">
        <v>1</v>
      </c>
      <c r="O520" s="41"/>
      <c r="P520" s="41"/>
      <c r="Q520" s="41"/>
      <c r="R520" s="41"/>
      <c r="S520" s="41"/>
      <c r="T520" s="6">
        <v>1</v>
      </c>
    </row>
    <row r="521" spans="1:20" x14ac:dyDescent="0.15">
      <c r="A521" s="6" t="s">
        <v>335</v>
      </c>
      <c r="B521" s="9">
        <v>55.228918999999998</v>
      </c>
      <c r="C521" s="9">
        <v>14.747289</v>
      </c>
      <c r="D521" s="41"/>
      <c r="E521" s="41"/>
      <c r="F521" s="41"/>
      <c r="G521" s="41"/>
      <c r="H521" s="41"/>
      <c r="I521" s="41"/>
      <c r="J521" s="41"/>
      <c r="K521" s="6">
        <v>1</v>
      </c>
      <c r="L521" s="41"/>
      <c r="M521" s="41"/>
      <c r="N521" s="41"/>
      <c r="O521" s="41"/>
      <c r="P521" s="41"/>
      <c r="Q521" s="41"/>
      <c r="R521" s="41"/>
      <c r="S521" s="41"/>
      <c r="T521" s="6">
        <v>1</v>
      </c>
    </row>
    <row r="522" spans="1:20" x14ac:dyDescent="0.15">
      <c r="A522" s="6" t="s">
        <v>11324</v>
      </c>
      <c r="B522" s="9">
        <v>57.086770000000001</v>
      </c>
      <c r="C522" s="9">
        <v>9.4848210000000002</v>
      </c>
      <c r="D522" s="41"/>
      <c r="E522" s="41"/>
      <c r="F522" s="41"/>
      <c r="G522" s="41"/>
      <c r="H522" s="41"/>
      <c r="I522" s="41"/>
      <c r="J522" s="6">
        <v>1</v>
      </c>
      <c r="K522" s="41"/>
      <c r="L522" s="41"/>
      <c r="M522" s="41"/>
      <c r="N522" s="41"/>
      <c r="O522" s="41"/>
      <c r="P522" s="41"/>
      <c r="Q522" s="41"/>
      <c r="R522" s="41"/>
      <c r="S522" s="41"/>
      <c r="T522" s="6">
        <v>1</v>
      </c>
    </row>
    <row r="523" spans="1:20" x14ac:dyDescent="0.15">
      <c r="A523" s="6" t="s">
        <v>7598</v>
      </c>
      <c r="B523" s="9">
        <v>56.58381</v>
      </c>
      <c r="C523" s="9">
        <v>9.4433589999999992</v>
      </c>
      <c r="D523" s="41"/>
      <c r="E523" s="41"/>
      <c r="F523" s="41"/>
      <c r="G523" s="41"/>
      <c r="H523" s="41"/>
      <c r="I523" s="41"/>
      <c r="J523" s="6">
        <v>1</v>
      </c>
      <c r="K523" s="41"/>
      <c r="L523" s="41"/>
      <c r="M523" s="41"/>
      <c r="N523" s="41"/>
      <c r="O523" s="41"/>
      <c r="P523" s="41"/>
      <c r="Q523" s="41"/>
      <c r="R523" s="41"/>
      <c r="S523" s="41"/>
      <c r="T523" s="6">
        <v>1</v>
      </c>
    </row>
    <row r="524" spans="1:20" x14ac:dyDescent="0.15">
      <c r="A524" s="6" t="s">
        <v>8076</v>
      </c>
      <c r="B524" s="9">
        <v>55.23527</v>
      </c>
      <c r="C524" s="9">
        <v>9.2227219999999992</v>
      </c>
      <c r="D524" s="41"/>
      <c r="E524" s="41"/>
      <c r="F524" s="41"/>
      <c r="G524" s="41"/>
      <c r="H524" s="41"/>
      <c r="I524" s="41"/>
      <c r="J524" s="6">
        <v>1</v>
      </c>
      <c r="K524" s="41"/>
      <c r="L524" s="41"/>
      <c r="M524" s="41"/>
      <c r="N524" s="41"/>
      <c r="O524" s="41"/>
      <c r="P524" s="41"/>
      <c r="Q524" s="41"/>
      <c r="R524" s="41"/>
      <c r="S524" s="41"/>
      <c r="T524" s="6">
        <v>1</v>
      </c>
    </row>
    <row r="525" spans="1:20" x14ac:dyDescent="0.15">
      <c r="A525" s="6" t="s">
        <v>7580</v>
      </c>
      <c r="B525" s="9">
        <v>55.627279999999999</v>
      </c>
      <c r="C525" s="9">
        <v>12.04288</v>
      </c>
      <c r="D525" s="41"/>
      <c r="E525" s="41"/>
      <c r="F525" s="41"/>
      <c r="G525" s="41"/>
      <c r="H525" s="41"/>
      <c r="I525" s="41"/>
      <c r="J525" s="6">
        <v>1</v>
      </c>
      <c r="K525" s="41"/>
      <c r="L525" s="41"/>
      <c r="M525" s="41"/>
      <c r="N525" s="41"/>
      <c r="O525" s="41"/>
      <c r="P525" s="41"/>
      <c r="Q525" s="41"/>
      <c r="R525" s="41"/>
      <c r="S525" s="41"/>
      <c r="T525" s="6">
        <v>1</v>
      </c>
    </row>
    <row r="526" spans="1:20" x14ac:dyDescent="0.15">
      <c r="A526" s="6" t="s">
        <v>336</v>
      </c>
      <c r="B526" s="9">
        <v>55.165500000000002</v>
      </c>
      <c r="C526" s="9">
        <v>9.4845000000000006</v>
      </c>
      <c r="D526" s="41"/>
      <c r="E526" s="41"/>
      <c r="F526" s="41"/>
      <c r="G526" s="6">
        <v>1</v>
      </c>
      <c r="H526" s="41"/>
      <c r="I526" s="41"/>
      <c r="J526" s="41"/>
      <c r="K526" s="41"/>
      <c r="L526" s="41"/>
      <c r="M526" s="41"/>
      <c r="N526" s="41"/>
      <c r="O526" s="41"/>
      <c r="P526" s="41"/>
      <c r="Q526" s="41"/>
      <c r="R526" s="41"/>
      <c r="S526" s="41"/>
      <c r="T526" s="6">
        <v>1</v>
      </c>
    </row>
    <row r="527" spans="1:20" x14ac:dyDescent="0.15">
      <c r="A527" s="6" t="s">
        <v>337</v>
      </c>
      <c r="B527" s="9">
        <v>55.253</v>
      </c>
      <c r="C527" s="9">
        <v>10.746</v>
      </c>
      <c r="D527" s="6">
        <v>1</v>
      </c>
      <c r="E527" s="41"/>
      <c r="F527" s="41"/>
      <c r="G527" s="41"/>
      <c r="H527" s="41"/>
      <c r="I527" s="41"/>
      <c r="J527" s="41"/>
      <c r="K527" s="41"/>
      <c r="L527" s="41"/>
      <c r="M527" s="41"/>
      <c r="N527" s="41"/>
      <c r="O527" s="41"/>
      <c r="P527" s="41"/>
      <c r="Q527" s="41"/>
      <c r="R527" s="41"/>
      <c r="S527" s="41"/>
      <c r="T527" s="6">
        <v>1</v>
      </c>
    </row>
    <row r="528" spans="1:20" x14ac:dyDescent="0.15">
      <c r="A528" s="6" t="s">
        <v>338</v>
      </c>
      <c r="B528" s="9">
        <v>55.684576999999997</v>
      </c>
      <c r="C528" s="9">
        <v>11.235752</v>
      </c>
      <c r="D528" s="41"/>
      <c r="E528" s="41"/>
      <c r="F528" s="41"/>
      <c r="G528" s="6">
        <v>1</v>
      </c>
      <c r="H528" s="41"/>
      <c r="I528" s="41"/>
      <c r="J528" s="6">
        <v>1</v>
      </c>
      <c r="K528" s="41"/>
      <c r="L528" s="6">
        <v>1</v>
      </c>
      <c r="M528" s="41"/>
      <c r="N528" s="6">
        <v>1</v>
      </c>
      <c r="O528" s="6">
        <v>1</v>
      </c>
      <c r="P528" s="41"/>
      <c r="Q528" s="41"/>
      <c r="R528" s="41"/>
      <c r="S528" s="41"/>
      <c r="T528" s="6">
        <v>5</v>
      </c>
    </row>
    <row r="529" spans="1:20" x14ac:dyDescent="0.15">
      <c r="A529" s="6" t="s">
        <v>339</v>
      </c>
      <c r="B529" s="9">
        <v>55.174537000000001</v>
      </c>
      <c r="C529" s="9">
        <v>14.803576</v>
      </c>
      <c r="D529" s="41"/>
      <c r="E529" s="41"/>
      <c r="F529" s="41"/>
      <c r="G529" s="41"/>
      <c r="H529" s="41"/>
      <c r="I529" s="41"/>
      <c r="J529" s="41"/>
      <c r="K529" s="6">
        <v>1</v>
      </c>
      <c r="L529" s="41"/>
      <c r="M529" s="41"/>
      <c r="N529" s="41"/>
      <c r="O529" s="41"/>
      <c r="P529" s="41"/>
      <c r="Q529" s="41"/>
      <c r="R529" s="41"/>
      <c r="S529" s="41"/>
      <c r="T529" s="6">
        <v>1</v>
      </c>
    </row>
    <row r="530" spans="1:20" x14ac:dyDescent="0.15">
      <c r="A530" s="6" t="s">
        <v>340</v>
      </c>
      <c r="B530" s="9">
        <v>56.065351</v>
      </c>
      <c r="C530" s="9">
        <v>12.368888999999999</v>
      </c>
      <c r="D530" s="41"/>
      <c r="E530" s="41"/>
      <c r="F530" s="41"/>
      <c r="G530" s="41"/>
      <c r="H530" s="41"/>
      <c r="I530" s="41"/>
      <c r="J530" s="41"/>
      <c r="K530" s="41"/>
      <c r="L530" s="6">
        <v>1</v>
      </c>
      <c r="M530" s="41"/>
      <c r="N530" s="41"/>
      <c r="O530" s="41"/>
      <c r="P530" s="41"/>
      <c r="Q530" s="41"/>
      <c r="R530" s="41"/>
      <c r="S530" s="41"/>
      <c r="T530" s="6">
        <v>1</v>
      </c>
    </row>
    <row r="531" spans="1:20" x14ac:dyDescent="0.15">
      <c r="A531" s="6" t="s">
        <v>341</v>
      </c>
      <c r="B531" s="9">
        <v>55.571111000000002</v>
      </c>
      <c r="C531" s="9">
        <v>12.131778000000001</v>
      </c>
      <c r="D531" s="41"/>
      <c r="E531" s="41"/>
      <c r="F531" s="41"/>
      <c r="G531" s="41"/>
      <c r="H531" s="41"/>
      <c r="I531" s="41"/>
      <c r="J531" s="41"/>
      <c r="K531" s="41"/>
      <c r="L531" s="6">
        <v>1</v>
      </c>
      <c r="M531" s="41"/>
      <c r="N531" s="41"/>
      <c r="O531" s="41"/>
      <c r="P531" s="41"/>
      <c r="Q531" s="41"/>
      <c r="R531" s="41"/>
      <c r="S531" s="41"/>
      <c r="T531" s="6">
        <v>1</v>
      </c>
    </row>
    <row r="532" spans="1:20" x14ac:dyDescent="0.15">
      <c r="A532" s="6" t="s">
        <v>342</v>
      </c>
      <c r="B532" s="9">
        <v>56.630287000000003</v>
      </c>
      <c r="C532" s="9">
        <v>10.314958000000001</v>
      </c>
      <c r="D532" s="41"/>
      <c r="E532" s="41"/>
      <c r="F532" s="41"/>
      <c r="G532" s="41"/>
      <c r="H532" s="41"/>
      <c r="I532" s="41"/>
      <c r="J532" s="41"/>
      <c r="K532" s="41"/>
      <c r="L532" s="41"/>
      <c r="M532" s="41"/>
      <c r="N532" s="41"/>
      <c r="O532" s="41"/>
      <c r="P532" s="41"/>
      <c r="Q532" s="41"/>
      <c r="R532" s="6">
        <v>1</v>
      </c>
      <c r="S532" s="6">
        <v>1</v>
      </c>
      <c r="T532" s="6">
        <v>2</v>
      </c>
    </row>
    <row r="533" spans="1:20" x14ac:dyDescent="0.15">
      <c r="A533" s="6" t="s">
        <v>343</v>
      </c>
      <c r="B533" s="9">
        <v>55.948</v>
      </c>
      <c r="C533" s="9">
        <v>11.897</v>
      </c>
      <c r="D533" s="6">
        <v>1</v>
      </c>
      <c r="E533" s="41"/>
      <c r="F533" s="41"/>
      <c r="G533" s="41"/>
      <c r="H533" s="41"/>
      <c r="I533" s="6">
        <v>1</v>
      </c>
      <c r="J533" s="6">
        <v>1</v>
      </c>
      <c r="K533" s="41"/>
      <c r="L533" s="41"/>
      <c r="M533" s="41"/>
      <c r="N533" s="6">
        <v>1</v>
      </c>
      <c r="O533" s="6">
        <v>1</v>
      </c>
      <c r="P533" s="41"/>
      <c r="Q533" s="41"/>
      <c r="R533" s="6">
        <v>1</v>
      </c>
      <c r="S533" s="6">
        <v>1</v>
      </c>
      <c r="T533" s="6">
        <v>7</v>
      </c>
    </row>
    <row r="534" spans="1:20" x14ac:dyDescent="0.15">
      <c r="A534" s="6" t="s">
        <v>344</v>
      </c>
      <c r="B534" s="9">
        <v>57.088493</v>
      </c>
      <c r="C534" s="9">
        <v>10.036994</v>
      </c>
      <c r="D534" s="41"/>
      <c r="E534" s="41"/>
      <c r="F534" s="41"/>
      <c r="G534" s="41"/>
      <c r="H534" s="41"/>
      <c r="I534" s="41"/>
      <c r="J534" s="41"/>
      <c r="K534" s="41"/>
      <c r="L534" s="41"/>
      <c r="M534" s="41"/>
      <c r="N534" s="41"/>
      <c r="O534" s="41"/>
      <c r="P534" s="41"/>
      <c r="Q534" s="41"/>
      <c r="R534" s="41"/>
      <c r="S534" s="6">
        <v>1</v>
      </c>
      <c r="T534" s="6">
        <v>1</v>
      </c>
    </row>
    <row r="535" spans="1:20" x14ac:dyDescent="0.15">
      <c r="A535" s="6" t="s">
        <v>345</v>
      </c>
      <c r="B535" s="9">
        <v>54.841152000000001</v>
      </c>
      <c r="C535" s="9">
        <v>11.497963</v>
      </c>
      <c r="D535" s="41"/>
      <c r="E535" s="41"/>
      <c r="F535" s="41"/>
      <c r="G535" s="41"/>
      <c r="H535" s="41"/>
      <c r="I535" s="41"/>
      <c r="J535" s="41"/>
      <c r="K535" s="41"/>
      <c r="L535" s="41"/>
      <c r="M535" s="41"/>
      <c r="N535" s="6">
        <v>1</v>
      </c>
      <c r="O535" s="41"/>
      <c r="P535" s="41"/>
      <c r="Q535" s="41"/>
      <c r="R535" s="41"/>
      <c r="S535" s="41"/>
      <c r="T535" s="6">
        <v>1</v>
      </c>
    </row>
    <row r="536" spans="1:20" x14ac:dyDescent="0.15">
      <c r="A536" s="6" t="s">
        <v>7936</v>
      </c>
      <c r="B536" s="9">
        <v>55.034689999999998</v>
      </c>
      <c r="C536" s="9">
        <v>9.2889330000000001</v>
      </c>
      <c r="D536" s="41"/>
      <c r="E536" s="41"/>
      <c r="F536" s="41"/>
      <c r="G536" s="41"/>
      <c r="H536" s="41"/>
      <c r="I536" s="41"/>
      <c r="J536" s="6">
        <v>1</v>
      </c>
      <c r="K536" s="41"/>
      <c r="L536" s="41"/>
      <c r="M536" s="41"/>
      <c r="N536" s="41"/>
      <c r="O536" s="41"/>
      <c r="P536" s="41"/>
      <c r="Q536" s="41"/>
      <c r="R536" s="41"/>
      <c r="S536" s="41"/>
      <c r="T536" s="6">
        <v>1</v>
      </c>
    </row>
    <row r="537" spans="1:20" x14ac:dyDescent="0.15">
      <c r="A537" s="6" t="s">
        <v>7982</v>
      </c>
      <c r="B537" s="9">
        <v>57.013959999999997</v>
      </c>
      <c r="C537" s="9">
        <v>9.9818990000000003</v>
      </c>
      <c r="D537" s="41"/>
      <c r="E537" s="41"/>
      <c r="F537" s="41"/>
      <c r="G537" s="41"/>
      <c r="H537" s="41"/>
      <c r="I537" s="41"/>
      <c r="J537" s="6">
        <v>1</v>
      </c>
      <c r="K537" s="41"/>
      <c r="L537" s="41"/>
      <c r="M537" s="41"/>
      <c r="N537" s="41"/>
      <c r="O537" s="41"/>
      <c r="P537" s="41"/>
      <c r="Q537" s="41"/>
      <c r="R537" s="41"/>
      <c r="S537" s="41"/>
      <c r="T537" s="6">
        <v>1</v>
      </c>
    </row>
    <row r="538" spans="1:20" x14ac:dyDescent="0.15">
      <c r="A538" s="6" t="s">
        <v>7019</v>
      </c>
      <c r="B538" s="9">
        <v>56.868760000000002</v>
      </c>
      <c r="C538" s="9">
        <v>8.4514809999999994</v>
      </c>
      <c r="D538" s="41"/>
      <c r="E538" s="41"/>
      <c r="F538" s="41"/>
      <c r="G538" s="41"/>
      <c r="H538" s="41"/>
      <c r="I538" s="41"/>
      <c r="J538" s="6">
        <v>1</v>
      </c>
      <c r="K538" s="41"/>
      <c r="L538" s="41"/>
      <c r="M538" s="41"/>
      <c r="N538" s="41"/>
      <c r="O538" s="41"/>
      <c r="P538" s="41"/>
      <c r="Q538" s="41"/>
      <c r="R538" s="41"/>
      <c r="S538" s="41"/>
      <c r="T538" s="6">
        <v>1</v>
      </c>
    </row>
    <row r="539" spans="1:20" x14ac:dyDescent="0.15">
      <c r="A539" s="6" t="s">
        <v>10154</v>
      </c>
      <c r="B539" s="9">
        <v>57</v>
      </c>
      <c r="C539" s="9">
        <v>9.75</v>
      </c>
      <c r="D539" s="41"/>
      <c r="E539" s="41"/>
      <c r="F539" s="41"/>
      <c r="G539" s="41"/>
      <c r="H539" s="41"/>
      <c r="I539" s="41"/>
      <c r="J539" s="6">
        <v>1</v>
      </c>
      <c r="K539" s="41"/>
      <c r="L539" s="41"/>
      <c r="M539" s="41"/>
      <c r="N539" s="41"/>
      <c r="O539" s="41"/>
      <c r="P539" s="41"/>
      <c r="Q539" s="41"/>
      <c r="R539" s="41"/>
      <c r="S539" s="41"/>
      <c r="T539" s="6">
        <v>1</v>
      </c>
    </row>
    <row r="540" spans="1:20" x14ac:dyDescent="0.15">
      <c r="A540" s="6" t="s">
        <v>346</v>
      </c>
      <c r="B540" s="9">
        <v>55.354809000000003</v>
      </c>
      <c r="C540" s="9">
        <v>11.411054</v>
      </c>
      <c r="D540" s="41"/>
      <c r="E540" s="41"/>
      <c r="F540" s="41"/>
      <c r="G540" s="41"/>
      <c r="H540" s="41"/>
      <c r="I540" s="41"/>
      <c r="J540" s="41"/>
      <c r="K540" s="41"/>
      <c r="L540" s="41"/>
      <c r="M540" s="41"/>
      <c r="N540" s="6">
        <v>1</v>
      </c>
      <c r="O540" s="41"/>
      <c r="P540" s="41"/>
      <c r="Q540" s="41"/>
      <c r="R540" s="41"/>
      <c r="S540" s="41"/>
      <c r="T540" s="6">
        <v>1</v>
      </c>
    </row>
    <row r="541" spans="1:20" x14ac:dyDescent="0.15">
      <c r="A541" s="6" t="s">
        <v>347</v>
      </c>
      <c r="B541" s="9">
        <v>55.354809000000003</v>
      </c>
      <c r="C541" s="9">
        <v>11.411054</v>
      </c>
      <c r="D541" s="41"/>
      <c r="E541" s="41"/>
      <c r="F541" s="6">
        <v>1</v>
      </c>
      <c r="G541" s="41"/>
      <c r="H541" s="41"/>
      <c r="I541" s="41"/>
      <c r="J541" s="41"/>
      <c r="K541" s="41"/>
      <c r="L541" s="41"/>
      <c r="M541" s="41"/>
      <c r="N541" s="41"/>
      <c r="O541" s="41"/>
      <c r="P541" s="41"/>
      <c r="Q541" s="41"/>
      <c r="R541" s="41"/>
      <c r="S541" s="41"/>
      <c r="T541" s="6">
        <v>1</v>
      </c>
    </row>
    <row r="542" spans="1:20" x14ac:dyDescent="0.15">
      <c r="A542" s="6" t="s">
        <v>348</v>
      </c>
      <c r="B542" s="9">
        <v>55.997898999999997</v>
      </c>
      <c r="C542" s="9">
        <v>10.231477999999999</v>
      </c>
      <c r="D542" s="41"/>
      <c r="E542" s="41"/>
      <c r="F542" s="41"/>
      <c r="G542" s="41"/>
      <c r="H542" s="41"/>
      <c r="I542" s="6">
        <v>1</v>
      </c>
      <c r="J542" s="41"/>
      <c r="K542" s="41"/>
      <c r="L542" s="41"/>
      <c r="M542" s="41"/>
      <c r="N542" s="41"/>
      <c r="O542" s="41"/>
      <c r="P542" s="41"/>
      <c r="Q542" s="41"/>
      <c r="R542" s="41"/>
      <c r="S542" s="6">
        <v>1</v>
      </c>
      <c r="T542" s="6">
        <v>2</v>
      </c>
    </row>
    <row r="543" spans="1:20" x14ac:dyDescent="0.15">
      <c r="A543" s="6" t="s">
        <v>349</v>
      </c>
      <c r="B543" s="9">
        <v>55.593910999999999</v>
      </c>
      <c r="C543" s="9">
        <v>11.559044</v>
      </c>
      <c r="D543" s="41"/>
      <c r="E543" s="41"/>
      <c r="F543" s="6">
        <v>1</v>
      </c>
      <c r="G543" s="41"/>
      <c r="H543" s="41"/>
      <c r="I543" s="41"/>
      <c r="J543" s="41"/>
      <c r="K543" s="41"/>
      <c r="L543" s="41"/>
      <c r="M543" s="41"/>
      <c r="N543" s="41"/>
      <c r="O543" s="41"/>
      <c r="P543" s="41"/>
      <c r="Q543" s="41"/>
      <c r="R543" s="41"/>
      <c r="S543" s="41"/>
      <c r="T543" s="6">
        <v>1</v>
      </c>
    </row>
    <row r="544" spans="1:20" x14ac:dyDescent="0.15">
      <c r="A544" s="6" t="s">
        <v>350</v>
      </c>
      <c r="B544" s="9">
        <v>54.889127999999999</v>
      </c>
      <c r="C544" s="9">
        <v>11.744723</v>
      </c>
      <c r="D544" s="41"/>
      <c r="E544" s="41"/>
      <c r="F544" s="41"/>
      <c r="G544" s="41"/>
      <c r="H544" s="41"/>
      <c r="I544" s="6">
        <v>1</v>
      </c>
      <c r="J544" s="41"/>
      <c r="K544" s="41"/>
      <c r="L544" s="41"/>
      <c r="M544" s="41"/>
      <c r="N544" s="6">
        <v>1</v>
      </c>
      <c r="O544" s="41"/>
      <c r="P544" s="41"/>
      <c r="Q544" s="41"/>
      <c r="R544" s="6">
        <v>1</v>
      </c>
      <c r="S544" s="6">
        <v>1</v>
      </c>
      <c r="T544" s="6">
        <v>4</v>
      </c>
    </row>
    <row r="545" spans="1:20" x14ac:dyDescent="0.15">
      <c r="A545" s="6" t="s">
        <v>8118</v>
      </c>
      <c r="B545" s="9">
        <v>56.128059999999998</v>
      </c>
      <c r="C545" s="9">
        <v>8.5077780000000001</v>
      </c>
      <c r="D545" s="41"/>
      <c r="E545" s="41"/>
      <c r="F545" s="41"/>
      <c r="G545" s="41"/>
      <c r="H545" s="41"/>
      <c r="I545" s="41"/>
      <c r="J545" s="6">
        <v>1</v>
      </c>
      <c r="K545" s="41"/>
      <c r="L545" s="41"/>
      <c r="M545" s="41"/>
      <c r="N545" s="41"/>
      <c r="O545" s="41"/>
      <c r="P545" s="41"/>
      <c r="Q545" s="41"/>
      <c r="R545" s="41"/>
      <c r="S545" s="41"/>
      <c r="T545" s="6">
        <v>1</v>
      </c>
    </row>
    <row r="546" spans="1:20" x14ac:dyDescent="0.15">
      <c r="A546" s="6" t="s">
        <v>351</v>
      </c>
      <c r="B546" s="9">
        <v>54.9377</v>
      </c>
      <c r="C546" s="9">
        <v>10.8262</v>
      </c>
      <c r="D546" s="41"/>
      <c r="E546" s="41"/>
      <c r="F546" s="41"/>
      <c r="G546" s="41"/>
      <c r="H546" s="41"/>
      <c r="I546" s="41"/>
      <c r="J546" s="6">
        <v>1</v>
      </c>
      <c r="K546" s="41"/>
      <c r="L546" s="41"/>
      <c r="M546" s="41"/>
      <c r="N546" s="41"/>
      <c r="O546" s="6">
        <v>1</v>
      </c>
      <c r="P546" s="41"/>
      <c r="Q546" s="41"/>
      <c r="R546" s="41"/>
      <c r="S546" s="41"/>
      <c r="T546" s="6">
        <v>2</v>
      </c>
    </row>
    <row r="547" spans="1:20" x14ac:dyDescent="0.15">
      <c r="A547" s="6" t="s">
        <v>11325</v>
      </c>
      <c r="B547" s="9">
        <v>56.468057000000002</v>
      </c>
      <c r="C547" s="9">
        <v>10.0627</v>
      </c>
      <c r="D547" s="41"/>
      <c r="E547" s="41"/>
      <c r="F547" s="41"/>
      <c r="G547" s="41"/>
      <c r="H547" s="41"/>
      <c r="I547" s="41"/>
      <c r="J547" s="41"/>
      <c r="K547" s="41"/>
      <c r="L547" s="41"/>
      <c r="M547" s="41"/>
      <c r="N547" s="6">
        <v>1</v>
      </c>
      <c r="O547" s="41"/>
      <c r="P547" s="41"/>
      <c r="Q547" s="41"/>
      <c r="R547" s="41"/>
      <c r="S547" s="41"/>
      <c r="T547" s="6">
        <v>1</v>
      </c>
    </row>
    <row r="548" spans="1:20" x14ac:dyDescent="0.15">
      <c r="A548" s="6" t="s">
        <v>8401</v>
      </c>
      <c r="B548" s="9">
        <v>55.662280000000003</v>
      </c>
      <c r="C548" s="9">
        <v>12.108219999999999</v>
      </c>
      <c r="D548" s="41"/>
      <c r="E548" s="41"/>
      <c r="F548" s="41"/>
      <c r="G548" s="41"/>
      <c r="H548" s="41"/>
      <c r="I548" s="41"/>
      <c r="J548" s="6">
        <v>1</v>
      </c>
      <c r="K548" s="41"/>
      <c r="L548" s="41"/>
      <c r="M548" s="41"/>
      <c r="N548" s="41"/>
      <c r="O548" s="41"/>
      <c r="P548" s="41"/>
      <c r="Q548" s="41"/>
      <c r="R548" s="41"/>
      <c r="S548" s="41"/>
      <c r="T548" s="6">
        <v>1</v>
      </c>
    </row>
    <row r="549" spans="1:20" x14ac:dyDescent="0.15">
      <c r="A549" s="6" t="s">
        <v>8009</v>
      </c>
      <c r="B549" s="9">
        <v>56.836979999999997</v>
      </c>
      <c r="C549" s="9">
        <v>8.2586820000000003</v>
      </c>
      <c r="D549" s="41"/>
      <c r="E549" s="41"/>
      <c r="F549" s="41"/>
      <c r="G549" s="41"/>
      <c r="H549" s="41"/>
      <c r="I549" s="41"/>
      <c r="J549" s="6">
        <v>1</v>
      </c>
      <c r="K549" s="41"/>
      <c r="L549" s="41"/>
      <c r="M549" s="41"/>
      <c r="N549" s="41"/>
      <c r="O549" s="41"/>
      <c r="P549" s="41"/>
      <c r="Q549" s="41"/>
      <c r="R549" s="41"/>
      <c r="S549" s="41"/>
      <c r="T549" s="6">
        <v>1</v>
      </c>
    </row>
    <row r="550" spans="1:20" x14ac:dyDescent="0.15">
      <c r="A550" s="6" t="s">
        <v>8705</v>
      </c>
      <c r="B550" s="9">
        <v>55.523359999999997</v>
      </c>
      <c r="C550" s="9">
        <v>9.4187349999999999</v>
      </c>
      <c r="D550" s="41"/>
      <c r="E550" s="41"/>
      <c r="F550" s="41"/>
      <c r="G550" s="41"/>
      <c r="H550" s="41"/>
      <c r="I550" s="41"/>
      <c r="J550" s="6">
        <v>1</v>
      </c>
      <c r="K550" s="41"/>
      <c r="L550" s="41"/>
      <c r="M550" s="41"/>
      <c r="N550" s="41"/>
      <c r="O550" s="41"/>
      <c r="P550" s="41"/>
      <c r="Q550" s="41"/>
      <c r="R550" s="41"/>
      <c r="S550" s="41"/>
      <c r="T550" s="6">
        <v>1</v>
      </c>
    </row>
    <row r="551" spans="1:20" x14ac:dyDescent="0.15">
      <c r="A551" s="6" t="s">
        <v>8343</v>
      </c>
      <c r="B551" s="9">
        <v>55.511099999999999</v>
      </c>
      <c r="C551" s="9">
        <v>12.334899999999999</v>
      </c>
      <c r="D551" s="41"/>
      <c r="E551" s="41"/>
      <c r="F551" s="41"/>
      <c r="G551" s="41"/>
      <c r="H551" s="41"/>
      <c r="I551" s="41"/>
      <c r="J551" s="6">
        <v>1</v>
      </c>
      <c r="K551" s="41"/>
      <c r="L551" s="41"/>
      <c r="M551" s="41"/>
      <c r="N551" s="41"/>
      <c r="O551" s="41"/>
      <c r="P551" s="41"/>
      <c r="Q551" s="41"/>
      <c r="R551" s="41"/>
      <c r="S551" s="41"/>
      <c r="T551" s="6">
        <v>1</v>
      </c>
    </row>
    <row r="552" spans="1:20" x14ac:dyDescent="0.15">
      <c r="A552" s="6" t="s">
        <v>353</v>
      </c>
      <c r="B552" s="9">
        <v>55.240087000000003</v>
      </c>
      <c r="C552" s="9">
        <v>14.796995000000001</v>
      </c>
      <c r="D552" s="41"/>
      <c r="E552" s="41"/>
      <c r="F552" s="41"/>
      <c r="G552" s="41"/>
      <c r="H552" s="41"/>
      <c r="I552" s="41"/>
      <c r="J552" s="41"/>
      <c r="K552" s="41"/>
      <c r="L552" s="41"/>
      <c r="M552" s="41"/>
      <c r="N552" s="41"/>
      <c r="O552" s="41"/>
      <c r="P552" s="41"/>
      <c r="Q552" s="41"/>
      <c r="R552" s="6">
        <v>1</v>
      </c>
      <c r="S552" s="41"/>
      <c r="T552" s="6">
        <v>1</v>
      </c>
    </row>
    <row r="553" spans="1:20" x14ac:dyDescent="0.15">
      <c r="A553" s="6" t="s">
        <v>11326</v>
      </c>
      <c r="B553" s="9">
        <v>55.215699999999998</v>
      </c>
      <c r="C553" s="9">
        <v>14.8827</v>
      </c>
      <c r="D553" s="41"/>
      <c r="E553" s="41"/>
      <c r="F553" s="41"/>
      <c r="G553" s="41"/>
      <c r="H553" s="41"/>
      <c r="I553" s="41"/>
      <c r="J553" s="6">
        <v>1</v>
      </c>
      <c r="K553" s="41"/>
      <c r="L553" s="41"/>
      <c r="M553" s="41"/>
      <c r="N553" s="41"/>
      <c r="O553" s="41"/>
      <c r="P553" s="41"/>
      <c r="Q553" s="41"/>
      <c r="R553" s="41"/>
      <c r="S553" s="41"/>
      <c r="T553" s="6">
        <v>1</v>
      </c>
    </row>
    <row r="554" spans="1:20" x14ac:dyDescent="0.15">
      <c r="A554" s="6" t="s">
        <v>354</v>
      </c>
      <c r="B554" s="9">
        <v>55.46</v>
      </c>
      <c r="C554" s="9">
        <v>9.6940000000000008</v>
      </c>
      <c r="D554" s="6">
        <v>1</v>
      </c>
      <c r="E554" s="41"/>
      <c r="F554" s="41"/>
      <c r="G554" s="41"/>
      <c r="H554" s="41"/>
      <c r="I554" s="41"/>
      <c r="J554" s="41"/>
      <c r="K554" s="41"/>
      <c r="L554" s="41"/>
      <c r="M554" s="41"/>
      <c r="N554" s="41"/>
      <c r="O554" s="41"/>
      <c r="P554" s="41"/>
      <c r="Q554" s="41"/>
      <c r="R554" s="41"/>
      <c r="S554" s="41"/>
      <c r="T554" s="6">
        <v>1</v>
      </c>
    </row>
    <row r="555" spans="1:20" x14ac:dyDescent="0.15">
      <c r="A555" s="6" t="s">
        <v>7700</v>
      </c>
      <c r="B555" s="9">
        <v>56.414700000000003</v>
      </c>
      <c r="C555" s="9">
        <v>8.8350899999999992</v>
      </c>
      <c r="D555" s="41"/>
      <c r="E555" s="41"/>
      <c r="F555" s="41"/>
      <c r="G555" s="41"/>
      <c r="H555" s="41"/>
      <c r="I555" s="41"/>
      <c r="J555" s="6">
        <v>1</v>
      </c>
      <c r="K555" s="41"/>
      <c r="L555" s="41"/>
      <c r="M555" s="41"/>
      <c r="N555" s="41"/>
      <c r="O555" s="41"/>
      <c r="P555" s="41"/>
      <c r="Q555" s="41"/>
      <c r="R555" s="41"/>
      <c r="S555" s="41"/>
      <c r="T555" s="6">
        <v>1</v>
      </c>
    </row>
    <row r="556" spans="1:20" x14ac:dyDescent="0.15">
      <c r="A556" s="6" t="s">
        <v>11327</v>
      </c>
      <c r="B556" s="9">
        <v>57.249969999999998</v>
      </c>
      <c r="C556" s="9">
        <v>9.6168410000000009</v>
      </c>
      <c r="D556" s="41"/>
      <c r="E556" s="41"/>
      <c r="F556" s="41"/>
      <c r="G556" s="41"/>
      <c r="H556" s="41"/>
      <c r="I556" s="41"/>
      <c r="J556" s="6">
        <v>1</v>
      </c>
      <c r="K556" s="41"/>
      <c r="L556" s="41"/>
      <c r="M556" s="41"/>
      <c r="N556" s="41"/>
      <c r="O556" s="41"/>
      <c r="P556" s="41"/>
      <c r="Q556" s="41"/>
      <c r="R556" s="41"/>
      <c r="S556" s="41"/>
      <c r="T556" s="6">
        <v>1</v>
      </c>
    </row>
    <row r="557" spans="1:20" x14ac:dyDescent="0.15">
      <c r="A557" s="6" t="s">
        <v>355</v>
      </c>
      <c r="B557" s="9">
        <v>55.8</v>
      </c>
      <c r="C557" s="9">
        <v>12.1</v>
      </c>
      <c r="D557" s="41"/>
      <c r="E557" s="41"/>
      <c r="F557" s="41"/>
      <c r="G557" s="41"/>
      <c r="H557" s="41"/>
      <c r="I557" s="41"/>
      <c r="J557" s="41"/>
      <c r="K557" s="41"/>
      <c r="L557" s="41"/>
      <c r="M557" s="6">
        <v>1</v>
      </c>
      <c r="N557" s="41"/>
      <c r="O557" s="41"/>
      <c r="P557" s="41"/>
      <c r="Q557" s="41"/>
      <c r="R557" s="41"/>
      <c r="S557" s="41"/>
      <c r="T557" s="6">
        <v>1</v>
      </c>
    </row>
    <row r="558" spans="1:20" x14ac:dyDescent="0.15">
      <c r="A558" s="6" t="s">
        <v>356</v>
      </c>
      <c r="B558" s="9">
        <v>55.870832999999998</v>
      </c>
      <c r="C558" s="9">
        <v>9.8936109999999999</v>
      </c>
      <c r="D558" s="6">
        <v>1</v>
      </c>
      <c r="E558" s="41"/>
      <c r="F558" s="41"/>
      <c r="G558" s="41"/>
      <c r="H558" s="41"/>
      <c r="I558" s="6">
        <v>1</v>
      </c>
      <c r="J558" s="41"/>
      <c r="K558" s="41"/>
      <c r="L558" s="41"/>
      <c r="M558" s="41"/>
      <c r="N558" s="41"/>
      <c r="O558" s="41"/>
      <c r="P558" s="41"/>
      <c r="Q558" s="41"/>
      <c r="R558" s="41"/>
      <c r="S558" s="41"/>
      <c r="T558" s="6">
        <v>2</v>
      </c>
    </row>
    <row r="559" spans="1:20" x14ac:dyDescent="0.15">
      <c r="A559" s="6" t="s">
        <v>357</v>
      </c>
      <c r="B559" s="9">
        <v>55.868519999999997</v>
      </c>
      <c r="C559" s="9">
        <v>9.912846</v>
      </c>
      <c r="D559" s="41"/>
      <c r="E559" s="41"/>
      <c r="F559" s="41"/>
      <c r="G559" s="41"/>
      <c r="H559" s="41"/>
      <c r="I559" s="6">
        <v>1</v>
      </c>
      <c r="J559" s="41"/>
      <c r="K559" s="41"/>
      <c r="L559" s="41"/>
      <c r="M559" s="41"/>
      <c r="N559" s="41"/>
      <c r="O559" s="41"/>
      <c r="P559" s="41"/>
      <c r="Q559" s="41"/>
      <c r="R559" s="41"/>
      <c r="S559" s="41"/>
      <c r="T559" s="6">
        <v>1</v>
      </c>
    </row>
    <row r="560" spans="1:20" x14ac:dyDescent="0.15">
      <c r="A560" s="6" t="s">
        <v>7962</v>
      </c>
      <c r="B560" s="9">
        <v>55.160600000000002</v>
      </c>
      <c r="C560" s="9">
        <v>14.98568</v>
      </c>
      <c r="D560" s="41"/>
      <c r="E560" s="41"/>
      <c r="F560" s="41"/>
      <c r="G560" s="41"/>
      <c r="H560" s="41"/>
      <c r="I560" s="41"/>
      <c r="J560" s="6">
        <v>1</v>
      </c>
      <c r="K560" s="41"/>
      <c r="L560" s="41"/>
      <c r="M560" s="41"/>
      <c r="N560" s="41"/>
      <c r="O560" s="41"/>
      <c r="P560" s="41"/>
      <c r="Q560" s="41"/>
      <c r="R560" s="41"/>
      <c r="S560" s="41"/>
      <c r="T560" s="6">
        <v>1</v>
      </c>
    </row>
    <row r="561" spans="1:20" x14ac:dyDescent="0.15">
      <c r="A561" s="6" t="s">
        <v>358</v>
      </c>
      <c r="B561" s="9">
        <v>55.593673000000003</v>
      </c>
      <c r="C561" s="9">
        <v>11.542983</v>
      </c>
      <c r="D561" s="41"/>
      <c r="E561" s="41"/>
      <c r="F561" s="41"/>
      <c r="G561" s="41"/>
      <c r="H561" s="41"/>
      <c r="I561" s="41"/>
      <c r="J561" s="41"/>
      <c r="K561" s="41"/>
      <c r="L561" s="6">
        <v>1</v>
      </c>
      <c r="M561" s="41"/>
      <c r="N561" s="41"/>
      <c r="O561" s="41"/>
      <c r="P561" s="41"/>
      <c r="Q561" s="41"/>
      <c r="R561" s="41"/>
      <c r="S561" s="41"/>
      <c r="T561" s="6">
        <v>1</v>
      </c>
    </row>
    <row r="562" spans="1:20" x14ac:dyDescent="0.15">
      <c r="A562" s="6" t="s">
        <v>8443</v>
      </c>
      <c r="B562" s="9">
        <v>57.334490000000002</v>
      </c>
      <c r="C562" s="9">
        <v>10.301130000000001</v>
      </c>
      <c r="D562" s="41"/>
      <c r="E562" s="41"/>
      <c r="F562" s="41"/>
      <c r="G562" s="41"/>
      <c r="H562" s="41"/>
      <c r="I562" s="41"/>
      <c r="J562" s="6">
        <v>1</v>
      </c>
      <c r="K562" s="41"/>
      <c r="L562" s="41"/>
      <c r="M562" s="41"/>
      <c r="N562" s="41"/>
      <c r="O562" s="41"/>
      <c r="P562" s="41"/>
      <c r="Q562" s="41"/>
      <c r="R562" s="41"/>
      <c r="S562" s="41"/>
      <c r="T562" s="6">
        <v>1</v>
      </c>
    </row>
    <row r="563" spans="1:20" x14ac:dyDescent="0.15">
      <c r="A563" s="6" t="s">
        <v>359</v>
      </c>
      <c r="B563" s="9">
        <v>55.665191999999998</v>
      </c>
      <c r="C563" s="9">
        <v>12.455031999999999</v>
      </c>
      <c r="D563" s="41"/>
      <c r="E563" s="41"/>
      <c r="F563" s="41"/>
      <c r="G563" s="41"/>
      <c r="H563" s="41"/>
      <c r="I563" s="41"/>
      <c r="J563" s="41"/>
      <c r="K563" s="41"/>
      <c r="L563" s="41"/>
      <c r="M563" s="41"/>
      <c r="N563" s="41"/>
      <c r="O563" s="41"/>
      <c r="P563" s="41"/>
      <c r="Q563" s="41"/>
      <c r="R563" s="41"/>
      <c r="S563" s="6">
        <v>1</v>
      </c>
      <c r="T563" s="6">
        <v>1</v>
      </c>
    </row>
    <row r="564" spans="1:20" x14ac:dyDescent="0.15">
      <c r="A564" s="6" t="s">
        <v>360</v>
      </c>
      <c r="B564" s="9">
        <v>55.588999999999999</v>
      </c>
      <c r="C564" s="9">
        <v>11.576000000000001</v>
      </c>
      <c r="D564" s="6">
        <v>1</v>
      </c>
      <c r="E564" s="41"/>
      <c r="F564" s="41"/>
      <c r="G564" s="41"/>
      <c r="H564" s="41"/>
      <c r="I564" s="41"/>
      <c r="J564" s="41"/>
      <c r="K564" s="41"/>
      <c r="L564" s="41"/>
      <c r="M564" s="41"/>
      <c r="N564" s="41"/>
      <c r="O564" s="41"/>
      <c r="P564" s="41"/>
      <c r="Q564" s="41"/>
      <c r="R564" s="41"/>
      <c r="S564" s="41"/>
      <c r="T564" s="6">
        <v>1</v>
      </c>
    </row>
    <row r="565" spans="1:20" x14ac:dyDescent="0.15">
      <c r="A565" s="6" t="s">
        <v>361</v>
      </c>
      <c r="B565" s="9">
        <v>55.588999999999999</v>
      </c>
      <c r="C565" s="9">
        <v>11.576000000000001</v>
      </c>
      <c r="D565" s="6">
        <v>1</v>
      </c>
      <c r="E565" s="41"/>
      <c r="F565" s="41"/>
      <c r="G565" s="41"/>
      <c r="H565" s="41"/>
      <c r="I565" s="41"/>
      <c r="J565" s="41"/>
      <c r="K565" s="41"/>
      <c r="L565" s="41"/>
      <c r="M565" s="41"/>
      <c r="N565" s="41"/>
      <c r="O565" s="41"/>
      <c r="P565" s="41"/>
      <c r="Q565" s="41"/>
      <c r="R565" s="41"/>
      <c r="S565" s="41"/>
      <c r="T565" s="6">
        <v>1</v>
      </c>
    </row>
    <row r="566" spans="1:20" x14ac:dyDescent="0.15">
      <c r="A566" s="6" t="s">
        <v>362</v>
      </c>
      <c r="B566" s="9">
        <v>55.676938999999997</v>
      </c>
      <c r="C566" s="9">
        <v>12.503212</v>
      </c>
      <c r="D566" s="41"/>
      <c r="E566" s="6">
        <v>1</v>
      </c>
      <c r="F566" s="41"/>
      <c r="G566" s="41"/>
      <c r="H566" s="41"/>
      <c r="I566" s="41"/>
      <c r="J566" s="41"/>
      <c r="K566" s="41"/>
      <c r="L566" s="41"/>
      <c r="M566" s="41"/>
      <c r="N566" s="41"/>
      <c r="O566" s="41"/>
      <c r="P566" s="41"/>
      <c r="Q566" s="41"/>
      <c r="R566" s="41"/>
      <c r="S566" s="41"/>
      <c r="T566" s="6">
        <v>1</v>
      </c>
    </row>
    <row r="567" spans="1:20" x14ac:dyDescent="0.15">
      <c r="A567" s="6" t="s">
        <v>8879</v>
      </c>
      <c r="B567" s="9">
        <v>56.672609999999999</v>
      </c>
      <c r="C567" s="9">
        <v>9.4511380000000003</v>
      </c>
      <c r="D567" s="41"/>
      <c r="E567" s="41"/>
      <c r="F567" s="41"/>
      <c r="G567" s="41"/>
      <c r="H567" s="41"/>
      <c r="I567" s="41"/>
      <c r="J567" s="6">
        <v>1</v>
      </c>
      <c r="K567" s="41"/>
      <c r="L567" s="41"/>
      <c r="M567" s="41"/>
      <c r="N567" s="41"/>
      <c r="O567" s="41"/>
      <c r="P567" s="41"/>
      <c r="Q567" s="41"/>
      <c r="R567" s="41"/>
      <c r="S567" s="41"/>
      <c r="T567" s="6">
        <v>1</v>
      </c>
    </row>
    <row r="568" spans="1:20" x14ac:dyDescent="0.15">
      <c r="A568" s="6" t="s">
        <v>6397</v>
      </c>
      <c r="B568" s="9">
        <v>56.95055</v>
      </c>
      <c r="C568" s="9">
        <v>8.7233549999999997</v>
      </c>
      <c r="D568" s="41"/>
      <c r="E568" s="41"/>
      <c r="F568" s="41"/>
      <c r="G568" s="41"/>
      <c r="H568" s="41"/>
      <c r="I568" s="41"/>
      <c r="J568" s="6">
        <v>1</v>
      </c>
      <c r="K568" s="41"/>
      <c r="L568" s="41"/>
      <c r="M568" s="41"/>
      <c r="N568" s="41"/>
      <c r="O568" s="41"/>
      <c r="P568" s="41"/>
      <c r="Q568" s="41"/>
      <c r="R568" s="41"/>
      <c r="S568" s="41"/>
      <c r="T568" s="6">
        <v>1</v>
      </c>
    </row>
    <row r="569" spans="1:20" x14ac:dyDescent="0.15">
      <c r="A569" s="6" t="s">
        <v>363</v>
      </c>
      <c r="B569" s="9">
        <v>56.577224000000001</v>
      </c>
      <c r="C569" s="9">
        <v>8.1665460000000003</v>
      </c>
      <c r="D569" s="41"/>
      <c r="E569" s="41"/>
      <c r="F569" s="41"/>
      <c r="G569" s="41"/>
      <c r="H569" s="41"/>
      <c r="I569" s="6">
        <v>1</v>
      </c>
      <c r="J569" s="41"/>
      <c r="K569" s="41"/>
      <c r="L569" s="41"/>
      <c r="M569" s="41"/>
      <c r="N569" s="41"/>
      <c r="O569" s="41"/>
      <c r="P569" s="41"/>
      <c r="Q569" s="41"/>
      <c r="R569" s="41"/>
      <c r="S569" s="41"/>
      <c r="T569" s="6">
        <v>1</v>
      </c>
    </row>
    <row r="570" spans="1:20" x14ac:dyDescent="0.15">
      <c r="A570" s="6" t="s">
        <v>364</v>
      </c>
      <c r="B570" s="9">
        <v>55.192560999999998</v>
      </c>
      <c r="C570" s="9">
        <v>12.125671000000001</v>
      </c>
      <c r="D570" s="41"/>
      <c r="E570" s="41"/>
      <c r="F570" s="41"/>
      <c r="G570" s="41"/>
      <c r="H570" s="41"/>
      <c r="I570" s="41"/>
      <c r="J570" s="41"/>
      <c r="K570" s="41"/>
      <c r="L570" s="41"/>
      <c r="M570" s="41"/>
      <c r="N570" s="41"/>
      <c r="O570" s="6">
        <v>1</v>
      </c>
      <c r="P570" s="41"/>
      <c r="Q570" s="41"/>
      <c r="R570" s="41"/>
      <c r="S570" s="41"/>
      <c r="T570" s="6">
        <v>1</v>
      </c>
    </row>
    <row r="571" spans="1:20" x14ac:dyDescent="0.15">
      <c r="A571" s="6" t="s">
        <v>6964</v>
      </c>
      <c r="B571" s="9">
        <v>56.580300000000001</v>
      </c>
      <c r="C571" s="9">
        <v>9.2359000000000009</v>
      </c>
      <c r="D571" s="41"/>
      <c r="E571" s="41"/>
      <c r="F571" s="41"/>
      <c r="G571" s="41"/>
      <c r="H571" s="41"/>
      <c r="I571" s="41"/>
      <c r="J571" s="6">
        <v>1</v>
      </c>
      <c r="K571" s="41"/>
      <c r="L571" s="41"/>
      <c r="M571" s="41"/>
      <c r="N571" s="41"/>
      <c r="O571" s="41"/>
      <c r="P571" s="41"/>
      <c r="Q571" s="41"/>
      <c r="R571" s="41"/>
      <c r="S571" s="41"/>
      <c r="T571" s="6">
        <v>1</v>
      </c>
    </row>
    <row r="572" spans="1:20" x14ac:dyDescent="0.15">
      <c r="A572" s="6" t="s">
        <v>3373</v>
      </c>
      <c r="B572" s="9">
        <v>54.65</v>
      </c>
      <c r="C572" s="9">
        <v>11.37</v>
      </c>
      <c r="D572" s="41"/>
      <c r="E572" s="6">
        <v>1</v>
      </c>
      <c r="F572" s="41"/>
      <c r="G572" s="6">
        <v>1</v>
      </c>
      <c r="H572" s="41"/>
      <c r="I572" s="41"/>
      <c r="J572" s="41"/>
      <c r="K572" s="41"/>
      <c r="L572" s="6">
        <v>1</v>
      </c>
      <c r="M572" s="41"/>
      <c r="N572" s="41"/>
      <c r="O572" s="41"/>
      <c r="P572" s="41"/>
      <c r="Q572" s="41"/>
      <c r="R572" s="41"/>
      <c r="S572" s="41"/>
      <c r="T572" s="6">
        <v>3</v>
      </c>
    </row>
    <row r="573" spans="1:20" x14ac:dyDescent="0.15">
      <c r="A573" s="6" t="s">
        <v>1150</v>
      </c>
      <c r="B573" s="9">
        <v>54.65</v>
      </c>
      <c r="C573" s="9">
        <v>11.37</v>
      </c>
      <c r="D573" s="6">
        <v>1</v>
      </c>
      <c r="E573" s="41"/>
      <c r="F573" s="41"/>
      <c r="G573" s="6">
        <v>1</v>
      </c>
      <c r="H573" s="6">
        <v>1</v>
      </c>
      <c r="I573" s="41"/>
      <c r="J573" s="41"/>
      <c r="K573" s="41"/>
      <c r="L573" s="41"/>
      <c r="M573" s="41"/>
      <c r="N573" s="41"/>
      <c r="O573" s="41"/>
      <c r="P573" s="41"/>
      <c r="Q573" s="41"/>
      <c r="R573" s="41"/>
      <c r="S573" s="41"/>
      <c r="T573" s="6">
        <v>3</v>
      </c>
    </row>
    <row r="574" spans="1:20" x14ac:dyDescent="0.15">
      <c r="A574" s="6" t="s">
        <v>3406</v>
      </c>
      <c r="B574" s="9">
        <v>54.65</v>
      </c>
      <c r="C574" s="9">
        <v>11.37</v>
      </c>
      <c r="D574" s="41"/>
      <c r="E574" s="41"/>
      <c r="F574" s="41"/>
      <c r="G574" s="6">
        <v>1</v>
      </c>
      <c r="H574" s="41"/>
      <c r="I574" s="41"/>
      <c r="J574" s="41"/>
      <c r="K574" s="41"/>
      <c r="L574" s="41"/>
      <c r="M574" s="41"/>
      <c r="N574" s="41"/>
      <c r="O574" s="41"/>
      <c r="P574" s="41"/>
      <c r="Q574" s="41"/>
      <c r="R574" s="41"/>
      <c r="S574" s="41"/>
      <c r="T574" s="6">
        <v>1</v>
      </c>
    </row>
    <row r="575" spans="1:20" x14ac:dyDescent="0.15">
      <c r="A575" s="6" t="s">
        <v>3420</v>
      </c>
      <c r="B575" s="9">
        <v>54.65</v>
      </c>
      <c r="C575" s="9">
        <v>11.37</v>
      </c>
      <c r="D575" s="41"/>
      <c r="E575" s="41"/>
      <c r="F575" s="41"/>
      <c r="G575" s="6">
        <v>1</v>
      </c>
      <c r="H575" s="41"/>
      <c r="I575" s="41"/>
      <c r="J575" s="41"/>
      <c r="K575" s="41"/>
      <c r="L575" s="41"/>
      <c r="M575" s="41"/>
      <c r="N575" s="41"/>
      <c r="O575" s="41"/>
      <c r="P575" s="41"/>
      <c r="Q575" s="41"/>
      <c r="R575" s="41"/>
      <c r="S575" s="41"/>
      <c r="T575" s="6">
        <v>1</v>
      </c>
    </row>
    <row r="576" spans="1:20" x14ac:dyDescent="0.15">
      <c r="A576" s="6" t="s">
        <v>1474</v>
      </c>
      <c r="B576" s="9">
        <v>55.39</v>
      </c>
      <c r="C576" s="9">
        <v>12.31</v>
      </c>
      <c r="D576" s="6">
        <v>1</v>
      </c>
      <c r="E576" s="41"/>
      <c r="F576" s="41"/>
      <c r="G576" s="41"/>
      <c r="H576" s="41"/>
      <c r="I576" s="41"/>
      <c r="J576" s="41"/>
      <c r="K576" s="41"/>
      <c r="L576" s="41"/>
      <c r="M576" s="41"/>
      <c r="N576" s="41"/>
      <c r="O576" s="41"/>
      <c r="P576" s="41"/>
      <c r="Q576" s="41"/>
      <c r="R576" s="41"/>
      <c r="S576" s="41"/>
      <c r="T576" s="6">
        <v>1</v>
      </c>
    </row>
    <row r="577" spans="1:20" x14ac:dyDescent="0.15">
      <c r="A577" s="6" t="s">
        <v>365</v>
      </c>
      <c r="B577" s="9">
        <v>55.405999999999999</v>
      </c>
      <c r="C577" s="9">
        <v>12.285</v>
      </c>
      <c r="D577" s="6">
        <v>1</v>
      </c>
      <c r="E577" s="41"/>
      <c r="F577" s="41"/>
      <c r="G577" s="41"/>
      <c r="H577" s="41"/>
      <c r="I577" s="41"/>
      <c r="J577" s="41"/>
      <c r="K577" s="41"/>
      <c r="L577" s="41"/>
      <c r="M577" s="41"/>
      <c r="N577" s="41"/>
      <c r="O577" s="41"/>
      <c r="P577" s="41"/>
      <c r="Q577" s="41"/>
      <c r="R577" s="41"/>
      <c r="S577" s="41"/>
      <c r="T577" s="6">
        <v>1</v>
      </c>
    </row>
    <row r="578" spans="1:20" x14ac:dyDescent="0.15">
      <c r="A578" s="6" t="s">
        <v>366</v>
      </c>
      <c r="B578" s="9">
        <v>55.365836000000002</v>
      </c>
      <c r="C578" s="9">
        <v>9.5580040000000004</v>
      </c>
      <c r="D578" s="41"/>
      <c r="E578" s="41"/>
      <c r="F578" s="41"/>
      <c r="G578" s="41"/>
      <c r="H578" s="41"/>
      <c r="I578" s="41"/>
      <c r="J578" s="41"/>
      <c r="K578" s="41"/>
      <c r="L578" s="41"/>
      <c r="M578" s="41"/>
      <c r="N578" s="41"/>
      <c r="O578" s="41"/>
      <c r="P578" s="41"/>
      <c r="Q578" s="41"/>
      <c r="R578" s="6">
        <v>1</v>
      </c>
      <c r="S578" s="6">
        <v>1</v>
      </c>
      <c r="T578" s="6">
        <v>2</v>
      </c>
    </row>
    <row r="579" spans="1:20" x14ac:dyDescent="0.15">
      <c r="A579" s="6" t="s">
        <v>8569</v>
      </c>
      <c r="B579" s="9">
        <v>55.718710000000002</v>
      </c>
      <c r="C579" s="9">
        <v>12.330489999999999</v>
      </c>
      <c r="D579" s="41"/>
      <c r="E579" s="41"/>
      <c r="F579" s="41"/>
      <c r="G579" s="41"/>
      <c r="H579" s="41"/>
      <c r="I579" s="41"/>
      <c r="J579" s="6">
        <v>1</v>
      </c>
      <c r="K579" s="41"/>
      <c r="L579" s="41"/>
      <c r="M579" s="41"/>
      <c r="N579" s="41"/>
      <c r="O579" s="41"/>
      <c r="P579" s="41"/>
      <c r="Q579" s="41"/>
      <c r="R579" s="41"/>
      <c r="S579" s="41"/>
      <c r="T579" s="6">
        <v>1</v>
      </c>
    </row>
    <row r="580" spans="1:20" x14ac:dyDescent="0.15">
      <c r="A580" s="6" t="s">
        <v>6429</v>
      </c>
      <c r="B580" s="9">
        <v>56.874890000000001</v>
      </c>
      <c r="C580" s="9">
        <v>8.672345</v>
      </c>
      <c r="D580" s="41"/>
      <c r="E580" s="41"/>
      <c r="F580" s="41"/>
      <c r="G580" s="41"/>
      <c r="H580" s="41"/>
      <c r="I580" s="41"/>
      <c r="J580" s="6">
        <v>1</v>
      </c>
      <c r="K580" s="41"/>
      <c r="L580" s="41"/>
      <c r="M580" s="41"/>
      <c r="N580" s="41"/>
      <c r="O580" s="41"/>
      <c r="P580" s="41"/>
      <c r="Q580" s="41"/>
      <c r="R580" s="41"/>
      <c r="S580" s="41"/>
      <c r="T580" s="6">
        <v>1</v>
      </c>
    </row>
    <row r="581" spans="1:20" x14ac:dyDescent="0.15">
      <c r="A581" s="6" t="s">
        <v>367</v>
      </c>
      <c r="B581" s="9">
        <v>56.743487999999999</v>
      </c>
      <c r="C581" s="9">
        <v>8.8672520000000006</v>
      </c>
      <c r="D581" s="6">
        <v>1</v>
      </c>
      <c r="E581" s="41"/>
      <c r="F581" s="41"/>
      <c r="G581" s="41"/>
      <c r="H581" s="41"/>
      <c r="I581" s="41"/>
      <c r="J581" s="41"/>
      <c r="K581" s="41"/>
      <c r="L581" s="41"/>
      <c r="M581" s="41"/>
      <c r="N581" s="41"/>
      <c r="O581" s="41"/>
      <c r="P581" s="41"/>
      <c r="Q581" s="41"/>
      <c r="R581" s="41"/>
      <c r="S581" s="41"/>
      <c r="T581" s="6">
        <v>1</v>
      </c>
    </row>
    <row r="582" spans="1:20" x14ac:dyDescent="0.15">
      <c r="A582" s="6" t="s">
        <v>368</v>
      </c>
      <c r="B582" s="9">
        <v>55.899723000000002</v>
      </c>
      <c r="C582" s="9">
        <v>11.126602</v>
      </c>
      <c r="D582" s="41"/>
      <c r="E582" s="41"/>
      <c r="F582" s="41"/>
      <c r="G582" s="41"/>
      <c r="H582" s="41"/>
      <c r="I582" s="41"/>
      <c r="J582" s="41"/>
      <c r="K582" s="41"/>
      <c r="L582" s="41"/>
      <c r="M582" s="41"/>
      <c r="N582" s="41"/>
      <c r="O582" s="6">
        <v>1</v>
      </c>
      <c r="P582" s="41"/>
      <c r="Q582" s="41"/>
      <c r="R582" s="6">
        <v>1</v>
      </c>
      <c r="S582" s="6">
        <v>1</v>
      </c>
      <c r="T582" s="6">
        <v>3</v>
      </c>
    </row>
    <row r="583" spans="1:20" x14ac:dyDescent="0.15">
      <c r="A583" s="6" t="s">
        <v>6478</v>
      </c>
      <c r="B583" s="9">
        <v>55.414850000000001</v>
      </c>
      <c r="C583" s="9">
        <v>10.450519999999999</v>
      </c>
      <c r="D583" s="41"/>
      <c r="E583" s="41"/>
      <c r="F583" s="41"/>
      <c r="G583" s="41"/>
      <c r="H583" s="41"/>
      <c r="I583" s="41"/>
      <c r="J583" s="6">
        <v>1</v>
      </c>
      <c r="K583" s="41"/>
      <c r="L583" s="41"/>
      <c r="M583" s="41"/>
      <c r="N583" s="41"/>
      <c r="O583" s="41"/>
      <c r="P583" s="41"/>
      <c r="Q583" s="41"/>
      <c r="R583" s="41"/>
      <c r="S583" s="41"/>
      <c r="T583" s="6">
        <v>1</v>
      </c>
    </row>
    <row r="584" spans="1:20" x14ac:dyDescent="0.15">
      <c r="A584" s="6" t="s">
        <v>369</v>
      </c>
      <c r="B584" s="9">
        <v>55.735999999999997</v>
      </c>
      <c r="C584" s="9">
        <v>11.425000000000001</v>
      </c>
      <c r="D584" s="6">
        <v>1</v>
      </c>
      <c r="E584" s="41"/>
      <c r="F584" s="41"/>
      <c r="G584" s="41"/>
      <c r="H584" s="41"/>
      <c r="I584" s="41"/>
      <c r="J584" s="41"/>
      <c r="K584" s="41"/>
      <c r="L584" s="41"/>
      <c r="M584" s="41"/>
      <c r="N584" s="41"/>
      <c r="O584" s="41"/>
      <c r="P584" s="41"/>
      <c r="Q584" s="41"/>
      <c r="R584" s="41"/>
      <c r="S584" s="41"/>
      <c r="T584" s="6">
        <v>1</v>
      </c>
    </row>
    <row r="585" spans="1:20" x14ac:dyDescent="0.15">
      <c r="A585" s="6" t="s">
        <v>8573</v>
      </c>
      <c r="B585" s="9">
        <v>55.634360000000001</v>
      </c>
      <c r="C585" s="9">
        <v>12.263260000000001</v>
      </c>
      <c r="D585" s="41"/>
      <c r="E585" s="41"/>
      <c r="F585" s="41"/>
      <c r="G585" s="41"/>
      <c r="H585" s="41"/>
      <c r="I585" s="41"/>
      <c r="J585" s="6">
        <v>1</v>
      </c>
      <c r="K585" s="41"/>
      <c r="L585" s="41"/>
      <c r="M585" s="41"/>
      <c r="N585" s="41"/>
      <c r="O585" s="41"/>
      <c r="P585" s="41"/>
      <c r="Q585" s="41"/>
      <c r="R585" s="41"/>
      <c r="S585" s="41"/>
      <c r="T585" s="6">
        <v>1</v>
      </c>
    </row>
    <row r="586" spans="1:20" x14ac:dyDescent="0.15">
      <c r="A586" s="6" t="s">
        <v>3463</v>
      </c>
      <c r="B586" s="9">
        <v>54.643965999999999</v>
      </c>
      <c r="C586" s="9">
        <v>11.393015999999999</v>
      </c>
      <c r="D586" s="41"/>
      <c r="E586" s="6">
        <v>1</v>
      </c>
      <c r="F586" s="41"/>
      <c r="G586" s="6">
        <v>1</v>
      </c>
      <c r="H586" s="6">
        <v>1</v>
      </c>
      <c r="I586" s="41"/>
      <c r="J586" s="41"/>
      <c r="K586" s="41"/>
      <c r="L586" s="6">
        <v>1</v>
      </c>
      <c r="M586" s="41"/>
      <c r="N586" s="41"/>
      <c r="O586" s="41"/>
      <c r="P586" s="41"/>
      <c r="Q586" s="41"/>
      <c r="R586" s="41"/>
      <c r="S586" s="41"/>
      <c r="T586" s="6">
        <v>4</v>
      </c>
    </row>
    <row r="587" spans="1:20" x14ac:dyDescent="0.15">
      <c r="A587" s="6" t="s">
        <v>3473</v>
      </c>
      <c r="B587" s="9">
        <v>54.643965999999999</v>
      </c>
      <c r="C587" s="9">
        <v>11.393015999999999</v>
      </c>
      <c r="D587" s="41"/>
      <c r="E587" s="41"/>
      <c r="F587" s="41"/>
      <c r="G587" s="6">
        <v>1</v>
      </c>
      <c r="H587" s="41"/>
      <c r="I587" s="41"/>
      <c r="J587" s="41"/>
      <c r="K587" s="41"/>
      <c r="L587" s="41"/>
      <c r="M587" s="41"/>
      <c r="N587" s="41"/>
      <c r="O587" s="41"/>
      <c r="P587" s="41"/>
      <c r="Q587" s="41"/>
      <c r="R587" s="41"/>
      <c r="S587" s="41"/>
      <c r="T587" s="6">
        <v>1</v>
      </c>
    </row>
    <row r="588" spans="1:20" x14ac:dyDescent="0.15">
      <c r="A588" s="6" t="s">
        <v>1795</v>
      </c>
      <c r="B588" s="9">
        <v>54.643965999999999</v>
      </c>
      <c r="C588" s="9">
        <v>11.393015999999999</v>
      </c>
      <c r="D588" s="41"/>
      <c r="E588" s="41"/>
      <c r="F588" s="41"/>
      <c r="G588" s="6">
        <v>1</v>
      </c>
      <c r="H588" s="6">
        <v>1</v>
      </c>
      <c r="I588" s="41"/>
      <c r="J588" s="41"/>
      <c r="K588" s="41"/>
      <c r="L588" s="6">
        <v>1</v>
      </c>
      <c r="M588" s="6">
        <v>1</v>
      </c>
      <c r="N588" s="41"/>
      <c r="O588" s="41"/>
      <c r="P588" s="41"/>
      <c r="Q588" s="41"/>
      <c r="R588" s="41"/>
      <c r="S588" s="41"/>
      <c r="T588" s="6">
        <v>4</v>
      </c>
    </row>
    <row r="589" spans="1:20" x14ac:dyDescent="0.15">
      <c r="A589" s="6" t="s">
        <v>1776</v>
      </c>
      <c r="B589" s="9">
        <v>54.643965999999999</v>
      </c>
      <c r="C589" s="9">
        <v>11.393015999999999</v>
      </c>
      <c r="D589" s="41"/>
      <c r="E589" s="6">
        <v>1</v>
      </c>
      <c r="F589" s="41"/>
      <c r="G589" s="6">
        <v>1</v>
      </c>
      <c r="H589" s="6">
        <v>1</v>
      </c>
      <c r="I589" s="41"/>
      <c r="J589" s="41"/>
      <c r="K589" s="41"/>
      <c r="L589" s="6">
        <v>1</v>
      </c>
      <c r="M589" s="6">
        <v>1</v>
      </c>
      <c r="N589" s="41"/>
      <c r="O589" s="41"/>
      <c r="P589" s="41"/>
      <c r="Q589" s="41"/>
      <c r="R589" s="41"/>
      <c r="S589" s="41"/>
      <c r="T589" s="6">
        <v>5</v>
      </c>
    </row>
    <row r="590" spans="1:20" x14ac:dyDescent="0.15">
      <c r="A590" s="6" t="s">
        <v>3210</v>
      </c>
      <c r="B590" s="9">
        <v>54.643965999999999</v>
      </c>
      <c r="C590" s="9">
        <v>11.393015999999999</v>
      </c>
      <c r="D590" s="41"/>
      <c r="E590" s="6">
        <v>1</v>
      </c>
      <c r="F590" s="41"/>
      <c r="G590" s="6">
        <v>1</v>
      </c>
      <c r="H590" s="6">
        <v>1</v>
      </c>
      <c r="I590" s="41"/>
      <c r="J590" s="41"/>
      <c r="K590" s="41"/>
      <c r="L590" s="6">
        <v>1</v>
      </c>
      <c r="M590" s="41"/>
      <c r="N590" s="41"/>
      <c r="O590" s="41"/>
      <c r="P590" s="41"/>
      <c r="Q590" s="41"/>
      <c r="R590" s="41"/>
      <c r="S590" s="41"/>
      <c r="T590" s="6">
        <v>4</v>
      </c>
    </row>
    <row r="591" spans="1:20" x14ac:dyDescent="0.15">
      <c r="A591" s="6" t="s">
        <v>370</v>
      </c>
      <c r="B591" s="9">
        <v>54.643965999999999</v>
      </c>
      <c r="C591" s="9">
        <v>11.393015999999999</v>
      </c>
      <c r="D591" s="6">
        <v>1</v>
      </c>
      <c r="E591" s="41"/>
      <c r="F591" s="41"/>
      <c r="G591" s="41"/>
      <c r="H591" s="41"/>
      <c r="I591" s="41"/>
      <c r="J591" s="41"/>
      <c r="K591" s="41"/>
      <c r="L591" s="41"/>
      <c r="M591" s="41"/>
      <c r="N591" s="41"/>
      <c r="O591" s="41"/>
      <c r="P591" s="41"/>
      <c r="Q591" s="41"/>
      <c r="R591" s="41"/>
      <c r="S591" s="41"/>
      <c r="T591" s="6">
        <v>1</v>
      </c>
    </row>
    <row r="592" spans="1:20" x14ac:dyDescent="0.15">
      <c r="A592" s="6" t="s">
        <v>3817</v>
      </c>
      <c r="B592" s="9">
        <v>54.643965999999999</v>
      </c>
      <c r="C592" s="9">
        <v>11.393015999999999</v>
      </c>
      <c r="D592" s="41"/>
      <c r="E592" s="41"/>
      <c r="F592" s="41"/>
      <c r="G592" s="6">
        <v>1</v>
      </c>
      <c r="H592" s="41"/>
      <c r="I592" s="41"/>
      <c r="J592" s="41"/>
      <c r="K592" s="41"/>
      <c r="L592" s="6">
        <v>1</v>
      </c>
      <c r="M592" s="41"/>
      <c r="N592" s="41"/>
      <c r="O592" s="41"/>
      <c r="P592" s="41"/>
      <c r="Q592" s="41"/>
      <c r="R592" s="41"/>
      <c r="S592" s="41"/>
      <c r="T592" s="6">
        <v>2</v>
      </c>
    </row>
    <row r="593" spans="1:20" x14ac:dyDescent="0.15">
      <c r="A593" s="6" t="s">
        <v>3842</v>
      </c>
      <c r="B593" s="9">
        <v>54.643965999999999</v>
      </c>
      <c r="C593" s="9">
        <v>11.393015999999999</v>
      </c>
      <c r="D593" s="41"/>
      <c r="E593" s="41"/>
      <c r="F593" s="41"/>
      <c r="G593" s="6">
        <v>1</v>
      </c>
      <c r="H593" s="6">
        <v>1</v>
      </c>
      <c r="I593" s="41"/>
      <c r="J593" s="41"/>
      <c r="K593" s="41"/>
      <c r="L593" s="6">
        <v>1</v>
      </c>
      <c r="M593" s="41"/>
      <c r="N593" s="41"/>
      <c r="O593" s="41"/>
      <c r="P593" s="41"/>
      <c r="Q593" s="41"/>
      <c r="R593" s="41"/>
      <c r="S593" s="41"/>
      <c r="T593" s="6">
        <v>3</v>
      </c>
    </row>
    <row r="594" spans="1:20" x14ac:dyDescent="0.15">
      <c r="A594" s="6" t="s">
        <v>371</v>
      </c>
      <c r="B594" s="9">
        <v>54.64</v>
      </c>
      <c r="C594" s="9">
        <v>11.39</v>
      </c>
      <c r="D594" s="41"/>
      <c r="E594" s="41"/>
      <c r="F594" s="41"/>
      <c r="G594" s="41"/>
      <c r="H594" s="41"/>
      <c r="I594" s="41"/>
      <c r="J594" s="41"/>
      <c r="K594" s="41"/>
      <c r="L594" s="6">
        <v>1</v>
      </c>
      <c r="M594" s="41"/>
      <c r="N594" s="41"/>
      <c r="O594" s="41"/>
      <c r="P594" s="41"/>
      <c r="Q594" s="41"/>
      <c r="R594" s="41"/>
      <c r="S594" s="41"/>
      <c r="T594" s="6">
        <v>1</v>
      </c>
    </row>
    <row r="595" spans="1:20" x14ac:dyDescent="0.15">
      <c r="A595" s="6" t="s">
        <v>372</v>
      </c>
      <c r="B595" s="9">
        <v>54.643965999999999</v>
      </c>
      <c r="C595" s="9">
        <v>11.393015999999999</v>
      </c>
      <c r="D595" s="41"/>
      <c r="E595" s="6">
        <v>1</v>
      </c>
      <c r="F595" s="41"/>
      <c r="G595" s="41"/>
      <c r="H595" s="41"/>
      <c r="I595" s="41"/>
      <c r="J595" s="41"/>
      <c r="K595" s="41"/>
      <c r="L595" s="6">
        <v>1</v>
      </c>
      <c r="M595" s="41"/>
      <c r="N595" s="41"/>
      <c r="O595" s="41"/>
      <c r="P595" s="41"/>
      <c r="Q595" s="41"/>
      <c r="R595" s="41"/>
      <c r="S595" s="41"/>
      <c r="T595" s="6">
        <v>2</v>
      </c>
    </row>
    <row r="596" spans="1:20" x14ac:dyDescent="0.15">
      <c r="A596" s="6" t="s">
        <v>3877</v>
      </c>
      <c r="B596" s="9">
        <v>54.643965999999999</v>
      </c>
      <c r="C596" s="9">
        <v>11.393015999999999</v>
      </c>
      <c r="D596" s="41"/>
      <c r="E596" s="41"/>
      <c r="F596" s="41"/>
      <c r="G596" s="6">
        <v>1</v>
      </c>
      <c r="H596" s="41"/>
      <c r="I596" s="41"/>
      <c r="J596" s="41"/>
      <c r="K596" s="41"/>
      <c r="L596" s="41"/>
      <c r="M596" s="41"/>
      <c r="N596" s="41"/>
      <c r="O596" s="41"/>
      <c r="P596" s="41"/>
      <c r="Q596" s="41"/>
      <c r="R596" s="41"/>
      <c r="S596" s="41"/>
      <c r="T596" s="6">
        <v>1</v>
      </c>
    </row>
    <row r="597" spans="1:20" x14ac:dyDescent="0.15">
      <c r="A597" s="6" t="s">
        <v>2955</v>
      </c>
      <c r="B597" s="9">
        <v>54.643965999999999</v>
      </c>
      <c r="C597" s="9">
        <v>11.393015999999999</v>
      </c>
      <c r="D597" s="41"/>
      <c r="E597" s="41"/>
      <c r="F597" s="41"/>
      <c r="G597" s="6">
        <v>1</v>
      </c>
      <c r="H597" s="6">
        <v>1</v>
      </c>
      <c r="I597" s="41"/>
      <c r="J597" s="41"/>
      <c r="K597" s="41"/>
      <c r="L597" s="41"/>
      <c r="M597" s="41"/>
      <c r="N597" s="41"/>
      <c r="O597" s="41"/>
      <c r="P597" s="41"/>
      <c r="Q597" s="41"/>
      <c r="R597" s="41"/>
      <c r="S597" s="41"/>
      <c r="T597" s="6">
        <v>2</v>
      </c>
    </row>
    <row r="598" spans="1:20" x14ac:dyDescent="0.15">
      <c r="A598" s="6" t="s">
        <v>3969</v>
      </c>
      <c r="B598" s="9">
        <v>54.643965999999999</v>
      </c>
      <c r="C598" s="9">
        <v>11.393015999999999</v>
      </c>
      <c r="D598" s="41"/>
      <c r="E598" s="41"/>
      <c r="F598" s="41"/>
      <c r="G598" s="6">
        <v>1</v>
      </c>
      <c r="H598" s="41"/>
      <c r="I598" s="41"/>
      <c r="J598" s="41"/>
      <c r="K598" s="41"/>
      <c r="L598" s="6">
        <v>1</v>
      </c>
      <c r="M598" s="41"/>
      <c r="N598" s="41"/>
      <c r="O598" s="41"/>
      <c r="P598" s="41"/>
      <c r="Q598" s="41"/>
      <c r="R598" s="41"/>
      <c r="S598" s="41"/>
      <c r="T598" s="6">
        <v>2</v>
      </c>
    </row>
    <row r="599" spans="1:20" x14ac:dyDescent="0.15">
      <c r="A599" s="6" t="s">
        <v>3990</v>
      </c>
      <c r="B599" s="9">
        <v>54.64</v>
      </c>
      <c r="C599" s="9">
        <v>11.39</v>
      </c>
      <c r="D599" s="41"/>
      <c r="E599" s="41"/>
      <c r="F599" s="41"/>
      <c r="G599" s="6">
        <v>1</v>
      </c>
      <c r="H599" s="41"/>
      <c r="I599" s="41"/>
      <c r="J599" s="41"/>
      <c r="K599" s="41"/>
      <c r="L599" s="41"/>
      <c r="M599" s="41"/>
      <c r="N599" s="41"/>
      <c r="O599" s="41"/>
      <c r="P599" s="41"/>
      <c r="Q599" s="41"/>
      <c r="R599" s="41"/>
      <c r="S599" s="41"/>
      <c r="T599" s="6">
        <v>1</v>
      </c>
    </row>
    <row r="600" spans="1:20" x14ac:dyDescent="0.15">
      <c r="A600" s="6" t="s">
        <v>373</v>
      </c>
      <c r="B600" s="9">
        <v>54.643965999999999</v>
      </c>
      <c r="C600" s="9">
        <v>11.393015999999999</v>
      </c>
      <c r="D600" s="41"/>
      <c r="E600" s="6">
        <v>1</v>
      </c>
      <c r="F600" s="41"/>
      <c r="G600" s="6">
        <v>1</v>
      </c>
      <c r="H600" s="6">
        <v>1</v>
      </c>
      <c r="I600" s="41"/>
      <c r="J600" s="41"/>
      <c r="K600" s="41"/>
      <c r="L600" s="6">
        <v>1</v>
      </c>
      <c r="M600" s="41"/>
      <c r="N600" s="41"/>
      <c r="O600" s="41"/>
      <c r="P600" s="41"/>
      <c r="Q600" s="41"/>
      <c r="R600" s="41"/>
      <c r="S600" s="41"/>
      <c r="T600" s="6">
        <v>4</v>
      </c>
    </row>
    <row r="601" spans="1:20" x14ac:dyDescent="0.15">
      <c r="A601" s="6" t="s">
        <v>4042</v>
      </c>
      <c r="B601" s="9">
        <v>54.65</v>
      </c>
      <c r="C601" s="9">
        <v>11.39</v>
      </c>
      <c r="D601" s="41"/>
      <c r="E601" s="41"/>
      <c r="F601" s="41"/>
      <c r="G601" s="6">
        <v>1</v>
      </c>
      <c r="H601" s="41"/>
      <c r="I601" s="41"/>
      <c r="J601" s="41"/>
      <c r="K601" s="41"/>
      <c r="L601" s="41"/>
      <c r="M601" s="41"/>
      <c r="N601" s="41"/>
      <c r="O601" s="41"/>
      <c r="P601" s="41"/>
      <c r="Q601" s="41"/>
      <c r="R601" s="41"/>
      <c r="S601" s="41"/>
      <c r="T601" s="6">
        <v>1</v>
      </c>
    </row>
    <row r="602" spans="1:20" x14ac:dyDescent="0.15">
      <c r="A602" s="6" t="s">
        <v>4046</v>
      </c>
      <c r="B602" s="9">
        <v>54.64</v>
      </c>
      <c r="C602" s="9">
        <v>11.39</v>
      </c>
      <c r="D602" s="41"/>
      <c r="E602" s="41"/>
      <c r="F602" s="41"/>
      <c r="G602" s="6">
        <v>1</v>
      </c>
      <c r="H602" s="41"/>
      <c r="I602" s="41"/>
      <c r="J602" s="41"/>
      <c r="K602" s="41"/>
      <c r="L602" s="41"/>
      <c r="M602" s="41"/>
      <c r="N602" s="41"/>
      <c r="O602" s="41"/>
      <c r="P602" s="41"/>
      <c r="Q602" s="41"/>
      <c r="R602" s="41"/>
      <c r="S602" s="41"/>
      <c r="T602" s="6">
        <v>1</v>
      </c>
    </row>
    <row r="603" spans="1:20" x14ac:dyDescent="0.15">
      <c r="A603" s="6" t="s">
        <v>2259</v>
      </c>
      <c r="B603" s="9">
        <v>54.643965999999999</v>
      </c>
      <c r="C603" s="9">
        <v>11.393015999999999</v>
      </c>
      <c r="D603" s="41"/>
      <c r="E603" s="6">
        <v>1</v>
      </c>
      <c r="F603" s="41"/>
      <c r="G603" s="6">
        <v>1</v>
      </c>
      <c r="H603" s="6">
        <v>1</v>
      </c>
      <c r="I603" s="41"/>
      <c r="J603" s="41"/>
      <c r="K603" s="41"/>
      <c r="L603" s="41"/>
      <c r="M603" s="6">
        <v>1</v>
      </c>
      <c r="N603" s="41"/>
      <c r="O603" s="41"/>
      <c r="P603" s="41"/>
      <c r="Q603" s="41"/>
      <c r="R603" s="41"/>
      <c r="S603" s="41"/>
      <c r="T603" s="6">
        <v>4</v>
      </c>
    </row>
    <row r="604" spans="1:20" x14ac:dyDescent="0.15">
      <c r="A604" s="6" t="s">
        <v>4231</v>
      </c>
      <c r="B604" s="9">
        <v>54.643965999999999</v>
      </c>
      <c r="C604" s="9">
        <v>11.393015999999999</v>
      </c>
      <c r="D604" s="41"/>
      <c r="E604" s="6">
        <v>1</v>
      </c>
      <c r="F604" s="41"/>
      <c r="G604" s="6">
        <v>1</v>
      </c>
      <c r="H604" s="41"/>
      <c r="I604" s="41"/>
      <c r="J604" s="41"/>
      <c r="K604" s="41"/>
      <c r="L604" s="41"/>
      <c r="M604" s="41"/>
      <c r="N604" s="41"/>
      <c r="O604" s="41"/>
      <c r="P604" s="41"/>
      <c r="Q604" s="41"/>
      <c r="R604" s="41"/>
      <c r="S604" s="41"/>
      <c r="T604" s="6">
        <v>2</v>
      </c>
    </row>
    <row r="605" spans="1:20" x14ac:dyDescent="0.15">
      <c r="A605" s="6" t="s">
        <v>374</v>
      </c>
      <c r="B605" s="9">
        <v>54.643965999999999</v>
      </c>
      <c r="C605" s="9">
        <v>11.393015999999999</v>
      </c>
      <c r="D605" s="41"/>
      <c r="E605" s="6">
        <v>1</v>
      </c>
      <c r="F605" s="41"/>
      <c r="G605" s="41"/>
      <c r="H605" s="41"/>
      <c r="I605" s="41"/>
      <c r="J605" s="41"/>
      <c r="K605" s="41"/>
      <c r="L605" s="41"/>
      <c r="M605" s="41"/>
      <c r="N605" s="41"/>
      <c r="O605" s="41"/>
      <c r="P605" s="41"/>
      <c r="Q605" s="41"/>
      <c r="R605" s="41"/>
      <c r="S605" s="41"/>
      <c r="T605" s="6">
        <v>1</v>
      </c>
    </row>
    <row r="606" spans="1:20" x14ac:dyDescent="0.15">
      <c r="A606" s="6" t="s">
        <v>11133</v>
      </c>
      <c r="B606" s="9">
        <v>54.643965999999999</v>
      </c>
      <c r="C606" s="9">
        <v>11.393015999999999</v>
      </c>
      <c r="D606" s="6">
        <v>1</v>
      </c>
      <c r="E606" s="41"/>
      <c r="F606" s="41"/>
      <c r="G606" s="41"/>
      <c r="H606" s="41"/>
      <c r="I606" s="41"/>
      <c r="J606" s="41"/>
      <c r="K606" s="41"/>
      <c r="L606" s="41"/>
      <c r="M606" s="41"/>
      <c r="N606" s="41"/>
      <c r="O606" s="41"/>
      <c r="P606" s="41"/>
      <c r="Q606" s="41"/>
      <c r="R606" s="41"/>
      <c r="S606" s="41"/>
      <c r="T606" s="6">
        <v>1</v>
      </c>
    </row>
    <row r="607" spans="1:20" x14ac:dyDescent="0.15">
      <c r="A607" s="6" t="s">
        <v>375</v>
      </c>
      <c r="B607" s="9">
        <v>56.098469999999999</v>
      </c>
      <c r="C607" s="9">
        <v>12.31705</v>
      </c>
      <c r="D607" s="6">
        <v>1</v>
      </c>
      <c r="E607" s="41"/>
      <c r="F607" s="41"/>
      <c r="G607" s="41"/>
      <c r="H607" s="41"/>
      <c r="I607" s="41"/>
      <c r="J607" s="41"/>
      <c r="K607" s="41"/>
      <c r="L607" s="41"/>
      <c r="M607" s="41"/>
      <c r="N607" s="41"/>
      <c r="O607" s="41"/>
      <c r="P607" s="41"/>
      <c r="Q607" s="41"/>
      <c r="R607" s="41"/>
      <c r="S607" s="41"/>
      <c r="T607" s="6">
        <v>1</v>
      </c>
    </row>
    <row r="608" spans="1:20" x14ac:dyDescent="0.15">
      <c r="A608" s="6" t="s">
        <v>7800</v>
      </c>
      <c r="B608" s="9">
        <v>56.5032</v>
      </c>
      <c r="C608" s="9">
        <v>9.0574200000000005</v>
      </c>
      <c r="D608" s="41"/>
      <c r="E608" s="41"/>
      <c r="F608" s="41"/>
      <c r="G608" s="41"/>
      <c r="H608" s="41"/>
      <c r="I608" s="41"/>
      <c r="J608" s="6">
        <v>1</v>
      </c>
      <c r="K608" s="41"/>
      <c r="L608" s="41"/>
      <c r="M608" s="41"/>
      <c r="N608" s="41"/>
      <c r="O608" s="41"/>
      <c r="P608" s="41"/>
      <c r="Q608" s="41"/>
      <c r="R608" s="41"/>
      <c r="S608" s="41"/>
      <c r="T608" s="6">
        <v>1</v>
      </c>
    </row>
    <row r="609" spans="1:20" x14ac:dyDescent="0.15">
      <c r="A609" s="6" t="s">
        <v>11328</v>
      </c>
      <c r="B609" s="9">
        <v>56.503149999999998</v>
      </c>
      <c r="C609" s="9">
        <v>9.0574200000000005</v>
      </c>
      <c r="D609" s="41"/>
      <c r="E609" s="41"/>
      <c r="F609" s="41"/>
      <c r="G609" s="41"/>
      <c r="H609" s="41"/>
      <c r="I609" s="41"/>
      <c r="J609" s="6">
        <v>1</v>
      </c>
      <c r="K609" s="41"/>
      <c r="L609" s="41"/>
      <c r="M609" s="41"/>
      <c r="N609" s="41"/>
      <c r="O609" s="41"/>
      <c r="P609" s="41"/>
      <c r="Q609" s="41"/>
      <c r="R609" s="41"/>
      <c r="S609" s="41"/>
      <c r="T609" s="6">
        <v>1</v>
      </c>
    </row>
    <row r="610" spans="1:20" x14ac:dyDescent="0.15">
      <c r="A610" s="6" t="s">
        <v>376</v>
      </c>
      <c r="B610" s="9">
        <v>55.670357000000003</v>
      </c>
      <c r="C610" s="9">
        <v>11.810615</v>
      </c>
      <c r="D610" s="41"/>
      <c r="E610" s="41"/>
      <c r="F610" s="41"/>
      <c r="G610" s="41"/>
      <c r="H610" s="41"/>
      <c r="I610" s="6">
        <v>1</v>
      </c>
      <c r="J610" s="41"/>
      <c r="K610" s="41"/>
      <c r="L610" s="41"/>
      <c r="M610" s="41"/>
      <c r="N610" s="41"/>
      <c r="O610" s="41"/>
      <c r="P610" s="41"/>
      <c r="Q610" s="41"/>
      <c r="R610" s="41"/>
      <c r="S610" s="41"/>
      <c r="T610" s="6">
        <v>1</v>
      </c>
    </row>
    <row r="611" spans="1:20" x14ac:dyDescent="0.15">
      <c r="A611" s="6" t="s">
        <v>377</v>
      </c>
      <c r="B611" s="9">
        <v>56.701734000000002</v>
      </c>
      <c r="C611" s="9">
        <v>10.097375</v>
      </c>
      <c r="D611" s="41"/>
      <c r="E611" s="6">
        <v>1</v>
      </c>
      <c r="F611" s="41"/>
      <c r="G611" s="41"/>
      <c r="H611" s="41"/>
      <c r="I611" s="41"/>
      <c r="J611" s="41"/>
      <c r="K611" s="41"/>
      <c r="L611" s="41"/>
      <c r="M611" s="41"/>
      <c r="N611" s="6">
        <v>1</v>
      </c>
      <c r="O611" s="6">
        <v>1</v>
      </c>
      <c r="P611" s="41"/>
      <c r="Q611" s="41"/>
      <c r="R611" s="41"/>
      <c r="S611" s="6">
        <v>1</v>
      </c>
      <c r="T611" s="6">
        <v>4</v>
      </c>
    </row>
    <row r="612" spans="1:20" x14ac:dyDescent="0.15">
      <c r="A612" s="6" t="s">
        <v>8251</v>
      </c>
      <c r="B612" s="9">
        <v>56.048299999999998</v>
      </c>
      <c r="C612" s="9">
        <v>12.108700000000001</v>
      </c>
      <c r="D612" s="41"/>
      <c r="E612" s="41"/>
      <c r="F612" s="41"/>
      <c r="G612" s="41"/>
      <c r="H612" s="41"/>
      <c r="I612" s="41"/>
      <c r="J612" s="6">
        <v>1</v>
      </c>
      <c r="K612" s="41"/>
      <c r="L612" s="41"/>
      <c r="M612" s="41"/>
      <c r="N612" s="41"/>
      <c r="O612" s="41"/>
      <c r="P612" s="41"/>
      <c r="Q612" s="41"/>
      <c r="R612" s="41"/>
      <c r="S612" s="41"/>
      <c r="T612" s="6">
        <v>1</v>
      </c>
    </row>
    <row r="613" spans="1:20" x14ac:dyDescent="0.15">
      <c r="A613" s="6" t="s">
        <v>8097</v>
      </c>
      <c r="B613" s="9">
        <v>56.048340000000003</v>
      </c>
      <c r="C613" s="9">
        <v>12.108700000000001</v>
      </c>
      <c r="D613" s="41"/>
      <c r="E613" s="41"/>
      <c r="F613" s="41"/>
      <c r="G613" s="41"/>
      <c r="H613" s="41"/>
      <c r="I613" s="41"/>
      <c r="J613" s="6">
        <v>1</v>
      </c>
      <c r="K613" s="41"/>
      <c r="L613" s="41"/>
      <c r="M613" s="41"/>
      <c r="N613" s="41"/>
      <c r="O613" s="41"/>
      <c r="P613" s="41"/>
      <c r="Q613" s="41"/>
      <c r="R613" s="41"/>
      <c r="S613" s="41"/>
      <c r="T613" s="6">
        <v>1</v>
      </c>
    </row>
    <row r="614" spans="1:20" x14ac:dyDescent="0.15">
      <c r="A614" s="6" t="s">
        <v>6343</v>
      </c>
      <c r="B614" s="9">
        <v>55.366669999999999</v>
      </c>
      <c r="C614" s="9">
        <v>10.48333</v>
      </c>
      <c r="D614" s="41"/>
      <c r="E614" s="41"/>
      <c r="F614" s="41"/>
      <c r="G614" s="41"/>
      <c r="H614" s="41"/>
      <c r="I614" s="41"/>
      <c r="J614" s="6">
        <v>1</v>
      </c>
      <c r="K614" s="41"/>
      <c r="L614" s="41"/>
      <c r="M614" s="41"/>
      <c r="N614" s="41"/>
      <c r="O614" s="41"/>
      <c r="P614" s="41"/>
      <c r="Q614" s="41"/>
      <c r="R614" s="41"/>
      <c r="S614" s="41"/>
      <c r="T614" s="6">
        <v>1</v>
      </c>
    </row>
    <row r="615" spans="1:20" x14ac:dyDescent="0.15">
      <c r="A615" s="6" t="s">
        <v>378</v>
      </c>
      <c r="B615" s="9">
        <v>55.590859999999999</v>
      </c>
      <c r="C615" s="9">
        <v>11.57616</v>
      </c>
      <c r="D615" s="41"/>
      <c r="E615" s="41"/>
      <c r="F615" s="41"/>
      <c r="G615" s="41"/>
      <c r="H615" s="41"/>
      <c r="I615" s="41"/>
      <c r="J615" s="41"/>
      <c r="K615" s="41"/>
      <c r="L615" s="41"/>
      <c r="M615" s="41"/>
      <c r="N615" s="6">
        <v>1</v>
      </c>
      <c r="O615" s="41"/>
      <c r="P615" s="41"/>
      <c r="Q615" s="41"/>
      <c r="R615" s="41"/>
      <c r="S615" s="41"/>
      <c r="T615" s="6">
        <v>1</v>
      </c>
    </row>
    <row r="616" spans="1:20" x14ac:dyDescent="0.15">
      <c r="A616" s="6" t="s">
        <v>379</v>
      </c>
      <c r="B616" s="9">
        <v>55.590859999999999</v>
      </c>
      <c r="C616" s="9">
        <v>11.57616</v>
      </c>
      <c r="D616" s="41"/>
      <c r="E616" s="41"/>
      <c r="F616" s="6">
        <v>1</v>
      </c>
      <c r="G616" s="41"/>
      <c r="H616" s="41"/>
      <c r="I616" s="41"/>
      <c r="J616" s="41"/>
      <c r="K616" s="41"/>
      <c r="L616" s="41"/>
      <c r="M616" s="6">
        <v>1</v>
      </c>
      <c r="N616" s="41"/>
      <c r="O616" s="41"/>
      <c r="P616" s="41"/>
      <c r="Q616" s="41"/>
      <c r="R616" s="41"/>
      <c r="S616" s="41"/>
      <c r="T616" s="6">
        <v>2</v>
      </c>
    </row>
    <row r="617" spans="1:20" x14ac:dyDescent="0.15">
      <c r="A617" s="6" t="s">
        <v>380</v>
      </c>
      <c r="B617" s="9">
        <v>55.590859999999999</v>
      </c>
      <c r="C617" s="9">
        <v>11.57616</v>
      </c>
      <c r="D617" s="6">
        <v>1</v>
      </c>
      <c r="E617" s="41"/>
      <c r="F617" s="41"/>
      <c r="G617" s="41"/>
      <c r="H617" s="41"/>
      <c r="I617" s="41"/>
      <c r="J617" s="41"/>
      <c r="K617" s="41"/>
      <c r="L617" s="41"/>
      <c r="M617" s="41"/>
      <c r="N617" s="41"/>
      <c r="O617" s="41"/>
      <c r="P617" s="41"/>
      <c r="Q617" s="41"/>
      <c r="R617" s="41"/>
      <c r="S617" s="41"/>
      <c r="T617" s="6">
        <v>1</v>
      </c>
    </row>
    <row r="618" spans="1:20" x14ac:dyDescent="0.15">
      <c r="A618" s="6" t="s">
        <v>7217</v>
      </c>
      <c r="B618" s="9">
        <v>56.843629999999997</v>
      </c>
      <c r="C618" s="9">
        <v>8.5656590000000001</v>
      </c>
      <c r="D618" s="41"/>
      <c r="E618" s="41"/>
      <c r="F618" s="41"/>
      <c r="G618" s="41"/>
      <c r="H618" s="41"/>
      <c r="I618" s="41"/>
      <c r="J618" s="6">
        <v>1</v>
      </c>
      <c r="K618" s="41"/>
      <c r="L618" s="41"/>
      <c r="M618" s="41"/>
      <c r="N618" s="41"/>
      <c r="O618" s="41"/>
      <c r="P618" s="41"/>
      <c r="Q618" s="41"/>
      <c r="R618" s="41"/>
      <c r="S618" s="41"/>
      <c r="T618" s="6">
        <v>1</v>
      </c>
    </row>
    <row r="619" spans="1:20" x14ac:dyDescent="0.15">
      <c r="A619" s="6" t="s">
        <v>381</v>
      </c>
      <c r="B619" s="9">
        <v>55.575000000000003</v>
      </c>
      <c r="C619" s="9">
        <v>11.294</v>
      </c>
      <c r="D619" s="6">
        <v>1</v>
      </c>
      <c r="E619" s="41"/>
      <c r="F619" s="41"/>
      <c r="G619" s="41"/>
      <c r="H619" s="41"/>
      <c r="I619" s="41"/>
      <c r="J619" s="41"/>
      <c r="K619" s="41"/>
      <c r="L619" s="41"/>
      <c r="M619" s="41"/>
      <c r="N619" s="41"/>
      <c r="O619" s="41"/>
      <c r="P619" s="41"/>
      <c r="Q619" s="41"/>
      <c r="R619" s="41"/>
      <c r="S619" s="41"/>
      <c r="T619" s="6">
        <v>1</v>
      </c>
    </row>
    <row r="620" spans="1:20" x14ac:dyDescent="0.15">
      <c r="A620" s="6" t="s">
        <v>8272</v>
      </c>
      <c r="B620" s="9">
        <v>56.7943</v>
      </c>
      <c r="C620" s="9">
        <v>9.5185980000000008</v>
      </c>
      <c r="D620" s="41"/>
      <c r="E620" s="41"/>
      <c r="F620" s="41"/>
      <c r="G620" s="41"/>
      <c r="H620" s="41"/>
      <c r="I620" s="41"/>
      <c r="J620" s="6">
        <v>1</v>
      </c>
      <c r="K620" s="41"/>
      <c r="L620" s="41"/>
      <c r="M620" s="41"/>
      <c r="N620" s="41"/>
      <c r="O620" s="41"/>
      <c r="P620" s="41"/>
      <c r="Q620" s="41"/>
      <c r="R620" s="41"/>
      <c r="S620" s="41"/>
      <c r="T620" s="6">
        <v>1</v>
      </c>
    </row>
    <row r="621" spans="1:20" x14ac:dyDescent="0.15">
      <c r="A621" s="6" t="s">
        <v>382</v>
      </c>
      <c r="B621" s="9">
        <v>55.794080000000001</v>
      </c>
      <c r="C621" s="9">
        <v>11.530962000000001</v>
      </c>
      <c r="D621" s="41"/>
      <c r="E621" s="41"/>
      <c r="F621" s="41"/>
      <c r="G621" s="41"/>
      <c r="H621" s="41"/>
      <c r="I621" s="6">
        <v>1</v>
      </c>
      <c r="J621" s="41"/>
      <c r="K621" s="41"/>
      <c r="L621" s="41"/>
      <c r="M621" s="41"/>
      <c r="N621" s="41"/>
      <c r="O621" s="41"/>
      <c r="P621" s="41"/>
      <c r="Q621" s="41"/>
      <c r="R621" s="41"/>
      <c r="S621" s="41"/>
      <c r="T621" s="6">
        <v>1</v>
      </c>
    </row>
    <row r="622" spans="1:20" x14ac:dyDescent="0.15">
      <c r="A622" s="6" t="s">
        <v>7892</v>
      </c>
      <c r="B622" s="9">
        <v>55.894849999999998</v>
      </c>
      <c r="C622" s="9">
        <v>9.9900210000000005</v>
      </c>
      <c r="D622" s="41"/>
      <c r="E622" s="41"/>
      <c r="F622" s="41"/>
      <c r="G622" s="41"/>
      <c r="H622" s="41"/>
      <c r="I622" s="41"/>
      <c r="J622" s="6">
        <v>1</v>
      </c>
      <c r="K622" s="41"/>
      <c r="L622" s="41"/>
      <c r="M622" s="41"/>
      <c r="N622" s="41"/>
      <c r="O622" s="41"/>
      <c r="P622" s="41"/>
      <c r="Q622" s="41"/>
      <c r="R622" s="41"/>
      <c r="S622" s="41"/>
      <c r="T622" s="6">
        <v>1</v>
      </c>
    </row>
    <row r="623" spans="1:20" x14ac:dyDescent="0.15">
      <c r="A623" s="6" t="s">
        <v>383</v>
      </c>
      <c r="B623" s="9">
        <v>55.895000000000003</v>
      </c>
      <c r="C623" s="9">
        <v>9.9870000000000001</v>
      </c>
      <c r="D623" s="6">
        <v>1</v>
      </c>
      <c r="E623" s="41"/>
      <c r="F623" s="41"/>
      <c r="G623" s="41"/>
      <c r="H623" s="41"/>
      <c r="I623" s="41"/>
      <c r="J623" s="41"/>
      <c r="K623" s="41"/>
      <c r="L623" s="41"/>
      <c r="M623" s="41"/>
      <c r="N623" s="41"/>
      <c r="O623" s="41"/>
      <c r="P623" s="41"/>
      <c r="Q623" s="41"/>
      <c r="R623" s="41"/>
      <c r="S623" s="41"/>
      <c r="T623" s="6">
        <v>1</v>
      </c>
    </row>
    <row r="624" spans="1:20" x14ac:dyDescent="0.15">
      <c r="A624" s="6" t="s">
        <v>384</v>
      </c>
      <c r="B624" s="9">
        <v>55.590181000000001</v>
      </c>
      <c r="C624" s="9">
        <v>11.502171000000001</v>
      </c>
      <c r="D624" s="41"/>
      <c r="E624" s="41"/>
      <c r="F624" s="6">
        <v>1</v>
      </c>
      <c r="G624" s="41"/>
      <c r="H624" s="41"/>
      <c r="I624" s="41"/>
      <c r="J624" s="41"/>
      <c r="K624" s="41"/>
      <c r="L624" s="41"/>
      <c r="M624" s="41"/>
      <c r="N624" s="41"/>
      <c r="O624" s="41"/>
      <c r="P624" s="41"/>
      <c r="Q624" s="41"/>
      <c r="R624" s="41"/>
      <c r="S624" s="41"/>
      <c r="T624" s="6">
        <v>1</v>
      </c>
    </row>
    <row r="625" spans="1:20" x14ac:dyDescent="0.15">
      <c r="A625" s="6" t="s">
        <v>385</v>
      </c>
      <c r="B625" s="9">
        <v>55.590181000000001</v>
      </c>
      <c r="C625" s="9">
        <v>11.502171000000001</v>
      </c>
      <c r="D625" s="41"/>
      <c r="E625" s="41"/>
      <c r="F625" s="6">
        <v>1</v>
      </c>
      <c r="G625" s="41"/>
      <c r="H625" s="41"/>
      <c r="I625" s="41"/>
      <c r="J625" s="6">
        <v>1</v>
      </c>
      <c r="K625" s="41"/>
      <c r="L625" s="41"/>
      <c r="M625" s="41"/>
      <c r="N625" s="41"/>
      <c r="O625" s="41"/>
      <c r="P625" s="41"/>
      <c r="Q625" s="41"/>
      <c r="R625" s="41"/>
      <c r="S625" s="41"/>
      <c r="T625" s="6">
        <v>2</v>
      </c>
    </row>
    <row r="626" spans="1:20" x14ac:dyDescent="0.15">
      <c r="A626" s="6" t="s">
        <v>8651</v>
      </c>
      <c r="B626" s="9">
        <v>57.337319999999998</v>
      </c>
      <c r="C626" s="9">
        <v>10.308</v>
      </c>
      <c r="D626" s="41"/>
      <c r="E626" s="41"/>
      <c r="F626" s="41"/>
      <c r="G626" s="41"/>
      <c r="H626" s="41"/>
      <c r="I626" s="41"/>
      <c r="J626" s="6">
        <v>1</v>
      </c>
      <c r="K626" s="41"/>
      <c r="L626" s="41"/>
      <c r="M626" s="41"/>
      <c r="N626" s="41"/>
      <c r="O626" s="41"/>
      <c r="P626" s="41"/>
      <c r="Q626" s="41"/>
      <c r="R626" s="41"/>
      <c r="S626" s="41"/>
      <c r="T626" s="6">
        <v>1</v>
      </c>
    </row>
    <row r="627" spans="1:20" x14ac:dyDescent="0.15">
      <c r="A627" s="6" t="s">
        <v>386</v>
      </c>
      <c r="B627" s="9">
        <v>56.458399</v>
      </c>
      <c r="C627" s="9">
        <v>9.3984769999999997</v>
      </c>
      <c r="D627" s="6">
        <v>1</v>
      </c>
      <c r="E627" s="41"/>
      <c r="F627" s="41"/>
      <c r="G627" s="41"/>
      <c r="H627" s="41"/>
      <c r="I627" s="41"/>
      <c r="J627" s="41"/>
      <c r="K627" s="41"/>
      <c r="L627" s="41"/>
      <c r="M627" s="41"/>
      <c r="N627" s="41"/>
      <c r="O627" s="41"/>
      <c r="P627" s="41"/>
      <c r="Q627" s="41"/>
      <c r="R627" s="41"/>
      <c r="S627" s="41"/>
      <c r="T627" s="6">
        <v>1</v>
      </c>
    </row>
    <row r="628" spans="1:20" x14ac:dyDescent="0.15">
      <c r="A628" s="6" t="s">
        <v>7986</v>
      </c>
      <c r="B628" s="9">
        <v>55.37124</v>
      </c>
      <c r="C628" s="9">
        <v>9.6070480000000007</v>
      </c>
      <c r="D628" s="41"/>
      <c r="E628" s="41"/>
      <c r="F628" s="41"/>
      <c r="G628" s="41"/>
      <c r="H628" s="41"/>
      <c r="I628" s="41"/>
      <c r="J628" s="6">
        <v>1</v>
      </c>
      <c r="K628" s="41"/>
      <c r="L628" s="41"/>
      <c r="M628" s="41"/>
      <c r="N628" s="41"/>
      <c r="O628" s="41"/>
      <c r="P628" s="41"/>
      <c r="Q628" s="41"/>
      <c r="R628" s="41"/>
      <c r="S628" s="41"/>
      <c r="T628" s="6">
        <v>1</v>
      </c>
    </row>
    <row r="629" spans="1:20" x14ac:dyDescent="0.15">
      <c r="A629" s="6" t="s">
        <v>11329</v>
      </c>
      <c r="B629" s="9">
        <v>55.438549999999999</v>
      </c>
      <c r="C629" s="9">
        <v>9.2357659999999999</v>
      </c>
      <c r="D629" s="41"/>
      <c r="E629" s="41"/>
      <c r="F629" s="41"/>
      <c r="G629" s="41"/>
      <c r="H629" s="41"/>
      <c r="I629" s="41"/>
      <c r="J629" s="6">
        <v>1</v>
      </c>
      <c r="K629" s="41"/>
      <c r="L629" s="41"/>
      <c r="M629" s="41"/>
      <c r="N629" s="41"/>
      <c r="O629" s="41"/>
      <c r="P629" s="41"/>
      <c r="Q629" s="41"/>
      <c r="R629" s="41"/>
      <c r="S629" s="41"/>
      <c r="T629" s="6">
        <v>1</v>
      </c>
    </row>
    <row r="630" spans="1:20" x14ac:dyDescent="0.15">
      <c r="A630" s="6" t="s">
        <v>16</v>
      </c>
      <c r="B630" s="9">
        <v>54.875999999999998</v>
      </c>
      <c r="C630" s="9">
        <v>10.788</v>
      </c>
      <c r="D630" s="41"/>
      <c r="E630" s="41"/>
      <c r="F630" s="41"/>
      <c r="G630" s="41"/>
      <c r="H630" s="41"/>
      <c r="I630" s="41"/>
      <c r="J630" s="41"/>
      <c r="K630" s="41"/>
      <c r="L630" s="41"/>
      <c r="M630" s="41"/>
      <c r="N630" s="41"/>
      <c r="O630" s="6">
        <v>1</v>
      </c>
      <c r="P630" s="41"/>
      <c r="Q630" s="41"/>
      <c r="R630" s="41"/>
      <c r="S630" s="41"/>
      <c r="T630" s="6">
        <v>1</v>
      </c>
    </row>
    <row r="631" spans="1:20" x14ac:dyDescent="0.15">
      <c r="A631" s="6" t="s">
        <v>6696</v>
      </c>
      <c r="B631" s="9">
        <v>55.283299999999997</v>
      </c>
      <c r="C631" s="9">
        <v>11.816700000000001</v>
      </c>
      <c r="D631" s="41"/>
      <c r="E631" s="41"/>
      <c r="F631" s="41"/>
      <c r="G631" s="41"/>
      <c r="H631" s="41"/>
      <c r="I631" s="41"/>
      <c r="J631" s="6">
        <v>1</v>
      </c>
      <c r="K631" s="41"/>
      <c r="L631" s="41"/>
      <c r="M631" s="41"/>
      <c r="N631" s="41"/>
      <c r="O631" s="41"/>
      <c r="P631" s="41"/>
      <c r="Q631" s="41"/>
      <c r="R631" s="41"/>
      <c r="S631" s="41"/>
      <c r="T631" s="6">
        <v>1</v>
      </c>
    </row>
    <row r="632" spans="1:20" x14ac:dyDescent="0.15">
      <c r="A632" s="6" t="s">
        <v>387</v>
      </c>
      <c r="B632" s="9">
        <v>56.347704</v>
      </c>
      <c r="C632" s="9">
        <v>10.773607</v>
      </c>
      <c r="D632" s="6">
        <v>1</v>
      </c>
      <c r="E632" s="41"/>
      <c r="F632" s="41"/>
      <c r="G632" s="41"/>
      <c r="H632" s="41"/>
      <c r="I632" s="41"/>
      <c r="J632" s="41"/>
      <c r="K632" s="41"/>
      <c r="L632" s="41"/>
      <c r="M632" s="41"/>
      <c r="N632" s="41"/>
      <c r="O632" s="41"/>
      <c r="P632" s="41"/>
      <c r="Q632" s="41"/>
      <c r="R632" s="41"/>
      <c r="S632" s="41"/>
      <c r="T632" s="6">
        <v>1</v>
      </c>
    </row>
    <row r="633" spans="1:20" x14ac:dyDescent="0.15">
      <c r="A633" s="6" t="s">
        <v>388</v>
      </c>
      <c r="B633" s="9">
        <v>56.347704</v>
      </c>
      <c r="C633" s="9">
        <v>10.773607</v>
      </c>
      <c r="D633" s="6">
        <v>1</v>
      </c>
      <c r="E633" s="41"/>
      <c r="F633" s="41"/>
      <c r="G633" s="41"/>
      <c r="H633" s="41"/>
      <c r="I633" s="41"/>
      <c r="J633" s="41"/>
      <c r="K633" s="41"/>
      <c r="L633" s="41"/>
      <c r="M633" s="41"/>
      <c r="N633" s="41"/>
      <c r="O633" s="41"/>
      <c r="P633" s="41"/>
      <c r="Q633" s="41"/>
      <c r="R633" s="41"/>
      <c r="S633" s="41"/>
      <c r="T633" s="6">
        <v>1</v>
      </c>
    </row>
    <row r="634" spans="1:20" x14ac:dyDescent="0.15">
      <c r="A634" s="6" t="s">
        <v>389</v>
      </c>
      <c r="B634" s="9">
        <v>55.626303999999998</v>
      </c>
      <c r="C634" s="9">
        <v>11.330558999999999</v>
      </c>
      <c r="D634" s="41"/>
      <c r="E634" s="41"/>
      <c r="F634" s="41"/>
      <c r="G634" s="41"/>
      <c r="H634" s="41"/>
      <c r="I634" s="41"/>
      <c r="J634" s="41"/>
      <c r="K634" s="41"/>
      <c r="L634" s="41"/>
      <c r="M634" s="41"/>
      <c r="N634" s="6">
        <v>1</v>
      </c>
      <c r="O634" s="6">
        <v>1</v>
      </c>
      <c r="P634" s="41"/>
      <c r="Q634" s="41"/>
      <c r="R634" s="41"/>
      <c r="S634" s="41"/>
      <c r="T634" s="6">
        <v>2</v>
      </c>
    </row>
    <row r="635" spans="1:20" x14ac:dyDescent="0.15">
      <c r="A635" s="6" t="s">
        <v>7830</v>
      </c>
      <c r="B635" s="9">
        <v>55.518300000000004</v>
      </c>
      <c r="C635" s="9">
        <v>12.1303</v>
      </c>
      <c r="D635" s="41"/>
      <c r="E635" s="41"/>
      <c r="F635" s="41"/>
      <c r="G635" s="41"/>
      <c r="H635" s="41"/>
      <c r="I635" s="41"/>
      <c r="J635" s="6">
        <v>1</v>
      </c>
      <c r="K635" s="41"/>
      <c r="L635" s="41"/>
      <c r="M635" s="41"/>
      <c r="N635" s="41"/>
      <c r="O635" s="41"/>
      <c r="P635" s="41"/>
      <c r="Q635" s="41"/>
      <c r="R635" s="41"/>
      <c r="S635" s="41"/>
      <c r="T635" s="6">
        <v>1</v>
      </c>
    </row>
    <row r="636" spans="1:20" x14ac:dyDescent="0.15">
      <c r="A636" s="6" t="s">
        <v>390</v>
      </c>
      <c r="B636" s="9">
        <v>55.249000000000002</v>
      </c>
      <c r="C636" s="9">
        <v>11.228</v>
      </c>
      <c r="D636" s="6">
        <v>1</v>
      </c>
      <c r="E636" s="41"/>
      <c r="F636" s="41"/>
      <c r="G636" s="41"/>
      <c r="H636" s="41"/>
      <c r="I636" s="41"/>
      <c r="J636" s="41"/>
      <c r="K636" s="41"/>
      <c r="L636" s="41"/>
      <c r="M636" s="41"/>
      <c r="N636" s="41"/>
      <c r="O636" s="41"/>
      <c r="P636" s="41"/>
      <c r="Q636" s="41"/>
      <c r="R636" s="41"/>
      <c r="S636" s="41"/>
      <c r="T636" s="6">
        <v>1</v>
      </c>
    </row>
    <row r="637" spans="1:20" x14ac:dyDescent="0.15">
      <c r="A637" s="6" t="s">
        <v>11330</v>
      </c>
      <c r="B637" s="9">
        <v>56.482999999999997</v>
      </c>
      <c r="C637" s="9">
        <v>10.55</v>
      </c>
      <c r="D637" s="41"/>
      <c r="E637" s="41"/>
      <c r="F637" s="41"/>
      <c r="G637" s="41"/>
      <c r="H637" s="41"/>
      <c r="I637" s="41"/>
      <c r="J637" s="6">
        <v>1</v>
      </c>
      <c r="K637" s="41"/>
      <c r="L637" s="41"/>
      <c r="M637" s="41"/>
      <c r="N637" s="41"/>
      <c r="O637" s="41"/>
      <c r="P637" s="41"/>
      <c r="Q637" s="41"/>
      <c r="R637" s="41"/>
      <c r="S637" s="41"/>
      <c r="T637" s="6">
        <v>1</v>
      </c>
    </row>
    <row r="638" spans="1:20" x14ac:dyDescent="0.15">
      <c r="A638" s="6" t="s">
        <v>7550</v>
      </c>
      <c r="B638" s="9">
        <v>56.490499999999997</v>
      </c>
      <c r="C638" s="9">
        <v>10.512700000000001</v>
      </c>
      <c r="D638" s="41"/>
      <c r="E638" s="41"/>
      <c r="F638" s="41"/>
      <c r="G638" s="41"/>
      <c r="H638" s="41"/>
      <c r="I638" s="41"/>
      <c r="J638" s="6">
        <v>1</v>
      </c>
      <c r="K638" s="41"/>
      <c r="L638" s="41"/>
      <c r="M638" s="41"/>
      <c r="N638" s="41"/>
      <c r="O638" s="41"/>
      <c r="P638" s="41"/>
      <c r="Q638" s="41"/>
      <c r="R638" s="41"/>
      <c r="S638" s="41"/>
      <c r="T638" s="6">
        <v>1</v>
      </c>
    </row>
    <row r="639" spans="1:20" x14ac:dyDescent="0.15">
      <c r="A639" s="6" t="s">
        <v>391</v>
      </c>
      <c r="B639" s="9">
        <v>56.195796000000001</v>
      </c>
      <c r="C639" s="9">
        <v>10.435634</v>
      </c>
      <c r="D639" s="6">
        <v>1</v>
      </c>
      <c r="E639" s="41"/>
      <c r="F639" s="41"/>
      <c r="G639" s="41"/>
      <c r="H639" s="41"/>
      <c r="I639" s="41"/>
      <c r="J639" s="41"/>
      <c r="K639" s="41"/>
      <c r="L639" s="41"/>
      <c r="M639" s="41"/>
      <c r="N639" s="41"/>
      <c r="O639" s="41"/>
      <c r="P639" s="41"/>
      <c r="Q639" s="41"/>
      <c r="R639" s="41"/>
      <c r="S639" s="41"/>
      <c r="T639" s="6">
        <v>1</v>
      </c>
    </row>
    <row r="640" spans="1:20" x14ac:dyDescent="0.15">
      <c r="A640" s="6" t="s">
        <v>392</v>
      </c>
      <c r="B640" s="9">
        <v>55.388427</v>
      </c>
      <c r="C640" s="9">
        <v>9.8188659999999999</v>
      </c>
      <c r="D640" s="6">
        <v>1</v>
      </c>
      <c r="E640" s="6">
        <v>1</v>
      </c>
      <c r="F640" s="6">
        <v>1</v>
      </c>
      <c r="G640" s="41"/>
      <c r="H640" s="41"/>
      <c r="I640" s="41"/>
      <c r="J640" s="41"/>
      <c r="K640" s="41"/>
      <c r="L640" s="41"/>
      <c r="M640" s="6">
        <v>1</v>
      </c>
      <c r="N640" s="6">
        <v>1</v>
      </c>
      <c r="O640" s="6">
        <v>1</v>
      </c>
      <c r="P640" s="41"/>
      <c r="Q640" s="41"/>
      <c r="R640" s="6">
        <v>1</v>
      </c>
      <c r="S640" s="41"/>
      <c r="T640" s="6">
        <v>7</v>
      </c>
    </row>
    <row r="641" spans="1:20" x14ac:dyDescent="0.15">
      <c r="A641" s="6" t="s">
        <v>393</v>
      </c>
      <c r="B641" s="9">
        <v>55.388427</v>
      </c>
      <c r="C641" s="9">
        <v>9.8188659999999999</v>
      </c>
      <c r="D641" s="41"/>
      <c r="E641" s="41"/>
      <c r="F641" s="41"/>
      <c r="G641" s="41"/>
      <c r="H641" s="41"/>
      <c r="I641" s="6">
        <v>1</v>
      </c>
      <c r="J641" s="41"/>
      <c r="K641" s="41"/>
      <c r="L641" s="41"/>
      <c r="M641" s="41"/>
      <c r="N641" s="41"/>
      <c r="O641" s="41"/>
      <c r="P641" s="41"/>
      <c r="Q641" s="41"/>
      <c r="R641" s="41"/>
      <c r="S641" s="6">
        <v>1</v>
      </c>
      <c r="T641" s="6">
        <v>2</v>
      </c>
    </row>
    <row r="642" spans="1:20" x14ac:dyDescent="0.15">
      <c r="A642" s="6" t="s">
        <v>394</v>
      </c>
      <c r="B642" s="9">
        <v>55.710999999999999</v>
      </c>
      <c r="C642" s="9">
        <v>12.273999999999999</v>
      </c>
      <c r="D642" s="6">
        <v>1</v>
      </c>
      <c r="E642" s="41"/>
      <c r="F642" s="41"/>
      <c r="G642" s="41"/>
      <c r="H642" s="41"/>
      <c r="I642" s="41"/>
      <c r="J642" s="41"/>
      <c r="K642" s="41"/>
      <c r="L642" s="41"/>
      <c r="M642" s="41"/>
      <c r="N642" s="41"/>
      <c r="O642" s="41"/>
      <c r="P642" s="41"/>
      <c r="Q642" s="41"/>
      <c r="R642" s="41"/>
      <c r="S642" s="41"/>
      <c r="T642" s="6">
        <v>1</v>
      </c>
    </row>
    <row r="643" spans="1:20" x14ac:dyDescent="0.15">
      <c r="A643" s="6" t="s">
        <v>395</v>
      </c>
      <c r="B643" s="9">
        <v>56.600698999999999</v>
      </c>
      <c r="C643" s="9">
        <v>10.311011000000001</v>
      </c>
      <c r="D643" s="41"/>
      <c r="E643" s="41"/>
      <c r="F643" s="41"/>
      <c r="G643" s="41"/>
      <c r="H643" s="41"/>
      <c r="I643" s="41"/>
      <c r="J643" s="41"/>
      <c r="K643" s="41"/>
      <c r="L643" s="41"/>
      <c r="M643" s="41"/>
      <c r="N643" s="41"/>
      <c r="O643" s="41"/>
      <c r="P643" s="41"/>
      <c r="Q643" s="41"/>
      <c r="R643" s="6">
        <v>1</v>
      </c>
      <c r="S643" s="6">
        <v>1</v>
      </c>
      <c r="T643" s="6">
        <v>2</v>
      </c>
    </row>
    <row r="644" spans="1:20" x14ac:dyDescent="0.15">
      <c r="A644" s="6" t="s">
        <v>396</v>
      </c>
      <c r="B644" s="9">
        <v>57.552973999999999</v>
      </c>
      <c r="C644" s="9">
        <v>10.156924</v>
      </c>
      <c r="D644" s="41"/>
      <c r="E644" s="41"/>
      <c r="F644" s="41"/>
      <c r="G644" s="41"/>
      <c r="H644" s="41"/>
      <c r="I644" s="6">
        <v>1</v>
      </c>
      <c r="J644" s="41"/>
      <c r="K644" s="41"/>
      <c r="L644" s="41"/>
      <c r="M644" s="41"/>
      <c r="N644" s="41"/>
      <c r="O644" s="41"/>
      <c r="P644" s="41"/>
      <c r="Q644" s="41"/>
      <c r="R644" s="41"/>
      <c r="S644" s="41"/>
      <c r="T644" s="6">
        <v>1</v>
      </c>
    </row>
    <row r="645" spans="1:20" x14ac:dyDescent="0.15">
      <c r="A645" s="6" t="s">
        <v>7422</v>
      </c>
      <c r="B645" s="9">
        <v>55.59</v>
      </c>
      <c r="C645" s="9">
        <v>11.544</v>
      </c>
      <c r="D645" s="41"/>
      <c r="E645" s="41"/>
      <c r="F645" s="41"/>
      <c r="G645" s="41"/>
      <c r="H645" s="41"/>
      <c r="I645" s="41"/>
      <c r="J645" s="6">
        <v>1</v>
      </c>
      <c r="K645" s="41"/>
      <c r="L645" s="41"/>
      <c r="M645" s="41"/>
      <c r="N645" s="41"/>
      <c r="O645" s="41"/>
      <c r="P645" s="41"/>
      <c r="Q645" s="41"/>
      <c r="R645" s="41"/>
      <c r="S645" s="41"/>
      <c r="T645" s="6">
        <v>1</v>
      </c>
    </row>
    <row r="646" spans="1:20" x14ac:dyDescent="0.15">
      <c r="A646" s="6" t="s">
        <v>397</v>
      </c>
      <c r="B646" s="9">
        <v>55.590181000000001</v>
      </c>
      <c r="C646" s="9">
        <v>11.502171000000001</v>
      </c>
      <c r="D646" s="41"/>
      <c r="E646" s="6">
        <v>1</v>
      </c>
      <c r="F646" s="6">
        <v>1</v>
      </c>
      <c r="G646" s="41"/>
      <c r="H646" s="41"/>
      <c r="I646" s="41"/>
      <c r="J646" s="41"/>
      <c r="K646" s="41"/>
      <c r="L646" s="41"/>
      <c r="M646" s="6">
        <v>1</v>
      </c>
      <c r="N646" s="41"/>
      <c r="O646" s="41"/>
      <c r="P646" s="41"/>
      <c r="Q646" s="41"/>
      <c r="R646" s="41"/>
      <c r="S646" s="41"/>
      <c r="T646" s="6">
        <v>3</v>
      </c>
    </row>
    <row r="647" spans="1:20" x14ac:dyDescent="0.15">
      <c r="A647" s="6" t="s">
        <v>398</v>
      </c>
      <c r="B647" s="9">
        <v>55.589818000000001</v>
      </c>
      <c r="C647" s="9">
        <v>11.528907</v>
      </c>
      <c r="D647" s="41"/>
      <c r="E647" s="41"/>
      <c r="F647" s="41"/>
      <c r="G647" s="41"/>
      <c r="H647" s="41"/>
      <c r="I647" s="41"/>
      <c r="J647" s="41"/>
      <c r="K647" s="41"/>
      <c r="L647" s="6">
        <v>1</v>
      </c>
      <c r="M647" s="41"/>
      <c r="N647" s="41"/>
      <c r="O647" s="41"/>
      <c r="P647" s="41"/>
      <c r="Q647" s="41"/>
      <c r="R647" s="41"/>
      <c r="S647" s="41"/>
      <c r="T647" s="6">
        <v>1</v>
      </c>
    </row>
    <row r="648" spans="1:20" x14ac:dyDescent="0.15">
      <c r="A648" s="6" t="s">
        <v>399</v>
      </c>
      <c r="B648" s="9">
        <v>55.589818000000001</v>
      </c>
      <c r="C648" s="9">
        <v>11.528907</v>
      </c>
      <c r="D648" s="6">
        <v>1</v>
      </c>
      <c r="E648" s="41"/>
      <c r="F648" s="41"/>
      <c r="G648" s="41"/>
      <c r="H648" s="41"/>
      <c r="I648" s="41"/>
      <c r="J648" s="41"/>
      <c r="K648" s="41"/>
      <c r="L648" s="41"/>
      <c r="M648" s="41"/>
      <c r="N648" s="41"/>
      <c r="O648" s="41"/>
      <c r="P648" s="41"/>
      <c r="Q648" s="41"/>
      <c r="R648" s="41"/>
      <c r="S648" s="41"/>
      <c r="T648" s="6">
        <v>1</v>
      </c>
    </row>
    <row r="649" spans="1:20" x14ac:dyDescent="0.15">
      <c r="A649" s="6" t="s">
        <v>400</v>
      </c>
      <c r="B649" s="9">
        <v>55.600375</v>
      </c>
      <c r="C649" s="9">
        <v>12.106987999999999</v>
      </c>
      <c r="D649" s="41"/>
      <c r="E649" s="41"/>
      <c r="F649" s="41"/>
      <c r="G649" s="41"/>
      <c r="H649" s="41"/>
      <c r="I649" s="41"/>
      <c r="J649" s="6">
        <v>1</v>
      </c>
      <c r="K649" s="6">
        <v>1</v>
      </c>
      <c r="L649" s="41"/>
      <c r="M649" s="41"/>
      <c r="N649" s="41"/>
      <c r="O649" s="41"/>
      <c r="P649" s="41"/>
      <c r="Q649" s="41"/>
      <c r="R649" s="41"/>
      <c r="S649" s="41"/>
      <c r="T649" s="6">
        <v>2</v>
      </c>
    </row>
    <row r="650" spans="1:20" x14ac:dyDescent="0.15">
      <c r="A650" s="6" t="s">
        <v>7206</v>
      </c>
      <c r="B650" s="9">
        <v>57.07638</v>
      </c>
      <c r="C650" s="9">
        <v>10.25577</v>
      </c>
      <c r="D650" s="41"/>
      <c r="E650" s="41"/>
      <c r="F650" s="41"/>
      <c r="G650" s="41"/>
      <c r="H650" s="41"/>
      <c r="I650" s="41"/>
      <c r="J650" s="6">
        <v>1</v>
      </c>
      <c r="K650" s="41"/>
      <c r="L650" s="41"/>
      <c r="M650" s="41"/>
      <c r="N650" s="41"/>
      <c r="O650" s="41"/>
      <c r="P650" s="41"/>
      <c r="Q650" s="41"/>
      <c r="R650" s="41"/>
      <c r="S650" s="41"/>
      <c r="T650" s="6">
        <v>1</v>
      </c>
    </row>
    <row r="651" spans="1:20" x14ac:dyDescent="0.15">
      <c r="A651" s="6" t="s">
        <v>11331</v>
      </c>
      <c r="B651" s="9">
        <v>55.671729999999997</v>
      </c>
      <c r="C651" s="9">
        <v>9.5750139999999995</v>
      </c>
      <c r="D651" s="41"/>
      <c r="E651" s="41"/>
      <c r="F651" s="41"/>
      <c r="G651" s="41"/>
      <c r="H651" s="41"/>
      <c r="I651" s="41"/>
      <c r="J651" s="6">
        <v>1</v>
      </c>
      <c r="K651" s="41"/>
      <c r="L651" s="41"/>
      <c r="M651" s="41"/>
      <c r="N651" s="41"/>
      <c r="O651" s="41"/>
      <c r="P651" s="41"/>
      <c r="Q651" s="41"/>
      <c r="R651" s="41"/>
      <c r="S651" s="41"/>
      <c r="T651" s="6">
        <v>1</v>
      </c>
    </row>
    <row r="652" spans="1:20" x14ac:dyDescent="0.15">
      <c r="A652" s="6" t="s">
        <v>401</v>
      </c>
      <c r="B652" s="9">
        <v>55.620154999999997</v>
      </c>
      <c r="C652" s="9">
        <v>11.528988999999999</v>
      </c>
      <c r="D652" s="41"/>
      <c r="E652" s="41"/>
      <c r="F652" s="6">
        <v>1</v>
      </c>
      <c r="G652" s="41"/>
      <c r="H652" s="41"/>
      <c r="I652" s="41"/>
      <c r="J652" s="41"/>
      <c r="K652" s="41"/>
      <c r="L652" s="41"/>
      <c r="M652" s="41"/>
      <c r="N652" s="41"/>
      <c r="O652" s="41"/>
      <c r="P652" s="41"/>
      <c r="Q652" s="41"/>
      <c r="R652" s="41"/>
      <c r="S652" s="41"/>
      <c r="T652" s="6">
        <v>1</v>
      </c>
    </row>
    <row r="653" spans="1:20" x14ac:dyDescent="0.15">
      <c r="A653" s="6" t="s">
        <v>402</v>
      </c>
      <c r="B653" s="9">
        <v>55.603656000000001</v>
      </c>
      <c r="C653" s="9">
        <v>11.587626999999999</v>
      </c>
      <c r="D653" s="6">
        <v>1</v>
      </c>
      <c r="E653" s="41"/>
      <c r="F653" s="41"/>
      <c r="G653" s="41"/>
      <c r="H653" s="41"/>
      <c r="I653" s="41"/>
      <c r="J653" s="41"/>
      <c r="K653" s="41"/>
      <c r="L653" s="41"/>
      <c r="M653" s="41"/>
      <c r="N653" s="41"/>
      <c r="O653" s="41"/>
      <c r="P653" s="41"/>
      <c r="Q653" s="41"/>
      <c r="R653" s="41"/>
      <c r="S653" s="41"/>
      <c r="T653" s="6">
        <v>1</v>
      </c>
    </row>
    <row r="654" spans="1:20" x14ac:dyDescent="0.15">
      <c r="A654" s="6" t="s">
        <v>7630</v>
      </c>
      <c r="B654" s="9">
        <v>56.912779999999998</v>
      </c>
      <c r="C654" s="9">
        <v>9.2980540000000005</v>
      </c>
      <c r="D654" s="41"/>
      <c r="E654" s="41"/>
      <c r="F654" s="41"/>
      <c r="G654" s="41"/>
      <c r="H654" s="41"/>
      <c r="I654" s="41"/>
      <c r="J654" s="6">
        <v>1</v>
      </c>
      <c r="K654" s="41"/>
      <c r="L654" s="41"/>
      <c r="M654" s="41"/>
      <c r="N654" s="41"/>
      <c r="O654" s="41"/>
      <c r="P654" s="41"/>
      <c r="Q654" s="41"/>
      <c r="R654" s="41"/>
      <c r="S654" s="41"/>
      <c r="T654" s="6">
        <v>1</v>
      </c>
    </row>
    <row r="655" spans="1:20" x14ac:dyDescent="0.15">
      <c r="A655" s="6" t="s">
        <v>403</v>
      </c>
      <c r="B655" s="9">
        <v>56.146000000000001</v>
      </c>
      <c r="C655" s="9">
        <v>10.552</v>
      </c>
      <c r="D655" s="6">
        <v>1</v>
      </c>
      <c r="E655" s="41"/>
      <c r="F655" s="41"/>
      <c r="G655" s="41"/>
      <c r="H655" s="41"/>
      <c r="I655" s="6">
        <v>1</v>
      </c>
      <c r="J655" s="41"/>
      <c r="K655" s="41"/>
      <c r="L655" s="41"/>
      <c r="M655" s="41"/>
      <c r="N655" s="41"/>
      <c r="O655" s="6">
        <v>1</v>
      </c>
      <c r="P655" s="41"/>
      <c r="Q655" s="41"/>
      <c r="R655" s="41"/>
      <c r="S655" s="6">
        <v>1</v>
      </c>
      <c r="T655" s="6">
        <v>4</v>
      </c>
    </row>
    <row r="656" spans="1:20" x14ac:dyDescent="0.15">
      <c r="A656" s="6" t="s">
        <v>404</v>
      </c>
      <c r="B656" s="9">
        <v>56.146000000000001</v>
      </c>
      <c r="C656" s="9">
        <v>10.552</v>
      </c>
      <c r="D656" s="6">
        <v>1</v>
      </c>
      <c r="E656" s="41"/>
      <c r="F656" s="41"/>
      <c r="G656" s="41"/>
      <c r="H656" s="41"/>
      <c r="I656" s="6">
        <v>1</v>
      </c>
      <c r="J656" s="41"/>
      <c r="K656" s="41"/>
      <c r="L656" s="41"/>
      <c r="M656" s="41"/>
      <c r="N656" s="6">
        <v>1</v>
      </c>
      <c r="O656" s="6">
        <v>1</v>
      </c>
      <c r="P656" s="41"/>
      <c r="Q656" s="41"/>
      <c r="R656" s="41"/>
      <c r="S656" s="6">
        <v>1</v>
      </c>
      <c r="T656" s="6">
        <v>5</v>
      </c>
    </row>
    <row r="657" spans="1:20" x14ac:dyDescent="0.15">
      <c r="A657" s="6" t="s">
        <v>405</v>
      </c>
      <c r="B657" s="9">
        <v>56.152455000000003</v>
      </c>
      <c r="C657" s="9">
        <v>10.541892000000001</v>
      </c>
      <c r="D657" s="41"/>
      <c r="E657" s="6">
        <v>1</v>
      </c>
      <c r="F657" s="41"/>
      <c r="G657" s="41"/>
      <c r="H657" s="41"/>
      <c r="I657" s="6">
        <v>1</v>
      </c>
      <c r="J657" s="41"/>
      <c r="K657" s="41"/>
      <c r="L657" s="41"/>
      <c r="M657" s="41"/>
      <c r="N657" s="6">
        <v>1</v>
      </c>
      <c r="O657" s="6">
        <v>1</v>
      </c>
      <c r="P657" s="41"/>
      <c r="Q657" s="41"/>
      <c r="R657" s="6">
        <v>1</v>
      </c>
      <c r="S657" s="6">
        <v>1</v>
      </c>
      <c r="T657" s="6">
        <v>6</v>
      </c>
    </row>
    <row r="658" spans="1:20" x14ac:dyDescent="0.15">
      <c r="A658" s="6" t="s">
        <v>406</v>
      </c>
      <c r="B658" s="9">
        <v>56.152455000000003</v>
      </c>
      <c r="C658" s="9">
        <v>10.541892000000001</v>
      </c>
      <c r="D658" s="41"/>
      <c r="E658" s="41"/>
      <c r="F658" s="41"/>
      <c r="G658" s="41"/>
      <c r="H658" s="41"/>
      <c r="I658" s="6">
        <v>1</v>
      </c>
      <c r="J658" s="41"/>
      <c r="K658" s="41"/>
      <c r="L658" s="41"/>
      <c r="M658" s="41"/>
      <c r="N658" s="41"/>
      <c r="O658" s="41"/>
      <c r="P658" s="41"/>
      <c r="Q658" s="41"/>
      <c r="R658" s="41"/>
      <c r="S658" s="6">
        <v>1</v>
      </c>
      <c r="T658" s="6">
        <v>2</v>
      </c>
    </row>
    <row r="659" spans="1:20" x14ac:dyDescent="0.15">
      <c r="A659" s="6" t="s">
        <v>11332</v>
      </c>
      <c r="B659" s="9">
        <v>55.512</v>
      </c>
      <c r="C659" s="9">
        <v>12.3225</v>
      </c>
      <c r="D659" s="41"/>
      <c r="E659" s="41"/>
      <c r="F659" s="41"/>
      <c r="G659" s="41"/>
      <c r="H659" s="41"/>
      <c r="I659" s="41"/>
      <c r="J659" s="6">
        <v>1</v>
      </c>
      <c r="K659" s="41"/>
      <c r="L659" s="41"/>
      <c r="M659" s="41"/>
      <c r="N659" s="41"/>
      <c r="O659" s="41"/>
      <c r="P659" s="41"/>
      <c r="Q659" s="41"/>
      <c r="R659" s="41"/>
      <c r="S659" s="41"/>
      <c r="T659" s="6">
        <v>1</v>
      </c>
    </row>
    <row r="660" spans="1:20" x14ac:dyDescent="0.15">
      <c r="A660" s="6" t="s">
        <v>7170</v>
      </c>
      <c r="B660" s="9">
        <v>55.079900000000002</v>
      </c>
      <c r="C660" s="9">
        <v>14.920400000000001</v>
      </c>
      <c r="D660" s="41"/>
      <c r="E660" s="41"/>
      <c r="F660" s="41"/>
      <c r="G660" s="41"/>
      <c r="H660" s="41"/>
      <c r="I660" s="41"/>
      <c r="J660" s="6">
        <v>1</v>
      </c>
      <c r="K660" s="41"/>
      <c r="L660" s="41"/>
      <c r="M660" s="41"/>
      <c r="N660" s="41"/>
      <c r="O660" s="41"/>
      <c r="P660" s="41"/>
      <c r="Q660" s="41"/>
      <c r="R660" s="41"/>
      <c r="S660" s="41"/>
      <c r="T660" s="6">
        <v>1</v>
      </c>
    </row>
    <row r="661" spans="1:20" x14ac:dyDescent="0.15">
      <c r="A661" s="6" t="s">
        <v>407</v>
      </c>
      <c r="B661" s="9">
        <v>55.552999999999997</v>
      </c>
      <c r="C661" s="9">
        <v>11.683999999999999</v>
      </c>
      <c r="D661" s="6">
        <v>1</v>
      </c>
      <c r="E661" s="41"/>
      <c r="F661" s="41"/>
      <c r="G661" s="41"/>
      <c r="H661" s="41"/>
      <c r="I661" s="41"/>
      <c r="J661" s="41"/>
      <c r="K661" s="41"/>
      <c r="L661" s="41"/>
      <c r="M661" s="41"/>
      <c r="N661" s="41"/>
      <c r="O661" s="41"/>
      <c r="P661" s="41"/>
      <c r="Q661" s="41"/>
      <c r="R661" s="41"/>
      <c r="S661" s="41"/>
      <c r="T661" s="6">
        <v>1</v>
      </c>
    </row>
    <row r="662" spans="1:20" x14ac:dyDescent="0.15">
      <c r="A662" s="6" t="s">
        <v>1512</v>
      </c>
      <c r="B662" s="9">
        <v>55.055639999999997</v>
      </c>
      <c r="C662" s="9">
        <v>14.88523</v>
      </c>
      <c r="D662" s="6">
        <v>1</v>
      </c>
      <c r="E662" s="41"/>
      <c r="F662" s="41"/>
      <c r="G662" s="41"/>
      <c r="H662" s="41"/>
      <c r="I662" s="41"/>
      <c r="J662" s="6">
        <v>1</v>
      </c>
      <c r="K662" s="41"/>
      <c r="L662" s="41"/>
      <c r="M662" s="41"/>
      <c r="N662" s="41"/>
      <c r="O662" s="41"/>
      <c r="P662" s="41"/>
      <c r="Q662" s="41"/>
      <c r="R662" s="41"/>
      <c r="S662" s="41"/>
      <c r="T662" s="6">
        <v>2</v>
      </c>
    </row>
    <row r="663" spans="1:20" x14ac:dyDescent="0.15">
      <c r="A663" s="6" t="s">
        <v>11333</v>
      </c>
      <c r="B663" s="9">
        <v>55.470219999999998</v>
      </c>
      <c r="C663" s="9">
        <v>8.5188140000000008</v>
      </c>
      <c r="D663" s="41"/>
      <c r="E663" s="41"/>
      <c r="F663" s="41"/>
      <c r="G663" s="41"/>
      <c r="H663" s="41"/>
      <c r="I663" s="41"/>
      <c r="J663" s="6">
        <v>1</v>
      </c>
      <c r="K663" s="41"/>
      <c r="L663" s="41"/>
      <c r="M663" s="41"/>
      <c r="N663" s="41"/>
      <c r="O663" s="41"/>
      <c r="P663" s="41"/>
      <c r="Q663" s="41"/>
      <c r="R663" s="41"/>
      <c r="S663" s="41"/>
      <c r="T663" s="6">
        <v>1</v>
      </c>
    </row>
    <row r="664" spans="1:20" x14ac:dyDescent="0.15">
      <c r="A664" s="6" t="s">
        <v>408</v>
      </c>
      <c r="B664" s="9">
        <v>55.847999999999999</v>
      </c>
      <c r="C664" s="9">
        <v>12.56</v>
      </c>
      <c r="D664" s="6">
        <v>1</v>
      </c>
      <c r="E664" s="41"/>
      <c r="F664" s="41"/>
      <c r="G664" s="41"/>
      <c r="H664" s="41"/>
      <c r="I664" s="41"/>
      <c r="J664" s="6">
        <v>1</v>
      </c>
      <c r="K664" s="41"/>
      <c r="L664" s="41"/>
      <c r="M664" s="41"/>
      <c r="N664" s="41"/>
      <c r="O664" s="41"/>
      <c r="P664" s="41"/>
      <c r="Q664" s="41"/>
      <c r="R664" s="41"/>
      <c r="S664" s="41"/>
      <c r="T664" s="6">
        <v>2</v>
      </c>
    </row>
    <row r="665" spans="1:20" x14ac:dyDescent="0.15">
      <c r="A665" s="6" t="s">
        <v>409</v>
      </c>
      <c r="B665" s="9">
        <v>55.852603000000002</v>
      </c>
      <c r="C665" s="9">
        <v>12.559704</v>
      </c>
      <c r="D665" s="41"/>
      <c r="E665" s="41"/>
      <c r="F665" s="41"/>
      <c r="G665" s="41"/>
      <c r="H665" s="41"/>
      <c r="I665" s="41"/>
      <c r="J665" s="41"/>
      <c r="K665" s="41"/>
      <c r="L665" s="41"/>
      <c r="M665" s="41"/>
      <c r="N665" s="6">
        <v>1</v>
      </c>
      <c r="O665" s="6">
        <v>1</v>
      </c>
      <c r="P665" s="41"/>
      <c r="Q665" s="41"/>
      <c r="R665" s="41"/>
      <c r="S665" s="41"/>
      <c r="T665" s="6">
        <v>2</v>
      </c>
    </row>
    <row r="666" spans="1:20" x14ac:dyDescent="0.15">
      <c r="A666" s="6" t="s">
        <v>410</v>
      </c>
      <c r="B666" s="9">
        <v>55.852196999999997</v>
      </c>
      <c r="C666" s="9">
        <v>12.541648</v>
      </c>
      <c r="D666" s="41"/>
      <c r="E666" s="41"/>
      <c r="F666" s="41"/>
      <c r="G666" s="41"/>
      <c r="H666" s="41"/>
      <c r="I666" s="41"/>
      <c r="J666" s="41"/>
      <c r="K666" s="41"/>
      <c r="L666" s="6">
        <v>1</v>
      </c>
      <c r="M666" s="41"/>
      <c r="N666" s="6">
        <v>1</v>
      </c>
      <c r="O666" s="6">
        <v>1</v>
      </c>
      <c r="P666" s="41"/>
      <c r="Q666" s="41"/>
      <c r="R666" s="41"/>
      <c r="S666" s="41"/>
      <c r="T666" s="6">
        <v>3</v>
      </c>
    </row>
    <row r="667" spans="1:20" x14ac:dyDescent="0.15">
      <c r="A667" s="6" t="s">
        <v>411</v>
      </c>
      <c r="B667" s="9">
        <v>55.848495</v>
      </c>
      <c r="C667" s="9">
        <v>12.550836</v>
      </c>
      <c r="D667" s="41"/>
      <c r="E667" s="41"/>
      <c r="F667" s="41"/>
      <c r="G667" s="41"/>
      <c r="H667" s="41"/>
      <c r="I667" s="6">
        <v>1</v>
      </c>
      <c r="J667" s="41"/>
      <c r="K667" s="41"/>
      <c r="L667" s="6">
        <v>1</v>
      </c>
      <c r="M667" s="41"/>
      <c r="N667" s="6">
        <v>1</v>
      </c>
      <c r="O667" s="6">
        <v>1</v>
      </c>
      <c r="P667" s="41"/>
      <c r="Q667" s="41"/>
      <c r="R667" s="41"/>
      <c r="S667" s="41"/>
      <c r="T667" s="6">
        <v>4</v>
      </c>
    </row>
    <row r="668" spans="1:20" x14ac:dyDescent="0.15">
      <c r="A668" s="6" t="s">
        <v>412</v>
      </c>
      <c r="B668" s="9">
        <v>55.848495</v>
      </c>
      <c r="C668" s="9">
        <v>12.550836</v>
      </c>
      <c r="D668" s="41"/>
      <c r="E668" s="41"/>
      <c r="F668" s="41"/>
      <c r="G668" s="41"/>
      <c r="H668" s="41"/>
      <c r="I668" s="6">
        <v>1</v>
      </c>
      <c r="J668" s="41"/>
      <c r="K668" s="41"/>
      <c r="L668" s="41"/>
      <c r="M668" s="41"/>
      <c r="N668" s="41"/>
      <c r="O668" s="41"/>
      <c r="P668" s="41"/>
      <c r="Q668" s="41"/>
      <c r="R668" s="41"/>
      <c r="S668" s="41"/>
      <c r="T668" s="6">
        <v>1</v>
      </c>
    </row>
    <row r="669" spans="1:20" x14ac:dyDescent="0.15">
      <c r="A669" s="6" t="s">
        <v>413</v>
      </c>
      <c r="B669" s="9">
        <v>55.847631</v>
      </c>
      <c r="C669" s="9">
        <v>12.554353000000001</v>
      </c>
      <c r="D669" s="6">
        <v>1</v>
      </c>
      <c r="E669" s="41"/>
      <c r="F669" s="41"/>
      <c r="G669" s="41"/>
      <c r="H669" s="41"/>
      <c r="I669" s="41"/>
      <c r="J669" s="6">
        <v>1</v>
      </c>
      <c r="K669" s="41"/>
      <c r="L669" s="41"/>
      <c r="M669" s="41"/>
      <c r="N669" s="6">
        <v>1</v>
      </c>
      <c r="O669" s="6">
        <v>1</v>
      </c>
      <c r="P669" s="41"/>
      <c r="Q669" s="41"/>
      <c r="R669" s="41"/>
      <c r="S669" s="41"/>
      <c r="T669" s="6">
        <v>4</v>
      </c>
    </row>
    <row r="670" spans="1:20" x14ac:dyDescent="0.15">
      <c r="A670" s="6" t="s">
        <v>414</v>
      </c>
      <c r="B670" s="9">
        <v>55.403191</v>
      </c>
      <c r="C670" s="9">
        <v>12.183491999999999</v>
      </c>
      <c r="D670" s="41"/>
      <c r="E670" s="41"/>
      <c r="F670" s="41"/>
      <c r="G670" s="6">
        <v>1</v>
      </c>
      <c r="H670" s="41"/>
      <c r="I670" s="41"/>
      <c r="J670" s="41"/>
      <c r="K670" s="41"/>
      <c r="L670" s="41"/>
      <c r="M670" s="41"/>
      <c r="N670" s="41"/>
      <c r="O670" s="41"/>
      <c r="P670" s="41"/>
      <c r="Q670" s="41"/>
      <c r="R670" s="41"/>
      <c r="S670" s="41"/>
      <c r="T670" s="6">
        <v>1</v>
      </c>
    </row>
    <row r="671" spans="1:20" x14ac:dyDescent="0.15">
      <c r="A671" s="6" t="s">
        <v>6916</v>
      </c>
      <c r="B671" s="9">
        <v>55.483330000000002</v>
      </c>
      <c r="C671" s="9">
        <v>9.15</v>
      </c>
      <c r="D671" s="41"/>
      <c r="E671" s="41"/>
      <c r="F671" s="41"/>
      <c r="G671" s="41"/>
      <c r="H671" s="41"/>
      <c r="I671" s="41"/>
      <c r="J671" s="6">
        <v>1</v>
      </c>
      <c r="K671" s="41"/>
      <c r="L671" s="41"/>
      <c r="M671" s="41"/>
      <c r="N671" s="41"/>
      <c r="O671" s="41"/>
      <c r="P671" s="41"/>
      <c r="Q671" s="41"/>
      <c r="R671" s="41"/>
      <c r="S671" s="41"/>
      <c r="T671" s="6">
        <v>1</v>
      </c>
    </row>
    <row r="672" spans="1:20" x14ac:dyDescent="0.15">
      <c r="A672" s="6" t="s">
        <v>415</v>
      </c>
      <c r="B672" s="9">
        <v>55.582371000000002</v>
      </c>
      <c r="C672" s="9">
        <v>11.547746999999999</v>
      </c>
      <c r="D672" s="41"/>
      <c r="E672" s="41"/>
      <c r="F672" s="41"/>
      <c r="G672" s="41"/>
      <c r="H672" s="41"/>
      <c r="I672" s="41"/>
      <c r="J672" s="6">
        <v>1</v>
      </c>
      <c r="K672" s="41"/>
      <c r="L672" s="41"/>
      <c r="M672" s="41"/>
      <c r="N672" s="6">
        <v>1</v>
      </c>
      <c r="O672" s="41"/>
      <c r="P672" s="41"/>
      <c r="Q672" s="41"/>
      <c r="R672" s="41"/>
      <c r="S672" s="41"/>
      <c r="T672" s="6">
        <v>2</v>
      </c>
    </row>
    <row r="673" spans="1:20" x14ac:dyDescent="0.15">
      <c r="A673" s="6" t="s">
        <v>416</v>
      </c>
      <c r="B673" s="9">
        <v>55.921562000000002</v>
      </c>
      <c r="C673" s="9">
        <v>12.053477000000001</v>
      </c>
      <c r="D673" s="41"/>
      <c r="E673" s="41"/>
      <c r="F673" s="41"/>
      <c r="G673" s="41"/>
      <c r="H673" s="41"/>
      <c r="I673" s="6">
        <v>1</v>
      </c>
      <c r="J673" s="41"/>
      <c r="K673" s="41"/>
      <c r="L673" s="41"/>
      <c r="M673" s="41"/>
      <c r="N673" s="41"/>
      <c r="O673" s="41"/>
      <c r="P673" s="41"/>
      <c r="Q673" s="41"/>
      <c r="R673" s="6">
        <v>1</v>
      </c>
      <c r="S673" s="41"/>
      <c r="T673" s="6">
        <v>2</v>
      </c>
    </row>
    <row r="674" spans="1:20" x14ac:dyDescent="0.15">
      <c r="A674" s="6" t="s">
        <v>417</v>
      </c>
      <c r="B674" s="9">
        <v>55.762780999999997</v>
      </c>
      <c r="C674" s="9">
        <v>11.888866</v>
      </c>
      <c r="D674" s="41"/>
      <c r="E674" s="41"/>
      <c r="F674" s="41"/>
      <c r="G674" s="41"/>
      <c r="H674" s="41"/>
      <c r="I674" s="41"/>
      <c r="J674" s="41"/>
      <c r="K674" s="41"/>
      <c r="L674" s="41"/>
      <c r="M674" s="41"/>
      <c r="N674" s="6">
        <v>1</v>
      </c>
      <c r="O674" s="41"/>
      <c r="P674" s="41"/>
      <c r="Q674" s="41"/>
      <c r="R674" s="41"/>
      <c r="S674" s="41"/>
      <c r="T674" s="6">
        <v>1</v>
      </c>
    </row>
    <row r="675" spans="1:20" x14ac:dyDescent="0.15">
      <c r="A675" s="6" t="s">
        <v>418</v>
      </c>
      <c r="B675" s="9">
        <v>55.706764</v>
      </c>
      <c r="C675" s="9">
        <v>9.5555350000000008</v>
      </c>
      <c r="D675" s="41"/>
      <c r="E675" s="41"/>
      <c r="F675" s="41"/>
      <c r="G675" s="41"/>
      <c r="H675" s="41"/>
      <c r="I675" s="41"/>
      <c r="J675" s="41"/>
      <c r="K675" s="41"/>
      <c r="L675" s="41"/>
      <c r="M675" s="41"/>
      <c r="N675" s="41"/>
      <c r="O675" s="41"/>
      <c r="P675" s="41"/>
      <c r="Q675" s="41"/>
      <c r="R675" s="41"/>
      <c r="S675" s="6">
        <v>1</v>
      </c>
      <c r="T675" s="6">
        <v>1</v>
      </c>
    </row>
    <row r="676" spans="1:20" x14ac:dyDescent="0.15">
      <c r="A676" s="6" t="s">
        <v>419</v>
      </c>
      <c r="B676" s="9">
        <v>55.759</v>
      </c>
      <c r="C676" s="9">
        <v>12.238</v>
      </c>
      <c r="D676" s="6">
        <v>1</v>
      </c>
      <c r="E676" s="41"/>
      <c r="F676" s="41"/>
      <c r="G676" s="41"/>
      <c r="H676" s="41"/>
      <c r="I676" s="41"/>
      <c r="J676" s="41"/>
      <c r="K676" s="41"/>
      <c r="L676" s="41"/>
      <c r="M676" s="41"/>
      <c r="N676" s="41"/>
      <c r="O676" s="41"/>
      <c r="P676" s="41"/>
      <c r="Q676" s="41"/>
      <c r="R676" s="41"/>
      <c r="S676" s="41"/>
      <c r="T676" s="6">
        <v>1</v>
      </c>
    </row>
    <row r="677" spans="1:20" x14ac:dyDescent="0.15">
      <c r="A677" s="6" t="s">
        <v>420</v>
      </c>
      <c r="B677" s="9">
        <v>55.561588999999998</v>
      </c>
      <c r="C677" s="9">
        <v>11.509338</v>
      </c>
      <c r="D677" s="41"/>
      <c r="E677" s="41"/>
      <c r="F677" s="41"/>
      <c r="G677" s="41"/>
      <c r="H677" s="41"/>
      <c r="I677" s="41"/>
      <c r="J677" s="41"/>
      <c r="K677" s="41"/>
      <c r="L677" s="41"/>
      <c r="M677" s="41"/>
      <c r="N677" s="6">
        <v>1</v>
      </c>
      <c r="O677" s="41"/>
      <c r="P677" s="41"/>
      <c r="Q677" s="41"/>
      <c r="R677" s="41"/>
      <c r="S677" s="41"/>
      <c r="T677" s="6">
        <v>1</v>
      </c>
    </row>
    <row r="678" spans="1:20" x14ac:dyDescent="0.15">
      <c r="A678" s="6" t="s">
        <v>421</v>
      </c>
      <c r="B678" s="9">
        <v>55.561492000000001</v>
      </c>
      <c r="C678" s="9">
        <v>11.510089000000001</v>
      </c>
      <c r="D678" s="41"/>
      <c r="E678" s="41"/>
      <c r="F678" s="6">
        <v>1</v>
      </c>
      <c r="G678" s="41"/>
      <c r="H678" s="41"/>
      <c r="I678" s="41"/>
      <c r="J678" s="41"/>
      <c r="K678" s="41"/>
      <c r="L678" s="41"/>
      <c r="M678" s="41"/>
      <c r="N678" s="41"/>
      <c r="O678" s="41"/>
      <c r="P678" s="41"/>
      <c r="Q678" s="41"/>
      <c r="R678" s="41"/>
      <c r="S678" s="41"/>
      <c r="T678" s="6">
        <v>1</v>
      </c>
    </row>
    <row r="679" spans="1:20" x14ac:dyDescent="0.15">
      <c r="A679" s="6" t="s">
        <v>7616</v>
      </c>
      <c r="B679" s="9">
        <v>56.742220000000003</v>
      </c>
      <c r="C679" s="9">
        <v>9.4261110000000006</v>
      </c>
      <c r="D679" s="41"/>
      <c r="E679" s="41"/>
      <c r="F679" s="41"/>
      <c r="G679" s="41"/>
      <c r="H679" s="41"/>
      <c r="I679" s="41"/>
      <c r="J679" s="6">
        <v>1</v>
      </c>
      <c r="K679" s="41"/>
      <c r="L679" s="41"/>
      <c r="M679" s="41"/>
      <c r="N679" s="41"/>
      <c r="O679" s="41"/>
      <c r="P679" s="41"/>
      <c r="Q679" s="41"/>
      <c r="R679" s="41"/>
      <c r="S679" s="41"/>
      <c r="T679" s="6">
        <v>1</v>
      </c>
    </row>
    <row r="680" spans="1:20" x14ac:dyDescent="0.15">
      <c r="A680" s="6" t="s">
        <v>7008</v>
      </c>
      <c r="B680" s="9">
        <v>56.538629999999998</v>
      </c>
      <c r="C680" s="9">
        <v>8.799633</v>
      </c>
      <c r="D680" s="41"/>
      <c r="E680" s="41"/>
      <c r="F680" s="41"/>
      <c r="G680" s="41"/>
      <c r="H680" s="41"/>
      <c r="I680" s="41"/>
      <c r="J680" s="6">
        <v>1</v>
      </c>
      <c r="K680" s="41"/>
      <c r="L680" s="41"/>
      <c r="M680" s="41"/>
      <c r="N680" s="41"/>
      <c r="O680" s="41"/>
      <c r="P680" s="41"/>
      <c r="Q680" s="41"/>
      <c r="R680" s="41"/>
      <c r="S680" s="41"/>
      <c r="T680" s="6">
        <v>1</v>
      </c>
    </row>
    <row r="681" spans="1:20" x14ac:dyDescent="0.15">
      <c r="A681" s="6" t="s">
        <v>7456</v>
      </c>
      <c r="B681" s="9">
        <v>55.566310000000001</v>
      </c>
      <c r="C681" s="9">
        <v>9.4059170000000005</v>
      </c>
      <c r="D681" s="41"/>
      <c r="E681" s="41"/>
      <c r="F681" s="41"/>
      <c r="G681" s="41"/>
      <c r="H681" s="41"/>
      <c r="I681" s="41"/>
      <c r="J681" s="6">
        <v>1</v>
      </c>
      <c r="K681" s="41"/>
      <c r="L681" s="41"/>
      <c r="M681" s="41"/>
      <c r="N681" s="41"/>
      <c r="O681" s="41"/>
      <c r="P681" s="41"/>
      <c r="Q681" s="41"/>
      <c r="R681" s="41"/>
      <c r="S681" s="41"/>
      <c r="T681" s="6">
        <v>1</v>
      </c>
    </row>
    <row r="682" spans="1:20" x14ac:dyDescent="0.15">
      <c r="A682" s="6" t="s">
        <v>11334</v>
      </c>
      <c r="B682" s="9">
        <v>55.439369999999997</v>
      </c>
      <c r="C682" s="9">
        <v>9.2519989999999996</v>
      </c>
      <c r="D682" s="41"/>
      <c r="E682" s="41"/>
      <c r="F682" s="41"/>
      <c r="G682" s="41"/>
      <c r="H682" s="41"/>
      <c r="I682" s="41"/>
      <c r="J682" s="6">
        <v>1</v>
      </c>
      <c r="K682" s="41"/>
      <c r="L682" s="41"/>
      <c r="M682" s="41"/>
      <c r="N682" s="41"/>
      <c r="O682" s="41"/>
      <c r="P682" s="41"/>
      <c r="Q682" s="41"/>
      <c r="R682" s="41"/>
      <c r="S682" s="41"/>
      <c r="T682" s="6">
        <v>1</v>
      </c>
    </row>
    <row r="683" spans="1:20" x14ac:dyDescent="0.15">
      <c r="A683" s="6" t="s">
        <v>6599</v>
      </c>
      <c r="B683" s="9">
        <v>57.009079999999997</v>
      </c>
      <c r="C683" s="9">
        <v>10.290039999999999</v>
      </c>
      <c r="D683" s="41"/>
      <c r="E683" s="41"/>
      <c r="F683" s="41"/>
      <c r="G683" s="41"/>
      <c r="H683" s="41"/>
      <c r="I683" s="41"/>
      <c r="J683" s="6">
        <v>1</v>
      </c>
      <c r="K683" s="41"/>
      <c r="L683" s="41"/>
      <c r="M683" s="41"/>
      <c r="N683" s="41"/>
      <c r="O683" s="41"/>
      <c r="P683" s="41"/>
      <c r="Q683" s="41"/>
      <c r="R683" s="41"/>
      <c r="S683" s="41"/>
      <c r="T683" s="6">
        <v>1</v>
      </c>
    </row>
    <row r="684" spans="1:20" x14ac:dyDescent="0.15">
      <c r="A684" s="6" t="s">
        <v>8371</v>
      </c>
      <c r="B684" s="9">
        <v>56.762479999999996</v>
      </c>
      <c r="C684" s="9">
        <v>8.3177830000000004</v>
      </c>
      <c r="D684" s="41"/>
      <c r="E684" s="41"/>
      <c r="F684" s="41"/>
      <c r="G684" s="41"/>
      <c r="H684" s="41"/>
      <c r="I684" s="41"/>
      <c r="J684" s="6">
        <v>1</v>
      </c>
      <c r="K684" s="41"/>
      <c r="L684" s="41"/>
      <c r="M684" s="41"/>
      <c r="N684" s="41"/>
      <c r="O684" s="41"/>
      <c r="P684" s="41"/>
      <c r="Q684" s="41"/>
      <c r="R684" s="41"/>
      <c r="S684" s="41"/>
      <c r="T684" s="6">
        <v>1</v>
      </c>
    </row>
    <row r="685" spans="1:20" x14ac:dyDescent="0.15">
      <c r="A685" s="6" t="s">
        <v>987</v>
      </c>
      <c r="B685" s="9">
        <v>56.74</v>
      </c>
      <c r="C685" s="9">
        <v>9.25</v>
      </c>
      <c r="D685" s="6">
        <v>1</v>
      </c>
      <c r="E685" s="41"/>
      <c r="F685" s="41"/>
      <c r="G685" s="41"/>
      <c r="H685" s="41"/>
      <c r="I685" s="41"/>
      <c r="J685" s="41"/>
      <c r="K685" s="41"/>
      <c r="L685" s="41"/>
      <c r="M685" s="41"/>
      <c r="N685" s="41"/>
      <c r="O685" s="41"/>
      <c r="P685" s="41"/>
      <c r="Q685" s="41"/>
      <c r="R685" s="41"/>
      <c r="S685" s="41"/>
      <c r="T685" s="6">
        <v>1</v>
      </c>
    </row>
    <row r="686" spans="1:20" x14ac:dyDescent="0.15">
      <c r="A686" s="6" t="s">
        <v>422</v>
      </c>
      <c r="B686" s="9">
        <v>56.196164000000003</v>
      </c>
      <c r="C686" s="9">
        <v>10.236138</v>
      </c>
      <c r="D686" s="41"/>
      <c r="E686" s="41"/>
      <c r="F686" s="41"/>
      <c r="G686" s="41"/>
      <c r="H686" s="41"/>
      <c r="I686" s="41"/>
      <c r="J686" s="41"/>
      <c r="K686" s="41"/>
      <c r="L686" s="41"/>
      <c r="M686" s="41"/>
      <c r="N686" s="6">
        <v>1</v>
      </c>
      <c r="O686" s="6">
        <v>1</v>
      </c>
      <c r="P686" s="41"/>
      <c r="Q686" s="41"/>
      <c r="R686" s="6">
        <v>1</v>
      </c>
      <c r="S686" s="41"/>
      <c r="T686" s="6">
        <v>3</v>
      </c>
    </row>
    <row r="687" spans="1:20" x14ac:dyDescent="0.15">
      <c r="A687" s="6" t="s">
        <v>423</v>
      </c>
      <c r="B687" s="9">
        <v>55.564</v>
      </c>
      <c r="C687" s="9">
        <v>12.016</v>
      </c>
      <c r="D687" s="6">
        <v>1</v>
      </c>
      <c r="E687" s="41"/>
      <c r="F687" s="41"/>
      <c r="G687" s="41"/>
      <c r="H687" s="41"/>
      <c r="I687" s="41"/>
      <c r="J687" s="41"/>
      <c r="K687" s="41"/>
      <c r="L687" s="41"/>
      <c r="M687" s="41"/>
      <c r="N687" s="41"/>
      <c r="O687" s="41"/>
      <c r="P687" s="41"/>
      <c r="Q687" s="41"/>
      <c r="R687" s="41"/>
      <c r="S687" s="41"/>
      <c r="T687" s="6">
        <v>1</v>
      </c>
    </row>
    <row r="688" spans="1:20" x14ac:dyDescent="0.15">
      <c r="A688" s="6" t="s">
        <v>424</v>
      </c>
      <c r="B688" s="9">
        <v>55.856000000000002</v>
      </c>
      <c r="C688" s="9">
        <v>11.59</v>
      </c>
      <c r="D688" s="6">
        <v>1</v>
      </c>
      <c r="E688" s="41"/>
      <c r="F688" s="41"/>
      <c r="G688" s="41"/>
      <c r="H688" s="41"/>
      <c r="I688" s="41"/>
      <c r="J688" s="41"/>
      <c r="K688" s="41"/>
      <c r="L688" s="41"/>
      <c r="M688" s="41"/>
      <c r="N688" s="41"/>
      <c r="O688" s="41"/>
      <c r="P688" s="41"/>
      <c r="Q688" s="41"/>
      <c r="R688" s="41"/>
      <c r="S688" s="41"/>
      <c r="T688" s="6">
        <v>1</v>
      </c>
    </row>
    <row r="689" spans="1:20" x14ac:dyDescent="0.15">
      <c r="A689" s="6" t="s">
        <v>425</v>
      </c>
      <c r="B689" s="9">
        <v>55.759</v>
      </c>
      <c r="C689" s="9">
        <v>12.238</v>
      </c>
      <c r="D689" s="6">
        <v>1</v>
      </c>
      <c r="E689" s="41"/>
      <c r="F689" s="41"/>
      <c r="G689" s="41"/>
      <c r="H689" s="41"/>
      <c r="I689" s="41"/>
      <c r="J689" s="41"/>
      <c r="K689" s="41"/>
      <c r="L689" s="41"/>
      <c r="M689" s="41"/>
      <c r="N689" s="41"/>
      <c r="O689" s="41"/>
      <c r="P689" s="41"/>
      <c r="Q689" s="41"/>
      <c r="R689" s="41"/>
      <c r="S689" s="41"/>
      <c r="T689" s="6">
        <v>1</v>
      </c>
    </row>
    <row r="690" spans="1:20" x14ac:dyDescent="0.15">
      <c r="A690" s="6" t="s">
        <v>426</v>
      </c>
      <c r="B690" s="9">
        <v>56.720222</v>
      </c>
      <c r="C690" s="9">
        <v>8.8642710000000005</v>
      </c>
      <c r="D690" s="41"/>
      <c r="E690" s="41"/>
      <c r="F690" s="41"/>
      <c r="G690" s="41"/>
      <c r="H690" s="41"/>
      <c r="I690" s="6">
        <v>1</v>
      </c>
      <c r="J690" s="41"/>
      <c r="K690" s="41"/>
      <c r="L690" s="41"/>
      <c r="M690" s="41"/>
      <c r="N690" s="41"/>
      <c r="O690" s="41"/>
      <c r="P690" s="41"/>
      <c r="Q690" s="41"/>
      <c r="R690" s="41"/>
      <c r="S690" s="41"/>
      <c r="T690" s="6">
        <v>1</v>
      </c>
    </row>
    <row r="691" spans="1:20" x14ac:dyDescent="0.15">
      <c r="A691" s="6" t="s">
        <v>8708</v>
      </c>
      <c r="B691" s="9">
        <v>56.907550000000001</v>
      </c>
      <c r="C691" s="9">
        <v>8.6324520000000007</v>
      </c>
      <c r="D691" s="41"/>
      <c r="E691" s="41"/>
      <c r="F691" s="41"/>
      <c r="G691" s="41"/>
      <c r="H691" s="41"/>
      <c r="I691" s="41"/>
      <c r="J691" s="6">
        <v>1</v>
      </c>
      <c r="K691" s="41"/>
      <c r="L691" s="41"/>
      <c r="M691" s="41"/>
      <c r="N691" s="41"/>
      <c r="O691" s="41"/>
      <c r="P691" s="41"/>
      <c r="Q691" s="41"/>
      <c r="R691" s="41"/>
      <c r="S691" s="41"/>
      <c r="T691" s="6">
        <v>1</v>
      </c>
    </row>
    <row r="692" spans="1:20" x14ac:dyDescent="0.15">
      <c r="A692" s="6" t="s">
        <v>11335</v>
      </c>
      <c r="B692" s="9">
        <v>56.096626999999998</v>
      </c>
      <c r="C692" s="9">
        <v>12.408398999999999</v>
      </c>
      <c r="D692" s="41"/>
      <c r="E692" s="41"/>
      <c r="F692" s="41"/>
      <c r="G692" s="6">
        <v>1</v>
      </c>
      <c r="H692" s="41"/>
      <c r="I692" s="41"/>
      <c r="J692" s="6">
        <v>1</v>
      </c>
      <c r="K692" s="41"/>
      <c r="L692" s="41"/>
      <c r="M692" s="41"/>
      <c r="N692" s="41"/>
      <c r="O692" s="41"/>
      <c r="P692" s="41"/>
      <c r="Q692" s="41"/>
      <c r="R692" s="41"/>
      <c r="S692" s="41"/>
      <c r="T692" s="6">
        <v>2</v>
      </c>
    </row>
    <row r="693" spans="1:20" x14ac:dyDescent="0.15">
      <c r="A693" s="6" t="s">
        <v>11336</v>
      </c>
      <c r="B693" s="9">
        <v>55.077539999999999</v>
      </c>
      <c r="C693" s="9">
        <v>11.639390000000001</v>
      </c>
      <c r="D693" s="41"/>
      <c r="E693" s="41"/>
      <c r="F693" s="41"/>
      <c r="G693" s="41"/>
      <c r="H693" s="41"/>
      <c r="I693" s="41"/>
      <c r="J693" s="6">
        <v>1</v>
      </c>
      <c r="K693" s="41"/>
      <c r="L693" s="41"/>
      <c r="M693" s="41"/>
      <c r="N693" s="41"/>
      <c r="O693" s="41"/>
      <c r="P693" s="41"/>
      <c r="Q693" s="41"/>
      <c r="R693" s="41"/>
      <c r="S693" s="41"/>
      <c r="T693" s="6">
        <v>1</v>
      </c>
    </row>
    <row r="694" spans="1:20" x14ac:dyDescent="0.15">
      <c r="A694" s="6" t="s">
        <v>428</v>
      </c>
      <c r="B694" s="9">
        <v>56.564307999999997</v>
      </c>
      <c r="C694" s="9">
        <v>8.2951040000000003</v>
      </c>
      <c r="D694" s="41"/>
      <c r="E694" s="41"/>
      <c r="F694" s="41"/>
      <c r="G694" s="41"/>
      <c r="H694" s="41"/>
      <c r="I694" s="41"/>
      <c r="J694" s="41"/>
      <c r="K694" s="41"/>
      <c r="L694" s="41"/>
      <c r="M694" s="41"/>
      <c r="N694" s="41"/>
      <c r="O694" s="6">
        <v>1</v>
      </c>
      <c r="P694" s="41"/>
      <c r="Q694" s="41"/>
      <c r="R694" s="41"/>
      <c r="S694" s="41"/>
      <c r="T694" s="6">
        <v>1</v>
      </c>
    </row>
    <row r="695" spans="1:20" x14ac:dyDescent="0.15">
      <c r="A695" s="6" t="s">
        <v>429</v>
      </c>
      <c r="B695" s="9">
        <v>56.605516000000001</v>
      </c>
      <c r="C695" s="9">
        <v>9.2740100000000005</v>
      </c>
      <c r="D695" s="41"/>
      <c r="E695" s="41"/>
      <c r="F695" s="41"/>
      <c r="G695" s="41"/>
      <c r="H695" s="41"/>
      <c r="I695" s="6">
        <v>1</v>
      </c>
      <c r="J695" s="41"/>
      <c r="K695" s="41"/>
      <c r="L695" s="41"/>
      <c r="M695" s="41"/>
      <c r="N695" s="41"/>
      <c r="O695" s="6">
        <v>1</v>
      </c>
      <c r="P695" s="41"/>
      <c r="Q695" s="41"/>
      <c r="R695" s="41"/>
      <c r="S695" s="41"/>
      <c r="T695" s="6">
        <v>2</v>
      </c>
    </row>
    <row r="696" spans="1:20" x14ac:dyDescent="0.15">
      <c r="A696" s="6" t="s">
        <v>430</v>
      </c>
      <c r="B696" s="9">
        <v>56.726517000000001</v>
      </c>
      <c r="C696" s="9">
        <v>10.155961</v>
      </c>
      <c r="D696" s="41"/>
      <c r="E696" s="6">
        <v>1</v>
      </c>
      <c r="F696" s="41"/>
      <c r="G696" s="41"/>
      <c r="H696" s="41"/>
      <c r="I696" s="6">
        <v>1</v>
      </c>
      <c r="J696" s="41"/>
      <c r="K696" s="41"/>
      <c r="L696" s="6">
        <v>1</v>
      </c>
      <c r="M696" s="41"/>
      <c r="N696" s="6">
        <v>1</v>
      </c>
      <c r="O696" s="6">
        <v>1</v>
      </c>
      <c r="P696" s="41"/>
      <c r="Q696" s="41"/>
      <c r="R696" s="6">
        <v>1</v>
      </c>
      <c r="S696" s="6">
        <v>1</v>
      </c>
      <c r="T696" s="6">
        <v>7</v>
      </c>
    </row>
    <row r="697" spans="1:20" x14ac:dyDescent="0.15">
      <c r="A697" s="6" t="s">
        <v>431</v>
      </c>
      <c r="B697" s="9">
        <v>57.390999999999998</v>
      </c>
      <c r="C697" s="9">
        <v>9.7609999999999992</v>
      </c>
      <c r="D697" s="6">
        <v>1</v>
      </c>
      <c r="E697" s="41"/>
      <c r="F697" s="41"/>
      <c r="G697" s="41"/>
      <c r="H697" s="41"/>
      <c r="I697" s="41"/>
      <c r="J697" s="41"/>
      <c r="K697" s="41"/>
      <c r="L697" s="6">
        <v>1</v>
      </c>
      <c r="M697" s="41"/>
      <c r="N697" s="41"/>
      <c r="O697" s="41"/>
      <c r="P697" s="41"/>
      <c r="Q697" s="41"/>
      <c r="R697" s="41"/>
      <c r="S697" s="41"/>
      <c r="T697" s="6">
        <v>2</v>
      </c>
    </row>
    <row r="698" spans="1:20" x14ac:dyDescent="0.15">
      <c r="A698" s="6" t="s">
        <v>432</v>
      </c>
      <c r="B698" s="9">
        <v>56.821832999999998</v>
      </c>
      <c r="C698" s="9">
        <v>9.0360949999999995</v>
      </c>
      <c r="D698" s="41"/>
      <c r="E698" s="41"/>
      <c r="F698" s="41"/>
      <c r="G698" s="41"/>
      <c r="H698" s="41"/>
      <c r="I698" s="6">
        <v>1</v>
      </c>
      <c r="J698" s="41"/>
      <c r="K698" s="41"/>
      <c r="L698" s="41"/>
      <c r="M698" s="41"/>
      <c r="N698" s="41"/>
      <c r="O698" s="41"/>
      <c r="P698" s="41"/>
      <c r="Q698" s="41"/>
      <c r="R698" s="41"/>
      <c r="S698" s="6">
        <v>1</v>
      </c>
      <c r="T698" s="6">
        <v>2</v>
      </c>
    </row>
    <row r="699" spans="1:20" x14ac:dyDescent="0.15">
      <c r="A699" s="6" t="s">
        <v>433</v>
      </c>
      <c r="B699" s="9">
        <v>56.821832999999998</v>
      </c>
      <c r="C699" s="9">
        <v>9.0360949999999995</v>
      </c>
      <c r="D699" s="41"/>
      <c r="E699" s="41"/>
      <c r="F699" s="41"/>
      <c r="G699" s="41"/>
      <c r="H699" s="41"/>
      <c r="I699" s="6">
        <v>1</v>
      </c>
      <c r="J699" s="41"/>
      <c r="K699" s="41"/>
      <c r="L699" s="41"/>
      <c r="M699" s="41"/>
      <c r="N699" s="41"/>
      <c r="O699" s="41"/>
      <c r="P699" s="41"/>
      <c r="Q699" s="41"/>
      <c r="R699" s="41"/>
      <c r="S699" s="6">
        <v>1</v>
      </c>
      <c r="T699" s="6">
        <v>2</v>
      </c>
    </row>
    <row r="700" spans="1:20" x14ac:dyDescent="0.15">
      <c r="A700" s="6" t="s">
        <v>434</v>
      </c>
      <c r="B700" s="9">
        <v>56.822341999999999</v>
      </c>
      <c r="C700" s="9">
        <v>9.0342570000000002</v>
      </c>
      <c r="D700" s="41"/>
      <c r="E700" s="41"/>
      <c r="F700" s="41"/>
      <c r="G700" s="41"/>
      <c r="H700" s="41"/>
      <c r="I700" s="6">
        <v>1</v>
      </c>
      <c r="J700" s="41"/>
      <c r="K700" s="41"/>
      <c r="L700" s="41"/>
      <c r="M700" s="41"/>
      <c r="N700" s="41"/>
      <c r="O700" s="41"/>
      <c r="P700" s="41"/>
      <c r="Q700" s="41"/>
      <c r="R700" s="41"/>
      <c r="S700" s="41"/>
      <c r="T700" s="6">
        <v>1</v>
      </c>
    </row>
    <row r="701" spans="1:20" x14ac:dyDescent="0.15">
      <c r="A701" s="6" t="s">
        <v>435</v>
      </c>
      <c r="B701" s="9">
        <v>56.904170999999998</v>
      </c>
      <c r="C701" s="9">
        <v>9.2853340000000006</v>
      </c>
      <c r="D701" s="41"/>
      <c r="E701" s="41"/>
      <c r="F701" s="41"/>
      <c r="G701" s="41"/>
      <c r="H701" s="41"/>
      <c r="I701" s="6">
        <v>1</v>
      </c>
      <c r="J701" s="41"/>
      <c r="K701" s="41"/>
      <c r="L701" s="41"/>
      <c r="M701" s="41"/>
      <c r="N701" s="41"/>
      <c r="O701" s="41"/>
      <c r="P701" s="41"/>
      <c r="Q701" s="41"/>
      <c r="R701" s="41"/>
      <c r="S701" s="41"/>
      <c r="T701" s="6">
        <v>1</v>
      </c>
    </row>
    <row r="702" spans="1:20" x14ac:dyDescent="0.15">
      <c r="A702" s="6" t="s">
        <v>8089</v>
      </c>
      <c r="B702" s="9">
        <v>56.955530000000003</v>
      </c>
      <c r="C702" s="9">
        <v>9.7763150000000003</v>
      </c>
      <c r="D702" s="41"/>
      <c r="E702" s="41"/>
      <c r="F702" s="41"/>
      <c r="G702" s="41"/>
      <c r="H702" s="41"/>
      <c r="I702" s="41"/>
      <c r="J702" s="6">
        <v>1</v>
      </c>
      <c r="K702" s="41"/>
      <c r="L702" s="41"/>
      <c r="M702" s="41"/>
      <c r="N702" s="41"/>
      <c r="O702" s="41"/>
      <c r="P702" s="41"/>
      <c r="Q702" s="41"/>
      <c r="R702" s="41"/>
      <c r="S702" s="41"/>
      <c r="T702" s="6">
        <v>1</v>
      </c>
    </row>
    <row r="703" spans="1:20" x14ac:dyDescent="0.15">
      <c r="A703" s="6" t="s">
        <v>7823</v>
      </c>
      <c r="B703" s="9">
        <v>55.629919999999998</v>
      </c>
      <c r="C703" s="9">
        <v>9.0823859999999996</v>
      </c>
      <c r="D703" s="41"/>
      <c r="E703" s="41"/>
      <c r="F703" s="41"/>
      <c r="G703" s="41"/>
      <c r="H703" s="41"/>
      <c r="I703" s="41"/>
      <c r="J703" s="6">
        <v>1</v>
      </c>
      <c r="K703" s="41"/>
      <c r="L703" s="41"/>
      <c r="M703" s="41"/>
      <c r="N703" s="41"/>
      <c r="O703" s="41"/>
      <c r="P703" s="41"/>
      <c r="Q703" s="41"/>
      <c r="R703" s="41"/>
      <c r="S703" s="41"/>
      <c r="T703" s="6">
        <v>1</v>
      </c>
    </row>
    <row r="704" spans="1:20" x14ac:dyDescent="0.15">
      <c r="A704" s="6" t="s">
        <v>8288</v>
      </c>
      <c r="B704" s="9">
        <v>56.51717</v>
      </c>
      <c r="C704" s="9">
        <v>10.820819999999999</v>
      </c>
      <c r="D704" s="41"/>
      <c r="E704" s="41"/>
      <c r="F704" s="41"/>
      <c r="G704" s="41"/>
      <c r="H704" s="41"/>
      <c r="I704" s="41"/>
      <c r="J704" s="6">
        <v>1</v>
      </c>
      <c r="K704" s="41"/>
      <c r="L704" s="41"/>
      <c r="M704" s="41"/>
      <c r="N704" s="41"/>
      <c r="O704" s="41"/>
      <c r="P704" s="41"/>
      <c r="Q704" s="41"/>
      <c r="R704" s="41"/>
      <c r="S704" s="41"/>
      <c r="T704" s="6">
        <v>1</v>
      </c>
    </row>
    <row r="705" spans="1:20" x14ac:dyDescent="0.15">
      <c r="A705" s="6" t="s">
        <v>7721</v>
      </c>
      <c r="B705" s="9">
        <v>56.419339999999998</v>
      </c>
      <c r="C705" s="9">
        <v>9.0398530000000008</v>
      </c>
      <c r="D705" s="41"/>
      <c r="E705" s="41"/>
      <c r="F705" s="41"/>
      <c r="G705" s="41"/>
      <c r="H705" s="41"/>
      <c r="I705" s="41"/>
      <c r="J705" s="6">
        <v>1</v>
      </c>
      <c r="K705" s="41"/>
      <c r="L705" s="41"/>
      <c r="M705" s="41"/>
      <c r="N705" s="41"/>
      <c r="O705" s="41"/>
      <c r="P705" s="41"/>
      <c r="Q705" s="41"/>
      <c r="R705" s="41"/>
      <c r="S705" s="41"/>
      <c r="T705" s="6">
        <v>1</v>
      </c>
    </row>
    <row r="706" spans="1:20" x14ac:dyDescent="0.15">
      <c r="A706" s="6" t="s">
        <v>7447</v>
      </c>
      <c r="B706" s="9">
        <v>56.419339999999998</v>
      </c>
      <c r="C706" s="9">
        <v>9.0398530000000008</v>
      </c>
      <c r="D706" s="41"/>
      <c r="E706" s="41"/>
      <c r="F706" s="41"/>
      <c r="G706" s="41"/>
      <c r="H706" s="41"/>
      <c r="I706" s="41"/>
      <c r="J706" s="6">
        <v>1</v>
      </c>
      <c r="K706" s="41"/>
      <c r="L706" s="41"/>
      <c r="M706" s="41"/>
      <c r="N706" s="41"/>
      <c r="O706" s="41"/>
      <c r="P706" s="41"/>
      <c r="Q706" s="41"/>
      <c r="R706" s="41"/>
      <c r="S706" s="41"/>
      <c r="T706" s="6">
        <v>1</v>
      </c>
    </row>
    <row r="707" spans="1:20" x14ac:dyDescent="0.15">
      <c r="A707" s="6" t="s">
        <v>11337</v>
      </c>
      <c r="B707" s="9">
        <v>56.419339999999998</v>
      </c>
      <c r="C707" s="9">
        <v>9.0398530000000008</v>
      </c>
      <c r="D707" s="41"/>
      <c r="E707" s="41"/>
      <c r="F707" s="41"/>
      <c r="G707" s="41"/>
      <c r="H707" s="41"/>
      <c r="I707" s="41"/>
      <c r="J707" s="6">
        <v>1</v>
      </c>
      <c r="K707" s="41"/>
      <c r="L707" s="41"/>
      <c r="M707" s="41"/>
      <c r="N707" s="41"/>
      <c r="O707" s="41"/>
      <c r="P707" s="41"/>
      <c r="Q707" s="41"/>
      <c r="R707" s="41"/>
      <c r="S707" s="41"/>
      <c r="T707" s="6">
        <v>1</v>
      </c>
    </row>
    <row r="708" spans="1:20" x14ac:dyDescent="0.15">
      <c r="A708" s="6" t="s">
        <v>7444</v>
      </c>
      <c r="B708" s="9">
        <v>56.419339999999998</v>
      </c>
      <c r="C708" s="9">
        <v>9.0398530000000008</v>
      </c>
      <c r="D708" s="41"/>
      <c r="E708" s="41"/>
      <c r="F708" s="41"/>
      <c r="G708" s="41"/>
      <c r="H708" s="41"/>
      <c r="I708" s="41"/>
      <c r="J708" s="6">
        <v>1</v>
      </c>
      <c r="K708" s="41"/>
      <c r="L708" s="41"/>
      <c r="M708" s="41"/>
      <c r="N708" s="41"/>
      <c r="O708" s="41"/>
      <c r="P708" s="41"/>
      <c r="Q708" s="41"/>
      <c r="R708" s="41"/>
      <c r="S708" s="41"/>
      <c r="T708" s="6">
        <v>1</v>
      </c>
    </row>
    <row r="709" spans="1:20" x14ac:dyDescent="0.15">
      <c r="A709" s="6" t="s">
        <v>7436</v>
      </c>
      <c r="B709" s="9">
        <v>56.419339999999998</v>
      </c>
      <c r="C709" s="9">
        <v>9.0398530000000008</v>
      </c>
      <c r="D709" s="41"/>
      <c r="E709" s="41"/>
      <c r="F709" s="41"/>
      <c r="G709" s="41"/>
      <c r="H709" s="41"/>
      <c r="I709" s="41"/>
      <c r="J709" s="6">
        <v>1</v>
      </c>
      <c r="K709" s="41"/>
      <c r="L709" s="41"/>
      <c r="M709" s="41"/>
      <c r="N709" s="41"/>
      <c r="O709" s="41"/>
      <c r="P709" s="41"/>
      <c r="Q709" s="41"/>
      <c r="R709" s="41"/>
      <c r="S709" s="41"/>
      <c r="T709" s="6">
        <v>1</v>
      </c>
    </row>
    <row r="710" spans="1:20" x14ac:dyDescent="0.15">
      <c r="A710" s="6" t="s">
        <v>7728</v>
      </c>
      <c r="B710" s="9">
        <v>56.419339999999998</v>
      </c>
      <c r="C710" s="9">
        <v>9.0398530000000008</v>
      </c>
      <c r="D710" s="41"/>
      <c r="E710" s="41"/>
      <c r="F710" s="41"/>
      <c r="G710" s="41"/>
      <c r="H710" s="41"/>
      <c r="I710" s="41"/>
      <c r="J710" s="6">
        <v>1</v>
      </c>
      <c r="K710" s="41"/>
      <c r="L710" s="41"/>
      <c r="M710" s="41"/>
      <c r="N710" s="41"/>
      <c r="O710" s="41"/>
      <c r="P710" s="41"/>
      <c r="Q710" s="41"/>
      <c r="R710" s="41"/>
      <c r="S710" s="41"/>
      <c r="T710" s="6">
        <v>1</v>
      </c>
    </row>
    <row r="711" spans="1:20" x14ac:dyDescent="0.15">
      <c r="A711" s="6" t="s">
        <v>436</v>
      </c>
      <c r="B711" s="9">
        <v>57.113912999999997</v>
      </c>
      <c r="C711" s="9">
        <v>9.0691959999999998</v>
      </c>
      <c r="D711" s="41"/>
      <c r="E711" s="6">
        <v>1</v>
      </c>
      <c r="F711" s="41"/>
      <c r="G711" s="41"/>
      <c r="H711" s="41"/>
      <c r="I711" s="41"/>
      <c r="J711" s="41"/>
      <c r="K711" s="41"/>
      <c r="L711" s="41"/>
      <c r="M711" s="41"/>
      <c r="N711" s="41"/>
      <c r="O711" s="41"/>
      <c r="P711" s="41"/>
      <c r="Q711" s="41"/>
      <c r="R711" s="41"/>
      <c r="S711" s="41"/>
      <c r="T711" s="6">
        <v>1</v>
      </c>
    </row>
    <row r="712" spans="1:20" x14ac:dyDescent="0.15">
      <c r="A712" s="6" t="s">
        <v>437</v>
      </c>
      <c r="B712" s="9">
        <v>57.100005000000003</v>
      </c>
      <c r="C712" s="9">
        <v>9.0719340000000006</v>
      </c>
      <c r="D712" s="41"/>
      <c r="E712" s="41"/>
      <c r="F712" s="41"/>
      <c r="G712" s="41"/>
      <c r="H712" s="41"/>
      <c r="I712" s="6">
        <v>1</v>
      </c>
      <c r="J712" s="41"/>
      <c r="K712" s="41"/>
      <c r="L712" s="41"/>
      <c r="M712" s="41"/>
      <c r="N712" s="41"/>
      <c r="O712" s="41"/>
      <c r="P712" s="41"/>
      <c r="Q712" s="41"/>
      <c r="R712" s="41"/>
      <c r="S712" s="41"/>
      <c r="T712" s="6">
        <v>1</v>
      </c>
    </row>
    <row r="713" spans="1:20" x14ac:dyDescent="0.15">
      <c r="A713" s="6" t="s">
        <v>8038</v>
      </c>
      <c r="B713" s="9">
        <v>56.85</v>
      </c>
      <c r="C713" s="9">
        <v>9.4499999999999993</v>
      </c>
      <c r="D713" s="41"/>
      <c r="E713" s="41"/>
      <c r="F713" s="41"/>
      <c r="G713" s="41"/>
      <c r="H713" s="41"/>
      <c r="I713" s="41"/>
      <c r="J713" s="6">
        <v>1</v>
      </c>
      <c r="K713" s="41"/>
      <c r="L713" s="41"/>
      <c r="M713" s="41"/>
      <c r="N713" s="41"/>
      <c r="O713" s="41"/>
      <c r="P713" s="41"/>
      <c r="Q713" s="41"/>
      <c r="R713" s="41"/>
      <c r="S713" s="41"/>
      <c r="T713" s="6">
        <v>1</v>
      </c>
    </row>
    <row r="714" spans="1:20" x14ac:dyDescent="0.15">
      <c r="A714" s="6" t="s">
        <v>438</v>
      </c>
      <c r="B714" s="9">
        <v>57.483477000000001</v>
      </c>
      <c r="C714" s="9">
        <v>10.316915</v>
      </c>
      <c r="D714" s="41"/>
      <c r="E714" s="41"/>
      <c r="F714" s="41"/>
      <c r="G714" s="41"/>
      <c r="H714" s="41"/>
      <c r="I714" s="41"/>
      <c r="J714" s="6">
        <v>1</v>
      </c>
      <c r="K714" s="41"/>
      <c r="L714" s="41"/>
      <c r="M714" s="41"/>
      <c r="N714" s="6">
        <v>1</v>
      </c>
      <c r="O714" s="6">
        <v>1</v>
      </c>
      <c r="P714" s="41"/>
      <c r="Q714" s="41"/>
      <c r="R714" s="41"/>
      <c r="S714" s="41"/>
      <c r="T714" s="6">
        <v>3</v>
      </c>
    </row>
    <row r="715" spans="1:20" x14ac:dyDescent="0.15">
      <c r="A715" s="41"/>
      <c r="B715" s="41"/>
      <c r="C715" s="41"/>
      <c r="D715" s="41"/>
      <c r="E715" s="41"/>
      <c r="F715" s="41"/>
      <c r="G715" s="41"/>
      <c r="H715" s="41"/>
      <c r="I715" s="41"/>
      <c r="J715" s="41"/>
      <c r="K715" s="41"/>
      <c r="L715" s="41"/>
      <c r="M715" s="41"/>
      <c r="N715" s="41"/>
      <c r="O715" s="41"/>
      <c r="P715" s="41"/>
      <c r="Q715" s="41"/>
      <c r="R715" s="41"/>
      <c r="S715" s="41"/>
      <c r="T715" s="41"/>
    </row>
    <row r="716" spans="1:20" x14ac:dyDescent="0.15">
      <c r="A716" s="41"/>
      <c r="B716" s="41"/>
      <c r="C716" s="41"/>
      <c r="D716" s="41"/>
      <c r="E716" s="41"/>
      <c r="F716" s="41"/>
      <c r="G716" s="41"/>
      <c r="H716" s="41"/>
      <c r="I716" s="41"/>
      <c r="J716" s="41"/>
      <c r="K716" s="41"/>
      <c r="L716" s="41"/>
      <c r="M716" s="41"/>
      <c r="N716" s="41"/>
      <c r="O716" s="41"/>
      <c r="P716" s="41"/>
      <c r="Q716" s="41"/>
      <c r="R716" s="41"/>
      <c r="S716" s="41"/>
      <c r="T716" s="41"/>
    </row>
    <row r="717" spans="1:20" x14ac:dyDescent="0.15">
      <c r="A717" s="41"/>
      <c r="B717" s="41"/>
      <c r="C717" s="41"/>
      <c r="D717" s="41"/>
      <c r="E717" s="41"/>
      <c r="F717" s="41"/>
      <c r="G717" s="41"/>
      <c r="H717" s="41"/>
      <c r="I717" s="41"/>
      <c r="J717" s="41"/>
      <c r="K717" s="41"/>
      <c r="L717" s="41"/>
      <c r="M717" s="41"/>
      <c r="N717" s="41"/>
      <c r="O717" s="41"/>
      <c r="P717" s="41"/>
      <c r="Q717" s="41"/>
      <c r="R717" s="41"/>
      <c r="S717" s="41"/>
      <c r="T717" s="41"/>
    </row>
    <row r="718" spans="1:20" x14ac:dyDescent="0.15">
      <c r="A718" s="41"/>
      <c r="B718" s="41"/>
      <c r="C718" s="41"/>
      <c r="D718" s="41"/>
      <c r="E718" s="41"/>
      <c r="F718" s="41"/>
      <c r="G718" s="41"/>
      <c r="H718" s="41"/>
      <c r="I718" s="41"/>
      <c r="J718" s="41"/>
      <c r="K718" s="41"/>
      <c r="L718" s="41"/>
      <c r="M718" s="41"/>
      <c r="N718" s="41"/>
      <c r="O718" s="41"/>
      <c r="P718" s="41"/>
      <c r="Q718" s="41"/>
      <c r="R718" s="41"/>
      <c r="S718" s="41"/>
      <c r="T718" s="41"/>
    </row>
    <row r="719" spans="1:20" x14ac:dyDescent="0.15">
      <c r="A719" s="41"/>
      <c r="B719" s="41"/>
      <c r="C719" s="41"/>
      <c r="D719" s="41"/>
      <c r="E719" s="41"/>
      <c r="F719" s="41"/>
      <c r="G719" s="41"/>
      <c r="H719" s="41"/>
      <c r="I719" s="41"/>
      <c r="J719" s="41"/>
      <c r="K719" s="41"/>
      <c r="L719" s="41"/>
      <c r="M719" s="41"/>
      <c r="N719" s="41"/>
      <c r="O719" s="41"/>
      <c r="P719" s="41"/>
      <c r="Q719" s="41"/>
      <c r="R719" s="41"/>
      <c r="S719" s="41"/>
      <c r="T719" s="41"/>
    </row>
    <row r="720" spans="1:20" x14ac:dyDescent="0.15">
      <c r="A720" s="41"/>
      <c r="B720" s="41"/>
      <c r="C720" s="41"/>
      <c r="D720" s="41"/>
      <c r="E720" s="41"/>
      <c r="F720" s="41"/>
      <c r="G720" s="41"/>
      <c r="H720" s="41"/>
      <c r="I720" s="41"/>
      <c r="J720" s="41"/>
      <c r="K720" s="41"/>
      <c r="L720" s="41"/>
      <c r="M720" s="41"/>
      <c r="N720" s="41"/>
      <c r="O720" s="41"/>
      <c r="P720" s="41"/>
      <c r="Q720" s="41"/>
      <c r="R720" s="41"/>
      <c r="S720" s="41"/>
      <c r="T720" s="41"/>
    </row>
    <row r="721" spans="1:20" x14ac:dyDescent="0.15">
      <c r="A721" s="41"/>
      <c r="B721" s="41"/>
      <c r="C721" s="41"/>
      <c r="D721" s="41"/>
      <c r="E721" s="41"/>
      <c r="F721" s="41"/>
      <c r="G721" s="41"/>
      <c r="H721" s="41"/>
      <c r="I721" s="41"/>
      <c r="J721" s="41"/>
      <c r="K721" s="41"/>
      <c r="L721" s="41"/>
      <c r="M721" s="41"/>
      <c r="N721" s="41"/>
      <c r="O721" s="41"/>
      <c r="P721" s="41"/>
      <c r="Q721" s="41"/>
      <c r="R721" s="41"/>
      <c r="S721" s="41"/>
      <c r="T721" s="41"/>
    </row>
    <row r="722" spans="1:20" x14ac:dyDescent="0.15">
      <c r="A722" s="41"/>
      <c r="B722" s="41"/>
      <c r="C722" s="41"/>
      <c r="D722" s="41"/>
      <c r="E722" s="41"/>
      <c r="F722" s="41"/>
      <c r="G722" s="41"/>
      <c r="H722" s="41"/>
      <c r="I722" s="41"/>
      <c r="J722" s="41"/>
      <c r="K722" s="41"/>
      <c r="L722" s="41"/>
      <c r="M722" s="41"/>
      <c r="N722" s="41"/>
      <c r="O722" s="41"/>
      <c r="P722" s="41"/>
      <c r="Q722" s="41"/>
      <c r="R722" s="41"/>
      <c r="S722" s="41"/>
      <c r="T722" s="41"/>
    </row>
    <row r="723" spans="1:20" x14ac:dyDescent="0.15">
      <c r="A723" s="41"/>
      <c r="B723" s="41"/>
      <c r="C723" s="41"/>
      <c r="D723" s="41"/>
      <c r="E723" s="41"/>
      <c r="F723" s="41"/>
      <c r="G723" s="41"/>
      <c r="H723" s="41"/>
      <c r="I723" s="41"/>
      <c r="J723" s="41"/>
      <c r="K723" s="41"/>
      <c r="L723" s="41"/>
      <c r="M723" s="41"/>
      <c r="N723" s="41"/>
      <c r="O723" s="41"/>
      <c r="P723" s="41"/>
      <c r="Q723" s="41"/>
      <c r="R723" s="41"/>
      <c r="S723" s="41"/>
      <c r="T723" s="41"/>
    </row>
    <row r="724" spans="1:20" x14ac:dyDescent="0.15">
      <c r="A724" s="41"/>
      <c r="B724" s="41"/>
      <c r="C724" s="41"/>
      <c r="D724" s="41"/>
      <c r="E724" s="41"/>
      <c r="F724" s="41"/>
      <c r="G724" s="41"/>
      <c r="H724" s="41"/>
      <c r="I724" s="41"/>
      <c r="J724" s="41"/>
      <c r="K724" s="41"/>
      <c r="L724" s="41"/>
      <c r="M724" s="41"/>
      <c r="N724" s="41"/>
      <c r="O724" s="41"/>
      <c r="P724" s="41"/>
      <c r="Q724" s="41"/>
      <c r="R724" s="41"/>
      <c r="S724" s="41"/>
      <c r="T724" s="41"/>
    </row>
    <row r="725" spans="1:20" x14ac:dyDescent="0.15">
      <c r="A725" s="41"/>
      <c r="B725" s="41"/>
      <c r="C725" s="41"/>
      <c r="D725" s="41"/>
      <c r="E725" s="41"/>
      <c r="F725" s="41"/>
      <c r="G725" s="41"/>
      <c r="H725" s="41"/>
      <c r="I725" s="41"/>
      <c r="J725" s="41"/>
      <c r="K725" s="41"/>
      <c r="L725" s="41"/>
      <c r="M725" s="41"/>
      <c r="N725" s="41"/>
      <c r="O725" s="41"/>
      <c r="P725" s="41"/>
      <c r="Q725" s="41"/>
      <c r="R725" s="41"/>
      <c r="S725" s="41"/>
      <c r="T725" s="41"/>
    </row>
    <row r="726" spans="1:20" x14ac:dyDescent="0.15">
      <c r="A726" s="41"/>
      <c r="B726" s="41"/>
      <c r="C726" s="41"/>
      <c r="D726" s="41"/>
      <c r="E726" s="41"/>
      <c r="F726" s="41"/>
      <c r="G726" s="41"/>
      <c r="H726" s="41"/>
      <c r="I726" s="41"/>
      <c r="J726" s="41"/>
      <c r="K726" s="41"/>
      <c r="L726" s="41"/>
      <c r="M726" s="41"/>
      <c r="N726" s="41"/>
      <c r="O726" s="41"/>
      <c r="P726" s="41"/>
      <c r="Q726" s="41"/>
      <c r="R726" s="41"/>
      <c r="S726" s="41"/>
      <c r="T726" s="41"/>
    </row>
    <row r="727" spans="1:20" x14ac:dyDescent="0.15">
      <c r="A727" s="41"/>
      <c r="B727" s="41"/>
      <c r="C727" s="41"/>
      <c r="D727" s="41"/>
      <c r="E727" s="41"/>
      <c r="F727" s="41"/>
      <c r="G727" s="41"/>
      <c r="H727" s="41"/>
      <c r="I727" s="41"/>
      <c r="J727" s="41"/>
      <c r="K727" s="41"/>
      <c r="L727" s="41"/>
      <c r="M727" s="41"/>
      <c r="N727" s="41"/>
      <c r="O727" s="41"/>
      <c r="P727" s="41"/>
      <c r="Q727" s="41"/>
      <c r="R727" s="41"/>
      <c r="S727" s="41"/>
      <c r="T727" s="41"/>
    </row>
    <row r="728" spans="1:20" x14ac:dyDescent="0.15">
      <c r="A728" s="41"/>
      <c r="B728" s="41"/>
      <c r="C728" s="41"/>
      <c r="D728" s="41"/>
      <c r="E728" s="41"/>
      <c r="F728" s="41"/>
      <c r="G728" s="41"/>
      <c r="H728" s="41"/>
      <c r="I728" s="41"/>
      <c r="J728" s="41"/>
      <c r="K728" s="41"/>
      <c r="L728" s="41"/>
      <c r="M728" s="41"/>
      <c r="N728" s="41"/>
      <c r="O728" s="41"/>
      <c r="P728" s="41"/>
      <c r="Q728" s="41"/>
      <c r="R728" s="41"/>
      <c r="S728" s="41"/>
      <c r="T728" s="41"/>
    </row>
    <row r="729" spans="1:20" x14ac:dyDescent="0.15">
      <c r="A729" s="41"/>
      <c r="B729" s="41"/>
      <c r="C729" s="41"/>
      <c r="D729" s="41"/>
      <c r="E729" s="41"/>
      <c r="F729" s="41"/>
      <c r="G729" s="41"/>
      <c r="H729" s="41"/>
      <c r="I729" s="41"/>
      <c r="J729" s="41"/>
      <c r="K729" s="41"/>
      <c r="L729" s="41"/>
      <c r="M729" s="41"/>
      <c r="N729" s="41"/>
      <c r="O729" s="41"/>
      <c r="P729" s="41"/>
      <c r="Q729" s="41"/>
      <c r="R729" s="41"/>
      <c r="S729" s="41"/>
      <c r="T729" s="41"/>
    </row>
    <row r="730" spans="1:20" x14ac:dyDescent="0.15">
      <c r="A730" s="41"/>
      <c r="B730" s="41"/>
      <c r="C730" s="41"/>
      <c r="D730" s="41"/>
      <c r="E730" s="41"/>
      <c r="F730" s="41"/>
      <c r="G730" s="41"/>
      <c r="H730" s="41"/>
      <c r="I730" s="41"/>
      <c r="J730" s="41"/>
      <c r="K730" s="41"/>
      <c r="L730" s="41"/>
      <c r="M730" s="41"/>
      <c r="N730" s="41"/>
      <c r="O730" s="41"/>
      <c r="P730" s="41"/>
      <c r="Q730" s="41"/>
      <c r="R730" s="41"/>
      <c r="S730" s="41"/>
      <c r="T730" s="41"/>
    </row>
    <row r="731" spans="1:20" x14ac:dyDescent="0.15">
      <c r="A731" s="41"/>
      <c r="B731" s="41"/>
      <c r="C731" s="41"/>
      <c r="D731" s="41"/>
      <c r="E731" s="41"/>
      <c r="F731" s="41"/>
      <c r="G731" s="41"/>
      <c r="H731" s="41"/>
      <c r="I731" s="41"/>
      <c r="J731" s="41"/>
      <c r="K731" s="41"/>
      <c r="L731" s="41"/>
      <c r="M731" s="41"/>
      <c r="N731" s="41"/>
      <c r="O731" s="41"/>
      <c r="P731" s="41"/>
      <c r="Q731" s="41"/>
      <c r="R731" s="41"/>
      <c r="S731" s="41"/>
      <c r="T731" s="41"/>
    </row>
    <row r="732" spans="1:20" x14ac:dyDescent="0.15">
      <c r="A732" s="41"/>
      <c r="B732" s="41"/>
      <c r="C732" s="41"/>
      <c r="D732" s="41"/>
      <c r="E732" s="41"/>
      <c r="F732" s="41"/>
      <c r="G732" s="41"/>
      <c r="H732" s="41"/>
      <c r="I732" s="41"/>
      <c r="J732" s="41"/>
      <c r="K732" s="41"/>
      <c r="L732" s="41"/>
      <c r="M732" s="41"/>
      <c r="N732" s="41"/>
      <c r="O732" s="41"/>
      <c r="P732" s="41"/>
      <c r="Q732" s="41"/>
      <c r="R732" s="41"/>
      <c r="S732" s="41"/>
      <c r="T732" s="41"/>
    </row>
    <row r="733" spans="1:20" x14ac:dyDescent="0.15">
      <c r="A733" s="41"/>
      <c r="B733" s="41"/>
      <c r="C733" s="41"/>
      <c r="D733" s="41"/>
      <c r="E733" s="41"/>
      <c r="F733" s="41"/>
      <c r="G733" s="41"/>
      <c r="H733" s="41"/>
      <c r="I733" s="41"/>
      <c r="J733" s="41"/>
      <c r="K733" s="41"/>
      <c r="L733" s="41"/>
      <c r="M733" s="41"/>
      <c r="N733" s="41"/>
      <c r="O733" s="41"/>
      <c r="P733" s="41"/>
      <c r="Q733" s="41"/>
      <c r="R733" s="41"/>
      <c r="S733" s="41"/>
      <c r="T733" s="41"/>
    </row>
    <row r="734" spans="1:20" x14ac:dyDescent="0.15">
      <c r="A734" s="41"/>
      <c r="B734" s="41"/>
      <c r="C734" s="41"/>
      <c r="D734" s="41"/>
      <c r="E734" s="41"/>
      <c r="F734" s="41"/>
      <c r="G734" s="41"/>
      <c r="H734" s="41"/>
      <c r="I734" s="41"/>
      <c r="J734" s="41"/>
      <c r="K734" s="41"/>
      <c r="L734" s="41"/>
      <c r="M734" s="41"/>
      <c r="N734" s="41"/>
      <c r="O734" s="41"/>
      <c r="P734" s="41"/>
      <c r="Q734" s="41"/>
      <c r="R734" s="41"/>
      <c r="S734" s="41"/>
      <c r="T734" s="41"/>
    </row>
    <row r="735" spans="1:20" x14ac:dyDescent="0.15">
      <c r="A735" s="41"/>
      <c r="B735" s="41"/>
      <c r="C735" s="41"/>
      <c r="D735" s="41"/>
      <c r="E735" s="41"/>
      <c r="F735" s="41"/>
      <c r="G735" s="41"/>
      <c r="H735" s="41"/>
      <c r="I735" s="41"/>
      <c r="J735" s="41"/>
      <c r="K735" s="41"/>
      <c r="L735" s="41"/>
      <c r="M735" s="41"/>
      <c r="N735" s="41"/>
      <c r="O735" s="41"/>
      <c r="P735" s="41"/>
      <c r="Q735" s="41"/>
      <c r="R735" s="41"/>
      <c r="S735" s="41"/>
      <c r="T735" s="41"/>
    </row>
    <row r="736" spans="1:20" x14ac:dyDescent="0.15">
      <c r="A736" s="41"/>
      <c r="B736" s="41"/>
      <c r="C736" s="41"/>
      <c r="D736" s="41"/>
      <c r="E736" s="41"/>
      <c r="F736" s="41"/>
      <c r="G736" s="41"/>
      <c r="H736" s="41"/>
      <c r="I736" s="41"/>
      <c r="J736" s="41"/>
      <c r="K736" s="41"/>
      <c r="L736" s="41"/>
      <c r="M736" s="41"/>
      <c r="N736" s="41"/>
      <c r="O736" s="41"/>
      <c r="P736" s="41"/>
      <c r="Q736" s="41"/>
      <c r="R736" s="41"/>
      <c r="S736" s="41"/>
      <c r="T736" s="41"/>
    </row>
    <row r="737" spans="1:20" x14ac:dyDescent="0.15">
      <c r="A737" s="41"/>
      <c r="B737" s="41"/>
      <c r="C737" s="41"/>
      <c r="D737" s="41"/>
      <c r="E737" s="41"/>
      <c r="F737" s="41"/>
      <c r="G737" s="41"/>
      <c r="H737" s="41"/>
      <c r="I737" s="41"/>
      <c r="J737" s="41"/>
      <c r="K737" s="41"/>
      <c r="L737" s="41"/>
      <c r="M737" s="41"/>
      <c r="N737" s="41"/>
      <c r="O737" s="41"/>
      <c r="P737" s="41"/>
      <c r="Q737" s="41"/>
      <c r="R737" s="41"/>
      <c r="S737" s="41"/>
      <c r="T737" s="41"/>
    </row>
    <row r="738" spans="1:20" x14ac:dyDescent="0.15">
      <c r="A738" s="41"/>
      <c r="B738" s="41"/>
      <c r="C738" s="41"/>
      <c r="D738" s="41"/>
      <c r="E738" s="41"/>
      <c r="F738" s="41"/>
      <c r="G738" s="41"/>
      <c r="H738" s="41"/>
      <c r="I738" s="41"/>
      <c r="J738" s="41"/>
      <c r="K738" s="41"/>
      <c r="L738" s="41"/>
      <c r="M738" s="41"/>
      <c r="N738" s="41"/>
      <c r="O738" s="41"/>
      <c r="P738" s="41"/>
      <c r="Q738" s="41"/>
      <c r="R738" s="41"/>
      <c r="S738" s="41"/>
      <c r="T738" s="41"/>
    </row>
    <row r="739" spans="1:20" x14ac:dyDescent="0.15">
      <c r="A739" s="41"/>
      <c r="B739" s="41"/>
      <c r="C739" s="41"/>
      <c r="D739" s="41"/>
      <c r="E739" s="41"/>
      <c r="F739" s="41"/>
      <c r="G739" s="41"/>
      <c r="H739" s="41"/>
      <c r="I739" s="41"/>
      <c r="J739" s="41"/>
      <c r="K739" s="41"/>
      <c r="L739" s="41"/>
      <c r="M739" s="41"/>
      <c r="N739" s="41"/>
      <c r="O739" s="41"/>
      <c r="P739" s="41"/>
      <c r="Q739" s="41"/>
      <c r="R739" s="41"/>
      <c r="S739" s="41"/>
      <c r="T739" s="41"/>
    </row>
    <row r="740" spans="1:20" x14ac:dyDescent="0.15">
      <c r="A740" s="41"/>
      <c r="B740" s="41"/>
      <c r="C740" s="41"/>
      <c r="D740" s="41"/>
      <c r="E740" s="41"/>
      <c r="F740" s="41"/>
      <c r="G740" s="41"/>
      <c r="H740" s="41"/>
      <c r="I740" s="41"/>
      <c r="J740" s="41"/>
      <c r="K740" s="41"/>
      <c r="L740" s="41"/>
      <c r="M740" s="41"/>
      <c r="N740" s="41"/>
      <c r="O740" s="41"/>
      <c r="P740" s="41"/>
      <c r="Q740" s="41"/>
      <c r="R740" s="41"/>
      <c r="S740" s="41"/>
      <c r="T740" s="41"/>
    </row>
    <row r="741" spans="1:20" x14ac:dyDescent="0.15">
      <c r="A741" s="41"/>
      <c r="B741" s="41"/>
      <c r="C741" s="41"/>
      <c r="D741" s="41"/>
      <c r="E741" s="41"/>
      <c r="F741" s="41"/>
      <c r="G741" s="41"/>
      <c r="H741" s="41"/>
      <c r="I741" s="41"/>
      <c r="J741" s="41"/>
      <c r="K741" s="41"/>
      <c r="L741" s="41"/>
      <c r="M741" s="41"/>
      <c r="N741" s="41"/>
      <c r="O741" s="41"/>
      <c r="P741" s="41"/>
      <c r="Q741" s="41"/>
      <c r="R741" s="41"/>
      <c r="S741" s="41"/>
      <c r="T741" s="41"/>
    </row>
    <row r="742" spans="1:20" x14ac:dyDescent="0.15">
      <c r="A742" s="41"/>
      <c r="B742" s="41"/>
      <c r="C742" s="41"/>
      <c r="D742" s="41"/>
      <c r="E742" s="41"/>
      <c r="F742" s="41"/>
      <c r="G742" s="41"/>
      <c r="H742" s="41"/>
      <c r="I742" s="41"/>
      <c r="J742" s="41"/>
      <c r="K742" s="41"/>
      <c r="L742" s="41"/>
      <c r="M742" s="41"/>
      <c r="N742" s="41"/>
      <c r="O742" s="41"/>
      <c r="P742" s="41"/>
      <c r="Q742" s="41"/>
      <c r="R742" s="41"/>
      <c r="S742" s="41"/>
      <c r="T742" s="41"/>
    </row>
    <row r="743" spans="1:20" x14ac:dyDescent="0.15">
      <c r="A743" s="41"/>
      <c r="B743" s="41"/>
      <c r="C743" s="41"/>
      <c r="D743" s="41"/>
      <c r="E743" s="41"/>
      <c r="F743" s="41"/>
      <c r="G743" s="41"/>
      <c r="H743" s="41"/>
      <c r="I743" s="41"/>
      <c r="J743" s="41"/>
      <c r="K743" s="41"/>
      <c r="L743" s="41"/>
      <c r="M743" s="41"/>
      <c r="N743" s="41"/>
      <c r="O743" s="41"/>
      <c r="P743" s="41"/>
      <c r="Q743" s="41"/>
      <c r="R743" s="41"/>
      <c r="S743" s="41"/>
      <c r="T743" s="41"/>
    </row>
    <row r="744" spans="1:20" x14ac:dyDescent="0.15">
      <c r="A744" s="41"/>
      <c r="B744" s="41"/>
      <c r="C744" s="41"/>
      <c r="D744" s="41"/>
      <c r="E744" s="41"/>
      <c r="F744" s="41"/>
      <c r="G744" s="41"/>
      <c r="H744" s="41"/>
      <c r="I744" s="41"/>
      <c r="J744" s="41"/>
      <c r="K744" s="41"/>
      <c r="L744" s="41"/>
      <c r="M744" s="41"/>
      <c r="N744" s="41"/>
      <c r="O744" s="41"/>
      <c r="P744" s="41"/>
      <c r="Q744" s="41"/>
      <c r="R744" s="41"/>
      <c r="S744" s="41"/>
      <c r="T744" s="41"/>
    </row>
    <row r="745" spans="1:20" x14ac:dyDescent="0.15">
      <c r="A745" s="41"/>
      <c r="B745" s="41"/>
      <c r="C745" s="41"/>
      <c r="D745" s="41"/>
      <c r="E745" s="41"/>
      <c r="F745" s="41"/>
      <c r="G745" s="41"/>
      <c r="H745" s="41"/>
      <c r="I745" s="41"/>
      <c r="J745" s="41"/>
      <c r="K745" s="41"/>
      <c r="L745" s="41"/>
      <c r="M745" s="41"/>
      <c r="N745" s="41"/>
      <c r="O745" s="41"/>
      <c r="P745" s="41"/>
      <c r="Q745" s="41"/>
      <c r="R745" s="41"/>
      <c r="S745" s="41"/>
      <c r="T745" s="41"/>
    </row>
    <row r="746" spans="1:20" x14ac:dyDescent="0.15">
      <c r="A746" s="41"/>
      <c r="B746" s="41"/>
      <c r="C746" s="41"/>
      <c r="D746" s="41"/>
      <c r="E746" s="41"/>
      <c r="F746" s="41"/>
      <c r="G746" s="41"/>
      <c r="H746" s="41"/>
      <c r="I746" s="41"/>
      <c r="J746" s="41"/>
      <c r="K746" s="41"/>
      <c r="L746" s="41"/>
      <c r="M746" s="41"/>
      <c r="N746" s="41"/>
      <c r="O746" s="41"/>
      <c r="P746" s="41"/>
      <c r="Q746" s="41"/>
      <c r="R746" s="41"/>
      <c r="S746" s="41"/>
      <c r="T746" s="41"/>
    </row>
    <row r="747" spans="1:20" x14ac:dyDescent="0.15">
      <c r="A747" s="41"/>
      <c r="B747" s="41"/>
      <c r="C747" s="41"/>
      <c r="D747" s="41"/>
      <c r="E747" s="41"/>
      <c r="F747" s="41"/>
      <c r="G747" s="41"/>
      <c r="H747" s="41"/>
      <c r="I747" s="41"/>
      <c r="J747" s="41"/>
      <c r="K747" s="41"/>
      <c r="L747" s="41"/>
      <c r="M747" s="41"/>
      <c r="N747" s="41"/>
      <c r="O747" s="41"/>
      <c r="P747" s="41"/>
      <c r="Q747" s="41"/>
      <c r="R747" s="41"/>
      <c r="S747" s="41"/>
      <c r="T747" s="41"/>
    </row>
    <row r="748" spans="1:20" x14ac:dyDescent="0.15">
      <c r="A748" s="41"/>
      <c r="B748" s="41"/>
      <c r="C748" s="41"/>
      <c r="D748" s="41"/>
      <c r="E748" s="41"/>
      <c r="F748" s="41"/>
      <c r="G748" s="41"/>
      <c r="H748" s="41"/>
      <c r="I748" s="41"/>
      <c r="J748" s="41"/>
      <c r="K748" s="41"/>
      <c r="L748" s="41"/>
      <c r="M748" s="41"/>
      <c r="N748" s="41"/>
      <c r="O748" s="41"/>
      <c r="P748" s="41"/>
      <c r="Q748" s="41"/>
      <c r="R748" s="41"/>
      <c r="S748" s="41"/>
      <c r="T748" s="41"/>
    </row>
    <row r="749" spans="1:20" x14ac:dyDescent="0.15">
      <c r="A749" s="41"/>
      <c r="B749" s="41"/>
      <c r="C749" s="41"/>
      <c r="D749" s="41"/>
      <c r="E749" s="41"/>
      <c r="F749" s="41"/>
      <c r="G749" s="41"/>
      <c r="H749" s="41"/>
      <c r="I749" s="41"/>
      <c r="J749" s="41"/>
      <c r="K749" s="41"/>
      <c r="L749" s="41"/>
      <c r="M749" s="41"/>
      <c r="N749" s="41"/>
      <c r="O749" s="41"/>
      <c r="P749" s="41"/>
      <c r="Q749" s="41"/>
      <c r="R749" s="41"/>
      <c r="S749" s="41"/>
      <c r="T749" s="41"/>
    </row>
    <row r="750" spans="1:20" x14ac:dyDescent="0.15">
      <c r="A750" s="41"/>
      <c r="B750" s="41"/>
      <c r="C750" s="41"/>
      <c r="D750" s="41"/>
      <c r="E750" s="41"/>
      <c r="F750" s="41"/>
      <c r="G750" s="41"/>
      <c r="H750" s="41"/>
      <c r="I750" s="41"/>
      <c r="J750" s="41"/>
      <c r="K750" s="41"/>
      <c r="L750" s="41"/>
      <c r="M750" s="41"/>
      <c r="N750" s="41"/>
      <c r="O750" s="41"/>
      <c r="P750" s="41"/>
      <c r="Q750" s="41"/>
      <c r="R750" s="41"/>
      <c r="S750" s="41"/>
      <c r="T750" s="41"/>
    </row>
    <row r="751" spans="1:20" x14ac:dyDescent="0.15">
      <c r="A751" s="41"/>
      <c r="B751" s="41"/>
      <c r="C751" s="41"/>
      <c r="D751" s="41"/>
      <c r="E751" s="41"/>
      <c r="F751" s="41"/>
      <c r="G751" s="41"/>
      <c r="H751" s="41"/>
      <c r="I751" s="41"/>
      <c r="J751" s="41"/>
      <c r="K751" s="41"/>
      <c r="L751" s="41"/>
      <c r="M751" s="41"/>
      <c r="N751" s="41"/>
      <c r="O751" s="41"/>
      <c r="P751" s="41"/>
      <c r="Q751" s="41"/>
      <c r="R751" s="41"/>
      <c r="S751" s="41"/>
      <c r="T751" s="41"/>
    </row>
    <row r="752" spans="1:20" x14ac:dyDescent="0.15">
      <c r="A752" s="41"/>
      <c r="B752" s="41"/>
      <c r="C752" s="41"/>
      <c r="D752" s="41"/>
      <c r="E752" s="41"/>
      <c r="F752" s="41"/>
      <c r="G752" s="41"/>
      <c r="H752" s="41"/>
      <c r="I752" s="41"/>
      <c r="J752" s="41"/>
      <c r="K752" s="41"/>
      <c r="L752" s="41"/>
      <c r="M752" s="41"/>
      <c r="N752" s="41"/>
      <c r="O752" s="41"/>
      <c r="P752" s="41"/>
      <c r="Q752" s="41"/>
      <c r="R752" s="41"/>
      <c r="S752" s="41"/>
      <c r="T752" s="41"/>
    </row>
    <row r="753" spans="1:20" x14ac:dyDescent="0.15">
      <c r="A753" s="41"/>
      <c r="B753" s="41"/>
      <c r="C753" s="41"/>
      <c r="D753" s="41"/>
      <c r="E753" s="41"/>
      <c r="F753" s="41"/>
      <c r="G753" s="41"/>
      <c r="H753" s="41"/>
      <c r="I753" s="41"/>
      <c r="J753" s="41"/>
      <c r="K753" s="41"/>
      <c r="L753" s="41"/>
      <c r="M753" s="41"/>
      <c r="N753" s="41"/>
      <c r="O753" s="41"/>
      <c r="P753" s="41"/>
      <c r="Q753" s="41"/>
      <c r="R753" s="41"/>
      <c r="S753" s="41"/>
      <c r="T753" s="41"/>
    </row>
    <row r="754" spans="1:20" x14ac:dyDescent="0.15">
      <c r="A754" s="41"/>
      <c r="B754" s="41"/>
      <c r="C754" s="41"/>
      <c r="D754" s="41"/>
      <c r="E754" s="41"/>
      <c r="F754" s="41"/>
      <c r="G754" s="41"/>
      <c r="H754" s="41"/>
      <c r="I754" s="41"/>
      <c r="J754" s="41"/>
      <c r="K754" s="41"/>
      <c r="L754" s="41"/>
      <c r="M754" s="41"/>
      <c r="N754" s="41"/>
      <c r="O754" s="41"/>
      <c r="P754" s="41"/>
      <c r="Q754" s="41"/>
      <c r="R754" s="41"/>
      <c r="S754" s="41"/>
      <c r="T754" s="41"/>
    </row>
    <row r="755" spans="1:20" x14ac:dyDescent="0.15">
      <c r="A755" s="41"/>
      <c r="B755" s="41"/>
      <c r="C755" s="41"/>
      <c r="D755" s="41"/>
      <c r="E755" s="41"/>
      <c r="F755" s="41"/>
      <c r="G755" s="41"/>
      <c r="H755" s="41"/>
      <c r="I755" s="41"/>
      <c r="J755" s="41"/>
      <c r="K755" s="41"/>
      <c r="L755" s="41"/>
      <c r="M755" s="41"/>
      <c r="N755" s="41"/>
      <c r="O755" s="41"/>
      <c r="P755" s="41"/>
      <c r="Q755" s="41"/>
      <c r="R755" s="41"/>
      <c r="S755" s="41"/>
      <c r="T755" s="41"/>
    </row>
    <row r="756" spans="1:20" x14ac:dyDescent="0.15">
      <c r="A756" s="41"/>
      <c r="B756" s="41"/>
      <c r="C756" s="41"/>
      <c r="D756" s="41"/>
      <c r="E756" s="41"/>
      <c r="F756" s="41"/>
      <c r="G756" s="41"/>
      <c r="H756" s="41"/>
      <c r="I756" s="41"/>
      <c r="J756" s="41"/>
      <c r="K756" s="41"/>
      <c r="L756" s="41"/>
      <c r="M756" s="41"/>
      <c r="N756" s="41"/>
      <c r="O756" s="41"/>
      <c r="P756" s="41"/>
      <c r="Q756" s="41"/>
      <c r="R756" s="41"/>
      <c r="S756" s="41"/>
      <c r="T756" s="41"/>
    </row>
    <row r="757" spans="1:20" x14ac:dyDescent="0.15">
      <c r="A757" s="41"/>
      <c r="B757" s="41"/>
      <c r="C757" s="41"/>
      <c r="D757" s="41"/>
      <c r="E757" s="41"/>
      <c r="F757" s="41"/>
      <c r="G757" s="41"/>
      <c r="H757" s="41"/>
      <c r="I757" s="41"/>
      <c r="J757" s="41"/>
      <c r="K757" s="41"/>
      <c r="L757" s="41"/>
      <c r="M757" s="41"/>
      <c r="N757" s="41"/>
      <c r="O757" s="41"/>
      <c r="P757" s="41"/>
      <c r="Q757" s="41"/>
      <c r="R757" s="41"/>
      <c r="S757" s="41"/>
      <c r="T757" s="41"/>
    </row>
    <row r="758" spans="1:20" x14ac:dyDescent="0.15">
      <c r="A758" s="41"/>
      <c r="B758" s="41"/>
      <c r="C758" s="41"/>
      <c r="D758" s="41"/>
      <c r="E758" s="41"/>
      <c r="F758" s="41"/>
      <c r="G758" s="41"/>
      <c r="H758" s="41"/>
      <c r="I758" s="41"/>
      <c r="J758" s="41"/>
      <c r="K758" s="41"/>
      <c r="L758" s="41"/>
      <c r="M758" s="41"/>
      <c r="N758" s="41"/>
      <c r="O758" s="41"/>
      <c r="P758" s="41"/>
      <c r="Q758" s="41"/>
      <c r="R758" s="41"/>
      <c r="S758" s="41"/>
      <c r="T758" s="41"/>
    </row>
    <row r="759" spans="1:20" x14ac:dyDescent="0.15">
      <c r="A759" s="41"/>
      <c r="B759" s="41"/>
      <c r="C759" s="41"/>
      <c r="D759" s="41"/>
      <c r="E759" s="41"/>
      <c r="F759" s="41"/>
      <c r="G759" s="41"/>
      <c r="H759" s="41"/>
      <c r="I759" s="41"/>
      <c r="J759" s="41"/>
      <c r="K759" s="41"/>
      <c r="L759" s="41"/>
      <c r="M759" s="41"/>
      <c r="N759" s="41"/>
      <c r="O759" s="41"/>
      <c r="P759" s="41"/>
      <c r="Q759" s="41"/>
      <c r="R759" s="41"/>
      <c r="S759" s="41"/>
      <c r="T759" s="41"/>
    </row>
    <row r="760" spans="1:20" x14ac:dyDescent="0.15">
      <c r="A760" s="41"/>
      <c r="B760" s="41"/>
      <c r="C760" s="41"/>
      <c r="D760" s="41"/>
      <c r="E760" s="41"/>
      <c r="F760" s="41"/>
      <c r="G760" s="41"/>
      <c r="H760" s="41"/>
      <c r="I760" s="41"/>
      <c r="J760" s="41"/>
      <c r="K760" s="41"/>
      <c r="L760" s="41"/>
      <c r="M760" s="41"/>
      <c r="N760" s="41"/>
      <c r="O760" s="41"/>
      <c r="P760" s="41"/>
      <c r="Q760" s="41"/>
      <c r="R760" s="41"/>
      <c r="S760" s="41"/>
      <c r="T760" s="41"/>
    </row>
    <row r="761" spans="1:20" x14ac:dyDescent="0.15">
      <c r="A761" s="41"/>
      <c r="B761" s="41"/>
      <c r="C761" s="41"/>
      <c r="D761" s="41"/>
      <c r="E761" s="41"/>
      <c r="F761" s="41"/>
      <c r="G761" s="41"/>
      <c r="H761" s="41"/>
      <c r="I761" s="41"/>
      <c r="J761" s="41"/>
      <c r="K761" s="41"/>
      <c r="L761" s="41"/>
      <c r="M761" s="41"/>
      <c r="N761" s="41"/>
      <c r="O761" s="41"/>
      <c r="P761" s="41"/>
      <c r="Q761" s="41"/>
      <c r="R761" s="41"/>
      <c r="S761" s="41"/>
      <c r="T761" s="41"/>
    </row>
    <row r="762" spans="1:20" x14ac:dyDescent="0.15">
      <c r="A762" s="41"/>
      <c r="B762" s="41"/>
      <c r="C762" s="41"/>
      <c r="D762" s="41"/>
      <c r="E762" s="41"/>
      <c r="F762" s="41"/>
      <c r="G762" s="41"/>
      <c r="H762" s="41"/>
      <c r="I762" s="41"/>
      <c r="J762" s="41"/>
      <c r="K762" s="41"/>
      <c r="L762" s="41"/>
      <c r="M762" s="41"/>
      <c r="N762" s="41"/>
      <c r="O762" s="41"/>
      <c r="P762" s="41"/>
      <c r="Q762" s="41"/>
      <c r="R762" s="41"/>
      <c r="S762" s="41"/>
      <c r="T762" s="41"/>
    </row>
    <row r="763" spans="1:20" x14ac:dyDescent="0.15">
      <c r="A763" s="41"/>
      <c r="B763" s="41"/>
      <c r="C763" s="41"/>
      <c r="D763" s="41"/>
      <c r="E763" s="41"/>
      <c r="F763" s="41"/>
      <c r="G763" s="41"/>
      <c r="H763" s="41"/>
      <c r="I763" s="41"/>
      <c r="J763" s="41"/>
      <c r="K763" s="41"/>
      <c r="L763" s="41"/>
      <c r="M763" s="41"/>
      <c r="N763" s="41"/>
      <c r="O763" s="41"/>
      <c r="P763" s="41"/>
      <c r="Q763" s="41"/>
      <c r="R763" s="41"/>
      <c r="S763" s="41"/>
      <c r="T763" s="41"/>
    </row>
    <row r="764" spans="1:20" x14ac:dyDescent="0.15">
      <c r="A764" s="41"/>
      <c r="B764" s="41"/>
      <c r="C764" s="41"/>
      <c r="D764" s="41"/>
      <c r="E764" s="41"/>
      <c r="F764" s="41"/>
      <c r="G764" s="41"/>
      <c r="H764" s="41"/>
      <c r="I764" s="41"/>
      <c r="J764" s="41"/>
      <c r="K764" s="41"/>
      <c r="L764" s="41"/>
      <c r="M764" s="41"/>
      <c r="N764" s="41"/>
      <c r="O764" s="41"/>
      <c r="P764" s="41"/>
      <c r="Q764" s="41"/>
      <c r="R764" s="41"/>
      <c r="S764" s="41"/>
      <c r="T764" s="41"/>
    </row>
    <row r="765" spans="1:20" x14ac:dyDescent="0.15">
      <c r="A765" s="41"/>
      <c r="B765" s="41"/>
      <c r="C765" s="41"/>
      <c r="D765" s="41"/>
      <c r="E765" s="41"/>
      <c r="F765" s="41"/>
      <c r="G765" s="41"/>
      <c r="H765" s="41"/>
      <c r="I765" s="41"/>
      <c r="J765" s="41"/>
      <c r="K765" s="41"/>
      <c r="L765" s="41"/>
      <c r="M765" s="41"/>
      <c r="N765" s="41"/>
      <c r="O765" s="41"/>
      <c r="P765" s="41"/>
      <c r="Q765" s="41"/>
      <c r="R765" s="41"/>
      <c r="S765" s="41"/>
      <c r="T765" s="41"/>
    </row>
    <row r="766" spans="1:20" x14ac:dyDescent="0.15">
      <c r="A766" s="41"/>
      <c r="B766" s="41"/>
      <c r="C766" s="41"/>
      <c r="D766" s="41"/>
      <c r="E766" s="41"/>
      <c r="F766" s="41"/>
      <c r="G766" s="41"/>
      <c r="H766" s="41"/>
      <c r="I766" s="41"/>
      <c r="J766" s="41"/>
      <c r="K766" s="41"/>
      <c r="L766" s="41"/>
      <c r="M766" s="41"/>
      <c r="N766" s="41"/>
      <c r="O766" s="41"/>
      <c r="P766" s="41"/>
      <c r="Q766" s="41"/>
      <c r="R766" s="41"/>
      <c r="S766" s="41"/>
      <c r="T766" s="41"/>
    </row>
    <row r="767" spans="1:20" x14ac:dyDescent="0.15">
      <c r="A767" s="41"/>
      <c r="B767" s="41"/>
      <c r="C767" s="41"/>
      <c r="D767" s="41"/>
      <c r="E767" s="41"/>
      <c r="F767" s="41"/>
      <c r="G767" s="41"/>
      <c r="H767" s="41"/>
      <c r="I767" s="41"/>
      <c r="J767" s="41"/>
      <c r="K767" s="41"/>
      <c r="L767" s="41"/>
      <c r="M767" s="41"/>
      <c r="N767" s="41"/>
      <c r="O767" s="41"/>
      <c r="P767" s="41"/>
      <c r="Q767" s="41"/>
      <c r="R767" s="41"/>
      <c r="S767" s="41"/>
      <c r="T767" s="41"/>
    </row>
    <row r="768" spans="1:20" x14ac:dyDescent="0.15">
      <c r="A768" s="41"/>
      <c r="B768" s="41"/>
      <c r="C768" s="41"/>
      <c r="D768" s="41"/>
      <c r="E768" s="41"/>
      <c r="F768" s="41"/>
      <c r="G768" s="41"/>
      <c r="H768" s="41"/>
      <c r="I768" s="41"/>
      <c r="J768" s="41"/>
      <c r="K768" s="41"/>
      <c r="L768" s="41"/>
      <c r="M768" s="41"/>
      <c r="N768" s="41"/>
      <c r="O768" s="41"/>
      <c r="P768" s="41"/>
      <c r="Q768" s="41"/>
      <c r="R768" s="41"/>
      <c r="S768" s="41"/>
      <c r="T768" s="41"/>
    </row>
    <row r="769" spans="1:20" x14ac:dyDescent="0.15">
      <c r="A769" s="41"/>
      <c r="B769" s="41"/>
      <c r="C769" s="41"/>
      <c r="D769" s="41"/>
      <c r="E769" s="41"/>
      <c r="F769" s="41"/>
      <c r="G769" s="41"/>
      <c r="H769" s="41"/>
      <c r="I769" s="41"/>
      <c r="J769" s="41"/>
      <c r="K769" s="41"/>
      <c r="L769" s="41"/>
      <c r="M769" s="41"/>
      <c r="N769" s="41"/>
      <c r="O769" s="41"/>
      <c r="P769" s="41"/>
      <c r="Q769" s="41"/>
      <c r="R769" s="41"/>
      <c r="S769" s="41"/>
      <c r="T769" s="41"/>
    </row>
    <row r="770" spans="1:20" x14ac:dyDescent="0.15">
      <c r="A770" s="41"/>
      <c r="B770" s="41"/>
      <c r="C770" s="41"/>
      <c r="D770" s="41"/>
      <c r="E770" s="41"/>
      <c r="F770" s="41"/>
      <c r="G770" s="41"/>
      <c r="H770" s="41"/>
      <c r="I770" s="41"/>
      <c r="J770" s="41"/>
      <c r="K770" s="41"/>
      <c r="L770" s="41"/>
      <c r="M770" s="41"/>
      <c r="N770" s="41"/>
      <c r="O770" s="41"/>
      <c r="P770" s="41"/>
      <c r="Q770" s="41"/>
      <c r="R770" s="41"/>
      <c r="S770" s="41"/>
      <c r="T770" s="41"/>
    </row>
    <row r="771" spans="1:20" x14ac:dyDescent="0.15">
      <c r="A771" s="41"/>
      <c r="B771" s="41"/>
      <c r="C771" s="41"/>
      <c r="D771" s="41"/>
      <c r="E771" s="41"/>
      <c r="F771" s="41"/>
      <c r="G771" s="41"/>
      <c r="H771" s="41"/>
      <c r="I771" s="41"/>
      <c r="J771" s="41"/>
      <c r="K771" s="41"/>
      <c r="L771" s="41"/>
      <c r="M771" s="41"/>
      <c r="N771" s="41"/>
      <c r="O771" s="41"/>
      <c r="P771" s="41"/>
      <c r="Q771" s="41"/>
      <c r="R771" s="41"/>
      <c r="S771" s="41"/>
      <c r="T771" s="41"/>
    </row>
    <row r="772" spans="1:20" x14ac:dyDescent="0.15">
      <c r="A772" s="41"/>
      <c r="B772" s="41"/>
      <c r="C772" s="41"/>
      <c r="D772" s="41"/>
      <c r="E772" s="41"/>
      <c r="F772" s="41"/>
      <c r="G772" s="41"/>
      <c r="H772" s="41"/>
      <c r="I772" s="41"/>
      <c r="J772" s="41"/>
      <c r="K772" s="41"/>
      <c r="L772" s="41"/>
      <c r="M772" s="41"/>
      <c r="N772" s="41"/>
      <c r="O772" s="41"/>
      <c r="P772" s="41"/>
      <c r="Q772" s="41"/>
      <c r="R772" s="41"/>
      <c r="S772" s="41"/>
      <c r="T772" s="41"/>
    </row>
    <row r="773" spans="1:20" x14ac:dyDescent="0.15">
      <c r="A773" s="41"/>
      <c r="B773" s="41"/>
      <c r="C773" s="41"/>
      <c r="D773" s="41"/>
      <c r="E773" s="41"/>
      <c r="F773" s="41"/>
      <c r="G773" s="41"/>
      <c r="H773" s="41"/>
      <c r="I773" s="41"/>
      <c r="J773" s="41"/>
      <c r="K773" s="41"/>
      <c r="L773" s="41"/>
      <c r="M773" s="41"/>
      <c r="N773" s="41"/>
      <c r="O773" s="41"/>
      <c r="P773" s="41"/>
      <c r="Q773" s="41"/>
      <c r="R773" s="41"/>
      <c r="S773" s="41"/>
      <c r="T773" s="41"/>
    </row>
    <row r="774" spans="1:20" x14ac:dyDescent="0.15">
      <c r="A774" s="41"/>
      <c r="B774" s="41"/>
      <c r="C774" s="41"/>
      <c r="D774" s="41"/>
      <c r="E774" s="41"/>
      <c r="F774" s="41"/>
      <c r="G774" s="41"/>
      <c r="H774" s="41"/>
      <c r="I774" s="41"/>
      <c r="J774" s="41"/>
      <c r="K774" s="41"/>
      <c r="L774" s="41"/>
      <c r="M774" s="41"/>
      <c r="N774" s="41"/>
      <c r="O774" s="41"/>
      <c r="P774" s="41"/>
      <c r="Q774" s="41"/>
      <c r="R774" s="41"/>
      <c r="S774" s="41"/>
      <c r="T774" s="41"/>
    </row>
    <row r="775" spans="1:20" x14ac:dyDescent="0.15">
      <c r="A775" s="41"/>
      <c r="B775" s="41"/>
      <c r="C775" s="41"/>
      <c r="D775" s="41"/>
      <c r="E775" s="41"/>
      <c r="F775" s="41"/>
      <c r="G775" s="41"/>
      <c r="H775" s="41"/>
      <c r="I775" s="41"/>
      <c r="J775" s="41"/>
      <c r="K775" s="41"/>
      <c r="L775" s="41"/>
      <c r="M775" s="41"/>
      <c r="N775" s="41"/>
      <c r="O775" s="41"/>
      <c r="P775" s="41"/>
      <c r="Q775" s="41"/>
      <c r="R775" s="41"/>
      <c r="S775" s="41"/>
      <c r="T775" s="41"/>
    </row>
    <row r="776" spans="1:20" x14ac:dyDescent="0.15">
      <c r="A776" s="41"/>
      <c r="B776" s="41"/>
      <c r="C776" s="41"/>
      <c r="D776" s="41"/>
      <c r="E776" s="41"/>
      <c r="F776" s="41"/>
      <c r="G776" s="41"/>
      <c r="H776" s="41"/>
      <c r="I776" s="41"/>
      <c r="J776" s="41"/>
      <c r="K776" s="41"/>
      <c r="L776" s="41"/>
      <c r="M776" s="41"/>
      <c r="N776" s="41"/>
      <c r="O776" s="41"/>
      <c r="P776" s="41"/>
      <c r="Q776" s="41"/>
      <c r="R776" s="41"/>
      <c r="S776" s="41"/>
      <c r="T776" s="41"/>
    </row>
    <row r="777" spans="1:20" x14ac:dyDescent="0.15">
      <c r="A777" s="41"/>
      <c r="B777" s="41"/>
      <c r="C777" s="41"/>
      <c r="D777" s="41"/>
      <c r="E777" s="41"/>
      <c r="F777" s="41"/>
      <c r="G777" s="41"/>
      <c r="H777" s="41"/>
      <c r="I777" s="41"/>
      <c r="J777" s="41"/>
      <c r="K777" s="41"/>
      <c r="L777" s="41"/>
      <c r="M777" s="41"/>
      <c r="N777" s="41"/>
      <c r="O777" s="41"/>
      <c r="P777" s="41"/>
      <c r="Q777" s="41"/>
      <c r="R777" s="41"/>
      <c r="S777" s="41"/>
      <c r="T777" s="41"/>
    </row>
    <row r="778" spans="1:20" x14ac:dyDescent="0.15">
      <c r="A778" s="41"/>
      <c r="B778" s="41"/>
      <c r="C778" s="41"/>
      <c r="D778" s="41"/>
      <c r="E778" s="41"/>
      <c r="F778" s="41"/>
      <c r="G778" s="41"/>
      <c r="H778" s="41"/>
      <c r="I778" s="41"/>
      <c r="J778" s="41"/>
      <c r="K778" s="41"/>
      <c r="L778" s="41"/>
      <c r="M778" s="41"/>
      <c r="N778" s="41"/>
      <c r="O778" s="41"/>
      <c r="P778" s="41"/>
      <c r="Q778" s="41"/>
      <c r="R778" s="41"/>
      <c r="S778" s="41"/>
      <c r="T778" s="41"/>
    </row>
    <row r="779" spans="1:20" x14ac:dyDescent="0.15">
      <c r="A779" s="41"/>
      <c r="B779" s="41"/>
      <c r="C779" s="41"/>
      <c r="D779" s="41"/>
      <c r="E779" s="41"/>
      <c r="F779" s="41"/>
      <c r="G779" s="41"/>
      <c r="H779" s="41"/>
      <c r="I779" s="41"/>
      <c r="J779" s="41"/>
      <c r="K779" s="41"/>
      <c r="L779" s="41"/>
      <c r="M779" s="41"/>
      <c r="N779" s="41"/>
      <c r="O779" s="41"/>
      <c r="P779" s="41"/>
      <c r="Q779" s="41"/>
      <c r="R779" s="41"/>
      <c r="S779" s="41"/>
      <c r="T779" s="41"/>
    </row>
    <row r="780" spans="1:20" x14ac:dyDescent="0.15">
      <c r="A780" s="41"/>
      <c r="B780" s="41"/>
      <c r="C780" s="41"/>
      <c r="D780" s="41"/>
      <c r="E780" s="41"/>
      <c r="F780" s="41"/>
      <c r="G780" s="41"/>
      <c r="H780" s="41"/>
      <c r="I780" s="41"/>
      <c r="J780" s="41"/>
      <c r="K780" s="41"/>
      <c r="L780" s="41"/>
      <c r="M780" s="41"/>
      <c r="N780" s="41"/>
      <c r="O780" s="41"/>
      <c r="P780" s="41"/>
      <c r="Q780" s="41"/>
      <c r="R780" s="41"/>
      <c r="S780" s="41"/>
      <c r="T780" s="41"/>
    </row>
    <row r="781" spans="1:20" x14ac:dyDescent="0.15">
      <c r="A781" s="41"/>
      <c r="B781" s="41"/>
      <c r="C781" s="41"/>
      <c r="D781" s="41"/>
      <c r="E781" s="41"/>
      <c r="F781" s="41"/>
      <c r="G781" s="41"/>
      <c r="H781" s="41"/>
      <c r="I781" s="41"/>
      <c r="J781" s="41"/>
      <c r="K781" s="41"/>
      <c r="L781" s="41"/>
      <c r="M781" s="41"/>
      <c r="N781" s="41"/>
      <c r="O781" s="41"/>
      <c r="P781" s="41"/>
      <c r="Q781" s="41"/>
      <c r="R781" s="41"/>
      <c r="S781" s="41"/>
      <c r="T781" s="41"/>
    </row>
    <row r="782" spans="1:20" x14ac:dyDescent="0.15">
      <c r="A782" s="41"/>
      <c r="B782" s="41"/>
      <c r="C782" s="41"/>
      <c r="D782" s="41"/>
      <c r="E782" s="41"/>
      <c r="F782" s="41"/>
      <c r="G782" s="41"/>
      <c r="H782" s="41"/>
      <c r="I782" s="41"/>
      <c r="J782" s="41"/>
      <c r="K782" s="41"/>
      <c r="L782" s="41"/>
      <c r="M782" s="41"/>
      <c r="N782" s="41"/>
      <c r="O782" s="41"/>
      <c r="P782" s="41"/>
      <c r="Q782" s="41"/>
      <c r="R782" s="41"/>
      <c r="S782" s="41"/>
      <c r="T782" s="41"/>
    </row>
    <row r="783" spans="1:20" x14ac:dyDescent="0.15">
      <c r="A783" s="41"/>
      <c r="B783" s="41"/>
      <c r="C783" s="41"/>
      <c r="D783" s="41"/>
      <c r="E783" s="41"/>
      <c r="F783" s="41"/>
      <c r="G783" s="41"/>
      <c r="H783" s="41"/>
      <c r="I783" s="41"/>
      <c r="J783" s="41"/>
      <c r="K783" s="41"/>
      <c r="L783" s="41"/>
      <c r="M783" s="41"/>
      <c r="N783" s="41"/>
      <c r="O783" s="41"/>
      <c r="P783" s="41"/>
      <c r="Q783" s="41"/>
      <c r="R783" s="41"/>
      <c r="S783" s="41"/>
      <c r="T783" s="41"/>
    </row>
    <row r="784" spans="1:20" x14ac:dyDescent="0.15">
      <c r="A784" s="41"/>
      <c r="B784" s="41"/>
      <c r="C784" s="41"/>
      <c r="D784" s="41"/>
      <c r="E784" s="41"/>
      <c r="F784" s="41"/>
      <c r="G784" s="41"/>
      <c r="H784" s="41"/>
      <c r="I784" s="41"/>
      <c r="J784" s="41"/>
      <c r="K784" s="41"/>
      <c r="L784" s="41"/>
      <c r="M784" s="41"/>
      <c r="N784" s="41"/>
      <c r="O784" s="41"/>
      <c r="P784" s="41"/>
      <c r="Q784" s="41"/>
      <c r="R784" s="41"/>
      <c r="S784" s="41"/>
      <c r="T784" s="41"/>
    </row>
    <row r="785" spans="1:20" x14ac:dyDescent="0.15">
      <c r="A785" s="41"/>
      <c r="B785" s="41"/>
      <c r="C785" s="41"/>
      <c r="D785" s="41"/>
      <c r="E785" s="41"/>
      <c r="F785" s="41"/>
      <c r="G785" s="41"/>
      <c r="H785" s="41"/>
      <c r="I785" s="41"/>
      <c r="J785" s="41"/>
      <c r="K785" s="41"/>
      <c r="L785" s="41"/>
      <c r="M785" s="41"/>
      <c r="N785" s="41"/>
      <c r="O785" s="41"/>
      <c r="P785" s="41"/>
      <c r="Q785" s="41"/>
      <c r="R785" s="41"/>
      <c r="S785" s="41"/>
      <c r="T785" s="41"/>
    </row>
    <row r="786" spans="1:20" x14ac:dyDescent="0.15">
      <c r="A786" s="41"/>
      <c r="B786" s="41"/>
      <c r="C786" s="41"/>
      <c r="D786" s="41"/>
      <c r="E786" s="41"/>
      <c r="F786" s="41"/>
      <c r="G786" s="41"/>
      <c r="H786" s="41"/>
      <c r="I786" s="41"/>
      <c r="J786" s="41"/>
      <c r="K786" s="41"/>
      <c r="L786" s="41"/>
      <c r="M786" s="41"/>
      <c r="N786" s="41"/>
      <c r="O786" s="41"/>
      <c r="P786" s="41"/>
      <c r="Q786" s="41"/>
      <c r="R786" s="41"/>
      <c r="S786" s="41"/>
      <c r="T786" s="41"/>
    </row>
    <row r="787" spans="1:20" x14ac:dyDescent="0.15">
      <c r="A787" s="41"/>
      <c r="B787" s="41"/>
      <c r="C787" s="41"/>
      <c r="D787" s="41"/>
      <c r="E787" s="41"/>
      <c r="F787" s="41"/>
      <c r="G787" s="41"/>
      <c r="H787" s="41"/>
      <c r="I787" s="41"/>
      <c r="J787" s="41"/>
      <c r="K787" s="41"/>
      <c r="L787" s="41"/>
      <c r="M787" s="41"/>
      <c r="N787" s="41"/>
      <c r="O787" s="41"/>
      <c r="P787" s="41"/>
      <c r="Q787" s="41"/>
      <c r="R787" s="41"/>
      <c r="S787" s="41"/>
      <c r="T787" s="41"/>
    </row>
    <row r="788" spans="1:20" x14ac:dyDescent="0.15">
      <c r="A788" s="41"/>
      <c r="B788" s="41"/>
      <c r="C788" s="41"/>
      <c r="D788" s="41"/>
      <c r="E788" s="41"/>
      <c r="F788" s="41"/>
      <c r="G788" s="41"/>
      <c r="H788" s="41"/>
      <c r="I788" s="41"/>
      <c r="J788" s="41"/>
      <c r="K788" s="41"/>
      <c r="L788" s="41"/>
      <c r="M788" s="41"/>
      <c r="N788" s="41"/>
      <c r="O788" s="41"/>
      <c r="P788" s="41"/>
      <c r="Q788" s="41"/>
      <c r="R788" s="41"/>
      <c r="S788" s="41"/>
      <c r="T788" s="41"/>
    </row>
    <row r="789" spans="1:20" x14ac:dyDescent="0.15">
      <c r="A789" s="41"/>
      <c r="B789" s="41"/>
      <c r="C789" s="41"/>
      <c r="D789" s="41"/>
      <c r="E789" s="41"/>
      <c r="F789" s="41"/>
      <c r="G789" s="41"/>
      <c r="H789" s="41"/>
      <c r="I789" s="41"/>
      <c r="J789" s="41"/>
      <c r="K789" s="41"/>
      <c r="L789" s="41"/>
      <c r="M789" s="41"/>
      <c r="N789" s="41"/>
      <c r="O789" s="41"/>
      <c r="P789" s="41"/>
      <c r="Q789" s="41"/>
      <c r="R789" s="41"/>
      <c r="S789" s="41"/>
      <c r="T789" s="41"/>
    </row>
    <row r="790" spans="1:20" x14ac:dyDescent="0.15">
      <c r="A790" s="41"/>
      <c r="B790" s="41"/>
      <c r="C790" s="41"/>
      <c r="D790" s="41"/>
      <c r="E790" s="41"/>
      <c r="F790" s="41"/>
      <c r="G790" s="41"/>
      <c r="H790" s="41"/>
      <c r="I790" s="41"/>
      <c r="J790" s="41"/>
      <c r="K790" s="41"/>
      <c r="L790" s="41"/>
      <c r="M790" s="41"/>
      <c r="N790" s="41"/>
      <c r="O790" s="41"/>
      <c r="P790" s="41"/>
      <c r="Q790" s="41"/>
      <c r="R790" s="41"/>
      <c r="S790" s="41"/>
      <c r="T790" s="41"/>
    </row>
    <row r="791" spans="1:20" x14ac:dyDescent="0.15">
      <c r="A791" s="41"/>
      <c r="B791" s="41"/>
      <c r="C791" s="41"/>
      <c r="D791" s="41"/>
      <c r="E791" s="41"/>
      <c r="F791" s="41"/>
      <c r="G791" s="41"/>
      <c r="H791" s="41"/>
      <c r="I791" s="41"/>
      <c r="J791" s="41"/>
      <c r="K791" s="41"/>
      <c r="L791" s="41"/>
      <c r="M791" s="41"/>
      <c r="N791" s="41"/>
      <c r="O791" s="41"/>
      <c r="P791" s="41"/>
      <c r="Q791" s="41"/>
      <c r="R791" s="41"/>
      <c r="S791" s="41"/>
      <c r="T791" s="41"/>
    </row>
    <row r="792" spans="1:20" x14ac:dyDescent="0.15">
      <c r="A792" s="41"/>
      <c r="B792" s="41"/>
      <c r="C792" s="41"/>
      <c r="D792" s="41"/>
      <c r="E792" s="41"/>
      <c r="F792" s="41"/>
      <c r="G792" s="41"/>
      <c r="H792" s="41"/>
      <c r="I792" s="41"/>
      <c r="J792" s="41"/>
      <c r="K792" s="41"/>
      <c r="L792" s="41"/>
      <c r="M792" s="41"/>
      <c r="N792" s="41"/>
      <c r="O792" s="41"/>
      <c r="P792" s="41"/>
      <c r="Q792" s="41"/>
      <c r="R792" s="41"/>
      <c r="S792" s="41"/>
      <c r="T792" s="41"/>
    </row>
    <row r="793" spans="1:20" x14ac:dyDescent="0.15">
      <c r="A793" s="41"/>
      <c r="B793" s="41"/>
      <c r="C793" s="41"/>
      <c r="D793" s="41"/>
      <c r="E793" s="41"/>
      <c r="F793" s="41"/>
      <c r="G793" s="41"/>
      <c r="H793" s="41"/>
      <c r="I793" s="41"/>
      <c r="J793" s="41"/>
      <c r="K793" s="41"/>
      <c r="L793" s="41"/>
      <c r="M793" s="41"/>
      <c r="N793" s="41"/>
      <c r="O793" s="41"/>
      <c r="P793" s="41"/>
      <c r="Q793" s="41"/>
      <c r="R793" s="41"/>
      <c r="S793" s="41"/>
      <c r="T793" s="41"/>
    </row>
    <row r="794" spans="1:20" x14ac:dyDescent="0.15">
      <c r="A794" s="41"/>
      <c r="B794" s="41"/>
      <c r="C794" s="41"/>
      <c r="D794" s="41"/>
      <c r="E794" s="41"/>
      <c r="F794" s="41"/>
      <c r="G794" s="41"/>
      <c r="H794" s="41"/>
      <c r="I794" s="41"/>
      <c r="J794" s="41"/>
      <c r="K794" s="41"/>
      <c r="L794" s="41"/>
      <c r="M794" s="41"/>
      <c r="N794" s="41"/>
      <c r="O794" s="41"/>
      <c r="P794" s="41"/>
      <c r="Q794" s="41"/>
      <c r="R794" s="41"/>
      <c r="S794" s="41"/>
      <c r="T794" s="41"/>
    </row>
    <row r="795" spans="1:20" x14ac:dyDescent="0.15">
      <c r="A795" s="41"/>
      <c r="B795" s="41"/>
      <c r="C795" s="41"/>
      <c r="D795" s="41"/>
      <c r="E795" s="41"/>
      <c r="F795" s="41"/>
      <c r="G795" s="41"/>
      <c r="H795" s="41"/>
      <c r="I795" s="41"/>
      <c r="J795" s="41"/>
      <c r="K795" s="41"/>
      <c r="L795" s="41"/>
      <c r="M795" s="41"/>
      <c r="N795" s="41"/>
      <c r="O795" s="41"/>
      <c r="P795" s="41"/>
      <c r="Q795" s="41"/>
      <c r="R795" s="41"/>
      <c r="S795" s="41"/>
      <c r="T795" s="41"/>
    </row>
    <row r="796" spans="1:20" x14ac:dyDescent="0.15">
      <c r="A796" s="41"/>
      <c r="B796" s="41"/>
      <c r="C796" s="41"/>
      <c r="D796" s="41"/>
      <c r="E796" s="41"/>
      <c r="F796" s="41"/>
      <c r="G796" s="41"/>
      <c r="H796" s="41"/>
      <c r="I796" s="41"/>
      <c r="J796" s="41"/>
      <c r="K796" s="41"/>
      <c r="L796" s="41"/>
      <c r="M796" s="41"/>
      <c r="N796" s="41"/>
      <c r="O796" s="41"/>
      <c r="P796" s="41"/>
      <c r="Q796" s="41"/>
      <c r="R796" s="41"/>
      <c r="S796" s="41"/>
      <c r="T796" s="41"/>
    </row>
    <row r="797" spans="1:20" x14ac:dyDescent="0.15">
      <c r="A797" s="41"/>
      <c r="B797" s="41"/>
      <c r="C797" s="41"/>
      <c r="D797" s="41"/>
      <c r="E797" s="41"/>
      <c r="F797" s="41"/>
      <c r="G797" s="41"/>
      <c r="H797" s="41"/>
      <c r="I797" s="41"/>
      <c r="J797" s="41"/>
      <c r="K797" s="41"/>
      <c r="L797" s="41"/>
      <c r="M797" s="41"/>
      <c r="N797" s="41"/>
      <c r="O797" s="41"/>
      <c r="P797" s="41"/>
      <c r="Q797" s="41"/>
      <c r="R797" s="41"/>
      <c r="S797" s="41"/>
      <c r="T797" s="41"/>
    </row>
    <row r="798" spans="1:20" x14ac:dyDescent="0.15">
      <c r="A798" s="41"/>
      <c r="B798" s="41"/>
      <c r="C798" s="41"/>
      <c r="D798" s="41"/>
      <c r="E798" s="41"/>
      <c r="F798" s="41"/>
      <c r="G798" s="41"/>
      <c r="H798" s="41"/>
      <c r="I798" s="41"/>
      <c r="J798" s="41"/>
      <c r="K798" s="41"/>
      <c r="L798" s="41"/>
      <c r="M798" s="41"/>
      <c r="N798" s="41"/>
      <c r="O798" s="41"/>
      <c r="P798" s="41"/>
      <c r="Q798" s="41"/>
      <c r="R798" s="41"/>
      <c r="S798" s="41"/>
      <c r="T798" s="41"/>
    </row>
    <row r="799" spans="1:20" x14ac:dyDescent="0.15">
      <c r="A799" s="41"/>
      <c r="B799" s="41"/>
      <c r="C799" s="41"/>
      <c r="D799" s="41"/>
      <c r="E799" s="41"/>
      <c r="F799" s="41"/>
      <c r="G799" s="41"/>
      <c r="H799" s="41"/>
      <c r="I799" s="41"/>
      <c r="J799" s="41"/>
      <c r="K799" s="41"/>
      <c r="L799" s="41"/>
      <c r="M799" s="41"/>
      <c r="N799" s="41"/>
      <c r="O799" s="41"/>
      <c r="P799" s="41"/>
      <c r="Q799" s="41"/>
      <c r="R799" s="41"/>
      <c r="S799" s="41"/>
      <c r="T799" s="41"/>
    </row>
    <row r="800" spans="1:20" x14ac:dyDescent="0.15">
      <c r="A800" s="41"/>
      <c r="B800" s="41"/>
      <c r="C800" s="41"/>
      <c r="D800" s="41"/>
      <c r="E800" s="41"/>
      <c r="F800" s="41"/>
      <c r="G800" s="41"/>
      <c r="H800" s="41"/>
      <c r="I800" s="41"/>
      <c r="J800" s="41"/>
      <c r="K800" s="41"/>
      <c r="L800" s="41"/>
      <c r="M800" s="41"/>
      <c r="N800" s="41"/>
      <c r="O800" s="41"/>
      <c r="P800" s="41"/>
      <c r="Q800" s="41"/>
      <c r="R800" s="41"/>
      <c r="S800" s="41"/>
      <c r="T800" s="41"/>
    </row>
    <row r="801" spans="1:20" x14ac:dyDescent="0.15">
      <c r="A801" s="41"/>
      <c r="B801" s="41"/>
      <c r="C801" s="41"/>
      <c r="D801" s="41"/>
      <c r="E801" s="41"/>
      <c r="F801" s="41"/>
      <c r="G801" s="41"/>
      <c r="H801" s="41"/>
      <c r="I801" s="41"/>
      <c r="J801" s="41"/>
      <c r="K801" s="41"/>
      <c r="L801" s="41"/>
      <c r="M801" s="41"/>
      <c r="N801" s="41"/>
      <c r="O801" s="41"/>
      <c r="P801" s="41"/>
      <c r="Q801" s="41"/>
      <c r="R801" s="41"/>
      <c r="S801" s="41"/>
      <c r="T801" s="41"/>
    </row>
    <row r="802" spans="1:20" x14ac:dyDescent="0.15">
      <c r="A802" s="41"/>
      <c r="B802" s="41"/>
      <c r="C802" s="41"/>
      <c r="D802" s="41"/>
      <c r="E802" s="41"/>
      <c r="F802" s="41"/>
      <c r="G802" s="41"/>
      <c r="H802" s="41"/>
      <c r="I802" s="41"/>
      <c r="J802" s="41"/>
      <c r="K802" s="41"/>
      <c r="L802" s="41"/>
      <c r="M802" s="41"/>
      <c r="N802" s="41"/>
      <c r="O802" s="41"/>
      <c r="P802" s="41"/>
      <c r="Q802" s="41"/>
      <c r="R802" s="41"/>
      <c r="S802" s="41"/>
      <c r="T802" s="41"/>
    </row>
    <row r="803" spans="1:20" x14ac:dyDescent="0.15">
      <c r="A803" s="41"/>
      <c r="B803" s="41"/>
      <c r="C803" s="41"/>
      <c r="D803" s="41"/>
      <c r="E803" s="41"/>
      <c r="F803" s="41"/>
      <c r="G803" s="41"/>
      <c r="H803" s="41"/>
      <c r="I803" s="41"/>
      <c r="J803" s="41"/>
      <c r="K803" s="41"/>
      <c r="L803" s="41"/>
      <c r="M803" s="41"/>
      <c r="N803" s="41"/>
      <c r="O803" s="41"/>
      <c r="P803" s="41"/>
      <c r="Q803" s="41"/>
      <c r="R803" s="41"/>
      <c r="S803" s="41"/>
      <c r="T803" s="41"/>
    </row>
    <row r="804" spans="1:20" x14ac:dyDescent="0.15">
      <c r="A804" s="41"/>
      <c r="B804" s="41"/>
      <c r="C804" s="41"/>
      <c r="D804" s="41"/>
      <c r="E804" s="41"/>
      <c r="F804" s="41"/>
      <c r="G804" s="41"/>
      <c r="H804" s="41"/>
      <c r="I804" s="41"/>
      <c r="J804" s="41"/>
      <c r="K804" s="41"/>
      <c r="L804" s="41"/>
      <c r="M804" s="41"/>
      <c r="N804" s="41"/>
      <c r="O804" s="41"/>
      <c r="P804" s="41"/>
      <c r="Q804" s="41"/>
      <c r="R804" s="41"/>
      <c r="S804" s="41"/>
      <c r="T804" s="41"/>
    </row>
    <row r="805" spans="1:20" x14ac:dyDescent="0.15">
      <c r="A805" s="41"/>
      <c r="B805" s="41"/>
      <c r="C805" s="41"/>
      <c r="D805" s="41"/>
      <c r="E805" s="41"/>
      <c r="F805" s="41"/>
      <c r="G805" s="41"/>
      <c r="H805" s="41"/>
      <c r="I805" s="41"/>
      <c r="J805" s="41"/>
      <c r="K805" s="41"/>
      <c r="L805" s="41"/>
      <c r="M805" s="41"/>
      <c r="N805" s="41"/>
      <c r="O805" s="41"/>
      <c r="P805" s="41"/>
      <c r="Q805" s="41"/>
      <c r="R805" s="41"/>
      <c r="S805" s="41"/>
      <c r="T805" s="41"/>
    </row>
    <row r="806" spans="1:20" x14ac:dyDescent="0.15">
      <c r="A806" s="41"/>
      <c r="B806" s="41"/>
      <c r="C806" s="41"/>
      <c r="D806" s="41"/>
      <c r="E806" s="41"/>
      <c r="F806" s="41"/>
      <c r="G806" s="41"/>
      <c r="H806" s="41"/>
      <c r="I806" s="41"/>
      <c r="J806" s="41"/>
      <c r="K806" s="41"/>
      <c r="L806" s="41"/>
      <c r="M806" s="41"/>
      <c r="N806" s="41"/>
      <c r="O806" s="41"/>
      <c r="P806" s="41"/>
      <c r="Q806" s="41"/>
      <c r="R806" s="41"/>
      <c r="S806" s="41"/>
      <c r="T806" s="41"/>
    </row>
    <row r="807" spans="1:20" x14ac:dyDescent="0.15">
      <c r="A807" s="41"/>
      <c r="B807" s="41"/>
      <c r="C807" s="41"/>
      <c r="D807" s="41"/>
      <c r="E807" s="41"/>
      <c r="F807" s="41"/>
      <c r="G807" s="41"/>
      <c r="H807" s="41"/>
      <c r="I807" s="41"/>
      <c r="J807" s="41"/>
      <c r="K807" s="41"/>
      <c r="L807" s="41"/>
      <c r="M807" s="41"/>
      <c r="N807" s="41"/>
      <c r="O807" s="41"/>
      <c r="P807" s="41"/>
      <c r="Q807" s="41"/>
      <c r="R807" s="41"/>
      <c r="S807" s="41"/>
      <c r="T807" s="41"/>
    </row>
    <row r="808" spans="1:20" x14ac:dyDescent="0.15">
      <c r="A808" s="41"/>
      <c r="B808" s="41"/>
      <c r="C808" s="41"/>
      <c r="D808" s="41"/>
      <c r="E808" s="41"/>
      <c r="F808" s="41"/>
      <c r="G808" s="41"/>
      <c r="H808" s="41"/>
      <c r="I808" s="41"/>
      <c r="J808" s="41"/>
      <c r="K808" s="41"/>
      <c r="L808" s="41"/>
      <c r="M808" s="41"/>
      <c r="N808" s="41"/>
      <c r="O808" s="41"/>
      <c r="P808" s="41"/>
      <c r="Q808" s="41"/>
      <c r="R808" s="41"/>
      <c r="S808" s="41"/>
      <c r="T808" s="41"/>
    </row>
    <row r="809" spans="1:20" x14ac:dyDescent="0.15">
      <c r="A809" s="41"/>
      <c r="B809" s="41"/>
      <c r="C809" s="41"/>
      <c r="D809" s="41"/>
      <c r="E809" s="41"/>
      <c r="F809" s="41"/>
      <c r="G809" s="41"/>
      <c r="H809" s="41"/>
      <c r="I809" s="41"/>
      <c r="J809" s="41"/>
      <c r="K809" s="41"/>
      <c r="L809" s="41"/>
      <c r="M809" s="41"/>
      <c r="N809" s="41"/>
      <c r="O809" s="41"/>
      <c r="P809" s="41"/>
      <c r="Q809" s="41"/>
      <c r="R809" s="41"/>
      <c r="S809" s="41"/>
      <c r="T809" s="41"/>
    </row>
    <row r="810" spans="1:20" x14ac:dyDescent="0.15">
      <c r="A810" s="41"/>
      <c r="B810" s="41"/>
      <c r="C810" s="41"/>
      <c r="D810" s="41"/>
      <c r="E810" s="41"/>
      <c r="F810" s="41"/>
      <c r="G810" s="41"/>
      <c r="H810" s="41"/>
      <c r="I810" s="41"/>
      <c r="J810" s="41"/>
      <c r="K810" s="41"/>
      <c r="L810" s="41"/>
      <c r="M810" s="41"/>
      <c r="N810" s="41"/>
      <c r="O810" s="41"/>
      <c r="P810" s="41"/>
      <c r="Q810" s="41"/>
      <c r="R810" s="41"/>
      <c r="S810" s="41"/>
      <c r="T810" s="41"/>
    </row>
    <row r="811" spans="1:20" x14ac:dyDescent="0.15">
      <c r="A811" s="41"/>
      <c r="B811" s="41"/>
      <c r="C811" s="41"/>
      <c r="D811" s="41"/>
      <c r="E811" s="41"/>
      <c r="F811" s="41"/>
      <c r="G811" s="41"/>
      <c r="H811" s="41"/>
      <c r="I811" s="41"/>
      <c r="J811" s="41"/>
      <c r="K811" s="41"/>
      <c r="L811" s="41"/>
      <c r="M811" s="41"/>
      <c r="N811" s="41"/>
      <c r="O811" s="41"/>
      <c r="P811" s="41"/>
      <c r="Q811" s="41"/>
      <c r="R811" s="41"/>
      <c r="S811" s="41"/>
      <c r="T811" s="41"/>
    </row>
    <row r="812" spans="1:20" x14ac:dyDescent="0.15">
      <c r="A812" s="41"/>
      <c r="B812" s="41"/>
      <c r="C812" s="41"/>
      <c r="D812" s="41"/>
      <c r="E812" s="41"/>
      <c r="F812" s="41"/>
      <c r="G812" s="41"/>
      <c r="H812" s="41"/>
      <c r="I812" s="41"/>
      <c r="J812" s="41"/>
      <c r="K812" s="41"/>
      <c r="L812" s="41"/>
      <c r="M812" s="41"/>
      <c r="N812" s="41"/>
      <c r="O812" s="41"/>
      <c r="P812" s="41"/>
      <c r="Q812" s="41"/>
      <c r="R812" s="41"/>
      <c r="S812" s="41"/>
      <c r="T812" s="41"/>
    </row>
    <row r="813" spans="1:20" x14ac:dyDescent="0.15">
      <c r="A813" s="41"/>
      <c r="B813" s="41"/>
      <c r="C813" s="41"/>
      <c r="D813" s="41"/>
      <c r="E813" s="41"/>
      <c r="F813" s="41"/>
      <c r="G813" s="41"/>
      <c r="H813" s="41"/>
      <c r="I813" s="41"/>
      <c r="J813" s="41"/>
      <c r="K813" s="41"/>
      <c r="L813" s="41"/>
      <c r="M813" s="41"/>
      <c r="N813" s="41"/>
      <c r="O813" s="41"/>
      <c r="P813" s="41"/>
      <c r="Q813" s="41"/>
      <c r="R813" s="41"/>
      <c r="S813" s="41"/>
      <c r="T813" s="41"/>
    </row>
    <row r="814" spans="1:20" x14ac:dyDescent="0.15">
      <c r="A814" s="41"/>
      <c r="B814" s="41"/>
      <c r="C814" s="41"/>
      <c r="D814" s="41"/>
      <c r="E814" s="41"/>
      <c r="F814" s="41"/>
      <c r="G814" s="41"/>
      <c r="H814" s="41"/>
      <c r="I814" s="41"/>
      <c r="J814" s="41"/>
      <c r="K814" s="41"/>
      <c r="L814" s="41"/>
      <c r="M814" s="41"/>
      <c r="N814" s="41"/>
      <c r="O814" s="41"/>
      <c r="P814" s="41"/>
      <c r="Q814" s="41"/>
      <c r="R814" s="41"/>
      <c r="S814" s="41"/>
      <c r="T814" s="41"/>
    </row>
    <row r="815" spans="1:20" x14ac:dyDescent="0.15">
      <c r="A815" s="41"/>
      <c r="B815" s="41"/>
      <c r="C815" s="41"/>
      <c r="D815" s="41"/>
      <c r="E815" s="41"/>
      <c r="F815" s="41"/>
      <c r="G815" s="41"/>
      <c r="H815" s="41"/>
      <c r="I815" s="41"/>
      <c r="J815" s="41"/>
      <c r="K815" s="41"/>
      <c r="L815" s="41"/>
      <c r="M815" s="41"/>
      <c r="N815" s="41"/>
      <c r="O815" s="41"/>
      <c r="P815" s="41"/>
      <c r="Q815" s="41"/>
      <c r="R815" s="41"/>
      <c r="S815" s="41"/>
      <c r="T815" s="41"/>
    </row>
    <row r="816" spans="1:20" x14ac:dyDescent="0.15">
      <c r="A816" s="41"/>
      <c r="B816" s="41"/>
      <c r="C816" s="41"/>
      <c r="D816" s="41"/>
      <c r="E816" s="41"/>
      <c r="F816" s="41"/>
      <c r="G816" s="41"/>
      <c r="H816" s="41"/>
      <c r="I816" s="41"/>
      <c r="J816" s="41"/>
      <c r="K816" s="41"/>
      <c r="L816" s="41"/>
      <c r="M816" s="41"/>
      <c r="N816" s="41"/>
      <c r="O816" s="41"/>
      <c r="P816" s="41"/>
      <c r="Q816" s="41"/>
      <c r="R816" s="41"/>
      <c r="S816" s="41"/>
      <c r="T816" s="41"/>
    </row>
    <row r="817" spans="1:20" x14ac:dyDescent="0.15">
      <c r="A817" s="41"/>
      <c r="B817" s="41"/>
      <c r="C817" s="41"/>
      <c r="D817" s="41"/>
      <c r="E817" s="41"/>
      <c r="F817" s="41"/>
      <c r="G817" s="41"/>
      <c r="H817" s="41"/>
      <c r="I817" s="41"/>
      <c r="J817" s="41"/>
      <c r="K817" s="41"/>
      <c r="L817" s="41"/>
      <c r="M817" s="41"/>
      <c r="N817" s="41"/>
      <c r="O817" s="41"/>
      <c r="P817" s="41"/>
      <c r="Q817" s="41"/>
      <c r="R817" s="41"/>
      <c r="S817" s="41"/>
      <c r="T817" s="41"/>
    </row>
    <row r="818" spans="1:20" x14ac:dyDescent="0.15">
      <c r="A818" s="41"/>
      <c r="B818" s="41"/>
      <c r="C818" s="41"/>
      <c r="D818" s="41"/>
      <c r="E818" s="41"/>
      <c r="F818" s="41"/>
      <c r="G818" s="41"/>
      <c r="H818" s="41"/>
      <c r="I818" s="41"/>
      <c r="J818" s="41"/>
      <c r="K818" s="41"/>
      <c r="L818" s="41"/>
      <c r="M818" s="41"/>
      <c r="N818" s="41"/>
      <c r="O818" s="41"/>
      <c r="P818" s="41"/>
      <c r="Q818" s="41"/>
      <c r="R818" s="41"/>
      <c r="S818" s="41"/>
      <c r="T818" s="41"/>
    </row>
    <row r="819" spans="1:20" x14ac:dyDescent="0.15">
      <c r="A819" s="41"/>
      <c r="B819" s="41"/>
      <c r="C819" s="41"/>
      <c r="D819" s="41"/>
      <c r="E819" s="41"/>
      <c r="F819" s="41"/>
      <c r="G819" s="41"/>
      <c r="H819" s="41"/>
      <c r="I819" s="41"/>
      <c r="J819" s="41"/>
      <c r="K819" s="41"/>
      <c r="L819" s="41"/>
      <c r="M819" s="41"/>
      <c r="N819" s="41"/>
      <c r="O819" s="41"/>
      <c r="P819" s="41"/>
      <c r="Q819" s="41"/>
      <c r="R819" s="41"/>
      <c r="S819" s="41"/>
      <c r="T819" s="41"/>
    </row>
    <row r="820" spans="1:20" x14ac:dyDescent="0.15">
      <c r="A820" s="41"/>
      <c r="B820" s="41"/>
      <c r="C820" s="41"/>
      <c r="D820" s="41"/>
      <c r="E820" s="41"/>
      <c r="F820" s="41"/>
      <c r="G820" s="41"/>
      <c r="H820" s="41"/>
      <c r="I820" s="41"/>
      <c r="J820" s="41"/>
      <c r="K820" s="41"/>
      <c r="L820" s="41"/>
      <c r="M820" s="41"/>
      <c r="N820" s="41"/>
      <c r="O820" s="41"/>
      <c r="P820" s="41"/>
      <c r="Q820" s="41"/>
      <c r="R820" s="41"/>
      <c r="S820" s="41"/>
      <c r="T820" s="41"/>
    </row>
    <row r="821" spans="1:20" x14ac:dyDescent="0.15">
      <c r="A821" s="41"/>
      <c r="B821" s="41"/>
      <c r="C821" s="41"/>
      <c r="D821" s="41"/>
      <c r="E821" s="41"/>
      <c r="F821" s="41"/>
      <c r="G821" s="41"/>
      <c r="H821" s="41"/>
      <c r="I821" s="41"/>
      <c r="J821" s="41"/>
      <c r="K821" s="41"/>
      <c r="L821" s="41"/>
      <c r="M821" s="41"/>
      <c r="N821" s="41"/>
      <c r="O821" s="41"/>
      <c r="P821" s="41"/>
      <c r="Q821" s="41"/>
      <c r="R821" s="41"/>
      <c r="S821" s="41"/>
      <c r="T821" s="41"/>
    </row>
    <row r="822" spans="1:20" x14ac:dyDescent="0.15">
      <c r="A822" s="41"/>
      <c r="B822" s="41"/>
      <c r="C822" s="41"/>
      <c r="D822" s="41"/>
      <c r="E822" s="41"/>
      <c r="F822" s="41"/>
      <c r="G822" s="41"/>
      <c r="H822" s="41"/>
      <c r="I822" s="41"/>
      <c r="J822" s="41"/>
      <c r="K822" s="41"/>
      <c r="L822" s="41"/>
      <c r="M822" s="41"/>
      <c r="N822" s="41"/>
      <c r="O822" s="41"/>
      <c r="P822" s="41"/>
      <c r="Q822" s="41"/>
      <c r="R822" s="41"/>
      <c r="S822" s="41"/>
      <c r="T822" s="41"/>
    </row>
    <row r="823" spans="1:20" x14ac:dyDescent="0.15">
      <c r="A823" s="41"/>
      <c r="B823" s="41"/>
      <c r="C823" s="41"/>
      <c r="D823" s="41"/>
      <c r="E823" s="41"/>
      <c r="F823" s="41"/>
      <c r="G823" s="41"/>
      <c r="H823" s="41"/>
      <c r="I823" s="41"/>
      <c r="J823" s="41"/>
      <c r="K823" s="41"/>
      <c r="L823" s="41"/>
      <c r="M823" s="41"/>
      <c r="N823" s="41"/>
      <c r="O823" s="41"/>
      <c r="P823" s="41"/>
      <c r="Q823" s="41"/>
      <c r="R823" s="41"/>
      <c r="S823" s="41"/>
      <c r="T823" s="41"/>
    </row>
    <row r="824" spans="1:20" x14ac:dyDescent="0.15">
      <c r="A824" s="41"/>
      <c r="B824" s="41"/>
      <c r="C824" s="41"/>
      <c r="D824" s="41"/>
      <c r="E824" s="41"/>
      <c r="F824" s="41"/>
      <c r="G824" s="41"/>
      <c r="H824" s="41"/>
      <c r="I824" s="41"/>
      <c r="J824" s="41"/>
      <c r="K824" s="41"/>
      <c r="L824" s="41"/>
      <c r="M824" s="41"/>
      <c r="N824" s="41"/>
      <c r="O824" s="41"/>
      <c r="P824" s="41"/>
      <c r="Q824" s="41"/>
      <c r="R824" s="41"/>
      <c r="S824" s="41"/>
      <c r="T824" s="41"/>
    </row>
    <row r="825" spans="1:20" x14ac:dyDescent="0.15">
      <c r="A825" s="41"/>
      <c r="B825" s="41"/>
      <c r="C825" s="41"/>
      <c r="D825" s="41"/>
      <c r="E825" s="41"/>
      <c r="F825" s="41"/>
      <c r="G825" s="41"/>
      <c r="H825" s="41"/>
      <c r="I825" s="41"/>
      <c r="J825" s="41"/>
      <c r="K825" s="41"/>
      <c r="L825" s="41"/>
      <c r="M825" s="41"/>
      <c r="N825" s="41"/>
      <c r="O825" s="41"/>
      <c r="P825" s="41"/>
      <c r="Q825" s="41"/>
      <c r="R825" s="41"/>
      <c r="S825" s="41"/>
      <c r="T825" s="41"/>
    </row>
    <row r="826" spans="1:20" x14ac:dyDescent="0.15">
      <c r="A826" s="41"/>
      <c r="B826" s="41"/>
      <c r="C826" s="41"/>
      <c r="D826" s="41"/>
      <c r="E826" s="41"/>
      <c r="F826" s="41"/>
      <c r="G826" s="41"/>
      <c r="H826" s="41"/>
      <c r="I826" s="41"/>
      <c r="J826" s="41"/>
      <c r="K826" s="41"/>
      <c r="L826" s="41"/>
      <c r="M826" s="41"/>
      <c r="N826" s="41"/>
      <c r="O826" s="41"/>
      <c r="P826" s="41"/>
      <c r="Q826" s="41"/>
      <c r="R826" s="41"/>
      <c r="S826" s="41"/>
      <c r="T826" s="41"/>
    </row>
    <row r="827" spans="1:20" x14ac:dyDescent="0.15">
      <c r="A827" s="41"/>
      <c r="B827" s="41"/>
      <c r="C827" s="41"/>
      <c r="D827" s="41"/>
      <c r="E827" s="41"/>
      <c r="F827" s="41"/>
      <c r="G827" s="41"/>
      <c r="H827" s="41"/>
      <c r="I827" s="41"/>
      <c r="J827" s="41"/>
      <c r="K827" s="41"/>
      <c r="L827" s="41"/>
      <c r="M827" s="41"/>
      <c r="N827" s="41"/>
      <c r="O827" s="41"/>
      <c r="P827" s="41"/>
      <c r="Q827" s="41"/>
      <c r="R827" s="41"/>
      <c r="S827" s="41"/>
      <c r="T827" s="41"/>
    </row>
    <row r="828" spans="1:20" x14ac:dyDescent="0.15">
      <c r="A828" s="41"/>
      <c r="B828" s="41"/>
      <c r="C828" s="41"/>
      <c r="D828" s="41"/>
      <c r="E828" s="41"/>
      <c r="F828" s="41"/>
      <c r="G828" s="41"/>
      <c r="H828" s="41"/>
      <c r="I828" s="41"/>
      <c r="J828" s="41"/>
      <c r="K828" s="41"/>
      <c r="L828" s="41"/>
      <c r="M828" s="41"/>
      <c r="N828" s="41"/>
      <c r="O828" s="41"/>
      <c r="P828" s="41"/>
      <c r="Q828" s="41"/>
      <c r="R828" s="41"/>
      <c r="S828" s="41"/>
      <c r="T828" s="41"/>
    </row>
    <row r="829" spans="1:20" x14ac:dyDescent="0.15">
      <c r="A829" s="41"/>
      <c r="B829" s="41"/>
      <c r="C829" s="41"/>
      <c r="D829" s="41"/>
      <c r="E829" s="41"/>
      <c r="F829" s="41"/>
      <c r="G829" s="41"/>
      <c r="H829" s="41"/>
      <c r="I829" s="41"/>
      <c r="J829" s="41"/>
      <c r="K829" s="41"/>
      <c r="L829" s="41"/>
      <c r="M829" s="41"/>
      <c r="N829" s="41"/>
      <c r="O829" s="41"/>
      <c r="P829" s="41"/>
      <c r="Q829" s="41"/>
      <c r="R829" s="41"/>
      <c r="S829" s="41"/>
      <c r="T829" s="41"/>
    </row>
    <row r="830" spans="1:20" x14ac:dyDescent="0.15">
      <c r="A830" s="41"/>
      <c r="B830" s="41"/>
      <c r="C830" s="41"/>
      <c r="D830" s="41"/>
      <c r="E830" s="41"/>
      <c r="F830" s="41"/>
      <c r="G830" s="41"/>
      <c r="H830" s="41"/>
      <c r="I830" s="41"/>
      <c r="J830" s="41"/>
      <c r="K830" s="41"/>
      <c r="L830" s="41"/>
      <c r="M830" s="41"/>
      <c r="N830" s="41"/>
      <c r="O830" s="41"/>
      <c r="P830" s="41"/>
      <c r="Q830" s="41"/>
      <c r="R830" s="41"/>
      <c r="S830" s="41"/>
      <c r="T830" s="41"/>
    </row>
    <row r="831" spans="1:20" x14ac:dyDescent="0.15">
      <c r="A831" s="41"/>
      <c r="B831" s="41"/>
      <c r="C831" s="41"/>
      <c r="D831" s="41"/>
      <c r="E831" s="41"/>
      <c r="F831" s="41"/>
      <c r="G831" s="41"/>
      <c r="H831" s="41"/>
      <c r="I831" s="41"/>
      <c r="J831" s="41"/>
      <c r="K831" s="41"/>
      <c r="L831" s="41"/>
      <c r="M831" s="41"/>
      <c r="N831" s="41"/>
      <c r="O831" s="41"/>
      <c r="P831" s="41"/>
      <c r="Q831" s="41"/>
      <c r="R831" s="41"/>
      <c r="S831" s="41"/>
      <c r="T831" s="41"/>
    </row>
    <row r="832" spans="1:20" x14ac:dyDescent="0.15">
      <c r="A832" s="41"/>
      <c r="B832" s="41"/>
      <c r="C832" s="41"/>
      <c r="D832" s="41"/>
      <c r="E832" s="41"/>
      <c r="F832" s="41"/>
      <c r="G832" s="41"/>
      <c r="H832" s="41"/>
      <c r="I832" s="41"/>
      <c r="J832" s="41"/>
      <c r="K832" s="41"/>
      <c r="L832" s="41"/>
      <c r="M832" s="41"/>
      <c r="N832" s="41"/>
      <c r="O832" s="41"/>
      <c r="P832" s="41"/>
      <c r="Q832" s="41"/>
      <c r="R832" s="41"/>
      <c r="S832" s="41"/>
      <c r="T832" s="41"/>
    </row>
    <row r="833" spans="1:20" x14ac:dyDescent="0.15">
      <c r="A833" s="41"/>
      <c r="B833" s="41"/>
      <c r="C833" s="41"/>
      <c r="D833" s="41"/>
      <c r="E833" s="41"/>
      <c r="F833" s="41"/>
      <c r="G833" s="41"/>
      <c r="H833" s="41"/>
      <c r="I833" s="41"/>
      <c r="J833" s="41"/>
      <c r="K833" s="41"/>
      <c r="L833" s="41"/>
      <c r="M833" s="41"/>
      <c r="N833" s="41"/>
      <c r="O833" s="41"/>
      <c r="P833" s="41"/>
      <c r="Q833" s="41"/>
      <c r="R833" s="41"/>
      <c r="S833" s="41"/>
      <c r="T833" s="41"/>
    </row>
    <row r="834" spans="1:20" x14ac:dyDescent="0.15">
      <c r="A834" s="41"/>
      <c r="B834" s="41"/>
      <c r="C834" s="41"/>
      <c r="D834" s="41"/>
      <c r="E834" s="41"/>
      <c r="F834" s="41"/>
      <c r="G834" s="41"/>
      <c r="H834" s="41"/>
      <c r="I834" s="41"/>
      <c r="J834" s="41"/>
      <c r="K834" s="41"/>
      <c r="L834" s="41"/>
      <c r="M834" s="41"/>
      <c r="N834" s="41"/>
      <c r="O834" s="41"/>
      <c r="P834" s="41"/>
      <c r="Q834" s="41"/>
      <c r="R834" s="41"/>
      <c r="S834" s="41"/>
      <c r="T834" s="41"/>
    </row>
    <row r="835" spans="1:20" x14ac:dyDescent="0.15">
      <c r="A835" s="41"/>
      <c r="B835" s="41"/>
      <c r="C835" s="41"/>
      <c r="D835" s="41"/>
      <c r="E835" s="41"/>
      <c r="F835" s="41"/>
      <c r="G835" s="41"/>
      <c r="H835" s="41"/>
      <c r="I835" s="41"/>
      <c r="J835" s="41"/>
      <c r="K835" s="41"/>
      <c r="L835" s="41"/>
      <c r="M835" s="41"/>
      <c r="N835" s="41"/>
      <c r="O835" s="41"/>
      <c r="P835" s="41"/>
      <c r="Q835" s="41"/>
      <c r="R835" s="41"/>
      <c r="S835" s="41"/>
      <c r="T835" s="41"/>
    </row>
    <row r="836" spans="1:20" x14ac:dyDescent="0.15">
      <c r="A836" s="41"/>
      <c r="B836" s="41"/>
      <c r="C836" s="41"/>
      <c r="D836" s="41"/>
      <c r="E836" s="41"/>
      <c r="F836" s="41"/>
      <c r="G836" s="41"/>
      <c r="H836" s="41"/>
      <c r="I836" s="41"/>
      <c r="J836" s="41"/>
      <c r="K836" s="41"/>
      <c r="L836" s="41"/>
      <c r="M836" s="41"/>
      <c r="N836" s="41"/>
      <c r="O836" s="41"/>
      <c r="P836" s="41"/>
      <c r="Q836" s="41"/>
      <c r="R836" s="41"/>
      <c r="S836" s="41"/>
      <c r="T836" s="41"/>
    </row>
    <row r="837" spans="1:20" x14ac:dyDescent="0.15">
      <c r="A837" s="41"/>
      <c r="B837" s="41"/>
      <c r="C837" s="41"/>
      <c r="D837" s="41"/>
      <c r="E837" s="41"/>
      <c r="F837" s="41"/>
      <c r="G837" s="41"/>
      <c r="H837" s="41"/>
      <c r="I837" s="41"/>
      <c r="J837" s="41"/>
      <c r="K837" s="41"/>
      <c r="L837" s="41"/>
      <c r="M837" s="41"/>
      <c r="N837" s="41"/>
      <c r="O837" s="41"/>
      <c r="P837" s="41"/>
      <c r="Q837" s="41"/>
      <c r="R837" s="41"/>
      <c r="S837" s="41"/>
      <c r="T837" s="41"/>
    </row>
    <row r="838" spans="1:20" x14ac:dyDescent="0.15">
      <c r="A838" s="41"/>
      <c r="B838" s="41"/>
      <c r="C838" s="41"/>
      <c r="D838" s="41"/>
      <c r="E838" s="41"/>
      <c r="F838" s="41"/>
      <c r="G838" s="41"/>
      <c r="H838" s="41"/>
      <c r="I838" s="41"/>
      <c r="J838" s="41"/>
      <c r="K838" s="41"/>
      <c r="L838" s="41"/>
      <c r="M838" s="41"/>
      <c r="N838" s="41"/>
      <c r="O838" s="41"/>
      <c r="P838" s="41"/>
      <c r="Q838" s="41"/>
      <c r="R838" s="41"/>
      <c r="S838" s="41"/>
      <c r="T838" s="41"/>
    </row>
    <row r="839" spans="1:20" x14ac:dyDescent="0.15">
      <c r="A839" s="41"/>
      <c r="B839" s="41"/>
      <c r="C839" s="41"/>
      <c r="D839" s="41"/>
      <c r="E839" s="41"/>
      <c r="F839" s="41"/>
      <c r="G839" s="41"/>
      <c r="H839" s="41"/>
      <c r="I839" s="41"/>
      <c r="J839" s="41"/>
      <c r="K839" s="41"/>
      <c r="L839" s="41"/>
      <c r="M839" s="41"/>
      <c r="N839" s="41"/>
      <c r="O839" s="41"/>
      <c r="P839" s="41"/>
      <c r="Q839" s="41"/>
      <c r="R839" s="41"/>
      <c r="S839" s="41"/>
      <c r="T839" s="41"/>
    </row>
    <row r="840" spans="1:20" x14ac:dyDescent="0.15">
      <c r="A840" s="41"/>
      <c r="B840" s="41"/>
      <c r="C840" s="41"/>
      <c r="D840" s="41"/>
      <c r="E840" s="41"/>
      <c r="F840" s="41"/>
      <c r="G840" s="41"/>
      <c r="H840" s="41"/>
      <c r="I840" s="41"/>
      <c r="J840" s="41"/>
      <c r="K840" s="41"/>
      <c r="L840" s="41"/>
      <c r="M840" s="41"/>
      <c r="N840" s="41"/>
      <c r="O840" s="41"/>
      <c r="P840" s="41"/>
      <c r="Q840" s="41"/>
      <c r="R840" s="41"/>
      <c r="S840" s="41"/>
      <c r="T840" s="41"/>
    </row>
    <row r="841" spans="1:20" x14ac:dyDescent="0.15">
      <c r="A841" s="41"/>
      <c r="B841" s="41"/>
      <c r="C841" s="41"/>
      <c r="D841" s="41"/>
      <c r="E841" s="41"/>
      <c r="F841" s="41"/>
      <c r="G841" s="41"/>
      <c r="H841" s="41"/>
      <c r="I841" s="41"/>
      <c r="J841" s="41"/>
      <c r="K841" s="41"/>
      <c r="L841" s="41"/>
      <c r="M841" s="41"/>
      <c r="N841" s="41"/>
      <c r="O841" s="41"/>
      <c r="P841" s="41"/>
      <c r="Q841" s="41"/>
      <c r="R841" s="41"/>
      <c r="S841" s="41"/>
      <c r="T841" s="41"/>
    </row>
    <row r="842" spans="1:20" x14ac:dyDescent="0.15">
      <c r="A842" s="41"/>
      <c r="B842" s="41"/>
      <c r="C842" s="41"/>
      <c r="D842" s="41"/>
      <c r="E842" s="41"/>
      <c r="F842" s="41"/>
      <c r="G842" s="41"/>
      <c r="H842" s="41"/>
      <c r="I842" s="41"/>
      <c r="J842" s="41"/>
      <c r="K842" s="41"/>
      <c r="L842" s="41"/>
      <c r="M842" s="41"/>
      <c r="N842" s="41"/>
      <c r="O842" s="41"/>
      <c r="P842" s="41"/>
      <c r="Q842" s="41"/>
      <c r="R842" s="41"/>
      <c r="S842" s="41"/>
      <c r="T842" s="41"/>
    </row>
    <row r="843" spans="1:20" x14ac:dyDescent="0.15">
      <c r="A843" s="41"/>
      <c r="B843" s="41"/>
      <c r="C843" s="41"/>
      <c r="D843" s="41"/>
      <c r="E843" s="41"/>
      <c r="F843" s="41"/>
      <c r="G843" s="41"/>
      <c r="H843" s="41"/>
      <c r="I843" s="41"/>
      <c r="J843" s="41"/>
      <c r="K843" s="41"/>
      <c r="L843" s="41"/>
      <c r="M843" s="41"/>
      <c r="N843" s="41"/>
      <c r="O843" s="41"/>
      <c r="P843" s="41"/>
      <c r="Q843" s="41"/>
      <c r="R843" s="41"/>
      <c r="S843" s="41"/>
      <c r="T843" s="41"/>
    </row>
    <row r="844" spans="1:20" x14ac:dyDescent="0.15">
      <c r="A844" s="41"/>
      <c r="B844" s="41"/>
      <c r="C844" s="41"/>
      <c r="D844" s="41"/>
      <c r="E844" s="41"/>
      <c r="F844" s="41"/>
      <c r="G844" s="41"/>
      <c r="H844" s="41"/>
      <c r="I844" s="41"/>
      <c r="J844" s="41"/>
      <c r="K844" s="41"/>
      <c r="L844" s="41"/>
      <c r="M844" s="41"/>
      <c r="N844" s="41"/>
      <c r="O844" s="41"/>
      <c r="P844" s="41"/>
      <c r="Q844" s="41"/>
      <c r="R844" s="41"/>
      <c r="S844" s="41"/>
      <c r="T844" s="41"/>
    </row>
    <row r="845" spans="1:20" x14ac:dyDescent="0.15">
      <c r="A845" s="41"/>
      <c r="B845" s="41"/>
      <c r="C845" s="41"/>
      <c r="D845" s="41"/>
      <c r="E845" s="41"/>
      <c r="F845" s="41"/>
      <c r="G845" s="41"/>
      <c r="H845" s="41"/>
      <c r="I845" s="41"/>
      <c r="J845" s="41"/>
      <c r="K845" s="41"/>
      <c r="L845" s="41"/>
      <c r="M845" s="41"/>
      <c r="N845" s="41"/>
      <c r="O845" s="41"/>
      <c r="P845" s="41"/>
      <c r="Q845" s="41"/>
      <c r="R845" s="41"/>
      <c r="S845" s="41"/>
      <c r="T845" s="41"/>
    </row>
    <row r="846" spans="1:20" x14ac:dyDescent="0.15">
      <c r="A846" s="41"/>
      <c r="B846" s="41"/>
      <c r="C846" s="41"/>
      <c r="D846" s="41"/>
      <c r="E846" s="41"/>
      <c r="F846" s="41"/>
      <c r="G846" s="41"/>
      <c r="H846" s="41"/>
      <c r="I846" s="41"/>
      <c r="J846" s="41"/>
      <c r="K846" s="41"/>
      <c r="L846" s="41"/>
      <c r="M846" s="41"/>
      <c r="N846" s="41"/>
      <c r="O846" s="41"/>
      <c r="P846" s="41"/>
      <c r="Q846" s="41"/>
      <c r="R846" s="41"/>
      <c r="S846" s="41"/>
      <c r="T846" s="41"/>
    </row>
    <row r="847" spans="1:20" x14ac:dyDescent="0.15">
      <c r="A847" s="41"/>
      <c r="B847" s="41"/>
      <c r="C847" s="41"/>
      <c r="D847" s="41"/>
      <c r="E847" s="41"/>
      <c r="F847" s="41"/>
      <c r="G847" s="41"/>
      <c r="H847" s="41"/>
      <c r="I847" s="41"/>
      <c r="J847" s="41"/>
      <c r="K847" s="41"/>
      <c r="L847" s="41"/>
      <c r="M847" s="41"/>
      <c r="N847" s="41"/>
      <c r="O847" s="41"/>
      <c r="P847" s="41"/>
      <c r="Q847" s="41"/>
      <c r="R847" s="41"/>
      <c r="S847" s="41"/>
      <c r="T847" s="41"/>
    </row>
    <row r="848" spans="1:20" x14ac:dyDescent="0.15">
      <c r="A848" s="41"/>
      <c r="B848" s="41"/>
      <c r="C848" s="41"/>
      <c r="D848" s="41"/>
      <c r="E848" s="41"/>
      <c r="F848" s="41"/>
      <c r="G848" s="41"/>
      <c r="H848" s="41"/>
      <c r="I848" s="41"/>
      <c r="J848" s="41"/>
      <c r="K848" s="41"/>
      <c r="L848" s="41"/>
      <c r="M848" s="41"/>
      <c r="N848" s="41"/>
      <c r="O848" s="41"/>
      <c r="P848" s="41"/>
      <c r="Q848" s="41"/>
      <c r="R848" s="41"/>
      <c r="S848" s="41"/>
      <c r="T848" s="41"/>
    </row>
    <row r="849" spans="1:20" x14ac:dyDescent="0.15">
      <c r="A849" s="41"/>
      <c r="B849" s="41"/>
      <c r="C849" s="41"/>
      <c r="D849" s="41"/>
      <c r="E849" s="41"/>
      <c r="F849" s="41"/>
      <c r="G849" s="41"/>
      <c r="H849" s="41"/>
      <c r="I849" s="41"/>
      <c r="J849" s="41"/>
      <c r="K849" s="41"/>
      <c r="L849" s="41"/>
      <c r="M849" s="41"/>
      <c r="N849" s="41"/>
      <c r="O849" s="41"/>
      <c r="P849" s="41"/>
      <c r="Q849" s="41"/>
      <c r="R849" s="41"/>
      <c r="S849" s="41"/>
      <c r="T849" s="41"/>
    </row>
    <row r="850" spans="1:20" x14ac:dyDescent="0.15">
      <c r="A850" s="41"/>
      <c r="B850" s="41"/>
      <c r="C850" s="41"/>
      <c r="D850" s="41"/>
      <c r="E850" s="41"/>
      <c r="F850" s="41"/>
      <c r="G850" s="41"/>
      <c r="H850" s="41"/>
      <c r="I850" s="41"/>
      <c r="J850" s="41"/>
      <c r="K850" s="41"/>
      <c r="L850" s="41"/>
      <c r="M850" s="41"/>
      <c r="N850" s="41"/>
      <c r="O850" s="41"/>
      <c r="P850" s="41"/>
      <c r="Q850" s="41"/>
      <c r="R850" s="41"/>
      <c r="S850" s="41"/>
      <c r="T850" s="41"/>
    </row>
    <row r="851" spans="1:20" x14ac:dyDescent="0.15">
      <c r="A851" s="41"/>
      <c r="B851" s="41"/>
      <c r="C851" s="41"/>
      <c r="D851" s="41"/>
      <c r="E851" s="41"/>
      <c r="F851" s="41"/>
      <c r="G851" s="41"/>
      <c r="H851" s="41"/>
      <c r="I851" s="41"/>
      <c r="J851" s="41"/>
      <c r="K851" s="41"/>
      <c r="L851" s="41"/>
      <c r="M851" s="41"/>
      <c r="N851" s="41"/>
      <c r="O851" s="41"/>
      <c r="P851" s="41"/>
      <c r="Q851" s="41"/>
      <c r="R851" s="41"/>
      <c r="S851" s="41"/>
      <c r="T851" s="41"/>
    </row>
    <row r="852" spans="1:20" x14ac:dyDescent="0.15">
      <c r="A852" s="41"/>
      <c r="B852" s="41"/>
      <c r="C852" s="41"/>
      <c r="D852" s="41"/>
      <c r="E852" s="41"/>
      <c r="F852" s="41"/>
      <c r="G852" s="41"/>
      <c r="H852" s="41"/>
      <c r="I852" s="41"/>
      <c r="J852" s="41"/>
      <c r="K852" s="41"/>
      <c r="L852" s="41"/>
      <c r="M852" s="41"/>
      <c r="N852" s="41"/>
      <c r="O852" s="41"/>
      <c r="P852" s="41"/>
      <c r="Q852" s="41"/>
      <c r="R852" s="41"/>
      <c r="S852" s="41"/>
      <c r="T852" s="41"/>
    </row>
    <row r="853" spans="1:20" x14ac:dyDescent="0.15">
      <c r="A853" s="41"/>
      <c r="B853" s="41"/>
      <c r="C853" s="41"/>
      <c r="D853" s="41"/>
      <c r="E853" s="41"/>
      <c r="F853" s="41"/>
      <c r="G853" s="41"/>
      <c r="H853" s="41"/>
      <c r="I853" s="41"/>
      <c r="J853" s="41"/>
      <c r="K853" s="41"/>
      <c r="L853" s="41"/>
      <c r="M853" s="41"/>
      <c r="N853" s="41"/>
      <c r="O853" s="41"/>
      <c r="P853" s="41"/>
      <c r="Q853" s="41"/>
      <c r="R853" s="41"/>
      <c r="S853" s="41"/>
      <c r="T853" s="41"/>
    </row>
    <row r="854" spans="1:20" x14ac:dyDescent="0.15">
      <c r="A854" s="41"/>
      <c r="B854" s="41"/>
      <c r="C854" s="41"/>
      <c r="D854" s="41"/>
      <c r="E854" s="41"/>
      <c r="F854" s="41"/>
      <c r="G854" s="41"/>
      <c r="H854" s="41"/>
      <c r="I854" s="41"/>
      <c r="J854" s="41"/>
      <c r="K854" s="41"/>
      <c r="L854" s="41"/>
      <c r="M854" s="41"/>
      <c r="N854" s="41"/>
      <c r="O854" s="41"/>
      <c r="P854" s="41"/>
      <c r="Q854" s="41"/>
      <c r="R854" s="41"/>
      <c r="S854" s="41"/>
      <c r="T854" s="41"/>
    </row>
    <row r="855" spans="1:20" x14ac:dyDescent="0.15">
      <c r="A855" s="41"/>
      <c r="B855" s="41"/>
      <c r="C855" s="41"/>
      <c r="D855" s="41"/>
      <c r="E855" s="41"/>
      <c r="F855" s="41"/>
      <c r="G855" s="41"/>
      <c r="H855" s="41"/>
      <c r="I855" s="41"/>
      <c r="J855" s="41"/>
      <c r="K855" s="41"/>
      <c r="L855" s="41"/>
      <c r="M855" s="41"/>
      <c r="N855" s="41"/>
      <c r="O855" s="41"/>
      <c r="P855" s="41"/>
      <c r="Q855" s="41"/>
      <c r="R855" s="41"/>
      <c r="S855" s="41"/>
      <c r="T855" s="41"/>
    </row>
    <row r="856" spans="1:20" x14ac:dyDescent="0.15">
      <c r="A856" s="41"/>
      <c r="B856" s="41"/>
      <c r="C856" s="41"/>
      <c r="D856" s="41"/>
      <c r="E856" s="41"/>
      <c r="F856" s="41"/>
      <c r="G856" s="41"/>
      <c r="H856" s="41"/>
      <c r="I856" s="41"/>
      <c r="J856" s="41"/>
      <c r="K856" s="41"/>
      <c r="L856" s="41"/>
      <c r="M856" s="41"/>
      <c r="N856" s="41"/>
      <c r="O856" s="41"/>
      <c r="P856" s="41"/>
      <c r="Q856" s="41"/>
      <c r="R856" s="41"/>
      <c r="S856" s="41"/>
      <c r="T856" s="41"/>
    </row>
    <row r="857" spans="1:20" x14ac:dyDescent="0.15">
      <c r="A857" s="41"/>
      <c r="B857" s="41"/>
      <c r="C857" s="41"/>
      <c r="D857" s="41"/>
      <c r="E857" s="41"/>
      <c r="F857" s="41"/>
      <c r="G857" s="41"/>
      <c r="H857" s="41"/>
      <c r="I857" s="41"/>
      <c r="J857" s="41"/>
      <c r="K857" s="41"/>
      <c r="L857" s="41"/>
      <c r="M857" s="41"/>
      <c r="N857" s="41"/>
      <c r="O857" s="41"/>
      <c r="P857" s="41"/>
      <c r="Q857" s="41"/>
      <c r="R857" s="41"/>
      <c r="S857" s="41"/>
      <c r="T857" s="41"/>
    </row>
    <row r="858" spans="1:20" x14ac:dyDescent="0.15">
      <c r="A858" s="41"/>
      <c r="B858" s="41"/>
      <c r="C858" s="41"/>
      <c r="D858" s="41"/>
      <c r="E858" s="41"/>
      <c r="F858" s="41"/>
      <c r="G858" s="41"/>
      <c r="H858" s="41"/>
      <c r="I858" s="41"/>
      <c r="J858" s="41"/>
      <c r="K858" s="41"/>
      <c r="L858" s="41"/>
      <c r="M858" s="41"/>
      <c r="N858" s="41"/>
      <c r="O858" s="41"/>
      <c r="P858" s="41"/>
      <c r="Q858" s="41"/>
      <c r="R858" s="41"/>
      <c r="S858" s="41"/>
      <c r="T858" s="41"/>
    </row>
    <row r="859" spans="1:20" x14ac:dyDescent="0.15">
      <c r="A859" s="41"/>
      <c r="B859" s="41"/>
      <c r="C859" s="41"/>
      <c r="D859" s="41"/>
      <c r="E859" s="41"/>
      <c r="F859" s="41"/>
      <c r="G859" s="41"/>
      <c r="H859" s="41"/>
      <c r="I859" s="41"/>
      <c r="J859" s="41"/>
      <c r="K859" s="41"/>
      <c r="L859" s="41"/>
      <c r="M859" s="41"/>
      <c r="N859" s="41"/>
      <c r="O859" s="41"/>
      <c r="P859" s="41"/>
      <c r="Q859" s="41"/>
      <c r="R859" s="41"/>
      <c r="S859" s="41"/>
      <c r="T859" s="41"/>
    </row>
    <row r="860" spans="1:20" x14ac:dyDescent="0.15">
      <c r="A860" s="41"/>
      <c r="B860" s="41"/>
      <c r="C860" s="41"/>
      <c r="D860" s="41"/>
      <c r="E860" s="41"/>
      <c r="F860" s="41"/>
      <c r="G860" s="41"/>
      <c r="H860" s="41"/>
      <c r="I860" s="41"/>
      <c r="J860" s="41"/>
      <c r="K860" s="41"/>
      <c r="L860" s="41"/>
      <c r="M860" s="41"/>
      <c r="N860" s="41"/>
      <c r="O860" s="41"/>
      <c r="P860" s="41"/>
      <c r="Q860" s="41"/>
      <c r="R860" s="41"/>
      <c r="S860" s="41"/>
      <c r="T860" s="41"/>
    </row>
    <row r="861" spans="1:20" x14ac:dyDescent="0.15">
      <c r="A861" s="41"/>
      <c r="B861" s="41"/>
      <c r="C861" s="41"/>
      <c r="D861" s="41"/>
      <c r="E861" s="41"/>
      <c r="F861" s="41"/>
      <c r="G861" s="41"/>
      <c r="H861" s="41"/>
      <c r="I861" s="41"/>
      <c r="J861" s="41"/>
      <c r="K861" s="41"/>
      <c r="L861" s="41"/>
      <c r="M861" s="41"/>
      <c r="N861" s="41"/>
      <c r="O861" s="41"/>
      <c r="P861" s="41"/>
      <c r="Q861" s="41"/>
      <c r="R861" s="41"/>
      <c r="S861" s="41"/>
      <c r="T861" s="41"/>
    </row>
    <row r="862" spans="1:20" x14ac:dyDescent="0.15">
      <c r="A862" s="41"/>
      <c r="B862" s="41"/>
      <c r="C862" s="41"/>
      <c r="D862" s="41"/>
      <c r="E862" s="41"/>
      <c r="F862" s="41"/>
      <c r="G862" s="41"/>
      <c r="H862" s="41"/>
      <c r="I862" s="41"/>
      <c r="J862" s="41"/>
      <c r="K862" s="41"/>
      <c r="L862" s="41"/>
      <c r="M862" s="41"/>
      <c r="N862" s="41"/>
      <c r="O862" s="41"/>
      <c r="P862" s="41"/>
      <c r="Q862" s="41"/>
      <c r="R862" s="41"/>
      <c r="S862" s="41"/>
      <c r="T862" s="41"/>
    </row>
    <row r="863" spans="1:20" x14ac:dyDescent="0.15">
      <c r="A863" s="41"/>
      <c r="B863" s="41"/>
      <c r="C863" s="41"/>
      <c r="D863" s="41"/>
      <c r="E863" s="41"/>
      <c r="F863" s="41"/>
      <c r="G863" s="41"/>
      <c r="H863" s="41"/>
      <c r="I863" s="41"/>
      <c r="J863" s="41"/>
      <c r="K863" s="41"/>
      <c r="L863" s="41"/>
      <c r="M863" s="41"/>
      <c r="N863" s="41"/>
      <c r="O863" s="41"/>
      <c r="P863" s="41"/>
      <c r="Q863" s="41"/>
      <c r="R863" s="41"/>
      <c r="S863" s="41"/>
      <c r="T863" s="41"/>
    </row>
    <row r="864" spans="1:20" x14ac:dyDescent="0.15">
      <c r="A864" s="41"/>
      <c r="B864" s="41"/>
      <c r="C864" s="41"/>
      <c r="D864" s="41"/>
      <c r="E864" s="41"/>
      <c r="F864" s="41"/>
      <c r="G864" s="41"/>
      <c r="H864" s="41"/>
      <c r="I864" s="41"/>
      <c r="J864" s="41"/>
      <c r="K864" s="41"/>
      <c r="L864" s="41"/>
      <c r="M864" s="41"/>
      <c r="N864" s="41"/>
      <c r="O864" s="41"/>
      <c r="P864" s="41"/>
      <c r="Q864" s="41"/>
      <c r="R864" s="41"/>
      <c r="S864" s="41"/>
      <c r="T864" s="41"/>
    </row>
    <row r="865" spans="1:20" x14ac:dyDescent="0.15">
      <c r="A865" s="41"/>
      <c r="B865" s="41"/>
      <c r="C865" s="41"/>
      <c r="D865" s="41"/>
      <c r="E865" s="41"/>
      <c r="F865" s="41"/>
      <c r="G865" s="41"/>
      <c r="H865" s="41"/>
      <c r="I865" s="41"/>
      <c r="J865" s="41"/>
      <c r="K865" s="41"/>
      <c r="L865" s="41"/>
      <c r="M865" s="41"/>
      <c r="N865" s="41"/>
      <c r="O865" s="41"/>
      <c r="P865" s="41"/>
      <c r="Q865" s="41"/>
      <c r="R865" s="41"/>
      <c r="S865" s="41"/>
      <c r="T865" s="41"/>
    </row>
    <row r="866" spans="1:20" x14ac:dyDescent="0.15">
      <c r="A866" s="41"/>
      <c r="B866" s="41"/>
      <c r="C866" s="41"/>
      <c r="D866" s="41"/>
      <c r="E866" s="41"/>
      <c r="F866" s="41"/>
      <c r="G866" s="41"/>
      <c r="H866" s="41"/>
      <c r="I866" s="41"/>
      <c r="J866" s="41"/>
      <c r="K866" s="41"/>
      <c r="L866" s="41"/>
      <c r="M866" s="41"/>
      <c r="N866" s="41"/>
      <c r="O866" s="41"/>
      <c r="P866" s="41"/>
      <c r="Q866" s="41"/>
      <c r="R866" s="41"/>
      <c r="S866" s="41"/>
      <c r="T866" s="41"/>
    </row>
    <row r="867" spans="1:20" x14ac:dyDescent="0.15">
      <c r="A867" s="41"/>
      <c r="B867" s="41"/>
      <c r="C867" s="41"/>
      <c r="D867" s="41"/>
      <c r="E867" s="41"/>
      <c r="F867" s="41"/>
      <c r="G867" s="41"/>
      <c r="H867" s="41"/>
      <c r="I867" s="41"/>
      <c r="J867" s="41"/>
      <c r="K867" s="41"/>
      <c r="L867" s="41"/>
      <c r="M867" s="41"/>
      <c r="N867" s="41"/>
      <c r="O867" s="41"/>
      <c r="P867" s="41"/>
      <c r="Q867" s="41"/>
      <c r="R867" s="41"/>
      <c r="S867" s="41"/>
      <c r="T867" s="41"/>
    </row>
    <row r="868" spans="1:20" x14ac:dyDescent="0.15">
      <c r="A868" s="41"/>
      <c r="B868" s="41"/>
      <c r="C868" s="41"/>
      <c r="D868" s="41"/>
      <c r="E868" s="41"/>
      <c r="F868" s="41"/>
      <c r="G868" s="41"/>
      <c r="H868" s="41"/>
      <c r="I868" s="41"/>
      <c r="J868" s="41"/>
      <c r="K868" s="41"/>
      <c r="L868" s="41"/>
      <c r="M868" s="41"/>
      <c r="N868" s="41"/>
      <c r="O868" s="41"/>
      <c r="P868" s="41"/>
      <c r="Q868" s="41"/>
      <c r="R868" s="41"/>
      <c r="S868" s="41"/>
      <c r="T868" s="41"/>
    </row>
    <row r="869" spans="1:20" x14ac:dyDescent="0.15">
      <c r="A869" s="41"/>
      <c r="B869" s="41"/>
      <c r="C869" s="41"/>
      <c r="D869" s="41"/>
      <c r="E869" s="41"/>
      <c r="F869" s="41"/>
      <c r="G869" s="41"/>
      <c r="H869" s="41"/>
      <c r="I869" s="41"/>
      <c r="J869" s="41"/>
      <c r="K869" s="41"/>
      <c r="L869" s="41"/>
      <c r="M869" s="41"/>
      <c r="N869" s="41"/>
      <c r="O869" s="41"/>
      <c r="P869" s="41"/>
      <c r="Q869" s="41"/>
      <c r="R869" s="41"/>
      <c r="S869" s="41"/>
      <c r="T869" s="41"/>
    </row>
    <row r="870" spans="1:20" x14ac:dyDescent="0.15">
      <c r="A870" s="41"/>
      <c r="B870" s="41"/>
      <c r="C870" s="41"/>
      <c r="D870" s="41"/>
      <c r="E870" s="41"/>
      <c r="F870" s="41"/>
      <c r="G870" s="41"/>
      <c r="H870" s="41"/>
      <c r="I870" s="41"/>
      <c r="J870" s="41"/>
      <c r="K870" s="41"/>
      <c r="L870" s="41"/>
      <c r="M870" s="41"/>
      <c r="N870" s="41"/>
      <c r="O870" s="41"/>
      <c r="P870" s="41"/>
      <c r="Q870" s="41"/>
      <c r="R870" s="41"/>
      <c r="S870" s="41"/>
      <c r="T870" s="41"/>
    </row>
    <row r="871" spans="1:20" x14ac:dyDescent="0.15">
      <c r="A871" s="41"/>
      <c r="B871" s="41"/>
      <c r="C871" s="41"/>
      <c r="D871" s="41"/>
      <c r="E871" s="41"/>
      <c r="F871" s="41"/>
      <c r="G871" s="41"/>
      <c r="H871" s="41"/>
      <c r="I871" s="41"/>
      <c r="J871" s="41"/>
      <c r="K871" s="41"/>
      <c r="L871" s="41"/>
      <c r="M871" s="41"/>
      <c r="N871" s="41"/>
      <c r="O871" s="41"/>
      <c r="P871" s="41"/>
      <c r="Q871" s="41"/>
      <c r="R871" s="41"/>
      <c r="S871" s="41"/>
      <c r="T871" s="41"/>
    </row>
    <row r="872" spans="1:20" x14ac:dyDescent="0.15">
      <c r="A872" s="41"/>
      <c r="B872" s="41"/>
      <c r="C872" s="41"/>
      <c r="D872" s="41"/>
      <c r="E872" s="41"/>
      <c r="F872" s="41"/>
      <c r="G872" s="41"/>
      <c r="H872" s="41"/>
      <c r="I872" s="41"/>
      <c r="J872" s="41"/>
      <c r="K872" s="41"/>
      <c r="L872" s="41"/>
      <c r="M872" s="41"/>
      <c r="N872" s="41"/>
      <c r="O872" s="41"/>
      <c r="P872" s="41"/>
      <c r="Q872" s="41"/>
      <c r="R872" s="41"/>
      <c r="S872" s="41"/>
      <c r="T872" s="41"/>
    </row>
    <row r="873" spans="1:20" x14ac:dyDescent="0.15">
      <c r="A873" s="41"/>
      <c r="B873" s="41"/>
      <c r="C873" s="41"/>
      <c r="D873" s="41"/>
      <c r="E873" s="41"/>
      <c r="F873" s="41"/>
      <c r="G873" s="41"/>
      <c r="H873" s="41"/>
      <c r="I873" s="41"/>
      <c r="J873" s="41"/>
      <c r="K873" s="41"/>
      <c r="L873" s="41"/>
      <c r="M873" s="41"/>
      <c r="N873" s="41"/>
      <c r="O873" s="41"/>
      <c r="P873" s="41"/>
      <c r="Q873" s="41"/>
      <c r="R873" s="41"/>
      <c r="S873" s="41"/>
      <c r="T873" s="41"/>
    </row>
    <row r="874" spans="1:20" x14ac:dyDescent="0.15">
      <c r="A874" s="41"/>
      <c r="B874" s="41"/>
      <c r="C874" s="41"/>
      <c r="D874" s="41"/>
      <c r="E874" s="41"/>
      <c r="F874" s="41"/>
      <c r="G874" s="41"/>
      <c r="H874" s="41"/>
      <c r="I874" s="41"/>
      <c r="J874" s="41"/>
      <c r="K874" s="41"/>
      <c r="L874" s="41"/>
      <c r="M874" s="41"/>
      <c r="N874" s="41"/>
      <c r="O874" s="41"/>
      <c r="P874" s="41"/>
      <c r="Q874" s="41"/>
      <c r="R874" s="41"/>
      <c r="S874" s="41"/>
      <c r="T874" s="41"/>
    </row>
    <row r="875" spans="1:20" x14ac:dyDescent="0.15">
      <c r="A875" s="41"/>
      <c r="B875" s="41"/>
      <c r="C875" s="41"/>
      <c r="D875" s="41"/>
      <c r="E875" s="41"/>
      <c r="F875" s="41"/>
      <c r="G875" s="41"/>
      <c r="H875" s="41"/>
      <c r="I875" s="41"/>
      <c r="J875" s="41"/>
      <c r="K875" s="41"/>
      <c r="L875" s="41"/>
      <c r="M875" s="41"/>
      <c r="N875" s="41"/>
      <c r="O875" s="41"/>
      <c r="P875" s="41"/>
      <c r="Q875" s="41"/>
      <c r="R875" s="41"/>
      <c r="S875" s="41"/>
      <c r="T875" s="41"/>
    </row>
    <row r="876" spans="1:20" x14ac:dyDescent="0.15">
      <c r="A876" s="41"/>
      <c r="B876" s="41"/>
      <c r="C876" s="41"/>
      <c r="D876" s="41"/>
      <c r="E876" s="41"/>
      <c r="F876" s="41"/>
      <c r="G876" s="41"/>
      <c r="H876" s="41"/>
      <c r="I876" s="41"/>
      <c r="J876" s="41"/>
      <c r="K876" s="41"/>
      <c r="L876" s="41"/>
      <c r="M876" s="41"/>
      <c r="N876" s="41"/>
      <c r="O876" s="41"/>
      <c r="P876" s="41"/>
      <c r="Q876" s="41"/>
      <c r="R876" s="41"/>
      <c r="S876" s="41"/>
      <c r="T876" s="41"/>
    </row>
    <row r="877" spans="1:20" x14ac:dyDescent="0.15">
      <c r="A877" s="41"/>
      <c r="B877" s="41"/>
      <c r="C877" s="41"/>
      <c r="D877" s="41"/>
      <c r="E877" s="41"/>
      <c r="F877" s="41"/>
      <c r="G877" s="41"/>
      <c r="H877" s="41"/>
      <c r="I877" s="41"/>
      <c r="J877" s="41"/>
      <c r="K877" s="41"/>
      <c r="L877" s="41"/>
      <c r="M877" s="41"/>
      <c r="N877" s="41"/>
      <c r="O877" s="41"/>
      <c r="P877" s="41"/>
      <c r="Q877" s="41"/>
      <c r="R877" s="41"/>
      <c r="S877" s="41"/>
      <c r="T877" s="41"/>
    </row>
    <row r="878" spans="1:20" x14ac:dyDescent="0.15">
      <c r="A878" s="41"/>
      <c r="B878" s="41"/>
      <c r="C878" s="41"/>
      <c r="D878" s="41"/>
      <c r="E878" s="41"/>
      <c r="F878" s="41"/>
      <c r="G878" s="41"/>
      <c r="H878" s="41"/>
      <c r="I878" s="41"/>
      <c r="J878" s="41"/>
      <c r="K878" s="41"/>
      <c r="L878" s="41"/>
      <c r="M878" s="41"/>
      <c r="N878" s="41"/>
      <c r="O878" s="41"/>
      <c r="P878" s="41"/>
      <c r="Q878" s="41"/>
      <c r="R878" s="41"/>
      <c r="S878" s="41"/>
      <c r="T878" s="41"/>
    </row>
    <row r="879" spans="1:20" x14ac:dyDescent="0.15">
      <c r="A879" s="41"/>
      <c r="B879" s="41"/>
      <c r="C879" s="41"/>
      <c r="D879" s="41"/>
      <c r="E879" s="41"/>
      <c r="F879" s="41"/>
      <c r="G879" s="41"/>
      <c r="H879" s="41"/>
      <c r="I879" s="41"/>
      <c r="J879" s="41"/>
      <c r="K879" s="41"/>
      <c r="L879" s="41"/>
      <c r="M879" s="41"/>
      <c r="N879" s="41"/>
      <c r="O879" s="41"/>
      <c r="P879" s="41"/>
      <c r="Q879" s="41"/>
      <c r="R879" s="41"/>
      <c r="S879" s="41"/>
      <c r="T879" s="41"/>
    </row>
    <row r="880" spans="1:20" x14ac:dyDescent="0.15">
      <c r="A880" s="41"/>
      <c r="B880" s="41"/>
      <c r="C880" s="41"/>
      <c r="D880" s="41"/>
      <c r="E880" s="41"/>
      <c r="F880" s="41"/>
      <c r="G880" s="41"/>
      <c r="H880" s="41"/>
      <c r="I880" s="41"/>
      <c r="J880" s="41"/>
      <c r="K880" s="41"/>
      <c r="L880" s="41"/>
      <c r="M880" s="41"/>
      <c r="N880" s="41"/>
      <c r="O880" s="41"/>
      <c r="P880" s="41"/>
      <c r="Q880" s="41"/>
      <c r="R880" s="41"/>
      <c r="S880" s="41"/>
      <c r="T880" s="41"/>
    </row>
    <row r="881" spans="1:20" x14ac:dyDescent="0.15">
      <c r="A881" s="41"/>
      <c r="B881" s="41"/>
      <c r="C881" s="41"/>
      <c r="D881" s="41"/>
      <c r="E881" s="41"/>
      <c r="F881" s="41"/>
      <c r="G881" s="41"/>
      <c r="H881" s="41"/>
      <c r="I881" s="41"/>
      <c r="J881" s="41"/>
      <c r="K881" s="41"/>
      <c r="L881" s="41"/>
      <c r="M881" s="41"/>
      <c r="N881" s="41"/>
      <c r="O881" s="41"/>
      <c r="P881" s="41"/>
      <c r="Q881" s="41"/>
      <c r="R881" s="41"/>
      <c r="S881" s="41"/>
      <c r="T881" s="41"/>
    </row>
    <row r="882" spans="1:20" x14ac:dyDescent="0.15">
      <c r="A882" s="41"/>
      <c r="B882" s="41"/>
      <c r="C882" s="41"/>
      <c r="D882" s="41"/>
      <c r="E882" s="41"/>
      <c r="F882" s="41"/>
      <c r="G882" s="41"/>
      <c r="H882" s="41"/>
      <c r="I882" s="41"/>
      <c r="J882" s="41"/>
      <c r="K882" s="41"/>
      <c r="L882" s="41"/>
      <c r="M882" s="41"/>
      <c r="N882" s="41"/>
      <c r="O882" s="41"/>
      <c r="P882" s="41"/>
      <c r="Q882" s="41"/>
      <c r="R882" s="41"/>
      <c r="S882" s="41"/>
      <c r="T882" s="41"/>
    </row>
    <row r="883" spans="1:20" x14ac:dyDescent="0.15">
      <c r="A883" s="41"/>
      <c r="B883" s="41"/>
      <c r="C883" s="41"/>
      <c r="D883" s="41"/>
      <c r="E883" s="41"/>
      <c r="F883" s="41"/>
      <c r="G883" s="41"/>
      <c r="H883" s="41"/>
      <c r="I883" s="41"/>
      <c r="J883" s="41"/>
      <c r="K883" s="41"/>
      <c r="L883" s="41"/>
      <c r="M883" s="41"/>
      <c r="N883" s="41"/>
      <c r="O883" s="41"/>
      <c r="P883" s="41"/>
      <c r="Q883" s="41"/>
      <c r="R883" s="41"/>
      <c r="S883" s="41"/>
      <c r="T883" s="41"/>
    </row>
    <row r="884" spans="1:20" x14ac:dyDescent="0.15">
      <c r="A884" s="41"/>
      <c r="B884" s="41"/>
      <c r="C884" s="41"/>
      <c r="D884" s="41"/>
      <c r="E884" s="41"/>
      <c r="F884" s="41"/>
      <c r="G884" s="41"/>
      <c r="H884" s="41"/>
      <c r="I884" s="41"/>
      <c r="J884" s="41"/>
      <c r="K884" s="41"/>
      <c r="L884" s="41"/>
      <c r="M884" s="41"/>
      <c r="N884" s="41"/>
      <c r="O884" s="41"/>
      <c r="P884" s="41"/>
      <c r="Q884" s="41"/>
      <c r="R884" s="41"/>
      <c r="S884" s="41"/>
      <c r="T884" s="41"/>
    </row>
    <row r="885" spans="1:20" x14ac:dyDescent="0.15">
      <c r="A885" s="41"/>
      <c r="B885" s="41"/>
      <c r="C885" s="41"/>
      <c r="D885" s="41"/>
      <c r="E885" s="41"/>
      <c r="F885" s="41"/>
      <c r="G885" s="41"/>
      <c r="H885" s="41"/>
      <c r="I885" s="41"/>
      <c r="J885" s="41"/>
      <c r="K885" s="41"/>
      <c r="L885" s="41"/>
      <c r="M885" s="41"/>
      <c r="N885" s="41"/>
      <c r="O885" s="41"/>
      <c r="P885" s="41"/>
      <c r="Q885" s="41"/>
      <c r="R885" s="41"/>
      <c r="S885" s="41"/>
      <c r="T885" s="41"/>
    </row>
    <row r="886" spans="1:20" x14ac:dyDescent="0.15">
      <c r="A886" s="41"/>
      <c r="B886" s="41"/>
      <c r="C886" s="41"/>
      <c r="D886" s="41"/>
      <c r="E886" s="41"/>
      <c r="F886" s="41"/>
      <c r="G886" s="41"/>
      <c r="H886" s="41"/>
      <c r="I886" s="41"/>
      <c r="J886" s="41"/>
      <c r="K886" s="41"/>
      <c r="L886" s="41"/>
      <c r="M886" s="41"/>
      <c r="N886" s="41"/>
      <c r="O886" s="41"/>
      <c r="P886" s="41"/>
      <c r="Q886" s="41"/>
      <c r="R886" s="41"/>
      <c r="S886" s="41"/>
      <c r="T886" s="41"/>
    </row>
    <row r="887" spans="1:20" x14ac:dyDescent="0.15">
      <c r="A887" s="41"/>
      <c r="B887" s="41"/>
      <c r="C887" s="41"/>
      <c r="D887" s="41"/>
      <c r="E887" s="41"/>
      <c r="F887" s="41"/>
      <c r="G887" s="41"/>
      <c r="H887" s="41"/>
      <c r="I887" s="41"/>
      <c r="J887" s="41"/>
      <c r="K887" s="41"/>
      <c r="L887" s="41"/>
      <c r="M887" s="41"/>
      <c r="N887" s="41"/>
      <c r="O887" s="41"/>
      <c r="P887" s="41"/>
      <c r="Q887" s="41"/>
      <c r="R887" s="41"/>
      <c r="S887" s="41"/>
      <c r="T887" s="41"/>
    </row>
    <row r="888" spans="1:20" x14ac:dyDescent="0.15">
      <c r="A888" s="41"/>
      <c r="B888" s="41"/>
      <c r="C888" s="41"/>
      <c r="D888" s="41"/>
      <c r="E888" s="41"/>
      <c r="F888" s="41"/>
      <c r="G888" s="41"/>
      <c r="H888" s="41"/>
      <c r="I888" s="41"/>
      <c r="J888" s="41"/>
      <c r="K888" s="41"/>
      <c r="L888" s="41"/>
      <c r="M888" s="41"/>
      <c r="N888" s="41"/>
      <c r="O888" s="41"/>
      <c r="P888" s="41"/>
      <c r="Q888" s="41"/>
      <c r="R888" s="41"/>
      <c r="S888" s="41"/>
      <c r="T888" s="41"/>
    </row>
    <row r="889" spans="1:20" x14ac:dyDescent="0.15">
      <c r="A889" s="41"/>
      <c r="B889" s="41"/>
      <c r="C889" s="41"/>
      <c r="D889" s="41"/>
      <c r="E889" s="41"/>
      <c r="F889" s="41"/>
      <c r="G889" s="41"/>
      <c r="H889" s="41"/>
      <c r="I889" s="41"/>
      <c r="J889" s="41"/>
      <c r="K889" s="41"/>
      <c r="L889" s="41"/>
      <c r="M889" s="41"/>
      <c r="N889" s="41"/>
      <c r="O889" s="41"/>
      <c r="P889" s="41"/>
      <c r="Q889" s="41"/>
      <c r="R889" s="41"/>
      <c r="S889" s="41"/>
      <c r="T889" s="41"/>
    </row>
    <row r="890" spans="1:20" x14ac:dyDescent="0.15">
      <c r="A890" s="41"/>
      <c r="B890" s="41"/>
      <c r="C890" s="41"/>
      <c r="D890" s="41"/>
      <c r="E890" s="41"/>
      <c r="F890" s="41"/>
      <c r="G890" s="41"/>
      <c r="H890" s="41"/>
      <c r="I890" s="41"/>
      <c r="J890" s="41"/>
      <c r="K890" s="41"/>
      <c r="L890" s="41"/>
      <c r="M890" s="41"/>
      <c r="N890" s="41"/>
      <c r="O890" s="41"/>
      <c r="P890" s="41"/>
      <c r="Q890" s="41"/>
      <c r="R890" s="41"/>
      <c r="S890" s="41"/>
      <c r="T890" s="41"/>
    </row>
    <row r="891" spans="1:20" x14ac:dyDescent="0.15">
      <c r="A891" s="41"/>
      <c r="B891" s="41"/>
      <c r="C891" s="41"/>
      <c r="D891" s="41"/>
      <c r="E891" s="41"/>
      <c r="F891" s="41"/>
      <c r="G891" s="41"/>
      <c r="H891" s="41"/>
      <c r="I891" s="41"/>
      <c r="J891" s="41"/>
      <c r="K891" s="41"/>
      <c r="L891" s="41"/>
      <c r="M891" s="41"/>
      <c r="N891" s="41"/>
      <c r="O891" s="41"/>
      <c r="P891" s="41"/>
      <c r="Q891" s="41"/>
      <c r="R891" s="41"/>
      <c r="S891" s="41"/>
      <c r="T891" s="41"/>
    </row>
    <row r="892" spans="1:20" x14ac:dyDescent="0.15">
      <c r="A892" s="41"/>
      <c r="B892" s="41"/>
      <c r="C892" s="41"/>
      <c r="D892" s="41"/>
      <c r="E892" s="41"/>
      <c r="F892" s="41"/>
      <c r="G892" s="41"/>
      <c r="H892" s="41"/>
      <c r="I892" s="41"/>
      <c r="J892" s="41"/>
      <c r="K892" s="41"/>
      <c r="L892" s="41"/>
      <c r="M892" s="41"/>
      <c r="N892" s="41"/>
      <c r="O892" s="41"/>
      <c r="P892" s="41"/>
      <c r="Q892" s="41"/>
      <c r="R892" s="41"/>
      <c r="S892" s="41"/>
      <c r="T892" s="41"/>
    </row>
    <row r="893" spans="1:20" x14ac:dyDescent="0.15">
      <c r="A893" s="41"/>
      <c r="B893" s="41"/>
      <c r="C893" s="41"/>
      <c r="D893" s="41"/>
      <c r="E893" s="41"/>
      <c r="F893" s="41"/>
      <c r="G893" s="41"/>
      <c r="H893" s="41"/>
      <c r="I893" s="41"/>
      <c r="J893" s="41"/>
      <c r="K893" s="41"/>
      <c r="L893" s="41"/>
      <c r="M893" s="41"/>
      <c r="N893" s="41"/>
      <c r="O893" s="41"/>
      <c r="P893" s="41"/>
      <c r="Q893" s="41"/>
      <c r="R893" s="41"/>
      <c r="S893" s="41"/>
      <c r="T893" s="41"/>
    </row>
    <row r="894" spans="1:20" x14ac:dyDescent="0.15">
      <c r="A894" s="41"/>
      <c r="B894" s="41"/>
      <c r="C894" s="41"/>
      <c r="D894" s="41"/>
      <c r="E894" s="41"/>
      <c r="F894" s="41"/>
      <c r="G894" s="41"/>
      <c r="H894" s="41"/>
      <c r="I894" s="41"/>
      <c r="J894" s="41"/>
      <c r="K894" s="41"/>
      <c r="L894" s="41"/>
      <c r="M894" s="41"/>
      <c r="N894" s="41"/>
      <c r="O894" s="41"/>
      <c r="P894" s="41"/>
      <c r="Q894" s="41"/>
      <c r="R894" s="41"/>
      <c r="S894" s="41"/>
      <c r="T894" s="41"/>
    </row>
    <row r="895" spans="1:20" x14ac:dyDescent="0.15">
      <c r="A895" s="41"/>
      <c r="B895" s="41"/>
      <c r="C895" s="41"/>
      <c r="D895" s="41"/>
      <c r="E895" s="41"/>
      <c r="F895" s="41"/>
      <c r="G895" s="41"/>
      <c r="H895" s="41"/>
      <c r="I895" s="41"/>
      <c r="J895" s="41"/>
      <c r="K895" s="41"/>
      <c r="L895" s="41"/>
      <c r="M895" s="41"/>
      <c r="N895" s="41"/>
      <c r="O895" s="41"/>
      <c r="P895" s="41"/>
      <c r="Q895" s="41"/>
      <c r="R895" s="41"/>
      <c r="S895" s="41"/>
      <c r="T895" s="41"/>
    </row>
    <row r="896" spans="1:20" x14ac:dyDescent="0.15">
      <c r="A896" s="41"/>
      <c r="B896" s="41"/>
      <c r="C896" s="41"/>
      <c r="D896" s="41"/>
      <c r="E896" s="41"/>
      <c r="F896" s="41"/>
      <c r="G896" s="41"/>
      <c r="H896" s="41"/>
      <c r="I896" s="41"/>
      <c r="J896" s="41"/>
      <c r="K896" s="41"/>
      <c r="L896" s="41"/>
      <c r="M896" s="41"/>
      <c r="N896" s="41"/>
      <c r="O896" s="41"/>
      <c r="P896" s="41"/>
      <c r="Q896" s="41"/>
      <c r="R896" s="41"/>
      <c r="S896" s="41"/>
      <c r="T896" s="41"/>
    </row>
    <row r="897" spans="1:20" x14ac:dyDescent="0.15">
      <c r="A897" s="41"/>
      <c r="B897" s="41"/>
      <c r="C897" s="41"/>
      <c r="D897" s="41"/>
      <c r="E897" s="41"/>
      <c r="F897" s="41"/>
      <c r="G897" s="41"/>
      <c r="H897" s="41"/>
      <c r="I897" s="41"/>
      <c r="J897" s="41"/>
      <c r="K897" s="41"/>
      <c r="L897" s="41"/>
      <c r="M897" s="41"/>
      <c r="N897" s="41"/>
      <c r="O897" s="41"/>
      <c r="P897" s="41"/>
      <c r="Q897" s="41"/>
      <c r="R897" s="41"/>
      <c r="S897" s="41"/>
      <c r="T897" s="41"/>
    </row>
    <row r="898" spans="1:20" x14ac:dyDescent="0.15">
      <c r="A898" s="41"/>
      <c r="B898" s="41"/>
      <c r="C898" s="41"/>
      <c r="D898" s="41"/>
      <c r="E898" s="41"/>
      <c r="F898" s="41"/>
      <c r="G898" s="41"/>
      <c r="H898" s="41"/>
      <c r="I898" s="41"/>
      <c r="J898" s="41"/>
      <c r="K898" s="41"/>
      <c r="L898" s="41"/>
      <c r="M898" s="41"/>
      <c r="N898" s="41"/>
      <c r="O898" s="41"/>
      <c r="P898" s="41"/>
      <c r="Q898" s="41"/>
      <c r="R898" s="41"/>
      <c r="S898" s="41"/>
      <c r="T898" s="41"/>
    </row>
    <row r="899" spans="1:20" x14ac:dyDescent="0.15">
      <c r="A899" s="41"/>
      <c r="B899" s="41"/>
      <c r="C899" s="41"/>
      <c r="D899" s="41"/>
      <c r="E899" s="41"/>
      <c r="F899" s="41"/>
      <c r="G899" s="41"/>
      <c r="H899" s="41"/>
      <c r="I899" s="41"/>
      <c r="J899" s="41"/>
      <c r="K899" s="41"/>
      <c r="L899" s="41"/>
      <c r="M899" s="41"/>
      <c r="N899" s="41"/>
      <c r="O899" s="41"/>
      <c r="P899" s="41"/>
      <c r="Q899" s="41"/>
      <c r="R899" s="41"/>
      <c r="S899" s="41"/>
      <c r="T899" s="41"/>
    </row>
    <row r="900" spans="1:20" x14ac:dyDescent="0.15">
      <c r="A900" s="41"/>
      <c r="B900" s="41"/>
      <c r="C900" s="41"/>
      <c r="D900" s="41"/>
      <c r="E900" s="41"/>
      <c r="F900" s="41"/>
      <c r="G900" s="41"/>
      <c r="H900" s="41"/>
      <c r="I900" s="41"/>
      <c r="J900" s="41"/>
      <c r="K900" s="41"/>
      <c r="L900" s="41"/>
      <c r="M900" s="41"/>
      <c r="N900" s="41"/>
      <c r="O900" s="41"/>
      <c r="P900" s="41"/>
      <c r="Q900" s="41"/>
      <c r="R900" s="41"/>
      <c r="S900" s="41"/>
      <c r="T900" s="41"/>
    </row>
    <row r="901" spans="1:20" x14ac:dyDescent="0.15">
      <c r="A901" s="41"/>
      <c r="B901" s="41"/>
      <c r="C901" s="41"/>
      <c r="D901" s="41"/>
      <c r="E901" s="41"/>
      <c r="F901" s="41"/>
      <c r="G901" s="41"/>
      <c r="H901" s="41"/>
      <c r="I901" s="41"/>
      <c r="J901" s="41"/>
      <c r="K901" s="41"/>
      <c r="L901" s="41"/>
      <c r="M901" s="41"/>
      <c r="N901" s="41"/>
      <c r="O901" s="41"/>
      <c r="P901" s="41"/>
      <c r="Q901" s="41"/>
      <c r="R901" s="41"/>
      <c r="S901" s="41"/>
      <c r="T901" s="41"/>
    </row>
    <row r="902" spans="1:20" x14ac:dyDescent="0.15">
      <c r="A902" s="41"/>
      <c r="B902" s="41"/>
      <c r="C902" s="41"/>
      <c r="D902" s="41"/>
      <c r="E902" s="41"/>
      <c r="F902" s="41"/>
      <c r="G902" s="41"/>
      <c r="H902" s="41"/>
      <c r="I902" s="41"/>
      <c r="J902" s="41"/>
      <c r="K902" s="41"/>
      <c r="L902" s="41"/>
      <c r="M902" s="41"/>
      <c r="N902" s="41"/>
      <c r="O902" s="41"/>
      <c r="P902" s="41"/>
      <c r="Q902" s="41"/>
      <c r="R902" s="41"/>
      <c r="S902" s="41"/>
      <c r="T902" s="41"/>
    </row>
    <row r="903" spans="1:20" x14ac:dyDescent="0.15">
      <c r="A903" s="41"/>
      <c r="B903" s="41"/>
      <c r="C903" s="41"/>
      <c r="D903" s="41"/>
      <c r="E903" s="41"/>
      <c r="F903" s="41"/>
      <c r="G903" s="41"/>
      <c r="H903" s="41"/>
      <c r="I903" s="41"/>
      <c r="J903" s="41"/>
      <c r="K903" s="41"/>
      <c r="L903" s="41"/>
      <c r="M903" s="41"/>
      <c r="N903" s="41"/>
      <c r="O903" s="41"/>
      <c r="P903" s="41"/>
      <c r="Q903" s="41"/>
      <c r="R903" s="41"/>
      <c r="S903" s="41"/>
      <c r="T903" s="41"/>
    </row>
    <row r="904" spans="1:20" x14ac:dyDescent="0.15">
      <c r="A904" s="41"/>
      <c r="B904" s="41"/>
      <c r="C904" s="41"/>
      <c r="D904" s="41"/>
      <c r="E904" s="41"/>
      <c r="F904" s="41"/>
      <c r="G904" s="41"/>
      <c r="H904" s="41"/>
      <c r="I904" s="41"/>
      <c r="J904" s="41"/>
      <c r="K904" s="41"/>
      <c r="L904" s="41"/>
      <c r="M904" s="41"/>
      <c r="N904" s="41"/>
      <c r="O904" s="41"/>
      <c r="P904" s="41"/>
      <c r="Q904" s="41"/>
      <c r="R904" s="41"/>
      <c r="S904" s="41"/>
      <c r="T904" s="41"/>
    </row>
    <row r="905" spans="1:20" x14ac:dyDescent="0.15">
      <c r="A905" s="41"/>
      <c r="B905" s="41"/>
      <c r="C905" s="41"/>
      <c r="D905" s="41"/>
      <c r="E905" s="41"/>
      <c r="F905" s="41"/>
      <c r="G905" s="41"/>
      <c r="H905" s="41"/>
      <c r="I905" s="41"/>
      <c r="J905" s="41"/>
      <c r="K905" s="41"/>
      <c r="L905" s="41"/>
      <c r="M905" s="41"/>
      <c r="N905" s="41"/>
      <c r="O905" s="41"/>
      <c r="P905" s="41"/>
      <c r="Q905" s="41"/>
      <c r="R905" s="41"/>
      <c r="S905" s="41"/>
      <c r="T905" s="41"/>
    </row>
    <row r="906" spans="1:20" x14ac:dyDescent="0.15">
      <c r="A906" s="41"/>
      <c r="B906" s="41"/>
      <c r="C906" s="41"/>
      <c r="D906" s="41"/>
      <c r="E906" s="41"/>
      <c r="F906" s="41"/>
      <c r="G906" s="41"/>
      <c r="H906" s="41"/>
      <c r="I906" s="41"/>
      <c r="J906" s="41"/>
      <c r="K906" s="41"/>
      <c r="L906" s="41"/>
      <c r="M906" s="41"/>
      <c r="N906" s="41"/>
      <c r="O906" s="41"/>
      <c r="P906" s="41"/>
      <c r="Q906" s="41"/>
      <c r="R906" s="41"/>
      <c r="S906" s="41"/>
      <c r="T906" s="41"/>
    </row>
    <row r="907" spans="1:20" x14ac:dyDescent="0.15">
      <c r="A907" s="41"/>
      <c r="B907" s="41"/>
      <c r="C907" s="41"/>
      <c r="D907" s="41"/>
      <c r="E907" s="41"/>
      <c r="F907" s="41"/>
      <c r="G907" s="41"/>
      <c r="H907" s="41"/>
      <c r="I907" s="41"/>
      <c r="J907" s="41"/>
      <c r="K907" s="41"/>
      <c r="L907" s="41"/>
      <c r="M907" s="41"/>
      <c r="N907" s="41"/>
      <c r="O907" s="41"/>
      <c r="P907" s="41"/>
      <c r="Q907" s="41"/>
      <c r="R907" s="41"/>
      <c r="S907" s="41"/>
      <c r="T907" s="41"/>
    </row>
    <row r="908" spans="1:20" x14ac:dyDescent="0.15">
      <c r="A908" s="41"/>
      <c r="B908" s="41"/>
      <c r="C908" s="41"/>
      <c r="D908" s="41"/>
      <c r="E908" s="41"/>
      <c r="F908" s="41"/>
      <c r="G908" s="41"/>
      <c r="H908" s="41"/>
      <c r="I908" s="41"/>
      <c r="J908" s="41"/>
      <c r="K908" s="41"/>
      <c r="L908" s="41"/>
      <c r="M908" s="41"/>
      <c r="N908" s="41"/>
      <c r="O908" s="41"/>
      <c r="P908" s="41"/>
      <c r="Q908" s="41"/>
      <c r="R908" s="41"/>
      <c r="S908" s="41"/>
      <c r="T908" s="41"/>
    </row>
    <row r="909" spans="1:20" x14ac:dyDescent="0.15">
      <c r="A909" s="41"/>
      <c r="B909" s="41"/>
      <c r="C909" s="41"/>
      <c r="D909" s="41"/>
      <c r="E909" s="41"/>
      <c r="F909" s="41"/>
      <c r="G909" s="41"/>
      <c r="H909" s="41"/>
      <c r="I909" s="41"/>
      <c r="J909" s="41"/>
      <c r="K909" s="41"/>
      <c r="L909" s="41"/>
      <c r="M909" s="41"/>
      <c r="N909" s="41"/>
      <c r="O909" s="41"/>
      <c r="P909" s="41"/>
      <c r="Q909" s="41"/>
      <c r="R909" s="41"/>
      <c r="S909" s="41"/>
      <c r="T909" s="41"/>
    </row>
    <row r="910" spans="1:20" x14ac:dyDescent="0.15">
      <c r="A910" s="41"/>
      <c r="B910" s="41"/>
      <c r="C910" s="41"/>
      <c r="D910" s="41"/>
      <c r="E910" s="41"/>
      <c r="F910" s="41"/>
      <c r="G910" s="41"/>
      <c r="H910" s="41"/>
      <c r="I910" s="41"/>
      <c r="J910" s="41"/>
      <c r="K910" s="41"/>
      <c r="L910" s="41"/>
      <c r="M910" s="41"/>
      <c r="N910" s="41"/>
      <c r="O910" s="41"/>
      <c r="P910" s="41"/>
      <c r="Q910" s="41"/>
      <c r="R910" s="41"/>
      <c r="S910" s="41"/>
      <c r="T910" s="41"/>
    </row>
    <row r="911" spans="1:20" x14ac:dyDescent="0.15">
      <c r="A911" s="41"/>
      <c r="B911" s="41"/>
      <c r="C911" s="41"/>
      <c r="D911" s="41"/>
      <c r="E911" s="41"/>
      <c r="F911" s="41"/>
      <c r="G911" s="41"/>
      <c r="H911" s="41"/>
      <c r="I911" s="41"/>
      <c r="J911" s="41"/>
      <c r="K911" s="41"/>
      <c r="L911" s="41"/>
      <c r="M911" s="41"/>
      <c r="N911" s="41"/>
      <c r="O911" s="41"/>
      <c r="P911" s="41"/>
      <c r="Q911" s="41"/>
      <c r="R911" s="41"/>
      <c r="S911" s="41"/>
      <c r="T911" s="41"/>
    </row>
    <row r="912" spans="1:20" x14ac:dyDescent="0.15">
      <c r="A912" s="41"/>
      <c r="B912" s="41"/>
      <c r="C912" s="41"/>
      <c r="D912" s="41"/>
      <c r="E912" s="41"/>
      <c r="F912" s="41"/>
      <c r="G912" s="41"/>
      <c r="H912" s="41"/>
      <c r="I912" s="41"/>
      <c r="J912" s="41"/>
      <c r="K912" s="41"/>
      <c r="L912" s="41"/>
      <c r="M912" s="41"/>
      <c r="N912" s="41"/>
      <c r="O912" s="41"/>
      <c r="P912" s="41"/>
      <c r="Q912" s="41"/>
      <c r="R912" s="41"/>
      <c r="S912" s="41"/>
      <c r="T912" s="41"/>
    </row>
    <row r="913" spans="1:20" x14ac:dyDescent="0.15">
      <c r="A913" s="41"/>
      <c r="B913" s="41"/>
      <c r="C913" s="41"/>
      <c r="D913" s="41"/>
      <c r="E913" s="41"/>
      <c r="F913" s="41"/>
      <c r="G913" s="41"/>
      <c r="H913" s="41"/>
      <c r="I913" s="41"/>
      <c r="J913" s="41"/>
      <c r="K913" s="41"/>
      <c r="L913" s="41"/>
      <c r="M913" s="41"/>
      <c r="N913" s="41"/>
      <c r="O913" s="41"/>
      <c r="P913" s="41"/>
      <c r="Q913" s="41"/>
      <c r="R913" s="41"/>
      <c r="S913" s="41"/>
      <c r="T913" s="41"/>
    </row>
    <row r="914" spans="1:20" x14ac:dyDescent="0.15">
      <c r="A914" s="41"/>
      <c r="B914" s="41"/>
      <c r="C914" s="41"/>
      <c r="D914" s="41"/>
      <c r="E914" s="41"/>
      <c r="F914" s="41"/>
      <c r="G914" s="41"/>
      <c r="H914" s="41"/>
      <c r="I914" s="41"/>
      <c r="J914" s="41"/>
      <c r="K914" s="41"/>
      <c r="L914" s="41"/>
      <c r="M914" s="41"/>
      <c r="N914" s="41"/>
      <c r="O914" s="41"/>
      <c r="P914" s="41"/>
      <c r="Q914" s="41"/>
      <c r="R914" s="41"/>
      <c r="S914" s="41"/>
      <c r="T914" s="41"/>
    </row>
    <row r="915" spans="1:20" x14ac:dyDescent="0.15">
      <c r="A915" s="41"/>
      <c r="B915" s="41"/>
      <c r="C915" s="41"/>
      <c r="D915" s="41"/>
      <c r="E915" s="41"/>
      <c r="F915" s="41"/>
      <c r="G915" s="41"/>
      <c r="H915" s="41"/>
      <c r="I915" s="41"/>
      <c r="J915" s="41"/>
      <c r="K915" s="41"/>
      <c r="L915" s="41"/>
      <c r="M915" s="41"/>
      <c r="N915" s="41"/>
      <c r="O915" s="41"/>
      <c r="P915" s="41"/>
      <c r="Q915" s="41"/>
      <c r="R915" s="41"/>
      <c r="S915" s="41"/>
      <c r="T915" s="41"/>
    </row>
    <row r="916" spans="1:20" x14ac:dyDescent="0.15">
      <c r="A916" s="41"/>
      <c r="B916" s="41"/>
      <c r="C916" s="41"/>
      <c r="D916" s="41"/>
      <c r="E916" s="41"/>
      <c r="F916" s="41"/>
      <c r="G916" s="41"/>
      <c r="H916" s="41"/>
      <c r="I916" s="41"/>
      <c r="J916" s="41"/>
      <c r="K916" s="41"/>
      <c r="L916" s="41"/>
      <c r="M916" s="41"/>
      <c r="N916" s="41"/>
      <c r="O916" s="41"/>
      <c r="P916" s="41"/>
      <c r="Q916" s="41"/>
      <c r="R916" s="41"/>
      <c r="S916" s="41"/>
      <c r="T916" s="41"/>
    </row>
    <row r="917" spans="1:20" x14ac:dyDescent="0.15">
      <c r="A917" s="41"/>
      <c r="B917" s="41"/>
      <c r="C917" s="41"/>
      <c r="D917" s="41"/>
      <c r="E917" s="41"/>
      <c r="F917" s="41"/>
      <c r="G917" s="41"/>
      <c r="H917" s="41"/>
      <c r="I917" s="41"/>
      <c r="J917" s="41"/>
      <c r="K917" s="41"/>
      <c r="L917" s="41"/>
      <c r="M917" s="41"/>
      <c r="N917" s="41"/>
      <c r="O917" s="41"/>
      <c r="P917" s="41"/>
      <c r="Q917" s="41"/>
      <c r="R917" s="41"/>
      <c r="S917" s="41"/>
      <c r="T917" s="41"/>
    </row>
    <row r="918" spans="1:20" x14ac:dyDescent="0.15">
      <c r="A918" s="41"/>
      <c r="B918" s="41"/>
      <c r="C918" s="41"/>
      <c r="D918" s="41"/>
      <c r="E918" s="41"/>
      <c r="F918" s="41"/>
      <c r="G918" s="41"/>
      <c r="H918" s="41"/>
      <c r="I918" s="41"/>
      <c r="J918" s="41"/>
      <c r="K918" s="41"/>
      <c r="L918" s="41"/>
      <c r="M918" s="41"/>
      <c r="N918" s="41"/>
      <c r="O918" s="41"/>
      <c r="P918" s="41"/>
      <c r="Q918" s="41"/>
      <c r="R918" s="41"/>
      <c r="S918" s="41"/>
      <c r="T918" s="41"/>
    </row>
    <row r="919" spans="1:20" x14ac:dyDescent="0.15">
      <c r="A919" s="41"/>
      <c r="B919" s="41"/>
      <c r="C919" s="41"/>
      <c r="D919" s="41"/>
      <c r="E919" s="41"/>
      <c r="F919" s="41"/>
      <c r="G919" s="41"/>
      <c r="H919" s="41"/>
      <c r="I919" s="41"/>
      <c r="J919" s="41"/>
      <c r="K919" s="41"/>
      <c r="L919" s="41"/>
      <c r="M919" s="41"/>
      <c r="N919" s="41"/>
      <c r="O919" s="41"/>
      <c r="P919" s="41"/>
      <c r="Q919" s="41"/>
      <c r="R919" s="41"/>
      <c r="S919" s="41"/>
      <c r="T919" s="41"/>
    </row>
    <row r="920" spans="1:20" x14ac:dyDescent="0.15">
      <c r="A920" s="41"/>
      <c r="B920" s="41"/>
      <c r="C920" s="41"/>
      <c r="D920" s="41"/>
      <c r="E920" s="41"/>
      <c r="F920" s="41"/>
      <c r="G920" s="41"/>
      <c r="H920" s="41"/>
      <c r="I920" s="41"/>
      <c r="J920" s="41"/>
      <c r="K920" s="41"/>
      <c r="L920" s="41"/>
      <c r="M920" s="41"/>
      <c r="N920" s="41"/>
      <c r="O920" s="41"/>
      <c r="P920" s="41"/>
      <c r="Q920" s="41"/>
      <c r="R920" s="41"/>
      <c r="S920" s="41"/>
      <c r="T920" s="41"/>
    </row>
    <row r="921" spans="1:20" x14ac:dyDescent="0.15">
      <c r="A921" s="41"/>
      <c r="B921" s="41"/>
      <c r="C921" s="41"/>
      <c r="D921" s="41"/>
      <c r="E921" s="41"/>
      <c r="F921" s="41"/>
      <c r="G921" s="41"/>
      <c r="H921" s="41"/>
      <c r="I921" s="41"/>
      <c r="J921" s="41"/>
      <c r="K921" s="41"/>
      <c r="L921" s="41"/>
      <c r="M921" s="41"/>
      <c r="N921" s="41"/>
      <c r="O921" s="41"/>
      <c r="P921" s="41"/>
      <c r="Q921" s="41"/>
      <c r="R921" s="41"/>
      <c r="S921" s="41"/>
      <c r="T921" s="41"/>
    </row>
    <row r="922" spans="1:20" x14ac:dyDescent="0.15">
      <c r="A922" s="41"/>
      <c r="B922" s="41"/>
      <c r="C922" s="41"/>
      <c r="D922" s="41"/>
      <c r="E922" s="41"/>
      <c r="F922" s="41"/>
      <c r="G922" s="41"/>
      <c r="H922" s="41"/>
      <c r="I922" s="41"/>
      <c r="J922" s="41"/>
      <c r="K922" s="41"/>
      <c r="L922" s="41"/>
      <c r="M922" s="41"/>
      <c r="N922" s="41"/>
      <c r="O922" s="41"/>
      <c r="P922" s="41"/>
      <c r="Q922" s="41"/>
      <c r="R922" s="41"/>
      <c r="S922" s="41"/>
      <c r="T922" s="41"/>
    </row>
    <row r="923" spans="1:20" x14ac:dyDescent="0.15">
      <c r="A923" s="41"/>
      <c r="B923" s="41"/>
      <c r="C923" s="41"/>
      <c r="D923" s="41"/>
      <c r="E923" s="41"/>
      <c r="F923" s="41"/>
      <c r="G923" s="41"/>
      <c r="H923" s="41"/>
      <c r="I923" s="41"/>
      <c r="J923" s="41"/>
      <c r="K923" s="41"/>
      <c r="L923" s="41"/>
      <c r="M923" s="41"/>
      <c r="N923" s="41"/>
      <c r="O923" s="41"/>
      <c r="P923" s="41"/>
      <c r="Q923" s="41"/>
      <c r="R923" s="41"/>
      <c r="S923" s="41"/>
      <c r="T923" s="41"/>
    </row>
    <row r="924" spans="1:20" x14ac:dyDescent="0.15">
      <c r="A924" s="41"/>
      <c r="B924" s="41"/>
      <c r="C924" s="41"/>
      <c r="D924" s="41"/>
      <c r="E924" s="41"/>
      <c r="F924" s="41"/>
      <c r="G924" s="41"/>
      <c r="H924" s="41"/>
      <c r="I924" s="41"/>
      <c r="J924" s="41"/>
      <c r="K924" s="41"/>
      <c r="L924" s="41"/>
      <c r="M924" s="41"/>
      <c r="N924" s="41"/>
      <c r="O924" s="41"/>
      <c r="P924" s="41"/>
      <c r="Q924" s="41"/>
      <c r="R924" s="41"/>
      <c r="S924" s="41"/>
      <c r="T924" s="41"/>
    </row>
    <row r="925" spans="1:20" x14ac:dyDescent="0.15">
      <c r="A925" s="41"/>
      <c r="B925" s="41"/>
      <c r="C925" s="41"/>
      <c r="D925" s="41"/>
      <c r="E925" s="41"/>
      <c r="F925" s="41"/>
      <c r="G925" s="41"/>
      <c r="H925" s="41"/>
      <c r="I925" s="41"/>
      <c r="J925" s="41"/>
      <c r="K925" s="41"/>
      <c r="L925" s="41"/>
      <c r="M925" s="41"/>
      <c r="N925" s="41"/>
      <c r="O925" s="41"/>
      <c r="P925" s="41"/>
      <c r="Q925" s="41"/>
      <c r="R925" s="41"/>
      <c r="S925" s="41"/>
      <c r="T925" s="41"/>
    </row>
    <row r="926" spans="1:20" x14ac:dyDescent="0.15">
      <c r="A926" s="41"/>
      <c r="B926" s="41"/>
      <c r="C926" s="41"/>
      <c r="D926" s="41"/>
      <c r="E926" s="41"/>
      <c r="F926" s="41"/>
      <c r="G926" s="41"/>
      <c r="H926" s="41"/>
      <c r="I926" s="41"/>
      <c r="J926" s="41"/>
      <c r="K926" s="41"/>
      <c r="L926" s="41"/>
      <c r="M926" s="41"/>
      <c r="N926" s="41"/>
      <c r="O926" s="41"/>
      <c r="P926" s="41"/>
      <c r="Q926" s="41"/>
      <c r="R926" s="41"/>
      <c r="S926" s="41"/>
      <c r="T926" s="41"/>
    </row>
    <row r="927" spans="1:20" x14ac:dyDescent="0.15">
      <c r="A927" s="41"/>
      <c r="B927" s="41"/>
      <c r="C927" s="41"/>
      <c r="D927" s="41"/>
      <c r="E927" s="41"/>
      <c r="F927" s="41"/>
      <c r="G927" s="41"/>
      <c r="H927" s="41"/>
      <c r="I927" s="41"/>
      <c r="J927" s="41"/>
      <c r="K927" s="41"/>
      <c r="L927" s="41"/>
      <c r="M927" s="41"/>
      <c r="N927" s="41"/>
      <c r="O927" s="41"/>
      <c r="P927" s="41"/>
      <c r="Q927" s="41"/>
      <c r="R927" s="41"/>
      <c r="S927" s="41"/>
      <c r="T927" s="41"/>
    </row>
    <row r="928" spans="1:20" x14ac:dyDescent="0.15">
      <c r="A928" s="41"/>
      <c r="B928" s="41"/>
      <c r="C928" s="41"/>
      <c r="D928" s="41"/>
      <c r="E928" s="41"/>
      <c r="F928" s="41"/>
      <c r="G928" s="41"/>
      <c r="H928" s="41"/>
      <c r="I928" s="41"/>
      <c r="J928" s="41"/>
      <c r="K928" s="41"/>
      <c r="L928" s="41"/>
      <c r="M928" s="41"/>
      <c r="N928" s="41"/>
      <c r="O928" s="41"/>
      <c r="P928" s="41"/>
      <c r="Q928" s="41"/>
      <c r="R928" s="41"/>
      <c r="S928" s="41"/>
      <c r="T928" s="41"/>
    </row>
    <row r="929" spans="1:20" x14ac:dyDescent="0.15">
      <c r="A929" s="41"/>
      <c r="B929" s="41"/>
      <c r="C929" s="41"/>
      <c r="D929" s="41"/>
      <c r="E929" s="41"/>
      <c r="F929" s="41"/>
      <c r="G929" s="41"/>
      <c r="H929" s="41"/>
      <c r="I929" s="41"/>
      <c r="J929" s="41"/>
      <c r="K929" s="41"/>
      <c r="L929" s="41"/>
      <c r="M929" s="41"/>
      <c r="N929" s="41"/>
      <c r="O929" s="41"/>
      <c r="P929" s="41"/>
      <c r="Q929" s="41"/>
      <c r="R929" s="41"/>
      <c r="S929" s="41"/>
      <c r="T929" s="41"/>
    </row>
    <row r="930" spans="1:20" x14ac:dyDescent="0.15">
      <c r="A930" s="41"/>
      <c r="B930" s="41"/>
      <c r="C930" s="41"/>
      <c r="D930" s="41"/>
      <c r="E930" s="41"/>
      <c r="F930" s="41"/>
      <c r="G930" s="41"/>
      <c r="H930" s="41"/>
      <c r="I930" s="41"/>
      <c r="J930" s="41"/>
      <c r="K930" s="41"/>
      <c r="L930" s="41"/>
      <c r="M930" s="41"/>
      <c r="N930" s="41"/>
      <c r="O930" s="41"/>
      <c r="P930" s="41"/>
      <c r="Q930" s="41"/>
      <c r="R930" s="41"/>
      <c r="S930" s="41"/>
      <c r="T930" s="41"/>
    </row>
    <row r="931" spans="1:20" x14ac:dyDescent="0.15">
      <c r="A931" s="41"/>
      <c r="B931" s="41"/>
      <c r="C931" s="41"/>
      <c r="D931" s="41"/>
      <c r="E931" s="41"/>
      <c r="F931" s="41"/>
      <c r="G931" s="41"/>
      <c r="H931" s="41"/>
      <c r="I931" s="41"/>
      <c r="J931" s="41"/>
      <c r="K931" s="41"/>
      <c r="L931" s="41"/>
      <c r="M931" s="41"/>
      <c r="N931" s="41"/>
      <c r="O931" s="41"/>
      <c r="P931" s="41"/>
      <c r="Q931" s="41"/>
      <c r="R931" s="41"/>
      <c r="S931" s="41"/>
      <c r="T931" s="41"/>
    </row>
    <row r="932" spans="1:20" x14ac:dyDescent="0.15">
      <c r="A932" s="41"/>
      <c r="B932" s="41"/>
      <c r="C932" s="41"/>
      <c r="D932" s="41"/>
      <c r="E932" s="41"/>
      <c r="F932" s="41"/>
      <c r="G932" s="41"/>
      <c r="H932" s="41"/>
      <c r="I932" s="41"/>
      <c r="J932" s="41"/>
      <c r="K932" s="41"/>
      <c r="L932" s="41"/>
      <c r="M932" s="41"/>
      <c r="N932" s="41"/>
      <c r="O932" s="41"/>
      <c r="P932" s="41"/>
      <c r="Q932" s="41"/>
      <c r="R932" s="41"/>
      <c r="S932" s="41"/>
      <c r="T932" s="41"/>
    </row>
    <row r="933" spans="1:20" x14ac:dyDescent="0.15">
      <c r="A933" s="41"/>
      <c r="B933" s="41"/>
      <c r="C933" s="41"/>
      <c r="D933" s="41"/>
      <c r="E933" s="41"/>
      <c r="F933" s="41"/>
      <c r="G933" s="41"/>
      <c r="H933" s="41"/>
      <c r="I933" s="41"/>
      <c r="J933" s="41"/>
      <c r="K933" s="41"/>
      <c r="L933" s="41"/>
      <c r="M933" s="41"/>
      <c r="N933" s="41"/>
      <c r="O933" s="41"/>
      <c r="P933" s="41"/>
      <c r="Q933" s="41"/>
      <c r="R933" s="41"/>
      <c r="S933" s="41"/>
      <c r="T933" s="41"/>
    </row>
    <row r="934" spans="1:20" x14ac:dyDescent="0.15">
      <c r="A934" s="41"/>
      <c r="B934" s="41"/>
      <c r="C934" s="41"/>
      <c r="D934" s="41"/>
      <c r="E934" s="41"/>
      <c r="F934" s="41"/>
      <c r="G934" s="41"/>
      <c r="H934" s="41"/>
      <c r="I934" s="41"/>
      <c r="J934" s="41"/>
      <c r="K934" s="41"/>
      <c r="L934" s="41"/>
      <c r="M934" s="41"/>
      <c r="N934" s="41"/>
      <c r="O934" s="41"/>
      <c r="P934" s="41"/>
      <c r="Q934" s="41"/>
      <c r="R934" s="41"/>
      <c r="S934" s="41"/>
      <c r="T934" s="41"/>
    </row>
    <row r="935" spans="1:20" x14ac:dyDescent="0.15">
      <c r="A935" s="41"/>
      <c r="B935" s="41"/>
      <c r="C935" s="41"/>
      <c r="D935" s="41"/>
      <c r="E935" s="41"/>
      <c r="F935" s="41"/>
      <c r="G935" s="41"/>
      <c r="H935" s="41"/>
      <c r="I935" s="41"/>
      <c r="J935" s="41"/>
      <c r="K935" s="41"/>
      <c r="L935" s="41"/>
      <c r="M935" s="41"/>
      <c r="N935" s="41"/>
      <c r="O935" s="41"/>
      <c r="P935" s="41"/>
      <c r="Q935" s="41"/>
      <c r="R935" s="41"/>
      <c r="S935" s="41"/>
      <c r="T935" s="41"/>
    </row>
    <row r="936" spans="1:20" x14ac:dyDescent="0.15">
      <c r="A936" s="41"/>
      <c r="B936" s="41"/>
      <c r="C936" s="41"/>
      <c r="D936" s="41"/>
      <c r="E936" s="41"/>
      <c r="F936" s="41"/>
      <c r="G936" s="41"/>
      <c r="H936" s="41"/>
      <c r="I936" s="41"/>
      <c r="J936" s="41"/>
      <c r="K936" s="41"/>
      <c r="L936" s="41"/>
      <c r="M936" s="41"/>
      <c r="N936" s="41"/>
      <c r="O936" s="41"/>
      <c r="P936" s="41"/>
      <c r="Q936" s="41"/>
      <c r="R936" s="41"/>
      <c r="S936" s="41"/>
      <c r="T936" s="41"/>
    </row>
    <row r="937" spans="1:20" x14ac:dyDescent="0.15">
      <c r="A937" s="41"/>
      <c r="B937" s="41"/>
      <c r="C937" s="41"/>
      <c r="D937" s="41"/>
      <c r="E937" s="41"/>
      <c r="F937" s="41"/>
      <c r="G937" s="41"/>
      <c r="H937" s="41"/>
      <c r="I937" s="41"/>
      <c r="J937" s="41"/>
      <c r="K937" s="41"/>
      <c r="L937" s="41"/>
      <c r="M937" s="41"/>
      <c r="N937" s="41"/>
      <c r="O937" s="41"/>
      <c r="P937" s="41"/>
      <c r="Q937" s="41"/>
      <c r="R937" s="41"/>
      <c r="S937" s="41"/>
      <c r="T937" s="41"/>
    </row>
    <row r="938" spans="1:20" x14ac:dyDescent="0.15">
      <c r="A938" s="41"/>
      <c r="B938" s="41"/>
      <c r="C938" s="41"/>
      <c r="D938" s="41"/>
      <c r="E938" s="41"/>
      <c r="F938" s="41"/>
      <c r="G938" s="41"/>
      <c r="H938" s="41"/>
      <c r="I938" s="41"/>
      <c r="J938" s="41"/>
      <c r="K938" s="41"/>
      <c r="L938" s="41"/>
      <c r="M938" s="41"/>
      <c r="N938" s="41"/>
      <c r="O938" s="41"/>
      <c r="P938" s="41"/>
      <c r="Q938" s="41"/>
      <c r="R938" s="41"/>
      <c r="S938" s="41"/>
      <c r="T938" s="41"/>
    </row>
    <row r="939" spans="1:20" x14ac:dyDescent="0.15">
      <c r="A939" s="41"/>
      <c r="B939" s="41"/>
      <c r="C939" s="41"/>
      <c r="D939" s="41"/>
      <c r="E939" s="41"/>
      <c r="F939" s="41"/>
      <c r="G939" s="41"/>
      <c r="H939" s="41"/>
      <c r="I939" s="41"/>
      <c r="J939" s="41"/>
      <c r="K939" s="41"/>
      <c r="L939" s="41"/>
      <c r="M939" s="41"/>
      <c r="N939" s="41"/>
      <c r="O939" s="41"/>
      <c r="P939" s="41"/>
      <c r="Q939" s="41"/>
      <c r="R939" s="41"/>
      <c r="S939" s="41"/>
      <c r="T939" s="41"/>
    </row>
    <row r="940" spans="1:20" x14ac:dyDescent="0.15">
      <c r="A940" s="41"/>
      <c r="B940" s="41"/>
      <c r="C940" s="41"/>
      <c r="D940" s="41"/>
      <c r="E940" s="41"/>
      <c r="F940" s="41"/>
      <c r="G940" s="41"/>
      <c r="H940" s="41"/>
      <c r="I940" s="41"/>
      <c r="J940" s="41"/>
      <c r="K940" s="41"/>
      <c r="L940" s="41"/>
      <c r="M940" s="41"/>
      <c r="N940" s="41"/>
      <c r="O940" s="41"/>
      <c r="P940" s="41"/>
      <c r="Q940" s="41"/>
      <c r="R940" s="41"/>
      <c r="S940" s="41"/>
      <c r="T940" s="41"/>
    </row>
    <row r="941" spans="1:20" x14ac:dyDescent="0.15">
      <c r="A941" s="41"/>
      <c r="B941" s="41"/>
      <c r="C941" s="41"/>
      <c r="D941" s="41"/>
      <c r="E941" s="41"/>
      <c r="F941" s="41"/>
      <c r="G941" s="41"/>
      <c r="H941" s="41"/>
      <c r="I941" s="41"/>
      <c r="J941" s="41"/>
      <c r="K941" s="41"/>
      <c r="L941" s="41"/>
      <c r="M941" s="41"/>
      <c r="N941" s="41"/>
      <c r="O941" s="41"/>
      <c r="P941" s="41"/>
      <c r="Q941" s="41"/>
      <c r="R941" s="41"/>
      <c r="S941" s="41"/>
      <c r="T941" s="41"/>
    </row>
    <row r="942" spans="1:20" x14ac:dyDescent="0.15">
      <c r="A942" s="41"/>
      <c r="B942" s="41"/>
      <c r="C942" s="41"/>
      <c r="D942" s="41"/>
      <c r="E942" s="41"/>
      <c r="F942" s="41"/>
      <c r="G942" s="41"/>
      <c r="H942" s="41"/>
      <c r="I942" s="41"/>
      <c r="J942" s="41"/>
      <c r="K942" s="41"/>
      <c r="L942" s="41"/>
      <c r="M942" s="41"/>
      <c r="N942" s="41"/>
      <c r="O942" s="41"/>
      <c r="P942" s="41"/>
      <c r="Q942" s="41"/>
      <c r="R942" s="41"/>
      <c r="S942" s="41"/>
      <c r="T942" s="41"/>
    </row>
    <row r="943" spans="1:20" x14ac:dyDescent="0.15">
      <c r="A943" s="41"/>
      <c r="B943" s="41"/>
      <c r="C943" s="41"/>
      <c r="D943" s="41"/>
      <c r="E943" s="41"/>
      <c r="F943" s="41"/>
      <c r="G943" s="41"/>
      <c r="H943" s="41"/>
      <c r="I943" s="41"/>
      <c r="J943" s="41"/>
      <c r="K943" s="41"/>
      <c r="L943" s="41"/>
      <c r="M943" s="41"/>
      <c r="N943" s="41"/>
      <c r="O943" s="41"/>
      <c r="P943" s="41"/>
      <c r="Q943" s="41"/>
      <c r="R943" s="41"/>
      <c r="S943" s="41"/>
      <c r="T943" s="41"/>
    </row>
    <row r="944" spans="1:20" x14ac:dyDescent="0.15">
      <c r="A944" s="41"/>
      <c r="B944" s="41"/>
      <c r="C944" s="41"/>
      <c r="D944" s="41"/>
      <c r="E944" s="41"/>
      <c r="F944" s="41"/>
      <c r="G944" s="41"/>
      <c r="H944" s="41"/>
      <c r="I944" s="41"/>
      <c r="J944" s="41"/>
      <c r="K944" s="41"/>
      <c r="L944" s="41"/>
      <c r="M944" s="41"/>
      <c r="N944" s="41"/>
      <c r="O944" s="41"/>
      <c r="P944" s="41"/>
      <c r="Q944" s="41"/>
      <c r="R944" s="41"/>
      <c r="S944" s="41"/>
      <c r="T944" s="41"/>
    </row>
    <row r="945" spans="1:20" x14ac:dyDescent="0.15">
      <c r="A945" s="41"/>
      <c r="B945" s="41"/>
      <c r="C945" s="41"/>
      <c r="D945" s="41"/>
      <c r="E945" s="41"/>
      <c r="F945" s="41"/>
      <c r="G945" s="41"/>
      <c r="H945" s="41"/>
      <c r="I945" s="41"/>
      <c r="J945" s="41"/>
      <c r="K945" s="41"/>
      <c r="L945" s="41"/>
      <c r="M945" s="41"/>
      <c r="N945" s="41"/>
      <c r="O945" s="41"/>
      <c r="P945" s="41"/>
      <c r="Q945" s="41"/>
      <c r="R945" s="41"/>
      <c r="S945" s="41"/>
      <c r="T945" s="41"/>
    </row>
    <row r="946" spans="1:20" x14ac:dyDescent="0.15">
      <c r="A946" s="41"/>
      <c r="B946" s="41"/>
      <c r="C946" s="41"/>
      <c r="D946" s="41"/>
      <c r="E946" s="41"/>
      <c r="F946" s="41"/>
      <c r="G946" s="41"/>
      <c r="H946" s="41"/>
      <c r="I946" s="41"/>
      <c r="J946" s="41"/>
      <c r="K946" s="41"/>
      <c r="L946" s="41"/>
      <c r="M946" s="41"/>
      <c r="N946" s="41"/>
      <c r="O946" s="41"/>
      <c r="P946" s="41"/>
      <c r="Q946" s="41"/>
      <c r="R946" s="41"/>
      <c r="S946" s="41"/>
      <c r="T946" s="41"/>
    </row>
    <row r="947" spans="1:20" x14ac:dyDescent="0.15">
      <c r="A947" s="41"/>
      <c r="B947" s="41"/>
      <c r="C947" s="41"/>
      <c r="D947" s="41"/>
      <c r="E947" s="41"/>
      <c r="F947" s="41"/>
      <c r="G947" s="41"/>
      <c r="H947" s="41"/>
      <c r="I947" s="41"/>
      <c r="J947" s="41"/>
      <c r="K947" s="41"/>
      <c r="L947" s="41"/>
      <c r="M947" s="41"/>
      <c r="N947" s="41"/>
      <c r="O947" s="41"/>
      <c r="P947" s="41"/>
      <c r="Q947" s="41"/>
      <c r="R947" s="41"/>
      <c r="S947" s="41"/>
      <c r="T947" s="41"/>
    </row>
    <row r="948" spans="1:20" x14ac:dyDescent="0.15">
      <c r="A948" s="41"/>
      <c r="B948" s="41"/>
      <c r="C948" s="41"/>
      <c r="D948" s="41"/>
      <c r="E948" s="41"/>
      <c r="F948" s="41"/>
      <c r="G948" s="41"/>
      <c r="H948" s="41"/>
      <c r="I948" s="41"/>
      <c r="J948" s="41"/>
      <c r="K948" s="41"/>
      <c r="L948" s="41"/>
      <c r="M948" s="41"/>
      <c r="N948" s="41"/>
      <c r="O948" s="41"/>
      <c r="P948" s="41"/>
      <c r="Q948" s="41"/>
      <c r="R948" s="41"/>
      <c r="S948" s="41"/>
      <c r="T948" s="41"/>
    </row>
    <row r="949" spans="1:20" x14ac:dyDescent="0.15">
      <c r="A949" s="41"/>
      <c r="B949" s="41"/>
      <c r="C949" s="41"/>
      <c r="D949" s="41"/>
      <c r="E949" s="41"/>
      <c r="F949" s="41"/>
      <c r="G949" s="41"/>
      <c r="H949" s="41"/>
      <c r="I949" s="41"/>
      <c r="J949" s="41"/>
      <c r="K949" s="41"/>
      <c r="L949" s="41"/>
      <c r="M949" s="41"/>
      <c r="N949" s="41"/>
      <c r="O949" s="41"/>
      <c r="P949" s="41"/>
      <c r="Q949" s="41"/>
      <c r="R949" s="41"/>
      <c r="S949" s="41"/>
      <c r="T949" s="41"/>
    </row>
    <row r="950" spans="1:20" x14ac:dyDescent="0.15">
      <c r="A950" s="41"/>
      <c r="B950" s="41"/>
      <c r="C950" s="41"/>
      <c r="D950" s="41"/>
      <c r="E950" s="41"/>
      <c r="F950" s="41"/>
      <c r="G950" s="41"/>
      <c r="H950" s="41"/>
      <c r="I950" s="41"/>
      <c r="J950" s="41"/>
      <c r="K950" s="41"/>
      <c r="L950" s="41"/>
      <c r="M950" s="41"/>
      <c r="N950" s="41"/>
      <c r="O950" s="41"/>
      <c r="P950" s="41"/>
      <c r="Q950" s="41"/>
      <c r="R950" s="41"/>
      <c r="S950" s="41"/>
      <c r="T950" s="41"/>
    </row>
    <row r="951" spans="1:20" x14ac:dyDescent="0.15">
      <c r="A951" s="41"/>
      <c r="B951" s="41"/>
      <c r="C951" s="41"/>
      <c r="D951" s="41"/>
      <c r="E951" s="41"/>
      <c r="F951" s="41"/>
      <c r="G951" s="41"/>
      <c r="H951" s="41"/>
      <c r="I951" s="41"/>
      <c r="J951" s="41"/>
      <c r="K951" s="41"/>
      <c r="L951" s="41"/>
      <c r="M951" s="41"/>
      <c r="N951" s="41"/>
      <c r="O951" s="41"/>
      <c r="P951" s="41"/>
      <c r="Q951" s="41"/>
      <c r="R951" s="41"/>
      <c r="S951" s="41"/>
      <c r="T951" s="41"/>
    </row>
    <row r="952" spans="1:20" x14ac:dyDescent="0.15">
      <c r="A952" s="41"/>
      <c r="B952" s="41"/>
      <c r="C952" s="41"/>
      <c r="D952" s="41"/>
      <c r="E952" s="41"/>
      <c r="F952" s="41"/>
      <c r="G952" s="41"/>
      <c r="H952" s="41"/>
      <c r="I952" s="41"/>
      <c r="J952" s="41"/>
      <c r="K952" s="41"/>
      <c r="L952" s="41"/>
      <c r="M952" s="41"/>
      <c r="N952" s="41"/>
      <c r="O952" s="41"/>
      <c r="P952" s="41"/>
      <c r="Q952" s="41"/>
      <c r="R952" s="41"/>
      <c r="S952" s="41"/>
      <c r="T952" s="41"/>
    </row>
    <row r="953" spans="1:20" x14ac:dyDescent="0.15">
      <c r="A953" s="41"/>
      <c r="B953" s="41"/>
      <c r="C953" s="41"/>
      <c r="D953" s="41"/>
      <c r="E953" s="41"/>
      <c r="F953" s="41"/>
      <c r="G953" s="41"/>
      <c r="H953" s="41"/>
      <c r="I953" s="41"/>
      <c r="J953" s="41"/>
      <c r="K953" s="41"/>
      <c r="L953" s="41"/>
      <c r="M953" s="41"/>
      <c r="N953" s="41"/>
      <c r="O953" s="41"/>
      <c r="P953" s="41"/>
      <c r="Q953" s="41"/>
      <c r="R953" s="41"/>
      <c r="S953" s="41"/>
      <c r="T953" s="41"/>
    </row>
    <row r="954" spans="1:20" x14ac:dyDescent="0.15">
      <c r="A954" s="41"/>
      <c r="B954" s="41"/>
      <c r="C954" s="41"/>
      <c r="D954" s="41"/>
      <c r="E954" s="41"/>
      <c r="F954" s="41"/>
      <c r="G954" s="41"/>
      <c r="H954" s="41"/>
      <c r="I954" s="41"/>
      <c r="J954" s="41"/>
      <c r="K954" s="41"/>
      <c r="L954" s="41"/>
      <c r="M954" s="41"/>
      <c r="N954" s="41"/>
      <c r="O954" s="41"/>
      <c r="P954" s="41"/>
      <c r="Q954" s="41"/>
      <c r="R954" s="41"/>
      <c r="S954" s="41"/>
      <c r="T954" s="41"/>
    </row>
    <row r="955" spans="1:20" x14ac:dyDescent="0.15">
      <c r="A955" s="41"/>
      <c r="B955" s="41"/>
      <c r="C955" s="41"/>
      <c r="D955" s="41"/>
      <c r="E955" s="41"/>
      <c r="F955" s="41"/>
      <c r="G955" s="41"/>
      <c r="H955" s="41"/>
      <c r="I955" s="41"/>
      <c r="J955" s="41"/>
      <c r="K955" s="41"/>
      <c r="L955" s="41"/>
      <c r="M955" s="41"/>
      <c r="N955" s="41"/>
      <c r="O955" s="41"/>
      <c r="P955" s="41"/>
      <c r="Q955" s="41"/>
      <c r="R955" s="41"/>
      <c r="S955" s="41"/>
      <c r="T955" s="41"/>
    </row>
    <row r="956" spans="1:20" x14ac:dyDescent="0.15">
      <c r="A956" s="41"/>
      <c r="B956" s="41"/>
      <c r="C956" s="41"/>
      <c r="D956" s="41"/>
      <c r="E956" s="41"/>
      <c r="F956" s="41"/>
      <c r="G956" s="41"/>
      <c r="H956" s="41"/>
      <c r="I956" s="41"/>
      <c r="J956" s="41"/>
      <c r="K956" s="41"/>
      <c r="L956" s="41"/>
      <c r="M956" s="41"/>
      <c r="N956" s="41"/>
      <c r="O956" s="41"/>
      <c r="P956" s="41"/>
      <c r="Q956" s="41"/>
      <c r="R956" s="41"/>
      <c r="S956" s="41"/>
      <c r="T956" s="41"/>
    </row>
    <row r="957" spans="1:20" x14ac:dyDescent="0.15">
      <c r="A957" s="41"/>
      <c r="B957" s="41"/>
      <c r="C957" s="41"/>
      <c r="D957" s="41"/>
      <c r="E957" s="41"/>
      <c r="F957" s="41"/>
      <c r="G957" s="41"/>
      <c r="H957" s="41"/>
      <c r="I957" s="41"/>
      <c r="J957" s="41"/>
      <c r="K957" s="41"/>
      <c r="L957" s="41"/>
      <c r="M957" s="41"/>
      <c r="N957" s="41"/>
      <c r="O957" s="41"/>
      <c r="P957" s="41"/>
      <c r="Q957" s="41"/>
      <c r="R957" s="41"/>
      <c r="S957" s="41"/>
      <c r="T957" s="41"/>
    </row>
    <row r="958" spans="1:20" x14ac:dyDescent="0.15">
      <c r="A958" s="41"/>
      <c r="B958" s="41"/>
      <c r="C958" s="41"/>
      <c r="D958" s="41"/>
      <c r="E958" s="41"/>
      <c r="F958" s="41"/>
      <c r="G958" s="41"/>
      <c r="H958" s="41"/>
      <c r="I958" s="41"/>
      <c r="J958" s="41"/>
      <c r="K958" s="41"/>
      <c r="L958" s="41"/>
      <c r="M958" s="41"/>
      <c r="N958" s="41"/>
      <c r="O958" s="41"/>
      <c r="P958" s="41"/>
      <c r="Q958" s="41"/>
      <c r="R958" s="41"/>
      <c r="S958" s="41"/>
      <c r="T958" s="41"/>
    </row>
    <row r="959" spans="1:20" x14ac:dyDescent="0.15">
      <c r="A959" s="41"/>
      <c r="B959" s="41"/>
      <c r="C959" s="41"/>
      <c r="D959" s="41"/>
      <c r="E959" s="41"/>
      <c r="F959" s="41"/>
      <c r="G959" s="41"/>
      <c r="H959" s="41"/>
      <c r="I959" s="41"/>
      <c r="J959" s="41"/>
      <c r="K959" s="41"/>
      <c r="L959" s="41"/>
      <c r="M959" s="41"/>
      <c r="N959" s="41"/>
      <c r="O959" s="41"/>
      <c r="P959" s="41"/>
      <c r="Q959" s="41"/>
      <c r="R959" s="41"/>
      <c r="S959" s="41"/>
      <c r="T959" s="41"/>
    </row>
    <row r="960" spans="1:20" x14ac:dyDescent="0.15">
      <c r="A960" s="41"/>
      <c r="B960" s="41"/>
      <c r="C960" s="41"/>
      <c r="D960" s="41"/>
      <c r="E960" s="41"/>
      <c r="F960" s="41"/>
      <c r="G960" s="41"/>
      <c r="H960" s="41"/>
      <c r="I960" s="41"/>
      <c r="J960" s="41"/>
      <c r="K960" s="41"/>
      <c r="L960" s="41"/>
      <c r="M960" s="41"/>
      <c r="N960" s="41"/>
      <c r="O960" s="41"/>
      <c r="P960" s="41"/>
      <c r="Q960" s="41"/>
      <c r="R960" s="41"/>
      <c r="S960" s="41"/>
      <c r="T960" s="41"/>
    </row>
    <row r="961" spans="1:20" x14ac:dyDescent="0.15">
      <c r="A961" s="41"/>
      <c r="B961" s="41"/>
      <c r="C961" s="41"/>
      <c r="D961" s="41"/>
      <c r="E961" s="41"/>
      <c r="F961" s="41"/>
      <c r="G961" s="41"/>
      <c r="H961" s="41"/>
      <c r="I961" s="41"/>
      <c r="J961" s="41"/>
      <c r="K961" s="41"/>
      <c r="L961" s="41"/>
      <c r="M961" s="41"/>
      <c r="N961" s="41"/>
      <c r="O961" s="41"/>
      <c r="P961" s="41"/>
      <c r="Q961" s="41"/>
      <c r="R961" s="41"/>
      <c r="S961" s="41"/>
      <c r="T961" s="41"/>
    </row>
    <row r="962" spans="1:20" x14ac:dyDescent="0.15">
      <c r="A962" s="41"/>
      <c r="B962" s="41"/>
      <c r="C962" s="41"/>
      <c r="D962" s="41"/>
      <c r="E962" s="41"/>
      <c r="F962" s="41"/>
      <c r="G962" s="41"/>
      <c r="H962" s="41"/>
      <c r="I962" s="41"/>
      <c r="J962" s="41"/>
      <c r="K962" s="41"/>
      <c r="L962" s="41"/>
      <c r="M962" s="41"/>
      <c r="N962" s="41"/>
      <c r="O962" s="41"/>
      <c r="P962" s="41"/>
      <c r="Q962" s="41"/>
      <c r="R962" s="41"/>
      <c r="S962" s="41"/>
      <c r="T962" s="41"/>
    </row>
    <row r="963" spans="1:20" x14ac:dyDescent="0.15">
      <c r="A963" s="41"/>
      <c r="B963" s="41"/>
      <c r="C963" s="41"/>
      <c r="D963" s="41"/>
      <c r="E963" s="41"/>
      <c r="F963" s="41"/>
      <c r="G963" s="41"/>
      <c r="H963" s="41"/>
      <c r="I963" s="41"/>
      <c r="J963" s="41"/>
      <c r="K963" s="41"/>
      <c r="L963" s="41"/>
      <c r="M963" s="41"/>
      <c r="N963" s="41"/>
      <c r="O963" s="41"/>
      <c r="P963" s="41"/>
      <c r="Q963" s="41"/>
      <c r="R963" s="41"/>
      <c r="S963" s="41"/>
      <c r="T963" s="41"/>
    </row>
    <row r="964" spans="1:20" x14ac:dyDescent="0.15">
      <c r="A964" s="41"/>
      <c r="B964" s="41"/>
      <c r="C964" s="41"/>
      <c r="D964" s="41"/>
      <c r="E964" s="41"/>
      <c r="F964" s="41"/>
      <c r="G964" s="41"/>
      <c r="H964" s="41"/>
      <c r="I964" s="41"/>
      <c r="J964" s="41"/>
      <c r="K964" s="41"/>
      <c r="L964" s="41"/>
      <c r="M964" s="41"/>
      <c r="N964" s="41"/>
      <c r="O964" s="41"/>
      <c r="P964" s="41"/>
      <c r="Q964" s="41"/>
      <c r="R964" s="41"/>
      <c r="S964" s="41"/>
      <c r="T964" s="41"/>
    </row>
    <row r="965" spans="1:20" x14ac:dyDescent="0.15">
      <c r="A965" s="41"/>
      <c r="B965" s="41"/>
      <c r="C965" s="41"/>
      <c r="D965" s="41"/>
      <c r="E965" s="41"/>
      <c r="F965" s="41"/>
      <c r="G965" s="41"/>
      <c r="H965" s="41"/>
      <c r="I965" s="41"/>
      <c r="J965" s="41"/>
      <c r="K965" s="41"/>
      <c r="L965" s="41"/>
      <c r="M965" s="41"/>
      <c r="N965" s="41"/>
      <c r="O965" s="41"/>
      <c r="P965" s="41"/>
      <c r="Q965" s="41"/>
      <c r="R965" s="41"/>
      <c r="S965" s="41"/>
      <c r="T965" s="41"/>
    </row>
    <row r="966" spans="1:20" x14ac:dyDescent="0.15">
      <c r="A966" s="41"/>
      <c r="B966" s="41"/>
      <c r="C966" s="41"/>
      <c r="D966" s="41"/>
      <c r="E966" s="41"/>
      <c r="F966" s="41"/>
      <c r="G966" s="41"/>
      <c r="H966" s="41"/>
      <c r="I966" s="41"/>
      <c r="J966" s="41"/>
      <c r="K966" s="41"/>
      <c r="L966" s="41"/>
      <c r="M966" s="41"/>
      <c r="N966" s="41"/>
      <c r="O966" s="41"/>
      <c r="P966" s="41"/>
      <c r="Q966" s="41"/>
      <c r="R966" s="41"/>
      <c r="S966" s="41"/>
      <c r="T966" s="41"/>
    </row>
    <row r="967" spans="1:20" x14ac:dyDescent="0.15">
      <c r="A967" s="41"/>
      <c r="B967" s="41"/>
      <c r="C967" s="41"/>
      <c r="D967" s="41"/>
      <c r="E967" s="41"/>
      <c r="F967" s="41"/>
      <c r="G967" s="41"/>
      <c r="H967" s="41"/>
      <c r="I967" s="41"/>
      <c r="J967" s="41"/>
      <c r="K967" s="41"/>
      <c r="L967" s="41"/>
      <c r="M967" s="41"/>
      <c r="N967" s="41"/>
      <c r="O967" s="41"/>
      <c r="P967" s="41"/>
      <c r="Q967" s="41"/>
      <c r="R967" s="41"/>
      <c r="S967" s="41"/>
      <c r="T967" s="41"/>
    </row>
    <row r="968" spans="1:20" x14ac:dyDescent="0.15">
      <c r="A968" s="41"/>
      <c r="B968" s="41"/>
      <c r="C968" s="41"/>
      <c r="D968" s="41"/>
      <c r="E968" s="41"/>
      <c r="F968" s="41"/>
      <c r="G968" s="41"/>
      <c r="H968" s="41"/>
      <c r="I968" s="41"/>
      <c r="J968" s="41"/>
      <c r="K968" s="41"/>
      <c r="L968" s="41"/>
      <c r="M968" s="41"/>
      <c r="N968" s="41"/>
      <c r="O968" s="41"/>
      <c r="P968" s="41"/>
      <c r="Q968" s="41"/>
      <c r="R968" s="41"/>
      <c r="S968" s="41"/>
      <c r="T968" s="41"/>
    </row>
    <row r="969" spans="1:20" x14ac:dyDescent="0.15">
      <c r="A969" s="41"/>
      <c r="B969" s="41"/>
      <c r="C969" s="41"/>
      <c r="D969" s="41"/>
      <c r="E969" s="41"/>
      <c r="F969" s="41"/>
      <c r="G969" s="41"/>
      <c r="H969" s="41"/>
      <c r="I969" s="41"/>
      <c r="J969" s="41"/>
      <c r="K969" s="41"/>
      <c r="L969" s="41"/>
      <c r="M969" s="41"/>
      <c r="N969" s="41"/>
      <c r="O969" s="41"/>
      <c r="P969" s="41"/>
      <c r="Q969" s="41"/>
      <c r="R969" s="41"/>
      <c r="S969" s="41"/>
      <c r="T969" s="41"/>
    </row>
    <row r="970" spans="1:20" x14ac:dyDescent="0.15">
      <c r="A970" s="41"/>
      <c r="B970" s="41"/>
      <c r="C970" s="41"/>
      <c r="D970" s="41"/>
      <c r="E970" s="41"/>
      <c r="F970" s="41"/>
      <c r="G970" s="41"/>
      <c r="H970" s="41"/>
      <c r="I970" s="41"/>
      <c r="J970" s="41"/>
      <c r="K970" s="41"/>
      <c r="L970" s="41"/>
      <c r="M970" s="41"/>
      <c r="N970" s="41"/>
      <c r="O970" s="41"/>
      <c r="P970" s="41"/>
      <c r="Q970" s="41"/>
      <c r="R970" s="41"/>
      <c r="S970" s="41"/>
      <c r="T970" s="41"/>
    </row>
    <row r="971" spans="1:20" x14ac:dyDescent="0.15">
      <c r="A971" s="41"/>
      <c r="B971" s="41"/>
      <c r="C971" s="41"/>
      <c r="D971" s="41"/>
      <c r="E971" s="41"/>
      <c r="F971" s="41"/>
      <c r="G971" s="41"/>
      <c r="H971" s="41"/>
      <c r="I971" s="41"/>
      <c r="J971" s="41"/>
      <c r="K971" s="41"/>
      <c r="L971" s="41"/>
      <c r="M971" s="41"/>
      <c r="N971" s="41"/>
      <c r="O971" s="41"/>
      <c r="P971" s="41"/>
      <c r="Q971" s="41"/>
      <c r="R971" s="41"/>
      <c r="S971" s="41"/>
      <c r="T971" s="41"/>
    </row>
    <row r="972" spans="1:20" x14ac:dyDescent="0.15">
      <c r="A972" s="41"/>
      <c r="B972" s="41"/>
      <c r="C972" s="41"/>
      <c r="D972" s="41"/>
      <c r="E972" s="41"/>
      <c r="F972" s="41"/>
      <c r="G972" s="41"/>
      <c r="H972" s="41"/>
      <c r="I972" s="41"/>
      <c r="J972" s="41"/>
      <c r="K972" s="41"/>
      <c r="L972" s="41"/>
      <c r="M972" s="41"/>
      <c r="N972" s="41"/>
      <c r="O972" s="41"/>
      <c r="P972" s="41"/>
      <c r="Q972" s="41"/>
      <c r="R972" s="41"/>
      <c r="S972" s="41"/>
      <c r="T972" s="41"/>
    </row>
    <row r="973" spans="1:20" x14ac:dyDescent="0.15">
      <c r="A973" s="41"/>
      <c r="B973" s="41"/>
      <c r="C973" s="41"/>
      <c r="D973" s="41"/>
      <c r="E973" s="41"/>
      <c r="F973" s="41"/>
      <c r="G973" s="41"/>
      <c r="H973" s="41"/>
      <c r="I973" s="41"/>
      <c r="J973" s="41"/>
      <c r="K973" s="41"/>
      <c r="L973" s="41"/>
      <c r="M973" s="41"/>
      <c r="N973" s="41"/>
      <c r="O973" s="41"/>
      <c r="P973" s="41"/>
      <c r="Q973" s="41"/>
      <c r="R973" s="41"/>
      <c r="S973" s="41"/>
      <c r="T973" s="41"/>
    </row>
    <row r="974" spans="1:20" x14ac:dyDescent="0.15">
      <c r="A974" s="41"/>
      <c r="B974" s="41"/>
      <c r="C974" s="41"/>
      <c r="D974" s="41"/>
      <c r="E974" s="41"/>
      <c r="F974" s="41"/>
      <c r="G974" s="41"/>
      <c r="H974" s="41"/>
      <c r="I974" s="41"/>
      <c r="J974" s="41"/>
      <c r="K974" s="41"/>
      <c r="L974" s="41"/>
      <c r="M974" s="41"/>
      <c r="N974" s="41"/>
      <c r="O974" s="41"/>
      <c r="P974" s="41"/>
      <c r="Q974" s="41"/>
      <c r="R974" s="41"/>
      <c r="S974" s="41"/>
      <c r="T974" s="41"/>
    </row>
    <row r="975" spans="1:20" x14ac:dyDescent="0.15">
      <c r="A975" s="41"/>
      <c r="B975" s="41"/>
      <c r="C975" s="41"/>
      <c r="D975" s="41"/>
      <c r="E975" s="41"/>
      <c r="F975" s="41"/>
      <c r="G975" s="41"/>
      <c r="H975" s="41"/>
      <c r="I975" s="41"/>
      <c r="J975" s="41"/>
      <c r="K975" s="41"/>
      <c r="L975" s="41"/>
      <c r="M975" s="41"/>
      <c r="N975" s="41"/>
      <c r="O975" s="41"/>
      <c r="P975" s="41"/>
      <c r="Q975" s="41"/>
      <c r="R975" s="41"/>
      <c r="S975" s="41"/>
      <c r="T975" s="41"/>
    </row>
    <row r="976" spans="1:20" x14ac:dyDescent="0.15">
      <c r="A976" s="41"/>
      <c r="B976" s="41"/>
      <c r="C976" s="41"/>
      <c r="D976" s="41"/>
      <c r="E976" s="41"/>
      <c r="F976" s="41"/>
      <c r="G976" s="41"/>
      <c r="H976" s="41"/>
      <c r="I976" s="41"/>
      <c r="J976" s="41"/>
      <c r="K976" s="41"/>
      <c r="L976" s="41"/>
      <c r="M976" s="41"/>
      <c r="N976" s="41"/>
      <c r="O976" s="41"/>
      <c r="P976" s="41"/>
      <c r="Q976" s="41"/>
      <c r="R976" s="41"/>
      <c r="S976" s="41"/>
      <c r="T976" s="41"/>
    </row>
    <row r="977" spans="1:20" x14ac:dyDescent="0.15">
      <c r="A977" s="41"/>
      <c r="B977" s="41"/>
      <c r="C977" s="41"/>
      <c r="D977" s="41"/>
      <c r="E977" s="41"/>
      <c r="F977" s="41"/>
      <c r="G977" s="41"/>
      <c r="H977" s="41"/>
      <c r="I977" s="41"/>
      <c r="J977" s="41"/>
      <c r="K977" s="41"/>
      <c r="L977" s="41"/>
      <c r="M977" s="41"/>
      <c r="N977" s="41"/>
      <c r="O977" s="41"/>
      <c r="P977" s="41"/>
      <c r="Q977" s="41"/>
      <c r="R977" s="41"/>
      <c r="S977" s="41"/>
      <c r="T977" s="41"/>
    </row>
    <row r="978" spans="1:20" x14ac:dyDescent="0.15">
      <c r="A978" s="41"/>
      <c r="B978" s="41"/>
      <c r="C978" s="41"/>
      <c r="D978" s="41"/>
      <c r="E978" s="41"/>
      <c r="F978" s="41"/>
      <c r="G978" s="41"/>
      <c r="H978" s="41"/>
      <c r="I978" s="41"/>
      <c r="J978" s="41"/>
      <c r="K978" s="41"/>
      <c r="L978" s="41"/>
      <c r="M978" s="41"/>
      <c r="N978" s="41"/>
      <c r="O978" s="41"/>
      <c r="P978" s="41"/>
      <c r="Q978" s="41"/>
      <c r="R978" s="41"/>
      <c r="S978" s="41"/>
      <c r="T978" s="41"/>
    </row>
    <row r="979" spans="1:20" x14ac:dyDescent="0.15">
      <c r="A979" s="41"/>
      <c r="B979" s="41"/>
      <c r="C979" s="41"/>
      <c r="D979" s="41"/>
      <c r="E979" s="41"/>
      <c r="F979" s="41"/>
      <c r="G979" s="41"/>
      <c r="H979" s="41"/>
      <c r="I979" s="41"/>
      <c r="J979" s="41"/>
      <c r="K979" s="41"/>
      <c r="L979" s="41"/>
      <c r="M979" s="41"/>
      <c r="N979" s="41"/>
      <c r="O979" s="41"/>
      <c r="P979" s="41"/>
      <c r="Q979" s="41"/>
      <c r="R979" s="41"/>
      <c r="S979" s="41"/>
      <c r="T979" s="41"/>
    </row>
    <row r="980" spans="1:20" x14ac:dyDescent="0.15">
      <c r="A980" s="41"/>
      <c r="B980" s="41"/>
      <c r="C980" s="41"/>
      <c r="D980" s="41"/>
      <c r="E980" s="41"/>
      <c r="F980" s="41"/>
      <c r="G980" s="41"/>
      <c r="H980" s="41"/>
      <c r="I980" s="41"/>
      <c r="J980" s="41"/>
      <c r="K980" s="41"/>
      <c r="L980" s="41"/>
      <c r="M980" s="41"/>
      <c r="N980" s="41"/>
      <c r="O980" s="41"/>
      <c r="P980" s="41"/>
      <c r="Q980" s="41"/>
      <c r="R980" s="41"/>
      <c r="S980" s="41"/>
      <c r="T980" s="41"/>
    </row>
    <row r="981" spans="1:20" x14ac:dyDescent="0.15">
      <c r="A981" s="41"/>
      <c r="B981" s="41"/>
      <c r="C981" s="41"/>
      <c r="D981" s="41"/>
      <c r="E981" s="41"/>
      <c r="F981" s="41"/>
      <c r="G981" s="41"/>
      <c r="H981" s="41"/>
      <c r="I981" s="41"/>
      <c r="J981" s="41"/>
      <c r="K981" s="41"/>
      <c r="L981" s="41"/>
      <c r="M981" s="41"/>
      <c r="N981" s="41"/>
      <c r="O981" s="41"/>
      <c r="P981" s="41"/>
      <c r="Q981" s="41"/>
      <c r="R981" s="41"/>
      <c r="S981" s="41"/>
      <c r="T981" s="41"/>
    </row>
    <row r="982" spans="1:20" x14ac:dyDescent="0.15">
      <c r="A982" s="41"/>
      <c r="B982" s="41"/>
      <c r="C982" s="41"/>
      <c r="D982" s="41"/>
      <c r="E982" s="41"/>
      <c r="F982" s="41"/>
      <c r="G982" s="41"/>
      <c r="H982" s="41"/>
      <c r="I982" s="41"/>
      <c r="J982" s="41"/>
      <c r="K982" s="41"/>
      <c r="L982" s="41"/>
      <c r="M982" s="41"/>
      <c r="N982" s="41"/>
      <c r="O982" s="41"/>
      <c r="P982" s="41"/>
      <c r="Q982" s="41"/>
      <c r="R982" s="41"/>
      <c r="S982" s="41"/>
      <c r="T982" s="41"/>
    </row>
    <row r="983" spans="1:20" x14ac:dyDescent="0.15">
      <c r="A983" s="41"/>
      <c r="B983" s="41"/>
      <c r="C983" s="41"/>
      <c r="D983" s="41"/>
      <c r="E983" s="41"/>
      <c r="F983" s="41"/>
      <c r="G983" s="41"/>
      <c r="H983" s="41"/>
      <c r="I983" s="41"/>
      <c r="J983" s="41"/>
      <c r="K983" s="41"/>
      <c r="L983" s="41"/>
      <c r="M983" s="41"/>
      <c r="N983" s="41"/>
      <c r="O983" s="41"/>
      <c r="P983" s="41"/>
      <c r="Q983" s="41"/>
      <c r="R983" s="41"/>
      <c r="S983" s="41"/>
      <c r="T983" s="41"/>
    </row>
    <row r="984" spans="1:20" x14ac:dyDescent="0.15">
      <c r="A984" s="41"/>
      <c r="B984" s="41"/>
      <c r="C984" s="41"/>
      <c r="D984" s="41"/>
      <c r="E984" s="41"/>
      <c r="F984" s="41"/>
      <c r="G984" s="41"/>
      <c r="H984" s="41"/>
      <c r="I984" s="41"/>
      <c r="J984" s="41"/>
      <c r="K984" s="41"/>
      <c r="L984" s="41"/>
      <c r="M984" s="41"/>
      <c r="N984" s="41"/>
      <c r="O984" s="41"/>
      <c r="P984" s="41"/>
      <c r="Q984" s="41"/>
      <c r="R984" s="41"/>
      <c r="S984" s="41"/>
      <c r="T984" s="41"/>
    </row>
    <row r="985" spans="1:20" x14ac:dyDescent="0.15">
      <c r="A985" s="41"/>
      <c r="B985" s="41"/>
      <c r="C985" s="41"/>
      <c r="D985" s="41"/>
      <c r="E985" s="41"/>
      <c r="F985" s="41"/>
      <c r="G985" s="41"/>
      <c r="H985" s="41"/>
      <c r="I985" s="41"/>
      <c r="J985" s="41"/>
      <c r="K985" s="41"/>
      <c r="L985" s="41"/>
      <c r="M985" s="41"/>
      <c r="N985" s="41"/>
      <c r="O985" s="41"/>
      <c r="P985" s="41"/>
      <c r="Q985" s="41"/>
      <c r="R985" s="41"/>
      <c r="S985" s="41"/>
      <c r="T985" s="41"/>
    </row>
    <row r="986" spans="1:20" x14ac:dyDescent="0.15">
      <c r="A986" s="41"/>
      <c r="B986" s="41"/>
      <c r="C986" s="41"/>
      <c r="D986" s="41"/>
      <c r="E986" s="41"/>
      <c r="F986" s="41"/>
      <c r="G986" s="41"/>
      <c r="H986" s="41"/>
      <c r="I986" s="41"/>
      <c r="J986" s="41"/>
      <c r="K986" s="41"/>
      <c r="L986" s="41"/>
      <c r="M986" s="41"/>
      <c r="N986" s="41"/>
      <c r="O986" s="41"/>
      <c r="P986" s="41"/>
      <c r="Q986" s="41"/>
      <c r="R986" s="41"/>
      <c r="S986" s="41"/>
      <c r="T986" s="41"/>
    </row>
    <row r="987" spans="1:20" x14ac:dyDescent="0.15">
      <c r="A987" s="41"/>
      <c r="B987" s="41"/>
      <c r="C987" s="41"/>
      <c r="D987" s="41"/>
      <c r="E987" s="41"/>
      <c r="F987" s="41"/>
      <c r="G987" s="41"/>
      <c r="H987" s="41"/>
      <c r="I987" s="41"/>
      <c r="J987" s="41"/>
      <c r="K987" s="41"/>
      <c r="L987" s="41"/>
      <c r="M987" s="41"/>
      <c r="N987" s="41"/>
      <c r="O987" s="41"/>
      <c r="P987" s="41"/>
      <c r="Q987" s="41"/>
      <c r="R987" s="41"/>
      <c r="S987" s="41"/>
      <c r="T987" s="41"/>
    </row>
    <row r="988" spans="1:20" x14ac:dyDescent="0.15">
      <c r="A988" s="41"/>
      <c r="B988" s="41"/>
      <c r="C988" s="41"/>
      <c r="D988" s="41"/>
      <c r="E988" s="41"/>
      <c r="F988" s="41"/>
      <c r="G988" s="41"/>
      <c r="H988" s="41"/>
      <c r="I988" s="41"/>
      <c r="J988" s="41"/>
      <c r="K988" s="41"/>
      <c r="L988" s="41"/>
      <c r="M988" s="41"/>
      <c r="N988" s="41"/>
      <c r="O988" s="41"/>
      <c r="P988" s="41"/>
      <c r="Q988" s="41"/>
      <c r="R988" s="41"/>
      <c r="S988" s="41"/>
      <c r="T988" s="41"/>
    </row>
    <row r="989" spans="1:20" x14ac:dyDescent="0.15">
      <c r="A989" s="41"/>
      <c r="B989" s="41"/>
      <c r="C989" s="41"/>
      <c r="D989" s="41"/>
      <c r="E989" s="41"/>
      <c r="F989" s="41"/>
      <c r="G989" s="41"/>
      <c r="H989" s="41"/>
      <c r="I989" s="41"/>
      <c r="J989" s="41"/>
      <c r="K989" s="41"/>
      <c r="L989" s="41"/>
      <c r="M989" s="41"/>
      <c r="N989" s="41"/>
      <c r="O989" s="41"/>
      <c r="P989" s="41"/>
      <c r="Q989" s="41"/>
      <c r="R989" s="41"/>
      <c r="S989" s="41"/>
      <c r="T989" s="41"/>
    </row>
    <row r="990" spans="1:20" x14ac:dyDescent="0.15">
      <c r="A990" s="41"/>
      <c r="B990" s="41"/>
      <c r="C990" s="41"/>
      <c r="D990" s="41"/>
      <c r="E990" s="41"/>
      <c r="F990" s="41"/>
      <c r="G990" s="41"/>
      <c r="H990" s="41"/>
      <c r="I990" s="41"/>
      <c r="J990" s="41"/>
      <c r="K990" s="41"/>
      <c r="L990" s="41"/>
      <c r="M990" s="41"/>
      <c r="N990" s="41"/>
      <c r="O990" s="41"/>
      <c r="P990" s="41"/>
      <c r="Q990" s="41"/>
      <c r="R990" s="41"/>
      <c r="S990" s="41"/>
      <c r="T990" s="41"/>
    </row>
    <row r="991" spans="1:20" x14ac:dyDescent="0.15">
      <c r="A991" s="41"/>
      <c r="B991" s="41"/>
      <c r="C991" s="41"/>
      <c r="D991" s="41"/>
      <c r="E991" s="41"/>
      <c r="F991" s="41"/>
      <c r="G991" s="41"/>
      <c r="H991" s="41"/>
      <c r="I991" s="41"/>
      <c r="J991" s="41"/>
      <c r="K991" s="41"/>
      <c r="L991" s="41"/>
      <c r="M991" s="41"/>
      <c r="N991" s="41"/>
      <c r="O991" s="41"/>
      <c r="P991" s="41"/>
      <c r="Q991" s="41"/>
      <c r="R991" s="41"/>
      <c r="S991" s="41"/>
      <c r="T991" s="41"/>
    </row>
    <row r="992" spans="1:20" x14ac:dyDescent="0.15">
      <c r="A992" s="41"/>
      <c r="B992" s="41"/>
      <c r="C992" s="41"/>
      <c r="D992" s="41"/>
      <c r="E992" s="41"/>
      <c r="F992" s="41"/>
      <c r="G992" s="41"/>
      <c r="H992" s="41"/>
      <c r="I992" s="41"/>
      <c r="J992" s="41"/>
      <c r="K992" s="41"/>
      <c r="L992" s="41"/>
      <c r="M992" s="41"/>
      <c r="N992" s="41"/>
      <c r="O992" s="41"/>
      <c r="P992" s="41"/>
      <c r="Q992" s="41"/>
      <c r="R992" s="41"/>
      <c r="S992" s="41"/>
      <c r="T992" s="41"/>
    </row>
    <row r="993" spans="1:20" x14ac:dyDescent="0.15">
      <c r="A993" s="41"/>
      <c r="B993" s="41"/>
      <c r="C993" s="41"/>
      <c r="D993" s="41"/>
      <c r="E993" s="41"/>
      <c r="F993" s="41"/>
      <c r="G993" s="41"/>
      <c r="H993" s="41"/>
      <c r="I993" s="41"/>
      <c r="J993" s="41"/>
      <c r="K993" s="41"/>
      <c r="L993" s="41"/>
      <c r="M993" s="41"/>
      <c r="N993" s="41"/>
      <c r="O993" s="41"/>
      <c r="P993" s="41"/>
      <c r="Q993" s="41"/>
      <c r="R993" s="41"/>
      <c r="S993" s="41"/>
      <c r="T993" s="41"/>
    </row>
    <row r="994" spans="1:20" x14ac:dyDescent="0.15">
      <c r="A994" s="41"/>
      <c r="B994" s="41"/>
      <c r="C994" s="41"/>
      <c r="D994" s="41"/>
      <c r="E994" s="41"/>
      <c r="F994" s="41"/>
      <c r="G994" s="41"/>
      <c r="H994" s="41"/>
      <c r="I994" s="41"/>
      <c r="J994" s="41"/>
      <c r="K994" s="41"/>
      <c r="L994" s="41"/>
      <c r="M994" s="41"/>
      <c r="N994" s="41"/>
      <c r="O994" s="41"/>
      <c r="P994" s="41"/>
      <c r="Q994" s="41"/>
      <c r="R994" s="41"/>
      <c r="S994" s="41"/>
      <c r="T994" s="41"/>
    </row>
    <row r="995" spans="1:20" x14ac:dyDescent="0.15">
      <c r="A995" s="41"/>
      <c r="B995" s="41"/>
      <c r="C995" s="41"/>
      <c r="D995" s="41"/>
      <c r="E995" s="41"/>
      <c r="F995" s="41"/>
      <c r="G995" s="41"/>
      <c r="H995" s="41"/>
      <c r="I995" s="41"/>
      <c r="J995" s="41"/>
      <c r="K995" s="41"/>
      <c r="L995" s="41"/>
      <c r="M995" s="41"/>
      <c r="N995" s="41"/>
      <c r="O995" s="41"/>
      <c r="P995" s="41"/>
      <c r="Q995" s="41"/>
      <c r="R995" s="41"/>
      <c r="S995" s="41"/>
      <c r="T995" s="41"/>
    </row>
    <row r="996" spans="1:20" x14ac:dyDescent="0.15">
      <c r="A996" s="41"/>
      <c r="B996" s="41"/>
      <c r="C996" s="41"/>
      <c r="D996" s="41"/>
      <c r="E996" s="41"/>
      <c r="F996" s="41"/>
      <c r="G996" s="41"/>
      <c r="H996" s="41"/>
      <c r="I996" s="41"/>
      <c r="J996" s="41"/>
      <c r="K996" s="41"/>
      <c r="L996" s="41"/>
      <c r="M996" s="41"/>
      <c r="N996" s="41"/>
      <c r="O996" s="41"/>
      <c r="P996" s="41"/>
      <c r="Q996" s="41"/>
      <c r="R996" s="41"/>
      <c r="S996" s="41"/>
      <c r="T996" s="41"/>
    </row>
    <row r="997" spans="1:20" x14ac:dyDescent="0.15">
      <c r="A997" s="41"/>
      <c r="B997" s="41"/>
      <c r="C997" s="41"/>
      <c r="D997" s="41"/>
      <c r="E997" s="41"/>
      <c r="F997" s="41"/>
      <c r="G997" s="41"/>
      <c r="H997" s="41"/>
      <c r="I997" s="41"/>
      <c r="J997" s="41"/>
      <c r="K997" s="41"/>
      <c r="L997" s="41"/>
      <c r="M997" s="41"/>
      <c r="N997" s="41"/>
      <c r="O997" s="41"/>
      <c r="P997" s="41"/>
      <c r="Q997" s="41"/>
      <c r="R997" s="41"/>
      <c r="S997" s="41"/>
      <c r="T997" s="41"/>
    </row>
    <row r="998" spans="1:20" x14ac:dyDescent="0.15">
      <c r="A998" s="41"/>
      <c r="B998" s="41"/>
      <c r="C998" s="41"/>
      <c r="D998" s="41"/>
      <c r="E998" s="41"/>
      <c r="F998" s="41"/>
      <c r="G998" s="41"/>
      <c r="H998" s="41"/>
      <c r="I998" s="41"/>
      <c r="J998" s="41"/>
      <c r="K998" s="41"/>
      <c r="L998" s="41"/>
      <c r="M998" s="41"/>
      <c r="N998" s="41"/>
      <c r="O998" s="41"/>
      <c r="P998" s="41"/>
      <c r="Q998" s="41"/>
      <c r="R998" s="41"/>
      <c r="S998" s="41"/>
      <c r="T998" s="41"/>
    </row>
    <row r="999" spans="1:20" x14ac:dyDescent="0.15">
      <c r="A999" s="41"/>
      <c r="B999" s="41"/>
      <c r="C999" s="41"/>
      <c r="D999" s="41"/>
      <c r="E999" s="41"/>
      <c r="F999" s="41"/>
      <c r="G999" s="41"/>
      <c r="H999" s="41"/>
      <c r="I999" s="41"/>
      <c r="J999" s="41"/>
      <c r="K999" s="41"/>
      <c r="L999" s="41"/>
      <c r="M999" s="41"/>
      <c r="N999" s="41"/>
      <c r="O999" s="41"/>
      <c r="P999" s="41"/>
      <c r="Q999" s="41"/>
      <c r="R999" s="41"/>
      <c r="S999" s="41"/>
      <c r="T999" s="41"/>
    </row>
    <row r="1000" spans="1:20" x14ac:dyDescent="0.15">
      <c r="A1000" s="41"/>
      <c r="B1000" s="41"/>
      <c r="C1000" s="41"/>
      <c r="D1000" s="41"/>
      <c r="E1000" s="41"/>
      <c r="F1000" s="41"/>
      <c r="G1000" s="41"/>
      <c r="H1000" s="41"/>
      <c r="I1000" s="41"/>
      <c r="J1000" s="41"/>
      <c r="K1000" s="41"/>
      <c r="L1000" s="41"/>
      <c r="M1000" s="41"/>
      <c r="N1000" s="41"/>
      <c r="O1000" s="41"/>
      <c r="P1000" s="41"/>
      <c r="Q1000" s="41"/>
      <c r="R1000" s="41"/>
      <c r="S1000" s="41"/>
      <c r="T1000" s="41"/>
    </row>
    <row r="1001" spans="1:20" x14ac:dyDescent="0.15">
      <c r="A1001" s="41"/>
      <c r="B1001" s="41"/>
      <c r="C1001" s="41"/>
      <c r="D1001" s="41"/>
      <c r="E1001" s="41"/>
      <c r="F1001" s="41"/>
      <c r="G1001" s="41"/>
      <c r="H1001" s="41"/>
      <c r="I1001" s="41"/>
      <c r="J1001" s="41"/>
      <c r="K1001" s="41"/>
      <c r="L1001" s="41"/>
      <c r="M1001" s="41"/>
      <c r="N1001" s="41"/>
      <c r="O1001" s="41"/>
      <c r="P1001" s="41"/>
      <c r="Q1001" s="41"/>
      <c r="R1001" s="41"/>
      <c r="S1001" s="41"/>
      <c r="T1001" s="41"/>
    </row>
    <row r="1002" spans="1:20" x14ac:dyDescent="0.15">
      <c r="A1002" s="41"/>
      <c r="B1002" s="41"/>
      <c r="C1002" s="41"/>
      <c r="D1002" s="41"/>
      <c r="E1002" s="41"/>
      <c r="F1002" s="41"/>
      <c r="G1002" s="41"/>
      <c r="H1002" s="41"/>
      <c r="I1002" s="41"/>
      <c r="J1002" s="41"/>
      <c r="K1002" s="41"/>
      <c r="L1002" s="41"/>
      <c r="M1002" s="41"/>
      <c r="N1002" s="41"/>
      <c r="O1002" s="41"/>
      <c r="P1002" s="41"/>
      <c r="Q1002" s="41"/>
      <c r="R1002" s="41"/>
      <c r="S1002" s="41"/>
      <c r="T1002" s="41"/>
    </row>
    <row r="1003" spans="1:20" x14ac:dyDescent="0.15">
      <c r="A1003" s="41"/>
      <c r="B1003" s="41"/>
      <c r="C1003" s="41"/>
      <c r="D1003" s="41"/>
      <c r="E1003" s="41"/>
      <c r="F1003" s="41"/>
      <c r="G1003" s="41"/>
      <c r="H1003" s="41"/>
      <c r="I1003" s="41"/>
      <c r="J1003" s="41"/>
      <c r="K1003" s="41"/>
      <c r="L1003" s="41"/>
      <c r="M1003" s="41"/>
      <c r="N1003" s="41"/>
      <c r="O1003" s="41"/>
      <c r="P1003" s="41"/>
      <c r="Q1003" s="41"/>
      <c r="R1003" s="41"/>
      <c r="S1003" s="41"/>
      <c r="T1003" s="41"/>
    </row>
    <row r="1004" spans="1:20" x14ac:dyDescent="0.15">
      <c r="A1004" s="41"/>
      <c r="B1004" s="41"/>
      <c r="C1004" s="41"/>
      <c r="D1004" s="41"/>
      <c r="E1004" s="41"/>
      <c r="F1004" s="41"/>
      <c r="G1004" s="41"/>
      <c r="H1004" s="41"/>
      <c r="I1004" s="41"/>
      <c r="J1004" s="41"/>
      <c r="K1004" s="41"/>
      <c r="L1004" s="41"/>
      <c r="M1004" s="41"/>
      <c r="N1004" s="41"/>
      <c r="O1004" s="41"/>
      <c r="P1004" s="41"/>
      <c r="Q1004" s="41"/>
      <c r="R1004" s="41"/>
      <c r="S1004" s="41"/>
      <c r="T1004" s="41"/>
    </row>
    <row r="1005" spans="1:20" x14ac:dyDescent="0.15">
      <c r="A1005" s="41"/>
      <c r="B1005" s="41"/>
      <c r="C1005" s="41"/>
      <c r="D1005" s="41"/>
      <c r="E1005" s="41"/>
      <c r="F1005" s="41"/>
      <c r="G1005" s="41"/>
      <c r="H1005" s="41"/>
      <c r="I1005" s="41"/>
      <c r="J1005" s="41"/>
      <c r="K1005" s="41"/>
      <c r="L1005" s="41"/>
      <c r="M1005" s="41"/>
      <c r="N1005" s="41"/>
      <c r="O1005" s="41"/>
      <c r="P1005" s="41"/>
      <c r="Q1005" s="41"/>
      <c r="R1005" s="41"/>
      <c r="S1005" s="41"/>
      <c r="T1005" s="41"/>
    </row>
    <row r="1006" spans="1:20" x14ac:dyDescent="0.15">
      <c r="A1006" s="41"/>
      <c r="B1006" s="41"/>
      <c r="C1006" s="41"/>
      <c r="D1006" s="41"/>
      <c r="E1006" s="41"/>
      <c r="F1006" s="41"/>
      <c r="G1006" s="41"/>
      <c r="H1006" s="41"/>
      <c r="I1006" s="41"/>
      <c r="J1006" s="41"/>
      <c r="K1006" s="41"/>
      <c r="L1006" s="41"/>
      <c r="M1006" s="41"/>
      <c r="N1006" s="41"/>
      <c r="O1006" s="41"/>
      <c r="P1006" s="41"/>
      <c r="Q1006" s="41"/>
      <c r="R1006" s="41"/>
      <c r="S1006" s="41"/>
      <c r="T1006" s="41"/>
    </row>
    <row r="1007" spans="1:20" x14ac:dyDescent="0.15">
      <c r="A1007" s="41"/>
      <c r="B1007" s="41"/>
      <c r="C1007" s="41"/>
      <c r="D1007" s="41"/>
      <c r="E1007" s="41"/>
      <c r="F1007" s="41"/>
      <c r="G1007" s="41"/>
      <c r="H1007" s="41"/>
      <c r="I1007" s="41"/>
      <c r="J1007" s="41"/>
      <c r="K1007" s="41"/>
      <c r="L1007" s="41"/>
      <c r="M1007" s="41"/>
      <c r="N1007" s="41"/>
      <c r="O1007" s="41"/>
      <c r="P1007" s="41"/>
      <c r="Q1007" s="41"/>
      <c r="R1007" s="41"/>
      <c r="S1007" s="41"/>
      <c r="T1007" s="41"/>
    </row>
    <row r="1008" spans="1:20" x14ac:dyDescent="0.15">
      <c r="A1008" s="41"/>
      <c r="B1008" s="41"/>
      <c r="C1008" s="41"/>
      <c r="D1008" s="41"/>
      <c r="E1008" s="41"/>
      <c r="F1008" s="41"/>
      <c r="G1008" s="41"/>
      <c r="H1008" s="41"/>
      <c r="I1008" s="41"/>
      <c r="J1008" s="41"/>
      <c r="K1008" s="41"/>
      <c r="L1008" s="41"/>
      <c r="M1008" s="41"/>
      <c r="N1008" s="41"/>
      <c r="O1008" s="41"/>
      <c r="P1008" s="41"/>
      <c r="Q1008" s="41"/>
      <c r="R1008" s="41"/>
      <c r="S1008" s="41"/>
      <c r="T1008" s="41"/>
    </row>
    <row r="1009" spans="1:20" x14ac:dyDescent="0.15">
      <c r="A1009" s="41"/>
      <c r="B1009" s="41"/>
      <c r="C1009" s="41"/>
      <c r="D1009" s="41"/>
      <c r="E1009" s="41"/>
      <c r="F1009" s="41"/>
      <c r="G1009" s="41"/>
      <c r="H1009" s="41"/>
      <c r="I1009" s="41"/>
      <c r="J1009" s="41"/>
      <c r="K1009" s="41"/>
      <c r="L1009" s="41"/>
      <c r="M1009" s="41"/>
      <c r="N1009" s="41"/>
      <c r="O1009" s="41"/>
      <c r="P1009" s="41"/>
      <c r="Q1009" s="41"/>
      <c r="R1009" s="41"/>
      <c r="S1009" s="41"/>
      <c r="T1009" s="41"/>
    </row>
    <row r="1010" spans="1:20" x14ac:dyDescent="0.15">
      <c r="A1010" s="41"/>
      <c r="B1010" s="41"/>
      <c r="C1010" s="41"/>
      <c r="D1010" s="41"/>
      <c r="E1010" s="41"/>
      <c r="F1010" s="41"/>
      <c r="G1010" s="41"/>
      <c r="H1010" s="41"/>
      <c r="I1010" s="41"/>
      <c r="J1010" s="41"/>
      <c r="K1010" s="41"/>
      <c r="L1010" s="41"/>
      <c r="M1010" s="41"/>
      <c r="N1010" s="41"/>
      <c r="O1010" s="41"/>
      <c r="P1010" s="41"/>
      <c r="Q1010" s="41"/>
      <c r="R1010" s="41"/>
      <c r="S1010" s="41"/>
      <c r="T1010" s="41"/>
    </row>
    <row r="1011" spans="1:20" x14ac:dyDescent="0.15">
      <c r="A1011" s="41"/>
      <c r="B1011" s="41"/>
      <c r="C1011" s="41"/>
      <c r="D1011" s="41"/>
      <c r="E1011" s="41"/>
      <c r="F1011" s="41"/>
      <c r="G1011" s="41"/>
      <c r="H1011" s="41"/>
      <c r="I1011" s="41"/>
      <c r="J1011" s="41"/>
      <c r="K1011" s="41"/>
      <c r="L1011" s="41"/>
      <c r="M1011" s="41"/>
      <c r="N1011" s="41"/>
      <c r="O1011" s="41"/>
      <c r="P1011" s="41"/>
      <c r="Q1011" s="41"/>
      <c r="R1011" s="41"/>
      <c r="S1011" s="41"/>
      <c r="T1011" s="41"/>
    </row>
    <row r="1012" spans="1:20" x14ac:dyDescent="0.15">
      <c r="A1012" s="41"/>
      <c r="B1012" s="41"/>
      <c r="C1012" s="41"/>
      <c r="D1012" s="41"/>
      <c r="E1012" s="41"/>
      <c r="F1012" s="41"/>
      <c r="G1012" s="41"/>
      <c r="H1012" s="41"/>
      <c r="I1012" s="41"/>
      <c r="J1012" s="41"/>
      <c r="K1012" s="41"/>
      <c r="L1012" s="41"/>
      <c r="M1012" s="41"/>
      <c r="N1012" s="41"/>
      <c r="O1012" s="41"/>
      <c r="P1012" s="41"/>
      <c r="Q1012" s="41"/>
      <c r="R1012" s="41"/>
      <c r="S1012" s="41"/>
      <c r="T1012" s="41"/>
    </row>
    <row r="1013" spans="1:20" x14ac:dyDescent="0.15">
      <c r="A1013" s="41"/>
      <c r="B1013" s="41"/>
      <c r="C1013" s="41"/>
      <c r="D1013" s="41"/>
      <c r="E1013" s="41"/>
      <c r="F1013" s="41"/>
      <c r="G1013" s="41"/>
      <c r="H1013" s="41"/>
      <c r="I1013" s="41"/>
      <c r="J1013" s="41"/>
      <c r="K1013" s="41"/>
      <c r="L1013" s="41"/>
      <c r="M1013" s="41"/>
      <c r="N1013" s="41"/>
      <c r="O1013" s="41"/>
      <c r="P1013" s="41"/>
      <c r="Q1013" s="41"/>
      <c r="R1013" s="41"/>
      <c r="S1013" s="41"/>
      <c r="T1013" s="41"/>
    </row>
    <row r="1014" spans="1:20" x14ac:dyDescent="0.15">
      <c r="A1014" s="41"/>
      <c r="B1014" s="41"/>
      <c r="C1014" s="41"/>
      <c r="D1014" s="41"/>
      <c r="E1014" s="41"/>
      <c r="F1014" s="41"/>
      <c r="G1014" s="41"/>
      <c r="H1014" s="41"/>
      <c r="I1014" s="41"/>
      <c r="J1014" s="41"/>
      <c r="K1014" s="41"/>
      <c r="L1014" s="41"/>
      <c r="M1014" s="41"/>
      <c r="N1014" s="41"/>
      <c r="O1014" s="41"/>
      <c r="P1014" s="41"/>
      <c r="Q1014" s="41"/>
      <c r="R1014" s="41"/>
      <c r="S1014" s="41"/>
      <c r="T1014" s="41"/>
    </row>
    <row r="1015" spans="1:20" x14ac:dyDescent="0.15">
      <c r="A1015" s="41"/>
      <c r="B1015" s="41"/>
      <c r="C1015" s="41"/>
      <c r="D1015" s="41"/>
      <c r="E1015" s="41"/>
      <c r="F1015" s="41"/>
      <c r="G1015" s="41"/>
      <c r="H1015" s="41"/>
      <c r="I1015" s="41"/>
      <c r="J1015" s="41"/>
      <c r="K1015" s="41"/>
      <c r="L1015" s="41"/>
      <c r="M1015" s="41"/>
      <c r="N1015" s="41"/>
      <c r="O1015" s="41"/>
      <c r="P1015" s="41"/>
      <c r="Q1015" s="41"/>
      <c r="R1015" s="41"/>
      <c r="S1015" s="41"/>
      <c r="T1015" s="41"/>
    </row>
    <row r="1016" spans="1:20" x14ac:dyDescent="0.15">
      <c r="A1016" s="41"/>
      <c r="B1016" s="41"/>
      <c r="C1016" s="41"/>
      <c r="D1016" s="41"/>
      <c r="E1016" s="41"/>
      <c r="F1016" s="41"/>
      <c r="G1016" s="41"/>
      <c r="H1016" s="41"/>
      <c r="I1016" s="41"/>
      <c r="J1016" s="41"/>
      <c r="K1016" s="41"/>
      <c r="L1016" s="41"/>
      <c r="M1016" s="41"/>
      <c r="N1016" s="41"/>
      <c r="O1016" s="41"/>
      <c r="P1016" s="41"/>
      <c r="Q1016" s="41"/>
      <c r="R1016" s="41"/>
      <c r="S1016" s="41"/>
      <c r="T1016" s="41"/>
    </row>
    <row r="1017" spans="1:20" x14ac:dyDescent="0.15">
      <c r="A1017" s="41"/>
      <c r="B1017" s="41"/>
      <c r="C1017" s="41"/>
      <c r="D1017" s="41"/>
      <c r="E1017" s="41"/>
      <c r="F1017" s="41"/>
      <c r="G1017" s="41"/>
      <c r="H1017" s="41"/>
      <c r="I1017" s="41"/>
      <c r="J1017" s="41"/>
      <c r="K1017" s="41"/>
      <c r="L1017" s="41"/>
      <c r="M1017" s="41"/>
      <c r="N1017" s="41"/>
      <c r="O1017" s="41"/>
      <c r="P1017" s="41"/>
      <c r="Q1017" s="41"/>
      <c r="R1017" s="41"/>
      <c r="S1017" s="41"/>
      <c r="T1017" s="41"/>
    </row>
    <row r="1018" spans="1:20" x14ac:dyDescent="0.15">
      <c r="A1018" s="41"/>
      <c r="B1018" s="41"/>
      <c r="C1018" s="41"/>
      <c r="D1018" s="41"/>
      <c r="E1018" s="41"/>
      <c r="F1018" s="41"/>
      <c r="G1018" s="41"/>
      <c r="H1018" s="41"/>
      <c r="I1018" s="41"/>
      <c r="J1018" s="41"/>
      <c r="K1018" s="41"/>
      <c r="L1018" s="41"/>
      <c r="M1018" s="41"/>
      <c r="N1018" s="41"/>
      <c r="O1018" s="41"/>
      <c r="P1018" s="41"/>
      <c r="Q1018" s="41"/>
      <c r="R1018" s="41"/>
      <c r="S1018" s="41"/>
      <c r="T1018" s="41"/>
    </row>
    <row r="1019" spans="1:20" x14ac:dyDescent="0.15">
      <c r="A1019" s="41"/>
      <c r="B1019" s="41"/>
      <c r="C1019" s="41"/>
      <c r="D1019" s="41"/>
      <c r="E1019" s="41"/>
      <c r="F1019" s="41"/>
      <c r="G1019" s="41"/>
      <c r="H1019" s="41"/>
      <c r="I1019" s="41"/>
      <c r="J1019" s="41"/>
      <c r="K1019" s="41"/>
      <c r="L1019" s="41"/>
      <c r="M1019" s="41"/>
      <c r="N1019" s="41"/>
      <c r="O1019" s="41"/>
      <c r="P1019" s="41"/>
      <c r="Q1019" s="41"/>
      <c r="R1019" s="41"/>
      <c r="S1019" s="41"/>
      <c r="T1019" s="41"/>
    </row>
    <row r="1020" spans="1:20" x14ac:dyDescent="0.15">
      <c r="A1020" s="41"/>
      <c r="B1020" s="41"/>
      <c r="C1020" s="41"/>
      <c r="D1020" s="41"/>
      <c r="E1020" s="41"/>
      <c r="F1020" s="41"/>
      <c r="G1020" s="41"/>
      <c r="H1020" s="41"/>
      <c r="I1020" s="41"/>
      <c r="J1020" s="41"/>
      <c r="K1020" s="41"/>
      <c r="L1020" s="41"/>
      <c r="M1020" s="41"/>
      <c r="N1020" s="41"/>
      <c r="O1020" s="41"/>
      <c r="P1020" s="41"/>
      <c r="Q1020" s="41"/>
      <c r="R1020" s="41"/>
      <c r="S1020" s="41"/>
      <c r="T1020" s="41"/>
    </row>
    <row r="1021" spans="1:20" x14ac:dyDescent="0.15">
      <c r="A1021" s="41"/>
      <c r="B1021" s="41"/>
      <c r="C1021" s="41"/>
      <c r="D1021" s="41"/>
      <c r="E1021" s="41"/>
      <c r="F1021" s="41"/>
      <c r="G1021" s="41"/>
      <c r="H1021" s="41"/>
      <c r="I1021" s="41"/>
      <c r="J1021" s="41"/>
      <c r="K1021" s="41"/>
      <c r="L1021" s="41"/>
      <c r="M1021" s="41"/>
      <c r="N1021" s="41"/>
      <c r="O1021" s="41"/>
      <c r="P1021" s="41"/>
      <c r="Q1021" s="41"/>
      <c r="R1021" s="41"/>
      <c r="S1021" s="41"/>
      <c r="T1021" s="41"/>
    </row>
    <row r="1022" spans="1:20" x14ac:dyDescent="0.15">
      <c r="A1022" s="41"/>
      <c r="B1022" s="41"/>
      <c r="C1022" s="41"/>
      <c r="D1022" s="41"/>
      <c r="E1022" s="41"/>
      <c r="F1022" s="41"/>
      <c r="G1022" s="41"/>
      <c r="H1022" s="41"/>
      <c r="I1022" s="41"/>
      <c r="J1022" s="41"/>
      <c r="K1022" s="41"/>
      <c r="L1022" s="41"/>
      <c r="M1022" s="41"/>
      <c r="N1022" s="41"/>
      <c r="O1022" s="41"/>
      <c r="P1022" s="41"/>
      <c r="Q1022" s="41"/>
      <c r="R1022" s="41"/>
      <c r="S1022" s="41"/>
      <c r="T1022" s="41"/>
    </row>
    <row r="1023" spans="1:20" x14ac:dyDescent="0.15">
      <c r="A1023" s="41"/>
      <c r="B1023" s="41"/>
      <c r="C1023" s="41"/>
      <c r="D1023" s="41"/>
      <c r="E1023" s="41"/>
      <c r="F1023" s="41"/>
      <c r="G1023" s="41"/>
      <c r="H1023" s="41"/>
      <c r="I1023" s="41"/>
      <c r="J1023" s="41"/>
      <c r="K1023" s="41"/>
      <c r="L1023" s="41"/>
      <c r="M1023" s="41"/>
      <c r="N1023" s="41"/>
      <c r="O1023" s="41"/>
      <c r="P1023" s="41"/>
      <c r="Q1023" s="41"/>
      <c r="R1023" s="41"/>
      <c r="S1023" s="41"/>
      <c r="T1023" s="41"/>
    </row>
    <row r="1024" spans="1:20" x14ac:dyDescent="0.15">
      <c r="A1024" s="41"/>
      <c r="B1024" s="41"/>
      <c r="C1024" s="41"/>
      <c r="D1024" s="41"/>
      <c r="E1024" s="41"/>
      <c r="F1024" s="41"/>
      <c r="G1024" s="41"/>
      <c r="H1024" s="41"/>
      <c r="I1024" s="41"/>
      <c r="J1024" s="41"/>
      <c r="K1024" s="41"/>
      <c r="L1024" s="41"/>
      <c r="M1024" s="41"/>
      <c r="N1024" s="41"/>
      <c r="O1024" s="41"/>
      <c r="P1024" s="41"/>
      <c r="Q1024" s="41"/>
      <c r="R1024" s="41"/>
      <c r="S1024" s="41"/>
      <c r="T1024" s="41"/>
    </row>
    <row r="1025" spans="1:20" x14ac:dyDescent="0.15">
      <c r="A1025" s="41"/>
      <c r="B1025" s="41"/>
      <c r="C1025" s="41"/>
      <c r="D1025" s="41"/>
      <c r="E1025" s="41"/>
      <c r="F1025" s="41"/>
      <c r="G1025" s="41"/>
      <c r="H1025" s="41"/>
      <c r="I1025" s="41"/>
      <c r="J1025" s="41"/>
      <c r="K1025" s="41"/>
      <c r="L1025" s="41"/>
      <c r="M1025" s="41"/>
      <c r="N1025" s="41"/>
      <c r="O1025" s="41"/>
      <c r="P1025" s="41"/>
      <c r="Q1025" s="41"/>
      <c r="R1025" s="41"/>
      <c r="S1025" s="41"/>
      <c r="T1025" s="41"/>
    </row>
    <row r="1026" spans="1:20" x14ac:dyDescent="0.15">
      <c r="A1026" s="41"/>
      <c r="B1026" s="41"/>
      <c r="C1026" s="41"/>
      <c r="D1026" s="41"/>
      <c r="E1026" s="41"/>
      <c r="F1026" s="41"/>
      <c r="G1026" s="41"/>
      <c r="H1026" s="41"/>
      <c r="I1026" s="41"/>
      <c r="J1026" s="41"/>
      <c r="K1026" s="41"/>
      <c r="L1026" s="41"/>
      <c r="M1026" s="41"/>
      <c r="N1026" s="41"/>
      <c r="O1026" s="41"/>
      <c r="P1026" s="41"/>
      <c r="Q1026" s="41"/>
      <c r="R1026" s="41"/>
      <c r="S1026" s="41"/>
      <c r="T1026" s="41"/>
    </row>
    <row r="1027" spans="1:20" x14ac:dyDescent="0.15">
      <c r="A1027" s="41"/>
      <c r="B1027" s="41"/>
      <c r="C1027" s="41"/>
      <c r="D1027" s="41"/>
      <c r="E1027" s="41"/>
      <c r="F1027" s="41"/>
      <c r="G1027" s="41"/>
      <c r="H1027" s="41"/>
      <c r="I1027" s="41"/>
      <c r="J1027" s="41"/>
      <c r="K1027" s="41"/>
      <c r="L1027" s="41"/>
      <c r="M1027" s="41"/>
      <c r="N1027" s="41"/>
      <c r="O1027" s="41"/>
      <c r="P1027" s="41"/>
      <c r="Q1027" s="41"/>
      <c r="R1027" s="41"/>
      <c r="S1027" s="41"/>
      <c r="T1027" s="41"/>
    </row>
    <row r="1028" spans="1:20" x14ac:dyDescent="0.15">
      <c r="A1028" s="41"/>
      <c r="B1028" s="41"/>
      <c r="C1028" s="41"/>
      <c r="D1028" s="41"/>
      <c r="E1028" s="41"/>
      <c r="F1028" s="41"/>
      <c r="G1028" s="41"/>
      <c r="H1028" s="41"/>
      <c r="I1028" s="41"/>
      <c r="J1028" s="41"/>
      <c r="K1028" s="41"/>
      <c r="L1028" s="41"/>
      <c r="M1028" s="41"/>
      <c r="N1028" s="41"/>
      <c r="O1028" s="41"/>
      <c r="P1028" s="41"/>
      <c r="Q1028" s="41"/>
      <c r="R1028" s="41"/>
      <c r="S1028" s="41"/>
      <c r="T1028" s="41"/>
    </row>
    <row r="1029" spans="1:20" x14ac:dyDescent="0.15">
      <c r="A1029" s="41"/>
      <c r="B1029" s="41"/>
      <c r="C1029" s="41"/>
      <c r="D1029" s="41"/>
      <c r="E1029" s="41"/>
      <c r="F1029" s="41"/>
      <c r="G1029" s="41"/>
      <c r="H1029" s="41"/>
      <c r="I1029" s="41"/>
      <c r="J1029" s="41"/>
      <c r="K1029" s="41"/>
      <c r="L1029" s="41"/>
      <c r="M1029" s="41"/>
      <c r="N1029" s="41"/>
      <c r="O1029" s="41"/>
      <c r="P1029" s="41"/>
      <c r="Q1029" s="41"/>
      <c r="R1029" s="41"/>
      <c r="S1029" s="41"/>
      <c r="T1029" s="41"/>
    </row>
    <row r="1030" spans="1:20" x14ac:dyDescent="0.15">
      <c r="A1030" s="41"/>
      <c r="B1030" s="41"/>
      <c r="C1030" s="41"/>
      <c r="D1030" s="41"/>
      <c r="E1030" s="41"/>
      <c r="F1030" s="41"/>
      <c r="G1030" s="41"/>
      <c r="H1030" s="41"/>
      <c r="I1030" s="41"/>
      <c r="J1030" s="41"/>
      <c r="K1030" s="41"/>
      <c r="L1030" s="41"/>
      <c r="M1030" s="41"/>
      <c r="N1030" s="41"/>
      <c r="O1030" s="41"/>
      <c r="P1030" s="41"/>
      <c r="Q1030" s="41"/>
      <c r="R1030" s="41"/>
      <c r="S1030" s="41"/>
      <c r="T1030" s="41"/>
    </row>
    <row r="1031" spans="1:20" x14ac:dyDescent="0.15">
      <c r="A1031" s="41"/>
      <c r="B1031" s="41"/>
      <c r="C1031" s="41"/>
      <c r="D1031" s="41"/>
      <c r="E1031" s="41"/>
      <c r="F1031" s="41"/>
      <c r="G1031" s="41"/>
      <c r="H1031" s="41"/>
      <c r="I1031" s="41"/>
      <c r="J1031" s="41"/>
      <c r="K1031" s="41"/>
      <c r="L1031" s="41"/>
      <c r="M1031" s="41"/>
      <c r="N1031" s="41"/>
      <c r="O1031" s="41"/>
      <c r="P1031" s="41"/>
      <c r="Q1031" s="41"/>
      <c r="R1031" s="41"/>
      <c r="S1031" s="41"/>
      <c r="T1031" s="41"/>
    </row>
    <row r="1032" spans="1:20" x14ac:dyDescent="0.15">
      <c r="A1032" s="41"/>
      <c r="B1032" s="41"/>
      <c r="C1032" s="41"/>
      <c r="D1032" s="41"/>
      <c r="E1032" s="41"/>
      <c r="F1032" s="41"/>
      <c r="G1032" s="41"/>
      <c r="H1032" s="41"/>
      <c r="I1032" s="41"/>
      <c r="J1032" s="41"/>
      <c r="K1032" s="41"/>
      <c r="L1032" s="41"/>
      <c r="M1032" s="41"/>
      <c r="N1032" s="41"/>
      <c r="O1032" s="41"/>
      <c r="P1032" s="41"/>
      <c r="Q1032" s="41"/>
      <c r="R1032" s="41"/>
      <c r="S1032" s="41"/>
      <c r="T1032" s="41"/>
    </row>
    <row r="1033" spans="1:20" x14ac:dyDescent="0.15">
      <c r="A1033" s="41"/>
      <c r="B1033" s="41"/>
      <c r="C1033" s="41"/>
      <c r="D1033" s="41"/>
      <c r="E1033" s="41"/>
      <c r="F1033" s="41"/>
      <c r="G1033" s="41"/>
      <c r="H1033" s="41"/>
      <c r="I1033" s="41"/>
      <c r="J1033" s="41"/>
      <c r="K1033" s="41"/>
      <c r="L1033" s="41"/>
      <c r="M1033" s="41"/>
      <c r="N1033" s="41"/>
      <c r="O1033" s="41"/>
      <c r="P1033" s="41"/>
      <c r="Q1033" s="41"/>
      <c r="R1033" s="41"/>
      <c r="S1033" s="41"/>
      <c r="T1033" s="41"/>
    </row>
    <row r="1034" spans="1:20" x14ac:dyDescent="0.15">
      <c r="A1034" s="41"/>
      <c r="B1034" s="41"/>
      <c r="C1034" s="41"/>
      <c r="D1034" s="41"/>
      <c r="E1034" s="41"/>
      <c r="F1034" s="41"/>
      <c r="G1034" s="41"/>
      <c r="H1034" s="41"/>
      <c r="I1034" s="41"/>
      <c r="J1034" s="41"/>
      <c r="K1034" s="41"/>
      <c r="L1034" s="41"/>
      <c r="M1034" s="41"/>
      <c r="N1034" s="41"/>
      <c r="O1034" s="41"/>
      <c r="P1034" s="41"/>
      <c r="Q1034" s="41"/>
      <c r="R1034" s="41"/>
      <c r="S1034" s="41"/>
      <c r="T1034" s="41"/>
    </row>
    <row r="1035" spans="1:20" x14ac:dyDescent="0.15">
      <c r="A1035" s="41"/>
      <c r="B1035" s="41"/>
      <c r="C1035" s="41"/>
      <c r="D1035" s="41"/>
      <c r="E1035" s="41"/>
      <c r="F1035" s="41"/>
      <c r="G1035" s="41"/>
      <c r="H1035" s="41"/>
      <c r="I1035" s="41"/>
      <c r="J1035" s="41"/>
      <c r="K1035" s="41"/>
      <c r="L1035" s="41"/>
      <c r="M1035" s="41"/>
      <c r="N1035" s="41"/>
      <c r="O1035" s="41"/>
      <c r="P1035" s="41"/>
      <c r="Q1035" s="41"/>
      <c r="R1035" s="41"/>
      <c r="S1035" s="41"/>
      <c r="T1035" s="41"/>
    </row>
    <row r="1036" spans="1:20" x14ac:dyDescent="0.15">
      <c r="A1036" s="41"/>
      <c r="B1036" s="41"/>
      <c r="C1036" s="41"/>
      <c r="D1036" s="41"/>
      <c r="E1036" s="41"/>
      <c r="F1036" s="41"/>
      <c r="G1036" s="41"/>
      <c r="H1036" s="41"/>
      <c r="I1036" s="41"/>
      <c r="J1036" s="41"/>
      <c r="K1036" s="41"/>
      <c r="L1036" s="41"/>
      <c r="M1036" s="41"/>
      <c r="N1036" s="41"/>
      <c r="O1036" s="41"/>
      <c r="P1036" s="41"/>
      <c r="Q1036" s="41"/>
      <c r="R1036" s="41"/>
      <c r="S1036" s="41"/>
      <c r="T1036" s="41"/>
    </row>
    <row r="1037" spans="1:20" x14ac:dyDescent="0.15">
      <c r="A1037" s="41"/>
      <c r="B1037" s="41"/>
      <c r="C1037" s="41"/>
      <c r="D1037" s="41"/>
      <c r="E1037" s="41"/>
      <c r="F1037" s="41"/>
      <c r="G1037" s="41"/>
      <c r="H1037" s="41"/>
      <c r="I1037" s="41"/>
      <c r="J1037" s="41"/>
      <c r="K1037" s="41"/>
      <c r="L1037" s="41"/>
      <c r="M1037" s="41"/>
      <c r="N1037" s="41"/>
      <c r="O1037" s="41"/>
      <c r="P1037" s="41"/>
      <c r="Q1037" s="41"/>
      <c r="R1037" s="41"/>
      <c r="S1037" s="41"/>
      <c r="T1037" s="41"/>
    </row>
    <row r="1038" spans="1:20" x14ac:dyDescent="0.15">
      <c r="A1038" s="41"/>
      <c r="B1038" s="41"/>
      <c r="C1038" s="41"/>
      <c r="D1038" s="41"/>
      <c r="E1038" s="41"/>
      <c r="F1038" s="41"/>
      <c r="G1038" s="41"/>
      <c r="H1038" s="41"/>
      <c r="I1038" s="41"/>
      <c r="J1038" s="41"/>
      <c r="K1038" s="41"/>
      <c r="L1038" s="41"/>
      <c r="M1038" s="41"/>
      <c r="N1038" s="41"/>
      <c r="O1038" s="41"/>
      <c r="P1038" s="41"/>
      <c r="Q1038" s="41"/>
      <c r="R1038" s="41"/>
      <c r="S1038" s="41"/>
      <c r="T1038" s="41"/>
    </row>
    <row r="1039" spans="1:20" x14ac:dyDescent="0.15">
      <c r="A1039" s="41"/>
      <c r="B1039" s="41"/>
      <c r="C1039" s="41"/>
      <c r="D1039" s="41"/>
      <c r="E1039" s="41"/>
      <c r="F1039" s="41"/>
      <c r="G1039" s="41"/>
      <c r="H1039" s="41"/>
      <c r="I1039" s="41"/>
      <c r="J1039" s="41"/>
      <c r="K1039" s="41"/>
      <c r="L1039" s="41"/>
      <c r="M1039" s="41"/>
      <c r="N1039" s="41"/>
      <c r="O1039" s="41"/>
      <c r="P1039" s="41"/>
      <c r="Q1039" s="41"/>
      <c r="R1039" s="41"/>
      <c r="S1039" s="41"/>
      <c r="T1039" s="41"/>
    </row>
    <row r="1040" spans="1:20" x14ac:dyDescent="0.15">
      <c r="A1040" s="41"/>
      <c r="B1040" s="41"/>
      <c r="C1040" s="41"/>
      <c r="D1040" s="41"/>
      <c r="E1040" s="41"/>
      <c r="F1040" s="41"/>
      <c r="G1040" s="41"/>
      <c r="H1040" s="41"/>
      <c r="I1040" s="41"/>
      <c r="J1040" s="41"/>
      <c r="K1040" s="41"/>
      <c r="L1040" s="41"/>
      <c r="M1040" s="41"/>
      <c r="N1040" s="41"/>
      <c r="O1040" s="41"/>
      <c r="P1040" s="41"/>
      <c r="Q1040" s="41"/>
      <c r="R1040" s="41"/>
      <c r="S1040" s="41"/>
      <c r="T1040" s="41"/>
    </row>
    <row r="1041" spans="1:20" x14ac:dyDescent="0.15">
      <c r="A1041" s="41"/>
      <c r="B1041" s="41"/>
      <c r="C1041" s="41"/>
      <c r="D1041" s="41"/>
      <c r="E1041" s="41"/>
      <c r="F1041" s="41"/>
      <c r="G1041" s="41"/>
      <c r="H1041" s="41"/>
      <c r="I1041" s="41"/>
      <c r="J1041" s="41"/>
      <c r="K1041" s="41"/>
      <c r="L1041" s="41"/>
      <c r="M1041" s="41"/>
      <c r="N1041" s="41"/>
      <c r="O1041" s="41"/>
      <c r="P1041" s="41"/>
      <c r="Q1041" s="41"/>
      <c r="R1041" s="41"/>
      <c r="S1041" s="41"/>
      <c r="T1041" s="41"/>
    </row>
    <row r="1042" spans="1:20" x14ac:dyDescent="0.15">
      <c r="A1042" s="41"/>
      <c r="B1042" s="41"/>
      <c r="C1042" s="41"/>
      <c r="D1042" s="41"/>
      <c r="E1042" s="41"/>
      <c r="F1042" s="41"/>
      <c r="G1042" s="41"/>
      <c r="H1042" s="41"/>
      <c r="I1042" s="41"/>
      <c r="J1042" s="41"/>
      <c r="K1042" s="41"/>
      <c r="L1042" s="41"/>
      <c r="M1042" s="41"/>
      <c r="N1042" s="41"/>
      <c r="O1042" s="41"/>
      <c r="P1042" s="41"/>
      <c r="Q1042" s="41"/>
      <c r="R1042" s="41"/>
      <c r="S1042" s="41"/>
      <c r="T1042" s="41"/>
    </row>
    <row r="1043" spans="1:20" x14ac:dyDescent="0.15">
      <c r="A1043" s="41"/>
      <c r="B1043" s="41"/>
      <c r="C1043" s="41"/>
      <c r="D1043" s="41"/>
      <c r="E1043" s="41"/>
      <c r="F1043" s="41"/>
      <c r="G1043" s="41"/>
      <c r="H1043" s="41"/>
      <c r="I1043" s="41"/>
      <c r="J1043" s="41"/>
      <c r="K1043" s="41"/>
      <c r="L1043" s="41"/>
      <c r="M1043" s="41"/>
      <c r="N1043" s="41"/>
      <c r="O1043" s="41"/>
      <c r="P1043" s="41"/>
      <c r="Q1043" s="41"/>
      <c r="R1043" s="41"/>
      <c r="S1043" s="41"/>
      <c r="T1043" s="41"/>
    </row>
    <row r="1044" spans="1:20" x14ac:dyDescent="0.15">
      <c r="A1044" s="41"/>
      <c r="B1044" s="41"/>
      <c r="C1044" s="41"/>
      <c r="D1044" s="41"/>
      <c r="E1044" s="41"/>
      <c r="F1044" s="41"/>
      <c r="G1044" s="41"/>
      <c r="H1044" s="41"/>
      <c r="I1044" s="41"/>
      <c r="J1044" s="41"/>
      <c r="K1044" s="41"/>
      <c r="L1044" s="41"/>
      <c r="M1044" s="41"/>
      <c r="N1044" s="41"/>
      <c r="O1044" s="41"/>
      <c r="P1044" s="41"/>
      <c r="Q1044" s="41"/>
      <c r="R1044" s="41"/>
      <c r="S1044" s="41"/>
      <c r="T1044" s="41"/>
    </row>
    <row r="1045" spans="1:20" x14ac:dyDescent="0.15">
      <c r="A1045" s="41"/>
      <c r="B1045" s="41"/>
      <c r="C1045" s="41"/>
      <c r="D1045" s="41"/>
      <c r="E1045" s="41"/>
      <c r="F1045" s="41"/>
      <c r="G1045" s="41"/>
      <c r="H1045" s="41"/>
      <c r="I1045" s="41"/>
      <c r="J1045" s="41"/>
      <c r="K1045" s="41"/>
      <c r="L1045" s="41"/>
      <c r="M1045" s="41"/>
      <c r="N1045" s="41"/>
      <c r="O1045" s="41"/>
      <c r="P1045" s="41"/>
      <c r="Q1045" s="41"/>
      <c r="R1045" s="41"/>
      <c r="S1045" s="41"/>
      <c r="T1045" s="41"/>
    </row>
    <row r="1046" spans="1:20" x14ac:dyDescent="0.15">
      <c r="A1046" s="41"/>
      <c r="B1046" s="41"/>
      <c r="C1046" s="41"/>
      <c r="D1046" s="41"/>
      <c r="E1046" s="41"/>
      <c r="F1046" s="41"/>
      <c r="G1046" s="41"/>
      <c r="H1046" s="41"/>
      <c r="I1046" s="41"/>
      <c r="J1046" s="41"/>
      <c r="K1046" s="41"/>
      <c r="L1046" s="41"/>
      <c r="M1046" s="41"/>
      <c r="N1046" s="41"/>
      <c r="O1046" s="41"/>
      <c r="P1046" s="41"/>
      <c r="Q1046" s="41"/>
      <c r="R1046" s="41"/>
      <c r="S1046" s="41"/>
      <c r="T1046" s="41"/>
    </row>
    <row r="1047" spans="1:20" x14ac:dyDescent="0.15">
      <c r="A1047" s="41"/>
      <c r="B1047" s="41"/>
      <c r="C1047" s="41"/>
      <c r="D1047" s="41"/>
      <c r="E1047" s="41"/>
      <c r="F1047" s="41"/>
      <c r="G1047" s="41"/>
      <c r="H1047" s="41"/>
      <c r="I1047" s="41"/>
      <c r="J1047" s="41"/>
      <c r="K1047" s="41"/>
      <c r="L1047" s="41"/>
      <c r="M1047" s="41"/>
      <c r="N1047" s="41"/>
      <c r="O1047" s="41"/>
      <c r="P1047" s="41"/>
      <c r="Q1047" s="41"/>
      <c r="R1047" s="41"/>
      <c r="S1047" s="41"/>
      <c r="T1047" s="41"/>
    </row>
    <row r="1048" spans="1:20" x14ac:dyDescent="0.15">
      <c r="A1048" s="41"/>
      <c r="B1048" s="41"/>
      <c r="C1048" s="41"/>
      <c r="D1048" s="41"/>
      <c r="E1048" s="41"/>
      <c r="F1048" s="41"/>
      <c r="G1048" s="41"/>
      <c r="H1048" s="41"/>
      <c r="I1048" s="41"/>
      <c r="J1048" s="41"/>
      <c r="K1048" s="41"/>
      <c r="L1048" s="41"/>
      <c r="M1048" s="41"/>
      <c r="N1048" s="41"/>
      <c r="O1048" s="41"/>
      <c r="P1048" s="41"/>
      <c r="Q1048" s="41"/>
      <c r="R1048" s="41"/>
      <c r="S1048" s="41"/>
      <c r="T1048" s="41"/>
    </row>
    <row r="1049" spans="1:20" x14ac:dyDescent="0.15">
      <c r="A1049" s="41"/>
      <c r="B1049" s="41"/>
      <c r="C1049" s="41"/>
      <c r="D1049" s="41"/>
      <c r="E1049" s="41"/>
      <c r="F1049" s="41"/>
      <c r="G1049" s="41"/>
      <c r="H1049" s="41"/>
      <c r="I1049" s="41"/>
      <c r="J1049" s="41"/>
      <c r="K1049" s="41"/>
      <c r="L1049" s="41"/>
      <c r="M1049" s="41"/>
      <c r="N1049" s="41"/>
      <c r="O1049" s="41"/>
      <c r="P1049" s="41"/>
      <c r="Q1049" s="41"/>
      <c r="R1049" s="41"/>
      <c r="S1049" s="41"/>
      <c r="T1049" s="41"/>
    </row>
    <row r="1050" spans="1:20" x14ac:dyDescent="0.15">
      <c r="A1050" s="41"/>
      <c r="B1050" s="41"/>
      <c r="C1050" s="41"/>
      <c r="D1050" s="41"/>
      <c r="E1050" s="41"/>
      <c r="F1050" s="41"/>
      <c r="G1050" s="41"/>
      <c r="H1050" s="41"/>
      <c r="I1050" s="41"/>
      <c r="J1050" s="41"/>
      <c r="K1050" s="41"/>
      <c r="L1050" s="41"/>
      <c r="M1050" s="41"/>
      <c r="N1050" s="41"/>
      <c r="O1050" s="41"/>
      <c r="P1050" s="41"/>
      <c r="Q1050" s="41"/>
      <c r="R1050" s="41"/>
      <c r="S1050" s="41"/>
      <c r="T1050" s="41"/>
    </row>
    <row r="1051" spans="1:20" x14ac:dyDescent="0.15">
      <c r="A1051" s="41"/>
      <c r="B1051" s="41"/>
      <c r="C1051" s="41"/>
      <c r="D1051" s="41"/>
      <c r="E1051" s="41"/>
      <c r="F1051" s="41"/>
      <c r="G1051" s="41"/>
      <c r="H1051" s="41"/>
      <c r="I1051" s="41"/>
      <c r="J1051" s="41"/>
      <c r="K1051" s="41"/>
      <c r="L1051" s="41"/>
      <c r="M1051" s="41"/>
      <c r="N1051" s="41"/>
      <c r="O1051" s="41"/>
      <c r="P1051" s="41"/>
      <c r="Q1051" s="41"/>
      <c r="R1051" s="41"/>
      <c r="S1051" s="41"/>
      <c r="T1051" s="41"/>
    </row>
    <row r="1052" spans="1:20" x14ac:dyDescent="0.15">
      <c r="A1052" s="41"/>
      <c r="B1052" s="41"/>
      <c r="C1052" s="41"/>
      <c r="D1052" s="41"/>
      <c r="E1052" s="41"/>
      <c r="F1052" s="41"/>
      <c r="G1052" s="41"/>
      <c r="H1052" s="41"/>
      <c r="I1052" s="41"/>
      <c r="J1052" s="41"/>
      <c r="K1052" s="41"/>
      <c r="L1052" s="41"/>
      <c r="M1052" s="41"/>
      <c r="N1052" s="41"/>
      <c r="O1052" s="41"/>
      <c r="P1052" s="41"/>
      <c r="Q1052" s="41"/>
      <c r="R1052" s="41"/>
      <c r="S1052" s="41"/>
      <c r="T1052" s="41"/>
    </row>
    <row r="1053" spans="1:20" x14ac:dyDescent="0.15">
      <c r="A1053" s="41"/>
      <c r="B1053" s="41"/>
      <c r="C1053" s="41"/>
      <c r="D1053" s="41"/>
      <c r="E1053" s="41"/>
      <c r="F1053" s="41"/>
      <c r="G1053" s="41"/>
      <c r="H1053" s="41"/>
      <c r="I1053" s="41"/>
      <c r="J1053" s="41"/>
      <c r="K1053" s="41"/>
      <c r="L1053" s="41"/>
      <c r="M1053" s="41"/>
      <c r="N1053" s="41"/>
      <c r="O1053" s="41"/>
      <c r="P1053" s="41"/>
      <c r="Q1053" s="41"/>
      <c r="R1053" s="41"/>
      <c r="S1053" s="41"/>
      <c r="T1053" s="41"/>
    </row>
    <row r="1054" spans="1:20" x14ac:dyDescent="0.15">
      <c r="A1054" s="41"/>
      <c r="B1054" s="41"/>
      <c r="C1054" s="41"/>
      <c r="D1054" s="41"/>
      <c r="E1054" s="41"/>
      <c r="F1054" s="41"/>
      <c r="G1054" s="41"/>
      <c r="H1054" s="41"/>
      <c r="I1054" s="41"/>
      <c r="J1054" s="41"/>
      <c r="K1054" s="41"/>
      <c r="L1054" s="41"/>
      <c r="M1054" s="41"/>
      <c r="N1054" s="41"/>
      <c r="O1054" s="41"/>
      <c r="P1054" s="41"/>
      <c r="Q1054" s="41"/>
      <c r="R1054" s="41"/>
      <c r="S1054" s="41"/>
      <c r="T1054" s="41"/>
    </row>
    <row r="1055" spans="1:20" x14ac:dyDescent="0.15">
      <c r="A1055" s="41"/>
      <c r="B1055" s="41"/>
      <c r="C1055" s="41"/>
      <c r="D1055" s="41"/>
      <c r="E1055" s="41"/>
      <c r="F1055" s="41"/>
      <c r="G1055" s="41"/>
      <c r="H1055" s="41"/>
      <c r="I1055" s="41"/>
      <c r="J1055" s="41"/>
      <c r="K1055" s="41"/>
      <c r="L1055" s="41"/>
      <c r="M1055" s="41"/>
      <c r="N1055" s="41"/>
      <c r="O1055" s="41"/>
      <c r="P1055" s="41"/>
      <c r="Q1055" s="41"/>
      <c r="R1055" s="41"/>
      <c r="S1055" s="41"/>
      <c r="T1055" s="41"/>
    </row>
    <row r="1056" spans="1:20" x14ac:dyDescent="0.15">
      <c r="A1056" s="41"/>
      <c r="B1056" s="41"/>
      <c r="C1056" s="41"/>
      <c r="D1056" s="41"/>
      <c r="E1056" s="41"/>
      <c r="F1056" s="41"/>
      <c r="G1056" s="41"/>
      <c r="H1056" s="41"/>
      <c r="I1056" s="41"/>
      <c r="J1056" s="41"/>
      <c r="K1056" s="41"/>
      <c r="L1056" s="41"/>
      <c r="M1056" s="41"/>
      <c r="N1056" s="41"/>
      <c r="O1056" s="41"/>
      <c r="P1056" s="41"/>
      <c r="Q1056" s="41"/>
      <c r="R1056" s="41"/>
      <c r="S1056" s="41"/>
      <c r="T1056" s="41"/>
    </row>
    <row r="1057" spans="1:20" x14ac:dyDescent="0.15">
      <c r="A1057" s="41"/>
      <c r="B1057" s="41"/>
      <c r="C1057" s="41"/>
      <c r="D1057" s="41"/>
      <c r="E1057" s="41"/>
      <c r="F1057" s="41"/>
      <c r="G1057" s="41"/>
      <c r="H1057" s="41"/>
      <c r="I1057" s="41"/>
      <c r="J1057" s="41"/>
      <c r="K1057" s="41"/>
      <c r="L1057" s="41"/>
      <c r="M1057" s="41"/>
      <c r="N1057" s="41"/>
      <c r="O1057" s="41"/>
      <c r="P1057" s="41"/>
      <c r="Q1057" s="41"/>
      <c r="R1057" s="41"/>
      <c r="S1057" s="41"/>
      <c r="T1057" s="41"/>
    </row>
    <row r="1058" spans="1:20" x14ac:dyDescent="0.15">
      <c r="A1058" s="41"/>
      <c r="B1058" s="41"/>
      <c r="C1058" s="41"/>
      <c r="D1058" s="41"/>
      <c r="E1058" s="41"/>
      <c r="F1058" s="41"/>
      <c r="G1058" s="41"/>
      <c r="H1058" s="41"/>
      <c r="I1058" s="41"/>
      <c r="J1058" s="41"/>
      <c r="K1058" s="41"/>
      <c r="L1058" s="41"/>
      <c r="M1058" s="41"/>
      <c r="N1058" s="41"/>
      <c r="O1058" s="41"/>
      <c r="P1058" s="41"/>
      <c r="Q1058" s="41"/>
      <c r="R1058" s="41"/>
      <c r="S1058" s="41"/>
      <c r="T1058" s="41"/>
    </row>
    <row r="1059" spans="1:20" x14ac:dyDescent="0.15">
      <c r="A1059" s="41"/>
      <c r="B1059" s="41"/>
      <c r="C1059" s="41"/>
      <c r="D1059" s="41"/>
      <c r="E1059" s="41"/>
      <c r="F1059" s="41"/>
      <c r="G1059" s="41"/>
      <c r="H1059" s="41"/>
      <c r="I1059" s="41"/>
      <c r="J1059" s="41"/>
      <c r="K1059" s="41"/>
      <c r="L1059" s="41"/>
      <c r="M1059" s="41"/>
      <c r="N1059" s="41"/>
      <c r="O1059" s="41"/>
      <c r="P1059" s="41"/>
      <c r="Q1059" s="41"/>
      <c r="R1059" s="41"/>
      <c r="S1059" s="41"/>
      <c r="T1059" s="41"/>
    </row>
    <row r="1060" spans="1:20" x14ac:dyDescent="0.15">
      <c r="A1060" s="41"/>
      <c r="B1060" s="41"/>
      <c r="C1060" s="41"/>
      <c r="D1060" s="41"/>
      <c r="E1060" s="41"/>
      <c r="F1060" s="41"/>
      <c r="G1060" s="41"/>
      <c r="H1060" s="41"/>
      <c r="I1060" s="41"/>
      <c r="J1060" s="41"/>
      <c r="K1060" s="41"/>
      <c r="L1060" s="41"/>
      <c r="M1060" s="41"/>
      <c r="N1060" s="41"/>
      <c r="O1060" s="41"/>
      <c r="P1060" s="41"/>
      <c r="Q1060" s="41"/>
      <c r="R1060" s="41"/>
      <c r="S1060" s="41"/>
      <c r="T1060" s="41"/>
    </row>
    <row r="1061" spans="1:20" x14ac:dyDescent="0.15">
      <c r="A1061" s="41"/>
      <c r="B1061" s="41"/>
      <c r="C1061" s="41"/>
      <c r="D1061" s="41"/>
      <c r="E1061" s="41"/>
      <c r="F1061" s="41"/>
      <c r="G1061" s="41"/>
      <c r="H1061" s="41"/>
      <c r="I1061" s="41"/>
      <c r="J1061" s="41"/>
      <c r="K1061" s="41"/>
      <c r="L1061" s="41"/>
      <c r="M1061" s="41"/>
      <c r="N1061" s="41"/>
      <c r="O1061" s="41"/>
      <c r="P1061" s="41"/>
      <c r="Q1061" s="41"/>
      <c r="R1061" s="41"/>
      <c r="S1061" s="41"/>
      <c r="T1061" s="41"/>
    </row>
    <row r="1062" spans="1:20" x14ac:dyDescent="0.15">
      <c r="A1062" s="41"/>
      <c r="B1062" s="41"/>
      <c r="C1062" s="41"/>
      <c r="D1062" s="41"/>
      <c r="E1062" s="41"/>
      <c r="F1062" s="41"/>
      <c r="G1062" s="41"/>
      <c r="H1062" s="41"/>
      <c r="I1062" s="41"/>
      <c r="J1062" s="41"/>
      <c r="K1062" s="41"/>
      <c r="L1062" s="41"/>
      <c r="M1062" s="41"/>
      <c r="N1062" s="41"/>
      <c r="O1062" s="41"/>
      <c r="P1062" s="41"/>
      <c r="Q1062" s="41"/>
      <c r="R1062" s="41"/>
      <c r="S1062" s="41"/>
      <c r="T1062" s="41"/>
    </row>
    <row r="1063" spans="1:20" x14ac:dyDescent="0.15">
      <c r="A1063" s="41"/>
      <c r="B1063" s="41"/>
      <c r="C1063" s="41"/>
      <c r="D1063" s="41"/>
      <c r="E1063" s="41"/>
      <c r="F1063" s="41"/>
      <c r="G1063" s="41"/>
      <c r="H1063" s="41"/>
      <c r="I1063" s="41"/>
      <c r="J1063" s="41"/>
      <c r="K1063" s="41"/>
      <c r="L1063" s="41"/>
      <c r="M1063" s="41"/>
      <c r="N1063" s="41"/>
      <c r="O1063" s="41"/>
      <c r="P1063" s="41"/>
      <c r="Q1063" s="41"/>
      <c r="R1063" s="41"/>
      <c r="S1063" s="41"/>
      <c r="T1063" s="41"/>
    </row>
    <row r="1064" spans="1:20" x14ac:dyDescent="0.15">
      <c r="A1064" s="41"/>
      <c r="B1064" s="41"/>
      <c r="C1064" s="41"/>
      <c r="D1064" s="41"/>
      <c r="E1064" s="41"/>
      <c r="F1064" s="41"/>
      <c r="G1064" s="41"/>
      <c r="H1064" s="41"/>
      <c r="I1064" s="41"/>
      <c r="J1064" s="41"/>
      <c r="K1064" s="41"/>
      <c r="L1064" s="41"/>
      <c r="M1064" s="41"/>
      <c r="N1064" s="41"/>
      <c r="O1064" s="41"/>
      <c r="P1064" s="41"/>
      <c r="Q1064" s="41"/>
      <c r="R1064" s="41"/>
      <c r="S1064" s="41"/>
      <c r="T1064" s="41"/>
    </row>
    <row r="1065" spans="1:20" x14ac:dyDescent="0.15">
      <c r="A1065" s="41"/>
      <c r="B1065" s="41"/>
      <c r="C1065" s="41"/>
      <c r="D1065" s="41"/>
      <c r="E1065" s="41"/>
      <c r="F1065" s="41"/>
      <c r="G1065" s="41"/>
      <c r="H1065" s="41"/>
      <c r="I1065" s="41"/>
      <c r="J1065" s="41"/>
      <c r="K1065" s="41"/>
      <c r="L1065" s="41"/>
      <c r="M1065" s="41"/>
      <c r="N1065" s="41"/>
      <c r="O1065" s="41"/>
      <c r="P1065" s="41"/>
      <c r="Q1065" s="41"/>
      <c r="R1065" s="41"/>
      <c r="S1065" s="41"/>
      <c r="T1065" s="41"/>
    </row>
    <row r="1066" spans="1:20" x14ac:dyDescent="0.15">
      <c r="A1066" s="41"/>
      <c r="B1066" s="41"/>
      <c r="C1066" s="41"/>
      <c r="D1066" s="41"/>
      <c r="E1066" s="41"/>
      <c r="F1066" s="41"/>
      <c r="G1066" s="41"/>
      <c r="H1066" s="41"/>
      <c r="I1066" s="41"/>
      <c r="J1066" s="41"/>
      <c r="K1066" s="41"/>
      <c r="L1066" s="41"/>
      <c r="M1066" s="41"/>
      <c r="N1066" s="41"/>
      <c r="O1066" s="41"/>
      <c r="P1066" s="41"/>
      <c r="Q1066" s="41"/>
      <c r="R1066" s="41"/>
      <c r="S1066" s="41"/>
      <c r="T1066" s="41"/>
    </row>
    <row r="1067" spans="1:20" x14ac:dyDescent="0.15">
      <c r="A1067" s="41"/>
      <c r="B1067" s="41"/>
      <c r="C1067" s="41"/>
      <c r="D1067" s="41"/>
      <c r="E1067" s="41"/>
      <c r="F1067" s="41"/>
      <c r="G1067" s="41"/>
      <c r="H1067" s="41"/>
      <c r="I1067" s="41"/>
      <c r="J1067" s="41"/>
      <c r="K1067" s="41"/>
      <c r="L1067" s="41"/>
      <c r="M1067" s="41"/>
      <c r="N1067" s="41"/>
      <c r="O1067" s="41"/>
      <c r="P1067" s="41"/>
      <c r="Q1067" s="41"/>
      <c r="R1067" s="41"/>
      <c r="S1067" s="41"/>
      <c r="T1067" s="41"/>
    </row>
    <row r="1068" spans="1:20" x14ac:dyDescent="0.15">
      <c r="A1068" s="41"/>
      <c r="B1068" s="41"/>
      <c r="C1068" s="41"/>
      <c r="D1068" s="41"/>
      <c r="E1068" s="41"/>
      <c r="F1068" s="41"/>
      <c r="G1068" s="41"/>
      <c r="H1068" s="41"/>
      <c r="I1068" s="41"/>
      <c r="J1068" s="41"/>
      <c r="K1068" s="41"/>
      <c r="L1068" s="41"/>
      <c r="M1068" s="41"/>
      <c r="N1068" s="41"/>
      <c r="O1068" s="41"/>
      <c r="P1068" s="41"/>
      <c r="Q1068" s="41"/>
      <c r="R1068" s="41"/>
      <c r="S1068" s="41"/>
      <c r="T1068" s="41"/>
    </row>
    <row r="1069" spans="1:20" x14ac:dyDescent="0.15">
      <c r="A1069" s="41"/>
      <c r="B1069" s="41"/>
      <c r="C1069" s="41"/>
      <c r="D1069" s="41"/>
      <c r="E1069" s="41"/>
      <c r="F1069" s="41"/>
      <c r="G1069" s="41"/>
      <c r="H1069" s="41"/>
      <c r="I1069" s="41"/>
      <c r="J1069" s="41"/>
      <c r="K1069" s="41"/>
      <c r="L1069" s="41"/>
      <c r="M1069" s="41"/>
      <c r="N1069" s="41"/>
      <c r="O1069" s="41"/>
      <c r="P1069" s="41"/>
      <c r="Q1069" s="41"/>
      <c r="R1069" s="41"/>
      <c r="S1069" s="41"/>
      <c r="T1069" s="41"/>
    </row>
    <row r="1070" spans="1:20" x14ac:dyDescent="0.15">
      <c r="A1070" s="41"/>
      <c r="B1070" s="41"/>
      <c r="C1070" s="41"/>
      <c r="D1070" s="41"/>
      <c r="E1070" s="41"/>
      <c r="F1070" s="41"/>
      <c r="G1070" s="41"/>
      <c r="H1070" s="41"/>
      <c r="I1070" s="41"/>
      <c r="J1070" s="41"/>
      <c r="K1070" s="41"/>
      <c r="L1070" s="41"/>
      <c r="M1070" s="41"/>
      <c r="N1070" s="41"/>
      <c r="O1070" s="41"/>
      <c r="P1070" s="41"/>
      <c r="Q1070" s="41"/>
      <c r="R1070" s="41"/>
      <c r="S1070" s="41"/>
      <c r="T1070" s="41"/>
    </row>
    <row r="1071" spans="1:20" x14ac:dyDescent="0.15">
      <c r="A1071" s="41"/>
      <c r="B1071" s="41"/>
      <c r="C1071" s="41"/>
      <c r="D1071" s="41"/>
      <c r="E1071" s="41"/>
      <c r="F1071" s="41"/>
      <c r="G1071" s="41"/>
      <c r="H1071" s="41"/>
      <c r="I1071" s="41"/>
      <c r="J1071" s="41"/>
      <c r="K1071" s="41"/>
      <c r="L1071" s="41"/>
      <c r="M1071" s="41"/>
      <c r="N1071" s="41"/>
      <c r="O1071" s="41"/>
      <c r="P1071" s="41"/>
      <c r="Q1071" s="41"/>
      <c r="R1071" s="41"/>
      <c r="S1071" s="41"/>
      <c r="T1071" s="41"/>
    </row>
    <row r="1072" spans="1:20" x14ac:dyDescent="0.15">
      <c r="A1072" s="41"/>
      <c r="B1072" s="41"/>
      <c r="C1072" s="41"/>
      <c r="D1072" s="41"/>
      <c r="E1072" s="41"/>
      <c r="F1072" s="41"/>
      <c r="G1072" s="41"/>
      <c r="H1072" s="41"/>
      <c r="I1072" s="41"/>
      <c r="J1072" s="41"/>
      <c r="K1072" s="41"/>
      <c r="L1072" s="41"/>
      <c r="M1072" s="41"/>
      <c r="N1072" s="41"/>
      <c r="O1072" s="41"/>
      <c r="P1072" s="41"/>
      <c r="Q1072" s="41"/>
      <c r="R1072" s="41"/>
      <c r="S1072" s="41"/>
      <c r="T1072" s="41"/>
    </row>
    <row r="1073" spans="1:20" x14ac:dyDescent="0.15">
      <c r="A1073" s="41"/>
      <c r="B1073" s="41"/>
      <c r="C1073" s="41"/>
      <c r="D1073" s="41"/>
      <c r="E1073" s="41"/>
      <c r="F1073" s="41"/>
      <c r="G1073" s="41"/>
      <c r="H1073" s="41"/>
      <c r="I1073" s="41"/>
      <c r="J1073" s="41"/>
      <c r="K1073" s="41"/>
      <c r="L1073" s="41"/>
      <c r="M1073" s="41"/>
      <c r="N1073" s="41"/>
      <c r="O1073" s="41"/>
      <c r="P1073" s="41"/>
      <c r="Q1073" s="41"/>
      <c r="R1073" s="41"/>
      <c r="S1073" s="41"/>
      <c r="T1073" s="41"/>
    </row>
    <row r="1074" spans="1:20" x14ac:dyDescent="0.15">
      <c r="A1074" s="41"/>
      <c r="B1074" s="41"/>
      <c r="C1074" s="41"/>
      <c r="D1074" s="41"/>
      <c r="E1074" s="41"/>
      <c r="F1074" s="41"/>
      <c r="G1074" s="41"/>
      <c r="H1074" s="41"/>
      <c r="I1074" s="41"/>
      <c r="J1074" s="41"/>
      <c r="K1074" s="41"/>
      <c r="L1074" s="41"/>
      <c r="M1074" s="41"/>
      <c r="N1074" s="41"/>
      <c r="O1074" s="41"/>
      <c r="P1074" s="41"/>
      <c r="Q1074" s="41"/>
      <c r="R1074" s="41"/>
      <c r="S1074" s="41"/>
      <c r="T1074" s="41"/>
    </row>
    <row r="1075" spans="1:20" x14ac:dyDescent="0.15">
      <c r="A1075" s="41"/>
      <c r="B1075" s="41"/>
      <c r="C1075" s="41"/>
      <c r="D1075" s="41"/>
      <c r="E1075" s="41"/>
      <c r="F1075" s="41"/>
      <c r="G1075" s="41"/>
      <c r="H1075" s="41"/>
      <c r="I1075" s="41"/>
      <c r="J1075" s="41"/>
      <c r="K1075" s="41"/>
      <c r="L1075" s="41"/>
      <c r="M1075" s="41"/>
      <c r="N1075" s="41"/>
      <c r="O1075" s="41"/>
      <c r="P1075" s="41"/>
      <c r="Q1075" s="41"/>
      <c r="R1075" s="41"/>
      <c r="S1075" s="41"/>
      <c r="T1075" s="41"/>
    </row>
    <row r="1076" spans="1:20" x14ac:dyDescent="0.15">
      <c r="A1076" s="41"/>
      <c r="B1076" s="41"/>
      <c r="C1076" s="41"/>
      <c r="D1076" s="41"/>
      <c r="E1076" s="41"/>
      <c r="F1076" s="41"/>
      <c r="G1076" s="41"/>
      <c r="H1076" s="41"/>
      <c r="I1076" s="41"/>
      <c r="J1076" s="41"/>
      <c r="K1076" s="41"/>
      <c r="L1076" s="41"/>
      <c r="M1076" s="41"/>
      <c r="N1076" s="41"/>
      <c r="O1076" s="41"/>
      <c r="P1076" s="41"/>
      <c r="Q1076" s="41"/>
      <c r="R1076" s="41"/>
      <c r="S1076" s="41"/>
      <c r="T1076" s="41"/>
    </row>
    <row r="1077" spans="1:20" x14ac:dyDescent="0.15">
      <c r="A1077" s="41"/>
      <c r="B1077" s="41"/>
      <c r="C1077" s="41"/>
      <c r="D1077" s="41"/>
      <c r="E1077" s="41"/>
      <c r="F1077" s="41"/>
      <c r="G1077" s="41"/>
      <c r="H1077" s="41"/>
      <c r="I1077" s="41"/>
      <c r="J1077" s="41"/>
      <c r="K1077" s="41"/>
      <c r="L1077" s="41"/>
      <c r="M1077" s="41"/>
      <c r="N1077" s="41"/>
      <c r="O1077" s="41"/>
      <c r="P1077" s="41"/>
      <c r="Q1077" s="41"/>
      <c r="R1077" s="41"/>
      <c r="S1077" s="41"/>
      <c r="T1077" s="41"/>
    </row>
    <row r="1078" spans="1:20" x14ac:dyDescent="0.15">
      <c r="A1078" s="41"/>
      <c r="B1078" s="41"/>
      <c r="C1078" s="41"/>
      <c r="D1078" s="41"/>
      <c r="E1078" s="41"/>
      <c r="F1078" s="41"/>
      <c r="G1078" s="41"/>
      <c r="H1078" s="41"/>
      <c r="I1078" s="41"/>
      <c r="J1078" s="41"/>
      <c r="K1078" s="41"/>
      <c r="L1078" s="41"/>
      <c r="M1078" s="41"/>
      <c r="N1078" s="41"/>
      <c r="O1078" s="41"/>
      <c r="P1078" s="41"/>
      <c r="Q1078" s="41"/>
      <c r="R1078" s="41"/>
      <c r="S1078" s="41"/>
      <c r="T1078" s="41"/>
    </row>
    <row r="1079" spans="1:20" x14ac:dyDescent="0.15">
      <c r="A1079" s="41"/>
      <c r="B1079" s="41"/>
      <c r="C1079" s="41"/>
      <c r="D1079" s="41"/>
      <c r="E1079" s="41"/>
      <c r="F1079" s="41"/>
      <c r="G1079" s="41"/>
      <c r="H1079" s="41"/>
      <c r="I1079" s="41"/>
      <c r="J1079" s="41"/>
      <c r="K1079" s="41"/>
      <c r="L1079" s="41"/>
      <c r="M1079" s="41"/>
      <c r="N1079" s="41"/>
      <c r="O1079" s="41"/>
      <c r="P1079" s="41"/>
      <c r="Q1079" s="41"/>
      <c r="R1079" s="41"/>
      <c r="S1079" s="41"/>
      <c r="T1079" s="41"/>
    </row>
    <row r="1080" spans="1:20" x14ac:dyDescent="0.15">
      <c r="A1080" s="41"/>
      <c r="B1080" s="41"/>
      <c r="C1080" s="41"/>
      <c r="D1080" s="41"/>
      <c r="E1080" s="41"/>
      <c r="F1080" s="41"/>
      <c r="G1080" s="41"/>
      <c r="H1080" s="41"/>
      <c r="I1080" s="41"/>
      <c r="J1080" s="41"/>
      <c r="K1080" s="41"/>
      <c r="L1080" s="41"/>
      <c r="M1080" s="41"/>
      <c r="N1080" s="41"/>
      <c r="O1080" s="41"/>
      <c r="P1080" s="41"/>
      <c r="Q1080" s="41"/>
      <c r="R1080" s="41"/>
      <c r="S1080" s="41"/>
      <c r="T1080" s="41"/>
    </row>
    <row r="1081" spans="1:20" x14ac:dyDescent="0.15">
      <c r="A1081" s="41"/>
      <c r="B1081" s="41"/>
      <c r="C1081" s="41"/>
      <c r="D1081" s="41"/>
      <c r="E1081" s="41"/>
      <c r="F1081" s="41"/>
      <c r="G1081" s="41"/>
      <c r="H1081" s="41"/>
      <c r="I1081" s="41"/>
      <c r="J1081" s="41"/>
      <c r="K1081" s="41"/>
      <c r="L1081" s="41"/>
      <c r="M1081" s="41"/>
      <c r="N1081" s="41"/>
      <c r="O1081" s="41"/>
      <c r="P1081" s="41"/>
      <c r="Q1081" s="41"/>
      <c r="R1081" s="41"/>
      <c r="S1081" s="41"/>
      <c r="T1081" s="41"/>
    </row>
    <row r="1082" spans="1:20" x14ac:dyDescent="0.15">
      <c r="A1082" s="41"/>
      <c r="B1082" s="41"/>
      <c r="C1082" s="41"/>
      <c r="D1082" s="41"/>
      <c r="E1082" s="41"/>
      <c r="F1082" s="41"/>
      <c r="G1082" s="41"/>
      <c r="H1082" s="41"/>
      <c r="I1082" s="41"/>
      <c r="J1082" s="41"/>
      <c r="K1082" s="41"/>
      <c r="L1082" s="41"/>
      <c r="M1082" s="41"/>
      <c r="N1082" s="41"/>
      <c r="O1082" s="41"/>
      <c r="P1082" s="41"/>
      <c r="Q1082" s="41"/>
      <c r="R1082" s="41"/>
      <c r="S1082" s="41"/>
      <c r="T1082" s="41"/>
    </row>
    <row r="1083" spans="1:20" x14ac:dyDescent="0.15">
      <c r="A1083" s="41"/>
      <c r="B1083" s="41"/>
      <c r="C1083" s="41"/>
      <c r="D1083" s="41"/>
      <c r="E1083" s="41"/>
      <c r="F1083" s="41"/>
      <c r="G1083" s="41"/>
      <c r="H1083" s="41"/>
      <c r="I1083" s="41"/>
      <c r="J1083" s="41"/>
      <c r="K1083" s="41"/>
      <c r="L1083" s="41"/>
      <c r="M1083" s="41"/>
      <c r="N1083" s="41"/>
      <c r="O1083" s="41"/>
      <c r="P1083" s="41"/>
      <c r="Q1083" s="41"/>
      <c r="R1083" s="41"/>
      <c r="S1083" s="41"/>
      <c r="T1083" s="41"/>
    </row>
    <row r="1084" spans="1:20" x14ac:dyDescent="0.15">
      <c r="A1084" s="41"/>
      <c r="B1084" s="41"/>
      <c r="C1084" s="41"/>
      <c r="D1084" s="41"/>
      <c r="E1084" s="41"/>
      <c r="F1084" s="41"/>
      <c r="G1084" s="41"/>
      <c r="H1084" s="41"/>
      <c r="I1084" s="41"/>
      <c r="J1084" s="41"/>
      <c r="K1084" s="41"/>
      <c r="L1084" s="41"/>
      <c r="M1084" s="41"/>
      <c r="N1084" s="41"/>
      <c r="O1084" s="41"/>
      <c r="P1084" s="41"/>
      <c r="Q1084" s="41"/>
      <c r="R1084" s="41"/>
      <c r="S1084" s="41"/>
      <c r="T1084" s="41"/>
    </row>
    <row r="1085" spans="1:20" x14ac:dyDescent="0.15">
      <c r="A1085" s="41"/>
      <c r="B1085" s="41"/>
      <c r="C1085" s="41"/>
      <c r="D1085" s="41"/>
      <c r="E1085" s="41"/>
      <c r="F1085" s="41"/>
      <c r="G1085" s="41"/>
      <c r="H1085" s="41"/>
      <c r="I1085" s="41"/>
      <c r="J1085" s="41"/>
      <c r="K1085" s="41"/>
      <c r="L1085" s="41"/>
      <c r="M1085" s="41"/>
      <c r="N1085" s="41"/>
      <c r="O1085" s="41"/>
      <c r="P1085" s="41"/>
      <c r="Q1085" s="41"/>
      <c r="R1085" s="41"/>
      <c r="S1085" s="41"/>
      <c r="T1085" s="41"/>
    </row>
    <row r="1086" spans="1:20" x14ac:dyDescent="0.15">
      <c r="A1086" s="41"/>
      <c r="B1086" s="41"/>
      <c r="C1086" s="41"/>
      <c r="D1086" s="41"/>
      <c r="E1086" s="41"/>
      <c r="F1086" s="41"/>
      <c r="G1086" s="41"/>
      <c r="H1086" s="41"/>
      <c r="I1086" s="41"/>
      <c r="J1086" s="41"/>
      <c r="K1086" s="41"/>
      <c r="L1086" s="41"/>
      <c r="M1086" s="41"/>
      <c r="N1086" s="41"/>
      <c r="O1086" s="41"/>
      <c r="P1086" s="41"/>
      <c r="Q1086" s="41"/>
      <c r="R1086" s="41"/>
      <c r="S1086" s="41"/>
      <c r="T1086" s="41"/>
    </row>
    <row r="1087" spans="1:20" x14ac:dyDescent="0.15">
      <c r="A1087" s="41"/>
      <c r="B1087" s="41"/>
      <c r="C1087" s="41"/>
      <c r="D1087" s="41"/>
      <c r="E1087" s="41"/>
      <c r="F1087" s="41"/>
      <c r="G1087" s="41"/>
      <c r="H1087" s="41"/>
      <c r="I1087" s="41"/>
      <c r="J1087" s="41"/>
      <c r="K1087" s="41"/>
      <c r="L1087" s="41"/>
      <c r="M1087" s="41"/>
      <c r="N1087" s="41"/>
      <c r="O1087" s="41"/>
      <c r="P1087" s="41"/>
      <c r="Q1087" s="41"/>
      <c r="R1087" s="41"/>
      <c r="S1087" s="41"/>
      <c r="T1087" s="41"/>
    </row>
    <row r="1088" spans="1:20" x14ac:dyDescent="0.15">
      <c r="A1088" s="41"/>
      <c r="B1088" s="41"/>
      <c r="C1088" s="41"/>
      <c r="D1088" s="41"/>
      <c r="E1088" s="41"/>
      <c r="F1088" s="41"/>
      <c r="G1088" s="41"/>
      <c r="H1088" s="41"/>
      <c r="I1088" s="41"/>
      <c r="J1088" s="41"/>
      <c r="K1088" s="41"/>
      <c r="L1088" s="41"/>
      <c r="M1088" s="41"/>
      <c r="N1088" s="41"/>
      <c r="O1088" s="41"/>
      <c r="P1088" s="41"/>
      <c r="Q1088" s="41"/>
      <c r="R1088" s="41"/>
      <c r="S1088" s="41"/>
      <c r="T1088" s="41"/>
    </row>
    <row r="1089" spans="1:20" x14ac:dyDescent="0.15">
      <c r="A1089" s="41"/>
      <c r="B1089" s="41"/>
      <c r="C1089" s="41"/>
      <c r="D1089" s="41"/>
      <c r="E1089" s="41"/>
      <c r="F1089" s="41"/>
      <c r="G1089" s="41"/>
      <c r="H1089" s="41"/>
      <c r="I1089" s="41"/>
      <c r="J1089" s="41"/>
      <c r="K1089" s="41"/>
      <c r="L1089" s="41"/>
      <c r="M1089" s="41"/>
      <c r="N1089" s="41"/>
      <c r="O1089" s="41"/>
      <c r="P1089" s="41"/>
      <c r="Q1089" s="41"/>
      <c r="R1089" s="41"/>
      <c r="S1089" s="41"/>
      <c r="T1089" s="41"/>
    </row>
    <row r="1090" spans="1:20" x14ac:dyDescent="0.15">
      <c r="A1090" s="41"/>
      <c r="B1090" s="41"/>
      <c r="C1090" s="41"/>
      <c r="D1090" s="41"/>
      <c r="E1090" s="41"/>
      <c r="F1090" s="41"/>
      <c r="G1090" s="41"/>
      <c r="H1090" s="41"/>
      <c r="I1090" s="41"/>
      <c r="J1090" s="41"/>
      <c r="K1090" s="41"/>
      <c r="L1090" s="41"/>
      <c r="M1090" s="41"/>
      <c r="N1090" s="41"/>
      <c r="O1090" s="41"/>
      <c r="P1090" s="41"/>
      <c r="Q1090" s="41"/>
      <c r="R1090" s="41"/>
      <c r="S1090" s="41"/>
      <c r="T1090" s="41"/>
    </row>
    <row r="1091" spans="1:20" x14ac:dyDescent="0.15">
      <c r="A1091" s="41"/>
      <c r="B1091" s="41"/>
      <c r="C1091" s="41"/>
      <c r="D1091" s="41"/>
      <c r="E1091" s="41"/>
      <c r="F1091" s="41"/>
      <c r="G1091" s="41"/>
      <c r="H1091" s="41"/>
      <c r="I1091" s="41"/>
      <c r="J1091" s="41"/>
      <c r="K1091" s="41"/>
      <c r="L1091" s="41"/>
      <c r="M1091" s="41"/>
      <c r="N1091" s="41"/>
      <c r="O1091" s="41"/>
      <c r="P1091" s="41"/>
      <c r="Q1091" s="41"/>
      <c r="R1091" s="41"/>
      <c r="S1091" s="41"/>
      <c r="T1091" s="41"/>
    </row>
    <row r="1092" spans="1:20" x14ac:dyDescent="0.15">
      <c r="A1092" s="41"/>
      <c r="B1092" s="41"/>
      <c r="C1092" s="41"/>
      <c r="D1092" s="41"/>
      <c r="E1092" s="41"/>
      <c r="F1092" s="41"/>
      <c r="G1092" s="41"/>
      <c r="H1092" s="41"/>
      <c r="I1092" s="41"/>
      <c r="J1092" s="41"/>
      <c r="K1092" s="41"/>
      <c r="L1092" s="41"/>
      <c r="M1092" s="41"/>
      <c r="N1092" s="41"/>
      <c r="O1092" s="41"/>
      <c r="P1092" s="41"/>
      <c r="Q1092" s="41"/>
      <c r="R1092" s="41"/>
      <c r="S1092" s="41"/>
      <c r="T1092" s="41"/>
    </row>
    <row r="1093" spans="1:20" x14ac:dyDescent="0.15">
      <c r="A1093" s="41"/>
      <c r="B1093" s="41"/>
      <c r="C1093" s="41"/>
      <c r="D1093" s="41"/>
      <c r="E1093" s="41"/>
      <c r="F1093" s="41"/>
      <c r="G1093" s="41"/>
      <c r="H1093" s="41"/>
      <c r="I1093" s="41"/>
      <c r="J1093" s="41"/>
      <c r="K1093" s="41"/>
      <c r="L1093" s="41"/>
      <c r="M1093" s="41"/>
      <c r="N1093" s="41"/>
      <c r="O1093" s="41"/>
      <c r="P1093" s="41"/>
      <c r="Q1093" s="41"/>
      <c r="R1093" s="41"/>
      <c r="S1093" s="41"/>
      <c r="T1093" s="41"/>
    </row>
    <row r="1094" spans="1:20" x14ac:dyDescent="0.15">
      <c r="A1094" s="41"/>
      <c r="B1094" s="41"/>
      <c r="C1094" s="41"/>
      <c r="D1094" s="41"/>
      <c r="E1094" s="41"/>
      <c r="F1094" s="41"/>
      <c r="G1094" s="41"/>
      <c r="H1094" s="41"/>
      <c r="I1094" s="41"/>
      <c r="J1094" s="41"/>
      <c r="K1094" s="41"/>
      <c r="L1094" s="41"/>
      <c r="M1094" s="41"/>
      <c r="N1094" s="41"/>
      <c r="O1094" s="41"/>
      <c r="P1094" s="41"/>
      <c r="Q1094" s="41"/>
      <c r="R1094" s="41"/>
      <c r="S1094" s="41"/>
      <c r="T1094" s="41"/>
    </row>
    <row r="1095" spans="1:20" x14ac:dyDescent="0.15">
      <c r="A1095" s="41"/>
      <c r="B1095" s="41"/>
      <c r="C1095" s="41"/>
      <c r="D1095" s="41"/>
      <c r="E1095" s="41"/>
      <c r="F1095" s="41"/>
      <c r="G1095" s="41"/>
      <c r="H1095" s="41"/>
      <c r="I1095" s="41"/>
      <c r="J1095" s="41"/>
      <c r="K1095" s="41"/>
      <c r="L1095" s="41"/>
      <c r="M1095" s="41"/>
      <c r="N1095" s="41"/>
      <c r="O1095" s="41"/>
      <c r="P1095" s="41"/>
      <c r="Q1095" s="41"/>
      <c r="R1095" s="41"/>
      <c r="S1095" s="41"/>
      <c r="T1095" s="41"/>
    </row>
    <row r="1096" spans="1:20" x14ac:dyDescent="0.15">
      <c r="A1096" s="41"/>
      <c r="B1096" s="41"/>
      <c r="C1096" s="41"/>
      <c r="D1096" s="41"/>
      <c r="E1096" s="41"/>
      <c r="F1096" s="41"/>
      <c r="G1096" s="41"/>
      <c r="H1096" s="41"/>
      <c r="I1096" s="41"/>
      <c r="J1096" s="41"/>
      <c r="K1096" s="41"/>
      <c r="L1096" s="41"/>
      <c r="M1096" s="41"/>
      <c r="N1096" s="41"/>
      <c r="O1096" s="41"/>
      <c r="P1096" s="41"/>
      <c r="Q1096" s="41"/>
      <c r="R1096" s="41"/>
      <c r="S1096" s="41"/>
      <c r="T1096" s="41"/>
    </row>
    <row r="1097" spans="1:20" x14ac:dyDescent="0.15">
      <c r="A1097" s="41"/>
      <c r="B1097" s="41"/>
      <c r="C1097" s="41"/>
      <c r="D1097" s="41"/>
      <c r="E1097" s="41"/>
      <c r="F1097" s="41"/>
      <c r="G1097" s="41"/>
      <c r="H1097" s="41"/>
      <c r="I1097" s="41"/>
      <c r="J1097" s="41"/>
      <c r="K1097" s="41"/>
      <c r="L1097" s="41"/>
      <c r="M1097" s="41"/>
      <c r="N1097" s="41"/>
      <c r="O1097" s="41"/>
      <c r="P1097" s="41"/>
      <c r="Q1097" s="41"/>
      <c r="R1097" s="41"/>
      <c r="S1097" s="41"/>
      <c r="T1097" s="41"/>
    </row>
    <row r="1098" spans="1:20" x14ac:dyDescent="0.15">
      <c r="A1098" s="41"/>
      <c r="B1098" s="41"/>
      <c r="C1098" s="41"/>
      <c r="D1098" s="41"/>
      <c r="E1098" s="41"/>
      <c r="F1098" s="41"/>
      <c r="G1098" s="41"/>
      <c r="H1098" s="41"/>
      <c r="I1098" s="41"/>
      <c r="J1098" s="41"/>
      <c r="K1098" s="41"/>
      <c r="L1098" s="41"/>
      <c r="M1098" s="41"/>
      <c r="N1098" s="41"/>
      <c r="O1098" s="41"/>
      <c r="P1098" s="41"/>
      <c r="Q1098" s="41"/>
      <c r="R1098" s="41"/>
      <c r="S1098" s="41"/>
      <c r="T1098" s="41"/>
    </row>
    <row r="1099" spans="1:20" x14ac:dyDescent="0.15">
      <c r="A1099" s="41"/>
      <c r="B1099" s="41"/>
      <c r="C1099" s="41"/>
      <c r="D1099" s="41"/>
      <c r="E1099" s="41"/>
      <c r="F1099" s="41"/>
      <c r="G1099" s="41"/>
      <c r="H1099" s="41"/>
      <c r="I1099" s="41"/>
      <c r="J1099" s="41"/>
      <c r="K1099" s="41"/>
      <c r="L1099" s="41"/>
      <c r="M1099" s="41"/>
      <c r="N1099" s="41"/>
      <c r="O1099" s="41"/>
      <c r="P1099" s="41"/>
      <c r="Q1099" s="41"/>
      <c r="R1099" s="41"/>
      <c r="S1099" s="41"/>
      <c r="T1099" s="41"/>
    </row>
    <row r="1100" spans="1:20" x14ac:dyDescent="0.15">
      <c r="A1100" s="41"/>
      <c r="B1100" s="41"/>
      <c r="C1100" s="41"/>
      <c r="D1100" s="41"/>
      <c r="E1100" s="41"/>
      <c r="F1100" s="41"/>
      <c r="G1100" s="41"/>
      <c r="H1100" s="41"/>
      <c r="I1100" s="41"/>
      <c r="J1100" s="41"/>
      <c r="K1100" s="41"/>
      <c r="L1100" s="41"/>
      <c r="M1100" s="41"/>
      <c r="N1100" s="41"/>
      <c r="O1100" s="41"/>
      <c r="P1100" s="41"/>
      <c r="Q1100" s="41"/>
      <c r="R1100" s="41"/>
      <c r="S1100" s="41"/>
      <c r="T1100" s="41"/>
    </row>
    <row r="1101" spans="1:20" x14ac:dyDescent="0.15">
      <c r="A1101" s="41"/>
      <c r="B1101" s="41"/>
      <c r="C1101" s="41"/>
      <c r="D1101" s="41"/>
      <c r="E1101" s="41"/>
      <c r="F1101" s="41"/>
      <c r="G1101" s="41"/>
      <c r="H1101" s="41"/>
      <c r="I1101" s="41"/>
      <c r="J1101" s="41"/>
      <c r="K1101" s="41"/>
      <c r="L1101" s="41"/>
      <c r="M1101" s="41"/>
      <c r="N1101" s="41"/>
      <c r="O1101" s="41"/>
      <c r="P1101" s="41"/>
      <c r="Q1101" s="41"/>
      <c r="R1101" s="41"/>
      <c r="S1101" s="41"/>
      <c r="T1101" s="41"/>
    </row>
    <row r="1102" spans="1:20" x14ac:dyDescent="0.15">
      <c r="A1102" s="41"/>
      <c r="B1102" s="41"/>
      <c r="C1102" s="41"/>
      <c r="D1102" s="41"/>
      <c r="E1102" s="41"/>
      <c r="F1102" s="41"/>
      <c r="G1102" s="41"/>
      <c r="H1102" s="41"/>
      <c r="I1102" s="41"/>
      <c r="J1102" s="41"/>
      <c r="K1102" s="41"/>
      <c r="L1102" s="41"/>
      <c r="M1102" s="41"/>
      <c r="N1102" s="41"/>
      <c r="O1102" s="41"/>
      <c r="P1102" s="41"/>
      <c r="Q1102" s="41"/>
      <c r="R1102" s="41"/>
      <c r="S1102" s="41"/>
      <c r="T1102" s="41"/>
    </row>
    <row r="1103" spans="1:20" x14ac:dyDescent="0.15">
      <c r="A1103" s="41"/>
      <c r="B1103" s="41"/>
      <c r="C1103" s="41"/>
      <c r="D1103" s="41"/>
      <c r="E1103" s="41"/>
      <c r="F1103" s="41"/>
      <c r="G1103" s="41"/>
      <c r="H1103" s="41"/>
      <c r="I1103" s="41"/>
      <c r="J1103" s="41"/>
      <c r="K1103" s="41"/>
      <c r="L1103" s="41"/>
      <c r="M1103" s="41"/>
      <c r="N1103" s="41"/>
      <c r="O1103" s="41"/>
      <c r="P1103" s="41"/>
      <c r="Q1103" s="41"/>
      <c r="R1103" s="41"/>
      <c r="S1103" s="41"/>
      <c r="T1103" s="41"/>
    </row>
    <row r="1104" spans="1:20" x14ac:dyDescent="0.15">
      <c r="A1104" s="41"/>
      <c r="B1104" s="41"/>
      <c r="C1104" s="41"/>
      <c r="D1104" s="41"/>
      <c r="E1104" s="41"/>
      <c r="F1104" s="41"/>
      <c r="G1104" s="41"/>
      <c r="H1104" s="41"/>
      <c r="I1104" s="41"/>
      <c r="J1104" s="41"/>
      <c r="K1104" s="41"/>
      <c r="L1104" s="41"/>
      <c r="M1104" s="41"/>
      <c r="N1104" s="41"/>
      <c r="O1104" s="41"/>
      <c r="P1104" s="41"/>
      <c r="Q1104" s="41"/>
      <c r="R1104" s="41"/>
      <c r="S1104" s="41"/>
      <c r="T1104" s="41"/>
    </row>
    <row r="1105" spans="1:20" x14ac:dyDescent="0.15">
      <c r="A1105" s="41"/>
      <c r="B1105" s="41"/>
      <c r="C1105" s="41"/>
      <c r="D1105" s="41"/>
      <c r="E1105" s="41"/>
      <c r="F1105" s="41"/>
      <c r="G1105" s="41"/>
      <c r="H1105" s="41"/>
      <c r="I1105" s="41"/>
      <c r="J1105" s="41"/>
      <c r="K1105" s="41"/>
      <c r="L1105" s="41"/>
      <c r="M1105" s="41"/>
      <c r="N1105" s="41"/>
      <c r="O1105" s="41"/>
      <c r="P1105" s="41"/>
      <c r="Q1105" s="41"/>
      <c r="R1105" s="41"/>
      <c r="S1105" s="41"/>
      <c r="T1105" s="41"/>
    </row>
    <row r="1106" spans="1:20" x14ac:dyDescent="0.15">
      <c r="A1106" s="41"/>
      <c r="B1106" s="41"/>
      <c r="C1106" s="41"/>
      <c r="D1106" s="41"/>
      <c r="E1106" s="41"/>
      <c r="F1106" s="41"/>
      <c r="G1106" s="41"/>
      <c r="H1106" s="41"/>
      <c r="I1106" s="41"/>
      <c r="J1106" s="41"/>
      <c r="K1106" s="41"/>
      <c r="L1106" s="41"/>
      <c r="M1106" s="41"/>
      <c r="N1106" s="41"/>
      <c r="O1106" s="41"/>
      <c r="P1106" s="41"/>
      <c r="Q1106" s="41"/>
      <c r="R1106" s="41"/>
      <c r="S1106" s="41"/>
      <c r="T1106" s="41"/>
    </row>
    <row r="1107" spans="1:20" x14ac:dyDescent="0.15">
      <c r="A1107" s="41"/>
      <c r="B1107" s="41"/>
      <c r="C1107" s="41"/>
      <c r="D1107" s="41"/>
      <c r="E1107" s="41"/>
      <c r="F1107" s="41"/>
      <c r="G1107" s="41"/>
      <c r="H1107" s="41"/>
      <c r="I1107" s="41"/>
      <c r="J1107" s="41"/>
      <c r="K1107" s="41"/>
      <c r="L1107" s="41"/>
      <c r="M1107" s="41"/>
      <c r="N1107" s="41"/>
      <c r="O1107" s="41"/>
      <c r="P1107" s="41"/>
      <c r="Q1107" s="41"/>
      <c r="R1107" s="41"/>
      <c r="S1107" s="41"/>
      <c r="T1107" s="41"/>
    </row>
    <row r="1108" spans="1:20" x14ac:dyDescent="0.15">
      <c r="A1108" s="41"/>
      <c r="B1108" s="41"/>
      <c r="C1108" s="41"/>
      <c r="D1108" s="41"/>
      <c r="E1108" s="41"/>
      <c r="F1108" s="41"/>
      <c r="G1108" s="41"/>
      <c r="H1108" s="41"/>
      <c r="I1108" s="41"/>
      <c r="J1108" s="41"/>
      <c r="K1108" s="41"/>
      <c r="L1108" s="41"/>
      <c r="M1108" s="41"/>
      <c r="N1108" s="41"/>
      <c r="O1108" s="41"/>
      <c r="P1108" s="41"/>
      <c r="Q1108" s="41"/>
      <c r="R1108" s="41"/>
      <c r="S1108" s="41"/>
      <c r="T1108" s="41"/>
    </row>
    <row r="1109" spans="1:20" x14ac:dyDescent="0.15">
      <c r="A1109" s="41"/>
      <c r="B1109" s="41"/>
      <c r="C1109" s="41"/>
      <c r="D1109" s="41"/>
      <c r="E1109" s="41"/>
      <c r="F1109" s="41"/>
      <c r="G1109" s="41"/>
      <c r="H1109" s="41"/>
      <c r="I1109" s="41"/>
      <c r="J1109" s="41"/>
      <c r="K1109" s="41"/>
      <c r="L1109" s="41"/>
      <c r="M1109" s="41"/>
      <c r="N1109" s="41"/>
      <c r="O1109" s="41"/>
      <c r="P1109" s="41"/>
      <c r="Q1109" s="41"/>
      <c r="R1109" s="41"/>
      <c r="S1109" s="41"/>
      <c r="T1109" s="41"/>
    </row>
    <row r="1110" spans="1:20" x14ac:dyDescent="0.15">
      <c r="A1110" s="41"/>
      <c r="B1110" s="41"/>
      <c r="C1110" s="41"/>
      <c r="D1110" s="41"/>
      <c r="E1110" s="41"/>
      <c r="F1110" s="41"/>
      <c r="G1110" s="41"/>
      <c r="H1110" s="41"/>
      <c r="I1110" s="41"/>
      <c r="J1110" s="41"/>
      <c r="K1110" s="41"/>
      <c r="L1110" s="41"/>
      <c r="M1110" s="41"/>
      <c r="N1110" s="41"/>
      <c r="O1110" s="41"/>
      <c r="P1110" s="41"/>
      <c r="Q1110" s="41"/>
      <c r="R1110" s="41"/>
      <c r="S1110" s="41"/>
      <c r="T1110" s="41"/>
    </row>
    <row r="1111" spans="1:20" x14ac:dyDescent="0.15">
      <c r="A1111" s="41"/>
      <c r="B1111" s="41"/>
      <c r="C1111" s="41"/>
      <c r="D1111" s="41"/>
      <c r="E1111" s="41"/>
      <c r="F1111" s="41"/>
      <c r="G1111" s="41"/>
      <c r="H1111" s="41"/>
      <c r="I1111" s="41"/>
      <c r="J1111" s="41"/>
      <c r="K1111" s="41"/>
      <c r="L1111" s="41"/>
      <c r="M1111" s="41"/>
      <c r="N1111" s="41"/>
      <c r="O1111" s="41"/>
      <c r="P1111" s="41"/>
      <c r="Q1111" s="41"/>
      <c r="R1111" s="41"/>
      <c r="S1111" s="41"/>
      <c r="T1111" s="41"/>
    </row>
    <row r="1112" spans="1:20" x14ac:dyDescent="0.15">
      <c r="A1112" s="41"/>
      <c r="B1112" s="41"/>
      <c r="C1112" s="41"/>
      <c r="D1112" s="41"/>
      <c r="E1112" s="41"/>
      <c r="F1112" s="41"/>
      <c r="G1112" s="41"/>
      <c r="H1112" s="41"/>
      <c r="I1112" s="41"/>
      <c r="J1112" s="41"/>
      <c r="K1112" s="41"/>
      <c r="L1112" s="41"/>
      <c r="M1112" s="41"/>
      <c r="N1112" s="41"/>
      <c r="O1112" s="41"/>
      <c r="P1112" s="41"/>
      <c r="Q1112" s="41"/>
      <c r="R1112" s="41"/>
      <c r="S1112" s="41"/>
      <c r="T1112" s="41"/>
    </row>
    <row r="1113" spans="1:20" x14ac:dyDescent="0.15">
      <c r="A1113" s="41"/>
      <c r="B1113" s="41"/>
      <c r="C1113" s="41"/>
      <c r="D1113" s="41"/>
      <c r="E1113" s="41"/>
      <c r="F1113" s="41"/>
      <c r="G1113" s="41"/>
      <c r="H1113" s="41"/>
      <c r="I1113" s="41"/>
      <c r="J1113" s="41"/>
      <c r="K1113" s="41"/>
      <c r="L1113" s="41"/>
      <c r="M1113" s="41"/>
      <c r="N1113" s="41"/>
      <c r="O1113" s="41"/>
      <c r="P1113" s="41"/>
      <c r="Q1113" s="41"/>
      <c r="R1113" s="41"/>
      <c r="S1113" s="41"/>
      <c r="T1113" s="41"/>
    </row>
    <row r="1114" spans="1:20" x14ac:dyDescent="0.15">
      <c r="A1114" s="41"/>
      <c r="B1114" s="41"/>
      <c r="C1114" s="41"/>
      <c r="D1114" s="41"/>
      <c r="E1114" s="41"/>
      <c r="F1114" s="41"/>
      <c r="G1114" s="41"/>
      <c r="H1114" s="41"/>
      <c r="I1114" s="41"/>
      <c r="J1114" s="41"/>
      <c r="K1114" s="41"/>
      <c r="L1114" s="41"/>
      <c r="M1114" s="41"/>
      <c r="N1114" s="41"/>
      <c r="O1114" s="41"/>
      <c r="P1114" s="41"/>
      <c r="Q1114" s="41"/>
      <c r="R1114" s="41"/>
      <c r="S1114" s="41"/>
      <c r="T1114" s="41"/>
    </row>
    <row r="1115" spans="1:20" x14ac:dyDescent="0.15">
      <c r="A1115" s="41"/>
      <c r="B1115" s="41"/>
      <c r="C1115" s="41"/>
      <c r="D1115" s="41"/>
      <c r="E1115" s="41"/>
      <c r="F1115" s="41"/>
      <c r="G1115" s="41"/>
      <c r="H1115" s="41"/>
      <c r="I1115" s="41"/>
      <c r="J1115" s="41"/>
      <c r="K1115" s="41"/>
      <c r="L1115" s="41"/>
      <c r="M1115" s="41"/>
      <c r="N1115" s="41"/>
      <c r="O1115" s="41"/>
      <c r="P1115" s="41"/>
      <c r="Q1115" s="41"/>
      <c r="R1115" s="41"/>
      <c r="S1115" s="41"/>
      <c r="T1115" s="41"/>
    </row>
    <row r="1116" spans="1:20" x14ac:dyDescent="0.15">
      <c r="A1116" s="41"/>
      <c r="B1116" s="41"/>
      <c r="C1116" s="41"/>
      <c r="D1116" s="41"/>
      <c r="E1116" s="41"/>
      <c r="F1116" s="41"/>
      <c r="G1116" s="41"/>
      <c r="H1116" s="41"/>
      <c r="I1116" s="41"/>
      <c r="J1116" s="41"/>
      <c r="K1116" s="41"/>
      <c r="L1116" s="41"/>
      <c r="M1116" s="41"/>
      <c r="N1116" s="41"/>
      <c r="O1116" s="41"/>
      <c r="P1116" s="41"/>
      <c r="Q1116" s="41"/>
      <c r="R1116" s="41"/>
      <c r="S1116" s="41"/>
      <c r="T1116" s="41"/>
    </row>
    <row r="1117" spans="1:20" x14ac:dyDescent="0.15">
      <c r="A1117" s="41"/>
      <c r="B1117" s="41"/>
      <c r="C1117" s="41"/>
      <c r="D1117" s="41"/>
      <c r="E1117" s="41"/>
      <c r="F1117" s="41"/>
      <c r="G1117" s="41"/>
      <c r="H1117" s="41"/>
      <c r="I1117" s="41"/>
      <c r="J1117" s="41"/>
      <c r="K1117" s="41"/>
      <c r="L1117" s="41"/>
      <c r="M1117" s="41"/>
      <c r="N1117" s="41"/>
      <c r="O1117" s="41"/>
      <c r="P1117" s="41"/>
      <c r="Q1117" s="41"/>
      <c r="R1117" s="41"/>
      <c r="S1117" s="41"/>
      <c r="T1117" s="41"/>
    </row>
    <row r="1118" spans="1:20" x14ac:dyDescent="0.15">
      <c r="A1118" s="41"/>
      <c r="B1118" s="41"/>
      <c r="C1118" s="41"/>
      <c r="D1118" s="41"/>
      <c r="E1118" s="41"/>
      <c r="F1118" s="41"/>
      <c r="G1118" s="41"/>
      <c r="H1118" s="41"/>
      <c r="I1118" s="41"/>
      <c r="J1118" s="41"/>
      <c r="K1118" s="41"/>
      <c r="L1118" s="41"/>
      <c r="M1118" s="41"/>
      <c r="N1118" s="41"/>
      <c r="O1118" s="41"/>
      <c r="P1118" s="41"/>
      <c r="Q1118" s="41"/>
      <c r="R1118" s="41"/>
      <c r="S1118" s="41"/>
      <c r="T1118" s="41"/>
    </row>
    <row r="1119" spans="1:20" x14ac:dyDescent="0.15">
      <c r="A1119" s="41"/>
      <c r="B1119" s="41"/>
      <c r="C1119" s="41"/>
      <c r="D1119" s="41"/>
      <c r="E1119" s="41"/>
      <c r="F1119" s="41"/>
      <c r="G1119" s="41"/>
      <c r="H1119" s="41"/>
      <c r="I1119" s="41"/>
      <c r="J1119" s="41"/>
      <c r="K1119" s="41"/>
      <c r="L1119" s="41"/>
      <c r="M1119" s="41"/>
      <c r="N1119" s="41"/>
      <c r="O1119" s="41"/>
      <c r="P1119" s="41"/>
      <c r="Q1119" s="41"/>
      <c r="R1119" s="41"/>
      <c r="S1119" s="41"/>
      <c r="T1119" s="41"/>
    </row>
    <row r="1120" spans="1:20" x14ac:dyDescent="0.15">
      <c r="A1120" s="41"/>
      <c r="B1120" s="41"/>
      <c r="C1120" s="41"/>
      <c r="D1120" s="41"/>
      <c r="E1120" s="41"/>
      <c r="F1120" s="41"/>
      <c r="G1120" s="41"/>
      <c r="H1120" s="41"/>
      <c r="I1120" s="41"/>
      <c r="J1120" s="41"/>
      <c r="K1120" s="41"/>
      <c r="L1120" s="41"/>
      <c r="M1120" s="41"/>
      <c r="N1120" s="41"/>
      <c r="O1120" s="41"/>
      <c r="P1120" s="41"/>
      <c r="Q1120" s="41"/>
      <c r="R1120" s="41"/>
      <c r="S1120" s="41"/>
      <c r="T1120" s="41"/>
    </row>
    <row r="1121" spans="1:20" x14ac:dyDescent="0.15">
      <c r="A1121" s="41"/>
      <c r="B1121" s="41"/>
      <c r="C1121" s="41"/>
      <c r="D1121" s="41"/>
      <c r="E1121" s="41"/>
      <c r="F1121" s="41"/>
      <c r="G1121" s="41"/>
      <c r="H1121" s="41"/>
      <c r="I1121" s="41"/>
      <c r="J1121" s="41"/>
      <c r="K1121" s="41"/>
      <c r="L1121" s="41"/>
      <c r="M1121" s="41"/>
      <c r="N1121" s="41"/>
      <c r="O1121" s="41"/>
      <c r="P1121" s="41"/>
      <c r="Q1121" s="41"/>
      <c r="R1121" s="41"/>
      <c r="S1121" s="41"/>
      <c r="T1121" s="41"/>
    </row>
    <row r="1122" spans="1:20" x14ac:dyDescent="0.15">
      <c r="A1122" s="41"/>
      <c r="B1122" s="41"/>
      <c r="C1122" s="41"/>
      <c r="D1122" s="41"/>
      <c r="E1122" s="41"/>
      <c r="F1122" s="41"/>
      <c r="G1122" s="41"/>
      <c r="H1122" s="41"/>
      <c r="I1122" s="41"/>
      <c r="J1122" s="41"/>
      <c r="K1122" s="41"/>
      <c r="L1122" s="41"/>
      <c r="M1122" s="41"/>
      <c r="N1122" s="41"/>
      <c r="O1122" s="41"/>
      <c r="P1122" s="41"/>
      <c r="Q1122" s="41"/>
      <c r="R1122" s="41"/>
      <c r="S1122" s="41"/>
      <c r="T1122" s="41"/>
    </row>
    <row r="1123" spans="1:20" x14ac:dyDescent="0.15">
      <c r="A1123" s="41"/>
      <c r="B1123" s="41"/>
      <c r="C1123" s="41"/>
      <c r="D1123" s="41"/>
      <c r="E1123" s="41"/>
      <c r="F1123" s="41"/>
      <c r="G1123" s="41"/>
      <c r="H1123" s="41"/>
      <c r="I1123" s="41"/>
      <c r="J1123" s="41"/>
      <c r="K1123" s="41"/>
      <c r="L1123" s="41"/>
      <c r="M1123" s="41"/>
      <c r="N1123" s="41"/>
      <c r="O1123" s="41"/>
      <c r="P1123" s="41"/>
      <c r="Q1123" s="41"/>
      <c r="R1123" s="41"/>
      <c r="S1123" s="41"/>
      <c r="T1123" s="41"/>
    </row>
    <row r="1124" spans="1:20" x14ac:dyDescent="0.15">
      <c r="A1124" s="41"/>
      <c r="B1124" s="41"/>
      <c r="C1124" s="41"/>
      <c r="D1124" s="41"/>
      <c r="E1124" s="41"/>
      <c r="F1124" s="41"/>
      <c r="G1124" s="41"/>
      <c r="H1124" s="41"/>
      <c r="I1124" s="41"/>
      <c r="J1124" s="41"/>
      <c r="K1124" s="41"/>
      <c r="L1124" s="41"/>
      <c r="M1124" s="41"/>
      <c r="N1124" s="41"/>
      <c r="O1124" s="41"/>
      <c r="P1124" s="41"/>
      <c r="Q1124" s="41"/>
      <c r="R1124" s="41"/>
      <c r="S1124" s="41"/>
      <c r="T1124" s="41"/>
    </row>
    <row r="1125" spans="1:20" x14ac:dyDescent="0.15">
      <c r="A1125" s="41"/>
      <c r="B1125" s="41"/>
      <c r="C1125" s="41"/>
      <c r="D1125" s="41"/>
      <c r="E1125" s="41"/>
      <c r="F1125" s="41"/>
      <c r="G1125" s="41"/>
      <c r="H1125" s="41"/>
      <c r="I1125" s="41"/>
      <c r="J1125" s="41"/>
      <c r="K1125" s="41"/>
      <c r="L1125" s="41"/>
      <c r="M1125" s="41"/>
      <c r="N1125" s="41"/>
      <c r="O1125" s="41"/>
      <c r="P1125" s="41"/>
      <c r="Q1125" s="41"/>
      <c r="R1125" s="41"/>
      <c r="S1125" s="41"/>
      <c r="T1125" s="41"/>
    </row>
    <row r="1126" spans="1:20" x14ac:dyDescent="0.15">
      <c r="A1126" s="41"/>
      <c r="B1126" s="41"/>
      <c r="C1126" s="41"/>
      <c r="D1126" s="41"/>
      <c r="E1126" s="41"/>
      <c r="F1126" s="41"/>
      <c r="G1126" s="41"/>
      <c r="H1126" s="41"/>
      <c r="I1126" s="41"/>
      <c r="J1126" s="41"/>
      <c r="K1126" s="41"/>
      <c r="L1126" s="41"/>
      <c r="M1126" s="41"/>
      <c r="N1126" s="41"/>
      <c r="O1126" s="41"/>
      <c r="P1126" s="41"/>
      <c r="Q1126" s="41"/>
      <c r="R1126" s="41"/>
      <c r="S1126" s="41"/>
      <c r="T1126" s="41"/>
    </row>
    <row r="1127" spans="1:20" x14ac:dyDescent="0.15">
      <c r="A1127" s="41"/>
      <c r="B1127" s="41"/>
      <c r="C1127" s="41"/>
      <c r="D1127" s="41"/>
      <c r="E1127" s="41"/>
      <c r="F1127" s="41"/>
      <c r="G1127" s="41"/>
      <c r="H1127" s="41"/>
      <c r="I1127" s="41"/>
      <c r="J1127" s="41"/>
      <c r="K1127" s="41"/>
      <c r="L1127" s="41"/>
      <c r="M1127" s="41"/>
      <c r="N1127" s="41"/>
      <c r="O1127" s="41"/>
      <c r="P1127" s="41"/>
      <c r="Q1127" s="41"/>
      <c r="R1127" s="41"/>
      <c r="S1127" s="41"/>
      <c r="T1127" s="41"/>
    </row>
    <row r="1128" spans="1:20" x14ac:dyDescent="0.15">
      <c r="A1128" s="41"/>
      <c r="B1128" s="41"/>
      <c r="C1128" s="41"/>
      <c r="D1128" s="41"/>
      <c r="E1128" s="41"/>
      <c r="F1128" s="41"/>
      <c r="G1128" s="41"/>
      <c r="H1128" s="41"/>
      <c r="I1128" s="41"/>
      <c r="J1128" s="41"/>
      <c r="K1128" s="41"/>
      <c r="L1128" s="41"/>
      <c r="M1128" s="41"/>
      <c r="N1128" s="41"/>
      <c r="O1128" s="41"/>
      <c r="P1128" s="41"/>
      <c r="Q1128" s="41"/>
      <c r="R1128" s="41"/>
      <c r="S1128" s="41"/>
      <c r="T1128" s="41"/>
    </row>
    <row r="1129" spans="1:20" x14ac:dyDescent="0.15">
      <c r="A1129" s="41"/>
      <c r="B1129" s="41"/>
      <c r="C1129" s="41"/>
      <c r="D1129" s="41"/>
      <c r="E1129" s="41"/>
      <c r="F1129" s="41"/>
      <c r="G1129" s="41"/>
      <c r="H1129" s="41"/>
      <c r="I1129" s="41"/>
      <c r="J1129" s="41"/>
      <c r="K1129" s="41"/>
      <c r="L1129" s="41"/>
      <c r="M1129" s="41"/>
      <c r="N1129" s="41"/>
      <c r="O1129" s="41"/>
      <c r="P1129" s="41"/>
      <c r="Q1129" s="41"/>
      <c r="R1129" s="41"/>
      <c r="S1129" s="41"/>
      <c r="T1129" s="41"/>
    </row>
    <row r="1130" spans="1:20" x14ac:dyDescent="0.15">
      <c r="A1130" s="41"/>
      <c r="B1130" s="41"/>
      <c r="C1130" s="41"/>
      <c r="D1130" s="41"/>
      <c r="E1130" s="41"/>
      <c r="F1130" s="41"/>
      <c r="G1130" s="41"/>
      <c r="H1130" s="41"/>
      <c r="I1130" s="41"/>
      <c r="J1130" s="41"/>
      <c r="K1130" s="41"/>
      <c r="L1130" s="41"/>
      <c r="M1130" s="41"/>
      <c r="N1130" s="41"/>
      <c r="O1130" s="41"/>
      <c r="P1130" s="41"/>
      <c r="Q1130" s="41"/>
      <c r="R1130" s="41"/>
      <c r="S1130" s="41"/>
      <c r="T1130" s="41"/>
    </row>
    <row r="1131" spans="1:20" x14ac:dyDescent="0.15">
      <c r="A1131" s="41"/>
      <c r="B1131" s="41"/>
      <c r="C1131" s="41"/>
      <c r="D1131" s="41"/>
      <c r="E1131" s="41"/>
      <c r="F1131" s="41"/>
      <c r="G1131" s="41"/>
      <c r="H1131" s="41"/>
      <c r="I1131" s="41"/>
      <c r="J1131" s="41"/>
      <c r="K1131" s="41"/>
      <c r="L1131" s="41"/>
      <c r="M1131" s="41"/>
      <c r="N1131" s="41"/>
      <c r="O1131" s="41"/>
      <c r="P1131" s="41"/>
      <c r="Q1131" s="41"/>
      <c r="R1131" s="41"/>
      <c r="S1131" s="41"/>
      <c r="T1131" s="41"/>
    </row>
    <row r="1132" spans="1:20" x14ac:dyDescent="0.15">
      <c r="A1132" s="41"/>
      <c r="B1132" s="41"/>
      <c r="C1132" s="41"/>
      <c r="D1132" s="41"/>
      <c r="E1132" s="41"/>
      <c r="F1132" s="41"/>
      <c r="G1132" s="41"/>
      <c r="H1132" s="41"/>
      <c r="I1132" s="41"/>
      <c r="J1132" s="41"/>
      <c r="K1132" s="41"/>
      <c r="L1132" s="41"/>
      <c r="M1132" s="41"/>
      <c r="N1132" s="41"/>
      <c r="O1132" s="41"/>
      <c r="P1132" s="41"/>
      <c r="Q1132" s="41"/>
      <c r="R1132" s="41"/>
      <c r="S1132" s="41"/>
      <c r="T1132" s="41"/>
    </row>
    <row r="1133" spans="1:20" x14ac:dyDescent="0.15">
      <c r="A1133" s="41"/>
      <c r="B1133" s="41"/>
      <c r="C1133" s="41"/>
      <c r="D1133" s="41"/>
      <c r="E1133" s="41"/>
      <c r="F1133" s="41"/>
      <c r="G1133" s="41"/>
      <c r="H1133" s="41"/>
      <c r="I1133" s="41"/>
      <c r="J1133" s="41"/>
      <c r="K1133" s="41"/>
      <c r="L1133" s="41"/>
      <c r="M1133" s="41"/>
      <c r="N1133" s="41"/>
      <c r="O1133" s="41"/>
      <c r="P1133" s="41"/>
      <c r="Q1133" s="41"/>
      <c r="R1133" s="41"/>
      <c r="S1133" s="41"/>
      <c r="T1133" s="41"/>
    </row>
    <row r="1134" spans="1:20" x14ac:dyDescent="0.15">
      <c r="A1134" s="41"/>
      <c r="B1134" s="41"/>
      <c r="C1134" s="41"/>
      <c r="D1134" s="41"/>
      <c r="E1134" s="41"/>
      <c r="F1134" s="41"/>
      <c r="G1134" s="41"/>
      <c r="H1134" s="41"/>
      <c r="I1134" s="41"/>
      <c r="J1134" s="41"/>
      <c r="K1134" s="41"/>
      <c r="L1134" s="41"/>
      <c r="M1134" s="41"/>
      <c r="N1134" s="41"/>
      <c r="O1134" s="41"/>
      <c r="P1134" s="41"/>
      <c r="Q1134" s="41"/>
      <c r="R1134" s="41"/>
      <c r="S1134" s="41"/>
      <c r="T1134" s="41"/>
    </row>
    <row r="1135" spans="1:20" x14ac:dyDescent="0.15">
      <c r="A1135" s="41"/>
      <c r="B1135" s="41"/>
      <c r="C1135" s="41"/>
      <c r="D1135" s="41"/>
      <c r="E1135" s="41"/>
      <c r="F1135" s="41"/>
      <c r="G1135" s="41"/>
      <c r="H1135" s="41"/>
      <c r="I1135" s="41"/>
      <c r="J1135" s="41"/>
      <c r="K1135" s="41"/>
      <c r="L1135" s="41"/>
      <c r="M1135" s="41"/>
      <c r="N1135" s="41"/>
      <c r="O1135" s="41"/>
      <c r="P1135" s="41"/>
      <c r="Q1135" s="41"/>
      <c r="R1135" s="41"/>
      <c r="S1135" s="41"/>
      <c r="T1135" s="41"/>
    </row>
    <row r="1136" spans="1:20" x14ac:dyDescent="0.15">
      <c r="A1136" s="41"/>
      <c r="B1136" s="41"/>
      <c r="C1136" s="41"/>
      <c r="D1136" s="41"/>
      <c r="E1136" s="41"/>
      <c r="F1136" s="41"/>
      <c r="G1136" s="41"/>
      <c r="H1136" s="41"/>
      <c r="I1136" s="41"/>
      <c r="J1136" s="41"/>
      <c r="K1136" s="41"/>
      <c r="L1136" s="41"/>
      <c r="M1136" s="41"/>
      <c r="N1136" s="41"/>
      <c r="O1136" s="41"/>
      <c r="P1136" s="41"/>
      <c r="Q1136" s="41"/>
      <c r="R1136" s="41"/>
      <c r="S1136" s="41"/>
      <c r="T1136" s="41"/>
    </row>
    <row r="1137" spans="1:20" x14ac:dyDescent="0.15">
      <c r="A1137" s="41"/>
      <c r="B1137" s="41"/>
      <c r="C1137" s="41"/>
      <c r="D1137" s="41"/>
      <c r="E1137" s="41"/>
      <c r="F1137" s="41"/>
      <c r="G1137" s="41"/>
      <c r="H1137" s="41"/>
      <c r="I1137" s="41"/>
      <c r="J1137" s="41"/>
      <c r="K1137" s="41"/>
      <c r="L1137" s="41"/>
      <c r="M1137" s="41"/>
      <c r="N1137" s="41"/>
      <c r="O1137" s="41"/>
      <c r="P1137" s="41"/>
      <c r="Q1137" s="41"/>
      <c r="R1137" s="41"/>
      <c r="S1137" s="41"/>
      <c r="T1137" s="41"/>
    </row>
    <row r="1138" spans="1:20" x14ac:dyDescent="0.15">
      <c r="A1138" s="41"/>
      <c r="B1138" s="41"/>
      <c r="C1138" s="41"/>
      <c r="D1138" s="41"/>
      <c r="E1138" s="41"/>
      <c r="F1138" s="41"/>
      <c r="G1138" s="41"/>
      <c r="H1138" s="41"/>
      <c r="I1138" s="41"/>
      <c r="J1138" s="41"/>
      <c r="K1138" s="41"/>
      <c r="L1138" s="41"/>
      <c r="M1138" s="41"/>
      <c r="N1138" s="41"/>
      <c r="O1138" s="41"/>
      <c r="P1138" s="41"/>
      <c r="Q1138" s="41"/>
      <c r="R1138" s="41"/>
      <c r="S1138" s="41"/>
      <c r="T1138" s="41"/>
    </row>
    <row r="1139" spans="1:20" x14ac:dyDescent="0.15">
      <c r="A1139" s="41"/>
      <c r="B1139" s="41"/>
      <c r="C1139" s="41"/>
      <c r="D1139" s="41"/>
      <c r="E1139" s="41"/>
      <c r="F1139" s="41"/>
      <c r="G1139" s="41"/>
      <c r="H1139" s="41"/>
      <c r="I1139" s="41"/>
      <c r="J1139" s="41"/>
      <c r="K1139" s="41"/>
      <c r="L1139" s="41"/>
      <c r="M1139" s="41"/>
      <c r="N1139" s="41"/>
      <c r="O1139" s="41"/>
      <c r="P1139" s="41"/>
      <c r="Q1139" s="41"/>
      <c r="R1139" s="41"/>
      <c r="S1139" s="41"/>
      <c r="T1139" s="41"/>
    </row>
    <row r="1140" spans="1:20" x14ac:dyDescent="0.15">
      <c r="A1140" s="41"/>
      <c r="B1140" s="41"/>
      <c r="C1140" s="41"/>
      <c r="D1140" s="41"/>
      <c r="E1140" s="41"/>
      <c r="F1140" s="41"/>
      <c r="G1140" s="41"/>
      <c r="H1140" s="41"/>
      <c r="I1140" s="41"/>
      <c r="J1140" s="41"/>
      <c r="K1140" s="41"/>
      <c r="L1140" s="41"/>
      <c r="M1140" s="41"/>
      <c r="N1140" s="41"/>
      <c r="O1140" s="41"/>
      <c r="P1140" s="41"/>
      <c r="Q1140" s="41"/>
      <c r="R1140" s="41"/>
      <c r="S1140" s="41"/>
      <c r="T1140" s="41"/>
    </row>
    <row r="1141" spans="1:20" x14ac:dyDescent="0.15">
      <c r="A1141" s="41"/>
      <c r="B1141" s="41"/>
      <c r="C1141" s="41"/>
      <c r="D1141" s="41"/>
      <c r="E1141" s="41"/>
      <c r="F1141" s="41"/>
      <c r="G1141" s="41"/>
      <c r="H1141" s="41"/>
      <c r="I1141" s="41"/>
      <c r="J1141" s="41"/>
      <c r="K1141" s="41"/>
      <c r="L1141" s="41"/>
      <c r="M1141" s="41"/>
      <c r="N1141" s="41"/>
      <c r="O1141" s="41"/>
      <c r="P1141" s="41"/>
      <c r="Q1141" s="41"/>
      <c r="R1141" s="41"/>
      <c r="S1141" s="41"/>
      <c r="T1141" s="41"/>
    </row>
    <row r="1142" spans="1:20" x14ac:dyDescent="0.15">
      <c r="A1142" s="41"/>
      <c r="B1142" s="41"/>
      <c r="C1142" s="41"/>
      <c r="D1142" s="41"/>
      <c r="E1142" s="41"/>
      <c r="F1142" s="41"/>
      <c r="G1142" s="41"/>
      <c r="H1142" s="41"/>
      <c r="I1142" s="41"/>
      <c r="J1142" s="41"/>
      <c r="K1142" s="41"/>
      <c r="L1142" s="41"/>
      <c r="M1142" s="41"/>
      <c r="N1142" s="41"/>
      <c r="O1142" s="41"/>
      <c r="P1142" s="41"/>
      <c r="Q1142" s="41"/>
      <c r="R1142" s="41"/>
      <c r="S1142" s="41"/>
      <c r="T1142" s="41"/>
    </row>
    <row r="1143" spans="1:20" x14ac:dyDescent="0.15">
      <c r="A1143" s="41"/>
      <c r="B1143" s="41"/>
      <c r="C1143" s="41"/>
      <c r="D1143" s="41"/>
      <c r="E1143" s="41"/>
      <c r="F1143" s="41"/>
      <c r="G1143" s="41"/>
      <c r="H1143" s="41"/>
      <c r="I1143" s="41"/>
      <c r="J1143" s="41"/>
      <c r="K1143" s="41"/>
      <c r="L1143" s="41"/>
      <c r="M1143" s="41"/>
      <c r="N1143" s="41"/>
      <c r="O1143" s="41"/>
      <c r="P1143" s="41"/>
      <c r="Q1143" s="41"/>
      <c r="R1143" s="41"/>
      <c r="S1143" s="41"/>
      <c r="T1143" s="41"/>
    </row>
    <row r="1144" spans="1:20" x14ac:dyDescent="0.15">
      <c r="A1144" s="41"/>
      <c r="B1144" s="41"/>
      <c r="C1144" s="41"/>
      <c r="D1144" s="41"/>
      <c r="E1144" s="41"/>
      <c r="F1144" s="41"/>
      <c r="G1144" s="41"/>
      <c r="H1144" s="41"/>
      <c r="I1144" s="41"/>
      <c r="J1144" s="41"/>
      <c r="K1144" s="41"/>
      <c r="L1144" s="41"/>
      <c r="M1144" s="41"/>
      <c r="N1144" s="41"/>
      <c r="O1144" s="41"/>
      <c r="P1144" s="41"/>
      <c r="Q1144" s="41"/>
      <c r="R1144" s="41"/>
      <c r="S1144" s="41"/>
      <c r="T1144" s="41"/>
    </row>
    <row r="1145" spans="1:20" x14ac:dyDescent="0.15">
      <c r="A1145" s="41"/>
      <c r="B1145" s="41"/>
      <c r="C1145" s="41"/>
      <c r="D1145" s="41"/>
      <c r="E1145" s="41"/>
      <c r="F1145" s="41"/>
      <c r="G1145" s="41"/>
      <c r="H1145" s="41"/>
      <c r="I1145" s="41"/>
      <c r="J1145" s="41"/>
      <c r="K1145" s="41"/>
      <c r="L1145" s="41"/>
      <c r="M1145" s="41"/>
      <c r="N1145" s="41"/>
      <c r="O1145" s="41"/>
      <c r="P1145" s="41"/>
      <c r="Q1145" s="41"/>
      <c r="R1145" s="41"/>
      <c r="S1145" s="41"/>
      <c r="T1145" s="41"/>
    </row>
    <row r="1146" spans="1:20" x14ac:dyDescent="0.15">
      <c r="A1146" s="41"/>
      <c r="B1146" s="41"/>
      <c r="C1146" s="41"/>
      <c r="D1146" s="41"/>
      <c r="E1146" s="41"/>
      <c r="F1146" s="41"/>
      <c r="G1146" s="41"/>
      <c r="H1146" s="41"/>
      <c r="I1146" s="41"/>
      <c r="J1146" s="41"/>
      <c r="K1146" s="41"/>
      <c r="L1146" s="41"/>
      <c r="M1146" s="41"/>
      <c r="N1146" s="41"/>
      <c r="O1146" s="41"/>
      <c r="P1146" s="41"/>
      <c r="Q1146" s="41"/>
      <c r="R1146" s="41"/>
      <c r="S1146" s="41"/>
      <c r="T1146" s="41"/>
    </row>
    <row r="1147" spans="1:20" x14ac:dyDescent="0.15">
      <c r="A1147" s="41"/>
      <c r="B1147" s="41"/>
      <c r="C1147" s="41"/>
      <c r="D1147" s="41"/>
      <c r="E1147" s="41"/>
      <c r="F1147" s="41"/>
      <c r="G1147" s="41"/>
      <c r="H1147" s="41"/>
      <c r="I1147" s="41"/>
      <c r="J1147" s="41"/>
      <c r="K1147" s="41"/>
      <c r="L1147" s="41"/>
      <c r="M1147" s="41"/>
      <c r="N1147" s="41"/>
      <c r="O1147" s="41"/>
      <c r="P1147" s="41"/>
      <c r="Q1147" s="41"/>
      <c r="R1147" s="41"/>
      <c r="S1147" s="41"/>
      <c r="T1147" s="41"/>
    </row>
    <row r="1148" spans="1:20" x14ac:dyDescent="0.15">
      <c r="A1148" s="41"/>
      <c r="B1148" s="41"/>
      <c r="C1148" s="41"/>
      <c r="D1148" s="41"/>
      <c r="E1148" s="41"/>
      <c r="F1148" s="41"/>
      <c r="G1148" s="41"/>
      <c r="H1148" s="41"/>
      <c r="I1148" s="41"/>
      <c r="J1148" s="41"/>
      <c r="K1148" s="41"/>
      <c r="L1148" s="41"/>
      <c r="M1148" s="41"/>
      <c r="N1148" s="41"/>
      <c r="O1148" s="41"/>
      <c r="P1148" s="41"/>
      <c r="Q1148" s="41"/>
      <c r="R1148" s="41"/>
      <c r="S1148" s="41"/>
      <c r="T1148" s="41"/>
    </row>
    <row r="1149" spans="1:20" x14ac:dyDescent="0.15">
      <c r="A1149" s="41"/>
      <c r="B1149" s="41"/>
      <c r="C1149" s="41"/>
      <c r="D1149" s="41"/>
      <c r="E1149" s="41"/>
      <c r="F1149" s="41"/>
      <c r="G1149" s="41"/>
      <c r="H1149" s="41"/>
      <c r="I1149" s="41"/>
      <c r="J1149" s="41"/>
      <c r="K1149" s="41"/>
      <c r="L1149" s="41"/>
      <c r="M1149" s="41"/>
      <c r="N1149" s="41"/>
      <c r="O1149" s="41"/>
      <c r="P1149" s="41"/>
      <c r="Q1149" s="41"/>
      <c r="R1149" s="41"/>
      <c r="S1149" s="41"/>
      <c r="T1149" s="41"/>
    </row>
    <row r="1150" spans="1:20" x14ac:dyDescent="0.15">
      <c r="A1150" s="41"/>
      <c r="B1150" s="41"/>
      <c r="C1150" s="41"/>
      <c r="D1150" s="41"/>
      <c r="E1150" s="41"/>
      <c r="F1150" s="41"/>
      <c r="G1150" s="41"/>
      <c r="H1150" s="41"/>
      <c r="I1150" s="41"/>
      <c r="J1150" s="41"/>
      <c r="K1150" s="41"/>
      <c r="L1150" s="41"/>
      <c r="M1150" s="41"/>
      <c r="N1150" s="41"/>
      <c r="O1150" s="41"/>
      <c r="P1150" s="41"/>
      <c r="Q1150" s="41"/>
      <c r="R1150" s="41"/>
      <c r="S1150" s="41"/>
      <c r="T1150" s="41"/>
    </row>
    <row r="1151" spans="1:20" x14ac:dyDescent="0.15">
      <c r="A1151" s="41"/>
      <c r="B1151" s="41"/>
      <c r="C1151" s="41"/>
      <c r="D1151" s="41"/>
      <c r="E1151" s="41"/>
      <c r="F1151" s="41"/>
      <c r="G1151" s="41"/>
      <c r="H1151" s="41"/>
      <c r="I1151" s="41"/>
      <c r="J1151" s="41"/>
      <c r="K1151" s="41"/>
      <c r="L1151" s="41"/>
      <c r="M1151" s="41"/>
      <c r="N1151" s="41"/>
      <c r="O1151" s="41"/>
      <c r="P1151" s="41"/>
      <c r="Q1151" s="41"/>
      <c r="R1151" s="41"/>
      <c r="S1151" s="41"/>
      <c r="T1151" s="41"/>
    </row>
    <row r="1152" spans="1:20" x14ac:dyDescent="0.15">
      <c r="A1152" s="41"/>
      <c r="B1152" s="41"/>
      <c r="C1152" s="41"/>
      <c r="D1152" s="41"/>
      <c r="E1152" s="41"/>
      <c r="F1152" s="41"/>
      <c r="G1152" s="41"/>
      <c r="H1152" s="41"/>
      <c r="I1152" s="41"/>
      <c r="J1152" s="41"/>
      <c r="K1152" s="41"/>
      <c r="L1152" s="41"/>
      <c r="M1152" s="41"/>
      <c r="N1152" s="41"/>
      <c r="O1152" s="41"/>
      <c r="P1152" s="41"/>
      <c r="Q1152" s="41"/>
      <c r="R1152" s="41"/>
      <c r="S1152" s="41"/>
      <c r="T1152" s="41"/>
    </row>
    <row r="1153" spans="1:20" x14ac:dyDescent="0.15">
      <c r="A1153" s="41"/>
      <c r="B1153" s="41"/>
      <c r="C1153" s="41"/>
      <c r="D1153" s="41"/>
      <c r="E1153" s="41"/>
      <c r="F1153" s="41"/>
      <c r="G1153" s="41"/>
      <c r="H1153" s="41"/>
      <c r="I1153" s="41"/>
      <c r="J1153" s="41"/>
      <c r="K1153" s="41"/>
      <c r="L1153" s="41"/>
      <c r="M1153" s="41"/>
      <c r="N1153" s="41"/>
      <c r="O1153" s="41"/>
      <c r="P1153" s="41"/>
      <c r="Q1153" s="41"/>
      <c r="R1153" s="41"/>
      <c r="S1153" s="41"/>
      <c r="T1153" s="41"/>
    </row>
    <row r="1154" spans="1:20" x14ac:dyDescent="0.15">
      <c r="A1154" s="41"/>
      <c r="B1154" s="41"/>
      <c r="C1154" s="41"/>
      <c r="D1154" s="41"/>
      <c r="E1154" s="41"/>
      <c r="F1154" s="41"/>
      <c r="G1154" s="41"/>
      <c r="H1154" s="41"/>
      <c r="I1154" s="41"/>
      <c r="J1154" s="41"/>
      <c r="K1154" s="41"/>
      <c r="L1154" s="41"/>
      <c r="M1154" s="41"/>
      <c r="N1154" s="41"/>
      <c r="O1154" s="41"/>
      <c r="P1154" s="41"/>
      <c r="Q1154" s="41"/>
      <c r="R1154" s="41"/>
      <c r="S1154" s="41"/>
      <c r="T1154" s="41"/>
    </row>
    <row r="1155" spans="1:20" x14ac:dyDescent="0.15">
      <c r="A1155" s="41"/>
      <c r="B1155" s="41"/>
      <c r="C1155" s="41"/>
      <c r="D1155" s="41"/>
      <c r="E1155" s="41"/>
      <c r="F1155" s="41"/>
      <c r="G1155" s="41"/>
      <c r="H1155" s="41"/>
      <c r="I1155" s="41"/>
      <c r="J1155" s="41"/>
      <c r="K1155" s="41"/>
      <c r="L1155" s="41"/>
      <c r="M1155" s="41"/>
      <c r="N1155" s="41"/>
      <c r="O1155" s="41"/>
      <c r="P1155" s="41"/>
      <c r="Q1155" s="41"/>
      <c r="R1155" s="41"/>
      <c r="S1155" s="41"/>
      <c r="T1155" s="41"/>
    </row>
    <row r="1156" spans="1:20" x14ac:dyDescent="0.15">
      <c r="A1156" s="41"/>
      <c r="B1156" s="41"/>
      <c r="C1156" s="41"/>
      <c r="D1156" s="41"/>
      <c r="E1156" s="41"/>
      <c r="F1156" s="41"/>
      <c r="G1156" s="41"/>
      <c r="H1156" s="41"/>
      <c r="I1156" s="41"/>
      <c r="J1156" s="41"/>
      <c r="K1156" s="41"/>
      <c r="L1156" s="41"/>
      <c r="M1156" s="41"/>
      <c r="N1156" s="41"/>
      <c r="O1156" s="41"/>
      <c r="P1156" s="41"/>
      <c r="Q1156" s="41"/>
      <c r="R1156" s="41"/>
      <c r="S1156" s="41"/>
      <c r="T1156" s="41"/>
    </row>
    <row r="1157" spans="1:20" x14ac:dyDescent="0.15">
      <c r="A1157" s="41"/>
      <c r="B1157" s="41"/>
      <c r="C1157" s="41"/>
      <c r="D1157" s="41"/>
      <c r="E1157" s="41"/>
      <c r="F1157" s="41"/>
      <c r="G1157" s="41"/>
      <c r="H1157" s="41"/>
      <c r="I1157" s="41"/>
      <c r="J1157" s="41"/>
      <c r="K1157" s="41"/>
      <c r="L1157" s="41"/>
      <c r="M1157" s="41"/>
      <c r="N1157" s="41"/>
      <c r="O1157" s="41"/>
      <c r="P1157" s="41"/>
      <c r="Q1157" s="41"/>
      <c r="R1157" s="41"/>
      <c r="S1157" s="41"/>
      <c r="T1157" s="41"/>
    </row>
    <row r="1158" spans="1:20" x14ac:dyDescent="0.15">
      <c r="A1158" s="41"/>
      <c r="B1158" s="41"/>
      <c r="C1158" s="41"/>
      <c r="D1158" s="41"/>
      <c r="E1158" s="41"/>
      <c r="F1158" s="41"/>
      <c r="G1158" s="41"/>
      <c r="H1158" s="41"/>
      <c r="I1158" s="41"/>
      <c r="J1158" s="41"/>
      <c r="K1158" s="41"/>
      <c r="L1158" s="41"/>
      <c r="M1158" s="41"/>
      <c r="N1158" s="41"/>
      <c r="O1158" s="41"/>
      <c r="P1158" s="41"/>
      <c r="Q1158" s="41"/>
      <c r="R1158" s="41"/>
      <c r="S1158" s="41"/>
      <c r="T1158" s="41"/>
    </row>
    <row r="1159" spans="1:20" x14ac:dyDescent="0.15">
      <c r="A1159" s="41"/>
      <c r="B1159" s="41"/>
      <c r="C1159" s="41"/>
      <c r="D1159" s="41"/>
      <c r="E1159" s="41"/>
      <c r="F1159" s="41"/>
      <c r="G1159" s="41"/>
      <c r="H1159" s="41"/>
      <c r="I1159" s="41"/>
      <c r="J1159" s="41"/>
      <c r="K1159" s="41"/>
      <c r="L1159" s="41"/>
      <c r="M1159" s="41"/>
      <c r="N1159" s="41"/>
      <c r="O1159" s="41"/>
      <c r="P1159" s="41"/>
      <c r="Q1159" s="41"/>
      <c r="R1159" s="41"/>
      <c r="S1159" s="41"/>
      <c r="T1159" s="41"/>
    </row>
    <row r="1160" spans="1:20" x14ac:dyDescent="0.15">
      <c r="A1160" s="41"/>
      <c r="B1160" s="41"/>
      <c r="C1160" s="41"/>
      <c r="D1160" s="41"/>
      <c r="E1160" s="41"/>
      <c r="F1160" s="41"/>
      <c r="G1160" s="41"/>
      <c r="H1160" s="41"/>
      <c r="I1160" s="41"/>
      <c r="J1160" s="41"/>
      <c r="K1160" s="41"/>
      <c r="L1160" s="41"/>
      <c r="M1160" s="41"/>
      <c r="N1160" s="41"/>
      <c r="O1160" s="41"/>
      <c r="P1160" s="41"/>
      <c r="Q1160" s="41"/>
      <c r="R1160" s="41"/>
      <c r="S1160" s="41"/>
      <c r="T1160" s="41"/>
    </row>
    <row r="1161" spans="1:20" x14ac:dyDescent="0.15">
      <c r="A1161" s="41"/>
      <c r="B1161" s="41"/>
      <c r="C1161" s="41"/>
      <c r="D1161" s="41"/>
      <c r="E1161" s="41"/>
      <c r="F1161" s="41"/>
      <c r="G1161" s="41"/>
      <c r="H1161" s="41"/>
      <c r="I1161" s="41"/>
      <c r="J1161" s="41"/>
      <c r="K1161" s="41"/>
      <c r="L1161" s="41"/>
      <c r="M1161" s="41"/>
      <c r="N1161" s="41"/>
      <c r="O1161" s="41"/>
      <c r="P1161" s="41"/>
      <c r="Q1161" s="41"/>
      <c r="R1161" s="41"/>
      <c r="S1161" s="41"/>
      <c r="T1161" s="41"/>
    </row>
    <row r="1162" spans="1:20" x14ac:dyDescent="0.15">
      <c r="A1162" s="41"/>
      <c r="B1162" s="41"/>
      <c r="C1162" s="41"/>
      <c r="D1162" s="41"/>
      <c r="E1162" s="41"/>
      <c r="F1162" s="41"/>
      <c r="G1162" s="41"/>
      <c r="H1162" s="41"/>
      <c r="I1162" s="41"/>
      <c r="J1162" s="41"/>
      <c r="K1162" s="41"/>
      <c r="L1162" s="41"/>
      <c r="M1162" s="41"/>
      <c r="N1162" s="41"/>
      <c r="O1162" s="41"/>
      <c r="P1162" s="41"/>
      <c r="Q1162" s="41"/>
      <c r="R1162" s="41"/>
      <c r="S1162" s="41"/>
      <c r="T1162" s="41"/>
    </row>
    <row r="1163" spans="1:20" x14ac:dyDescent="0.15">
      <c r="A1163" s="41"/>
      <c r="B1163" s="41"/>
      <c r="C1163" s="41"/>
      <c r="D1163" s="41"/>
      <c r="E1163" s="41"/>
      <c r="F1163" s="41"/>
      <c r="G1163" s="41"/>
      <c r="H1163" s="41"/>
      <c r="I1163" s="41"/>
      <c r="J1163" s="41"/>
      <c r="K1163" s="41"/>
      <c r="L1163" s="41"/>
      <c r="M1163" s="41"/>
      <c r="N1163" s="41"/>
      <c r="O1163" s="41"/>
      <c r="P1163" s="41"/>
      <c r="Q1163" s="41"/>
      <c r="R1163" s="41"/>
      <c r="S1163" s="41"/>
      <c r="T1163" s="41"/>
    </row>
    <row r="1164" spans="1:20" x14ac:dyDescent="0.15">
      <c r="A1164" s="41"/>
      <c r="B1164" s="41"/>
      <c r="C1164" s="41"/>
      <c r="D1164" s="41"/>
      <c r="E1164" s="41"/>
      <c r="F1164" s="41"/>
      <c r="G1164" s="41"/>
      <c r="H1164" s="41"/>
      <c r="I1164" s="41"/>
      <c r="J1164" s="41"/>
      <c r="K1164" s="41"/>
      <c r="L1164" s="41"/>
      <c r="M1164" s="41"/>
      <c r="N1164" s="41"/>
      <c r="O1164" s="41"/>
      <c r="P1164" s="41"/>
      <c r="Q1164" s="41"/>
      <c r="R1164" s="41"/>
      <c r="S1164" s="41"/>
      <c r="T1164" s="41"/>
    </row>
    <row r="1165" spans="1:20" x14ac:dyDescent="0.15">
      <c r="A1165" s="41"/>
      <c r="B1165" s="41"/>
      <c r="C1165" s="41"/>
      <c r="D1165" s="41"/>
      <c r="E1165" s="41"/>
      <c r="F1165" s="41"/>
      <c r="G1165" s="41"/>
      <c r="H1165" s="41"/>
      <c r="I1165" s="41"/>
      <c r="J1165" s="41"/>
      <c r="K1165" s="41"/>
      <c r="L1165" s="41"/>
      <c r="M1165" s="41"/>
      <c r="N1165" s="41"/>
      <c r="O1165" s="41"/>
      <c r="P1165" s="41"/>
      <c r="Q1165" s="41"/>
      <c r="R1165" s="41"/>
      <c r="S1165" s="41"/>
      <c r="T1165" s="41"/>
    </row>
    <row r="1166" spans="1:20" x14ac:dyDescent="0.15">
      <c r="A1166" s="41"/>
      <c r="B1166" s="41"/>
      <c r="C1166" s="41"/>
      <c r="D1166" s="41"/>
      <c r="E1166" s="41"/>
      <c r="F1166" s="41"/>
      <c r="G1166" s="41"/>
      <c r="H1166" s="41"/>
      <c r="I1166" s="41"/>
      <c r="J1166" s="41"/>
      <c r="K1166" s="41"/>
      <c r="L1166" s="41"/>
      <c r="M1166" s="41"/>
      <c r="N1166" s="41"/>
      <c r="O1166" s="41"/>
      <c r="P1166" s="41"/>
      <c r="Q1166" s="41"/>
      <c r="R1166" s="41"/>
      <c r="S1166" s="41"/>
      <c r="T1166" s="41"/>
    </row>
    <row r="1167" spans="1:20" x14ac:dyDescent="0.15">
      <c r="A1167" s="41"/>
      <c r="B1167" s="41"/>
      <c r="C1167" s="41"/>
      <c r="D1167" s="41"/>
      <c r="E1167" s="41"/>
      <c r="F1167" s="41"/>
      <c r="G1167" s="41"/>
      <c r="H1167" s="41"/>
      <c r="I1167" s="41"/>
      <c r="J1167" s="41"/>
      <c r="K1167" s="41"/>
      <c r="L1167" s="41"/>
      <c r="M1167" s="41"/>
      <c r="N1167" s="41"/>
      <c r="O1167" s="41"/>
      <c r="P1167" s="41"/>
      <c r="Q1167" s="41"/>
      <c r="R1167" s="41"/>
      <c r="S1167" s="41"/>
      <c r="T1167" s="41"/>
    </row>
    <row r="1168" spans="1:20" x14ac:dyDescent="0.15">
      <c r="A1168" s="41"/>
      <c r="B1168" s="41"/>
      <c r="C1168" s="41"/>
      <c r="D1168" s="41"/>
      <c r="E1168" s="41"/>
      <c r="F1168" s="41"/>
      <c r="G1168" s="41"/>
      <c r="H1168" s="41"/>
      <c r="I1168" s="41"/>
      <c r="J1168" s="41"/>
      <c r="K1168" s="41"/>
      <c r="L1168" s="41"/>
      <c r="M1168" s="41"/>
      <c r="N1168" s="41"/>
      <c r="O1168" s="41"/>
      <c r="P1168" s="41"/>
      <c r="Q1168" s="41"/>
      <c r="R1168" s="41"/>
      <c r="S1168" s="41"/>
      <c r="T1168" s="41"/>
    </row>
    <row r="1169" spans="1:20" x14ac:dyDescent="0.15">
      <c r="A1169" s="41"/>
      <c r="B1169" s="41"/>
      <c r="C1169" s="41"/>
      <c r="D1169" s="41"/>
      <c r="E1169" s="41"/>
      <c r="F1169" s="41"/>
      <c r="G1169" s="41"/>
      <c r="H1169" s="41"/>
      <c r="I1169" s="41"/>
      <c r="J1169" s="41"/>
      <c r="K1169" s="41"/>
      <c r="L1169" s="41"/>
      <c r="M1169" s="41"/>
      <c r="N1169" s="41"/>
      <c r="O1169" s="41"/>
      <c r="P1169" s="41"/>
      <c r="Q1169" s="41"/>
      <c r="R1169" s="41"/>
      <c r="S1169" s="41"/>
      <c r="T1169" s="41"/>
    </row>
    <row r="1170" spans="1:20" x14ac:dyDescent="0.15">
      <c r="A1170" s="41"/>
      <c r="B1170" s="41"/>
      <c r="C1170" s="41"/>
      <c r="D1170" s="41"/>
      <c r="E1170" s="41"/>
      <c r="F1170" s="41"/>
      <c r="G1170" s="41"/>
      <c r="H1170" s="41"/>
      <c r="I1170" s="41"/>
      <c r="J1170" s="41"/>
      <c r="K1170" s="41"/>
      <c r="L1170" s="41"/>
      <c r="M1170" s="41"/>
      <c r="N1170" s="41"/>
      <c r="O1170" s="41"/>
      <c r="P1170" s="41"/>
      <c r="Q1170" s="41"/>
      <c r="R1170" s="41"/>
      <c r="S1170" s="41"/>
      <c r="T1170" s="41"/>
    </row>
    <row r="1171" spans="1:20" x14ac:dyDescent="0.15">
      <c r="A1171" s="41"/>
      <c r="B1171" s="41"/>
      <c r="C1171" s="41"/>
      <c r="D1171" s="41"/>
      <c r="E1171" s="41"/>
      <c r="F1171" s="41"/>
      <c r="G1171" s="41"/>
      <c r="H1171" s="41"/>
      <c r="I1171" s="41"/>
      <c r="J1171" s="41"/>
      <c r="K1171" s="41"/>
      <c r="L1171" s="41"/>
      <c r="M1171" s="41"/>
      <c r="N1171" s="41"/>
      <c r="O1171" s="41"/>
      <c r="P1171" s="41"/>
      <c r="Q1171" s="41"/>
      <c r="R1171" s="41"/>
      <c r="S1171" s="41"/>
      <c r="T1171" s="41"/>
    </row>
    <row r="1172" spans="1:20" x14ac:dyDescent="0.15">
      <c r="A1172" s="41"/>
      <c r="B1172" s="41"/>
      <c r="C1172" s="41"/>
      <c r="D1172" s="41"/>
      <c r="E1172" s="41"/>
      <c r="F1172" s="41"/>
      <c r="G1172" s="41"/>
      <c r="H1172" s="41"/>
      <c r="I1172" s="41"/>
      <c r="J1172" s="41"/>
      <c r="K1172" s="41"/>
      <c r="L1172" s="41"/>
      <c r="M1172" s="41"/>
      <c r="N1172" s="41"/>
      <c r="O1172" s="41"/>
      <c r="P1172" s="41"/>
      <c r="Q1172" s="41"/>
      <c r="R1172" s="41"/>
      <c r="S1172" s="41"/>
      <c r="T1172" s="41"/>
    </row>
    <row r="1173" spans="1:20" x14ac:dyDescent="0.15">
      <c r="A1173" s="41"/>
      <c r="B1173" s="41"/>
      <c r="C1173" s="41"/>
      <c r="D1173" s="41"/>
      <c r="E1173" s="41"/>
      <c r="F1173" s="41"/>
      <c r="G1173" s="41"/>
      <c r="H1173" s="41"/>
      <c r="I1173" s="41"/>
      <c r="J1173" s="41"/>
      <c r="K1173" s="41"/>
      <c r="L1173" s="41"/>
      <c r="M1173" s="41"/>
      <c r="N1173" s="41"/>
      <c r="O1173" s="41"/>
      <c r="P1173" s="41"/>
      <c r="Q1173" s="41"/>
      <c r="R1173" s="41"/>
      <c r="S1173" s="41"/>
      <c r="T1173" s="41"/>
    </row>
    <row r="1174" spans="1:20" x14ac:dyDescent="0.15">
      <c r="A1174" s="41"/>
      <c r="B1174" s="41"/>
      <c r="C1174" s="41"/>
      <c r="D1174" s="41"/>
      <c r="E1174" s="41"/>
      <c r="F1174" s="41"/>
      <c r="G1174" s="41"/>
      <c r="H1174" s="41"/>
      <c r="I1174" s="41"/>
      <c r="J1174" s="41"/>
      <c r="K1174" s="41"/>
      <c r="L1174" s="41"/>
      <c r="M1174" s="41"/>
      <c r="N1174" s="41"/>
      <c r="O1174" s="41"/>
      <c r="P1174" s="41"/>
      <c r="Q1174" s="41"/>
      <c r="R1174" s="41"/>
      <c r="S1174" s="41"/>
      <c r="T1174" s="41"/>
    </row>
    <row r="1175" spans="1:20" x14ac:dyDescent="0.15">
      <c r="A1175" s="41"/>
      <c r="B1175" s="41"/>
      <c r="C1175" s="41"/>
      <c r="D1175" s="41"/>
      <c r="E1175" s="41"/>
      <c r="F1175" s="41"/>
      <c r="G1175" s="41"/>
      <c r="H1175" s="41"/>
      <c r="I1175" s="41"/>
      <c r="J1175" s="41"/>
      <c r="K1175" s="41"/>
      <c r="L1175" s="41"/>
      <c r="M1175" s="41"/>
      <c r="N1175" s="41"/>
      <c r="O1175" s="41"/>
      <c r="P1175" s="41"/>
      <c r="Q1175" s="41"/>
      <c r="R1175" s="41"/>
      <c r="S1175" s="41"/>
      <c r="T1175" s="41"/>
    </row>
    <row r="1176" spans="1:20" x14ac:dyDescent="0.15">
      <c r="A1176" s="41"/>
      <c r="B1176" s="41"/>
      <c r="C1176" s="41"/>
      <c r="D1176" s="41"/>
      <c r="E1176" s="41"/>
      <c r="F1176" s="41"/>
      <c r="G1176" s="41"/>
      <c r="H1176" s="41"/>
      <c r="I1176" s="41"/>
      <c r="J1176" s="41"/>
      <c r="K1176" s="41"/>
      <c r="L1176" s="41"/>
      <c r="M1176" s="41"/>
      <c r="N1176" s="41"/>
      <c r="O1176" s="41"/>
      <c r="P1176" s="41"/>
      <c r="Q1176" s="41"/>
      <c r="R1176" s="41"/>
      <c r="S1176" s="41"/>
      <c r="T1176" s="41"/>
    </row>
    <row r="1177" spans="1:20" x14ac:dyDescent="0.15">
      <c r="A1177" s="41"/>
      <c r="B1177" s="41"/>
      <c r="C1177" s="41"/>
      <c r="D1177" s="41"/>
      <c r="E1177" s="41"/>
      <c r="F1177" s="41"/>
      <c r="G1177" s="41"/>
      <c r="H1177" s="41"/>
      <c r="I1177" s="41"/>
      <c r="J1177" s="41"/>
      <c r="K1177" s="41"/>
      <c r="L1177" s="41"/>
      <c r="M1177" s="41"/>
      <c r="N1177" s="41"/>
      <c r="O1177" s="41"/>
      <c r="P1177" s="41"/>
      <c r="Q1177" s="41"/>
      <c r="R1177" s="41"/>
      <c r="S1177" s="41"/>
      <c r="T1177" s="41"/>
    </row>
    <row r="1178" spans="1:20" x14ac:dyDescent="0.15">
      <c r="A1178" s="41"/>
      <c r="B1178" s="41"/>
      <c r="C1178" s="41"/>
      <c r="D1178" s="41"/>
      <c r="E1178" s="41"/>
      <c r="F1178" s="41"/>
      <c r="G1178" s="41"/>
      <c r="H1178" s="41"/>
      <c r="I1178" s="41"/>
      <c r="J1178" s="41"/>
      <c r="K1178" s="41"/>
      <c r="L1178" s="41"/>
      <c r="M1178" s="41"/>
      <c r="N1178" s="41"/>
      <c r="O1178" s="41"/>
      <c r="P1178" s="41"/>
      <c r="Q1178" s="41"/>
      <c r="R1178" s="41"/>
      <c r="S1178" s="41"/>
      <c r="T1178" s="41"/>
    </row>
    <row r="1179" spans="1:20" x14ac:dyDescent="0.15">
      <c r="A1179" s="41"/>
      <c r="B1179" s="41"/>
      <c r="C1179" s="41"/>
      <c r="D1179" s="41"/>
      <c r="E1179" s="41"/>
      <c r="F1179" s="41"/>
      <c r="G1179" s="41"/>
      <c r="H1179" s="41"/>
      <c r="I1179" s="41"/>
      <c r="J1179" s="41"/>
      <c r="K1179" s="41"/>
      <c r="L1179" s="41"/>
      <c r="M1179" s="41"/>
      <c r="N1179" s="41"/>
      <c r="O1179" s="41"/>
      <c r="P1179" s="41"/>
      <c r="Q1179" s="41"/>
      <c r="R1179" s="41"/>
      <c r="S1179" s="41"/>
      <c r="T1179" s="41"/>
    </row>
    <row r="1180" spans="1:20" x14ac:dyDescent="0.15">
      <c r="A1180" s="41"/>
      <c r="B1180" s="41"/>
      <c r="C1180" s="41"/>
      <c r="D1180" s="41"/>
      <c r="E1180" s="41"/>
      <c r="F1180" s="41"/>
      <c r="G1180" s="41"/>
      <c r="H1180" s="41"/>
      <c r="I1180" s="41"/>
      <c r="J1180" s="41"/>
      <c r="K1180" s="41"/>
      <c r="L1180" s="41"/>
      <c r="M1180" s="41"/>
      <c r="N1180" s="41"/>
      <c r="O1180" s="41"/>
      <c r="P1180" s="41"/>
      <c r="Q1180" s="41"/>
      <c r="R1180" s="41"/>
      <c r="S1180" s="41"/>
      <c r="T1180" s="41"/>
    </row>
    <row r="1181" spans="1:20" x14ac:dyDescent="0.15">
      <c r="A1181" s="41"/>
      <c r="B1181" s="41"/>
      <c r="C1181" s="41"/>
      <c r="D1181" s="41"/>
      <c r="E1181" s="41"/>
      <c r="F1181" s="41"/>
      <c r="G1181" s="41"/>
      <c r="H1181" s="41"/>
      <c r="I1181" s="41"/>
      <c r="J1181" s="41"/>
      <c r="K1181" s="41"/>
      <c r="L1181" s="41"/>
      <c r="M1181" s="41"/>
      <c r="N1181" s="41"/>
      <c r="O1181" s="41"/>
      <c r="P1181" s="41"/>
      <c r="Q1181" s="41"/>
      <c r="R1181" s="41"/>
      <c r="S1181" s="41"/>
      <c r="T1181" s="41"/>
    </row>
    <row r="1182" spans="1:20" x14ac:dyDescent="0.15">
      <c r="A1182" s="41"/>
      <c r="B1182" s="41"/>
      <c r="C1182" s="41"/>
      <c r="D1182" s="41"/>
      <c r="E1182" s="41"/>
      <c r="F1182" s="41"/>
      <c r="G1182" s="41"/>
      <c r="H1182" s="41"/>
      <c r="I1182" s="41"/>
      <c r="J1182" s="41"/>
      <c r="K1182" s="41"/>
      <c r="L1182" s="41"/>
      <c r="M1182" s="41"/>
      <c r="N1182" s="41"/>
      <c r="O1182" s="41"/>
      <c r="P1182" s="41"/>
      <c r="Q1182" s="41"/>
      <c r="R1182" s="41"/>
      <c r="S1182" s="41"/>
      <c r="T1182" s="41"/>
    </row>
    <row r="1183" spans="1:20" x14ac:dyDescent="0.15">
      <c r="A1183" s="41"/>
      <c r="B1183" s="41"/>
      <c r="C1183" s="41"/>
      <c r="D1183" s="41"/>
      <c r="E1183" s="41"/>
      <c r="F1183" s="41"/>
      <c r="G1183" s="41"/>
      <c r="H1183" s="41"/>
      <c r="I1183" s="41"/>
      <c r="J1183" s="41"/>
      <c r="K1183" s="41"/>
      <c r="L1183" s="41"/>
      <c r="M1183" s="41"/>
      <c r="N1183" s="41"/>
      <c r="O1183" s="41"/>
      <c r="P1183" s="41"/>
      <c r="Q1183" s="41"/>
      <c r="R1183" s="41"/>
      <c r="S1183" s="41"/>
      <c r="T1183" s="41"/>
    </row>
    <row r="1184" spans="1:20" x14ac:dyDescent="0.15">
      <c r="A1184" s="41"/>
      <c r="B1184" s="41"/>
      <c r="C1184" s="41"/>
      <c r="D1184" s="41"/>
      <c r="E1184" s="41"/>
      <c r="F1184" s="41"/>
      <c r="G1184" s="41"/>
      <c r="H1184" s="41"/>
      <c r="I1184" s="41"/>
      <c r="J1184" s="41"/>
      <c r="K1184" s="41"/>
      <c r="L1184" s="41"/>
      <c r="M1184" s="41"/>
      <c r="N1184" s="41"/>
      <c r="O1184" s="41"/>
      <c r="P1184" s="41"/>
      <c r="Q1184" s="41"/>
      <c r="R1184" s="41"/>
      <c r="S1184" s="41"/>
      <c r="T1184" s="41"/>
    </row>
    <row r="1185" spans="1:20" x14ac:dyDescent="0.15">
      <c r="A1185" s="41"/>
      <c r="B1185" s="41"/>
      <c r="C1185" s="41"/>
      <c r="D1185" s="41"/>
      <c r="E1185" s="41"/>
      <c r="F1185" s="41"/>
      <c r="G1185" s="41"/>
      <c r="H1185" s="41"/>
      <c r="I1185" s="41"/>
      <c r="J1185" s="41"/>
      <c r="K1185" s="41"/>
      <c r="L1185" s="41"/>
      <c r="M1185" s="41"/>
      <c r="N1185" s="41"/>
      <c r="O1185" s="41"/>
      <c r="P1185" s="41"/>
      <c r="Q1185" s="41"/>
      <c r="R1185" s="41"/>
      <c r="S1185" s="41"/>
      <c r="T1185" s="41"/>
    </row>
    <row r="1186" spans="1:20" x14ac:dyDescent="0.15">
      <c r="A1186" s="41"/>
      <c r="B1186" s="41"/>
      <c r="C1186" s="41"/>
      <c r="D1186" s="41"/>
      <c r="E1186" s="41"/>
      <c r="F1186" s="41"/>
      <c r="G1186" s="41"/>
      <c r="H1186" s="41"/>
      <c r="I1186" s="41"/>
      <c r="J1186" s="41"/>
      <c r="K1186" s="41"/>
      <c r="L1186" s="41"/>
      <c r="M1186" s="41"/>
      <c r="N1186" s="41"/>
      <c r="O1186" s="41"/>
      <c r="P1186" s="41"/>
      <c r="Q1186" s="41"/>
      <c r="R1186" s="41"/>
      <c r="S1186" s="41"/>
      <c r="T1186" s="41"/>
    </row>
    <row r="1187" spans="1:20" x14ac:dyDescent="0.15">
      <c r="A1187" s="41"/>
      <c r="B1187" s="41"/>
      <c r="C1187" s="41"/>
      <c r="D1187" s="41"/>
      <c r="E1187" s="41"/>
      <c r="F1187" s="41"/>
      <c r="G1187" s="41"/>
      <c r="H1187" s="41"/>
      <c r="I1187" s="41"/>
      <c r="J1187" s="41"/>
      <c r="K1187" s="41"/>
      <c r="L1187" s="41"/>
      <c r="M1187" s="41"/>
      <c r="N1187" s="41"/>
      <c r="O1187" s="41"/>
      <c r="P1187" s="41"/>
      <c r="Q1187" s="41"/>
      <c r="R1187" s="41"/>
      <c r="S1187" s="41"/>
      <c r="T1187" s="41"/>
    </row>
    <row r="1188" spans="1:20" x14ac:dyDescent="0.15">
      <c r="A1188" s="41"/>
      <c r="B1188" s="41"/>
      <c r="C1188" s="41"/>
      <c r="D1188" s="41"/>
      <c r="E1188" s="41"/>
      <c r="F1188" s="41"/>
      <c r="G1188" s="41"/>
      <c r="H1188" s="41"/>
      <c r="I1188" s="41"/>
      <c r="J1188" s="41"/>
      <c r="K1188" s="41"/>
      <c r="L1188" s="41"/>
      <c r="M1188" s="41"/>
      <c r="N1188" s="41"/>
      <c r="O1188" s="41"/>
      <c r="P1188" s="41"/>
      <c r="Q1188" s="41"/>
      <c r="R1188" s="41"/>
      <c r="S1188" s="41"/>
      <c r="T1188" s="41"/>
    </row>
    <row r="1189" spans="1:20" x14ac:dyDescent="0.15">
      <c r="A1189" s="41"/>
      <c r="B1189" s="41"/>
      <c r="C1189" s="41"/>
      <c r="D1189" s="41"/>
      <c r="E1189" s="41"/>
      <c r="F1189" s="41"/>
      <c r="G1189" s="41"/>
      <c r="H1189" s="41"/>
      <c r="I1189" s="41"/>
      <c r="J1189" s="41"/>
      <c r="K1189" s="41"/>
      <c r="L1189" s="41"/>
      <c r="M1189" s="41"/>
      <c r="N1189" s="41"/>
      <c r="O1189" s="41"/>
      <c r="P1189" s="41"/>
      <c r="Q1189" s="41"/>
      <c r="R1189" s="41"/>
      <c r="S1189" s="41"/>
      <c r="T1189" s="41"/>
    </row>
    <row r="1190" spans="1:20" x14ac:dyDescent="0.15">
      <c r="A1190" s="41"/>
      <c r="B1190" s="41"/>
      <c r="C1190" s="41"/>
      <c r="D1190" s="41"/>
      <c r="E1190" s="41"/>
      <c r="F1190" s="41"/>
      <c r="G1190" s="41"/>
      <c r="H1190" s="41"/>
      <c r="I1190" s="41"/>
      <c r="J1190" s="41"/>
      <c r="K1190" s="41"/>
      <c r="L1190" s="41"/>
      <c r="M1190" s="41"/>
      <c r="N1190" s="41"/>
      <c r="O1190" s="41"/>
      <c r="P1190" s="41"/>
      <c r="Q1190" s="41"/>
      <c r="R1190" s="41"/>
      <c r="S1190" s="41"/>
      <c r="T1190" s="41"/>
    </row>
    <row r="1191" spans="1:20" x14ac:dyDescent="0.15">
      <c r="A1191" s="41"/>
      <c r="B1191" s="41"/>
      <c r="C1191" s="41"/>
      <c r="D1191" s="41"/>
      <c r="E1191" s="41"/>
      <c r="F1191" s="41"/>
      <c r="G1191" s="41"/>
      <c r="H1191" s="41"/>
      <c r="I1191" s="41"/>
      <c r="J1191" s="41"/>
      <c r="K1191" s="41"/>
      <c r="L1191" s="41"/>
      <c r="M1191" s="41"/>
      <c r="N1191" s="41"/>
      <c r="O1191" s="41"/>
      <c r="P1191" s="41"/>
      <c r="Q1191" s="41"/>
      <c r="R1191" s="41"/>
      <c r="S1191" s="41"/>
      <c r="T1191" s="41"/>
    </row>
    <row r="1192" spans="1:20" x14ac:dyDescent="0.15">
      <c r="A1192" s="41"/>
      <c r="B1192" s="41"/>
      <c r="C1192" s="41"/>
      <c r="D1192" s="41"/>
      <c r="E1192" s="41"/>
      <c r="F1192" s="41"/>
      <c r="G1192" s="41"/>
      <c r="H1192" s="41"/>
      <c r="I1192" s="41"/>
      <c r="J1192" s="41"/>
      <c r="K1192" s="41"/>
      <c r="L1192" s="41"/>
      <c r="M1192" s="41"/>
      <c r="N1192" s="41"/>
      <c r="O1192" s="41"/>
      <c r="P1192" s="41"/>
      <c r="Q1192" s="41"/>
      <c r="R1192" s="41"/>
      <c r="S1192" s="41"/>
      <c r="T1192" s="41"/>
    </row>
    <row r="1193" spans="1:20" x14ac:dyDescent="0.15">
      <c r="A1193" s="41"/>
      <c r="B1193" s="41"/>
      <c r="C1193" s="41"/>
      <c r="D1193" s="41"/>
      <c r="E1193" s="41"/>
      <c r="F1193" s="41"/>
      <c r="G1193" s="41"/>
      <c r="H1193" s="41"/>
      <c r="I1193" s="41"/>
      <c r="J1193" s="41"/>
      <c r="K1193" s="41"/>
      <c r="L1193" s="41"/>
      <c r="M1193" s="41"/>
      <c r="N1193" s="41"/>
      <c r="O1193" s="41"/>
      <c r="P1193" s="41"/>
      <c r="Q1193" s="41"/>
      <c r="R1193" s="41"/>
      <c r="S1193" s="41"/>
      <c r="T1193" s="41"/>
    </row>
    <row r="1194" spans="1:20" x14ac:dyDescent="0.15">
      <c r="A1194" s="41"/>
      <c r="B1194" s="41"/>
      <c r="C1194" s="41"/>
      <c r="D1194" s="41"/>
      <c r="E1194" s="41"/>
      <c r="F1194" s="41"/>
      <c r="G1194" s="41"/>
      <c r="H1194" s="41"/>
      <c r="I1194" s="41"/>
      <c r="J1194" s="41"/>
      <c r="K1194" s="41"/>
      <c r="L1194" s="41"/>
      <c r="M1194" s="41"/>
      <c r="N1194" s="41"/>
      <c r="O1194" s="41"/>
      <c r="P1194" s="41"/>
      <c r="Q1194" s="41"/>
      <c r="R1194" s="41"/>
      <c r="S1194" s="41"/>
      <c r="T1194" s="41"/>
    </row>
    <row r="1195" spans="1:20" x14ac:dyDescent="0.15">
      <c r="A1195" s="41"/>
      <c r="B1195" s="41"/>
      <c r="C1195" s="41"/>
      <c r="D1195" s="41"/>
      <c r="E1195" s="41"/>
      <c r="F1195" s="41"/>
      <c r="G1195" s="41"/>
      <c r="H1195" s="41"/>
      <c r="I1195" s="41"/>
      <c r="J1195" s="41"/>
      <c r="K1195" s="41"/>
      <c r="L1195" s="41"/>
      <c r="M1195" s="41"/>
      <c r="N1195" s="41"/>
      <c r="O1195" s="41"/>
      <c r="P1195" s="41"/>
      <c r="Q1195" s="41"/>
      <c r="R1195" s="41"/>
      <c r="S1195" s="41"/>
      <c r="T1195" s="41"/>
    </row>
    <row r="1196" spans="1:20" x14ac:dyDescent="0.15">
      <c r="A1196" s="41"/>
      <c r="B1196" s="41"/>
      <c r="C1196" s="41"/>
      <c r="D1196" s="41"/>
      <c r="E1196" s="41"/>
      <c r="F1196" s="41"/>
      <c r="G1196" s="41"/>
      <c r="H1196" s="41"/>
      <c r="I1196" s="41"/>
      <c r="J1196" s="41"/>
      <c r="K1196" s="41"/>
      <c r="L1196" s="41"/>
      <c r="M1196" s="41"/>
      <c r="N1196" s="41"/>
      <c r="O1196" s="41"/>
      <c r="P1196" s="41"/>
      <c r="Q1196" s="41"/>
      <c r="R1196" s="41"/>
      <c r="S1196" s="41"/>
      <c r="T1196" s="41"/>
    </row>
    <row r="1197" spans="1:20" x14ac:dyDescent="0.15">
      <c r="A1197" s="41"/>
      <c r="B1197" s="41"/>
      <c r="C1197" s="41"/>
      <c r="D1197" s="41"/>
      <c r="E1197" s="41"/>
      <c r="F1197" s="41"/>
      <c r="G1197" s="41"/>
      <c r="H1197" s="41"/>
      <c r="I1197" s="41"/>
      <c r="J1197" s="41"/>
      <c r="K1197" s="41"/>
      <c r="L1197" s="41"/>
      <c r="M1197" s="41"/>
      <c r="N1197" s="41"/>
      <c r="O1197" s="41"/>
      <c r="P1197" s="41"/>
      <c r="Q1197" s="41"/>
      <c r="R1197" s="41"/>
      <c r="S1197" s="41"/>
      <c r="T1197" s="41"/>
    </row>
    <row r="1198" spans="1:20" x14ac:dyDescent="0.15">
      <c r="A1198" s="41"/>
      <c r="B1198" s="41"/>
      <c r="C1198" s="41"/>
      <c r="D1198" s="41"/>
      <c r="E1198" s="41"/>
      <c r="F1198" s="41"/>
      <c r="G1198" s="41"/>
      <c r="H1198" s="41"/>
      <c r="I1198" s="41"/>
      <c r="J1198" s="41"/>
      <c r="K1198" s="41"/>
      <c r="L1198" s="41"/>
      <c r="M1198" s="41"/>
      <c r="N1198" s="41"/>
      <c r="O1198" s="41"/>
      <c r="P1198" s="41"/>
      <c r="Q1198" s="41"/>
      <c r="R1198" s="41"/>
      <c r="S1198" s="41"/>
      <c r="T1198" s="41"/>
    </row>
    <row r="1199" spans="1:20" x14ac:dyDescent="0.15">
      <c r="A1199" s="41"/>
      <c r="B1199" s="41"/>
      <c r="C1199" s="41"/>
      <c r="D1199" s="41"/>
      <c r="E1199" s="41"/>
      <c r="F1199" s="41"/>
      <c r="G1199" s="41"/>
      <c r="H1199" s="41"/>
      <c r="I1199" s="41"/>
      <c r="J1199" s="41"/>
      <c r="K1199" s="41"/>
      <c r="L1199" s="41"/>
      <c r="M1199" s="41"/>
      <c r="N1199" s="41"/>
      <c r="O1199" s="41"/>
      <c r="P1199" s="41"/>
      <c r="Q1199" s="41"/>
      <c r="R1199" s="41"/>
      <c r="S1199" s="41"/>
      <c r="T1199" s="41"/>
    </row>
    <row r="1200" spans="1:20" x14ac:dyDescent="0.15">
      <c r="A1200" s="41"/>
      <c r="B1200" s="41"/>
      <c r="C1200" s="41"/>
      <c r="D1200" s="41"/>
      <c r="E1200" s="41"/>
      <c r="F1200" s="41"/>
      <c r="G1200" s="41"/>
      <c r="H1200" s="41"/>
      <c r="I1200" s="41"/>
      <c r="J1200" s="41"/>
      <c r="K1200" s="41"/>
      <c r="L1200" s="41"/>
      <c r="M1200" s="41"/>
      <c r="N1200" s="41"/>
      <c r="O1200" s="41"/>
      <c r="P1200" s="41"/>
      <c r="Q1200" s="41"/>
      <c r="R1200" s="41"/>
      <c r="S1200" s="41"/>
      <c r="T1200" s="41"/>
    </row>
    <row r="1201" spans="1:20" x14ac:dyDescent="0.15">
      <c r="A1201" s="41"/>
      <c r="B1201" s="41"/>
      <c r="C1201" s="41"/>
      <c r="D1201" s="41"/>
      <c r="E1201" s="41"/>
      <c r="F1201" s="41"/>
      <c r="G1201" s="41"/>
      <c r="H1201" s="41"/>
      <c r="I1201" s="41"/>
      <c r="J1201" s="41"/>
      <c r="K1201" s="41"/>
      <c r="L1201" s="41"/>
      <c r="M1201" s="41"/>
      <c r="N1201" s="41"/>
      <c r="O1201" s="41"/>
      <c r="P1201" s="41"/>
      <c r="Q1201" s="41"/>
      <c r="R1201" s="41"/>
      <c r="S1201" s="41"/>
      <c r="T1201" s="41"/>
    </row>
    <row r="1202" spans="1:20" x14ac:dyDescent="0.15">
      <c r="A1202" s="41"/>
      <c r="B1202" s="41"/>
      <c r="C1202" s="41"/>
      <c r="D1202" s="41"/>
      <c r="E1202" s="41"/>
      <c r="F1202" s="41"/>
      <c r="G1202" s="41"/>
      <c r="H1202" s="41"/>
      <c r="I1202" s="41"/>
      <c r="J1202" s="41"/>
      <c r="K1202" s="41"/>
      <c r="L1202" s="41"/>
      <c r="M1202" s="41"/>
      <c r="N1202" s="41"/>
      <c r="O1202" s="41"/>
      <c r="P1202" s="41"/>
      <c r="Q1202" s="41"/>
      <c r="R1202" s="41"/>
      <c r="S1202" s="41"/>
      <c r="T1202" s="41"/>
    </row>
    <row r="1203" spans="1:20" x14ac:dyDescent="0.15">
      <c r="A1203" s="41"/>
      <c r="B1203" s="41"/>
      <c r="C1203" s="41"/>
      <c r="D1203" s="41"/>
      <c r="E1203" s="41"/>
      <c r="F1203" s="41"/>
      <c r="G1203" s="41"/>
      <c r="H1203" s="41"/>
      <c r="I1203" s="41"/>
      <c r="J1203" s="41"/>
      <c r="K1203" s="41"/>
      <c r="L1203" s="41"/>
      <c r="M1203" s="41"/>
      <c r="N1203" s="41"/>
      <c r="O1203" s="41"/>
      <c r="P1203" s="41"/>
      <c r="Q1203" s="41"/>
      <c r="R1203" s="41"/>
      <c r="S1203" s="41"/>
      <c r="T1203" s="41"/>
    </row>
    <row r="1204" spans="1:20" x14ac:dyDescent="0.15">
      <c r="A1204" s="41"/>
      <c r="B1204" s="41"/>
      <c r="C1204" s="41"/>
      <c r="D1204" s="41"/>
      <c r="E1204" s="41"/>
      <c r="F1204" s="41"/>
      <c r="G1204" s="41"/>
      <c r="H1204" s="41"/>
      <c r="I1204" s="41"/>
      <c r="J1204" s="41"/>
      <c r="K1204" s="41"/>
      <c r="L1204" s="41"/>
      <c r="M1204" s="41"/>
      <c r="N1204" s="41"/>
      <c r="O1204" s="41"/>
      <c r="P1204" s="41"/>
      <c r="Q1204" s="41"/>
      <c r="R1204" s="41"/>
      <c r="S1204" s="41"/>
      <c r="T1204" s="41"/>
    </row>
    <row r="1205" spans="1:20" x14ac:dyDescent="0.15">
      <c r="A1205" s="41"/>
      <c r="B1205" s="41"/>
      <c r="C1205" s="41"/>
      <c r="D1205" s="41"/>
      <c r="E1205" s="41"/>
      <c r="F1205" s="41"/>
      <c r="G1205" s="41"/>
      <c r="H1205" s="41"/>
      <c r="I1205" s="41"/>
      <c r="J1205" s="41"/>
      <c r="K1205" s="41"/>
      <c r="L1205" s="41"/>
      <c r="M1205" s="41"/>
      <c r="N1205" s="41"/>
      <c r="O1205" s="41"/>
      <c r="P1205" s="41"/>
      <c r="Q1205" s="41"/>
      <c r="R1205" s="41"/>
      <c r="S1205" s="41"/>
      <c r="T1205" s="41"/>
    </row>
    <row r="1206" spans="1:20" x14ac:dyDescent="0.15">
      <c r="A1206" s="41"/>
      <c r="B1206" s="41"/>
      <c r="C1206" s="41"/>
      <c r="D1206" s="41"/>
      <c r="E1206" s="41"/>
      <c r="F1206" s="41"/>
      <c r="G1206" s="41"/>
      <c r="H1206" s="41"/>
      <c r="I1206" s="41"/>
      <c r="J1206" s="41"/>
      <c r="K1206" s="41"/>
      <c r="L1206" s="41"/>
      <c r="M1206" s="41"/>
      <c r="N1206" s="41"/>
      <c r="O1206" s="41"/>
      <c r="P1206" s="41"/>
      <c r="Q1206" s="41"/>
      <c r="R1206" s="41"/>
      <c r="S1206" s="41"/>
      <c r="T1206" s="41"/>
    </row>
    <row r="1207" spans="1:20" x14ac:dyDescent="0.15">
      <c r="A1207" s="41"/>
      <c r="B1207" s="41"/>
      <c r="C1207" s="41"/>
      <c r="D1207" s="41"/>
      <c r="E1207" s="41"/>
      <c r="F1207" s="41"/>
      <c r="G1207" s="41"/>
      <c r="H1207" s="41"/>
      <c r="I1207" s="41"/>
      <c r="J1207" s="41"/>
      <c r="K1207" s="41"/>
      <c r="L1207" s="41"/>
      <c r="M1207" s="41"/>
      <c r="N1207" s="41"/>
      <c r="O1207" s="41"/>
      <c r="P1207" s="41"/>
      <c r="Q1207" s="41"/>
      <c r="R1207" s="41"/>
      <c r="S1207" s="41"/>
      <c r="T1207" s="41"/>
    </row>
    <row r="1208" spans="1:20" x14ac:dyDescent="0.15">
      <c r="A1208" s="41"/>
      <c r="B1208" s="41"/>
      <c r="C1208" s="41"/>
      <c r="D1208" s="41"/>
      <c r="E1208" s="41"/>
      <c r="F1208" s="41"/>
      <c r="G1208" s="41"/>
      <c r="H1208" s="41"/>
      <c r="I1208" s="41"/>
      <c r="J1208" s="41"/>
      <c r="K1208" s="41"/>
      <c r="L1208" s="41"/>
      <c r="M1208" s="41"/>
      <c r="N1208" s="41"/>
      <c r="O1208" s="41"/>
      <c r="P1208" s="41"/>
      <c r="Q1208" s="41"/>
      <c r="R1208" s="41"/>
      <c r="S1208" s="41"/>
      <c r="T1208" s="41"/>
    </row>
    <row r="1209" spans="1:20" x14ac:dyDescent="0.15">
      <c r="A1209" s="41"/>
      <c r="B1209" s="41"/>
      <c r="C1209" s="41"/>
      <c r="D1209" s="41"/>
      <c r="E1209" s="41"/>
      <c r="F1209" s="41"/>
      <c r="G1209" s="41"/>
      <c r="H1209" s="41"/>
      <c r="I1209" s="41"/>
      <c r="J1209" s="41"/>
      <c r="K1209" s="41"/>
      <c r="L1209" s="41"/>
      <c r="M1209" s="41"/>
      <c r="N1209" s="41"/>
      <c r="O1209" s="41"/>
      <c r="P1209" s="41"/>
      <c r="Q1209" s="41"/>
      <c r="R1209" s="41"/>
      <c r="S1209" s="41"/>
      <c r="T1209" s="41"/>
    </row>
    <row r="1210" spans="1:20" x14ac:dyDescent="0.15">
      <c r="A1210" s="41"/>
      <c r="B1210" s="41"/>
      <c r="C1210" s="41"/>
      <c r="D1210" s="41"/>
      <c r="E1210" s="41"/>
      <c r="F1210" s="41"/>
      <c r="G1210" s="41"/>
      <c r="H1210" s="41"/>
      <c r="I1210" s="41"/>
      <c r="J1210" s="41"/>
      <c r="K1210" s="41"/>
      <c r="L1210" s="41"/>
      <c r="M1210" s="41"/>
      <c r="N1210" s="41"/>
      <c r="O1210" s="41"/>
      <c r="P1210" s="41"/>
      <c r="Q1210" s="41"/>
      <c r="R1210" s="41"/>
      <c r="S1210" s="41"/>
      <c r="T1210" s="41"/>
    </row>
    <row r="1211" spans="1:20" x14ac:dyDescent="0.15">
      <c r="A1211" s="41"/>
      <c r="B1211" s="41"/>
      <c r="C1211" s="41"/>
      <c r="D1211" s="41"/>
      <c r="E1211" s="41"/>
      <c r="F1211" s="41"/>
      <c r="G1211" s="41"/>
      <c r="H1211" s="41"/>
      <c r="I1211" s="41"/>
      <c r="J1211" s="41"/>
      <c r="K1211" s="41"/>
      <c r="L1211" s="41"/>
      <c r="M1211" s="41"/>
      <c r="N1211" s="41"/>
      <c r="O1211" s="41"/>
      <c r="P1211" s="41"/>
      <c r="Q1211" s="41"/>
      <c r="R1211" s="41"/>
      <c r="S1211" s="41"/>
      <c r="T1211" s="41"/>
    </row>
    <row r="1212" spans="1:20" x14ac:dyDescent="0.15">
      <c r="A1212" s="41"/>
      <c r="B1212" s="41"/>
      <c r="C1212" s="41"/>
      <c r="D1212" s="41"/>
      <c r="E1212" s="41"/>
      <c r="F1212" s="41"/>
      <c r="G1212" s="41"/>
      <c r="H1212" s="41"/>
      <c r="I1212" s="41"/>
      <c r="J1212" s="41"/>
      <c r="K1212" s="41"/>
      <c r="L1212" s="41"/>
      <c r="M1212" s="41"/>
      <c r="N1212" s="41"/>
      <c r="O1212" s="41"/>
      <c r="P1212" s="41"/>
      <c r="Q1212" s="41"/>
      <c r="R1212" s="41"/>
      <c r="S1212" s="41"/>
      <c r="T1212" s="41"/>
    </row>
    <row r="1213" spans="1:20" x14ac:dyDescent="0.15">
      <c r="A1213" s="41"/>
      <c r="B1213" s="41"/>
      <c r="C1213" s="41"/>
      <c r="D1213" s="41"/>
      <c r="E1213" s="41"/>
      <c r="F1213" s="41"/>
      <c r="G1213" s="41"/>
      <c r="H1213" s="41"/>
      <c r="I1213" s="41"/>
      <c r="J1213" s="41"/>
      <c r="K1213" s="41"/>
      <c r="L1213" s="41"/>
      <c r="M1213" s="41"/>
      <c r="N1213" s="41"/>
      <c r="O1213" s="41"/>
      <c r="P1213" s="41"/>
      <c r="Q1213" s="41"/>
      <c r="R1213" s="41"/>
      <c r="S1213" s="41"/>
      <c r="T1213" s="41"/>
    </row>
    <row r="1214" spans="1:20" x14ac:dyDescent="0.15">
      <c r="A1214" s="41"/>
      <c r="B1214" s="41"/>
      <c r="C1214" s="41"/>
      <c r="D1214" s="41"/>
      <c r="E1214" s="41"/>
      <c r="F1214" s="41"/>
      <c r="G1214" s="41"/>
      <c r="H1214" s="41"/>
      <c r="I1214" s="41"/>
      <c r="J1214" s="41"/>
      <c r="K1214" s="41"/>
      <c r="L1214" s="41"/>
      <c r="M1214" s="41"/>
      <c r="N1214" s="41"/>
      <c r="O1214" s="41"/>
      <c r="P1214" s="41"/>
      <c r="Q1214" s="41"/>
      <c r="R1214" s="41"/>
      <c r="S1214" s="41"/>
      <c r="T1214" s="41"/>
    </row>
    <row r="1215" spans="1:20" x14ac:dyDescent="0.15">
      <c r="A1215" s="41"/>
      <c r="B1215" s="41"/>
      <c r="C1215" s="41"/>
      <c r="D1215" s="41"/>
      <c r="E1215" s="41"/>
      <c r="F1215" s="41"/>
      <c r="G1215" s="41"/>
      <c r="H1215" s="41"/>
      <c r="I1215" s="41"/>
      <c r="J1215" s="41"/>
      <c r="K1215" s="41"/>
      <c r="L1215" s="41"/>
      <c r="M1215" s="41"/>
      <c r="N1215" s="41"/>
      <c r="O1215" s="41"/>
      <c r="P1215" s="41"/>
      <c r="Q1215" s="41"/>
      <c r="R1215" s="41"/>
      <c r="S1215" s="41"/>
      <c r="T1215" s="41"/>
    </row>
    <row r="1216" spans="1:20" x14ac:dyDescent="0.15">
      <c r="A1216" s="41"/>
      <c r="B1216" s="41"/>
      <c r="C1216" s="41"/>
      <c r="D1216" s="41"/>
      <c r="E1216" s="41"/>
      <c r="F1216" s="41"/>
      <c r="G1216" s="41"/>
      <c r="H1216" s="41"/>
      <c r="I1216" s="41"/>
      <c r="J1216" s="41"/>
      <c r="K1216" s="41"/>
      <c r="L1216" s="41"/>
      <c r="M1216" s="41"/>
      <c r="N1216" s="41"/>
      <c r="O1216" s="41"/>
      <c r="P1216" s="41"/>
      <c r="Q1216" s="41"/>
      <c r="R1216" s="41"/>
      <c r="S1216" s="41"/>
      <c r="T1216" s="41"/>
    </row>
    <row r="1217" spans="1:20" x14ac:dyDescent="0.15">
      <c r="A1217" s="41"/>
      <c r="B1217" s="41"/>
      <c r="C1217" s="41"/>
      <c r="D1217" s="41"/>
      <c r="E1217" s="41"/>
      <c r="F1217" s="41"/>
      <c r="G1217" s="41"/>
      <c r="H1217" s="41"/>
      <c r="I1217" s="41"/>
      <c r="J1217" s="41"/>
      <c r="K1217" s="41"/>
      <c r="L1217" s="41"/>
      <c r="M1217" s="41"/>
      <c r="N1217" s="41"/>
      <c r="O1217" s="41"/>
      <c r="P1217" s="41"/>
      <c r="Q1217" s="41"/>
      <c r="R1217" s="41"/>
      <c r="S1217" s="41"/>
      <c r="T1217" s="41"/>
    </row>
    <row r="1218" spans="1:20" x14ac:dyDescent="0.15">
      <c r="A1218" s="41"/>
      <c r="B1218" s="41"/>
      <c r="C1218" s="41"/>
      <c r="D1218" s="41"/>
      <c r="E1218" s="41"/>
      <c r="F1218" s="41"/>
      <c r="G1218" s="41"/>
      <c r="H1218" s="41"/>
      <c r="I1218" s="41"/>
      <c r="J1218" s="41"/>
      <c r="K1218" s="41"/>
      <c r="L1218" s="41"/>
      <c r="M1218" s="41"/>
      <c r="N1218" s="41"/>
      <c r="O1218" s="41"/>
      <c r="P1218" s="41"/>
      <c r="Q1218" s="41"/>
      <c r="R1218" s="41"/>
      <c r="S1218" s="41"/>
      <c r="T1218" s="41"/>
    </row>
    <row r="1219" spans="1:20" x14ac:dyDescent="0.15">
      <c r="A1219" s="41"/>
      <c r="B1219" s="41"/>
      <c r="C1219" s="41"/>
      <c r="D1219" s="41"/>
      <c r="E1219" s="41"/>
      <c r="F1219" s="41"/>
      <c r="G1219" s="41"/>
      <c r="H1219" s="41"/>
      <c r="I1219" s="41"/>
      <c r="J1219" s="41"/>
      <c r="K1219" s="41"/>
      <c r="L1219" s="41"/>
      <c r="M1219" s="41"/>
      <c r="N1219" s="41"/>
      <c r="O1219" s="41"/>
      <c r="P1219" s="41"/>
      <c r="Q1219" s="41"/>
      <c r="R1219" s="41"/>
      <c r="S1219" s="41"/>
      <c r="T1219" s="41"/>
    </row>
    <row r="1220" spans="1:20" x14ac:dyDescent="0.15">
      <c r="A1220" s="41"/>
      <c r="B1220" s="41"/>
      <c r="C1220" s="41"/>
      <c r="D1220" s="41"/>
      <c r="E1220" s="41"/>
      <c r="F1220" s="41"/>
      <c r="G1220" s="41"/>
      <c r="H1220" s="41"/>
      <c r="I1220" s="41"/>
      <c r="J1220" s="41"/>
      <c r="K1220" s="41"/>
      <c r="L1220" s="41"/>
      <c r="M1220" s="41"/>
      <c r="N1220" s="41"/>
      <c r="O1220" s="41"/>
      <c r="P1220" s="41"/>
      <c r="Q1220" s="41"/>
      <c r="R1220" s="41"/>
      <c r="S1220" s="41"/>
      <c r="T1220" s="41"/>
    </row>
    <row r="1221" spans="1:20" x14ac:dyDescent="0.15">
      <c r="A1221" s="41"/>
      <c r="B1221" s="41"/>
      <c r="C1221" s="41"/>
      <c r="D1221" s="41"/>
      <c r="E1221" s="41"/>
      <c r="F1221" s="41"/>
      <c r="G1221" s="41"/>
      <c r="H1221" s="41"/>
      <c r="I1221" s="41"/>
      <c r="J1221" s="41"/>
      <c r="K1221" s="41"/>
      <c r="L1221" s="41"/>
      <c r="M1221" s="41"/>
      <c r="N1221" s="41"/>
      <c r="O1221" s="41"/>
      <c r="P1221" s="41"/>
      <c r="Q1221" s="41"/>
      <c r="R1221" s="41"/>
      <c r="S1221" s="41"/>
      <c r="T1221" s="41"/>
    </row>
    <row r="1222" spans="1:20" x14ac:dyDescent="0.15">
      <c r="A1222" s="41"/>
      <c r="B1222" s="41"/>
      <c r="C1222" s="41"/>
      <c r="D1222" s="41"/>
      <c r="E1222" s="41"/>
      <c r="F1222" s="41"/>
      <c r="G1222" s="41"/>
      <c r="H1222" s="41"/>
      <c r="I1222" s="41"/>
      <c r="J1222" s="41"/>
      <c r="K1222" s="41"/>
      <c r="L1222" s="41"/>
      <c r="M1222" s="41"/>
      <c r="N1222" s="41"/>
      <c r="O1222" s="41"/>
      <c r="P1222" s="41"/>
      <c r="Q1222" s="41"/>
      <c r="R1222" s="41"/>
      <c r="S1222" s="41"/>
      <c r="T1222" s="41"/>
    </row>
    <row r="1223" spans="1:20" x14ac:dyDescent="0.15">
      <c r="A1223" s="41"/>
      <c r="B1223" s="41"/>
      <c r="C1223" s="41"/>
      <c r="D1223" s="41"/>
      <c r="E1223" s="41"/>
      <c r="F1223" s="41"/>
      <c r="G1223" s="41"/>
      <c r="H1223" s="41"/>
      <c r="I1223" s="41"/>
      <c r="J1223" s="41"/>
      <c r="K1223" s="41"/>
      <c r="L1223" s="41"/>
      <c r="M1223" s="41"/>
      <c r="N1223" s="41"/>
      <c r="O1223" s="41"/>
      <c r="P1223" s="41"/>
      <c r="Q1223" s="41"/>
      <c r="R1223" s="41"/>
      <c r="S1223" s="41"/>
      <c r="T1223" s="41"/>
    </row>
    <row r="1224" spans="1:20" x14ac:dyDescent="0.15">
      <c r="A1224" s="41"/>
      <c r="B1224" s="41"/>
      <c r="C1224" s="41"/>
      <c r="D1224" s="41"/>
      <c r="E1224" s="41"/>
      <c r="F1224" s="41"/>
      <c r="G1224" s="41"/>
      <c r="H1224" s="41"/>
      <c r="I1224" s="41"/>
      <c r="J1224" s="41"/>
      <c r="K1224" s="41"/>
      <c r="L1224" s="41"/>
      <c r="M1224" s="41"/>
      <c r="N1224" s="41"/>
      <c r="O1224" s="41"/>
      <c r="P1224" s="41"/>
      <c r="Q1224" s="41"/>
      <c r="R1224" s="41"/>
      <c r="S1224" s="41"/>
      <c r="T1224" s="41"/>
    </row>
    <row r="1225" spans="1:20" x14ac:dyDescent="0.15">
      <c r="A1225" s="41"/>
      <c r="B1225" s="41"/>
      <c r="C1225" s="41"/>
      <c r="D1225" s="41"/>
      <c r="E1225" s="41"/>
      <c r="F1225" s="41"/>
      <c r="G1225" s="41"/>
      <c r="H1225" s="41"/>
      <c r="I1225" s="41"/>
      <c r="J1225" s="41"/>
      <c r="K1225" s="41"/>
      <c r="L1225" s="41"/>
      <c r="M1225" s="41"/>
      <c r="N1225" s="41"/>
      <c r="O1225" s="41"/>
      <c r="P1225" s="41"/>
      <c r="Q1225" s="41"/>
      <c r="R1225" s="41"/>
      <c r="S1225" s="41"/>
      <c r="T1225" s="41"/>
    </row>
    <row r="1226" spans="1:20" x14ac:dyDescent="0.15">
      <c r="A1226" s="41"/>
      <c r="B1226" s="41"/>
      <c r="C1226" s="41"/>
      <c r="D1226" s="41"/>
      <c r="E1226" s="41"/>
      <c r="F1226" s="41"/>
      <c r="G1226" s="41"/>
      <c r="H1226" s="41"/>
      <c r="I1226" s="41"/>
      <c r="J1226" s="41"/>
      <c r="K1226" s="41"/>
      <c r="L1226" s="41"/>
      <c r="M1226" s="41"/>
      <c r="N1226" s="41"/>
      <c r="O1226" s="41"/>
      <c r="P1226" s="41"/>
      <c r="Q1226" s="41"/>
      <c r="R1226" s="41"/>
      <c r="S1226" s="41"/>
      <c r="T1226" s="41"/>
    </row>
    <row r="1227" spans="1:20" x14ac:dyDescent="0.15">
      <c r="A1227" s="41"/>
      <c r="B1227" s="41"/>
      <c r="C1227" s="41"/>
      <c r="D1227" s="41"/>
      <c r="E1227" s="41"/>
      <c r="F1227" s="41"/>
      <c r="G1227" s="41"/>
      <c r="H1227" s="41"/>
      <c r="I1227" s="41"/>
      <c r="J1227" s="41"/>
      <c r="K1227" s="41"/>
      <c r="L1227" s="41"/>
      <c r="M1227" s="41"/>
      <c r="N1227" s="41"/>
      <c r="O1227" s="41"/>
      <c r="P1227" s="41"/>
      <c r="Q1227" s="41"/>
      <c r="R1227" s="41"/>
      <c r="S1227" s="41"/>
      <c r="T1227" s="41"/>
    </row>
    <row r="1228" spans="1:20" x14ac:dyDescent="0.15">
      <c r="A1228" s="41"/>
      <c r="B1228" s="41"/>
      <c r="C1228" s="41"/>
      <c r="D1228" s="41"/>
      <c r="E1228" s="41"/>
      <c r="F1228" s="41"/>
      <c r="G1228" s="41"/>
      <c r="H1228" s="41"/>
      <c r="I1228" s="41"/>
      <c r="J1228" s="41"/>
      <c r="K1228" s="41"/>
      <c r="L1228" s="41"/>
      <c r="M1228" s="41"/>
      <c r="N1228" s="41"/>
      <c r="O1228" s="41"/>
      <c r="P1228" s="41"/>
      <c r="Q1228" s="41"/>
      <c r="R1228" s="41"/>
      <c r="S1228" s="41"/>
      <c r="T1228" s="41"/>
    </row>
    <row r="1229" spans="1:20" x14ac:dyDescent="0.15">
      <c r="A1229" s="41"/>
      <c r="B1229" s="41"/>
      <c r="C1229" s="41"/>
      <c r="D1229" s="41"/>
      <c r="E1229" s="41"/>
      <c r="F1229" s="41"/>
      <c r="G1229" s="41"/>
      <c r="H1229" s="41"/>
      <c r="I1229" s="41"/>
      <c r="J1229" s="41"/>
      <c r="K1229" s="41"/>
      <c r="L1229" s="41"/>
      <c r="M1229" s="41"/>
      <c r="N1229" s="41"/>
      <c r="O1229" s="41"/>
      <c r="P1229" s="41"/>
      <c r="Q1229" s="41"/>
      <c r="R1229" s="41"/>
      <c r="S1229" s="41"/>
      <c r="T1229" s="41"/>
    </row>
    <row r="1230" spans="1:20" x14ac:dyDescent="0.15">
      <c r="A1230" s="41"/>
      <c r="B1230" s="41"/>
      <c r="C1230" s="41"/>
      <c r="D1230" s="41"/>
      <c r="E1230" s="41"/>
      <c r="F1230" s="41"/>
      <c r="G1230" s="41"/>
      <c r="H1230" s="41"/>
      <c r="I1230" s="41"/>
      <c r="J1230" s="41"/>
      <c r="K1230" s="41"/>
      <c r="L1230" s="41"/>
      <c r="M1230" s="41"/>
      <c r="N1230" s="41"/>
      <c r="O1230" s="41"/>
      <c r="P1230" s="41"/>
      <c r="Q1230" s="41"/>
      <c r="R1230" s="41"/>
      <c r="S1230" s="41"/>
      <c r="T1230" s="41"/>
    </row>
    <row r="1231" spans="1:20" x14ac:dyDescent="0.15">
      <c r="A1231" s="41"/>
      <c r="B1231" s="41"/>
      <c r="C1231" s="41"/>
      <c r="D1231" s="41"/>
      <c r="E1231" s="41"/>
      <c r="F1231" s="41"/>
      <c r="G1231" s="41"/>
      <c r="H1231" s="41"/>
      <c r="I1231" s="41"/>
      <c r="J1231" s="41"/>
      <c r="K1231" s="41"/>
      <c r="L1231" s="41"/>
      <c r="M1231" s="41"/>
      <c r="N1231" s="41"/>
      <c r="O1231" s="41"/>
      <c r="P1231" s="41"/>
      <c r="Q1231" s="41"/>
      <c r="R1231" s="41"/>
      <c r="S1231" s="41"/>
      <c r="T1231" s="41"/>
    </row>
    <row r="1232" spans="1:20" x14ac:dyDescent="0.15">
      <c r="A1232" s="41"/>
      <c r="B1232" s="41"/>
      <c r="C1232" s="41"/>
      <c r="D1232" s="41"/>
      <c r="E1232" s="41"/>
      <c r="F1232" s="41"/>
      <c r="G1232" s="41"/>
      <c r="H1232" s="41"/>
      <c r="I1232" s="41"/>
      <c r="J1232" s="41"/>
      <c r="K1232" s="41"/>
      <c r="L1232" s="41"/>
      <c r="M1232" s="41"/>
      <c r="N1232" s="41"/>
      <c r="O1232" s="41"/>
      <c r="P1232" s="41"/>
      <c r="Q1232" s="41"/>
      <c r="R1232" s="41"/>
      <c r="S1232" s="41"/>
      <c r="T1232" s="41"/>
    </row>
    <row r="1233" spans="1:20" x14ac:dyDescent="0.15">
      <c r="A1233" s="41"/>
      <c r="B1233" s="41"/>
      <c r="C1233" s="41"/>
      <c r="D1233" s="41"/>
      <c r="E1233" s="41"/>
      <c r="F1233" s="41"/>
      <c r="G1233" s="41"/>
      <c r="H1233" s="41"/>
      <c r="I1233" s="41"/>
      <c r="J1233" s="41"/>
      <c r="K1233" s="41"/>
      <c r="L1233" s="41"/>
      <c r="M1233" s="41"/>
      <c r="N1233" s="41"/>
      <c r="O1233" s="41"/>
      <c r="P1233" s="41"/>
      <c r="Q1233" s="41"/>
      <c r="R1233" s="41"/>
      <c r="S1233" s="41"/>
      <c r="T1233" s="41"/>
    </row>
    <row r="1234" spans="1:20" x14ac:dyDescent="0.15">
      <c r="A1234" s="41"/>
      <c r="B1234" s="41"/>
      <c r="C1234" s="41"/>
      <c r="D1234" s="41"/>
      <c r="E1234" s="41"/>
      <c r="F1234" s="41"/>
      <c r="G1234" s="41"/>
      <c r="H1234" s="41"/>
      <c r="I1234" s="41"/>
      <c r="J1234" s="41"/>
      <c r="K1234" s="41"/>
      <c r="L1234" s="41"/>
      <c r="M1234" s="41"/>
      <c r="N1234" s="41"/>
      <c r="O1234" s="41"/>
      <c r="P1234" s="41"/>
      <c r="Q1234" s="41"/>
      <c r="R1234" s="41"/>
      <c r="S1234" s="41"/>
      <c r="T1234" s="41"/>
    </row>
    <row r="1235" spans="1:20" x14ac:dyDescent="0.15">
      <c r="A1235" s="41"/>
      <c r="B1235" s="41"/>
      <c r="C1235" s="41"/>
      <c r="D1235" s="41"/>
      <c r="E1235" s="41"/>
      <c r="F1235" s="41"/>
      <c r="G1235" s="41"/>
      <c r="H1235" s="41"/>
      <c r="I1235" s="41"/>
      <c r="J1235" s="41"/>
      <c r="K1235" s="41"/>
      <c r="L1235" s="41"/>
      <c r="M1235" s="41"/>
      <c r="N1235" s="41"/>
      <c r="O1235" s="41"/>
      <c r="P1235" s="41"/>
      <c r="Q1235" s="41"/>
      <c r="R1235" s="41"/>
      <c r="S1235" s="41"/>
      <c r="T1235" s="41"/>
    </row>
    <row r="1236" spans="1:20" x14ac:dyDescent="0.15">
      <c r="A1236" s="41"/>
      <c r="B1236" s="41"/>
      <c r="C1236" s="41"/>
      <c r="D1236" s="41"/>
      <c r="E1236" s="41"/>
      <c r="F1236" s="41"/>
      <c r="G1236" s="41"/>
      <c r="H1236" s="41"/>
      <c r="I1236" s="41"/>
      <c r="J1236" s="41"/>
      <c r="K1236" s="41"/>
      <c r="L1236" s="41"/>
      <c r="M1236" s="41"/>
      <c r="N1236" s="41"/>
      <c r="O1236" s="41"/>
      <c r="P1236" s="41"/>
      <c r="Q1236" s="41"/>
      <c r="R1236" s="41"/>
      <c r="S1236" s="41"/>
      <c r="T1236" s="41"/>
    </row>
    <row r="1237" spans="1:20" x14ac:dyDescent="0.15">
      <c r="A1237" s="41"/>
      <c r="B1237" s="41"/>
      <c r="C1237" s="41"/>
      <c r="D1237" s="41"/>
      <c r="E1237" s="41"/>
      <c r="F1237" s="41"/>
      <c r="G1237" s="41"/>
      <c r="H1237" s="41"/>
      <c r="I1237" s="41"/>
      <c r="J1237" s="41"/>
      <c r="K1237" s="41"/>
      <c r="L1237" s="41"/>
      <c r="M1237" s="41"/>
      <c r="N1237" s="41"/>
      <c r="O1237" s="41"/>
      <c r="P1237" s="41"/>
      <c r="Q1237" s="41"/>
      <c r="R1237" s="41"/>
      <c r="S1237" s="41"/>
      <c r="T1237" s="41"/>
    </row>
    <row r="1238" spans="1:20" x14ac:dyDescent="0.15">
      <c r="A1238" s="41"/>
      <c r="B1238" s="41"/>
      <c r="C1238" s="41"/>
      <c r="D1238" s="41"/>
      <c r="E1238" s="41"/>
      <c r="F1238" s="41"/>
      <c r="G1238" s="41"/>
      <c r="H1238" s="41"/>
      <c r="I1238" s="41"/>
      <c r="J1238" s="41"/>
      <c r="K1238" s="41"/>
      <c r="L1238" s="41"/>
      <c r="M1238" s="41"/>
      <c r="N1238" s="41"/>
      <c r="O1238" s="41"/>
      <c r="P1238" s="41"/>
      <c r="Q1238" s="41"/>
      <c r="R1238" s="41"/>
      <c r="S1238" s="41"/>
      <c r="T1238" s="41"/>
    </row>
    <row r="1239" spans="1:20" x14ac:dyDescent="0.15">
      <c r="A1239" s="41"/>
      <c r="B1239" s="41"/>
      <c r="C1239" s="41"/>
      <c r="D1239" s="41"/>
      <c r="E1239" s="41"/>
      <c r="F1239" s="41"/>
      <c r="G1239" s="41"/>
      <c r="H1239" s="41"/>
      <c r="I1239" s="41"/>
      <c r="J1239" s="41"/>
      <c r="K1239" s="41"/>
      <c r="L1239" s="41"/>
      <c r="M1239" s="41"/>
      <c r="N1239" s="41"/>
      <c r="O1239" s="41"/>
      <c r="P1239" s="41"/>
      <c r="Q1239" s="41"/>
      <c r="R1239" s="41"/>
      <c r="S1239" s="41"/>
      <c r="T1239" s="41"/>
    </row>
    <row r="1240" spans="1:20" x14ac:dyDescent="0.15">
      <c r="A1240" s="41"/>
      <c r="B1240" s="41"/>
      <c r="C1240" s="41"/>
      <c r="D1240" s="41"/>
      <c r="E1240" s="41"/>
      <c r="F1240" s="41"/>
      <c r="G1240" s="41"/>
      <c r="H1240" s="41"/>
      <c r="I1240" s="41"/>
      <c r="J1240" s="41"/>
      <c r="K1240" s="41"/>
      <c r="L1240" s="41"/>
      <c r="M1240" s="41"/>
      <c r="N1240" s="41"/>
      <c r="O1240" s="41"/>
      <c r="P1240" s="41"/>
      <c r="Q1240" s="41"/>
      <c r="R1240" s="41"/>
      <c r="S1240" s="41"/>
      <c r="T1240" s="41"/>
    </row>
    <row r="1241" spans="1:20" x14ac:dyDescent="0.15">
      <c r="A1241" s="41"/>
      <c r="B1241" s="41"/>
      <c r="C1241" s="41"/>
      <c r="D1241" s="41"/>
      <c r="E1241" s="41"/>
      <c r="F1241" s="41"/>
      <c r="G1241" s="41"/>
      <c r="H1241" s="41"/>
      <c r="I1241" s="41"/>
      <c r="J1241" s="41"/>
      <c r="K1241" s="41"/>
      <c r="L1241" s="41"/>
      <c r="M1241" s="41"/>
      <c r="N1241" s="41"/>
      <c r="O1241" s="41"/>
      <c r="P1241" s="41"/>
      <c r="Q1241" s="41"/>
      <c r="R1241" s="41"/>
      <c r="S1241" s="41"/>
      <c r="T1241" s="41"/>
    </row>
    <row r="1242" spans="1:20" x14ac:dyDescent="0.15">
      <c r="A1242" s="41"/>
      <c r="B1242" s="41"/>
      <c r="C1242" s="41"/>
      <c r="D1242" s="41"/>
      <c r="E1242" s="41"/>
      <c r="F1242" s="41"/>
      <c r="G1242" s="41"/>
      <c r="H1242" s="41"/>
      <c r="I1242" s="41"/>
      <c r="J1242" s="41"/>
      <c r="K1242" s="41"/>
      <c r="L1242" s="41"/>
      <c r="M1242" s="41"/>
      <c r="N1242" s="41"/>
      <c r="O1242" s="41"/>
      <c r="P1242" s="41"/>
      <c r="Q1242" s="41"/>
      <c r="R1242" s="41"/>
      <c r="S1242" s="41"/>
      <c r="T1242" s="41"/>
    </row>
    <row r="1243" spans="1:20" x14ac:dyDescent="0.15">
      <c r="A1243" s="41"/>
      <c r="B1243" s="41"/>
      <c r="C1243" s="41"/>
      <c r="D1243" s="41"/>
      <c r="E1243" s="41"/>
      <c r="F1243" s="41"/>
      <c r="G1243" s="41"/>
      <c r="H1243" s="41"/>
      <c r="I1243" s="41"/>
      <c r="J1243" s="41"/>
      <c r="K1243" s="41"/>
      <c r="L1243" s="41"/>
      <c r="M1243" s="41"/>
      <c r="N1243" s="41"/>
      <c r="O1243" s="41"/>
      <c r="P1243" s="41"/>
      <c r="Q1243" s="41"/>
      <c r="R1243" s="41"/>
      <c r="S1243" s="41"/>
      <c r="T1243" s="41"/>
    </row>
    <row r="1244" spans="1:20" x14ac:dyDescent="0.15">
      <c r="A1244" s="41"/>
      <c r="B1244" s="41"/>
      <c r="C1244" s="41"/>
      <c r="D1244" s="41"/>
      <c r="E1244" s="41"/>
      <c r="F1244" s="41"/>
      <c r="G1244" s="41"/>
      <c r="H1244" s="41"/>
      <c r="I1244" s="41"/>
      <c r="J1244" s="41"/>
      <c r="K1244" s="41"/>
      <c r="L1244" s="41"/>
      <c r="M1244" s="41"/>
      <c r="N1244" s="41"/>
      <c r="O1244" s="41"/>
      <c r="P1244" s="41"/>
      <c r="Q1244" s="41"/>
      <c r="R1244" s="41"/>
      <c r="S1244" s="41"/>
      <c r="T1244" s="41"/>
    </row>
    <row r="1245" spans="1:20" x14ac:dyDescent="0.15">
      <c r="A1245" s="41"/>
      <c r="B1245" s="41"/>
      <c r="C1245" s="41"/>
      <c r="D1245" s="41"/>
      <c r="E1245" s="41"/>
      <c r="F1245" s="41"/>
      <c r="G1245" s="41"/>
      <c r="H1245" s="41"/>
      <c r="I1245" s="41"/>
      <c r="J1245" s="41"/>
      <c r="K1245" s="41"/>
      <c r="L1245" s="41"/>
      <c r="M1245" s="41"/>
      <c r="N1245" s="41"/>
      <c r="O1245" s="41"/>
      <c r="P1245" s="41"/>
      <c r="Q1245" s="41"/>
      <c r="R1245" s="41"/>
      <c r="S1245" s="41"/>
      <c r="T1245" s="41"/>
    </row>
    <row r="1246" spans="1:20" x14ac:dyDescent="0.15">
      <c r="A1246" s="41"/>
      <c r="B1246" s="41"/>
      <c r="C1246" s="41"/>
      <c r="D1246" s="41"/>
      <c r="E1246" s="41"/>
      <c r="F1246" s="41"/>
      <c r="G1246" s="41"/>
      <c r="H1246" s="41"/>
      <c r="I1246" s="41"/>
      <c r="J1246" s="41"/>
      <c r="K1246" s="41"/>
      <c r="L1246" s="41"/>
      <c r="M1246" s="41"/>
      <c r="N1246" s="41"/>
      <c r="O1246" s="41"/>
      <c r="P1246" s="41"/>
      <c r="Q1246" s="41"/>
      <c r="R1246" s="41"/>
      <c r="S1246" s="41"/>
      <c r="T1246" s="41"/>
    </row>
    <row r="1247" spans="1:20" x14ac:dyDescent="0.15">
      <c r="A1247" s="41"/>
      <c r="B1247" s="41"/>
      <c r="C1247" s="41"/>
      <c r="D1247" s="41"/>
      <c r="E1247" s="41"/>
      <c r="F1247" s="41"/>
      <c r="G1247" s="41"/>
      <c r="H1247" s="41"/>
      <c r="I1247" s="41"/>
      <c r="J1247" s="41"/>
      <c r="K1247" s="41"/>
      <c r="L1247" s="41"/>
      <c r="M1247" s="41"/>
      <c r="N1247" s="41"/>
      <c r="O1247" s="41"/>
      <c r="P1247" s="41"/>
      <c r="Q1247" s="41"/>
      <c r="R1247" s="41"/>
      <c r="S1247" s="41"/>
      <c r="T1247" s="41"/>
    </row>
    <row r="1248" spans="1:20" x14ac:dyDescent="0.15">
      <c r="A1248" s="41"/>
      <c r="B1248" s="41"/>
      <c r="C1248" s="41"/>
      <c r="D1248" s="41"/>
      <c r="E1248" s="41"/>
      <c r="F1248" s="41"/>
      <c r="G1248" s="41"/>
      <c r="H1248" s="41"/>
      <c r="I1248" s="41"/>
      <c r="J1248" s="41"/>
      <c r="K1248" s="41"/>
      <c r="L1248" s="41"/>
      <c r="M1248" s="41"/>
      <c r="N1248" s="41"/>
      <c r="O1248" s="41"/>
      <c r="P1248" s="41"/>
      <c r="Q1248" s="41"/>
      <c r="R1248" s="41"/>
      <c r="S1248" s="41"/>
      <c r="T1248" s="41"/>
    </row>
    <row r="1249" spans="1:20" x14ac:dyDescent="0.15">
      <c r="A1249" s="41"/>
      <c r="B1249" s="41"/>
      <c r="C1249" s="41"/>
      <c r="D1249" s="41"/>
      <c r="E1249" s="41"/>
      <c r="F1249" s="41"/>
      <c r="G1249" s="41"/>
      <c r="H1249" s="41"/>
      <c r="I1249" s="41"/>
      <c r="J1249" s="41"/>
      <c r="K1249" s="41"/>
      <c r="L1249" s="41"/>
      <c r="M1249" s="41"/>
      <c r="N1249" s="41"/>
      <c r="O1249" s="41"/>
      <c r="P1249" s="41"/>
      <c r="Q1249" s="41"/>
      <c r="R1249" s="41"/>
      <c r="S1249" s="41"/>
      <c r="T1249" s="41"/>
    </row>
    <row r="1250" spans="1:20" x14ac:dyDescent="0.15">
      <c r="A1250" s="41"/>
      <c r="B1250" s="41"/>
      <c r="C1250" s="41"/>
      <c r="D1250" s="41"/>
      <c r="E1250" s="41"/>
      <c r="F1250" s="41"/>
      <c r="G1250" s="41"/>
      <c r="H1250" s="41"/>
      <c r="I1250" s="41"/>
      <c r="J1250" s="41"/>
      <c r="K1250" s="41"/>
      <c r="L1250" s="41"/>
      <c r="M1250" s="41"/>
      <c r="N1250" s="41"/>
      <c r="O1250" s="41"/>
      <c r="P1250" s="41"/>
      <c r="Q1250" s="41"/>
      <c r="R1250" s="41"/>
      <c r="S1250" s="41"/>
      <c r="T1250" s="41"/>
    </row>
    <row r="1251" spans="1:20" x14ac:dyDescent="0.15">
      <c r="A1251" s="41"/>
      <c r="B1251" s="41"/>
      <c r="C1251" s="41"/>
      <c r="D1251" s="41"/>
      <c r="E1251" s="41"/>
      <c r="F1251" s="41"/>
      <c r="G1251" s="41"/>
      <c r="H1251" s="41"/>
      <c r="I1251" s="41"/>
      <c r="J1251" s="41"/>
      <c r="K1251" s="41"/>
      <c r="L1251" s="41"/>
      <c r="M1251" s="41"/>
      <c r="N1251" s="41"/>
      <c r="O1251" s="41"/>
      <c r="P1251" s="41"/>
      <c r="Q1251" s="41"/>
      <c r="R1251" s="41"/>
      <c r="S1251" s="41"/>
      <c r="T1251" s="41"/>
    </row>
    <row r="1252" spans="1:20" x14ac:dyDescent="0.15">
      <c r="A1252" s="41"/>
      <c r="B1252" s="41"/>
      <c r="C1252" s="41"/>
      <c r="D1252" s="41"/>
      <c r="E1252" s="41"/>
      <c r="F1252" s="41"/>
      <c r="G1252" s="41"/>
      <c r="H1252" s="41"/>
      <c r="I1252" s="41"/>
      <c r="J1252" s="41"/>
      <c r="K1252" s="41"/>
      <c r="L1252" s="41"/>
      <c r="M1252" s="41"/>
      <c r="N1252" s="41"/>
      <c r="O1252" s="41"/>
      <c r="P1252" s="41"/>
      <c r="Q1252" s="41"/>
      <c r="R1252" s="41"/>
      <c r="S1252" s="41"/>
      <c r="T1252" s="41"/>
    </row>
    <row r="1253" spans="1:20" x14ac:dyDescent="0.15">
      <c r="A1253" s="41"/>
      <c r="B1253" s="41"/>
      <c r="C1253" s="41"/>
      <c r="D1253" s="41"/>
      <c r="E1253" s="41"/>
      <c r="F1253" s="41"/>
      <c r="G1253" s="41"/>
      <c r="H1253" s="41"/>
      <c r="I1253" s="41"/>
      <c r="J1253" s="41"/>
      <c r="K1253" s="41"/>
      <c r="L1253" s="41"/>
      <c r="M1253" s="41"/>
      <c r="N1253" s="41"/>
      <c r="O1253" s="41"/>
      <c r="P1253" s="41"/>
      <c r="Q1253" s="41"/>
      <c r="R1253" s="41"/>
      <c r="S1253" s="41"/>
      <c r="T1253" s="41"/>
    </row>
    <row r="1254" spans="1:20" x14ac:dyDescent="0.15">
      <c r="A1254" s="41"/>
      <c r="B1254" s="41"/>
      <c r="C1254" s="41"/>
      <c r="D1254" s="41"/>
      <c r="E1254" s="41"/>
      <c r="F1254" s="41"/>
      <c r="G1254" s="41"/>
      <c r="H1254" s="41"/>
      <c r="I1254" s="41"/>
      <c r="J1254" s="41"/>
      <c r="K1254" s="41"/>
      <c r="L1254" s="41"/>
      <c r="M1254" s="41"/>
      <c r="N1254" s="41"/>
      <c r="O1254" s="41"/>
      <c r="P1254" s="41"/>
      <c r="Q1254" s="41"/>
      <c r="R1254" s="41"/>
      <c r="S1254" s="41"/>
      <c r="T1254" s="41"/>
    </row>
    <row r="1255" spans="1:20" x14ac:dyDescent="0.15">
      <c r="A1255" s="41"/>
      <c r="B1255" s="41"/>
      <c r="C1255" s="41"/>
      <c r="D1255" s="41"/>
      <c r="E1255" s="41"/>
      <c r="F1255" s="41"/>
      <c r="G1255" s="41"/>
      <c r="H1255" s="41"/>
      <c r="I1255" s="41"/>
      <c r="J1255" s="41"/>
      <c r="K1255" s="41"/>
      <c r="L1255" s="41"/>
      <c r="M1255" s="41"/>
      <c r="N1255" s="41"/>
      <c r="O1255" s="41"/>
      <c r="P1255" s="41"/>
      <c r="Q1255" s="41"/>
      <c r="R1255" s="41"/>
      <c r="S1255" s="41"/>
      <c r="T1255" s="41"/>
    </row>
    <row r="1256" spans="1:20" x14ac:dyDescent="0.15">
      <c r="A1256" s="41"/>
      <c r="B1256" s="41"/>
      <c r="C1256" s="41"/>
      <c r="D1256" s="41"/>
      <c r="E1256" s="41"/>
      <c r="F1256" s="41"/>
      <c r="G1256" s="41"/>
      <c r="H1256" s="41"/>
      <c r="I1256" s="41"/>
      <c r="J1256" s="41"/>
      <c r="K1256" s="41"/>
      <c r="L1256" s="41"/>
      <c r="M1256" s="41"/>
      <c r="N1256" s="41"/>
      <c r="O1256" s="41"/>
      <c r="P1256" s="41"/>
      <c r="Q1256" s="41"/>
      <c r="R1256" s="41"/>
      <c r="S1256" s="41"/>
      <c r="T1256" s="41"/>
    </row>
    <row r="1257" spans="1:20" x14ac:dyDescent="0.15">
      <c r="A1257" s="41"/>
      <c r="B1257" s="41"/>
      <c r="C1257" s="41"/>
      <c r="D1257" s="41"/>
      <c r="E1257" s="41"/>
      <c r="F1257" s="41"/>
      <c r="G1257" s="41"/>
      <c r="H1257" s="41"/>
      <c r="I1257" s="41"/>
      <c r="J1257" s="41"/>
      <c r="K1257" s="41"/>
      <c r="L1257" s="41"/>
      <c r="M1257" s="41"/>
      <c r="N1257" s="41"/>
      <c r="O1257" s="41"/>
      <c r="P1257" s="41"/>
      <c r="Q1257" s="41"/>
      <c r="R1257" s="41"/>
      <c r="S1257" s="41"/>
      <c r="T1257" s="41"/>
    </row>
    <row r="1258" spans="1:20" x14ac:dyDescent="0.15">
      <c r="A1258" s="41"/>
      <c r="B1258" s="41"/>
      <c r="C1258" s="41"/>
      <c r="D1258" s="41"/>
      <c r="E1258" s="41"/>
      <c r="F1258" s="41"/>
      <c r="G1258" s="41"/>
      <c r="H1258" s="41"/>
      <c r="I1258" s="41"/>
      <c r="J1258" s="41"/>
      <c r="K1258" s="41"/>
      <c r="L1258" s="41"/>
      <c r="M1258" s="41"/>
      <c r="N1258" s="41"/>
      <c r="O1258" s="41"/>
      <c r="P1258" s="41"/>
      <c r="Q1258" s="41"/>
      <c r="R1258" s="41"/>
      <c r="S1258" s="41"/>
      <c r="T1258" s="41"/>
    </row>
    <row r="1259" spans="1:20" x14ac:dyDescent="0.15">
      <c r="A1259" s="41"/>
      <c r="B1259" s="41"/>
      <c r="C1259" s="41"/>
      <c r="D1259" s="41"/>
      <c r="E1259" s="41"/>
      <c r="F1259" s="41"/>
      <c r="G1259" s="41"/>
      <c r="H1259" s="41"/>
      <c r="I1259" s="41"/>
      <c r="J1259" s="41"/>
      <c r="K1259" s="41"/>
      <c r="L1259" s="41"/>
      <c r="M1259" s="41"/>
      <c r="N1259" s="41"/>
      <c r="O1259" s="41"/>
      <c r="P1259" s="41"/>
      <c r="Q1259" s="41"/>
      <c r="R1259" s="41"/>
      <c r="S1259" s="41"/>
      <c r="T1259" s="41"/>
    </row>
    <row r="1260" spans="1:20" x14ac:dyDescent="0.15">
      <c r="A1260" s="41"/>
      <c r="B1260" s="41"/>
      <c r="C1260" s="41"/>
      <c r="D1260" s="41"/>
      <c r="E1260" s="41"/>
      <c r="F1260" s="41"/>
      <c r="G1260" s="41"/>
      <c r="H1260" s="41"/>
      <c r="I1260" s="41"/>
      <c r="J1260" s="41"/>
      <c r="K1260" s="41"/>
      <c r="L1260" s="41"/>
      <c r="M1260" s="41"/>
      <c r="N1260" s="41"/>
      <c r="O1260" s="41"/>
      <c r="P1260" s="41"/>
      <c r="Q1260" s="41"/>
      <c r="R1260" s="41"/>
      <c r="S1260" s="41"/>
      <c r="T1260" s="41"/>
    </row>
    <row r="1261" spans="1:20" x14ac:dyDescent="0.15">
      <c r="A1261" s="41"/>
      <c r="B1261" s="41"/>
      <c r="C1261" s="41"/>
      <c r="D1261" s="41"/>
      <c r="E1261" s="41"/>
      <c r="F1261" s="41"/>
      <c r="G1261" s="41"/>
      <c r="H1261" s="41"/>
      <c r="I1261" s="41"/>
      <c r="J1261" s="41"/>
      <c r="K1261" s="41"/>
      <c r="L1261" s="41"/>
      <c r="M1261" s="41"/>
      <c r="N1261" s="41"/>
      <c r="O1261" s="41"/>
      <c r="P1261" s="41"/>
      <c r="Q1261" s="41"/>
      <c r="R1261" s="41"/>
      <c r="S1261" s="41"/>
      <c r="T1261" s="41"/>
    </row>
    <row r="1262" spans="1:20" x14ac:dyDescent="0.15">
      <c r="A1262" s="41"/>
      <c r="B1262" s="41"/>
      <c r="C1262" s="41"/>
      <c r="D1262" s="41"/>
      <c r="E1262" s="41"/>
      <c r="F1262" s="41"/>
      <c r="G1262" s="41"/>
      <c r="H1262" s="41"/>
      <c r="I1262" s="41"/>
      <c r="J1262" s="41"/>
      <c r="K1262" s="41"/>
      <c r="L1262" s="41"/>
      <c r="M1262" s="41"/>
      <c r="N1262" s="41"/>
      <c r="O1262" s="41"/>
      <c r="P1262" s="41"/>
      <c r="Q1262" s="41"/>
      <c r="R1262" s="41"/>
      <c r="S1262" s="41"/>
      <c r="T1262" s="41"/>
    </row>
    <row r="1263" spans="1:20" x14ac:dyDescent="0.15">
      <c r="A1263" s="41"/>
      <c r="B1263" s="41"/>
      <c r="C1263" s="41"/>
      <c r="D1263" s="41"/>
      <c r="E1263" s="41"/>
      <c r="F1263" s="41"/>
      <c r="G1263" s="41"/>
      <c r="H1263" s="41"/>
      <c r="I1263" s="41"/>
      <c r="J1263" s="41"/>
      <c r="K1263" s="41"/>
      <c r="L1263" s="41"/>
      <c r="M1263" s="41"/>
      <c r="N1263" s="41"/>
      <c r="O1263" s="41"/>
      <c r="P1263" s="41"/>
      <c r="Q1263" s="41"/>
      <c r="R1263" s="41"/>
      <c r="S1263" s="41"/>
      <c r="T1263" s="41"/>
    </row>
    <row r="1264" spans="1:20" x14ac:dyDescent="0.15">
      <c r="A1264" s="41"/>
      <c r="B1264" s="41"/>
      <c r="C1264" s="41"/>
      <c r="D1264" s="41"/>
      <c r="E1264" s="41"/>
      <c r="F1264" s="41"/>
      <c r="G1264" s="41"/>
      <c r="H1264" s="41"/>
      <c r="I1264" s="41"/>
      <c r="J1264" s="41"/>
      <c r="K1264" s="41"/>
      <c r="L1264" s="41"/>
      <c r="M1264" s="41"/>
      <c r="N1264" s="41"/>
      <c r="O1264" s="41"/>
      <c r="P1264" s="41"/>
      <c r="Q1264" s="41"/>
      <c r="R1264" s="41"/>
      <c r="S1264" s="41"/>
      <c r="T1264" s="41"/>
    </row>
    <row r="1265" spans="1:20" x14ac:dyDescent="0.15">
      <c r="A1265" s="41"/>
      <c r="B1265" s="41"/>
      <c r="C1265" s="41"/>
      <c r="D1265" s="41"/>
      <c r="E1265" s="41"/>
      <c r="F1265" s="41"/>
      <c r="G1265" s="41"/>
      <c r="H1265" s="41"/>
      <c r="I1265" s="41"/>
      <c r="J1265" s="41"/>
      <c r="K1265" s="41"/>
      <c r="L1265" s="41"/>
      <c r="M1265" s="41"/>
      <c r="N1265" s="41"/>
      <c r="O1265" s="41"/>
      <c r="P1265" s="41"/>
      <c r="Q1265" s="41"/>
      <c r="R1265" s="41"/>
      <c r="S1265" s="41"/>
      <c r="T1265" s="41"/>
    </row>
    <row r="1266" spans="1:20" x14ac:dyDescent="0.15">
      <c r="A1266" s="41"/>
      <c r="B1266" s="41"/>
      <c r="C1266" s="41"/>
      <c r="D1266" s="41"/>
      <c r="E1266" s="41"/>
      <c r="F1266" s="41"/>
      <c r="G1266" s="41"/>
      <c r="H1266" s="41"/>
      <c r="I1266" s="41"/>
      <c r="J1266" s="41"/>
      <c r="K1266" s="41"/>
      <c r="L1266" s="41"/>
      <c r="M1266" s="41"/>
      <c r="N1266" s="41"/>
      <c r="O1266" s="41"/>
      <c r="P1266" s="41"/>
      <c r="Q1266" s="41"/>
      <c r="R1266" s="41"/>
      <c r="S1266" s="41"/>
      <c r="T1266" s="41"/>
    </row>
    <row r="1267" spans="1:20" x14ac:dyDescent="0.15">
      <c r="A1267" s="41"/>
      <c r="B1267" s="41"/>
      <c r="C1267" s="41"/>
      <c r="D1267" s="41"/>
      <c r="E1267" s="41"/>
      <c r="F1267" s="41"/>
      <c r="G1267" s="41"/>
      <c r="H1267" s="41"/>
      <c r="I1267" s="41"/>
      <c r="J1267" s="41"/>
      <c r="K1267" s="41"/>
      <c r="L1267" s="41"/>
      <c r="M1267" s="41"/>
      <c r="N1267" s="41"/>
      <c r="O1267" s="41"/>
      <c r="P1267" s="41"/>
      <c r="Q1267" s="41"/>
      <c r="R1267" s="41"/>
      <c r="S1267" s="41"/>
      <c r="T1267" s="41"/>
    </row>
    <row r="1268" spans="1:20" x14ac:dyDescent="0.15">
      <c r="A1268" s="41"/>
      <c r="B1268" s="41"/>
      <c r="C1268" s="41"/>
      <c r="D1268" s="41"/>
      <c r="E1268" s="41"/>
      <c r="F1268" s="41"/>
      <c r="G1268" s="41"/>
      <c r="H1268" s="41"/>
      <c r="I1268" s="41"/>
      <c r="J1268" s="41"/>
      <c r="K1268" s="41"/>
      <c r="L1268" s="41"/>
      <c r="M1268" s="41"/>
      <c r="N1268" s="41"/>
      <c r="O1268" s="41"/>
      <c r="P1268" s="41"/>
      <c r="Q1268" s="41"/>
      <c r="R1268" s="41"/>
      <c r="S1268" s="41"/>
      <c r="T1268" s="41"/>
    </row>
    <row r="1269" spans="1:20" x14ac:dyDescent="0.15">
      <c r="A1269" s="41"/>
      <c r="B1269" s="41"/>
      <c r="C1269" s="41"/>
      <c r="D1269" s="41"/>
      <c r="E1269" s="41"/>
      <c r="F1269" s="41"/>
      <c r="G1269" s="41"/>
      <c r="H1269" s="41"/>
      <c r="I1269" s="41"/>
      <c r="J1269" s="41"/>
      <c r="K1269" s="41"/>
      <c r="L1269" s="41"/>
      <c r="M1269" s="41"/>
      <c r="N1269" s="41"/>
      <c r="O1269" s="41"/>
      <c r="P1269" s="41"/>
      <c r="Q1269" s="41"/>
      <c r="R1269" s="41"/>
      <c r="S1269" s="41"/>
      <c r="T1269" s="41"/>
    </row>
    <row r="1270" spans="1:20" x14ac:dyDescent="0.15">
      <c r="A1270" s="41"/>
      <c r="B1270" s="41"/>
      <c r="C1270" s="41"/>
      <c r="D1270" s="41"/>
      <c r="E1270" s="41"/>
      <c r="F1270" s="41"/>
      <c r="G1270" s="41"/>
      <c r="H1270" s="41"/>
      <c r="I1270" s="41"/>
      <c r="J1270" s="41"/>
      <c r="K1270" s="41"/>
      <c r="L1270" s="41"/>
      <c r="M1270" s="41"/>
      <c r="N1270" s="41"/>
      <c r="O1270" s="41"/>
      <c r="P1270" s="41"/>
      <c r="Q1270" s="41"/>
      <c r="R1270" s="41"/>
      <c r="S1270" s="41"/>
      <c r="T1270" s="41"/>
    </row>
    <row r="1271" spans="1:20" x14ac:dyDescent="0.15">
      <c r="A1271" s="41"/>
      <c r="B1271" s="41"/>
      <c r="C1271" s="41"/>
      <c r="D1271" s="41"/>
      <c r="E1271" s="41"/>
      <c r="F1271" s="41"/>
      <c r="G1271" s="41"/>
      <c r="H1271" s="41"/>
      <c r="I1271" s="41"/>
      <c r="J1271" s="41"/>
      <c r="K1271" s="41"/>
      <c r="L1271" s="41"/>
      <c r="M1271" s="41"/>
      <c r="N1271" s="41"/>
      <c r="O1271" s="41"/>
      <c r="P1271" s="41"/>
      <c r="Q1271" s="41"/>
      <c r="R1271" s="41"/>
      <c r="S1271" s="41"/>
      <c r="T1271" s="41"/>
    </row>
    <row r="1272" spans="1:20" x14ac:dyDescent="0.15">
      <c r="A1272" s="41"/>
      <c r="B1272" s="41"/>
      <c r="C1272" s="41"/>
      <c r="D1272" s="41"/>
      <c r="E1272" s="41"/>
      <c r="F1272" s="41"/>
      <c r="G1272" s="41"/>
      <c r="H1272" s="41"/>
      <c r="I1272" s="41"/>
      <c r="J1272" s="41"/>
      <c r="K1272" s="41"/>
      <c r="L1272" s="41"/>
      <c r="M1272" s="41"/>
      <c r="N1272" s="41"/>
      <c r="O1272" s="41"/>
      <c r="P1272" s="41"/>
      <c r="Q1272" s="41"/>
      <c r="R1272" s="41"/>
      <c r="S1272" s="41"/>
      <c r="T1272" s="41"/>
    </row>
    <row r="1273" spans="1:20" x14ac:dyDescent="0.15">
      <c r="A1273" s="41"/>
      <c r="B1273" s="41"/>
      <c r="C1273" s="41"/>
      <c r="D1273" s="41"/>
      <c r="E1273" s="41"/>
      <c r="F1273" s="41"/>
      <c r="G1273" s="41"/>
      <c r="H1273" s="41"/>
      <c r="I1273" s="41"/>
      <c r="J1273" s="41"/>
      <c r="K1273" s="41"/>
      <c r="L1273" s="41"/>
      <c r="M1273" s="41"/>
      <c r="N1273" s="41"/>
      <c r="O1273" s="41"/>
      <c r="P1273" s="41"/>
      <c r="Q1273" s="41"/>
      <c r="R1273" s="41"/>
      <c r="S1273" s="41"/>
      <c r="T1273" s="41"/>
    </row>
    <row r="1274" spans="1:20" x14ac:dyDescent="0.15">
      <c r="A1274" s="41"/>
      <c r="B1274" s="41"/>
      <c r="C1274" s="41"/>
      <c r="D1274" s="41"/>
      <c r="E1274" s="41"/>
      <c r="F1274" s="41"/>
      <c r="G1274" s="41"/>
      <c r="H1274" s="41"/>
      <c r="I1274" s="41"/>
      <c r="J1274" s="41"/>
      <c r="K1274" s="41"/>
      <c r="L1274" s="41"/>
      <c r="M1274" s="41"/>
      <c r="N1274" s="41"/>
      <c r="O1274" s="41"/>
      <c r="P1274" s="41"/>
      <c r="Q1274" s="41"/>
      <c r="R1274" s="41"/>
      <c r="S1274" s="41"/>
      <c r="T1274" s="41"/>
    </row>
    <row r="1275" spans="1:20" x14ac:dyDescent="0.15">
      <c r="A1275" s="41"/>
      <c r="B1275" s="41"/>
      <c r="C1275" s="41"/>
      <c r="D1275" s="41"/>
      <c r="E1275" s="41"/>
      <c r="F1275" s="41"/>
      <c r="G1275" s="41"/>
      <c r="H1275" s="41"/>
      <c r="I1275" s="41"/>
      <c r="J1275" s="41"/>
      <c r="K1275" s="41"/>
      <c r="L1275" s="41"/>
      <c r="M1275" s="41"/>
      <c r="N1275" s="41"/>
      <c r="O1275" s="41"/>
      <c r="P1275" s="41"/>
      <c r="Q1275" s="41"/>
      <c r="R1275" s="41"/>
      <c r="S1275" s="41"/>
      <c r="T1275" s="41"/>
    </row>
    <row r="1276" spans="1:20" x14ac:dyDescent="0.15">
      <c r="A1276" s="41"/>
      <c r="B1276" s="41"/>
      <c r="C1276" s="41"/>
      <c r="D1276" s="41"/>
      <c r="E1276" s="41"/>
      <c r="F1276" s="41"/>
      <c r="G1276" s="41"/>
      <c r="H1276" s="41"/>
      <c r="I1276" s="41"/>
      <c r="J1276" s="41"/>
      <c r="K1276" s="41"/>
      <c r="L1276" s="41"/>
      <c r="M1276" s="41"/>
      <c r="N1276" s="41"/>
      <c r="O1276" s="41"/>
      <c r="P1276" s="41"/>
      <c r="Q1276" s="41"/>
      <c r="R1276" s="41"/>
      <c r="S1276" s="41"/>
      <c r="T1276" s="41"/>
    </row>
    <row r="1277" spans="1:20" x14ac:dyDescent="0.15">
      <c r="A1277" s="41"/>
      <c r="B1277" s="41"/>
      <c r="C1277" s="41"/>
      <c r="D1277" s="41"/>
      <c r="E1277" s="41"/>
      <c r="F1277" s="41"/>
      <c r="G1277" s="41"/>
      <c r="H1277" s="41"/>
      <c r="I1277" s="41"/>
      <c r="J1277" s="41"/>
      <c r="K1277" s="41"/>
      <c r="L1277" s="41"/>
      <c r="M1277" s="41"/>
      <c r="N1277" s="41"/>
      <c r="O1277" s="41"/>
      <c r="P1277" s="41"/>
      <c r="Q1277" s="41"/>
      <c r="R1277" s="41"/>
      <c r="S1277" s="41"/>
      <c r="T1277" s="41"/>
    </row>
    <row r="1278" spans="1:20" x14ac:dyDescent="0.15">
      <c r="A1278" s="41"/>
      <c r="B1278" s="41"/>
      <c r="C1278" s="41"/>
      <c r="D1278" s="41"/>
      <c r="E1278" s="41"/>
      <c r="F1278" s="41"/>
      <c r="G1278" s="41"/>
      <c r="H1278" s="41"/>
      <c r="I1278" s="41"/>
      <c r="J1278" s="41"/>
      <c r="K1278" s="41"/>
      <c r="L1278" s="41"/>
      <c r="M1278" s="41"/>
      <c r="N1278" s="41"/>
      <c r="O1278" s="41"/>
      <c r="P1278" s="41"/>
      <c r="Q1278" s="41"/>
      <c r="R1278" s="41"/>
      <c r="S1278" s="41"/>
      <c r="T1278" s="41"/>
    </row>
    <row r="1279" spans="1:20" x14ac:dyDescent="0.15">
      <c r="A1279" s="41"/>
      <c r="B1279" s="41"/>
      <c r="C1279" s="41"/>
      <c r="D1279" s="41"/>
      <c r="E1279" s="41"/>
      <c r="F1279" s="41"/>
      <c r="G1279" s="41"/>
      <c r="H1279" s="41"/>
      <c r="I1279" s="41"/>
      <c r="J1279" s="41"/>
      <c r="K1279" s="41"/>
      <c r="L1279" s="41"/>
      <c r="M1279" s="41"/>
      <c r="N1279" s="41"/>
      <c r="O1279" s="41"/>
      <c r="P1279" s="41"/>
      <c r="Q1279" s="41"/>
      <c r="R1279" s="41"/>
      <c r="S1279" s="41"/>
      <c r="T1279" s="41"/>
    </row>
    <row r="1280" spans="1:20" x14ac:dyDescent="0.15">
      <c r="A1280" s="41"/>
      <c r="B1280" s="41"/>
      <c r="C1280" s="41"/>
      <c r="D1280" s="41"/>
      <c r="E1280" s="41"/>
      <c r="F1280" s="41"/>
      <c r="G1280" s="41"/>
      <c r="H1280" s="41"/>
      <c r="I1280" s="41"/>
      <c r="J1280" s="41"/>
      <c r="K1280" s="41"/>
      <c r="L1280" s="41"/>
      <c r="M1280" s="41"/>
      <c r="N1280" s="41"/>
      <c r="O1280" s="41"/>
      <c r="P1280" s="41"/>
      <c r="Q1280" s="41"/>
      <c r="R1280" s="41"/>
      <c r="S1280" s="41"/>
      <c r="T1280" s="41"/>
    </row>
    <row r="1281" spans="1:20" x14ac:dyDescent="0.15">
      <c r="A1281" s="41"/>
      <c r="B1281" s="41"/>
      <c r="C1281" s="41"/>
      <c r="D1281" s="41"/>
      <c r="E1281" s="41"/>
      <c r="F1281" s="41"/>
      <c r="G1281" s="41"/>
      <c r="H1281" s="41"/>
      <c r="I1281" s="41"/>
      <c r="J1281" s="41"/>
      <c r="K1281" s="41"/>
      <c r="L1281" s="41"/>
      <c r="M1281" s="41"/>
      <c r="N1281" s="41"/>
      <c r="O1281" s="41"/>
      <c r="P1281" s="41"/>
      <c r="Q1281" s="41"/>
      <c r="R1281" s="41"/>
      <c r="S1281" s="41"/>
      <c r="T1281" s="41"/>
    </row>
    <row r="1282" spans="1:20" x14ac:dyDescent="0.15">
      <c r="A1282" s="41"/>
      <c r="B1282" s="41"/>
      <c r="C1282" s="41"/>
      <c r="D1282" s="41"/>
      <c r="E1282" s="41"/>
      <c r="F1282" s="41"/>
      <c r="G1282" s="41"/>
      <c r="H1282" s="41"/>
      <c r="I1282" s="41"/>
      <c r="J1282" s="41"/>
      <c r="K1282" s="41"/>
      <c r="L1282" s="41"/>
      <c r="M1282" s="41"/>
      <c r="N1282" s="41"/>
      <c r="O1282" s="41"/>
      <c r="P1282" s="41"/>
      <c r="Q1282" s="41"/>
      <c r="R1282" s="41"/>
      <c r="S1282" s="41"/>
      <c r="T1282" s="41"/>
    </row>
    <row r="1283" spans="1:20" x14ac:dyDescent="0.15">
      <c r="A1283" s="41"/>
      <c r="B1283" s="41"/>
      <c r="C1283" s="41"/>
      <c r="D1283" s="41"/>
      <c r="E1283" s="41"/>
      <c r="F1283" s="41"/>
      <c r="G1283" s="41"/>
      <c r="H1283" s="41"/>
      <c r="I1283" s="41"/>
      <c r="J1283" s="41"/>
      <c r="K1283" s="41"/>
      <c r="L1283" s="41"/>
      <c r="M1283" s="41"/>
      <c r="N1283" s="41"/>
      <c r="O1283" s="41"/>
      <c r="P1283" s="41"/>
      <c r="Q1283" s="41"/>
      <c r="R1283" s="41"/>
      <c r="S1283" s="41"/>
      <c r="T1283" s="41"/>
    </row>
    <row r="1284" spans="1:20" x14ac:dyDescent="0.15">
      <c r="A1284" s="41"/>
      <c r="B1284" s="41"/>
      <c r="C1284" s="41"/>
      <c r="D1284" s="41"/>
      <c r="E1284" s="41"/>
      <c r="F1284" s="41"/>
      <c r="G1284" s="41"/>
      <c r="H1284" s="41"/>
      <c r="I1284" s="41"/>
      <c r="J1284" s="41"/>
      <c r="K1284" s="41"/>
      <c r="L1284" s="41"/>
      <c r="M1284" s="41"/>
      <c r="N1284" s="41"/>
      <c r="O1284" s="41"/>
      <c r="P1284" s="41"/>
      <c r="Q1284" s="41"/>
      <c r="R1284" s="41"/>
      <c r="S1284" s="41"/>
      <c r="T1284" s="41"/>
    </row>
    <row r="1285" spans="1:20" x14ac:dyDescent="0.15">
      <c r="A1285" s="41"/>
      <c r="B1285" s="41"/>
      <c r="C1285" s="41"/>
      <c r="D1285" s="41"/>
      <c r="E1285" s="41"/>
      <c r="F1285" s="41"/>
      <c r="G1285" s="41"/>
      <c r="H1285" s="41"/>
      <c r="I1285" s="41"/>
      <c r="J1285" s="41"/>
      <c r="K1285" s="41"/>
      <c r="L1285" s="41"/>
      <c r="M1285" s="41"/>
      <c r="N1285" s="41"/>
      <c r="O1285" s="41"/>
      <c r="P1285" s="41"/>
      <c r="Q1285" s="41"/>
      <c r="R1285" s="41"/>
      <c r="S1285" s="41"/>
      <c r="T1285" s="41"/>
    </row>
    <row r="1286" spans="1:20" x14ac:dyDescent="0.15">
      <c r="A1286" s="41"/>
      <c r="B1286" s="41"/>
      <c r="C1286" s="41"/>
      <c r="D1286" s="41"/>
      <c r="E1286" s="41"/>
      <c r="F1286" s="41"/>
      <c r="G1286" s="41"/>
      <c r="H1286" s="41"/>
      <c r="I1286" s="41"/>
      <c r="J1286" s="41"/>
      <c r="K1286" s="41"/>
      <c r="L1286" s="41"/>
      <c r="M1286" s="41"/>
      <c r="N1286" s="41"/>
      <c r="O1286" s="41"/>
      <c r="P1286" s="41"/>
      <c r="Q1286" s="41"/>
      <c r="R1286" s="41"/>
      <c r="S1286" s="41"/>
      <c r="T1286" s="41"/>
    </row>
    <row r="1287" spans="1:20" x14ac:dyDescent="0.15">
      <c r="A1287" s="41"/>
      <c r="B1287" s="41"/>
      <c r="C1287" s="41"/>
      <c r="D1287" s="41"/>
      <c r="E1287" s="41"/>
      <c r="F1287" s="41"/>
      <c r="G1287" s="41"/>
      <c r="H1287" s="41"/>
      <c r="I1287" s="41"/>
      <c r="J1287" s="41"/>
      <c r="K1287" s="41"/>
      <c r="L1287" s="41"/>
      <c r="M1287" s="41"/>
      <c r="N1287" s="41"/>
      <c r="O1287" s="41"/>
      <c r="P1287" s="41"/>
      <c r="Q1287" s="41"/>
      <c r="R1287" s="41"/>
      <c r="S1287" s="41"/>
      <c r="T1287" s="41"/>
    </row>
    <row r="1288" spans="1:20" x14ac:dyDescent="0.15">
      <c r="A1288" s="41"/>
      <c r="B1288" s="41"/>
      <c r="C1288" s="41"/>
      <c r="D1288" s="41"/>
      <c r="E1288" s="41"/>
      <c r="F1288" s="41"/>
      <c r="G1288" s="41"/>
      <c r="H1288" s="41"/>
      <c r="I1288" s="41"/>
      <c r="J1288" s="41"/>
      <c r="K1288" s="41"/>
      <c r="L1288" s="41"/>
      <c r="M1288" s="41"/>
      <c r="N1288" s="41"/>
      <c r="O1288" s="41"/>
      <c r="P1288" s="41"/>
      <c r="Q1288" s="41"/>
      <c r="R1288" s="41"/>
      <c r="S1288" s="41"/>
      <c r="T1288" s="41"/>
    </row>
    <row r="1289" spans="1:20" x14ac:dyDescent="0.15">
      <c r="A1289" s="41"/>
      <c r="B1289" s="41"/>
      <c r="C1289" s="41"/>
      <c r="D1289" s="41"/>
      <c r="E1289" s="41"/>
      <c r="F1289" s="41"/>
      <c r="G1289" s="41"/>
      <c r="H1289" s="41"/>
      <c r="I1289" s="41"/>
      <c r="J1289" s="41"/>
      <c r="K1289" s="41"/>
      <c r="L1289" s="41"/>
      <c r="M1289" s="41"/>
      <c r="N1289" s="41"/>
      <c r="O1289" s="41"/>
      <c r="P1289" s="41"/>
      <c r="Q1289" s="41"/>
      <c r="R1289" s="41"/>
      <c r="S1289" s="41"/>
      <c r="T1289" s="41"/>
    </row>
    <row r="1290" spans="1:20" x14ac:dyDescent="0.15">
      <c r="A1290" s="41"/>
      <c r="B1290" s="41"/>
      <c r="C1290" s="41"/>
      <c r="D1290" s="41"/>
      <c r="E1290" s="41"/>
      <c r="F1290" s="41"/>
      <c r="G1290" s="41"/>
      <c r="H1290" s="41"/>
      <c r="I1290" s="41"/>
      <c r="J1290" s="41"/>
      <c r="K1290" s="41"/>
      <c r="L1290" s="41"/>
      <c r="M1290" s="41"/>
      <c r="N1290" s="41"/>
      <c r="O1290" s="41"/>
      <c r="P1290" s="41"/>
      <c r="Q1290" s="41"/>
      <c r="R1290" s="41"/>
      <c r="S1290" s="41"/>
      <c r="T1290" s="41"/>
    </row>
    <row r="1291" spans="1:20" x14ac:dyDescent="0.15">
      <c r="A1291" s="41"/>
      <c r="B1291" s="41"/>
      <c r="C1291" s="41"/>
      <c r="D1291" s="41"/>
      <c r="E1291" s="41"/>
      <c r="F1291" s="41"/>
      <c r="G1291" s="41"/>
      <c r="H1291" s="41"/>
      <c r="I1291" s="41"/>
      <c r="J1291" s="41"/>
      <c r="K1291" s="41"/>
      <c r="L1291" s="41"/>
      <c r="M1291" s="41"/>
      <c r="N1291" s="41"/>
      <c r="O1291" s="41"/>
      <c r="P1291" s="41"/>
      <c r="Q1291" s="41"/>
      <c r="R1291" s="41"/>
      <c r="S1291" s="41"/>
      <c r="T1291" s="41"/>
    </row>
    <row r="1292" spans="1:20" x14ac:dyDescent="0.15">
      <c r="A1292" s="41"/>
      <c r="B1292" s="41"/>
      <c r="C1292" s="41"/>
      <c r="D1292" s="41"/>
      <c r="E1292" s="41"/>
      <c r="F1292" s="41"/>
      <c r="G1292" s="41"/>
      <c r="H1292" s="41"/>
      <c r="I1292" s="41"/>
      <c r="J1292" s="41"/>
      <c r="K1292" s="41"/>
      <c r="L1292" s="41"/>
      <c r="M1292" s="41"/>
      <c r="N1292" s="41"/>
      <c r="O1292" s="41"/>
      <c r="P1292" s="41"/>
      <c r="Q1292" s="41"/>
      <c r="R1292" s="41"/>
      <c r="S1292" s="41"/>
      <c r="T1292" s="41"/>
    </row>
    <row r="1293" spans="1:20" x14ac:dyDescent="0.15">
      <c r="A1293" s="41"/>
      <c r="B1293" s="41"/>
      <c r="C1293" s="41"/>
      <c r="D1293" s="41"/>
      <c r="E1293" s="41"/>
      <c r="F1293" s="41"/>
      <c r="G1293" s="41"/>
      <c r="H1293" s="41"/>
      <c r="I1293" s="41"/>
      <c r="J1293" s="41"/>
      <c r="K1293" s="41"/>
      <c r="L1293" s="41"/>
      <c r="M1293" s="41"/>
      <c r="N1293" s="41"/>
      <c r="O1293" s="41"/>
      <c r="P1293" s="41"/>
      <c r="Q1293" s="41"/>
      <c r="R1293" s="41"/>
      <c r="S1293" s="41"/>
      <c r="T1293" s="41"/>
    </row>
    <row r="1294" spans="1:20" x14ac:dyDescent="0.15">
      <c r="A1294" s="41"/>
      <c r="B1294" s="41"/>
      <c r="C1294" s="41"/>
      <c r="D1294" s="41"/>
      <c r="E1294" s="41"/>
      <c r="F1294" s="41"/>
      <c r="G1294" s="41"/>
      <c r="H1294" s="41"/>
      <c r="I1294" s="41"/>
      <c r="J1294" s="41"/>
      <c r="K1294" s="41"/>
      <c r="L1294" s="41"/>
      <c r="M1294" s="41"/>
      <c r="N1294" s="41"/>
      <c r="O1294" s="41"/>
      <c r="P1294" s="41"/>
      <c r="Q1294" s="41"/>
      <c r="R1294" s="41"/>
      <c r="S1294" s="41"/>
      <c r="T1294" s="41"/>
    </row>
    <row r="1295" spans="1:20" x14ac:dyDescent="0.15">
      <c r="A1295" s="41"/>
      <c r="B1295" s="41"/>
      <c r="C1295" s="41"/>
      <c r="D1295" s="41"/>
      <c r="E1295" s="41"/>
      <c r="F1295" s="41"/>
      <c r="G1295" s="41"/>
      <c r="H1295" s="41"/>
      <c r="I1295" s="41"/>
      <c r="J1295" s="41"/>
      <c r="K1295" s="41"/>
      <c r="L1295" s="41"/>
      <c r="M1295" s="41"/>
      <c r="N1295" s="41"/>
      <c r="O1295" s="41"/>
      <c r="P1295" s="41"/>
      <c r="Q1295" s="41"/>
      <c r="R1295" s="41"/>
      <c r="S1295" s="41"/>
      <c r="T1295" s="41"/>
    </row>
    <row r="1296" spans="1:20" x14ac:dyDescent="0.15">
      <c r="A1296" s="41"/>
      <c r="B1296" s="41"/>
      <c r="C1296" s="41"/>
      <c r="D1296" s="41"/>
      <c r="E1296" s="41"/>
      <c r="F1296" s="41"/>
      <c r="G1296" s="41"/>
      <c r="H1296" s="41"/>
      <c r="I1296" s="41"/>
      <c r="J1296" s="41"/>
      <c r="K1296" s="41"/>
      <c r="L1296" s="41"/>
      <c r="M1296" s="41"/>
      <c r="N1296" s="41"/>
      <c r="O1296" s="41"/>
      <c r="P1296" s="41"/>
      <c r="Q1296" s="41"/>
      <c r="R1296" s="41"/>
      <c r="S1296" s="41"/>
      <c r="T1296" s="41"/>
    </row>
    <row r="1297" spans="1:20" x14ac:dyDescent="0.15">
      <c r="A1297" s="41"/>
      <c r="B1297" s="41"/>
      <c r="C1297" s="41"/>
      <c r="D1297" s="41"/>
      <c r="E1297" s="41"/>
      <c r="F1297" s="41"/>
      <c r="G1297" s="41"/>
      <c r="H1297" s="41"/>
      <c r="I1297" s="41"/>
      <c r="J1297" s="41"/>
      <c r="K1297" s="41"/>
      <c r="L1297" s="41"/>
      <c r="M1297" s="41"/>
      <c r="N1297" s="41"/>
      <c r="O1297" s="41"/>
      <c r="P1297" s="41"/>
      <c r="Q1297" s="41"/>
      <c r="R1297" s="41"/>
      <c r="S1297" s="41"/>
      <c r="T1297" s="41"/>
    </row>
    <row r="1298" spans="1:20" x14ac:dyDescent="0.15">
      <c r="A1298" s="41"/>
      <c r="B1298" s="41"/>
      <c r="C1298" s="41"/>
      <c r="D1298" s="41"/>
      <c r="E1298" s="41"/>
      <c r="F1298" s="41"/>
      <c r="G1298" s="41"/>
      <c r="H1298" s="41"/>
      <c r="I1298" s="41"/>
      <c r="J1298" s="41"/>
      <c r="K1298" s="41"/>
      <c r="L1298" s="41"/>
      <c r="M1298" s="41"/>
      <c r="N1298" s="41"/>
      <c r="O1298" s="41"/>
      <c r="P1298" s="41"/>
      <c r="Q1298" s="41"/>
      <c r="R1298" s="41"/>
      <c r="S1298" s="41"/>
      <c r="T1298" s="41"/>
    </row>
    <row r="1299" spans="1:20" x14ac:dyDescent="0.15">
      <c r="A1299" s="41"/>
      <c r="B1299" s="41"/>
      <c r="C1299" s="41"/>
      <c r="D1299" s="41"/>
      <c r="E1299" s="41"/>
      <c r="F1299" s="41"/>
      <c r="G1299" s="41"/>
      <c r="H1299" s="41"/>
      <c r="I1299" s="41"/>
      <c r="J1299" s="41"/>
      <c r="K1299" s="41"/>
      <c r="L1299" s="41"/>
      <c r="M1299" s="41"/>
      <c r="N1299" s="41"/>
      <c r="O1299" s="41"/>
      <c r="P1299" s="41"/>
      <c r="Q1299" s="41"/>
      <c r="R1299" s="41"/>
      <c r="S1299" s="41"/>
      <c r="T1299" s="41"/>
    </row>
    <row r="1300" spans="1:20" x14ac:dyDescent="0.15">
      <c r="A1300" s="41"/>
      <c r="B1300" s="41"/>
      <c r="C1300" s="41"/>
      <c r="D1300" s="41"/>
      <c r="E1300" s="41"/>
      <c r="F1300" s="41"/>
      <c r="G1300" s="41"/>
      <c r="H1300" s="41"/>
      <c r="I1300" s="41"/>
      <c r="J1300" s="41"/>
      <c r="K1300" s="41"/>
      <c r="L1300" s="41"/>
      <c r="M1300" s="41"/>
      <c r="N1300" s="41"/>
      <c r="O1300" s="41"/>
      <c r="P1300" s="41"/>
      <c r="Q1300" s="41"/>
      <c r="R1300" s="41"/>
      <c r="S1300" s="41"/>
      <c r="T1300" s="41"/>
    </row>
    <row r="1301" spans="1:20" x14ac:dyDescent="0.15">
      <c r="A1301" s="41"/>
      <c r="B1301" s="41"/>
      <c r="C1301" s="41"/>
      <c r="D1301" s="41"/>
      <c r="E1301" s="41"/>
      <c r="F1301" s="41"/>
      <c r="G1301" s="41"/>
      <c r="H1301" s="41"/>
      <c r="I1301" s="41"/>
      <c r="J1301" s="41"/>
      <c r="K1301" s="41"/>
      <c r="L1301" s="41"/>
      <c r="M1301" s="41"/>
      <c r="N1301" s="41"/>
      <c r="O1301" s="41"/>
      <c r="P1301" s="41"/>
      <c r="Q1301" s="41"/>
      <c r="R1301" s="41"/>
      <c r="S1301" s="41"/>
      <c r="T1301" s="41"/>
    </row>
    <row r="1302" spans="1:20" x14ac:dyDescent="0.15">
      <c r="A1302" s="41"/>
      <c r="B1302" s="41"/>
      <c r="C1302" s="41"/>
      <c r="D1302" s="41"/>
      <c r="E1302" s="41"/>
      <c r="F1302" s="41"/>
      <c r="G1302" s="41"/>
      <c r="H1302" s="41"/>
      <c r="I1302" s="41"/>
      <c r="J1302" s="41"/>
      <c r="K1302" s="41"/>
      <c r="L1302" s="41"/>
      <c r="M1302" s="41"/>
      <c r="N1302" s="41"/>
      <c r="O1302" s="41"/>
      <c r="P1302" s="41"/>
      <c r="Q1302" s="41"/>
      <c r="R1302" s="41"/>
      <c r="S1302" s="41"/>
      <c r="T1302" s="41"/>
    </row>
    <row r="1303" spans="1:20" x14ac:dyDescent="0.15">
      <c r="A1303" s="41"/>
      <c r="B1303" s="41"/>
      <c r="C1303" s="41"/>
      <c r="D1303" s="41"/>
      <c r="E1303" s="41"/>
      <c r="F1303" s="41"/>
      <c r="G1303" s="41"/>
      <c r="H1303" s="41"/>
      <c r="I1303" s="41"/>
      <c r="J1303" s="41"/>
      <c r="K1303" s="41"/>
      <c r="L1303" s="41"/>
      <c r="M1303" s="41"/>
      <c r="N1303" s="41"/>
      <c r="O1303" s="41"/>
      <c r="P1303" s="41"/>
      <c r="Q1303" s="41"/>
      <c r="R1303" s="41"/>
      <c r="S1303" s="41"/>
      <c r="T1303" s="41"/>
    </row>
    <row r="1304" spans="1:20" x14ac:dyDescent="0.15">
      <c r="A1304" s="41"/>
      <c r="B1304" s="41"/>
      <c r="C1304" s="41"/>
      <c r="D1304" s="41"/>
      <c r="E1304" s="41"/>
      <c r="F1304" s="41"/>
      <c r="G1304" s="41"/>
      <c r="H1304" s="41"/>
      <c r="I1304" s="41"/>
      <c r="J1304" s="41"/>
      <c r="K1304" s="41"/>
      <c r="L1304" s="41"/>
      <c r="M1304" s="41"/>
      <c r="N1304" s="41"/>
      <c r="O1304" s="41"/>
      <c r="P1304" s="41"/>
      <c r="Q1304" s="41"/>
      <c r="R1304" s="41"/>
      <c r="S1304" s="41"/>
      <c r="T1304" s="41"/>
    </row>
    <row r="1305" spans="1:20" x14ac:dyDescent="0.15">
      <c r="A1305" s="41"/>
      <c r="B1305" s="41"/>
      <c r="C1305" s="41"/>
      <c r="D1305" s="41"/>
      <c r="E1305" s="41"/>
      <c r="F1305" s="41"/>
      <c r="G1305" s="41"/>
      <c r="H1305" s="41"/>
      <c r="I1305" s="41"/>
      <c r="J1305" s="41"/>
      <c r="K1305" s="41"/>
      <c r="L1305" s="41"/>
      <c r="M1305" s="41"/>
      <c r="N1305" s="41"/>
      <c r="O1305" s="41"/>
      <c r="P1305" s="41"/>
      <c r="Q1305" s="41"/>
      <c r="R1305" s="41"/>
      <c r="S1305" s="41"/>
      <c r="T1305" s="41"/>
    </row>
    <row r="1306" spans="1:20" x14ac:dyDescent="0.15">
      <c r="A1306" s="41"/>
      <c r="B1306" s="41"/>
      <c r="C1306" s="41"/>
      <c r="D1306" s="41"/>
      <c r="E1306" s="41"/>
      <c r="F1306" s="41"/>
      <c r="G1306" s="41"/>
      <c r="H1306" s="41"/>
      <c r="I1306" s="41"/>
      <c r="J1306" s="41"/>
      <c r="K1306" s="41"/>
      <c r="L1306" s="41"/>
      <c r="M1306" s="41"/>
      <c r="N1306" s="41"/>
      <c r="O1306" s="41"/>
      <c r="P1306" s="41"/>
      <c r="Q1306" s="41"/>
      <c r="R1306" s="41"/>
      <c r="S1306" s="41"/>
      <c r="T1306" s="41"/>
    </row>
    <row r="1307" spans="1:20" x14ac:dyDescent="0.15">
      <c r="A1307" s="41"/>
      <c r="B1307" s="41"/>
      <c r="C1307" s="41"/>
      <c r="D1307" s="41"/>
      <c r="E1307" s="41"/>
      <c r="F1307" s="41"/>
      <c r="G1307" s="41"/>
      <c r="H1307" s="41"/>
      <c r="I1307" s="41"/>
      <c r="J1307" s="41"/>
      <c r="K1307" s="41"/>
      <c r="L1307" s="41"/>
      <c r="M1307" s="41"/>
      <c r="N1307" s="41"/>
      <c r="O1307" s="41"/>
      <c r="P1307" s="41"/>
      <c r="Q1307" s="41"/>
      <c r="R1307" s="41"/>
      <c r="S1307" s="41"/>
      <c r="T1307" s="41"/>
    </row>
    <row r="1308" spans="1:20" x14ac:dyDescent="0.15">
      <c r="A1308" s="41"/>
      <c r="B1308" s="41"/>
      <c r="C1308" s="41"/>
      <c r="D1308" s="41"/>
      <c r="E1308" s="41"/>
      <c r="F1308" s="41"/>
      <c r="G1308" s="41"/>
      <c r="H1308" s="41"/>
      <c r="I1308" s="41"/>
      <c r="J1308" s="41"/>
      <c r="K1308" s="41"/>
      <c r="L1308" s="41"/>
      <c r="M1308" s="41"/>
      <c r="N1308" s="41"/>
      <c r="O1308" s="41"/>
      <c r="P1308" s="41"/>
      <c r="Q1308" s="41"/>
      <c r="R1308" s="41"/>
      <c r="S1308" s="41"/>
      <c r="T1308" s="41"/>
    </row>
    <row r="1309" spans="1:20" x14ac:dyDescent="0.15">
      <c r="A1309" s="41"/>
      <c r="B1309" s="41"/>
      <c r="C1309" s="41"/>
      <c r="D1309" s="41"/>
      <c r="E1309" s="41"/>
      <c r="F1309" s="41"/>
      <c r="G1309" s="41"/>
      <c r="H1309" s="41"/>
      <c r="I1309" s="41"/>
      <c r="J1309" s="41"/>
      <c r="K1309" s="41"/>
      <c r="L1309" s="41"/>
      <c r="M1309" s="41"/>
      <c r="N1309" s="41"/>
      <c r="O1309" s="41"/>
      <c r="P1309" s="41"/>
      <c r="Q1309" s="41"/>
      <c r="R1309" s="41"/>
      <c r="S1309" s="41"/>
      <c r="T1309" s="41"/>
    </row>
    <row r="1310" spans="1:20" x14ac:dyDescent="0.15">
      <c r="A1310" s="41"/>
      <c r="B1310" s="41"/>
      <c r="C1310" s="41"/>
      <c r="D1310" s="41"/>
      <c r="E1310" s="41"/>
      <c r="F1310" s="41"/>
      <c r="G1310" s="41"/>
      <c r="H1310" s="41"/>
      <c r="I1310" s="41"/>
      <c r="J1310" s="41"/>
      <c r="K1310" s="41"/>
      <c r="L1310" s="41"/>
      <c r="M1310" s="41"/>
      <c r="N1310" s="41"/>
      <c r="O1310" s="41"/>
      <c r="P1310" s="41"/>
      <c r="Q1310" s="41"/>
      <c r="R1310" s="41"/>
      <c r="S1310" s="41"/>
      <c r="T1310" s="41"/>
    </row>
    <row r="1311" spans="1:20" x14ac:dyDescent="0.15">
      <c r="A1311" s="41"/>
      <c r="B1311" s="41"/>
      <c r="C1311" s="41"/>
      <c r="D1311" s="41"/>
      <c r="E1311" s="41"/>
      <c r="F1311" s="41"/>
      <c r="G1311" s="41"/>
      <c r="H1311" s="41"/>
      <c r="I1311" s="41"/>
      <c r="J1311" s="41"/>
      <c r="K1311" s="41"/>
      <c r="L1311" s="41"/>
      <c r="M1311" s="41"/>
      <c r="N1311" s="41"/>
      <c r="O1311" s="41"/>
      <c r="P1311" s="41"/>
      <c r="Q1311" s="41"/>
      <c r="R1311" s="41"/>
      <c r="S1311" s="41"/>
      <c r="T1311" s="41"/>
    </row>
    <row r="1312" spans="1:20" x14ac:dyDescent="0.15">
      <c r="A1312" s="41"/>
      <c r="B1312" s="41"/>
      <c r="C1312" s="41"/>
      <c r="D1312" s="41"/>
      <c r="E1312" s="41"/>
      <c r="F1312" s="41"/>
      <c r="G1312" s="41"/>
      <c r="H1312" s="41"/>
      <c r="I1312" s="41"/>
      <c r="J1312" s="41"/>
      <c r="K1312" s="41"/>
      <c r="L1312" s="41"/>
      <c r="M1312" s="41"/>
      <c r="N1312" s="41"/>
      <c r="O1312" s="41"/>
      <c r="P1312" s="41"/>
      <c r="Q1312" s="41"/>
      <c r="R1312" s="41"/>
      <c r="S1312" s="41"/>
      <c r="T1312" s="41"/>
    </row>
    <row r="1313" spans="1:20" x14ac:dyDescent="0.15">
      <c r="A1313" s="41"/>
      <c r="B1313" s="41"/>
      <c r="C1313" s="41"/>
      <c r="D1313" s="41"/>
      <c r="E1313" s="41"/>
      <c r="F1313" s="41"/>
      <c r="G1313" s="41"/>
      <c r="H1313" s="41"/>
      <c r="I1313" s="41"/>
      <c r="J1313" s="41"/>
      <c r="K1313" s="41"/>
      <c r="L1313" s="41"/>
      <c r="M1313" s="41"/>
      <c r="N1313" s="41"/>
      <c r="O1313" s="41"/>
      <c r="P1313" s="41"/>
      <c r="Q1313" s="41"/>
      <c r="R1313" s="41"/>
      <c r="S1313" s="41"/>
      <c r="T1313" s="41"/>
    </row>
    <row r="1314" spans="1:20" x14ac:dyDescent="0.15">
      <c r="A1314" s="41"/>
      <c r="B1314" s="41"/>
      <c r="C1314" s="41"/>
      <c r="D1314" s="41"/>
      <c r="E1314" s="41"/>
      <c r="F1314" s="41"/>
      <c r="G1314" s="41"/>
      <c r="H1314" s="41"/>
      <c r="I1314" s="41"/>
      <c r="J1314" s="41"/>
      <c r="K1314" s="41"/>
      <c r="L1314" s="41"/>
      <c r="M1314" s="41"/>
      <c r="N1314" s="41"/>
      <c r="O1314" s="41"/>
      <c r="P1314" s="41"/>
      <c r="Q1314" s="41"/>
      <c r="R1314" s="41"/>
      <c r="S1314" s="41"/>
      <c r="T1314" s="41"/>
    </row>
    <row r="1315" spans="1:20" x14ac:dyDescent="0.15">
      <c r="A1315" s="41"/>
      <c r="B1315" s="41"/>
      <c r="C1315" s="41"/>
      <c r="D1315" s="41"/>
      <c r="E1315" s="41"/>
      <c r="F1315" s="41"/>
      <c r="G1315" s="41"/>
      <c r="H1315" s="41"/>
      <c r="I1315" s="41"/>
      <c r="J1315" s="41"/>
      <c r="K1315" s="41"/>
      <c r="L1315" s="41"/>
      <c r="M1315" s="41"/>
      <c r="N1315" s="41"/>
      <c r="O1315" s="41"/>
      <c r="P1315" s="41"/>
      <c r="Q1315" s="41"/>
      <c r="R1315" s="41"/>
      <c r="S1315" s="41"/>
      <c r="T1315" s="41"/>
    </row>
    <row r="1316" spans="1:20" x14ac:dyDescent="0.15">
      <c r="A1316" s="41"/>
      <c r="B1316" s="41"/>
      <c r="C1316" s="41"/>
      <c r="D1316" s="41"/>
      <c r="E1316" s="41"/>
      <c r="F1316" s="41"/>
      <c r="G1316" s="41"/>
      <c r="H1316" s="41"/>
      <c r="I1316" s="41"/>
      <c r="J1316" s="41"/>
      <c r="K1316" s="41"/>
      <c r="L1316" s="41"/>
      <c r="M1316" s="41"/>
      <c r="N1316" s="41"/>
      <c r="O1316" s="41"/>
      <c r="P1316" s="41"/>
      <c r="Q1316" s="41"/>
      <c r="R1316" s="41"/>
      <c r="S1316" s="41"/>
      <c r="T1316" s="41"/>
    </row>
    <row r="1317" spans="1:20" x14ac:dyDescent="0.15">
      <c r="A1317" s="41"/>
      <c r="B1317" s="41"/>
      <c r="C1317" s="41"/>
      <c r="D1317" s="41"/>
      <c r="E1317" s="41"/>
      <c r="F1317" s="41"/>
      <c r="G1317" s="41"/>
      <c r="H1317" s="41"/>
      <c r="I1317" s="41"/>
      <c r="J1317" s="41"/>
      <c r="K1317" s="41"/>
      <c r="L1317" s="41"/>
      <c r="M1317" s="41"/>
      <c r="N1317" s="41"/>
      <c r="O1317" s="41"/>
      <c r="P1317" s="41"/>
      <c r="Q1317" s="41"/>
      <c r="R1317" s="41"/>
      <c r="S1317" s="41"/>
      <c r="T1317" s="41"/>
    </row>
    <row r="1318" spans="1:20" x14ac:dyDescent="0.15">
      <c r="A1318" s="41"/>
      <c r="B1318" s="41"/>
      <c r="C1318" s="41"/>
      <c r="D1318" s="41"/>
      <c r="E1318" s="41"/>
      <c r="F1318" s="41"/>
      <c r="G1318" s="41"/>
      <c r="H1318" s="41"/>
      <c r="I1318" s="41"/>
      <c r="J1318" s="41"/>
      <c r="K1318" s="41"/>
      <c r="L1318" s="41"/>
      <c r="M1318" s="41"/>
      <c r="N1318" s="41"/>
      <c r="O1318" s="41"/>
      <c r="P1318" s="41"/>
      <c r="Q1318" s="41"/>
      <c r="R1318" s="41"/>
      <c r="S1318" s="41"/>
      <c r="T1318" s="41"/>
    </row>
    <row r="1319" spans="1:20" x14ac:dyDescent="0.15">
      <c r="A1319" s="41"/>
      <c r="B1319" s="41"/>
      <c r="C1319" s="41"/>
      <c r="D1319" s="41"/>
      <c r="E1319" s="41"/>
      <c r="F1319" s="41"/>
      <c r="G1319" s="41"/>
      <c r="H1319" s="41"/>
      <c r="I1319" s="41"/>
      <c r="J1319" s="41"/>
      <c r="K1319" s="41"/>
      <c r="L1319" s="41"/>
      <c r="M1319" s="41"/>
      <c r="N1319" s="41"/>
      <c r="O1319" s="41"/>
      <c r="P1319" s="41"/>
      <c r="Q1319" s="41"/>
      <c r="R1319" s="41"/>
      <c r="S1319" s="41"/>
      <c r="T1319" s="41"/>
    </row>
    <row r="1320" spans="1:20" x14ac:dyDescent="0.15">
      <c r="A1320" s="41"/>
      <c r="B1320" s="41"/>
      <c r="C1320" s="41"/>
      <c r="D1320" s="41"/>
      <c r="E1320" s="41"/>
      <c r="F1320" s="41"/>
      <c r="G1320" s="41"/>
      <c r="H1320" s="41"/>
      <c r="I1320" s="41"/>
      <c r="J1320" s="41"/>
      <c r="K1320" s="41"/>
      <c r="L1320" s="41"/>
      <c r="M1320" s="41"/>
      <c r="N1320" s="41"/>
      <c r="O1320" s="41"/>
      <c r="P1320" s="41"/>
      <c r="Q1320" s="41"/>
      <c r="R1320" s="41"/>
      <c r="S1320" s="41"/>
      <c r="T1320" s="41"/>
    </row>
    <row r="1321" spans="1:20" x14ac:dyDescent="0.15">
      <c r="A1321" s="41"/>
      <c r="B1321" s="41"/>
      <c r="C1321" s="41"/>
      <c r="D1321" s="41"/>
      <c r="E1321" s="41"/>
      <c r="F1321" s="41"/>
      <c r="G1321" s="41"/>
      <c r="H1321" s="41"/>
      <c r="I1321" s="41"/>
      <c r="J1321" s="41"/>
      <c r="K1321" s="41"/>
      <c r="L1321" s="41"/>
      <c r="M1321" s="41"/>
      <c r="N1321" s="41"/>
      <c r="O1321" s="41"/>
      <c r="P1321" s="41"/>
      <c r="Q1321" s="41"/>
      <c r="R1321" s="41"/>
      <c r="S1321" s="41"/>
      <c r="T1321" s="41"/>
    </row>
    <row r="1322" spans="1:20" x14ac:dyDescent="0.15">
      <c r="A1322" s="41"/>
      <c r="B1322" s="41"/>
      <c r="C1322" s="41"/>
      <c r="D1322" s="41"/>
      <c r="E1322" s="41"/>
      <c r="F1322" s="41"/>
      <c r="G1322" s="41"/>
      <c r="H1322" s="41"/>
      <c r="I1322" s="41"/>
      <c r="J1322" s="41"/>
      <c r="K1322" s="41"/>
      <c r="L1322" s="41"/>
      <c r="M1322" s="41"/>
      <c r="N1322" s="41"/>
      <c r="O1322" s="41"/>
      <c r="P1322" s="41"/>
      <c r="Q1322" s="41"/>
      <c r="R1322" s="41"/>
      <c r="S1322" s="41"/>
      <c r="T1322" s="41"/>
    </row>
    <row r="1323" spans="1:20" x14ac:dyDescent="0.15">
      <c r="A1323" s="41"/>
      <c r="B1323" s="41"/>
      <c r="C1323" s="41"/>
      <c r="D1323" s="41"/>
      <c r="E1323" s="41"/>
      <c r="F1323" s="41"/>
      <c r="G1323" s="41"/>
      <c r="H1323" s="41"/>
      <c r="I1323" s="41"/>
      <c r="J1323" s="41"/>
      <c r="K1323" s="41"/>
      <c r="L1323" s="41"/>
      <c r="M1323" s="41"/>
      <c r="N1323" s="41"/>
      <c r="O1323" s="41"/>
      <c r="P1323" s="41"/>
      <c r="Q1323" s="41"/>
      <c r="R1323" s="41"/>
      <c r="S1323" s="41"/>
      <c r="T1323" s="41"/>
    </row>
    <row r="1324" spans="1:20" x14ac:dyDescent="0.15">
      <c r="A1324" s="41"/>
      <c r="B1324" s="41"/>
      <c r="C1324" s="41"/>
      <c r="D1324" s="41"/>
      <c r="E1324" s="41"/>
      <c r="F1324" s="41"/>
      <c r="G1324" s="41"/>
      <c r="H1324" s="41"/>
      <c r="I1324" s="41"/>
      <c r="J1324" s="41"/>
      <c r="K1324" s="41"/>
      <c r="L1324" s="41"/>
      <c r="M1324" s="41"/>
      <c r="N1324" s="41"/>
      <c r="O1324" s="41"/>
      <c r="P1324" s="41"/>
      <c r="Q1324" s="41"/>
      <c r="R1324" s="41"/>
      <c r="S1324" s="41"/>
      <c r="T1324" s="41"/>
    </row>
    <row r="1325" spans="1:20" x14ac:dyDescent="0.15">
      <c r="A1325" s="41"/>
      <c r="B1325" s="41"/>
      <c r="C1325" s="41"/>
      <c r="D1325" s="41"/>
      <c r="E1325" s="41"/>
      <c r="F1325" s="41"/>
      <c r="G1325" s="41"/>
      <c r="H1325" s="41"/>
      <c r="I1325" s="41"/>
      <c r="J1325" s="41"/>
      <c r="K1325" s="41"/>
      <c r="L1325" s="41"/>
      <c r="M1325" s="41"/>
      <c r="N1325" s="41"/>
      <c r="O1325" s="41"/>
      <c r="P1325" s="41"/>
      <c r="Q1325" s="41"/>
      <c r="R1325" s="41"/>
      <c r="S1325" s="41"/>
      <c r="T1325" s="41"/>
    </row>
    <row r="1326" spans="1:20" x14ac:dyDescent="0.15">
      <c r="A1326" s="41"/>
      <c r="B1326" s="41"/>
      <c r="C1326" s="41"/>
      <c r="D1326" s="41"/>
      <c r="E1326" s="41"/>
      <c r="F1326" s="41"/>
      <c r="G1326" s="41"/>
      <c r="H1326" s="41"/>
      <c r="I1326" s="41"/>
      <c r="J1326" s="41"/>
      <c r="K1326" s="41"/>
      <c r="L1326" s="41"/>
      <c r="M1326" s="41"/>
      <c r="N1326" s="41"/>
      <c r="O1326" s="41"/>
      <c r="P1326" s="41"/>
      <c r="Q1326" s="41"/>
      <c r="R1326" s="41"/>
      <c r="S1326" s="41"/>
      <c r="T1326" s="41"/>
    </row>
    <row r="1327" spans="1:20" x14ac:dyDescent="0.15">
      <c r="A1327" s="41"/>
      <c r="B1327" s="41"/>
      <c r="C1327" s="41"/>
      <c r="D1327" s="41"/>
      <c r="E1327" s="41"/>
      <c r="F1327" s="41"/>
      <c r="G1327" s="41"/>
      <c r="H1327" s="41"/>
      <c r="I1327" s="41"/>
      <c r="J1327" s="41"/>
      <c r="K1327" s="41"/>
      <c r="L1327" s="41"/>
      <c r="M1327" s="41"/>
      <c r="N1327" s="41"/>
      <c r="O1327" s="41"/>
      <c r="P1327" s="41"/>
      <c r="Q1327" s="41"/>
      <c r="R1327" s="41"/>
      <c r="S1327" s="41"/>
      <c r="T1327" s="41"/>
    </row>
    <row r="1328" spans="1:20" x14ac:dyDescent="0.15">
      <c r="A1328" s="41"/>
      <c r="B1328" s="41"/>
      <c r="C1328" s="41"/>
      <c r="D1328" s="41"/>
      <c r="E1328" s="41"/>
      <c r="F1328" s="41"/>
      <c r="G1328" s="41"/>
      <c r="H1328" s="41"/>
      <c r="I1328" s="41"/>
      <c r="J1328" s="41"/>
      <c r="K1328" s="41"/>
      <c r="L1328" s="41"/>
      <c r="M1328" s="41"/>
      <c r="N1328" s="41"/>
      <c r="O1328" s="41"/>
      <c r="P1328" s="41"/>
      <c r="Q1328" s="41"/>
      <c r="R1328" s="41"/>
      <c r="S1328" s="41"/>
      <c r="T1328" s="41"/>
    </row>
    <row r="1329" spans="1:20" x14ac:dyDescent="0.15">
      <c r="A1329" s="41"/>
      <c r="B1329" s="41"/>
      <c r="C1329" s="41"/>
      <c r="D1329" s="41"/>
      <c r="E1329" s="41"/>
      <c r="F1329" s="41"/>
      <c r="G1329" s="41"/>
      <c r="H1329" s="41"/>
      <c r="I1329" s="41"/>
      <c r="J1329" s="41"/>
      <c r="K1329" s="41"/>
      <c r="L1329" s="41"/>
      <c r="M1329" s="41"/>
      <c r="N1329" s="41"/>
      <c r="O1329" s="41"/>
      <c r="P1329" s="41"/>
      <c r="Q1329" s="41"/>
      <c r="R1329" s="41"/>
      <c r="S1329" s="41"/>
      <c r="T1329" s="41"/>
    </row>
    <row r="1330" spans="1:20" x14ac:dyDescent="0.15">
      <c r="A1330" s="41"/>
      <c r="B1330" s="41"/>
      <c r="C1330" s="41"/>
      <c r="D1330" s="41"/>
      <c r="E1330" s="41"/>
      <c r="F1330" s="41"/>
      <c r="G1330" s="41"/>
      <c r="H1330" s="41"/>
      <c r="I1330" s="41"/>
      <c r="J1330" s="41"/>
      <c r="K1330" s="41"/>
      <c r="L1330" s="41"/>
      <c r="M1330" s="41"/>
      <c r="N1330" s="41"/>
      <c r="O1330" s="41"/>
      <c r="P1330" s="41"/>
      <c r="Q1330" s="41"/>
      <c r="R1330" s="41"/>
      <c r="S1330" s="41"/>
      <c r="T1330" s="41"/>
    </row>
    <row r="1331" spans="1:20" x14ac:dyDescent="0.15">
      <c r="A1331" s="41"/>
      <c r="B1331" s="41"/>
      <c r="C1331" s="41"/>
      <c r="D1331" s="41"/>
      <c r="E1331" s="41"/>
      <c r="F1331" s="41"/>
      <c r="G1331" s="41"/>
      <c r="H1331" s="41"/>
      <c r="I1331" s="41"/>
      <c r="J1331" s="41"/>
      <c r="K1331" s="41"/>
      <c r="L1331" s="41"/>
      <c r="M1331" s="41"/>
      <c r="N1331" s="41"/>
      <c r="O1331" s="41"/>
      <c r="P1331" s="41"/>
      <c r="Q1331" s="41"/>
      <c r="R1331" s="41"/>
      <c r="S1331" s="41"/>
      <c r="T1331" s="41"/>
    </row>
    <row r="1332" spans="1:20" x14ac:dyDescent="0.15">
      <c r="A1332" s="41"/>
      <c r="B1332" s="41"/>
      <c r="C1332" s="41"/>
      <c r="D1332" s="41"/>
      <c r="E1332" s="41"/>
      <c r="F1332" s="41"/>
      <c r="G1332" s="41"/>
      <c r="H1332" s="41"/>
      <c r="I1332" s="41"/>
      <c r="J1332" s="41"/>
      <c r="K1332" s="41"/>
      <c r="L1332" s="41"/>
      <c r="M1332" s="41"/>
      <c r="N1332" s="41"/>
      <c r="O1332" s="41"/>
      <c r="P1332" s="41"/>
      <c r="Q1332" s="41"/>
      <c r="R1332" s="41"/>
      <c r="S1332" s="41"/>
      <c r="T1332" s="41"/>
    </row>
    <row r="1333" spans="1:20" x14ac:dyDescent="0.15">
      <c r="A1333" s="41"/>
      <c r="B1333" s="41"/>
      <c r="C1333" s="41"/>
      <c r="D1333" s="41"/>
      <c r="E1333" s="41"/>
      <c r="F1333" s="41"/>
      <c r="G1333" s="41"/>
      <c r="H1333" s="41"/>
      <c r="I1333" s="41"/>
      <c r="J1333" s="41"/>
      <c r="K1333" s="41"/>
      <c r="L1333" s="41"/>
      <c r="M1333" s="41"/>
      <c r="N1333" s="41"/>
      <c r="O1333" s="41"/>
      <c r="P1333" s="41"/>
      <c r="Q1333" s="41"/>
      <c r="R1333" s="41"/>
      <c r="S1333" s="41"/>
      <c r="T1333" s="41"/>
    </row>
    <row r="1334" spans="1:20" x14ac:dyDescent="0.15">
      <c r="A1334" s="41"/>
      <c r="B1334" s="41"/>
      <c r="C1334" s="41"/>
      <c r="D1334" s="41"/>
      <c r="E1334" s="41"/>
      <c r="F1334" s="41"/>
      <c r="G1334" s="41"/>
      <c r="H1334" s="41"/>
      <c r="I1334" s="41"/>
      <c r="J1334" s="41"/>
      <c r="K1334" s="41"/>
      <c r="L1334" s="41"/>
      <c r="M1334" s="41"/>
      <c r="N1334" s="41"/>
      <c r="O1334" s="41"/>
      <c r="P1334" s="41"/>
      <c r="Q1334" s="41"/>
      <c r="R1334" s="41"/>
      <c r="S1334" s="41"/>
      <c r="T1334" s="41"/>
    </row>
    <row r="1335" spans="1:20" x14ac:dyDescent="0.15">
      <c r="A1335" s="41"/>
      <c r="B1335" s="41"/>
      <c r="C1335" s="41"/>
      <c r="D1335" s="41"/>
      <c r="E1335" s="41"/>
      <c r="F1335" s="41"/>
      <c r="G1335" s="41"/>
      <c r="H1335" s="41"/>
      <c r="I1335" s="41"/>
      <c r="J1335" s="41"/>
      <c r="K1335" s="41"/>
      <c r="L1335" s="41"/>
      <c r="M1335" s="41"/>
      <c r="N1335" s="41"/>
      <c r="O1335" s="41"/>
      <c r="P1335" s="41"/>
      <c r="Q1335" s="41"/>
      <c r="R1335" s="41"/>
      <c r="S1335" s="41"/>
      <c r="T1335" s="41"/>
    </row>
    <row r="1336" spans="1:20" x14ac:dyDescent="0.15">
      <c r="A1336" s="41"/>
      <c r="B1336" s="41"/>
      <c r="C1336" s="41"/>
      <c r="D1336" s="41"/>
      <c r="E1336" s="41"/>
      <c r="F1336" s="41"/>
      <c r="G1336" s="41"/>
      <c r="H1336" s="41"/>
      <c r="I1336" s="41"/>
      <c r="J1336" s="41"/>
      <c r="K1336" s="41"/>
      <c r="L1336" s="41"/>
      <c r="M1336" s="41"/>
      <c r="N1336" s="41"/>
      <c r="O1336" s="41"/>
      <c r="P1336" s="41"/>
      <c r="Q1336" s="41"/>
      <c r="R1336" s="41"/>
      <c r="S1336" s="41"/>
      <c r="T1336" s="41"/>
    </row>
    <row r="1337" spans="1:20" x14ac:dyDescent="0.15">
      <c r="A1337" s="41"/>
      <c r="B1337" s="41"/>
      <c r="C1337" s="41"/>
      <c r="D1337" s="41"/>
      <c r="E1337" s="41"/>
      <c r="F1337" s="41"/>
      <c r="G1337" s="41"/>
      <c r="H1337" s="41"/>
      <c r="I1337" s="41"/>
      <c r="J1337" s="41"/>
      <c r="K1337" s="41"/>
      <c r="L1337" s="41"/>
      <c r="M1337" s="41"/>
      <c r="N1337" s="41"/>
      <c r="O1337" s="41"/>
      <c r="P1337" s="41"/>
      <c r="Q1337" s="41"/>
      <c r="R1337" s="41"/>
      <c r="S1337" s="41"/>
      <c r="T1337" s="41"/>
    </row>
  </sheetData>
  <autoFilter ref="A1:T1337" xr:uid="{00000000-0009-0000-0000-000000000000}"/>
  <pageMargins left="0.7" right="0.7" top="0.75" bottom="0.75" header="0.3" footer="0.3"/>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9900"/>
    <outlinePr summaryBelow="0" summaryRight="0"/>
  </sheetPr>
  <dimension ref="A1:AK1032"/>
  <sheetViews>
    <sheetView workbookViewId="0">
      <pane xSplit="2" ySplit="1" topLeftCell="AD314" activePane="bottomRight" state="frozen"/>
      <selection pane="topRight" activeCell="C1" sqref="C1"/>
      <selection pane="bottomLeft" activeCell="A2" sqref="A2"/>
      <selection pane="bottomRight" activeCell="B400" sqref="B400"/>
    </sheetView>
  </sheetViews>
  <sheetFormatPr baseColWidth="10" defaultColWidth="12.6640625" defaultRowHeight="13" x14ac:dyDescent="0.15"/>
  <cols>
    <col min="1" max="1" width="8.1640625" style="70" bestFit="1" customWidth="1"/>
    <col min="2" max="2" width="21.33203125" style="70" bestFit="1" customWidth="1"/>
    <col min="3" max="3" width="10" style="70" bestFit="1" customWidth="1"/>
    <col min="4" max="4" width="11.33203125" style="70" bestFit="1" customWidth="1"/>
    <col min="5" max="5" width="9" style="70" bestFit="1" customWidth="1"/>
    <col min="6" max="6" width="21.1640625" style="70" bestFit="1" customWidth="1"/>
    <col min="7" max="7" width="26.6640625" style="70" bestFit="1" customWidth="1"/>
    <col min="8" max="8" width="34.5" style="70" bestFit="1" customWidth="1"/>
    <col min="9" max="9" width="10.1640625" style="70" bestFit="1" customWidth="1"/>
    <col min="10" max="10" width="28" style="70" bestFit="1" customWidth="1"/>
    <col min="11" max="11" width="8.6640625" style="70" bestFit="1" customWidth="1"/>
    <col min="12" max="12" width="41.83203125" style="70" bestFit="1" customWidth="1"/>
    <col min="13" max="13" width="22.5" style="70" bestFit="1" customWidth="1"/>
    <col min="14" max="14" width="24" style="70" bestFit="1" customWidth="1"/>
    <col min="15" max="15" width="11.5" style="70" bestFit="1" customWidth="1"/>
    <col min="16" max="16" width="6.83203125" style="70" bestFit="1" customWidth="1"/>
    <col min="17" max="17" width="15.83203125" style="70" bestFit="1" customWidth="1"/>
    <col min="18" max="18" width="6.83203125" style="70" bestFit="1" customWidth="1"/>
    <col min="19" max="19" width="14.33203125" style="70" bestFit="1" customWidth="1"/>
    <col min="20" max="20" width="6.5" style="70" bestFit="1" customWidth="1"/>
    <col min="21" max="21" width="15.83203125" style="70" bestFit="1" customWidth="1"/>
    <col min="22" max="22" width="16.33203125" style="70" bestFit="1" customWidth="1"/>
    <col min="23" max="24" width="16.1640625" style="70" bestFit="1" customWidth="1"/>
    <col min="25" max="25" width="11.83203125" style="70" bestFit="1" customWidth="1"/>
    <col min="26" max="26" width="11.33203125" style="70" bestFit="1" customWidth="1"/>
    <col min="27" max="27" width="11.83203125" style="70" bestFit="1" customWidth="1"/>
    <col min="28" max="28" width="11.1640625" style="70" bestFit="1" customWidth="1"/>
    <col min="29" max="29" width="25.1640625" style="70" bestFit="1" customWidth="1"/>
    <col min="30" max="30" width="19.83203125" style="70" bestFit="1" customWidth="1"/>
    <col min="31" max="31" width="17.5" style="70" bestFit="1" customWidth="1"/>
    <col min="32" max="32" width="8.33203125" style="70" bestFit="1" customWidth="1"/>
    <col min="33" max="33" width="33.33203125" style="70" bestFit="1" customWidth="1"/>
    <col min="34" max="34" width="51.6640625" style="70" bestFit="1" customWidth="1"/>
    <col min="35" max="35" width="79.1640625" style="70" bestFit="1" customWidth="1"/>
    <col min="36" max="36" width="60" style="70" bestFit="1" customWidth="1"/>
    <col min="37" max="37" width="19.83203125" style="70" bestFit="1" customWidth="1"/>
    <col min="38" max="16384" width="12.6640625" style="70"/>
  </cols>
  <sheetData>
    <row r="1" spans="1:37" s="68" customFormat="1" ht="15" x14ac:dyDescent="0.15">
      <c r="A1" s="68" t="s">
        <v>439</v>
      </c>
      <c r="B1" s="68" t="s">
        <v>33</v>
      </c>
      <c r="C1" s="74" t="s">
        <v>34</v>
      </c>
      <c r="D1" s="74" t="s">
        <v>35</v>
      </c>
      <c r="E1" s="68" t="s">
        <v>440</v>
      </c>
      <c r="F1" s="68" t="s">
        <v>441</v>
      </c>
      <c r="G1" s="68" t="s">
        <v>0</v>
      </c>
      <c r="H1" s="68" t="s">
        <v>1</v>
      </c>
      <c r="I1" s="68" t="s">
        <v>442</v>
      </c>
      <c r="J1" s="68" t="s">
        <v>443</v>
      </c>
      <c r="K1" s="68" t="s">
        <v>444</v>
      </c>
      <c r="L1" s="68" t="s">
        <v>445</v>
      </c>
      <c r="M1" s="68" t="s">
        <v>446</v>
      </c>
      <c r="N1" s="68" t="s">
        <v>447</v>
      </c>
      <c r="O1" s="68" t="s">
        <v>448</v>
      </c>
      <c r="P1" s="75" t="s">
        <v>449</v>
      </c>
      <c r="Q1" s="76" t="s">
        <v>11108</v>
      </c>
      <c r="R1" s="75" t="s">
        <v>450</v>
      </c>
      <c r="S1" s="76" t="s">
        <v>11109</v>
      </c>
      <c r="T1" s="75" t="s">
        <v>451</v>
      </c>
      <c r="U1" s="76" t="s">
        <v>11110</v>
      </c>
      <c r="V1" s="68" t="s">
        <v>11047</v>
      </c>
      <c r="W1" s="68" t="s">
        <v>11048</v>
      </c>
      <c r="X1" s="75" t="s">
        <v>11049</v>
      </c>
      <c r="Y1" s="75" t="s">
        <v>452</v>
      </c>
      <c r="Z1" s="77" t="s">
        <v>453</v>
      </c>
      <c r="AA1" s="77" t="s">
        <v>454</v>
      </c>
      <c r="AB1" s="69" t="s">
        <v>11127</v>
      </c>
      <c r="AC1" s="77" t="s">
        <v>455</v>
      </c>
      <c r="AD1" s="77" t="s">
        <v>456</v>
      </c>
      <c r="AE1" s="77" t="s">
        <v>457</v>
      </c>
      <c r="AF1" s="75" t="s">
        <v>458</v>
      </c>
      <c r="AG1" s="77" t="s">
        <v>459</v>
      </c>
      <c r="AH1" s="68" t="s">
        <v>460</v>
      </c>
      <c r="AI1" s="68" t="s">
        <v>461</v>
      </c>
      <c r="AJ1" s="68" t="s">
        <v>462</v>
      </c>
      <c r="AK1" s="74" t="s">
        <v>463</v>
      </c>
    </row>
    <row r="2" spans="1:37" x14ac:dyDescent="0.15">
      <c r="A2" s="70">
        <v>1</v>
      </c>
      <c r="B2" s="70" t="s">
        <v>36</v>
      </c>
      <c r="C2" s="78">
        <v>55.592792000000003</v>
      </c>
      <c r="D2" s="78">
        <v>10.33799</v>
      </c>
      <c r="E2" s="70" t="s">
        <v>542</v>
      </c>
      <c r="F2" s="70" t="s">
        <v>573</v>
      </c>
      <c r="G2" s="70" t="s">
        <v>4</v>
      </c>
      <c r="H2" s="70" t="s">
        <v>5</v>
      </c>
      <c r="I2" s="70" t="s">
        <v>467</v>
      </c>
      <c r="J2" s="70" t="s">
        <v>521</v>
      </c>
      <c r="N2" s="70" t="s">
        <v>495</v>
      </c>
      <c r="P2" s="72">
        <v>43.65</v>
      </c>
      <c r="Q2" s="72">
        <v>-11.99</v>
      </c>
      <c r="R2" s="72">
        <v>15.45</v>
      </c>
      <c r="S2" s="72">
        <v>13.59</v>
      </c>
      <c r="T2" s="72"/>
      <c r="U2" s="72"/>
      <c r="V2" s="72">
        <f>P2/R2*14/12</f>
        <v>3.296116504854369</v>
      </c>
      <c r="W2" s="72"/>
      <c r="X2" s="72"/>
      <c r="Y2" s="72"/>
      <c r="Z2" s="79"/>
      <c r="AA2" s="79"/>
      <c r="AB2" s="71"/>
      <c r="AC2" s="79" t="s">
        <v>1548</v>
      </c>
      <c r="AD2" s="79">
        <v>6225</v>
      </c>
      <c r="AE2" s="79">
        <v>55</v>
      </c>
      <c r="AF2" s="79" t="s">
        <v>616</v>
      </c>
      <c r="AG2" s="79" t="s">
        <v>1549</v>
      </c>
      <c r="AH2" s="70" t="s">
        <v>1550</v>
      </c>
      <c r="AI2" s="70" t="s">
        <v>1551</v>
      </c>
      <c r="AK2" s="78">
        <v>2.34</v>
      </c>
    </row>
    <row r="3" spans="1:37" x14ac:dyDescent="0.15">
      <c r="A3" s="70">
        <v>2</v>
      </c>
      <c r="B3" s="70" t="s">
        <v>40</v>
      </c>
      <c r="C3" s="78">
        <v>55.656672999999998</v>
      </c>
      <c r="D3" s="78">
        <v>11.209382</v>
      </c>
      <c r="E3" s="70" t="s">
        <v>465</v>
      </c>
      <c r="F3" s="70" t="s">
        <v>859</v>
      </c>
      <c r="G3" s="70" t="s">
        <v>11</v>
      </c>
      <c r="H3" s="70" t="s">
        <v>12</v>
      </c>
      <c r="I3" s="70" t="s">
        <v>467</v>
      </c>
      <c r="J3" s="70" t="s">
        <v>518</v>
      </c>
      <c r="N3" s="70" t="s">
        <v>920</v>
      </c>
      <c r="O3" s="97">
        <v>45112</v>
      </c>
      <c r="P3" s="72"/>
      <c r="Q3" s="72">
        <v>-20.2</v>
      </c>
      <c r="R3" s="72"/>
      <c r="S3" s="72"/>
      <c r="T3" s="72"/>
      <c r="U3" s="72"/>
      <c r="V3" s="72"/>
      <c r="W3" s="72"/>
      <c r="X3" s="72"/>
      <c r="Y3" s="72"/>
      <c r="Z3" s="79"/>
      <c r="AA3" s="79"/>
      <c r="AB3" s="71"/>
      <c r="AC3" s="79" t="s">
        <v>921</v>
      </c>
      <c r="AD3" s="79">
        <v>4060</v>
      </c>
      <c r="AE3" s="79">
        <v>45</v>
      </c>
      <c r="AF3" s="79" t="s">
        <v>474</v>
      </c>
      <c r="AG3" s="79" t="s">
        <v>922</v>
      </c>
      <c r="AH3" s="70" t="s">
        <v>923</v>
      </c>
      <c r="AI3" s="70" t="s">
        <v>924</v>
      </c>
      <c r="AK3" s="78">
        <v>7.99</v>
      </c>
    </row>
    <row r="4" spans="1:37" x14ac:dyDescent="0.15">
      <c r="A4" s="70">
        <v>3</v>
      </c>
      <c r="B4" s="70" t="s">
        <v>40</v>
      </c>
      <c r="C4" s="78">
        <v>55.656672999999998</v>
      </c>
      <c r="D4" s="78">
        <v>11.209382</v>
      </c>
      <c r="E4" s="70" t="s">
        <v>465</v>
      </c>
      <c r="F4" s="70" t="s">
        <v>859</v>
      </c>
      <c r="G4" s="70" t="s">
        <v>11</v>
      </c>
      <c r="H4" s="70" t="s">
        <v>12</v>
      </c>
      <c r="I4" s="70" t="s">
        <v>467</v>
      </c>
      <c r="J4" s="70" t="s">
        <v>521</v>
      </c>
      <c r="L4" s="70" t="s">
        <v>976</v>
      </c>
      <c r="N4" s="70" t="s">
        <v>495</v>
      </c>
      <c r="P4" s="72"/>
      <c r="Q4" s="72">
        <v>-20.6</v>
      </c>
      <c r="R4" s="72"/>
      <c r="S4" s="72"/>
      <c r="T4" s="72"/>
      <c r="U4" s="72"/>
      <c r="V4" s="72"/>
      <c r="W4" s="72"/>
      <c r="X4" s="72"/>
      <c r="Y4" s="72"/>
      <c r="Z4" s="79"/>
      <c r="AA4" s="79"/>
      <c r="AB4" s="71"/>
      <c r="AC4" s="79" t="s">
        <v>1047</v>
      </c>
      <c r="AD4" s="79">
        <v>4010</v>
      </c>
      <c r="AE4" s="79">
        <v>50</v>
      </c>
      <c r="AF4" s="79" t="s">
        <v>474</v>
      </c>
      <c r="AG4" s="79" t="s">
        <v>1048</v>
      </c>
      <c r="AH4" s="70" t="s">
        <v>923</v>
      </c>
      <c r="AI4" s="70" t="s">
        <v>1049</v>
      </c>
      <c r="AK4" s="78">
        <v>7.99</v>
      </c>
    </row>
    <row r="5" spans="1:37" x14ac:dyDescent="0.15">
      <c r="A5" s="70">
        <v>4</v>
      </c>
      <c r="B5" s="70" t="s">
        <v>40</v>
      </c>
      <c r="C5" s="78">
        <v>55.656672999999998</v>
      </c>
      <c r="D5" s="78">
        <v>11.209382</v>
      </c>
      <c r="E5" s="70" t="s">
        <v>465</v>
      </c>
      <c r="F5" s="70" t="s">
        <v>859</v>
      </c>
      <c r="G5" s="70" t="s">
        <v>11</v>
      </c>
      <c r="H5" s="70" t="s">
        <v>12</v>
      </c>
      <c r="I5" s="70" t="s">
        <v>467</v>
      </c>
      <c r="J5" s="70" t="s">
        <v>518</v>
      </c>
      <c r="L5" s="70" t="s">
        <v>976</v>
      </c>
      <c r="N5" s="70" t="s">
        <v>495</v>
      </c>
      <c r="P5" s="72"/>
      <c r="Q5" s="72">
        <v>-19.5</v>
      </c>
      <c r="R5" s="72"/>
      <c r="S5" s="72"/>
      <c r="T5" s="72"/>
      <c r="U5" s="72"/>
      <c r="V5" s="72"/>
      <c r="W5" s="72"/>
      <c r="X5" s="72"/>
      <c r="Y5" s="72"/>
      <c r="Z5" s="79"/>
      <c r="AA5" s="79"/>
      <c r="AB5" s="71"/>
      <c r="AC5" s="79" t="s">
        <v>1050</v>
      </c>
      <c r="AD5" s="79">
        <v>4410</v>
      </c>
      <c r="AE5" s="79">
        <v>55</v>
      </c>
      <c r="AF5" s="79" t="s">
        <v>474</v>
      </c>
      <c r="AG5" s="79" t="s">
        <v>1051</v>
      </c>
      <c r="AH5" s="70" t="s">
        <v>923</v>
      </c>
      <c r="AI5" s="70" t="s">
        <v>1052</v>
      </c>
      <c r="AK5" s="78">
        <v>7.99</v>
      </c>
    </row>
    <row r="6" spans="1:37" x14ac:dyDescent="0.15">
      <c r="A6" s="70">
        <v>5</v>
      </c>
      <c r="B6" s="70" t="s">
        <v>40</v>
      </c>
      <c r="C6" s="78">
        <v>55.656672999999998</v>
      </c>
      <c r="D6" s="78">
        <v>11.209382</v>
      </c>
      <c r="E6" s="70" t="s">
        <v>465</v>
      </c>
      <c r="F6" s="70" t="s">
        <v>859</v>
      </c>
      <c r="G6" s="70" t="s">
        <v>11</v>
      </c>
      <c r="H6" s="70" t="s">
        <v>12</v>
      </c>
      <c r="I6" s="70" t="s">
        <v>467</v>
      </c>
      <c r="J6" s="70" t="s">
        <v>518</v>
      </c>
      <c r="L6" s="70" t="s">
        <v>949</v>
      </c>
      <c r="N6" s="70" t="s">
        <v>495</v>
      </c>
      <c r="O6" s="97"/>
      <c r="P6" s="72"/>
      <c r="Q6" s="72">
        <v>-19.600000000000001</v>
      </c>
      <c r="R6" s="72"/>
      <c r="S6" s="72"/>
      <c r="T6" s="72"/>
      <c r="U6" s="72"/>
      <c r="V6" s="72"/>
      <c r="W6" s="72"/>
      <c r="X6" s="72"/>
      <c r="Y6" s="72"/>
      <c r="Z6" s="79"/>
      <c r="AA6" s="79"/>
      <c r="AB6" s="71"/>
      <c r="AC6" s="79" t="s">
        <v>1053</v>
      </c>
      <c r="AD6" s="79">
        <v>4190</v>
      </c>
      <c r="AE6" s="79">
        <v>60</v>
      </c>
      <c r="AF6" s="79" t="s">
        <v>474</v>
      </c>
      <c r="AG6" s="79" t="s">
        <v>1054</v>
      </c>
      <c r="AH6" s="70" t="s">
        <v>923</v>
      </c>
      <c r="AI6" s="70" t="s">
        <v>1055</v>
      </c>
      <c r="AK6" s="78">
        <v>7.99</v>
      </c>
    </row>
    <row r="7" spans="1:37" x14ac:dyDescent="0.15">
      <c r="A7" s="70">
        <v>6</v>
      </c>
      <c r="B7" s="70" t="s">
        <v>40</v>
      </c>
      <c r="C7" s="78">
        <v>55.656672999999998</v>
      </c>
      <c r="D7" s="78">
        <v>11.209382</v>
      </c>
      <c r="E7" s="70" t="s">
        <v>465</v>
      </c>
      <c r="F7" s="70" t="s">
        <v>859</v>
      </c>
      <c r="G7" s="70" t="s">
        <v>11</v>
      </c>
      <c r="H7" s="70" t="s">
        <v>12</v>
      </c>
      <c r="I7" s="70" t="s">
        <v>467</v>
      </c>
      <c r="J7" s="70" t="s">
        <v>518</v>
      </c>
      <c r="N7" s="70" t="s">
        <v>495</v>
      </c>
      <c r="P7" s="72"/>
      <c r="Q7" s="72">
        <v>-19.600000000000001</v>
      </c>
      <c r="R7" s="72"/>
      <c r="S7" s="72"/>
      <c r="T7" s="72"/>
      <c r="U7" s="72"/>
      <c r="V7" s="72"/>
      <c r="W7" s="72"/>
      <c r="X7" s="72"/>
      <c r="Y7" s="72">
        <v>0.3</v>
      </c>
      <c r="Z7" s="79"/>
      <c r="AA7" s="79"/>
      <c r="AB7" s="71"/>
      <c r="AC7" s="79" t="s">
        <v>1056</v>
      </c>
      <c r="AD7" s="79">
        <v>4410</v>
      </c>
      <c r="AE7" s="79">
        <v>55</v>
      </c>
      <c r="AF7" s="79" t="s">
        <v>474</v>
      </c>
      <c r="AG7" s="79" t="s">
        <v>1051</v>
      </c>
      <c r="AH7" s="70" t="s">
        <v>923</v>
      </c>
      <c r="AI7" s="70" t="s">
        <v>1057</v>
      </c>
      <c r="AK7" s="78">
        <v>7.99</v>
      </c>
    </row>
    <row r="8" spans="1:37" x14ac:dyDescent="0.15">
      <c r="A8" s="70">
        <v>7</v>
      </c>
      <c r="B8" s="70" t="s">
        <v>40</v>
      </c>
      <c r="C8" s="78">
        <v>55.656672999999998</v>
      </c>
      <c r="D8" s="78">
        <v>11.209382</v>
      </c>
      <c r="E8" s="70" t="s">
        <v>465</v>
      </c>
      <c r="F8" s="70" t="s">
        <v>859</v>
      </c>
      <c r="G8" s="70" t="s">
        <v>11</v>
      </c>
      <c r="H8" s="70" t="s">
        <v>12</v>
      </c>
      <c r="I8" s="70" t="s">
        <v>722</v>
      </c>
      <c r="N8" s="70" t="s">
        <v>495</v>
      </c>
      <c r="P8" s="72"/>
      <c r="Q8" s="72">
        <v>-19.7</v>
      </c>
      <c r="R8" s="72"/>
      <c r="S8" s="72"/>
      <c r="T8" s="72"/>
      <c r="U8" s="72"/>
      <c r="V8" s="72"/>
      <c r="W8" s="72"/>
      <c r="X8" s="72"/>
      <c r="Y8" s="72">
        <v>0.3</v>
      </c>
      <c r="Z8" s="79"/>
      <c r="AA8" s="79"/>
      <c r="AB8" s="71"/>
      <c r="AC8" s="79" t="s">
        <v>1058</v>
      </c>
      <c r="AD8" s="79">
        <v>4420</v>
      </c>
      <c r="AE8" s="79">
        <v>60</v>
      </c>
      <c r="AF8" s="79" t="s">
        <v>474</v>
      </c>
      <c r="AG8" s="79" t="s">
        <v>1059</v>
      </c>
      <c r="AH8" s="70" t="s">
        <v>923</v>
      </c>
      <c r="AI8" s="70" t="s">
        <v>1060</v>
      </c>
      <c r="AK8" s="78">
        <v>7.99</v>
      </c>
    </row>
    <row r="9" spans="1:37" x14ac:dyDescent="0.15">
      <c r="A9" s="70">
        <v>8</v>
      </c>
      <c r="B9" s="70" t="s">
        <v>40</v>
      </c>
      <c r="C9" s="78">
        <v>55.656672999999998</v>
      </c>
      <c r="D9" s="78">
        <v>11.209382</v>
      </c>
      <c r="E9" s="70" t="s">
        <v>465</v>
      </c>
      <c r="F9" s="70" t="s">
        <v>859</v>
      </c>
      <c r="G9" s="70" t="s">
        <v>11</v>
      </c>
      <c r="H9" s="70" t="s">
        <v>12</v>
      </c>
      <c r="I9" s="70" t="s">
        <v>467</v>
      </c>
      <c r="J9" s="70" t="s">
        <v>518</v>
      </c>
      <c r="N9" s="70" t="s">
        <v>495</v>
      </c>
      <c r="P9" s="72"/>
      <c r="Q9" s="72">
        <v>-19.899999999999999</v>
      </c>
      <c r="R9" s="72"/>
      <c r="S9" s="72"/>
      <c r="T9" s="72"/>
      <c r="U9" s="72"/>
      <c r="V9" s="72"/>
      <c r="W9" s="72"/>
      <c r="X9" s="72"/>
      <c r="Y9" s="72"/>
      <c r="Z9" s="79"/>
      <c r="AA9" s="79"/>
      <c r="AB9" s="71"/>
      <c r="AC9" s="79" t="s">
        <v>1061</v>
      </c>
      <c r="AD9" s="79">
        <v>4100</v>
      </c>
      <c r="AE9" s="79">
        <v>50</v>
      </c>
      <c r="AF9" s="79" t="s">
        <v>474</v>
      </c>
      <c r="AG9" s="79" t="s">
        <v>1062</v>
      </c>
      <c r="AH9" s="70" t="s">
        <v>923</v>
      </c>
      <c r="AI9" s="70" t="s">
        <v>1063</v>
      </c>
      <c r="AK9" s="78">
        <v>7.99</v>
      </c>
    </row>
    <row r="10" spans="1:37" x14ac:dyDescent="0.15">
      <c r="A10" s="70">
        <v>9</v>
      </c>
      <c r="B10" s="70" t="s">
        <v>40</v>
      </c>
      <c r="C10" s="78">
        <v>55.656672999999998</v>
      </c>
      <c r="D10" s="78">
        <v>11.209382</v>
      </c>
      <c r="E10" s="70" t="s">
        <v>465</v>
      </c>
      <c r="F10" s="70" t="s">
        <v>859</v>
      </c>
      <c r="G10" s="70" t="s">
        <v>11</v>
      </c>
      <c r="H10" s="70" t="s">
        <v>12</v>
      </c>
      <c r="I10" s="70" t="s">
        <v>467</v>
      </c>
      <c r="J10" s="70" t="s">
        <v>518</v>
      </c>
      <c r="N10" s="70" t="s">
        <v>495</v>
      </c>
      <c r="P10" s="72"/>
      <c r="Q10" s="72">
        <v>-19.2</v>
      </c>
      <c r="R10" s="72"/>
      <c r="S10" s="72"/>
      <c r="T10" s="72"/>
      <c r="U10" s="72"/>
      <c r="V10" s="72"/>
      <c r="W10" s="72"/>
      <c r="X10" s="72"/>
      <c r="Y10" s="72"/>
      <c r="Z10" s="79"/>
      <c r="AA10" s="79"/>
      <c r="AB10" s="71"/>
      <c r="AC10" s="79" t="s">
        <v>1192</v>
      </c>
      <c r="AD10" s="79">
        <v>4350</v>
      </c>
      <c r="AE10" s="79">
        <v>50</v>
      </c>
      <c r="AF10" s="79" t="s">
        <v>576</v>
      </c>
      <c r="AG10" s="79" t="s">
        <v>1193</v>
      </c>
      <c r="AH10" s="70" t="s">
        <v>923</v>
      </c>
      <c r="AI10" s="70" t="s">
        <v>1194</v>
      </c>
      <c r="AK10" s="78">
        <v>7.99</v>
      </c>
    </row>
    <row r="11" spans="1:37" x14ac:dyDescent="0.15">
      <c r="A11" s="70">
        <v>10</v>
      </c>
      <c r="B11" s="70" t="s">
        <v>40</v>
      </c>
      <c r="C11" s="78">
        <v>55.656672999999998</v>
      </c>
      <c r="D11" s="78">
        <v>11.209382</v>
      </c>
      <c r="E11" s="70" t="s">
        <v>465</v>
      </c>
      <c r="F11" s="70" t="s">
        <v>859</v>
      </c>
      <c r="G11" s="70" t="s">
        <v>11</v>
      </c>
      <c r="H11" s="70" t="s">
        <v>12</v>
      </c>
      <c r="I11" s="70" t="s">
        <v>722</v>
      </c>
      <c r="N11" s="70" t="s">
        <v>1041</v>
      </c>
      <c r="O11" s="97">
        <v>45049</v>
      </c>
      <c r="P11" s="72">
        <v>42.8</v>
      </c>
      <c r="Q11" s="72">
        <v>-19.899999999999999</v>
      </c>
      <c r="R11" s="72">
        <v>15.7</v>
      </c>
      <c r="S11" s="72">
        <v>8.8000000000000007</v>
      </c>
      <c r="T11" s="72"/>
      <c r="U11" s="72"/>
      <c r="V11" s="72">
        <f t="shared" ref="V11:V20" si="0">P11/R11*14/12</f>
        <v>3.180467091295117</v>
      </c>
      <c r="W11" s="72"/>
      <c r="X11" s="72"/>
      <c r="Y11" s="72">
        <v>5.9</v>
      </c>
      <c r="Z11" s="79"/>
      <c r="AA11" s="79"/>
      <c r="AB11" s="71"/>
      <c r="AC11" s="79"/>
      <c r="AD11" s="79"/>
      <c r="AE11" s="79"/>
      <c r="AF11" s="79" t="s">
        <v>605</v>
      </c>
      <c r="AG11" s="79"/>
      <c r="AH11" s="70" t="s">
        <v>815</v>
      </c>
      <c r="AI11" s="70" t="s">
        <v>1407</v>
      </c>
      <c r="AK11" s="78">
        <v>7.99</v>
      </c>
    </row>
    <row r="12" spans="1:37" x14ac:dyDescent="0.15">
      <c r="A12" s="70">
        <v>11</v>
      </c>
      <c r="B12" s="70" t="s">
        <v>40</v>
      </c>
      <c r="C12" s="78">
        <v>55.656672999999998</v>
      </c>
      <c r="D12" s="78">
        <v>11.209382</v>
      </c>
      <c r="E12" s="70" t="s">
        <v>465</v>
      </c>
      <c r="F12" s="70" t="s">
        <v>859</v>
      </c>
      <c r="G12" s="70" t="s">
        <v>11</v>
      </c>
      <c r="H12" s="70" t="s">
        <v>12</v>
      </c>
      <c r="I12" s="70" t="s">
        <v>722</v>
      </c>
      <c r="N12" s="70" t="s">
        <v>920</v>
      </c>
      <c r="O12" s="97">
        <v>45112</v>
      </c>
      <c r="P12" s="72">
        <v>44.9</v>
      </c>
      <c r="Q12" s="72">
        <v>-20.2</v>
      </c>
      <c r="R12" s="72">
        <v>16.3</v>
      </c>
      <c r="S12" s="72">
        <v>6.3</v>
      </c>
      <c r="T12" s="72"/>
      <c r="U12" s="72"/>
      <c r="V12" s="72">
        <f t="shared" si="0"/>
        <v>3.2137014314928423</v>
      </c>
      <c r="W12" s="72"/>
      <c r="X12" s="72"/>
      <c r="Y12" s="72">
        <v>9.8000000000000007</v>
      </c>
      <c r="AB12" s="71"/>
      <c r="AF12" s="70" t="s">
        <v>605</v>
      </c>
      <c r="AH12" s="70" t="s">
        <v>815</v>
      </c>
      <c r="AI12" s="70" t="s">
        <v>924</v>
      </c>
      <c r="AK12" s="78">
        <v>7.99</v>
      </c>
    </row>
    <row r="13" spans="1:37" x14ac:dyDescent="0.15">
      <c r="A13" s="70">
        <v>12</v>
      </c>
      <c r="B13" s="70" t="s">
        <v>40</v>
      </c>
      <c r="C13" s="78">
        <v>55.656672999999998</v>
      </c>
      <c r="D13" s="78">
        <v>11.209382</v>
      </c>
      <c r="E13" s="70" t="s">
        <v>465</v>
      </c>
      <c r="F13" s="70" t="s">
        <v>859</v>
      </c>
      <c r="G13" s="70" t="s">
        <v>11</v>
      </c>
      <c r="H13" s="70" t="s">
        <v>12</v>
      </c>
      <c r="I13" s="70" t="s">
        <v>722</v>
      </c>
      <c r="L13" s="70" t="s">
        <v>976</v>
      </c>
      <c r="N13" s="70" t="s">
        <v>495</v>
      </c>
      <c r="P13" s="72">
        <v>43.4</v>
      </c>
      <c r="Q13" s="72">
        <v>-20.7</v>
      </c>
      <c r="R13" s="72">
        <v>15.8</v>
      </c>
      <c r="S13" s="72">
        <v>7.5</v>
      </c>
      <c r="T13" s="72"/>
      <c r="U13" s="72"/>
      <c r="V13" s="72">
        <f t="shared" si="0"/>
        <v>3.2046413502109705</v>
      </c>
      <c r="W13" s="72"/>
      <c r="X13" s="72"/>
      <c r="Y13" s="72">
        <v>6.7</v>
      </c>
      <c r="AB13" s="71"/>
      <c r="AF13" s="70" t="s">
        <v>605</v>
      </c>
      <c r="AH13" s="70" t="s">
        <v>815</v>
      </c>
      <c r="AI13" s="70" t="s">
        <v>1049</v>
      </c>
      <c r="AK13" s="78">
        <v>7.99</v>
      </c>
    </row>
    <row r="14" spans="1:37" x14ac:dyDescent="0.15">
      <c r="A14" s="70">
        <v>13</v>
      </c>
      <c r="B14" s="70" t="s">
        <v>40</v>
      </c>
      <c r="C14" s="78">
        <v>55.656672999999998</v>
      </c>
      <c r="D14" s="78">
        <v>11.209382</v>
      </c>
      <c r="E14" s="70" t="s">
        <v>465</v>
      </c>
      <c r="F14" s="70" t="s">
        <v>859</v>
      </c>
      <c r="G14" s="70" t="s">
        <v>11</v>
      </c>
      <c r="H14" s="70" t="s">
        <v>12</v>
      </c>
      <c r="I14" s="70" t="s">
        <v>722</v>
      </c>
      <c r="L14" s="70" t="s">
        <v>976</v>
      </c>
      <c r="N14" s="70" t="s">
        <v>495</v>
      </c>
      <c r="P14" s="72">
        <v>43</v>
      </c>
      <c r="Q14" s="70">
        <v>-19.399999999999999</v>
      </c>
      <c r="R14" s="72">
        <v>15.6</v>
      </c>
      <c r="S14" s="72">
        <v>8</v>
      </c>
      <c r="T14" s="72"/>
      <c r="U14" s="72"/>
      <c r="V14" s="72">
        <f t="shared" si="0"/>
        <v>3.2158119658119659</v>
      </c>
      <c r="W14" s="72"/>
      <c r="X14" s="72"/>
      <c r="Y14" s="72">
        <v>6.9</v>
      </c>
      <c r="AB14" s="71"/>
      <c r="AF14" s="70" t="s">
        <v>605</v>
      </c>
      <c r="AH14" s="70" t="s">
        <v>815</v>
      </c>
      <c r="AI14" s="70" t="s">
        <v>1052</v>
      </c>
      <c r="AK14" s="78">
        <v>7.99</v>
      </c>
    </row>
    <row r="15" spans="1:37" x14ac:dyDescent="0.15">
      <c r="A15" s="70">
        <v>14</v>
      </c>
      <c r="B15" s="70" t="s">
        <v>40</v>
      </c>
      <c r="C15" s="78">
        <v>55.656672999999998</v>
      </c>
      <c r="D15" s="78">
        <v>11.209382</v>
      </c>
      <c r="E15" s="70" t="s">
        <v>465</v>
      </c>
      <c r="F15" s="70" t="s">
        <v>859</v>
      </c>
      <c r="G15" s="70" t="s">
        <v>11</v>
      </c>
      <c r="H15" s="70" t="s">
        <v>12</v>
      </c>
      <c r="I15" s="70" t="s">
        <v>722</v>
      </c>
      <c r="L15" s="70" t="s">
        <v>949</v>
      </c>
      <c r="N15" s="70" t="s">
        <v>495</v>
      </c>
      <c r="P15" s="72">
        <v>42</v>
      </c>
      <c r="Q15" s="72">
        <v>-19.8</v>
      </c>
      <c r="R15" s="72">
        <v>15.1</v>
      </c>
      <c r="S15" s="72">
        <v>8</v>
      </c>
      <c r="T15" s="72"/>
      <c r="U15" s="72"/>
      <c r="V15" s="72">
        <f t="shared" si="0"/>
        <v>3.2450331125827816</v>
      </c>
      <c r="W15" s="72"/>
      <c r="X15" s="72"/>
      <c r="Y15" s="72">
        <v>3.2</v>
      </c>
      <c r="AB15" s="71"/>
      <c r="AF15" s="70" t="s">
        <v>605</v>
      </c>
      <c r="AH15" s="70" t="s">
        <v>815</v>
      </c>
      <c r="AI15" s="70" t="s">
        <v>1055</v>
      </c>
      <c r="AK15" s="78">
        <v>7.99</v>
      </c>
    </row>
    <row r="16" spans="1:37" x14ac:dyDescent="0.15">
      <c r="A16" s="70">
        <v>15</v>
      </c>
      <c r="B16" s="70" t="s">
        <v>40</v>
      </c>
      <c r="C16" s="78">
        <v>55.656672999999998</v>
      </c>
      <c r="D16" s="78">
        <v>11.209382</v>
      </c>
      <c r="E16" s="70" t="s">
        <v>465</v>
      </c>
      <c r="F16" s="70" t="s">
        <v>859</v>
      </c>
      <c r="G16" s="70" t="s">
        <v>11</v>
      </c>
      <c r="H16" s="70" t="s">
        <v>12</v>
      </c>
      <c r="I16" s="70" t="s">
        <v>722</v>
      </c>
      <c r="N16" s="70" t="s">
        <v>495</v>
      </c>
      <c r="P16" s="72">
        <v>40.5</v>
      </c>
      <c r="Q16" s="72">
        <v>-19.600000000000001</v>
      </c>
      <c r="R16" s="72">
        <v>14.4</v>
      </c>
      <c r="S16" s="72">
        <v>9.3000000000000007</v>
      </c>
      <c r="T16" s="72"/>
      <c r="U16" s="72"/>
      <c r="V16" s="72">
        <f t="shared" si="0"/>
        <v>3.28125</v>
      </c>
      <c r="W16" s="72"/>
      <c r="X16" s="72"/>
      <c r="Y16" s="72">
        <v>6.5</v>
      </c>
      <c r="AB16" s="71"/>
      <c r="AF16" s="70" t="s">
        <v>605</v>
      </c>
      <c r="AH16" s="70" t="s">
        <v>815</v>
      </c>
      <c r="AI16" s="70" t="s">
        <v>1057</v>
      </c>
      <c r="AK16" s="78">
        <v>7.99</v>
      </c>
    </row>
    <row r="17" spans="1:37" x14ac:dyDescent="0.15">
      <c r="A17" s="70">
        <v>16</v>
      </c>
      <c r="B17" s="70" t="s">
        <v>40</v>
      </c>
      <c r="C17" s="78">
        <v>55.656672999999998</v>
      </c>
      <c r="D17" s="78">
        <v>11.209382</v>
      </c>
      <c r="E17" s="70" t="s">
        <v>465</v>
      </c>
      <c r="F17" s="70" t="s">
        <v>859</v>
      </c>
      <c r="G17" s="70" t="s">
        <v>11</v>
      </c>
      <c r="H17" s="70" t="s">
        <v>12</v>
      </c>
      <c r="I17" s="70" t="s">
        <v>722</v>
      </c>
      <c r="N17" s="70" t="s">
        <v>495</v>
      </c>
      <c r="P17" s="72">
        <v>45.1</v>
      </c>
      <c r="Q17" s="72">
        <v>-20</v>
      </c>
      <c r="R17" s="72">
        <v>16.7</v>
      </c>
      <c r="S17" s="72">
        <v>8.6999999999999993</v>
      </c>
      <c r="T17" s="72"/>
      <c r="U17" s="72"/>
      <c r="V17" s="72">
        <f t="shared" si="0"/>
        <v>3.1506986027944115</v>
      </c>
      <c r="W17" s="72"/>
      <c r="X17" s="72"/>
      <c r="Y17" s="72">
        <v>9.4</v>
      </c>
      <c r="AB17" s="71"/>
      <c r="AF17" s="70" t="s">
        <v>605</v>
      </c>
      <c r="AH17" s="70" t="s">
        <v>815</v>
      </c>
      <c r="AI17" s="70" t="s">
        <v>1063</v>
      </c>
      <c r="AK17" s="78">
        <v>7.99</v>
      </c>
    </row>
    <row r="18" spans="1:37" x14ac:dyDescent="0.15">
      <c r="A18" s="70">
        <v>17</v>
      </c>
      <c r="B18" s="70" t="s">
        <v>40</v>
      </c>
      <c r="C18" s="78">
        <v>55.656672999999998</v>
      </c>
      <c r="D18" s="78">
        <v>11.209382</v>
      </c>
      <c r="E18" s="70" t="s">
        <v>465</v>
      </c>
      <c r="F18" s="70" t="s">
        <v>859</v>
      </c>
      <c r="G18" s="70" t="s">
        <v>11</v>
      </c>
      <c r="H18" s="70" t="s">
        <v>12</v>
      </c>
      <c r="I18" s="70" t="s">
        <v>722</v>
      </c>
      <c r="N18" s="70" t="s">
        <v>495</v>
      </c>
      <c r="P18" s="72">
        <v>45.1</v>
      </c>
      <c r="Q18" s="72">
        <v>-19.2</v>
      </c>
      <c r="R18" s="72">
        <v>16.399999999999999</v>
      </c>
      <c r="S18" s="72">
        <v>9</v>
      </c>
      <c r="T18" s="72"/>
      <c r="U18" s="72"/>
      <c r="V18" s="72">
        <f t="shared" si="0"/>
        <v>3.2083333333333339</v>
      </c>
      <c r="W18" s="72"/>
      <c r="X18" s="72"/>
      <c r="Y18" s="72">
        <v>5.2</v>
      </c>
      <c r="AB18" s="71"/>
      <c r="AF18" s="70" t="s">
        <v>605</v>
      </c>
      <c r="AH18" s="70" t="s">
        <v>815</v>
      </c>
      <c r="AI18" s="70" t="s">
        <v>1194</v>
      </c>
      <c r="AK18" s="78">
        <v>7.99</v>
      </c>
    </row>
    <row r="19" spans="1:37" x14ac:dyDescent="0.15">
      <c r="A19" s="70">
        <v>18</v>
      </c>
      <c r="B19" s="70" t="s">
        <v>41</v>
      </c>
      <c r="C19" s="78">
        <v>55.656672999999998</v>
      </c>
      <c r="D19" s="78">
        <v>11.209382</v>
      </c>
      <c r="E19" s="70" t="s">
        <v>465</v>
      </c>
      <c r="F19" s="70" t="s">
        <v>859</v>
      </c>
      <c r="G19" s="70" t="s">
        <v>11</v>
      </c>
      <c r="H19" s="70" t="s">
        <v>12</v>
      </c>
      <c r="I19" s="70" t="s">
        <v>467</v>
      </c>
      <c r="J19" s="70" t="s">
        <v>518</v>
      </c>
      <c r="K19" s="70" t="s">
        <v>469</v>
      </c>
      <c r="N19" s="70" t="s">
        <v>495</v>
      </c>
      <c r="P19" s="72">
        <v>33.799999999999997</v>
      </c>
      <c r="Q19" s="72">
        <v>-20.100000000000001</v>
      </c>
      <c r="R19" s="72">
        <v>11.6</v>
      </c>
      <c r="S19" s="72">
        <v>8.5</v>
      </c>
      <c r="T19" s="72"/>
      <c r="U19" s="72"/>
      <c r="V19" s="72">
        <f t="shared" si="0"/>
        <v>3.3994252873563213</v>
      </c>
      <c r="W19" s="72"/>
      <c r="X19" s="72"/>
      <c r="Y19" s="72">
        <v>4.2</v>
      </c>
      <c r="Z19" s="79"/>
      <c r="AA19" s="79"/>
      <c r="AB19" s="71"/>
      <c r="AC19" s="79" t="s">
        <v>1064</v>
      </c>
      <c r="AD19" s="79">
        <v>3855</v>
      </c>
      <c r="AE19" s="79">
        <v>35</v>
      </c>
      <c r="AF19" s="79" t="s">
        <v>474</v>
      </c>
      <c r="AG19" s="79" t="s">
        <v>1065</v>
      </c>
      <c r="AH19" s="70" t="s">
        <v>610</v>
      </c>
      <c r="AK19" s="78">
        <v>7.99</v>
      </c>
    </row>
    <row r="20" spans="1:37" x14ac:dyDescent="0.15">
      <c r="A20" s="70">
        <v>19</v>
      </c>
      <c r="B20" s="70" t="s">
        <v>42</v>
      </c>
      <c r="C20" s="78">
        <v>55.656672999999998</v>
      </c>
      <c r="D20" s="78">
        <v>11.209382</v>
      </c>
      <c r="E20" s="70" t="s">
        <v>465</v>
      </c>
      <c r="F20" s="70" t="s">
        <v>859</v>
      </c>
      <c r="G20" s="70" t="s">
        <v>11</v>
      </c>
      <c r="H20" s="70" t="s">
        <v>12</v>
      </c>
      <c r="I20" s="70" t="s">
        <v>467</v>
      </c>
      <c r="J20" s="70" t="s">
        <v>518</v>
      </c>
      <c r="K20" s="70" t="s">
        <v>469</v>
      </c>
      <c r="N20" s="70" t="s">
        <v>495</v>
      </c>
      <c r="P20" s="72">
        <v>34.700000000000003</v>
      </c>
      <c r="Q20" s="72">
        <v>-20.100000000000001</v>
      </c>
      <c r="R20" s="72">
        <v>12.3</v>
      </c>
      <c r="S20" s="72">
        <v>9.3000000000000007</v>
      </c>
      <c r="T20" s="72"/>
      <c r="U20" s="72"/>
      <c r="V20" s="72">
        <f t="shared" si="0"/>
        <v>3.2913279132791331</v>
      </c>
      <c r="W20" s="72"/>
      <c r="X20" s="72"/>
      <c r="Y20" s="72">
        <v>5.3</v>
      </c>
      <c r="Z20" s="79"/>
      <c r="AA20" s="79"/>
      <c r="AB20" s="71"/>
      <c r="AC20" s="79" t="s">
        <v>1066</v>
      </c>
      <c r="AD20" s="79">
        <v>3950</v>
      </c>
      <c r="AE20" s="79">
        <v>35</v>
      </c>
      <c r="AF20" s="79" t="s">
        <v>474</v>
      </c>
      <c r="AG20" s="79" t="s">
        <v>1067</v>
      </c>
      <c r="AH20" s="70" t="s">
        <v>610</v>
      </c>
      <c r="AK20" s="78">
        <v>7.99</v>
      </c>
    </row>
    <row r="21" spans="1:37" x14ac:dyDescent="0.15">
      <c r="A21" s="70">
        <v>20</v>
      </c>
      <c r="B21" s="70" t="s">
        <v>54</v>
      </c>
      <c r="C21" s="78">
        <v>55.368000000000002</v>
      </c>
      <c r="D21" s="78">
        <v>12.287000000000001</v>
      </c>
      <c r="E21" s="70" t="s">
        <v>465</v>
      </c>
      <c r="F21" s="70" t="s">
        <v>478</v>
      </c>
      <c r="G21" s="70" t="s">
        <v>493</v>
      </c>
      <c r="H21" s="70" t="s">
        <v>12</v>
      </c>
      <c r="I21" s="70" t="s">
        <v>479</v>
      </c>
      <c r="J21" s="70" t="s">
        <v>1040</v>
      </c>
      <c r="K21" s="70" t="s">
        <v>469</v>
      </c>
      <c r="M21" s="70" t="s">
        <v>470</v>
      </c>
      <c r="N21" s="70" t="s">
        <v>1041</v>
      </c>
      <c r="O21" s="72" t="s">
        <v>1042</v>
      </c>
      <c r="P21" s="72"/>
      <c r="Q21" s="72">
        <v>-20.5</v>
      </c>
      <c r="R21" s="72"/>
      <c r="S21" s="72">
        <v>9.5</v>
      </c>
      <c r="T21" s="72"/>
      <c r="U21" s="72"/>
      <c r="V21" s="72">
        <v>3.13</v>
      </c>
      <c r="W21" s="72"/>
      <c r="X21" s="72"/>
      <c r="Y21" s="72"/>
      <c r="Z21" s="79"/>
      <c r="AA21" s="79" t="s">
        <v>1043</v>
      </c>
      <c r="AB21" s="71">
        <v>0.71018300000000001</v>
      </c>
      <c r="AC21" s="79" t="s">
        <v>1044</v>
      </c>
      <c r="AD21" s="79">
        <v>4510</v>
      </c>
      <c r="AE21" s="79">
        <v>32</v>
      </c>
      <c r="AF21" s="79" t="s">
        <v>474</v>
      </c>
      <c r="AG21" s="79" t="s">
        <v>1045</v>
      </c>
      <c r="AH21" s="70" t="s">
        <v>476</v>
      </c>
      <c r="AI21" s="70" t="s">
        <v>1046</v>
      </c>
      <c r="AK21" s="78">
        <v>3.74</v>
      </c>
    </row>
    <row r="22" spans="1:37" x14ac:dyDescent="0.15">
      <c r="A22" s="70">
        <v>21</v>
      </c>
      <c r="B22" s="70" t="s">
        <v>55</v>
      </c>
      <c r="C22" s="78">
        <v>55.402999999999999</v>
      </c>
      <c r="D22" s="78">
        <v>12.272</v>
      </c>
      <c r="E22" s="70" t="s">
        <v>465</v>
      </c>
      <c r="F22" s="70" t="s">
        <v>855</v>
      </c>
      <c r="G22" s="70" t="s">
        <v>867</v>
      </c>
      <c r="H22" s="70" t="s">
        <v>868</v>
      </c>
      <c r="I22" s="70" t="s">
        <v>479</v>
      </c>
      <c r="J22" s="70" t="s">
        <v>869</v>
      </c>
      <c r="K22" s="70" t="s">
        <v>481</v>
      </c>
      <c r="M22" s="72" t="s">
        <v>488</v>
      </c>
      <c r="N22" s="72" t="s">
        <v>495</v>
      </c>
      <c r="O22" s="72" t="s">
        <v>471</v>
      </c>
      <c r="P22" s="72"/>
      <c r="Q22" s="72">
        <v>-21.2</v>
      </c>
      <c r="R22" s="72"/>
      <c r="S22" s="72">
        <v>9.5</v>
      </c>
      <c r="T22" s="72"/>
      <c r="U22" s="72"/>
      <c r="V22" s="72">
        <v>3.16</v>
      </c>
      <c r="W22" s="72"/>
      <c r="X22" s="72"/>
      <c r="Y22" s="72"/>
      <c r="Z22" s="79"/>
      <c r="AA22" s="79"/>
      <c r="AB22" s="71"/>
      <c r="AC22" s="79" t="s">
        <v>870</v>
      </c>
      <c r="AD22" s="79">
        <v>3803</v>
      </c>
      <c r="AE22" s="79">
        <v>31</v>
      </c>
      <c r="AF22" s="79" t="s">
        <v>474</v>
      </c>
      <c r="AG22" s="79" t="s">
        <v>871</v>
      </c>
      <c r="AH22" s="70" t="s">
        <v>476</v>
      </c>
      <c r="AI22" s="70" t="s">
        <v>471</v>
      </c>
      <c r="AJ22" s="70" t="s">
        <v>866</v>
      </c>
      <c r="AK22" s="78">
        <v>1.1100000000000001</v>
      </c>
    </row>
    <row r="23" spans="1:37" x14ac:dyDescent="0.15">
      <c r="A23" s="70">
        <v>22</v>
      </c>
      <c r="B23" s="70" t="s">
        <v>56</v>
      </c>
      <c r="C23" s="78">
        <v>56.030799999999999</v>
      </c>
      <c r="D23" s="78">
        <v>12.5921</v>
      </c>
      <c r="E23" s="70" t="s">
        <v>465</v>
      </c>
      <c r="F23" s="70" t="s">
        <v>573</v>
      </c>
      <c r="G23" s="70" t="s">
        <v>4</v>
      </c>
      <c r="H23" s="70" t="s">
        <v>5</v>
      </c>
      <c r="I23" s="70" t="s">
        <v>467</v>
      </c>
      <c r="J23" s="70" t="s">
        <v>1361</v>
      </c>
      <c r="P23" s="72"/>
      <c r="Q23" s="72">
        <v>-15.8</v>
      </c>
      <c r="R23" s="72"/>
      <c r="S23" s="72"/>
      <c r="T23" s="72"/>
      <c r="U23" s="72"/>
      <c r="V23" s="72"/>
      <c r="W23" s="72"/>
      <c r="X23" s="72"/>
      <c r="Y23" s="72"/>
      <c r="Z23" s="79"/>
      <c r="AA23" s="79"/>
      <c r="AB23" s="71"/>
      <c r="AC23" s="79" t="s">
        <v>1505</v>
      </c>
      <c r="AD23" s="79"/>
      <c r="AE23" s="79"/>
      <c r="AF23" s="79" t="s">
        <v>605</v>
      </c>
      <c r="AG23" s="79"/>
      <c r="AH23" s="70" t="s">
        <v>1235</v>
      </c>
      <c r="AK23" s="78">
        <v>1.45</v>
      </c>
    </row>
    <row r="24" spans="1:37" x14ac:dyDescent="0.15">
      <c r="A24" s="70">
        <v>23</v>
      </c>
      <c r="B24" s="70" t="s">
        <v>56</v>
      </c>
      <c r="C24" s="78">
        <v>56.030799999999999</v>
      </c>
      <c r="D24" s="78">
        <v>12.5921</v>
      </c>
      <c r="E24" s="70" t="s">
        <v>465</v>
      </c>
      <c r="F24" s="70" t="s">
        <v>573</v>
      </c>
      <c r="G24" s="70" t="s">
        <v>4</v>
      </c>
      <c r="H24" s="70" t="s">
        <v>5</v>
      </c>
      <c r="I24" s="70" t="s">
        <v>467</v>
      </c>
      <c r="J24" s="70" t="s">
        <v>1361</v>
      </c>
      <c r="L24" s="70" t="s">
        <v>949</v>
      </c>
      <c r="M24" s="72"/>
      <c r="N24" s="72" t="s">
        <v>495</v>
      </c>
      <c r="P24" s="72"/>
      <c r="Q24" s="72">
        <v>-12.5</v>
      </c>
      <c r="R24" s="72"/>
      <c r="S24" s="72"/>
      <c r="T24" s="72"/>
      <c r="U24" s="72"/>
      <c r="V24" s="72"/>
      <c r="W24" s="72"/>
      <c r="X24" s="72"/>
      <c r="Y24" s="72"/>
      <c r="Z24" s="79"/>
      <c r="AA24" s="79"/>
      <c r="AB24" s="71"/>
      <c r="AC24" s="79" t="s">
        <v>1362</v>
      </c>
      <c r="AD24" s="79">
        <v>6860</v>
      </c>
      <c r="AE24" s="79">
        <v>95</v>
      </c>
      <c r="AF24" s="79" t="s">
        <v>729</v>
      </c>
      <c r="AG24" s="79" t="s">
        <v>1363</v>
      </c>
      <c r="AH24" s="70" t="s">
        <v>1281</v>
      </c>
      <c r="AK24" s="78">
        <v>1.45</v>
      </c>
    </row>
    <row r="25" spans="1:37" x14ac:dyDescent="0.15">
      <c r="A25" s="70">
        <v>24</v>
      </c>
      <c r="B25" s="70" t="s">
        <v>706</v>
      </c>
      <c r="C25" s="78">
        <v>56.874000000000002</v>
      </c>
      <c r="D25" s="78">
        <v>9.2149999999999999</v>
      </c>
      <c r="E25" s="70" t="s">
        <v>572</v>
      </c>
      <c r="F25" s="70" t="s">
        <v>534</v>
      </c>
      <c r="G25" s="70" t="s">
        <v>4</v>
      </c>
      <c r="H25" s="70" t="s">
        <v>5</v>
      </c>
      <c r="I25" s="70" t="s">
        <v>501</v>
      </c>
      <c r="J25" s="70" t="s">
        <v>707</v>
      </c>
      <c r="K25" s="70" t="s">
        <v>469</v>
      </c>
      <c r="M25" s="72" t="s">
        <v>488</v>
      </c>
      <c r="N25" s="72" t="s">
        <v>495</v>
      </c>
      <c r="O25" s="72" t="s">
        <v>471</v>
      </c>
      <c r="P25" s="72"/>
      <c r="Q25" s="72">
        <v>-13.5</v>
      </c>
      <c r="R25" s="72"/>
      <c r="S25" s="72">
        <v>14.1</v>
      </c>
      <c r="T25" s="72"/>
      <c r="U25" s="72"/>
      <c r="V25" s="72">
        <v>3.26</v>
      </c>
      <c r="W25" s="72"/>
      <c r="X25" s="72"/>
      <c r="Y25" s="72"/>
      <c r="Z25" s="79"/>
      <c r="AA25" s="79" t="s">
        <v>708</v>
      </c>
      <c r="AB25" s="71">
        <v>0.70970800000000001</v>
      </c>
      <c r="AC25" s="79" t="s">
        <v>709</v>
      </c>
      <c r="AD25" s="79">
        <v>5792</v>
      </c>
      <c r="AE25" s="79">
        <v>41</v>
      </c>
      <c r="AF25" s="72" t="s">
        <v>710</v>
      </c>
      <c r="AG25" s="79" t="s">
        <v>711</v>
      </c>
      <c r="AH25" s="70" t="s">
        <v>476</v>
      </c>
      <c r="AI25" s="70" t="s">
        <v>471</v>
      </c>
      <c r="AJ25" s="70" t="s">
        <v>624</v>
      </c>
      <c r="AK25" s="78">
        <v>0.97</v>
      </c>
    </row>
    <row r="26" spans="1:37" x14ac:dyDescent="0.15">
      <c r="A26" s="70">
        <v>25</v>
      </c>
      <c r="B26" s="70" t="s">
        <v>706</v>
      </c>
      <c r="C26" s="78">
        <v>56.874000000000002</v>
      </c>
      <c r="D26" s="78">
        <v>9.2149999999999999</v>
      </c>
      <c r="E26" s="70" t="s">
        <v>572</v>
      </c>
      <c r="F26" s="70" t="s">
        <v>534</v>
      </c>
      <c r="G26" s="70" t="s">
        <v>11</v>
      </c>
      <c r="H26" s="70" t="s">
        <v>12</v>
      </c>
      <c r="I26" s="70" t="s">
        <v>722</v>
      </c>
      <c r="L26" s="70" t="s">
        <v>976</v>
      </c>
      <c r="N26" s="72" t="s">
        <v>495</v>
      </c>
      <c r="P26" s="72"/>
      <c r="Q26" s="72">
        <v>-20.399999999999999</v>
      </c>
      <c r="R26" s="72"/>
      <c r="S26" s="72"/>
      <c r="T26" s="72"/>
      <c r="U26" s="72"/>
      <c r="V26" s="72"/>
      <c r="W26" s="72"/>
      <c r="X26" s="72"/>
      <c r="Y26" s="72"/>
      <c r="Z26" s="79"/>
      <c r="AA26" s="79"/>
      <c r="AB26" s="71"/>
      <c r="AC26" s="79" t="s">
        <v>1069</v>
      </c>
      <c r="AD26" s="79">
        <v>4600</v>
      </c>
      <c r="AE26" s="79">
        <v>75</v>
      </c>
      <c r="AF26" s="72" t="s">
        <v>474</v>
      </c>
      <c r="AG26" s="79" t="s">
        <v>1070</v>
      </c>
      <c r="AH26" s="70" t="s">
        <v>610</v>
      </c>
      <c r="AI26" s="70" t="s">
        <v>1071</v>
      </c>
      <c r="AK26" s="78">
        <v>0.97</v>
      </c>
    </row>
    <row r="27" spans="1:37" x14ac:dyDescent="0.15">
      <c r="A27" s="70">
        <v>26</v>
      </c>
      <c r="B27" s="70" t="s">
        <v>706</v>
      </c>
      <c r="C27" s="78">
        <v>56.874000000000002</v>
      </c>
      <c r="D27" s="78">
        <v>9.2149999999999999</v>
      </c>
      <c r="E27" s="70" t="s">
        <v>572</v>
      </c>
      <c r="F27" s="70" t="s">
        <v>534</v>
      </c>
      <c r="G27" s="70" t="s">
        <v>11</v>
      </c>
      <c r="H27" s="70" t="s">
        <v>12</v>
      </c>
      <c r="I27" s="70" t="s">
        <v>722</v>
      </c>
      <c r="P27" s="72"/>
      <c r="Q27" s="72">
        <v>-19.600000000000001</v>
      </c>
      <c r="R27" s="72"/>
      <c r="S27" s="72"/>
      <c r="T27" s="72"/>
      <c r="U27" s="72"/>
      <c r="V27" s="72"/>
      <c r="W27" s="72"/>
      <c r="X27" s="72"/>
      <c r="Y27" s="72"/>
      <c r="Z27" s="79"/>
      <c r="AA27" s="79"/>
      <c r="AB27" s="71"/>
      <c r="AC27" s="79" t="s">
        <v>1127</v>
      </c>
      <c r="AD27" s="79">
        <v>4130</v>
      </c>
      <c r="AE27" s="79">
        <v>65</v>
      </c>
      <c r="AF27" s="72" t="s">
        <v>474</v>
      </c>
      <c r="AG27" s="79" t="s">
        <v>1128</v>
      </c>
      <c r="AH27" s="70" t="s">
        <v>610</v>
      </c>
      <c r="AI27" s="70" t="s">
        <v>1129</v>
      </c>
      <c r="AK27" s="78">
        <v>0.97</v>
      </c>
    </row>
    <row r="28" spans="1:37" x14ac:dyDescent="0.15">
      <c r="A28" s="70">
        <v>27</v>
      </c>
      <c r="B28" s="70" t="s">
        <v>706</v>
      </c>
      <c r="C28" s="78">
        <v>56.874000000000002</v>
      </c>
      <c r="D28" s="78">
        <v>9.2149999999999999</v>
      </c>
      <c r="E28" s="70" t="s">
        <v>572</v>
      </c>
      <c r="F28" s="70" t="s">
        <v>534</v>
      </c>
      <c r="G28" s="70" t="s">
        <v>11</v>
      </c>
      <c r="H28" s="70" t="s">
        <v>12</v>
      </c>
      <c r="I28" s="70" t="s">
        <v>722</v>
      </c>
      <c r="L28" s="70" t="s">
        <v>976</v>
      </c>
      <c r="N28" s="70" t="s">
        <v>495</v>
      </c>
      <c r="P28" s="72">
        <v>34.6</v>
      </c>
      <c r="Q28" s="72">
        <v>-19.7</v>
      </c>
      <c r="R28" s="72">
        <v>12.5</v>
      </c>
      <c r="S28" s="72">
        <v>9.5</v>
      </c>
      <c r="T28" s="72"/>
      <c r="U28" s="72"/>
      <c r="V28" s="72">
        <f>P28/R28*14/12</f>
        <v>3.2293333333333334</v>
      </c>
      <c r="W28" s="72"/>
      <c r="X28" s="72"/>
      <c r="Y28" s="72">
        <v>4</v>
      </c>
      <c r="Z28" s="79"/>
      <c r="AB28" s="71"/>
      <c r="AD28" s="79"/>
      <c r="AE28" s="79"/>
      <c r="AF28" s="79" t="s">
        <v>605</v>
      </c>
      <c r="AG28" s="79"/>
      <c r="AH28" s="70" t="s">
        <v>610</v>
      </c>
      <c r="AI28" s="79" t="s">
        <v>1457</v>
      </c>
      <c r="AJ28" s="79"/>
      <c r="AK28" s="78">
        <v>0.97</v>
      </c>
    </row>
    <row r="29" spans="1:37" x14ac:dyDescent="0.15">
      <c r="A29" s="70">
        <v>28</v>
      </c>
      <c r="B29" s="70" t="s">
        <v>706</v>
      </c>
      <c r="C29" s="78">
        <v>56.874000000000002</v>
      </c>
      <c r="D29" s="78">
        <v>9.2149999999999999</v>
      </c>
      <c r="E29" s="70" t="s">
        <v>572</v>
      </c>
      <c r="F29" s="70" t="s">
        <v>534</v>
      </c>
      <c r="G29" s="70" t="s">
        <v>11</v>
      </c>
      <c r="H29" s="70" t="s">
        <v>12</v>
      </c>
      <c r="I29" s="70" t="s">
        <v>722</v>
      </c>
      <c r="L29" s="70" t="s">
        <v>949</v>
      </c>
      <c r="N29" s="70" t="s">
        <v>495</v>
      </c>
      <c r="P29" s="72">
        <v>35</v>
      </c>
      <c r="Q29" s="72">
        <v>-19.8</v>
      </c>
      <c r="R29" s="72">
        <v>12.5</v>
      </c>
      <c r="S29" s="72">
        <v>10.199999999999999</v>
      </c>
      <c r="T29" s="72"/>
      <c r="U29" s="72"/>
      <c r="V29" s="72">
        <f>P29/R29*14/12</f>
        <v>3.2666666666666662</v>
      </c>
      <c r="W29" s="72"/>
      <c r="X29" s="72"/>
      <c r="Y29" s="72">
        <v>7.3</v>
      </c>
      <c r="Z29" s="79"/>
      <c r="AB29" s="71"/>
      <c r="AD29" s="79"/>
      <c r="AE29" s="79"/>
      <c r="AF29" s="79" t="s">
        <v>605</v>
      </c>
      <c r="AG29" s="79"/>
      <c r="AH29" s="70" t="s">
        <v>610</v>
      </c>
      <c r="AI29" s="79" t="s">
        <v>1458</v>
      </c>
      <c r="AJ29" s="79"/>
      <c r="AK29" s="78">
        <v>0.97</v>
      </c>
    </row>
    <row r="30" spans="1:37" x14ac:dyDescent="0.15">
      <c r="A30" s="70">
        <v>29</v>
      </c>
      <c r="B30" s="70" t="s">
        <v>59</v>
      </c>
      <c r="C30" s="78">
        <v>56.874000000000002</v>
      </c>
      <c r="D30" s="78">
        <v>9.2149999999999999</v>
      </c>
      <c r="E30" s="70" t="s">
        <v>572</v>
      </c>
      <c r="F30" s="70" t="s">
        <v>534</v>
      </c>
      <c r="G30" s="70" t="s">
        <v>11</v>
      </c>
      <c r="H30" s="70" t="s">
        <v>12</v>
      </c>
      <c r="I30" s="70" t="s">
        <v>722</v>
      </c>
      <c r="N30" s="70" t="s">
        <v>887</v>
      </c>
      <c r="P30" s="72">
        <v>37.200000000000003</v>
      </c>
      <c r="Q30" s="72">
        <v>-20.9</v>
      </c>
      <c r="R30" s="72">
        <v>13.7</v>
      </c>
      <c r="S30" s="72">
        <v>7.4</v>
      </c>
      <c r="T30" s="72"/>
      <c r="U30" s="72"/>
      <c r="V30" s="72">
        <f>P30/R30*14/12</f>
        <v>3.1678832116788325</v>
      </c>
      <c r="W30" s="72"/>
      <c r="X30" s="72"/>
      <c r="Y30" s="72">
        <v>9.6999999999999993</v>
      </c>
      <c r="Z30" s="79"/>
      <c r="AA30" s="79"/>
      <c r="AB30" s="71"/>
      <c r="AC30" s="79" t="s">
        <v>1114</v>
      </c>
      <c r="AD30" s="79">
        <v>4490</v>
      </c>
      <c r="AE30" s="79">
        <v>55</v>
      </c>
      <c r="AF30" s="72" t="s">
        <v>474</v>
      </c>
      <c r="AG30" s="79" t="s">
        <v>1115</v>
      </c>
      <c r="AH30" s="70" t="s">
        <v>610</v>
      </c>
      <c r="AK30" s="78">
        <v>0.97</v>
      </c>
    </row>
    <row r="31" spans="1:37" x14ac:dyDescent="0.15">
      <c r="A31" s="70">
        <v>30</v>
      </c>
      <c r="B31" s="70" t="s">
        <v>61</v>
      </c>
      <c r="C31" s="78">
        <v>56.874000000000002</v>
      </c>
      <c r="D31" s="78">
        <v>9.2149999999999999</v>
      </c>
      <c r="E31" s="70" t="s">
        <v>572</v>
      </c>
      <c r="F31" s="70" t="s">
        <v>941</v>
      </c>
      <c r="G31" s="70" t="s">
        <v>11</v>
      </c>
      <c r="H31" s="70" t="s">
        <v>12</v>
      </c>
      <c r="I31" s="70" t="s">
        <v>467</v>
      </c>
      <c r="J31" s="70" t="s">
        <v>907</v>
      </c>
      <c r="L31" s="70" t="s">
        <v>949</v>
      </c>
      <c r="N31" s="70" t="s">
        <v>495</v>
      </c>
      <c r="P31" s="72"/>
      <c r="Q31" s="72">
        <v>-19.8</v>
      </c>
      <c r="R31" s="72"/>
      <c r="S31" s="72">
        <v>9.3000000000000007</v>
      </c>
      <c r="T31" s="72"/>
      <c r="U31" s="72"/>
      <c r="V31" s="72">
        <v>3.2</v>
      </c>
      <c r="W31" s="72"/>
      <c r="X31" s="72"/>
      <c r="Y31" s="72">
        <v>6.7</v>
      </c>
      <c r="Z31" s="79"/>
      <c r="AA31" s="79"/>
      <c r="AB31" s="71"/>
      <c r="AC31" s="79" t="s">
        <v>1072</v>
      </c>
      <c r="AD31" s="79">
        <v>4752</v>
      </c>
      <c r="AE31" s="79">
        <v>37</v>
      </c>
      <c r="AF31" s="79" t="s">
        <v>474</v>
      </c>
      <c r="AG31" s="79" t="s">
        <v>1073</v>
      </c>
      <c r="AH31" s="70" t="s">
        <v>704</v>
      </c>
      <c r="AI31" s="70" t="s">
        <v>1074</v>
      </c>
      <c r="AK31" s="78">
        <v>0.97</v>
      </c>
    </row>
    <row r="32" spans="1:37" x14ac:dyDescent="0.15">
      <c r="A32" s="70">
        <v>31</v>
      </c>
      <c r="B32" s="70" t="s">
        <v>63</v>
      </c>
      <c r="C32" s="78">
        <v>56.874000000000002</v>
      </c>
      <c r="D32" s="78">
        <v>9.2149999999999999</v>
      </c>
      <c r="E32" s="70" t="s">
        <v>572</v>
      </c>
      <c r="G32" s="70" t="s">
        <v>543</v>
      </c>
      <c r="H32" s="70" t="s">
        <v>19</v>
      </c>
      <c r="I32" s="70" t="s">
        <v>467</v>
      </c>
      <c r="J32" s="70" t="s">
        <v>695</v>
      </c>
      <c r="N32" s="70" t="s">
        <v>495</v>
      </c>
      <c r="P32" s="72"/>
      <c r="Q32" s="72">
        <v>-20.2</v>
      </c>
      <c r="R32" s="72"/>
      <c r="S32" s="72">
        <v>8.5</v>
      </c>
      <c r="T32" s="72"/>
      <c r="U32" s="72"/>
      <c r="V32" s="72">
        <v>3.3</v>
      </c>
      <c r="W32" s="72"/>
      <c r="X32" s="72"/>
      <c r="Y32" s="72"/>
      <c r="Z32" s="79"/>
      <c r="AA32" s="79"/>
      <c r="AB32" s="71"/>
      <c r="AC32" s="79" t="s">
        <v>1075</v>
      </c>
      <c r="AD32" s="79">
        <v>4303</v>
      </c>
      <c r="AE32" s="79">
        <v>43</v>
      </c>
      <c r="AF32" s="79" t="s">
        <v>474</v>
      </c>
      <c r="AG32" s="79" t="s">
        <v>1076</v>
      </c>
      <c r="AH32" s="70" t="s">
        <v>704</v>
      </c>
      <c r="AI32" s="70" t="s">
        <v>1077</v>
      </c>
      <c r="AK32" s="78">
        <v>0.97</v>
      </c>
    </row>
    <row r="33" spans="1:37" x14ac:dyDescent="0.15">
      <c r="A33" s="70">
        <v>32</v>
      </c>
      <c r="B33" s="70" t="s">
        <v>63</v>
      </c>
      <c r="C33" s="78">
        <v>56.874000000000002</v>
      </c>
      <c r="D33" s="78">
        <v>9.2149999999999999</v>
      </c>
      <c r="E33" s="70" t="s">
        <v>572</v>
      </c>
      <c r="G33" s="70" t="s">
        <v>543</v>
      </c>
      <c r="H33" s="70" t="s">
        <v>19</v>
      </c>
      <c r="I33" s="70" t="s">
        <v>479</v>
      </c>
      <c r="J33" s="70" t="s">
        <v>479</v>
      </c>
      <c r="P33" s="72"/>
      <c r="Q33" s="72">
        <v>-19.399999999999999</v>
      </c>
      <c r="R33" s="72"/>
      <c r="S33" s="72">
        <v>8.8000000000000007</v>
      </c>
      <c r="T33" s="72"/>
      <c r="U33" s="72"/>
      <c r="V33" s="72">
        <v>3.3</v>
      </c>
      <c r="W33" s="72"/>
      <c r="X33" s="72"/>
      <c r="Y33" s="72"/>
      <c r="Z33" s="79">
        <v>69.7</v>
      </c>
      <c r="AA33" s="79"/>
      <c r="AB33" s="71"/>
      <c r="AC33" s="79"/>
      <c r="AD33" s="79"/>
      <c r="AE33" s="79"/>
      <c r="AF33" s="79" t="s">
        <v>605</v>
      </c>
      <c r="AG33" s="79"/>
      <c r="AH33" s="70" t="s">
        <v>969</v>
      </c>
      <c r="AI33" s="70" t="s">
        <v>1506</v>
      </c>
      <c r="AK33" s="78">
        <v>0.97</v>
      </c>
    </row>
    <row r="34" spans="1:37" x14ac:dyDescent="0.15">
      <c r="A34" s="70">
        <v>33</v>
      </c>
      <c r="B34" s="70" t="s">
        <v>69</v>
      </c>
      <c r="C34" s="78">
        <v>55.585999999999999</v>
      </c>
      <c r="D34" s="78">
        <v>11.538</v>
      </c>
      <c r="E34" s="70" t="s">
        <v>465</v>
      </c>
      <c r="F34" s="70" t="s">
        <v>573</v>
      </c>
      <c r="G34" s="70" t="s">
        <v>4</v>
      </c>
      <c r="H34" s="70" t="s">
        <v>5</v>
      </c>
      <c r="I34" s="70" t="s">
        <v>479</v>
      </c>
      <c r="J34" s="70" t="s">
        <v>1347</v>
      </c>
      <c r="K34" s="70" t="s">
        <v>469</v>
      </c>
      <c r="M34" s="72" t="s">
        <v>470</v>
      </c>
      <c r="N34" s="72" t="s">
        <v>495</v>
      </c>
      <c r="O34" s="72" t="s">
        <v>471</v>
      </c>
      <c r="P34" s="72"/>
      <c r="Q34" s="72">
        <v>-11.6</v>
      </c>
      <c r="R34" s="72"/>
      <c r="S34" s="72">
        <v>14.5</v>
      </c>
      <c r="T34" s="72"/>
      <c r="U34" s="72"/>
      <c r="V34" s="72">
        <v>3.19</v>
      </c>
      <c r="W34" s="72"/>
      <c r="X34" s="72"/>
      <c r="Y34" s="72"/>
      <c r="Z34" s="79"/>
      <c r="AA34" s="79" t="s">
        <v>1348</v>
      </c>
      <c r="AB34" s="71">
        <v>0.70993700000000004</v>
      </c>
      <c r="AC34" s="79" t="s">
        <v>1349</v>
      </c>
      <c r="AD34" s="79">
        <v>6435</v>
      </c>
      <c r="AE34" s="79">
        <v>44</v>
      </c>
      <c r="AF34" s="79" t="s">
        <v>729</v>
      </c>
      <c r="AG34" s="79" t="s">
        <v>1350</v>
      </c>
      <c r="AH34" s="70" t="s">
        <v>476</v>
      </c>
      <c r="AI34" s="70" t="s">
        <v>1351</v>
      </c>
      <c r="AK34" s="78">
        <v>16.55</v>
      </c>
    </row>
    <row r="35" spans="1:37" x14ac:dyDescent="0.15">
      <c r="A35" s="70">
        <v>34</v>
      </c>
      <c r="B35" s="70" t="s">
        <v>69</v>
      </c>
      <c r="C35" s="78">
        <v>55.585999999999999</v>
      </c>
      <c r="D35" s="78">
        <v>11.538</v>
      </c>
      <c r="E35" s="70" t="s">
        <v>465</v>
      </c>
      <c r="F35" s="70" t="s">
        <v>573</v>
      </c>
      <c r="G35" s="70" t="s">
        <v>11</v>
      </c>
      <c r="H35" s="70" t="s">
        <v>12</v>
      </c>
      <c r="I35" s="70" t="s">
        <v>467</v>
      </c>
      <c r="J35" s="70" t="s">
        <v>521</v>
      </c>
      <c r="K35" s="70" t="s">
        <v>481</v>
      </c>
      <c r="L35" s="70" t="s">
        <v>949</v>
      </c>
      <c r="N35" s="70" t="s">
        <v>495</v>
      </c>
      <c r="P35" s="72">
        <f>MEDIAN(40.5,42.2)</f>
        <v>41.35</v>
      </c>
      <c r="Q35" s="72">
        <v>-21.5</v>
      </c>
      <c r="R35" s="72">
        <f>MEDIAN(13.2,14.9)</f>
        <v>14.05</v>
      </c>
      <c r="S35" s="72">
        <v>9.6999999999999993</v>
      </c>
      <c r="T35" s="72"/>
      <c r="U35" s="72"/>
      <c r="V35" s="72">
        <f>P35/R35*14/12</f>
        <v>3.4335705812574138</v>
      </c>
      <c r="W35" s="72"/>
      <c r="X35" s="72"/>
      <c r="Y35" s="72" t="s">
        <v>1078</v>
      </c>
      <c r="Z35" s="79"/>
      <c r="AA35" s="79"/>
      <c r="AB35" s="71"/>
      <c r="AC35" s="79" t="s">
        <v>1079</v>
      </c>
      <c r="AD35" s="79">
        <v>4970</v>
      </c>
      <c r="AE35" s="79">
        <v>60</v>
      </c>
      <c r="AF35" s="79" t="s">
        <v>474</v>
      </c>
      <c r="AG35" s="79" t="s">
        <v>1080</v>
      </c>
      <c r="AH35" s="70" t="s">
        <v>610</v>
      </c>
      <c r="AI35" s="70" t="s">
        <v>1032</v>
      </c>
      <c r="AK35" s="78">
        <v>16.55</v>
      </c>
    </row>
    <row r="36" spans="1:37" x14ac:dyDescent="0.15">
      <c r="A36" s="70">
        <v>35</v>
      </c>
      <c r="B36" s="70" t="s">
        <v>69</v>
      </c>
      <c r="C36" s="78">
        <v>55.585999999999999</v>
      </c>
      <c r="D36" s="78">
        <v>11.538</v>
      </c>
      <c r="E36" s="70" t="s">
        <v>465</v>
      </c>
      <c r="F36" s="70" t="s">
        <v>573</v>
      </c>
      <c r="G36" s="70" t="s">
        <v>4</v>
      </c>
      <c r="H36" s="70" t="s">
        <v>5</v>
      </c>
      <c r="I36" s="70" t="s">
        <v>467</v>
      </c>
      <c r="J36" s="70" t="s">
        <v>753</v>
      </c>
      <c r="K36" s="70" t="s">
        <v>481</v>
      </c>
      <c r="N36" s="70" t="s">
        <v>495</v>
      </c>
      <c r="P36" s="72">
        <f>MEDIAN(41.1,41.3)</f>
        <v>41.2</v>
      </c>
      <c r="Q36" s="72">
        <v>-16.100000000000001</v>
      </c>
      <c r="R36" s="72">
        <f>MEDIAN(14.8,15.3)</f>
        <v>15.05</v>
      </c>
      <c r="S36" s="72">
        <v>13.4</v>
      </c>
      <c r="T36" s="72"/>
      <c r="U36" s="72"/>
      <c r="V36" s="72">
        <f>P36/R36*14/12</f>
        <v>3.1937984496124034</v>
      </c>
      <c r="W36" s="72"/>
      <c r="X36" s="72"/>
      <c r="Y36" s="72" t="s">
        <v>1241</v>
      </c>
      <c r="Z36" s="79"/>
      <c r="AA36" s="79"/>
      <c r="AB36" s="71"/>
      <c r="AC36" s="79" t="s">
        <v>1242</v>
      </c>
      <c r="AD36" s="79">
        <v>6275</v>
      </c>
      <c r="AE36" s="79">
        <v>50</v>
      </c>
      <c r="AF36" s="79" t="s">
        <v>676</v>
      </c>
      <c r="AG36" s="79" t="s">
        <v>1243</v>
      </c>
      <c r="AH36" s="70" t="s">
        <v>610</v>
      </c>
      <c r="AI36" s="70" t="s">
        <v>1032</v>
      </c>
      <c r="AK36" s="78">
        <v>16.55</v>
      </c>
    </row>
    <row r="37" spans="1:37" x14ac:dyDescent="0.15">
      <c r="A37" s="70">
        <v>36</v>
      </c>
      <c r="B37" s="70" t="s">
        <v>1081</v>
      </c>
      <c r="C37" s="78">
        <v>55.569870999999999</v>
      </c>
      <c r="D37" s="78">
        <v>11.531466999999999</v>
      </c>
      <c r="E37" s="70" t="s">
        <v>465</v>
      </c>
      <c r="F37" s="70" t="s">
        <v>999</v>
      </c>
      <c r="G37" s="70" t="s">
        <v>11</v>
      </c>
      <c r="H37" s="70" t="s">
        <v>12</v>
      </c>
      <c r="I37" s="70" t="s">
        <v>722</v>
      </c>
      <c r="L37" s="70" t="s">
        <v>949</v>
      </c>
      <c r="N37" s="70" t="s">
        <v>495</v>
      </c>
      <c r="Q37" s="70">
        <v>-20.8</v>
      </c>
      <c r="Z37" s="79"/>
      <c r="AA37" s="79"/>
      <c r="AB37" s="71"/>
      <c r="AC37" s="79" t="s">
        <v>1082</v>
      </c>
      <c r="AD37" s="79">
        <v>5025</v>
      </c>
      <c r="AE37" s="79">
        <v>40</v>
      </c>
      <c r="AF37" s="79" t="s">
        <v>474</v>
      </c>
      <c r="AG37" s="79" t="s">
        <v>1083</v>
      </c>
      <c r="AH37" s="70" t="s">
        <v>28</v>
      </c>
      <c r="AI37" s="70" t="s">
        <v>1084</v>
      </c>
      <c r="AK37" s="78">
        <v>18.829999999999998</v>
      </c>
    </row>
    <row r="38" spans="1:37" x14ac:dyDescent="0.15">
      <c r="A38" s="70">
        <v>37</v>
      </c>
      <c r="B38" s="70" t="s">
        <v>1081</v>
      </c>
      <c r="C38" s="78">
        <v>55.569870999999999</v>
      </c>
      <c r="D38" s="78">
        <v>11.531466999999999</v>
      </c>
      <c r="E38" s="70" t="s">
        <v>465</v>
      </c>
      <c r="F38" s="70" t="s">
        <v>999</v>
      </c>
      <c r="G38" s="70" t="s">
        <v>11</v>
      </c>
      <c r="H38" s="70" t="s">
        <v>12</v>
      </c>
      <c r="I38" s="70" t="s">
        <v>722</v>
      </c>
      <c r="L38" s="70" t="s">
        <v>949</v>
      </c>
      <c r="N38" s="70" t="s">
        <v>495</v>
      </c>
      <c r="P38" s="72">
        <v>43.1</v>
      </c>
      <c r="Q38" s="72">
        <v>-20.7</v>
      </c>
      <c r="R38" s="72">
        <v>15.6</v>
      </c>
      <c r="S38" s="72">
        <v>8</v>
      </c>
      <c r="T38" s="72"/>
      <c r="U38" s="72"/>
      <c r="V38" s="72">
        <f>P38/R38*14/12</f>
        <v>3.2232905982905984</v>
      </c>
      <c r="W38" s="72"/>
      <c r="X38" s="72"/>
      <c r="Y38" s="72">
        <v>6.7</v>
      </c>
      <c r="Z38" s="79"/>
      <c r="AA38" s="79"/>
      <c r="AB38" s="71"/>
      <c r="AC38" s="79"/>
      <c r="AD38" s="79"/>
      <c r="AE38" s="79"/>
      <c r="AF38" s="79" t="s">
        <v>605</v>
      </c>
      <c r="AG38" s="79"/>
      <c r="AH38" s="70" t="s">
        <v>815</v>
      </c>
      <c r="AI38" s="70" t="s">
        <v>1084</v>
      </c>
      <c r="AK38" s="78">
        <v>18.829999999999998</v>
      </c>
    </row>
    <row r="39" spans="1:37" x14ac:dyDescent="0.15">
      <c r="A39" s="70">
        <v>38</v>
      </c>
      <c r="B39" s="70" t="s">
        <v>72</v>
      </c>
      <c r="C39" s="78">
        <v>55.014620999999998</v>
      </c>
      <c r="D39" s="78">
        <v>9.8335229999999996</v>
      </c>
      <c r="E39" s="70" t="s">
        <v>948</v>
      </c>
      <c r="F39" s="70" t="s">
        <v>925</v>
      </c>
      <c r="G39" s="70" t="s">
        <v>11</v>
      </c>
      <c r="H39" s="70" t="s">
        <v>12</v>
      </c>
      <c r="I39" s="70" t="s">
        <v>467</v>
      </c>
      <c r="J39" s="70" t="s">
        <v>518</v>
      </c>
      <c r="K39" s="70" t="s">
        <v>469</v>
      </c>
      <c r="L39" s="70" t="s">
        <v>949</v>
      </c>
      <c r="N39" s="70" t="s">
        <v>495</v>
      </c>
      <c r="O39" s="70" t="s">
        <v>950</v>
      </c>
      <c r="P39" s="72">
        <v>30.8</v>
      </c>
      <c r="Q39" s="72">
        <v>-19.7</v>
      </c>
      <c r="R39" s="72">
        <v>11.1</v>
      </c>
      <c r="S39" s="72">
        <v>12</v>
      </c>
      <c r="T39" s="72"/>
      <c r="U39" s="72"/>
      <c r="V39" s="72">
        <f>P39/R39*14/12</f>
        <v>3.2372372372372369</v>
      </c>
      <c r="W39" s="72"/>
      <c r="X39" s="72"/>
      <c r="Y39" s="72">
        <v>6.3</v>
      </c>
      <c r="Z39" s="79"/>
      <c r="AA39" s="79"/>
      <c r="AB39" s="71"/>
      <c r="AC39" s="79" t="s">
        <v>951</v>
      </c>
      <c r="AD39" s="79">
        <v>4670</v>
      </c>
      <c r="AE39" s="79">
        <v>65</v>
      </c>
      <c r="AF39" s="79" t="s">
        <v>474</v>
      </c>
      <c r="AG39" s="79" t="s">
        <v>952</v>
      </c>
      <c r="AH39" s="70" t="s">
        <v>610</v>
      </c>
      <c r="AK39" s="78">
        <v>3.6</v>
      </c>
    </row>
    <row r="40" spans="1:37" x14ac:dyDescent="0.15">
      <c r="A40" s="70">
        <v>39</v>
      </c>
      <c r="B40" s="70" t="s">
        <v>72</v>
      </c>
      <c r="C40" s="78">
        <v>55.014620999999998</v>
      </c>
      <c r="D40" s="78">
        <v>9.8335229999999996</v>
      </c>
      <c r="E40" s="70" t="s">
        <v>948</v>
      </c>
      <c r="F40" s="70" t="s">
        <v>925</v>
      </c>
      <c r="G40" s="70" t="s">
        <v>11</v>
      </c>
      <c r="H40" s="70" t="s">
        <v>12</v>
      </c>
      <c r="I40" s="70" t="s">
        <v>467</v>
      </c>
      <c r="J40" s="70" t="s">
        <v>518</v>
      </c>
      <c r="K40" s="70" t="s">
        <v>469</v>
      </c>
      <c r="L40" s="70" t="s">
        <v>949</v>
      </c>
      <c r="N40" s="70" t="s">
        <v>495</v>
      </c>
      <c r="O40" s="70" t="s">
        <v>950</v>
      </c>
      <c r="P40" s="72"/>
      <c r="Q40" s="72">
        <v>-20.8</v>
      </c>
      <c r="R40" s="72"/>
      <c r="S40" s="72"/>
      <c r="T40" s="72"/>
      <c r="U40" s="72"/>
      <c r="V40" s="72"/>
      <c r="W40" s="72"/>
      <c r="X40" s="72"/>
      <c r="Y40" s="72"/>
      <c r="Z40" s="79"/>
      <c r="AA40" s="79"/>
      <c r="AB40" s="71"/>
      <c r="AC40" s="79" t="s">
        <v>953</v>
      </c>
      <c r="AD40" s="79">
        <v>4670</v>
      </c>
      <c r="AE40" s="79">
        <v>65</v>
      </c>
      <c r="AF40" s="79" t="s">
        <v>474</v>
      </c>
      <c r="AG40" s="79" t="s">
        <v>952</v>
      </c>
      <c r="AH40" s="70" t="s">
        <v>954</v>
      </c>
      <c r="AK40" s="78">
        <v>3.6</v>
      </c>
    </row>
    <row r="41" spans="1:37" x14ac:dyDescent="0.15">
      <c r="A41" s="70">
        <v>40</v>
      </c>
      <c r="B41" s="70" t="s">
        <v>78</v>
      </c>
      <c r="C41" s="78">
        <v>55.225000000000001</v>
      </c>
      <c r="D41" s="78">
        <v>11.303000000000001</v>
      </c>
      <c r="E41" s="70" t="s">
        <v>465</v>
      </c>
      <c r="F41" s="70" t="s">
        <v>859</v>
      </c>
      <c r="G41" s="70" t="s">
        <v>20</v>
      </c>
      <c r="H41" s="70" t="s">
        <v>19</v>
      </c>
      <c r="I41" s="70" t="s">
        <v>479</v>
      </c>
      <c r="J41" s="70" t="s">
        <v>880</v>
      </c>
      <c r="K41" s="70" t="s">
        <v>469</v>
      </c>
      <c r="M41" s="72" t="s">
        <v>488</v>
      </c>
      <c r="N41" s="72" t="s">
        <v>489</v>
      </c>
      <c r="O41" s="72" t="s">
        <v>471</v>
      </c>
      <c r="P41" s="72"/>
      <c r="Q41" s="72">
        <v>-20.3</v>
      </c>
      <c r="R41" s="72"/>
      <c r="S41" s="72">
        <v>10.4</v>
      </c>
      <c r="T41" s="72"/>
      <c r="U41" s="72"/>
      <c r="V41" s="72">
        <v>3.21</v>
      </c>
      <c r="W41" s="72"/>
      <c r="X41" s="72"/>
      <c r="Y41" s="72"/>
      <c r="Z41" s="79"/>
      <c r="AA41" s="79"/>
      <c r="AB41" s="71"/>
      <c r="AC41" s="79" t="s">
        <v>881</v>
      </c>
      <c r="AD41" s="79">
        <v>3671</v>
      </c>
      <c r="AE41" s="79">
        <v>39</v>
      </c>
      <c r="AF41" s="79" t="s">
        <v>474</v>
      </c>
      <c r="AG41" s="79" t="s">
        <v>882</v>
      </c>
      <c r="AH41" s="70" t="s">
        <v>476</v>
      </c>
      <c r="AI41" s="70" t="s">
        <v>883</v>
      </c>
      <c r="AJ41" s="70" t="s">
        <v>866</v>
      </c>
      <c r="AK41" s="78">
        <v>1.87</v>
      </c>
    </row>
    <row r="42" spans="1:37" x14ac:dyDescent="0.15">
      <c r="A42" s="70">
        <v>41</v>
      </c>
      <c r="B42" s="70" t="s">
        <v>78</v>
      </c>
      <c r="C42" s="78">
        <v>55.225000000000001</v>
      </c>
      <c r="D42" s="78">
        <v>11.303000000000001</v>
      </c>
      <c r="E42" s="70" t="s">
        <v>465</v>
      </c>
      <c r="F42" s="70" t="s">
        <v>859</v>
      </c>
      <c r="G42" s="70" t="s">
        <v>867</v>
      </c>
      <c r="H42" s="70" t="s">
        <v>868</v>
      </c>
      <c r="I42" s="70" t="s">
        <v>479</v>
      </c>
      <c r="J42" s="70" t="s">
        <v>587</v>
      </c>
      <c r="K42" s="70" t="s">
        <v>481</v>
      </c>
      <c r="M42" s="72" t="s">
        <v>488</v>
      </c>
      <c r="N42" s="72" t="s">
        <v>495</v>
      </c>
      <c r="O42" s="72" t="s">
        <v>471</v>
      </c>
      <c r="P42" s="72"/>
      <c r="Q42" s="72">
        <v>-19.600000000000001</v>
      </c>
      <c r="R42" s="72"/>
      <c r="S42" s="72">
        <v>10.1</v>
      </c>
      <c r="T42" s="72"/>
      <c r="U42" s="72"/>
      <c r="V42" s="72">
        <v>3.15</v>
      </c>
      <c r="W42" s="72"/>
      <c r="X42" s="72"/>
      <c r="Y42" s="72"/>
      <c r="Z42" s="79"/>
      <c r="AA42" s="79" t="s">
        <v>872</v>
      </c>
      <c r="AB42" s="71">
        <v>0.71018499999999996</v>
      </c>
      <c r="AC42" s="79" t="s">
        <v>873</v>
      </c>
      <c r="AD42" s="79">
        <v>3785</v>
      </c>
      <c r="AE42" s="79">
        <v>38</v>
      </c>
      <c r="AF42" s="79" t="s">
        <v>474</v>
      </c>
      <c r="AG42" s="79" t="s">
        <v>874</v>
      </c>
      <c r="AH42" s="70" t="s">
        <v>476</v>
      </c>
      <c r="AI42" s="70" t="s">
        <v>875</v>
      </c>
      <c r="AJ42" s="70" t="s">
        <v>866</v>
      </c>
      <c r="AK42" s="78">
        <v>1.87</v>
      </c>
    </row>
    <row r="43" spans="1:37" x14ac:dyDescent="0.15">
      <c r="A43" s="70">
        <v>42</v>
      </c>
      <c r="B43" s="70" t="s">
        <v>85</v>
      </c>
      <c r="C43" s="78">
        <v>55.76</v>
      </c>
      <c r="D43" s="78">
        <v>11.798</v>
      </c>
      <c r="E43" s="70" t="s">
        <v>465</v>
      </c>
      <c r="F43" s="70" t="s">
        <v>534</v>
      </c>
      <c r="G43" s="70" t="s">
        <v>6</v>
      </c>
      <c r="I43" s="70" t="s">
        <v>479</v>
      </c>
      <c r="J43" s="70" t="s">
        <v>690</v>
      </c>
      <c r="K43" s="70" t="s">
        <v>469</v>
      </c>
      <c r="M43" s="72" t="s">
        <v>488</v>
      </c>
      <c r="N43" s="72" t="s">
        <v>489</v>
      </c>
      <c r="O43" s="72"/>
      <c r="P43" s="72"/>
      <c r="Q43" s="72">
        <v>-18.5</v>
      </c>
      <c r="R43" s="72"/>
      <c r="S43" s="72">
        <v>9.5</v>
      </c>
      <c r="T43" s="72"/>
      <c r="U43" s="72"/>
      <c r="V43" s="72">
        <v>3.19</v>
      </c>
      <c r="W43" s="72"/>
      <c r="X43" s="72"/>
      <c r="Y43" s="72"/>
      <c r="Z43" s="79"/>
      <c r="AA43" s="79" t="s">
        <v>691</v>
      </c>
      <c r="AB43" s="71">
        <v>0.709789</v>
      </c>
      <c r="AC43" s="79" t="s">
        <v>692</v>
      </c>
      <c r="AD43" s="79">
        <v>3210</v>
      </c>
      <c r="AE43" s="79">
        <v>32</v>
      </c>
      <c r="AF43" s="72" t="s">
        <v>602</v>
      </c>
      <c r="AG43" s="79" t="s">
        <v>693</v>
      </c>
      <c r="AH43" s="70" t="s">
        <v>476</v>
      </c>
      <c r="AJ43" s="70" t="s">
        <v>694</v>
      </c>
      <c r="AK43" s="78">
        <v>0.16</v>
      </c>
    </row>
    <row r="44" spans="1:37" x14ac:dyDescent="0.15">
      <c r="A44" s="70">
        <v>43</v>
      </c>
      <c r="B44" s="70" t="s">
        <v>86</v>
      </c>
      <c r="C44" s="78">
        <v>55.875</v>
      </c>
      <c r="D44" s="78">
        <v>9.8119999999999994</v>
      </c>
      <c r="E44" s="70" t="s">
        <v>572</v>
      </c>
      <c r="F44" s="70" t="s">
        <v>941</v>
      </c>
      <c r="G44" s="70" t="s">
        <v>11</v>
      </c>
      <c r="H44" s="70" t="s">
        <v>12</v>
      </c>
      <c r="I44" s="70" t="s">
        <v>467</v>
      </c>
      <c r="J44" s="70" t="s">
        <v>468</v>
      </c>
      <c r="M44" s="72" t="s">
        <v>488</v>
      </c>
      <c r="N44" s="72" t="s">
        <v>489</v>
      </c>
      <c r="O44" s="72" t="s">
        <v>471</v>
      </c>
      <c r="P44" s="72"/>
      <c r="Q44" s="72">
        <v>-20</v>
      </c>
      <c r="R44" s="72"/>
      <c r="S44" s="72">
        <v>9.6</v>
      </c>
      <c r="T44" s="72"/>
      <c r="U44" s="72"/>
      <c r="V44" s="72">
        <v>3.2</v>
      </c>
      <c r="W44" s="72"/>
      <c r="X44" s="72"/>
      <c r="Y44" s="72"/>
      <c r="Z44" s="79"/>
      <c r="AA44" s="79" t="s">
        <v>942</v>
      </c>
      <c r="AB44" s="71">
        <v>0.71027300000000004</v>
      </c>
      <c r="AC44" s="79" t="s">
        <v>943</v>
      </c>
      <c r="AD44" s="79">
        <v>4836</v>
      </c>
      <c r="AE44" s="79">
        <v>35</v>
      </c>
      <c r="AF44" s="79" t="s">
        <v>474</v>
      </c>
      <c r="AG44" s="79" t="s">
        <v>944</v>
      </c>
      <c r="AH44" s="70" t="s">
        <v>476</v>
      </c>
      <c r="AI44" s="70" t="s">
        <v>945</v>
      </c>
      <c r="AK44" s="78">
        <v>4.59</v>
      </c>
    </row>
    <row r="45" spans="1:37" x14ac:dyDescent="0.15">
      <c r="A45" s="70">
        <v>44</v>
      </c>
      <c r="B45" s="70" t="s">
        <v>87</v>
      </c>
      <c r="C45" s="78">
        <v>54.988999999999997</v>
      </c>
      <c r="D45" s="78">
        <v>12.419</v>
      </c>
      <c r="E45" s="70" t="s">
        <v>486</v>
      </c>
      <c r="F45" s="70" t="s">
        <v>487</v>
      </c>
      <c r="G45" s="70" t="s">
        <v>11</v>
      </c>
      <c r="H45" s="70" t="s">
        <v>12</v>
      </c>
      <c r="I45" s="70" t="s">
        <v>467</v>
      </c>
      <c r="J45" s="70" t="s">
        <v>468</v>
      </c>
      <c r="K45" s="70" t="s">
        <v>481</v>
      </c>
      <c r="M45" s="72" t="s">
        <v>488</v>
      </c>
      <c r="N45" s="72" t="s">
        <v>489</v>
      </c>
      <c r="O45" s="72" t="s">
        <v>471</v>
      </c>
      <c r="P45" s="72"/>
      <c r="Q45" s="72">
        <v>-20.100000000000001</v>
      </c>
      <c r="R45" s="72"/>
      <c r="S45" s="72">
        <v>10.6</v>
      </c>
      <c r="T45" s="72"/>
      <c r="U45" s="72"/>
      <c r="V45" s="72">
        <v>3.25</v>
      </c>
      <c r="W45" s="72"/>
      <c r="X45" s="72"/>
      <c r="Y45" s="72"/>
      <c r="Z45" s="79"/>
      <c r="AA45" s="79" t="s">
        <v>490</v>
      </c>
      <c r="AB45" s="71">
        <v>0.71041100000000001</v>
      </c>
      <c r="AC45" s="79" t="s">
        <v>491</v>
      </c>
      <c r="AD45" s="79">
        <v>4774</v>
      </c>
      <c r="AE45" s="79">
        <v>52</v>
      </c>
      <c r="AF45" s="79" t="s">
        <v>474</v>
      </c>
      <c r="AG45" s="79" t="s">
        <v>492</v>
      </c>
      <c r="AH45" s="70" t="s">
        <v>476</v>
      </c>
      <c r="AI45" s="70" t="s">
        <v>471</v>
      </c>
      <c r="AJ45" s="70" t="s">
        <v>477</v>
      </c>
      <c r="AK45" s="78">
        <v>3.05</v>
      </c>
    </row>
    <row r="46" spans="1:37" x14ac:dyDescent="0.15">
      <c r="A46" s="70">
        <v>45</v>
      </c>
      <c r="B46" s="70" t="s">
        <v>90</v>
      </c>
      <c r="C46" s="78">
        <v>55.484000000000002</v>
      </c>
      <c r="D46" s="78">
        <v>11.579000000000001</v>
      </c>
      <c r="E46" s="70" t="s">
        <v>465</v>
      </c>
      <c r="F46" s="70" t="s">
        <v>487</v>
      </c>
      <c r="G46" s="70" t="s">
        <v>11</v>
      </c>
      <c r="H46" s="70" t="s">
        <v>12</v>
      </c>
      <c r="I46" s="70" t="s">
        <v>467</v>
      </c>
      <c r="J46" s="70" t="s">
        <v>518</v>
      </c>
      <c r="K46" s="70" t="s">
        <v>469</v>
      </c>
      <c r="M46" s="72" t="s">
        <v>488</v>
      </c>
      <c r="N46" s="72" t="s">
        <v>971</v>
      </c>
      <c r="O46" s="72" t="s">
        <v>972</v>
      </c>
      <c r="P46" s="72"/>
      <c r="Q46" s="72">
        <v>-20</v>
      </c>
      <c r="R46" s="72"/>
      <c r="S46" s="72">
        <v>11.2</v>
      </c>
      <c r="T46" s="72"/>
      <c r="U46" s="72"/>
      <c r="V46" s="72">
        <v>3.22</v>
      </c>
      <c r="W46" s="72"/>
      <c r="X46" s="72"/>
      <c r="Y46" s="72"/>
      <c r="Z46" s="79"/>
      <c r="AB46" s="71"/>
      <c r="AC46" s="79" t="s">
        <v>973</v>
      </c>
      <c r="AD46" s="79">
        <v>4629</v>
      </c>
      <c r="AE46" s="79">
        <v>31</v>
      </c>
      <c r="AF46" s="79" t="s">
        <v>474</v>
      </c>
      <c r="AG46" s="79" t="s">
        <v>974</v>
      </c>
      <c r="AH46" s="70" t="s">
        <v>476</v>
      </c>
      <c r="AI46" s="70" t="s">
        <v>975</v>
      </c>
      <c r="AK46" s="78">
        <v>26.93</v>
      </c>
    </row>
    <row r="47" spans="1:37" x14ac:dyDescent="0.15">
      <c r="A47" s="70">
        <v>46</v>
      </c>
      <c r="B47" s="70" t="s">
        <v>90</v>
      </c>
      <c r="C47" s="78">
        <v>55.484000000000002</v>
      </c>
      <c r="D47" s="78">
        <v>11.579000000000001</v>
      </c>
      <c r="E47" s="70" t="s">
        <v>465</v>
      </c>
      <c r="F47" s="70" t="s">
        <v>487</v>
      </c>
      <c r="G47" s="70" t="s">
        <v>11</v>
      </c>
      <c r="H47" s="70" t="s">
        <v>12</v>
      </c>
      <c r="I47" s="70" t="s">
        <v>479</v>
      </c>
      <c r="J47" s="70" t="s">
        <v>690</v>
      </c>
      <c r="K47" s="70" t="s">
        <v>481</v>
      </c>
      <c r="M47" s="72" t="s">
        <v>488</v>
      </c>
      <c r="N47" s="72" t="s">
        <v>971</v>
      </c>
      <c r="O47" s="72" t="s">
        <v>972</v>
      </c>
      <c r="P47" s="72"/>
      <c r="Q47" s="72"/>
      <c r="R47" s="72"/>
      <c r="S47" s="72"/>
      <c r="T47" s="72"/>
      <c r="U47" s="72"/>
      <c r="V47" s="72"/>
      <c r="W47" s="72"/>
      <c r="X47" s="72"/>
      <c r="Y47" s="72"/>
      <c r="Z47" s="79"/>
      <c r="AA47" s="79" t="s">
        <v>1434</v>
      </c>
      <c r="AB47" s="71">
        <v>0.70991199999999999</v>
      </c>
      <c r="AC47" s="79"/>
      <c r="AD47" s="79"/>
      <c r="AE47" s="79"/>
      <c r="AF47" s="70" t="s">
        <v>605</v>
      </c>
      <c r="AG47" s="79"/>
      <c r="AH47" s="70" t="s">
        <v>476</v>
      </c>
      <c r="AK47" s="78">
        <v>26.93</v>
      </c>
    </row>
    <row r="48" spans="1:37" x14ac:dyDescent="0.15">
      <c r="A48" s="70">
        <v>47</v>
      </c>
      <c r="B48" s="70" t="s">
        <v>92</v>
      </c>
      <c r="C48" s="78">
        <v>55.768000000000001</v>
      </c>
      <c r="D48" s="78">
        <v>11.388</v>
      </c>
      <c r="E48" s="70" t="s">
        <v>465</v>
      </c>
      <c r="F48" s="70" t="s">
        <v>534</v>
      </c>
      <c r="G48" s="70" t="s">
        <v>4</v>
      </c>
      <c r="H48" s="70" t="s">
        <v>5</v>
      </c>
      <c r="I48" s="70" t="s">
        <v>479</v>
      </c>
      <c r="J48" s="70" t="s">
        <v>480</v>
      </c>
      <c r="K48" s="70" t="s">
        <v>469</v>
      </c>
      <c r="M48" s="70" t="s">
        <v>470</v>
      </c>
      <c r="N48" s="72" t="s">
        <v>581</v>
      </c>
      <c r="O48" s="72" t="s">
        <v>620</v>
      </c>
      <c r="P48" s="72"/>
      <c r="Q48" s="72"/>
      <c r="R48" s="72"/>
      <c r="S48" s="72"/>
      <c r="T48" s="72"/>
      <c r="U48" s="72"/>
      <c r="V48" s="72"/>
      <c r="W48" s="72"/>
      <c r="X48" s="72"/>
      <c r="Y48" s="72"/>
      <c r="Z48" s="79"/>
      <c r="AA48" s="79" t="s">
        <v>1445</v>
      </c>
      <c r="AB48" s="71">
        <v>0.70948999999999995</v>
      </c>
      <c r="AC48" s="79"/>
      <c r="AD48" s="79"/>
      <c r="AE48" s="79"/>
      <c r="AF48" s="70" t="s">
        <v>605</v>
      </c>
      <c r="AG48" s="79"/>
      <c r="AH48" s="70" t="s">
        <v>476</v>
      </c>
      <c r="AK48" s="78">
        <v>1.1299999999999999</v>
      </c>
    </row>
    <row r="49" spans="1:37" x14ac:dyDescent="0.15">
      <c r="A49" s="70">
        <v>48</v>
      </c>
      <c r="B49" s="70" t="s">
        <v>92</v>
      </c>
      <c r="C49" s="78">
        <v>55.768000000000001</v>
      </c>
      <c r="D49" s="78">
        <v>11.388</v>
      </c>
      <c r="E49" s="70" t="s">
        <v>465</v>
      </c>
      <c r="F49" s="70" t="s">
        <v>534</v>
      </c>
      <c r="G49" s="70" t="s">
        <v>4</v>
      </c>
      <c r="H49" s="70" t="s">
        <v>5</v>
      </c>
      <c r="I49" s="70" t="s">
        <v>467</v>
      </c>
      <c r="J49" s="70" t="s">
        <v>1101</v>
      </c>
      <c r="P49" s="72"/>
      <c r="Q49" s="72"/>
      <c r="R49" s="72"/>
      <c r="S49" s="72"/>
      <c r="T49" s="72"/>
      <c r="U49" s="72"/>
      <c r="V49" s="72"/>
      <c r="W49" s="72"/>
      <c r="X49" s="72"/>
      <c r="Y49" s="72"/>
      <c r="Z49" s="79"/>
      <c r="AA49" s="79"/>
      <c r="AB49" s="71"/>
      <c r="AC49" s="79" t="s">
        <v>1555</v>
      </c>
      <c r="AD49" s="79">
        <v>6310</v>
      </c>
      <c r="AE49" s="79">
        <v>60</v>
      </c>
      <c r="AF49" s="72" t="s">
        <v>616</v>
      </c>
      <c r="AG49" s="79" t="s">
        <v>1556</v>
      </c>
      <c r="AH49" s="70" t="s">
        <v>29</v>
      </c>
      <c r="AK49" s="78">
        <v>1.1299999999999999</v>
      </c>
    </row>
    <row r="50" spans="1:37" x14ac:dyDescent="0.15">
      <c r="A50" s="70">
        <v>49</v>
      </c>
      <c r="B50" s="70" t="s">
        <v>92</v>
      </c>
      <c r="C50" s="78">
        <v>55.768000000000001</v>
      </c>
      <c r="D50" s="78">
        <v>11.388</v>
      </c>
      <c r="E50" s="70" t="s">
        <v>465</v>
      </c>
      <c r="F50" s="70" t="s">
        <v>534</v>
      </c>
      <c r="G50" s="70" t="s">
        <v>4</v>
      </c>
      <c r="H50" s="70" t="s">
        <v>5</v>
      </c>
      <c r="I50" s="70" t="s">
        <v>467</v>
      </c>
      <c r="J50" s="70" t="s">
        <v>1101</v>
      </c>
      <c r="M50" s="70" t="s">
        <v>470</v>
      </c>
      <c r="N50" s="72" t="s">
        <v>581</v>
      </c>
      <c r="O50" s="72" t="s">
        <v>620</v>
      </c>
      <c r="P50" s="72"/>
      <c r="Q50" s="72">
        <v>-11.72</v>
      </c>
      <c r="R50" s="72"/>
      <c r="S50" s="72">
        <v>14.45</v>
      </c>
      <c r="T50" s="72"/>
      <c r="U50" s="72"/>
      <c r="V50" s="72"/>
      <c r="W50" s="72"/>
      <c r="X50" s="72"/>
      <c r="Y50" s="72"/>
      <c r="Z50" s="79"/>
      <c r="AA50" s="79"/>
      <c r="AB50" s="71"/>
      <c r="AC50" s="79" t="s">
        <v>1358</v>
      </c>
      <c r="AD50" s="79">
        <v>6310</v>
      </c>
      <c r="AE50" s="79">
        <v>60</v>
      </c>
      <c r="AF50" s="72" t="s">
        <v>729</v>
      </c>
      <c r="AG50" s="79" t="s">
        <v>1359</v>
      </c>
      <c r="AH50" s="70" t="s">
        <v>657</v>
      </c>
      <c r="AI50" s="70" t="s">
        <v>1360</v>
      </c>
      <c r="AK50" s="78">
        <v>1.1299999999999999</v>
      </c>
    </row>
    <row r="51" spans="1:37" x14ac:dyDescent="0.15">
      <c r="A51" s="70">
        <v>50</v>
      </c>
      <c r="B51" s="70" t="s">
        <v>758</v>
      </c>
      <c r="C51" s="78">
        <v>55.768000000000001</v>
      </c>
      <c r="D51" s="78">
        <v>11.388</v>
      </c>
      <c r="E51" s="70" t="s">
        <v>465</v>
      </c>
      <c r="F51" s="70" t="s">
        <v>534</v>
      </c>
      <c r="G51" s="70" t="s">
        <v>4</v>
      </c>
      <c r="H51" s="70" t="s">
        <v>5</v>
      </c>
      <c r="I51" s="70" t="s">
        <v>479</v>
      </c>
      <c r="J51" s="70" t="s">
        <v>690</v>
      </c>
      <c r="K51" s="70" t="s">
        <v>481</v>
      </c>
      <c r="M51" s="70" t="s">
        <v>470</v>
      </c>
      <c r="N51" s="72" t="s">
        <v>581</v>
      </c>
      <c r="O51" s="70">
        <v>18</v>
      </c>
      <c r="P51" s="72"/>
      <c r="Q51" s="72"/>
      <c r="R51" s="72"/>
      <c r="S51" s="72"/>
      <c r="T51" s="72"/>
      <c r="U51" s="72"/>
      <c r="V51" s="72"/>
      <c r="W51" s="72"/>
      <c r="X51" s="72"/>
      <c r="Y51" s="72"/>
      <c r="Z51" s="79"/>
      <c r="AA51" s="79" t="s">
        <v>798</v>
      </c>
      <c r="AB51" s="71">
        <v>0.70978600000000003</v>
      </c>
      <c r="AC51" s="79" t="s">
        <v>799</v>
      </c>
      <c r="AF51" s="70" t="s">
        <v>605</v>
      </c>
      <c r="AH51" s="70" t="s">
        <v>476</v>
      </c>
      <c r="AI51" s="70" t="s">
        <v>800</v>
      </c>
      <c r="AJ51" s="70" t="s">
        <v>624</v>
      </c>
      <c r="AK51" s="78">
        <v>1.1299999999999999</v>
      </c>
    </row>
    <row r="52" spans="1:37" x14ac:dyDescent="0.15">
      <c r="A52" s="70">
        <v>51</v>
      </c>
      <c r="B52" s="70" t="s">
        <v>758</v>
      </c>
      <c r="C52" s="78">
        <v>55.768000000000001</v>
      </c>
      <c r="D52" s="78">
        <v>11.388</v>
      </c>
      <c r="E52" s="70" t="s">
        <v>465</v>
      </c>
      <c r="F52" s="70" t="s">
        <v>534</v>
      </c>
      <c r="G52" s="70" t="s">
        <v>4</v>
      </c>
      <c r="H52" s="70" t="s">
        <v>5</v>
      </c>
      <c r="I52" s="70" t="s">
        <v>479</v>
      </c>
      <c r="J52" s="70" t="s">
        <v>801</v>
      </c>
      <c r="M52" s="70" t="s">
        <v>470</v>
      </c>
      <c r="N52" s="72" t="s">
        <v>581</v>
      </c>
      <c r="O52" s="70">
        <v>18</v>
      </c>
      <c r="P52" s="72"/>
      <c r="Q52" s="72"/>
      <c r="R52" s="72"/>
      <c r="S52" s="72"/>
      <c r="T52" s="72"/>
      <c r="U52" s="72"/>
      <c r="V52" s="72"/>
      <c r="W52" s="72"/>
      <c r="X52" s="72"/>
      <c r="Y52" s="72"/>
      <c r="Z52" s="79"/>
      <c r="AA52" s="79" t="s">
        <v>802</v>
      </c>
      <c r="AB52" s="71">
        <v>0.70961399999999997</v>
      </c>
      <c r="AC52" s="79"/>
      <c r="AF52" s="70" t="s">
        <v>605</v>
      </c>
      <c r="AH52" s="70" t="s">
        <v>476</v>
      </c>
      <c r="AI52" s="70" t="s">
        <v>762</v>
      </c>
      <c r="AJ52" s="70" t="s">
        <v>624</v>
      </c>
      <c r="AK52" s="78">
        <v>1.1299999999999999</v>
      </c>
    </row>
    <row r="53" spans="1:37" x14ac:dyDescent="0.15">
      <c r="A53" s="70">
        <v>52</v>
      </c>
      <c r="B53" s="70" t="s">
        <v>758</v>
      </c>
      <c r="C53" s="78">
        <v>55.768000000000001</v>
      </c>
      <c r="D53" s="78">
        <v>11.388</v>
      </c>
      <c r="E53" s="70" t="s">
        <v>465</v>
      </c>
      <c r="F53" s="70" t="s">
        <v>534</v>
      </c>
      <c r="G53" s="70" t="s">
        <v>4</v>
      </c>
      <c r="H53" s="70" t="s">
        <v>5</v>
      </c>
      <c r="I53" s="70" t="s">
        <v>722</v>
      </c>
      <c r="M53" s="70" t="s">
        <v>470</v>
      </c>
      <c r="N53" s="72" t="s">
        <v>581</v>
      </c>
      <c r="O53" s="70">
        <v>18</v>
      </c>
      <c r="P53" s="72"/>
      <c r="Q53" s="72">
        <v>-10.7</v>
      </c>
      <c r="R53" s="72"/>
      <c r="S53" s="72"/>
      <c r="T53" s="72"/>
      <c r="U53" s="72"/>
      <c r="V53" s="72"/>
      <c r="W53" s="72"/>
      <c r="X53" s="72"/>
      <c r="Y53" s="72"/>
      <c r="Z53" s="79"/>
      <c r="AA53" s="79"/>
      <c r="AB53" s="71"/>
      <c r="AC53" s="79" t="s">
        <v>759</v>
      </c>
      <c r="AD53" s="79">
        <v>6208</v>
      </c>
      <c r="AE53" s="79">
        <v>60</v>
      </c>
      <c r="AF53" s="72" t="s">
        <v>760</v>
      </c>
      <c r="AG53" s="79" t="s">
        <v>761</v>
      </c>
      <c r="AH53" s="70" t="s">
        <v>657</v>
      </c>
      <c r="AI53" s="70" t="s">
        <v>762</v>
      </c>
      <c r="AJ53" s="70" t="s">
        <v>624</v>
      </c>
      <c r="AK53" s="78">
        <v>1.1299999999999999</v>
      </c>
    </row>
    <row r="54" spans="1:37" x14ac:dyDescent="0.15">
      <c r="A54" s="70">
        <v>53</v>
      </c>
      <c r="B54" s="70" t="s">
        <v>758</v>
      </c>
      <c r="C54" s="78">
        <v>55.768000000000001</v>
      </c>
      <c r="D54" s="78">
        <v>11.388</v>
      </c>
      <c r="E54" s="70" t="s">
        <v>465</v>
      </c>
      <c r="F54" s="70" t="s">
        <v>534</v>
      </c>
      <c r="G54" s="70" t="s">
        <v>4</v>
      </c>
      <c r="H54" s="70" t="s">
        <v>5</v>
      </c>
      <c r="I54" s="70" t="s">
        <v>722</v>
      </c>
      <c r="M54" s="70" t="s">
        <v>470</v>
      </c>
      <c r="N54" s="72" t="s">
        <v>581</v>
      </c>
      <c r="O54" s="70">
        <v>18</v>
      </c>
      <c r="P54" s="72"/>
      <c r="Q54" s="72">
        <v>-10.7</v>
      </c>
      <c r="R54" s="72"/>
      <c r="S54" s="72"/>
      <c r="T54" s="72"/>
      <c r="U54" s="72"/>
      <c r="V54" s="72"/>
      <c r="W54" s="72"/>
      <c r="X54" s="72"/>
      <c r="Y54" s="72"/>
      <c r="Z54" s="79"/>
      <c r="AA54" s="79"/>
      <c r="AB54" s="71"/>
      <c r="AC54" s="79" t="s">
        <v>763</v>
      </c>
      <c r="AD54" s="79">
        <v>6115</v>
      </c>
      <c r="AE54" s="79">
        <v>60</v>
      </c>
      <c r="AF54" s="72" t="s">
        <v>760</v>
      </c>
      <c r="AG54" s="79" t="s">
        <v>764</v>
      </c>
      <c r="AH54" s="70" t="s">
        <v>657</v>
      </c>
      <c r="AI54" s="70" t="s">
        <v>762</v>
      </c>
      <c r="AJ54" s="70" t="s">
        <v>624</v>
      </c>
      <c r="AK54" s="78">
        <v>1.1299999999999999</v>
      </c>
    </row>
    <row r="55" spans="1:37" x14ac:dyDescent="0.15">
      <c r="A55" s="70">
        <v>54</v>
      </c>
      <c r="B55" s="70" t="s">
        <v>758</v>
      </c>
      <c r="C55" s="78">
        <v>55.768000000000001</v>
      </c>
      <c r="D55" s="78">
        <v>11.388</v>
      </c>
      <c r="E55" s="70" t="s">
        <v>465</v>
      </c>
      <c r="F55" s="70" t="s">
        <v>534</v>
      </c>
      <c r="G55" s="70" t="s">
        <v>4</v>
      </c>
      <c r="H55" s="70" t="s">
        <v>5</v>
      </c>
      <c r="I55" s="70" t="s">
        <v>467</v>
      </c>
      <c r="M55" s="70" t="s">
        <v>470</v>
      </c>
      <c r="N55" s="72" t="s">
        <v>581</v>
      </c>
      <c r="O55" s="70">
        <v>18</v>
      </c>
      <c r="P55" s="72"/>
      <c r="Q55" s="72">
        <v>-10.52</v>
      </c>
      <c r="R55" s="72"/>
      <c r="S55" s="72"/>
      <c r="T55" s="72"/>
      <c r="U55" s="72"/>
      <c r="V55" s="72"/>
      <c r="W55" s="72"/>
      <c r="X55" s="72"/>
      <c r="Y55" s="72"/>
      <c r="Z55" s="79"/>
      <c r="AA55" s="79"/>
      <c r="AB55" s="71"/>
      <c r="AC55" s="79" t="s">
        <v>765</v>
      </c>
      <c r="AD55" s="70">
        <v>6187</v>
      </c>
      <c r="AE55" s="70">
        <v>43</v>
      </c>
      <c r="AF55" s="72" t="s">
        <v>760</v>
      </c>
      <c r="AG55" s="70" t="s">
        <v>766</v>
      </c>
      <c r="AH55" s="70" t="s">
        <v>657</v>
      </c>
      <c r="AI55" s="70" t="s">
        <v>762</v>
      </c>
      <c r="AJ55" s="70" t="s">
        <v>624</v>
      </c>
      <c r="AK55" s="78">
        <v>1.1299999999999999</v>
      </c>
    </row>
    <row r="56" spans="1:37" x14ac:dyDescent="0.15">
      <c r="A56" s="70">
        <v>55</v>
      </c>
      <c r="B56" s="70" t="s">
        <v>758</v>
      </c>
      <c r="C56" s="78">
        <v>55.768000000000001</v>
      </c>
      <c r="D56" s="78">
        <v>11.388</v>
      </c>
      <c r="E56" s="70" t="s">
        <v>465</v>
      </c>
      <c r="F56" s="70" t="s">
        <v>534</v>
      </c>
      <c r="G56" s="70" t="s">
        <v>4</v>
      </c>
      <c r="H56" s="70" t="s">
        <v>5</v>
      </c>
      <c r="I56" s="70" t="s">
        <v>467</v>
      </c>
      <c r="M56" s="70" t="s">
        <v>470</v>
      </c>
      <c r="N56" s="72" t="s">
        <v>581</v>
      </c>
      <c r="O56" s="70">
        <v>18</v>
      </c>
      <c r="P56" s="72"/>
      <c r="Q56" s="72">
        <v>-10.82</v>
      </c>
      <c r="R56" s="72"/>
      <c r="S56" s="72">
        <v>14.03</v>
      </c>
      <c r="T56" s="72"/>
      <c r="U56" s="72"/>
      <c r="V56" s="72"/>
      <c r="W56" s="72"/>
      <c r="X56" s="72"/>
      <c r="Y56" s="72"/>
      <c r="Z56" s="79"/>
      <c r="AA56" s="79"/>
      <c r="AB56" s="71"/>
      <c r="AC56" s="79" t="s">
        <v>767</v>
      </c>
      <c r="AD56" s="70">
        <v>6209</v>
      </c>
      <c r="AE56" s="70">
        <v>40</v>
      </c>
      <c r="AF56" s="72" t="s">
        <v>760</v>
      </c>
      <c r="AG56" s="70" t="s">
        <v>768</v>
      </c>
      <c r="AH56" s="70" t="s">
        <v>657</v>
      </c>
      <c r="AI56" s="70" t="s">
        <v>762</v>
      </c>
      <c r="AJ56" s="70" t="s">
        <v>624</v>
      </c>
      <c r="AK56" s="78">
        <v>1.1299999999999999</v>
      </c>
    </row>
    <row r="57" spans="1:37" x14ac:dyDescent="0.15">
      <c r="A57" s="70">
        <v>56</v>
      </c>
      <c r="B57" s="70" t="s">
        <v>758</v>
      </c>
      <c r="C57" s="78">
        <v>55.768000000000001</v>
      </c>
      <c r="D57" s="78">
        <v>11.388</v>
      </c>
      <c r="E57" s="70" t="s">
        <v>465</v>
      </c>
      <c r="F57" s="70" t="s">
        <v>534</v>
      </c>
      <c r="G57" s="70" t="s">
        <v>4</v>
      </c>
      <c r="H57" s="70" t="s">
        <v>5</v>
      </c>
      <c r="I57" s="70" t="s">
        <v>722</v>
      </c>
      <c r="M57" s="70" t="s">
        <v>470</v>
      </c>
      <c r="N57" s="72" t="s">
        <v>581</v>
      </c>
      <c r="O57" s="70">
        <v>18</v>
      </c>
      <c r="P57" s="72">
        <v>44</v>
      </c>
      <c r="Q57" s="72">
        <v>-10.7</v>
      </c>
      <c r="R57" s="72">
        <v>15.3</v>
      </c>
      <c r="S57" s="72">
        <v>13.3</v>
      </c>
      <c r="T57" s="72"/>
      <c r="U57" s="72"/>
      <c r="V57" s="72">
        <f>P57/R57*14/12</f>
        <v>3.3551198257080608</v>
      </c>
      <c r="W57" s="72"/>
      <c r="X57" s="72"/>
      <c r="Y57" s="72"/>
      <c r="Z57" s="79"/>
      <c r="AA57" s="79"/>
      <c r="AB57" s="71"/>
      <c r="AC57" s="79"/>
      <c r="AD57" s="79"/>
      <c r="AE57" s="79"/>
      <c r="AF57" s="79" t="s">
        <v>605</v>
      </c>
      <c r="AG57" s="79"/>
      <c r="AH57" s="70" t="s">
        <v>657</v>
      </c>
      <c r="AI57" s="70" t="s">
        <v>762</v>
      </c>
      <c r="AJ57" s="70" t="s">
        <v>624</v>
      </c>
      <c r="AK57" s="78">
        <v>1.1299999999999999</v>
      </c>
    </row>
    <row r="58" spans="1:37" x14ac:dyDescent="0.15">
      <c r="A58" s="70">
        <v>57</v>
      </c>
      <c r="B58" s="70" t="s">
        <v>758</v>
      </c>
      <c r="C58" s="78">
        <v>55.768000000000001</v>
      </c>
      <c r="D58" s="78">
        <v>11.388</v>
      </c>
      <c r="E58" s="70" t="s">
        <v>465</v>
      </c>
      <c r="F58" s="70" t="s">
        <v>534</v>
      </c>
      <c r="G58" s="70" t="s">
        <v>4</v>
      </c>
      <c r="H58" s="70" t="s">
        <v>5</v>
      </c>
      <c r="I58" s="70" t="s">
        <v>722</v>
      </c>
      <c r="M58" s="70" t="s">
        <v>470</v>
      </c>
      <c r="N58" s="72" t="s">
        <v>581</v>
      </c>
      <c r="O58" s="70">
        <v>18</v>
      </c>
      <c r="P58" s="72">
        <v>40.4</v>
      </c>
      <c r="Q58" s="72">
        <v>-10.4</v>
      </c>
      <c r="R58" s="72">
        <v>14.7</v>
      </c>
      <c r="S58" s="72">
        <v>13.2</v>
      </c>
      <c r="T58" s="72"/>
      <c r="U58" s="72"/>
      <c r="V58" s="72">
        <f>P58/R58*14/12</f>
        <v>3.2063492063492061</v>
      </c>
      <c r="W58" s="72"/>
      <c r="X58" s="72"/>
      <c r="Y58" s="72">
        <v>14.3</v>
      </c>
      <c r="Z58" s="79"/>
      <c r="AA58" s="79"/>
      <c r="AB58" s="71"/>
      <c r="AC58" s="79"/>
      <c r="AD58" s="79"/>
      <c r="AE58" s="79"/>
      <c r="AF58" s="79" t="s">
        <v>605</v>
      </c>
      <c r="AG58" s="79"/>
      <c r="AH58" s="70" t="s">
        <v>657</v>
      </c>
      <c r="AI58" s="70" t="s">
        <v>762</v>
      </c>
      <c r="AJ58" s="70" t="s">
        <v>624</v>
      </c>
      <c r="AK58" s="78">
        <v>1.1299999999999999</v>
      </c>
    </row>
    <row r="59" spans="1:37" x14ac:dyDescent="0.15">
      <c r="A59" s="70">
        <v>58</v>
      </c>
      <c r="B59" s="70" t="s">
        <v>758</v>
      </c>
      <c r="C59" s="78">
        <v>55.768000000000001</v>
      </c>
      <c r="D59" s="78">
        <v>11.388</v>
      </c>
      <c r="E59" s="70" t="s">
        <v>465</v>
      </c>
      <c r="F59" s="70" t="s">
        <v>534</v>
      </c>
      <c r="G59" s="70" t="s">
        <v>4</v>
      </c>
      <c r="H59" s="70" t="s">
        <v>5</v>
      </c>
      <c r="I59" s="70" t="s">
        <v>722</v>
      </c>
      <c r="M59" s="70" t="s">
        <v>470</v>
      </c>
      <c r="N59" s="72" t="s">
        <v>581</v>
      </c>
      <c r="O59" s="70">
        <v>18</v>
      </c>
      <c r="P59" s="72"/>
      <c r="Q59" s="72"/>
      <c r="R59" s="72"/>
      <c r="S59" s="72"/>
      <c r="T59" s="72"/>
      <c r="U59" s="72"/>
      <c r="V59" s="72"/>
      <c r="W59" s="72"/>
      <c r="X59" s="72"/>
      <c r="Y59" s="72"/>
      <c r="Z59" s="79"/>
      <c r="AA59" s="79"/>
      <c r="AB59" s="71"/>
      <c r="AC59" s="79" t="s">
        <v>769</v>
      </c>
      <c r="AD59" s="79">
        <v>5380</v>
      </c>
      <c r="AE59" s="79">
        <v>100</v>
      </c>
      <c r="AF59" s="79" t="s">
        <v>616</v>
      </c>
      <c r="AG59" s="79" t="s">
        <v>831</v>
      </c>
      <c r="AH59" s="70" t="s">
        <v>657</v>
      </c>
      <c r="AI59" s="70" t="s">
        <v>762</v>
      </c>
      <c r="AJ59" s="70" t="s">
        <v>624</v>
      </c>
      <c r="AK59" s="78">
        <v>1.1299999999999999</v>
      </c>
    </row>
    <row r="60" spans="1:37" x14ac:dyDescent="0.15">
      <c r="A60" s="70">
        <v>59</v>
      </c>
      <c r="B60" s="70" t="s">
        <v>758</v>
      </c>
      <c r="C60" s="78">
        <v>55.768000000000001</v>
      </c>
      <c r="D60" s="78">
        <v>11.388</v>
      </c>
      <c r="E60" s="70" t="s">
        <v>465</v>
      </c>
      <c r="F60" s="70" t="s">
        <v>534</v>
      </c>
      <c r="G60" s="70" t="s">
        <v>4</v>
      </c>
      <c r="H60" s="70" t="s">
        <v>5</v>
      </c>
      <c r="I60" s="70" t="s">
        <v>722</v>
      </c>
      <c r="M60" s="70" t="s">
        <v>470</v>
      </c>
      <c r="N60" s="72" t="s">
        <v>581</v>
      </c>
      <c r="O60" s="70">
        <v>18</v>
      </c>
      <c r="P60" s="72"/>
      <c r="Q60" s="72">
        <v>-11.4</v>
      </c>
      <c r="R60" s="72"/>
      <c r="S60" s="72"/>
      <c r="T60" s="72"/>
      <c r="U60" s="72"/>
      <c r="V60" s="72"/>
      <c r="W60" s="72"/>
      <c r="X60" s="72"/>
      <c r="Y60" s="72"/>
      <c r="Z60" s="79"/>
      <c r="AA60" s="79"/>
      <c r="AB60" s="71"/>
      <c r="AC60" s="79" t="s">
        <v>769</v>
      </c>
      <c r="AD60" s="79">
        <v>5160</v>
      </c>
      <c r="AE60" s="79">
        <v>100</v>
      </c>
      <c r="AF60" s="79" t="s">
        <v>760</v>
      </c>
      <c r="AG60" s="79" t="s">
        <v>770</v>
      </c>
      <c r="AH60" s="70" t="s">
        <v>623</v>
      </c>
      <c r="AI60" s="70" t="s">
        <v>762</v>
      </c>
      <c r="AJ60" s="70" t="s">
        <v>624</v>
      </c>
      <c r="AK60" s="78">
        <v>1.1299999999999999</v>
      </c>
    </row>
    <row r="61" spans="1:37" x14ac:dyDescent="0.15">
      <c r="A61" s="70">
        <v>60</v>
      </c>
      <c r="B61" s="70" t="s">
        <v>746</v>
      </c>
      <c r="C61" s="78">
        <v>55.768000000000001</v>
      </c>
      <c r="D61" s="78">
        <v>11.388</v>
      </c>
      <c r="E61" s="70" t="s">
        <v>465</v>
      </c>
      <c r="F61" s="70" t="s">
        <v>534</v>
      </c>
      <c r="G61" s="70" t="s">
        <v>4</v>
      </c>
      <c r="H61" s="70" t="s">
        <v>5</v>
      </c>
      <c r="I61" s="70" t="s">
        <v>479</v>
      </c>
      <c r="J61" s="70" t="s">
        <v>817</v>
      </c>
      <c r="K61" s="70" t="s">
        <v>481</v>
      </c>
      <c r="M61" s="70" t="s">
        <v>470</v>
      </c>
      <c r="N61" s="70" t="s">
        <v>678</v>
      </c>
      <c r="O61" s="70" t="s">
        <v>589</v>
      </c>
      <c r="P61" s="72"/>
      <c r="Q61" s="72"/>
      <c r="R61" s="72"/>
      <c r="S61" s="72"/>
      <c r="T61" s="72"/>
      <c r="U61" s="72"/>
      <c r="V61" s="72"/>
      <c r="W61" s="72"/>
      <c r="X61" s="72"/>
      <c r="Y61" s="72"/>
      <c r="Z61" s="79"/>
      <c r="AA61" s="79" t="s">
        <v>818</v>
      </c>
      <c r="AB61" s="71">
        <v>0.71008400000000005</v>
      </c>
      <c r="AC61" s="79" t="s">
        <v>819</v>
      </c>
      <c r="AD61" s="79"/>
      <c r="AE61" s="79"/>
      <c r="AF61" s="70" t="s">
        <v>605</v>
      </c>
      <c r="AG61" s="79"/>
      <c r="AH61" s="70" t="s">
        <v>476</v>
      </c>
      <c r="AI61" s="70" t="s">
        <v>820</v>
      </c>
      <c r="AJ61" s="70" t="s">
        <v>624</v>
      </c>
      <c r="AK61" s="78">
        <v>1.1299999999999999</v>
      </c>
    </row>
    <row r="62" spans="1:37" x14ac:dyDescent="0.15">
      <c r="A62" s="70">
        <v>61</v>
      </c>
      <c r="B62" s="70" t="s">
        <v>746</v>
      </c>
      <c r="C62" s="78">
        <v>55.768000000000001</v>
      </c>
      <c r="D62" s="78">
        <v>11.388</v>
      </c>
      <c r="E62" s="70" t="s">
        <v>465</v>
      </c>
      <c r="F62" s="70" t="s">
        <v>534</v>
      </c>
      <c r="G62" s="70" t="s">
        <v>4</v>
      </c>
      <c r="H62" s="70" t="s">
        <v>5</v>
      </c>
      <c r="I62" s="70" t="s">
        <v>467</v>
      </c>
      <c r="M62" s="70" t="s">
        <v>470</v>
      </c>
      <c r="N62" s="70" t="s">
        <v>678</v>
      </c>
      <c r="O62" s="70" t="s">
        <v>589</v>
      </c>
      <c r="P62" s="72"/>
      <c r="Q62" s="72">
        <v>-11.67</v>
      </c>
      <c r="R62" s="72"/>
      <c r="S62" s="72">
        <v>13.74</v>
      </c>
      <c r="T62" s="72"/>
      <c r="U62" s="72"/>
      <c r="V62" s="72"/>
      <c r="W62" s="72"/>
      <c r="X62" s="72"/>
      <c r="Y62" s="72"/>
      <c r="Z62" s="79"/>
      <c r="AA62" s="79"/>
      <c r="AB62" s="71"/>
      <c r="AC62" s="79" t="s">
        <v>747</v>
      </c>
      <c r="AD62" s="70">
        <v>6296</v>
      </c>
      <c r="AE62" s="70">
        <v>39</v>
      </c>
      <c r="AF62" s="72" t="s">
        <v>729</v>
      </c>
      <c r="AG62" s="70" t="s">
        <v>748</v>
      </c>
      <c r="AH62" s="70" t="s">
        <v>657</v>
      </c>
      <c r="AI62" s="70" t="s">
        <v>749</v>
      </c>
      <c r="AJ62" s="70" t="s">
        <v>624</v>
      </c>
      <c r="AK62" s="78">
        <v>1.1299999999999999</v>
      </c>
    </row>
    <row r="63" spans="1:37" x14ac:dyDescent="0.15">
      <c r="A63" s="70">
        <v>62</v>
      </c>
      <c r="B63" s="70" t="s">
        <v>746</v>
      </c>
      <c r="C63" s="78">
        <v>55.768000000000001</v>
      </c>
      <c r="D63" s="78">
        <v>11.388</v>
      </c>
      <c r="E63" s="70" t="s">
        <v>465</v>
      </c>
      <c r="F63" s="70" t="s">
        <v>534</v>
      </c>
      <c r="G63" s="70" t="s">
        <v>4</v>
      </c>
      <c r="H63" s="70" t="s">
        <v>5</v>
      </c>
      <c r="I63" s="70" t="s">
        <v>722</v>
      </c>
      <c r="M63" s="70" t="s">
        <v>470</v>
      </c>
      <c r="N63" s="70" t="s">
        <v>678</v>
      </c>
      <c r="O63" s="70" t="s">
        <v>589</v>
      </c>
      <c r="P63" s="72"/>
      <c r="Q63" s="72">
        <v>-11.4</v>
      </c>
      <c r="R63" s="72"/>
      <c r="S63" s="72"/>
      <c r="T63" s="72"/>
      <c r="U63" s="72"/>
      <c r="V63" s="72"/>
      <c r="W63" s="72"/>
      <c r="X63" s="72"/>
      <c r="Y63" s="72"/>
      <c r="Z63" s="79"/>
      <c r="AA63" s="79"/>
      <c r="AB63" s="71"/>
      <c r="AC63" s="79" t="s">
        <v>777</v>
      </c>
      <c r="AD63" s="70">
        <v>6002</v>
      </c>
      <c r="AE63" s="70">
        <v>60</v>
      </c>
      <c r="AF63" s="72" t="s">
        <v>760</v>
      </c>
      <c r="AG63" s="70" t="s">
        <v>778</v>
      </c>
      <c r="AH63" s="70" t="s">
        <v>657</v>
      </c>
      <c r="AI63" s="70" t="s">
        <v>749</v>
      </c>
      <c r="AJ63" s="70" t="s">
        <v>624</v>
      </c>
      <c r="AK63" s="78">
        <v>1.1299999999999999</v>
      </c>
    </row>
    <row r="64" spans="1:37" x14ac:dyDescent="0.15">
      <c r="A64" s="70">
        <v>63</v>
      </c>
      <c r="B64" s="70" t="s">
        <v>746</v>
      </c>
      <c r="C64" s="78">
        <v>55.768000000000001</v>
      </c>
      <c r="D64" s="78">
        <v>11.388</v>
      </c>
      <c r="E64" s="70" t="s">
        <v>465</v>
      </c>
      <c r="F64" s="70" t="s">
        <v>534</v>
      </c>
      <c r="G64" s="70" t="s">
        <v>4</v>
      </c>
      <c r="H64" s="70" t="s">
        <v>5</v>
      </c>
      <c r="I64" s="70" t="s">
        <v>722</v>
      </c>
      <c r="M64" s="70" t="s">
        <v>470</v>
      </c>
      <c r="N64" s="70" t="s">
        <v>678</v>
      </c>
      <c r="O64" s="70" t="s">
        <v>589</v>
      </c>
      <c r="P64" s="72"/>
      <c r="Q64" s="72">
        <v>-11.4</v>
      </c>
      <c r="R64" s="72"/>
      <c r="S64" s="72"/>
      <c r="T64" s="72"/>
      <c r="U64" s="72"/>
      <c r="V64" s="72"/>
      <c r="W64" s="72"/>
      <c r="X64" s="72"/>
      <c r="Y64" s="72"/>
      <c r="Z64" s="79"/>
      <c r="AA64" s="79"/>
      <c r="AB64" s="71"/>
      <c r="AC64" s="79" t="s">
        <v>779</v>
      </c>
      <c r="AD64" s="70">
        <v>6030</v>
      </c>
      <c r="AE64" s="70">
        <v>55</v>
      </c>
      <c r="AF64" s="72" t="s">
        <v>760</v>
      </c>
      <c r="AG64" s="70" t="s">
        <v>780</v>
      </c>
      <c r="AH64" s="70" t="s">
        <v>657</v>
      </c>
      <c r="AI64" s="70" t="s">
        <v>749</v>
      </c>
      <c r="AJ64" s="70" t="s">
        <v>624</v>
      </c>
      <c r="AK64" s="78">
        <v>1.1299999999999999</v>
      </c>
    </row>
    <row r="65" spans="1:37" x14ac:dyDescent="0.15">
      <c r="A65" s="70">
        <v>64</v>
      </c>
      <c r="B65" s="70" t="s">
        <v>746</v>
      </c>
      <c r="C65" s="78">
        <v>55.768000000000001</v>
      </c>
      <c r="D65" s="78">
        <v>11.388</v>
      </c>
      <c r="E65" s="70" t="s">
        <v>465</v>
      </c>
      <c r="F65" s="70" t="s">
        <v>534</v>
      </c>
      <c r="G65" s="70" t="s">
        <v>4</v>
      </c>
      <c r="H65" s="70" t="s">
        <v>5</v>
      </c>
      <c r="I65" s="70" t="s">
        <v>467</v>
      </c>
      <c r="M65" s="70" t="s">
        <v>470</v>
      </c>
      <c r="N65" s="70" t="s">
        <v>678</v>
      </c>
      <c r="O65" s="70" t="s">
        <v>589</v>
      </c>
      <c r="P65" s="72"/>
      <c r="Q65" s="72">
        <v>-11.47</v>
      </c>
      <c r="R65" s="72"/>
      <c r="S65" s="72"/>
      <c r="T65" s="72"/>
      <c r="U65" s="72"/>
      <c r="V65" s="72"/>
      <c r="W65" s="72"/>
      <c r="X65" s="72"/>
      <c r="Y65" s="72"/>
      <c r="Z65" s="79"/>
      <c r="AA65" s="79"/>
      <c r="AB65" s="71"/>
      <c r="AC65" s="79" t="s">
        <v>781</v>
      </c>
      <c r="AD65" s="70">
        <v>6175</v>
      </c>
      <c r="AE65" s="70">
        <v>49</v>
      </c>
      <c r="AF65" s="72" t="s">
        <v>760</v>
      </c>
      <c r="AG65" s="70" t="s">
        <v>782</v>
      </c>
      <c r="AH65" s="70" t="s">
        <v>657</v>
      </c>
      <c r="AI65" s="70" t="s">
        <v>749</v>
      </c>
      <c r="AJ65" s="70" t="s">
        <v>624</v>
      </c>
      <c r="AK65" s="78">
        <v>1.1299999999999999</v>
      </c>
    </row>
    <row r="66" spans="1:37" x14ac:dyDescent="0.15">
      <c r="A66" s="70">
        <v>65</v>
      </c>
      <c r="B66" s="70" t="s">
        <v>746</v>
      </c>
      <c r="C66" s="78">
        <v>55.768000000000001</v>
      </c>
      <c r="D66" s="78">
        <v>11.388</v>
      </c>
      <c r="E66" s="70" t="s">
        <v>465</v>
      </c>
      <c r="F66" s="70" t="s">
        <v>534</v>
      </c>
      <c r="G66" s="70" t="s">
        <v>4</v>
      </c>
      <c r="H66" s="70" t="s">
        <v>5</v>
      </c>
      <c r="I66" s="70" t="s">
        <v>722</v>
      </c>
      <c r="M66" s="70" t="s">
        <v>470</v>
      </c>
      <c r="N66" s="70" t="s">
        <v>678</v>
      </c>
      <c r="O66" s="70" t="s">
        <v>589</v>
      </c>
      <c r="P66" s="72">
        <v>43.4</v>
      </c>
      <c r="Q66" s="72">
        <v>-11.7</v>
      </c>
      <c r="R66" s="72">
        <v>14.7</v>
      </c>
      <c r="S66" s="72">
        <v>13.7</v>
      </c>
      <c r="T66" s="72"/>
      <c r="U66" s="72"/>
      <c r="V66" s="72">
        <f>P66/R66*14/12</f>
        <v>3.4444444444444446</v>
      </c>
      <c r="W66" s="72"/>
      <c r="X66" s="72"/>
      <c r="Y66" s="72"/>
      <c r="Z66" s="79"/>
      <c r="AA66" s="79"/>
      <c r="AB66" s="71"/>
      <c r="AC66" s="79"/>
      <c r="AD66" s="79"/>
      <c r="AE66" s="79"/>
      <c r="AF66" s="79" t="s">
        <v>605</v>
      </c>
      <c r="AG66" s="79"/>
      <c r="AH66" s="70" t="s">
        <v>657</v>
      </c>
      <c r="AI66" s="70" t="s">
        <v>749</v>
      </c>
      <c r="AJ66" s="70" t="s">
        <v>624</v>
      </c>
      <c r="AK66" s="78">
        <v>1.1299999999999999</v>
      </c>
    </row>
    <row r="67" spans="1:37" x14ac:dyDescent="0.15">
      <c r="A67" s="70">
        <v>66</v>
      </c>
      <c r="B67" s="70" t="s">
        <v>746</v>
      </c>
      <c r="C67" s="78">
        <v>55.768000000000001</v>
      </c>
      <c r="D67" s="78">
        <v>11.388</v>
      </c>
      <c r="E67" s="70" t="s">
        <v>465</v>
      </c>
      <c r="F67" s="70" t="s">
        <v>534</v>
      </c>
      <c r="G67" s="70" t="s">
        <v>4</v>
      </c>
      <c r="H67" s="70" t="s">
        <v>5</v>
      </c>
      <c r="I67" s="70" t="s">
        <v>722</v>
      </c>
      <c r="M67" s="70" t="s">
        <v>470</v>
      </c>
      <c r="N67" s="70" t="s">
        <v>678</v>
      </c>
      <c r="O67" s="70" t="s">
        <v>589</v>
      </c>
      <c r="P67" s="72">
        <v>37.200000000000003</v>
      </c>
      <c r="Q67" s="72">
        <v>-11.3</v>
      </c>
      <c r="R67" s="72">
        <v>13.6</v>
      </c>
      <c r="S67" s="72">
        <v>13.4</v>
      </c>
      <c r="T67" s="72"/>
      <c r="U67" s="72"/>
      <c r="V67" s="72">
        <f>P67/R67*14/12</f>
        <v>3.1911764705882359</v>
      </c>
      <c r="W67" s="72"/>
      <c r="X67" s="72"/>
      <c r="Y67" s="72">
        <v>9.3000000000000007</v>
      </c>
      <c r="Z67" s="79"/>
      <c r="AA67" s="79"/>
      <c r="AB67" s="71"/>
      <c r="AC67" s="79"/>
      <c r="AF67" s="70" t="s">
        <v>605</v>
      </c>
      <c r="AH67" s="70" t="s">
        <v>657</v>
      </c>
      <c r="AI67" s="70" t="s">
        <v>749</v>
      </c>
      <c r="AJ67" s="70" t="s">
        <v>624</v>
      </c>
      <c r="AK67" s="78">
        <v>1.1299999999999999</v>
      </c>
    </row>
    <row r="68" spans="1:37" x14ac:dyDescent="0.15">
      <c r="A68" s="70">
        <v>67</v>
      </c>
      <c r="B68" s="70" t="s">
        <v>746</v>
      </c>
      <c r="C68" s="78">
        <v>55.768000000000001</v>
      </c>
      <c r="D68" s="78">
        <v>11.388</v>
      </c>
      <c r="E68" s="70" t="s">
        <v>465</v>
      </c>
      <c r="F68" s="70" t="s">
        <v>534</v>
      </c>
      <c r="G68" s="70" t="s">
        <v>4</v>
      </c>
      <c r="H68" s="70" t="s">
        <v>5</v>
      </c>
      <c r="I68" s="70" t="s">
        <v>722</v>
      </c>
      <c r="M68" s="70" t="s">
        <v>470</v>
      </c>
      <c r="N68" s="70" t="s">
        <v>678</v>
      </c>
      <c r="O68" s="70" t="s">
        <v>589</v>
      </c>
      <c r="P68" s="72">
        <v>39.299999999999997</v>
      </c>
      <c r="Q68" s="72">
        <v>-11.5</v>
      </c>
      <c r="R68" s="72">
        <v>14.4</v>
      </c>
      <c r="S68" s="72">
        <v>13.6</v>
      </c>
      <c r="T68" s="72"/>
      <c r="U68" s="72"/>
      <c r="V68" s="72">
        <f>P68/R68*14/12</f>
        <v>3.1840277777777772</v>
      </c>
      <c r="W68" s="72"/>
      <c r="X68" s="72"/>
      <c r="Y68" s="72"/>
      <c r="Z68" s="79"/>
      <c r="AA68" s="79"/>
      <c r="AB68" s="71"/>
      <c r="AC68" s="79"/>
      <c r="AF68" s="70" t="s">
        <v>605</v>
      </c>
      <c r="AH68" s="70" t="s">
        <v>657</v>
      </c>
      <c r="AI68" s="70" t="s">
        <v>749</v>
      </c>
      <c r="AJ68" s="70" t="s">
        <v>624</v>
      </c>
      <c r="AK68" s="78">
        <v>1.1299999999999999</v>
      </c>
    </row>
    <row r="69" spans="1:37" x14ac:dyDescent="0.15">
      <c r="A69" s="70">
        <v>68</v>
      </c>
      <c r="B69" s="70" t="s">
        <v>746</v>
      </c>
      <c r="C69" s="78">
        <v>55.768000000000001</v>
      </c>
      <c r="D69" s="78">
        <v>11.388</v>
      </c>
      <c r="E69" s="70" t="s">
        <v>465</v>
      </c>
      <c r="F69" s="70" t="s">
        <v>534</v>
      </c>
      <c r="G69" s="70" t="s">
        <v>4</v>
      </c>
      <c r="H69" s="70" t="s">
        <v>5</v>
      </c>
      <c r="I69" s="70" t="s">
        <v>722</v>
      </c>
      <c r="M69" s="70" t="s">
        <v>470</v>
      </c>
      <c r="N69" s="70" t="s">
        <v>678</v>
      </c>
      <c r="O69" s="70" t="s">
        <v>589</v>
      </c>
      <c r="P69" s="72"/>
      <c r="Q69" s="72">
        <v>-12.1</v>
      </c>
      <c r="R69" s="72"/>
      <c r="S69" s="72"/>
      <c r="T69" s="72"/>
      <c r="U69" s="72"/>
      <c r="V69" s="72"/>
      <c r="W69" s="72"/>
      <c r="X69" s="72"/>
      <c r="Y69" s="72"/>
      <c r="Z69" s="79"/>
      <c r="AA69" s="79"/>
      <c r="AB69" s="71"/>
      <c r="AC69" s="79" t="s">
        <v>750</v>
      </c>
      <c r="AD69" s="79">
        <v>5930</v>
      </c>
      <c r="AE69" s="79">
        <v>100</v>
      </c>
      <c r="AF69" s="72" t="s">
        <v>729</v>
      </c>
      <c r="AG69" s="79" t="s">
        <v>751</v>
      </c>
      <c r="AH69" s="70" t="s">
        <v>752</v>
      </c>
      <c r="AI69" s="70" t="s">
        <v>749</v>
      </c>
      <c r="AJ69" s="70" t="s">
        <v>624</v>
      </c>
      <c r="AK69" s="78">
        <v>1.1299999999999999</v>
      </c>
    </row>
    <row r="70" spans="1:37" x14ac:dyDescent="0.15">
      <c r="A70" s="70">
        <v>69</v>
      </c>
      <c r="B70" s="70" t="s">
        <v>787</v>
      </c>
      <c r="C70" s="78">
        <v>55.768000000000001</v>
      </c>
      <c r="D70" s="78">
        <v>11.388</v>
      </c>
      <c r="E70" s="70" t="s">
        <v>465</v>
      </c>
      <c r="F70" s="70" t="s">
        <v>534</v>
      </c>
      <c r="G70" s="70" t="s">
        <v>6</v>
      </c>
      <c r="I70" s="70" t="s">
        <v>722</v>
      </c>
      <c r="P70" s="72"/>
      <c r="Q70" s="72">
        <v>-18.84</v>
      </c>
      <c r="R70" s="72"/>
      <c r="S70" s="72">
        <v>11.3</v>
      </c>
      <c r="T70" s="72"/>
      <c r="U70" s="72"/>
      <c r="V70" s="72"/>
      <c r="W70" s="72"/>
      <c r="X70" s="72"/>
      <c r="Y70" s="72"/>
      <c r="Z70" s="79"/>
      <c r="AA70" s="79"/>
      <c r="AB70" s="71"/>
      <c r="AC70" s="79" t="s">
        <v>788</v>
      </c>
      <c r="AD70" s="79">
        <v>3097</v>
      </c>
      <c r="AE70" s="79">
        <v>44</v>
      </c>
      <c r="AF70" s="72" t="s">
        <v>576</v>
      </c>
      <c r="AG70" s="79" t="s">
        <v>789</v>
      </c>
      <c r="AH70" s="70" t="s">
        <v>657</v>
      </c>
      <c r="AK70" s="78">
        <v>1.1299999999999999</v>
      </c>
    </row>
    <row r="71" spans="1:37" x14ac:dyDescent="0.15">
      <c r="A71" s="70">
        <v>70</v>
      </c>
      <c r="B71" s="70" t="s">
        <v>619</v>
      </c>
      <c r="C71" s="78">
        <v>55.768000000000001</v>
      </c>
      <c r="D71" s="78">
        <v>11.388</v>
      </c>
      <c r="E71" s="70" t="s">
        <v>465</v>
      </c>
      <c r="F71" s="70" t="s">
        <v>534</v>
      </c>
      <c r="G71" s="70" t="s">
        <v>11</v>
      </c>
      <c r="H71" s="70" t="s">
        <v>12</v>
      </c>
      <c r="I71" s="70" t="s">
        <v>479</v>
      </c>
      <c r="J71" s="70" t="s">
        <v>827</v>
      </c>
      <c r="K71" s="70" t="s">
        <v>469</v>
      </c>
      <c r="M71" s="70" t="s">
        <v>488</v>
      </c>
      <c r="N71" s="70" t="s">
        <v>508</v>
      </c>
      <c r="O71" s="70" t="s">
        <v>620</v>
      </c>
      <c r="P71" s="72"/>
      <c r="Q71" s="72"/>
      <c r="R71" s="72"/>
      <c r="S71" s="72"/>
      <c r="T71" s="72"/>
      <c r="U71" s="72"/>
      <c r="V71" s="72"/>
      <c r="W71" s="72"/>
      <c r="X71" s="72"/>
      <c r="Y71" s="72"/>
      <c r="Z71" s="79"/>
      <c r="AA71" s="79" t="s">
        <v>828</v>
      </c>
      <c r="AB71" s="71">
        <v>0.70943999999999996</v>
      </c>
      <c r="AC71" s="79"/>
      <c r="AD71" s="79"/>
      <c r="AE71" s="79"/>
      <c r="AF71" s="70" t="s">
        <v>605</v>
      </c>
      <c r="AG71" s="79"/>
      <c r="AH71" s="70" t="s">
        <v>476</v>
      </c>
      <c r="AJ71" s="70" t="s">
        <v>624</v>
      </c>
      <c r="AK71" s="78">
        <v>1.1299999999999999</v>
      </c>
    </row>
    <row r="72" spans="1:37" x14ac:dyDescent="0.15">
      <c r="A72" s="70">
        <v>71</v>
      </c>
      <c r="B72" s="70" t="s">
        <v>619</v>
      </c>
      <c r="C72" s="78">
        <v>55.768000000000001</v>
      </c>
      <c r="D72" s="78">
        <v>11.388</v>
      </c>
      <c r="E72" s="70" t="s">
        <v>465</v>
      </c>
      <c r="F72" s="70" t="s">
        <v>534</v>
      </c>
      <c r="G72" s="70" t="s">
        <v>11</v>
      </c>
      <c r="H72" s="70" t="s">
        <v>12</v>
      </c>
      <c r="I72" s="70" t="s">
        <v>467</v>
      </c>
      <c r="J72" s="70" t="s">
        <v>518</v>
      </c>
      <c r="M72" s="70" t="s">
        <v>488</v>
      </c>
      <c r="N72" s="70" t="s">
        <v>508</v>
      </c>
      <c r="O72" s="70" t="s">
        <v>620</v>
      </c>
      <c r="P72" s="72"/>
      <c r="Q72" s="72">
        <v>-18.899999999999999</v>
      </c>
      <c r="R72" s="72"/>
      <c r="S72" s="72"/>
      <c r="T72" s="72"/>
      <c r="U72" s="72"/>
      <c r="V72" s="72"/>
      <c r="W72" s="72"/>
      <c r="X72" s="72"/>
      <c r="Y72" s="72"/>
      <c r="Z72" s="79"/>
      <c r="AA72" s="79"/>
      <c r="AB72" s="71"/>
      <c r="AC72" s="79" t="s">
        <v>655</v>
      </c>
      <c r="AD72" s="79">
        <v>5145</v>
      </c>
      <c r="AE72" s="79">
        <v>60</v>
      </c>
      <c r="AF72" s="72" t="s">
        <v>576</v>
      </c>
      <c r="AG72" s="79" t="s">
        <v>656</v>
      </c>
      <c r="AH72" s="70" t="s">
        <v>657</v>
      </c>
      <c r="AJ72" s="70" t="s">
        <v>624</v>
      </c>
      <c r="AK72" s="78">
        <v>1.1299999999999999</v>
      </c>
    </row>
    <row r="73" spans="1:37" x14ac:dyDescent="0.15">
      <c r="A73" s="70">
        <v>72</v>
      </c>
      <c r="B73" s="70" t="s">
        <v>619</v>
      </c>
      <c r="C73" s="78">
        <v>55.768000000000001</v>
      </c>
      <c r="D73" s="78">
        <v>11.388</v>
      </c>
      <c r="E73" s="70" t="s">
        <v>465</v>
      </c>
      <c r="F73" s="70" t="s">
        <v>534</v>
      </c>
      <c r="G73" s="70" t="s">
        <v>11</v>
      </c>
      <c r="H73" s="70" t="s">
        <v>12</v>
      </c>
      <c r="I73" s="70" t="s">
        <v>467</v>
      </c>
      <c r="J73" s="70" t="s">
        <v>518</v>
      </c>
      <c r="M73" s="70" t="s">
        <v>488</v>
      </c>
      <c r="N73" s="70" t="s">
        <v>508</v>
      </c>
      <c r="O73" s="70" t="s">
        <v>620</v>
      </c>
      <c r="P73" s="72"/>
      <c r="Q73" s="72">
        <v>-18.899999999999999</v>
      </c>
      <c r="R73" s="72"/>
      <c r="S73" s="72"/>
      <c r="T73" s="72"/>
      <c r="U73" s="72"/>
      <c r="V73" s="72"/>
      <c r="W73" s="72"/>
      <c r="X73" s="72"/>
      <c r="Y73" s="72"/>
      <c r="Z73" s="79"/>
      <c r="AA73" s="79"/>
      <c r="AB73" s="71"/>
      <c r="AC73" s="79" t="s">
        <v>658</v>
      </c>
      <c r="AD73" s="79">
        <v>4977</v>
      </c>
      <c r="AE73" s="79">
        <v>50</v>
      </c>
      <c r="AF73" s="72" t="s">
        <v>576</v>
      </c>
      <c r="AG73" s="79" t="s">
        <v>659</v>
      </c>
      <c r="AH73" s="70" t="s">
        <v>657</v>
      </c>
      <c r="AJ73" s="70" t="s">
        <v>624</v>
      </c>
      <c r="AK73" s="78">
        <v>1.1299999999999999</v>
      </c>
    </row>
    <row r="74" spans="1:37" x14ac:dyDescent="0.15">
      <c r="A74" s="70">
        <v>73</v>
      </c>
      <c r="B74" s="70" t="s">
        <v>619</v>
      </c>
      <c r="C74" s="78">
        <v>55.768000000000001</v>
      </c>
      <c r="D74" s="78">
        <v>11.388</v>
      </c>
      <c r="E74" s="70" t="s">
        <v>465</v>
      </c>
      <c r="F74" s="70" t="s">
        <v>534</v>
      </c>
      <c r="G74" s="70" t="s">
        <v>11</v>
      </c>
      <c r="H74" s="70" t="s">
        <v>12</v>
      </c>
      <c r="I74" s="70" t="s">
        <v>467</v>
      </c>
      <c r="J74" s="70" t="s">
        <v>518</v>
      </c>
      <c r="M74" s="70" t="s">
        <v>488</v>
      </c>
      <c r="N74" s="70" t="s">
        <v>508</v>
      </c>
      <c r="O74" s="70" t="s">
        <v>620</v>
      </c>
      <c r="P74" s="72"/>
      <c r="Q74" s="72">
        <v>-19.170000000000002</v>
      </c>
      <c r="R74" s="72"/>
      <c r="S74" s="72"/>
      <c r="T74" s="72"/>
      <c r="U74" s="72"/>
      <c r="V74" s="72"/>
      <c r="W74" s="72"/>
      <c r="X74" s="72"/>
      <c r="Y74" s="72"/>
      <c r="Z74" s="79"/>
      <c r="AA74" s="79"/>
      <c r="AB74" s="71"/>
      <c r="AC74" s="79" t="s">
        <v>660</v>
      </c>
      <c r="AD74" s="79">
        <v>4989</v>
      </c>
      <c r="AE74" s="79">
        <v>46</v>
      </c>
      <c r="AF74" s="72" t="s">
        <v>576</v>
      </c>
      <c r="AG74" s="79" t="s">
        <v>661</v>
      </c>
      <c r="AH74" s="70" t="s">
        <v>657</v>
      </c>
      <c r="AJ74" s="70" t="s">
        <v>624</v>
      </c>
      <c r="AK74" s="78">
        <v>1.1299999999999999</v>
      </c>
    </row>
    <row r="75" spans="1:37" x14ac:dyDescent="0.15">
      <c r="A75" s="70">
        <v>74</v>
      </c>
      <c r="B75" s="70" t="s">
        <v>619</v>
      </c>
      <c r="C75" s="78">
        <v>55.768000000000001</v>
      </c>
      <c r="D75" s="78">
        <v>11.388</v>
      </c>
      <c r="E75" s="70" t="s">
        <v>465</v>
      </c>
      <c r="F75" s="70" t="s">
        <v>534</v>
      </c>
      <c r="G75" s="70" t="s">
        <v>11</v>
      </c>
      <c r="H75" s="70" t="s">
        <v>12</v>
      </c>
      <c r="I75" s="70" t="s">
        <v>467</v>
      </c>
      <c r="J75" s="70" t="s">
        <v>518</v>
      </c>
      <c r="M75" s="70" t="s">
        <v>488</v>
      </c>
      <c r="N75" s="70" t="s">
        <v>508</v>
      </c>
      <c r="O75" s="70" t="s">
        <v>620</v>
      </c>
      <c r="P75" s="72"/>
      <c r="Q75" s="72">
        <v>-19.47</v>
      </c>
      <c r="R75" s="72"/>
      <c r="S75" s="72">
        <v>10.4</v>
      </c>
      <c r="T75" s="72"/>
      <c r="U75" s="72"/>
      <c r="V75" s="72"/>
      <c r="W75" s="72"/>
      <c r="X75" s="72"/>
      <c r="Y75" s="72"/>
      <c r="Z75" s="79"/>
      <c r="AA75" s="79"/>
      <c r="AB75" s="71"/>
      <c r="AC75" s="79" t="s">
        <v>662</v>
      </c>
      <c r="AD75" s="79">
        <v>5102</v>
      </c>
      <c r="AE75" s="79">
        <v>37</v>
      </c>
      <c r="AF75" s="72" t="s">
        <v>576</v>
      </c>
      <c r="AG75" s="79" t="s">
        <v>663</v>
      </c>
      <c r="AH75" s="70" t="s">
        <v>657</v>
      </c>
      <c r="AJ75" s="70" t="s">
        <v>624</v>
      </c>
      <c r="AK75" s="78">
        <v>1.1299999999999999</v>
      </c>
    </row>
    <row r="76" spans="1:37" x14ac:dyDescent="0.15">
      <c r="A76" s="70">
        <v>75</v>
      </c>
      <c r="B76" s="70" t="s">
        <v>619</v>
      </c>
      <c r="C76" s="78">
        <v>55.768000000000001</v>
      </c>
      <c r="D76" s="78">
        <v>11.388</v>
      </c>
      <c r="E76" s="70" t="s">
        <v>465</v>
      </c>
      <c r="F76" s="70" t="s">
        <v>534</v>
      </c>
      <c r="G76" s="70" t="s">
        <v>11</v>
      </c>
      <c r="H76" s="70" t="s">
        <v>12</v>
      </c>
      <c r="I76" s="70" t="s">
        <v>467</v>
      </c>
      <c r="J76" s="70" t="s">
        <v>518</v>
      </c>
      <c r="M76" s="70" t="s">
        <v>488</v>
      </c>
      <c r="N76" s="70" t="s">
        <v>508</v>
      </c>
      <c r="O76" s="70" t="s">
        <v>620</v>
      </c>
      <c r="P76" s="72">
        <v>43.1</v>
      </c>
      <c r="Q76" s="72">
        <v>-19.600000000000001</v>
      </c>
      <c r="R76" s="72">
        <v>15</v>
      </c>
      <c r="S76" s="72">
        <v>10</v>
      </c>
      <c r="T76" s="72"/>
      <c r="U76" s="72"/>
      <c r="V76" s="72">
        <f>P76/R76*14/12</f>
        <v>3.3522222222222222</v>
      </c>
      <c r="W76" s="72"/>
      <c r="X76" s="72"/>
      <c r="Y76" s="72"/>
      <c r="Z76" s="79"/>
      <c r="AA76" s="79"/>
      <c r="AB76" s="71"/>
      <c r="AC76" s="79"/>
      <c r="AD76" s="79"/>
      <c r="AE76" s="79"/>
      <c r="AF76" s="79" t="s">
        <v>605</v>
      </c>
      <c r="AG76" s="79"/>
      <c r="AH76" s="70" t="s">
        <v>657</v>
      </c>
      <c r="AJ76" s="70" t="s">
        <v>624</v>
      </c>
      <c r="AK76" s="78">
        <v>1.1299999999999999</v>
      </c>
    </row>
    <row r="77" spans="1:37" x14ac:dyDescent="0.15">
      <c r="A77" s="70">
        <v>76</v>
      </c>
      <c r="B77" s="70" t="s">
        <v>619</v>
      </c>
      <c r="C77" s="78">
        <v>55.768000000000001</v>
      </c>
      <c r="D77" s="78">
        <v>11.388</v>
      </c>
      <c r="E77" s="70" t="s">
        <v>465</v>
      </c>
      <c r="F77" s="70" t="s">
        <v>534</v>
      </c>
      <c r="G77" s="70" t="s">
        <v>11</v>
      </c>
      <c r="H77" s="70" t="s">
        <v>12</v>
      </c>
      <c r="I77" s="70" t="s">
        <v>467</v>
      </c>
      <c r="J77" s="70" t="s">
        <v>518</v>
      </c>
      <c r="M77" s="70" t="s">
        <v>488</v>
      </c>
      <c r="N77" s="70" t="s">
        <v>508</v>
      </c>
      <c r="O77" s="70" t="s">
        <v>620</v>
      </c>
      <c r="P77" s="72">
        <v>34</v>
      </c>
      <c r="Q77" s="72">
        <v>-19.3</v>
      </c>
      <c r="R77" s="72">
        <v>12</v>
      </c>
      <c r="S77" s="72">
        <v>9.9</v>
      </c>
      <c r="T77" s="72"/>
      <c r="U77" s="72"/>
      <c r="V77" s="72">
        <f>P77/R77*14/12</f>
        <v>3.3055555555555558</v>
      </c>
      <c r="W77" s="72"/>
      <c r="X77" s="72"/>
      <c r="Y77" s="72">
        <v>5.3</v>
      </c>
      <c r="Z77" s="79"/>
      <c r="AA77" s="79"/>
      <c r="AB77" s="71"/>
      <c r="AC77" s="79"/>
      <c r="AD77" s="79"/>
      <c r="AE77" s="79"/>
      <c r="AF77" s="79" t="s">
        <v>605</v>
      </c>
      <c r="AG77" s="79"/>
      <c r="AH77" s="70" t="s">
        <v>657</v>
      </c>
      <c r="AJ77" s="70" t="s">
        <v>624</v>
      </c>
      <c r="AK77" s="78">
        <v>1.1299999999999999</v>
      </c>
    </row>
    <row r="78" spans="1:37" x14ac:dyDescent="0.15">
      <c r="A78" s="70">
        <v>77</v>
      </c>
      <c r="B78" s="70" t="s">
        <v>619</v>
      </c>
      <c r="C78" s="78">
        <v>55.768000000000001</v>
      </c>
      <c r="D78" s="78">
        <v>11.388</v>
      </c>
      <c r="E78" s="70" t="s">
        <v>465</v>
      </c>
      <c r="F78" s="70" t="s">
        <v>534</v>
      </c>
      <c r="G78" s="70" t="s">
        <v>11</v>
      </c>
      <c r="H78" s="70" t="s">
        <v>12</v>
      </c>
      <c r="I78" s="70" t="s">
        <v>467</v>
      </c>
      <c r="J78" s="70" t="s">
        <v>518</v>
      </c>
      <c r="M78" s="70" t="s">
        <v>488</v>
      </c>
      <c r="N78" s="70" t="s">
        <v>508</v>
      </c>
      <c r="O78" s="70" t="s">
        <v>620</v>
      </c>
      <c r="P78" s="72">
        <v>35.9</v>
      </c>
      <c r="Q78" s="72">
        <v>-19.2</v>
      </c>
      <c r="R78" s="72">
        <v>13.1</v>
      </c>
      <c r="S78" s="72">
        <v>10.1</v>
      </c>
      <c r="T78" s="72"/>
      <c r="U78" s="72"/>
      <c r="V78" s="72">
        <f>P78/R78*14/12</f>
        <v>3.1972010178117043</v>
      </c>
      <c r="W78" s="72"/>
      <c r="X78" s="72"/>
      <c r="Y78" s="72"/>
      <c r="Z78" s="79"/>
      <c r="AA78" s="79"/>
      <c r="AB78" s="71"/>
      <c r="AC78" s="79"/>
      <c r="AD78" s="79"/>
      <c r="AE78" s="79"/>
      <c r="AF78" s="79" t="s">
        <v>605</v>
      </c>
      <c r="AG78" s="79"/>
      <c r="AH78" s="70" t="s">
        <v>657</v>
      </c>
      <c r="AJ78" s="70" t="s">
        <v>624</v>
      </c>
      <c r="AK78" s="78">
        <v>1.1299999999999999</v>
      </c>
    </row>
    <row r="79" spans="1:37" x14ac:dyDescent="0.15">
      <c r="A79" s="70">
        <v>78</v>
      </c>
      <c r="B79" s="70" t="s">
        <v>619</v>
      </c>
      <c r="C79" s="78">
        <v>55.768000000000001</v>
      </c>
      <c r="D79" s="78">
        <v>11.388</v>
      </c>
      <c r="E79" s="70" t="s">
        <v>465</v>
      </c>
      <c r="F79" s="70" t="s">
        <v>534</v>
      </c>
      <c r="G79" s="70" t="s">
        <v>11</v>
      </c>
      <c r="H79" s="70" t="s">
        <v>12</v>
      </c>
      <c r="I79" s="70" t="s">
        <v>467</v>
      </c>
      <c r="J79" s="70" t="s">
        <v>518</v>
      </c>
      <c r="M79" s="70" t="s">
        <v>488</v>
      </c>
      <c r="N79" s="70" t="s">
        <v>508</v>
      </c>
      <c r="O79" s="70" t="s">
        <v>620</v>
      </c>
      <c r="P79" s="72"/>
      <c r="Q79" s="72">
        <v>-21.7</v>
      </c>
      <c r="R79" s="72"/>
      <c r="S79" s="72"/>
      <c r="T79" s="72"/>
      <c r="U79" s="72"/>
      <c r="V79" s="72"/>
      <c r="W79" s="72"/>
      <c r="X79" s="72"/>
      <c r="Y79" s="72"/>
      <c r="Z79" s="79"/>
      <c r="AA79" s="79"/>
      <c r="AB79" s="71"/>
      <c r="AC79" s="79" t="s">
        <v>621</v>
      </c>
      <c r="AD79" s="79">
        <v>4840</v>
      </c>
      <c r="AE79" s="79">
        <v>100</v>
      </c>
      <c r="AF79" s="72" t="s">
        <v>474</v>
      </c>
      <c r="AG79" s="79" t="s">
        <v>622</v>
      </c>
      <c r="AH79" s="70" t="s">
        <v>623</v>
      </c>
      <c r="AJ79" s="70" t="s">
        <v>624</v>
      </c>
      <c r="AK79" s="78">
        <v>1.1299999999999999</v>
      </c>
    </row>
    <row r="80" spans="1:37" x14ac:dyDescent="0.15">
      <c r="A80" s="70">
        <v>79</v>
      </c>
      <c r="B80" s="70" t="s">
        <v>97</v>
      </c>
      <c r="C80" s="78">
        <v>56.43</v>
      </c>
      <c r="D80" s="78">
        <v>10.27</v>
      </c>
      <c r="E80" s="70" t="s">
        <v>572</v>
      </c>
      <c r="F80" s="70" t="s">
        <v>573</v>
      </c>
      <c r="G80" s="70" t="s">
        <v>4</v>
      </c>
      <c r="H80" s="70" t="s">
        <v>5</v>
      </c>
      <c r="I80" s="70" t="s">
        <v>467</v>
      </c>
      <c r="J80" s="70" t="s">
        <v>1146</v>
      </c>
      <c r="N80" s="70" t="s">
        <v>887</v>
      </c>
      <c r="P80" s="72">
        <v>39.200000000000003</v>
      </c>
      <c r="Q80" s="72">
        <v>-10.8</v>
      </c>
      <c r="R80" s="72">
        <v>13.9</v>
      </c>
      <c r="S80" s="72">
        <v>13.3</v>
      </c>
      <c r="T80" s="72"/>
      <c r="U80" s="72"/>
      <c r="V80" s="72">
        <f>P80/R80*14/12</f>
        <v>3.2901678657074345</v>
      </c>
      <c r="W80" s="72"/>
      <c r="X80" s="72"/>
      <c r="Y80" s="72">
        <v>12.9</v>
      </c>
      <c r="Z80" s="79"/>
      <c r="AA80" s="79"/>
      <c r="AB80" s="71"/>
      <c r="AC80" s="79" t="s">
        <v>1405</v>
      </c>
      <c r="AD80" s="79">
        <v>6680</v>
      </c>
      <c r="AE80" s="79">
        <v>50</v>
      </c>
      <c r="AF80" s="79" t="s">
        <v>760</v>
      </c>
      <c r="AG80" s="79" t="s">
        <v>1406</v>
      </c>
      <c r="AH80" s="70" t="s">
        <v>610</v>
      </c>
      <c r="AK80" s="78">
        <v>4.2300000000000004</v>
      </c>
    </row>
    <row r="81" spans="1:37" x14ac:dyDescent="0.15">
      <c r="A81" s="70">
        <v>80</v>
      </c>
      <c r="B81" s="70" t="s">
        <v>100</v>
      </c>
      <c r="C81" s="78">
        <v>54.731999999999999</v>
      </c>
      <c r="D81" s="78">
        <v>11.986000000000001</v>
      </c>
      <c r="E81" s="70" t="s">
        <v>507</v>
      </c>
      <c r="F81" s="70" t="s">
        <v>925</v>
      </c>
      <c r="G81" s="70" t="s">
        <v>565</v>
      </c>
      <c r="H81" s="70" t="s">
        <v>12</v>
      </c>
      <c r="I81" s="70" t="s">
        <v>501</v>
      </c>
      <c r="J81" s="70" t="s">
        <v>1123</v>
      </c>
      <c r="K81" s="70" t="s">
        <v>536</v>
      </c>
      <c r="M81" s="72" t="s">
        <v>470</v>
      </c>
      <c r="N81" s="72" t="s">
        <v>489</v>
      </c>
      <c r="O81" s="72"/>
      <c r="P81" s="72"/>
      <c r="Q81" s="72">
        <v>-20.8</v>
      </c>
      <c r="R81" s="72"/>
      <c r="S81" s="72">
        <v>8.6999999999999993</v>
      </c>
      <c r="T81" s="72"/>
      <c r="U81" s="72"/>
      <c r="V81" s="72">
        <v>3.19</v>
      </c>
      <c r="W81" s="72"/>
      <c r="X81" s="72"/>
      <c r="Y81" s="72"/>
      <c r="Z81" s="79"/>
      <c r="AA81" s="79" t="s">
        <v>1124</v>
      </c>
      <c r="AB81" s="71">
        <v>0.71028400000000003</v>
      </c>
      <c r="AC81" s="79" t="s">
        <v>1125</v>
      </c>
      <c r="AD81" s="79">
        <v>4647</v>
      </c>
      <c r="AE81" s="79">
        <v>31</v>
      </c>
      <c r="AF81" s="79" t="s">
        <v>474</v>
      </c>
      <c r="AG81" s="79" t="s">
        <v>1126</v>
      </c>
      <c r="AH81" s="70" t="s">
        <v>476</v>
      </c>
      <c r="AK81" s="78">
        <v>1.82</v>
      </c>
    </row>
    <row r="82" spans="1:37" x14ac:dyDescent="0.15">
      <c r="A82" s="70">
        <v>81</v>
      </c>
      <c r="B82" s="70" t="s">
        <v>5</v>
      </c>
      <c r="C82" s="78">
        <v>56.811999999999998</v>
      </c>
      <c r="D82" s="78">
        <v>9.1790000000000003</v>
      </c>
      <c r="E82" s="70" t="s">
        <v>572</v>
      </c>
      <c r="F82" s="70" t="s">
        <v>534</v>
      </c>
      <c r="G82" s="70" t="s">
        <v>4</v>
      </c>
      <c r="H82" s="70" t="s">
        <v>5</v>
      </c>
      <c r="I82" s="70" t="s">
        <v>467</v>
      </c>
      <c r="J82" s="70" t="s">
        <v>518</v>
      </c>
      <c r="K82" s="70" t="s">
        <v>469</v>
      </c>
      <c r="M82" s="72" t="s">
        <v>488</v>
      </c>
      <c r="N82" s="70" t="s">
        <v>678</v>
      </c>
      <c r="O82" s="72" t="s">
        <v>679</v>
      </c>
      <c r="P82" s="72"/>
      <c r="Q82" s="72">
        <v>-15.6</v>
      </c>
      <c r="R82" s="72"/>
      <c r="S82" s="72">
        <v>13.3</v>
      </c>
      <c r="T82" s="72"/>
      <c r="U82" s="72"/>
      <c r="V82" s="72">
        <v>3.15</v>
      </c>
      <c r="W82" s="72"/>
      <c r="X82" s="72"/>
      <c r="Y82" s="72"/>
      <c r="Z82" s="79"/>
      <c r="AA82" s="79"/>
      <c r="AB82" s="71"/>
      <c r="AC82" s="79" t="s">
        <v>680</v>
      </c>
      <c r="AD82" s="79">
        <v>5981</v>
      </c>
      <c r="AE82" s="79">
        <v>50</v>
      </c>
      <c r="AF82" s="79" t="s">
        <v>676</v>
      </c>
      <c r="AG82" s="79" t="s">
        <v>681</v>
      </c>
      <c r="AH82" s="70" t="s">
        <v>476</v>
      </c>
      <c r="AI82" s="70" t="s">
        <v>682</v>
      </c>
      <c r="AJ82" s="70" t="s">
        <v>624</v>
      </c>
      <c r="AK82" s="78">
        <v>0.32</v>
      </c>
    </row>
    <row r="83" spans="1:37" x14ac:dyDescent="0.15">
      <c r="A83" s="70">
        <v>82</v>
      </c>
      <c r="B83" s="70" t="s">
        <v>5</v>
      </c>
      <c r="C83" s="78">
        <v>56.811999999999998</v>
      </c>
      <c r="D83" s="78">
        <v>9.1790000000000003</v>
      </c>
      <c r="E83" s="70" t="s">
        <v>572</v>
      </c>
      <c r="F83" s="70" t="s">
        <v>534</v>
      </c>
      <c r="G83" s="70" t="s">
        <v>4</v>
      </c>
      <c r="H83" s="70" t="s">
        <v>5</v>
      </c>
      <c r="I83" s="70" t="s">
        <v>479</v>
      </c>
      <c r="J83" s="70" t="s">
        <v>587</v>
      </c>
      <c r="K83" s="70" t="s">
        <v>469</v>
      </c>
      <c r="M83" s="72" t="s">
        <v>488</v>
      </c>
      <c r="N83" s="70" t="s">
        <v>678</v>
      </c>
      <c r="O83" s="72" t="s">
        <v>679</v>
      </c>
      <c r="P83" s="72"/>
      <c r="Q83" s="72"/>
      <c r="R83" s="72"/>
      <c r="S83" s="72"/>
      <c r="T83" s="72"/>
      <c r="U83" s="72"/>
      <c r="V83" s="72"/>
      <c r="W83" s="72"/>
      <c r="X83" s="72"/>
      <c r="Y83" s="72"/>
      <c r="Z83" s="79"/>
      <c r="AA83" s="79" t="s">
        <v>826</v>
      </c>
      <c r="AB83" s="71">
        <v>0.70905099999999999</v>
      </c>
      <c r="AC83" s="79"/>
      <c r="AD83" s="79"/>
      <c r="AE83" s="79"/>
      <c r="AF83" s="70" t="s">
        <v>605</v>
      </c>
      <c r="AG83" s="79"/>
      <c r="AH83" s="70" t="s">
        <v>476</v>
      </c>
      <c r="AI83" s="70" t="s">
        <v>682</v>
      </c>
      <c r="AJ83" s="70" t="s">
        <v>624</v>
      </c>
      <c r="AK83" s="78">
        <v>0.32</v>
      </c>
    </row>
    <row r="84" spans="1:37" x14ac:dyDescent="0.15">
      <c r="A84" s="70">
        <v>83</v>
      </c>
      <c r="B84" s="70" t="s">
        <v>5</v>
      </c>
      <c r="C84" s="78">
        <v>56.811999999999998</v>
      </c>
      <c r="D84" s="78">
        <v>9.1790000000000003</v>
      </c>
      <c r="E84" s="70" t="s">
        <v>572</v>
      </c>
      <c r="F84" s="70" t="s">
        <v>534</v>
      </c>
      <c r="G84" s="70" t="s">
        <v>4</v>
      </c>
      <c r="H84" s="70" t="s">
        <v>5</v>
      </c>
      <c r="I84" s="70" t="s">
        <v>467</v>
      </c>
      <c r="J84" s="70" t="s">
        <v>468</v>
      </c>
      <c r="K84" s="70" t="s">
        <v>469</v>
      </c>
      <c r="M84" s="72" t="s">
        <v>488</v>
      </c>
      <c r="N84" s="72" t="s">
        <v>1297</v>
      </c>
      <c r="O84" s="72" t="s">
        <v>1298</v>
      </c>
      <c r="P84" s="72"/>
      <c r="Q84" s="72">
        <v>-14</v>
      </c>
      <c r="R84" s="72"/>
      <c r="S84" s="72">
        <v>14.2</v>
      </c>
      <c r="T84" s="72"/>
      <c r="U84" s="72"/>
      <c r="V84" s="72">
        <v>3.28</v>
      </c>
      <c r="W84" s="72"/>
      <c r="X84" s="72"/>
      <c r="Y84" s="72"/>
      <c r="Z84" s="79"/>
      <c r="AA84" s="79"/>
      <c r="AB84" s="71"/>
      <c r="AC84" s="79" t="s">
        <v>1299</v>
      </c>
      <c r="AD84" s="79">
        <v>5611</v>
      </c>
      <c r="AE84" s="79">
        <v>53</v>
      </c>
      <c r="AF84" s="72" t="s">
        <v>710</v>
      </c>
      <c r="AG84" s="79" t="s">
        <v>1300</v>
      </c>
      <c r="AH84" s="70" t="s">
        <v>476</v>
      </c>
      <c r="AI84" s="70" t="s">
        <v>1301</v>
      </c>
      <c r="AK84" s="78">
        <v>0.32</v>
      </c>
    </row>
    <row r="85" spans="1:37" x14ac:dyDescent="0.15">
      <c r="A85" s="70">
        <v>84</v>
      </c>
      <c r="B85" s="70" t="s">
        <v>5</v>
      </c>
      <c r="C85" s="78">
        <v>56.811999999999998</v>
      </c>
      <c r="D85" s="78">
        <v>9.1790000000000003</v>
      </c>
      <c r="E85" s="70" t="s">
        <v>572</v>
      </c>
      <c r="F85" s="70" t="s">
        <v>534</v>
      </c>
      <c r="G85" s="70" t="s">
        <v>4</v>
      </c>
      <c r="H85" s="70" t="s">
        <v>5</v>
      </c>
      <c r="I85" s="70" t="s">
        <v>467</v>
      </c>
      <c r="J85" s="70" t="s">
        <v>518</v>
      </c>
      <c r="K85" s="70" t="s">
        <v>469</v>
      </c>
      <c r="M85" s="72" t="s">
        <v>488</v>
      </c>
      <c r="N85" s="70" t="s">
        <v>678</v>
      </c>
      <c r="O85" s="72" t="s">
        <v>679</v>
      </c>
      <c r="P85" s="72">
        <v>42.4</v>
      </c>
      <c r="Q85" s="72">
        <v>-15.2</v>
      </c>
      <c r="R85" s="72">
        <v>15.5</v>
      </c>
      <c r="S85" s="72">
        <v>13.3</v>
      </c>
      <c r="T85" s="72"/>
      <c r="U85" s="72"/>
      <c r="V85" s="72">
        <f>P85/R85*14/12</f>
        <v>3.1913978494623656</v>
      </c>
      <c r="W85" s="72"/>
      <c r="X85" s="72"/>
      <c r="Y85" s="72">
        <v>4.5</v>
      </c>
      <c r="Z85" s="79"/>
      <c r="AA85" s="79"/>
      <c r="AB85" s="71"/>
      <c r="AC85" s="79" t="s">
        <v>700</v>
      </c>
      <c r="AD85" s="79">
        <v>5790</v>
      </c>
      <c r="AE85" s="79">
        <v>30</v>
      </c>
      <c r="AF85" s="72" t="s">
        <v>687</v>
      </c>
      <c r="AG85" s="79" t="s">
        <v>701</v>
      </c>
      <c r="AH85" s="70" t="s">
        <v>610</v>
      </c>
      <c r="AI85" s="70" t="s">
        <v>682</v>
      </c>
      <c r="AJ85" s="70" t="s">
        <v>624</v>
      </c>
      <c r="AK85" s="78">
        <v>0.32</v>
      </c>
    </row>
    <row r="86" spans="1:37" x14ac:dyDescent="0.15">
      <c r="A86" s="70">
        <v>85</v>
      </c>
      <c r="B86" s="70" t="s">
        <v>5</v>
      </c>
      <c r="C86" s="78">
        <v>56.811999999999998</v>
      </c>
      <c r="D86" s="78">
        <v>9.1790000000000003</v>
      </c>
      <c r="E86" s="70" t="s">
        <v>572</v>
      </c>
      <c r="F86" s="70" t="s">
        <v>534</v>
      </c>
      <c r="G86" s="70" t="s">
        <v>4</v>
      </c>
      <c r="H86" s="70" t="s">
        <v>5</v>
      </c>
      <c r="I86" s="70" t="s">
        <v>467</v>
      </c>
      <c r="J86" s="70" t="s">
        <v>521</v>
      </c>
      <c r="K86" s="70" t="s">
        <v>469</v>
      </c>
      <c r="M86" s="72" t="s">
        <v>488</v>
      </c>
      <c r="N86" s="70" t="s">
        <v>678</v>
      </c>
      <c r="O86" s="72" t="s">
        <v>679</v>
      </c>
      <c r="P86" s="72"/>
      <c r="Q86" s="72">
        <v>-16.5</v>
      </c>
      <c r="R86" s="72"/>
      <c r="S86" s="72"/>
      <c r="T86" s="72"/>
      <c r="U86" s="72"/>
      <c r="V86" s="72"/>
      <c r="W86" s="72"/>
      <c r="X86" s="72"/>
      <c r="Y86" s="72"/>
      <c r="Z86" s="79"/>
      <c r="AA86" s="79"/>
      <c r="AB86" s="71"/>
      <c r="AC86" s="79" t="s">
        <v>683</v>
      </c>
      <c r="AD86" s="79">
        <v>5340</v>
      </c>
      <c r="AE86" s="79">
        <v>70</v>
      </c>
      <c r="AF86" s="72" t="s">
        <v>676</v>
      </c>
      <c r="AG86" s="79" t="s">
        <v>684</v>
      </c>
      <c r="AH86" s="70" t="s">
        <v>685</v>
      </c>
      <c r="AI86" s="70" t="s">
        <v>682</v>
      </c>
      <c r="AJ86" s="70" t="s">
        <v>624</v>
      </c>
      <c r="AK86" s="78">
        <v>0.32</v>
      </c>
    </row>
    <row r="87" spans="1:37" x14ac:dyDescent="0.15">
      <c r="A87" s="70">
        <v>86</v>
      </c>
      <c r="B87" s="70" t="s">
        <v>5</v>
      </c>
      <c r="C87" s="78">
        <v>56.811999999999998</v>
      </c>
      <c r="D87" s="78">
        <v>9.1790000000000003</v>
      </c>
      <c r="E87" s="70" t="s">
        <v>572</v>
      </c>
      <c r="F87" s="70" t="s">
        <v>534</v>
      </c>
      <c r="G87" s="70" t="s">
        <v>4</v>
      </c>
      <c r="H87" s="70" t="s">
        <v>5</v>
      </c>
      <c r="I87" s="70" t="s">
        <v>467</v>
      </c>
      <c r="J87" s="70" t="s">
        <v>513</v>
      </c>
      <c r="M87" s="72" t="s">
        <v>488</v>
      </c>
      <c r="N87" s="70" t="s">
        <v>678</v>
      </c>
      <c r="O87" s="72" t="s">
        <v>679</v>
      </c>
      <c r="P87" s="72"/>
      <c r="Q87" s="72">
        <v>-14.9</v>
      </c>
      <c r="R87" s="72"/>
      <c r="S87" s="72">
        <v>13.3</v>
      </c>
      <c r="T87" s="72"/>
      <c r="U87" s="72"/>
      <c r="V87" s="72">
        <v>3.3</v>
      </c>
      <c r="W87" s="72"/>
      <c r="X87" s="72"/>
      <c r="Y87" s="72">
        <v>4.5999999999999996</v>
      </c>
      <c r="Z87" s="79"/>
      <c r="AA87" s="79"/>
      <c r="AB87" s="71"/>
      <c r="AC87" s="79" t="s">
        <v>702</v>
      </c>
      <c r="AD87" s="79">
        <v>5690</v>
      </c>
      <c r="AE87" s="79">
        <v>34</v>
      </c>
      <c r="AF87" s="72" t="s">
        <v>687</v>
      </c>
      <c r="AG87" s="79" t="s">
        <v>703</v>
      </c>
      <c r="AH87" s="70" t="s">
        <v>704</v>
      </c>
      <c r="AI87" s="70" t="s">
        <v>705</v>
      </c>
      <c r="AJ87" s="70" t="s">
        <v>624</v>
      </c>
      <c r="AK87" s="78">
        <v>0.32</v>
      </c>
    </row>
    <row r="88" spans="1:37" x14ac:dyDescent="0.15">
      <c r="A88" s="70">
        <v>87</v>
      </c>
      <c r="B88" s="70" t="s">
        <v>104</v>
      </c>
      <c r="C88" s="78">
        <v>56.836857999999999</v>
      </c>
      <c r="D88" s="78">
        <v>9.049569</v>
      </c>
      <c r="E88" s="70" t="s">
        <v>572</v>
      </c>
      <c r="G88" s="70" t="s">
        <v>20</v>
      </c>
      <c r="I88" s="70" t="s">
        <v>467</v>
      </c>
      <c r="J88" s="70" t="s">
        <v>753</v>
      </c>
      <c r="L88" s="70" t="s">
        <v>966</v>
      </c>
      <c r="M88" s="72"/>
      <c r="N88" s="72" t="s">
        <v>581</v>
      </c>
      <c r="O88" s="72" t="s">
        <v>509</v>
      </c>
      <c r="P88" s="72"/>
      <c r="Q88" s="72">
        <v>-19.5</v>
      </c>
      <c r="R88" s="72"/>
      <c r="S88" s="72">
        <v>8.3000000000000007</v>
      </c>
      <c r="T88" s="72"/>
      <c r="U88" s="72"/>
      <c r="V88" s="72"/>
      <c r="W88" s="72"/>
      <c r="X88" s="72"/>
      <c r="Y88" s="72"/>
      <c r="Z88" s="79"/>
      <c r="AA88" s="79"/>
      <c r="AB88" s="71"/>
      <c r="AC88" s="79" t="s">
        <v>967</v>
      </c>
      <c r="AD88" s="79">
        <v>3536</v>
      </c>
      <c r="AE88" s="79">
        <v>54</v>
      </c>
      <c r="AF88" s="79" t="s">
        <v>474</v>
      </c>
      <c r="AG88" s="79" t="s">
        <v>968</v>
      </c>
      <c r="AH88" s="70" t="s">
        <v>969</v>
      </c>
      <c r="AI88" s="70" t="s">
        <v>970</v>
      </c>
      <c r="AK88" s="78">
        <v>0.51</v>
      </c>
    </row>
    <row r="89" spans="1:37" x14ac:dyDescent="0.15">
      <c r="A89" s="70">
        <v>88</v>
      </c>
      <c r="B89" s="70" t="s">
        <v>104</v>
      </c>
      <c r="C89" s="78">
        <v>56.836857999999999</v>
      </c>
      <c r="D89" s="78">
        <v>9.049569</v>
      </c>
      <c r="E89" s="70" t="s">
        <v>572</v>
      </c>
      <c r="G89" s="70" t="s">
        <v>20</v>
      </c>
      <c r="I89" s="70" t="s">
        <v>479</v>
      </c>
      <c r="J89" s="70" t="s">
        <v>479</v>
      </c>
      <c r="L89" s="70" t="s">
        <v>966</v>
      </c>
      <c r="M89" s="72"/>
      <c r="N89" s="72" t="s">
        <v>581</v>
      </c>
      <c r="O89" s="72" t="s">
        <v>509</v>
      </c>
      <c r="P89" s="72"/>
      <c r="Q89" s="72">
        <v>-19.100000000000001</v>
      </c>
      <c r="R89" s="72"/>
      <c r="S89" s="72">
        <v>8.5</v>
      </c>
      <c r="T89" s="72"/>
      <c r="U89" s="72"/>
      <c r="V89" s="72">
        <v>3.2</v>
      </c>
      <c r="W89" s="72"/>
      <c r="X89" s="72"/>
      <c r="Y89" s="72"/>
      <c r="Z89" s="79">
        <v>22.2</v>
      </c>
      <c r="AA89" s="79"/>
      <c r="AB89" s="71"/>
      <c r="AC89" s="79"/>
      <c r="AD89" s="79"/>
      <c r="AE89" s="79"/>
      <c r="AF89" s="79" t="s">
        <v>605</v>
      </c>
      <c r="AG89" s="79"/>
      <c r="AH89" s="70" t="s">
        <v>969</v>
      </c>
      <c r="AI89" s="70" t="s">
        <v>1432</v>
      </c>
      <c r="AK89" s="78">
        <v>0.51</v>
      </c>
    </row>
    <row r="90" spans="1:37" x14ac:dyDescent="0.15">
      <c r="A90" s="70">
        <v>89</v>
      </c>
      <c r="B90" s="70" t="s">
        <v>108</v>
      </c>
      <c r="C90" s="78">
        <v>56.401000000000003</v>
      </c>
      <c r="D90" s="78">
        <v>10.715</v>
      </c>
      <c r="E90" s="70" t="s">
        <v>572</v>
      </c>
      <c r="F90" s="70" t="s">
        <v>534</v>
      </c>
      <c r="G90" s="70" t="s">
        <v>4</v>
      </c>
      <c r="H90" s="70" t="s">
        <v>5</v>
      </c>
      <c r="I90" s="70" t="s">
        <v>467</v>
      </c>
      <c r="J90" s="70" t="s">
        <v>645</v>
      </c>
      <c r="M90" s="72" t="s">
        <v>488</v>
      </c>
      <c r="N90" s="72" t="s">
        <v>495</v>
      </c>
      <c r="O90" s="72" t="s">
        <v>646</v>
      </c>
      <c r="P90" s="72">
        <v>42.4</v>
      </c>
      <c r="Q90" s="72">
        <v>-10.5</v>
      </c>
      <c r="R90" s="72">
        <v>15.2</v>
      </c>
      <c r="S90" s="72">
        <v>14.5</v>
      </c>
      <c r="T90" s="72"/>
      <c r="U90" s="72"/>
      <c r="V90" s="72">
        <f>P90/R90*14/12</f>
        <v>3.2543859649122808</v>
      </c>
      <c r="W90" s="72"/>
      <c r="X90" s="72"/>
      <c r="Y90" s="72">
        <v>3.3</v>
      </c>
      <c r="Z90" s="79"/>
      <c r="AC90" s="79" t="s">
        <v>647</v>
      </c>
      <c r="AD90" s="79">
        <v>5821</v>
      </c>
      <c r="AE90" s="79">
        <v>37</v>
      </c>
      <c r="AF90" s="72" t="s">
        <v>633</v>
      </c>
      <c r="AG90" s="79" t="s">
        <v>648</v>
      </c>
      <c r="AH90" s="70" t="s">
        <v>476</v>
      </c>
      <c r="AI90" s="70" t="s">
        <v>649</v>
      </c>
      <c r="AJ90" s="70" t="s">
        <v>624</v>
      </c>
      <c r="AK90" s="78">
        <v>14.62</v>
      </c>
    </row>
    <row r="91" spans="1:37" x14ac:dyDescent="0.15">
      <c r="A91" s="70">
        <v>90</v>
      </c>
      <c r="B91" s="70" t="s">
        <v>108</v>
      </c>
      <c r="C91" s="78">
        <v>56.401000000000003</v>
      </c>
      <c r="D91" s="78">
        <v>10.715</v>
      </c>
      <c r="E91" s="70" t="s">
        <v>572</v>
      </c>
      <c r="F91" s="70" t="s">
        <v>534</v>
      </c>
      <c r="G91" s="70" t="s">
        <v>4</v>
      </c>
      <c r="H91" s="70" t="s">
        <v>5</v>
      </c>
      <c r="I91" s="70" t="s">
        <v>479</v>
      </c>
      <c r="J91" s="70" t="s">
        <v>805</v>
      </c>
      <c r="M91" s="72" t="s">
        <v>488</v>
      </c>
      <c r="N91" s="72" t="s">
        <v>495</v>
      </c>
      <c r="O91" s="72" t="s">
        <v>646</v>
      </c>
      <c r="P91" s="72"/>
      <c r="Q91" s="72"/>
      <c r="R91" s="72"/>
      <c r="S91" s="72"/>
      <c r="T91" s="72"/>
      <c r="U91" s="72"/>
      <c r="V91" s="72"/>
      <c r="W91" s="72"/>
      <c r="X91" s="72"/>
      <c r="Y91" s="72"/>
      <c r="Z91" s="79"/>
      <c r="AA91" s="79" t="s">
        <v>806</v>
      </c>
      <c r="AB91" s="71">
        <v>0.70941900000000002</v>
      </c>
      <c r="AC91" s="79"/>
      <c r="AD91" s="79"/>
      <c r="AE91" s="79"/>
      <c r="AF91" s="79" t="s">
        <v>605</v>
      </c>
      <c r="AG91" s="79"/>
      <c r="AH91" s="70" t="s">
        <v>476</v>
      </c>
      <c r="AI91" s="70" t="s">
        <v>649</v>
      </c>
      <c r="AJ91" s="70" t="s">
        <v>624</v>
      </c>
      <c r="AK91" s="78">
        <v>14.62</v>
      </c>
    </row>
    <row r="92" spans="1:37" x14ac:dyDescent="0.15">
      <c r="A92" s="70">
        <v>91</v>
      </c>
      <c r="B92" s="70" t="s">
        <v>109</v>
      </c>
      <c r="C92" s="78">
        <v>56.401000000000003</v>
      </c>
      <c r="D92" s="78">
        <v>10.718</v>
      </c>
      <c r="E92" s="70" t="s">
        <v>572</v>
      </c>
      <c r="F92" s="70" t="s">
        <v>534</v>
      </c>
      <c r="G92" s="70" t="s">
        <v>4</v>
      </c>
      <c r="H92" s="70" t="s">
        <v>5</v>
      </c>
      <c r="I92" s="70" t="s">
        <v>479</v>
      </c>
      <c r="J92" s="70" t="s">
        <v>783</v>
      </c>
      <c r="K92" s="70" t="s">
        <v>536</v>
      </c>
      <c r="M92" s="70" t="s">
        <v>470</v>
      </c>
      <c r="N92" s="70" t="s">
        <v>678</v>
      </c>
      <c r="O92" s="72" t="s">
        <v>589</v>
      </c>
      <c r="P92" s="72"/>
      <c r="Q92" s="72">
        <v>-10.8</v>
      </c>
      <c r="R92" s="72"/>
      <c r="S92" s="72">
        <v>13.7</v>
      </c>
      <c r="T92" s="72"/>
      <c r="U92" s="72"/>
      <c r="V92" s="72">
        <v>3.21</v>
      </c>
      <c r="W92" s="72"/>
      <c r="X92" s="72"/>
      <c r="Y92" s="72"/>
      <c r="Z92" s="79"/>
      <c r="AA92" s="79"/>
      <c r="AB92" s="71"/>
      <c r="AC92" s="79" t="s">
        <v>784</v>
      </c>
      <c r="AD92" s="79">
        <v>5911</v>
      </c>
      <c r="AE92" s="79">
        <v>43</v>
      </c>
      <c r="AF92" s="72" t="s">
        <v>760</v>
      </c>
      <c r="AG92" s="79" t="s">
        <v>785</v>
      </c>
      <c r="AH92" s="70" t="s">
        <v>476</v>
      </c>
      <c r="AI92" s="70" t="s">
        <v>786</v>
      </c>
      <c r="AJ92" s="70" t="s">
        <v>624</v>
      </c>
      <c r="AK92" s="78">
        <v>14.62</v>
      </c>
    </row>
    <row r="93" spans="1:37" x14ac:dyDescent="0.15">
      <c r="A93" s="70">
        <v>92</v>
      </c>
      <c r="B93" s="70" t="s">
        <v>110</v>
      </c>
      <c r="C93" s="78">
        <v>56.4</v>
      </c>
      <c r="D93" s="78">
        <v>10.714</v>
      </c>
      <c r="E93" s="70" t="s">
        <v>572</v>
      </c>
      <c r="F93" s="70" t="s">
        <v>534</v>
      </c>
      <c r="G93" s="70" t="s">
        <v>4</v>
      </c>
      <c r="H93" s="70" t="s">
        <v>5</v>
      </c>
      <c r="I93" s="70" t="s">
        <v>479</v>
      </c>
      <c r="J93" s="70" t="s">
        <v>580</v>
      </c>
      <c r="K93" s="70" t="s">
        <v>469</v>
      </c>
      <c r="M93" s="70" t="s">
        <v>488</v>
      </c>
      <c r="N93" s="72" t="s">
        <v>566</v>
      </c>
      <c r="O93" s="72" t="s">
        <v>1388</v>
      </c>
      <c r="P93" s="72"/>
      <c r="Q93" s="72"/>
      <c r="R93" s="72"/>
      <c r="S93" s="72"/>
      <c r="T93" s="72"/>
      <c r="U93" s="72"/>
      <c r="V93" s="72"/>
      <c r="W93" s="72"/>
      <c r="X93" s="72"/>
      <c r="Y93" s="72"/>
      <c r="Z93" s="79"/>
      <c r="AA93" s="79" t="s">
        <v>1446</v>
      </c>
      <c r="AB93" s="71">
        <v>0.70946500000000001</v>
      </c>
      <c r="AC93" s="79"/>
      <c r="AD93" s="79"/>
      <c r="AE93" s="79"/>
      <c r="AF93" s="70" t="s">
        <v>605</v>
      </c>
      <c r="AG93" s="79"/>
      <c r="AH93" s="70" t="s">
        <v>476</v>
      </c>
      <c r="AI93" s="70" t="s">
        <v>1392</v>
      </c>
      <c r="AK93" s="78">
        <v>14.57</v>
      </c>
    </row>
    <row r="94" spans="1:37" x14ac:dyDescent="0.15">
      <c r="A94" s="70">
        <v>93</v>
      </c>
      <c r="B94" s="70" t="s">
        <v>110</v>
      </c>
      <c r="C94" s="78">
        <v>56.4</v>
      </c>
      <c r="D94" s="78">
        <v>10.714</v>
      </c>
      <c r="E94" s="70" t="s">
        <v>572</v>
      </c>
      <c r="F94" s="70" t="s">
        <v>534</v>
      </c>
      <c r="G94" s="70" t="s">
        <v>4</v>
      </c>
      <c r="H94" s="70" t="s">
        <v>5</v>
      </c>
      <c r="I94" s="70" t="s">
        <v>467</v>
      </c>
      <c r="J94" s="70" t="s">
        <v>1387</v>
      </c>
      <c r="K94" s="70" t="s">
        <v>481</v>
      </c>
      <c r="M94" s="70" t="s">
        <v>488</v>
      </c>
      <c r="N94" s="72" t="s">
        <v>566</v>
      </c>
      <c r="O94" s="72" t="s">
        <v>1388</v>
      </c>
      <c r="P94" s="72"/>
      <c r="Q94" s="72">
        <v>-10.8</v>
      </c>
      <c r="R94" s="72"/>
      <c r="S94" s="72">
        <v>14.3</v>
      </c>
      <c r="T94" s="72"/>
      <c r="U94" s="72"/>
      <c r="V94" s="72">
        <v>3.2</v>
      </c>
      <c r="W94" s="72"/>
      <c r="X94" s="72"/>
      <c r="Y94" s="72">
        <v>4.72</v>
      </c>
      <c r="Z94" s="79"/>
      <c r="AA94" s="79"/>
      <c r="AB94" s="71"/>
      <c r="AC94" s="79" t="s">
        <v>1389</v>
      </c>
      <c r="AD94" s="79">
        <v>6377</v>
      </c>
      <c r="AE94" s="79">
        <v>30</v>
      </c>
      <c r="AF94" s="72" t="s">
        <v>760</v>
      </c>
      <c r="AG94" s="79" t="s">
        <v>1390</v>
      </c>
      <c r="AH94" s="70" t="s">
        <v>1391</v>
      </c>
      <c r="AI94" s="70" t="s">
        <v>1392</v>
      </c>
      <c r="AK94" s="78">
        <v>14.57</v>
      </c>
    </row>
    <row r="95" spans="1:37" x14ac:dyDescent="0.15">
      <c r="A95" s="70">
        <v>94</v>
      </c>
      <c r="B95" s="70" t="s">
        <v>110</v>
      </c>
      <c r="C95" s="78">
        <v>56.4</v>
      </c>
      <c r="D95" s="78">
        <v>10.714</v>
      </c>
      <c r="E95" s="70" t="s">
        <v>572</v>
      </c>
      <c r="F95" s="70" t="s">
        <v>534</v>
      </c>
      <c r="G95" s="70" t="s">
        <v>4</v>
      </c>
      <c r="H95" s="70" t="s">
        <v>5</v>
      </c>
      <c r="I95" s="70" t="s">
        <v>467</v>
      </c>
      <c r="J95" s="70" t="s">
        <v>1393</v>
      </c>
      <c r="N95" s="70" t="s">
        <v>495</v>
      </c>
      <c r="P95" s="72"/>
      <c r="Q95" s="72">
        <v>-10.8</v>
      </c>
      <c r="R95" s="72"/>
      <c r="S95" s="72">
        <v>12.9</v>
      </c>
      <c r="T95" s="72"/>
      <c r="U95" s="72"/>
      <c r="V95" s="72">
        <v>3.2</v>
      </c>
      <c r="W95" s="72"/>
      <c r="X95" s="72"/>
      <c r="Y95" s="72">
        <v>3.22</v>
      </c>
      <c r="Z95" s="79"/>
      <c r="AA95" s="79"/>
      <c r="AB95" s="71"/>
      <c r="AC95" s="79" t="s">
        <v>1394</v>
      </c>
      <c r="AD95" s="79">
        <v>6274</v>
      </c>
      <c r="AE95" s="79">
        <v>31</v>
      </c>
      <c r="AF95" s="72" t="s">
        <v>760</v>
      </c>
      <c r="AG95" s="79" t="s">
        <v>1395</v>
      </c>
      <c r="AH95" s="70" t="s">
        <v>1391</v>
      </c>
      <c r="AI95" s="70">
        <v>21803</v>
      </c>
      <c r="AK95" s="78">
        <v>14.57</v>
      </c>
    </row>
    <row r="96" spans="1:37" x14ac:dyDescent="0.15">
      <c r="A96" s="70">
        <v>95</v>
      </c>
      <c r="B96" s="70" t="s">
        <v>116</v>
      </c>
      <c r="C96" s="78">
        <v>56.082877000000003</v>
      </c>
      <c r="D96" s="78">
        <v>12.366303</v>
      </c>
      <c r="E96" s="70" t="s">
        <v>465</v>
      </c>
      <c r="F96" s="70" t="s">
        <v>925</v>
      </c>
      <c r="G96" s="70" t="s">
        <v>11</v>
      </c>
      <c r="H96" s="70" t="s">
        <v>12</v>
      </c>
      <c r="I96" s="70" t="s">
        <v>467</v>
      </c>
      <c r="J96" s="70" t="s">
        <v>521</v>
      </c>
      <c r="K96" s="70" t="s">
        <v>481</v>
      </c>
      <c r="L96" s="70" t="s">
        <v>976</v>
      </c>
      <c r="M96" s="72"/>
      <c r="N96" s="72" t="s">
        <v>514</v>
      </c>
      <c r="O96" s="70" t="s">
        <v>977</v>
      </c>
      <c r="P96" s="72">
        <v>35.700000000000003</v>
      </c>
      <c r="Q96" s="72">
        <v>-22.6</v>
      </c>
      <c r="R96" s="72">
        <v>12.2</v>
      </c>
      <c r="S96" s="72">
        <v>9.3000000000000007</v>
      </c>
      <c r="T96" s="72"/>
      <c r="U96" s="72"/>
      <c r="V96" s="72">
        <f>P96/R96*14/12</f>
        <v>3.4139344262295084</v>
      </c>
      <c r="W96" s="72"/>
      <c r="X96" s="72"/>
      <c r="Y96" s="72">
        <v>7.1</v>
      </c>
      <c r="AB96" s="71"/>
      <c r="AD96" s="79"/>
      <c r="AE96" s="79"/>
      <c r="AF96" s="79" t="s">
        <v>605</v>
      </c>
      <c r="AG96" s="79"/>
      <c r="AH96" s="70" t="s">
        <v>610</v>
      </c>
      <c r="AI96" s="79" t="s">
        <v>980</v>
      </c>
      <c r="AJ96" s="79"/>
      <c r="AK96" s="78">
        <v>2.69</v>
      </c>
    </row>
    <row r="97" spans="1:37" x14ac:dyDescent="0.15">
      <c r="A97" s="70">
        <v>96</v>
      </c>
      <c r="B97" s="70" t="s">
        <v>116</v>
      </c>
      <c r="C97" s="78">
        <v>56.082877000000003</v>
      </c>
      <c r="D97" s="78">
        <v>12.366303</v>
      </c>
      <c r="E97" s="70" t="s">
        <v>465</v>
      </c>
      <c r="F97" s="70" t="s">
        <v>925</v>
      </c>
      <c r="G97" s="70" t="s">
        <v>11</v>
      </c>
      <c r="H97" s="70" t="s">
        <v>12</v>
      </c>
      <c r="I97" s="70" t="s">
        <v>467</v>
      </c>
      <c r="J97" s="70" t="s">
        <v>521</v>
      </c>
      <c r="K97" s="70" t="s">
        <v>481</v>
      </c>
      <c r="L97" s="70" t="s">
        <v>976</v>
      </c>
      <c r="M97" s="72"/>
      <c r="N97" s="72" t="s">
        <v>514</v>
      </c>
      <c r="O97" s="70" t="s">
        <v>977</v>
      </c>
      <c r="P97" s="72"/>
      <c r="Q97" s="72">
        <v>-20.6</v>
      </c>
      <c r="R97" s="72"/>
      <c r="S97" s="72"/>
      <c r="T97" s="72"/>
      <c r="U97" s="72"/>
      <c r="V97" s="72"/>
      <c r="W97" s="72"/>
      <c r="X97" s="72"/>
      <c r="Y97" s="72"/>
      <c r="Z97" s="79"/>
      <c r="AA97" s="79"/>
      <c r="AB97" s="71"/>
      <c r="AC97" s="79" t="s">
        <v>978</v>
      </c>
      <c r="AD97" s="79">
        <v>4940</v>
      </c>
      <c r="AE97" s="79">
        <v>95</v>
      </c>
      <c r="AF97" s="79" t="s">
        <v>474</v>
      </c>
      <c r="AG97" s="79" t="s">
        <v>979</v>
      </c>
      <c r="AH97" s="70" t="s">
        <v>526</v>
      </c>
      <c r="AI97" s="79" t="s">
        <v>980</v>
      </c>
      <c r="AJ97" s="79"/>
      <c r="AK97" s="78">
        <v>2.69</v>
      </c>
    </row>
    <row r="98" spans="1:37" x14ac:dyDescent="0.15">
      <c r="A98" s="70">
        <v>97</v>
      </c>
      <c r="B98" s="70" t="s">
        <v>117</v>
      </c>
      <c r="C98" s="78">
        <v>56.011386999999999</v>
      </c>
      <c r="D98" s="78">
        <v>10.222830999999999</v>
      </c>
      <c r="E98" s="70" t="s">
        <v>572</v>
      </c>
      <c r="F98" s="70" t="s">
        <v>534</v>
      </c>
      <c r="G98" s="70" t="s">
        <v>4</v>
      </c>
      <c r="H98" s="70" t="s">
        <v>5</v>
      </c>
      <c r="I98" s="70" t="s">
        <v>722</v>
      </c>
      <c r="P98" s="72"/>
      <c r="Q98" s="72">
        <v>-10.9</v>
      </c>
      <c r="R98" s="72"/>
      <c r="S98" s="72"/>
      <c r="T98" s="72"/>
      <c r="U98" s="72"/>
      <c r="V98" s="72"/>
      <c r="W98" s="72"/>
      <c r="X98" s="72"/>
      <c r="Y98" s="72"/>
      <c r="Z98" s="79"/>
      <c r="AA98" s="79"/>
      <c r="AB98" s="71"/>
      <c r="AC98" s="79"/>
      <c r="AD98" s="79"/>
      <c r="AE98" s="79"/>
      <c r="AF98" s="79" t="s">
        <v>605</v>
      </c>
      <c r="AG98" s="79"/>
      <c r="AH98" s="70" t="s">
        <v>1507</v>
      </c>
      <c r="AK98" s="78">
        <v>0.18</v>
      </c>
    </row>
    <row r="99" spans="1:37" x14ac:dyDescent="0.15">
      <c r="A99" s="70">
        <v>98</v>
      </c>
      <c r="B99" s="70" t="s">
        <v>118</v>
      </c>
      <c r="C99" s="78">
        <v>55.725532000000001</v>
      </c>
      <c r="D99" s="78">
        <v>11.351258</v>
      </c>
      <c r="E99" s="70" t="s">
        <v>465</v>
      </c>
      <c r="F99" s="70" t="s">
        <v>925</v>
      </c>
      <c r="G99" s="70" t="s">
        <v>11</v>
      </c>
      <c r="H99" s="70" t="s">
        <v>12</v>
      </c>
      <c r="I99" s="70" t="s">
        <v>467</v>
      </c>
      <c r="J99" s="70" t="s">
        <v>518</v>
      </c>
      <c r="K99" s="70" t="s">
        <v>481</v>
      </c>
      <c r="L99" s="70" t="s">
        <v>949</v>
      </c>
      <c r="N99" s="70" t="s">
        <v>495</v>
      </c>
      <c r="P99" s="72"/>
      <c r="Q99" s="72">
        <v>-20.7</v>
      </c>
      <c r="R99" s="72"/>
      <c r="S99" s="72"/>
      <c r="T99" s="72"/>
      <c r="U99" s="72"/>
      <c r="V99" s="72"/>
      <c r="W99" s="72"/>
      <c r="X99" s="72"/>
      <c r="Y99" s="72"/>
      <c r="Z99" s="79"/>
      <c r="AA99" s="79"/>
      <c r="AB99" s="71"/>
      <c r="AC99" s="79" t="s">
        <v>1085</v>
      </c>
      <c r="AD99" s="79">
        <v>3530</v>
      </c>
      <c r="AE99" s="79">
        <v>120</v>
      </c>
      <c r="AF99" s="79" t="s">
        <v>474</v>
      </c>
      <c r="AG99" s="79" t="s">
        <v>1086</v>
      </c>
      <c r="AH99" s="70" t="s">
        <v>964</v>
      </c>
      <c r="AI99" s="70" t="s">
        <v>1087</v>
      </c>
      <c r="AK99" s="78">
        <v>2.88</v>
      </c>
    </row>
    <row r="100" spans="1:37" x14ac:dyDescent="0.15">
      <c r="A100" s="70">
        <v>99</v>
      </c>
      <c r="B100" s="70" t="s">
        <v>118</v>
      </c>
      <c r="C100" s="78">
        <v>55.725532000000001</v>
      </c>
      <c r="D100" s="78">
        <v>11.351258</v>
      </c>
      <c r="E100" s="70" t="s">
        <v>465</v>
      </c>
      <c r="F100" s="70" t="s">
        <v>925</v>
      </c>
      <c r="G100" s="70" t="s">
        <v>11</v>
      </c>
      <c r="H100" s="70" t="s">
        <v>12</v>
      </c>
      <c r="I100" s="70" t="s">
        <v>467</v>
      </c>
      <c r="J100" s="70" t="s">
        <v>518</v>
      </c>
      <c r="K100" s="70" t="s">
        <v>481</v>
      </c>
      <c r="L100" s="70" t="s">
        <v>949</v>
      </c>
      <c r="N100" s="70" t="s">
        <v>495</v>
      </c>
      <c r="P100" s="72">
        <v>40.200000000000003</v>
      </c>
      <c r="Q100" s="72">
        <v>-20.7</v>
      </c>
      <c r="R100" s="72">
        <v>14.2</v>
      </c>
      <c r="S100" s="72">
        <v>9.4</v>
      </c>
      <c r="T100" s="72"/>
      <c r="U100" s="72"/>
      <c r="V100" s="72">
        <f>P100/R100*14/12</f>
        <v>3.3028169014084505</v>
      </c>
      <c r="W100" s="72"/>
      <c r="X100" s="72"/>
      <c r="Y100" s="72">
        <v>9.1999999999999993</v>
      </c>
      <c r="Z100" s="79"/>
      <c r="AA100" s="79"/>
      <c r="AB100" s="71"/>
      <c r="AC100" s="79"/>
      <c r="AF100" s="70" t="s">
        <v>605</v>
      </c>
      <c r="AH100" s="70" t="s">
        <v>610</v>
      </c>
      <c r="AI100" s="70" t="s">
        <v>1087</v>
      </c>
      <c r="AK100" s="78">
        <v>2.88</v>
      </c>
    </row>
    <row r="101" spans="1:37" x14ac:dyDescent="0.15">
      <c r="A101" s="70">
        <v>100</v>
      </c>
      <c r="B101" s="70" t="s">
        <v>125</v>
      </c>
      <c r="C101" s="78">
        <v>54.875999999999998</v>
      </c>
      <c r="D101" s="78">
        <v>10.784000000000001</v>
      </c>
      <c r="E101" s="70" t="s">
        <v>533</v>
      </c>
      <c r="F101" s="70" t="s">
        <v>487</v>
      </c>
      <c r="G101" s="70" t="s">
        <v>20</v>
      </c>
      <c r="I101" s="70" t="s">
        <v>479</v>
      </c>
      <c r="J101" s="70" t="s">
        <v>479</v>
      </c>
      <c r="M101" s="70" t="s">
        <v>470</v>
      </c>
      <c r="N101" s="70" t="s">
        <v>495</v>
      </c>
      <c r="O101" s="72" t="s">
        <v>529</v>
      </c>
      <c r="P101" s="72"/>
      <c r="Q101" s="72">
        <v>-19.899999999999999</v>
      </c>
      <c r="R101" s="72"/>
      <c r="S101" s="72">
        <v>10.1</v>
      </c>
      <c r="T101" s="72"/>
      <c r="U101" s="72"/>
      <c r="V101" s="72">
        <v>3.2</v>
      </c>
      <c r="W101" s="72"/>
      <c r="X101" s="72"/>
      <c r="Y101" s="72"/>
      <c r="Z101" s="79"/>
      <c r="AA101" s="79"/>
      <c r="AB101" s="71"/>
      <c r="AC101" s="79" t="s">
        <v>1019</v>
      </c>
      <c r="AD101" s="79">
        <v>3573</v>
      </c>
      <c r="AE101" s="79">
        <v>39</v>
      </c>
      <c r="AF101" s="79" t="s">
        <v>474</v>
      </c>
      <c r="AG101" s="79" t="s">
        <v>1020</v>
      </c>
      <c r="AH101" s="70" t="s">
        <v>476</v>
      </c>
      <c r="AI101" s="70" t="s">
        <v>1021</v>
      </c>
      <c r="AK101" s="78">
        <v>2.08</v>
      </c>
    </row>
    <row r="102" spans="1:37" x14ac:dyDescent="0.15">
      <c r="A102" s="70">
        <v>101</v>
      </c>
      <c r="B102" s="70" t="s">
        <v>133</v>
      </c>
      <c r="C102" s="78">
        <v>55.404000000000003</v>
      </c>
      <c r="D102" s="78">
        <v>11.497</v>
      </c>
      <c r="E102" s="70" t="s">
        <v>465</v>
      </c>
      <c r="F102" s="70" t="s">
        <v>586</v>
      </c>
      <c r="G102" s="70" t="s">
        <v>11</v>
      </c>
      <c r="H102" s="70" t="s">
        <v>12</v>
      </c>
      <c r="I102" s="70" t="s">
        <v>479</v>
      </c>
      <c r="J102" s="70" t="s">
        <v>731</v>
      </c>
      <c r="K102" s="70" t="s">
        <v>481</v>
      </c>
      <c r="M102" s="72" t="s">
        <v>470</v>
      </c>
      <c r="N102" s="72" t="s">
        <v>955</v>
      </c>
      <c r="O102" s="72" t="s">
        <v>956</v>
      </c>
      <c r="P102" s="72"/>
      <c r="Q102" s="72">
        <v>-20.100000000000001</v>
      </c>
      <c r="R102" s="72"/>
      <c r="S102" s="72">
        <v>9.6999999999999993</v>
      </c>
      <c r="T102" s="72"/>
      <c r="U102" s="72"/>
      <c r="V102" s="72">
        <v>3.21</v>
      </c>
      <c r="W102" s="72"/>
      <c r="X102" s="72"/>
      <c r="Y102" s="72"/>
      <c r="Z102" s="79"/>
      <c r="AA102" s="79" t="s">
        <v>957</v>
      </c>
      <c r="AB102" s="71">
        <v>0.71141500000000002</v>
      </c>
      <c r="AC102" s="79" t="s">
        <v>958</v>
      </c>
      <c r="AD102" s="79">
        <v>4828</v>
      </c>
      <c r="AE102" s="79">
        <v>35</v>
      </c>
      <c r="AF102" s="79" t="s">
        <v>474</v>
      </c>
      <c r="AG102" s="79" t="s">
        <v>959</v>
      </c>
      <c r="AH102" s="70" t="s">
        <v>476</v>
      </c>
      <c r="AI102" s="70" t="s">
        <v>960</v>
      </c>
      <c r="AK102" s="78">
        <v>20.91</v>
      </c>
    </row>
    <row r="103" spans="1:37" x14ac:dyDescent="0.15">
      <c r="A103" s="70">
        <v>102</v>
      </c>
      <c r="B103" s="70" t="s">
        <v>134</v>
      </c>
      <c r="C103" s="78">
        <v>56.939126999999999</v>
      </c>
      <c r="D103" s="78">
        <v>10.109586999999999</v>
      </c>
      <c r="E103" s="70" t="s">
        <v>572</v>
      </c>
      <c r="F103" s="70" t="s">
        <v>534</v>
      </c>
      <c r="G103" s="70" t="s">
        <v>4</v>
      </c>
      <c r="H103" s="70" t="s">
        <v>5</v>
      </c>
      <c r="I103" s="70" t="s">
        <v>722</v>
      </c>
      <c r="P103" s="72"/>
      <c r="Q103" s="72">
        <v>-10.6</v>
      </c>
      <c r="R103" s="72"/>
      <c r="S103" s="72">
        <v>13.1</v>
      </c>
      <c r="T103" s="72"/>
      <c r="U103" s="72"/>
      <c r="V103" s="72">
        <v>3.3</v>
      </c>
      <c r="W103" s="72"/>
      <c r="X103" s="72"/>
      <c r="Y103" s="72">
        <v>8.1</v>
      </c>
      <c r="Z103" s="79"/>
      <c r="AA103" s="79"/>
      <c r="AB103" s="71"/>
      <c r="AC103" s="79"/>
      <c r="AD103" s="79"/>
      <c r="AE103" s="79"/>
      <c r="AF103" s="79" t="s">
        <v>605</v>
      </c>
      <c r="AG103" s="79"/>
      <c r="AH103" s="70" t="s">
        <v>704</v>
      </c>
      <c r="AI103" s="70" t="s">
        <v>1508</v>
      </c>
      <c r="AK103" s="78">
        <v>7.86</v>
      </c>
    </row>
    <row r="104" spans="1:37" x14ac:dyDescent="0.15">
      <c r="A104" s="70">
        <v>103</v>
      </c>
      <c r="B104" s="70" t="s">
        <v>135</v>
      </c>
      <c r="C104" s="78">
        <v>55.59601</v>
      </c>
      <c r="D104" s="78">
        <v>11.31622</v>
      </c>
      <c r="E104" s="70" t="s">
        <v>465</v>
      </c>
      <c r="F104" s="70" t="s">
        <v>925</v>
      </c>
      <c r="G104" s="70" t="s">
        <v>11</v>
      </c>
      <c r="H104" s="70" t="s">
        <v>12</v>
      </c>
      <c r="I104" s="70" t="s">
        <v>467</v>
      </c>
      <c r="J104" s="70" t="s">
        <v>518</v>
      </c>
      <c r="K104" s="70" t="s">
        <v>469</v>
      </c>
      <c r="L104" s="70" t="s">
        <v>949</v>
      </c>
      <c r="N104" s="70" t="s">
        <v>495</v>
      </c>
      <c r="P104" s="72">
        <v>41</v>
      </c>
      <c r="Q104" s="72">
        <v>-21.1</v>
      </c>
      <c r="R104" s="72">
        <v>14.4</v>
      </c>
      <c r="S104" s="72">
        <v>9.9</v>
      </c>
      <c r="T104" s="72"/>
      <c r="U104" s="72"/>
      <c r="V104" s="72">
        <f>P104/R104*14/12</f>
        <v>3.3217592592592595</v>
      </c>
      <c r="W104" s="72"/>
      <c r="X104" s="72"/>
      <c r="Y104" s="72">
        <v>9.9</v>
      </c>
      <c r="Z104" s="79"/>
      <c r="AA104" s="79"/>
      <c r="AB104" s="71"/>
      <c r="AC104" s="79" t="s">
        <v>1088</v>
      </c>
      <c r="AD104" s="79">
        <v>4800</v>
      </c>
      <c r="AE104" s="79">
        <v>40</v>
      </c>
      <c r="AF104" s="79" t="s">
        <v>474</v>
      </c>
      <c r="AG104" s="79" t="s">
        <v>1089</v>
      </c>
      <c r="AH104" s="70" t="s">
        <v>610</v>
      </c>
      <c r="AK104" s="78">
        <v>15.18</v>
      </c>
    </row>
    <row r="105" spans="1:37" x14ac:dyDescent="0.15">
      <c r="A105" s="70">
        <v>104</v>
      </c>
      <c r="B105" s="70" t="s">
        <v>142</v>
      </c>
      <c r="C105" s="78">
        <v>56.709000000000003</v>
      </c>
      <c r="D105" s="78">
        <v>10.170999999999999</v>
      </c>
      <c r="E105" s="70" t="s">
        <v>572</v>
      </c>
      <c r="F105" s="70" t="s">
        <v>534</v>
      </c>
      <c r="G105" s="70" t="s">
        <v>4</v>
      </c>
      <c r="H105" s="70" t="s">
        <v>5</v>
      </c>
      <c r="I105" s="70" t="s">
        <v>479</v>
      </c>
      <c r="J105" s="70" t="s">
        <v>641</v>
      </c>
      <c r="K105" s="70" t="s">
        <v>469</v>
      </c>
      <c r="M105" s="72" t="s">
        <v>470</v>
      </c>
      <c r="N105" s="72" t="s">
        <v>489</v>
      </c>
      <c r="O105" s="72" t="s">
        <v>471</v>
      </c>
      <c r="P105" s="72"/>
      <c r="Q105" s="72">
        <v>-10</v>
      </c>
      <c r="R105" s="72"/>
      <c r="S105" s="72">
        <v>14.6</v>
      </c>
      <c r="T105" s="72"/>
      <c r="U105" s="72"/>
      <c r="V105" s="72">
        <v>3.13</v>
      </c>
      <c r="W105" s="72"/>
      <c r="X105" s="72"/>
      <c r="Y105" s="72"/>
      <c r="Z105" s="79"/>
      <c r="AA105" s="79" t="s">
        <v>642</v>
      </c>
      <c r="AB105" s="71">
        <v>0.70935099999999995</v>
      </c>
      <c r="AC105" s="79" t="s">
        <v>643</v>
      </c>
      <c r="AD105" s="79">
        <v>5947</v>
      </c>
      <c r="AE105" s="79">
        <v>33</v>
      </c>
      <c r="AF105" s="72" t="s">
        <v>633</v>
      </c>
      <c r="AG105" s="79" t="s">
        <v>644</v>
      </c>
      <c r="AH105" s="70" t="s">
        <v>476</v>
      </c>
      <c r="AI105" s="70" t="s">
        <v>471</v>
      </c>
      <c r="AJ105" s="70" t="s">
        <v>624</v>
      </c>
      <c r="AK105" s="78">
        <v>0.17</v>
      </c>
    </row>
    <row r="106" spans="1:37" x14ac:dyDescent="0.15">
      <c r="A106" s="70">
        <v>105</v>
      </c>
      <c r="B106" s="70" t="s">
        <v>142</v>
      </c>
      <c r="C106" s="78">
        <v>56.709000000000003</v>
      </c>
      <c r="D106" s="78">
        <v>10.170999999999999</v>
      </c>
      <c r="E106" s="70" t="s">
        <v>572</v>
      </c>
      <c r="F106" s="70" t="s">
        <v>534</v>
      </c>
      <c r="G106" s="70" t="s">
        <v>4</v>
      </c>
      <c r="H106" s="70" t="s">
        <v>5</v>
      </c>
      <c r="I106" s="70" t="s">
        <v>467</v>
      </c>
      <c r="J106" s="70" t="s">
        <v>1015</v>
      </c>
      <c r="K106" s="70" t="s">
        <v>481</v>
      </c>
      <c r="N106" s="70" t="s">
        <v>495</v>
      </c>
      <c r="P106" s="72">
        <v>38.4</v>
      </c>
      <c r="Q106" s="72">
        <v>-11.7</v>
      </c>
      <c r="R106" s="72">
        <v>14</v>
      </c>
      <c r="S106" s="72">
        <v>13.6</v>
      </c>
      <c r="T106" s="72"/>
      <c r="U106" s="72"/>
      <c r="V106" s="72">
        <f t="shared" ref="V106:V112" si="1">P106/R106*14/12</f>
        <v>3.1999999999999997</v>
      </c>
      <c r="W106" s="72"/>
      <c r="X106" s="72"/>
      <c r="Y106" s="72">
        <v>2.9</v>
      </c>
      <c r="Z106" s="79"/>
      <c r="AA106" s="79"/>
      <c r="AB106" s="71"/>
      <c r="AC106" s="79"/>
      <c r="AD106" s="79"/>
      <c r="AE106" s="79"/>
      <c r="AF106" s="79" t="s">
        <v>605</v>
      </c>
      <c r="AG106" s="79"/>
      <c r="AH106" s="70" t="s">
        <v>983</v>
      </c>
      <c r="AI106" s="70" t="s">
        <v>1459</v>
      </c>
      <c r="AK106" s="78">
        <v>0.17</v>
      </c>
    </row>
    <row r="107" spans="1:37" x14ac:dyDescent="0.15">
      <c r="A107" s="70">
        <v>106</v>
      </c>
      <c r="B107" s="70" t="s">
        <v>142</v>
      </c>
      <c r="C107" s="78">
        <v>56.709000000000003</v>
      </c>
      <c r="D107" s="78">
        <v>10.170999999999999</v>
      </c>
      <c r="E107" s="70" t="s">
        <v>572</v>
      </c>
      <c r="F107" s="70" t="s">
        <v>534</v>
      </c>
      <c r="G107" s="70" t="s">
        <v>4</v>
      </c>
      <c r="H107" s="70" t="s">
        <v>5</v>
      </c>
      <c r="I107" s="70" t="s">
        <v>467</v>
      </c>
      <c r="J107" s="70" t="s">
        <v>1015</v>
      </c>
      <c r="K107" s="70" t="s">
        <v>469</v>
      </c>
      <c r="N107" s="70" t="s">
        <v>495</v>
      </c>
      <c r="P107" s="72">
        <v>53.9</v>
      </c>
      <c r="Q107" s="72">
        <v>-12.3</v>
      </c>
      <c r="R107" s="72">
        <v>19.2</v>
      </c>
      <c r="S107" s="72">
        <v>13.7</v>
      </c>
      <c r="T107" s="78">
        <v>0.17</v>
      </c>
      <c r="U107" s="78">
        <v>8.5</v>
      </c>
      <c r="V107" s="72">
        <f t="shared" si="1"/>
        <v>3.2751736111111107</v>
      </c>
      <c r="W107" s="72">
        <f>P107/T107*2.669703</f>
        <v>846.45289235294103</v>
      </c>
      <c r="X107" s="72">
        <f>R107/T107*2.289262</f>
        <v>258.55194352941169</v>
      </c>
      <c r="Y107" s="72">
        <v>2.7</v>
      </c>
      <c r="Z107" s="79"/>
      <c r="AA107" s="79"/>
      <c r="AB107" s="71"/>
      <c r="AC107" s="79"/>
      <c r="AD107" s="79"/>
      <c r="AE107" s="79"/>
      <c r="AF107" s="79" t="s">
        <v>605</v>
      </c>
      <c r="AG107" s="79"/>
      <c r="AH107" s="70" t="s">
        <v>983</v>
      </c>
      <c r="AI107" s="70" t="s">
        <v>1460</v>
      </c>
      <c r="AK107" s="78">
        <v>0.17</v>
      </c>
    </row>
    <row r="108" spans="1:37" x14ac:dyDescent="0.15">
      <c r="A108" s="70">
        <v>107</v>
      </c>
      <c r="B108" s="70" t="s">
        <v>142</v>
      </c>
      <c r="C108" s="78">
        <v>56.709000000000003</v>
      </c>
      <c r="D108" s="78">
        <v>10.170999999999999</v>
      </c>
      <c r="E108" s="70" t="s">
        <v>572</v>
      </c>
      <c r="F108" s="70" t="s">
        <v>534</v>
      </c>
      <c r="G108" s="70" t="s">
        <v>4</v>
      </c>
      <c r="H108" s="70" t="s">
        <v>5</v>
      </c>
      <c r="I108" s="70" t="s">
        <v>467</v>
      </c>
      <c r="J108" s="70" t="s">
        <v>1461</v>
      </c>
      <c r="N108" s="70" t="s">
        <v>495</v>
      </c>
      <c r="P108" s="72">
        <v>66.099999999999994</v>
      </c>
      <c r="Q108" s="72">
        <v>-11.6</v>
      </c>
      <c r="R108" s="72">
        <v>24</v>
      </c>
      <c r="S108" s="72">
        <v>13.9</v>
      </c>
      <c r="T108" s="72"/>
      <c r="U108" s="72"/>
      <c r="V108" s="72">
        <f t="shared" si="1"/>
        <v>3.213194444444444</v>
      </c>
      <c r="W108" s="72"/>
      <c r="X108" s="72"/>
      <c r="Y108" s="72">
        <v>3.1</v>
      </c>
      <c r="Z108" s="79"/>
      <c r="AA108" s="79"/>
      <c r="AB108" s="71"/>
      <c r="AC108" s="79"/>
      <c r="AD108" s="79"/>
      <c r="AE108" s="79"/>
      <c r="AF108" s="79" t="s">
        <v>605</v>
      </c>
      <c r="AG108" s="79"/>
      <c r="AH108" s="70" t="s">
        <v>983</v>
      </c>
      <c r="AI108" s="70" t="s">
        <v>1462</v>
      </c>
      <c r="AK108" s="78">
        <v>0.17</v>
      </c>
    </row>
    <row r="109" spans="1:37" x14ac:dyDescent="0.15">
      <c r="A109" s="70">
        <v>108</v>
      </c>
      <c r="B109" s="70" t="s">
        <v>142</v>
      </c>
      <c r="C109" s="78">
        <v>56.709000000000003</v>
      </c>
      <c r="D109" s="78">
        <v>10.170999999999999</v>
      </c>
      <c r="E109" s="70" t="s">
        <v>572</v>
      </c>
      <c r="F109" s="70" t="s">
        <v>534</v>
      </c>
      <c r="G109" s="70" t="s">
        <v>4</v>
      </c>
      <c r="H109" s="70" t="s">
        <v>5</v>
      </c>
      <c r="I109" s="70" t="s">
        <v>467</v>
      </c>
      <c r="J109" s="70" t="s">
        <v>1463</v>
      </c>
      <c r="K109" s="70" t="s">
        <v>469</v>
      </c>
      <c r="N109" s="70" t="s">
        <v>495</v>
      </c>
      <c r="P109" s="72">
        <v>42.1</v>
      </c>
      <c r="Q109" s="72">
        <v>-11.8</v>
      </c>
      <c r="R109" s="72">
        <v>15.4</v>
      </c>
      <c r="S109" s="72">
        <v>13.6</v>
      </c>
      <c r="T109" s="72"/>
      <c r="U109" s="72"/>
      <c r="V109" s="72">
        <f t="shared" si="1"/>
        <v>3.1893939393939394</v>
      </c>
      <c r="W109" s="72"/>
      <c r="X109" s="72"/>
      <c r="Y109" s="72">
        <v>2.2000000000000002</v>
      </c>
      <c r="Z109" s="79"/>
      <c r="AA109" s="79"/>
      <c r="AB109" s="71"/>
      <c r="AC109" s="79"/>
      <c r="AD109" s="79"/>
      <c r="AE109" s="79"/>
      <c r="AF109" s="79" t="s">
        <v>605</v>
      </c>
      <c r="AG109" s="79"/>
      <c r="AH109" s="70" t="s">
        <v>983</v>
      </c>
      <c r="AI109" s="70" t="s">
        <v>1464</v>
      </c>
      <c r="AK109" s="78">
        <v>0.17</v>
      </c>
    </row>
    <row r="110" spans="1:37" x14ac:dyDescent="0.15">
      <c r="A110" s="70">
        <v>109</v>
      </c>
      <c r="B110" s="70" t="s">
        <v>142</v>
      </c>
      <c r="C110" s="78">
        <v>56.709000000000003</v>
      </c>
      <c r="D110" s="78">
        <v>10.170999999999999</v>
      </c>
      <c r="E110" s="70" t="s">
        <v>572</v>
      </c>
      <c r="F110" s="70" t="s">
        <v>534</v>
      </c>
      <c r="G110" s="70" t="s">
        <v>4</v>
      </c>
      <c r="H110" s="70" t="s">
        <v>5</v>
      </c>
      <c r="I110" s="70" t="s">
        <v>467</v>
      </c>
      <c r="J110" s="70" t="s">
        <v>1236</v>
      </c>
      <c r="K110" s="70" t="s">
        <v>469</v>
      </c>
      <c r="N110" s="70" t="s">
        <v>495</v>
      </c>
      <c r="P110" s="72">
        <v>39.200000000000003</v>
      </c>
      <c r="Q110" s="72">
        <v>-11.8</v>
      </c>
      <c r="R110" s="72">
        <v>14.1</v>
      </c>
      <c r="S110" s="72">
        <v>13.7</v>
      </c>
      <c r="T110" s="72"/>
      <c r="U110" s="72"/>
      <c r="V110" s="72">
        <f t="shared" si="1"/>
        <v>3.2434988179669038</v>
      </c>
      <c r="W110" s="72"/>
      <c r="X110" s="72"/>
      <c r="Y110" s="72">
        <v>2.2999999999999998</v>
      </c>
      <c r="Z110" s="79"/>
      <c r="AA110" s="79"/>
      <c r="AB110" s="71"/>
      <c r="AC110" s="79"/>
      <c r="AD110" s="79"/>
      <c r="AE110" s="79"/>
      <c r="AF110" s="79" t="s">
        <v>605</v>
      </c>
      <c r="AG110" s="79"/>
      <c r="AH110" s="70" t="s">
        <v>983</v>
      </c>
      <c r="AI110" s="70" t="s">
        <v>1465</v>
      </c>
      <c r="AK110" s="78">
        <v>0.17</v>
      </c>
    </row>
    <row r="111" spans="1:37" x14ac:dyDescent="0.15">
      <c r="A111" s="70">
        <v>110</v>
      </c>
      <c r="B111" s="70" t="s">
        <v>142</v>
      </c>
      <c r="C111" s="78">
        <v>56.709000000000003</v>
      </c>
      <c r="D111" s="78">
        <v>10.170999999999999</v>
      </c>
      <c r="E111" s="70" t="s">
        <v>572</v>
      </c>
      <c r="F111" s="70" t="s">
        <v>534</v>
      </c>
      <c r="G111" s="70" t="s">
        <v>4</v>
      </c>
      <c r="H111" s="70" t="s">
        <v>5</v>
      </c>
      <c r="I111" s="70" t="s">
        <v>467</v>
      </c>
      <c r="J111" s="70" t="s">
        <v>1015</v>
      </c>
      <c r="K111" s="70" t="s">
        <v>481</v>
      </c>
      <c r="N111" s="70" t="s">
        <v>495</v>
      </c>
      <c r="P111" s="72">
        <v>43.9</v>
      </c>
      <c r="Q111" s="72">
        <v>-12</v>
      </c>
      <c r="R111" s="72">
        <v>15.7</v>
      </c>
      <c r="S111" s="72">
        <v>13.5</v>
      </c>
      <c r="T111" s="72"/>
      <c r="U111" s="72"/>
      <c r="V111" s="72">
        <f t="shared" si="1"/>
        <v>3.2622080679405521</v>
      </c>
      <c r="W111" s="72"/>
      <c r="X111" s="72"/>
      <c r="Y111" s="72">
        <v>2.9</v>
      </c>
      <c r="Z111" s="79"/>
      <c r="AA111" s="79"/>
      <c r="AB111" s="71"/>
      <c r="AC111" s="79"/>
      <c r="AD111" s="79"/>
      <c r="AE111" s="79"/>
      <c r="AF111" s="79" t="s">
        <v>605</v>
      </c>
      <c r="AG111" s="79"/>
      <c r="AH111" s="70" t="s">
        <v>983</v>
      </c>
      <c r="AI111" s="70" t="s">
        <v>1466</v>
      </c>
      <c r="AK111" s="78">
        <v>0.17</v>
      </c>
    </row>
    <row r="112" spans="1:37" x14ac:dyDescent="0.15">
      <c r="A112" s="70">
        <v>111</v>
      </c>
      <c r="B112" s="70" t="s">
        <v>142</v>
      </c>
      <c r="C112" s="78">
        <v>56.709000000000003</v>
      </c>
      <c r="D112" s="78">
        <v>10.170999999999999</v>
      </c>
      <c r="E112" s="70" t="s">
        <v>572</v>
      </c>
      <c r="F112" s="70" t="s">
        <v>534</v>
      </c>
      <c r="G112" s="70" t="s">
        <v>4</v>
      </c>
      <c r="H112" s="70" t="s">
        <v>5</v>
      </c>
      <c r="I112" s="70" t="s">
        <v>467</v>
      </c>
      <c r="J112" s="70" t="s">
        <v>1396</v>
      </c>
      <c r="K112" s="70" t="s">
        <v>481</v>
      </c>
      <c r="N112" s="70" t="s">
        <v>495</v>
      </c>
      <c r="P112" s="72">
        <v>34.9</v>
      </c>
      <c r="Q112" s="72">
        <v>-11.7</v>
      </c>
      <c r="R112" s="72">
        <v>12.9</v>
      </c>
      <c r="S112" s="72">
        <v>13.2</v>
      </c>
      <c r="T112" s="72"/>
      <c r="U112" s="72"/>
      <c r="V112" s="72">
        <f t="shared" si="1"/>
        <v>3.1563307493540051</v>
      </c>
      <c r="W112" s="72"/>
      <c r="X112" s="72"/>
      <c r="Y112" s="72">
        <v>3.1</v>
      </c>
      <c r="Z112" s="79"/>
      <c r="AB112" s="71"/>
      <c r="AF112" s="70" t="s">
        <v>605</v>
      </c>
      <c r="AH112" s="70" t="s">
        <v>983</v>
      </c>
      <c r="AI112" s="70" t="s">
        <v>1399</v>
      </c>
      <c r="AK112" s="78">
        <v>0.17</v>
      </c>
    </row>
    <row r="113" spans="1:37" x14ac:dyDescent="0.15">
      <c r="A113" s="70">
        <v>112</v>
      </c>
      <c r="B113" s="70" t="s">
        <v>142</v>
      </c>
      <c r="C113" s="78">
        <v>56.709000000000003</v>
      </c>
      <c r="D113" s="78">
        <v>10.170999999999999</v>
      </c>
      <c r="E113" s="70" t="s">
        <v>572</v>
      </c>
      <c r="F113" s="70" t="s">
        <v>534</v>
      </c>
      <c r="G113" s="70" t="s">
        <v>4</v>
      </c>
      <c r="H113" s="70" t="s">
        <v>5</v>
      </c>
      <c r="I113" s="70" t="s">
        <v>467</v>
      </c>
      <c r="J113" s="70" t="s">
        <v>1396</v>
      </c>
      <c r="K113" s="70" t="s">
        <v>481</v>
      </c>
      <c r="N113" s="70" t="s">
        <v>495</v>
      </c>
      <c r="Q113" s="72">
        <v>-11.4</v>
      </c>
      <c r="R113" s="72"/>
      <c r="S113" s="72">
        <v>13.2</v>
      </c>
      <c r="T113" s="72"/>
      <c r="U113" s="72"/>
      <c r="V113" s="72">
        <v>3.2</v>
      </c>
      <c r="Y113" s="72"/>
      <c r="Z113" s="79"/>
      <c r="AA113" s="79"/>
      <c r="AB113" s="71"/>
      <c r="AC113" s="79" t="s">
        <v>1397</v>
      </c>
      <c r="AD113" s="79">
        <v>5869</v>
      </c>
      <c r="AE113" s="79">
        <v>29</v>
      </c>
      <c r="AF113" s="72" t="s">
        <v>760</v>
      </c>
      <c r="AG113" s="79" t="s">
        <v>1398</v>
      </c>
      <c r="AH113" s="70" t="s">
        <v>983</v>
      </c>
      <c r="AI113" s="70" t="s">
        <v>1399</v>
      </c>
      <c r="AK113" s="78">
        <v>0.17</v>
      </c>
    </row>
    <row r="114" spans="1:37" x14ac:dyDescent="0.15">
      <c r="A114" s="70">
        <v>113</v>
      </c>
      <c r="B114" s="70" t="s">
        <v>142</v>
      </c>
      <c r="C114" s="78">
        <v>56.709000000000003</v>
      </c>
      <c r="D114" s="78">
        <v>10.170999999999999</v>
      </c>
      <c r="E114" s="70" t="s">
        <v>572</v>
      </c>
      <c r="F114" s="70" t="s">
        <v>534</v>
      </c>
      <c r="G114" s="70" t="s">
        <v>4</v>
      </c>
      <c r="H114" s="70" t="s">
        <v>5</v>
      </c>
      <c r="I114" s="70" t="s">
        <v>467</v>
      </c>
      <c r="J114" s="70" t="s">
        <v>1236</v>
      </c>
      <c r="K114" s="70" t="s">
        <v>469</v>
      </c>
      <c r="N114" s="70" t="s">
        <v>495</v>
      </c>
      <c r="P114" s="72">
        <v>38.1</v>
      </c>
      <c r="Q114" s="72">
        <v>-11.5</v>
      </c>
      <c r="R114" s="72">
        <v>14</v>
      </c>
      <c r="S114" s="72">
        <v>13.3</v>
      </c>
      <c r="T114" s="72"/>
      <c r="U114" s="72"/>
      <c r="V114" s="72">
        <f>P114/R114*14/12</f>
        <v>3.1750000000000003</v>
      </c>
      <c r="W114" s="72"/>
      <c r="X114" s="72"/>
      <c r="Y114" s="72">
        <v>2.2999999999999998</v>
      </c>
      <c r="Z114" s="79"/>
      <c r="AB114" s="71"/>
      <c r="AF114" s="70" t="s">
        <v>605</v>
      </c>
      <c r="AH114" s="70" t="s">
        <v>983</v>
      </c>
      <c r="AI114" s="70" t="s">
        <v>1367</v>
      </c>
      <c r="AK114" s="78">
        <v>0.17</v>
      </c>
    </row>
    <row r="115" spans="1:37" x14ac:dyDescent="0.15">
      <c r="A115" s="70">
        <v>114</v>
      </c>
      <c r="B115" s="70" t="s">
        <v>142</v>
      </c>
      <c r="C115" s="78">
        <v>56.709000000000003</v>
      </c>
      <c r="D115" s="78">
        <v>10.170999999999999</v>
      </c>
      <c r="E115" s="70" t="s">
        <v>572</v>
      </c>
      <c r="F115" s="70" t="s">
        <v>534</v>
      </c>
      <c r="G115" s="70" t="s">
        <v>4</v>
      </c>
      <c r="H115" s="70" t="s">
        <v>5</v>
      </c>
      <c r="I115" s="70" t="s">
        <v>467</v>
      </c>
      <c r="J115" s="70" t="s">
        <v>1236</v>
      </c>
      <c r="K115" s="70" t="s">
        <v>469</v>
      </c>
      <c r="N115" s="70" t="s">
        <v>495</v>
      </c>
      <c r="P115" s="72"/>
      <c r="Q115" s="72">
        <v>-11.6</v>
      </c>
      <c r="R115" s="72"/>
      <c r="S115" s="72">
        <v>13</v>
      </c>
      <c r="T115" s="72"/>
      <c r="U115" s="72"/>
      <c r="V115" s="72">
        <v>3.1</v>
      </c>
      <c r="W115" s="72"/>
      <c r="X115" s="72"/>
      <c r="Y115" s="72"/>
      <c r="Z115" s="79"/>
      <c r="AA115" s="79"/>
      <c r="AB115" s="71"/>
      <c r="AC115" s="79" t="s">
        <v>1365</v>
      </c>
      <c r="AD115" s="79">
        <v>5880</v>
      </c>
      <c r="AE115" s="79">
        <v>29</v>
      </c>
      <c r="AF115" s="72" t="s">
        <v>729</v>
      </c>
      <c r="AG115" s="79" t="s">
        <v>1366</v>
      </c>
      <c r="AH115" s="70" t="s">
        <v>983</v>
      </c>
      <c r="AI115" s="70" t="s">
        <v>1367</v>
      </c>
      <c r="AK115" s="78">
        <v>0.17</v>
      </c>
    </row>
    <row r="116" spans="1:37" x14ac:dyDescent="0.15">
      <c r="A116" s="70">
        <v>115</v>
      </c>
      <c r="B116" s="70" t="s">
        <v>142</v>
      </c>
      <c r="C116" s="78">
        <v>56.709000000000003</v>
      </c>
      <c r="D116" s="78">
        <v>10.170999999999999</v>
      </c>
      <c r="E116" s="70" t="s">
        <v>572</v>
      </c>
      <c r="F116" s="70" t="s">
        <v>534</v>
      </c>
      <c r="G116" s="70" t="s">
        <v>4</v>
      </c>
      <c r="H116" s="70" t="s">
        <v>5</v>
      </c>
      <c r="I116" s="70" t="s">
        <v>467</v>
      </c>
      <c r="J116" s="70" t="s">
        <v>1396</v>
      </c>
      <c r="K116" s="70" t="s">
        <v>481</v>
      </c>
      <c r="N116" s="70" t="s">
        <v>495</v>
      </c>
      <c r="P116" s="72">
        <v>41.5</v>
      </c>
      <c r="Q116" s="72">
        <v>-11.6</v>
      </c>
      <c r="R116" s="72">
        <v>15.4</v>
      </c>
      <c r="S116" s="72">
        <v>13.1</v>
      </c>
      <c r="T116" s="72"/>
      <c r="U116" s="72"/>
      <c r="V116" s="72">
        <f t="shared" ref="V116:V122" si="2">P116/R116*14/12</f>
        <v>3.143939393939394</v>
      </c>
      <c r="W116" s="72"/>
      <c r="X116" s="72"/>
      <c r="Y116" s="72">
        <v>3.7</v>
      </c>
      <c r="Z116" s="79"/>
      <c r="AA116" s="79"/>
      <c r="AB116" s="71"/>
      <c r="AC116" s="79"/>
      <c r="AD116" s="79"/>
      <c r="AE116" s="79"/>
      <c r="AF116" s="79" t="s">
        <v>605</v>
      </c>
      <c r="AG116" s="79"/>
      <c r="AH116" s="70" t="s">
        <v>983</v>
      </c>
      <c r="AI116" s="70" t="s">
        <v>1467</v>
      </c>
      <c r="AK116" s="78">
        <v>0.17</v>
      </c>
    </row>
    <row r="117" spans="1:37" x14ac:dyDescent="0.15">
      <c r="A117" s="70">
        <v>116</v>
      </c>
      <c r="B117" s="70" t="s">
        <v>142</v>
      </c>
      <c r="C117" s="78">
        <v>56.709000000000003</v>
      </c>
      <c r="D117" s="78">
        <v>10.170999999999999</v>
      </c>
      <c r="E117" s="70" t="s">
        <v>572</v>
      </c>
      <c r="F117" s="70" t="s">
        <v>534</v>
      </c>
      <c r="G117" s="70" t="s">
        <v>4</v>
      </c>
      <c r="H117" s="70" t="s">
        <v>5</v>
      </c>
      <c r="I117" s="70" t="s">
        <v>467</v>
      </c>
      <c r="J117" s="70" t="s">
        <v>1461</v>
      </c>
      <c r="K117" s="70" t="s">
        <v>469</v>
      </c>
      <c r="N117" s="70" t="s">
        <v>495</v>
      </c>
      <c r="P117" s="72">
        <v>32.5</v>
      </c>
      <c r="Q117" s="72">
        <v>-11.3</v>
      </c>
      <c r="R117" s="72">
        <v>11.9</v>
      </c>
      <c r="S117" s="72">
        <v>13</v>
      </c>
      <c r="T117" s="72"/>
      <c r="U117" s="72"/>
      <c r="V117" s="72">
        <f t="shared" si="2"/>
        <v>3.1862745098039214</v>
      </c>
      <c r="W117" s="72"/>
      <c r="X117" s="72"/>
      <c r="Y117" s="72">
        <v>3.6</v>
      </c>
      <c r="Z117" s="79"/>
      <c r="AA117" s="79"/>
      <c r="AB117" s="71"/>
      <c r="AC117" s="79"/>
      <c r="AD117" s="79"/>
      <c r="AE117" s="79"/>
      <c r="AF117" s="79" t="s">
        <v>605</v>
      </c>
      <c r="AG117" s="79"/>
      <c r="AH117" s="70" t="s">
        <v>983</v>
      </c>
      <c r="AI117" s="70" t="s">
        <v>1468</v>
      </c>
      <c r="AK117" s="78">
        <v>0.17</v>
      </c>
    </row>
    <row r="118" spans="1:37" x14ac:dyDescent="0.15">
      <c r="A118" s="70">
        <v>117</v>
      </c>
      <c r="B118" s="70" t="s">
        <v>142</v>
      </c>
      <c r="C118" s="78">
        <v>56.709000000000003</v>
      </c>
      <c r="D118" s="78">
        <v>10.170999999999999</v>
      </c>
      <c r="E118" s="70" t="s">
        <v>572</v>
      </c>
      <c r="F118" s="70" t="s">
        <v>534</v>
      </c>
      <c r="G118" s="70" t="s">
        <v>4</v>
      </c>
      <c r="H118" s="70" t="s">
        <v>5</v>
      </c>
      <c r="I118" s="70" t="s">
        <v>467</v>
      </c>
      <c r="J118" s="70" t="s">
        <v>1469</v>
      </c>
      <c r="K118" s="70" t="s">
        <v>469</v>
      </c>
      <c r="N118" s="70" t="s">
        <v>495</v>
      </c>
      <c r="P118" s="72">
        <v>37.700000000000003</v>
      </c>
      <c r="Q118" s="72">
        <v>-12.1</v>
      </c>
      <c r="R118" s="72">
        <v>13.3</v>
      </c>
      <c r="S118" s="72">
        <v>13.5</v>
      </c>
      <c r="T118" s="72"/>
      <c r="U118" s="72"/>
      <c r="V118" s="72">
        <f t="shared" si="2"/>
        <v>3.3070175438596494</v>
      </c>
      <c r="W118" s="72"/>
      <c r="X118" s="72"/>
      <c r="Y118" s="72">
        <v>2.9</v>
      </c>
      <c r="Z118" s="79"/>
      <c r="AA118" s="79"/>
      <c r="AB118" s="71"/>
      <c r="AC118" s="79"/>
      <c r="AD118" s="79"/>
      <c r="AE118" s="79"/>
      <c r="AF118" s="79" t="s">
        <v>605</v>
      </c>
      <c r="AG118" s="79"/>
      <c r="AH118" s="70" t="s">
        <v>983</v>
      </c>
      <c r="AI118" s="70" t="s">
        <v>1470</v>
      </c>
      <c r="AK118" s="78">
        <v>0.17</v>
      </c>
    </row>
    <row r="119" spans="1:37" x14ac:dyDescent="0.15">
      <c r="A119" s="70">
        <v>118</v>
      </c>
      <c r="B119" s="70" t="s">
        <v>142</v>
      </c>
      <c r="C119" s="78">
        <v>56.709000000000003</v>
      </c>
      <c r="D119" s="78">
        <v>10.170999999999999</v>
      </c>
      <c r="E119" s="70" t="s">
        <v>572</v>
      </c>
      <c r="F119" s="70" t="s">
        <v>534</v>
      </c>
      <c r="G119" s="70" t="s">
        <v>4</v>
      </c>
      <c r="H119" s="70" t="s">
        <v>5</v>
      </c>
      <c r="I119" s="70" t="s">
        <v>467</v>
      </c>
      <c r="J119" s="70" t="s">
        <v>1015</v>
      </c>
      <c r="K119" s="70" t="s">
        <v>469</v>
      </c>
      <c r="N119" s="70" t="s">
        <v>495</v>
      </c>
      <c r="P119" s="72">
        <v>71.2</v>
      </c>
      <c r="Q119" s="72">
        <v>-11.8</v>
      </c>
      <c r="R119" s="72">
        <v>26.3</v>
      </c>
      <c r="S119" s="72">
        <v>13.5</v>
      </c>
      <c r="T119" s="72"/>
      <c r="U119" s="72"/>
      <c r="V119" s="72">
        <f t="shared" si="2"/>
        <v>3.1584283903675541</v>
      </c>
      <c r="W119" s="72"/>
      <c r="X119" s="72"/>
      <c r="Y119" s="72">
        <v>2.8</v>
      </c>
      <c r="Z119" s="79"/>
      <c r="AA119" s="79"/>
      <c r="AB119" s="71"/>
      <c r="AC119" s="79"/>
      <c r="AD119" s="79"/>
      <c r="AE119" s="79"/>
      <c r="AF119" s="79" t="s">
        <v>605</v>
      </c>
      <c r="AG119" s="79"/>
      <c r="AH119" s="70" t="s">
        <v>983</v>
      </c>
      <c r="AI119" s="70" t="s">
        <v>1471</v>
      </c>
      <c r="AK119" s="78">
        <v>0.17</v>
      </c>
    </row>
    <row r="120" spans="1:37" x14ac:dyDescent="0.15">
      <c r="A120" s="70">
        <v>119</v>
      </c>
      <c r="B120" s="70" t="s">
        <v>142</v>
      </c>
      <c r="C120" s="78">
        <v>56.709000000000003</v>
      </c>
      <c r="D120" s="78">
        <v>10.170999999999999</v>
      </c>
      <c r="E120" s="70" t="s">
        <v>572</v>
      </c>
      <c r="F120" s="70" t="s">
        <v>534</v>
      </c>
      <c r="G120" s="70" t="s">
        <v>11</v>
      </c>
      <c r="H120" s="70" t="s">
        <v>12</v>
      </c>
      <c r="I120" s="70" t="s">
        <v>467</v>
      </c>
      <c r="J120" s="70" t="s">
        <v>1090</v>
      </c>
      <c r="N120" s="70" t="s">
        <v>887</v>
      </c>
      <c r="P120" s="72">
        <v>41.3</v>
      </c>
      <c r="Q120" s="72">
        <v>-18.2</v>
      </c>
      <c r="R120" s="72">
        <v>15.2</v>
      </c>
      <c r="S120" s="72">
        <v>11.3</v>
      </c>
      <c r="T120" s="72"/>
      <c r="U120" s="72"/>
      <c r="V120" s="72">
        <f t="shared" si="2"/>
        <v>3.1699561403508771</v>
      </c>
      <c r="W120" s="72"/>
      <c r="X120" s="72"/>
      <c r="Y120" s="72">
        <v>4</v>
      </c>
      <c r="Z120" s="79"/>
      <c r="AA120" s="79"/>
      <c r="AB120" s="71"/>
      <c r="AC120" s="79"/>
      <c r="AD120" s="79"/>
      <c r="AE120" s="79"/>
      <c r="AF120" s="79" t="s">
        <v>605</v>
      </c>
      <c r="AG120" s="79"/>
      <c r="AH120" s="70" t="s">
        <v>983</v>
      </c>
      <c r="AI120" s="70" t="s">
        <v>1491</v>
      </c>
      <c r="AK120" s="78">
        <v>0.17</v>
      </c>
    </row>
    <row r="121" spans="1:37" x14ac:dyDescent="0.15">
      <c r="A121" s="70">
        <v>120</v>
      </c>
      <c r="B121" s="70" t="s">
        <v>142</v>
      </c>
      <c r="C121" s="78">
        <v>56.709000000000003</v>
      </c>
      <c r="D121" s="78">
        <v>10.170999999999999</v>
      </c>
      <c r="E121" s="70" t="s">
        <v>572</v>
      </c>
      <c r="F121" s="70" t="s">
        <v>534</v>
      </c>
      <c r="G121" s="70" t="s">
        <v>11</v>
      </c>
      <c r="H121" s="70" t="s">
        <v>12</v>
      </c>
      <c r="I121" s="70" t="s">
        <v>467</v>
      </c>
      <c r="J121" s="70" t="s">
        <v>1492</v>
      </c>
      <c r="K121" s="70" t="s">
        <v>481</v>
      </c>
      <c r="N121" s="70" t="s">
        <v>887</v>
      </c>
      <c r="P121" s="72">
        <v>44.8</v>
      </c>
      <c r="Q121" s="72">
        <v>-18</v>
      </c>
      <c r="R121" s="72">
        <v>16.2</v>
      </c>
      <c r="S121" s="72">
        <v>11.5</v>
      </c>
      <c r="T121" s="78">
        <v>0.15</v>
      </c>
      <c r="U121" s="78">
        <v>14.4</v>
      </c>
      <c r="V121" s="72">
        <f t="shared" si="2"/>
        <v>3.2263374485596708</v>
      </c>
      <c r="W121" s="72">
        <f>P121/T121*2.669703</f>
        <v>797.35129600000005</v>
      </c>
      <c r="X121" s="72">
        <f>R121/T121*2.289262</f>
        <v>247.240296</v>
      </c>
      <c r="Y121" s="72">
        <v>1.3</v>
      </c>
      <c r="Z121" s="79"/>
      <c r="AA121" s="79"/>
      <c r="AB121" s="71"/>
      <c r="AC121" s="79"/>
      <c r="AD121" s="79"/>
      <c r="AE121" s="79"/>
      <c r="AF121" s="79" t="s">
        <v>605</v>
      </c>
      <c r="AG121" s="79"/>
      <c r="AH121" s="70" t="s">
        <v>983</v>
      </c>
      <c r="AI121" s="70" t="s">
        <v>1493</v>
      </c>
      <c r="AK121" s="78">
        <v>0.17</v>
      </c>
    </row>
    <row r="122" spans="1:37" x14ac:dyDescent="0.15">
      <c r="A122" s="70">
        <v>121</v>
      </c>
      <c r="B122" s="70" t="s">
        <v>142</v>
      </c>
      <c r="C122" s="78">
        <v>56.709000000000003</v>
      </c>
      <c r="D122" s="78">
        <v>10.170999999999999</v>
      </c>
      <c r="E122" s="70" t="s">
        <v>572</v>
      </c>
      <c r="F122" s="70" t="s">
        <v>534</v>
      </c>
      <c r="G122" s="70" t="s">
        <v>867</v>
      </c>
      <c r="H122" s="70" t="s">
        <v>868</v>
      </c>
      <c r="I122" s="70" t="s">
        <v>467</v>
      </c>
      <c r="J122" s="70" t="s">
        <v>1090</v>
      </c>
      <c r="K122" s="70" t="s">
        <v>481</v>
      </c>
      <c r="N122" s="70" t="s">
        <v>887</v>
      </c>
      <c r="P122" s="72">
        <v>41.6</v>
      </c>
      <c r="Q122" s="72">
        <v>-17.899999999999999</v>
      </c>
      <c r="R122" s="72">
        <v>15.1</v>
      </c>
      <c r="S122" s="72">
        <v>12.5</v>
      </c>
      <c r="T122" s="72"/>
      <c r="U122" s="72"/>
      <c r="V122" s="72">
        <f t="shared" si="2"/>
        <v>3.2141280353200887</v>
      </c>
      <c r="W122" s="72"/>
      <c r="X122" s="72"/>
      <c r="Y122" s="72">
        <v>2.9</v>
      </c>
      <c r="Z122" s="79"/>
      <c r="AB122" s="71"/>
      <c r="AF122" s="70" t="s">
        <v>605</v>
      </c>
      <c r="AH122" s="70" t="s">
        <v>983</v>
      </c>
      <c r="AI122" s="70" t="s">
        <v>1229</v>
      </c>
      <c r="AK122" s="78">
        <v>0.17</v>
      </c>
    </row>
    <row r="123" spans="1:37" x14ac:dyDescent="0.15">
      <c r="A123" s="70">
        <v>122</v>
      </c>
      <c r="B123" s="70" t="s">
        <v>142</v>
      </c>
      <c r="C123" s="78">
        <v>56.709000000000003</v>
      </c>
      <c r="D123" s="78">
        <v>10.170999999999999</v>
      </c>
      <c r="E123" s="70" t="s">
        <v>572</v>
      </c>
      <c r="F123" s="70" t="s">
        <v>534</v>
      </c>
      <c r="G123" s="70" t="s">
        <v>867</v>
      </c>
      <c r="H123" s="70" t="s">
        <v>868</v>
      </c>
      <c r="I123" s="70" t="s">
        <v>467</v>
      </c>
      <c r="J123" s="70" t="s">
        <v>1090</v>
      </c>
      <c r="K123" s="70" t="s">
        <v>481</v>
      </c>
      <c r="N123" s="70" t="s">
        <v>887</v>
      </c>
      <c r="P123" s="72"/>
      <c r="Q123" s="72">
        <v>-18.3</v>
      </c>
      <c r="R123" s="72"/>
      <c r="S123" s="72">
        <v>11.6</v>
      </c>
      <c r="T123" s="72"/>
      <c r="U123" s="72"/>
      <c r="V123" s="72">
        <v>3.2</v>
      </c>
      <c r="W123" s="72"/>
      <c r="X123" s="72"/>
      <c r="Y123" s="72"/>
      <c r="Z123" s="79"/>
      <c r="AA123" s="79"/>
      <c r="AB123" s="71"/>
      <c r="AC123" s="79" t="s">
        <v>1227</v>
      </c>
      <c r="AD123" s="79">
        <v>4233</v>
      </c>
      <c r="AE123" s="79">
        <v>29</v>
      </c>
      <c r="AF123" s="72" t="s">
        <v>602</v>
      </c>
      <c r="AG123" s="79" t="s">
        <v>1228</v>
      </c>
      <c r="AH123" s="70" t="s">
        <v>983</v>
      </c>
      <c r="AI123" s="70" t="s">
        <v>1229</v>
      </c>
      <c r="AK123" s="78">
        <v>0.17</v>
      </c>
    </row>
    <row r="124" spans="1:37" x14ac:dyDescent="0.15">
      <c r="A124" s="70">
        <v>123</v>
      </c>
      <c r="B124" s="70" t="s">
        <v>142</v>
      </c>
      <c r="C124" s="78">
        <v>56.709000000000003</v>
      </c>
      <c r="D124" s="78">
        <v>10.170999999999999</v>
      </c>
      <c r="E124" s="70" t="s">
        <v>572</v>
      </c>
      <c r="F124" s="70" t="s">
        <v>534</v>
      </c>
      <c r="G124" s="70" t="s">
        <v>543</v>
      </c>
      <c r="H124" s="70" t="s">
        <v>544</v>
      </c>
      <c r="I124" s="70" t="s">
        <v>467</v>
      </c>
      <c r="J124" s="70" t="s">
        <v>1090</v>
      </c>
      <c r="K124" s="70" t="s">
        <v>481</v>
      </c>
      <c r="N124" s="70" t="s">
        <v>495</v>
      </c>
      <c r="P124" s="72">
        <v>43.5</v>
      </c>
      <c r="Q124" s="72">
        <v>-21</v>
      </c>
      <c r="R124" s="72">
        <v>15.3</v>
      </c>
      <c r="S124" s="72">
        <v>9.9</v>
      </c>
      <c r="T124" s="72"/>
      <c r="U124" s="72"/>
      <c r="V124" s="72">
        <f>P124/R124*14/12</f>
        <v>3.3169934640522869</v>
      </c>
      <c r="W124" s="72"/>
      <c r="X124" s="72"/>
      <c r="Y124" s="72">
        <v>2.1</v>
      </c>
      <c r="Z124" s="79"/>
      <c r="AB124" s="71"/>
      <c r="AF124" s="70" t="s">
        <v>605</v>
      </c>
      <c r="AH124" s="70" t="s">
        <v>983</v>
      </c>
      <c r="AI124" s="70" t="s">
        <v>1093</v>
      </c>
      <c r="AK124" s="78">
        <v>0.17</v>
      </c>
    </row>
    <row r="125" spans="1:37" x14ac:dyDescent="0.15">
      <c r="A125" s="70">
        <v>124</v>
      </c>
      <c r="B125" s="70" t="s">
        <v>142</v>
      </c>
      <c r="C125" s="78">
        <v>56.709000000000003</v>
      </c>
      <c r="D125" s="78">
        <v>10.170999999999999</v>
      </c>
      <c r="E125" s="70" t="s">
        <v>572</v>
      </c>
      <c r="F125" s="70" t="s">
        <v>534</v>
      </c>
      <c r="G125" s="70" t="s">
        <v>543</v>
      </c>
      <c r="H125" s="70" t="s">
        <v>544</v>
      </c>
      <c r="I125" s="70" t="s">
        <v>467</v>
      </c>
      <c r="J125" s="70" t="s">
        <v>1090</v>
      </c>
      <c r="K125" s="70" t="s">
        <v>481</v>
      </c>
      <c r="N125" s="70" t="s">
        <v>495</v>
      </c>
      <c r="P125" s="72"/>
      <c r="Q125" s="72">
        <v>-21</v>
      </c>
      <c r="R125" s="72"/>
      <c r="S125" s="72">
        <v>9.4</v>
      </c>
      <c r="T125" s="72"/>
      <c r="U125" s="72"/>
      <c r="V125" s="72">
        <v>3.2</v>
      </c>
      <c r="W125" s="72"/>
      <c r="X125" s="72"/>
      <c r="Y125" s="72"/>
      <c r="Z125" s="79"/>
      <c r="AA125" s="79"/>
      <c r="AB125" s="71"/>
      <c r="AC125" s="79" t="s">
        <v>1091</v>
      </c>
      <c r="AD125" s="79">
        <v>4101</v>
      </c>
      <c r="AE125" s="79">
        <v>29</v>
      </c>
      <c r="AF125" s="72" t="s">
        <v>474</v>
      </c>
      <c r="AG125" s="79" t="s">
        <v>1092</v>
      </c>
      <c r="AH125" s="70" t="s">
        <v>983</v>
      </c>
      <c r="AI125" s="70" t="s">
        <v>1093</v>
      </c>
      <c r="AK125" s="78">
        <v>0.17</v>
      </c>
    </row>
    <row r="126" spans="1:37" x14ac:dyDescent="0.15">
      <c r="A126" s="70">
        <v>125</v>
      </c>
      <c r="B126" s="70" t="s">
        <v>142</v>
      </c>
      <c r="C126" s="78">
        <v>56.709000000000003</v>
      </c>
      <c r="D126" s="78">
        <v>10.170999999999999</v>
      </c>
      <c r="E126" s="70" t="s">
        <v>572</v>
      </c>
      <c r="F126" s="70" t="s">
        <v>534</v>
      </c>
      <c r="G126" s="70" t="s">
        <v>1116</v>
      </c>
      <c r="H126" s="70" t="s">
        <v>12</v>
      </c>
      <c r="I126" s="70" t="s">
        <v>467</v>
      </c>
      <c r="J126" s="70" t="s">
        <v>907</v>
      </c>
      <c r="N126" s="70" t="s">
        <v>887</v>
      </c>
      <c r="P126" s="72">
        <v>63.2</v>
      </c>
      <c r="Q126" s="72">
        <v>-20</v>
      </c>
      <c r="R126" s="72">
        <v>23.1</v>
      </c>
      <c r="S126" s="72">
        <v>11.8</v>
      </c>
      <c r="T126" s="78">
        <v>0.15</v>
      </c>
      <c r="U126" s="78">
        <v>13.5</v>
      </c>
      <c r="V126" s="72">
        <f>P126/R126*14/12</f>
        <v>3.191919191919192</v>
      </c>
      <c r="W126" s="72">
        <f>P126/T126*2.669703</f>
        <v>1124.8348640000002</v>
      </c>
      <c r="X126" s="72">
        <f>R126/T126*2.289262</f>
        <v>352.54634800000002</v>
      </c>
      <c r="Y126" s="72">
        <v>2.9</v>
      </c>
      <c r="Z126" s="79"/>
      <c r="AB126" s="71"/>
      <c r="AF126" s="70" t="s">
        <v>605</v>
      </c>
      <c r="AH126" s="70" t="s">
        <v>983</v>
      </c>
      <c r="AI126" s="70" t="s">
        <v>1119</v>
      </c>
      <c r="AK126" s="78">
        <v>0.17</v>
      </c>
    </row>
    <row r="127" spans="1:37" x14ac:dyDescent="0.15">
      <c r="A127" s="70">
        <v>126</v>
      </c>
      <c r="B127" s="70" t="s">
        <v>142</v>
      </c>
      <c r="C127" s="78">
        <v>56.709000000000003</v>
      </c>
      <c r="D127" s="78">
        <v>10.170999999999999</v>
      </c>
      <c r="E127" s="70" t="s">
        <v>572</v>
      </c>
      <c r="F127" s="70" t="s">
        <v>534</v>
      </c>
      <c r="G127" s="70" t="s">
        <v>1116</v>
      </c>
      <c r="H127" s="70" t="s">
        <v>12</v>
      </c>
      <c r="I127" s="70" t="s">
        <v>467</v>
      </c>
      <c r="J127" s="70" t="s">
        <v>907</v>
      </c>
      <c r="N127" s="70" t="s">
        <v>887</v>
      </c>
      <c r="P127" s="72"/>
      <c r="Q127" s="72">
        <v>-20.100000000000001</v>
      </c>
      <c r="R127" s="72"/>
      <c r="S127" s="72">
        <v>11.7</v>
      </c>
      <c r="T127" s="72"/>
      <c r="U127" s="72"/>
      <c r="V127" s="72">
        <v>3.2</v>
      </c>
      <c r="W127" s="72"/>
      <c r="X127" s="72"/>
      <c r="Y127" s="72"/>
      <c r="Z127" s="79"/>
      <c r="AA127" s="79"/>
      <c r="AB127" s="71"/>
      <c r="AC127" s="79" t="s">
        <v>1117</v>
      </c>
      <c r="AD127" s="79">
        <v>5067</v>
      </c>
      <c r="AE127" s="79">
        <v>29</v>
      </c>
      <c r="AF127" s="72" t="s">
        <v>474</v>
      </c>
      <c r="AG127" s="79" t="s">
        <v>1118</v>
      </c>
      <c r="AH127" s="70" t="s">
        <v>983</v>
      </c>
      <c r="AI127" s="70" t="s">
        <v>1119</v>
      </c>
      <c r="AK127" s="78">
        <v>0.17</v>
      </c>
    </row>
    <row r="128" spans="1:37" x14ac:dyDescent="0.15">
      <c r="A128" s="70">
        <v>127</v>
      </c>
      <c r="B128" s="70" t="s">
        <v>142</v>
      </c>
      <c r="C128" s="78">
        <v>56.709000000000003</v>
      </c>
      <c r="D128" s="78">
        <v>10.170999999999999</v>
      </c>
      <c r="E128" s="70" t="s">
        <v>572</v>
      </c>
      <c r="F128" s="70" t="s">
        <v>534</v>
      </c>
      <c r="G128" s="70" t="s">
        <v>981</v>
      </c>
      <c r="H128" s="70" t="s">
        <v>981</v>
      </c>
      <c r="I128" s="70" t="s">
        <v>501</v>
      </c>
      <c r="J128" s="70" t="s">
        <v>982</v>
      </c>
      <c r="N128" s="70" t="s">
        <v>495</v>
      </c>
      <c r="P128" s="72">
        <v>42.2</v>
      </c>
      <c r="Q128" s="72">
        <v>-14.9</v>
      </c>
      <c r="R128" s="72">
        <v>14.1</v>
      </c>
      <c r="S128" s="72">
        <v>13.4</v>
      </c>
      <c r="T128" s="72"/>
      <c r="U128" s="72"/>
      <c r="V128" s="72">
        <f t="shared" ref="V128:V139" si="3">P128/R128*14/12</f>
        <v>3.4917257683215133</v>
      </c>
      <c r="W128" s="72"/>
      <c r="X128" s="72"/>
      <c r="Y128" s="72">
        <v>4.2</v>
      </c>
      <c r="Z128" s="79"/>
      <c r="AA128" s="79"/>
      <c r="AB128" s="71"/>
      <c r="AC128" s="79"/>
      <c r="AD128" s="79"/>
      <c r="AE128" s="79"/>
      <c r="AF128" s="79" t="s">
        <v>605</v>
      </c>
      <c r="AG128" s="79"/>
      <c r="AH128" s="70" t="s">
        <v>983</v>
      </c>
      <c r="AI128" s="70" t="s">
        <v>984</v>
      </c>
      <c r="AK128" s="78">
        <v>0.17</v>
      </c>
    </row>
    <row r="129" spans="1:37" x14ac:dyDescent="0.15">
      <c r="A129" s="70">
        <v>128</v>
      </c>
      <c r="B129" s="70" t="s">
        <v>142</v>
      </c>
      <c r="C129" s="78">
        <v>56.709000000000003</v>
      </c>
      <c r="D129" s="78">
        <v>10.170999999999999</v>
      </c>
      <c r="E129" s="70" t="s">
        <v>572</v>
      </c>
      <c r="F129" s="70" t="s">
        <v>534</v>
      </c>
      <c r="G129" s="70" t="s">
        <v>981</v>
      </c>
      <c r="H129" s="70" t="s">
        <v>981</v>
      </c>
      <c r="I129" s="70" t="s">
        <v>467</v>
      </c>
      <c r="J129" s="70" t="s">
        <v>985</v>
      </c>
      <c r="N129" s="70" t="s">
        <v>955</v>
      </c>
      <c r="P129" s="72">
        <v>37.700000000000003</v>
      </c>
      <c r="Q129" s="72">
        <v>-15</v>
      </c>
      <c r="R129" s="72">
        <v>13</v>
      </c>
      <c r="S129" s="72">
        <v>13.3</v>
      </c>
      <c r="T129" s="72"/>
      <c r="U129" s="72"/>
      <c r="V129" s="72">
        <f t="shared" si="3"/>
        <v>3.3833333333333342</v>
      </c>
      <c r="W129" s="72"/>
      <c r="X129" s="72"/>
      <c r="Y129" s="72">
        <v>3.3</v>
      </c>
      <c r="Z129" s="79"/>
      <c r="AA129" s="79"/>
      <c r="AB129" s="71"/>
      <c r="AC129" s="79"/>
      <c r="AD129" s="79"/>
      <c r="AE129" s="79"/>
      <c r="AF129" s="79" t="s">
        <v>605</v>
      </c>
      <c r="AG129" s="79"/>
      <c r="AH129" s="70" t="s">
        <v>983</v>
      </c>
      <c r="AI129" s="70" t="s">
        <v>986</v>
      </c>
      <c r="AK129" s="78">
        <v>0.17</v>
      </c>
    </row>
    <row r="130" spans="1:37" x14ac:dyDescent="0.15">
      <c r="A130" s="70">
        <v>129</v>
      </c>
      <c r="B130" s="70" t="s">
        <v>142</v>
      </c>
      <c r="C130" s="78">
        <v>56.709000000000003</v>
      </c>
      <c r="D130" s="78">
        <v>10.170999999999999</v>
      </c>
      <c r="E130" s="70" t="s">
        <v>572</v>
      </c>
      <c r="F130" s="70" t="s">
        <v>534</v>
      </c>
      <c r="G130" s="70" t="s">
        <v>4</v>
      </c>
      <c r="H130" s="70" t="s">
        <v>5</v>
      </c>
      <c r="I130" s="70" t="s">
        <v>467</v>
      </c>
      <c r="J130" s="70" t="s">
        <v>1015</v>
      </c>
      <c r="K130" s="70" t="s">
        <v>481</v>
      </c>
      <c r="N130" s="70" t="s">
        <v>495</v>
      </c>
      <c r="P130" s="72">
        <v>41.3</v>
      </c>
      <c r="Q130" s="72">
        <v>-11.6</v>
      </c>
      <c r="R130" s="72">
        <v>15.2</v>
      </c>
      <c r="S130" s="72">
        <v>13.5</v>
      </c>
      <c r="T130" s="72"/>
      <c r="U130" s="72"/>
      <c r="V130" s="72">
        <f t="shared" si="3"/>
        <v>3.1699561403508771</v>
      </c>
      <c r="W130" s="72"/>
      <c r="X130" s="72"/>
      <c r="Y130" s="72">
        <v>3</v>
      </c>
      <c r="Z130" s="79"/>
      <c r="AA130" s="79"/>
      <c r="AB130" s="71"/>
      <c r="AC130" s="79"/>
      <c r="AD130" s="79"/>
      <c r="AE130" s="79"/>
      <c r="AF130" s="79" t="s">
        <v>605</v>
      </c>
      <c r="AG130" s="79"/>
      <c r="AH130" s="70" t="s">
        <v>983</v>
      </c>
      <c r="AI130" s="70" t="s">
        <v>1472</v>
      </c>
      <c r="AK130" s="78">
        <v>0.17</v>
      </c>
    </row>
    <row r="131" spans="1:37" x14ac:dyDescent="0.15">
      <c r="A131" s="70">
        <v>130</v>
      </c>
      <c r="B131" s="70" t="s">
        <v>142</v>
      </c>
      <c r="C131" s="78">
        <v>56.709000000000003</v>
      </c>
      <c r="D131" s="78">
        <v>10.170999999999999</v>
      </c>
      <c r="E131" s="70" t="s">
        <v>572</v>
      </c>
      <c r="F131" s="70" t="s">
        <v>534</v>
      </c>
      <c r="G131" s="70" t="s">
        <v>4</v>
      </c>
      <c r="H131" s="70" t="s">
        <v>5</v>
      </c>
      <c r="I131" s="70" t="s">
        <v>467</v>
      </c>
      <c r="J131" s="70" t="s">
        <v>1463</v>
      </c>
      <c r="K131" s="70" t="s">
        <v>469</v>
      </c>
      <c r="N131" s="70" t="s">
        <v>495</v>
      </c>
      <c r="P131" s="72">
        <v>42.1</v>
      </c>
      <c r="Q131" s="72">
        <v>-11.9</v>
      </c>
      <c r="R131" s="72">
        <v>15.5</v>
      </c>
      <c r="S131" s="72">
        <v>13.3</v>
      </c>
      <c r="T131" s="72"/>
      <c r="U131" s="72"/>
      <c r="V131" s="72">
        <f t="shared" si="3"/>
        <v>3.1688172043010758</v>
      </c>
      <c r="W131" s="72"/>
      <c r="X131" s="72"/>
      <c r="Y131" s="72">
        <v>2</v>
      </c>
      <c r="Z131" s="79"/>
      <c r="AA131" s="79"/>
      <c r="AB131" s="71"/>
      <c r="AC131" s="79"/>
      <c r="AD131" s="79"/>
      <c r="AE131" s="79"/>
      <c r="AF131" s="79" t="s">
        <v>605</v>
      </c>
      <c r="AG131" s="79"/>
      <c r="AH131" s="70" t="s">
        <v>983</v>
      </c>
      <c r="AI131" s="70" t="s">
        <v>1473</v>
      </c>
      <c r="AK131" s="78">
        <v>0.17</v>
      </c>
    </row>
    <row r="132" spans="1:37" x14ac:dyDescent="0.15">
      <c r="A132" s="70">
        <v>131</v>
      </c>
      <c r="B132" s="70" t="s">
        <v>142</v>
      </c>
      <c r="C132" s="78">
        <v>56.709000000000003</v>
      </c>
      <c r="D132" s="78">
        <v>10.170999999999999</v>
      </c>
      <c r="E132" s="70" t="s">
        <v>572</v>
      </c>
      <c r="F132" s="70" t="s">
        <v>534</v>
      </c>
      <c r="G132" s="70" t="s">
        <v>4</v>
      </c>
      <c r="H132" s="70" t="s">
        <v>5</v>
      </c>
      <c r="I132" s="70" t="s">
        <v>467</v>
      </c>
      <c r="J132" s="70" t="s">
        <v>1396</v>
      </c>
      <c r="K132" s="70" t="s">
        <v>481</v>
      </c>
      <c r="N132" s="70" t="s">
        <v>495</v>
      </c>
      <c r="P132" s="72">
        <v>42.8</v>
      </c>
      <c r="Q132" s="72">
        <v>-11.6</v>
      </c>
      <c r="R132" s="72">
        <v>15.9</v>
      </c>
      <c r="S132" s="72">
        <v>13.5</v>
      </c>
      <c r="T132" s="72"/>
      <c r="U132" s="72"/>
      <c r="V132" s="72">
        <f t="shared" si="3"/>
        <v>3.1404612159329139</v>
      </c>
      <c r="W132" s="72"/>
      <c r="X132" s="72"/>
      <c r="Y132" s="72">
        <v>3</v>
      </c>
      <c r="AB132" s="71"/>
      <c r="AF132" s="70" t="s">
        <v>605</v>
      </c>
      <c r="AH132" s="70" t="s">
        <v>983</v>
      </c>
      <c r="AI132" s="70" t="s">
        <v>1482</v>
      </c>
      <c r="AK132" s="78">
        <v>0.17</v>
      </c>
    </row>
    <row r="133" spans="1:37" x14ac:dyDescent="0.15">
      <c r="A133" s="70">
        <v>132</v>
      </c>
      <c r="B133" s="70" t="s">
        <v>142</v>
      </c>
      <c r="C133" s="78">
        <v>56.709000000000003</v>
      </c>
      <c r="D133" s="78">
        <v>10.170999999999999</v>
      </c>
      <c r="E133" s="70" t="s">
        <v>572</v>
      </c>
      <c r="F133" s="70" t="s">
        <v>534</v>
      </c>
      <c r="G133" s="70" t="s">
        <v>4</v>
      </c>
      <c r="H133" s="70" t="s">
        <v>5</v>
      </c>
      <c r="I133" s="70" t="s">
        <v>467</v>
      </c>
      <c r="J133" s="70" t="s">
        <v>1236</v>
      </c>
      <c r="K133" s="70" t="s">
        <v>469</v>
      </c>
      <c r="N133" s="70" t="s">
        <v>495</v>
      </c>
      <c r="P133" s="72">
        <v>43.4</v>
      </c>
      <c r="Q133" s="72">
        <v>-11.6</v>
      </c>
      <c r="R133" s="72">
        <v>16</v>
      </c>
      <c r="S133" s="72">
        <v>13.5</v>
      </c>
      <c r="T133" s="72"/>
      <c r="U133" s="72"/>
      <c r="V133" s="72">
        <f t="shared" si="3"/>
        <v>3.1645833333333333</v>
      </c>
      <c r="W133" s="72"/>
      <c r="X133" s="72"/>
      <c r="Y133" s="72">
        <v>3</v>
      </c>
      <c r="AB133" s="71"/>
      <c r="AF133" s="70" t="s">
        <v>605</v>
      </c>
      <c r="AH133" s="70" t="s">
        <v>983</v>
      </c>
      <c r="AI133" s="70" t="s">
        <v>1483</v>
      </c>
      <c r="AK133" s="78">
        <v>0.17</v>
      </c>
    </row>
    <row r="134" spans="1:37" x14ac:dyDescent="0.15">
      <c r="A134" s="70">
        <v>133</v>
      </c>
      <c r="B134" s="70" t="s">
        <v>142</v>
      </c>
      <c r="C134" s="78">
        <v>56.709000000000003</v>
      </c>
      <c r="D134" s="78">
        <v>10.170999999999999</v>
      </c>
      <c r="E134" s="70" t="s">
        <v>572</v>
      </c>
      <c r="F134" s="70" t="s">
        <v>534</v>
      </c>
      <c r="G134" s="70" t="s">
        <v>4</v>
      </c>
      <c r="H134" s="70" t="s">
        <v>5</v>
      </c>
      <c r="I134" s="70" t="s">
        <v>467</v>
      </c>
      <c r="J134" s="70" t="s">
        <v>1396</v>
      </c>
      <c r="K134" s="70" t="s">
        <v>481</v>
      </c>
      <c r="N134" s="70" t="s">
        <v>495</v>
      </c>
      <c r="P134" s="72">
        <v>43.3</v>
      </c>
      <c r="Q134" s="72">
        <v>-11.8</v>
      </c>
      <c r="R134" s="72">
        <v>15.9</v>
      </c>
      <c r="S134" s="72">
        <v>13.5</v>
      </c>
      <c r="T134" s="72"/>
      <c r="U134" s="72"/>
      <c r="V134" s="72">
        <f t="shared" si="3"/>
        <v>3.1771488469601672</v>
      </c>
      <c r="W134" s="72"/>
      <c r="X134" s="72"/>
      <c r="Y134" s="72">
        <v>4</v>
      </c>
      <c r="Z134" s="79"/>
      <c r="AA134" s="79"/>
      <c r="AB134" s="71"/>
      <c r="AC134" s="79"/>
      <c r="AD134" s="79"/>
      <c r="AE134" s="79"/>
      <c r="AF134" s="79" t="s">
        <v>605</v>
      </c>
      <c r="AG134" s="79"/>
      <c r="AH134" s="70" t="s">
        <v>983</v>
      </c>
      <c r="AI134" s="70" t="s">
        <v>1484</v>
      </c>
      <c r="AK134" s="78">
        <v>0.17</v>
      </c>
    </row>
    <row r="135" spans="1:37" x14ac:dyDescent="0.15">
      <c r="A135" s="70">
        <v>134</v>
      </c>
      <c r="B135" s="70" t="s">
        <v>142</v>
      </c>
      <c r="C135" s="78">
        <v>56.709000000000003</v>
      </c>
      <c r="D135" s="78">
        <v>10.170999999999999</v>
      </c>
      <c r="E135" s="70" t="s">
        <v>572</v>
      </c>
      <c r="F135" s="70" t="s">
        <v>534</v>
      </c>
      <c r="G135" s="70" t="s">
        <v>4</v>
      </c>
      <c r="H135" s="70" t="s">
        <v>5</v>
      </c>
      <c r="I135" s="70" t="s">
        <v>467</v>
      </c>
      <c r="J135" s="70" t="s">
        <v>1461</v>
      </c>
      <c r="K135" s="70" t="s">
        <v>469</v>
      </c>
      <c r="N135" s="70" t="s">
        <v>495</v>
      </c>
      <c r="P135" s="72">
        <v>44.1</v>
      </c>
      <c r="Q135" s="72">
        <v>-11.5</v>
      </c>
      <c r="R135" s="72">
        <v>16.3</v>
      </c>
      <c r="S135" s="72">
        <v>13.2</v>
      </c>
      <c r="T135" s="72"/>
      <c r="U135" s="72"/>
      <c r="V135" s="72">
        <f t="shared" si="3"/>
        <v>3.1564417177914108</v>
      </c>
      <c r="W135" s="72"/>
      <c r="X135" s="72"/>
      <c r="Y135" s="72">
        <v>3</v>
      </c>
      <c r="Z135" s="79"/>
      <c r="AA135" s="79"/>
      <c r="AB135" s="71"/>
      <c r="AC135" s="79"/>
      <c r="AD135" s="79"/>
      <c r="AE135" s="79"/>
      <c r="AF135" s="79" t="s">
        <v>605</v>
      </c>
      <c r="AG135" s="79"/>
      <c r="AH135" s="70" t="s">
        <v>983</v>
      </c>
      <c r="AI135" s="70" t="s">
        <v>1485</v>
      </c>
      <c r="AK135" s="78">
        <v>0.17</v>
      </c>
    </row>
    <row r="136" spans="1:37" x14ac:dyDescent="0.15">
      <c r="A136" s="70">
        <v>135</v>
      </c>
      <c r="B136" s="70" t="s">
        <v>142</v>
      </c>
      <c r="C136" s="78">
        <v>56.709000000000003</v>
      </c>
      <c r="D136" s="78">
        <v>10.170999999999999</v>
      </c>
      <c r="E136" s="70" t="s">
        <v>572</v>
      </c>
      <c r="F136" s="70" t="s">
        <v>534</v>
      </c>
      <c r="G136" s="70" t="s">
        <v>4</v>
      </c>
      <c r="H136" s="70" t="s">
        <v>5</v>
      </c>
      <c r="I136" s="70" t="s">
        <v>467</v>
      </c>
      <c r="J136" s="70" t="s">
        <v>1469</v>
      </c>
      <c r="K136" s="70" t="s">
        <v>469</v>
      </c>
      <c r="N136" s="70" t="s">
        <v>495</v>
      </c>
      <c r="P136" s="72">
        <v>43</v>
      </c>
      <c r="Q136" s="72">
        <v>-11.6</v>
      </c>
      <c r="R136" s="72">
        <v>15.8</v>
      </c>
      <c r="S136" s="72">
        <v>13.5</v>
      </c>
      <c r="T136" s="72"/>
      <c r="U136" s="72"/>
      <c r="V136" s="72">
        <f t="shared" si="3"/>
        <v>3.1751054852320677</v>
      </c>
      <c r="W136" s="72"/>
      <c r="X136" s="72"/>
      <c r="Y136" s="72">
        <v>3</v>
      </c>
      <c r="Z136" s="79"/>
      <c r="AA136" s="79"/>
      <c r="AB136" s="71"/>
      <c r="AC136" s="79"/>
      <c r="AD136" s="79"/>
      <c r="AE136" s="79"/>
      <c r="AF136" s="79" t="s">
        <v>605</v>
      </c>
      <c r="AG136" s="79"/>
      <c r="AH136" s="70" t="s">
        <v>983</v>
      </c>
      <c r="AI136" s="70" t="s">
        <v>1486</v>
      </c>
      <c r="AK136" s="78">
        <v>0.17</v>
      </c>
    </row>
    <row r="137" spans="1:37" x14ac:dyDescent="0.15">
      <c r="A137" s="70">
        <v>136</v>
      </c>
      <c r="B137" s="70" t="s">
        <v>142</v>
      </c>
      <c r="C137" s="78">
        <v>56.709000000000003</v>
      </c>
      <c r="D137" s="78">
        <v>10.170999999999999</v>
      </c>
      <c r="E137" s="70" t="s">
        <v>572</v>
      </c>
      <c r="F137" s="70" t="s">
        <v>534</v>
      </c>
      <c r="G137" s="70" t="s">
        <v>4</v>
      </c>
      <c r="H137" s="70" t="s">
        <v>5</v>
      </c>
      <c r="I137" s="70" t="s">
        <v>467</v>
      </c>
      <c r="J137" s="70" t="s">
        <v>1015</v>
      </c>
      <c r="K137" s="70" t="s">
        <v>469</v>
      </c>
      <c r="N137" s="70" t="s">
        <v>495</v>
      </c>
      <c r="P137" s="72">
        <v>42.3</v>
      </c>
      <c r="Q137" s="72">
        <v>-12</v>
      </c>
      <c r="R137" s="72">
        <v>15.5</v>
      </c>
      <c r="S137" s="72">
        <v>13.2</v>
      </c>
      <c r="T137" s="72"/>
      <c r="U137" s="72"/>
      <c r="V137" s="72">
        <f t="shared" si="3"/>
        <v>3.1838709677419352</v>
      </c>
      <c r="W137" s="72"/>
      <c r="X137" s="72"/>
      <c r="Y137" s="72">
        <v>3</v>
      </c>
      <c r="Z137" s="79"/>
      <c r="AA137" s="79"/>
      <c r="AB137" s="71"/>
      <c r="AC137" s="79"/>
      <c r="AD137" s="79"/>
      <c r="AE137" s="79"/>
      <c r="AF137" s="79" t="s">
        <v>605</v>
      </c>
      <c r="AG137" s="79"/>
      <c r="AH137" s="70" t="s">
        <v>983</v>
      </c>
      <c r="AI137" s="70" t="s">
        <v>1487</v>
      </c>
      <c r="AK137" s="78">
        <v>0.17</v>
      </c>
    </row>
    <row r="138" spans="1:37" x14ac:dyDescent="0.15">
      <c r="A138" s="70">
        <v>137</v>
      </c>
      <c r="B138" s="70" t="s">
        <v>142</v>
      </c>
      <c r="C138" s="78">
        <v>56.709000000000003</v>
      </c>
      <c r="D138" s="78">
        <v>10.170999999999999</v>
      </c>
      <c r="E138" s="70" t="s">
        <v>572</v>
      </c>
      <c r="F138" s="70" t="s">
        <v>534</v>
      </c>
      <c r="G138" s="70" t="s">
        <v>11</v>
      </c>
      <c r="H138" s="70" t="s">
        <v>12</v>
      </c>
      <c r="I138" s="70" t="s">
        <v>467</v>
      </c>
      <c r="J138" s="70" t="s">
        <v>1090</v>
      </c>
      <c r="N138" s="70" t="s">
        <v>887</v>
      </c>
      <c r="P138" s="72">
        <v>41.8</v>
      </c>
      <c r="Q138" s="72">
        <v>-18.2</v>
      </c>
      <c r="R138" s="72">
        <v>15.5</v>
      </c>
      <c r="S138" s="72">
        <v>11.4</v>
      </c>
      <c r="T138" s="72"/>
      <c r="U138" s="72"/>
      <c r="V138" s="72">
        <f t="shared" si="3"/>
        <v>3.1462365591397852</v>
      </c>
      <c r="W138" s="72"/>
      <c r="X138" s="72"/>
      <c r="Y138" s="72">
        <v>3</v>
      </c>
      <c r="Z138" s="79"/>
      <c r="AA138" s="79"/>
      <c r="AB138" s="71"/>
      <c r="AC138" s="79"/>
      <c r="AD138" s="79"/>
      <c r="AE138" s="79"/>
      <c r="AF138" s="79" t="s">
        <v>605</v>
      </c>
      <c r="AG138" s="79"/>
      <c r="AH138" s="70" t="s">
        <v>983</v>
      </c>
      <c r="AI138" s="70" t="s">
        <v>1497</v>
      </c>
      <c r="AK138" s="78">
        <v>0.17</v>
      </c>
    </row>
    <row r="139" spans="1:37" x14ac:dyDescent="0.15">
      <c r="A139" s="70">
        <v>138</v>
      </c>
      <c r="B139" s="70" t="s">
        <v>142</v>
      </c>
      <c r="C139" s="78">
        <v>56.709000000000003</v>
      </c>
      <c r="D139" s="78">
        <v>10.170999999999999</v>
      </c>
      <c r="E139" s="70" t="s">
        <v>572</v>
      </c>
      <c r="F139" s="70" t="s">
        <v>534</v>
      </c>
      <c r="G139" s="70" t="s">
        <v>867</v>
      </c>
      <c r="H139" s="70" t="s">
        <v>868</v>
      </c>
      <c r="I139" s="70" t="s">
        <v>467</v>
      </c>
      <c r="J139" s="70" t="s">
        <v>1090</v>
      </c>
      <c r="K139" s="70" t="s">
        <v>481</v>
      </c>
      <c r="N139" s="70" t="s">
        <v>887</v>
      </c>
      <c r="P139" s="72">
        <v>44</v>
      </c>
      <c r="Q139" s="72">
        <v>-18.100000000000001</v>
      </c>
      <c r="R139" s="72">
        <v>16.2</v>
      </c>
      <c r="S139" s="72">
        <v>12.4</v>
      </c>
      <c r="T139" s="72"/>
      <c r="U139" s="72"/>
      <c r="V139" s="72">
        <f t="shared" si="3"/>
        <v>3.168724279835391</v>
      </c>
      <c r="W139" s="72"/>
      <c r="X139" s="72"/>
      <c r="Y139" s="72">
        <v>3</v>
      </c>
      <c r="Z139" s="79"/>
      <c r="AA139" s="79"/>
      <c r="AB139" s="71"/>
      <c r="AC139" s="79"/>
      <c r="AD139" s="79"/>
      <c r="AE139" s="79"/>
      <c r="AF139" s="79" t="s">
        <v>605</v>
      </c>
      <c r="AG139" s="79"/>
      <c r="AH139" s="70" t="s">
        <v>983</v>
      </c>
      <c r="AI139" s="70" t="s">
        <v>1498</v>
      </c>
      <c r="AK139" s="78">
        <v>0.17</v>
      </c>
    </row>
    <row r="140" spans="1:37" x14ac:dyDescent="0.15">
      <c r="A140" s="70">
        <v>139</v>
      </c>
      <c r="B140" s="70" t="s">
        <v>144</v>
      </c>
      <c r="C140" s="78">
        <v>56.906999999999996</v>
      </c>
      <c r="D140" s="78">
        <v>9.5760000000000005</v>
      </c>
      <c r="E140" s="70" t="s">
        <v>572</v>
      </c>
      <c r="F140" s="70" t="s">
        <v>487</v>
      </c>
      <c r="G140" s="70" t="s">
        <v>2</v>
      </c>
      <c r="H140" s="70" t="s">
        <v>3</v>
      </c>
      <c r="I140" s="70" t="s">
        <v>467</v>
      </c>
      <c r="J140" s="70" t="s">
        <v>907</v>
      </c>
      <c r="M140" s="72" t="s">
        <v>488</v>
      </c>
      <c r="N140" s="72" t="s">
        <v>495</v>
      </c>
      <c r="O140" s="72" t="s">
        <v>471</v>
      </c>
      <c r="P140" s="72"/>
      <c r="Q140" s="72">
        <v>-20.3</v>
      </c>
      <c r="R140" s="72"/>
      <c r="S140" s="72">
        <v>11.5</v>
      </c>
      <c r="T140" s="72"/>
      <c r="U140" s="72"/>
      <c r="V140" s="72">
        <v>3.2</v>
      </c>
      <c r="W140" s="72"/>
      <c r="X140" s="72"/>
      <c r="Y140" s="72"/>
      <c r="Z140" s="79"/>
      <c r="AA140" s="79"/>
      <c r="AB140" s="71"/>
      <c r="AC140" s="79" t="s">
        <v>1022</v>
      </c>
      <c r="AD140" s="79">
        <v>8680</v>
      </c>
      <c r="AE140" s="79">
        <v>40</v>
      </c>
      <c r="AF140" s="79" t="s">
        <v>474</v>
      </c>
      <c r="AG140" s="79" t="s">
        <v>1023</v>
      </c>
      <c r="AH140" s="70" t="s">
        <v>476</v>
      </c>
      <c r="AI140" s="70" t="s">
        <v>1024</v>
      </c>
      <c r="AK140" s="78">
        <v>2.38</v>
      </c>
    </row>
    <row r="141" spans="1:37" x14ac:dyDescent="0.15">
      <c r="A141" s="70">
        <v>140</v>
      </c>
      <c r="B141" s="70" t="s">
        <v>144</v>
      </c>
      <c r="C141" s="78">
        <v>56.944166000000003</v>
      </c>
      <c r="D141" s="78">
        <v>9.6075210000000002</v>
      </c>
      <c r="E141" s="70" t="s">
        <v>572</v>
      </c>
      <c r="F141" s="70" t="s">
        <v>1275</v>
      </c>
      <c r="G141" s="70" t="s">
        <v>4</v>
      </c>
      <c r="H141" s="70" t="s">
        <v>5</v>
      </c>
      <c r="I141" s="70" t="s">
        <v>722</v>
      </c>
      <c r="P141" s="72"/>
      <c r="Q141" s="72">
        <v>-16</v>
      </c>
      <c r="R141" s="72"/>
      <c r="S141" s="72">
        <v>13.6</v>
      </c>
      <c r="T141" s="72"/>
      <c r="U141" s="72"/>
      <c r="V141" s="72">
        <v>3.3</v>
      </c>
      <c r="W141" s="72"/>
      <c r="X141" s="72"/>
      <c r="Y141" s="72">
        <v>9.5</v>
      </c>
      <c r="Z141" s="79"/>
      <c r="AA141" s="79"/>
      <c r="AB141" s="71"/>
      <c r="AC141" s="79" t="s">
        <v>1276</v>
      </c>
      <c r="AD141" s="79">
        <v>5722</v>
      </c>
      <c r="AE141" s="79">
        <v>60</v>
      </c>
      <c r="AF141" s="79" t="s">
        <v>676</v>
      </c>
      <c r="AG141" s="79" t="s">
        <v>1277</v>
      </c>
      <c r="AH141" s="70" t="s">
        <v>1161</v>
      </c>
      <c r="AI141" s="70" t="s">
        <v>1278</v>
      </c>
      <c r="AK141" s="78">
        <v>2.83</v>
      </c>
    </row>
    <row r="142" spans="1:37" x14ac:dyDescent="0.15">
      <c r="A142" s="70">
        <v>141</v>
      </c>
      <c r="B142" s="70" t="s">
        <v>145</v>
      </c>
      <c r="C142" s="78">
        <v>55.853000000000002</v>
      </c>
      <c r="D142" s="78">
        <v>12.558999999999999</v>
      </c>
      <c r="E142" s="70" t="s">
        <v>465</v>
      </c>
      <c r="F142" s="70" t="s">
        <v>664</v>
      </c>
      <c r="G142" s="70" t="s">
        <v>4</v>
      </c>
      <c r="H142" s="70" t="s">
        <v>5</v>
      </c>
      <c r="I142" s="70" t="s">
        <v>722</v>
      </c>
      <c r="P142" s="72"/>
      <c r="Q142" s="72">
        <v>-14.4</v>
      </c>
      <c r="R142" s="72"/>
      <c r="S142" s="72"/>
      <c r="T142" s="72"/>
      <c r="U142" s="72"/>
      <c r="V142" s="72"/>
      <c r="W142" s="72"/>
      <c r="X142" s="72"/>
      <c r="Y142" s="72"/>
      <c r="Z142" s="79"/>
      <c r="AA142" s="79"/>
      <c r="AB142" s="71"/>
      <c r="AC142" s="79"/>
      <c r="AD142" s="79"/>
      <c r="AE142" s="79"/>
      <c r="AF142" s="79" t="s">
        <v>605</v>
      </c>
      <c r="AG142" s="79"/>
      <c r="AH142" s="70" t="s">
        <v>1509</v>
      </c>
      <c r="AK142" s="78">
        <v>0.72</v>
      </c>
    </row>
    <row r="143" spans="1:37" x14ac:dyDescent="0.15">
      <c r="A143" s="70">
        <v>142</v>
      </c>
      <c r="B143" s="70" t="s">
        <v>145</v>
      </c>
      <c r="C143" s="78">
        <v>55.853000000000002</v>
      </c>
      <c r="D143" s="78">
        <v>12.558999999999999</v>
      </c>
      <c r="E143" s="70" t="s">
        <v>465</v>
      </c>
      <c r="F143" s="70" t="s">
        <v>664</v>
      </c>
      <c r="G143" s="70" t="s">
        <v>4</v>
      </c>
      <c r="H143" s="70" t="s">
        <v>5</v>
      </c>
      <c r="I143" s="70" t="s">
        <v>479</v>
      </c>
      <c r="J143" s="70" t="s">
        <v>665</v>
      </c>
      <c r="M143" s="70" t="s">
        <v>488</v>
      </c>
      <c r="N143" s="70" t="s">
        <v>495</v>
      </c>
      <c r="O143" s="70" t="s">
        <v>666</v>
      </c>
      <c r="P143" s="72"/>
      <c r="Q143" s="72"/>
      <c r="R143" s="72"/>
      <c r="S143" s="72"/>
      <c r="T143" s="72"/>
      <c r="U143" s="72"/>
      <c r="V143" s="72"/>
      <c r="W143" s="72"/>
      <c r="X143" s="72"/>
      <c r="Y143" s="72"/>
      <c r="Z143" s="79"/>
      <c r="AA143" s="79" t="s">
        <v>807</v>
      </c>
      <c r="AB143" s="71">
        <v>0.70996700000000001</v>
      </c>
      <c r="AC143" s="79"/>
      <c r="AD143" s="79"/>
      <c r="AE143" s="79"/>
      <c r="AF143" s="79" t="s">
        <v>605</v>
      </c>
      <c r="AG143" s="79"/>
      <c r="AH143" s="70" t="s">
        <v>476</v>
      </c>
      <c r="AI143" s="70" t="s">
        <v>672</v>
      </c>
      <c r="AJ143" s="70" t="s">
        <v>624</v>
      </c>
      <c r="AK143" s="78">
        <v>0.72</v>
      </c>
    </row>
    <row r="144" spans="1:37" x14ac:dyDescent="0.15">
      <c r="A144" s="70">
        <v>143</v>
      </c>
      <c r="B144" s="70" t="s">
        <v>145</v>
      </c>
      <c r="C144" s="78">
        <v>55.853000000000002</v>
      </c>
      <c r="D144" s="78">
        <v>12.558999999999999</v>
      </c>
      <c r="E144" s="70" t="s">
        <v>465</v>
      </c>
      <c r="F144" s="70" t="s">
        <v>664</v>
      </c>
      <c r="G144" s="70" t="s">
        <v>4</v>
      </c>
      <c r="H144" s="70" t="s">
        <v>5</v>
      </c>
      <c r="I144" s="70" t="s">
        <v>467</v>
      </c>
      <c r="J144" s="70" t="s">
        <v>468</v>
      </c>
      <c r="K144" s="70" t="s">
        <v>823</v>
      </c>
      <c r="M144" s="70" t="s">
        <v>488</v>
      </c>
      <c r="N144" s="72" t="s">
        <v>588</v>
      </c>
      <c r="O144" s="70" t="s">
        <v>696</v>
      </c>
      <c r="P144" s="72"/>
      <c r="Q144" s="72"/>
      <c r="R144" s="72"/>
      <c r="S144" s="72"/>
      <c r="T144" s="72"/>
      <c r="U144" s="72"/>
      <c r="V144" s="72"/>
      <c r="W144" s="72"/>
      <c r="X144" s="72"/>
      <c r="Y144" s="72"/>
      <c r="Z144" s="79"/>
      <c r="AA144" s="79" t="s">
        <v>824</v>
      </c>
      <c r="AB144" s="71">
        <v>0.71446299999999996</v>
      </c>
      <c r="AC144" s="79"/>
      <c r="AD144" s="79"/>
      <c r="AE144" s="79"/>
      <c r="AF144" s="70" t="s">
        <v>605</v>
      </c>
      <c r="AG144" s="79"/>
      <c r="AH144" s="70" t="s">
        <v>476</v>
      </c>
      <c r="AI144" s="70" t="s">
        <v>699</v>
      </c>
      <c r="AJ144" s="70" t="s">
        <v>624</v>
      </c>
      <c r="AK144" s="78">
        <v>0.72</v>
      </c>
    </row>
    <row r="145" spans="1:37" x14ac:dyDescent="0.15">
      <c r="A145" s="70">
        <v>144</v>
      </c>
      <c r="B145" s="70" t="s">
        <v>145</v>
      </c>
      <c r="C145" s="78">
        <v>55.853000000000002</v>
      </c>
      <c r="D145" s="78">
        <v>12.558999999999999</v>
      </c>
      <c r="E145" s="70" t="s">
        <v>465</v>
      </c>
      <c r="F145" s="70" t="s">
        <v>664</v>
      </c>
      <c r="G145" s="70" t="s">
        <v>4</v>
      </c>
      <c r="H145" s="70" t="s">
        <v>5</v>
      </c>
      <c r="I145" s="70" t="s">
        <v>467</v>
      </c>
      <c r="J145" s="70" t="s">
        <v>468</v>
      </c>
      <c r="K145" s="70" t="s">
        <v>823</v>
      </c>
      <c r="M145" s="70" t="s">
        <v>488</v>
      </c>
      <c r="N145" s="72" t="s">
        <v>588</v>
      </c>
      <c r="O145" s="70" t="s">
        <v>696</v>
      </c>
      <c r="P145" s="72"/>
      <c r="Q145" s="72"/>
      <c r="R145" s="72"/>
      <c r="S145" s="72"/>
      <c r="T145" s="72"/>
      <c r="U145" s="72"/>
      <c r="V145" s="72"/>
      <c r="W145" s="72"/>
      <c r="X145" s="72"/>
      <c r="Y145" s="72"/>
      <c r="Z145" s="79"/>
      <c r="AA145" s="79" t="s">
        <v>825</v>
      </c>
      <c r="AB145" s="71">
        <v>0.711059</v>
      </c>
      <c r="AC145" s="79"/>
      <c r="AD145" s="79"/>
      <c r="AE145" s="79"/>
      <c r="AF145" s="70" t="s">
        <v>605</v>
      </c>
      <c r="AG145" s="79"/>
      <c r="AH145" s="70" t="s">
        <v>476</v>
      </c>
      <c r="AI145" s="70" t="s">
        <v>699</v>
      </c>
      <c r="AJ145" s="70" t="s">
        <v>624</v>
      </c>
      <c r="AK145" s="78">
        <v>0.72</v>
      </c>
    </row>
    <row r="146" spans="1:37" x14ac:dyDescent="0.15">
      <c r="A146" s="70">
        <v>145</v>
      </c>
      <c r="B146" s="70" t="s">
        <v>145</v>
      </c>
      <c r="C146" s="78">
        <v>55.853000000000002</v>
      </c>
      <c r="D146" s="78">
        <v>12.558999999999999</v>
      </c>
      <c r="E146" s="70" t="s">
        <v>465</v>
      </c>
      <c r="F146" s="70" t="s">
        <v>664</v>
      </c>
      <c r="G146" s="70" t="s">
        <v>4</v>
      </c>
      <c r="H146" s="70" t="s">
        <v>5</v>
      </c>
      <c r="I146" s="70" t="s">
        <v>467</v>
      </c>
      <c r="J146" s="70" t="s">
        <v>468</v>
      </c>
      <c r="K146" s="70" t="s">
        <v>469</v>
      </c>
      <c r="M146" s="72" t="s">
        <v>488</v>
      </c>
      <c r="N146" s="72" t="s">
        <v>495</v>
      </c>
      <c r="O146" s="72" t="s">
        <v>471</v>
      </c>
      <c r="P146" s="72"/>
      <c r="Q146" s="72">
        <v>-14.3</v>
      </c>
      <c r="R146" s="72"/>
      <c r="S146" s="72">
        <v>15.5</v>
      </c>
      <c r="T146" s="72"/>
      <c r="U146" s="72"/>
      <c r="V146" s="72">
        <v>3.24</v>
      </c>
      <c r="W146" s="72"/>
      <c r="X146" s="72"/>
      <c r="Y146" s="72"/>
      <c r="Z146" s="79"/>
      <c r="AA146" s="79" t="s">
        <v>1293</v>
      </c>
      <c r="AB146" s="71">
        <v>0.71109999999999995</v>
      </c>
      <c r="AC146" s="79" t="s">
        <v>1294</v>
      </c>
      <c r="AD146" s="79">
        <v>6298</v>
      </c>
      <c r="AE146" s="79">
        <v>58</v>
      </c>
      <c r="AF146" s="72" t="s">
        <v>710</v>
      </c>
      <c r="AG146" s="79" t="s">
        <v>1295</v>
      </c>
      <c r="AH146" s="70" t="s">
        <v>476</v>
      </c>
      <c r="AI146" s="70" t="s">
        <v>1296</v>
      </c>
      <c r="AK146" s="78">
        <v>0.72</v>
      </c>
    </row>
    <row r="147" spans="1:37" x14ac:dyDescent="0.15">
      <c r="A147" s="70">
        <v>146</v>
      </c>
      <c r="B147" s="70" t="s">
        <v>145</v>
      </c>
      <c r="C147" s="78">
        <v>55.853000000000002</v>
      </c>
      <c r="D147" s="78">
        <v>12.558999999999999</v>
      </c>
      <c r="E147" s="70" t="s">
        <v>465</v>
      </c>
      <c r="F147" s="70" t="s">
        <v>664</v>
      </c>
      <c r="G147" s="70" t="s">
        <v>4</v>
      </c>
      <c r="H147" s="70" t="s">
        <v>5</v>
      </c>
      <c r="I147" s="70" t="s">
        <v>467</v>
      </c>
      <c r="J147" s="70" t="s">
        <v>468</v>
      </c>
      <c r="K147" s="70" t="s">
        <v>481</v>
      </c>
      <c r="M147" s="70" t="s">
        <v>488</v>
      </c>
      <c r="N147" s="70" t="s">
        <v>495</v>
      </c>
      <c r="O147" s="70" t="s">
        <v>674</v>
      </c>
      <c r="P147" s="72"/>
      <c r="Q147" s="72"/>
      <c r="R147" s="72"/>
      <c r="S147" s="72"/>
      <c r="T147" s="72"/>
      <c r="U147" s="72"/>
      <c r="V147" s="72"/>
      <c r="W147" s="72"/>
      <c r="X147" s="72"/>
      <c r="Y147" s="72"/>
      <c r="Z147" s="79"/>
      <c r="AA147" s="79" t="s">
        <v>1436</v>
      </c>
      <c r="AB147" s="71">
        <v>0.71000200000000002</v>
      </c>
      <c r="AC147" s="79"/>
      <c r="AD147" s="79"/>
      <c r="AE147" s="79"/>
      <c r="AF147" s="70" t="s">
        <v>605</v>
      </c>
      <c r="AG147" s="79"/>
      <c r="AH147" s="70" t="s">
        <v>476</v>
      </c>
      <c r="AI147" s="70" t="s">
        <v>1322</v>
      </c>
      <c r="AK147" s="78">
        <v>0.72</v>
      </c>
    </row>
    <row r="148" spans="1:37" x14ac:dyDescent="0.15">
      <c r="A148" s="70">
        <v>147</v>
      </c>
      <c r="B148" s="70" t="s">
        <v>145</v>
      </c>
      <c r="C148" s="78">
        <v>55.853000000000002</v>
      </c>
      <c r="D148" s="78">
        <v>12.558999999999999</v>
      </c>
      <c r="E148" s="70" t="s">
        <v>465</v>
      </c>
      <c r="F148" s="70" t="s">
        <v>664</v>
      </c>
      <c r="G148" s="70" t="s">
        <v>4</v>
      </c>
      <c r="H148" s="70" t="s">
        <v>5</v>
      </c>
      <c r="I148" s="70" t="s">
        <v>467</v>
      </c>
      <c r="J148" s="70" t="s">
        <v>468</v>
      </c>
      <c r="K148" s="70" t="s">
        <v>469</v>
      </c>
      <c r="M148" s="70" t="s">
        <v>488</v>
      </c>
      <c r="N148" s="70" t="s">
        <v>522</v>
      </c>
      <c r="O148" s="70" t="s">
        <v>712</v>
      </c>
      <c r="U148" s="72"/>
      <c r="V148" s="72"/>
      <c r="Z148" s="79"/>
      <c r="AA148" s="79" t="s">
        <v>813</v>
      </c>
      <c r="AB148" s="71">
        <v>0.70992900000000003</v>
      </c>
      <c r="AC148" s="79"/>
      <c r="AD148" s="79"/>
      <c r="AE148" s="79"/>
      <c r="AF148" s="70" t="s">
        <v>605</v>
      </c>
      <c r="AG148" s="79"/>
      <c r="AH148" s="70" t="s">
        <v>476</v>
      </c>
      <c r="AI148" s="70" t="s">
        <v>715</v>
      </c>
      <c r="AJ148" s="70" t="s">
        <v>624</v>
      </c>
      <c r="AK148" s="78">
        <v>0.72</v>
      </c>
    </row>
    <row r="149" spans="1:37" x14ac:dyDescent="0.15">
      <c r="A149" s="70">
        <v>148</v>
      </c>
      <c r="B149" s="70" t="s">
        <v>145</v>
      </c>
      <c r="C149" s="78">
        <v>55.853000000000002</v>
      </c>
      <c r="D149" s="78">
        <v>12.558999999999999</v>
      </c>
      <c r="E149" s="70" t="s">
        <v>465</v>
      </c>
      <c r="F149" s="70" t="s">
        <v>664</v>
      </c>
      <c r="G149" s="70" t="s">
        <v>4</v>
      </c>
      <c r="H149" s="70" t="s">
        <v>5</v>
      </c>
      <c r="I149" s="70" t="s">
        <v>467</v>
      </c>
      <c r="J149" s="70" t="s">
        <v>518</v>
      </c>
      <c r="L149" s="70" t="s">
        <v>976</v>
      </c>
      <c r="N149" s="70" t="s">
        <v>522</v>
      </c>
      <c r="O149" s="70" t="s">
        <v>1186</v>
      </c>
      <c r="P149" s="72"/>
      <c r="Q149" s="72">
        <v>-14.1</v>
      </c>
      <c r="R149" s="72"/>
      <c r="S149" s="72">
        <v>15</v>
      </c>
      <c r="T149" s="72"/>
      <c r="U149" s="72"/>
      <c r="V149" s="72">
        <v>3.32</v>
      </c>
      <c r="W149" s="72"/>
      <c r="X149" s="72"/>
      <c r="Y149" s="72">
        <v>3.2</v>
      </c>
      <c r="Z149" s="79"/>
      <c r="AA149" s="79"/>
      <c r="AB149" s="71"/>
      <c r="AC149" s="79"/>
      <c r="AD149" s="79"/>
      <c r="AE149" s="79"/>
      <c r="AF149" s="79" t="s">
        <v>605</v>
      </c>
      <c r="AG149" s="79"/>
      <c r="AH149" s="70" t="s">
        <v>1235</v>
      </c>
      <c r="AI149" s="70" t="s">
        <v>1439</v>
      </c>
      <c r="AK149" s="78">
        <v>0.72</v>
      </c>
    </row>
    <row r="150" spans="1:37" x14ac:dyDescent="0.15">
      <c r="A150" s="70">
        <v>149</v>
      </c>
      <c r="B150" s="70" t="s">
        <v>145</v>
      </c>
      <c r="C150" s="78">
        <v>55.853000000000002</v>
      </c>
      <c r="D150" s="78">
        <v>12.558999999999999</v>
      </c>
      <c r="E150" s="70" t="s">
        <v>465</v>
      </c>
      <c r="F150" s="70" t="s">
        <v>664</v>
      </c>
      <c r="G150" s="70" t="s">
        <v>4</v>
      </c>
      <c r="H150" s="70" t="s">
        <v>5</v>
      </c>
      <c r="I150" s="70" t="s">
        <v>479</v>
      </c>
      <c r="J150" s="70" t="s">
        <v>665</v>
      </c>
      <c r="M150" s="70" t="s">
        <v>488</v>
      </c>
      <c r="N150" s="70" t="s">
        <v>495</v>
      </c>
      <c r="O150" s="70" t="s">
        <v>666</v>
      </c>
      <c r="P150" s="72">
        <v>39.6</v>
      </c>
      <c r="Q150" s="72">
        <v>-17.399999999999999</v>
      </c>
      <c r="R150" s="72">
        <v>14</v>
      </c>
      <c r="S150" s="72">
        <v>16.5</v>
      </c>
      <c r="T150" s="72"/>
      <c r="U150" s="72"/>
      <c r="V150" s="72">
        <f t="shared" ref="V150:V172" si="4">P150/R150*14/12</f>
        <v>3.3000000000000003</v>
      </c>
      <c r="W150" s="72"/>
      <c r="X150" s="72"/>
      <c r="Y150" s="72">
        <v>1.1000000000000001</v>
      </c>
      <c r="Z150" s="79"/>
      <c r="AA150" s="79" t="s">
        <v>667</v>
      </c>
      <c r="AB150" s="71">
        <v>0.70983399999999996</v>
      </c>
      <c r="AC150" s="79" t="s">
        <v>668</v>
      </c>
      <c r="AD150" s="79">
        <v>6260</v>
      </c>
      <c r="AE150" s="79">
        <v>75</v>
      </c>
      <c r="AF150" s="72" t="s">
        <v>669</v>
      </c>
      <c r="AG150" s="79" t="s">
        <v>670</v>
      </c>
      <c r="AH150" s="70" t="s">
        <v>671</v>
      </c>
      <c r="AI150" s="70" t="s">
        <v>672</v>
      </c>
      <c r="AJ150" s="70" t="s">
        <v>624</v>
      </c>
      <c r="AK150" s="78">
        <v>0.72</v>
      </c>
    </row>
    <row r="151" spans="1:37" x14ac:dyDescent="0.15">
      <c r="A151" s="70">
        <v>150</v>
      </c>
      <c r="B151" s="70" t="s">
        <v>145</v>
      </c>
      <c r="C151" s="78">
        <v>55.853000000000002</v>
      </c>
      <c r="D151" s="78">
        <v>12.558999999999999</v>
      </c>
      <c r="E151" s="70" t="s">
        <v>465</v>
      </c>
      <c r="F151" s="70" t="s">
        <v>664</v>
      </c>
      <c r="G151" s="70" t="s">
        <v>4</v>
      </c>
      <c r="H151" s="70" t="s">
        <v>5</v>
      </c>
      <c r="I151" s="70" t="s">
        <v>467</v>
      </c>
      <c r="J151" s="70" t="s">
        <v>1236</v>
      </c>
      <c r="L151" s="70" t="s">
        <v>949</v>
      </c>
      <c r="N151" s="70" t="s">
        <v>514</v>
      </c>
      <c r="O151" s="70" t="s">
        <v>1237</v>
      </c>
      <c r="P151" s="72">
        <v>43.1</v>
      </c>
      <c r="Q151" s="72">
        <v>-15.6</v>
      </c>
      <c r="R151" s="72">
        <v>15.2</v>
      </c>
      <c r="S151" s="72">
        <v>14.6</v>
      </c>
      <c r="T151" s="72"/>
      <c r="U151" s="72"/>
      <c r="V151" s="72">
        <f t="shared" si="4"/>
        <v>3.3081140350877196</v>
      </c>
      <c r="W151" s="72"/>
      <c r="X151" s="72"/>
      <c r="Y151" s="72">
        <v>4.5</v>
      </c>
      <c r="Z151" s="79"/>
      <c r="AA151" s="79"/>
      <c r="AB151" s="71"/>
      <c r="AC151" s="79" t="s">
        <v>1238</v>
      </c>
      <c r="AD151" s="79">
        <v>6310</v>
      </c>
      <c r="AE151" s="79">
        <v>50</v>
      </c>
      <c r="AF151" s="72" t="s">
        <v>676</v>
      </c>
      <c r="AG151" s="79" t="s">
        <v>1239</v>
      </c>
      <c r="AH151" s="70" t="s">
        <v>671</v>
      </c>
      <c r="AI151" s="70" t="s">
        <v>1240</v>
      </c>
      <c r="AK151" s="78">
        <v>0.72</v>
      </c>
    </row>
    <row r="152" spans="1:37" x14ac:dyDescent="0.15">
      <c r="A152" s="70">
        <v>151</v>
      </c>
      <c r="B152" s="70" t="s">
        <v>145</v>
      </c>
      <c r="C152" s="78">
        <v>55.853000000000002</v>
      </c>
      <c r="D152" s="78">
        <v>12.558999999999999</v>
      </c>
      <c r="E152" s="70" t="s">
        <v>465</v>
      </c>
      <c r="F152" s="70" t="s">
        <v>664</v>
      </c>
      <c r="G152" s="70" t="s">
        <v>4</v>
      </c>
      <c r="H152" s="70" t="s">
        <v>5</v>
      </c>
      <c r="I152" s="70" t="s">
        <v>467</v>
      </c>
      <c r="J152" s="70" t="s">
        <v>518</v>
      </c>
      <c r="L152" s="70" t="s">
        <v>976</v>
      </c>
      <c r="N152" s="70" t="s">
        <v>495</v>
      </c>
      <c r="P152" s="72">
        <v>33.4</v>
      </c>
      <c r="Q152" s="72">
        <v>-15.7</v>
      </c>
      <c r="R152" s="72">
        <v>10.8</v>
      </c>
      <c r="S152" s="72">
        <v>15.5</v>
      </c>
      <c r="T152" s="72"/>
      <c r="U152" s="72"/>
      <c r="V152" s="72">
        <f t="shared" si="4"/>
        <v>3.6080246913580241</v>
      </c>
      <c r="W152" s="72"/>
      <c r="X152" s="72"/>
      <c r="Y152" s="72">
        <v>0.8</v>
      </c>
      <c r="Z152" s="79"/>
      <c r="AA152" s="79"/>
      <c r="AB152" s="71"/>
      <c r="AC152" s="79" t="s">
        <v>1259</v>
      </c>
      <c r="AD152" s="79">
        <v>6570</v>
      </c>
      <c r="AE152" s="79">
        <v>85</v>
      </c>
      <c r="AF152" s="72" t="s">
        <v>676</v>
      </c>
      <c r="AG152" s="79" t="s">
        <v>1260</v>
      </c>
      <c r="AH152" s="70" t="s">
        <v>671</v>
      </c>
      <c r="AI152" s="70" t="s">
        <v>1261</v>
      </c>
      <c r="AK152" s="78">
        <v>0.72</v>
      </c>
    </row>
    <row r="153" spans="1:37" x14ac:dyDescent="0.15">
      <c r="A153" s="70">
        <v>152</v>
      </c>
      <c r="B153" s="70" t="s">
        <v>145</v>
      </c>
      <c r="C153" s="78">
        <v>55.853000000000002</v>
      </c>
      <c r="D153" s="78">
        <v>12.558999999999999</v>
      </c>
      <c r="E153" s="70" t="s">
        <v>465</v>
      </c>
      <c r="F153" s="70" t="s">
        <v>664</v>
      </c>
      <c r="G153" s="70" t="s">
        <v>4</v>
      </c>
      <c r="H153" s="70" t="s">
        <v>5</v>
      </c>
      <c r="I153" s="70" t="s">
        <v>467</v>
      </c>
      <c r="J153" s="70" t="s">
        <v>695</v>
      </c>
      <c r="M153" s="70" t="s">
        <v>488</v>
      </c>
      <c r="N153" s="72" t="s">
        <v>588</v>
      </c>
      <c r="O153" s="70" t="s">
        <v>696</v>
      </c>
      <c r="P153" s="72">
        <v>38.4</v>
      </c>
      <c r="Q153" s="72">
        <v>-14.8</v>
      </c>
      <c r="R153" s="72">
        <v>13.7</v>
      </c>
      <c r="S153" s="72">
        <v>15.6</v>
      </c>
      <c r="T153" s="72"/>
      <c r="U153" s="72"/>
      <c r="V153" s="72">
        <f t="shared" si="4"/>
        <v>3.2700729927007299</v>
      </c>
      <c r="W153" s="72"/>
      <c r="X153" s="72"/>
      <c r="Y153" s="72">
        <v>1.2</v>
      </c>
      <c r="Z153" s="79"/>
      <c r="AA153" s="79"/>
      <c r="AB153" s="71"/>
      <c r="AC153" s="79" t="s">
        <v>697</v>
      </c>
      <c r="AD153" s="79">
        <v>6060</v>
      </c>
      <c r="AE153" s="79">
        <v>60</v>
      </c>
      <c r="AF153" s="72" t="s">
        <v>687</v>
      </c>
      <c r="AG153" s="79" t="s">
        <v>698</v>
      </c>
      <c r="AH153" s="70" t="s">
        <v>671</v>
      </c>
      <c r="AI153" s="70" t="s">
        <v>699</v>
      </c>
      <c r="AJ153" s="70" t="s">
        <v>624</v>
      </c>
      <c r="AK153" s="78">
        <v>0.72</v>
      </c>
    </row>
    <row r="154" spans="1:37" x14ac:dyDescent="0.15">
      <c r="A154" s="70">
        <v>153</v>
      </c>
      <c r="B154" s="70" t="s">
        <v>145</v>
      </c>
      <c r="C154" s="78">
        <v>55.853000000000002</v>
      </c>
      <c r="D154" s="78">
        <v>12.558999999999999</v>
      </c>
      <c r="E154" s="70" t="s">
        <v>465</v>
      </c>
      <c r="F154" s="70" t="s">
        <v>664</v>
      </c>
      <c r="G154" s="70" t="s">
        <v>4</v>
      </c>
      <c r="H154" s="70" t="s">
        <v>5</v>
      </c>
      <c r="I154" s="70" t="s">
        <v>479</v>
      </c>
      <c r="J154" s="70" t="s">
        <v>1289</v>
      </c>
      <c r="N154" s="70" t="s">
        <v>554</v>
      </c>
      <c r="O154" s="70">
        <v>1</v>
      </c>
      <c r="P154" s="70">
        <v>42.6</v>
      </c>
      <c r="Q154" s="72">
        <v>-14.5</v>
      </c>
      <c r="R154" s="72">
        <v>15.2</v>
      </c>
      <c r="S154" s="72">
        <v>18.100000000000001</v>
      </c>
      <c r="T154" s="72"/>
      <c r="U154" s="72"/>
      <c r="V154" s="72">
        <f t="shared" si="4"/>
        <v>3.2697368421052633</v>
      </c>
      <c r="Y154" s="72">
        <v>2.4</v>
      </c>
      <c r="Z154" s="79"/>
      <c r="AA154" s="79"/>
      <c r="AB154" s="71"/>
      <c r="AC154" s="79" t="s">
        <v>1290</v>
      </c>
      <c r="AD154" s="79">
        <v>6500</v>
      </c>
      <c r="AE154" s="79">
        <v>70</v>
      </c>
      <c r="AF154" s="72" t="s">
        <v>710</v>
      </c>
      <c r="AG154" s="79" t="s">
        <v>1291</v>
      </c>
      <c r="AH154" s="70" t="s">
        <v>671</v>
      </c>
      <c r="AI154" s="70" t="s">
        <v>1292</v>
      </c>
      <c r="AK154" s="78">
        <v>0.72</v>
      </c>
    </row>
    <row r="155" spans="1:37" x14ac:dyDescent="0.15">
      <c r="A155" s="70">
        <v>154</v>
      </c>
      <c r="B155" s="70" t="s">
        <v>145</v>
      </c>
      <c r="C155" s="78">
        <v>55.853000000000002</v>
      </c>
      <c r="D155" s="78">
        <v>12.558999999999999</v>
      </c>
      <c r="E155" s="70" t="s">
        <v>465</v>
      </c>
      <c r="F155" s="70" t="s">
        <v>664</v>
      </c>
      <c r="G155" s="70" t="s">
        <v>4</v>
      </c>
      <c r="H155" s="70" t="s">
        <v>5</v>
      </c>
      <c r="I155" s="70" t="s">
        <v>467</v>
      </c>
      <c r="J155" s="70" t="s">
        <v>988</v>
      </c>
      <c r="L155" s="70" t="s">
        <v>949</v>
      </c>
      <c r="N155" s="70" t="s">
        <v>955</v>
      </c>
      <c r="O155" s="70" t="s">
        <v>1306</v>
      </c>
      <c r="P155" s="72">
        <v>40</v>
      </c>
      <c r="Q155" s="72">
        <v>-14.3</v>
      </c>
      <c r="R155" s="72">
        <v>14.4</v>
      </c>
      <c r="S155" s="72">
        <v>15.8</v>
      </c>
      <c r="T155" s="72"/>
      <c r="U155" s="72"/>
      <c r="V155" s="72">
        <f t="shared" si="4"/>
        <v>3.2407407407407405</v>
      </c>
      <c r="W155" s="72"/>
      <c r="X155" s="72"/>
      <c r="Y155" s="72">
        <v>0.5</v>
      </c>
      <c r="Z155" s="79"/>
      <c r="AA155" s="79"/>
      <c r="AB155" s="71"/>
      <c r="AC155" s="79" t="s">
        <v>1307</v>
      </c>
      <c r="AD155" s="79">
        <v>6285</v>
      </c>
      <c r="AE155" s="79">
        <v>95</v>
      </c>
      <c r="AF155" s="72" t="s">
        <v>710</v>
      </c>
      <c r="AG155" s="79" t="s">
        <v>1308</v>
      </c>
      <c r="AH155" s="70" t="s">
        <v>671</v>
      </c>
      <c r="AI155" s="70" t="s">
        <v>640</v>
      </c>
      <c r="AK155" s="78">
        <v>0.72</v>
      </c>
    </row>
    <row r="156" spans="1:37" x14ac:dyDescent="0.15">
      <c r="A156" s="70">
        <v>155</v>
      </c>
      <c r="B156" s="70" t="s">
        <v>145</v>
      </c>
      <c r="C156" s="78">
        <v>55.853000000000002</v>
      </c>
      <c r="D156" s="78">
        <v>12.558999999999999</v>
      </c>
      <c r="E156" s="70" t="s">
        <v>465</v>
      </c>
      <c r="F156" s="70" t="s">
        <v>664</v>
      </c>
      <c r="G156" s="70" t="s">
        <v>4</v>
      </c>
      <c r="H156" s="70" t="s">
        <v>5</v>
      </c>
      <c r="I156" s="70" t="s">
        <v>467</v>
      </c>
      <c r="J156" s="70" t="s">
        <v>907</v>
      </c>
      <c r="L156" s="70" t="s">
        <v>976</v>
      </c>
      <c r="N156" s="70" t="s">
        <v>508</v>
      </c>
      <c r="O156" s="70" t="s">
        <v>509</v>
      </c>
      <c r="P156" s="72">
        <v>40.700000000000003</v>
      </c>
      <c r="Q156" s="72">
        <v>-14</v>
      </c>
      <c r="R156" s="72">
        <v>14.8</v>
      </c>
      <c r="S156" s="72">
        <v>15.3</v>
      </c>
      <c r="T156" s="72"/>
      <c r="U156" s="72"/>
      <c r="V156" s="72">
        <f t="shared" si="4"/>
        <v>3.2083333333333335</v>
      </c>
      <c r="W156" s="72"/>
      <c r="X156" s="72"/>
      <c r="Y156" s="72">
        <v>1.1000000000000001</v>
      </c>
      <c r="AB156" s="71"/>
      <c r="AC156" s="70" t="s">
        <v>1309</v>
      </c>
      <c r="AD156" s="70">
        <v>6175</v>
      </c>
      <c r="AE156" s="70">
        <v>50</v>
      </c>
      <c r="AF156" s="72" t="s">
        <v>710</v>
      </c>
      <c r="AG156" s="70" t="s">
        <v>1310</v>
      </c>
      <c r="AH156" s="70" t="s">
        <v>671</v>
      </c>
      <c r="AI156" s="79" t="s">
        <v>1311</v>
      </c>
      <c r="AK156" s="78">
        <v>0.72</v>
      </c>
    </row>
    <row r="157" spans="1:37" x14ac:dyDescent="0.15">
      <c r="A157" s="70">
        <v>156</v>
      </c>
      <c r="B157" s="70" t="s">
        <v>145</v>
      </c>
      <c r="C157" s="78">
        <v>55.853000000000002</v>
      </c>
      <c r="D157" s="78">
        <v>12.558999999999999</v>
      </c>
      <c r="E157" s="70" t="s">
        <v>465</v>
      </c>
      <c r="F157" s="70" t="s">
        <v>664</v>
      </c>
      <c r="G157" s="70" t="s">
        <v>4</v>
      </c>
      <c r="H157" s="70" t="s">
        <v>5</v>
      </c>
      <c r="I157" s="70" t="s">
        <v>479</v>
      </c>
      <c r="J157" s="70" t="s">
        <v>814</v>
      </c>
      <c r="L157" s="70" t="s">
        <v>976</v>
      </c>
      <c r="N157" s="70" t="s">
        <v>514</v>
      </c>
      <c r="O157" s="70" t="s">
        <v>977</v>
      </c>
      <c r="P157" s="72">
        <v>40.5</v>
      </c>
      <c r="Q157" s="72">
        <v>-14.4</v>
      </c>
      <c r="R157" s="72">
        <v>14.9</v>
      </c>
      <c r="S157" s="72">
        <v>13.8</v>
      </c>
      <c r="T157" s="72"/>
      <c r="U157" s="72"/>
      <c r="V157" s="72">
        <f t="shared" si="4"/>
        <v>3.1711409395973149</v>
      </c>
      <c r="W157" s="72"/>
      <c r="X157" s="72"/>
      <c r="Y157" s="72">
        <v>1.9</v>
      </c>
      <c r="Z157" s="79"/>
      <c r="AA157" s="79"/>
      <c r="AB157" s="71"/>
      <c r="AC157" s="79" t="s">
        <v>1314</v>
      </c>
      <c r="AD157" s="79">
        <v>6465</v>
      </c>
      <c r="AE157" s="79">
        <v>70</v>
      </c>
      <c r="AF157" s="72" t="s">
        <v>710</v>
      </c>
      <c r="AG157" s="79" t="s">
        <v>1315</v>
      </c>
      <c r="AH157" s="70" t="s">
        <v>671</v>
      </c>
      <c r="AI157" s="79" t="s">
        <v>1316</v>
      </c>
      <c r="AK157" s="78">
        <v>0.72</v>
      </c>
    </row>
    <row r="158" spans="1:37" x14ac:dyDescent="0.15">
      <c r="A158" s="70">
        <v>157</v>
      </c>
      <c r="B158" s="70" t="s">
        <v>145</v>
      </c>
      <c r="C158" s="78">
        <v>55.853000000000002</v>
      </c>
      <c r="D158" s="78">
        <v>12.558999999999999</v>
      </c>
      <c r="E158" s="70" t="s">
        <v>465</v>
      </c>
      <c r="F158" s="70" t="s">
        <v>664</v>
      </c>
      <c r="G158" s="70" t="s">
        <v>4</v>
      </c>
      <c r="H158" s="70" t="s">
        <v>5</v>
      </c>
      <c r="I158" s="70" t="s">
        <v>467</v>
      </c>
      <c r="J158" s="70" t="s">
        <v>518</v>
      </c>
      <c r="M158" s="70" t="s">
        <v>488</v>
      </c>
      <c r="N158" s="70" t="s">
        <v>495</v>
      </c>
      <c r="O158" s="70" t="s">
        <v>674</v>
      </c>
      <c r="P158" s="72">
        <v>36.1</v>
      </c>
      <c r="Q158" s="72">
        <v>-13.6</v>
      </c>
      <c r="R158" s="72">
        <v>12.9</v>
      </c>
      <c r="S158" s="72">
        <v>16.5</v>
      </c>
      <c r="T158" s="72"/>
      <c r="U158" s="72"/>
      <c r="V158" s="72">
        <f t="shared" si="4"/>
        <v>3.2648578811369511</v>
      </c>
      <c r="W158" s="72"/>
      <c r="X158" s="72"/>
      <c r="Y158" s="72">
        <v>1.3</v>
      </c>
      <c r="Z158" s="79"/>
      <c r="AA158" s="79"/>
      <c r="AB158" s="71"/>
      <c r="AC158" s="79" t="s">
        <v>1320</v>
      </c>
      <c r="AD158" s="79">
        <v>6420</v>
      </c>
      <c r="AE158" s="79">
        <v>70</v>
      </c>
      <c r="AF158" s="72" t="s">
        <v>710</v>
      </c>
      <c r="AG158" s="79" t="s">
        <v>1321</v>
      </c>
      <c r="AH158" s="70" t="s">
        <v>671</v>
      </c>
      <c r="AI158" s="70" t="s">
        <v>1322</v>
      </c>
      <c r="AK158" s="78">
        <v>0.72</v>
      </c>
    </row>
    <row r="159" spans="1:37" x14ac:dyDescent="0.15">
      <c r="A159" s="70">
        <v>158</v>
      </c>
      <c r="B159" s="70" t="s">
        <v>145</v>
      </c>
      <c r="C159" s="78">
        <v>55.853000000000002</v>
      </c>
      <c r="D159" s="78">
        <v>12.558999999999999</v>
      </c>
      <c r="E159" s="70" t="s">
        <v>465</v>
      </c>
      <c r="F159" s="70" t="s">
        <v>664</v>
      </c>
      <c r="G159" s="70" t="s">
        <v>4</v>
      </c>
      <c r="H159" s="70" t="s">
        <v>5</v>
      </c>
      <c r="I159" s="70" t="s">
        <v>467</v>
      </c>
      <c r="J159" s="70" t="s">
        <v>518</v>
      </c>
      <c r="M159" s="70" t="s">
        <v>488</v>
      </c>
      <c r="N159" s="70" t="s">
        <v>522</v>
      </c>
      <c r="O159" s="70" t="s">
        <v>712</v>
      </c>
      <c r="P159" s="72">
        <v>35.9</v>
      </c>
      <c r="Q159" s="72">
        <v>-13.5</v>
      </c>
      <c r="R159" s="72">
        <v>12.9</v>
      </c>
      <c r="S159" s="72">
        <v>16.399999999999999</v>
      </c>
      <c r="T159" s="72"/>
      <c r="U159" s="72"/>
      <c r="V159" s="72">
        <f t="shared" si="4"/>
        <v>3.2467700258397927</v>
      </c>
      <c r="W159" s="72"/>
      <c r="X159" s="72"/>
      <c r="Y159" s="72">
        <v>1.2</v>
      </c>
      <c r="Z159" s="79"/>
      <c r="AA159" s="79"/>
      <c r="AB159" s="71"/>
      <c r="AC159" s="79" t="s">
        <v>713</v>
      </c>
      <c r="AD159" s="79">
        <v>6140</v>
      </c>
      <c r="AE159" s="79">
        <v>50</v>
      </c>
      <c r="AF159" s="72" t="s">
        <v>710</v>
      </c>
      <c r="AG159" s="79" t="s">
        <v>714</v>
      </c>
      <c r="AH159" s="70" t="s">
        <v>671</v>
      </c>
      <c r="AI159" s="70" t="s">
        <v>715</v>
      </c>
      <c r="AJ159" s="70" t="s">
        <v>624</v>
      </c>
      <c r="AK159" s="78">
        <v>0.72</v>
      </c>
    </row>
    <row r="160" spans="1:37" x14ac:dyDescent="0.15">
      <c r="A160" s="70">
        <v>159</v>
      </c>
      <c r="B160" s="70" t="s">
        <v>145</v>
      </c>
      <c r="C160" s="78">
        <v>55.853000000000002</v>
      </c>
      <c r="D160" s="78">
        <v>12.558999999999999</v>
      </c>
      <c r="E160" s="70" t="s">
        <v>465</v>
      </c>
      <c r="F160" s="70" t="s">
        <v>664</v>
      </c>
      <c r="G160" s="70" t="s">
        <v>4</v>
      </c>
      <c r="H160" s="70" t="s">
        <v>5</v>
      </c>
      <c r="I160" s="70" t="s">
        <v>467</v>
      </c>
      <c r="J160" s="70" t="s">
        <v>1325</v>
      </c>
      <c r="L160" s="70" t="s">
        <v>949</v>
      </c>
      <c r="N160" s="70" t="s">
        <v>495</v>
      </c>
      <c r="O160" s="70" t="s">
        <v>529</v>
      </c>
      <c r="P160" s="70">
        <v>41.1</v>
      </c>
      <c r="Q160" s="70">
        <v>-14.5</v>
      </c>
      <c r="R160" s="70">
        <v>14.6</v>
      </c>
      <c r="S160" s="70">
        <v>16.2</v>
      </c>
      <c r="U160" s="72"/>
      <c r="V160" s="72">
        <f t="shared" si="4"/>
        <v>3.2842465753424661</v>
      </c>
      <c r="Y160" s="70">
        <v>4.2</v>
      </c>
      <c r="Z160" s="79"/>
      <c r="AA160" s="79"/>
      <c r="AB160" s="71"/>
      <c r="AC160" s="79" t="s">
        <v>1326</v>
      </c>
      <c r="AD160" s="79">
        <v>6315</v>
      </c>
      <c r="AE160" s="79">
        <v>55</v>
      </c>
      <c r="AF160" s="72" t="s">
        <v>710</v>
      </c>
      <c r="AG160" s="79" t="s">
        <v>1327</v>
      </c>
      <c r="AH160" s="70" t="s">
        <v>671</v>
      </c>
      <c r="AI160" s="70" t="s">
        <v>1328</v>
      </c>
      <c r="AK160" s="78">
        <v>0.72</v>
      </c>
    </row>
    <row r="161" spans="1:37" x14ac:dyDescent="0.15">
      <c r="A161" s="70">
        <v>160</v>
      </c>
      <c r="B161" s="70" t="s">
        <v>145</v>
      </c>
      <c r="C161" s="78">
        <v>55.853000000000002</v>
      </c>
      <c r="D161" s="78">
        <v>12.558999999999999</v>
      </c>
      <c r="E161" s="70" t="s">
        <v>465</v>
      </c>
      <c r="F161" s="70" t="s">
        <v>664</v>
      </c>
      <c r="G161" s="70" t="s">
        <v>4</v>
      </c>
      <c r="H161" s="70" t="s">
        <v>5</v>
      </c>
      <c r="I161" s="70" t="s">
        <v>467</v>
      </c>
      <c r="J161" s="70" t="s">
        <v>518</v>
      </c>
      <c r="L161" s="70" t="s">
        <v>976</v>
      </c>
      <c r="N161" s="70" t="s">
        <v>495</v>
      </c>
      <c r="O161" s="70" t="s">
        <v>529</v>
      </c>
      <c r="P161" s="72">
        <v>41.7</v>
      </c>
      <c r="Q161" s="72">
        <v>-14.1</v>
      </c>
      <c r="R161" s="72">
        <v>14.7</v>
      </c>
      <c r="S161" s="72">
        <v>15</v>
      </c>
      <c r="T161" s="72"/>
      <c r="U161" s="72"/>
      <c r="V161" s="72">
        <f t="shared" si="4"/>
        <v>3.3095238095238098</v>
      </c>
      <c r="W161" s="72"/>
      <c r="X161" s="72"/>
      <c r="Y161" s="72">
        <v>2.6</v>
      </c>
      <c r="Z161" s="79"/>
      <c r="AA161" s="79"/>
      <c r="AB161" s="71"/>
      <c r="AC161" s="79" t="s">
        <v>1329</v>
      </c>
      <c r="AD161" s="79">
        <v>6230</v>
      </c>
      <c r="AE161" s="79">
        <v>55</v>
      </c>
      <c r="AF161" s="72" t="s">
        <v>710</v>
      </c>
      <c r="AG161" s="79" t="s">
        <v>1330</v>
      </c>
      <c r="AH161" s="70" t="s">
        <v>671</v>
      </c>
      <c r="AI161" s="70" t="s">
        <v>1284</v>
      </c>
      <c r="AK161" s="78">
        <v>0.72</v>
      </c>
    </row>
    <row r="162" spans="1:37" x14ac:dyDescent="0.15">
      <c r="A162" s="70">
        <v>161</v>
      </c>
      <c r="B162" s="70" t="s">
        <v>145</v>
      </c>
      <c r="C162" s="78">
        <v>55.853000000000002</v>
      </c>
      <c r="D162" s="78">
        <v>12.558999999999999</v>
      </c>
      <c r="E162" s="70" t="s">
        <v>465</v>
      </c>
      <c r="F162" s="70" t="s">
        <v>664</v>
      </c>
      <c r="G162" s="70" t="s">
        <v>4</v>
      </c>
      <c r="H162" s="70" t="s">
        <v>5</v>
      </c>
      <c r="I162" s="70" t="s">
        <v>467</v>
      </c>
      <c r="J162" s="70" t="s">
        <v>907</v>
      </c>
      <c r="N162" s="70" t="s">
        <v>554</v>
      </c>
      <c r="O162" s="70">
        <v>1</v>
      </c>
      <c r="P162" s="70">
        <v>42</v>
      </c>
      <c r="Q162" s="72">
        <v>-14.4</v>
      </c>
      <c r="R162" s="72">
        <v>15.3</v>
      </c>
      <c r="S162" s="72">
        <v>16.899999999999999</v>
      </c>
      <c r="T162" s="72"/>
      <c r="U162" s="72"/>
      <c r="V162" s="72">
        <f t="shared" si="4"/>
        <v>3.202614379084967</v>
      </c>
      <c r="Y162" s="72">
        <v>1.6</v>
      </c>
      <c r="Z162" s="79"/>
      <c r="AA162" s="79"/>
      <c r="AB162" s="71"/>
      <c r="AC162" s="79"/>
      <c r="AD162" s="79"/>
      <c r="AE162" s="79"/>
      <c r="AF162" s="79" t="s">
        <v>605</v>
      </c>
      <c r="AG162" s="79"/>
      <c r="AH162" s="70" t="s">
        <v>671</v>
      </c>
      <c r="AI162" s="70" t="s">
        <v>1292</v>
      </c>
      <c r="AK162" s="78">
        <v>0.72</v>
      </c>
    </row>
    <row r="163" spans="1:37" x14ac:dyDescent="0.15">
      <c r="A163" s="70">
        <v>162</v>
      </c>
      <c r="B163" s="70" t="s">
        <v>145</v>
      </c>
      <c r="C163" s="78">
        <v>55.853000000000002</v>
      </c>
      <c r="D163" s="78">
        <v>12.558999999999999</v>
      </c>
      <c r="E163" s="70" t="s">
        <v>465</v>
      </c>
      <c r="F163" s="70" t="s">
        <v>664</v>
      </c>
      <c r="G163" s="70" t="s">
        <v>4</v>
      </c>
      <c r="H163" s="70" t="s">
        <v>5</v>
      </c>
      <c r="I163" s="70" t="s">
        <v>479</v>
      </c>
      <c r="J163" s="70" t="s">
        <v>1422</v>
      </c>
      <c r="L163" s="70" t="s">
        <v>976</v>
      </c>
      <c r="N163" s="70" t="s">
        <v>508</v>
      </c>
      <c r="O163" s="70" t="s">
        <v>509</v>
      </c>
      <c r="P163" s="72">
        <v>38.9</v>
      </c>
      <c r="Q163" s="72">
        <v>-13.9</v>
      </c>
      <c r="R163" s="72">
        <v>14</v>
      </c>
      <c r="S163" s="72">
        <v>15.6</v>
      </c>
      <c r="T163" s="72"/>
      <c r="U163" s="72"/>
      <c r="V163" s="72">
        <f t="shared" si="4"/>
        <v>3.2416666666666667</v>
      </c>
      <c r="W163" s="72"/>
      <c r="X163" s="72"/>
      <c r="Y163" s="72">
        <v>1.5</v>
      </c>
      <c r="AB163" s="71"/>
      <c r="AF163" s="70" t="s">
        <v>605</v>
      </c>
      <c r="AH163" s="70" t="s">
        <v>671</v>
      </c>
      <c r="AI163" s="70" t="s">
        <v>1311</v>
      </c>
      <c r="AK163" s="78">
        <v>0.72</v>
      </c>
    </row>
    <row r="164" spans="1:37" x14ac:dyDescent="0.15">
      <c r="A164" s="70">
        <v>163</v>
      </c>
      <c r="B164" s="70" t="s">
        <v>145</v>
      </c>
      <c r="C164" s="78">
        <v>55.853000000000002</v>
      </c>
      <c r="D164" s="78">
        <v>12.558999999999999</v>
      </c>
      <c r="E164" s="70" t="s">
        <v>465</v>
      </c>
      <c r="F164" s="70" t="s">
        <v>664</v>
      </c>
      <c r="G164" s="70" t="s">
        <v>4</v>
      </c>
      <c r="H164" s="70" t="s">
        <v>5</v>
      </c>
      <c r="I164" s="70" t="s">
        <v>479</v>
      </c>
      <c r="J164" s="70" t="s">
        <v>808</v>
      </c>
      <c r="M164" s="70" t="s">
        <v>488</v>
      </c>
      <c r="N164" s="70" t="s">
        <v>495</v>
      </c>
      <c r="O164" s="70" t="s">
        <v>666</v>
      </c>
      <c r="P164" s="70">
        <v>40.299999999999997</v>
      </c>
      <c r="Q164" s="70">
        <v>-15.3</v>
      </c>
      <c r="R164" s="70">
        <v>13.6</v>
      </c>
      <c r="S164" s="70">
        <v>15.5</v>
      </c>
      <c r="U164" s="72"/>
      <c r="V164" s="72">
        <f t="shared" si="4"/>
        <v>3.4571078431372548</v>
      </c>
      <c r="Y164" s="70">
        <v>1.4</v>
      </c>
      <c r="AB164" s="71"/>
      <c r="AF164" s="70" t="s">
        <v>605</v>
      </c>
      <c r="AH164" s="70" t="s">
        <v>671</v>
      </c>
      <c r="AI164" s="70" t="s">
        <v>672</v>
      </c>
      <c r="AJ164" s="70" t="s">
        <v>624</v>
      </c>
      <c r="AK164" s="78">
        <v>0.72</v>
      </c>
    </row>
    <row r="165" spans="1:37" x14ac:dyDescent="0.15">
      <c r="A165" s="70">
        <v>164</v>
      </c>
      <c r="B165" s="70" t="s">
        <v>145</v>
      </c>
      <c r="C165" s="78">
        <v>55.853000000000002</v>
      </c>
      <c r="D165" s="78">
        <v>12.558999999999999</v>
      </c>
      <c r="E165" s="70" t="s">
        <v>465</v>
      </c>
      <c r="F165" s="70" t="s">
        <v>664</v>
      </c>
      <c r="G165" s="70" t="s">
        <v>4</v>
      </c>
      <c r="H165" s="70" t="s">
        <v>5</v>
      </c>
      <c r="I165" s="70" t="s">
        <v>467</v>
      </c>
      <c r="J165" s="70" t="s">
        <v>1101</v>
      </c>
      <c r="L165" s="70" t="s">
        <v>976</v>
      </c>
      <c r="N165" s="70" t="s">
        <v>514</v>
      </c>
      <c r="O165" s="70" t="s">
        <v>977</v>
      </c>
      <c r="P165" s="72">
        <v>38.4</v>
      </c>
      <c r="Q165" s="72">
        <v>-14.7</v>
      </c>
      <c r="R165" s="72">
        <v>13.5</v>
      </c>
      <c r="S165" s="72">
        <v>13.3</v>
      </c>
      <c r="T165" s="72"/>
      <c r="U165" s="72"/>
      <c r="V165" s="72">
        <f t="shared" si="4"/>
        <v>3.3185185185185184</v>
      </c>
      <c r="W165" s="72"/>
      <c r="X165" s="72"/>
      <c r="Y165" s="72">
        <v>0.4</v>
      </c>
      <c r="Z165" s="79"/>
      <c r="AA165" s="79"/>
      <c r="AB165" s="71"/>
      <c r="AC165" s="79"/>
      <c r="AD165" s="79"/>
      <c r="AE165" s="79"/>
      <c r="AF165" s="79" t="s">
        <v>605</v>
      </c>
      <c r="AG165" s="79"/>
      <c r="AH165" s="70" t="s">
        <v>671</v>
      </c>
      <c r="AI165" s="70" t="s">
        <v>1316</v>
      </c>
      <c r="AK165" s="78">
        <v>0.72</v>
      </c>
    </row>
    <row r="166" spans="1:37" x14ac:dyDescent="0.15">
      <c r="A166" s="70">
        <v>165</v>
      </c>
      <c r="B166" s="70" t="s">
        <v>145</v>
      </c>
      <c r="C166" s="78">
        <v>55.853000000000002</v>
      </c>
      <c r="D166" s="78">
        <v>12.558999999999999</v>
      </c>
      <c r="E166" s="70" t="s">
        <v>465</v>
      </c>
      <c r="F166" s="70" t="s">
        <v>664</v>
      </c>
      <c r="G166" s="70" t="s">
        <v>4</v>
      </c>
      <c r="H166" s="70" t="s">
        <v>5</v>
      </c>
      <c r="I166" s="70" t="s">
        <v>479</v>
      </c>
      <c r="J166" s="70" t="s">
        <v>1435</v>
      </c>
      <c r="L166" s="70" t="s">
        <v>976</v>
      </c>
      <c r="N166" s="70" t="s">
        <v>514</v>
      </c>
      <c r="O166" s="70" t="s">
        <v>977</v>
      </c>
      <c r="P166" s="72">
        <v>36</v>
      </c>
      <c r="Q166" s="72">
        <v>-14.6</v>
      </c>
      <c r="R166" s="72">
        <v>12.9</v>
      </c>
      <c r="S166" s="72">
        <v>14.1</v>
      </c>
      <c r="T166" s="72"/>
      <c r="U166" s="72"/>
      <c r="V166" s="72">
        <f t="shared" si="4"/>
        <v>3.2558139534883721</v>
      </c>
      <c r="W166" s="72"/>
      <c r="X166" s="72"/>
      <c r="Y166" s="72">
        <v>0.9</v>
      </c>
      <c r="Z166" s="79"/>
      <c r="AA166" s="79"/>
      <c r="AB166" s="71"/>
      <c r="AC166" s="79"/>
      <c r="AD166" s="79"/>
      <c r="AE166" s="79"/>
      <c r="AF166" s="79" t="s">
        <v>605</v>
      </c>
      <c r="AG166" s="79"/>
      <c r="AH166" s="70" t="s">
        <v>671</v>
      </c>
      <c r="AI166" s="70" t="s">
        <v>1316</v>
      </c>
      <c r="AK166" s="78">
        <v>0.72</v>
      </c>
    </row>
    <row r="167" spans="1:37" x14ac:dyDescent="0.15">
      <c r="A167" s="70">
        <v>166</v>
      </c>
      <c r="B167" s="70" t="s">
        <v>145</v>
      </c>
      <c r="C167" s="78">
        <v>55.853000000000002</v>
      </c>
      <c r="D167" s="78">
        <v>12.558999999999999</v>
      </c>
      <c r="E167" s="70" t="s">
        <v>465</v>
      </c>
      <c r="F167" s="70" t="s">
        <v>664</v>
      </c>
      <c r="G167" s="70" t="s">
        <v>4</v>
      </c>
      <c r="H167" s="70" t="s">
        <v>5</v>
      </c>
      <c r="I167" s="70" t="s">
        <v>479</v>
      </c>
      <c r="J167" s="70" t="s">
        <v>1422</v>
      </c>
      <c r="M167" s="70" t="s">
        <v>488</v>
      </c>
      <c r="N167" s="70" t="s">
        <v>495</v>
      </c>
      <c r="O167" s="70" t="s">
        <v>674</v>
      </c>
      <c r="P167" s="72">
        <v>40.6</v>
      </c>
      <c r="Q167" s="72">
        <v>-15.5</v>
      </c>
      <c r="R167" s="72">
        <v>15.4</v>
      </c>
      <c r="S167" s="72">
        <v>11.9</v>
      </c>
      <c r="T167" s="72"/>
      <c r="U167" s="72"/>
      <c r="V167" s="72">
        <f t="shared" si="4"/>
        <v>3.0757575757575757</v>
      </c>
      <c r="W167" s="72"/>
      <c r="X167" s="72"/>
      <c r="Y167" s="72">
        <v>5.6</v>
      </c>
      <c r="Z167" s="79"/>
      <c r="AA167" s="79"/>
      <c r="AB167" s="71"/>
      <c r="AC167" s="79"/>
      <c r="AD167" s="79"/>
      <c r="AE167" s="79"/>
      <c r="AF167" s="79" t="s">
        <v>605</v>
      </c>
      <c r="AG167" s="79"/>
      <c r="AH167" s="70" t="s">
        <v>671</v>
      </c>
      <c r="AI167" s="70" t="s">
        <v>1322</v>
      </c>
      <c r="AK167" s="78">
        <v>0.72</v>
      </c>
    </row>
    <row r="168" spans="1:37" x14ac:dyDescent="0.15">
      <c r="A168" s="70">
        <v>167</v>
      </c>
      <c r="B168" s="70" t="s">
        <v>145</v>
      </c>
      <c r="C168" s="78">
        <v>55.853000000000002</v>
      </c>
      <c r="D168" s="78">
        <v>12.558999999999999</v>
      </c>
      <c r="E168" s="70" t="s">
        <v>465</v>
      </c>
      <c r="F168" s="70" t="s">
        <v>664</v>
      </c>
      <c r="G168" s="70" t="s">
        <v>4</v>
      </c>
      <c r="H168" s="70" t="s">
        <v>5</v>
      </c>
      <c r="I168" s="70" t="s">
        <v>479</v>
      </c>
      <c r="J168" s="70" t="s">
        <v>814</v>
      </c>
      <c r="M168" s="70" t="s">
        <v>488</v>
      </c>
      <c r="N168" s="70" t="s">
        <v>522</v>
      </c>
      <c r="O168" s="70" t="s">
        <v>712</v>
      </c>
      <c r="P168" s="72">
        <v>36.9</v>
      </c>
      <c r="Q168" s="72">
        <v>-14.5</v>
      </c>
      <c r="R168" s="72">
        <v>12.7</v>
      </c>
      <c r="S168" s="72">
        <v>15.8</v>
      </c>
      <c r="T168" s="72"/>
      <c r="U168" s="72"/>
      <c r="V168" s="72">
        <f t="shared" si="4"/>
        <v>3.3897637795275593</v>
      </c>
      <c r="W168" s="72"/>
      <c r="X168" s="72"/>
      <c r="Y168" s="72">
        <v>0.5</v>
      </c>
      <c r="Z168" s="79"/>
      <c r="AA168" s="79"/>
      <c r="AB168" s="71"/>
      <c r="AC168" s="79"/>
      <c r="AD168" s="79"/>
      <c r="AE168" s="79"/>
      <c r="AF168" s="79" t="s">
        <v>605</v>
      </c>
      <c r="AG168" s="79"/>
      <c r="AH168" s="70" t="s">
        <v>671</v>
      </c>
      <c r="AI168" s="70" t="s">
        <v>715</v>
      </c>
      <c r="AJ168" s="70" t="s">
        <v>624</v>
      </c>
      <c r="AK168" s="78">
        <v>0.72</v>
      </c>
    </row>
    <row r="169" spans="1:37" x14ac:dyDescent="0.15">
      <c r="A169" s="70">
        <v>168</v>
      </c>
      <c r="B169" s="70" t="s">
        <v>145</v>
      </c>
      <c r="C169" s="78">
        <v>55.853000000000002</v>
      </c>
      <c r="D169" s="78">
        <v>12.558999999999999</v>
      </c>
      <c r="E169" s="70" t="s">
        <v>465</v>
      </c>
      <c r="F169" s="70" t="s">
        <v>664</v>
      </c>
      <c r="G169" s="70" t="s">
        <v>4</v>
      </c>
      <c r="H169" s="70" t="s">
        <v>5</v>
      </c>
      <c r="I169" s="70" t="s">
        <v>479</v>
      </c>
      <c r="J169" s="70" t="s">
        <v>808</v>
      </c>
      <c r="M169" s="70" t="s">
        <v>488</v>
      </c>
      <c r="N169" s="70" t="s">
        <v>522</v>
      </c>
      <c r="O169" s="70" t="s">
        <v>712</v>
      </c>
      <c r="P169" s="72">
        <v>37.700000000000003</v>
      </c>
      <c r="Q169" s="72">
        <v>-14.4</v>
      </c>
      <c r="R169" s="72">
        <v>12.8</v>
      </c>
      <c r="S169" s="72">
        <v>16.399999999999999</v>
      </c>
      <c r="T169" s="72"/>
      <c r="U169" s="72"/>
      <c r="V169" s="72">
        <f t="shared" si="4"/>
        <v>3.4361979166666665</v>
      </c>
      <c r="W169" s="72"/>
      <c r="X169" s="72"/>
      <c r="Y169" s="72">
        <v>0.6</v>
      </c>
      <c r="Z169" s="79"/>
      <c r="AA169" s="79"/>
      <c r="AB169" s="71"/>
      <c r="AC169" s="79"/>
      <c r="AD169" s="79"/>
      <c r="AE169" s="79"/>
      <c r="AF169" s="79" t="s">
        <v>605</v>
      </c>
      <c r="AG169" s="79"/>
      <c r="AH169" s="70" t="s">
        <v>671</v>
      </c>
      <c r="AI169" s="70" t="s">
        <v>715</v>
      </c>
      <c r="AJ169" s="70" t="s">
        <v>624</v>
      </c>
      <c r="AK169" s="78">
        <v>0.72</v>
      </c>
    </row>
    <row r="170" spans="1:37" x14ac:dyDescent="0.15">
      <c r="A170" s="70">
        <v>169</v>
      </c>
      <c r="B170" s="70" t="s">
        <v>145</v>
      </c>
      <c r="C170" s="78">
        <v>55.853000000000002</v>
      </c>
      <c r="D170" s="78">
        <v>12.558999999999999</v>
      </c>
      <c r="E170" s="70" t="s">
        <v>465</v>
      </c>
      <c r="F170" s="70" t="s">
        <v>664</v>
      </c>
      <c r="G170" s="70" t="s">
        <v>4</v>
      </c>
      <c r="H170" s="70" t="s">
        <v>5</v>
      </c>
      <c r="I170" s="70" t="s">
        <v>722</v>
      </c>
      <c r="L170" s="70" t="s">
        <v>976</v>
      </c>
      <c r="N170" s="70" t="s">
        <v>508</v>
      </c>
      <c r="O170" s="70" t="s">
        <v>620</v>
      </c>
      <c r="P170" s="72">
        <v>35.200000000000003</v>
      </c>
      <c r="Q170" s="72">
        <v>-14.4</v>
      </c>
      <c r="R170" s="72">
        <v>13.4</v>
      </c>
      <c r="S170" s="72">
        <v>10.6</v>
      </c>
      <c r="T170" s="72"/>
      <c r="U170" s="72"/>
      <c r="V170" s="72">
        <f t="shared" si="4"/>
        <v>3.0646766169154227</v>
      </c>
      <c r="W170" s="72"/>
      <c r="X170" s="72"/>
      <c r="Y170" s="72"/>
      <c r="Z170" s="79"/>
      <c r="AA170" s="79"/>
      <c r="AB170" s="71"/>
      <c r="AC170" s="79"/>
      <c r="AD170" s="79"/>
      <c r="AE170" s="79"/>
      <c r="AF170" s="79" t="s">
        <v>605</v>
      </c>
      <c r="AG170" s="79"/>
      <c r="AH170" s="70" t="s">
        <v>1444</v>
      </c>
      <c r="AK170" s="78">
        <v>0.72</v>
      </c>
    </row>
    <row r="171" spans="1:37" x14ac:dyDescent="0.15">
      <c r="A171" s="70">
        <v>170</v>
      </c>
      <c r="B171" s="70" t="s">
        <v>145</v>
      </c>
      <c r="C171" s="78">
        <v>55.853000000000002</v>
      </c>
      <c r="D171" s="78">
        <v>12.558999999999999</v>
      </c>
      <c r="E171" s="70" t="s">
        <v>465</v>
      </c>
      <c r="F171" s="70" t="s">
        <v>664</v>
      </c>
      <c r="G171" s="70" t="s">
        <v>4</v>
      </c>
      <c r="H171" s="70" t="s">
        <v>5</v>
      </c>
      <c r="I171" s="70" t="s">
        <v>722</v>
      </c>
      <c r="L171" s="70" t="s">
        <v>976</v>
      </c>
      <c r="N171" s="70" t="s">
        <v>588</v>
      </c>
      <c r="O171" s="70" t="s">
        <v>589</v>
      </c>
      <c r="P171" s="72">
        <v>36.1</v>
      </c>
      <c r="Q171" s="72">
        <v>-14.5</v>
      </c>
      <c r="R171" s="72">
        <v>13.9</v>
      </c>
      <c r="S171" s="72">
        <v>11.3</v>
      </c>
      <c r="T171" s="72"/>
      <c r="U171" s="72"/>
      <c r="V171" s="72">
        <f t="shared" si="4"/>
        <v>3.0299760191846521</v>
      </c>
      <c r="W171" s="72"/>
      <c r="X171" s="72"/>
      <c r="Y171" s="72">
        <v>5.2</v>
      </c>
      <c r="AB171" s="71"/>
      <c r="AD171" s="79"/>
      <c r="AE171" s="79"/>
      <c r="AF171" s="79" t="s">
        <v>605</v>
      </c>
      <c r="AG171" s="79"/>
      <c r="AH171" s="70" t="s">
        <v>1443</v>
      </c>
      <c r="AK171" s="78">
        <v>0.72</v>
      </c>
    </row>
    <row r="172" spans="1:37" x14ac:dyDescent="0.15">
      <c r="A172" s="70">
        <v>171</v>
      </c>
      <c r="B172" s="70" t="s">
        <v>145</v>
      </c>
      <c r="C172" s="78">
        <v>55.853000000000002</v>
      </c>
      <c r="D172" s="78">
        <v>12.558999999999999</v>
      </c>
      <c r="E172" s="70" t="s">
        <v>465</v>
      </c>
      <c r="F172" s="70" t="s">
        <v>664</v>
      </c>
      <c r="G172" s="70" t="s">
        <v>4</v>
      </c>
      <c r="H172" s="70" t="s">
        <v>5</v>
      </c>
      <c r="I172" s="70" t="s">
        <v>722</v>
      </c>
      <c r="L172" s="70" t="s">
        <v>949</v>
      </c>
      <c r="N172" s="70" t="s">
        <v>495</v>
      </c>
      <c r="P172" s="72">
        <v>32.9</v>
      </c>
      <c r="Q172" s="72">
        <v>-15</v>
      </c>
      <c r="R172" s="72">
        <v>12.2</v>
      </c>
      <c r="S172" s="72">
        <v>11.9</v>
      </c>
      <c r="T172" s="72"/>
      <c r="U172" s="72"/>
      <c r="V172" s="72">
        <f t="shared" si="4"/>
        <v>3.1461748633879782</v>
      </c>
      <c r="W172" s="72"/>
      <c r="X172" s="72"/>
      <c r="Y172" s="72">
        <v>6.5</v>
      </c>
      <c r="Z172" s="79"/>
      <c r="AA172" s="79"/>
      <c r="AB172" s="71"/>
      <c r="AC172" s="79"/>
      <c r="AD172" s="79"/>
      <c r="AE172" s="79"/>
      <c r="AF172" s="79" t="s">
        <v>605</v>
      </c>
      <c r="AG172" s="79"/>
      <c r="AH172" s="70" t="s">
        <v>1443</v>
      </c>
      <c r="AK172" s="78">
        <v>0.72</v>
      </c>
    </row>
    <row r="173" spans="1:37" x14ac:dyDescent="0.15">
      <c r="A173" s="70">
        <v>172</v>
      </c>
      <c r="B173" s="70" t="s">
        <v>145</v>
      </c>
      <c r="C173" s="78">
        <v>55.853000000000002</v>
      </c>
      <c r="D173" s="78">
        <v>12.558999999999999</v>
      </c>
      <c r="E173" s="70" t="s">
        <v>465</v>
      </c>
      <c r="F173" s="70" t="s">
        <v>664</v>
      </c>
      <c r="G173" s="70" t="s">
        <v>4</v>
      </c>
      <c r="H173" s="70" t="s">
        <v>5</v>
      </c>
      <c r="I173" s="70" t="s">
        <v>467</v>
      </c>
      <c r="L173" s="70" t="s">
        <v>976</v>
      </c>
      <c r="N173" s="70" t="s">
        <v>508</v>
      </c>
      <c r="O173" s="70" t="s">
        <v>509</v>
      </c>
      <c r="P173" s="72"/>
      <c r="Q173" s="72">
        <v>-14.1</v>
      </c>
      <c r="R173" s="72"/>
      <c r="S173" s="72"/>
      <c r="T173" s="72"/>
      <c r="U173" s="72"/>
      <c r="V173" s="72"/>
      <c r="W173" s="72"/>
      <c r="X173" s="72"/>
      <c r="Y173" s="72"/>
      <c r="AA173" s="79"/>
      <c r="AB173" s="71"/>
      <c r="AC173" s="79" t="s">
        <v>1312</v>
      </c>
      <c r="AD173" s="79">
        <v>6130</v>
      </c>
      <c r="AE173" s="79">
        <v>90</v>
      </c>
      <c r="AF173" s="72" t="s">
        <v>710</v>
      </c>
      <c r="AG173" s="79" t="s">
        <v>1313</v>
      </c>
      <c r="AH173" s="70" t="s">
        <v>1281</v>
      </c>
      <c r="AI173" s="79" t="s">
        <v>1311</v>
      </c>
      <c r="AJ173" s="79"/>
      <c r="AK173" s="78">
        <v>0.72</v>
      </c>
    </row>
    <row r="174" spans="1:37" x14ac:dyDescent="0.15">
      <c r="A174" s="70">
        <v>173</v>
      </c>
      <c r="B174" s="70" t="s">
        <v>145</v>
      </c>
      <c r="C174" s="78">
        <v>55.853000000000002</v>
      </c>
      <c r="D174" s="78">
        <v>12.558999999999999</v>
      </c>
      <c r="E174" s="70" t="s">
        <v>465</v>
      </c>
      <c r="F174" s="70" t="s">
        <v>664</v>
      </c>
      <c r="G174" s="70" t="s">
        <v>4</v>
      </c>
      <c r="H174" s="70" t="s">
        <v>5</v>
      </c>
      <c r="I174" s="70" t="s">
        <v>722</v>
      </c>
      <c r="L174" s="70" t="s">
        <v>949</v>
      </c>
      <c r="P174" s="72"/>
      <c r="Q174" s="72">
        <v>-14.6</v>
      </c>
      <c r="R174" s="72"/>
      <c r="S174" s="72"/>
      <c r="T174" s="72"/>
      <c r="U174" s="72"/>
      <c r="V174" s="72"/>
      <c r="W174" s="72"/>
      <c r="X174" s="72"/>
      <c r="Y174" s="72"/>
      <c r="Z174" s="79"/>
      <c r="AA174" s="79"/>
      <c r="AB174" s="71"/>
      <c r="AC174" s="79" t="s">
        <v>1285</v>
      </c>
      <c r="AD174" s="79">
        <v>6230</v>
      </c>
      <c r="AE174" s="79">
        <v>90</v>
      </c>
      <c r="AF174" s="72" t="s">
        <v>687</v>
      </c>
      <c r="AG174" s="79" t="s">
        <v>1286</v>
      </c>
      <c r="AH174" s="70" t="s">
        <v>1287</v>
      </c>
      <c r="AI174" s="70" t="s">
        <v>1288</v>
      </c>
      <c r="AK174" s="78">
        <v>0.72</v>
      </c>
    </row>
    <row r="175" spans="1:37" x14ac:dyDescent="0.15">
      <c r="A175" s="70">
        <v>174</v>
      </c>
      <c r="B175" s="70" t="s">
        <v>145</v>
      </c>
      <c r="C175" s="78">
        <v>55.853000000000002</v>
      </c>
      <c r="D175" s="78">
        <v>12.558999999999999</v>
      </c>
      <c r="E175" s="70" t="s">
        <v>465</v>
      </c>
      <c r="F175" s="70" t="s">
        <v>664</v>
      </c>
      <c r="G175" s="70" t="s">
        <v>4</v>
      </c>
      <c r="H175" s="70" t="s">
        <v>5</v>
      </c>
      <c r="I175" s="70" t="s">
        <v>467</v>
      </c>
      <c r="J175" s="70" t="s">
        <v>988</v>
      </c>
      <c r="L175" s="70" t="s">
        <v>976</v>
      </c>
      <c r="N175" s="70" t="s">
        <v>508</v>
      </c>
      <c r="O175" s="70" t="s">
        <v>509</v>
      </c>
      <c r="P175" s="72">
        <v>35.200000000000003</v>
      </c>
      <c r="Q175" s="72">
        <v>-14.7</v>
      </c>
      <c r="R175" s="72">
        <v>13.4</v>
      </c>
      <c r="S175" s="72">
        <v>10.6</v>
      </c>
      <c r="T175" s="72"/>
      <c r="U175" s="72"/>
      <c r="V175" s="72">
        <f>P175/R175*14/12</f>
        <v>3.0646766169154227</v>
      </c>
      <c r="W175" s="72"/>
      <c r="X175" s="72"/>
      <c r="Y175" s="72"/>
      <c r="Z175" s="79"/>
      <c r="AA175" s="79"/>
      <c r="AB175" s="71"/>
      <c r="AC175" s="79"/>
      <c r="AD175" s="79"/>
      <c r="AE175" s="79"/>
      <c r="AF175" s="79" t="s">
        <v>605</v>
      </c>
      <c r="AG175" s="79"/>
      <c r="AH175" s="70" t="s">
        <v>815</v>
      </c>
      <c r="AI175" s="70" t="s">
        <v>1423</v>
      </c>
      <c r="AJ175" s="79"/>
      <c r="AK175" s="78">
        <v>0.72</v>
      </c>
    </row>
    <row r="176" spans="1:37" x14ac:dyDescent="0.15">
      <c r="A176" s="70">
        <v>175</v>
      </c>
      <c r="B176" s="70" t="s">
        <v>145</v>
      </c>
      <c r="C176" s="78">
        <v>55.853000000000002</v>
      </c>
      <c r="D176" s="78">
        <v>12.558999999999999</v>
      </c>
      <c r="E176" s="70" t="s">
        <v>465</v>
      </c>
      <c r="F176" s="70" t="s">
        <v>664</v>
      </c>
      <c r="G176" s="70" t="s">
        <v>4</v>
      </c>
      <c r="H176" s="70" t="s">
        <v>5</v>
      </c>
      <c r="I176" s="70" t="s">
        <v>467</v>
      </c>
      <c r="L176" s="70" t="s">
        <v>976</v>
      </c>
      <c r="N176" s="70" t="s">
        <v>508</v>
      </c>
      <c r="O176" s="70" t="s">
        <v>509</v>
      </c>
      <c r="P176" s="72"/>
      <c r="Q176" s="72">
        <v>-14.4</v>
      </c>
      <c r="R176" s="72"/>
      <c r="S176" s="72">
        <v>10.6</v>
      </c>
      <c r="T176" s="72"/>
      <c r="U176" s="72"/>
      <c r="V176" s="72"/>
      <c r="W176" s="72"/>
      <c r="X176" s="72"/>
      <c r="Y176" s="72"/>
      <c r="Z176" s="79"/>
      <c r="AB176" s="71"/>
      <c r="AF176" s="70" t="s">
        <v>605</v>
      </c>
      <c r="AH176" s="70" t="s">
        <v>815</v>
      </c>
      <c r="AI176" s="70" t="s">
        <v>1311</v>
      </c>
      <c r="AJ176" s="79"/>
      <c r="AK176" s="78">
        <v>0.72</v>
      </c>
    </row>
    <row r="177" spans="1:37" x14ac:dyDescent="0.15">
      <c r="A177" s="70">
        <v>176</v>
      </c>
      <c r="B177" s="70" t="s">
        <v>145</v>
      </c>
      <c r="C177" s="78">
        <v>55.853000000000002</v>
      </c>
      <c r="D177" s="78">
        <v>12.558999999999999</v>
      </c>
      <c r="E177" s="70" t="s">
        <v>465</v>
      </c>
      <c r="F177" s="70" t="s">
        <v>664</v>
      </c>
      <c r="G177" s="70" t="s">
        <v>4</v>
      </c>
      <c r="H177" s="70" t="s">
        <v>5</v>
      </c>
      <c r="I177" s="70" t="s">
        <v>722</v>
      </c>
      <c r="L177" s="70" t="s">
        <v>949</v>
      </c>
      <c r="N177" s="70" t="s">
        <v>514</v>
      </c>
      <c r="O177" s="70" t="s">
        <v>1237</v>
      </c>
      <c r="P177" s="72">
        <v>31.3</v>
      </c>
      <c r="Q177" s="72">
        <v>-13.4</v>
      </c>
      <c r="R177" s="72">
        <v>11.8</v>
      </c>
      <c r="S177" s="72">
        <v>13.8</v>
      </c>
      <c r="T177" s="72"/>
      <c r="U177" s="72"/>
      <c r="V177" s="72">
        <f>P177/R177*14/12</f>
        <v>3.0946327683615817</v>
      </c>
      <c r="W177" s="72"/>
      <c r="X177" s="72"/>
      <c r="Y177" s="72">
        <v>4.9000000000000004</v>
      </c>
      <c r="Z177" s="79"/>
      <c r="AA177" s="79"/>
      <c r="AB177" s="71"/>
      <c r="AC177" s="79"/>
      <c r="AD177" s="79"/>
      <c r="AE177" s="79"/>
      <c r="AF177" s="79" t="s">
        <v>605</v>
      </c>
      <c r="AG177" s="79"/>
      <c r="AH177" s="70" t="s">
        <v>815</v>
      </c>
      <c r="AI177" s="70" t="s">
        <v>1240</v>
      </c>
      <c r="AK177" s="78">
        <v>0.72</v>
      </c>
    </row>
    <row r="178" spans="1:37" x14ac:dyDescent="0.15">
      <c r="A178" s="70">
        <v>177</v>
      </c>
      <c r="B178" s="70" t="s">
        <v>145</v>
      </c>
      <c r="C178" s="78">
        <v>55.853000000000002</v>
      </c>
      <c r="D178" s="78">
        <v>12.558999999999999</v>
      </c>
      <c r="E178" s="70" t="s">
        <v>465</v>
      </c>
      <c r="F178" s="70" t="s">
        <v>664</v>
      </c>
      <c r="G178" s="70" t="s">
        <v>4</v>
      </c>
      <c r="H178" s="70" t="s">
        <v>5</v>
      </c>
      <c r="I178" s="70" t="s">
        <v>722</v>
      </c>
      <c r="M178" s="70" t="s">
        <v>488</v>
      </c>
      <c r="N178" s="70" t="s">
        <v>522</v>
      </c>
      <c r="O178" s="70" t="s">
        <v>712</v>
      </c>
      <c r="P178" s="72">
        <v>32.9</v>
      </c>
      <c r="Q178" s="72">
        <v>-16.5</v>
      </c>
      <c r="R178" s="72">
        <v>12.2</v>
      </c>
      <c r="S178" s="72">
        <v>11.9</v>
      </c>
      <c r="T178" s="72"/>
      <c r="U178" s="72"/>
      <c r="V178" s="72">
        <f>P178/R178*14/12</f>
        <v>3.1461748633879782</v>
      </c>
      <c r="W178" s="72"/>
      <c r="X178" s="72"/>
      <c r="Y178" s="72">
        <v>6.5</v>
      </c>
      <c r="Z178" s="79"/>
      <c r="AA178" s="79"/>
      <c r="AB178" s="71"/>
      <c r="AC178" s="79"/>
      <c r="AD178" s="79"/>
      <c r="AE178" s="79"/>
      <c r="AF178" s="79" t="s">
        <v>605</v>
      </c>
      <c r="AG178" s="79"/>
      <c r="AH178" s="70" t="s">
        <v>815</v>
      </c>
      <c r="AI178" s="70" t="s">
        <v>816</v>
      </c>
      <c r="AJ178" s="70" t="s">
        <v>624</v>
      </c>
      <c r="AK178" s="78">
        <v>0.72</v>
      </c>
    </row>
    <row r="179" spans="1:37" x14ac:dyDescent="0.15">
      <c r="A179" s="70">
        <v>178</v>
      </c>
      <c r="B179" s="70" t="s">
        <v>145</v>
      </c>
      <c r="C179" s="78">
        <v>55.853000000000002</v>
      </c>
      <c r="D179" s="78">
        <v>12.558999999999999</v>
      </c>
      <c r="E179" s="70" t="s">
        <v>465</v>
      </c>
      <c r="F179" s="70" t="s">
        <v>664</v>
      </c>
      <c r="G179" s="70" t="s">
        <v>4</v>
      </c>
      <c r="H179" s="70" t="s">
        <v>5</v>
      </c>
      <c r="I179" s="70" t="s">
        <v>722</v>
      </c>
      <c r="L179" s="70" t="s">
        <v>976</v>
      </c>
      <c r="N179" s="70" t="s">
        <v>588</v>
      </c>
      <c r="O179" s="70" t="s">
        <v>589</v>
      </c>
      <c r="P179" s="72">
        <v>36.1</v>
      </c>
      <c r="Q179" s="72">
        <v>-13.6</v>
      </c>
      <c r="R179" s="72">
        <v>13.9</v>
      </c>
      <c r="S179" s="72">
        <v>11.3</v>
      </c>
      <c r="T179" s="72"/>
      <c r="U179" s="72"/>
      <c r="V179" s="72">
        <f>P179/R179*14/12</f>
        <v>3.0299760191846521</v>
      </c>
      <c r="W179" s="72"/>
      <c r="X179" s="72"/>
      <c r="Y179" s="72">
        <v>5.2</v>
      </c>
      <c r="AB179" s="71"/>
      <c r="AF179" s="70" t="s">
        <v>605</v>
      </c>
      <c r="AH179" s="70" t="s">
        <v>815</v>
      </c>
      <c r="AI179" s="70" t="s">
        <v>1284</v>
      </c>
      <c r="AK179" s="78">
        <v>0.72</v>
      </c>
    </row>
    <row r="180" spans="1:37" x14ac:dyDescent="0.15">
      <c r="A180" s="70">
        <v>179</v>
      </c>
      <c r="B180" s="70" t="s">
        <v>145</v>
      </c>
      <c r="C180" s="78">
        <v>55.853000000000002</v>
      </c>
      <c r="D180" s="78">
        <v>12.558999999999999</v>
      </c>
      <c r="E180" s="70" t="s">
        <v>465</v>
      </c>
      <c r="F180" s="70" t="s">
        <v>664</v>
      </c>
      <c r="G180" s="70" t="s">
        <v>4</v>
      </c>
      <c r="H180" s="70" t="s">
        <v>5</v>
      </c>
      <c r="I180" s="70" t="s">
        <v>722</v>
      </c>
      <c r="M180" s="72" t="s">
        <v>488</v>
      </c>
      <c r="N180" s="70" t="s">
        <v>495</v>
      </c>
      <c r="P180" s="72">
        <v>34.6</v>
      </c>
      <c r="Q180" s="72">
        <v>-13.6</v>
      </c>
      <c r="R180" s="72">
        <v>13.1</v>
      </c>
      <c r="S180" s="72">
        <v>13</v>
      </c>
      <c r="T180" s="72"/>
      <c r="U180" s="72"/>
      <c r="V180" s="72">
        <f>P180/R180*14/12</f>
        <v>3.0814249363867687</v>
      </c>
      <c r="W180" s="72"/>
      <c r="X180" s="72"/>
      <c r="Y180" s="72">
        <v>2</v>
      </c>
      <c r="Z180" s="79"/>
      <c r="AA180" s="79"/>
      <c r="AB180" s="71"/>
      <c r="AC180" s="79"/>
      <c r="AD180" s="79"/>
      <c r="AE180" s="79"/>
      <c r="AF180" s="79" t="s">
        <v>605</v>
      </c>
      <c r="AG180" s="79"/>
      <c r="AH180" s="70" t="s">
        <v>815</v>
      </c>
      <c r="AI180" s="70" t="s">
        <v>1296</v>
      </c>
      <c r="AK180" s="78">
        <v>0.72</v>
      </c>
    </row>
    <row r="181" spans="1:37" x14ac:dyDescent="0.15">
      <c r="A181" s="70">
        <v>180</v>
      </c>
      <c r="B181" s="70" t="s">
        <v>145</v>
      </c>
      <c r="C181" s="78">
        <v>55.853000000000002</v>
      </c>
      <c r="D181" s="78">
        <v>12.558999999999999</v>
      </c>
      <c r="E181" s="70" t="s">
        <v>465</v>
      </c>
      <c r="F181" s="70" t="s">
        <v>664</v>
      </c>
      <c r="G181" s="70" t="s">
        <v>4</v>
      </c>
      <c r="H181" s="70" t="s">
        <v>5</v>
      </c>
      <c r="I181" s="70" t="s">
        <v>467</v>
      </c>
      <c r="M181" s="70" t="s">
        <v>488</v>
      </c>
      <c r="N181" s="70" t="s">
        <v>495</v>
      </c>
      <c r="O181" s="70" t="s">
        <v>674</v>
      </c>
      <c r="P181" s="72"/>
      <c r="Q181" s="72">
        <v>-14.1</v>
      </c>
      <c r="R181" s="72"/>
      <c r="S181" s="72"/>
      <c r="T181" s="72"/>
      <c r="U181" s="72"/>
      <c r="V181" s="72"/>
      <c r="W181" s="72"/>
      <c r="X181" s="72"/>
      <c r="Y181" s="72"/>
      <c r="Z181" s="79"/>
      <c r="AA181" s="79"/>
      <c r="AB181" s="71"/>
      <c r="AC181" s="79" t="s">
        <v>1323</v>
      </c>
      <c r="AD181" s="79">
        <v>5810</v>
      </c>
      <c r="AE181" s="79">
        <v>105</v>
      </c>
      <c r="AF181" s="72" t="s">
        <v>710</v>
      </c>
      <c r="AG181" s="79" t="s">
        <v>1324</v>
      </c>
      <c r="AH181" s="70" t="s">
        <v>1211</v>
      </c>
      <c r="AI181" s="70" t="s">
        <v>1322</v>
      </c>
      <c r="AK181" s="78">
        <v>0.72</v>
      </c>
    </row>
    <row r="182" spans="1:37" x14ac:dyDescent="0.15">
      <c r="A182" s="70">
        <v>181</v>
      </c>
      <c r="B182" s="70" t="s">
        <v>145</v>
      </c>
      <c r="C182" s="78">
        <v>55.853000000000002</v>
      </c>
      <c r="D182" s="78">
        <v>12.558999999999999</v>
      </c>
      <c r="E182" s="70" t="s">
        <v>465</v>
      </c>
      <c r="F182" s="70" t="s">
        <v>664</v>
      </c>
      <c r="G182" s="70" t="s">
        <v>4</v>
      </c>
      <c r="H182" s="70" t="s">
        <v>5</v>
      </c>
      <c r="I182" s="70" t="s">
        <v>722</v>
      </c>
      <c r="L182" s="70" t="s">
        <v>976</v>
      </c>
      <c r="N182" s="70" t="s">
        <v>588</v>
      </c>
      <c r="O182" s="70" t="s">
        <v>589</v>
      </c>
      <c r="P182" s="72"/>
      <c r="Q182" s="72">
        <v>-15.3</v>
      </c>
      <c r="R182" s="72"/>
      <c r="S182" s="72"/>
      <c r="T182" s="72"/>
      <c r="U182" s="72"/>
      <c r="V182" s="72"/>
      <c r="W182" s="72"/>
      <c r="X182" s="72"/>
      <c r="Y182" s="72"/>
      <c r="AB182" s="71"/>
      <c r="AC182" s="70" t="s">
        <v>1282</v>
      </c>
      <c r="AD182" s="79">
        <v>6050</v>
      </c>
      <c r="AE182" s="79">
        <v>75</v>
      </c>
      <c r="AF182" s="72" t="s">
        <v>687</v>
      </c>
      <c r="AG182" s="79" t="s">
        <v>1283</v>
      </c>
      <c r="AH182" s="70" t="s">
        <v>725</v>
      </c>
      <c r="AI182" s="70" t="s">
        <v>1284</v>
      </c>
      <c r="AK182" s="78">
        <v>0.72</v>
      </c>
    </row>
    <row r="183" spans="1:37" x14ac:dyDescent="0.15">
      <c r="A183" s="70">
        <v>182</v>
      </c>
      <c r="B183" s="70" t="s">
        <v>145</v>
      </c>
      <c r="C183" s="78">
        <v>55.853000000000002</v>
      </c>
      <c r="D183" s="78">
        <v>12.558999999999999</v>
      </c>
      <c r="E183" s="70" t="s">
        <v>465</v>
      </c>
      <c r="F183" s="70" t="s">
        <v>664</v>
      </c>
      <c r="G183" s="70" t="s">
        <v>4</v>
      </c>
      <c r="H183" s="70" t="s">
        <v>5</v>
      </c>
      <c r="I183" s="70" t="s">
        <v>467</v>
      </c>
      <c r="L183" s="70" t="s">
        <v>976</v>
      </c>
      <c r="N183" s="70" t="s">
        <v>514</v>
      </c>
      <c r="O183" s="70" t="s">
        <v>977</v>
      </c>
      <c r="P183" s="72"/>
      <c r="Q183" s="72">
        <v>-14.5</v>
      </c>
      <c r="R183" s="72"/>
      <c r="S183" s="72"/>
      <c r="T183" s="72"/>
      <c r="U183" s="72"/>
      <c r="V183" s="72"/>
      <c r="W183" s="72"/>
      <c r="X183" s="72"/>
      <c r="Y183" s="72"/>
      <c r="Z183" s="79"/>
      <c r="AA183" s="79"/>
      <c r="AB183" s="71"/>
      <c r="AC183" s="79" t="s">
        <v>1317</v>
      </c>
      <c r="AD183" s="79">
        <v>6280</v>
      </c>
      <c r="AE183" s="79">
        <v>90</v>
      </c>
      <c r="AF183" s="72" t="s">
        <v>710</v>
      </c>
      <c r="AG183" s="79" t="s">
        <v>1318</v>
      </c>
      <c r="AH183" s="70" t="s">
        <v>725</v>
      </c>
      <c r="AI183" s="79" t="s">
        <v>1319</v>
      </c>
      <c r="AK183" s="78">
        <v>0.72</v>
      </c>
    </row>
    <row r="184" spans="1:37" x14ac:dyDescent="0.15">
      <c r="A184" s="70">
        <v>183</v>
      </c>
      <c r="B184" s="70" t="s">
        <v>145</v>
      </c>
      <c r="C184" s="78">
        <v>55.853000000000002</v>
      </c>
      <c r="D184" s="78">
        <v>12.558999999999999</v>
      </c>
      <c r="E184" s="70" t="s">
        <v>465</v>
      </c>
      <c r="F184" s="70" t="s">
        <v>664</v>
      </c>
      <c r="G184" s="70" t="s">
        <v>4</v>
      </c>
      <c r="H184" s="70" t="s">
        <v>5</v>
      </c>
      <c r="I184" s="70" t="s">
        <v>722</v>
      </c>
      <c r="M184" s="70" t="s">
        <v>488</v>
      </c>
      <c r="N184" s="70" t="s">
        <v>522</v>
      </c>
      <c r="O184" s="70" t="s">
        <v>712</v>
      </c>
      <c r="P184" s="72"/>
      <c r="Q184" s="72">
        <v>-13.4</v>
      </c>
      <c r="R184" s="72"/>
      <c r="S184" s="72"/>
      <c r="T184" s="72"/>
      <c r="U184" s="72"/>
      <c r="V184" s="72"/>
      <c r="W184" s="72"/>
      <c r="X184" s="72"/>
      <c r="Y184" s="72"/>
      <c r="Z184" s="79"/>
      <c r="AA184" s="79"/>
      <c r="AB184" s="71"/>
      <c r="AC184" s="79" t="s">
        <v>723</v>
      </c>
      <c r="AD184" s="79">
        <v>6290</v>
      </c>
      <c r="AE184" s="79">
        <v>75</v>
      </c>
      <c r="AF184" s="72" t="s">
        <v>719</v>
      </c>
      <c r="AG184" s="79" t="s">
        <v>724</v>
      </c>
      <c r="AH184" s="70" t="s">
        <v>725</v>
      </c>
      <c r="AI184" s="70" t="s">
        <v>715</v>
      </c>
      <c r="AJ184" s="70" t="s">
        <v>624</v>
      </c>
      <c r="AK184" s="78">
        <v>0.72</v>
      </c>
    </row>
    <row r="185" spans="1:37" x14ac:dyDescent="0.15">
      <c r="A185" s="70">
        <v>184</v>
      </c>
      <c r="B185" s="70" t="s">
        <v>148</v>
      </c>
      <c r="C185" s="78">
        <v>55.568655</v>
      </c>
      <c r="D185" s="78">
        <v>11.419209</v>
      </c>
      <c r="E185" s="70" t="s">
        <v>465</v>
      </c>
      <c r="F185" s="70" t="s">
        <v>999</v>
      </c>
      <c r="G185" s="70" t="s">
        <v>11</v>
      </c>
      <c r="H185" s="70" t="s">
        <v>12</v>
      </c>
      <c r="I185" s="70" t="s">
        <v>467</v>
      </c>
      <c r="J185" s="70" t="s">
        <v>1094</v>
      </c>
      <c r="L185" s="70" t="s">
        <v>949</v>
      </c>
      <c r="N185" s="70" t="s">
        <v>495</v>
      </c>
      <c r="P185" s="72">
        <f>MEDIAN(38.3,41.1)</f>
        <v>39.700000000000003</v>
      </c>
      <c r="Q185" s="72">
        <v>-20.5</v>
      </c>
      <c r="R185" s="72">
        <f>MEDIAN(13.6,15.2)</f>
        <v>14.399999999999999</v>
      </c>
      <c r="S185" s="72">
        <v>9.8000000000000007</v>
      </c>
      <c r="T185" s="72"/>
      <c r="U185" s="72"/>
      <c r="V185" s="72">
        <f>P185/R185*14/12</f>
        <v>3.2164351851851856</v>
      </c>
      <c r="W185" s="72"/>
      <c r="X185" s="72"/>
      <c r="Y185" s="72">
        <v>7.6</v>
      </c>
      <c r="Z185" s="79"/>
      <c r="AA185" s="79"/>
      <c r="AB185" s="71"/>
      <c r="AC185" s="79" t="s">
        <v>1095</v>
      </c>
      <c r="AD185" s="79">
        <v>4867</v>
      </c>
      <c r="AE185" s="79">
        <v>32</v>
      </c>
      <c r="AF185" s="79" t="s">
        <v>474</v>
      </c>
      <c r="AG185" s="79" t="s">
        <v>1096</v>
      </c>
      <c r="AH185" s="70" t="s">
        <v>610</v>
      </c>
      <c r="AI185" s="70" t="s">
        <v>1032</v>
      </c>
      <c r="AK185" s="78">
        <v>21.39</v>
      </c>
    </row>
    <row r="186" spans="1:37" x14ac:dyDescent="0.15">
      <c r="A186" s="70">
        <v>185</v>
      </c>
      <c r="B186" s="70" t="s">
        <v>154</v>
      </c>
      <c r="C186" s="78">
        <v>56.955129999999997</v>
      </c>
      <c r="D186" s="78">
        <v>8.6959890000000009</v>
      </c>
      <c r="E186" s="70" t="s">
        <v>572</v>
      </c>
      <c r="G186" s="70" t="s">
        <v>543</v>
      </c>
      <c r="H186" s="70" t="s">
        <v>19</v>
      </c>
      <c r="I186" s="70" t="s">
        <v>467</v>
      </c>
      <c r="J186" s="70" t="s">
        <v>518</v>
      </c>
      <c r="M186" s="72"/>
      <c r="N186" s="72"/>
      <c r="O186" s="72"/>
      <c r="P186" s="72"/>
      <c r="Q186" s="72">
        <v>-20.5</v>
      </c>
      <c r="R186" s="72"/>
      <c r="S186" s="72">
        <v>8.9</v>
      </c>
      <c r="T186" s="72"/>
      <c r="U186" s="72"/>
      <c r="V186" s="72"/>
      <c r="W186" s="72"/>
      <c r="X186" s="72"/>
      <c r="Y186" s="72"/>
      <c r="Z186" s="79"/>
      <c r="AA186" s="79"/>
      <c r="AB186" s="71"/>
      <c r="AC186" s="79" t="s">
        <v>1130</v>
      </c>
      <c r="AD186" s="79">
        <v>4001</v>
      </c>
      <c r="AE186" s="79">
        <v>58</v>
      </c>
      <c r="AF186" s="79" t="s">
        <v>474</v>
      </c>
      <c r="AG186" s="79" t="s">
        <v>1131</v>
      </c>
      <c r="AH186" s="70" t="s">
        <v>969</v>
      </c>
      <c r="AI186" s="70" t="s">
        <v>1132</v>
      </c>
      <c r="AK186" s="78">
        <v>0.82</v>
      </c>
    </row>
    <row r="187" spans="1:37" x14ac:dyDescent="0.15">
      <c r="A187" s="70">
        <v>186</v>
      </c>
      <c r="B187" s="70" t="s">
        <v>154</v>
      </c>
      <c r="C187" s="78">
        <v>56.955129999999997</v>
      </c>
      <c r="D187" s="78">
        <v>8.6959890000000009</v>
      </c>
      <c r="E187" s="70" t="s">
        <v>572</v>
      </c>
      <c r="G187" s="70" t="s">
        <v>543</v>
      </c>
      <c r="H187" s="70" t="s">
        <v>19</v>
      </c>
      <c r="I187" s="70" t="s">
        <v>479</v>
      </c>
      <c r="J187" s="70" t="s">
        <v>479</v>
      </c>
      <c r="M187" s="72"/>
      <c r="N187" s="72"/>
      <c r="O187" s="72"/>
      <c r="P187" s="72"/>
      <c r="Q187" s="72">
        <v>-20.2</v>
      </c>
      <c r="R187" s="72"/>
      <c r="S187" s="72">
        <v>8.1</v>
      </c>
      <c r="T187" s="72"/>
      <c r="U187" s="72"/>
      <c r="V187" s="72">
        <v>3.2</v>
      </c>
      <c r="W187" s="72"/>
      <c r="X187" s="72"/>
      <c r="Y187" s="72"/>
      <c r="Z187" s="79">
        <v>83.2</v>
      </c>
      <c r="AA187" s="79"/>
      <c r="AB187" s="71"/>
      <c r="AC187" s="79"/>
      <c r="AD187" s="79"/>
      <c r="AE187" s="79"/>
      <c r="AF187" s="79" t="s">
        <v>605</v>
      </c>
      <c r="AG187" s="79"/>
      <c r="AH187" s="70" t="s">
        <v>969</v>
      </c>
      <c r="AI187" s="70" t="s">
        <v>1510</v>
      </c>
      <c r="AK187" s="78">
        <v>0.82</v>
      </c>
    </row>
    <row r="188" spans="1:37" x14ac:dyDescent="0.15">
      <c r="A188" s="70">
        <v>187</v>
      </c>
      <c r="B188" s="70" t="s">
        <v>158</v>
      </c>
      <c r="C188" s="78">
        <v>56.250999999999998</v>
      </c>
      <c r="D188" s="78">
        <v>10.755000000000001</v>
      </c>
      <c r="E188" s="70" t="s">
        <v>572</v>
      </c>
      <c r="F188" s="70" t="s">
        <v>534</v>
      </c>
      <c r="G188" s="70" t="s">
        <v>4</v>
      </c>
      <c r="H188" s="70" t="s">
        <v>5</v>
      </c>
      <c r="I188" s="70" t="s">
        <v>467</v>
      </c>
      <c r="J188" s="70" t="s">
        <v>518</v>
      </c>
      <c r="K188" s="70" t="s">
        <v>469</v>
      </c>
      <c r="M188" s="70" t="s">
        <v>488</v>
      </c>
      <c r="N188" s="70" t="s">
        <v>955</v>
      </c>
      <c r="O188" s="70" t="s">
        <v>1352</v>
      </c>
      <c r="P188" s="72"/>
      <c r="Q188" s="72">
        <v>-11.9</v>
      </c>
      <c r="R188" s="72"/>
      <c r="S188" s="72"/>
      <c r="T188" s="72"/>
      <c r="U188" s="72"/>
      <c r="V188" s="72"/>
      <c r="W188" s="72"/>
      <c r="X188" s="72"/>
      <c r="Y188" s="72"/>
      <c r="Z188" s="79"/>
      <c r="AA188" s="79"/>
      <c r="AB188" s="71"/>
      <c r="AC188" s="79" t="s">
        <v>1353</v>
      </c>
      <c r="AD188" s="79">
        <v>6280</v>
      </c>
      <c r="AE188" s="79">
        <v>130</v>
      </c>
      <c r="AF188" s="72" t="s">
        <v>729</v>
      </c>
      <c r="AG188" s="79" t="s">
        <v>1354</v>
      </c>
      <c r="AH188" s="70" t="s">
        <v>1355</v>
      </c>
      <c r="AK188" s="78">
        <v>1.31</v>
      </c>
    </row>
    <row r="189" spans="1:37" x14ac:dyDescent="0.15">
      <c r="A189" s="70">
        <v>188</v>
      </c>
      <c r="B189" s="70" t="s">
        <v>158</v>
      </c>
      <c r="C189" s="78">
        <v>56.250999999999998</v>
      </c>
      <c r="D189" s="78">
        <v>10.755000000000001</v>
      </c>
      <c r="E189" s="70" t="s">
        <v>572</v>
      </c>
      <c r="F189" s="70" t="s">
        <v>534</v>
      </c>
      <c r="G189" s="70" t="s">
        <v>4</v>
      </c>
      <c r="H189" s="70" t="s">
        <v>5</v>
      </c>
      <c r="I189" s="70" t="s">
        <v>467</v>
      </c>
      <c r="J189" s="70" t="s">
        <v>518</v>
      </c>
      <c r="K189" s="70" t="s">
        <v>469</v>
      </c>
      <c r="M189" s="70" t="s">
        <v>488</v>
      </c>
      <c r="N189" s="70" t="s">
        <v>955</v>
      </c>
      <c r="O189" s="70" t="s">
        <v>1352</v>
      </c>
      <c r="P189" s="72"/>
      <c r="Q189" s="72">
        <v>-11.9</v>
      </c>
      <c r="R189" s="72"/>
      <c r="S189" s="72"/>
      <c r="T189" s="72"/>
      <c r="U189" s="72"/>
      <c r="V189" s="72"/>
      <c r="W189" s="72"/>
      <c r="X189" s="72"/>
      <c r="Y189" s="72"/>
      <c r="Z189" s="79"/>
      <c r="AA189" s="79"/>
      <c r="AB189" s="71"/>
      <c r="AC189" s="79" t="s">
        <v>1356</v>
      </c>
      <c r="AD189" s="79">
        <v>6020</v>
      </c>
      <c r="AE189" s="79">
        <v>100</v>
      </c>
      <c r="AF189" s="72" t="s">
        <v>729</v>
      </c>
      <c r="AG189" s="79" t="s">
        <v>1357</v>
      </c>
      <c r="AH189" s="70" t="s">
        <v>1355</v>
      </c>
      <c r="AK189" s="78">
        <v>1.31</v>
      </c>
    </row>
    <row r="190" spans="1:37" x14ac:dyDescent="0.15">
      <c r="A190" s="70">
        <v>189</v>
      </c>
      <c r="B190" s="70" t="s">
        <v>158</v>
      </c>
      <c r="C190" s="78">
        <v>56.250999999999998</v>
      </c>
      <c r="D190" s="78">
        <v>10.755000000000001</v>
      </c>
      <c r="E190" s="70" t="s">
        <v>572</v>
      </c>
      <c r="F190" s="70" t="s">
        <v>534</v>
      </c>
      <c r="G190" s="70" t="s">
        <v>4</v>
      </c>
      <c r="H190" s="70" t="s">
        <v>5</v>
      </c>
      <c r="I190" s="70" t="s">
        <v>467</v>
      </c>
      <c r="J190" s="70" t="s">
        <v>518</v>
      </c>
      <c r="K190" s="70" t="s">
        <v>469</v>
      </c>
      <c r="M190" s="70" t="s">
        <v>488</v>
      </c>
      <c r="N190" s="70" t="s">
        <v>955</v>
      </c>
      <c r="O190" s="70" t="s">
        <v>1352</v>
      </c>
      <c r="P190" s="72"/>
      <c r="Q190" s="72"/>
      <c r="R190" s="72"/>
      <c r="S190" s="72"/>
      <c r="T190" s="72"/>
      <c r="U190" s="72"/>
      <c r="V190" s="72"/>
      <c r="W190" s="72"/>
      <c r="X190" s="72"/>
      <c r="Y190" s="72"/>
      <c r="Z190" s="79"/>
      <c r="AA190" s="79"/>
      <c r="AB190" s="71"/>
      <c r="AC190" s="79" t="s">
        <v>1537</v>
      </c>
      <c r="AD190" s="79">
        <v>6080</v>
      </c>
      <c r="AE190" s="79">
        <v>80</v>
      </c>
      <c r="AF190" s="72" t="s">
        <v>616</v>
      </c>
      <c r="AG190" s="79" t="s">
        <v>1538</v>
      </c>
      <c r="AH190" s="70" t="s">
        <v>1355</v>
      </c>
      <c r="AI190" s="70" t="s">
        <v>1539</v>
      </c>
      <c r="AK190" s="78">
        <v>1.31</v>
      </c>
    </row>
    <row r="191" spans="1:37" x14ac:dyDescent="0.15">
      <c r="A191" s="70">
        <v>190</v>
      </c>
      <c r="B191" s="70" t="s">
        <v>158</v>
      </c>
      <c r="C191" s="78">
        <v>56.250999999999998</v>
      </c>
      <c r="D191" s="78">
        <v>10.755000000000001</v>
      </c>
      <c r="E191" s="70" t="s">
        <v>572</v>
      </c>
      <c r="F191" s="70" t="s">
        <v>534</v>
      </c>
      <c r="G191" s="70" t="s">
        <v>4</v>
      </c>
      <c r="H191" s="70" t="s">
        <v>5</v>
      </c>
      <c r="I191" s="70" t="s">
        <v>467</v>
      </c>
      <c r="J191" s="70" t="s">
        <v>518</v>
      </c>
      <c r="K191" s="70" t="s">
        <v>481</v>
      </c>
      <c r="M191" s="70" t="s">
        <v>488</v>
      </c>
      <c r="N191" s="70" t="s">
        <v>955</v>
      </c>
      <c r="O191" s="70" t="s">
        <v>1352</v>
      </c>
      <c r="P191" s="72">
        <v>38.994955740606102</v>
      </c>
      <c r="Q191" s="72">
        <v>-10.656484869236749</v>
      </c>
      <c r="R191" s="72">
        <v>14.0166650227643</v>
      </c>
      <c r="S191" s="72">
        <v>16.127967025353151</v>
      </c>
      <c r="T191" s="78"/>
      <c r="U191" s="78"/>
      <c r="V191" s="72">
        <f t="shared" ref="V191:V196" si="5">P191/R191*14/12</f>
        <v>3.2457160784552292</v>
      </c>
      <c r="W191" s="72"/>
      <c r="X191" s="72"/>
      <c r="Y191" s="72">
        <v>3</v>
      </c>
      <c r="Z191" s="79"/>
      <c r="AA191" s="79"/>
      <c r="AB191" s="71"/>
      <c r="AC191" s="79"/>
      <c r="AD191" s="79"/>
      <c r="AE191" s="79"/>
      <c r="AF191" s="79" t="s">
        <v>605</v>
      </c>
      <c r="AG191" s="79"/>
      <c r="AH191" s="70" t="s">
        <v>983</v>
      </c>
      <c r="AI191" s="70" t="s">
        <v>1413</v>
      </c>
      <c r="AK191" s="78">
        <v>1.31</v>
      </c>
    </row>
    <row r="192" spans="1:37" x14ac:dyDescent="0.15">
      <c r="A192" s="70">
        <v>191</v>
      </c>
      <c r="B192" s="70" t="s">
        <v>158</v>
      </c>
      <c r="C192" s="78">
        <v>56.250999999999998</v>
      </c>
      <c r="D192" s="78">
        <v>10.755000000000001</v>
      </c>
      <c r="E192" s="70" t="s">
        <v>572</v>
      </c>
      <c r="F192" s="70" t="s">
        <v>534</v>
      </c>
      <c r="G192" s="70" t="s">
        <v>4</v>
      </c>
      <c r="H192" s="70" t="s">
        <v>5</v>
      </c>
      <c r="I192" s="70" t="s">
        <v>467</v>
      </c>
      <c r="J192" s="70" t="s">
        <v>521</v>
      </c>
      <c r="M192" s="70" t="s">
        <v>488</v>
      </c>
      <c r="N192" s="70" t="s">
        <v>955</v>
      </c>
      <c r="O192" s="70" t="s">
        <v>1352</v>
      </c>
      <c r="P192" s="72">
        <v>41.903982231928097</v>
      </c>
      <c r="Q192" s="72">
        <v>-12.715876347056149</v>
      </c>
      <c r="R192" s="72">
        <v>13.828967074794299</v>
      </c>
      <c r="S192" s="72">
        <v>15.55624321509185</v>
      </c>
      <c r="T192" s="78"/>
      <c r="U192" s="78"/>
      <c r="V192" s="72">
        <f t="shared" si="5"/>
        <v>3.5351866127217577</v>
      </c>
      <c r="W192" s="72"/>
      <c r="X192" s="72"/>
      <c r="Y192" s="72">
        <v>4.2</v>
      </c>
      <c r="Z192" s="79"/>
      <c r="AA192" s="79"/>
      <c r="AB192" s="71"/>
      <c r="AD192" s="79"/>
      <c r="AE192" s="79"/>
      <c r="AF192" s="79" t="s">
        <v>605</v>
      </c>
      <c r="AG192" s="79"/>
      <c r="AH192" s="70" t="s">
        <v>983</v>
      </c>
      <c r="AI192" s="72" t="s">
        <v>1420</v>
      </c>
      <c r="AJ192" s="72"/>
      <c r="AK192" s="78">
        <v>1.31</v>
      </c>
    </row>
    <row r="193" spans="1:37" x14ac:dyDescent="0.15">
      <c r="A193" s="70">
        <v>192</v>
      </c>
      <c r="B193" s="70" t="s">
        <v>158</v>
      </c>
      <c r="C193" s="78">
        <v>56.250999999999998</v>
      </c>
      <c r="D193" s="78">
        <v>10.755000000000001</v>
      </c>
      <c r="E193" s="70" t="s">
        <v>572</v>
      </c>
      <c r="F193" s="70" t="s">
        <v>534</v>
      </c>
      <c r="G193" s="70" t="s">
        <v>4</v>
      </c>
      <c r="H193" s="70" t="s">
        <v>5</v>
      </c>
      <c r="I193" s="70" t="s">
        <v>467</v>
      </c>
      <c r="J193" s="70" t="s">
        <v>1236</v>
      </c>
      <c r="N193" s="70" t="s">
        <v>955</v>
      </c>
      <c r="P193" s="72">
        <v>39.244254684732255</v>
      </c>
      <c r="Q193" s="72">
        <v>-10.7183391066858</v>
      </c>
      <c r="R193" s="72">
        <v>14.2483268807211</v>
      </c>
      <c r="S193" s="72">
        <v>16.164356809434352</v>
      </c>
      <c r="T193" s="72"/>
      <c r="U193" s="72"/>
      <c r="V193" s="72">
        <f t="shared" si="5"/>
        <v>3.2133572020167711</v>
      </c>
      <c r="W193" s="72"/>
      <c r="X193" s="72"/>
      <c r="Y193" s="72">
        <v>3.6</v>
      </c>
      <c r="Z193" s="79"/>
      <c r="AA193" s="79"/>
      <c r="AB193" s="71"/>
      <c r="AC193" s="79"/>
      <c r="AD193" s="79"/>
      <c r="AE193" s="79"/>
      <c r="AF193" s="79" t="s">
        <v>605</v>
      </c>
      <c r="AG193" s="79"/>
      <c r="AH193" s="70" t="s">
        <v>983</v>
      </c>
      <c r="AI193" s="72" t="s">
        <v>1454</v>
      </c>
      <c r="AJ193" s="72"/>
      <c r="AK193" s="78">
        <v>1.31</v>
      </c>
    </row>
    <row r="194" spans="1:37" x14ac:dyDescent="0.15">
      <c r="A194" s="70">
        <v>193</v>
      </c>
      <c r="B194" s="70" t="s">
        <v>158</v>
      </c>
      <c r="C194" s="78">
        <v>56.250999999999998</v>
      </c>
      <c r="D194" s="78">
        <v>10.755000000000001</v>
      </c>
      <c r="E194" s="70" t="s">
        <v>572</v>
      </c>
      <c r="F194" s="70" t="s">
        <v>534</v>
      </c>
      <c r="G194" s="70" t="s">
        <v>4</v>
      </c>
      <c r="H194" s="70" t="s">
        <v>5</v>
      </c>
      <c r="I194" s="70" t="s">
        <v>467</v>
      </c>
      <c r="J194" s="70" t="s">
        <v>1455</v>
      </c>
      <c r="N194" s="70" t="s">
        <v>955</v>
      </c>
      <c r="P194" s="72">
        <v>37.107940124655499</v>
      </c>
      <c r="Q194" s="72">
        <v>-11.621737752324851</v>
      </c>
      <c r="R194" s="72">
        <v>12.6537895038577</v>
      </c>
      <c r="S194" s="72">
        <v>16.10416519842185</v>
      </c>
      <c r="T194" s="72"/>
      <c r="U194" s="72"/>
      <c r="V194" s="72">
        <f t="shared" si="5"/>
        <v>3.4213147609970656</v>
      </c>
      <c r="W194" s="72"/>
      <c r="X194" s="72"/>
      <c r="Y194" s="72">
        <v>3.4</v>
      </c>
      <c r="Z194" s="79"/>
      <c r="AA194" s="79"/>
      <c r="AB194" s="71"/>
      <c r="AC194" s="79"/>
      <c r="AD194" s="79"/>
      <c r="AE194" s="79"/>
      <c r="AF194" s="79" t="s">
        <v>605</v>
      </c>
      <c r="AG194" s="79"/>
      <c r="AH194" s="70" t="s">
        <v>983</v>
      </c>
      <c r="AI194" s="72" t="s">
        <v>1456</v>
      </c>
      <c r="AJ194" s="72"/>
      <c r="AK194" s="78">
        <v>1.31</v>
      </c>
    </row>
    <row r="195" spans="1:37" x14ac:dyDescent="0.15">
      <c r="A195" s="70">
        <v>194</v>
      </c>
      <c r="B195" s="70" t="s">
        <v>158</v>
      </c>
      <c r="C195" s="78">
        <v>56.250999999999998</v>
      </c>
      <c r="D195" s="78">
        <v>10.755000000000001</v>
      </c>
      <c r="E195" s="70" t="s">
        <v>572</v>
      </c>
      <c r="F195" s="70" t="s">
        <v>534</v>
      </c>
      <c r="G195" s="70" t="s">
        <v>4</v>
      </c>
      <c r="H195" s="70" t="s">
        <v>5</v>
      </c>
      <c r="I195" s="70" t="s">
        <v>467</v>
      </c>
      <c r="J195" s="70" t="s">
        <v>518</v>
      </c>
      <c r="K195" s="70" t="s">
        <v>481</v>
      </c>
      <c r="M195" s="70" t="s">
        <v>488</v>
      </c>
      <c r="N195" s="70" t="s">
        <v>955</v>
      </c>
      <c r="O195" s="70" t="s">
        <v>1352</v>
      </c>
      <c r="P195" s="78">
        <v>32.1</v>
      </c>
      <c r="Q195" s="78">
        <v>-10.5</v>
      </c>
      <c r="R195" s="78">
        <v>11.6</v>
      </c>
      <c r="S195" s="78">
        <v>15.6</v>
      </c>
      <c r="T195" s="78">
        <v>0.2</v>
      </c>
      <c r="U195" s="78">
        <v>8.4</v>
      </c>
      <c r="V195" s="72">
        <f t="shared" si="5"/>
        <v>3.2284482758620694</v>
      </c>
      <c r="W195" s="72">
        <f>P195/T195*2.669703</f>
        <v>428.48733150000004</v>
      </c>
      <c r="X195" s="72">
        <f>R195/T195*2.289262</f>
        <v>132.77719599999998</v>
      </c>
      <c r="Y195" s="72">
        <v>3.1408601193126171</v>
      </c>
      <c r="Z195" s="79"/>
      <c r="AA195" s="79"/>
      <c r="AB195" s="71"/>
      <c r="AC195" s="79"/>
      <c r="AD195" s="79"/>
      <c r="AE195" s="79"/>
      <c r="AF195" s="79" t="s">
        <v>605</v>
      </c>
      <c r="AG195" s="79"/>
      <c r="AH195" s="70" t="s">
        <v>8987</v>
      </c>
      <c r="AI195" s="70" t="s">
        <v>1421</v>
      </c>
      <c r="AK195" s="78">
        <v>1.31</v>
      </c>
    </row>
    <row r="196" spans="1:37" x14ac:dyDescent="0.15">
      <c r="A196" s="70">
        <v>195</v>
      </c>
      <c r="B196" s="70" t="s">
        <v>158</v>
      </c>
      <c r="C196" s="78">
        <v>56.250999999999998</v>
      </c>
      <c r="D196" s="78">
        <v>10.755000000000001</v>
      </c>
      <c r="E196" s="70" t="s">
        <v>572</v>
      </c>
      <c r="F196" s="70" t="s">
        <v>534</v>
      </c>
      <c r="G196" s="70" t="s">
        <v>4</v>
      </c>
      <c r="H196" s="70" t="s">
        <v>5</v>
      </c>
      <c r="I196" s="70" t="s">
        <v>467</v>
      </c>
      <c r="J196" s="70" t="s">
        <v>521</v>
      </c>
      <c r="M196" s="70" t="s">
        <v>488</v>
      </c>
      <c r="N196" s="70" t="s">
        <v>955</v>
      </c>
      <c r="O196" s="70" t="s">
        <v>1352</v>
      </c>
      <c r="P196" s="78">
        <v>25.3</v>
      </c>
      <c r="Q196" s="78">
        <v>-10.8</v>
      </c>
      <c r="R196" s="78">
        <v>9.1999999999999993</v>
      </c>
      <c r="S196" s="78">
        <v>15.6</v>
      </c>
      <c r="T196" s="78">
        <v>0.2</v>
      </c>
      <c r="U196" s="78">
        <v>8.3000000000000007</v>
      </c>
      <c r="V196" s="72">
        <f t="shared" si="5"/>
        <v>3.2083333333333339</v>
      </c>
      <c r="W196" s="72">
        <f>P196/T196*2.669703</f>
        <v>337.71742950000004</v>
      </c>
      <c r="X196" s="72">
        <f>R196/T196*2.289262</f>
        <v>105.30605199999998</v>
      </c>
      <c r="Y196" s="72">
        <v>3.0910195316844478</v>
      </c>
      <c r="Z196" s="79"/>
      <c r="AA196" s="79"/>
      <c r="AB196" s="71"/>
      <c r="AC196" s="79"/>
      <c r="AD196" s="79"/>
      <c r="AE196" s="79"/>
      <c r="AF196" s="79" t="s">
        <v>605</v>
      </c>
      <c r="AG196" s="79"/>
      <c r="AH196" s="70" t="s">
        <v>8987</v>
      </c>
      <c r="AI196" s="70" t="s">
        <v>1421</v>
      </c>
      <c r="AK196" s="78">
        <v>1.31</v>
      </c>
    </row>
    <row r="197" spans="1:37" x14ac:dyDescent="0.15">
      <c r="A197" s="70">
        <v>196</v>
      </c>
      <c r="B197" s="70" t="s">
        <v>1170</v>
      </c>
      <c r="C197" s="78">
        <v>55.707999999999998</v>
      </c>
      <c r="D197" s="78">
        <v>12.25</v>
      </c>
      <c r="E197" s="70" t="s">
        <v>465</v>
      </c>
      <c r="F197" s="70" t="s">
        <v>487</v>
      </c>
      <c r="G197" s="70" t="s">
        <v>6</v>
      </c>
      <c r="I197" s="70" t="s">
        <v>467</v>
      </c>
      <c r="J197" s="70" t="s">
        <v>468</v>
      </c>
      <c r="K197" s="70" t="s">
        <v>481</v>
      </c>
      <c r="M197" s="72" t="s">
        <v>488</v>
      </c>
      <c r="N197" s="72" t="s">
        <v>471</v>
      </c>
      <c r="O197" s="72" t="s">
        <v>471</v>
      </c>
      <c r="P197" s="72"/>
      <c r="Q197" s="72">
        <v>-20.100000000000001</v>
      </c>
      <c r="R197" s="72"/>
      <c r="S197" s="72">
        <v>10.1</v>
      </c>
      <c r="T197" s="72"/>
      <c r="U197" s="72"/>
      <c r="V197" s="72">
        <v>3.23</v>
      </c>
      <c r="W197" s="72"/>
      <c r="X197" s="72"/>
      <c r="Y197" s="72"/>
      <c r="Z197" s="79"/>
      <c r="AA197" s="79" t="s">
        <v>1171</v>
      </c>
      <c r="AB197" s="71">
        <v>0.70883700000000005</v>
      </c>
      <c r="AC197" s="79" t="s">
        <v>1172</v>
      </c>
      <c r="AD197" s="79">
        <v>2982</v>
      </c>
      <c r="AE197" s="79">
        <v>44</v>
      </c>
      <c r="AF197" s="79" t="s">
        <v>474</v>
      </c>
      <c r="AG197" s="79" t="s">
        <v>1173</v>
      </c>
      <c r="AH197" s="70" t="s">
        <v>476</v>
      </c>
      <c r="AI197" s="70" t="s">
        <v>1174</v>
      </c>
      <c r="AJ197" s="70" t="s">
        <v>694</v>
      </c>
      <c r="AK197" s="78">
        <v>8.76</v>
      </c>
    </row>
    <row r="198" spans="1:37" x14ac:dyDescent="0.15">
      <c r="A198" s="70">
        <v>197</v>
      </c>
      <c r="B198" s="70" t="s">
        <v>161</v>
      </c>
      <c r="C198" s="78">
        <v>54.736044</v>
      </c>
      <c r="D198" s="78">
        <v>10.686779</v>
      </c>
      <c r="E198" s="70" t="s">
        <v>533</v>
      </c>
      <c r="F198" s="70" t="s">
        <v>859</v>
      </c>
      <c r="G198" s="70" t="s">
        <v>11</v>
      </c>
      <c r="H198" s="70" t="s">
        <v>12</v>
      </c>
      <c r="I198" s="70" t="s">
        <v>467</v>
      </c>
      <c r="J198" s="70" t="s">
        <v>518</v>
      </c>
      <c r="P198" s="72">
        <v>44.1</v>
      </c>
      <c r="Q198" s="72">
        <v>-20.8</v>
      </c>
      <c r="R198" s="72">
        <v>15.6</v>
      </c>
      <c r="S198" s="72">
        <v>10.6</v>
      </c>
      <c r="T198" s="72"/>
      <c r="U198" s="72"/>
      <c r="V198" s="72">
        <f>P198/R198*14/12</f>
        <v>3.2980769230769234</v>
      </c>
      <c r="W198" s="72"/>
      <c r="X198" s="72"/>
      <c r="Y198" s="72">
        <v>19</v>
      </c>
      <c r="AB198" s="71"/>
      <c r="AF198" s="70" t="s">
        <v>605</v>
      </c>
      <c r="AH198" s="70" t="s">
        <v>610</v>
      </c>
      <c r="AI198" s="70" t="s">
        <v>1136</v>
      </c>
      <c r="AK198" s="78">
        <v>1.44</v>
      </c>
    </row>
    <row r="199" spans="1:37" x14ac:dyDescent="0.15">
      <c r="A199" s="70">
        <v>198</v>
      </c>
      <c r="B199" s="70" t="s">
        <v>161</v>
      </c>
      <c r="C199" s="78">
        <v>54.736044</v>
      </c>
      <c r="D199" s="78">
        <v>10.686779</v>
      </c>
      <c r="E199" s="70" t="s">
        <v>533</v>
      </c>
      <c r="F199" s="70" t="s">
        <v>859</v>
      </c>
      <c r="G199" s="70" t="s">
        <v>11</v>
      </c>
      <c r="H199" s="70" t="s">
        <v>12</v>
      </c>
      <c r="I199" s="70" t="s">
        <v>467</v>
      </c>
      <c r="J199" s="70" t="s">
        <v>518</v>
      </c>
      <c r="P199" s="72"/>
      <c r="Q199" s="72">
        <v>-20.100000000000001</v>
      </c>
      <c r="R199" s="72"/>
      <c r="S199" s="72"/>
      <c r="T199" s="72"/>
      <c r="U199" s="72"/>
      <c r="V199" s="72"/>
      <c r="W199" s="72"/>
      <c r="X199" s="72"/>
      <c r="Y199" s="72"/>
      <c r="Z199" s="79"/>
      <c r="AA199" s="79"/>
      <c r="AB199" s="71"/>
      <c r="AC199" s="79" t="s">
        <v>1133</v>
      </c>
      <c r="AD199" s="79">
        <v>3680</v>
      </c>
      <c r="AE199" s="79">
        <v>65</v>
      </c>
      <c r="AF199" s="79" t="s">
        <v>474</v>
      </c>
      <c r="AG199" s="79" t="s">
        <v>1134</v>
      </c>
      <c r="AH199" s="70" t="s">
        <v>1135</v>
      </c>
      <c r="AI199" s="70" t="s">
        <v>1136</v>
      </c>
      <c r="AK199" s="78">
        <v>1.44</v>
      </c>
    </row>
    <row r="200" spans="1:37" x14ac:dyDescent="0.15">
      <c r="A200" s="70">
        <v>199</v>
      </c>
      <c r="B200" s="70" t="s">
        <v>161</v>
      </c>
      <c r="C200" s="78">
        <v>54.736044</v>
      </c>
      <c r="D200" s="78">
        <v>10.686779</v>
      </c>
      <c r="E200" s="70" t="s">
        <v>533</v>
      </c>
      <c r="F200" s="70" t="s">
        <v>859</v>
      </c>
      <c r="G200" s="70" t="s">
        <v>20</v>
      </c>
      <c r="I200" s="70" t="s">
        <v>722</v>
      </c>
      <c r="M200" s="72"/>
      <c r="N200" s="72"/>
      <c r="O200" s="72"/>
      <c r="P200" s="72"/>
      <c r="Q200" s="72">
        <v>-15.9</v>
      </c>
      <c r="R200" s="72"/>
      <c r="S200" s="72"/>
      <c r="T200" s="72"/>
      <c r="U200" s="72"/>
      <c r="V200" s="72"/>
      <c r="W200" s="72"/>
      <c r="X200" s="72"/>
      <c r="Y200" s="72"/>
      <c r="Z200" s="79"/>
      <c r="AA200" s="79"/>
      <c r="AB200" s="71"/>
      <c r="AC200" s="79" t="s">
        <v>1279</v>
      </c>
      <c r="AD200" s="79">
        <v>3870</v>
      </c>
      <c r="AE200" s="79">
        <v>65</v>
      </c>
      <c r="AF200" s="79" t="s">
        <v>676</v>
      </c>
      <c r="AG200" s="79" t="s">
        <v>1280</v>
      </c>
      <c r="AH200" s="70" t="s">
        <v>1281</v>
      </c>
      <c r="AK200" s="78">
        <v>1.44</v>
      </c>
    </row>
    <row r="201" spans="1:37" x14ac:dyDescent="0.15">
      <c r="A201" s="70">
        <v>200</v>
      </c>
      <c r="B201" s="70" t="s">
        <v>171</v>
      </c>
      <c r="C201" s="78">
        <v>55.600999999999999</v>
      </c>
      <c r="D201" s="78">
        <v>11.311999999999999</v>
      </c>
      <c r="E201" s="70" t="s">
        <v>465</v>
      </c>
      <c r="F201" s="70" t="s">
        <v>487</v>
      </c>
      <c r="G201" s="70" t="s">
        <v>11</v>
      </c>
      <c r="H201" s="70" t="s">
        <v>12</v>
      </c>
      <c r="I201" s="70" t="s">
        <v>479</v>
      </c>
      <c r="J201" s="70" t="s">
        <v>479</v>
      </c>
      <c r="M201" s="72" t="s">
        <v>488</v>
      </c>
      <c r="N201" s="70" t="s">
        <v>522</v>
      </c>
      <c r="O201" s="70" t="s">
        <v>523</v>
      </c>
      <c r="P201" s="72"/>
      <c r="Q201" s="72"/>
      <c r="R201" s="72"/>
      <c r="S201" s="72"/>
      <c r="T201" s="72"/>
      <c r="U201" s="72"/>
      <c r="V201" s="72"/>
      <c r="W201" s="72"/>
      <c r="X201" s="72"/>
      <c r="Y201" s="72"/>
      <c r="Z201" s="79"/>
      <c r="AA201" s="79" t="s">
        <v>609</v>
      </c>
      <c r="AB201" s="71">
        <v>0.71013000000000004</v>
      </c>
      <c r="AC201" s="79"/>
      <c r="AD201" s="79"/>
      <c r="AE201" s="79"/>
      <c r="AF201" s="70" t="s">
        <v>605</v>
      </c>
      <c r="AG201" s="79"/>
      <c r="AH201" s="70" t="s">
        <v>476</v>
      </c>
      <c r="AJ201" s="70" t="s">
        <v>477</v>
      </c>
      <c r="AK201" s="78">
        <v>14.91</v>
      </c>
    </row>
    <row r="202" spans="1:37" x14ac:dyDescent="0.15">
      <c r="A202" s="70">
        <v>201</v>
      </c>
      <c r="B202" s="70" t="s">
        <v>171</v>
      </c>
      <c r="C202" s="78">
        <v>55.600999999999999</v>
      </c>
      <c r="D202" s="78">
        <v>11.311999999999999</v>
      </c>
      <c r="E202" s="70" t="s">
        <v>465</v>
      </c>
      <c r="F202" s="70" t="s">
        <v>487</v>
      </c>
      <c r="G202" s="70" t="s">
        <v>11</v>
      </c>
      <c r="H202" s="70" t="s">
        <v>12</v>
      </c>
      <c r="I202" s="70" t="s">
        <v>467</v>
      </c>
      <c r="J202" s="70" t="s">
        <v>521</v>
      </c>
      <c r="K202" s="70" t="s">
        <v>481</v>
      </c>
      <c r="M202" s="72" t="s">
        <v>488</v>
      </c>
      <c r="N202" s="70" t="s">
        <v>522</v>
      </c>
      <c r="O202" s="70" t="s">
        <v>523</v>
      </c>
      <c r="P202" s="72">
        <v>40.9</v>
      </c>
      <c r="Q202" s="72">
        <v>-20.5</v>
      </c>
      <c r="R202" s="72">
        <v>13.3</v>
      </c>
      <c r="S202" s="72">
        <v>10.8</v>
      </c>
      <c r="T202" s="72"/>
      <c r="U202" s="72"/>
      <c r="V202" s="72">
        <f>P202/R202*14/12</f>
        <v>3.5877192982456134</v>
      </c>
      <c r="W202" s="72"/>
      <c r="X202" s="72"/>
      <c r="Y202" s="72">
        <v>11.1</v>
      </c>
      <c r="AB202" s="71"/>
      <c r="AF202" s="70" t="s">
        <v>605</v>
      </c>
      <c r="AH202" s="70" t="s">
        <v>610</v>
      </c>
      <c r="AI202" s="70" t="s">
        <v>527</v>
      </c>
      <c r="AJ202" s="70" t="s">
        <v>477</v>
      </c>
      <c r="AK202" s="78">
        <v>14.91</v>
      </c>
    </row>
    <row r="203" spans="1:37" x14ac:dyDescent="0.15">
      <c r="A203" s="70">
        <v>202</v>
      </c>
      <c r="B203" s="70" t="s">
        <v>171</v>
      </c>
      <c r="C203" s="78">
        <v>55.600999999999999</v>
      </c>
      <c r="D203" s="78">
        <v>11.311999999999999</v>
      </c>
      <c r="E203" s="70" t="s">
        <v>465</v>
      </c>
      <c r="F203" s="70" t="s">
        <v>487</v>
      </c>
      <c r="G203" s="70" t="s">
        <v>11</v>
      </c>
      <c r="H203" s="70" t="s">
        <v>12</v>
      </c>
      <c r="I203" s="70" t="s">
        <v>467</v>
      </c>
      <c r="J203" s="70" t="s">
        <v>521</v>
      </c>
      <c r="K203" s="70" t="s">
        <v>481</v>
      </c>
      <c r="M203" s="72" t="s">
        <v>488</v>
      </c>
      <c r="N203" s="70" t="s">
        <v>522</v>
      </c>
      <c r="O203" s="70" t="s">
        <v>523</v>
      </c>
      <c r="P203" s="72"/>
      <c r="Q203" s="72">
        <v>-20.3</v>
      </c>
      <c r="R203" s="72"/>
      <c r="S203" s="72"/>
      <c r="T203" s="72"/>
      <c r="U203" s="72"/>
      <c r="V203" s="72"/>
      <c r="W203" s="72"/>
      <c r="X203" s="72"/>
      <c r="Y203" s="72"/>
      <c r="Z203" s="79"/>
      <c r="AA203" s="79"/>
      <c r="AB203" s="71"/>
      <c r="AC203" s="79" t="s">
        <v>524</v>
      </c>
      <c r="AD203" s="79">
        <v>4430</v>
      </c>
      <c r="AE203" s="79">
        <v>90</v>
      </c>
      <c r="AF203" s="79" t="s">
        <v>474</v>
      </c>
      <c r="AG203" s="79" t="s">
        <v>525</v>
      </c>
      <c r="AH203" s="70" t="s">
        <v>526</v>
      </c>
      <c r="AI203" s="70" t="s">
        <v>527</v>
      </c>
      <c r="AJ203" s="70" t="s">
        <v>477</v>
      </c>
      <c r="AK203" s="78">
        <v>14.91</v>
      </c>
    </row>
    <row r="204" spans="1:37" x14ac:dyDescent="0.15">
      <c r="A204" s="70">
        <v>203</v>
      </c>
      <c r="B204" s="70" t="s">
        <v>172</v>
      </c>
      <c r="C204" s="78">
        <v>55.828000000000003</v>
      </c>
      <c r="D204" s="78">
        <v>12.166</v>
      </c>
      <c r="E204" s="70" t="s">
        <v>465</v>
      </c>
      <c r="F204" s="70" t="s">
        <v>487</v>
      </c>
      <c r="G204" s="70" t="s">
        <v>565</v>
      </c>
      <c r="H204" s="70" t="s">
        <v>12</v>
      </c>
      <c r="I204" s="70" t="s">
        <v>467</v>
      </c>
      <c r="J204" s="70" t="s">
        <v>468</v>
      </c>
      <c r="K204" s="70" t="s">
        <v>481</v>
      </c>
      <c r="M204" s="72" t="s">
        <v>488</v>
      </c>
      <c r="N204" s="72" t="s">
        <v>471</v>
      </c>
      <c r="O204" s="72" t="s">
        <v>471</v>
      </c>
      <c r="P204" s="72"/>
      <c r="Q204" s="72">
        <v>-20.6</v>
      </c>
      <c r="R204" s="72"/>
      <c r="S204" s="72">
        <v>10.4</v>
      </c>
      <c r="T204" s="72"/>
      <c r="U204" s="72"/>
      <c r="V204" s="72">
        <v>3.25</v>
      </c>
      <c r="W204" s="72"/>
      <c r="X204" s="72"/>
      <c r="Y204" s="72"/>
      <c r="Z204" s="79"/>
      <c r="AA204" s="79"/>
      <c r="AB204" s="71"/>
      <c r="AC204" s="79" t="s">
        <v>929</v>
      </c>
      <c r="AD204" s="79">
        <v>4619</v>
      </c>
      <c r="AE204" s="79">
        <v>41</v>
      </c>
      <c r="AF204" s="79" t="s">
        <v>474</v>
      </c>
      <c r="AG204" s="79" t="s">
        <v>930</v>
      </c>
      <c r="AH204" s="70" t="s">
        <v>476</v>
      </c>
      <c r="AI204" s="70" t="s">
        <v>471</v>
      </c>
      <c r="AK204" s="78">
        <v>7.76</v>
      </c>
    </row>
    <row r="205" spans="1:37" x14ac:dyDescent="0.15">
      <c r="A205" s="70">
        <v>204</v>
      </c>
      <c r="B205" s="70" t="s">
        <v>176</v>
      </c>
      <c r="C205" s="78">
        <v>56.433</v>
      </c>
      <c r="D205" s="78">
        <v>10.789</v>
      </c>
      <c r="E205" s="70" t="s">
        <v>572</v>
      </c>
      <c r="F205" s="70" t="s">
        <v>573</v>
      </c>
      <c r="G205" s="70" t="s">
        <v>493</v>
      </c>
      <c r="H205" s="70" t="s">
        <v>12</v>
      </c>
      <c r="I205" s="70" t="s">
        <v>722</v>
      </c>
      <c r="P205" s="72"/>
      <c r="Q205" s="72">
        <v>-18.72</v>
      </c>
      <c r="R205" s="72"/>
      <c r="S205" s="72"/>
      <c r="T205" s="72"/>
      <c r="U205" s="72"/>
      <c r="V205" s="72"/>
      <c r="W205" s="72"/>
      <c r="X205" s="72"/>
      <c r="Y205" s="72"/>
      <c r="Z205" s="79"/>
      <c r="AA205" s="79"/>
      <c r="AB205" s="71"/>
      <c r="AC205" s="79"/>
      <c r="AD205" s="79">
        <v>4030</v>
      </c>
      <c r="AE205" s="79">
        <v>80</v>
      </c>
      <c r="AF205" s="79" t="s">
        <v>576</v>
      </c>
      <c r="AG205" s="79" t="s">
        <v>1207</v>
      </c>
      <c r="AH205" s="70" t="s">
        <v>1208</v>
      </c>
      <c r="AK205" s="78">
        <v>8.67</v>
      </c>
    </row>
    <row r="206" spans="1:37" x14ac:dyDescent="0.15">
      <c r="A206" s="70">
        <v>205</v>
      </c>
      <c r="B206" s="70" t="s">
        <v>177</v>
      </c>
      <c r="C206" s="78">
        <v>56.433</v>
      </c>
      <c r="D206" s="78">
        <v>10.789</v>
      </c>
      <c r="E206" s="70" t="s">
        <v>572</v>
      </c>
      <c r="F206" s="70" t="s">
        <v>573</v>
      </c>
      <c r="G206" s="70" t="s">
        <v>493</v>
      </c>
      <c r="H206" s="70" t="s">
        <v>12</v>
      </c>
      <c r="I206" s="70" t="s">
        <v>501</v>
      </c>
      <c r="J206" s="70" t="s">
        <v>574</v>
      </c>
      <c r="K206" s="70" t="s">
        <v>481</v>
      </c>
      <c r="M206" s="72" t="s">
        <v>470</v>
      </c>
      <c r="N206" s="72" t="s">
        <v>471</v>
      </c>
      <c r="O206" s="72" t="s">
        <v>471</v>
      </c>
      <c r="P206" s="72"/>
      <c r="Q206" s="72">
        <v>-19.350000000000001</v>
      </c>
      <c r="R206" s="72"/>
      <c r="S206" s="72">
        <v>11.51</v>
      </c>
      <c r="T206" s="72"/>
      <c r="U206" s="72"/>
      <c r="V206" s="72"/>
      <c r="W206" s="72"/>
      <c r="X206" s="72"/>
      <c r="Y206" s="72"/>
      <c r="Z206" s="79"/>
      <c r="AA206" s="79"/>
      <c r="AB206" s="71"/>
      <c r="AC206" s="79" t="s">
        <v>575</v>
      </c>
      <c r="AD206" s="79">
        <v>4464</v>
      </c>
      <c r="AE206" s="79">
        <v>29</v>
      </c>
      <c r="AF206" s="79" t="s">
        <v>576</v>
      </c>
      <c r="AG206" s="79" t="s">
        <v>577</v>
      </c>
      <c r="AH206" s="70" t="s">
        <v>476</v>
      </c>
      <c r="AI206" s="70" t="s">
        <v>578</v>
      </c>
      <c r="AJ206" s="70" t="s">
        <v>477</v>
      </c>
      <c r="AK206" s="78">
        <v>8.67</v>
      </c>
    </row>
    <row r="207" spans="1:37" x14ac:dyDescent="0.15">
      <c r="A207" s="70">
        <v>206</v>
      </c>
      <c r="B207" s="70" t="s">
        <v>181</v>
      </c>
      <c r="C207" s="78">
        <v>55.960365000000003</v>
      </c>
      <c r="D207" s="78">
        <v>12.006878</v>
      </c>
      <c r="E207" s="70" t="s">
        <v>465</v>
      </c>
      <c r="F207" s="70" t="s">
        <v>534</v>
      </c>
      <c r="G207" s="70" t="s">
        <v>11</v>
      </c>
      <c r="H207" s="70" t="s">
        <v>12</v>
      </c>
      <c r="I207" s="70" t="s">
        <v>467</v>
      </c>
      <c r="J207" s="70" t="s">
        <v>518</v>
      </c>
      <c r="K207" s="70" t="s">
        <v>481</v>
      </c>
      <c r="L207" s="70" t="s">
        <v>949</v>
      </c>
      <c r="N207" s="70" t="s">
        <v>495</v>
      </c>
      <c r="P207" s="72">
        <v>40.200000000000003</v>
      </c>
      <c r="Q207" s="72">
        <v>-20.5</v>
      </c>
      <c r="R207" s="72">
        <v>14.8</v>
      </c>
      <c r="S207" s="72">
        <v>8.9</v>
      </c>
      <c r="T207" s="72"/>
      <c r="U207" s="72"/>
      <c r="V207" s="72">
        <f>P207/R207*14/12</f>
        <v>3.1689189189189189</v>
      </c>
      <c r="W207" s="72"/>
      <c r="X207" s="72"/>
      <c r="Y207" s="72">
        <v>19</v>
      </c>
      <c r="Z207" s="79"/>
      <c r="AA207" s="79"/>
      <c r="AB207" s="71"/>
      <c r="AC207" s="79"/>
      <c r="AD207" s="79"/>
      <c r="AE207" s="79"/>
      <c r="AF207" s="79" t="s">
        <v>605</v>
      </c>
      <c r="AG207" s="79"/>
      <c r="AH207" s="70" t="s">
        <v>610</v>
      </c>
      <c r="AI207" s="70" t="s">
        <v>1099</v>
      </c>
      <c r="AK207" s="78">
        <v>0.18</v>
      </c>
    </row>
    <row r="208" spans="1:37" x14ac:dyDescent="0.15">
      <c r="A208" s="70">
        <v>207</v>
      </c>
      <c r="B208" s="70" t="s">
        <v>182</v>
      </c>
      <c r="C208" s="78">
        <v>55.960365000000003</v>
      </c>
      <c r="D208" s="78">
        <v>12.006878</v>
      </c>
      <c r="E208" s="70" t="s">
        <v>465</v>
      </c>
      <c r="F208" s="70" t="s">
        <v>534</v>
      </c>
      <c r="G208" s="70" t="s">
        <v>625</v>
      </c>
      <c r="H208" s="70" t="s">
        <v>626</v>
      </c>
      <c r="I208" s="70" t="s">
        <v>467</v>
      </c>
      <c r="J208" s="70" t="s">
        <v>518</v>
      </c>
      <c r="K208" s="70" t="s">
        <v>481</v>
      </c>
      <c r="N208" s="70" t="s">
        <v>495</v>
      </c>
      <c r="P208" s="72"/>
      <c r="Q208" s="72">
        <v>-19.7</v>
      </c>
      <c r="R208" s="72"/>
      <c r="S208" s="72"/>
      <c r="T208" s="72"/>
      <c r="U208" s="72"/>
      <c r="V208" s="72"/>
      <c r="W208" s="72"/>
      <c r="X208" s="72"/>
      <c r="Y208" s="72"/>
      <c r="Z208" s="79"/>
      <c r="AA208" s="79"/>
      <c r="AB208" s="71"/>
      <c r="AC208" s="79" t="s">
        <v>1097</v>
      </c>
      <c r="AD208" s="79">
        <v>3980</v>
      </c>
      <c r="AE208" s="79">
        <v>60</v>
      </c>
      <c r="AF208" s="72" t="s">
        <v>474</v>
      </c>
      <c r="AG208" s="79" t="s">
        <v>1098</v>
      </c>
      <c r="AH208" s="70" t="s">
        <v>954</v>
      </c>
      <c r="AI208" s="70" t="s">
        <v>1099</v>
      </c>
      <c r="AK208" s="78">
        <v>0.18</v>
      </c>
    </row>
    <row r="209" spans="1:37" x14ac:dyDescent="0.15">
      <c r="A209" s="70">
        <v>208</v>
      </c>
      <c r="B209" s="70" t="s">
        <v>190</v>
      </c>
      <c r="C209" s="78">
        <v>55.107999999999997</v>
      </c>
      <c r="D209" s="78">
        <v>10.111000000000001</v>
      </c>
      <c r="E209" s="70" t="s">
        <v>542</v>
      </c>
      <c r="F209" s="70" t="s">
        <v>931</v>
      </c>
      <c r="G209" s="70" t="s">
        <v>543</v>
      </c>
      <c r="H209" s="70" t="s">
        <v>544</v>
      </c>
      <c r="I209" s="70" t="s">
        <v>467</v>
      </c>
      <c r="J209" s="70" t="s">
        <v>468</v>
      </c>
      <c r="K209" s="70" t="s">
        <v>481</v>
      </c>
      <c r="M209" s="72" t="s">
        <v>932</v>
      </c>
      <c r="N209" s="72" t="s">
        <v>471</v>
      </c>
      <c r="O209" s="72" t="s">
        <v>471</v>
      </c>
      <c r="P209" s="72"/>
      <c r="Q209" s="72">
        <v>-20</v>
      </c>
      <c r="R209" s="72"/>
      <c r="S209" s="72">
        <v>10.6</v>
      </c>
      <c r="T209" s="72"/>
      <c r="U209" s="72"/>
      <c r="V209" s="72">
        <v>3.23</v>
      </c>
      <c r="W209" s="72"/>
      <c r="X209" s="72"/>
      <c r="Y209" s="72"/>
      <c r="Z209" s="79"/>
      <c r="AA209" s="79"/>
      <c r="AB209" s="71"/>
      <c r="AC209" s="79" t="s">
        <v>933</v>
      </c>
      <c r="AD209" s="79">
        <v>4086</v>
      </c>
      <c r="AE209" s="79">
        <v>42</v>
      </c>
      <c r="AF209" s="79" t="s">
        <v>474</v>
      </c>
      <c r="AG209" s="79" t="s">
        <v>934</v>
      </c>
      <c r="AH209" s="70" t="s">
        <v>476</v>
      </c>
      <c r="AI209" s="70" t="s">
        <v>935</v>
      </c>
      <c r="AK209" s="78">
        <v>0.06</v>
      </c>
    </row>
    <row r="210" spans="1:37" x14ac:dyDescent="0.15">
      <c r="A210" s="70">
        <v>209</v>
      </c>
      <c r="B210" s="70" t="s">
        <v>190</v>
      </c>
      <c r="C210" s="78">
        <v>55.107999999999997</v>
      </c>
      <c r="D210" s="78">
        <v>10.111000000000001</v>
      </c>
      <c r="E210" s="70" t="s">
        <v>542</v>
      </c>
      <c r="F210" s="70" t="s">
        <v>931</v>
      </c>
      <c r="G210" s="70" t="s">
        <v>543</v>
      </c>
      <c r="H210" s="70" t="s">
        <v>544</v>
      </c>
      <c r="I210" s="70" t="s">
        <v>467</v>
      </c>
      <c r="J210" s="70" t="s">
        <v>1488</v>
      </c>
      <c r="N210" s="70" t="s">
        <v>495</v>
      </c>
      <c r="P210" s="72">
        <v>43.4</v>
      </c>
      <c r="Q210" s="72">
        <v>-19.7</v>
      </c>
      <c r="R210" s="72">
        <v>15</v>
      </c>
      <c r="S210" s="72">
        <v>9.6999999999999993</v>
      </c>
      <c r="T210" s="72"/>
      <c r="U210" s="72"/>
      <c r="V210" s="72">
        <f>P210/R210*14/12</f>
        <v>3.3755555555555552</v>
      </c>
      <c r="W210" s="72"/>
      <c r="X210" s="72"/>
      <c r="Y210" s="72">
        <v>9.5</v>
      </c>
      <c r="Z210" s="79"/>
      <c r="AA210" s="79"/>
      <c r="AB210" s="71"/>
      <c r="AC210" s="79"/>
      <c r="AD210" s="79"/>
      <c r="AE210" s="79"/>
      <c r="AF210" s="79" t="s">
        <v>605</v>
      </c>
      <c r="AG210" s="79"/>
      <c r="AH210" s="70" t="s">
        <v>610</v>
      </c>
      <c r="AI210" s="70" t="s">
        <v>1225</v>
      </c>
      <c r="AK210" s="78">
        <v>0.06</v>
      </c>
    </row>
    <row r="211" spans="1:37" x14ac:dyDescent="0.15">
      <c r="A211" s="70">
        <v>210</v>
      </c>
      <c r="B211" s="70" t="s">
        <v>190</v>
      </c>
      <c r="C211" s="78">
        <v>55.107999999999997</v>
      </c>
      <c r="D211" s="78">
        <v>10.111000000000001</v>
      </c>
      <c r="E211" s="70" t="s">
        <v>542</v>
      </c>
      <c r="F211" s="70" t="s">
        <v>931</v>
      </c>
      <c r="G211" s="70" t="s">
        <v>543</v>
      </c>
      <c r="H211" s="70" t="s">
        <v>544</v>
      </c>
      <c r="I211" s="70" t="s">
        <v>467</v>
      </c>
      <c r="J211" s="70" t="s">
        <v>518</v>
      </c>
      <c r="K211" s="70" t="s">
        <v>469</v>
      </c>
      <c r="N211" s="70" t="s">
        <v>495</v>
      </c>
      <c r="P211" s="72">
        <v>36.799999999999997</v>
      </c>
      <c r="Q211" s="72">
        <v>-20.2</v>
      </c>
      <c r="R211" s="72">
        <v>13.4</v>
      </c>
      <c r="S211" s="72">
        <v>9.6</v>
      </c>
      <c r="T211" s="72"/>
      <c r="U211" s="72"/>
      <c r="V211" s="72">
        <f>P211/R211*14/12</f>
        <v>3.2039800995024876</v>
      </c>
      <c r="W211" s="72"/>
      <c r="X211" s="72"/>
      <c r="Y211" s="72"/>
      <c r="Z211" s="79"/>
      <c r="AA211" s="79"/>
      <c r="AB211" s="71"/>
      <c r="AC211" s="79"/>
      <c r="AD211" s="79"/>
      <c r="AE211" s="79"/>
      <c r="AF211" s="79" t="s">
        <v>605</v>
      </c>
      <c r="AG211" s="79"/>
      <c r="AH211" s="70" t="s">
        <v>610</v>
      </c>
      <c r="AI211" s="70" t="s">
        <v>1198</v>
      </c>
      <c r="AK211" s="78">
        <v>0.06</v>
      </c>
    </row>
    <row r="212" spans="1:37" x14ac:dyDescent="0.15">
      <c r="A212" s="70">
        <v>211</v>
      </c>
      <c r="B212" s="70" t="s">
        <v>190</v>
      </c>
      <c r="C212" s="78">
        <v>55.107999999999997</v>
      </c>
      <c r="D212" s="78">
        <v>10.111000000000001</v>
      </c>
      <c r="E212" s="70" t="s">
        <v>542</v>
      </c>
      <c r="F212" s="70" t="s">
        <v>931</v>
      </c>
      <c r="G212" s="70" t="s">
        <v>543</v>
      </c>
      <c r="H212" s="70" t="s">
        <v>544</v>
      </c>
      <c r="I212" s="70" t="s">
        <v>467</v>
      </c>
      <c r="J212" s="70" t="s">
        <v>518</v>
      </c>
      <c r="N212" s="70" t="s">
        <v>495</v>
      </c>
      <c r="P212" s="72">
        <v>41.8</v>
      </c>
      <c r="Q212" s="72">
        <v>-20.100000000000001</v>
      </c>
      <c r="R212" s="72">
        <v>14.2</v>
      </c>
      <c r="S212" s="72">
        <v>9.1999999999999993</v>
      </c>
      <c r="T212" s="72"/>
      <c r="U212" s="72"/>
      <c r="V212" s="72">
        <f>P212/R212*14/12</f>
        <v>3.434272300469484</v>
      </c>
      <c r="W212" s="72"/>
      <c r="X212" s="72"/>
      <c r="Y212" s="72">
        <v>6.3</v>
      </c>
      <c r="Z212" s="79"/>
      <c r="AA212" s="79"/>
      <c r="AB212" s="71"/>
      <c r="AC212" s="79"/>
      <c r="AD212" s="79"/>
      <c r="AE212" s="79"/>
      <c r="AF212" s="79" t="s">
        <v>605</v>
      </c>
      <c r="AG212" s="79"/>
      <c r="AH212" s="70" t="s">
        <v>610</v>
      </c>
      <c r="AI212" s="70" t="s">
        <v>1201</v>
      </c>
      <c r="AK212" s="78">
        <v>0.06</v>
      </c>
    </row>
    <row r="213" spans="1:37" x14ac:dyDescent="0.15">
      <c r="A213" s="70">
        <v>212</v>
      </c>
      <c r="B213" s="70" t="s">
        <v>190</v>
      </c>
      <c r="C213" s="78">
        <v>55.107999999999997</v>
      </c>
      <c r="D213" s="78">
        <v>10.111000000000001</v>
      </c>
      <c r="E213" s="70" t="s">
        <v>542</v>
      </c>
      <c r="F213" s="70" t="s">
        <v>931</v>
      </c>
      <c r="G213" s="70" t="s">
        <v>543</v>
      </c>
      <c r="H213" s="70" t="s">
        <v>544</v>
      </c>
      <c r="I213" s="70" t="s">
        <v>467</v>
      </c>
      <c r="J213" s="70" t="s">
        <v>518</v>
      </c>
      <c r="K213" s="70" t="s">
        <v>481</v>
      </c>
      <c r="N213" s="70" t="s">
        <v>495</v>
      </c>
      <c r="P213" s="72"/>
      <c r="Q213" s="72">
        <v>-22.7</v>
      </c>
      <c r="R213" s="72"/>
      <c r="S213" s="72">
        <v>9</v>
      </c>
      <c r="T213" s="72"/>
      <c r="U213" s="72"/>
      <c r="V213" s="92">
        <v>3.8</v>
      </c>
      <c r="W213" s="72"/>
      <c r="X213" s="72"/>
      <c r="Y213" s="72"/>
      <c r="Z213" s="79"/>
      <c r="AA213" s="79"/>
      <c r="AB213" s="71"/>
      <c r="AC213" s="79"/>
      <c r="AD213" s="79"/>
      <c r="AE213" s="79"/>
      <c r="AF213" s="79" t="s">
        <v>605</v>
      </c>
      <c r="AG213" s="79"/>
      <c r="AH213" s="70" t="s">
        <v>610</v>
      </c>
      <c r="AK213" s="78">
        <v>0.06</v>
      </c>
    </row>
    <row r="214" spans="1:37" x14ac:dyDescent="0.15">
      <c r="A214" s="70">
        <v>213</v>
      </c>
      <c r="B214" s="70" t="s">
        <v>190</v>
      </c>
      <c r="C214" s="78">
        <v>55.107999999999997</v>
      </c>
      <c r="D214" s="78">
        <v>10.111000000000001</v>
      </c>
      <c r="E214" s="70" t="s">
        <v>542</v>
      </c>
      <c r="F214" s="70" t="s">
        <v>931</v>
      </c>
      <c r="G214" s="70" t="s">
        <v>543</v>
      </c>
      <c r="H214" s="70" t="s">
        <v>544</v>
      </c>
      <c r="I214" s="70" t="s">
        <v>467</v>
      </c>
      <c r="J214" s="70" t="s">
        <v>518</v>
      </c>
      <c r="N214" s="70" t="s">
        <v>495</v>
      </c>
      <c r="P214" s="72"/>
      <c r="Q214" s="72">
        <v>-19.2</v>
      </c>
      <c r="R214" s="72"/>
      <c r="S214" s="72"/>
      <c r="T214" s="72"/>
      <c r="U214" s="72"/>
      <c r="V214" s="72"/>
      <c r="W214" s="72"/>
      <c r="X214" s="72"/>
      <c r="Y214" s="72"/>
      <c r="Z214" s="79"/>
      <c r="AA214" s="79"/>
      <c r="AB214" s="71"/>
      <c r="AC214" s="79" t="s">
        <v>1195</v>
      </c>
      <c r="AD214" s="79">
        <v>4250</v>
      </c>
      <c r="AE214" s="79">
        <v>90</v>
      </c>
      <c r="AF214" s="79" t="s">
        <v>576</v>
      </c>
      <c r="AG214" s="79" t="s">
        <v>1196</v>
      </c>
      <c r="AH214" s="70" t="s">
        <v>1197</v>
      </c>
      <c r="AI214" s="70" t="s">
        <v>1198</v>
      </c>
      <c r="AK214" s="78">
        <v>0.06</v>
      </c>
    </row>
    <row r="215" spans="1:37" x14ac:dyDescent="0.15">
      <c r="A215" s="70">
        <v>214</v>
      </c>
      <c r="B215" s="70" t="s">
        <v>190</v>
      </c>
      <c r="C215" s="78">
        <v>55.107999999999997</v>
      </c>
      <c r="D215" s="78">
        <v>10.111000000000001</v>
      </c>
      <c r="E215" s="70" t="s">
        <v>542</v>
      </c>
      <c r="F215" s="70" t="s">
        <v>931</v>
      </c>
      <c r="G215" s="70" t="s">
        <v>543</v>
      </c>
      <c r="H215" s="70" t="s">
        <v>544</v>
      </c>
      <c r="I215" s="70" t="s">
        <v>467</v>
      </c>
      <c r="J215" s="70" t="s">
        <v>518</v>
      </c>
      <c r="N215" s="70" t="s">
        <v>495</v>
      </c>
      <c r="P215" s="72"/>
      <c r="Q215" s="72">
        <v>-18.899999999999999</v>
      </c>
      <c r="R215" s="72"/>
      <c r="S215" s="72"/>
      <c r="T215" s="72"/>
      <c r="U215" s="72"/>
      <c r="V215" s="72"/>
      <c r="W215" s="72"/>
      <c r="X215" s="72"/>
      <c r="Y215" s="72"/>
      <c r="Z215" s="79"/>
      <c r="AA215" s="79"/>
      <c r="AB215" s="71"/>
      <c r="AC215" s="79" t="s">
        <v>1199</v>
      </c>
      <c r="AD215" s="79">
        <v>4200</v>
      </c>
      <c r="AE215" s="79">
        <v>90</v>
      </c>
      <c r="AF215" s="79" t="s">
        <v>576</v>
      </c>
      <c r="AG215" s="79" t="s">
        <v>1200</v>
      </c>
      <c r="AH215" s="70" t="s">
        <v>1197</v>
      </c>
      <c r="AI215" s="70" t="s">
        <v>1201</v>
      </c>
      <c r="AK215" s="78">
        <v>0.06</v>
      </c>
    </row>
    <row r="216" spans="1:37" x14ac:dyDescent="0.15">
      <c r="A216" s="70">
        <v>215</v>
      </c>
      <c r="B216" s="70" t="s">
        <v>190</v>
      </c>
      <c r="C216" s="78">
        <v>55.107999999999997</v>
      </c>
      <c r="D216" s="78">
        <v>10.111000000000001</v>
      </c>
      <c r="E216" s="70" t="s">
        <v>542</v>
      </c>
      <c r="F216" s="70" t="s">
        <v>931</v>
      </c>
      <c r="G216" s="70" t="s">
        <v>543</v>
      </c>
      <c r="H216" s="70" t="s">
        <v>544</v>
      </c>
      <c r="I216" s="70" t="s">
        <v>467</v>
      </c>
      <c r="J216" s="70" t="s">
        <v>961</v>
      </c>
      <c r="N216" s="70" t="s">
        <v>495</v>
      </c>
      <c r="P216" s="72"/>
      <c r="Q216" s="72">
        <v>-18.100000000000001</v>
      </c>
      <c r="R216" s="72"/>
      <c r="S216" s="72"/>
      <c r="T216" s="72"/>
      <c r="U216" s="72"/>
      <c r="V216" s="72"/>
      <c r="W216" s="72"/>
      <c r="X216" s="72"/>
      <c r="Y216" s="72"/>
      <c r="Z216" s="79"/>
      <c r="AA216" s="79"/>
      <c r="AB216" s="71"/>
      <c r="AC216" s="79" t="s">
        <v>1223</v>
      </c>
      <c r="AD216" s="79">
        <v>4550</v>
      </c>
      <c r="AE216" s="79">
        <v>65</v>
      </c>
      <c r="AF216" s="79" t="s">
        <v>602</v>
      </c>
      <c r="AG216" s="79" t="s">
        <v>1224</v>
      </c>
      <c r="AH216" s="70" t="s">
        <v>1197</v>
      </c>
      <c r="AI216" s="70" t="s">
        <v>1225</v>
      </c>
      <c r="AK216" s="78">
        <v>0.06</v>
      </c>
    </row>
    <row r="217" spans="1:37" x14ac:dyDescent="0.15">
      <c r="A217" s="70">
        <v>216</v>
      </c>
      <c r="B217" s="70" t="s">
        <v>190</v>
      </c>
      <c r="C217" s="78">
        <v>55.107999999999997</v>
      </c>
      <c r="D217" s="78">
        <v>10.111000000000001</v>
      </c>
      <c r="E217" s="70" t="s">
        <v>542</v>
      </c>
      <c r="F217" s="70" t="s">
        <v>931</v>
      </c>
      <c r="G217" s="70" t="s">
        <v>543</v>
      </c>
      <c r="H217" s="70" t="s">
        <v>544</v>
      </c>
      <c r="I217" s="70" t="s">
        <v>467</v>
      </c>
      <c r="J217" s="70" t="s">
        <v>518</v>
      </c>
      <c r="K217" s="70" t="s">
        <v>481</v>
      </c>
      <c r="N217" s="70" t="s">
        <v>495</v>
      </c>
      <c r="P217" s="72"/>
      <c r="Q217" s="72">
        <v>-19.899999999999999</v>
      </c>
      <c r="R217" s="72"/>
      <c r="S217" s="72"/>
      <c r="T217" s="72"/>
      <c r="U217" s="72"/>
      <c r="V217" s="72"/>
      <c r="W217" s="72"/>
      <c r="X217" s="72"/>
      <c r="Y217" s="72"/>
      <c r="Z217" s="79"/>
      <c r="AA217" s="79"/>
      <c r="AB217" s="71"/>
      <c r="AC217" s="79"/>
      <c r="AD217" s="79"/>
      <c r="AE217" s="79"/>
      <c r="AF217" s="79" t="s">
        <v>605</v>
      </c>
      <c r="AG217" s="79"/>
      <c r="AH217" s="70" t="s">
        <v>1197</v>
      </c>
      <c r="AK217" s="78">
        <v>0.06</v>
      </c>
    </row>
    <row r="218" spans="1:37" x14ac:dyDescent="0.15">
      <c r="A218" s="70">
        <v>217</v>
      </c>
      <c r="B218" s="70" t="s">
        <v>193</v>
      </c>
      <c r="C218" s="78">
        <v>56.371000000000002</v>
      </c>
      <c r="D218" s="78">
        <v>10.573</v>
      </c>
      <c r="E218" s="70" t="s">
        <v>572</v>
      </c>
      <c r="F218" s="70" t="s">
        <v>534</v>
      </c>
      <c r="G218" s="70" t="s">
        <v>4</v>
      </c>
      <c r="H218" s="70" t="s">
        <v>5</v>
      </c>
      <c r="I218" s="70" t="s">
        <v>467</v>
      </c>
      <c r="J218" s="70" t="s">
        <v>771</v>
      </c>
      <c r="M218" s="72" t="s">
        <v>470</v>
      </c>
      <c r="N218" s="72" t="s">
        <v>471</v>
      </c>
      <c r="O218" s="72" t="s">
        <v>471</v>
      </c>
      <c r="P218" s="72"/>
      <c r="Q218" s="72">
        <v>-11.4</v>
      </c>
      <c r="R218" s="72"/>
      <c r="S218" s="72">
        <v>13.7</v>
      </c>
      <c r="T218" s="72"/>
      <c r="U218" s="72"/>
      <c r="V218" s="72">
        <v>3.23</v>
      </c>
      <c r="W218" s="72"/>
      <c r="X218" s="72"/>
      <c r="Y218" s="72"/>
      <c r="Z218" s="79"/>
      <c r="AB218" s="71"/>
      <c r="AC218" s="79" t="s">
        <v>772</v>
      </c>
      <c r="AD218" s="79">
        <v>6400</v>
      </c>
      <c r="AE218" s="79">
        <v>37</v>
      </c>
      <c r="AF218" s="72" t="s">
        <v>760</v>
      </c>
      <c r="AG218" s="79" t="s">
        <v>773</v>
      </c>
      <c r="AH218" s="70" t="s">
        <v>476</v>
      </c>
      <c r="AI218" s="70" t="s">
        <v>757</v>
      </c>
      <c r="AJ218" s="70" t="s">
        <v>624</v>
      </c>
      <c r="AK218" s="78">
        <v>11.45</v>
      </c>
    </row>
    <row r="219" spans="1:37" x14ac:dyDescent="0.15">
      <c r="A219" s="70">
        <v>218</v>
      </c>
      <c r="B219" s="70" t="s">
        <v>193</v>
      </c>
      <c r="C219" s="78">
        <v>56.371000000000002</v>
      </c>
      <c r="D219" s="78">
        <v>10.573</v>
      </c>
      <c r="E219" s="70" t="s">
        <v>572</v>
      </c>
      <c r="F219" s="70" t="s">
        <v>534</v>
      </c>
      <c r="G219" s="70" t="s">
        <v>4</v>
      </c>
      <c r="H219" s="70" t="s">
        <v>5</v>
      </c>
      <c r="I219" s="70" t="s">
        <v>467</v>
      </c>
      <c r="J219" s="70" t="s">
        <v>468</v>
      </c>
      <c r="K219" s="70" t="s">
        <v>481</v>
      </c>
      <c r="M219" s="72" t="s">
        <v>488</v>
      </c>
      <c r="N219" s="72" t="s">
        <v>471</v>
      </c>
      <c r="O219" s="72" t="s">
        <v>471</v>
      </c>
      <c r="P219" s="72"/>
      <c r="Q219" s="72">
        <v>-11.2</v>
      </c>
      <c r="R219" s="72"/>
      <c r="S219" s="72">
        <v>14.7</v>
      </c>
      <c r="T219" s="72"/>
      <c r="U219" s="72"/>
      <c r="V219" s="72">
        <v>3.26</v>
      </c>
      <c r="W219" s="72"/>
      <c r="X219" s="72"/>
      <c r="Y219" s="72"/>
      <c r="Z219" s="79"/>
      <c r="AA219" s="79"/>
      <c r="AB219" s="71"/>
      <c r="AC219" s="79" t="s">
        <v>774</v>
      </c>
      <c r="AD219" s="79">
        <v>6443</v>
      </c>
      <c r="AE219" s="79">
        <v>44</v>
      </c>
      <c r="AF219" s="72" t="s">
        <v>760</v>
      </c>
      <c r="AG219" s="79" t="s">
        <v>775</v>
      </c>
      <c r="AH219" s="70" t="s">
        <v>476</v>
      </c>
      <c r="AI219" s="70" t="s">
        <v>776</v>
      </c>
      <c r="AJ219" s="70" t="s">
        <v>624</v>
      </c>
      <c r="AK219" s="78">
        <v>11.45</v>
      </c>
    </row>
    <row r="220" spans="1:37" x14ac:dyDescent="0.15">
      <c r="A220" s="70">
        <v>219</v>
      </c>
      <c r="B220" s="70" t="s">
        <v>193</v>
      </c>
      <c r="C220" s="78">
        <v>56.371000000000002</v>
      </c>
      <c r="D220" s="78">
        <v>10.573</v>
      </c>
      <c r="E220" s="70" t="s">
        <v>572</v>
      </c>
      <c r="F220" s="70" t="s">
        <v>534</v>
      </c>
      <c r="G220" s="70" t="s">
        <v>4</v>
      </c>
      <c r="H220" s="70" t="s">
        <v>5</v>
      </c>
      <c r="I220" s="70" t="s">
        <v>479</v>
      </c>
      <c r="J220" s="70" t="s">
        <v>821</v>
      </c>
      <c r="K220" s="70" t="s">
        <v>481</v>
      </c>
      <c r="M220" s="72" t="s">
        <v>470</v>
      </c>
      <c r="N220" s="72"/>
      <c r="O220" s="72"/>
      <c r="P220" s="72"/>
      <c r="Q220" s="72">
        <v>-10.85</v>
      </c>
      <c r="R220" s="72"/>
      <c r="S220" s="72">
        <v>14</v>
      </c>
      <c r="T220" s="72"/>
      <c r="U220" s="72"/>
      <c r="V220" s="72">
        <v>3.17</v>
      </c>
      <c r="W220" s="72"/>
      <c r="X220" s="72"/>
      <c r="Y220" s="72"/>
      <c r="Z220" s="79"/>
      <c r="AA220" s="79" t="s">
        <v>829</v>
      </c>
      <c r="AB220" s="71">
        <v>0.70953599999999994</v>
      </c>
      <c r="AC220" s="79"/>
      <c r="AD220" s="79"/>
      <c r="AE220" s="79"/>
      <c r="AF220" s="79" t="s">
        <v>605</v>
      </c>
      <c r="AG220" s="79"/>
      <c r="AH220" s="70" t="s">
        <v>476</v>
      </c>
      <c r="AI220" s="70" t="s">
        <v>830</v>
      </c>
      <c r="AJ220" s="70" t="s">
        <v>624</v>
      </c>
      <c r="AK220" s="78">
        <v>11.45</v>
      </c>
    </row>
    <row r="221" spans="1:37" x14ac:dyDescent="0.15">
      <c r="A221" s="70">
        <v>220</v>
      </c>
      <c r="B221" s="70" t="s">
        <v>193</v>
      </c>
      <c r="C221" s="78">
        <v>56.371000000000002</v>
      </c>
      <c r="D221" s="78">
        <v>10.573</v>
      </c>
      <c r="E221" s="70" t="s">
        <v>572</v>
      </c>
      <c r="F221" s="70" t="s">
        <v>534</v>
      </c>
      <c r="G221" s="70" t="s">
        <v>4</v>
      </c>
      <c r="H221" s="70" t="s">
        <v>5</v>
      </c>
      <c r="I221" s="70" t="s">
        <v>467</v>
      </c>
      <c r="J221" s="70" t="s">
        <v>753</v>
      </c>
      <c r="M221" s="72" t="s">
        <v>470</v>
      </c>
      <c r="N221" s="72"/>
      <c r="O221" s="72"/>
      <c r="P221" s="72"/>
      <c r="Q221" s="72">
        <v>-12.5</v>
      </c>
      <c r="R221" s="72"/>
      <c r="S221" s="72"/>
      <c r="T221" s="72"/>
      <c r="U221" s="72"/>
      <c r="V221" s="72"/>
      <c r="W221" s="72"/>
      <c r="X221" s="72"/>
      <c r="Y221" s="72"/>
      <c r="Z221" s="79"/>
      <c r="AA221" s="79"/>
      <c r="AB221" s="71"/>
      <c r="AC221" s="79" t="s">
        <v>754</v>
      </c>
      <c r="AD221" s="79">
        <v>6200</v>
      </c>
      <c r="AE221" s="79">
        <v>75</v>
      </c>
      <c r="AF221" s="72" t="s">
        <v>729</v>
      </c>
      <c r="AG221" s="79" t="s">
        <v>755</v>
      </c>
      <c r="AH221" s="70" t="s">
        <v>756</v>
      </c>
      <c r="AI221" s="70" t="s">
        <v>757</v>
      </c>
      <c r="AJ221" s="70" t="s">
        <v>624</v>
      </c>
      <c r="AK221" s="78">
        <v>11.45</v>
      </c>
    </row>
    <row r="222" spans="1:37" x14ac:dyDescent="0.15">
      <c r="A222" s="70">
        <v>221</v>
      </c>
      <c r="B222" s="70" t="s">
        <v>1244</v>
      </c>
      <c r="C222" s="78">
        <v>55.404000000000003</v>
      </c>
      <c r="D222" s="78">
        <v>10.132999999999999</v>
      </c>
      <c r="E222" s="70" t="s">
        <v>542</v>
      </c>
      <c r="F222" s="70" t="s">
        <v>487</v>
      </c>
      <c r="G222" s="70" t="s">
        <v>2</v>
      </c>
      <c r="H222" s="70" t="s">
        <v>3</v>
      </c>
      <c r="I222" s="70" t="s">
        <v>467</v>
      </c>
      <c r="J222" s="70" t="s">
        <v>518</v>
      </c>
      <c r="K222" s="70" t="s">
        <v>469</v>
      </c>
      <c r="M222" s="72" t="s">
        <v>488</v>
      </c>
      <c r="N222" s="72" t="s">
        <v>560</v>
      </c>
      <c r="O222" s="72" t="s">
        <v>1245</v>
      </c>
      <c r="P222" s="72"/>
      <c r="Q222" s="72">
        <v>-22.3</v>
      </c>
      <c r="R222" s="72"/>
      <c r="S222" s="72">
        <v>7.9</v>
      </c>
      <c r="T222" s="72"/>
      <c r="U222" s="72"/>
      <c r="V222" s="72">
        <v>3.4</v>
      </c>
      <c r="W222" s="72"/>
      <c r="X222" s="72"/>
      <c r="Y222" s="72"/>
      <c r="Z222" s="79"/>
      <c r="AA222" s="79"/>
      <c r="AB222" s="71"/>
      <c r="AC222" s="79" t="s">
        <v>1246</v>
      </c>
      <c r="AD222" s="79">
        <v>9285</v>
      </c>
      <c r="AE222" s="79">
        <v>50</v>
      </c>
      <c r="AF222" s="79" t="s">
        <v>474</v>
      </c>
      <c r="AG222" s="79" t="s">
        <v>1247</v>
      </c>
      <c r="AH222" s="70" t="s">
        <v>476</v>
      </c>
      <c r="AI222" s="70" t="s">
        <v>1248</v>
      </c>
      <c r="AJ222" s="70" t="s">
        <v>624</v>
      </c>
      <c r="AK222" s="78">
        <v>18.87</v>
      </c>
    </row>
    <row r="223" spans="1:37" x14ac:dyDescent="0.15">
      <c r="A223" s="70">
        <v>222</v>
      </c>
      <c r="B223" s="70" t="s">
        <v>1244</v>
      </c>
      <c r="C223" s="78">
        <v>55.404000000000003</v>
      </c>
      <c r="D223" s="78">
        <v>10.132999999999999</v>
      </c>
      <c r="E223" s="70" t="s">
        <v>542</v>
      </c>
      <c r="F223" s="70" t="s">
        <v>487</v>
      </c>
      <c r="G223" s="70" t="s">
        <v>2</v>
      </c>
      <c r="H223" s="70" t="s">
        <v>3</v>
      </c>
      <c r="I223" s="70" t="s">
        <v>479</v>
      </c>
      <c r="J223" s="70" t="s">
        <v>801</v>
      </c>
      <c r="K223" s="70" t="s">
        <v>469</v>
      </c>
      <c r="M223" s="72" t="s">
        <v>488</v>
      </c>
      <c r="N223" s="72" t="s">
        <v>560</v>
      </c>
      <c r="O223" s="72" t="s">
        <v>1245</v>
      </c>
      <c r="P223" s="72"/>
      <c r="Q223" s="72"/>
      <c r="R223" s="72"/>
      <c r="S223" s="72"/>
      <c r="T223" s="72"/>
      <c r="U223" s="72"/>
      <c r="V223" s="72"/>
      <c r="W223" s="72"/>
      <c r="X223" s="72"/>
      <c r="Y223" s="72"/>
      <c r="Z223" s="79"/>
      <c r="AA223" s="79" t="s">
        <v>802</v>
      </c>
      <c r="AB223" s="71">
        <v>0.71004999999999996</v>
      </c>
      <c r="AC223" s="79"/>
      <c r="AD223" s="79"/>
      <c r="AE223" s="79"/>
      <c r="AF223" s="70" t="s">
        <v>605</v>
      </c>
      <c r="AG223" s="79"/>
      <c r="AH223" s="70" t="s">
        <v>476</v>
      </c>
      <c r="AI223" s="70" t="s">
        <v>1248</v>
      </c>
      <c r="AJ223" s="70" t="s">
        <v>624</v>
      </c>
      <c r="AK223" s="78">
        <v>18.87</v>
      </c>
    </row>
    <row r="224" spans="1:37" x14ac:dyDescent="0.15">
      <c r="A224" s="70">
        <v>223</v>
      </c>
      <c r="B224" s="70" t="s">
        <v>1244</v>
      </c>
      <c r="C224" s="78">
        <v>55.404000000000003</v>
      </c>
      <c r="D224" s="78">
        <v>10.132999999999999</v>
      </c>
      <c r="E224" s="70" t="s">
        <v>542</v>
      </c>
      <c r="F224" s="70" t="s">
        <v>487</v>
      </c>
      <c r="G224" s="70" t="s">
        <v>2</v>
      </c>
      <c r="H224" s="70" t="s">
        <v>3</v>
      </c>
      <c r="I224" s="70" t="s">
        <v>479</v>
      </c>
      <c r="J224" s="70" t="s">
        <v>827</v>
      </c>
      <c r="K224" s="70" t="s">
        <v>469</v>
      </c>
      <c r="M224" s="72" t="s">
        <v>488</v>
      </c>
      <c r="N224" s="72" t="s">
        <v>560</v>
      </c>
      <c r="O224" s="72" t="s">
        <v>1245</v>
      </c>
      <c r="P224" s="72"/>
      <c r="Q224" s="72"/>
      <c r="R224" s="72"/>
      <c r="S224" s="72"/>
      <c r="T224" s="72"/>
      <c r="U224" s="72"/>
      <c r="V224" s="72"/>
      <c r="W224" s="72"/>
      <c r="X224" s="72"/>
      <c r="Y224" s="72"/>
      <c r="Z224" s="79"/>
      <c r="AA224" s="79"/>
      <c r="AB224" s="71"/>
      <c r="AC224" s="79" t="s">
        <v>1249</v>
      </c>
      <c r="AD224" s="79"/>
      <c r="AE224" s="79"/>
      <c r="AF224" s="79" t="s">
        <v>605</v>
      </c>
      <c r="AG224" s="79"/>
      <c r="AH224" s="70" t="s">
        <v>476</v>
      </c>
      <c r="AI224" s="70" t="s">
        <v>1250</v>
      </c>
      <c r="AJ224" s="70" t="s">
        <v>624</v>
      </c>
      <c r="AK224" s="78">
        <v>18.87</v>
      </c>
    </row>
    <row r="225" spans="1:37" x14ac:dyDescent="0.15">
      <c r="A225" s="70">
        <v>224</v>
      </c>
      <c r="B225" s="70" t="s">
        <v>1244</v>
      </c>
      <c r="C225" s="78">
        <v>55.404000000000003</v>
      </c>
      <c r="D225" s="78">
        <v>10.132999999999999</v>
      </c>
      <c r="E225" s="70" t="s">
        <v>542</v>
      </c>
      <c r="F225" s="70" t="s">
        <v>487</v>
      </c>
      <c r="G225" s="70" t="s">
        <v>2</v>
      </c>
      <c r="H225" s="70" t="s">
        <v>3</v>
      </c>
      <c r="I225" s="70" t="s">
        <v>467</v>
      </c>
      <c r="J225" s="70" t="s">
        <v>518</v>
      </c>
      <c r="K225" s="70" t="s">
        <v>469</v>
      </c>
      <c r="M225" s="72" t="s">
        <v>488</v>
      </c>
      <c r="N225" s="72" t="s">
        <v>560</v>
      </c>
      <c r="O225" s="72" t="s">
        <v>1245</v>
      </c>
      <c r="P225" s="72"/>
      <c r="Q225" s="72"/>
      <c r="R225" s="72"/>
      <c r="S225" s="72"/>
      <c r="T225" s="72"/>
      <c r="U225" s="72"/>
      <c r="V225" s="72"/>
      <c r="W225" s="72"/>
      <c r="X225" s="72"/>
      <c r="Y225" s="72"/>
      <c r="Z225" s="79"/>
      <c r="AA225" s="79"/>
      <c r="AB225" s="71"/>
      <c r="AC225" s="79" t="s">
        <v>1251</v>
      </c>
      <c r="AD225" s="79">
        <v>9250</v>
      </c>
      <c r="AE225" s="79">
        <v>85</v>
      </c>
      <c r="AF225" s="79" t="s">
        <v>616</v>
      </c>
      <c r="AG225" s="79" t="s">
        <v>1252</v>
      </c>
      <c r="AH225" s="70" t="s">
        <v>476</v>
      </c>
      <c r="AI225" s="70" t="s">
        <v>1248</v>
      </c>
      <c r="AJ225" s="70" t="s">
        <v>624</v>
      </c>
      <c r="AK225" s="78">
        <v>18.87</v>
      </c>
    </row>
    <row r="226" spans="1:37" x14ac:dyDescent="0.15">
      <c r="A226" s="70">
        <v>225</v>
      </c>
      <c r="B226" s="70" t="s">
        <v>1253</v>
      </c>
      <c r="C226" s="78">
        <v>55.402000000000001</v>
      </c>
      <c r="D226" s="78">
        <v>12.367000000000001</v>
      </c>
      <c r="E226" s="70" t="s">
        <v>465</v>
      </c>
      <c r="F226" s="70" t="s">
        <v>500</v>
      </c>
      <c r="G226" s="70" t="s">
        <v>2</v>
      </c>
      <c r="H226" s="70" t="s">
        <v>3</v>
      </c>
      <c r="I226" s="70" t="s">
        <v>467</v>
      </c>
      <c r="J226" s="70" t="s">
        <v>753</v>
      </c>
      <c r="K226" s="70" t="s">
        <v>469</v>
      </c>
      <c r="M226" s="72" t="s">
        <v>488</v>
      </c>
      <c r="N226" s="72" t="s">
        <v>495</v>
      </c>
      <c r="O226" s="72" t="s">
        <v>471</v>
      </c>
      <c r="P226" s="72"/>
      <c r="Q226" s="72">
        <v>-16.8</v>
      </c>
      <c r="R226" s="72"/>
      <c r="S226" s="72">
        <v>12.4</v>
      </c>
      <c r="T226" s="72"/>
      <c r="U226" s="72"/>
      <c r="V226" s="72">
        <v>3.3</v>
      </c>
      <c r="W226" s="72"/>
      <c r="X226" s="72"/>
      <c r="Y226" s="72"/>
      <c r="Z226" s="79"/>
      <c r="AA226" s="79"/>
      <c r="AB226" s="71"/>
      <c r="AC226" s="79" t="s">
        <v>1254</v>
      </c>
      <c r="AD226" s="79">
        <v>8250</v>
      </c>
      <c r="AE226" s="79">
        <v>85</v>
      </c>
      <c r="AF226" s="79" t="s">
        <v>669</v>
      </c>
      <c r="AG226" s="79" t="s">
        <v>1255</v>
      </c>
      <c r="AH226" s="70" t="s">
        <v>611</v>
      </c>
      <c r="AI226" s="70" t="s">
        <v>471</v>
      </c>
      <c r="AJ226" s="70" t="s">
        <v>624</v>
      </c>
      <c r="AK226" s="78">
        <v>0.67</v>
      </c>
    </row>
    <row r="227" spans="1:37" x14ac:dyDescent="0.15">
      <c r="A227" s="70">
        <v>226</v>
      </c>
      <c r="B227" s="70" t="s">
        <v>1253</v>
      </c>
      <c r="C227" s="78">
        <v>55.402000000000001</v>
      </c>
      <c r="D227" s="78">
        <v>12.367000000000001</v>
      </c>
      <c r="E227" s="70" t="s">
        <v>465</v>
      </c>
      <c r="F227" s="70" t="s">
        <v>500</v>
      </c>
      <c r="G227" s="70" t="s">
        <v>2</v>
      </c>
      <c r="H227" s="70" t="s">
        <v>3</v>
      </c>
      <c r="I227" s="70" t="s">
        <v>467</v>
      </c>
      <c r="J227" s="70" t="s">
        <v>468</v>
      </c>
      <c r="K227" s="70" t="s">
        <v>481</v>
      </c>
      <c r="M227" s="72" t="s">
        <v>488</v>
      </c>
      <c r="N227" s="72" t="s">
        <v>495</v>
      </c>
      <c r="O227" s="72"/>
      <c r="P227" s="72"/>
      <c r="Q227" s="72">
        <v>-16.600000000000001</v>
      </c>
      <c r="R227" s="72"/>
      <c r="S227" s="72">
        <v>12.8</v>
      </c>
      <c r="T227" s="72"/>
      <c r="U227" s="72"/>
      <c r="V227" s="72">
        <v>3.21</v>
      </c>
      <c r="W227" s="72"/>
      <c r="X227" s="72"/>
      <c r="Y227" s="72"/>
      <c r="Z227" s="79"/>
      <c r="AA227" s="79" t="s">
        <v>1256</v>
      </c>
      <c r="AB227" s="71">
        <v>0.71009900000000004</v>
      </c>
      <c r="AC227" s="79" t="s">
        <v>1257</v>
      </c>
      <c r="AD227" s="79">
        <v>8217</v>
      </c>
      <c r="AE227" s="79">
        <v>38</v>
      </c>
      <c r="AF227" s="79" t="s">
        <v>669</v>
      </c>
      <c r="AG227" s="79" t="s">
        <v>1258</v>
      </c>
      <c r="AH227" s="70" t="s">
        <v>476</v>
      </c>
      <c r="AJ227" s="70" t="s">
        <v>624</v>
      </c>
      <c r="AK227" s="78">
        <v>0.67</v>
      </c>
    </row>
    <row r="228" spans="1:37" x14ac:dyDescent="0.15">
      <c r="A228" s="70">
        <v>227</v>
      </c>
      <c r="B228" s="70" t="s">
        <v>196</v>
      </c>
      <c r="C228" s="78">
        <v>56.362000000000002</v>
      </c>
      <c r="D228" s="78">
        <v>10.593</v>
      </c>
      <c r="E228" s="70" t="s">
        <v>572</v>
      </c>
      <c r="F228" s="70" t="s">
        <v>534</v>
      </c>
      <c r="G228" s="70" t="s">
        <v>20</v>
      </c>
      <c r="I228" s="70" t="s">
        <v>467</v>
      </c>
      <c r="J228" s="70" t="s">
        <v>468</v>
      </c>
      <c r="K228" s="70" t="s">
        <v>469</v>
      </c>
      <c r="M228" s="72" t="s">
        <v>488</v>
      </c>
      <c r="N228" s="72" t="s">
        <v>887</v>
      </c>
      <c r="O228" s="72" t="s">
        <v>888</v>
      </c>
      <c r="P228" s="72"/>
      <c r="Q228" s="72">
        <v>-19.8</v>
      </c>
      <c r="R228" s="72"/>
      <c r="S228" s="72">
        <v>8.5</v>
      </c>
      <c r="T228" s="72"/>
      <c r="U228" s="72"/>
      <c r="V228" s="72">
        <v>3.22</v>
      </c>
      <c r="W228" s="72"/>
      <c r="X228" s="72"/>
      <c r="Y228" s="72"/>
      <c r="Z228" s="79"/>
      <c r="AA228" s="79"/>
      <c r="AB228" s="71"/>
      <c r="AC228" s="79" t="s">
        <v>889</v>
      </c>
      <c r="AD228" s="79">
        <v>3691</v>
      </c>
      <c r="AE228" s="79">
        <v>40</v>
      </c>
      <c r="AF228" s="72" t="s">
        <v>474</v>
      </c>
      <c r="AG228" s="79" t="s">
        <v>890</v>
      </c>
      <c r="AH228" s="70" t="s">
        <v>476</v>
      </c>
      <c r="AI228" s="70" t="s">
        <v>891</v>
      </c>
      <c r="AJ228" s="70" t="s">
        <v>866</v>
      </c>
      <c r="AK228" s="78">
        <v>11.14</v>
      </c>
    </row>
    <row r="229" spans="1:37" x14ac:dyDescent="0.15">
      <c r="A229" s="70">
        <v>228</v>
      </c>
      <c r="B229" s="70" t="s">
        <v>196</v>
      </c>
      <c r="C229" s="78">
        <v>56.362000000000002</v>
      </c>
      <c r="D229" s="78">
        <v>10.593</v>
      </c>
      <c r="E229" s="70" t="s">
        <v>572</v>
      </c>
      <c r="F229" s="70" t="s">
        <v>534</v>
      </c>
      <c r="G229" s="70" t="s">
        <v>867</v>
      </c>
      <c r="H229" s="70" t="s">
        <v>868</v>
      </c>
      <c r="I229" s="70" t="s">
        <v>479</v>
      </c>
      <c r="J229" s="70" t="s">
        <v>911</v>
      </c>
      <c r="K229" s="70" t="s">
        <v>481</v>
      </c>
      <c r="M229" s="72" t="s">
        <v>488</v>
      </c>
      <c r="N229" s="72" t="s">
        <v>912</v>
      </c>
      <c r="O229" s="72" t="s">
        <v>913</v>
      </c>
      <c r="P229" s="72"/>
      <c r="Q229" s="72">
        <v>-19.100000000000001</v>
      </c>
      <c r="R229" s="72"/>
      <c r="S229" s="72">
        <v>8.6</v>
      </c>
      <c r="T229" s="72"/>
      <c r="U229" s="72"/>
      <c r="V229" s="72">
        <v>3.22</v>
      </c>
      <c r="W229" s="72"/>
      <c r="X229" s="72"/>
      <c r="Y229" s="72"/>
      <c r="Z229" s="79"/>
      <c r="AA229" s="79" t="s">
        <v>914</v>
      </c>
      <c r="AB229" s="71">
        <v>0.70977599999999996</v>
      </c>
      <c r="AC229" s="79" t="s">
        <v>915</v>
      </c>
      <c r="AD229" s="79">
        <v>3810</v>
      </c>
      <c r="AE229" s="79">
        <v>40</v>
      </c>
      <c r="AF229" s="72" t="s">
        <v>576</v>
      </c>
      <c r="AG229" s="79" t="s">
        <v>916</v>
      </c>
      <c r="AH229" s="70" t="s">
        <v>476</v>
      </c>
      <c r="AI229" s="70" t="s">
        <v>917</v>
      </c>
      <c r="AJ229" s="70" t="s">
        <v>866</v>
      </c>
      <c r="AK229" s="78">
        <v>11.14</v>
      </c>
    </row>
    <row r="230" spans="1:37" x14ac:dyDescent="0.15">
      <c r="A230" s="70">
        <v>229</v>
      </c>
      <c r="B230" s="70" t="s">
        <v>10</v>
      </c>
      <c r="C230" s="78">
        <v>55.582999999999998</v>
      </c>
      <c r="D230" s="78">
        <v>11.551</v>
      </c>
      <c r="E230" s="70" t="s">
        <v>465</v>
      </c>
      <c r="F230" s="70" t="s">
        <v>1267</v>
      </c>
      <c r="G230" s="70" t="s">
        <v>9</v>
      </c>
      <c r="H230" s="70" t="s">
        <v>10</v>
      </c>
      <c r="I230" s="70" t="s">
        <v>479</v>
      </c>
      <c r="J230" s="70" t="s">
        <v>480</v>
      </c>
      <c r="K230" s="70" t="s">
        <v>481</v>
      </c>
      <c r="M230" s="72" t="s">
        <v>488</v>
      </c>
      <c r="N230" s="72" t="s">
        <v>508</v>
      </c>
      <c r="O230" s="72"/>
      <c r="P230" s="72"/>
      <c r="Q230" s="72">
        <v>-22.3</v>
      </c>
      <c r="R230" s="72"/>
      <c r="S230" s="72">
        <v>11.5</v>
      </c>
      <c r="T230" s="72"/>
      <c r="U230" s="72"/>
      <c r="V230" s="72">
        <v>3.5</v>
      </c>
      <c r="W230" s="72"/>
      <c r="X230" s="72"/>
      <c r="Y230" s="72"/>
      <c r="Z230" s="79"/>
      <c r="AA230" s="79" t="s">
        <v>1268</v>
      </c>
      <c r="AB230" s="71">
        <v>0.70987599999999995</v>
      </c>
      <c r="AC230" s="79" t="s">
        <v>1269</v>
      </c>
      <c r="AD230" s="79">
        <v>8060</v>
      </c>
      <c r="AE230" s="79">
        <v>65</v>
      </c>
      <c r="AF230" s="79"/>
      <c r="AG230" s="79"/>
      <c r="AH230" s="70" t="s">
        <v>476</v>
      </c>
      <c r="AI230" s="70" t="s">
        <v>1270</v>
      </c>
      <c r="AK230" s="78">
        <v>17.059999999999999</v>
      </c>
    </row>
    <row r="231" spans="1:37" x14ac:dyDescent="0.15">
      <c r="A231" s="70">
        <v>230</v>
      </c>
      <c r="B231" s="70" t="s">
        <v>199</v>
      </c>
      <c r="C231" s="78">
        <v>55.330342999999999</v>
      </c>
      <c r="D231" s="78">
        <v>11.147192</v>
      </c>
      <c r="E231" s="70" t="s">
        <v>465</v>
      </c>
      <c r="F231" s="70" t="s">
        <v>1337</v>
      </c>
      <c r="G231" s="70" t="s">
        <v>4</v>
      </c>
      <c r="H231" s="70" t="s">
        <v>5</v>
      </c>
      <c r="I231" s="70" t="s">
        <v>467</v>
      </c>
      <c r="J231" s="70" t="s">
        <v>1338</v>
      </c>
      <c r="K231" s="70" t="s">
        <v>481</v>
      </c>
      <c r="L231" s="70" t="s">
        <v>949</v>
      </c>
      <c r="N231" s="70" t="s">
        <v>495</v>
      </c>
      <c r="P231" s="72">
        <v>32</v>
      </c>
      <c r="Q231" s="72">
        <v>-11.3</v>
      </c>
      <c r="R231" s="72">
        <v>11.7</v>
      </c>
      <c r="S231" s="72">
        <v>14.2</v>
      </c>
      <c r="T231" s="72"/>
      <c r="U231" s="72"/>
      <c r="V231" s="72">
        <f>P231/R231*14/12</f>
        <v>3.1908831908831909</v>
      </c>
      <c r="W231" s="72"/>
      <c r="X231" s="72"/>
      <c r="Y231" s="72"/>
      <c r="Z231" s="79"/>
      <c r="AA231" s="79"/>
      <c r="AB231" s="71"/>
      <c r="AC231" s="79"/>
      <c r="AD231" s="79"/>
      <c r="AE231" s="79"/>
      <c r="AF231" s="79" t="s">
        <v>605</v>
      </c>
      <c r="AG231" s="79"/>
      <c r="AH231" s="70" t="s">
        <v>610</v>
      </c>
      <c r="AI231" s="70" t="s">
        <v>1341</v>
      </c>
      <c r="AK231" s="78">
        <v>0.19</v>
      </c>
    </row>
    <row r="232" spans="1:37" x14ac:dyDescent="0.15">
      <c r="A232" s="70">
        <v>231</v>
      </c>
      <c r="B232" s="70" t="s">
        <v>199</v>
      </c>
      <c r="C232" s="78">
        <v>55.330342999999999</v>
      </c>
      <c r="D232" s="78">
        <v>11.147192</v>
      </c>
      <c r="E232" s="70" t="s">
        <v>465</v>
      </c>
      <c r="F232" s="70" t="s">
        <v>1337</v>
      </c>
      <c r="G232" s="70" t="s">
        <v>4</v>
      </c>
      <c r="H232" s="70" t="s">
        <v>5</v>
      </c>
      <c r="I232" s="70" t="s">
        <v>467</v>
      </c>
      <c r="J232" s="70" t="s">
        <v>1338</v>
      </c>
      <c r="K232" s="70" t="s">
        <v>481</v>
      </c>
      <c r="L232" s="70" t="s">
        <v>949</v>
      </c>
      <c r="N232" s="70" t="s">
        <v>495</v>
      </c>
      <c r="P232" s="72"/>
      <c r="Q232" s="72">
        <v>-14.5</v>
      </c>
      <c r="R232" s="72"/>
      <c r="S232" s="72"/>
      <c r="T232" s="72"/>
      <c r="U232" s="72"/>
      <c r="V232" s="72"/>
      <c r="W232" s="72"/>
      <c r="X232" s="72"/>
      <c r="Y232" s="72"/>
      <c r="Z232" s="79"/>
      <c r="AA232" s="79"/>
      <c r="AB232" s="71"/>
      <c r="AC232" s="79" t="s">
        <v>1339</v>
      </c>
      <c r="AD232" s="79">
        <v>6180</v>
      </c>
      <c r="AE232" s="79">
        <v>95</v>
      </c>
      <c r="AF232" s="79" t="s">
        <v>710</v>
      </c>
      <c r="AG232" s="79" t="s">
        <v>1340</v>
      </c>
      <c r="AH232" s="70" t="s">
        <v>725</v>
      </c>
      <c r="AI232" s="70" t="s">
        <v>1341</v>
      </c>
      <c r="AK232" s="78">
        <v>0.19</v>
      </c>
    </row>
    <row r="233" spans="1:37" x14ac:dyDescent="0.15">
      <c r="A233" s="70">
        <v>232</v>
      </c>
      <c r="B233" s="70" t="s">
        <v>200</v>
      </c>
      <c r="C233" s="78">
        <v>55.331000000000003</v>
      </c>
      <c r="D233" s="78">
        <v>11.145</v>
      </c>
      <c r="E233" s="70" t="s">
        <v>465</v>
      </c>
      <c r="F233" s="70" t="s">
        <v>673</v>
      </c>
      <c r="G233" s="70" t="s">
        <v>4</v>
      </c>
      <c r="H233" s="70" t="s">
        <v>5</v>
      </c>
      <c r="I233" s="70" t="s">
        <v>479</v>
      </c>
      <c r="J233" s="70" t="s">
        <v>821</v>
      </c>
      <c r="K233" s="70" t="s">
        <v>469</v>
      </c>
      <c r="M233" s="70" t="s">
        <v>488</v>
      </c>
      <c r="N233" s="70" t="s">
        <v>495</v>
      </c>
      <c r="O233" s="70" t="s">
        <v>696</v>
      </c>
      <c r="P233" s="72"/>
      <c r="Q233" s="72"/>
      <c r="R233" s="72"/>
      <c r="S233" s="72"/>
      <c r="T233" s="72"/>
      <c r="U233" s="72"/>
      <c r="V233" s="72"/>
      <c r="W233" s="72"/>
      <c r="X233" s="72"/>
      <c r="Y233" s="72"/>
      <c r="Z233" s="79"/>
      <c r="AA233" s="79" t="s">
        <v>822</v>
      </c>
      <c r="AB233" s="71">
        <v>0.70946399999999998</v>
      </c>
      <c r="AC233" s="79"/>
      <c r="AD233" s="79"/>
      <c r="AE233" s="79"/>
      <c r="AF233" s="70" t="s">
        <v>605</v>
      </c>
      <c r="AG233" s="79"/>
      <c r="AH233" s="70" t="s">
        <v>476</v>
      </c>
      <c r="AJ233" s="70" t="s">
        <v>624</v>
      </c>
      <c r="AK233" s="78">
        <v>0.19</v>
      </c>
    </row>
    <row r="234" spans="1:37" x14ac:dyDescent="0.15">
      <c r="A234" s="70">
        <v>233</v>
      </c>
      <c r="B234" s="70" t="s">
        <v>200</v>
      </c>
      <c r="C234" s="78">
        <v>55.331000000000003</v>
      </c>
      <c r="D234" s="78">
        <v>11.145</v>
      </c>
      <c r="E234" s="70" t="s">
        <v>465</v>
      </c>
      <c r="F234" s="70" t="s">
        <v>673</v>
      </c>
      <c r="G234" s="70" t="s">
        <v>4</v>
      </c>
      <c r="H234" s="70" t="s">
        <v>5</v>
      </c>
      <c r="I234" s="70" t="s">
        <v>479</v>
      </c>
      <c r="J234" s="70" t="s">
        <v>810</v>
      </c>
      <c r="K234" s="70" t="s">
        <v>811</v>
      </c>
      <c r="M234" s="70" t="s">
        <v>488</v>
      </c>
      <c r="N234" s="70" t="s">
        <v>495</v>
      </c>
      <c r="O234" s="70" t="s">
        <v>674</v>
      </c>
      <c r="P234" s="72"/>
      <c r="Q234" s="72"/>
      <c r="R234" s="72"/>
      <c r="S234" s="72"/>
      <c r="T234" s="72"/>
      <c r="U234" s="72"/>
      <c r="V234" s="72"/>
      <c r="W234" s="72"/>
      <c r="X234" s="72"/>
      <c r="Y234" s="72"/>
      <c r="Z234" s="79"/>
      <c r="AA234" s="79" t="s">
        <v>812</v>
      </c>
      <c r="AB234" s="71">
        <v>0.70971499999999998</v>
      </c>
      <c r="AC234" s="79"/>
      <c r="AD234" s="79"/>
      <c r="AE234" s="79"/>
      <c r="AF234" s="70" t="s">
        <v>605</v>
      </c>
      <c r="AG234" s="79"/>
      <c r="AH234" s="70" t="s">
        <v>476</v>
      </c>
      <c r="AJ234" s="70" t="s">
        <v>624</v>
      </c>
      <c r="AK234" s="78">
        <v>0.19</v>
      </c>
    </row>
    <row r="235" spans="1:37" x14ac:dyDescent="0.15">
      <c r="A235" s="70">
        <v>234</v>
      </c>
      <c r="B235" s="70" t="s">
        <v>200</v>
      </c>
      <c r="C235" s="78">
        <v>55.331000000000003</v>
      </c>
      <c r="D235" s="78">
        <v>11.145</v>
      </c>
      <c r="E235" s="70" t="s">
        <v>465</v>
      </c>
      <c r="F235" s="70" t="s">
        <v>673</v>
      </c>
      <c r="G235" s="70" t="s">
        <v>4</v>
      </c>
      <c r="H235" s="70" t="s">
        <v>5</v>
      </c>
      <c r="I235" s="70" t="s">
        <v>467</v>
      </c>
      <c r="J235" s="70" t="s">
        <v>521</v>
      </c>
      <c r="K235" s="70" t="s">
        <v>481</v>
      </c>
      <c r="M235" s="70" t="s">
        <v>488</v>
      </c>
      <c r="N235" s="70" t="s">
        <v>495</v>
      </c>
      <c r="O235" s="70" t="s">
        <v>674</v>
      </c>
      <c r="P235" s="72"/>
      <c r="Q235" s="72">
        <v>-14.9</v>
      </c>
      <c r="R235" s="72"/>
      <c r="S235" s="72"/>
      <c r="T235" s="72"/>
      <c r="U235" s="72"/>
      <c r="V235" s="72"/>
      <c r="W235" s="72"/>
      <c r="X235" s="72"/>
      <c r="Y235" s="72"/>
      <c r="Z235" s="79"/>
      <c r="AA235" s="79"/>
      <c r="AB235" s="71"/>
      <c r="AC235" s="79" t="s">
        <v>686</v>
      </c>
      <c r="AD235" s="79">
        <v>6760</v>
      </c>
      <c r="AE235" s="79">
        <v>75</v>
      </c>
      <c r="AF235" s="79" t="s">
        <v>687</v>
      </c>
      <c r="AG235" s="79" t="s">
        <v>688</v>
      </c>
      <c r="AH235" s="70" t="s">
        <v>689</v>
      </c>
      <c r="AJ235" s="70" t="s">
        <v>624</v>
      </c>
      <c r="AK235" s="78">
        <v>0.19</v>
      </c>
    </row>
    <row r="236" spans="1:37" x14ac:dyDescent="0.15">
      <c r="A236" s="70">
        <v>235</v>
      </c>
      <c r="B236" s="70" t="s">
        <v>200</v>
      </c>
      <c r="C236" s="78">
        <v>55.331000000000003</v>
      </c>
      <c r="D236" s="78">
        <v>11.145</v>
      </c>
      <c r="E236" s="70" t="s">
        <v>465</v>
      </c>
      <c r="F236" s="70" t="s">
        <v>673</v>
      </c>
      <c r="G236" s="70" t="s">
        <v>4</v>
      </c>
      <c r="H236" s="70" t="s">
        <v>5</v>
      </c>
      <c r="I236" s="70" t="s">
        <v>467</v>
      </c>
      <c r="J236" s="70" t="s">
        <v>521</v>
      </c>
      <c r="K236" s="70" t="s">
        <v>481</v>
      </c>
      <c r="M236" s="70" t="s">
        <v>488</v>
      </c>
      <c r="N236" s="70" t="s">
        <v>495</v>
      </c>
      <c r="O236" s="70" t="s">
        <v>674</v>
      </c>
      <c r="P236" s="72">
        <v>31.1</v>
      </c>
      <c r="Q236" s="72">
        <v>-15.9</v>
      </c>
      <c r="R236" s="72">
        <v>11.2</v>
      </c>
      <c r="S236" s="72">
        <v>12.3</v>
      </c>
      <c r="T236" s="72"/>
      <c r="U236" s="72"/>
      <c r="V236" s="72">
        <f>P236/R236*14/12</f>
        <v>3.2395833333333335</v>
      </c>
      <c r="W236" s="72"/>
      <c r="X236" s="72"/>
      <c r="Y236" s="72">
        <v>19.399999999999999</v>
      </c>
      <c r="Z236" s="79"/>
      <c r="AA236" s="79"/>
      <c r="AB236" s="71"/>
      <c r="AC236" s="79" t="s">
        <v>675</v>
      </c>
      <c r="AD236" s="79">
        <v>6263</v>
      </c>
      <c r="AE236" s="79">
        <v>36</v>
      </c>
      <c r="AF236" s="79" t="s">
        <v>676</v>
      </c>
      <c r="AG236" s="79" t="s">
        <v>677</v>
      </c>
      <c r="AH236" s="70" t="s">
        <v>610</v>
      </c>
      <c r="AJ236" s="70" t="s">
        <v>624</v>
      </c>
      <c r="AK236" s="78">
        <v>0.19</v>
      </c>
    </row>
    <row r="237" spans="1:37" x14ac:dyDescent="0.15">
      <c r="A237" s="70">
        <v>236</v>
      </c>
      <c r="B237" s="70" t="s">
        <v>205</v>
      </c>
      <c r="C237" s="78">
        <v>56.655327</v>
      </c>
      <c r="D237" s="78">
        <v>8.8634350000000008</v>
      </c>
      <c r="E237" s="70" t="s">
        <v>572</v>
      </c>
      <c r="F237" s="70" t="s">
        <v>859</v>
      </c>
      <c r="G237" s="70" t="s">
        <v>1100</v>
      </c>
      <c r="H237" s="70" t="s">
        <v>12</v>
      </c>
      <c r="I237" s="70" t="s">
        <v>467</v>
      </c>
      <c r="J237" s="70" t="s">
        <v>1101</v>
      </c>
      <c r="N237" s="70" t="s">
        <v>495</v>
      </c>
      <c r="P237" s="72"/>
      <c r="Q237" s="72">
        <v>-18.899999999999999</v>
      </c>
      <c r="R237" s="72"/>
      <c r="S237" s="72">
        <v>10.1</v>
      </c>
      <c r="T237" s="72"/>
      <c r="U237" s="72"/>
      <c r="V237" s="72">
        <v>3.4</v>
      </c>
      <c r="W237" s="72"/>
      <c r="X237" s="72"/>
      <c r="Y237" s="72">
        <v>2.9</v>
      </c>
      <c r="Z237" s="79"/>
      <c r="AA237" s="79"/>
      <c r="AB237" s="71"/>
      <c r="AC237" s="79" t="s">
        <v>1202</v>
      </c>
      <c r="AD237" s="79">
        <v>4697</v>
      </c>
      <c r="AE237" s="79">
        <v>34</v>
      </c>
      <c r="AF237" s="79" t="s">
        <v>576</v>
      </c>
      <c r="AG237" s="79" t="s">
        <v>1203</v>
      </c>
      <c r="AH237" s="70" t="s">
        <v>704</v>
      </c>
      <c r="AI237" s="70" t="s">
        <v>1204</v>
      </c>
      <c r="AK237" s="78">
        <v>3.34</v>
      </c>
    </row>
    <row r="238" spans="1:37" x14ac:dyDescent="0.15">
      <c r="A238" s="70">
        <v>237</v>
      </c>
      <c r="B238" s="70" t="s">
        <v>205</v>
      </c>
      <c r="C238" s="78">
        <v>56.655327</v>
      </c>
      <c r="D238" s="78">
        <v>8.8634350000000008</v>
      </c>
      <c r="E238" s="70" t="s">
        <v>572</v>
      </c>
      <c r="F238" s="70" t="s">
        <v>859</v>
      </c>
      <c r="G238" s="70" t="s">
        <v>543</v>
      </c>
      <c r="H238" s="70" t="s">
        <v>19</v>
      </c>
      <c r="I238" s="70" t="s">
        <v>467</v>
      </c>
      <c r="J238" s="70" t="s">
        <v>907</v>
      </c>
      <c r="P238" s="72"/>
      <c r="Q238" s="72">
        <v>-20</v>
      </c>
      <c r="R238" s="72"/>
      <c r="S238" s="72">
        <v>9.6</v>
      </c>
      <c r="T238" s="72"/>
      <c r="U238" s="72"/>
      <c r="V238" s="72"/>
      <c r="W238" s="72"/>
      <c r="X238" s="72"/>
      <c r="Y238" s="72"/>
      <c r="Z238" s="79"/>
      <c r="AA238" s="79"/>
      <c r="AB238" s="71"/>
      <c r="AC238" s="79" t="s">
        <v>1137</v>
      </c>
      <c r="AD238" s="79">
        <v>4142</v>
      </c>
      <c r="AE238" s="79">
        <v>33</v>
      </c>
      <c r="AF238" s="79" t="s">
        <v>474</v>
      </c>
      <c r="AG238" s="79" t="s">
        <v>1138</v>
      </c>
      <c r="AH238" s="70" t="s">
        <v>969</v>
      </c>
      <c r="AI238" s="70" t="s">
        <v>1139</v>
      </c>
      <c r="AK238" s="78">
        <v>3.34</v>
      </c>
    </row>
    <row r="239" spans="1:37" x14ac:dyDescent="0.15">
      <c r="A239" s="70">
        <v>238</v>
      </c>
      <c r="B239" s="70" t="s">
        <v>205</v>
      </c>
      <c r="C239" s="78">
        <v>56.655327</v>
      </c>
      <c r="D239" s="78">
        <v>8.8634350000000008</v>
      </c>
      <c r="E239" s="70" t="s">
        <v>572</v>
      </c>
      <c r="F239" s="70" t="s">
        <v>859</v>
      </c>
      <c r="G239" s="70" t="s">
        <v>1100</v>
      </c>
      <c r="H239" s="70" t="s">
        <v>12</v>
      </c>
      <c r="I239" s="70" t="s">
        <v>479</v>
      </c>
      <c r="J239" s="70" t="s">
        <v>479</v>
      </c>
      <c r="P239" s="72"/>
      <c r="Q239" s="72">
        <v>-20</v>
      </c>
      <c r="R239" s="72"/>
      <c r="S239" s="72">
        <v>9.8000000000000007</v>
      </c>
      <c r="T239" s="72"/>
      <c r="U239" s="72"/>
      <c r="V239" s="72">
        <v>3.2</v>
      </c>
      <c r="W239" s="72"/>
      <c r="X239" s="72"/>
      <c r="Y239" s="72"/>
      <c r="Z239" s="79">
        <v>29.2</v>
      </c>
      <c r="AA239" s="79"/>
      <c r="AB239" s="71"/>
      <c r="AC239" s="79"/>
      <c r="AD239" s="79"/>
      <c r="AE239" s="79"/>
      <c r="AF239" s="79" t="s">
        <v>605</v>
      </c>
      <c r="AG239" s="79"/>
      <c r="AH239" s="70" t="s">
        <v>969</v>
      </c>
      <c r="AI239" s="70" t="s">
        <v>1511</v>
      </c>
      <c r="AK239" s="78">
        <v>3.34</v>
      </c>
    </row>
    <row r="240" spans="1:37" x14ac:dyDescent="0.15">
      <c r="A240" s="70">
        <v>239</v>
      </c>
      <c r="B240" s="70" t="s">
        <v>205</v>
      </c>
      <c r="C240" s="78">
        <v>56.655327</v>
      </c>
      <c r="D240" s="78">
        <v>8.8634350000000008</v>
      </c>
      <c r="E240" s="70" t="s">
        <v>572</v>
      </c>
      <c r="F240" s="70" t="s">
        <v>859</v>
      </c>
      <c r="G240" s="70" t="s">
        <v>543</v>
      </c>
      <c r="H240" s="70" t="s">
        <v>19</v>
      </c>
      <c r="I240" s="70" t="s">
        <v>479</v>
      </c>
      <c r="J240" s="70" t="s">
        <v>479</v>
      </c>
      <c r="P240" s="72"/>
      <c r="Q240" s="72">
        <v>-20.399999999999999</v>
      </c>
      <c r="R240" s="72"/>
      <c r="S240" s="72">
        <v>9.6</v>
      </c>
      <c r="T240" s="72"/>
      <c r="U240" s="72"/>
      <c r="V240" s="72">
        <v>3.2</v>
      </c>
      <c r="W240" s="72"/>
      <c r="X240" s="72"/>
      <c r="Y240" s="72"/>
      <c r="Z240" s="79">
        <v>36.299999999999997</v>
      </c>
      <c r="AA240" s="79"/>
      <c r="AB240" s="71"/>
      <c r="AC240" s="79"/>
      <c r="AD240" s="79"/>
      <c r="AE240" s="79"/>
      <c r="AF240" s="79" t="s">
        <v>605</v>
      </c>
      <c r="AG240" s="79"/>
      <c r="AH240" s="70" t="s">
        <v>969</v>
      </c>
      <c r="AI240" s="70" t="s">
        <v>1520</v>
      </c>
      <c r="AK240" s="78">
        <v>3.34</v>
      </c>
    </row>
    <row r="241" spans="1:37" x14ac:dyDescent="0.15">
      <c r="A241" s="70">
        <v>240</v>
      </c>
      <c r="B241" s="70" t="s">
        <v>206</v>
      </c>
      <c r="C241" s="78">
        <v>55.703000000000003</v>
      </c>
      <c r="D241" s="78">
        <v>11.855</v>
      </c>
      <c r="E241" s="70" t="s">
        <v>465</v>
      </c>
      <c r="F241" s="70" t="s">
        <v>859</v>
      </c>
      <c r="G241" s="70" t="s">
        <v>20</v>
      </c>
      <c r="I241" s="70" t="s">
        <v>501</v>
      </c>
      <c r="J241" s="70" t="s">
        <v>860</v>
      </c>
      <c r="K241" s="70" t="s">
        <v>861</v>
      </c>
      <c r="M241" s="72" t="s">
        <v>470</v>
      </c>
      <c r="N241" s="72" t="s">
        <v>471</v>
      </c>
      <c r="O241" s="72" t="s">
        <v>471</v>
      </c>
      <c r="P241" s="72"/>
      <c r="Q241" s="72">
        <v>-20.5</v>
      </c>
      <c r="R241" s="72"/>
      <c r="S241" s="72">
        <v>9.6999999999999993</v>
      </c>
      <c r="T241" s="72"/>
      <c r="U241" s="72"/>
      <c r="V241" s="72">
        <v>3.19</v>
      </c>
      <c r="W241" s="72"/>
      <c r="X241" s="72"/>
      <c r="Y241" s="72"/>
      <c r="Z241" s="79"/>
      <c r="AA241" s="79" t="s">
        <v>862</v>
      </c>
      <c r="AB241" s="71">
        <v>0.71138199999999996</v>
      </c>
      <c r="AC241" s="79" t="s">
        <v>863</v>
      </c>
      <c r="AD241" s="79">
        <v>3710</v>
      </c>
      <c r="AE241" s="79">
        <v>35</v>
      </c>
      <c r="AF241" s="79" t="s">
        <v>474</v>
      </c>
      <c r="AG241" s="79" t="s">
        <v>864</v>
      </c>
      <c r="AH241" s="70" t="s">
        <v>476</v>
      </c>
      <c r="AI241" s="70" t="s">
        <v>865</v>
      </c>
      <c r="AJ241" s="70" t="s">
        <v>866</v>
      </c>
      <c r="AK241" s="78">
        <v>1.44</v>
      </c>
    </row>
    <row r="242" spans="1:37" x14ac:dyDescent="0.15">
      <c r="A242" s="70">
        <v>241</v>
      </c>
      <c r="B242" s="70" t="s">
        <v>207</v>
      </c>
      <c r="C242" s="78">
        <v>56.484999999999999</v>
      </c>
      <c r="D242" s="78">
        <v>9.827</v>
      </c>
      <c r="E242" s="70" t="s">
        <v>572</v>
      </c>
      <c r="F242" s="70" t="s">
        <v>487</v>
      </c>
      <c r="G242" s="70" t="s">
        <v>11</v>
      </c>
      <c r="H242" s="70" t="s">
        <v>12</v>
      </c>
      <c r="I242" s="70" t="s">
        <v>467</v>
      </c>
      <c r="J242" s="70" t="s">
        <v>468</v>
      </c>
      <c r="K242" s="70" t="s">
        <v>469</v>
      </c>
      <c r="M242" s="70" t="s">
        <v>470</v>
      </c>
      <c r="N242" s="70" t="s">
        <v>613</v>
      </c>
      <c r="P242" s="72"/>
      <c r="Q242" s="72"/>
      <c r="R242" s="72"/>
      <c r="S242" s="72"/>
      <c r="T242" s="72"/>
      <c r="U242" s="72"/>
      <c r="V242" s="72"/>
      <c r="W242" s="72"/>
      <c r="X242" s="72"/>
      <c r="Y242" s="72"/>
      <c r="Z242" s="79"/>
      <c r="AA242" s="79" t="s">
        <v>614</v>
      </c>
      <c r="AB242" s="71">
        <v>0.70883499999999999</v>
      </c>
      <c r="AC242" s="79" t="s">
        <v>615</v>
      </c>
      <c r="AD242" s="79">
        <v>4674</v>
      </c>
      <c r="AE242" s="79">
        <v>51</v>
      </c>
      <c r="AF242" s="79" t="s">
        <v>616</v>
      </c>
      <c r="AG242" s="79" t="s">
        <v>617</v>
      </c>
      <c r="AH242" s="70" t="s">
        <v>476</v>
      </c>
      <c r="AI242" s="70" t="s">
        <v>618</v>
      </c>
      <c r="AJ242" s="70" t="s">
        <v>477</v>
      </c>
      <c r="AK242" s="78">
        <v>16.55</v>
      </c>
    </row>
    <row r="243" spans="1:37" x14ac:dyDescent="0.15">
      <c r="A243" s="70">
        <v>242</v>
      </c>
      <c r="B243" s="70" t="s">
        <v>209</v>
      </c>
      <c r="C243" s="78">
        <v>55.545000000000002</v>
      </c>
      <c r="D243" s="78">
        <v>10.622</v>
      </c>
      <c r="E243" s="70" t="s">
        <v>542</v>
      </c>
      <c r="F243" s="70" t="s">
        <v>534</v>
      </c>
      <c r="G243" s="70" t="s">
        <v>4</v>
      </c>
      <c r="H243" s="70" t="s">
        <v>5</v>
      </c>
      <c r="I243" s="70" t="s">
        <v>501</v>
      </c>
      <c r="J243" s="70" t="s">
        <v>650</v>
      </c>
      <c r="K243" s="70" t="s">
        <v>469</v>
      </c>
      <c r="M243" s="72" t="s">
        <v>470</v>
      </c>
      <c r="N243" s="72" t="s">
        <v>588</v>
      </c>
      <c r="O243" s="72" t="s">
        <v>651</v>
      </c>
      <c r="P243" s="72"/>
      <c r="Q243" s="72">
        <v>-10.1</v>
      </c>
      <c r="R243" s="72"/>
      <c r="S243" s="72">
        <v>14.5</v>
      </c>
      <c r="T243" s="72"/>
      <c r="U243" s="72"/>
      <c r="V243" s="72">
        <v>3.2</v>
      </c>
      <c r="W243" s="72"/>
      <c r="X243" s="72"/>
      <c r="Y243" s="72"/>
      <c r="Z243" s="79"/>
      <c r="AA243" s="79" t="s">
        <v>652</v>
      </c>
      <c r="AB243" s="71">
        <v>0.70954799999999996</v>
      </c>
      <c r="AC243" s="79" t="s">
        <v>653</v>
      </c>
      <c r="AD243" s="79">
        <v>5496</v>
      </c>
      <c r="AE243" s="79">
        <v>57</v>
      </c>
      <c r="AF243" s="72" t="s">
        <v>633</v>
      </c>
      <c r="AG243" s="79" t="s">
        <v>654</v>
      </c>
      <c r="AH243" s="70" t="s">
        <v>476</v>
      </c>
      <c r="AI243" s="70" t="s">
        <v>471</v>
      </c>
      <c r="AJ243" s="70" t="s">
        <v>624</v>
      </c>
      <c r="AK243" s="78">
        <v>0.23</v>
      </c>
    </row>
    <row r="244" spans="1:37" x14ac:dyDescent="0.15">
      <c r="A244" s="70">
        <v>243</v>
      </c>
      <c r="B244" s="70" t="s">
        <v>217</v>
      </c>
      <c r="C244" s="78">
        <v>56.817585000000001</v>
      </c>
      <c r="D244" s="78">
        <v>8.2485239999999997</v>
      </c>
      <c r="E244" s="70" t="s">
        <v>572</v>
      </c>
      <c r="G244" s="70" t="s">
        <v>493</v>
      </c>
      <c r="H244" s="70" t="s">
        <v>12</v>
      </c>
      <c r="I244" s="70" t="s">
        <v>467</v>
      </c>
      <c r="J244" s="70" t="s">
        <v>907</v>
      </c>
      <c r="L244" s="70" t="s">
        <v>966</v>
      </c>
      <c r="M244" s="72"/>
      <c r="N244" s="72" t="s">
        <v>495</v>
      </c>
      <c r="O244" s="72"/>
      <c r="P244" s="72"/>
      <c r="Q244" s="72"/>
      <c r="R244" s="72"/>
      <c r="S244" s="72"/>
      <c r="T244" s="72"/>
      <c r="U244" s="72"/>
      <c r="V244" s="72"/>
      <c r="W244" s="72"/>
      <c r="X244" s="72"/>
      <c r="Y244" s="72"/>
      <c r="Z244" s="79"/>
      <c r="AA244" s="79"/>
      <c r="AB244" s="71"/>
      <c r="AC244" s="79" t="s">
        <v>1552</v>
      </c>
      <c r="AD244" s="79">
        <v>4656</v>
      </c>
      <c r="AE244" s="79">
        <v>49</v>
      </c>
      <c r="AF244" s="79" t="s">
        <v>616</v>
      </c>
      <c r="AG244" s="79" t="s">
        <v>1553</v>
      </c>
      <c r="AH244" s="70" t="s">
        <v>969</v>
      </c>
      <c r="AI244" s="70" t="s">
        <v>1554</v>
      </c>
      <c r="AK244" s="78">
        <v>0.09</v>
      </c>
    </row>
    <row r="245" spans="1:37" x14ac:dyDescent="0.15">
      <c r="A245" s="70">
        <v>244</v>
      </c>
      <c r="B245" s="70" t="s">
        <v>219</v>
      </c>
      <c r="C245" s="78">
        <v>55.134</v>
      </c>
      <c r="D245" s="78">
        <v>10.903</v>
      </c>
      <c r="E245" s="70" t="s">
        <v>533</v>
      </c>
      <c r="F245" s="70" t="s">
        <v>534</v>
      </c>
      <c r="G245" s="70" t="s">
        <v>11</v>
      </c>
      <c r="H245" s="70" t="s">
        <v>12</v>
      </c>
      <c r="I245" s="70" t="s">
        <v>501</v>
      </c>
      <c r="J245" s="70" t="s">
        <v>535</v>
      </c>
      <c r="K245" s="70" t="s">
        <v>536</v>
      </c>
      <c r="M245" s="72" t="s">
        <v>470</v>
      </c>
      <c r="N245" s="72" t="s">
        <v>495</v>
      </c>
      <c r="O245" s="72" t="s">
        <v>537</v>
      </c>
      <c r="P245" s="72"/>
      <c r="Q245" s="72">
        <v>-20.100000000000001</v>
      </c>
      <c r="R245" s="72"/>
      <c r="S245" s="72">
        <v>9.1</v>
      </c>
      <c r="T245" s="72"/>
      <c r="U245" s="72"/>
      <c r="V245" s="72">
        <v>3.21</v>
      </c>
      <c r="W245" s="72"/>
      <c r="X245" s="72"/>
      <c r="Y245" s="72"/>
      <c r="Z245" s="79"/>
      <c r="AA245" s="79" t="s">
        <v>538</v>
      </c>
      <c r="AB245" s="71">
        <v>0.71080699999999997</v>
      </c>
      <c r="AC245" s="79" t="s">
        <v>539</v>
      </c>
      <c r="AD245" s="79">
        <v>4843</v>
      </c>
      <c r="AE245" s="79">
        <v>40</v>
      </c>
      <c r="AF245" s="72" t="s">
        <v>474</v>
      </c>
      <c r="AG245" s="79" t="s">
        <v>540</v>
      </c>
      <c r="AH245" s="70" t="s">
        <v>476</v>
      </c>
      <c r="AI245" s="70" t="s">
        <v>541</v>
      </c>
      <c r="AJ245" s="70" t="s">
        <v>477</v>
      </c>
      <c r="AK245" s="78">
        <v>0.04</v>
      </c>
    </row>
    <row r="246" spans="1:37" x14ac:dyDescent="0.15">
      <c r="A246" s="70">
        <v>245</v>
      </c>
      <c r="B246" s="70" t="s">
        <v>219</v>
      </c>
      <c r="C246" s="78">
        <v>55.134</v>
      </c>
      <c r="D246" s="78">
        <v>10.903</v>
      </c>
      <c r="E246" s="70" t="s">
        <v>533</v>
      </c>
      <c r="F246" s="70" t="s">
        <v>534</v>
      </c>
      <c r="G246" s="70" t="s">
        <v>11</v>
      </c>
      <c r="H246" s="70" t="s">
        <v>12</v>
      </c>
      <c r="I246" s="70" t="s">
        <v>467</v>
      </c>
      <c r="J246" s="70" t="s">
        <v>753</v>
      </c>
      <c r="L246" s="70" t="s">
        <v>976</v>
      </c>
      <c r="P246" s="72"/>
      <c r="Q246" s="72">
        <v>-19.3</v>
      </c>
      <c r="R246" s="72"/>
      <c r="S246" s="72"/>
      <c r="T246" s="72"/>
      <c r="U246" s="72"/>
      <c r="V246" s="72"/>
      <c r="W246" s="72"/>
      <c r="X246" s="72"/>
      <c r="Y246" s="72"/>
      <c r="Z246" s="79"/>
      <c r="AA246" s="79"/>
      <c r="AB246" s="71"/>
      <c r="AC246" s="79" t="s">
        <v>1209</v>
      </c>
      <c r="AD246" s="79">
        <v>4620</v>
      </c>
      <c r="AE246" s="79">
        <v>100</v>
      </c>
      <c r="AF246" s="72" t="s">
        <v>576</v>
      </c>
      <c r="AG246" s="79" t="s">
        <v>1210</v>
      </c>
      <c r="AH246" s="70" t="s">
        <v>1211</v>
      </c>
      <c r="AK246" s="78">
        <v>0.04</v>
      </c>
    </row>
    <row r="247" spans="1:37" x14ac:dyDescent="0.15">
      <c r="A247" s="70">
        <v>246</v>
      </c>
      <c r="B247" s="70" t="s">
        <v>221</v>
      </c>
      <c r="C247" s="78">
        <v>55.758000000000003</v>
      </c>
      <c r="D247" s="78">
        <v>12.007</v>
      </c>
      <c r="E247" s="70" t="s">
        <v>465</v>
      </c>
      <c r="F247" s="70" t="s">
        <v>534</v>
      </c>
      <c r="G247" s="70" t="s">
        <v>20</v>
      </c>
      <c r="I247" s="70" t="s">
        <v>479</v>
      </c>
      <c r="J247" s="70" t="s">
        <v>479</v>
      </c>
      <c r="M247" s="72" t="s">
        <v>488</v>
      </c>
      <c r="N247" s="72" t="s">
        <v>588</v>
      </c>
      <c r="O247" s="72"/>
      <c r="P247" s="72"/>
      <c r="Q247" s="72"/>
      <c r="R247" s="72"/>
      <c r="S247" s="72"/>
      <c r="T247" s="72"/>
      <c r="U247" s="72"/>
      <c r="V247" s="72"/>
      <c r="W247" s="72"/>
      <c r="X247" s="72"/>
      <c r="Y247" s="72"/>
      <c r="Z247" s="79"/>
      <c r="AA247" s="79" t="s">
        <v>1502</v>
      </c>
      <c r="AB247" s="71">
        <v>0.70984999999999998</v>
      </c>
      <c r="AC247" s="79"/>
      <c r="AD247" s="79"/>
      <c r="AE247" s="79"/>
      <c r="AF247" s="70" t="s">
        <v>605</v>
      </c>
      <c r="AG247" s="79"/>
      <c r="AH247" s="70" t="s">
        <v>476</v>
      </c>
      <c r="AK247" s="78">
        <v>3.04</v>
      </c>
    </row>
    <row r="248" spans="1:37" x14ac:dyDescent="0.15">
      <c r="A248" s="70">
        <v>247</v>
      </c>
      <c r="B248" s="70" t="s">
        <v>221</v>
      </c>
      <c r="C248" s="78">
        <v>55.758000000000003</v>
      </c>
      <c r="D248" s="78">
        <v>12.007</v>
      </c>
      <c r="E248" s="70" t="s">
        <v>465</v>
      </c>
      <c r="F248" s="70" t="s">
        <v>534</v>
      </c>
      <c r="G248" s="70" t="s">
        <v>20</v>
      </c>
      <c r="I248" s="70" t="s">
        <v>479</v>
      </c>
      <c r="J248" s="70" t="s">
        <v>479</v>
      </c>
      <c r="M248" s="72" t="s">
        <v>488</v>
      </c>
      <c r="N248" s="72" t="s">
        <v>588</v>
      </c>
      <c r="O248" s="72" t="s">
        <v>471</v>
      </c>
      <c r="P248" s="72"/>
      <c r="Q248" s="72">
        <v>-19.7</v>
      </c>
      <c r="R248" s="72"/>
      <c r="S248" s="72">
        <v>8.3000000000000007</v>
      </c>
      <c r="T248" s="72"/>
      <c r="U248" s="72"/>
      <c r="V248" s="72">
        <v>3.17</v>
      </c>
      <c r="W248" s="72"/>
      <c r="X248" s="72"/>
      <c r="Y248" s="72"/>
      <c r="Z248" s="79"/>
      <c r="AA248" s="79"/>
      <c r="AB248" s="71"/>
      <c r="AC248" s="79" t="s">
        <v>946</v>
      </c>
      <c r="AD248" s="79">
        <v>3448</v>
      </c>
      <c r="AE248" s="79">
        <v>37</v>
      </c>
      <c r="AF248" s="79" t="s">
        <v>474</v>
      </c>
      <c r="AG248" s="79" t="s">
        <v>947</v>
      </c>
      <c r="AH248" s="70" t="s">
        <v>476</v>
      </c>
      <c r="AI248" s="70" t="s">
        <v>471</v>
      </c>
      <c r="AK248" s="78">
        <v>3.04</v>
      </c>
    </row>
    <row r="249" spans="1:37" x14ac:dyDescent="0.15">
      <c r="A249" s="70">
        <v>248</v>
      </c>
      <c r="B249" s="70" t="s">
        <v>221</v>
      </c>
      <c r="C249" s="78">
        <v>55.758000000000003</v>
      </c>
      <c r="D249" s="78">
        <v>12.007</v>
      </c>
      <c r="E249" s="70" t="s">
        <v>465</v>
      </c>
      <c r="F249" s="70" t="s">
        <v>534</v>
      </c>
      <c r="G249" s="70" t="s">
        <v>20</v>
      </c>
      <c r="I249" s="70" t="s">
        <v>479</v>
      </c>
      <c r="J249" s="70" t="s">
        <v>479</v>
      </c>
      <c r="M249" s="72" t="s">
        <v>488</v>
      </c>
      <c r="N249" s="72" t="s">
        <v>588</v>
      </c>
      <c r="O249" s="72"/>
      <c r="P249" s="72"/>
      <c r="Q249" s="72">
        <v>-18.8</v>
      </c>
      <c r="R249" s="72"/>
      <c r="S249" s="72">
        <v>9.3000000000000007</v>
      </c>
      <c r="T249" s="72"/>
      <c r="U249" s="72"/>
      <c r="V249" s="72">
        <v>3.19</v>
      </c>
      <c r="W249" s="72"/>
      <c r="X249" s="72"/>
      <c r="Y249" s="72"/>
      <c r="Z249" s="79"/>
      <c r="AA249" s="79"/>
      <c r="AB249" s="71"/>
      <c r="AC249" s="79" t="s">
        <v>1205</v>
      </c>
      <c r="AD249" s="79">
        <v>3425</v>
      </c>
      <c r="AE249" s="79">
        <v>59</v>
      </c>
      <c r="AF249" s="79" t="s">
        <v>576</v>
      </c>
      <c r="AG249" s="79" t="s">
        <v>1206</v>
      </c>
      <c r="AH249" s="70" t="s">
        <v>476</v>
      </c>
      <c r="AK249" s="78">
        <v>3.04</v>
      </c>
    </row>
    <row r="250" spans="1:37" x14ac:dyDescent="0.15">
      <c r="A250" s="70">
        <v>249</v>
      </c>
      <c r="B250" s="70" t="s">
        <v>221</v>
      </c>
      <c r="C250" s="78">
        <v>55.758000000000003</v>
      </c>
      <c r="D250" s="78">
        <v>12.007</v>
      </c>
      <c r="E250" s="70" t="s">
        <v>465</v>
      </c>
      <c r="F250" s="70" t="s">
        <v>534</v>
      </c>
      <c r="G250" s="70" t="s">
        <v>4</v>
      </c>
      <c r="H250" s="70" t="s">
        <v>5</v>
      </c>
      <c r="I250" s="70" t="s">
        <v>467</v>
      </c>
      <c r="M250" s="72"/>
      <c r="N250" s="72"/>
      <c r="O250" s="72"/>
      <c r="P250" s="72"/>
      <c r="Q250" s="72">
        <v>-17.8</v>
      </c>
      <c r="R250" s="72"/>
      <c r="S250" s="72"/>
      <c r="T250" s="72"/>
      <c r="U250" s="72"/>
      <c r="V250" s="72"/>
      <c r="W250" s="72"/>
      <c r="X250" s="72"/>
      <c r="Y250" s="72"/>
      <c r="Z250" s="79"/>
      <c r="AA250" s="79"/>
      <c r="AB250" s="71"/>
      <c r="AC250" s="79" t="s">
        <v>1233</v>
      </c>
      <c r="AD250" s="79">
        <v>5680</v>
      </c>
      <c r="AE250" s="79">
        <v>45</v>
      </c>
      <c r="AF250" s="72" t="s">
        <v>602</v>
      </c>
      <c r="AG250" s="79" t="s">
        <v>1234</v>
      </c>
      <c r="AH250" s="70" t="s">
        <v>1235</v>
      </c>
      <c r="AK250" s="78">
        <v>3.04</v>
      </c>
    </row>
    <row r="251" spans="1:37" x14ac:dyDescent="0.15">
      <c r="A251" s="70">
        <v>250</v>
      </c>
      <c r="B251" s="70" t="s">
        <v>221</v>
      </c>
      <c r="C251" s="78">
        <v>55.758000000000003</v>
      </c>
      <c r="D251" s="78">
        <v>12.007</v>
      </c>
      <c r="E251" s="70" t="s">
        <v>465</v>
      </c>
      <c r="F251" s="70" t="s">
        <v>534</v>
      </c>
      <c r="G251" s="70" t="s">
        <v>4</v>
      </c>
      <c r="H251" s="70" t="s">
        <v>5</v>
      </c>
      <c r="I251" s="70" t="s">
        <v>467</v>
      </c>
      <c r="M251" s="72"/>
      <c r="N251" s="72"/>
      <c r="O251" s="72"/>
      <c r="P251" s="72"/>
      <c r="Q251" s="72">
        <v>-13.1</v>
      </c>
      <c r="R251" s="72"/>
      <c r="S251" s="72"/>
      <c r="T251" s="72"/>
      <c r="U251" s="72"/>
      <c r="V251" s="72"/>
      <c r="W251" s="72"/>
      <c r="X251" s="72"/>
      <c r="Y251" s="72"/>
      <c r="Z251" s="79"/>
      <c r="AA251" s="79"/>
      <c r="AB251" s="71"/>
      <c r="AC251" s="79" t="s">
        <v>1345</v>
      </c>
      <c r="AD251" s="79">
        <v>6535</v>
      </c>
      <c r="AE251" s="79">
        <v>40</v>
      </c>
      <c r="AF251" s="72" t="s">
        <v>719</v>
      </c>
      <c r="AG251" s="79" t="s">
        <v>1346</v>
      </c>
      <c r="AH251" s="70" t="s">
        <v>1235</v>
      </c>
      <c r="AK251" s="78">
        <v>3.04</v>
      </c>
    </row>
    <row r="252" spans="1:37" x14ac:dyDescent="0.15">
      <c r="A252" s="70">
        <v>251</v>
      </c>
      <c r="B252" s="70" t="s">
        <v>223</v>
      </c>
      <c r="C252" s="78">
        <v>54.865000000000002</v>
      </c>
      <c r="D252" s="78">
        <v>11.840999999999999</v>
      </c>
      <c r="E252" s="70" t="s">
        <v>507</v>
      </c>
      <c r="F252" s="70" t="s">
        <v>487</v>
      </c>
      <c r="G252" s="70" t="s">
        <v>11</v>
      </c>
      <c r="H252" s="70" t="s">
        <v>12</v>
      </c>
      <c r="I252" s="70" t="s">
        <v>467</v>
      </c>
      <c r="J252" s="70" t="s">
        <v>993</v>
      </c>
      <c r="K252" s="70" t="s">
        <v>481</v>
      </c>
      <c r="M252" s="72" t="s">
        <v>488</v>
      </c>
      <c r="N252" s="72" t="s">
        <v>560</v>
      </c>
      <c r="O252" s="72" t="s">
        <v>994</v>
      </c>
      <c r="P252" s="72"/>
      <c r="Q252" s="72">
        <v>-20</v>
      </c>
      <c r="R252" s="72"/>
      <c r="S252" s="72">
        <v>11</v>
      </c>
      <c r="T252" s="72"/>
      <c r="U252" s="72"/>
      <c r="V252" s="72">
        <v>3.23</v>
      </c>
      <c r="W252" s="72"/>
      <c r="X252" s="72"/>
      <c r="Y252" s="72"/>
      <c r="Z252" s="79"/>
      <c r="AA252" s="79" t="s">
        <v>995</v>
      </c>
      <c r="AB252" s="71">
        <v>0.71052499999999996</v>
      </c>
      <c r="AC252" s="79" t="s">
        <v>996</v>
      </c>
      <c r="AD252" s="79">
        <v>4688</v>
      </c>
      <c r="AE252" s="79">
        <v>31</v>
      </c>
      <c r="AF252" s="79" t="s">
        <v>474</v>
      </c>
      <c r="AG252" s="79" t="s">
        <v>997</v>
      </c>
      <c r="AH252" s="70" t="s">
        <v>476</v>
      </c>
      <c r="AI252" s="70" t="s">
        <v>998</v>
      </c>
      <c r="AK252" s="78">
        <v>3.74</v>
      </c>
    </row>
    <row r="253" spans="1:37" x14ac:dyDescent="0.15">
      <c r="A253" s="70">
        <v>252</v>
      </c>
      <c r="B253" s="70" t="s">
        <v>223</v>
      </c>
      <c r="C253" s="78">
        <v>54.865000000000002</v>
      </c>
      <c r="D253" s="78">
        <v>11.840999999999999</v>
      </c>
      <c r="E253" s="70" t="s">
        <v>507</v>
      </c>
      <c r="F253" s="70" t="s">
        <v>487</v>
      </c>
      <c r="G253" s="70" t="s">
        <v>11</v>
      </c>
      <c r="H253" s="70" t="s">
        <v>12</v>
      </c>
      <c r="I253" s="70" t="s">
        <v>467</v>
      </c>
      <c r="J253" s="70" t="s">
        <v>468</v>
      </c>
      <c r="K253" s="70" t="s">
        <v>469</v>
      </c>
      <c r="M253" s="72" t="s">
        <v>488</v>
      </c>
      <c r="N253" s="72" t="s">
        <v>508</v>
      </c>
      <c r="O253" s="72" t="s">
        <v>509</v>
      </c>
      <c r="P253" s="72"/>
      <c r="Q253" s="72">
        <v>-21.1</v>
      </c>
      <c r="R253" s="72"/>
      <c r="S253" s="72">
        <v>9.6999999999999993</v>
      </c>
      <c r="T253" s="72"/>
      <c r="U253" s="72"/>
      <c r="V253" s="72">
        <v>3.2</v>
      </c>
      <c r="W253" s="72"/>
      <c r="X253" s="72"/>
      <c r="Y253" s="72"/>
      <c r="Z253" s="79"/>
      <c r="AC253" s="79" t="s">
        <v>510</v>
      </c>
      <c r="AD253" s="79">
        <v>4743</v>
      </c>
      <c r="AE253" s="79">
        <v>31</v>
      </c>
      <c r="AF253" s="79" t="s">
        <v>474</v>
      </c>
      <c r="AG253" s="79" t="s">
        <v>511</v>
      </c>
      <c r="AH253" s="70" t="s">
        <v>476</v>
      </c>
      <c r="AI253" s="70" t="s">
        <v>512</v>
      </c>
      <c r="AJ253" s="70" t="s">
        <v>477</v>
      </c>
      <c r="AK253" s="78">
        <v>3.74</v>
      </c>
    </row>
    <row r="254" spans="1:37" x14ac:dyDescent="0.15">
      <c r="A254" s="70">
        <v>253</v>
      </c>
      <c r="B254" s="70" t="s">
        <v>223</v>
      </c>
      <c r="C254" s="78">
        <v>54.865000000000002</v>
      </c>
      <c r="D254" s="78">
        <v>11.840999999999999</v>
      </c>
      <c r="E254" s="70" t="s">
        <v>507</v>
      </c>
      <c r="F254" s="70" t="s">
        <v>487</v>
      </c>
      <c r="G254" s="70" t="s">
        <v>11</v>
      </c>
      <c r="H254" s="70" t="s">
        <v>12</v>
      </c>
      <c r="I254" s="70" t="s">
        <v>479</v>
      </c>
      <c r="J254" s="70" t="s">
        <v>606</v>
      </c>
      <c r="K254" s="70" t="s">
        <v>481</v>
      </c>
      <c r="M254" s="72" t="s">
        <v>488</v>
      </c>
      <c r="N254" s="72" t="s">
        <v>508</v>
      </c>
      <c r="O254" s="72" t="s">
        <v>509</v>
      </c>
      <c r="P254" s="72"/>
      <c r="Q254" s="72"/>
      <c r="R254" s="72"/>
      <c r="S254" s="72"/>
      <c r="T254" s="72"/>
      <c r="U254" s="72"/>
      <c r="V254" s="72"/>
      <c r="W254" s="72"/>
      <c r="X254" s="72"/>
      <c r="Y254" s="72"/>
      <c r="Z254" s="79"/>
      <c r="AA254" s="79" t="s">
        <v>607</v>
      </c>
      <c r="AB254" s="71">
        <v>0.70974199999999998</v>
      </c>
      <c r="AC254" s="79"/>
      <c r="AD254" s="79"/>
      <c r="AE254" s="79"/>
      <c r="AF254" s="79" t="s">
        <v>605</v>
      </c>
      <c r="AG254" s="79"/>
      <c r="AH254" s="70" t="s">
        <v>476</v>
      </c>
      <c r="AI254" s="70" t="s">
        <v>512</v>
      </c>
      <c r="AJ254" s="70" t="s">
        <v>477</v>
      </c>
      <c r="AK254" s="78">
        <v>3.74</v>
      </c>
    </row>
    <row r="255" spans="1:37" x14ac:dyDescent="0.15">
      <c r="A255" s="70">
        <v>254</v>
      </c>
      <c r="B255" s="70" t="s">
        <v>223</v>
      </c>
      <c r="C255" s="78">
        <v>54.865000000000002</v>
      </c>
      <c r="D255" s="78">
        <v>11.840999999999999</v>
      </c>
      <c r="E255" s="70" t="s">
        <v>507</v>
      </c>
      <c r="F255" s="70" t="s">
        <v>487</v>
      </c>
      <c r="G255" s="70" t="s">
        <v>11</v>
      </c>
      <c r="H255" s="70" t="s">
        <v>12</v>
      </c>
      <c r="I255" s="70" t="s">
        <v>479</v>
      </c>
      <c r="J255" s="70" t="s">
        <v>606</v>
      </c>
      <c r="K255" s="70" t="s">
        <v>481</v>
      </c>
      <c r="M255" s="72" t="s">
        <v>488</v>
      </c>
      <c r="N255" s="72" t="s">
        <v>508</v>
      </c>
      <c r="O255" s="72" t="s">
        <v>509</v>
      </c>
      <c r="P255" s="72"/>
      <c r="Q255" s="72"/>
      <c r="R255" s="72"/>
      <c r="S255" s="72"/>
      <c r="T255" s="72"/>
      <c r="U255" s="72"/>
      <c r="V255" s="72"/>
      <c r="W255" s="72"/>
      <c r="X255" s="72"/>
      <c r="Y255" s="72"/>
      <c r="Z255" s="79"/>
      <c r="AA255" s="79" t="s">
        <v>608</v>
      </c>
      <c r="AB255" s="71">
        <v>0.70974199999999998</v>
      </c>
      <c r="AC255" s="79"/>
      <c r="AD255" s="79"/>
      <c r="AE255" s="79"/>
      <c r="AF255" s="79" t="s">
        <v>605</v>
      </c>
      <c r="AG255" s="79"/>
      <c r="AH255" s="70" t="s">
        <v>476</v>
      </c>
      <c r="AI255" s="70" t="s">
        <v>512</v>
      </c>
      <c r="AJ255" s="70" t="s">
        <v>477</v>
      </c>
      <c r="AK255" s="78">
        <v>3.74</v>
      </c>
    </row>
    <row r="256" spans="1:37" x14ac:dyDescent="0.15">
      <c r="A256" s="70">
        <v>255</v>
      </c>
      <c r="B256" s="70" t="s">
        <v>227</v>
      </c>
      <c r="C256" s="78">
        <v>55.621000000000002</v>
      </c>
      <c r="D256" s="78">
        <v>11.331</v>
      </c>
      <c r="E256" s="70" t="s">
        <v>465</v>
      </c>
      <c r="F256" s="70" t="s">
        <v>487</v>
      </c>
      <c r="G256" s="70" t="s">
        <v>20</v>
      </c>
      <c r="I256" s="70" t="s">
        <v>467</v>
      </c>
      <c r="J256" s="70" t="s">
        <v>907</v>
      </c>
      <c r="M256" s="72" t="s">
        <v>488</v>
      </c>
      <c r="N256" s="72" t="s">
        <v>489</v>
      </c>
      <c r="O256" s="72" t="s">
        <v>908</v>
      </c>
      <c r="P256" s="72"/>
      <c r="Q256" s="72">
        <v>-20.2</v>
      </c>
      <c r="R256" s="72"/>
      <c r="S256" s="72">
        <v>11.1</v>
      </c>
      <c r="T256" s="72"/>
      <c r="U256" s="72"/>
      <c r="V256" s="72"/>
      <c r="W256" s="72"/>
      <c r="X256" s="72"/>
      <c r="Y256" s="72"/>
      <c r="Z256" s="79"/>
      <c r="AC256" s="79" t="s">
        <v>909</v>
      </c>
      <c r="AD256" s="79">
        <v>3523</v>
      </c>
      <c r="AE256" s="79">
        <v>44</v>
      </c>
      <c r="AF256" s="79" t="s">
        <v>474</v>
      </c>
      <c r="AG256" s="79" t="s">
        <v>910</v>
      </c>
      <c r="AH256" s="70" t="s">
        <v>476</v>
      </c>
      <c r="AI256" s="70" t="s">
        <v>471</v>
      </c>
      <c r="AJ256" s="70" t="s">
        <v>866</v>
      </c>
      <c r="AK256" s="78">
        <v>13.27</v>
      </c>
    </row>
    <row r="257" spans="1:37" x14ac:dyDescent="0.15">
      <c r="A257" s="70">
        <v>256</v>
      </c>
      <c r="B257" s="70" t="s">
        <v>227</v>
      </c>
      <c r="C257" s="78">
        <v>55.621000000000002</v>
      </c>
      <c r="D257" s="78">
        <v>11.331</v>
      </c>
      <c r="E257" s="70" t="s">
        <v>465</v>
      </c>
      <c r="F257" s="70" t="s">
        <v>487</v>
      </c>
      <c r="G257" s="70" t="s">
        <v>20</v>
      </c>
      <c r="I257" s="70" t="s">
        <v>479</v>
      </c>
      <c r="J257" s="70" t="s">
        <v>918</v>
      </c>
      <c r="K257" s="70" t="s">
        <v>481</v>
      </c>
      <c r="M257" s="72" t="s">
        <v>488</v>
      </c>
      <c r="N257" s="72" t="s">
        <v>489</v>
      </c>
      <c r="O257" s="72" t="s">
        <v>908</v>
      </c>
      <c r="P257" s="72"/>
      <c r="Q257" s="72"/>
      <c r="R257" s="72"/>
      <c r="S257" s="72"/>
      <c r="T257" s="72"/>
      <c r="U257" s="72"/>
      <c r="V257" s="72"/>
      <c r="W257" s="72"/>
      <c r="X257" s="72"/>
      <c r="Y257" s="72"/>
      <c r="Z257" s="79"/>
      <c r="AA257" s="79" t="s">
        <v>919</v>
      </c>
      <c r="AB257" s="71">
        <v>0.71016699999999999</v>
      </c>
      <c r="AC257" s="79"/>
      <c r="AD257" s="79"/>
      <c r="AE257" s="79"/>
      <c r="AF257" s="79" t="s">
        <v>605</v>
      </c>
      <c r="AG257" s="79"/>
      <c r="AH257" s="70" t="s">
        <v>476</v>
      </c>
      <c r="AJ257" s="70" t="s">
        <v>866</v>
      </c>
      <c r="AK257" s="78">
        <v>13.27</v>
      </c>
    </row>
    <row r="258" spans="1:37" x14ac:dyDescent="0.15">
      <c r="A258" s="70">
        <v>257</v>
      </c>
      <c r="B258" s="70" t="s">
        <v>1521</v>
      </c>
      <c r="C258" s="78">
        <v>55.847631</v>
      </c>
      <c r="D258" s="78">
        <v>12.554353000000001</v>
      </c>
      <c r="E258" s="70" t="s">
        <v>465</v>
      </c>
      <c r="F258" s="70" t="s">
        <v>1302</v>
      </c>
      <c r="G258" s="70" t="s">
        <v>4</v>
      </c>
      <c r="H258" s="70" t="s">
        <v>5</v>
      </c>
      <c r="I258" s="70" t="s">
        <v>722</v>
      </c>
      <c r="P258" s="72"/>
      <c r="Q258" s="72">
        <v>-14.1</v>
      </c>
      <c r="R258" s="72"/>
      <c r="S258" s="72"/>
      <c r="T258" s="72"/>
      <c r="U258" s="72"/>
      <c r="V258" s="72"/>
      <c r="W258" s="72"/>
      <c r="X258" s="72"/>
      <c r="Y258" s="72"/>
      <c r="Z258" s="79"/>
      <c r="AA258" s="79"/>
      <c r="AB258" s="71"/>
      <c r="AC258" s="79"/>
      <c r="AD258" s="79"/>
      <c r="AE258" s="79"/>
      <c r="AF258" s="79" t="s">
        <v>605</v>
      </c>
      <c r="AG258" s="79"/>
      <c r="AH258" s="70" t="s">
        <v>1208</v>
      </c>
      <c r="AK258" s="78">
        <v>1.46</v>
      </c>
    </row>
    <row r="259" spans="1:37" x14ac:dyDescent="0.15">
      <c r="A259" s="70">
        <v>258</v>
      </c>
      <c r="B259" s="70" t="s">
        <v>232</v>
      </c>
      <c r="C259" s="78">
        <v>54.969000000000001</v>
      </c>
      <c r="D259" s="78">
        <v>12.494</v>
      </c>
      <c r="E259" s="70" t="s">
        <v>486</v>
      </c>
      <c r="F259" s="70" t="s">
        <v>487</v>
      </c>
      <c r="G259" s="70" t="s">
        <v>11</v>
      </c>
      <c r="H259" s="70" t="s">
        <v>12</v>
      </c>
      <c r="I259" s="70" t="s">
        <v>501</v>
      </c>
      <c r="J259" s="70" t="s">
        <v>559</v>
      </c>
      <c r="M259" s="72" t="s">
        <v>470</v>
      </c>
      <c r="N259" s="72" t="s">
        <v>560</v>
      </c>
      <c r="O259" s="72" t="s">
        <v>561</v>
      </c>
      <c r="P259" s="72"/>
      <c r="Q259" s="72">
        <v>-20.7</v>
      </c>
      <c r="R259" s="72"/>
      <c r="S259" s="72">
        <v>8.5</v>
      </c>
      <c r="T259" s="72"/>
      <c r="U259" s="72"/>
      <c r="V259" s="72">
        <v>3.14</v>
      </c>
      <c r="W259" s="72"/>
      <c r="X259" s="72"/>
      <c r="Y259" s="72"/>
      <c r="Z259" s="79"/>
      <c r="AA259" s="79" t="s">
        <v>562</v>
      </c>
      <c r="AB259" s="71">
        <v>0.70835000000000004</v>
      </c>
      <c r="AC259" s="79" t="s">
        <v>563</v>
      </c>
      <c r="AD259" s="79">
        <v>4698</v>
      </c>
      <c r="AE259" s="79">
        <v>32</v>
      </c>
      <c r="AF259" s="79" t="s">
        <v>474</v>
      </c>
      <c r="AG259" s="79" t="s">
        <v>564</v>
      </c>
      <c r="AH259" s="70" t="s">
        <v>476</v>
      </c>
      <c r="AI259" s="70" t="s">
        <v>471</v>
      </c>
      <c r="AJ259" s="70" t="s">
        <v>477</v>
      </c>
      <c r="AK259" s="78">
        <v>2.34</v>
      </c>
    </row>
    <row r="260" spans="1:37" x14ac:dyDescent="0.15">
      <c r="A260" s="70">
        <v>259</v>
      </c>
      <c r="B260" s="70" t="s">
        <v>235</v>
      </c>
      <c r="C260" s="78">
        <v>55.966267999999999</v>
      </c>
      <c r="D260" s="78">
        <v>11.983717</v>
      </c>
      <c r="E260" s="70" t="s">
        <v>465</v>
      </c>
      <c r="F260" s="70" t="s">
        <v>1302</v>
      </c>
      <c r="G260" s="70" t="s">
        <v>4</v>
      </c>
      <c r="H260" s="70" t="s">
        <v>5</v>
      </c>
      <c r="I260" s="70" t="s">
        <v>467</v>
      </c>
      <c r="J260" s="70" t="s">
        <v>518</v>
      </c>
      <c r="K260" s="70" t="s">
        <v>481</v>
      </c>
      <c r="L260" s="70" t="s">
        <v>949</v>
      </c>
      <c r="N260" s="70" t="s">
        <v>495</v>
      </c>
      <c r="O260" s="70" t="s">
        <v>1303</v>
      </c>
      <c r="P260" s="72">
        <v>43.5</v>
      </c>
      <c r="Q260" s="72">
        <v>-10.7</v>
      </c>
      <c r="R260" s="72">
        <v>15.6</v>
      </c>
      <c r="S260" s="72">
        <v>13.3</v>
      </c>
      <c r="T260" s="72"/>
      <c r="U260" s="72"/>
      <c r="V260" s="72">
        <f>P260/R260*14/12</f>
        <v>3.2532051282051277</v>
      </c>
      <c r="W260" s="72"/>
      <c r="X260" s="72"/>
      <c r="Y260" s="72">
        <v>5.6</v>
      </c>
      <c r="Z260" s="79"/>
      <c r="AA260" s="79"/>
      <c r="AB260" s="71"/>
      <c r="AC260" s="79" t="s">
        <v>1381</v>
      </c>
      <c r="AD260" s="79">
        <v>6280</v>
      </c>
      <c r="AE260" s="79">
        <v>35</v>
      </c>
      <c r="AF260" s="79" t="s">
        <v>760</v>
      </c>
      <c r="AG260" s="79" t="s">
        <v>1382</v>
      </c>
      <c r="AH260" s="70" t="s">
        <v>610</v>
      </c>
      <c r="AK260" s="78">
        <v>0.49</v>
      </c>
    </row>
    <row r="261" spans="1:37" x14ac:dyDescent="0.15">
      <c r="A261" s="70">
        <v>260</v>
      </c>
      <c r="B261" s="70" t="s">
        <v>235</v>
      </c>
      <c r="C261" s="78">
        <v>55.966267999999999</v>
      </c>
      <c r="D261" s="78">
        <v>11.983717</v>
      </c>
      <c r="E261" s="70" t="s">
        <v>465</v>
      </c>
      <c r="F261" s="70" t="s">
        <v>1302</v>
      </c>
      <c r="G261" s="70" t="s">
        <v>4</v>
      </c>
      <c r="H261" s="70" t="s">
        <v>5</v>
      </c>
      <c r="I261" s="70" t="s">
        <v>467</v>
      </c>
      <c r="J261" s="70" t="s">
        <v>518</v>
      </c>
      <c r="K261" s="70" t="s">
        <v>481</v>
      </c>
      <c r="L261" s="70" t="s">
        <v>949</v>
      </c>
      <c r="N261" s="70" t="s">
        <v>495</v>
      </c>
      <c r="O261" s="70" t="s">
        <v>1303</v>
      </c>
      <c r="P261" s="72"/>
      <c r="Q261" s="72">
        <v>-14</v>
      </c>
      <c r="R261" s="72"/>
      <c r="S261" s="72"/>
      <c r="T261" s="72"/>
      <c r="U261" s="72"/>
      <c r="V261" s="72"/>
      <c r="W261" s="72"/>
      <c r="X261" s="72"/>
      <c r="Y261" s="72"/>
      <c r="Z261" s="79"/>
      <c r="AA261" s="79"/>
      <c r="AB261" s="71"/>
      <c r="AC261" s="79" t="s">
        <v>1304</v>
      </c>
      <c r="AD261" s="79">
        <v>6006</v>
      </c>
      <c r="AE261" s="79">
        <v>110</v>
      </c>
      <c r="AF261" s="79" t="s">
        <v>710</v>
      </c>
      <c r="AG261" s="79" t="s">
        <v>1305</v>
      </c>
      <c r="AH261" s="70" t="s">
        <v>1197</v>
      </c>
      <c r="AK261" s="78">
        <v>0.49</v>
      </c>
    </row>
    <row r="262" spans="1:37" x14ac:dyDescent="0.15">
      <c r="A262" s="70">
        <v>261</v>
      </c>
      <c r="B262" s="70" t="s">
        <v>236</v>
      </c>
      <c r="C262" s="78">
        <v>56.89828</v>
      </c>
      <c r="D262" s="78">
        <v>8.5991160000000004</v>
      </c>
      <c r="E262" s="70" t="s">
        <v>572</v>
      </c>
      <c r="G262" s="70" t="s">
        <v>543</v>
      </c>
      <c r="H262" s="70" t="s">
        <v>19</v>
      </c>
      <c r="I262" s="70" t="s">
        <v>467</v>
      </c>
      <c r="J262" s="70" t="s">
        <v>907</v>
      </c>
      <c r="M262" s="72"/>
      <c r="N262" s="72"/>
      <c r="O262" s="72"/>
      <c r="P262" s="72"/>
      <c r="Q262" s="72">
        <v>-20.7</v>
      </c>
      <c r="R262" s="72"/>
      <c r="S262" s="72">
        <v>9.4</v>
      </c>
      <c r="T262" s="72"/>
      <c r="U262" s="72"/>
      <c r="V262" s="72"/>
      <c r="W262" s="72"/>
      <c r="X262" s="72"/>
      <c r="Y262" s="72"/>
      <c r="Z262" s="79"/>
      <c r="AA262" s="79"/>
      <c r="AB262" s="71"/>
      <c r="AC262" s="79" t="s">
        <v>1140</v>
      </c>
      <c r="AD262" s="79">
        <v>4180</v>
      </c>
      <c r="AE262" s="79">
        <v>59</v>
      </c>
      <c r="AF262" s="79" t="s">
        <v>474</v>
      </c>
      <c r="AG262" s="79" t="s">
        <v>1141</v>
      </c>
      <c r="AH262" s="70" t="s">
        <v>969</v>
      </c>
      <c r="AI262" s="70" t="s">
        <v>1142</v>
      </c>
      <c r="AK262" s="78">
        <v>2.1</v>
      </c>
    </row>
    <row r="263" spans="1:37" x14ac:dyDescent="0.15">
      <c r="A263" s="70">
        <v>262</v>
      </c>
      <c r="B263" s="70" t="s">
        <v>236</v>
      </c>
      <c r="C263" s="78">
        <v>56.89828</v>
      </c>
      <c r="D263" s="78">
        <v>8.5991160000000004</v>
      </c>
      <c r="E263" s="70" t="s">
        <v>572</v>
      </c>
      <c r="G263" s="70" t="s">
        <v>543</v>
      </c>
      <c r="H263" s="70" t="s">
        <v>19</v>
      </c>
      <c r="I263" s="70" t="s">
        <v>479</v>
      </c>
      <c r="J263" s="70" t="s">
        <v>479</v>
      </c>
      <c r="M263" s="72"/>
      <c r="N263" s="72"/>
      <c r="O263" s="72"/>
      <c r="P263" s="72"/>
      <c r="Q263" s="72">
        <v>-20.9</v>
      </c>
      <c r="R263" s="72"/>
      <c r="S263" s="72">
        <v>7.9</v>
      </c>
      <c r="T263" s="72"/>
      <c r="U263" s="72"/>
      <c r="V263" s="72">
        <v>3.2</v>
      </c>
      <c r="W263" s="72"/>
      <c r="X263" s="72"/>
      <c r="Y263" s="72"/>
      <c r="Z263" s="79">
        <v>46.9</v>
      </c>
      <c r="AA263" s="79"/>
      <c r="AB263" s="71"/>
      <c r="AC263" s="79"/>
      <c r="AD263" s="79"/>
      <c r="AE263" s="79"/>
      <c r="AF263" s="79" t="s">
        <v>605</v>
      </c>
      <c r="AG263" s="79"/>
      <c r="AH263" s="70" t="s">
        <v>969</v>
      </c>
      <c r="AI263" s="70" t="s">
        <v>1522</v>
      </c>
      <c r="AK263" s="78">
        <v>2.1</v>
      </c>
    </row>
    <row r="264" spans="1:37" x14ac:dyDescent="0.15">
      <c r="A264" s="70">
        <v>263</v>
      </c>
      <c r="B264" s="70" t="s">
        <v>237</v>
      </c>
      <c r="C264" s="78">
        <v>54.880085999999999</v>
      </c>
      <c r="D264" s="78">
        <v>10.444547999999999</v>
      </c>
      <c r="E264" s="70" t="s">
        <v>1368</v>
      </c>
      <c r="F264" s="70" t="s">
        <v>1337</v>
      </c>
      <c r="G264" s="70" t="s">
        <v>4</v>
      </c>
      <c r="H264" s="70" t="s">
        <v>5</v>
      </c>
      <c r="I264" s="70" t="s">
        <v>467</v>
      </c>
      <c r="J264" s="70" t="s">
        <v>1369</v>
      </c>
      <c r="L264" s="70" t="s">
        <v>949</v>
      </c>
      <c r="N264" s="70" t="s">
        <v>495</v>
      </c>
      <c r="P264" s="72">
        <v>40.799999999999997</v>
      </c>
      <c r="Q264" s="72">
        <v>-12.6</v>
      </c>
      <c r="R264" s="72">
        <v>14.1</v>
      </c>
      <c r="S264" s="72">
        <v>15.7</v>
      </c>
      <c r="T264" s="72"/>
      <c r="U264" s="72"/>
      <c r="V264" s="72">
        <f>P264/R264*14/12</f>
        <v>3.3758865248226946</v>
      </c>
      <c r="W264" s="72"/>
      <c r="X264" s="72"/>
      <c r="Y264" s="72">
        <v>11.3</v>
      </c>
      <c r="Z264" s="79"/>
      <c r="AA264" s="79"/>
      <c r="AB264" s="71"/>
      <c r="AC264" s="79"/>
      <c r="AD264" s="79"/>
      <c r="AE264" s="79"/>
      <c r="AF264" s="79" t="s">
        <v>605</v>
      </c>
      <c r="AG264" s="79"/>
      <c r="AH264" s="70" t="s">
        <v>610</v>
      </c>
      <c r="AI264" s="70" t="s">
        <v>1372</v>
      </c>
      <c r="AK264" s="78">
        <v>1.25</v>
      </c>
    </row>
    <row r="265" spans="1:37" x14ac:dyDescent="0.15">
      <c r="A265" s="70">
        <v>264</v>
      </c>
      <c r="B265" s="70" t="s">
        <v>237</v>
      </c>
      <c r="C265" s="78">
        <v>54.880085999999999</v>
      </c>
      <c r="D265" s="78">
        <v>10.444547999999999</v>
      </c>
      <c r="E265" s="70" t="s">
        <v>1368</v>
      </c>
      <c r="F265" s="70" t="s">
        <v>1337</v>
      </c>
      <c r="G265" s="70" t="s">
        <v>4</v>
      </c>
      <c r="H265" s="70" t="s">
        <v>5</v>
      </c>
      <c r="I265" s="70" t="s">
        <v>467</v>
      </c>
      <c r="J265" s="70" t="s">
        <v>1369</v>
      </c>
      <c r="L265" s="70" t="s">
        <v>949</v>
      </c>
      <c r="N265" s="70" t="s">
        <v>495</v>
      </c>
      <c r="P265" s="72"/>
      <c r="Q265" s="72">
        <v>-12.5</v>
      </c>
      <c r="R265" s="72"/>
      <c r="S265" s="72"/>
      <c r="T265" s="72"/>
      <c r="U265" s="72"/>
      <c r="V265" s="72"/>
      <c r="W265" s="72"/>
      <c r="X265" s="72"/>
      <c r="Y265" s="72"/>
      <c r="Z265" s="79"/>
      <c r="AA265" s="79"/>
      <c r="AB265" s="71"/>
      <c r="AC265" s="79" t="s">
        <v>1370</v>
      </c>
      <c r="AD265" s="79">
        <v>6170</v>
      </c>
      <c r="AE265" s="79">
        <v>85</v>
      </c>
      <c r="AF265" s="79" t="s">
        <v>729</v>
      </c>
      <c r="AG265" s="79" t="s">
        <v>1371</v>
      </c>
      <c r="AH265" s="70" t="s">
        <v>1281</v>
      </c>
      <c r="AI265" s="70" t="s">
        <v>1372</v>
      </c>
      <c r="AK265" s="78">
        <v>1.25</v>
      </c>
    </row>
    <row r="266" spans="1:37" x14ac:dyDescent="0.15">
      <c r="A266" s="70">
        <v>265</v>
      </c>
      <c r="B266" s="70" t="s">
        <v>241</v>
      </c>
      <c r="C266" s="78">
        <v>55.576000000000001</v>
      </c>
      <c r="D266" s="78">
        <v>12.275</v>
      </c>
      <c r="E266" s="70" t="s">
        <v>465</v>
      </c>
      <c r="F266" s="70" t="s">
        <v>487</v>
      </c>
      <c r="G266" s="70" t="s">
        <v>20</v>
      </c>
      <c r="I266" s="70" t="s">
        <v>479</v>
      </c>
      <c r="J266" s="70" t="s">
        <v>731</v>
      </c>
      <c r="K266" s="70" t="s">
        <v>469</v>
      </c>
      <c r="M266" s="72" t="s">
        <v>470</v>
      </c>
      <c r="N266" s="72" t="s">
        <v>495</v>
      </c>
      <c r="O266" s="72" t="s">
        <v>471</v>
      </c>
      <c r="P266" s="72"/>
      <c r="Q266" s="72">
        <v>-20.8</v>
      </c>
      <c r="R266" s="72"/>
      <c r="S266" s="72">
        <v>9.5</v>
      </c>
      <c r="T266" s="72"/>
      <c r="U266" s="72"/>
      <c r="V266" s="72">
        <v>3.17</v>
      </c>
      <c r="W266" s="72"/>
      <c r="X266" s="72"/>
      <c r="Y266" s="72"/>
      <c r="Z266" s="79"/>
      <c r="AA266" s="79" t="s">
        <v>876</v>
      </c>
      <c r="AB266" s="71">
        <v>0.71524500000000002</v>
      </c>
      <c r="AC266" s="79" t="s">
        <v>877</v>
      </c>
      <c r="AD266" s="79">
        <v>3756</v>
      </c>
      <c r="AE266" s="79">
        <v>29</v>
      </c>
      <c r="AF266" s="79" t="s">
        <v>474</v>
      </c>
      <c r="AG266" s="79" t="s">
        <v>878</v>
      </c>
      <c r="AH266" s="70" t="s">
        <v>476</v>
      </c>
      <c r="AI266" s="70" t="s">
        <v>879</v>
      </c>
      <c r="AJ266" s="70" t="s">
        <v>866</v>
      </c>
      <c r="AK266" s="78">
        <v>1.3</v>
      </c>
    </row>
    <row r="267" spans="1:37" x14ac:dyDescent="0.15">
      <c r="A267" s="70">
        <v>266</v>
      </c>
      <c r="B267" s="70" t="s">
        <v>241</v>
      </c>
      <c r="C267" s="78">
        <v>55.576000000000001</v>
      </c>
      <c r="D267" s="78">
        <v>12.275</v>
      </c>
      <c r="E267" s="70" t="s">
        <v>465</v>
      </c>
      <c r="F267" s="70" t="s">
        <v>487</v>
      </c>
      <c r="G267" s="70" t="s">
        <v>20</v>
      </c>
      <c r="I267" s="70" t="s">
        <v>479</v>
      </c>
      <c r="J267" s="70" t="s">
        <v>731</v>
      </c>
      <c r="K267" s="70" t="s">
        <v>481</v>
      </c>
      <c r="M267" s="72" t="s">
        <v>488</v>
      </c>
      <c r="N267" s="72" t="s">
        <v>613</v>
      </c>
      <c r="O267" s="72" t="s">
        <v>892</v>
      </c>
      <c r="P267" s="72"/>
      <c r="Q267" s="72">
        <v>-20.399999999999999</v>
      </c>
      <c r="R267" s="72"/>
      <c r="S267" s="72">
        <v>12.1</v>
      </c>
      <c r="T267" s="72"/>
      <c r="U267" s="72"/>
      <c r="V267" s="72">
        <v>3.17</v>
      </c>
      <c r="W267" s="72"/>
      <c r="X267" s="72"/>
      <c r="Y267" s="72"/>
      <c r="Z267" s="79"/>
      <c r="AA267" s="79" t="s">
        <v>893</v>
      </c>
      <c r="AB267" s="71">
        <v>0.70965900000000004</v>
      </c>
      <c r="AC267" s="79" t="s">
        <v>894</v>
      </c>
      <c r="AD267" s="79">
        <v>3568</v>
      </c>
      <c r="AE267" s="79">
        <v>51</v>
      </c>
      <c r="AF267" s="79" t="s">
        <v>474</v>
      </c>
      <c r="AG267" s="79" t="s">
        <v>895</v>
      </c>
      <c r="AH267" s="70" t="s">
        <v>476</v>
      </c>
      <c r="AI267" s="70" t="s">
        <v>896</v>
      </c>
      <c r="AJ267" s="70" t="s">
        <v>866</v>
      </c>
      <c r="AK267" s="78">
        <v>1.3</v>
      </c>
    </row>
    <row r="268" spans="1:37" x14ac:dyDescent="0.15">
      <c r="A268" s="70">
        <v>267</v>
      </c>
      <c r="B268" s="70" t="s">
        <v>247</v>
      </c>
      <c r="C268" s="78">
        <v>54.87</v>
      </c>
      <c r="D268" s="78">
        <v>12.116</v>
      </c>
      <c r="E268" s="70" t="s">
        <v>507</v>
      </c>
      <c r="F268" s="70" t="s">
        <v>897</v>
      </c>
      <c r="G268" s="70" t="s">
        <v>543</v>
      </c>
      <c r="H268" s="70" t="s">
        <v>544</v>
      </c>
      <c r="I268" s="70" t="s">
        <v>479</v>
      </c>
      <c r="J268" s="70" t="s">
        <v>574</v>
      </c>
      <c r="K268" s="70" t="s">
        <v>481</v>
      </c>
      <c r="M268" s="72" t="s">
        <v>488</v>
      </c>
      <c r="N268" s="72" t="s">
        <v>522</v>
      </c>
      <c r="O268" s="72" t="s">
        <v>523</v>
      </c>
      <c r="P268" s="72"/>
      <c r="Q268" s="72">
        <v>-21.2</v>
      </c>
      <c r="R268" s="72"/>
      <c r="S268" s="72">
        <v>8.5</v>
      </c>
      <c r="T268" s="72"/>
      <c r="U268" s="72"/>
      <c r="V268" s="72">
        <v>3.27</v>
      </c>
      <c r="W268" s="72"/>
      <c r="X268" s="72"/>
      <c r="Y268" s="72"/>
      <c r="Z268" s="79"/>
      <c r="AA268" s="79" t="s">
        <v>898</v>
      </c>
      <c r="AB268" s="71">
        <v>0.711897</v>
      </c>
      <c r="AC268" s="79" t="s">
        <v>899</v>
      </c>
      <c r="AD268" s="79">
        <v>4020</v>
      </c>
      <c r="AE268" s="79">
        <v>35</v>
      </c>
      <c r="AF268" s="79" t="s">
        <v>474</v>
      </c>
      <c r="AG268" s="79" t="s">
        <v>900</v>
      </c>
      <c r="AH268" s="70" t="s">
        <v>476</v>
      </c>
      <c r="AI268" s="70" t="s">
        <v>901</v>
      </c>
      <c r="AJ268" s="70" t="s">
        <v>866</v>
      </c>
      <c r="AK268" s="78">
        <v>0.41</v>
      </c>
    </row>
    <row r="269" spans="1:37" x14ac:dyDescent="0.15">
      <c r="A269" s="70">
        <v>268</v>
      </c>
      <c r="B269" s="70" t="s">
        <v>248</v>
      </c>
      <c r="C269" s="78">
        <v>55.419949000000003</v>
      </c>
      <c r="D269" s="78">
        <v>10.35263</v>
      </c>
      <c r="E269" s="70" t="s">
        <v>572</v>
      </c>
      <c r="F269" s="70" t="s">
        <v>1524</v>
      </c>
      <c r="G269" s="70" t="s">
        <v>543</v>
      </c>
      <c r="H269" s="70" t="s">
        <v>19</v>
      </c>
      <c r="I269" s="70" t="s">
        <v>467</v>
      </c>
      <c r="J269" s="70" t="s">
        <v>1540</v>
      </c>
      <c r="M269" s="72"/>
      <c r="N269" s="72" t="s">
        <v>508</v>
      </c>
      <c r="O269" s="72" t="s">
        <v>582</v>
      </c>
      <c r="P269" s="72"/>
      <c r="Q269" s="72"/>
      <c r="R269" s="72"/>
      <c r="S269" s="72"/>
      <c r="T269" s="72"/>
      <c r="U269" s="72"/>
      <c r="V269" s="72"/>
      <c r="W269" s="72"/>
      <c r="X269" s="72"/>
      <c r="Y269" s="72"/>
      <c r="Z269" s="79"/>
      <c r="AA269" s="79"/>
      <c r="AB269" s="71"/>
      <c r="AC269" s="79" t="s">
        <v>1541</v>
      </c>
      <c r="AD269" s="79">
        <v>3865</v>
      </c>
      <c r="AE269" s="79">
        <v>60</v>
      </c>
      <c r="AF269" s="79" t="s">
        <v>616</v>
      </c>
      <c r="AG269" s="79" t="s">
        <v>1542</v>
      </c>
      <c r="AH269" s="70" t="s">
        <v>969</v>
      </c>
      <c r="AI269" s="70" t="s">
        <v>1543</v>
      </c>
      <c r="AK269" s="78">
        <v>5.57</v>
      </c>
    </row>
    <row r="270" spans="1:37" x14ac:dyDescent="0.15">
      <c r="A270" s="70">
        <v>269</v>
      </c>
      <c r="B270" s="70" t="s">
        <v>1523</v>
      </c>
      <c r="C270" s="78">
        <v>55.419949000000003</v>
      </c>
      <c r="D270" s="78">
        <v>10.35263</v>
      </c>
      <c r="E270" s="70" t="s">
        <v>572</v>
      </c>
      <c r="F270" s="70" t="s">
        <v>1524</v>
      </c>
      <c r="G270" s="70" t="s">
        <v>1219</v>
      </c>
      <c r="I270" s="70" t="s">
        <v>722</v>
      </c>
      <c r="P270" s="72"/>
      <c r="Q270" s="72">
        <v>-19.2</v>
      </c>
      <c r="R270" s="72"/>
      <c r="S270" s="72">
        <v>10.9</v>
      </c>
      <c r="T270" s="72"/>
      <c r="U270" s="72"/>
      <c r="V270" s="72">
        <v>3.3</v>
      </c>
      <c r="W270" s="72"/>
      <c r="X270" s="72"/>
      <c r="Y270" s="72">
        <v>3.2</v>
      </c>
      <c r="Z270" s="79"/>
      <c r="AA270" s="79"/>
      <c r="AB270" s="71"/>
      <c r="AC270" s="79"/>
      <c r="AD270" s="79"/>
      <c r="AE270" s="79"/>
      <c r="AF270" s="79" t="s">
        <v>605</v>
      </c>
      <c r="AG270" s="79"/>
      <c r="AH270" s="70" t="s">
        <v>1161</v>
      </c>
      <c r="AI270" s="70" t="s">
        <v>1525</v>
      </c>
      <c r="AK270" s="78">
        <v>5.57</v>
      </c>
    </row>
    <row r="271" spans="1:37" x14ac:dyDescent="0.15">
      <c r="A271" s="70">
        <v>270</v>
      </c>
      <c r="B271" s="70" t="s">
        <v>635</v>
      </c>
      <c r="C271" s="78">
        <v>56.365000000000002</v>
      </c>
      <c r="D271" s="78">
        <v>10.643000000000001</v>
      </c>
      <c r="E271" s="70" t="s">
        <v>572</v>
      </c>
      <c r="F271" s="70" t="s">
        <v>534</v>
      </c>
      <c r="G271" s="70" t="s">
        <v>4</v>
      </c>
      <c r="H271" s="70" t="s">
        <v>5</v>
      </c>
      <c r="I271" s="70" t="s">
        <v>501</v>
      </c>
      <c r="J271" s="70" t="s">
        <v>636</v>
      </c>
      <c r="M271" s="72" t="s">
        <v>470</v>
      </c>
      <c r="N271" s="70" t="s">
        <v>495</v>
      </c>
      <c r="O271" s="72" t="s">
        <v>471</v>
      </c>
      <c r="P271" s="72">
        <v>44.3</v>
      </c>
      <c r="Q271" s="72">
        <v>-10.1</v>
      </c>
      <c r="R271" s="72">
        <v>16.399999999999999</v>
      </c>
      <c r="S271" s="72">
        <v>12.9</v>
      </c>
      <c r="T271" s="72"/>
      <c r="U271" s="72"/>
      <c r="V271" s="72">
        <f>P271/R271*14/12</f>
        <v>3.1514227642276418</v>
      </c>
      <c r="W271" s="72"/>
      <c r="X271" s="72"/>
      <c r="Y271" s="72">
        <v>3.9</v>
      </c>
      <c r="Z271" s="79"/>
      <c r="AA271" s="79" t="s">
        <v>637</v>
      </c>
      <c r="AB271" s="71">
        <v>0.70984800000000003</v>
      </c>
      <c r="AC271" s="79" t="s">
        <v>638</v>
      </c>
      <c r="AD271" s="79">
        <v>6289</v>
      </c>
      <c r="AE271" s="79">
        <v>45</v>
      </c>
      <c r="AF271" s="72" t="s">
        <v>633</v>
      </c>
      <c r="AG271" s="79" t="s">
        <v>639</v>
      </c>
      <c r="AH271" s="70" t="s">
        <v>476</v>
      </c>
      <c r="AI271" s="70" t="s">
        <v>640</v>
      </c>
      <c r="AJ271" s="70" t="s">
        <v>624</v>
      </c>
      <c r="AK271" s="78">
        <v>15.93</v>
      </c>
    </row>
    <row r="272" spans="1:37" x14ac:dyDescent="0.15">
      <c r="A272" s="70">
        <v>271</v>
      </c>
      <c r="B272" s="70" t="s">
        <v>254</v>
      </c>
      <c r="C272" s="78">
        <v>55.390999999999998</v>
      </c>
      <c r="D272" s="78">
        <v>10.077999999999999</v>
      </c>
      <c r="E272" s="70" t="s">
        <v>542</v>
      </c>
      <c r="F272" s="70" t="s">
        <v>487</v>
      </c>
      <c r="G272" s="70" t="s">
        <v>493</v>
      </c>
      <c r="H272" s="70" t="s">
        <v>12</v>
      </c>
      <c r="I272" s="70" t="s">
        <v>479</v>
      </c>
      <c r="J272" s="70" t="s">
        <v>731</v>
      </c>
      <c r="K272" s="70" t="s">
        <v>469</v>
      </c>
      <c r="M272" s="72" t="s">
        <v>488</v>
      </c>
      <c r="N272" s="72" t="s">
        <v>588</v>
      </c>
      <c r="O272" s="72" t="s">
        <v>589</v>
      </c>
      <c r="P272" s="72"/>
      <c r="Q272" s="72">
        <v>-20.7</v>
      </c>
      <c r="R272" s="72"/>
      <c r="S272" s="72">
        <v>10.1</v>
      </c>
      <c r="T272" s="72"/>
      <c r="U272" s="72"/>
      <c r="V272" s="72">
        <v>3.19</v>
      </c>
      <c r="W272" s="72"/>
      <c r="X272" s="72"/>
      <c r="Y272" s="72"/>
      <c r="Z272" s="79"/>
      <c r="AA272" s="79" t="s">
        <v>1025</v>
      </c>
      <c r="AB272" s="71">
        <v>0.70998899999999998</v>
      </c>
      <c r="AC272" s="79" t="s">
        <v>1026</v>
      </c>
      <c r="AD272" s="79">
        <v>4548</v>
      </c>
      <c r="AE272" s="79">
        <v>48</v>
      </c>
      <c r="AF272" s="79" t="s">
        <v>474</v>
      </c>
      <c r="AG272" s="79" t="s">
        <v>1027</v>
      </c>
      <c r="AH272" s="70" t="s">
        <v>476</v>
      </c>
      <c r="AI272" s="70" t="s">
        <v>471</v>
      </c>
      <c r="AK272" s="78">
        <v>17.78</v>
      </c>
    </row>
    <row r="273" spans="1:37" x14ac:dyDescent="0.15">
      <c r="A273" s="70">
        <v>272</v>
      </c>
      <c r="B273" s="70" t="s">
        <v>254</v>
      </c>
      <c r="C273" s="78">
        <v>55.390999999999998</v>
      </c>
      <c r="D273" s="78">
        <v>10.077999999999999</v>
      </c>
      <c r="E273" s="70" t="s">
        <v>542</v>
      </c>
      <c r="F273" s="70" t="s">
        <v>487</v>
      </c>
      <c r="G273" s="70" t="s">
        <v>493</v>
      </c>
      <c r="H273" s="70" t="s">
        <v>12</v>
      </c>
      <c r="I273" s="70" t="s">
        <v>479</v>
      </c>
      <c r="J273" s="70" t="s">
        <v>731</v>
      </c>
      <c r="K273" s="70" t="s">
        <v>469</v>
      </c>
      <c r="M273" s="72" t="s">
        <v>488</v>
      </c>
      <c r="N273" s="72" t="s">
        <v>588</v>
      </c>
      <c r="O273" s="72" t="s">
        <v>589</v>
      </c>
      <c r="P273" s="72"/>
      <c r="Q273" s="72"/>
      <c r="R273" s="72"/>
      <c r="S273" s="72"/>
      <c r="T273" s="72"/>
      <c r="U273" s="72"/>
      <c r="V273" s="72"/>
      <c r="W273" s="72"/>
      <c r="X273" s="72"/>
      <c r="Y273" s="72"/>
      <c r="Z273" s="79"/>
      <c r="AA273" s="79"/>
      <c r="AB273" s="71"/>
      <c r="AC273" s="79" t="s">
        <v>1546</v>
      </c>
      <c r="AD273" s="79">
        <v>4518</v>
      </c>
      <c r="AE273" s="79">
        <v>33</v>
      </c>
      <c r="AF273" s="79" t="s">
        <v>616</v>
      </c>
      <c r="AG273" s="79" t="s">
        <v>1547</v>
      </c>
      <c r="AH273" s="70" t="s">
        <v>476</v>
      </c>
      <c r="AI273" s="70" t="s">
        <v>618</v>
      </c>
      <c r="AK273" s="78">
        <v>17.78</v>
      </c>
    </row>
    <row r="274" spans="1:37" x14ac:dyDescent="0.15">
      <c r="A274" s="70">
        <v>273</v>
      </c>
      <c r="B274" s="70" t="s">
        <v>255</v>
      </c>
      <c r="C274" s="78">
        <v>55.742342999999998</v>
      </c>
      <c r="D274" s="78">
        <v>11.878238</v>
      </c>
      <c r="E274" s="70" t="s">
        <v>465</v>
      </c>
      <c r="F274" s="70" t="s">
        <v>859</v>
      </c>
      <c r="G274" s="70" t="s">
        <v>11</v>
      </c>
      <c r="H274" s="70" t="s">
        <v>12</v>
      </c>
      <c r="I274" s="70" t="s">
        <v>467</v>
      </c>
      <c r="J274" s="70" t="s">
        <v>1015</v>
      </c>
      <c r="K274" s="70" t="s">
        <v>469</v>
      </c>
      <c r="P274" s="72">
        <v>37.200000000000003</v>
      </c>
      <c r="Q274" s="72">
        <v>-20.3</v>
      </c>
      <c r="R274" s="72">
        <v>14.2</v>
      </c>
      <c r="S274" s="72">
        <v>8.4</v>
      </c>
      <c r="T274" s="72"/>
      <c r="U274" s="72"/>
      <c r="V274" s="72">
        <f>P274/R274*14/12</f>
        <v>3.0563380281690145</v>
      </c>
      <c r="W274" s="72"/>
      <c r="X274" s="72"/>
      <c r="Y274" s="72">
        <v>15.1</v>
      </c>
      <c r="Z274" s="79"/>
      <c r="AA274" s="79"/>
      <c r="AB274" s="71"/>
      <c r="AC274" s="79"/>
      <c r="AD274" s="79"/>
      <c r="AE274" s="79"/>
      <c r="AF274" s="79" t="s">
        <v>605</v>
      </c>
      <c r="AG274" s="79"/>
      <c r="AH274" s="70" t="s">
        <v>610</v>
      </c>
      <c r="AI274" s="70" t="s">
        <v>1145</v>
      </c>
      <c r="AK274" s="78">
        <v>1.03</v>
      </c>
    </row>
    <row r="275" spans="1:37" x14ac:dyDescent="0.15">
      <c r="A275" s="70">
        <v>274</v>
      </c>
      <c r="B275" s="70" t="s">
        <v>255</v>
      </c>
      <c r="C275" s="78">
        <v>55.742342999999998</v>
      </c>
      <c r="D275" s="78">
        <v>11.878238</v>
      </c>
      <c r="E275" s="70" t="s">
        <v>465</v>
      </c>
      <c r="F275" s="70" t="s">
        <v>859</v>
      </c>
      <c r="G275" s="70" t="s">
        <v>11</v>
      </c>
      <c r="H275" s="70" t="s">
        <v>12</v>
      </c>
      <c r="I275" s="70" t="s">
        <v>467</v>
      </c>
      <c r="J275" s="70" t="s">
        <v>1015</v>
      </c>
      <c r="K275" s="70" t="s">
        <v>469</v>
      </c>
      <c r="P275" s="72"/>
      <c r="Q275" s="72">
        <v>-20</v>
      </c>
      <c r="R275" s="72"/>
      <c r="S275" s="72"/>
      <c r="T275" s="72"/>
      <c r="U275" s="72"/>
      <c r="V275" s="72"/>
      <c r="W275" s="72"/>
      <c r="X275" s="72"/>
      <c r="Y275" s="72"/>
      <c r="Z275" s="79"/>
      <c r="AA275" s="79"/>
      <c r="AB275" s="71"/>
      <c r="AC275" s="79" t="s">
        <v>1143</v>
      </c>
      <c r="AD275" s="79">
        <v>3620</v>
      </c>
      <c r="AE275" s="79">
        <v>90</v>
      </c>
      <c r="AF275" s="79" t="s">
        <v>474</v>
      </c>
      <c r="AG275" s="79" t="s">
        <v>1144</v>
      </c>
      <c r="AH275" s="70" t="s">
        <v>526</v>
      </c>
      <c r="AI275" s="70" t="s">
        <v>1145</v>
      </c>
      <c r="AK275" s="78">
        <v>1.03</v>
      </c>
    </row>
    <row r="276" spans="1:37" x14ac:dyDescent="0.15">
      <c r="A276" s="70">
        <v>275</v>
      </c>
      <c r="B276" s="70" t="s">
        <v>1414</v>
      </c>
      <c r="C276" s="78">
        <v>55.931742</v>
      </c>
      <c r="D276" s="78">
        <v>12.508025999999999</v>
      </c>
      <c r="E276" s="70" t="s">
        <v>465</v>
      </c>
      <c r="F276" s="70" t="s">
        <v>573</v>
      </c>
      <c r="G276" s="70" t="s">
        <v>9</v>
      </c>
      <c r="H276" s="70" t="s">
        <v>10</v>
      </c>
      <c r="I276" s="70" t="s">
        <v>467</v>
      </c>
      <c r="J276" s="70" t="s">
        <v>518</v>
      </c>
      <c r="L276" s="70" t="s">
        <v>949</v>
      </c>
      <c r="N276" s="70" t="s">
        <v>495</v>
      </c>
      <c r="P276" s="72"/>
      <c r="Q276" s="72">
        <v>-16.23</v>
      </c>
      <c r="R276" s="72"/>
      <c r="S276" s="72"/>
      <c r="T276" s="72"/>
      <c r="U276" s="72"/>
      <c r="V276" s="72"/>
      <c r="W276" s="72"/>
      <c r="X276" s="72"/>
      <c r="Y276" s="72"/>
      <c r="Z276" s="79"/>
      <c r="AA276" s="79"/>
      <c r="AB276" s="71"/>
      <c r="AC276" s="79" t="s">
        <v>1415</v>
      </c>
      <c r="AD276" s="79">
        <v>6900</v>
      </c>
      <c r="AE276" s="79">
        <v>60</v>
      </c>
      <c r="AF276" s="79" t="s">
        <v>676</v>
      </c>
      <c r="AG276" s="79" t="s">
        <v>1416</v>
      </c>
      <c r="AH276" s="70" t="s">
        <v>1417</v>
      </c>
      <c r="AK276" s="78">
        <v>0.73</v>
      </c>
    </row>
    <row r="277" spans="1:37" x14ac:dyDescent="0.15">
      <c r="A277" s="70">
        <v>276</v>
      </c>
      <c r="B277" s="70" t="s">
        <v>1414</v>
      </c>
      <c r="C277" s="78">
        <v>55.931742</v>
      </c>
      <c r="D277" s="78">
        <v>12.508025999999999</v>
      </c>
      <c r="E277" s="70" t="s">
        <v>465</v>
      </c>
      <c r="F277" s="70" t="s">
        <v>573</v>
      </c>
      <c r="G277" s="70" t="s">
        <v>9</v>
      </c>
      <c r="H277" s="70" t="s">
        <v>10</v>
      </c>
      <c r="I277" s="70" t="s">
        <v>467</v>
      </c>
      <c r="J277" s="70" t="s">
        <v>753</v>
      </c>
      <c r="L277" s="70" t="s">
        <v>949</v>
      </c>
      <c r="N277" s="70" t="s">
        <v>495</v>
      </c>
      <c r="P277" s="72"/>
      <c r="Q277" s="72">
        <v>-15.01</v>
      </c>
      <c r="R277" s="72"/>
      <c r="S277" s="72"/>
      <c r="T277" s="72"/>
      <c r="U277" s="72"/>
      <c r="V277" s="72"/>
      <c r="W277" s="72"/>
      <c r="X277" s="72"/>
      <c r="Y277" s="72"/>
      <c r="Z277" s="79"/>
      <c r="AA277" s="79"/>
      <c r="AB277" s="71"/>
      <c r="AC277" s="79" t="s">
        <v>1418</v>
      </c>
      <c r="AD277" s="79">
        <v>6868</v>
      </c>
      <c r="AE277" s="79">
        <v>46</v>
      </c>
      <c r="AF277" s="79" t="s">
        <v>687</v>
      </c>
      <c r="AG277" s="79" t="s">
        <v>1419</v>
      </c>
      <c r="AH277" s="70" t="s">
        <v>1417</v>
      </c>
      <c r="AK277" s="78">
        <v>0.73</v>
      </c>
    </row>
    <row r="278" spans="1:37" x14ac:dyDescent="0.15">
      <c r="A278" s="70">
        <v>277</v>
      </c>
      <c r="B278" s="70" t="s">
        <v>256</v>
      </c>
      <c r="C278" s="78">
        <v>55.92709361</v>
      </c>
      <c r="D278" s="78">
        <v>12.510881619999999</v>
      </c>
      <c r="E278" s="70" t="s">
        <v>465</v>
      </c>
      <c r="F278" s="70" t="s">
        <v>534</v>
      </c>
      <c r="G278" s="70" t="s">
        <v>1331</v>
      </c>
      <c r="H278" s="70" t="s">
        <v>1332</v>
      </c>
      <c r="I278" s="70" t="s">
        <v>467</v>
      </c>
      <c r="J278" s="70" t="s">
        <v>907</v>
      </c>
      <c r="L278" s="70" t="s">
        <v>976</v>
      </c>
      <c r="N278" s="70" t="s">
        <v>554</v>
      </c>
      <c r="O278" s="70" t="s">
        <v>1333</v>
      </c>
      <c r="P278" s="72">
        <v>40.200000000000003</v>
      </c>
      <c r="Q278" s="72">
        <v>-13.8</v>
      </c>
      <c r="R278" s="72">
        <v>14.6</v>
      </c>
      <c r="S278" s="72">
        <v>13.6</v>
      </c>
      <c r="T278" s="78">
        <v>0.2</v>
      </c>
      <c r="U278" s="78">
        <v>6.9</v>
      </c>
      <c r="V278" s="72">
        <f>P278/R278*14/12</f>
        <v>3.2123287671232883</v>
      </c>
      <c r="W278" s="72">
        <f>P278/T278*2.669703</f>
        <v>536.61030300000004</v>
      </c>
      <c r="X278" s="72">
        <f>R278/T278*2.289262</f>
        <v>167.11612599999998</v>
      </c>
      <c r="Y278" s="72">
        <v>8.3000000000000007</v>
      </c>
      <c r="Z278" s="79"/>
      <c r="AA278" s="79"/>
      <c r="AB278" s="71"/>
      <c r="AC278" s="79"/>
      <c r="AD278" s="79"/>
      <c r="AE278" s="79"/>
      <c r="AF278" s="79" t="s">
        <v>605</v>
      </c>
      <c r="AG278" s="79"/>
      <c r="AH278" s="70" t="s">
        <v>1453</v>
      </c>
      <c r="AI278" s="70" t="s">
        <v>1421</v>
      </c>
      <c r="AK278" s="78">
        <v>0.73</v>
      </c>
    </row>
    <row r="279" spans="1:37" x14ac:dyDescent="0.15">
      <c r="A279" s="70">
        <v>278</v>
      </c>
      <c r="B279" s="70" t="s">
        <v>256</v>
      </c>
      <c r="C279" s="78">
        <v>55.92709361</v>
      </c>
      <c r="D279" s="78">
        <v>12.510881619999999</v>
      </c>
      <c r="E279" s="70" t="s">
        <v>465</v>
      </c>
      <c r="F279" s="70" t="s">
        <v>534</v>
      </c>
      <c r="G279" s="70" t="s">
        <v>1331</v>
      </c>
      <c r="H279" s="70" t="s">
        <v>1332</v>
      </c>
      <c r="I279" s="70" t="s">
        <v>467</v>
      </c>
      <c r="L279" s="70" t="s">
        <v>976</v>
      </c>
      <c r="N279" s="70" t="s">
        <v>554</v>
      </c>
      <c r="O279" s="70" t="s">
        <v>1333</v>
      </c>
      <c r="P279" s="72"/>
      <c r="Q279" s="72">
        <v>-13.5</v>
      </c>
      <c r="R279" s="72"/>
      <c r="S279" s="72"/>
      <c r="T279" s="72"/>
      <c r="U279" s="72"/>
      <c r="V279" s="72"/>
      <c r="W279" s="72"/>
      <c r="X279" s="72"/>
      <c r="Y279" s="72"/>
      <c r="Z279" s="79"/>
      <c r="AA279" s="79"/>
      <c r="AB279" s="71"/>
      <c r="AC279" s="79" t="s">
        <v>1334</v>
      </c>
      <c r="AD279" s="79">
        <v>6845</v>
      </c>
      <c r="AE279" s="79">
        <v>65</v>
      </c>
      <c r="AF279" s="72" t="s">
        <v>710</v>
      </c>
      <c r="AG279" s="79" t="s">
        <v>1335</v>
      </c>
      <c r="AH279" s="70" t="s">
        <v>1336</v>
      </c>
      <c r="AK279" s="78">
        <v>0.73</v>
      </c>
    </row>
    <row r="280" spans="1:37" x14ac:dyDescent="0.15">
      <c r="A280" s="70">
        <v>279</v>
      </c>
      <c r="B280" s="70" t="s">
        <v>262</v>
      </c>
      <c r="C280" s="78">
        <v>56.027000000000001</v>
      </c>
      <c r="D280" s="78">
        <v>10.257</v>
      </c>
      <c r="E280" s="70" t="s">
        <v>572</v>
      </c>
      <c r="F280" s="70" t="s">
        <v>534</v>
      </c>
      <c r="G280" s="70" t="s">
        <v>4</v>
      </c>
      <c r="H280" s="70" t="s">
        <v>5</v>
      </c>
      <c r="I280" s="70" t="s">
        <v>479</v>
      </c>
      <c r="J280" s="70" t="s">
        <v>580</v>
      </c>
      <c r="K280" s="70" t="s">
        <v>469</v>
      </c>
      <c r="M280" s="72" t="s">
        <v>470</v>
      </c>
      <c r="N280" s="72" t="s">
        <v>522</v>
      </c>
      <c r="O280" s="70" t="s">
        <v>523</v>
      </c>
      <c r="P280" s="72"/>
      <c r="Q280" s="72"/>
      <c r="R280" s="72"/>
      <c r="S280" s="72"/>
      <c r="T280" s="72"/>
      <c r="U280" s="72"/>
      <c r="V280" s="72"/>
      <c r="W280" s="72"/>
      <c r="X280" s="72"/>
      <c r="Y280" s="72"/>
      <c r="Z280" s="79"/>
      <c r="AA280" s="79" t="s">
        <v>809</v>
      </c>
      <c r="AB280" s="71">
        <v>0.70936200000000005</v>
      </c>
      <c r="AC280" s="79"/>
      <c r="AD280" s="79"/>
      <c r="AE280" s="79"/>
      <c r="AF280" s="70" t="s">
        <v>605</v>
      </c>
      <c r="AG280" s="79"/>
      <c r="AH280" s="70" t="s">
        <v>476</v>
      </c>
      <c r="AI280" s="70" t="s">
        <v>741</v>
      </c>
      <c r="AJ280" s="70" t="s">
        <v>624</v>
      </c>
      <c r="AK280" s="78">
        <v>0.64</v>
      </c>
    </row>
    <row r="281" spans="1:37" x14ac:dyDescent="0.15">
      <c r="A281" s="70">
        <v>280</v>
      </c>
      <c r="B281" s="70" t="s">
        <v>262</v>
      </c>
      <c r="C281" s="78">
        <v>56.027000000000001</v>
      </c>
      <c r="D281" s="78">
        <v>10.257</v>
      </c>
      <c r="E281" s="70" t="s">
        <v>572</v>
      </c>
      <c r="F281" s="70" t="s">
        <v>534</v>
      </c>
      <c r="G281" s="70" t="s">
        <v>4</v>
      </c>
      <c r="H281" s="70" t="s">
        <v>5</v>
      </c>
      <c r="I281" s="70" t="s">
        <v>467</v>
      </c>
      <c r="J281" s="70" t="s">
        <v>907</v>
      </c>
      <c r="P281" s="72"/>
      <c r="Q281" s="72">
        <v>-14.9</v>
      </c>
      <c r="R281" s="72"/>
      <c r="S281" s="72"/>
      <c r="T281" s="72"/>
      <c r="U281" s="72"/>
      <c r="V281" s="72"/>
      <c r="W281" s="72"/>
      <c r="X281" s="72"/>
      <c r="Y281" s="72"/>
      <c r="Z281" s="79"/>
      <c r="AA281" s="79"/>
      <c r="AB281" s="71"/>
      <c r="AC281" s="79"/>
      <c r="AD281" s="79"/>
      <c r="AE281" s="79"/>
      <c r="AF281" s="79" t="s">
        <v>605</v>
      </c>
      <c r="AG281" s="79"/>
      <c r="AH281" s="70" t="s">
        <v>1526</v>
      </c>
      <c r="AI281" s="79" t="s">
        <v>1527</v>
      </c>
      <c r="AJ281" s="79"/>
      <c r="AK281" s="78">
        <v>0.64</v>
      </c>
    </row>
    <row r="282" spans="1:37" x14ac:dyDescent="0.15">
      <c r="A282" s="70">
        <v>281</v>
      </c>
      <c r="B282" s="70" t="s">
        <v>262</v>
      </c>
      <c r="C282" s="78">
        <v>56.027000000000001</v>
      </c>
      <c r="D282" s="78">
        <v>10.257</v>
      </c>
      <c r="E282" s="70" t="s">
        <v>572</v>
      </c>
      <c r="F282" s="70" t="s">
        <v>534</v>
      </c>
      <c r="G282" s="70" t="s">
        <v>4</v>
      </c>
      <c r="H282" s="70" t="s">
        <v>5</v>
      </c>
      <c r="I282" s="70" t="s">
        <v>467</v>
      </c>
      <c r="J282" s="70" t="s">
        <v>518</v>
      </c>
      <c r="K282" s="70" t="s">
        <v>481</v>
      </c>
      <c r="M282" s="72" t="s">
        <v>470</v>
      </c>
      <c r="N282" s="72" t="s">
        <v>522</v>
      </c>
      <c r="O282" s="70" t="s">
        <v>523</v>
      </c>
      <c r="P282" s="72">
        <v>32.4</v>
      </c>
      <c r="Q282" s="72">
        <v>-11.8</v>
      </c>
      <c r="R282" s="72">
        <v>11.9</v>
      </c>
      <c r="S282" s="72">
        <v>15.3</v>
      </c>
      <c r="T282" s="72"/>
      <c r="U282" s="72"/>
      <c r="V282" s="72">
        <f>P282/R282*14/12</f>
        <v>3.1764705882352935</v>
      </c>
      <c r="W282" s="72"/>
      <c r="X282" s="72"/>
      <c r="Y282" s="72">
        <v>9.5</v>
      </c>
      <c r="Z282" s="79"/>
      <c r="AA282" s="79"/>
      <c r="AB282" s="71"/>
      <c r="AC282" s="79" t="s">
        <v>739</v>
      </c>
      <c r="AD282" s="79">
        <v>5800</v>
      </c>
      <c r="AE282" s="79">
        <v>35</v>
      </c>
      <c r="AF282" s="72" t="s">
        <v>729</v>
      </c>
      <c r="AG282" s="79" t="s">
        <v>740</v>
      </c>
      <c r="AH282" s="70" t="s">
        <v>611</v>
      </c>
      <c r="AI282" s="70" t="s">
        <v>741</v>
      </c>
      <c r="AJ282" s="70" t="s">
        <v>624</v>
      </c>
      <c r="AK282" s="78">
        <v>0.64</v>
      </c>
    </row>
    <row r="283" spans="1:37" x14ac:dyDescent="0.15">
      <c r="A283" s="70">
        <v>282</v>
      </c>
      <c r="B283" s="70" t="s">
        <v>262</v>
      </c>
      <c r="C283" s="78">
        <v>56.027000000000001</v>
      </c>
      <c r="D283" s="78">
        <v>10.257</v>
      </c>
      <c r="E283" s="70" t="s">
        <v>572</v>
      </c>
      <c r="F283" s="70" t="s">
        <v>534</v>
      </c>
      <c r="G283" s="70" t="s">
        <v>4</v>
      </c>
      <c r="H283" s="70" t="s">
        <v>5</v>
      </c>
      <c r="I283" s="70" t="s">
        <v>467</v>
      </c>
      <c r="J283" s="70" t="s">
        <v>518</v>
      </c>
      <c r="K283" s="70" t="s">
        <v>481</v>
      </c>
      <c r="M283" s="72" t="s">
        <v>470</v>
      </c>
      <c r="N283" s="72" t="s">
        <v>522</v>
      </c>
      <c r="O283" s="70" t="s">
        <v>523</v>
      </c>
      <c r="P283" s="72"/>
      <c r="Q283" s="72">
        <v>-12.1</v>
      </c>
      <c r="R283" s="72"/>
      <c r="S283" s="72"/>
      <c r="T283" s="72"/>
      <c r="U283" s="72"/>
      <c r="V283" s="72"/>
      <c r="W283" s="72"/>
      <c r="X283" s="72"/>
      <c r="Y283" s="72"/>
      <c r="Z283" s="79"/>
      <c r="AA283" s="79"/>
      <c r="AB283" s="71"/>
      <c r="AC283" s="79" t="s">
        <v>742</v>
      </c>
      <c r="AD283" s="79">
        <v>5790</v>
      </c>
      <c r="AE283" s="79">
        <v>95</v>
      </c>
      <c r="AF283" s="72" t="s">
        <v>729</v>
      </c>
      <c r="AG283" s="79" t="s">
        <v>743</v>
      </c>
      <c r="AH283" s="70" t="s">
        <v>744</v>
      </c>
      <c r="AI283" s="70" t="s">
        <v>745</v>
      </c>
      <c r="AJ283" s="70" t="s">
        <v>624</v>
      </c>
      <c r="AK283" s="78">
        <v>0.64</v>
      </c>
    </row>
    <row r="284" spans="1:37" x14ac:dyDescent="0.15">
      <c r="A284" s="70">
        <v>283</v>
      </c>
      <c r="B284" s="70" t="s">
        <v>275</v>
      </c>
      <c r="C284" s="78">
        <v>56.604970999999999</v>
      </c>
      <c r="D284" s="78">
        <v>9.36843</v>
      </c>
      <c r="E284" s="70" t="s">
        <v>572</v>
      </c>
      <c r="F284" s="70" t="s">
        <v>859</v>
      </c>
      <c r="G284" s="70" t="s">
        <v>1100</v>
      </c>
      <c r="H284" s="70" t="s">
        <v>12</v>
      </c>
      <c r="I284" s="70" t="s">
        <v>467</v>
      </c>
      <c r="J284" s="70" t="s">
        <v>1101</v>
      </c>
      <c r="N284" s="70" t="s">
        <v>495</v>
      </c>
      <c r="P284" s="72"/>
      <c r="Q284" s="72">
        <v>-20.9</v>
      </c>
      <c r="R284" s="72"/>
      <c r="S284" s="72">
        <v>8.9</v>
      </c>
      <c r="T284" s="72"/>
      <c r="U284" s="72"/>
      <c r="V284" s="72">
        <v>3.3</v>
      </c>
      <c r="W284" s="72"/>
      <c r="X284" s="72"/>
      <c r="Y284" s="72">
        <v>4.3</v>
      </c>
      <c r="Z284" s="79"/>
      <c r="AA284" s="79"/>
      <c r="AB284" s="71"/>
      <c r="AC284" s="79" t="s">
        <v>1102</v>
      </c>
      <c r="AD284" s="79">
        <v>4370</v>
      </c>
      <c r="AE284" s="79">
        <v>50</v>
      </c>
      <c r="AF284" s="79" t="s">
        <v>474</v>
      </c>
      <c r="AG284" s="79" t="s">
        <v>1103</v>
      </c>
      <c r="AH284" s="70" t="s">
        <v>704</v>
      </c>
      <c r="AI284" s="70" t="s">
        <v>1104</v>
      </c>
      <c r="AK284" s="78">
        <v>3.75</v>
      </c>
    </row>
    <row r="285" spans="1:37" x14ac:dyDescent="0.15">
      <c r="A285" s="70">
        <v>284</v>
      </c>
      <c r="B285" s="70" t="s">
        <v>1424</v>
      </c>
      <c r="C285" s="78">
        <v>54.96</v>
      </c>
      <c r="D285" s="78">
        <v>11.85</v>
      </c>
      <c r="E285" s="70" t="s">
        <v>507</v>
      </c>
      <c r="F285" s="70" t="s">
        <v>500</v>
      </c>
      <c r="G285" s="70" t="s">
        <v>9</v>
      </c>
      <c r="H285" s="70" t="s">
        <v>10</v>
      </c>
      <c r="I285" s="70" t="s">
        <v>479</v>
      </c>
      <c r="J285" s="70" t="s">
        <v>580</v>
      </c>
      <c r="K285" s="70" t="s">
        <v>481</v>
      </c>
      <c r="M285" s="72" t="s">
        <v>470</v>
      </c>
      <c r="N285" s="72" t="s">
        <v>514</v>
      </c>
      <c r="O285" s="72" t="s">
        <v>1237</v>
      </c>
      <c r="P285" s="72"/>
      <c r="Q285" s="72">
        <v>-16.899999999999999</v>
      </c>
      <c r="R285" s="72"/>
      <c r="S285" s="72">
        <v>12.2</v>
      </c>
      <c r="T285" s="72"/>
      <c r="U285" s="72"/>
      <c r="V285" s="72">
        <v>3.15</v>
      </c>
      <c r="W285" s="72"/>
      <c r="X285" s="72"/>
      <c r="Y285" s="72"/>
      <c r="Z285" s="79"/>
      <c r="AA285" s="79"/>
      <c r="AB285" s="71"/>
      <c r="AC285" s="79" t="s">
        <v>1425</v>
      </c>
      <c r="AD285" s="79">
        <v>7415</v>
      </c>
      <c r="AE285" s="79">
        <v>53</v>
      </c>
      <c r="AF285" s="79" t="s">
        <v>669</v>
      </c>
      <c r="AG285" s="79" t="s">
        <v>1426</v>
      </c>
      <c r="AH285" s="70" t="s">
        <v>476</v>
      </c>
      <c r="AI285" s="70" t="s">
        <v>1427</v>
      </c>
      <c r="AJ285" s="70" t="s">
        <v>624</v>
      </c>
      <c r="AK285" s="78">
        <v>0.13</v>
      </c>
    </row>
    <row r="286" spans="1:37" x14ac:dyDescent="0.15">
      <c r="A286" s="70">
        <v>285</v>
      </c>
      <c r="B286" s="70" t="s">
        <v>1424</v>
      </c>
      <c r="C286" s="78">
        <v>54.96</v>
      </c>
      <c r="D286" s="78">
        <v>11.85</v>
      </c>
      <c r="E286" s="70" t="s">
        <v>507</v>
      </c>
      <c r="F286" s="70" t="s">
        <v>500</v>
      </c>
      <c r="G286" s="70" t="s">
        <v>9</v>
      </c>
      <c r="H286" s="70" t="s">
        <v>10</v>
      </c>
      <c r="I286" s="70" t="s">
        <v>479</v>
      </c>
      <c r="J286" s="70" t="s">
        <v>827</v>
      </c>
      <c r="K286" s="70" t="s">
        <v>469</v>
      </c>
      <c r="M286" s="72" t="s">
        <v>470</v>
      </c>
      <c r="N286" s="72" t="s">
        <v>495</v>
      </c>
      <c r="O286" s="72" t="s">
        <v>1428</v>
      </c>
      <c r="P286" s="72"/>
      <c r="Q286" s="72">
        <v>-15.5</v>
      </c>
      <c r="R286" s="72"/>
      <c r="S286" s="72">
        <v>13.2</v>
      </c>
      <c r="T286" s="72"/>
      <c r="U286" s="72"/>
      <c r="V286" s="72">
        <v>3.16</v>
      </c>
      <c r="W286" s="72"/>
      <c r="X286" s="72"/>
      <c r="Y286" s="72"/>
      <c r="Z286" s="79"/>
      <c r="AA286" s="79"/>
      <c r="AB286" s="71"/>
      <c r="AC286" s="79" t="s">
        <v>1429</v>
      </c>
      <c r="AD286" s="79">
        <v>7505</v>
      </c>
      <c r="AE286" s="79">
        <v>36</v>
      </c>
      <c r="AF286" s="79" t="s">
        <v>676</v>
      </c>
      <c r="AG286" s="79" t="s">
        <v>1430</v>
      </c>
      <c r="AH286" s="70" t="s">
        <v>476</v>
      </c>
      <c r="AI286" s="70" t="s">
        <v>1431</v>
      </c>
      <c r="AJ286" s="70" t="s">
        <v>624</v>
      </c>
      <c r="AK286" s="78">
        <v>0.13</v>
      </c>
    </row>
    <row r="287" spans="1:37" x14ac:dyDescent="0.15">
      <c r="A287" s="70">
        <v>286</v>
      </c>
      <c r="B287" s="70" t="s">
        <v>280</v>
      </c>
      <c r="C287" s="78">
        <v>56.206432999999997</v>
      </c>
      <c r="D287" s="78">
        <v>8.5500520000000009</v>
      </c>
      <c r="E287" s="70" t="s">
        <v>572</v>
      </c>
      <c r="G287" s="70" t="s">
        <v>20</v>
      </c>
      <c r="I287" s="70" t="s">
        <v>722</v>
      </c>
      <c r="P287" s="72"/>
      <c r="Q287" s="72">
        <v>-19.100000000000001</v>
      </c>
      <c r="R287" s="72"/>
      <c r="S287" s="72">
        <v>8</v>
      </c>
      <c r="T287" s="72"/>
      <c r="U287" s="72"/>
      <c r="V287" s="72">
        <v>3.2</v>
      </c>
      <c r="W287" s="72"/>
      <c r="X287" s="72"/>
      <c r="Y287" s="72"/>
      <c r="Z287" s="79"/>
      <c r="AA287" s="79"/>
      <c r="AB287" s="71"/>
      <c r="AC287" s="79" t="s">
        <v>1212</v>
      </c>
      <c r="AD287" s="79">
        <v>3640</v>
      </c>
      <c r="AE287" s="79">
        <v>54</v>
      </c>
      <c r="AF287" s="79" t="s">
        <v>576</v>
      </c>
      <c r="AG287" s="79" t="s">
        <v>1213</v>
      </c>
      <c r="AH287" s="70" t="s">
        <v>704</v>
      </c>
      <c r="AI287" s="70" t="s">
        <v>1214</v>
      </c>
      <c r="AK287" s="78">
        <v>29.47</v>
      </c>
    </row>
    <row r="288" spans="1:37" x14ac:dyDescent="0.15">
      <c r="A288" s="70">
        <v>287</v>
      </c>
      <c r="B288" s="70" t="s">
        <v>283</v>
      </c>
      <c r="C288" s="78">
        <v>57.045350999999997</v>
      </c>
      <c r="D288" s="78">
        <v>9.2598789999999997</v>
      </c>
      <c r="E288" s="70" t="s">
        <v>572</v>
      </c>
      <c r="G288" s="70" t="s">
        <v>543</v>
      </c>
      <c r="H288" s="70" t="s">
        <v>19</v>
      </c>
      <c r="I288" s="70" t="s">
        <v>467</v>
      </c>
      <c r="J288" s="70" t="s">
        <v>518</v>
      </c>
      <c r="P288" s="72"/>
      <c r="Q288" s="72">
        <v>-20.399999999999999</v>
      </c>
      <c r="R288" s="72"/>
      <c r="S288" s="72">
        <v>8.6</v>
      </c>
      <c r="T288" s="72"/>
      <c r="U288" s="72"/>
      <c r="V288" s="72">
        <v>3.2</v>
      </c>
      <c r="W288" s="72"/>
      <c r="X288" s="72"/>
      <c r="Y288" s="72">
        <v>6.4</v>
      </c>
      <c r="Z288" s="79"/>
      <c r="AA288" s="79"/>
      <c r="AB288" s="71"/>
      <c r="AC288" s="79"/>
      <c r="AD288" s="79"/>
      <c r="AE288" s="79"/>
      <c r="AF288" s="79" t="s">
        <v>605</v>
      </c>
      <c r="AG288" s="79"/>
      <c r="AH288" s="70" t="s">
        <v>704</v>
      </c>
      <c r="AI288" s="70" t="s">
        <v>1528</v>
      </c>
      <c r="AK288" s="78">
        <v>5.89</v>
      </c>
    </row>
    <row r="289" spans="1:37" x14ac:dyDescent="0.15">
      <c r="A289" s="70">
        <v>288</v>
      </c>
      <c r="B289" s="70" t="s">
        <v>283</v>
      </c>
      <c r="C289" s="78">
        <v>57.045350999999997</v>
      </c>
      <c r="D289" s="78">
        <v>9.2598789999999997</v>
      </c>
      <c r="E289" s="70" t="s">
        <v>572</v>
      </c>
      <c r="G289" s="70" t="s">
        <v>543</v>
      </c>
      <c r="H289" s="70" t="s">
        <v>19</v>
      </c>
      <c r="I289" s="70" t="s">
        <v>479</v>
      </c>
      <c r="J289" s="70" t="s">
        <v>479</v>
      </c>
      <c r="P289" s="72"/>
      <c r="Q289" s="72">
        <v>-21.5</v>
      </c>
      <c r="R289" s="72"/>
      <c r="S289" s="72">
        <v>9</v>
      </c>
      <c r="T289" s="72"/>
      <c r="U289" s="72"/>
      <c r="V289" s="92">
        <v>4</v>
      </c>
      <c r="W289" s="72"/>
      <c r="X289" s="72"/>
      <c r="Y289" s="72"/>
      <c r="Z289" s="79">
        <v>62.7</v>
      </c>
      <c r="AA289" s="79"/>
      <c r="AB289" s="71"/>
      <c r="AC289" s="79"/>
      <c r="AD289" s="79"/>
      <c r="AE289" s="79"/>
      <c r="AF289" s="79" t="s">
        <v>605</v>
      </c>
      <c r="AG289" s="79"/>
      <c r="AH289" s="70" t="s">
        <v>969</v>
      </c>
      <c r="AI289" s="70" t="s">
        <v>1529</v>
      </c>
      <c r="AK289" s="78">
        <v>5.89</v>
      </c>
    </row>
    <row r="290" spans="1:37" x14ac:dyDescent="0.15">
      <c r="A290" s="70">
        <v>289</v>
      </c>
      <c r="B290" s="70" t="s">
        <v>285</v>
      </c>
      <c r="C290" s="78">
        <v>57.563491999999997</v>
      </c>
      <c r="D290" s="78">
        <v>10.425587999999999</v>
      </c>
      <c r="E290" s="70" t="s">
        <v>572</v>
      </c>
      <c r="F290" s="70" t="s">
        <v>999</v>
      </c>
      <c r="G290" s="70" t="s">
        <v>4</v>
      </c>
      <c r="H290" s="70" t="s">
        <v>5</v>
      </c>
      <c r="I290" s="70" t="s">
        <v>467</v>
      </c>
      <c r="J290" s="70" t="s">
        <v>1146</v>
      </c>
      <c r="P290" s="72"/>
      <c r="Q290" s="72">
        <v>-20.100000000000001</v>
      </c>
      <c r="R290" s="72"/>
      <c r="S290" s="72"/>
      <c r="T290" s="72"/>
      <c r="U290" s="72"/>
      <c r="V290" s="72"/>
      <c r="W290" s="72"/>
      <c r="X290" s="72"/>
      <c r="Y290" s="72"/>
      <c r="Z290" s="79"/>
      <c r="AA290" s="79"/>
      <c r="AB290" s="71"/>
      <c r="AC290" s="79" t="s">
        <v>1147</v>
      </c>
      <c r="AD290" s="79">
        <v>6145</v>
      </c>
      <c r="AE290" s="79">
        <v>50</v>
      </c>
      <c r="AF290" s="79" t="s">
        <v>474</v>
      </c>
      <c r="AG290" s="79" t="s">
        <v>1148</v>
      </c>
      <c r="AH290" s="70" t="s">
        <v>1149</v>
      </c>
      <c r="AK290" s="78">
        <v>0.09</v>
      </c>
    </row>
    <row r="291" spans="1:37" x14ac:dyDescent="0.15">
      <c r="A291" s="70">
        <v>290</v>
      </c>
      <c r="B291" s="70" t="s">
        <v>286</v>
      </c>
      <c r="C291" s="78">
        <v>56.804484000000002</v>
      </c>
      <c r="D291" s="78">
        <v>10.28167</v>
      </c>
      <c r="E291" s="70" t="s">
        <v>572</v>
      </c>
      <c r="G291" s="70" t="s">
        <v>543</v>
      </c>
      <c r="H291" s="70" t="s">
        <v>19</v>
      </c>
      <c r="I291" s="70" t="s">
        <v>722</v>
      </c>
      <c r="P291" s="72"/>
      <c r="Q291" s="72">
        <v>-20.100000000000001</v>
      </c>
      <c r="R291" s="72"/>
      <c r="S291" s="72">
        <v>8.6</v>
      </c>
      <c r="T291" s="72"/>
      <c r="U291" s="72"/>
      <c r="V291" s="72">
        <v>3.2</v>
      </c>
      <c r="W291" s="72"/>
      <c r="X291" s="72"/>
      <c r="Y291" s="72">
        <v>12.1</v>
      </c>
      <c r="Z291" s="79"/>
      <c r="AA291" s="79"/>
      <c r="AB291" s="71"/>
      <c r="AC291" s="79"/>
      <c r="AD291" s="79"/>
      <c r="AE291" s="79"/>
      <c r="AF291" s="79" t="s">
        <v>605</v>
      </c>
      <c r="AG291" s="79"/>
      <c r="AH291" s="70" t="s">
        <v>704</v>
      </c>
      <c r="AI291" s="70" t="s">
        <v>1530</v>
      </c>
      <c r="AK291" s="78">
        <v>0.14000000000000001</v>
      </c>
    </row>
    <row r="292" spans="1:37" x14ac:dyDescent="0.15">
      <c r="A292" s="70">
        <v>291</v>
      </c>
      <c r="B292" s="70" t="s">
        <v>290</v>
      </c>
      <c r="C292" s="78">
        <v>55.588999999999999</v>
      </c>
      <c r="D292" s="78">
        <v>11.576000000000001</v>
      </c>
      <c r="E292" s="70" t="s">
        <v>465</v>
      </c>
      <c r="F292" s="70" t="s">
        <v>999</v>
      </c>
      <c r="G292" s="70" t="s">
        <v>11</v>
      </c>
      <c r="H292" s="70" t="s">
        <v>12</v>
      </c>
      <c r="I292" s="70" t="s">
        <v>722</v>
      </c>
      <c r="L292" s="70" t="s">
        <v>949</v>
      </c>
      <c r="N292" s="70" t="s">
        <v>522</v>
      </c>
      <c r="O292" s="70" t="s">
        <v>1011</v>
      </c>
      <c r="P292" s="72">
        <v>43.5</v>
      </c>
      <c r="Q292" s="72">
        <v>-19.600000000000001</v>
      </c>
      <c r="R292" s="72">
        <v>16</v>
      </c>
      <c r="S292" s="72">
        <v>9.9</v>
      </c>
      <c r="T292" s="72"/>
      <c r="U292" s="72"/>
      <c r="V292" s="72">
        <f>P292/R292*14/12</f>
        <v>3.171875</v>
      </c>
      <c r="W292" s="72"/>
      <c r="X292" s="72"/>
      <c r="Y292" s="72">
        <v>6.8</v>
      </c>
      <c r="AB292" s="71"/>
      <c r="AF292" s="70" t="s">
        <v>605</v>
      </c>
      <c r="AH292" s="70" t="s">
        <v>610</v>
      </c>
      <c r="AI292" s="70" t="s">
        <v>1014</v>
      </c>
      <c r="AK292" s="78">
        <v>15.33</v>
      </c>
    </row>
    <row r="293" spans="1:37" x14ac:dyDescent="0.15">
      <c r="A293" s="70">
        <v>292</v>
      </c>
      <c r="B293" s="70" t="s">
        <v>290</v>
      </c>
      <c r="C293" s="78">
        <v>55.588999999999999</v>
      </c>
      <c r="D293" s="78">
        <v>11.576000000000001</v>
      </c>
      <c r="E293" s="70" t="s">
        <v>465</v>
      </c>
      <c r="F293" s="70" t="s">
        <v>999</v>
      </c>
      <c r="G293" s="70" t="s">
        <v>11</v>
      </c>
      <c r="H293" s="70" t="s">
        <v>12</v>
      </c>
      <c r="I293" s="70" t="s">
        <v>722</v>
      </c>
      <c r="L293" s="70" t="s">
        <v>949</v>
      </c>
      <c r="N293" s="70" t="s">
        <v>522</v>
      </c>
      <c r="O293" s="70" t="s">
        <v>1011</v>
      </c>
      <c r="P293" s="72"/>
      <c r="Q293" s="72">
        <v>-20.7</v>
      </c>
      <c r="R293" s="72"/>
      <c r="S293" s="72"/>
      <c r="T293" s="72"/>
      <c r="U293" s="72"/>
      <c r="V293" s="72"/>
      <c r="W293" s="72"/>
      <c r="X293" s="72"/>
      <c r="Y293" s="72"/>
      <c r="Z293" s="79"/>
      <c r="AA293" s="79"/>
      <c r="AB293" s="71"/>
      <c r="AC293" s="79" t="s">
        <v>1012</v>
      </c>
      <c r="AD293" s="79">
        <v>4510</v>
      </c>
      <c r="AE293" s="79">
        <v>90</v>
      </c>
      <c r="AF293" s="79" t="s">
        <v>474</v>
      </c>
      <c r="AG293" s="79" t="s">
        <v>1013</v>
      </c>
      <c r="AH293" s="70" t="s">
        <v>28</v>
      </c>
      <c r="AI293" s="70" t="s">
        <v>1014</v>
      </c>
      <c r="AK293" s="78">
        <v>15.33</v>
      </c>
    </row>
    <row r="294" spans="1:37" x14ac:dyDescent="0.15">
      <c r="A294" s="70">
        <v>293</v>
      </c>
      <c r="B294" s="70" t="s">
        <v>290</v>
      </c>
      <c r="C294" s="78">
        <v>55.588999999999999</v>
      </c>
      <c r="D294" s="78">
        <v>11.576000000000001</v>
      </c>
      <c r="E294" s="70" t="s">
        <v>465</v>
      </c>
      <c r="F294" s="70" t="s">
        <v>999</v>
      </c>
      <c r="G294" s="70" t="s">
        <v>11</v>
      </c>
      <c r="H294" s="70" t="s">
        <v>12</v>
      </c>
      <c r="I294" s="70" t="s">
        <v>722</v>
      </c>
      <c r="L294" s="70" t="s">
        <v>976</v>
      </c>
      <c r="N294" s="70" t="s">
        <v>495</v>
      </c>
      <c r="P294" s="72"/>
      <c r="Q294" s="72">
        <v>-19.5</v>
      </c>
      <c r="R294" s="72"/>
      <c r="S294" s="72"/>
      <c r="T294" s="72"/>
      <c r="U294" s="72"/>
      <c r="V294" s="72"/>
      <c r="W294" s="72"/>
      <c r="X294" s="72"/>
      <c r="Y294" s="72"/>
      <c r="Z294" s="79"/>
      <c r="AA294" s="79"/>
      <c r="AB294" s="71"/>
      <c r="AC294" s="79" t="s">
        <v>1105</v>
      </c>
      <c r="AD294" s="79">
        <v>4530</v>
      </c>
      <c r="AE294" s="79">
        <v>90</v>
      </c>
      <c r="AF294" s="79" t="s">
        <v>474</v>
      </c>
      <c r="AG294" s="79" t="s">
        <v>1017</v>
      </c>
      <c r="AH294" s="70" t="s">
        <v>28</v>
      </c>
      <c r="AI294" s="70" t="s">
        <v>1106</v>
      </c>
      <c r="AK294" s="78">
        <v>15.33</v>
      </c>
    </row>
    <row r="295" spans="1:37" x14ac:dyDescent="0.15">
      <c r="A295" s="70">
        <v>294</v>
      </c>
      <c r="B295" s="70" t="s">
        <v>290</v>
      </c>
      <c r="C295" s="78">
        <v>55.588999999999999</v>
      </c>
      <c r="D295" s="78">
        <v>11.576000000000001</v>
      </c>
      <c r="E295" s="70" t="s">
        <v>465</v>
      </c>
      <c r="F295" s="70" t="s">
        <v>999</v>
      </c>
      <c r="G295" s="70" t="s">
        <v>11</v>
      </c>
      <c r="H295" s="70" t="s">
        <v>12</v>
      </c>
      <c r="I295" s="70" t="s">
        <v>722</v>
      </c>
      <c r="L295" s="70" t="s">
        <v>976</v>
      </c>
      <c r="N295" s="70" t="s">
        <v>495</v>
      </c>
      <c r="P295" s="72"/>
      <c r="Q295" s="72">
        <v>-19.600000000000001</v>
      </c>
      <c r="R295" s="72"/>
      <c r="S295" s="72">
        <v>9.9</v>
      </c>
      <c r="T295" s="72"/>
      <c r="U295" s="72"/>
      <c r="V295" s="72"/>
      <c r="W295" s="72"/>
      <c r="X295" s="72"/>
      <c r="Y295" s="72"/>
      <c r="Z295" s="79"/>
      <c r="AA295" s="79"/>
      <c r="AB295" s="71"/>
      <c r="AC295" s="79"/>
      <c r="AD295" s="79"/>
      <c r="AE295" s="79"/>
      <c r="AF295" s="79" t="s">
        <v>605</v>
      </c>
      <c r="AG295" s="79"/>
      <c r="AH295" s="70" t="s">
        <v>923</v>
      </c>
      <c r="AI295" s="70" t="s">
        <v>1106</v>
      </c>
      <c r="AK295" s="78">
        <v>15.33</v>
      </c>
    </row>
    <row r="296" spans="1:37" x14ac:dyDescent="0.15">
      <c r="A296" s="70">
        <v>295</v>
      </c>
      <c r="B296" s="70" t="s">
        <v>290</v>
      </c>
      <c r="C296" s="78">
        <v>55.588999999999999</v>
      </c>
      <c r="D296" s="78">
        <v>11.576000000000001</v>
      </c>
      <c r="E296" s="70" t="s">
        <v>465</v>
      </c>
      <c r="F296" s="70" t="s">
        <v>999</v>
      </c>
      <c r="G296" s="70" t="s">
        <v>11</v>
      </c>
      <c r="H296" s="70" t="s">
        <v>12</v>
      </c>
      <c r="I296" s="70" t="s">
        <v>722</v>
      </c>
      <c r="L296" s="70" t="s">
        <v>949</v>
      </c>
      <c r="N296" s="70" t="s">
        <v>522</v>
      </c>
      <c r="O296" s="70" t="s">
        <v>1011</v>
      </c>
      <c r="P296" s="72">
        <v>46.5</v>
      </c>
      <c r="Q296" s="72">
        <v>-20</v>
      </c>
      <c r="R296" s="72">
        <v>16.2</v>
      </c>
      <c r="S296" s="72">
        <v>10</v>
      </c>
      <c r="T296" s="72"/>
      <c r="U296" s="72"/>
      <c r="V296" s="72">
        <f>P296/R296*14/12</f>
        <v>3.3487654320987659</v>
      </c>
      <c r="W296" s="72"/>
      <c r="X296" s="72"/>
      <c r="Y296" s="72">
        <v>12.5</v>
      </c>
      <c r="Z296" s="79"/>
      <c r="AA296" s="79"/>
      <c r="AB296" s="71"/>
      <c r="AC296" s="79"/>
      <c r="AD296" s="79"/>
      <c r="AE296" s="79"/>
      <c r="AF296" s="79" t="s">
        <v>605</v>
      </c>
      <c r="AG296" s="79"/>
      <c r="AH296" s="70" t="s">
        <v>815</v>
      </c>
      <c r="AI296" s="70" t="s">
        <v>1014</v>
      </c>
      <c r="AK296" s="78">
        <v>15.33</v>
      </c>
    </row>
    <row r="297" spans="1:37" x14ac:dyDescent="0.15">
      <c r="A297" s="70">
        <v>296</v>
      </c>
      <c r="B297" s="70" t="s">
        <v>290</v>
      </c>
      <c r="C297" s="78">
        <v>55.588999999999999</v>
      </c>
      <c r="D297" s="78">
        <v>11.576000000000001</v>
      </c>
      <c r="E297" s="70" t="s">
        <v>465</v>
      </c>
      <c r="F297" s="70" t="s">
        <v>999</v>
      </c>
      <c r="G297" s="70" t="s">
        <v>11</v>
      </c>
      <c r="H297" s="70" t="s">
        <v>12</v>
      </c>
      <c r="I297" s="70" t="s">
        <v>722</v>
      </c>
      <c r="L297" s="70" t="s">
        <v>976</v>
      </c>
      <c r="N297" s="70" t="s">
        <v>495</v>
      </c>
      <c r="P297" s="72">
        <v>46.5</v>
      </c>
      <c r="Q297" s="72">
        <v>-20.399999999999999</v>
      </c>
      <c r="R297" s="72">
        <v>16.2</v>
      </c>
      <c r="S297" s="72">
        <v>10</v>
      </c>
      <c r="T297" s="72"/>
      <c r="U297" s="72"/>
      <c r="V297" s="72">
        <f>P297/R297*14/12</f>
        <v>3.3487654320987659</v>
      </c>
      <c r="W297" s="72"/>
      <c r="X297" s="72"/>
      <c r="Y297" s="72">
        <v>12.5</v>
      </c>
      <c r="AB297" s="71"/>
      <c r="AF297" s="70" t="s">
        <v>605</v>
      </c>
      <c r="AH297" s="70" t="s">
        <v>815</v>
      </c>
      <c r="AI297" s="70" t="s">
        <v>1106</v>
      </c>
      <c r="AK297" s="78">
        <v>15.33</v>
      </c>
    </row>
    <row r="298" spans="1:37" x14ac:dyDescent="0.15">
      <c r="A298" s="70">
        <v>297</v>
      </c>
      <c r="B298" s="70" t="s">
        <v>579</v>
      </c>
      <c r="C298" s="78">
        <v>55.789000000000001</v>
      </c>
      <c r="D298" s="78">
        <v>11.292</v>
      </c>
      <c r="E298" s="70" t="s">
        <v>249</v>
      </c>
      <c r="F298" s="70" t="s">
        <v>534</v>
      </c>
      <c r="G298" s="70" t="s">
        <v>11</v>
      </c>
      <c r="H298" s="70" t="s">
        <v>12</v>
      </c>
      <c r="I298" s="70" t="s">
        <v>479</v>
      </c>
      <c r="J298" s="70" t="s">
        <v>580</v>
      </c>
      <c r="K298" s="70" t="s">
        <v>481</v>
      </c>
      <c r="M298" s="72" t="s">
        <v>488</v>
      </c>
      <c r="N298" s="72" t="s">
        <v>581</v>
      </c>
      <c r="O298" s="72" t="s">
        <v>582</v>
      </c>
      <c r="P298" s="72"/>
      <c r="Q298" s="72">
        <v>-18.600000000000001</v>
      </c>
      <c r="R298" s="72"/>
      <c r="S298" s="72">
        <v>11.8</v>
      </c>
      <c r="T298" s="72"/>
      <c r="U298" s="72"/>
      <c r="V298" s="72">
        <v>3.2</v>
      </c>
      <c r="W298" s="72"/>
      <c r="X298" s="72"/>
      <c r="Y298" s="72"/>
      <c r="Z298" s="79"/>
      <c r="AA298" s="79" t="s">
        <v>583</v>
      </c>
      <c r="AB298" s="71">
        <v>0.71025099999999997</v>
      </c>
      <c r="AC298" s="79" t="s">
        <v>584</v>
      </c>
      <c r="AD298" s="79">
        <v>4910</v>
      </c>
      <c r="AE298" s="79">
        <v>15</v>
      </c>
      <c r="AF298" s="72" t="s">
        <v>576</v>
      </c>
      <c r="AG298" s="79" t="s">
        <v>585</v>
      </c>
      <c r="AH298" s="70" t="s">
        <v>476</v>
      </c>
      <c r="AI298" s="70" t="s">
        <v>471</v>
      </c>
      <c r="AJ298" s="70" t="s">
        <v>477</v>
      </c>
      <c r="AK298" s="78">
        <v>0.26</v>
      </c>
    </row>
    <row r="299" spans="1:37" x14ac:dyDescent="0.15">
      <c r="A299" s="70">
        <v>298</v>
      </c>
      <c r="B299" s="70" t="s">
        <v>579</v>
      </c>
      <c r="C299" s="78">
        <v>55.789000000000001</v>
      </c>
      <c r="D299" s="78">
        <v>11.292</v>
      </c>
      <c r="E299" s="70" t="s">
        <v>249</v>
      </c>
      <c r="F299" s="70" t="s">
        <v>534</v>
      </c>
      <c r="G299" s="70" t="s">
        <v>11</v>
      </c>
      <c r="H299" s="70" t="s">
        <v>12</v>
      </c>
      <c r="I299" s="70" t="s">
        <v>467</v>
      </c>
      <c r="J299" s="70" t="s">
        <v>1101</v>
      </c>
      <c r="L299" s="70" t="s">
        <v>949</v>
      </c>
      <c r="M299" s="72"/>
      <c r="N299" s="72" t="s">
        <v>581</v>
      </c>
      <c r="O299" s="72" t="s">
        <v>582</v>
      </c>
      <c r="P299" s="72">
        <v>44.6</v>
      </c>
      <c r="Q299" s="72">
        <v>-18.8</v>
      </c>
      <c r="R299" s="72">
        <v>15.9</v>
      </c>
      <c r="S299" s="72">
        <v>11.4</v>
      </c>
      <c r="T299" s="72"/>
      <c r="U299" s="72"/>
      <c r="V299" s="72">
        <f>P299/R299*14/12</f>
        <v>3.2725366876310269</v>
      </c>
      <c r="W299" s="72"/>
      <c r="X299" s="72"/>
      <c r="Y299" s="72">
        <v>13.7</v>
      </c>
      <c r="Z299" s="79"/>
      <c r="AA299" s="79"/>
      <c r="AB299" s="71"/>
      <c r="AC299" s="79" t="s">
        <v>1180</v>
      </c>
      <c r="AD299" s="79">
        <v>4770</v>
      </c>
      <c r="AE299" s="79">
        <v>40</v>
      </c>
      <c r="AF299" s="72" t="s">
        <v>576</v>
      </c>
      <c r="AG299" s="79" t="s">
        <v>1181</v>
      </c>
      <c r="AH299" s="70" t="s">
        <v>610</v>
      </c>
      <c r="AK299" s="78">
        <v>0.26</v>
      </c>
    </row>
    <row r="300" spans="1:37" x14ac:dyDescent="0.15">
      <c r="A300" s="70">
        <v>299</v>
      </c>
      <c r="B300" s="70" t="s">
        <v>293</v>
      </c>
      <c r="C300" s="78">
        <v>55.276000000000003</v>
      </c>
      <c r="D300" s="78">
        <v>11.875</v>
      </c>
      <c r="E300" s="70" t="s">
        <v>465</v>
      </c>
      <c r="F300" s="70" t="s">
        <v>487</v>
      </c>
      <c r="G300" s="70" t="s">
        <v>11</v>
      </c>
      <c r="H300" s="70" t="s">
        <v>12</v>
      </c>
      <c r="I300" s="70" t="s">
        <v>479</v>
      </c>
      <c r="J300" s="70" t="s">
        <v>480</v>
      </c>
      <c r="K300" s="70" t="s">
        <v>469</v>
      </c>
      <c r="M300" s="70" t="s">
        <v>488</v>
      </c>
      <c r="N300" s="70" t="s">
        <v>522</v>
      </c>
      <c r="O300" s="72" t="s">
        <v>1186</v>
      </c>
      <c r="P300" s="72"/>
      <c r="Q300" s="72"/>
      <c r="R300" s="72"/>
      <c r="S300" s="72"/>
      <c r="T300" s="72"/>
      <c r="U300" s="72"/>
      <c r="V300" s="72"/>
      <c r="W300" s="72"/>
      <c r="X300" s="72"/>
      <c r="Y300" s="72"/>
      <c r="Z300" s="79"/>
      <c r="AA300" s="79" t="s">
        <v>1440</v>
      </c>
      <c r="AB300" s="71">
        <v>0.70965699999999998</v>
      </c>
      <c r="AC300" s="79"/>
      <c r="AD300" s="79"/>
      <c r="AE300" s="79"/>
      <c r="AF300" s="79" t="s">
        <v>605</v>
      </c>
      <c r="AG300" s="79"/>
      <c r="AH300" s="70" t="s">
        <v>476</v>
      </c>
      <c r="AI300" s="70" t="s">
        <v>1441</v>
      </c>
      <c r="AK300" s="78">
        <v>15.34</v>
      </c>
    </row>
    <row r="301" spans="1:37" x14ac:dyDescent="0.15">
      <c r="A301" s="70">
        <v>300</v>
      </c>
      <c r="B301" s="70" t="s">
        <v>293</v>
      </c>
      <c r="C301" s="78">
        <v>55.276000000000003</v>
      </c>
      <c r="D301" s="78">
        <v>11.875</v>
      </c>
      <c r="E301" s="70" t="s">
        <v>465</v>
      </c>
      <c r="F301" s="70" t="s">
        <v>487</v>
      </c>
      <c r="G301" s="70" t="s">
        <v>11</v>
      </c>
      <c r="H301" s="70" t="s">
        <v>12</v>
      </c>
      <c r="I301" s="70" t="s">
        <v>467</v>
      </c>
      <c r="J301" s="70" t="s">
        <v>961</v>
      </c>
      <c r="M301" s="70" t="s">
        <v>488</v>
      </c>
      <c r="N301" s="70" t="s">
        <v>522</v>
      </c>
      <c r="O301" s="70" t="s">
        <v>1186</v>
      </c>
      <c r="P301" s="72"/>
      <c r="Q301" s="72">
        <v>-19.399999999999999</v>
      </c>
      <c r="R301" s="72"/>
      <c r="S301" s="72"/>
      <c r="T301" s="72"/>
      <c r="U301" s="72"/>
      <c r="V301" s="72"/>
      <c r="W301" s="72"/>
      <c r="X301" s="72"/>
      <c r="Y301" s="72"/>
      <c r="Z301" s="79"/>
      <c r="AA301" s="79"/>
      <c r="AB301" s="71"/>
      <c r="AC301" s="79" t="s">
        <v>1187</v>
      </c>
      <c r="AD301" s="79">
        <v>4710</v>
      </c>
      <c r="AE301" s="79">
        <v>90</v>
      </c>
      <c r="AF301" s="79" t="s">
        <v>576</v>
      </c>
      <c r="AG301" s="79" t="s">
        <v>1188</v>
      </c>
      <c r="AH301" s="70" t="s">
        <v>964</v>
      </c>
      <c r="AI301" s="79" t="s">
        <v>1189</v>
      </c>
      <c r="AJ301" s="79"/>
      <c r="AK301" s="78">
        <v>15.34</v>
      </c>
    </row>
    <row r="302" spans="1:37" x14ac:dyDescent="0.15">
      <c r="A302" s="70">
        <v>301</v>
      </c>
      <c r="B302" s="70" t="s">
        <v>293</v>
      </c>
      <c r="C302" s="78">
        <v>55.276000000000003</v>
      </c>
      <c r="D302" s="78">
        <v>11.875</v>
      </c>
      <c r="E302" s="70" t="s">
        <v>465</v>
      </c>
      <c r="F302" s="70" t="s">
        <v>487</v>
      </c>
      <c r="G302" s="70" t="s">
        <v>11</v>
      </c>
      <c r="H302" s="70" t="s">
        <v>12</v>
      </c>
      <c r="I302" s="70" t="s">
        <v>467</v>
      </c>
      <c r="J302" s="70" t="s">
        <v>961</v>
      </c>
      <c r="M302" s="70" t="s">
        <v>488</v>
      </c>
      <c r="N302" s="70" t="s">
        <v>522</v>
      </c>
      <c r="O302" s="70" t="s">
        <v>1186</v>
      </c>
      <c r="P302" s="72">
        <v>39.799999999999997</v>
      </c>
      <c r="Q302" s="72">
        <v>-20.399999999999999</v>
      </c>
      <c r="R302" s="72">
        <v>15</v>
      </c>
      <c r="S302" s="72">
        <v>8.6</v>
      </c>
      <c r="T302" s="72"/>
      <c r="U302" s="72"/>
      <c r="V302" s="72">
        <f>P302/R302*14/12</f>
        <v>3.0955555555555558</v>
      </c>
      <c r="W302" s="72"/>
      <c r="X302" s="72"/>
      <c r="Y302" s="72"/>
      <c r="AB302" s="71"/>
      <c r="AC302" s="70" t="s">
        <v>1442</v>
      </c>
      <c r="AF302" s="70" t="s">
        <v>605</v>
      </c>
      <c r="AH302" s="70" t="s">
        <v>610</v>
      </c>
      <c r="AI302" s="79" t="s">
        <v>1189</v>
      </c>
      <c r="AJ302" s="79"/>
      <c r="AK302" s="78">
        <v>15.34</v>
      </c>
    </row>
    <row r="303" spans="1:37" x14ac:dyDescent="0.15">
      <c r="A303" s="70">
        <v>302</v>
      </c>
      <c r="B303" s="70" t="s">
        <v>296</v>
      </c>
      <c r="C303" s="78">
        <v>55.581000000000003</v>
      </c>
      <c r="D303" s="78">
        <v>11.577999999999999</v>
      </c>
      <c r="E303" s="70" t="s">
        <v>465</v>
      </c>
      <c r="F303" s="70" t="s">
        <v>487</v>
      </c>
      <c r="G303" s="70" t="s">
        <v>625</v>
      </c>
      <c r="H303" s="70" t="s">
        <v>626</v>
      </c>
      <c r="I303" s="70" t="s">
        <v>467</v>
      </c>
      <c r="J303" s="70" t="s">
        <v>803</v>
      </c>
      <c r="K303" s="70" t="s">
        <v>469</v>
      </c>
      <c r="M303" s="72" t="s">
        <v>488</v>
      </c>
      <c r="N303" s="72" t="s">
        <v>495</v>
      </c>
      <c r="O303" s="72" t="s">
        <v>471</v>
      </c>
      <c r="P303" s="72"/>
      <c r="AA303" s="79" t="s">
        <v>804</v>
      </c>
      <c r="AB303" s="71">
        <v>0.70953900000000003</v>
      </c>
      <c r="AF303" s="79" t="s">
        <v>605</v>
      </c>
      <c r="AH303" s="70" t="s">
        <v>476</v>
      </c>
      <c r="AI303" s="70" t="s">
        <v>471</v>
      </c>
      <c r="AJ303" s="70" t="s">
        <v>624</v>
      </c>
      <c r="AK303" s="78">
        <v>16.25</v>
      </c>
    </row>
    <row r="304" spans="1:37" x14ac:dyDescent="0.15">
      <c r="A304" s="70">
        <v>303</v>
      </c>
      <c r="B304" s="70" t="s">
        <v>296</v>
      </c>
      <c r="C304" s="78">
        <v>55.581000000000003</v>
      </c>
      <c r="D304" s="78">
        <v>11.577999999999999</v>
      </c>
      <c r="E304" s="70" t="s">
        <v>465</v>
      </c>
      <c r="F304" s="70" t="s">
        <v>487</v>
      </c>
      <c r="G304" s="70" t="s">
        <v>625</v>
      </c>
      <c r="H304" s="70" t="s">
        <v>626</v>
      </c>
      <c r="I304" s="70" t="s">
        <v>467</v>
      </c>
      <c r="J304" s="70" t="s">
        <v>627</v>
      </c>
      <c r="M304" s="72" t="s">
        <v>488</v>
      </c>
      <c r="N304" s="72" t="s">
        <v>495</v>
      </c>
      <c r="O304" s="72"/>
      <c r="P304" s="72"/>
      <c r="Q304" s="72">
        <v>-21.4</v>
      </c>
      <c r="R304" s="72"/>
      <c r="S304" s="72">
        <v>12.5</v>
      </c>
      <c r="T304" s="72"/>
      <c r="U304" s="72"/>
      <c r="V304" s="72"/>
      <c r="W304" s="72"/>
      <c r="X304" s="72"/>
      <c r="Y304" s="72"/>
      <c r="Z304" s="79"/>
      <c r="AA304" s="79"/>
      <c r="AB304" s="71"/>
      <c r="AC304" s="79" t="s">
        <v>628</v>
      </c>
      <c r="AD304" s="79">
        <v>5308</v>
      </c>
      <c r="AE304" s="79">
        <v>43</v>
      </c>
      <c r="AF304" s="79" t="s">
        <v>474</v>
      </c>
      <c r="AG304" s="79" t="s">
        <v>629</v>
      </c>
      <c r="AH304" s="70" t="s">
        <v>476</v>
      </c>
      <c r="AJ304" s="70" t="s">
        <v>624</v>
      </c>
      <c r="AK304" s="78">
        <v>16.25</v>
      </c>
    </row>
    <row r="305" spans="1:37" x14ac:dyDescent="0.15">
      <c r="A305" s="70">
        <v>304</v>
      </c>
      <c r="B305" s="70" t="s">
        <v>298</v>
      </c>
      <c r="C305" s="78">
        <v>55.914000000000001</v>
      </c>
      <c r="D305" s="78">
        <v>11.090999999999999</v>
      </c>
      <c r="E305" s="70" t="s">
        <v>320</v>
      </c>
      <c r="F305" s="70" t="s">
        <v>534</v>
      </c>
      <c r="G305" s="70" t="s">
        <v>11</v>
      </c>
      <c r="H305" s="70" t="s">
        <v>12</v>
      </c>
      <c r="I305" s="70" t="s">
        <v>479</v>
      </c>
      <c r="J305" s="70" t="s">
        <v>731</v>
      </c>
      <c r="K305" s="70" t="s">
        <v>481</v>
      </c>
      <c r="M305" s="72" t="s">
        <v>488</v>
      </c>
      <c r="N305" s="72" t="s">
        <v>514</v>
      </c>
      <c r="O305" s="72" t="s">
        <v>732</v>
      </c>
      <c r="P305" s="72"/>
      <c r="Q305" s="72">
        <v>-12</v>
      </c>
      <c r="R305" s="72"/>
      <c r="S305" s="72">
        <v>13.9</v>
      </c>
      <c r="T305" s="72"/>
      <c r="U305" s="72"/>
      <c r="V305" s="72">
        <v>3.2</v>
      </c>
      <c r="W305" s="72"/>
      <c r="X305" s="72"/>
      <c r="Y305" s="72"/>
      <c r="Z305" s="79"/>
      <c r="AA305" s="79" t="s">
        <v>733</v>
      </c>
      <c r="AB305" s="71">
        <v>0.70963699999999996</v>
      </c>
      <c r="AC305" s="79" t="s">
        <v>734</v>
      </c>
      <c r="AD305" s="79">
        <v>5335</v>
      </c>
      <c r="AE305" s="79">
        <v>15</v>
      </c>
      <c r="AF305" s="79" t="s">
        <v>729</v>
      </c>
      <c r="AG305" s="79" t="s">
        <v>735</v>
      </c>
      <c r="AH305" s="70" t="s">
        <v>476</v>
      </c>
      <c r="AI305" s="70" t="s">
        <v>736</v>
      </c>
      <c r="AJ305" s="70" t="s">
        <v>624</v>
      </c>
      <c r="AK305" s="78">
        <v>0.56000000000000005</v>
      </c>
    </row>
    <row r="306" spans="1:37" x14ac:dyDescent="0.15">
      <c r="A306" s="70">
        <v>305</v>
      </c>
      <c r="B306" s="70" t="s">
        <v>726</v>
      </c>
      <c r="C306" s="78">
        <v>55.914000000000001</v>
      </c>
      <c r="D306" s="78">
        <v>11.090999999999999</v>
      </c>
      <c r="E306" s="70" t="s">
        <v>320</v>
      </c>
      <c r="F306" s="70" t="s">
        <v>534</v>
      </c>
      <c r="G306" s="70" t="s">
        <v>11</v>
      </c>
      <c r="H306" s="70" t="s">
        <v>12</v>
      </c>
      <c r="I306" s="70" t="s">
        <v>467</v>
      </c>
      <c r="J306" s="70" t="s">
        <v>518</v>
      </c>
      <c r="K306" s="70" t="s">
        <v>469</v>
      </c>
      <c r="M306" s="72" t="s">
        <v>488</v>
      </c>
      <c r="N306" s="70" t="s">
        <v>581</v>
      </c>
      <c r="O306" s="70" t="s">
        <v>727</v>
      </c>
      <c r="P306" s="72">
        <v>42.2</v>
      </c>
      <c r="Q306" s="72">
        <v>-11.7</v>
      </c>
      <c r="R306" s="72">
        <v>15.3</v>
      </c>
      <c r="S306" s="72">
        <v>12.7</v>
      </c>
      <c r="T306" s="72"/>
      <c r="U306" s="72"/>
      <c r="V306" s="72">
        <f>P306/R306*14/12</f>
        <v>3.2178649237472765</v>
      </c>
      <c r="W306" s="72"/>
      <c r="X306" s="72"/>
      <c r="Y306" s="72">
        <v>10.7</v>
      </c>
      <c r="Z306" s="79"/>
      <c r="AA306" s="79"/>
      <c r="AB306" s="71"/>
      <c r="AC306" s="79" t="s">
        <v>728</v>
      </c>
      <c r="AD306" s="79">
        <v>5360</v>
      </c>
      <c r="AE306" s="79">
        <v>50</v>
      </c>
      <c r="AF306" s="72" t="s">
        <v>729</v>
      </c>
      <c r="AG306" s="79" t="s">
        <v>730</v>
      </c>
      <c r="AH306" s="70" t="s">
        <v>610</v>
      </c>
      <c r="AJ306" s="70" t="s">
        <v>624</v>
      </c>
      <c r="AK306" s="78">
        <v>0.56000000000000005</v>
      </c>
    </row>
    <row r="307" spans="1:37" x14ac:dyDescent="0.15">
      <c r="A307" s="70">
        <v>306</v>
      </c>
      <c r="B307" s="70" t="s">
        <v>726</v>
      </c>
      <c r="C307" s="78">
        <v>55.914000000000001</v>
      </c>
      <c r="D307" s="78">
        <v>11.090999999999999</v>
      </c>
      <c r="E307" s="70" t="s">
        <v>320</v>
      </c>
      <c r="F307" s="70" t="s">
        <v>534</v>
      </c>
      <c r="G307" s="70" t="s">
        <v>11</v>
      </c>
      <c r="H307" s="70" t="s">
        <v>12</v>
      </c>
      <c r="I307" s="70" t="s">
        <v>722</v>
      </c>
      <c r="M307" s="72" t="s">
        <v>488</v>
      </c>
      <c r="N307" s="72" t="s">
        <v>514</v>
      </c>
      <c r="O307" s="70" t="s">
        <v>732</v>
      </c>
      <c r="P307" s="72"/>
      <c r="Q307" s="72">
        <v>-12.2</v>
      </c>
      <c r="R307" s="72"/>
      <c r="S307" s="72"/>
      <c r="T307" s="72"/>
      <c r="U307" s="72"/>
      <c r="V307" s="72"/>
      <c r="W307" s="72"/>
      <c r="X307" s="72"/>
      <c r="Y307" s="72"/>
      <c r="Z307" s="79"/>
      <c r="AA307" s="79"/>
      <c r="AB307" s="71"/>
      <c r="AC307" s="79" t="s">
        <v>737</v>
      </c>
      <c r="AD307" s="79">
        <v>5280</v>
      </c>
      <c r="AE307" s="79">
        <v>50</v>
      </c>
      <c r="AF307" s="72" t="s">
        <v>729</v>
      </c>
      <c r="AG307" s="79" t="s">
        <v>738</v>
      </c>
      <c r="AH307" s="70" t="s">
        <v>610</v>
      </c>
      <c r="AJ307" s="70" t="s">
        <v>624</v>
      </c>
      <c r="AK307" s="78">
        <v>0.56000000000000005</v>
      </c>
    </row>
    <row r="308" spans="1:37" x14ac:dyDescent="0.15">
      <c r="A308" s="70">
        <v>307</v>
      </c>
      <c r="B308" s="70" t="s">
        <v>301</v>
      </c>
      <c r="C308" s="78">
        <v>56.890610000000002</v>
      </c>
      <c r="D308" s="78">
        <v>9.171951</v>
      </c>
      <c r="E308" s="70" t="s">
        <v>572</v>
      </c>
      <c r="F308" s="70" t="s">
        <v>573</v>
      </c>
      <c r="G308" s="70" t="s">
        <v>4</v>
      </c>
      <c r="H308" s="70" t="s">
        <v>5</v>
      </c>
      <c r="I308" s="70" t="s">
        <v>467</v>
      </c>
      <c r="P308" s="72"/>
      <c r="Q308" s="72">
        <v>-14.3</v>
      </c>
      <c r="R308" s="72"/>
      <c r="S308" s="72"/>
      <c r="T308" s="72"/>
      <c r="U308" s="72"/>
      <c r="V308" s="72"/>
      <c r="W308" s="72"/>
      <c r="X308" s="72"/>
      <c r="Y308" s="72"/>
      <c r="Z308" s="79"/>
      <c r="AA308" s="79"/>
      <c r="AB308" s="71"/>
      <c r="AC308" s="79" t="s">
        <v>1342</v>
      </c>
      <c r="AD308" s="79">
        <v>6680</v>
      </c>
      <c r="AE308" s="79">
        <v>140</v>
      </c>
      <c r="AF308" s="79" t="s">
        <v>710</v>
      </c>
      <c r="AG308" s="79" t="s">
        <v>1343</v>
      </c>
      <c r="AH308" s="70" t="s">
        <v>1344</v>
      </c>
      <c r="AK308" s="78">
        <v>0.1</v>
      </c>
    </row>
    <row r="309" spans="1:37" x14ac:dyDescent="0.15">
      <c r="A309" s="70">
        <v>308</v>
      </c>
      <c r="B309" s="70" t="s">
        <v>1448</v>
      </c>
      <c r="C309" s="78">
        <v>56.27</v>
      </c>
      <c r="D309" s="78">
        <v>10.472</v>
      </c>
      <c r="E309" s="70" t="s">
        <v>572</v>
      </c>
      <c r="F309" s="70" t="s">
        <v>573</v>
      </c>
      <c r="G309" s="70" t="s">
        <v>9</v>
      </c>
      <c r="H309" s="70" t="s">
        <v>10</v>
      </c>
      <c r="I309" s="70" t="s">
        <v>479</v>
      </c>
      <c r="J309" s="70" t="s">
        <v>587</v>
      </c>
      <c r="K309" s="70" t="s">
        <v>469</v>
      </c>
      <c r="M309" s="72" t="s">
        <v>488</v>
      </c>
      <c r="N309" s="72" t="s">
        <v>495</v>
      </c>
      <c r="O309" s="72" t="s">
        <v>1449</v>
      </c>
      <c r="P309" s="72"/>
      <c r="T309" s="72"/>
      <c r="U309" s="72"/>
      <c r="V309" s="72"/>
      <c r="W309" s="72"/>
      <c r="X309" s="72"/>
      <c r="Y309" s="72"/>
      <c r="Z309" s="79"/>
      <c r="AA309" s="79" t="s">
        <v>1450</v>
      </c>
      <c r="AB309" s="71">
        <v>0.70962400000000003</v>
      </c>
      <c r="AF309" s="79" t="s">
        <v>605</v>
      </c>
      <c r="AH309" s="70" t="s">
        <v>476</v>
      </c>
      <c r="AI309" s="70" t="s">
        <v>471</v>
      </c>
      <c r="AJ309" s="70" t="s">
        <v>624</v>
      </c>
      <c r="AK309" s="78">
        <v>1.1499999999999999</v>
      </c>
    </row>
    <row r="310" spans="1:37" x14ac:dyDescent="0.15">
      <c r="A310" s="70">
        <v>309</v>
      </c>
      <c r="B310" s="70" t="s">
        <v>1448</v>
      </c>
      <c r="C310" s="78">
        <v>56.27</v>
      </c>
      <c r="D310" s="78">
        <v>10.472</v>
      </c>
      <c r="E310" s="70" t="s">
        <v>572</v>
      </c>
      <c r="F310" s="70" t="s">
        <v>573</v>
      </c>
      <c r="G310" s="70" t="s">
        <v>9</v>
      </c>
      <c r="H310" s="70" t="s">
        <v>10</v>
      </c>
      <c r="I310" s="70" t="s">
        <v>467</v>
      </c>
      <c r="J310" s="70" t="s">
        <v>1101</v>
      </c>
      <c r="M310" s="72" t="s">
        <v>488</v>
      </c>
      <c r="N310" s="72" t="s">
        <v>495</v>
      </c>
      <c r="O310" s="72" t="s">
        <v>1449</v>
      </c>
      <c r="P310" s="72"/>
      <c r="Q310" s="72">
        <v>-15</v>
      </c>
      <c r="R310" s="72"/>
      <c r="S310" s="72">
        <v>11.8</v>
      </c>
      <c r="T310" s="72"/>
      <c r="U310" s="72"/>
      <c r="V310" s="72"/>
      <c r="W310" s="72"/>
      <c r="X310" s="72"/>
      <c r="Y310" s="72"/>
      <c r="Z310" s="79"/>
      <c r="AA310" s="79"/>
      <c r="AB310" s="71"/>
      <c r="AC310" s="79" t="s">
        <v>1451</v>
      </c>
      <c r="AD310" s="79">
        <v>7542</v>
      </c>
      <c r="AE310" s="79">
        <v>42</v>
      </c>
      <c r="AF310" s="79" t="s">
        <v>687</v>
      </c>
      <c r="AG310" s="79" t="s">
        <v>1452</v>
      </c>
      <c r="AH310" s="70" t="s">
        <v>476</v>
      </c>
      <c r="AJ310" s="70" t="s">
        <v>624</v>
      </c>
      <c r="AK310" s="78">
        <v>1.1499999999999999</v>
      </c>
    </row>
    <row r="311" spans="1:37" x14ac:dyDescent="0.15">
      <c r="A311" s="70">
        <v>310</v>
      </c>
      <c r="B311" s="70" t="s">
        <v>307</v>
      </c>
      <c r="C311" s="78">
        <v>55.73</v>
      </c>
      <c r="D311" s="78">
        <v>12.1</v>
      </c>
      <c r="E311" s="70" t="s">
        <v>465</v>
      </c>
      <c r="F311" s="70" t="s">
        <v>500</v>
      </c>
      <c r="G311" s="70" t="s">
        <v>11</v>
      </c>
      <c r="H311" s="70" t="s">
        <v>12</v>
      </c>
      <c r="I311" s="70" t="s">
        <v>501</v>
      </c>
      <c r="J311" s="70" t="s">
        <v>502</v>
      </c>
      <c r="M311" s="72" t="s">
        <v>470</v>
      </c>
      <c r="N311" s="72" t="s">
        <v>495</v>
      </c>
      <c r="O311" s="72" t="s">
        <v>503</v>
      </c>
      <c r="P311" s="72"/>
      <c r="Q311" s="72">
        <v>-20.5</v>
      </c>
      <c r="R311" s="72"/>
      <c r="S311" s="72">
        <v>9.6</v>
      </c>
      <c r="T311" s="72"/>
      <c r="U311" s="72"/>
      <c r="V311" s="72">
        <v>3.23</v>
      </c>
      <c r="W311" s="72"/>
      <c r="X311" s="72"/>
      <c r="Y311" s="72"/>
      <c r="Z311" s="79"/>
      <c r="AA311" s="79" t="s">
        <v>504</v>
      </c>
      <c r="AB311" s="71">
        <v>0.71072199999999996</v>
      </c>
      <c r="AC311" s="79" t="s">
        <v>505</v>
      </c>
      <c r="AD311" s="79">
        <v>4939</v>
      </c>
      <c r="AE311" s="79">
        <v>45</v>
      </c>
      <c r="AF311" s="79" t="s">
        <v>474</v>
      </c>
      <c r="AG311" s="79" t="s">
        <v>506</v>
      </c>
      <c r="AH311" s="70" t="s">
        <v>476</v>
      </c>
      <c r="AI311" s="70" t="s">
        <v>471</v>
      </c>
      <c r="AJ311" s="70" t="s">
        <v>477</v>
      </c>
      <c r="AK311" s="78">
        <v>0.69</v>
      </c>
    </row>
    <row r="312" spans="1:37" x14ac:dyDescent="0.15">
      <c r="A312" s="70">
        <v>311</v>
      </c>
      <c r="B312" s="70" t="s">
        <v>309</v>
      </c>
      <c r="C312" s="78">
        <v>55.994</v>
      </c>
      <c r="D312" s="78">
        <v>10.247999999999999</v>
      </c>
      <c r="E312" s="70" t="s">
        <v>572</v>
      </c>
      <c r="F312" s="70" t="s">
        <v>586</v>
      </c>
      <c r="G312" s="70" t="s">
        <v>528</v>
      </c>
      <c r="H312" s="70" t="s">
        <v>12</v>
      </c>
      <c r="I312" s="70" t="s">
        <v>479</v>
      </c>
      <c r="J312" s="70" t="s">
        <v>479</v>
      </c>
      <c r="M312" s="72" t="s">
        <v>488</v>
      </c>
      <c r="N312" s="72" t="s">
        <v>495</v>
      </c>
      <c r="O312" s="72" t="s">
        <v>503</v>
      </c>
      <c r="P312" s="72"/>
      <c r="Q312" s="72">
        <v>-19.3</v>
      </c>
      <c r="R312" s="72"/>
      <c r="S312" s="72">
        <v>10.6</v>
      </c>
      <c r="T312" s="72"/>
      <c r="U312" s="72"/>
      <c r="V312" s="72">
        <v>3.17</v>
      </c>
      <c r="W312" s="72"/>
      <c r="X312" s="72"/>
      <c r="Y312" s="72"/>
      <c r="Z312" s="79"/>
      <c r="AA312" s="79"/>
      <c r="AB312" s="71"/>
      <c r="AC312" s="79" t="s">
        <v>1167</v>
      </c>
      <c r="AD312" s="79">
        <v>4838</v>
      </c>
      <c r="AE312" s="79">
        <v>29</v>
      </c>
      <c r="AF312" s="79" t="s">
        <v>576</v>
      </c>
      <c r="AG312" s="79" t="s">
        <v>1168</v>
      </c>
      <c r="AH312" s="70" t="s">
        <v>476</v>
      </c>
      <c r="AI312" s="70" t="s">
        <v>1169</v>
      </c>
      <c r="AK312" s="78">
        <v>0.28999999999999998</v>
      </c>
    </row>
    <row r="313" spans="1:37" x14ac:dyDescent="0.15">
      <c r="A313" s="70">
        <v>312</v>
      </c>
      <c r="B313" s="70" t="s">
        <v>309</v>
      </c>
      <c r="C313" s="78">
        <v>55.994</v>
      </c>
      <c r="D313" s="78">
        <v>10.247999999999999</v>
      </c>
      <c r="E313" s="70" t="s">
        <v>572</v>
      </c>
      <c r="F313" s="70" t="s">
        <v>586</v>
      </c>
      <c r="G313" s="70" t="s">
        <v>528</v>
      </c>
      <c r="H313" s="70" t="s">
        <v>12</v>
      </c>
      <c r="I313" s="70" t="s">
        <v>479</v>
      </c>
      <c r="J313" s="70" t="s">
        <v>479</v>
      </c>
      <c r="L313" s="70" t="s">
        <v>471</v>
      </c>
      <c r="M313" s="72"/>
      <c r="N313" s="72" t="s">
        <v>495</v>
      </c>
      <c r="O313" s="72" t="s">
        <v>666</v>
      </c>
      <c r="P313" s="72"/>
      <c r="Q313" s="72">
        <v>-19.100000000000001</v>
      </c>
      <c r="R313" s="72"/>
      <c r="S313" s="72">
        <v>10.6</v>
      </c>
      <c r="T313" s="72"/>
      <c r="U313" s="72"/>
      <c r="V313" s="72">
        <v>3.2</v>
      </c>
      <c r="W313" s="72"/>
      <c r="X313" s="72"/>
      <c r="Y313" s="72"/>
      <c r="Z313" s="79"/>
      <c r="AA313" s="79" t="s">
        <v>1182</v>
      </c>
      <c r="AB313" s="71">
        <v>0.70988099999999998</v>
      </c>
      <c r="AC313" s="79" t="s">
        <v>1183</v>
      </c>
      <c r="AD313" s="79">
        <v>4901</v>
      </c>
      <c r="AE313" s="79">
        <v>37</v>
      </c>
      <c r="AF313" s="79" t="s">
        <v>576</v>
      </c>
      <c r="AG313" s="79" t="s">
        <v>1184</v>
      </c>
      <c r="AH313" s="70" t="s">
        <v>476</v>
      </c>
      <c r="AI313" s="70" t="s">
        <v>1185</v>
      </c>
      <c r="AK313" s="78">
        <v>0.28999999999999998</v>
      </c>
    </row>
    <row r="314" spans="1:37" x14ac:dyDescent="0.15">
      <c r="A314" s="70">
        <v>313</v>
      </c>
      <c r="B314" s="70" t="s">
        <v>309</v>
      </c>
      <c r="C314" s="78">
        <v>55.994</v>
      </c>
      <c r="D314" s="78">
        <v>10.247999999999999</v>
      </c>
      <c r="E314" s="70" t="s">
        <v>572</v>
      </c>
      <c r="F314" s="70" t="s">
        <v>586</v>
      </c>
      <c r="G314" s="70" t="s">
        <v>528</v>
      </c>
      <c r="H314" s="70" t="s">
        <v>12</v>
      </c>
      <c r="I314" s="70" t="s">
        <v>467</v>
      </c>
      <c r="J314" s="70" t="s">
        <v>468</v>
      </c>
      <c r="K314" s="70" t="s">
        <v>469</v>
      </c>
      <c r="M314" s="72"/>
      <c r="N314" s="72"/>
      <c r="O314" s="72"/>
      <c r="P314" s="72"/>
      <c r="Q314" s="72">
        <v>-19</v>
      </c>
      <c r="R314" s="72"/>
      <c r="S314" s="72">
        <v>10.6</v>
      </c>
      <c r="T314" s="72"/>
      <c r="U314" s="72"/>
      <c r="V314" s="72">
        <v>3.22</v>
      </c>
      <c r="W314" s="72"/>
      <c r="X314" s="72"/>
      <c r="Y314" s="72"/>
      <c r="Z314" s="79"/>
      <c r="AA314" s="79" t="s">
        <v>594</v>
      </c>
      <c r="AB314" s="71">
        <v>0.70987999999999996</v>
      </c>
      <c r="AC314" s="79" t="s">
        <v>1215</v>
      </c>
      <c r="AD314" s="79">
        <v>4488</v>
      </c>
      <c r="AE314" s="79">
        <v>38</v>
      </c>
      <c r="AF314" s="79" t="s">
        <v>576</v>
      </c>
      <c r="AG314" s="79" t="s">
        <v>1216</v>
      </c>
      <c r="AH314" s="70" t="s">
        <v>476</v>
      </c>
      <c r="AI314" s="70" t="s">
        <v>1217</v>
      </c>
      <c r="AK314" s="78">
        <v>0.28999999999999998</v>
      </c>
    </row>
    <row r="315" spans="1:37" x14ac:dyDescent="0.15">
      <c r="A315" s="70">
        <v>314</v>
      </c>
      <c r="B315" s="70" t="s">
        <v>309</v>
      </c>
      <c r="C315" s="78">
        <v>55.994</v>
      </c>
      <c r="D315" s="78">
        <v>10.247999999999999</v>
      </c>
      <c r="E315" s="70" t="s">
        <v>572</v>
      </c>
      <c r="F315" s="70" t="s">
        <v>586</v>
      </c>
      <c r="G315" s="70" t="s">
        <v>528</v>
      </c>
      <c r="H315" s="70" t="s">
        <v>12</v>
      </c>
      <c r="I315" s="70" t="s">
        <v>501</v>
      </c>
      <c r="J315" s="70" t="s">
        <v>468</v>
      </c>
      <c r="K315" s="70" t="s">
        <v>469</v>
      </c>
      <c r="M315" s="72" t="s">
        <v>488</v>
      </c>
      <c r="N315" s="72" t="s">
        <v>495</v>
      </c>
      <c r="O315" s="72"/>
      <c r="P315" s="72"/>
      <c r="Q315" s="72">
        <v>-19.100000000000001</v>
      </c>
      <c r="R315" s="72"/>
      <c r="S315" s="72">
        <v>11.1</v>
      </c>
      <c r="T315" s="72"/>
      <c r="U315" s="72"/>
      <c r="V315" s="72">
        <v>3.2</v>
      </c>
      <c r="W315" s="72"/>
      <c r="X315" s="72"/>
      <c r="Y315" s="72"/>
      <c r="Z315" s="79"/>
      <c r="AA315" s="79" t="s">
        <v>594</v>
      </c>
      <c r="AB315" s="71">
        <v>0.70987999999999996</v>
      </c>
      <c r="AC315" s="79" t="s">
        <v>595</v>
      </c>
      <c r="AD315" s="79">
        <v>4725</v>
      </c>
      <c r="AE315" s="79">
        <v>15</v>
      </c>
      <c r="AF315" s="79" t="s">
        <v>576</v>
      </c>
      <c r="AG315" s="79" t="s">
        <v>596</v>
      </c>
      <c r="AH315" s="70" t="s">
        <v>476</v>
      </c>
      <c r="AI315" s="70" t="s">
        <v>597</v>
      </c>
      <c r="AJ315" s="70" t="s">
        <v>477</v>
      </c>
      <c r="AK315" s="78">
        <v>0.28999999999999998</v>
      </c>
    </row>
    <row r="316" spans="1:37" x14ac:dyDescent="0.15">
      <c r="A316" s="70">
        <v>315</v>
      </c>
      <c r="B316" s="70" t="s">
        <v>311</v>
      </c>
      <c r="C316" s="78">
        <v>55.91</v>
      </c>
      <c r="D316" s="78">
        <v>12.307</v>
      </c>
      <c r="E316" s="70" t="s">
        <v>465</v>
      </c>
      <c r="F316" s="70" t="s">
        <v>487</v>
      </c>
      <c r="G316" s="70" t="s">
        <v>11</v>
      </c>
      <c r="H316" s="70" t="s">
        <v>12</v>
      </c>
      <c r="I316" s="70" t="s">
        <v>467</v>
      </c>
      <c r="J316" s="70" t="s">
        <v>513</v>
      </c>
      <c r="M316" s="72" t="s">
        <v>488</v>
      </c>
      <c r="N316" s="72" t="s">
        <v>514</v>
      </c>
      <c r="O316" s="72" t="s">
        <v>515</v>
      </c>
      <c r="P316" s="72"/>
      <c r="Q316" s="72">
        <v>-20.16</v>
      </c>
      <c r="R316" s="72"/>
      <c r="S316" s="72">
        <v>8.1199999999999992</v>
      </c>
      <c r="T316" s="72"/>
      <c r="U316" s="72"/>
      <c r="V316" s="72"/>
      <c r="W316" s="72"/>
      <c r="X316" s="72"/>
      <c r="Y316" s="72"/>
      <c r="Z316" s="79"/>
      <c r="AA316" s="79"/>
      <c r="AB316" s="71"/>
      <c r="AC316" s="79" t="s">
        <v>516</v>
      </c>
      <c r="AD316" s="79">
        <v>4752</v>
      </c>
      <c r="AE316" s="79">
        <v>29</v>
      </c>
      <c r="AF316" s="79" t="s">
        <v>474</v>
      </c>
      <c r="AG316" s="79" t="s">
        <v>517</v>
      </c>
      <c r="AH316" s="70" t="s">
        <v>476</v>
      </c>
      <c r="AJ316" s="70" t="s">
        <v>477</v>
      </c>
      <c r="AK316" s="78">
        <v>21.97</v>
      </c>
    </row>
    <row r="317" spans="1:37" x14ac:dyDescent="0.15">
      <c r="A317" s="70">
        <v>316</v>
      </c>
      <c r="B317" s="70" t="s">
        <v>311</v>
      </c>
      <c r="C317" s="78">
        <v>55.91</v>
      </c>
      <c r="D317" s="78">
        <v>12.307</v>
      </c>
      <c r="E317" s="70" t="s">
        <v>465</v>
      </c>
      <c r="F317" s="70" t="s">
        <v>487</v>
      </c>
      <c r="G317" s="70" t="s">
        <v>11</v>
      </c>
      <c r="H317" s="70" t="s">
        <v>12</v>
      </c>
      <c r="I317" s="70" t="s">
        <v>467</v>
      </c>
      <c r="J317" s="70" t="s">
        <v>518</v>
      </c>
      <c r="K317" s="70" t="s">
        <v>481</v>
      </c>
      <c r="M317" s="72" t="s">
        <v>488</v>
      </c>
      <c r="N317" s="72" t="s">
        <v>514</v>
      </c>
      <c r="O317" s="72" t="s">
        <v>515</v>
      </c>
      <c r="P317" s="72"/>
      <c r="Q317" s="72">
        <v>-20.58</v>
      </c>
      <c r="R317" s="72"/>
      <c r="S317" s="72">
        <v>9.6</v>
      </c>
      <c r="T317" s="72"/>
      <c r="U317" s="72"/>
      <c r="V317" s="72"/>
      <c r="W317" s="72"/>
      <c r="X317" s="72"/>
      <c r="Y317" s="72"/>
      <c r="Z317" s="79"/>
      <c r="AA317" s="79"/>
      <c r="AB317" s="71"/>
      <c r="AC317" s="79" t="s">
        <v>519</v>
      </c>
      <c r="AD317" s="79">
        <v>4789</v>
      </c>
      <c r="AE317" s="79">
        <v>25</v>
      </c>
      <c r="AF317" s="79" t="s">
        <v>474</v>
      </c>
      <c r="AG317" s="79" t="s">
        <v>520</v>
      </c>
      <c r="AH317" s="70" t="s">
        <v>476</v>
      </c>
      <c r="AI317" s="70" t="s">
        <v>471</v>
      </c>
      <c r="AJ317" s="70" t="s">
        <v>477</v>
      </c>
      <c r="AK317" s="78">
        <v>21.97</v>
      </c>
    </row>
    <row r="318" spans="1:37" x14ac:dyDescent="0.15">
      <c r="A318" s="70">
        <v>317</v>
      </c>
      <c r="B318" s="70" t="s">
        <v>319</v>
      </c>
      <c r="C318" s="78">
        <v>55.902000000000001</v>
      </c>
      <c r="D318" s="78">
        <v>11.118</v>
      </c>
      <c r="E318" s="70" t="s">
        <v>320</v>
      </c>
      <c r="F318" s="70" t="s">
        <v>478</v>
      </c>
      <c r="G318" s="70" t="s">
        <v>11</v>
      </c>
      <c r="H318" s="70" t="s">
        <v>12</v>
      </c>
      <c r="I318" s="70" t="s">
        <v>479</v>
      </c>
      <c r="J318" s="70" t="s">
        <v>480</v>
      </c>
      <c r="K318" s="70" t="s">
        <v>481</v>
      </c>
      <c r="M318" s="72" t="s">
        <v>470</v>
      </c>
      <c r="N318" s="72" t="s">
        <v>482</v>
      </c>
      <c r="O318" s="72" t="s">
        <v>471</v>
      </c>
      <c r="P318" s="72"/>
      <c r="Q318" s="72">
        <v>-19.8</v>
      </c>
      <c r="R318" s="72"/>
      <c r="S318" s="72">
        <v>9.6</v>
      </c>
      <c r="T318" s="72"/>
      <c r="U318" s="72"/>
      <c r="V318" s="72">
        <v>3.22</v>
      </c>
      <c r="W318" s="72"/>
      <c r="X318" s="72"/>
      <c r="Y318" s="72"/>
      <c r="Z318" s="79"/>
      <c r="AA318" s="79" t="s">
        <v>483</v>
      </c>
      <c r="AB318" s="71">
        <v>0.71003000000000005</v>
      </c>
      <c r="AC318" s="79" t="s">
        <v>484</v>
      </c>
      <c r="AD318" s="79">
        <v>4746</v>
      </c>
      <c r="AE318" s="79">
        <v>45</v>
      </c>
      <c r="AF318" s="79" t="s">
        <v>474</v>
      </c>
      <c r="AG318" s="79" t="s">
        <v>485</v>
      </c>
      <c r="AH318" s="70" t="s">
        <v>476</v>
      </c>
      <c r="AI318" s="70" t="s">
        <v>471</v>
      </c>
      <c r="AJ318" s="70" t="s">
        <v>477</v>
      </c>
      <c r="AK318" s="78">
        <v>0.6</v>
      </c>
    </row>
    <row r="319" spans="1:37" x14ac:dyDescent="0.15">
      <c r="A319" s="70">
        <v>318</v>
      </c>
      <c r="B319" s="70" t="s">
        <v>321</v>
      </c>
      <c r="C319" s="78">
        <v>56.824137</v>
      </c>
      <c r="D319" s="78">
        <v>8.6166850000000004</v>
      </c>
      <c r="E319" s="70" t="s">
        <v>572</v>
      </c>
      <c r="G319" s="70" t="s">
        <v>1219</v>
      </c>
      <c r="I319" s="70" t="s">
        <v>722</v>
      </c>
      <c r="P319" s="72"/>
      <c r="Q319" s="72">
        <v>-20.100000000000001</v>
      </c>
      <c r="R319" s="72"/>
      <c r="S319" s="72">
        <v>10.8</v>
      </c>
      <c r="T319" s="72"/>
      <c r="U319" s="72"/>
      <c r="V319" s="72">
        <v>3.2</v>
      </c>
      <c r="W319" s="72"/>
      <c r="X319" s="72"/>
      <c r="Y319" s="72">
        <v>5.5</v>
      </c>
      <c r="Z319" s="79"/>
      <c r="AA319" s="79"/>
      <c r="AB319" s="71"/>
      <c r="AC319" s="79"/>
      <c r="AD319" s="79"/>
      <c r="AE319" s="79"/>
      <c r="AF319" s="79" t="s">
        <v>605</v>
      </c>
      <c r="AG319" s="79"/>
      <c r="AH319" s="70" t="s">
        <v>704</v>
      </c>
      <c r="AI319" s="70" t="s">
        <v>1532</v>
      </c>
      <c r="AK319" s="78">
        <v>0.22</v>
      </c>
    </row>
    <row r="320" spans="1:37" x14ac:dyDescent="0.15">
      <c r="A320" s="70">
        <v>319</v>
      </c>
      <c r="B320" s="70" t="s">
        <v>321</v>
      </c>
      <c r="C320" s="78">
        <v>56.824137</v>
      </c>
      <c r="D320" s="78">
        <v>8.6166850000000004</v>
      </c>
      <c r="E320" s="70" t="s">
        <v>572</v>
      </c>
      <c r="G320" s="70" t="s">
        <v>1219</v>
      </c>
      <c r="I320" s="70" t="s">
        <v>722</v>
      </c>
      <c r="P320" s="72"/>
      <c r="Q320" s="72">
        <v>-20.9</v>
      </c>
      <c r="R320" s="72"/>
      <c r="S320" s="72">
        <v>10.3</v>
      </c>
      <c r="T320" s="72"/>
      <c r="U320" s="72"/>
      <c r="V320" s="72">
        <v>3.4</v>
      </c>
      <c r="W320" s="72"/>
      <c r="X320" s="72"/>
      <c r="Y320" s="72">
        <v>3.3</v>
      </c>
      <c r="Z320" s="79"/>
      <c r="AA320" s="79"/>
      <c r="AB320" s="71"/>
      <c r="AC320" s="79"/>
      <c r="AD320" s="79"/>
      <c r="AE320" s="79"/>
      <c r="AF320" s="79" t="s">
        <v>605</v>
      </c>
      <c r="AG320" s="79"/>
      <c r="AH320" s="70" t="s">
        <v>1161</v>
      </c>
      <c r="AI320" s="70" t="s">
        <v>1531</v>
      </c>
      <c r="AK320" s="78">
        <v>0.22</v>
      </c>
    </row>
    <row r="321" spans="1:37" x14ac:dyDescent="0.15">
      <c r="A321" s="70">
        <v>320</v>
      </c>
      <c r="B321" s="70" t="s">
        <v>323</v>
      </c>
      <c r="C321" s="78">
        <v>55.761000000000003</v>
      </c>
      <c r="D321" s="78">
        <v>12.257999999999999</v>
      </c>
      <c r="E321" s="70" t="s">
        <v>465</v>
      </c>
      <c r="F321" s="70" t="s">
        <v>925</v>
      </c>
      <c r="G321" s="70" t="s">
        <v>11</v>
      </c>
      <c r="H321" s="70" t="s">
        <v>12</v>
      </c>
      <c r="I321" s="70" t="s">
        <v>467</v>
      </c>
      <c r="J321" s="70" t="s">
        <v>518</v>
      </c>
      <c r="K321" s="70" t="s">
        <v>469</v>
      </c>
      <c r="M321" s="70" t="s">
        <v>488</v>
      </c>
      <c r="N321" s="70" t="s">
        <v>508</v>
      </c>
      <c r="P321" s="72"/>
      <c r="Q321" s="72"/>
      <c r="R321" s="72"/>
      <c r="S321" s="72"/>
      <c r="T321" s="72"/>
      <c r="U321" s="72"/>
      <c r="V321" s="72"/>
      <c r="W321" s="72"/>
      <c r="X321" s="72"/>
      <c r="Y321" s="72"/>
      <c r="Z321" s="79"/>
      <c r="AA321" s="79" t="s">
        <v>1503</v>
      </c>
      <c r="AB321" s="71">
        <v>0.71148199999999995</v>
      </c>
      <c r="AC321" s="79"/>
      <c r="AD321" s="79"/>
      <c r="AE321" s="79"/>
      <c r="AF321" s="70" t="s">
        <v>605</v>
      </c>
      <c r="AG321" s="79"/>
      <c r="AH321" s="70" t="s">
        <v>476</v>
      </c>
      <c r="AI321" s="79"/>
      <c r="AJ321" s="79"/>
      <c r="AK321" s="78">
        <v>9.86</v>
      </c>
    </row>
    <row r="322" spans="1:37" x14ac:dyDescent="0.15">
      <c r="A322" s="70">
        <v>321</v>
      </c>
      <c r="B322" s="70" t="s">
        <v>323</v>
      </c>
      <c r="C322" s="78">
        <v>55.761000000000003</v>
      </c>
      <c r="D322" s="78">
        <v>12.257999999999999</v>
      </c>
      <c r="E322" s="70" t="s">
        <v>465</v>
      </c>
      <c r="F322" s="70" t="s">
        <v>925</v>
      </c>
      <c r="G322" s="70" t="s">
        <v>11</v>
      </c>
      <c r="H322" s="70" t="s">
        <v>12</v>
      </c>
      <c r="I322" s="70" t="s">
        <v>467</v>
      </c>
      <c r="J322" s="70" t="s">
        <v>961</v>
      </c>
      <c r="M322" s="70" t="s">
        <v>488</v>
      </c>
      <c r="N322" s="70" t="s">
        <v>508</v>
      </c>
      <c r="O322" s="70" t="s">
        <v>509</v>
      </c>
      <c r="P322" s="72"/>
      <c r="Q322" s="72">
        <v>-19.899999999999999</v>
      </c>
      <c r="R322" s="72"/>
      <c r="S322" s="72"/>
      <c r="T322" s="72"/>
      <c r="U322" s="72"/>
      <c r="V322" s="72"/>
      <c r="W322" s="72"/>
      <c r="X322" s="72"/>
      <c r="Y322" s="72"/>
      <c r="Z322" s="79"/>
      <c r="AA322" s="79"/>
      <c r="AB322" s="71"/>
      <c r="AC322" s="79" t="s">
        <v>962</v>
      </c>
      <c r="AD322" s="79">
        <v>4650</v>
      </c>
      <c r="AE322" s="79">
        <v>140</v>
      </c>
      <c r="AF322" s="79" t="s">
        <v>474</v>
      </c>
      <c r="AG322" s="79" t="s">
        <v>963</v>
      </c>
      <c r="AH322" s="70" t="s">
        <v>964</v>
      </c>
      <c r="AI322" s="79" t="s">
        <v>965</v>
      </c>
      <c r="AJ322" s="79"/>
      <c r="AK322" s="78">
        <v>9.86</v>
      </c>
    </row>
    <row r="323" spans="1:37" x14ac:dyDescent="0.15">
      <c r="A323" s="70">
        <v>322</v>
      </c>
      <c r="B323" s="70" t="s">
        <v>323</v>
      </c>
      <c r="C323" s="78">
        <v>55.761000000000003</v>
      </c>
      <c r="D323" s="78">
        <v>12.257999999999999</v>
      </c>
      <c r="E323" s="70" t="s">
        <v>465</v>
      </c>
      <c r="F323" s="70" t="s">
        <v>925</v>
      </c>
      <c r="G323" s="70" t="s">
        <v>11</v>
      </c>
      <c r="H323" s="70" t="s">
        <v>12</v>
      </c>
      <c r="I323" s="70" t="s">
        <v>467</v>
      </c>
      <c r="J323" s="70" t="s">
        <v>961</v>
      </c>
      <c r="M323" s="70" t="s">
        <v>488</v>
      </c>
      <c r="N323" s="70" t="s">
        <v>508</v>
      </c>
      <c r="O323" s="70" t="s">
        <v>509</v>
      </c>
      <c r="P323" s="72">
        <v>35.9</v>
      </c>
      <c r="Q323" s="72">
        <v>-20.399999999999999</v>
      </c>
      <c r="R323" s="72">
        <v>12.9</v>
      </c>
      <c r="S323" s="72">
        <v>10</v>
      </c>
      <c r="T323" s="72"/>
      <c r="U323" s="72"/>
      <c r="V323" s="72">
        <f>P323/R323*14/12</f>
        <v>3.2467700258397927</v>
      </c>
      <c r="W323" s="72"/>
      <c r="X323" s="72"/>
      <c r="Y323" s="72"/>
      <c r="AB323" s="71"/>
      <c r="AF323" s="70" t="s">
        <v>605</v>
      </c>
      <c r="AH323" s="70" t="s">
        <v>610</v>
      </c>
      <c r="AI323" s="79" t="s">
        <v>965</v>
      </c>
      <c r="AJ323" s="79"/>
      <c r="AK323" s="78">
        <v>9.86</v>
      </c>
    </row>
    <row r="324" spans="1:37" x14ac:dyDescent="0.15">
      <c r="A324" s="70">
        <v>323</v>
      </c>
      <c r="B324" s="70" t="s">
        <v>324</v>
      </c>
      <c r="C324" s="78">
        <v>55.761000000000003</v>
      </c>
      <c r="D324" s="78">
        <v>12.257999999999999</v>
      </c>
      <c r="E324" s="70" t="s">
        <v>465</v>
      </c>
      <c r="F324" s="70" t="s">
        <v>925</v>
      </c>
      <c r="G324" s="70" t="s">
        <v>11</v>
      </c>
      <c r="H324" s="70" t="s">
        <v>12</v>
      </c>
      <c r="I324" s="70" t="s">
        <v>467</v>
      </c>
      <c r="J324" s="70" t="s">
        <v>1163</v>
      </c>
      <c r="L324" s="70" t="s">
        <v>976</v>
      </c>
      <c r="N324" s="70" t="s">
        <v>912</v>
      </c>
      <c r="O324" s="70">
        <v>16</v>
      </c>
      <c r="P324" s="72"/>
      <c r="Q324" s="72">
        <v>-19.3</v>
      </c>
      <c r="R324" s="72"/>
      <c r="S324" s="72"/>
      <c r="T324" s="72"/>
      <c r="U324" s="72"/>
      <c r="V324" s="72"/>
      <c r="W324" s="72"/>
      <c r="X324" s="72"/>
      <c r="Y324" s="72"/>
      <c r="Z324" s="79"/>
      <c r="AA324" s="79"/>
      <c r="AB324" s="71"/>
      <c r="AC324" s="79" t="s">
        <v>1164</v>
      </c>
      <c r="AD324" s="79">
        <v>4680</v>
      </c>
      <c r="AE324" s="79">
        <v>75</v>
      </c>
      <c r="AF324" s="79" t="s">
        <v>576</v>
      </c>
      <c r="AG324" s="79" t="s">
        <v>1165</v>
      </c>
      <c r="AH324" s="70" t="s">
        <v>964</v>
      </c>
      <c r="AI324" s="79" t="s">
        <v>1166</v>
      </c>
      <c r="AJ324" s="79"/>
      <c r="AK324" s="78">
        <v>9.86</v>
      </c>
    </row>
    <row r="325" spans="1:37" x14ac:dyDescent="0.15">
      <c r="A325" s="70">
        <v>324</v>
      </c>
      <c r="B325" s="70" t="s">
        <v>324</v>
      </c>
      <c r="C325" s="78">
        <v>55.761000000000003</v>
      </c>
      <c r="D325" s="78">
        <v>12.257999999999999</v>
      </c>
      <c r="E325" s="70" t="s">
        <v>465</v>
      </c>
      <c r="F325" s="70" t="s">
        <v>925</v>
      </c>
      <c r="G325" s="70" t="s">
        <v>11</v>
      </c>
      <c r="H325" s="70" t="s">
        <v>12</v>
      </c>
      <c r="I325" s="70" t="s">
        <v>467</v>
      </c>
      <c r="J325" s="70" t="s">
        <v>1163</v>
      </c>
      <c r="L325" s="70" t="s">
        <v>976</v>
      </c>
      <c r="N325" s="70" t="s">
        <v>912</v>
      </c>
      <c r="O325" s="70">
        <v>16</v>
      </c>
      <c r="P325" s="72">
        <v>37.1</v>
      </c>
      <c r="Q325" s="72">
        <v>-19.2</v>
      </c>
      <c r="R325" s="72">
        <v>13.7</v>
      </c>
      <c r="S325" s="72">
        <v>10.5</v>
      </c>
      <c r="T325" s="72"/>
      <c r="U325" s="72"/>
      <c r="V325" s="72">
        <f>P325/R325*14/12</f>
        <v>3.1593673965936744</v>
      </c>
      <c r="W325" s="72"/>
      <c r="X325" s="72"/>
      <c r="Y325" s="72"/>
      <c r="AB325" s="71"/>
      <c r="AF325" s="70" t="s">
        <v>605</v>
      </c>
      <c r="AH325" s="70" t="s">
        <v>610</v>
      </c>
      <c r="AI325" s="79" t="s">
        <v>1166</v>
      </c>
      <c r="AJ325" s="79"/>
      <c r="AK325" s="78">
        <v>9.86</v>
      </c>
    </row>
    <row r="326" spans="1:37" x14ac:dyDescent="0.15">
      <c r="A326" s="70">
        <v>325</v>
      </c>
      <c r="B326" s="70" t="s">
        <v>325</v>
      </c>
      <c r="C326" s="78">
        <v>55.761000000000003</v>
      </c>
      <c r="D326" s="78">
        <v>12.257999999999999</v>
      </c>
      <c r="E326" s="70" t="s">
        <v>465</v>
      </c>
      <c r="F326" s="70" t="s">
        <v>487</v>
      </c>
      <c r="G326" s="70" t="s">
        <v>11</v>
      </c>
      <c r="H326" s="70" t="s">
        <v>12</v>
      </c>
      <c r="I326" s="70" t="s">
        <v>479</v>
      </c>
      <c r="J326" s="70" t="s">
        <v>587</v>
      </c>
      <c r="K326" s="70" t="s">
        <v>481</v>
      </c>
      <c r="M326" s="72" t="s">
        <v>470</v>
      </c>
      <c r="N326" s="72" t="s">
        <v>598</v>
      </c>
      <c r="O326" s="72" t="s">
        <v>599</v>
      </c>
      <c r="P326" s="72"/>
      <c r="Q326" s="72">
        <v>-18.5</v>
      </c>
      <c r="R326" s="72"/>
      <c r="S326" s="72">
        <v>13.1</v>
      </c>
      <c r="T326" s="72"/>
      <c r="U326" s="72"/>
      <c r="V326" s="72">
        <v>3.19</v>
      </c>
      <c r="W326" s="72"/>
      <c r="X326" s="72"/>
      <c r="Y326" s="72"/>
      <c r="Z326" s="79"/>
      <c r="AA326" s="79" t="s">
        <v>600</v>
      </c>
      <c r="AB326" s="71">
        <v>0.710364</v>
      </c>
      <c r="AC326" s="79" t="s">
        <v>601</v>
      </c>
      <c r="AD326" s="79">
        <v>4853</v>
      </c>
      <c r="AE326" s="79">
        <v>29</v>
      </c>
      <c r="AF326" s="79" t="s">
        <v>602</v>
      </c>
      <c r="AG326" s="79" t="s">
        <v>603</v>
      </c>
      <c r="AH326" s="70" t="s">
        <v>476</v>
      </c>
      <c r="AI326" s="70" t="s">
        <v>471</v>
      </c>
      <c r="AJ326" s="70" t="s">
        <v>477</v>
      </c>
      <c r="AK326" s="78">
        <v>9.86</v>
      </c>
    </row>
    <row r="327" spans="1:37" x14ac:dyDescent="0.15">
      <c r="A327" s="70">
        <v>326</v>
      </c>
      <c r="B327" s="70" t="s">
        <v>337</v>
      </c>
      <c r="C327" s="78">
        <v>55.253</v>
      </c>
      <c r="D327" s="78">
        <v>10.746</v>
      </c>
      <c r="E327" s="70" t="s">
        <v>542</v>
      </c>
      <c r="F327" s="70" t="s">
        <v>487</v>
      </c>
      <c r="G327" s="70" t="s">
        <v>11</v>
      </c>
      <c r="H327" s="70" t="s">
        <v>12</v>
      </c>
      <c r="I327" s="70" t="s">
        <v>467</v>
      </c>
      <c r="J327" s="70" t="s">
        <v>468</v>
      </c>
      <c r="K327" s="70" t="s">
        <v>481</v>
      </c>
      <c r="M327" s="72" t="s">
        <v>488</v>
      </c>
      <c r="N327" s="72" t="s">
        <v>554</v>
      </c>
      <c r="O327" s="72" t="s">
        <v>555</v>
      </c>
      <c r="P327" s="72"/>
      <c r="Q327" s="72">
        <v>-19.899999999999999</v>
      </c>
      <c r="R327" s="72"/>
      <c r="S327" s="72">
        <v>10.5</v>
      </c>
      <c r="T327" s="72"/>
      <c r="U327" s="72"/>
      <c r="V327" s="72">
        <v>3.21</v>
      </c>
      <c r="W327" s="72"/>
      <c r="X327" s="72"/>
      <c r="Y327" s="72"/>
      <c r="Z327" s="79"/>
      <c r="AA327" s="79" t="s">
        <v>556</v>
      </c>
      <c r="AB327" s="71">
        <v>0.70939399999999997</v>
      </c>
      <c r="AC327" s="79" t="s">
        <v>557</v>
      </c>
      <c r="AD327" s="79">
        <v>4688</v>
      </c>
      <c r="AE327" s="79">
        <v>56</v>
      </c>
      <c r="AF327" s="79" t="s">
        <v>474</v>
      </c>
      <c r="AG327" s="79" t="s">
        <v>558</v>
      </c>
      <c r="AH327" s="70" t="s">
        <v>476</v>
      </c>
      <c r="AI327" s="70" t="s">
        <v>471</v>
      </c>
      <c r="AJ327" s="70" t="s">
        <v>477</v>
      </c>
      <c r="AK327" s="78">
        <v>4.9000000000000004</v>
      </c>
    </row>
    <row r="328" spans="1:37" x14ac:dyDescent="0.15">
      <c r="A328" s="70">
        <v>327</v>
      </c>
      <c r="B328" s="70" t="s">
        <v>343</v>
      </c>
      <c r="C328" s="78">
        <v>55.948</v>
      </c>
      <c r="D328" s="78">
        <v>11.897</v>
      </c>
      <c r="E328" s="70" t="s">
        <v>465</v>
      </c>
      <c r="F328" s="70" t="s">
        <v>534</v>
      </c>
      <c r="G328" s="70" t="s">
        <v>4</v>
      </c>
      <c r="H328" s="70" t="s">
        <v>5</v>
      </c>
      <c r="I328" s="70" t="s">
        <v>479</v>
      </c>
      <c r="J328" s="70" t="s">
        <v>630</v>
      </c>
      <c r="M328" s="72" t="s">
        <v>470</v>
      </c>
      <c r="N328" s="72" t="s">
        <v>471</v>
      </c>
      <c r="O328" s="72" t="s">
        <v>471</v>
      </c>
      <c r="P328" s="72"/>
      <c r="Q328" s="72">
        <v>-10.5</v>
      </c>
      <c r="R328" s="72"/>
      <c r="S328" s="72">
        <v>14.6</v>
      </c>
      <c r="T328" s="72"/>
      <c r="U328" s="72"/>
      <c r="V328" s="72">
        <v>3.18</v>
      </c>
      <c r="W328" s="72"/>
      <c r="X328" s="72"/>
      <c r="Y328" s="72"/>
      <c r="Z328" s="79"/>
      <c r="AA328" s="79" t="s">
        <v>631</v>
      </c>
      <c r="AB328" s="71">
        <v>0.70949799999999996</v>
      </c>
      <c r="AC328" s="79" t="s">
        <v>632</v>
      </c>
      <c r="AD328" s="79">
        <v>5553</v>
      </c>
      <c r="AE328" s="79">
        <v>40</v>
      </c>
      <c r="AF328" s="72" t="s">
        <v>633</v>
      </c>
      <c r="AG328" s="79" t="s">
        <v>634</v>
      </c>
      <c r="AH328" s="70" t="s">
        <v>476</v>
      </c>
      <c r="AI328" s="70" t="s">
        <v>471</v>
      </c>
      <c r="AJ328" s="70" t="s">
        <v>624</v>
      </c>
      <c r="AK328" s="78">
        <v>0.6</v>
      </c>
    </row>
    <row r="329" spans="1:37" x14ac:dyDescent="0.15">
      <c r="A329" s="70">
        <v>328</v>
      </c>
      <c r="B329" s="70" t="s">
        <v>354</v>
      </c>
      <c r="C329" s="78">
        <v>55.46</v>
      </c>
      <c r="D329" s="78">
        <v>9.6940000000000008</v>
      </c>
      <c r="E329" s="70" t="s">
        <v>542</v>
      </c>
      <c r="F329" s="70" t="s">
        <v>500</v>
      </c>
      <c r="G329" s="70" t="s">
        <v>543</v>
      </c>
      <c r="H329" s="70" t="s">
        <v>544</v>
      </c>
      <c r="I329" s="70" t="s">
        <v>467</v>
      </c>
      <c r="J329" s="70" t="s">
        <v>468</v>
      </c>
      <c r="K329" s="70" t="s">
        <v>481</v>
      </c>
      <c r="M329" s="72" t="s">
        <v>488</v>
      </c>
      <c r="N329" s="72" t="s">
        <v>489</v>
      </c>
      <c r="O329" s="72" t="s">
        <v>545</v>
      </c>
      <c r="P329" s="72"/>
      <c r="Q329" s="72">
        <v>-20.399999999999999</v>
      </c>
      <c r="R329" s="72"/>
      <c r="S329" s="72">
        <v>10.6</v>
      </c>
      <c r="T329" s="72"/>
      <c r="U329" s="72"/>
      <c r="V329" s="72">
        <v>3.24</v>
      </c>
      <c r="W329" s="72"/>
      <c r="X329" s="72"/>
      <c r="Y329" s="72"/>
      <c r="Z329" s="79"/>
      <c r="AA329" s="79" t="s">
        <v>546</v>
      </c>
      <c r="AB329" s="71">
        <v>0.70920700000000003</v>
      </c>
      <c r="AC329" s="79" t="s">
        <v>547</v>
      </c>
      <c r="AD329" s="79">
        <v>4072</v>
      </c>
      <c r="AE329" s="79">
        <v>61</v>
      </c>
      <c r="AF329" s="79" t="s">
        <v>474</v>
      </c>
      <c r="AG329" s="79" t="s">
        <v>548</v>
      </c>
      <c r="AH329" s="70" t="s">
        <v>476</v>
      </c>
      <c r="AI329" s="70" t="s">
        <v>471</v>
      </c>
      <c r="AJ329" s="70" t="s">
        <v>477</v>
      </c>
      <c r="AK329" s="78">
        <v>0.02</v>
      </c>
    </row>
    <row r="330" spans="1:37" x14ac:dyDescent="0.15">
      <c r="A330" s="70">
        <v>329</v>
      </c>
      <c r="B330" s="70" t="s">
        <v>356</v>
      </c>
      <c r="C330" s="78">
        <v>55.870833333333302</v>
      </c>
      <c r="D330" s="78">
        <v>9.8936111111111096</v>
      </c>
      <c r="E330" s="70" t="s">
        <v>572</v>
      </c>
      <c r="G330" s="70" t="s">
        <v>4</v>
      </c>
      <c r="H330" s="70" t="s">
        <v>5</v>
      </c>
      <c r="I330" s="70" t="s">
        <v>467</v>
      </c>
      <c r="J330" s="70" t="s">
        <v>1146</v>
      </c>
      <c r="P330" s="72"/>
      <c r="Q330" s="72">
        <v>-11.68</v>
      </c>
      <c r="R330" s="72"/>
      <c r="S330" s="72"/>
      <c r="T330" s="72"/>
      <c r="U330" s="72"/>
      <c r="V330" s="72"/>
      <c r="W330" s="72"/>
      <c r="X330" s="72"/>
      <c r="Y330" s="72"/>
      <c r="Z330" s="79"/>
      <c r="AA330" s="79"/>
      <c r="AB330" s="71"/>
      <c r="AC330" s="79" t="s">
        <v>1379</v>
      </c>
      <c r="AD330" s="79">
        <v>6425</v>
      </c>
      <c r="AE330" s="79">
        <v>60</v>
      </c>
      <c r="AF330" s="79" t="s">
        <v>729</v>
      </c>
      <c r="AG330" s="79" t="s">
        <v>1380</v>
      </c>
      <c r="AH330" s="70" t="s">
        <v>1235</v>
      </c>
      <c r="AK330" s="78">
        <v>0.71</v>
      </c>
    </row>
    <row r="331" spans="1:37" x14ac:dyDescent="0.15">
      <c r="A331" s="70">
        <v>330</v>
      </c>
      <c r="B331" s="70" t="s">
        <v>360</v>
      </c>
      <c r="C331" s="78">
        <v>55.588999999999999</v>
      </c>
      <c r="D331" s="78">
        <v>11.576000000000001</v>
      </c>
      <c r="E331" s="70" t="s">
        <v>465</v>
      </c>
      <c r="F331" s="70" t="s">
        <v>487</v>
      </c>
      <c r="G331" s="70" t="s">
        <v>565</v>
      </c>
      <c r="H331" s="70" t="s">
        <v>12</v>
      </c>
      <c r="I331" s="70" t="s">
        <v>479</v>
      </c>
      <c r="J331" s="70" t="s">
        <v>817</v>
      </c>
      <c r="K331" s="70" t="s">
        <v>481</v>
      </c>
      <c r="M331" s="72" t="s">
        <v>488</v>
      </c>
      <c r="N331" s="72" t="s">
        <v>566</v>
      </c>
      <c r="O331" s="72" t="s">
        <v>567</v>
      </c>
      <c r="P331" s="72"/>
      <c r="Q331" s="72"/>
      <c r="R331" s="72"/>
      <c r="S331" s="72"/>
      <c r="T331" s="72"/>
      <c r="U331" s="72"/>
      <c r="V331" s="72"/>
      <c r="W331" s="72"/>
      <c r="X331" s="72"/>
      <c r="Y331" s="72"/>
      <c r="Z331" s="79"/>
      <c r="AA331" s="79" t="s">
        <v>1447</v>
      </c>
      <c r="AB331" s="71">
        <v>0.70950999999999997</v>
      </c>
      <c r="AC331" s="79"/>
      <c r="AD331" s="79"/>
      <c r="AE331" s="79"/>
      <c r="AF331" s="70" t="s">
        <v>605</v>
      </c>
      <c r="AG331" s="79"/>
      <c r="AH331" s="70" t="s">
        <v>476</v>
      </c>
      <c r="AK331" s="78">
        <v>15.33</v>
      </c>
    </row>
    <row r="332" spans="1:37" x14ac:dyDescent="0.15">
      <c r="A332" s="70">
        <v>331</v>
      </c>
      <c r="B332" s="70" t="s">
        <v>360</v>
      </c>
      <c r="C332" s="78">
        <v>55.588999999999999</v>
      </c>
      <c r="D332" s="78">
        <v>11.576000000000001</v>
      </c>
      <c r="E332" s="70" t="s">
        <v>465</v>
      </c>
      <c r="F332" s="70" t="s">
        <v>487</v>
      </c>
      <c r="G332" s="70" t="s">
        <v>565</v>
      </c>
      <c r="H332" s="70" t="s">
        <v>12</v>
      </c>
      <c r="I332" s="70" t="s">
        <v>467</v>
      </c>
      <c r="J332" s="70" t="s">
        <v>521</v>
      </c>
      <c r="K332" s="70" t="s">
        <v>469</v>
      </c>
      <c r="M332" s="72" t="s">
        <v>488</v>
      </c>
      <c r="N332" s="72" t="s">
        <v>566</v>
      </c>
      <c r="O332" s="72" t="s">
        <v>567</v>
      </c>
      <c r="P332" s="72">
        <v>43.6</v>
      </c>
      <c r="Q332" s="72">
        <v>-20.100000000000001</v>
      </c>
      <c r="R332" s="72">
        <v>15.8</v>
      </c>
      <c r="S332" s="72">
        <v>9.1999999999999993</v>
      </c>
      <c r="T332" s="72"/>
      <c r="U332" s="72"/>
      <c r="V332" s="72">
        <f>P332/R332*14/12</f>
        <v>3.2194092827004219</v>
      </c>
      <c r="W332" s="72"/>
      <c r="X332" s="72"/>
      <c r="Y332" s="72">
        <v>15</v>
      </c>
      <c r="Z332" s="79"/>
      <c r="AB332" s="71"/>
      <c r="AC332" s="79"/>
      <c r="AF332" s="70" t="s">
        <v>605</v>
      </c>
      <c r="AH332" s="70" t="s">
        <v>611</v>
      </c>
      <c r="AI332" s="79" t="s">
        <v>612</v>
      </c>
      <c r="AJ332" s="79" t="s">
        <v>477</v>
      </c>
      <c r="AK332" s="78">
        <v>15.33</v>
      </c>
    </row>
    <row r="333" spans="1:37" x14ac:dyDescent="0.15">
      <c r="A333" s="70">
        <v>332</v>
      </c>
      <c r="B333" s="70" t="s">
        <v>360</v>
      </c>
      <c r="C333" s="78">
        <v>55.588999999999999</v>
      </c>
      <c r="D333" s="78">
        <v>11.576000000000001</v>
      </c>
      <c r="E333" s="70" t="s">
        <v>465</v>
      </c>
      <c r="F333" s="70" t="s">
        <v>487</v>
      </c>
      <c r="G333" s="70" t="s">
        <v>565</v>
      </c>
      <c r="H333" s="70" t="s">
        <v>12</v>
      </c>
      <c r="I333" s="70" t="s">
        <v>467</v>
      </c>
      <c r="J333" s="70" t="s">
        <v>521</v>
      </c>
      <c r="K333" s="70" t="s">
        <v>469</v>
      </c>
      <c r="M333" s="72" t="s">
        <v>488</v>
      </c>
      <c r="N333" s="70" t="s">
        <v>566</v>
      </c>
      <c r="O333" s="70" t="s">
        <v>567</v>
      </c>
      <c r="P333" s="72"/>
      <c r="Q333" s="72">
        <v>-19.8</v>
      </c>
      <c r="R333" s="72"/>
      <c r="S333" s="72"/>
      <c r="T333" s="72"/>
      <c r="U333" s="72"/>
      <c r="V333" s="72"/>
      <c r="W333" s="72"/>
      <c r="X333" s="72"/>
      <c r="Y333" s="72"/>
      <c r="Z333" s="79"/>
      <c r="AA333" s="79"/>
      <c r="AB333" s="71"/>
      <c r="AC333" s="79" t="s">
        <v>568</v>
      </c>
      <c r="AD333" s="79">
        <v>4570</v>
      </c>
      <c r="AE333" s="79">
        <v>60</v>
      </c>
      <c r="AF333" s="79" t="s">
        <v>474</v>
      </c>
      <c r="AG333" s="79" t="s">
        <v>569</v>
      </c>
      <c r="AH333" s="70" t="s">
        <v>570</v>
      </c>
      <c r="AI333" s="79" t="s">
        <v>571</v>
      </c>
      <c r="AJ333" s="79" t="s">
        <v>477</v>
      </c>
      <c r="AK333" s="78">
        <v>15.33</v>
      </c>
    </row>
    <row r="334" spans="1:37" x14ac:dyDescent="0.15">
      <c r="A334" s="70">
        <v>333</v>
      </c>
      <c r="B334" s="70" t="s">
        <v>361</v>
      </c>
      <c r="C334" s="78">
        <v>55.588999999999999</v>
      </c>
      <c r="D334" s="78">
        <v>11.576000000000001</v>
      </c>
      <c r="E334" s="70" t="s">
        <v>465</v>
      </c>
      <c r="F334" s="70" t="s">
        <v>487</v>
      </c>
      <c r="G334" s="70" t="s">
        <v>493</v>
      </c>
      <c r="H334" s="70" t="s">
        <v>12</v>
      </c>
      <c r="I334" s="70" t="s">
        <v>467</v>
      </c>
      <c r="J334" s="70" t="s">
        <v>1015</v>
      </c>
      <c r="K334" s="70" t="s">
        <v>469</v>
      </c>
      <c r="M334" s="70" t="s">
        <v>488</v>
      </c>
      <c r="N334" s="72" t="s">
        <v>522</v>
      </c>
      <c r="O334" s="72" t="s">
        <v>1011</v>
      </c>
      <c r="P334" s="72"/>
      <c r="Q334" s="72">
        <v>-20</v>
      </c>
      <c r="R334" s="72"/>
      <c r="S334" s="72">
        <v>10</v>
      </c>
      <c r="T334" s="72"/>
      <c r="U334" s="72"/>
      <c r="V334" s="72"/>
      <c r="W334" s="72"/>
      <c r="X334" s="72"/>
      <c r="Y334" s="72"/>
      <c r="Z334" s="79"/>
      <c r="AA334" s="79"/>
      <c r="AB334" s="71"/>
      <c r="AC334" s="79" t="s">
        <v>1016</v>
      </c>
      <c r="AD334" s="79">
        <v>4530</v>
      </c>
      <c r="AE334" s="79">
        <v>90</v>
      </c>
      <c r="AF334" s="79" t="s">
        <v>474</v>
      </c>
      <c r="AG334" s="79" t="s">
        <v>1017</v>
      </c>
      <c r="AH334" s="70" t="s">
        <v>476</v>
      </c>
      <c r="AI334" s="70" t="s">
        <v>1018</v>
      </c>
      <c r="AK334" s="78">
        <v>15.33</v>
      </c>
    </row>
    <row r="335" spans="1:37" x14ac:dyDescent="0.15">
      <c r="A335" s="70">
        <v>334</v>
      </c>
      <c r="B335" s="70" t="s">
        <v>361</v>
      </c>
      <c r="C335" s="78">
        <v>55.588999999999999</v>
      </c>
      <c r="D335" s="78">
        <v>11.576000000000001</v>
      </c>
      <c r="E335" s="70" t="s">
        <v>465</v>
      </c>
      <c r="F335" s="70" t="s">
        <v>487</v>
      </c>
      <c r="G335" s="70" t="s">
        <v>493</v>
      </c>
      <c r="H335" s="70" t="s">
        <v>12</v>
      </c>
      <c r="I335" s="70" t="s">
        <v>479</v>
      </c>
      <c r="J335" s="70" t="s">
        <v>1437</v>
      </c>
      <c r="K335" s="70" t="s">
        <v>481</v>
      </c>
      <c r="M335" s="70" t="s">
        <v>488</v>
      </c>
      <c r="N335" s="70" t="s">
        <v>495</v>
      </c>
      <c r="O335" s="70" t="s">
        <v>674</v>
      </c>
      <c r="P335" s="72"/>
      <c r="Q335" s="72"/>
      <c r="R335" s="72"/>
      <c r="S335" s="72"/>
      <c r="T335" s="72"/>
      <c r="U335" s="72"/>
      <c r="V335" s="72"/>
      <c r="W335" s="72"/>
      <c r="X335" s="72"/>
      <c r="Y335" s="72"/>
      <c r="Z335" s="79"/>
      <c r="AA335" s="79" t="s">
        <v>1438</v>
      </c>
      <c r="AB335" s="71">
        <v>0.70924500000000001</v>
      </c>
      <c r="AC335" s="79"/>
      <c r="AD335" s="79"/>
      <c r="AE335" s="79"/>
      <c r="AF335" s="70" t="s">
        <v>605</v>
      </c>
      <c r="AG335" s="79"/>
      <c r="AH335" s="70" t="s">
        <v>476</v>
      </c>
      <c r="AI335" s="70" t="s">
        <v>1018</v>
      </c>
      <c r="AK335" s="78">
        <v>15.33</v>
      </c>
    </row>
    <row r="336" spans="1:37" x14ac:dyDescent="0.15">
      <c r="A336" s="70">
        <v>335</v>
      </c>
      <c r="B336" s="70" t="s">
        <v>361</v>
      </c>
      <c r="C336" s="78">
        <v>55.588999999999999</v>
      </c>
      <c r="D336" s="78">
        <v>11.576000000000001</v>
      </c>
      <c r="E336" s="70" t="s">
        <v>465</v>
      </c>
      <c r="F336" s="70" t="s">
        <v>487</v>
      </c>
      <c r="G336" s="70" t="s">
        <v>493</v>
      </c>
      <c r="H336" s="70" t="s">
        <v>12</v>
      </c>
      <c r="I336" s="70" t="s">
        <v>467</v>
      </c>
      <c r="J336" s="70" t="s">
        <v>518</v>
      </c>
      <c r="K336" s="70" t="s">
        <v>481</v>
      </c>
      <c r="M336" s="70" t="s">
        <v>488</v>
      </c>
      <c r="N336" s="70" t="s">
        <v>522</v>
      </c>
      <c r="O336" s="70" t="s">
        <v>712</v>
      </c>
      <c r="P336" s="72">
        <v>44.3</v>
      </c>
      <c r="Q336" s="72">
        <v>-19.399999999999999</v>
      </c>
      <c r="R336" s="72">
        <v>15.9</v>
      </c>
      <c r="S336" s="72">
        <v>10.5</v>
      </c>
      <c r="T336" s="72"/>
      <c r="U336" s="72"/>
      <c r="V336" s="72">
        <f>P336/R336*14/12</f>
        <v>3.2505241090146746</v>
      </c>
      <c r="W336" s="72"/>
      <c r="X336" s="72"/>
      <c r="Y336" s="72">
        <v>22</v>
      </c>
      <c r="Z336" s="79"/>
      <c r="AA336" s="79"/>
      <c r="AB336" s="71"/>
      <c r="AC336" s="79" t="s">
        <v>1190</v>
      </c>
      <c r="AD336" s="79">
        <v>4523</v>
      </c>
      <c r="AE336" s="79">
        <v>37</v>
      </c>
      <c r="AF336" s="79" t="s">
        <v>576</v>
      </c>
      <c r="AG336" s="79" t="s">
        <v>1191</v>
      </c>
      <c r="AH336" s="70" t="s">
        <v>610</v>
      </c>
      <c r="AI336" s="70" t="s">
        <v>1018</v>
      </c>
      <c r="AK336" s="78">
        <v>15.33</v>
      </c>
    </row>
    <row r="337" spans="1:37" x14ac:dyDescent="0.15">
      <c r="A337" s="70">
        <v>336</v>
      </c>
      <c r="B337" s="73" t="s">
        <v>1150</v>
      </c>
      <c r="C337" s="78">
        <v>54.65</v>
      </c>
      <c r="D337" s="78">
        <v>11.37</v>
      </c>
      <c r="E337" s="70" t="s">
        <v>1151</v>
      </c>
      <c r="F337" s="70" t="s">
        <v>999</v>
      </c>
      <c r="G337" s="70" t="s">
        <v>1116</v>
      </c>
      <c r="H337" s="70" t="s">
        <v>12</v>
      </c>
      <c r="I337" s="70" t="s">
        <v>467</v>
      </c>
      <c r="P337" s="72">
        <v>39.56</v>
      </c>
      <c r="Q337" s="72">
        <v>-21.21</v>
      </c>
      <c r="R337" s="72">
        <v>13.03</v>
      </c>
      <c r="S337" s="72">
        <v>8.09</v>
      </c>
      <c r="T337" s="72"/>
      <c r="U337" s="72"/>
      <c r="V337" s="72">
        <f>P337/R337*14/12</f>
        <v>3.5420823740086984</v>
      </c>
      <c r="W337" s="72"/>
      <c r="X337" s="72"/>
      <c r="Y337" s="72">
        <v>25</v>
      </c>
      <c r="Z337" s="79"/>
      <c r="AA337" s="79"/>
      <c r="AB337" s="71"/>
      <c r="AC337" s="79" t="s">
        <v>1152</v>
      </c>
      <c r="AD337" s="79">
        <v>4070</v>
      </c>
      <c r="AE337" s="79">
        <v>27</v>
      </c>
      <c r="AF337" s="79" t="s">
        <v>474</v>
      </c>
      <c r="AG337" s="79" t="s">
        <v>1153</v>
      </c>
      <c r="AH337" s="70" t="s">
        <v>1154</v>
      </c>
      <c r="AK337" s="78">
        <v>0.42</v>
      </c>
    </row>
    <row r="338" spans="1:37" x14ac:dyDescent="0.15">
      <c r="A338" s="70">
        <v>337</v>
      </c>
      <c r="B338" s="73" t="s">
        <v>1150</v>
      </c>
      <c r="C338" s="78">
        <v>54.65</v>
      </c>
      <c r="D338" s="78">
        <v>11.37</v>
      </c>
      <c r="E338" s="70" t="s">
        <v>1151</v>
      </c>
      <c r="F338" s="70" t="s">
        <v>999</v>
      </c>
      <c r="G338" s="70" t="s">
        <v>20</v>
      </c>
      <c r="H338" s="70" t="s">
        <v>21</v>
      </c>
      <c r="I338" s="70" t="s">
        <v>467</v>
      </c>
      <c r="P338" s="72">
        <v>38.68</v>
      </c>
      <c r="Q338" s="72">
        <v>-20.73</v>
      </c>
      <c r="R338" s="72">
        <v>13.31</v>
      </c>
      <c r="S338" s="72">
        <v>7.68</v>
      </c>
      <c r="T338" s="72"/>
      <c r="U338" s="72"/>
      <c r="V338" s="72">
        <f>P338/R338*14/12</f>
        <v>3.390433258201853</v>
      </c>
      <c r="W338" s="72"/>
      <c r="X338" s="72"/>
      <c r="Y338" s="72">
        <v>9</v>
      </c>
      <c r="Z338" s="79"/>
      <c r="AA338" s="79"/>
      <c r="AB338" s="71"/>
      <c r="AC338" s="79" t="s">
        <v>1155</v>
      </c>
      <c r="AD338" s="79">
        <v>3738</v>
      </c>
      <c r="AE338" s="79">
        <v>31</v>
      </c>
      <c r="AF338" s="79" t="s">
        <v>474</v>
      </c>
      <c r="AG338" s="79" t="s">
        <v>1156</v>
      </c>
      <c r="AH338" s="70" t="s">
        <v>1154</v>
      </c>
      <c r="AK338" s="78">
        <v>0.42</v>
      </c>
    </row>
    <row r="339" spans="1:37" x14ac:dyDescent="0.15">
      <c r="A339" s="70">
        <v>338</v>
      </c>
      <c r="B339" s="70" t="s">
        <v>1474</v>
      </c>
      <c r="C339" s="78">
        <v>55.393000000000001</v>
      </c>
      <c r="D339" s="78">
        <v>12.307</v>
      </c>
      <c r="E339" s="70" t="s">
        <v>465</v>
      </c>
      <c r="F339" s="70" t="s">
        <v>487</v>
      </c>
      <c r="G339" s="70" t="s">
        <v>2</v>
      </c>
      <c r="H339" s="70" t="s">
        <v>3</v>
      </c>
      <c r="I339" s="70" t="s">
        <v>479</v>
      </c>
      <c r="J339" s="70" t="s">
        <v>587</v>
      </c>
      <c r="K339" s="70" t="s">
        <v>481</v>
      </c>
      <c r="M339" s="72" t="s">
        <v>488</v>
      </c>
      <c r="N339" s="72" t="s">
        <v>514</v>
      </c>
      <c r="O339" s="72" t="s">
        <v>977</v>
      </c>
      <c r="P339" s="72"/>
      <c r="Q339" s="72"/>
      <c r="R339" s="72"/>
      <c r="S339" s="72"/>
      <c r="T339" s="72"/>
      <c r="U339" s="72"/>
      <c r="V339" s="72"/>
      <c r="W339" s="72"/>
      <c r="X339" s="72"/>
      <c r="Y339" s="72"/>
      <c r="Z339" s="79"/>
      <c r="AA339" s="79" t="s">
        <v>1475</v>
      </c>
      <c r="AB339" s="71">
        <v>0.70903700000000003</v>
      </c>
      <c r="AC339" s="79"/>
      <c r="AD339" s="79"/>
      <c r="AE339" s="79"/>
      <c r="AF339" s="79" t="s">
        <v>605</v>
      </c>
      <c r="AG339" s="79"/>
      <c r="AH339" s="70" t="s">
        <v>476</v>
      </c>
      <c r="AJ339" s="70" t="s">
        <v>624</v>
      </c>
      <c r="AK339" s="78">
        <v>1.23</v>
      </c>
    </row>
    <row r="340" spans="1:37" x14ac:dyDescent="0.15">
      <c r="A340" s="70">
        <v>339</v>
      </c>
      <c r="B340" s="70" t="s">
        <v>1474</v>
      </c>
      <c r="C340" s="78">
        <v>55.393000000000001</v>
      </c>
      <c r="D340" s="78">
        <v>12.307</v>
      </c>
      <c r="E340" s="70" t="s">
        <v>465</v>
      </c>
      <c r="F340" s="70" t="s">
        <v>487</v>
      </c>
      <c r="G340" s="70" t="s">
        <v>2</v>
      </c>
      <c r="H340" s="70" t="s">
        <v>3</v>
      </c>
      <c r="I340" s="70" t="s">
        <v>479</v>
      </c>
      <c r="J340" s="70" t="s">
        <v>480</v>
      </c>
      <c r="K340" s="70" t="s">
        <v>481</v>
      </c>
      <c r="M340" s="72" t="s">
        <v>488</v>
      </c>
      <c r="N340" s="72" t="s">
        <v>514</v>
      </c>
      <c r="O340" s="72" t="s">
        <v>977</v>
      </c>
      <c r="P340" s="72"/>
      <c r="Q340" s="72">
        <v>-18.3</v>
      </c>
      <c r="R340" s="72"/>
      <c r="S340" s="72">
        <v>12.1</v>
      </c>
      <c r="T340" s="72"/>
      <c r="U340" s="72"/>
      <c r="V340" s="72">
        <v>3.21</v>
      </c>
      <c r="W340" s="72"/>
      <c r="X340" s="72"/>
      <c r="Y340" s="72"/>
      <c r="Z340" s="79"/>
      <c r="AC340" s="79" t="s">
        <v>1476</v>
      </c>
      <c r="AD340" s="79">
        <v>8211</v>
      </c>
      <c r="AE340" s="79">
        <v>40</v>
      </c>
      <c r="AF340" s="79" t="s">
        <v>602</v>
      </c>
      <c r="AG340" s="79" t="s">
        <v>1477</v>
      </c>
      <c r="AH340" s="70" t="s">
        <v>476</v>
      </c>
      <c r="AI340" s="70" t="s">
        <v>471</v>
      </c>
      <c r="AJ340" s="70" t="s">
        <v>624</v>
      </c>
      <c r="AK340" s="78">
        <v>1.23</v>
      </c>
    </row>
    <row r="341" spans="1:37" x14ac:dyDescent="0.15">
      <c r="A341" s="70">
        <v>340</v>
      </c>
      <c r="B341" s="70" t="s">
        <v>1474</v>
      </c>
      <c r="C341" s="78">
        <v>55.393000000000001</v>
      </c>
      <c r="D341" s="78">
        <v>12.307</v>
      </c>
      <c r="E341" s="70" t="s">
        <v>465</v>
      </c>
      <c r="F341" s="70" t="s">
        <v>487</v>
      </c>
      <c r="G341" s="70" t="s">
        <v>2</v>
      </c>
      <c r="H341" s="70" t="s">
        <v>3</v>
      </c>
      <c r="I341" s="70" t="s">
        <v>467</v>
      </c>
      <c r="J341" s="70" t="s">
        <v>1478</v>
      </c>
      <c r="K341" s="70" t="s">
        <v>481</v>
      </c>
      <c r="M341" s="72" t="s">
        <v>488</v>
      </c>
      <c r="N341" s="72" t="s">
        <v>514</v>
      </c>
      <c r="O341" s="72" t="s">
        <v>977</v>
      </c>
      <c r="P341" s="72"/>
      <c r="Q341" s="72"/>
      <c r="R341" s="72"/>
      <c r="S341" s="72"/>
      <c r="T341" s="72"/>
      <c r="U341" s="72"/>
      <c r="V341" s="72"/>
      <c r="W341" s="72"/>
      <c r="X341" s="72"/>
      <c r="Y341" s="72"/>
      <c r="Z341" s="79"/>
      <c r="AA341" s="79"/>
      <c r="AB341" s="71"/>
      <c r="AC341" s="79" t="s">
        <v>1479</v>
      </c>
      <c r="AD341" s="79">
        <v>8215</v>
      </c>
      <c r="AE341" s="79">
        <v>55</v>
      </c>
      <c r="AF341" s="79" t="s">
        <v>616</v>
      </c>
      <c r="AG341" s="79" t="s">
        <v>1480</v>
      </c>
      <c r="AH341" s="70" t="s">
        <v>476</v>
      </c>
      <c r="AI341" s="70" t="s">
        <v>1481</v>
      </c>
      <c r="AJ341" s="70" t="s">
        <v>624</v>
      </c>
      <c r="AK341" s="78">
        <v>1.23</v>
      </c>
    </row>
    <row r="342" spans="1:37" x14ac:dyDescent="0.15">
      <c r="A342" s="70">
        <v>341</v>
      </c>
      <c r="B342" s="70" t="s">
        <v>365</v>
      </c>
      <c r="C342" s="78">
        <v>55.405999999999999</v>
      </c>
      <c r="D342" s="78">
        <v>12.285</v>
      </c>
      <c r="E342" s="70" t="s">
        <v>465</v>
      </c>
      <c r="F342" s="70" t="s">
        <v>855</v>
      </c>
      <c r="G342" s="70" t="s">
        <v>20</v>
      </c>
      <c r="I342" s="70" t="s">
        <v>479</v>
      </c>
      <c r="J342" s="70" t="s">
        <v>827</v>
      </c>
      <c r="K342" s="70" t="s">
        <v>481</v>
      </c>
      <c r="M342" s="72" t="s">
        <v>488</v>
      </c>
      <c r="N342" s="72" t="s">
        <v>471</v>
      </c>
      <c r="O342" s="72" t="s">
        <v>471</v>
      </c>
      <c r="P342" s="72"/>
      <c r="Q342" s="72">
        <v>-19.2</v>
      </c>
      <c r="R342" s="72"/>
      <c r="S342" s="72">
        <v>10.1</v>
      </c>
      <c r="T342" s="72"/>
      <c r="U342" s="72"/>
      <c r="V342" s="72">
        <v>3.16</v>
      </c>
      <c r="W342" s="72"/>
      <c r="X342" s="72"/>
      <c r="Y342" s="72"/>
      <c r="Z342" s="79"/>
      <c r="AA342" s="79"/>
      <c r="AB342" s="71"/>
      <c r="AC342" s="79" t="s">
        <v>856</v>
      </c>
      <c r="AD342" s="79">
        <v>3512</v>
      </c>
      <c r="AE342" s="79">
        <v>33</v>
      </c>
      <c r="AF342" s="79" t="s">
        <v>576</v>
      </c>
      <c r="AG342" s="79" t="s">
        <v>857</v>
      </c>
      <c r="AH342" s="70" t="s">
        <v>476</v>
      </c>
      <c r="AI342" s="70" t="s">
        <v>858</v>
      </c>
      <c r="AJ342" s="70" t="s">
        <v>694</v>
      </c>
      <c r="AK342" s="78">
        <v>0.52</v>
      </c>
    </row>
    <row r="343" spans="1:37" x14ac:dyDescent="0.15">
      <c r="A343" s="70">
        <v>342</v>
      </c>
      <c r="B343" s="70" t="s">
        <v>367</v>
      </c>
      <c r="C343" s="78">
        <v>56.743487999999999</v>
      </c>
      <c r="D343" s="78">
        <v>8.8672520000000006</v>
      </c>
      <c r="E343" s="70" t="s">
        <v>572</v>
      </c>
      <c r="F343" s="70" t="s">
        <v>1218</v>
      </c>
      <c r="G343" s="70" t="s">
        <v>1219</v>
      </c>
      <c r="I343" s="70" t="s">
        <v>722</v>
      </c>
      <c r="P343" s="72"/>
      <c r="Q343" s="72">
        <v>-19.3</v>
      </c>
      <c r="R343" s="72"/>
      <c r="S343" s="72">
        <v>8.3000000000000007</v>
      </c>
      <c r="T343" s="72"/>
      <c r="U343" s="72"/>
      <c r="V343" s="72">
        <v>3.3</v>
      </c>
      <c r="W343" s="72"/>
      <c r="X343" s="72"/>
      <c r="Y343" s="72">
        <v>8.9</v>
      </c>
      <c r="Z343" s="79"/>
      <c r="AA343" s="79"/>
      <c r="AB343" s="71"/>
      <c r="AC343" s="79" t="s">
        <v>1220</v>
      </c>
      <c r="AD343" s="79">
        <v>3449</v>
      </c>
      <c r="AE343" s="79">
        <v>56</v>
      </c>
      <c r="AF343" s="79" t="s">
        <v>576</v>
      </c>
      <c r="AG343" s="79" t="s">
        <v>1221</v>
      </c>
      <c r="AH343" s="70" t="s">
        <v>1161</v>
      </c>
      <c r="AI343" s="70" t="s">
        <v>1222</v>
      </c>
      <c r="AK343" s="78">
        <v>1.03</v>
      </c>
    </row>
    <row r="344" spans="1:37" x14ac:dyDescent="0.15">
      <c r="A344" s="70">
        <v>343</v>
      </c>
      <c r="B344" s="70" t="s">
        <v>369</v>
      </c>
      <c r="C344" s="78">
        <v>55.735999999999997</v>
      </c>
      <c r="D344" s="78">
        <v>11.425000000000001</v>
      </c>
      <c r="E344" s="70" t="s">
        <v>465</v>
      </c>
      <c r="F344" s="70" t="s">
        <v>500</v>
      </c>
      <c r="G344" s="70" t="s">
        <v>493</v>
      </c>
      <c r="H344" s="70" t="s">
        <v>12</v>
      </c>
      <c r="I344" s="70" t="s">
        <v>467</v>
      </c>
      <c r="J344" s="70" t="s">
        <v>468</v>
      </c>
      <c r="K344" s="70" t="s">
        <v>481</v>
      </c>
      <c r="M344" s="72" t="s">
        <v>488</v>
      </c>
      <c r="N344" s="72" t="s">
        <v>495</v>
      </c>
      <c r="O344" s="72" t="s">
        <v>471</v>
      </c>
      <c r="P344" s="72"/>
      <c r="Q344" s="72">
        <v>-17.100000000000001</v>
      </c>
      <c r="R344" s="72"/>
      <c r="S344" s="72">
        <v>14.2</v>
      </c>
      <c r="T344" s="72"/>
      <c r="U344" s="72"/>
      <c r="V344" s="72">
        <v>3.17</v>
      </c>
      <c r="W344" s="72"/>
      <c r="X344" s="72"/>
      <c r="Y344" s="72">
        <v>9.8000000000000007</v>
      </c>
      <c r="Z344" s="79"/>
      <c r="AA344" s="79" t="s">
        <v>847</v>
      </c>
      <c r="AB344" s="71">
        <v>0.70957800000000004</v>
      </c>
      <c r="AC344" s="79" t="s">
        <v>848</v>
      </c>
      <c r="AD344" s="79">
        <v>4539</v>
      </c>
      <c r="AE344" s="79">
        <v>72</v>
      </c>
      <c r="AF344" s="79" t="s">
        <v>669</v>
      </c>
      <c r="AG344" s="79" t="s">
        <v>849</v>
      </c>
      <c r="AH344" s="70" t="s">
        <v>835</v>
      </c>
      <c r="AI344" s="70" t="s">
        <v>471</v>
      </c>
      <c r="AJ344" s="70" t="s">
        <v>837</v>
      </c>
      <c r="AK344" s="78">
        <v>5.22</v>
      </c>
    </row>
    <row r="345" spans="1:37" x14ac:dyDescent="0.15">
      <c r="A345" s="70">
        <v>344</v>
      </c>
      <c r="B345" s="70" t="s">
        <v>370</v>
      </c>
      <c r="C345" s="78">
        <v>54.643965999999999</v>
      </c>
      <c r="D345" s="78">
        <v>11.393015999999999</v>
      </c>
      <c r="E345" s="70" t="s">
        <v>1151</v>
      </c>
      <c r="F345" s="70" t="s">
        <v>999</v>
      </c>
      <c r="G345" s="70" t="s">
        <v>625</v>
      </c>
      <c r="H345" s="70" t="s">
        <v>626</v>
      </c>
      <c r="I345" s="70" t="s">
        <v>467</v>
      </c>
      <c r="J345" s="70" t="s">
        <v>907</v>
      </c>
      <c r="P345" s="72">
        <v>40.22</v>
      </c>
      <c r="Q345" s="72">
        <v>-20.9</v>
      </c>
      <c r="R345" s="72">
        <v>14.57</v>
      </c>
      <c r="S345" s="72">
        <v>8.83</v>
      </c>
      <c r="T345" s="78">
        <v>0.44</v>
      </c>
      <c r="U345" s="78">
        <v>-10.84</v>
      </c>
      <c r="V345" s="72">
        <f>P345/R345*14/12</f>
        <v>3.2205444978265843</v>
      </c>
      <c r="W345" s="72">
        <f>P345/T345*2.669703</f>
        <v>244.03512422727275</v>
      </c>
      <c r="X345" s="72">
        <f>R345/T345*2.289262</f>
        <v>75.80578940909092</v>
      </c>
      <c r="Y345" s="78">
        <v>14.498977888636746</v>
      </c>
      <c r="Z345" s="79"/>
      <c r="AB345" s="71"/>
      <c r="AC345" s="70">
        <v>9371</v>
      </c>
      <c r="AE345" s="79"/>
      <c r="AF345" s="79" t="s">
        <v>605</v>
      </c>
      <c r="AG345" s="79"/>
      <c r="AH345" s="70" t="s">
        <v>1533</v>
      </c>
      <c r="AI345" s="79" t="s">
        <v>1534</v>
      </c>
      <c r="AJ345" s="79"/>
      <c r="AK345" s="78">
        <v>0.03</v>
      </c>
    </row>
    <row r="346" spans="1:37" x14ac:dyDescent="0.15">
      <c r="A346" s="70">
        <v>345</v>
      </c>
      <c r="B346" s="70" t="s">
        <v>370</v>
      </c>
      <c r="C346" s="78">
        <v>54.643965999999999</v>
      </c>
      <c r="D346" s="78">
        <v>11.393015999999999</v>
      </c>
      <c r="E346" s="70" t="s">
        <v>1151</v>
      </c>
      <c r="F346" s="70" t="s">
        <v>999</v>
      </c>
      <c r="G346" s="70" t="s">
        <v>625</v>
      </c>
      <c r="H346" s="70" t="s">
        <v>626</v>
      </c>
      <c r="I346" s="70" t="s">
        <v>467</v>
      </c>
      <c r="J346" s="70" t="s">
        <v>907</v>
      </c>
      <c r="P346" s="72">
        <v>37.61</v>
      </c>
      <c r="Q346" s="72">
        <v>-21.11</v>
      </c>
      <c r="R346" s="72">
        <v>14</v>
      </c>
      <c r="S346" s="72">
        <v>9.1199999999999992</v>
      </c>
      <c r="T346" s="78">
        <v>0.93</v>
      </c>
      <c r="U346" s="78">
        <v>-16.260000000000002</v>
      </c>
      <c r="V346" s="72">
        <f>P346/R346*14/12</f>
        <v>3.1341666666666668</v>
      </c>
      <c r="W346" s="72">
        <f>P346/T346*2.669703</f>
        <v>107.96508583870967</v>
      </c>
      <c r="X346" s="72">
        <f>R346/T346*2.289262</f>
        <v>34.462008602150533</v>
      </c>
      <c r="Y346" s="78">
        <v>5.968441983280238</v>
      </c>
      <c r="Z346" s="79"/>
      <c r="AB346" s="71"/>
      <c r="AC346" s="70">
        <v>9377</v>
      </c>
      <c r="AE346" s="79"/>
      <c r="AF346" s="79" t="s">
        <v>605</v>
      </c>
      <c r="AG346" s="79"/>
      <c r="AH346" s="70" t="s">
        <v>1533</v>
      </c>
      <c r="AI346" s="79" t="s">
        <v>1535</v>
      </c>
      <c r="AJ346" s="79"/>
      <c r="AK346" s="78">
        <v>0.03</v>
      </c>
    </row>
    <row r="347" spans="1:37" x14ac:dyDescent="0.15">
      <c r="A347" s="70">
        <v>346</v>
      </c>
      <c r="B347" s="70" t="s">
        <v>370</v>
      </c>
      <c r="C347" s="78">
        <v>54.643965999999999</v>
      </c>
      <c r="D347" s="78">
        <v>11.393015999999999</v>
      </c>
      <c r="E347" s="70" t="s">
        <v>1151</v>
      </c>
      <c r="F347" s="70" t="s">
        <v>999</v>
      </c>
      <c r="G347" s="70" t="s">
        <v>625</v>
      </c>
      <c r="H347" s="70" t="s">
        <v>626</v>
      </c>
      <c r="I347" s="70" t="s">
        <v>467</v>
      </c>
      <c r="J347" s="70" t="s">
        <v>907</v>
      </c>
      <c r="P347" s="72">
        <v>41.39</v>
      </c>
      <c r="Q347" s="72">
        <v>-20.82</v>
      </c>
      <c r="R347" s="72">
        <v>14.71</v>
      </c>
      <c r="S347" s="72">
        <v>8.6999999999999993</v>
      </c>
      <c r="T347" s="78">
        <v>0.37</v>
      </c>
      <c r="U347" s="78">
        <v>-13.71</v>
      </c>
      <c r="V347" s="72">
        <f>P347/R347*14/12</f>
        <v>3.282687514162701</v>
      </c>
      <c r="W347" s="72">
        <f>P347/T347*2.669703</f>
        <v>298.64596532432438</v>
      </c>
      <c r="X347" s="72">
        <f>R347/T347*2.289262</f>
        <v>91.013632486486486</v>
      </c>
      <c r="Y347" s="78">
        <v>15.03385399208956</v>
      </c>
      <c r="Z347" s="79"/>
      <c r="AB347" s="71"/>
      <c r="AC347" s="70">
        <v>9387</v>
      </c>
      <c r="AE347" s="79"/>
      <c r="AF347" s="79" t="s">
        <v>605</v>
      </c>
      <c r="AG347" s="79"/>
      <c r="AH347" s="70" t="s">
        <v>1533</v>
      </c>
      <c r="AI347" s="79" t="s">
        <v>1536</v>
      </c>
      <c r="AJ347" s="79"/>
      <c r="AK347" s="78">
        <v>0.03</v>
      </c>
    </row>
    <row r="348" spans="1:37" x14ac:dyDescent="0.15">
      <c r="A348" s="70">
        <v>347</v>
      </c>
      <c r="B348" s="73" t="s">
        <v>11133</v>
      </c>
      <c r="C348" s="78">
        <v>54.643965999999999</v>
      </c>
      <c r="D348" s="78">
        <v>11.393015999999999</v>
      </c>
      <c r="E348" s="70" t="s">
        <v>1151</v>
      </c>
      <c r="F348" s="70" t="s">
        <v>999</v>
      </c>
      <c r="G348" s="70" t="s">
        <v>1116</v>
      </c>
      <c r="H348" s="70" t="s">
        <v>12</v>
      </c>
      <c r="I348" s="70" t="s">
        <v>467</v>
      </c>
      <c r="P348" s="72">
        <v>37.76</v>
      </c>
      <c r="Q348" s="72">
        <v>-20.45</v>
      </c>
      <c r="R348" s="72">
        <v>12.62</v>
      </c>
      <c r="S348" s="72">
        <v>9.56</v>
      </c>
      <c r="T348" s="72"/>
      <c r="U348" s="72"/>
      <c r="V348" s="72">
        <f>P348/R348*14/12</f>
        <v>3.4907554146856845</v>
      </c>
      <c r="W348" s="72"/>
      <c r="X348" s="72"/>
      <c r="Y348" s="72">
        <v>62</v>
      </c>
      <c r="Z348" s="79"/>
      <c r="AA348" s="79"/>
      <c r="AB348" s="71"/>
      <c r="AC348" s="79" t="s">
        <v>1157</v>
      </c>
      <c r="AD348" s="79">
        <v>4875</v>
      </c>
      <c r="AE348" s="79">
        <v>32</v>
      </c>
      <c r="AF348" s="79" t="s">
        <v>474</v>
      </c>
      <c r="AG348" s="79" t="s">
        <v>1158</v>
      </c>
      <c r="AH348" s="70" t="s">
        <v>1154</v>
      </c>
      <c r="AK348" s="78">
        <v>0.03</v>
      </c>
    </row>
    <row r="349" spans="1:37" x14ac:dyDescent="0.15">
      <c r="A349" s="70">
        <v>348</v>
      </c>
      <c r="B349" s="70" t="s">
        <v>375</v>
      </c>
      <c r="C349" s="78">
        <v>56.098469999999999</v>
      </c>
      <c r="D349" s="78">
        <v>12.31705</v>
      </c>
      <c r="E349" s="70" t="s">
        <v>465</v>
      </c>
      <c r="F349" s="70" t="s">
        <v>925</v>
      </c>
      <c r="G349" s="70" t="s">
        <v>11</v>
      </c>
      <c r="H349" s="70" t="s">
        <v>12</v>
      </c>
      <c r="I349" s="70" t="s">
        <v>467</v>
      </c>
      <c r="J349" s="70" t="s">
        <v>518</v>
      </c>
      <c r="K349" s="70" t="s">
        <v>469</v>
      </c>
      <c r="N349" s="70" t="s">
        <v>792</v>
      </c>
      <c r="O349" s="97">
        <v>45145</v>
      </c>
      <c r="P349" s="72">
        <v>36.299999999999997</v>
      </c>
      <c r="Q349" s="72">
        <v>-22.4</v>
      </c>
      <c r="R349" s="72">
        <v>12.7</v>
      </c>
      <c r="S349" s="72">
        <v>8.9</v>
      </c>
      <c r="T349" s="72"/>
      <c r="U349" s="72"/>
      <c r="V349" s="72">
        <f>P349/R349*14/12</f>
        <v>3.3346456692913384</v>
      </c>
      <c r="W349" s="72"/>
      <c r="X349" s="72"/>
      <c r="Y349" s="72">
        <v>8.1999999999999993</v>
      </c>
      <c r="AB349" s="71"/>
      <c r="AF349" s="70" t="s">
        <v>605</v>
      </c>
      <c r="AH349" s="70" t="s">
        <v>610</v>
      </c>
      <c r="AI349" s="79" t="s">
        <v>928</v>
      </c>
      <c r="AJ349" s="79"/>
      <c r="AK349" s="78">
        <v>2.5499999999999998</v>
      </c>
    </row>
    <row r="350" spans="1:37" x14ac:dyDescent="0.15">
      <c r="A350" s="70">
        <v>349</v>
      </c>
      <c r="B350" s="70" t="s">
        <v>375</v>
      </c>
      <c r="C350" s="78">
        <v>56.098469999999999</v>
      </c>
      <c r="D350" s="78">
        <v>12.31705</v>
      </c>
      <c r="E350" s="70" t="s">
        <v>465</v>
      </c>
      <c r="F350" s="70" t="s">
        <v>925</v>
      </c>
      <c r="G350" s="70" t="s">
        <v>11</v>
      </c>
      <c r="H350" s="70" t="s">
        <v>12</v>
      </c>
      <c r="I350" s="70" t="s">
        <v>467</v>
      </c>
      <c r="J350" s="70" t="s">
        <v>518</v>
      </c>
      <c r="K350" s="70" t="s">
        <v>469</v>
      </c>
      <c r="N350" s="70" t="s">
        <v>792</v>
      </c>
      <c r="O350" s="97">
        <v>45145</v>
      </c>
      <c r="P350" s="72"/>
      <c r="Q350" s="72">
        <v>-20.399999999999999</v>
      </c>
      <c r="R350" s="72"/>
      <c r="S350" s="72"/>
      <c r="T350" s="72"/>
      <c r="U350" s="72"/>
      <c r="V350" s="72"/>
      <c r="W350" s="72"/>
      <c r="X350" s="72"/>
      <c r="Y350" s="72"/>
      <c r="Z350" s="79"/>
      <c r="AA350" s="79"/>
      <c r="AB350" s="71"/>
      <c r="AC350" s="79" t="s">
        <v>926</v>
      </c>
      <c r="AD350" s="79">
        <v>4920</v>
      </c>
      <c r="AE350" s="79">
        <v>95</v>
      </c>
      <c r="AF350" s="79" t="s">
        <v>474</v>
      </c>
      <c r="AG350" s="79" t="s">
        <v>927</v>
      </c>
      <c r="AH350" s="70" t="s">
        <v>526</v>
      </c>
      <c r="AI350" s="79" t="s">
        <v>928</v>
      </c>
      <c r="AJ350" s="79"/>
      <c r="AK350" s="78">
        <v>2.5499999999999998</v>
      </c>
    </row>
    <row r="351" spans="1:37" x14ac:dyDescent="0.15">
      <c r="A351" s="70">
        <v>350</v>
      </c>
      <c r="B351" s="70" t="s">
        <v>380</v>
      </c>
      <c r="C351" s="78">
        <v>55.590859999999999</v>
      </c>
      <c r="D351" s="78">
        <v>11.57616</v>
      </c>
      <c r="E351" s="70" t="s">
        <v>465</v>
      </c>
      <c r="F351" s="70" t="s">
        <v>999</v>
      </c>
      <c r="G351" s="70" t="s">
        <v>625</v>
      </c>
      <c r="H351" s="70" t="s">
        <v>626</v>
      </c>
      <c r="I351" s="70" t="s">
        <v>467</v>
      </c>
      <c r="J351" s="70" t="s">
        <v>518</v>
      </c>
      <c r="L351" s="70" t="s">
        <v>976</v>
      </c>
      <c r="N351" s="70" t="s">
        <v>495</v>
      </c>
      <c r="P351" s="72">
        <v>40.9</v>
      </c>
      <c r="Q351" s="72">
        <v>-21.9</v>
      </c>
      <c r="R351" s="72">
        <v>15.2</v>
      </c>
      <c r="S351" s="72">
        <v>12.2</v>
      </c>
      <c r="T351" s="72"/>
      <c r="U351" s="72"/>
      <c r="V351" s="72">
        <f>P351/R351*14/12</f>
        <v>3.1392543859649122</v>
      </c>
      <c r="W351" s="72"/>
      <c r="X351" s="72"/>
      <c r="Y351" s="72">
        <v>20.6</v>
      </c>
      <c r="Z351" s="79"/>
      <c r="AA351" s="79"/>
      <c r="AB351" s="71"/>
      <c r="AC351" s="79" t="s">
        <v>1107</v>
      </c>
      <c r="AD351" s="79">
        <v>5452</v>
      </c>
      <c r="AE351" s="79">
        <v>48</v>
      </c>
      <c r="AF351" s="79" t="s">
        <v>474</v>
      </c>
      <c r="AG351" s="79" t="s">
        <v>1108</v>
      </c>
      <c r="AH351" s="70" t="s">
        <v>610</v>
      </c>
      <c r="AK351" s="78">
        <v>15.33</v>
      </c>
    </row>
    <row r="352" spans="1:37" x14ac:dyDescent="0.15">
      <c r="A352" s="70">
        <v>351</v>
      </c>
      <c r="B352" s="70" t="s">
        <v>381</v>
      </c>
      <c r="C352" s="78">
        <v>55.575000000000003</v>
      </c>
      <c r="D352" s="78">
        <v>11.294</v>
      </c>
      <c r="E352" s="70" t="s">
        <v>465</v>
      </c>
      <c r="F352" s="70" t="s">
        <v>466</v>
      </c>
      <c r="G352" s="70" t="s">
        <v>11</v>
      </c>
      <c r="H352" s="70" t="s">
        <v>12</v>
      </c>
      <c r="I352" s="70" t="s">
        <v>467</v>
      </c>
      <c r="J352" s="70" t="s">
        <v>468</v>
      </c>
      <c r="K352" s="70" t="s">
        <v>469</v>
      </c>
      <c r="M352" s="72" t="s">
        <v>470</v>
      </c>
      <c r="N352" s="72" t="s">
        <v>471</v>
      </c>
      <c r="O352" s="72" t="s">
        <v>471</v>
      </c>
      <c r="P352" s="72"/>
      <c r="Q352" s="72">
        <v>-20</v>
      </c>
      <c r="R352" s="72"/>
      <c r="S352" s="72">
        <v>9.1</v>
      </c>
      <c r="T352" s="72"/>
      <c r="U352" s="72"/>
      <c r="V352" s="72">
        <v>3.16</v>
      </c>
      <c r="W352" s="72"/>
      <c r="X352" s="72"/>
      <c r="Y352" s="72"/>
      <c r="Z352" s="79"/>
      <c r="AA352" s="79" t="s">
        <v>472</v>
      </c>
      <c r="AB352" s="71">
        <v>0.70936299999999997</v>
      </c>
      <c r="AC352" s="79" t="s">
        <v>473</v>
      </c>
      <c r="AD352" s="79">
        <v>4846</v>
      </c>
      <c r="AE352" s="79">
        <v>53</v>
      </c>
      <c r="AF352" s="79" t="s">
        <v>474</v>
      </c>
      <c r="AG352" s="79" t="s">
        <v>475</v>
      </c>
      <c r="AH352" s="70" t="s">
        <v>476</v>
      </c>
      <c r="AI352" s="70" t="s">
        <v>471</v>
      </c>
      <c r="AJ352" s="70" t="s">
        <v>477</v>
      </c>
      <c r="AK352" s="78">
        <v>8.6</v>
      </c>
    </row>
    <row r="353" spans="1:37" x14ac:dyDescent="0.15">
      <c r="A353" s="70">
        <v>352</v>
      </c>
      <c r="B353" s="70" t="s">
        <v>383</v>
      </c>
      <c r="C353" s="78">
        <v>55.895000000000003</v>
      </c>
      <c r="D353" s="78">
        <v>9.9870000000000001</v>
      </c>
      <c r="E353" s="70" t="s">
        <v>572</v>
      </c>
      <c r="F353" s="70" t="s">
        <v>487</v>
      </c>
      <c r="G353" s="70" t="s">
        <v>543</v>
      </c>
      <c r="H353" s="70" t="s">
        <v>544</v>
      </c>
      <c r="I353" s="70" t="s">
        <v>479</v>
      </c>
      <c r="J353" s="70" t="s">
        <v>574</v>
      </c>
      <c r="K353" s="70" t="s">
        <v>469</v>
      </c>
      <c r="M353" s="72" t="s">
        <v>488</v>
      </c>
      <c r="N353" s="72" t="s">
        <v>489</v>
      </c>
      <c r="O353" s="72" t="s">
        <v>471</v>
      </c>
      <c r="P353" s="72"/>
      <c r="Q353" s="72">
        <v>-21.1</v>
      </c>
      <c r="R353" s="72"/>
      <c r="S353" s="72">
        <v>9.1</v>
      </c>
      <c r="T353" s="72"/>
      <c r="U353" s="72"/>
      <c r="V353" s="72">
        <v>3.19</v>
      </c>
      <c r="W353" s="72"/>
      <c r="X353" s="72"/>
      <c r="Y353" s="72"/>
      <c r="Z353" s="79"/>
      <c r="AA353" s="79"/>
      <c r="AB353" s="71"/>
      <c r="AC353" s="79" t="s">
        <v>884</v>
      </c>
      <c r="AD353" s="79">
        <v>3837</v>
      </c>
      <c r="AE353" s="79">
        <v>30</v>
      </c>
      <c r="AF353" s="79" t="s">
        <v>474</v>
      </c>
      <c r="AG353" s="79" t="s">
        <v>885</v>
      </c>
      <c r="AH353" s="70" t="s">
        <v>476</v>
      </c>
      <c r="AI353" s="70" t="s">
        <v>886</v>
      </c>
      <c r="AJ353" s="70" t="s">
        <v>866</v>
      </c>
      <c r="AK353" s="78">
        <v>2.25</v>
      </c>
    </row>
    <row r="354" spans="1:37" x14ac:dyDescent="0.15">
      <c r="A354" s="70">
        <v>353</v>
      </c>
      <c r="B354" s="70" t="s">
        <v>383</v>
      </c>
      <c r="C354" s="78">
        <v>55.895000000000003</v>
      </c>
      <c r="D354" s="78">
        <v>9.9870000000000001</v>
      </c>
      <c r="E354" s="70" t="s">
        <v>572</v>
      </c>
      <c r="F354" s="70" t="s">
        <v>487</v>
      </c>
      <c r="G354" s="70" t="s">
        <v>543</v>
      </c>
      <c r="H354" s="70" t="s">
        <v>544</v>
      </c>
      <c r="I354" s="70" t="s">
        <v>501</v>
      </c>
      <c r="J354" s="70" t="s">
        <v>936</v>
      </c>
      <c r="K354" s="70" t="s">
        <v>481</v>
      </c>
      <c r="M354" s="72" t="s">
        <v>488</v>
      </c>
      <c r="N354" s="72" t="s">
        <v>495</v>
      </c>
      <c r="O354" s="72" t="s">
        <v>471</v>
      </c>
      <c r="P354" s="72"/>
      <c r="Q354" s="72">
        <v>-21.1</v>
      </c>
      <c r="R354" s="72"/>
      <c r="S354" s="72">
        <v>8.9</v>
      </c>
      <c r="T354" s="72"/>
      <c r="U354" s="72"/>
      <c r="V354" s="72">
        <v>3.18</v>
      </c>
      <c r="W354" s="72"/>
      <c r="X354" s="72"/>
      <c r="Y354" s="72"/>
      <c r="Z354" s="79"/>
      <c r="AA354" s="79" t="s">
        <v>937</v>
      </c>
      <c r="AB354" s="71">
        <v>0.71070900000000004</v>
      </c>
      <c r="AC354" s="79" t="s">
        <v>938</v>
      </c>
      <c r="AD354" s="79">
        <v>3936</v>
      </c>
      <c r="AE354" s="79">
        <v>28</v>
      </c>
      <c r="AF354" s="79" t="s">
        <v>474</v>
      </c>
      <c r="AG354" s="79" t="s">
        <v>939</v>
      </c>
      <c r="AH354" s="70" t="s">
        <v>476</v>
      </c>
      <c r="AI354" s="70" t="s">
        <v>940</v>
      </c>
      <c r="AK354" s="78">
        <v>2.25</v>
      </c>
    </row>
    <row r="355" spans="1:37" x14ac:dyDescent="0.15">
      <c r="A355" s="70">
        <v>354</v>
      </c>
      <c r="B355" s="70" t="s">
        <v>383</v>
      </c>
      <c r="C355" s="78">
        <v>55.895000000000003</v>
      </c>
      <c r="D355" s="78">
        <v>9.9870000000000001</v>
      </c>
      <c r="E355" s="70" t="s">
        <v>572</v>
      </c>
      <c r="F355" s="70" t="s">
        <v>487</v>
      </c>
      <c r="G355" s="70" t="s">
        <v>20</v>
      </c>
      <c r="I355" s="70" t="s">
        <v>479</v>
      </c>
      <c r="J355" s="70" t="s">
        <v>1033</v>
      </c>
      <c r="K355" s="70" t="s">
        <v>481</v>
      </c>
      <c r="M355" s="72" t="s">
        <v>488</v>
      </c>
      <c r="N355" s="72" t="s">
        <v>1034</v>
      </c>
      <c r="O355" s="72" t="s">
        <v>1035</v>
      </c>
      <c r="P355" s="72"/>
      <c r="Q355" s="72">
        <v>-19.899999999999999</v>
      </c>
      <c r="R355" s="72"/>
      <c r="S355" s="72">
        <v>11.5</v>
      </c>
      <c r="T355" s="72"/>
      <c r="U355" s="72"/>
      <c r="V355" s="72">
        <v>3.24</v>
      </c>
      <c r="W355" s="72"/>
      <c r="X355" s="72"/>
      <c r="Y355" s="72"/>
      <c r="Z355" s="79"/>
      <c r="AA355" s="79" t="s">
        <v>1036</v>
      </c>
      <c r="AB355" s="71">
        <v>0.70938500000000004</v>
      </c>
      <c r="AC355" s="79" t="s">
        <v>1037</v>
      </c>
      <c r="AD355" s="79">
        <v>3699</v>
      </c>
      <c r="AE355" s="79">
        <v>35</v>
      </c>
      <c r="AF355" s="79" t="s">
        <v>474</v>
      </c>
      <c r="AG355" s="79" t="s">
        <v>1038</v>
      </c>
      <c r="AH355" s="70" t="s">
        <v>476</v>
      </c>
      <c r="AI355" s="70" t="s">
        <v>1039</v>
      </c>
      <c r="AK355" s="78">
        <v>2.25</v>
      </c>
    </row>
    <row r="356" spans="1:37" x14ac:dyDescent="0.15">
      <c r="A356" s="70">
        <v>355</v>
      </c>
      <c r="B356" s="70" t="s">
        <v>383</v>
      </c>
      <c r="C356" s="78">
        <v>55.895000000000003</v>
      </c>
      <c r="D356" s="78">
        <v>9.9870000000000001</v>
      </c>
      <c r="E356" s="70" t="s">
        <v>572</v>
      </c>
      <c r="F356" s="70" t="s">
        <v>487</v>
      </c>
      <c r="G356" s="70" t="s">
        <v>867</v>
      </c>
      <c r="H356" s="70" t="s">
        <v>868</v>
      </c>
      <c r="I356" s="70" t="s">
        <v>501</v>
      </c>
      <c r="J356" s="70" t="s">
        <v>902</v>
      </c>
      <c r="K356" s="70" t="s">
        <v>811</v>
      </c>
      <c r="M356" s="72" t="s">
        <v>488</v>
      </c>
      <c r="N356" s="72" t="s">
        <v>554</v>
      </c>
      <c r="O356" s="72" t="s">
        <v>555</v>
      </c>
      <c r="P356" s="72"/>
      <c r="Q356" s="72">
        <v>-20.5</v>
      </c>
      <c r="R356" s="72"/>
      <c r="S356" s="72">
        <v>11.1</v>
      </c>
      <c r="T356" s="72"/>
      <c r="U356" s="72"/>
      <c r="V356" s="72">
        <v>3.24</v>
      </c>
      <c r="W356" s="72"/>
      <c r="X356" s="72"/>
      <c r="Y356" s="72"/>
      <c r="Z356" s="79"/>
      <c r="AA356" s="79" t="s">
        <v>903</v>
      </c>
      <c r="AB356" s="71">
        <v>0.71105399999999996</v>
      </c>
      <c r="AC356" s="79" t="s">
        <v>904</v>
      </c>
      <c r="AD356" s="79">
        <v>3803</v>
      </c>
      <c r="AE356" s="79">
        <v>36</v>
      </c>
      <c r="AF356" s="79" t="s">
        <v>474</v>
      </c>
      <c r="AG356" s="79" t="s">
        <v>905</v>
      </c>
      <c r="AH356" s="70" t="s">
        <v>476</v>
      </c>
      <c r="AI356" s="70" t="s">
        <v>906</v>
      </c>
      <c r="AJ356" s="70" t="s">
        <v>866</v>
      </c>
      <c r="AK356" s="78">
        <v>2.25</v>
      </c>
    </row>
    <row r="357" spans="1:37" x14ac:dyDescent="0.15">
      <c r="A357" s="70">
        <v>356</v>
      </c>
      <c r="B357" s="70" t="s">
        <v>386</v>
      </c>
      <c r="C357" s="78">
        <v>56.458399</v>
      </c>
      <c r="D357" s="78">
        <v>9.3984769999999997</v>
      </c>
      <c r="E357" s="70" t="s">
        <v>572</v>
      </c>
      <c r="G357" s="70" t="s">
        <v>11</v>
      </c>
      <c r="H357" s="70" t="s">
        <v>12</v>
      </c>
      <c r="I357" s="70" t="s">
        <v>467</v>
      </c>
      <c r="J357" s="70" t="s">
        <v>1101</v>
      </c>
      <c r="N357" s="70" t="s">
        <v>887</v>
      </c>
      <c r="P357" s="72"/>
      <c r="Q357" s="72">
        <v>-18</v>
      </c>
      <c r="R357" s="72"/>
      <c r="S357" s="72">
        <v>8.9</v>
      </c>
      <c r="T357" s="72"/>
      <c r="U357" s="72"/>
      <c r="V357" s="72">
        <v>3.3</v>
      </c>
      <c r="W357" s="72"/>
      <c r="X357" s="72"/>
      <c r="Y357" s="72">
        <v>5</v>
      </c>
      <c r="Z357" s="79"/>
      <c r="AA357" s="79"/>
      <c r="AB357" s="71"/>
      <c r="AC357" s="79" t="s">
        <v>1230</v>
      </c>
      <c r="AD357" s="79">
        <v>5038</v>
      </c>
      <c r="AE357" s="79">
        <v>40</v>
      </c>
      <c r="AF357" s="79" t="s">
        <v>602</v>
      </c>
      <c r="AG357" s="79" t="s">
        <v>1231</v>
      </c>
      <c r="AH357" s="70" t="s">
        <v>704</v>
      </c>
      <c r="AI357" s="70" t="s">
        <v>1232</v>
      </c>
      <c r="AK357" s="78">
        <v>8.8699999999999992</v>
      </c>
    </row>
    <row r="358" spans="1:37" x14ac:dyDescent="0.15">
      <c r="A358" s="70">
        <v>357</v>
      </c>
      <c r="B358" s="70" t="s">
        <v>386</v>
      </c>
      <c r="C358" s="78">
        <v>56.458399</v>
      </c>
      <c r="D358" s="78">
        <v>9.3984769999999997</v>
      </c>
      <c r="E358" s="70" t="s">
        <v>572</v>
      </c>
      <c r="G358" s="70" t="s">
        <v>11</v>
      </c>
      <c r="H358" s="70" t="s">
        <v>12</v>
      </c>
      <c r="I358" s="70" t="s">
        <v>479</v>
      </c>
      <c r="J358" s="70" t="s">
        <v>479</v>
      </c>
      <c r="N358" s="70" t="s">
        <v>1175</v>
      </c>
      <c r="O358" s="70" t="s">
        <v>1176</v>
      </c>
      <c r="P358" s="72"/>
      <c r="Q358" s="72">
        <v>-18.5</v>
      </c>
      <c r="R358" s="72"/>
      <c r="S358" s="72">
        <v>10.199999999999999</v>
      </c>
      <c r="T358" s="72"/>
      <c r="U358" s="72"/>
      <c r="V358" s="72">
        <v>3.4</v>
      </c>
      <c r="W358" s="72"/>
      <c r="X358" s="72"/>
      <c r="Y358" s="72"/>
      <c r="Z358" s="79">
        <v>46.6</v>
      </c>
      <c r="AA358" s="79"/>
      <c r="AB358" s="71"/>
      <c r="AC358" s="79"/>
      <c r="AD358" s="79"/>
      <c r="AE358" s="79"/>
      <c r="AF358" s="79" t="s">
        <v>605</v>
      </c>
      <c r="AG358" s="79"/>
      <c r="AH358" s="70" t="s">
        <v>969</v>
      </c>
      <c r="AI358" s="70" t="s">
        <v>1412</v>
      </c>
      <c r="AK358" s="78">
        <v>8.8699999999999992</v>
      </c>
    </row>
    <row r="359" spans="1:37" x14ac:dyDescent="0.15">
      <c r="A359" s="70">
        <v>358</v>
      </c>
      <c r="B359" s="70" t="s">
        <v>386</v>
      </c>
      <c r="C359" s="78">
        <v>56.458399</v>
      </c>
      <c r="D359" s="78">
        <v>9.3984769999999997</v>
      </c>
      <c r="E359" s="70" t="s">
        <v>572</v>
      </c>
      <c r="G359" s="70" t="s">
        <v>11</v>
      </c>
      <c r="H359" s="70" t="s">
        <v>12</v>
      </c>
      <c r="I359" s="70" t="s">
        <v>479</v>
      </c>
      <c r="J359" s="70" t="s">
        <v>479</v>
      </c>
      <c r="N359" s="70" t="s">
        <v>887</v>
      </c>
      <c r="P359" s="72"/>
      <c r="Q359" s="72">
        <v>-16.7</v>
      </c>
      <c r="R359" s="72"/>
      <c r="S359" s="72">
        <v>10.1</v>
      </c>
      <c r="T359" s="72"/>
      <c r="U359" s="72"/>
      <c r="V359" s="72">
        <v>3.6</v>
      </c>
      <c r="W359" s="72"/>
      <c r="X359" s="72"/>
      <c r="Y359" s="72"/>
      <c r="Z359" s="79">
        <v>59</v>
      </c>
      <c r="AA359" s="79"/>
      <c r="AB359" s="71"/>
      <c r="AC359" s="79"/>
      <c r="AD359" s="79"/>
      <c r="AE359" s="79"/>
      <c r="AF359" s="79" t="s">
        <v>605</v>
      </c>
      <c r="AG359" s="79"/>
      <c r="AH359" s="70" t="s">
        <v>969</v>
      </c>
      <c r="AI359" s="70" t="s">
        <v>1499</v>
      </c>
      <c r="AK359" s="78">
        <v>8.8699999999999992</v>
      </c>
    </row>
    <row r="360" spans="1:37" x14ac:dyDescent="0.15">
      <c r="A360" s="70">
        <v>359</v>
      </c>
      <c r="B360" s="70" t="s">
        <v>386</v>
      </c>
      <c r="C360" s="78">
        <v>56.458399</v>
      </c>
      <c r="D360" s="78">
        <v>9.3984769999999997</v>
      </c>
      <c r="E360" s="70" t="s">
        <v>572</v>
      </c>
      <c r="G360" s="70" t="s">
        <v>11</v>
      </c>
      <c r="H360" s="70" t="s">
        <v>12</v>
      </c>
      <c r="I360" s="70" t="s">
        <v>467</v>
      </c>
      <c r="J360" s="70" t="s">
        <v>1101</v>
      </c>
      <c r="N360" s="70" t="s">
        <v>1175</v>
      </c>
      <c r="O360" s="70" t="s">
        <v>1176</v>
      </c>
      <c r="P360" s="72"/>
      <c r="Q360" s="72">
        <v>-18.600000000000001</v>
      </c>
      <c r="R360" s="72"/>
      <c r="S360" s="72">
        <v>8.8000000000000007</v>
      </c>
      <c r="T360" s="72"/>
      <c r="U360" s="72"/>
      <c r="V360" s="72">
        <v>3.3</v>
      </c>
      <c r="W360" s="72"/>
      <c r="X360" s="72"/>
      <c r="Y360" s="72">
        <v>4</v>
      </c>
      <c r="Z360" s="79"/>
      <c r="AA360" s="79"/>
      <c r="AB360" s="71"/>
      <c r="AC360" s="79" t="s">
        <v>1177</v>
      </c>
      <c r="AD360" s="79">
        <v>5065</v>
      </c>
      <c r="AE360" s="79">
        <v>34</v>
      </c>
      <c r="AF360" s="79" t="s">
        <v>576</v>
      </c>
      <c r="AG360" s="79" t="s">
        <v>1178</v>
      </c>
      <c r="AH360" s="70" t="s">
        <v>1161</v>
      </c>
      <c r="AI360" s="70" t="s">
        <v>1179</v>
      </c>
      <c r="AK360" s="78">
        <v>8.8699999999999992</v>
      </c>
    </row>
    <row r="361" spans="1:37" x14ac:dyDescent="0.15">
      <c r="A361" s="70">
        <v>360</v>
      </c>
      <c r="B361" s="70" t="s">
        <v>387</v>
      </c>
      <c r="C361" s="78">
        <v>56.347704</v>
      </c>
      <c r="D361" s="78">
        <v>10.773607</v>
      </c>
      <c r="E361" s="70" t="s">
        <v>465</v>
      </c>
      <c r="F361" s="70" t="s">
        <v>925</v>
      </c>
      <c r="G361" s="70" t="s">
        <v>11</v>
      </c>
      <c r="H361" s="70" t="s">
        <v>12</v>
      </c>
      <c r="I361" s="70" t="s">
        <v>467</v>
      </c>
      <c r="J361" s="70" t="s">
        <v>1028</v>
      </c>
      <c r="K361" s="70" t="s">
        <v>469</v>
      </c>
      <c r="L361" s="70" t="s">
        <v>949</v>
      </c>
      <c r="N361" s="70" t="s">
        <v>588</v>
      </c>
      <c r="O361" s="70" t="s">
        <v>589</v>
      </c>
      <c r="P361" s="72">
        <f>MEDIAN(42.5,43.2)</f>
        <v>42.85</v>
      </c>
      <c r="Q361" s="72">
        <v>-20.7</v>
      </c>
      <c r="R361" s="72">
        <f>MEDIAN(14.2,15.8)</f>
        <v>15</v>
      </c>
      <c r="S361" s="72">
        <v>9.5</v>
      </c>
      <c r="T361" s="72"/>
      <c r="U361" s="72"/>
      <c r="V361" s="72">
        <f>P361/R361*14/12</f>
        <v>3.3327777777777783</v>
      </c>
      <c r="W361" s="72"/>
      <c r="X361" s="72"/>
      <c r="Y361" s="72" t="s">
        <v>1029</v>
      </c>
      <c r="Z361" s="79"/>
      <c r="AA361" s="79"/>
      <c r="AB361" s="71"/>
      <c r="AC361" s="79" t="s">
        <v>1030</v>
      </c>
      <c r="AD361" s="79">
        <v>4870</v>
      </c>
      <c r="AE361" s="79">
        <v>45</v>
      </c>
      <c r="AF361" s="79" t="s">
        <v>474</v>
      </c>
      <c r="AG361" s="79" t="s">
        <v>1031</v>
      </c>
      <c r="AH361" s="70" t="s">
        <v>610</v>
      </c>
      <c r="AI361" s="70" t="s">
        <v>1032</v>
      </c>
      <c r="AK361" s="78">
        <v>8.1199999999999992</v>
      </c>
    </row>
    <row r="362" spans="1:37" x14ac:dyDescent="0.15">
      <c r="A362" s="70">
        <v>361</v>
      </c>
      <c r="B362" s="70" t="s">
        <v>388</v>
      </c>
      <c r="C362" s="78">
        <v>56.347704</v>
      </c>
      <c r="D362" s="78">
        <v>10.773607</v>
      </c>
      <c r="E362" s="70" t="s">
        <v>465</v>
      </c>
      <c r="F362" s="70" t="s">
        <v>925</v>
      </c>
      <c r="G362" s="70" t="s">
        <v>11</v>
      </c>
      <c r="H362" s="70" t="s">
        <v>12</v>
      </c>
      <c r="I362" s="70" t="s">
        <v>467</v>
      </c>
      <c r="J362" s="70" t="s">
        <v>518</v>
      </c>
      <c r="K362" s="70" t="s">
        <v>469</v>
      </c>
      <c r="L362" s="70" t="s">
        <v>949</v>
      </c>
      <c r="N362" s="70" t="s">
        <v>495</v>
      </c>
      <c r="P362" s="72">
        <v>41.9</v>
      </c>
      <c r="Q362" s="72">
        <v>-19.899999999999999</v>
      </c>
      <c r="R362" s="72">
        <v>15.7</v>
      </c>
      <c r="S362" s="72">
        <v>9.3000000000000007</v>
      </c>
      <c r="T362" s="72"/>
      <c r="U362" s="72"/>
      <c r="V362" s="72">
        <f>P362/R362*14/12</f>
        <v>3.1135881104033971</v>
      </c>
      <c r="W362" s="72"/>
      <c r="X362" s="72"/>
      <c r="Y362" s="72">
        <v>11</v>
      </c>
      <c r="Z362" s="79"/>
      <c r="AA362" s="79"/>
      <c r="AB362" s="71"/>
      <c r="AC362" s="79" t="s">
        <v>1109</v>
      </c>
      <c r="AD362" s="79">
        <v>3715</v>
      </c>
      <c r="AE362" s="79">
        <v>25</v>
      </c>
      <c r="AF362" s="79" t="s">
        <v>474</v>
      </c>
      <c r="AG362" s="79" t="s">
        <v>1110</v>
      </c>
      <c r="AH362" s="70" t="s">
        <v>610</v>
      </c>
      <c r="AK362" s="78">
        <v>8.1199999999999992</v>
      </c>
    </row>
    <row r="363" spans="1:37" x14ac:dyDescent="0.15">
      <c r="A363" s="70">
        <v>362</v>
      </c>
      <c r="B363" s="70" t="s">
        <v>390</v>
      </c>
      <c r="C363" s="78">
        <v>55.249000000000002</v>
      </c>
      <c r="D363" s="78">
        <v>11.228</v>
      </c>
      <c r="E363" s="70" t="s">
        <v>465</v>
      </c>
      <c r="F363" s="70" t="s">
        <v>716</v>
      </c>
      <c r="G363" s="70" t="s">
        <v>4</v>
      </c>
      <c r="H363" s="70" t="s">
        <v>5</v>
      </c>
      <c r="I363" s="70" t="s">
        <v>467</v>
      </c>
      <c r="J363" s="70" t="s">
        <v>468</v>
      </c>
      <c r="M363" s="72" t="s">
        <v>470</v>
      </c>
      <c r="N363" s="72" t="s">
        <v>471</v>
      </c>
      <c r="O363" s="72" t="s">
        <v>471</v>
      </c>
      <c r="P363" s="72"/>
      <c r="Q363" s="72">
        <v>-12.6</v>
      </c>
      <c r="R363" s="72"/>
      <c r="S363" s="72">
        <v>15.5</v>
      </c>
      <c r="T363" s="72"/>
      <c r="U363" s="72"/>
      <c r="V363" s="72">
        <v>3.21</v>
      </c>
      <c r="W363" s="72"/>
      <c r="X363" s="72"/>
      <c r="Y363" s="72"/>
      <c r="Z363" s="79"/>
      <c r="AA363" s="79" t="s">
        <v>717</v>
      </c>
      <c r="AB363" s="71">
        <v>0.70956300000000005</v>
      </c>
      <c r="AC363" s="79" t="s">
        <v>718</v>
      </c>
      <c r="AD363" s="79">
        <v>6608</v>
      </c>
      <c r="AE363" s="79">
        <v>47</v>
      </c>
      <c r="AF363" s="79" t="s">
        <v>719</v>
      </c>
      <c r="AG363" s="79" t="s">
        <v>720</v>
      </c>
      <c r="AH363" s="70" t="s">
        <v>476</v>
      </c>
      <c r="AI363" s="70" t="s">
        <v>721</v>
      </c>
      <c r="AJ363" s="70" t="s">
        <v>624</v>
      </c>
      <c r="AK363" s="78">
        <v>0.92</v>
      </c>
    </row>
    <row r="364" spans="1:37" x14ac:dyDescent="0.15">
      <c r="A364" s="70">
        <v>363</v>
      </c>
      <c r="B364" s="70" t="s">
        <v>390</v>
      </c>
      <c r="C364" s="78">
        <v>55.249000000000002</v>
      </c>
      <c r="D364" s="78">
        <v>11.228</v>
      </c>
      <c r="E364" s="70" t="s">
        <v>465</v>
      </c>
      <c r="F364" s="70" t="s">
        <v>716</v>
      </c>
      <c r="G364" s="70" t="s">
        <v>4</v>
      </c>
      <c r="H364" s="70" t="s">
        <v>5</v>
      </c>
      <c r="I364" s="70" t="s">
        <v>467</v>
      </c>
      <c r="J364" s="70" t="s">
        <v>468</v>
      </c>
      <c r="M364" s="72" t="s">
        <v>470</v>
      </c>
      <c r="P364" s="72"/>
      <c r="Q364" s="72">
        <v>-12.6</v>
      </c>
      <c r="R364" s="72"/>
      <c r="S364" s="72">
        <v>15.5</v>
      </c>
      <c r="T364" s="72"/>
      <c r="U364" s="72"/>
      <c r="V364" s="72">
        <v>3.21</v>
      </c>
      <c r="W364" s="72"/>
      <c r="X364" s="72"/>
      <c r="Y364" s="72"/>
      <c r="Z364" s="79"/>
      <c r="AA364" s="79" t="s">
        <v>1494</v>
      </c>
      <c r="AB364" s="71">
        <v>0.70953200000000005</v>
      </c>
      <c r="AC364" s="79" t="s">
        <v>1495</v>
      </c>
      <c r="AD364" s="79">
        <v>6794</v>
      </c>
      <c r="AE364" s="79">
        <v>49</v>
      </c>
      <c r="AF364" s="79"/>
      <c r="AG364" s="79"/>
      <c r="AH364" s="70" t="s">
        <v>476</v>
      </c>
      <c r="AI364" s="70" t="s">
        <v>1496</v>
      </c>
      <c r="AJ364" s="70" t="s">
        <v>624</v>
      </c>
      <c r="AK364" s="78">
        <v>0.92</v>
      </c>
    </row>
    <row r="365" spans="1:37" x14ac:dyDescent="0.15">
      <c r="A365" s="70">
        <v>364</v>
      </c>
      <c r="B365" s="70" t="s">
        <v>391</v>
      </c>
      <c r="C365" s="78">
        <v>56.195796000000001</v>
      </c>
      <c r="D365" s="78">
        <v>10.435634</v>
      </c>
      <c r="E365" s="70" t="s">
        <v>572</v>
      </c>
      <c r="G365" s="70" t="s">
        <v>20</v>
      </c>
      <c r="I365" s="70" t="s">
        <v>722</v>
      </c>
      <c r="P365" s="72"/>
      <c r="Q365" s="72">
        <v>-20.2</v>
      </c>
      <c r="R365" s="72"/>
      <c r="S365" s="72">
        <v>8.9</v>
      </c>
      <c r="T365" s="72"/>
      <c r="U365" s="72"/>
      <c r="V365" s="72">
        <v>3.2</v>
      </c>
      <c r="W365" s="72"/>
      <c r="X365" s="72"/>
      <c r="Y365" s="72">
        <v>9.9</v>
      </c>
      <c r="Z365" s="79"/>
      <c r="AA365" s="79"/>
      <c r="AB365" s="71"/>
      <c r="AC365" s="79" t="s">
        <v>1159</v>
      </c>
      <c r="AD365" s="79">
        <v>3877</v>
      </c>
      <c r="AE365" s="79">
        <v>59</v>
      </c>
      <c r="AF365" s="79" t="s">
        <v>474</v>
      </c>
      <c r="AG365" s="79" t="s">
        <v>1160</v>
      </c>
      <c r="AH365" s="70" t="s">
        <v>1161</v>
      </c>
      <c r="AI365" s="70" t="s">
        <v>1162</v>
      </c>
      <c r="AK365" s="78">
        <v>0.15</v>
      </c>
    </row>
    <row r="366" spans="1:37" x14ac:dyDescent="0.15">
      <c r="A366" s="70">
        <v>365</v>
      </c>
      <c r="B366" s="70" t="s">
        <v>1408</v>
      </c>
      <c r="C366" s="78">
        <v>55.395000000000003</v>
      </c>
      <c r="D366" s="78">
        <v>9.8260000000000005</v>
      </c>
      <c r="E366" s="70" t="s">
        <v>542</v>
      </c>
      <c r="F366" s="70" t="s">
        <v>791</v>
      </c>
      <c r="G366" s="70" t="s">
        <v>4</v>
      </c>
      <c r="H366" s="70" t="s">
        <v>5</v>
      </c>
      <c r="I366" s="70" t="s">
        <v>467</v>
      </c>
      <c r="J366" s="70" t="s">
        <v>468</v>
      </c>
      <c r="N366" s="70" t="s">
        <v>1409</v>
      </c>
      <c r="O366" s="70" t="s">
        <v>1410</v>
      </c>
      <c r="P366" s="72">
        <v>36.6</v>
      </c>
      <c r="Q366" s="72">
        <v>-14.7</v>
      </c>
      <c r="R366" s="72">
        <v>12.9</v>
      </c>
      <c r="S366" s="72">
        <v>16.399999999999999</v>
      </c>
      <c r="T366" s="72"/>
      <c r="U366" s="72"/>
      <c r="V366" s="72">
        <f>P366/R366*14/12</f>
        <v>3.3100775193798451</v>
      </c>
      <c r="W366" s="72"/>
      <c r="X366" s="72"/>
      <c r="Y366" s="72">
        <v>7.2</v>
      </c>
      <c r="Z366" s="79"/>
      <c r="AA366" s="79"/>
      <c r="AB366" s="71"/>
      <c r="AC366" s="79" t="s">
        <v>1411</v>
      </c>
      <c r="AD366" s="79"/>
      <c r="AE366" s="79"/>
      <c r="AF366" s="79" t="s">
        <v>605</v>
      </c>
      <c r="AG366" s="79"/>
      <c r="AH366" s="70" t="s">
        <v>610</v>
      </c>
      <c r="AK366" s="78">
        <v>0.2</v>
      </c>
    </row>
    <row r="367" spans="1:37" x14ac:dyDescent="0.15">
      <c r="A367" s="70">
        <v>366</v>
      </c>
      <c r="B367" s="70" t="s">
        <v>1271</v>
      </c>
      <c r="C367" s="78">
        <v>55.395000000000003</v>
      </c>
      <c r="D367" s="78">
        <v>9.8260000000000005</v>
      </c>
      <c r="E367" s="70" t="s">
        <v>542</v>
      </c>
      <c r="F367" s="70" t="s">
        <v>791</v>
      </c>
      <c r="G367" s="70" t="s">
        <v>4</v>
      </c>
      <c r="H367" s="70" t="s">
        <v>5</v>
      </c>
      <c r="I367" s="70" t="s">
        <v>467</v>
      </c>
      <c r="J367" s="70" t="s">
        <v>518</v>
      </c>
      <c r="K367" s="70" t="s">
        <v>481</v>
      </c>
      <c r="L367" s="70" t="s">
        <v>976</v>
      </c>
      <c r="N367" s="70" t="s">
        <v>508</v>
      </c>
      <c r="P367" s="72">
        <v>37.9</v>
      </c>
      <c r="Q367" s="72">
        <v>-15.7</v>
      </c>
      <c r="R367" s="72">
        <v>12.8</v>
      </c>
      <c r="S367" s="72">
        <v>13.4</v>
      </c>
      <c r="T367" s="72"/>
      <c r="U367" s="72"/>
      <c r="V367" s="72">
        <f>P367/R367*14/12</f>
        <v>3.4544270833333326</v>
      </c>
      <c r="W367" s="72"/>
      <c r="X367" s="72"/>
      <c r="Y367" s="72">
        <v>7.5</v>
      </c>
      <c r="Z367" s="79"/>
      <c r="AA367" s="79"/>
      <c r="AB367" s="71"/>
      <c r="AC367" s="79" t="s">
        <v>1504</v>
      </c>
      <c r="AD367" s="79"/>
      <c r="AE367" s="79"/>
      <c r="AF367" s="79" t="s">
        <v>605</v>
      </c>
      <c r="AG367" s="79"/>
      <c r="AH367" s="70" t="s">
        <v>610</v>
      </c>
      <c r="AI367" s="70" t="s">
        <v>1274</v>
      </c>
      <c r="AK367" s="78">
        <v>0.2</v>
      </c>
    </row>
    <row r="368" spans="1:37" x14ac:dyDescent="0.15">
      <c r="A368" s="70">
        <v>367</v>
      </c>
      <c r="B368" s="70" t="s">
        <v>1271</v>
      </c>
      <c r="C368" s="78">
        <v>55.395000000000003</v>
      </c>
      <c r="D368" s="78">
        <v>9.8260000000000005</v>
      </c>
      <c r="E368" s="70" t="s">
        <v>542</v>
      </c>
      <c r="F368" s="70" t="s">
        <v>791</v>
      </c>
      <c r="G368" s="70" t="s">
        <v>4</v>
      </c>
      <c r="H368" s="70" t="s">
        <v>5</v>
      </c>
      <c r="I368" s="70" t="s">
        <v>467</v>
      </c>
      <c r="J368" s="70" t="s">
        <v>518</v>
      </c>
      <c r="K368" s="70" t="s">
        <v>481</v>
      </c>
      <c r="L368" s="70" t="s">
        <v>976</v>
      </c>
      <c r="N368" s="70" t="s">
        <v>508</v>
      </c>
      <c r="P368" s="72">
        <v>27.7</v>
      </c>
      <c r="Q368" s="72">
        <v>-17.600000000000001</v>
      </c>
      <c r="R368" s="72">
        <v>8.8000000000000007</v>
      </c>
      <c r="S368" s="72">
        <v>8.5</v>
      </c>
      <c r="T368" s="72"/>
      <c r="U368" s="72"/>
      <c r="V368" s="92">
        <f>P368/R368*14/12</f>
        <v>3.6723484848484844</v>
      </c>
      <c r="W368" s="72"/>
      <c r="X368" s="72"/>
      <c r="Y368" s="72">
        <v>1.7</v>
      </c>
      <c r="Z368" s="79"/>
      <c r="AA368" s="79"/>
      <c r="AB368" s="71"/>
      <c r="AC368" s="79"/>
      <c r="AD368" s="79"/>
      <c r="AE368" s="79"/>
      <c r="AF368" s="79" t="s">
        <v>605</v>
      </c>
      <c r="AG368" s="79"/>
      <c r="AH368" s="70" t="s">
        <v>815</v>
      </c>
      <c r="AI368" s="70" t="s">
        <v>1274</v>
      </c>
      <c r="AK368" s="78">
        <v>0.2</v>
      </c>
    </row>
    <row r="369" spans="1:37" x14ac:dyDescent="0.15">
      <c r="A369" s="70">
        <v>368</v>
      </c>
      <c r="B369" s="70" t="s">
        <v>1271</v>
      </c>
      <c r="C369" s="78">
        <v>55.395000000000003</v>
      </c>
      <c r="D369" s="78">
        <v>9.8260000000000005</v>
      </c>
      <c r="E369" s="70" t="s">
        <v>542</v>
      </c>
      <c r="F369" s="70" t="s">
        <v>791</v>
      </c>
      <c r="G369" s="70" t="s">
        <v>4</v>
      </c>
      <c r="H369" s="70" t="s">
        <v>5</v>
      </c>
      <c r="I369" s="70" t="s">
        <v>467</v>
      </c>
      <c r="J369" s="70" t="s">
        <v>518</v>
      </c>
      <c r="K369" s="70" t="s">
        <v>481</v>
      </c>
      <c r="L369" s="70" t="s">
        <v>976</v>
      </c>
      <c r="N369" s="70" t="s">
        <v>508</v>
      </c>
      <c r="P369" s="72"/>
      <c r="Q369" s="72">
        <v>-15.7</v>
      </c>
      <c r="R369" s="72"/>
      <c r="S369" s="72"/>
      <c r="T369" s="72"/>
      <c r="U369" s="72"/>
      <c r="V369" s="72"/>
      <c r="W369" s="72"/>
      <c r="X369" s="72"/>
      <c r="Y369" s="72"/>
      <c r="Z369" s="79"/>
      <c r="AA369" s="79"/>
      <c r="AB369" s="71"/>
      <c r="AC369" s="79" t="s">
        <v>1272</v>
      </c>
      <c r="AD369" s="79">
        <v>6750</v>
      </c>
      <c r="AE369" s="79">
        <v>80</v>
      </c>
      <c r="AF369" s="79" t="s">
        <v>676</v>
      </c>
      <c r="AG369" s="79" t="s">
        <v>1273</v>
      </c>
      <c r="AH369" s="70" t="s">
        <v>725</v>
      </c>
      <c r="AI369" s="70" t="s">
        <v>1274</v>
      </c>
      <c r="AK369" s="78">
        <v>0.2</v>
      </c>
    </row>
    <row r="370" spans="1:37" x14ac:dyDescent="0.15">
      <c r="A370" s="70">
        <v>369</v>
      </c>
      <c r="B370" s="70" t="s">
        <v>1374</v>
      </c>
      <c r="C370" s="78">
        <v>55.395000000000003</v>
      </c>
      <c r="D370" s="78">
        <v>9.8260000000000005</v>
      </c>
      <c r="E370" s="70" t="s">
        <v>542</v>
      </c>
      <c r="F370" s="70" t="s">
        <v>791</v>
      </c>
      <c r="G370" s="70" t="s">
        <v>4</v>
      </c>
      <c r="H370" s="70" t="s">
        <v>5</v>
      </c>
      <c r="I370" s="70" t="s">
        <v>467</v>
      </c>
      <c r="J370" s="70" t="s">
        <v>1373</v>
      </c>
      <c r="L370" s="70" t="s">
        <v>949</v>
      </c>
      <c r="N370" s="70" t="s">
        <v>495</v>
      </c>
      <c r="P370" s="72">
        <v>41</v>
      </c>
      <c r="Q370" s="72">
        <v>-11.5</v>
      </c>
      <c r="R370" s="72">
        <v>14.6</v>
      </c>
      <c r="S370" s="72">
        <v>16.3</v>
      </c>
      <c r="T370" s="72"/>
      <c r="U370" s="72"/>
      <c r="V370" s="72">
        <f>P370/R370*14/12</f>
        <v>3.2762557077625574</v>
      </c>
      <c r="W370" s="72"/>
      <c r="X370" s="72"/>
      <c r="Y370" s="72">
        <v>5</v>
      </c>
      <c r="Z370" s="79"/>
      <c r="AA370" s="79"/>
      <c r="AB370" s="71"/>
      <c r="AC370" s="79" t="s">
        <v>1375</v>
      </c>
      <c r="AD370" s="79">
        <v>6820</v>
      </c>
      <c r="AE370" s="79">
        <v>55</v>
      </c>
      <c r="AF370" s="79" t="s">
        <v>729</v>
      </c>
      <c r="AG370" s="79" t="s">
        <v>1376</v>
      </c>
      <c r="AH370" s="70" t="s">
        <v>610</v>
      </c>
      <c r="AK370" s="78">
        <v>0.2</v>
      </c>
    </row>
    <row r="371" spans="1:37" x14ac:dyDescent="0.15">
      <c r="A371" s="70">
        <v>370</v>
      </c>
      <c r="B371" s="70" t="s">
        <v>790</v>
      </c>
      <c r="C371" s="78">
        <v>55.395000000000003</v>
      </c>
      <c r="D371" s="78">
        <v>9.8260000000000005</v>
      </c>
      <c r="E371" s="70" t="s">
        <v>542</v>
      </c>
      <c r="F371" s="70" t="s">
        <v>791</v>
      </c>
      <c r="G371" s="70" t="s">
        <v>4</v>
      </c>
      <c r="H371" s="70" t="s">
        <v>5</v>
      </c>
      <c r="I371" s="70" t="s">
        <v>467</v>
      </c>
      <c r="J371" s="70" t="s">
        <v>468</v>
      </c>
      <c r="K371" s="70" t="s">
        <v>481</v>
      </c>
      <c r="M371" s="72" t="s">
        <v>470</v>
      </c>
      <c r="N371" s="72" t="s">
        <v>792</v>
      </c>
      <c r="O371" s="72" t="s">
        <v>793</v>
      </c>
      <c r="P371" s="72">
        <v>39.799999999999997</v>
      </c>
      <c r="Q371" s="72">
        <v>-11.1</v>
      </c>
      <c r="R371" s="72">
        <v>14.3</v>
      </c>
      <c r="S371" s="72">
        <v>16.3</v>
      </c>
      <c r="T371" s="72"/>
      <c r="U371" s="72"/>
      <c r="V371" s="72">
        <f>P371/R371*14/12</f>
        <v>3.2470862470862465</v>
      </c>
      <c r="W371" s="72"/>
      <c r="X371" s="72"/>
      <c r="Y371" s="72">
        <v>13.2</v>
      </c>
      <c r="Z371" s="79"/>
      <c r="AA371" s="79" t="s">
        <v>794</v>
      </c>
      <c r="AB371" s="71">
        <v>0.70929299999999995</v>
      </c>
      <c r="AC371" s="79" t="s">
        <v>795</v>
      </c>
      <c r="AD371" s="79">
        <v>6905</v>
      </c>
      <c r="AE371" s="79">
        <v>55</v>
      </c>
      <c r="AF371" s="79" t="s">
        <v>760</v>
      </c>
      <c r="AG371" s="79" t="s">
        <v>796</v>
      </c>
      <c r="AH371" s="70" t="s">
        <v>611</v>
      </c>
      <c r="AI371" s="70" t="s">
        <v>797</v>
      </c>
      <c r="AJ371" s="70" t="s">
        <v>624</v>
      </c>
      <c r="AK371" s="78">
        <v>0.2</v>
      </c>
    </row>
    <row r="372" spans="1:37" x14ac:dyDescent="0.15">
      <c r="A372" s="70">
        <v>371</v>
      </c>
      <c r="B372" s="70" t="s">
        <v>394</v>
      </c>
      <c r="C372" s="78">
        <v>55.710999999999999</v>
      </c>
      <c r="D372" s="78">
        <v>12.273999999999999</v>
      </c>
      <c r="E372" s="70" t="s">
        <v>465</v>
      </c>
      <c r="F372" s="70" t="s">
        <v>487</v>
      </c>
      <c r="G372" s="70" t="s">
        <v>11</v>
      </c>
      <c r="H372" s="70" t="s">
        <v>12</v>
      </c>
      <c r="I372" s="70" t="s">
        <v>467</v>
      </c>
      <c r="J372" s="70" t="s">
        <v>468</v>
      </c>
      <c r="K372" s="70" t="s">
        <v>469</v>
      </c>
      <c r="M372" s="72" t="s">
        <v>488</v>
      </c>
      <c r="N372" s="72" t="s">
        <v>549</v>
      </c>
      <c r="O372" s="72" t="s">
        <v>550</v>
      </c>
      <c r="P372" s="72"/>
      <c r="Q372" s="72">
        <v>-20</v>
      </c>
      <c r="R372" s="72"/>
      <c r="S372" s="72">
        <v>10.4</v>
      </c>
      <c r="T372" s="72"/>
      <c r="U372" s="72"/>
      <c r="V372" s="72">
        <v>3.23</v>
      </c>
      <c r="W372" s="72"/>
      <c r="X372" s="72"/>
      <c r="Y372" s="72"/>
      <c r="Z372" s="79"/>
      <c r="AA372" s="79"/>
      <c r="AB372" s="71"/>
      <c r="AC372" s="79" t="s">
        <v>551</v>
      </c>
      <c r="AD372" s="79">
        <v>4959</v>
      </c>
      <c r="AE372" s="79">
        <v>43</v>
      </c>
      <c r="AF372" s="79" t="s">
        <v>474</v>
      </c>
      <c r="AG372" s="79" t="s">
        <v>552</v>
      </c>
      <c r="AH372" s="70" t="s">
        <v>476</v>
      </c>
      <c r="AI372" s="70" t="s">
        <v>553</v>
      </c>
      <c r="AJ372" s="70" t="s">
        <v>477</v>
      </c>
      <c r="AK372" s="78">
        <v>14.66</v>
      </c>
    </row>
    <row r="373" spans="1:37" x14ac:dyDescent="0.15">
      <c r="A373" s="70">
        <v>372</v>
      </c>
      <c r="B373" s="70" t="s">
        <v>399</v>
      </c>
      <c r="C373" s="78">
        <v>55.589817566488001</v>
      </c>
      <c r="D373" s="78">
        <v>11.528906822205</v>
      </c>
      <c r="E373" s="70" t="s">
        <v>465</v>
      </c>
      <c r="F373" s="70" t="s">
        <v>999</v>
      </c>
      <c r="G373" s="70" t="s">
        <v>11</v>
      </c>
      <c r="H373" s="70" t="s">
        <v>12</v>
      </c>
      <c r="I373" s="70" t="s">
        <v>467</v>
      </c>
      <c r="J373" s="70" t="s">
        <v>907</v>
      </c>
      <c r="N373" s="70" t="s">
        <v>1120</v>
      </c>
      <c r="P373" s="72">
        <f>MEDIAN(40.5,42.3)</f>
        <v>41.4</v>
      </c>
      <c r="Q373" s="72">
        <v>-20.100000000000001</v>
      </c>
      <c r="R373" s="72">
        <f>MEDIAN(14.8,15.7)</f>
        <v>15.25</v>
      </c>
      <c r="S373" s="72">
        <v>9.1999999999999993</v>
      </c>
      <c r="T373" s="72"/>
      <c r="U373" s="72"/>
      <c r="V373" s="72">
        <f>P373/R373*14/12</f>
        <v>3.1672131147540981</v>
      </c>
      <c r="W373" s="72"/>
      <c r="X373" s="72"/>
      <c r="Y373" s="72">
        <v>15.8</v>
      </c>
      <c r="Z373" s="79"/>
      <c r="AA373" s="79"/>
      <c r="AB373" s="71"/>
      <c r="AC373" s="79" t="s">
        <v>1121</v>
      </c>
      <c r="AD373" s="79">
        <v>4820</v>
      </c>
      <c r="AE373" s="79">
        <v>38</v>
      </c>
      <c r="AF373" s="79" t="s">
        <v>474</v>
      </c>
      <c r="AG373" s="79" t="s">
        <v>1122</v>
      </c>
      <c r="AH373" s="70" t="s">
        <v>610</v>
      </c>
      <c r="AI373" s="70" t="s">
        <v>1032</v>
      </c>
      <c r="AK373" s="78">
        <v>16.84</v>
      </c>
    </row>
    <row r="374" spans="1:37" x14ac:dyDescent="0.15">
      <c r="A374" s="70">
        <v>373</v>
      </c>
      <c r="B374" s="70" t="s">
        <v>402</v>
      </c>
      <c r="C374" s="78">
        <v>55.603656000000001</v>
      </c>
      <c r="D374" s="78">
        <v>11.587626999999999</v>
      </c>
      <c r="E374" s="70" t="s">
        <v>465</v>
      </c>
      <c r="F374" s="70" t="s">
        <v>999</v>
      </c>
      <c r="G374" s="70" t="s">
        <v>11</v>
      </c>
      <c r="H374" s="70" t="s">
        <v>12</v>
      </c>
      <c r="I374" s="70" t="s">
        <v>722</v>
      </c>
      <c r="L374" s="70" t="s">
        <v>976</v>
      </c>
      <c r="N374" s="70" t="s">
        <v>495</v>
      </c>
      <c r="P374" s="72"/>
      <c r="Q374" s="72">
        <v>-20.2</v>
      </c>
      <c r="R374" s="72"/>
      <c r="S374" s="72"/>
      <c r="T374" s="72"/>
      <c r="U374" s="72"/>
      <c r="V374" s="72"/>
      <c r="W374" s="72"/>
      <c r="X374" s="72"/>
      <c r="Y374" s="72"/>
      <c r="Z374" s="79"/>
      <c r="AA374" s="79"/>
      <c r="AB374" s="71"/>
      <c r="AC374" s="79" t="s">
        <v>1111</v>
      </c>
      <c r="AD374" s="79">
        <v>4760</v>
      </c>
      <c r="AE374" s="79">
        <v>95</v>
      </c>
      <c r="AF374" s="79" t="s">
        <v>474</v>
      </c>
      <c r="AG374" s="79" t="s">
        <v>1112</v>
      </c>
      <c r="AH374" s="70" t="s">
        <v>28</v>
      </c>
      <c r="AI374" s="70" t="s">
        <v>1113</v>
      </c>
      <c r="AK374" s="78">
        <v>14.01</v>
      </c>
    </row>
    <row r="375" spans="1:37" x14ac:dyDescent="0.15">
      <c r="A375" s="70">
        <v>374</v>
      </c>
      <c r="B375" s="70" t="s">
        <v>402</v>
      </c>
      <c r="C375" s="78">
        <v>55.603656000000001</v>
      </c>
      <c r="D375" s="78">
        <v>11.587626999999999</v>
      </c>
      <c r="E375" s="70" t="s">
        <v>465</v>
      </c>
      <c r="F375" s="70" t="s">
        <v>999</v>
      </c>
      <c r="G375" s="70" t="s">
        <v>11</v>
      </c>
      <c r="H375" s="70" t="s">
        <v>12</v>
      </c>
      <c r="I375" s="70" t="s">
        <v>722</v>
      </c>
      <c r="L375" s="70" t="s">
        <v>976</v>
      </c>
      <c r="N375" s="70" t="s">
        <v>495</v>
      </c>
      <c r="P375" s="72">
        <v>44.3</v>
      </c>
      <c r="Q375" s="72">
        <v>-20.3</v>
      </c>
      <c r="R375" s="72">
        <v>15.8</v>
      </c>
      <c r="S375" s="72">
        <v>8.1999999999999993</v>
      </c>
      <c r="T375" s="72"/>
      <c r="U375" s="72"/>
      <c r="V375" s="72">
        <f>P375/R375*14/12</f>
        <v>3.2710970464135016</v>
      </c>
      <c r="W375" s="72"/>
      <c r="X375" s="72"/>
      <c r="Y375" s="72">
        <v>15.1</v>
      </c>
      <c r="AB375" s="71"/>
      <c r="AF375" s="70" t="s">
        <v>605</v>
      </c>
      <c r="AH375" s="70" t="s">
        <v>815</v>
      </c>
      <c r="AI375" s="70" t="s">
        <v>1113</v>
      </c>
      <c r="AK375" s="78">
        <v>14.01</v>
      </c>
    </row>
    <row r="376" spans="1:37" x14ac:dyDescent="0.15">
      <c r="A376" s="70">
        <v>375</v>
      </c>
      <c r="B376" s="70" t="s">
        <v>403</v>
      </c>
      <c r="C376" s="78">
        <v>56.146000000000001</v>
      </c>
      <c r="D376" s="78">
        <v>10.552</v>
      </c>
      <c r="E376" s="70" t="s">
        <v>572</v>
      </c>
      <c r="F376" s="70" t="s">
        <v>534</v>
      </c>
      <c r="G376" s="70" t="s">
        <v>4</v>
      </c>
      <c r="H376" s="70" t="s">
        <v>5</v>
      </c>
      <c r="I376" s="70" t="s">
        <v>722</v>
      </c>
      <c r="N376" s="70" t="s">
        <v>495</v>
      </c>
      <c r="P376" s="72">
        <v>32.4</v>
      </c>
      <c r="Q376" s="72">
        <v>-11.7</v>
      </c>
      <c r="R376" s="72">
        <v>11.7</v>
      </c>
      <c r="S376" s="72">
        <v>15.3</v>
      </c>
      <c r="T376" s="72"/>
      <c r="U376" s="72"/>
      <c r="V376" s="72">
        <f>P376/R376*14/12</f>
        <v>3.2307692307692304</v>
      </c>
      <c r="W376" s="72"/>
      <c r="X376" s="72"/>
      <c r="Y376" s="72">
        <v>5.3</v>
      </c>
      <c r="Z376" s="79"/>
      <c r="AA376" s="79"/>
      <c r="AB376" s="71"/>
      <c r="AC376" s="79" t="s">
        <v>1377</v>
      </c>
      <c r="AD376" s="79">
        <v>5805</v>
      </c>
      <c r="AE376" s="79">
        <v>45</v>
      </c>
      <c r="AF376" s="72" t="s">
        <v>729</v>
      </c>
      <c r="AG376" s="79" t="s">
        <v>1378</v>
      </c>
      <c r="AH376" s="70" t="s">
        <v>610</v>
      </c>
      <c r="AK376" s="78">
        <v>0.23</v>
      </c>
    </row>
    <row r="377" spans="1:37" x14ac:dyDescent="0.15">
      <c r="A377" s="70">
        <v>376</v>
      </c>
      <c r="B377" s="70" t="s">
        <v>404</v>
      </c>
      <c r="C377" s="78">
        <v>56.146000000000001</v>
      </c>
      <c r="D377" s="78">
        <v>10.552</v>
      </c>
      <c r="E377" s="70" t="s">
        <v>572</v>
      </c>
      <c r="F377" s="70" t="s">
        <v>534</v>
      </c>
      <c r="G377" s="70" t="s">
        <v>4</v>
      </c>
      <c r="H377" s="70" t="s">
        <v>5</v>
      </c>
      <c r="I377" s="70" t="s">
        <v>467</v>
      </c>
      <c r="J377" s="70" t="s">
        <v>1383</v>
      </c>
      <c r="M377" s="72" t="s">
        <v>488</v>
      </c>
      <c r="N377" s="72" t="s">
        <v>514</v>
      </c>
      <c r="O377" s="70" t="s">
        <v>732</v>
      </c>
      <c r="P377" s="72"/>
      <c r="Q377" s="72">
        <v>-11.1</v>
      </c>
      <c r="R377" s="72"/>
      <c r="S377" s="72"/>
      <c r="T377" s="72"/>
      <c r="U377" s="72"/>
      <c r="V377" s="72"/>
      <c r="W377" s="72"/>
      <c r="X377" s="72"/>
      <c r="Y377" s="72"/>
      <c r="Z377" s="79"/>
      <c r="AA377" s="79"/>
      <c r="AB377" s="71"/>
      <c r="AC377" s="79" t="s">
        <v>1384</v>
      </c>
      <c r="AD377" s="79">
        <v>5540</v>
      </c>
      <c r="AE377" s="79">
        <v>65</v>
      </c>
      <c r="AF377" s="72" t="s">
        <v>760</v>
      </c>
      <c r="AG377" s="79" t="s">
        <v>1385</v>
      </c>
      <c r="AH377" s="70" t="s">
        <v>1355</v>
      </c>
      <c r="AI377" s="70" t="s">
        <v>1386</v>
      </c>
      <c r="AK377" s="78">
        <v>0.23</v>
      </c>
    </row>
    <row r="378" spans="1:37" x14ac:dyDescent="0.15">
      <c r="A378" s="70">
        <v>377</v>
      </c>
      <c r="B378" s="70" t="s">
        <v>404</v>
      </c>
      <c r="C378" s="78">
        <v>56.146000000000001</v>
      </c>
      <c r="D378" s="78">
        <v>10.552</v>
      </c>
      <c r="E378" s="70" t="s">
        <v>572</v>
      </c>
      <c r="F378" s="70" t="s">
        <v>534</v>
      </c>
      <c r="G378" s="70" t="s">
        <v>4</v>
      </c>
      <c r="H378" s="70" t="s">
        <v>5</v>
      </c>
      <c r="I378" s="70" t="s">
        <v>467</v>
      </c>
      <c r="J378" s="70" t="s">
        <v>1400</v>
      </c>
      <c r="L378" s="70" t="s">
        <v>1401</v>
      </c>
      <c r="N378" s="70" t="s">
        <v>495</v>
      </c>
      <c r="P378" s="72"/>
      <c r="Q378" s="72">
        <v>-11.2</v>
      </c>
      <c r="R378" s="72"/>
      <c r="S378" s="72"/>
      <c r="T378" s="72"/>
      <c r="U378" s="72"/>
      <c r="V378" s="72"/>
      <c r="W378" s="72"/>
      <c r="X378" s="72"/>
      <c r="Y378" s="72"/>
      <c r="Z378" s="79"/>
      <c r="AA378" s="79"/>
      <c r="AB378" s="71"/>
      <c r="AC378" s="79" t="s">
        <v>1402</v>
      </c>
      <c r="AD378" s="79">
        <v>5500</v>
      </c>
      <c r="AE378" s="79">
        <v>70</v>
      </c>
      <c r="AF378" s="72" t="s">
        <v>760</v>
      </c>
      <c r="AG378" s="79" t="s">
        <v>1403</v>
      </c>
      <c r="AH378" s="70" t="s">
        <v>1355</v>
      </c>
      <c r="AI378" s="70" t="s">
        <v>1404</v>
      </c>
      <c r="AK378" s="78">
        <v>0.23</v>
      </c>
    </row>
    <row r="379" spans="1:37" x14ac:dyDescent="0.15">
      <c r="A379" s="70">
        <v>378</v>
      </c>
      <c r="B379" s="70" t="s">
        <v>404</v>
      </c>
      <c r="C379" s="78">
        <v>56.146000000000001</v>
      </c>
      <c r="D379" s="78">
        <v>10.552</v>
      </c>
      <c r="E379" s="70" t="s">
        <v>572</v>
      </c>
      <c r="F379" s="70" t="s">
        <v>534</v>
      </c>
      <c r="G379" s="70" t="s">
        <v>625</v>
      </c>
      <c r="H379" s="70" t="s">
        <v>626</v>
      </c>
      <c r="I379" s="70" t="s">
        <v>467</v>
      </c>
      <c r="J379" s="70" t="s">
        <v>1383</v>
      </c>
      <c r="M379" s="72" t="s">
        <v>488</v>
      </c>
      <c r="N379" s="72" t="s">
        <v>514</v>
      </c>
      <c r="O379" s="70" t="s">
        <v>732</v>
      </c>
      <c r="P379" s="72">
        <v>42.6</v>
      </c>
      <c r="Q379" s="72">
        <v>-12.6</v>
      </c>
      <c r="R379" s="72">
        <v>14.9</v>
      </c>
      <c r="S379" s="72">
        <v>16.100000000000001</v>
      </c>
      <c r="T379" s="72"/>
      <c r="U379" s="72"/>
      <c r="V379" s="72">
        <f>P379/R379*14/12</f>
        <v>3.3355704697986579</v>
      </c>
      <c r="W379" s="72"/>
      <c r="X379" s="72"/>
      <c r="Y379" s="72">
        <v>14.3</v>
      </c>
      <c r="Z379" s="79"/>
      <c r="AA379" s="79"/>
      <c r="AB379" s="71"/>
      <c r="AC379" s="79"/>
      <c r="AD379" s="79"/>
      <c r="AE379" s="79"/>
      <c r="AF379" s="79" t="s">
        <v>605</v>
      </c>
      <c r="AG379" s="79"/>
      <c r="AH379" s="70" t="s">
        <v>610</v>
      </c>
      <c r="AI379" s="70" t="s">
        <v>1433</v>
      </c>
      <c r="AK379" s="78">
        <v>0.23</v>
      </c>
    </row>
    <row r="380" spans="1:37" x14ac:dyDescent="0.15">
      <c r="A380" s="70">
        <v>379</v>
      </c>
      <c r="B380" s="70" t="s">
        <v>404</v>
      </c>
      <c r="C380" s="78">
        <v>56.146000000000001</v>
      </c>
      <c r="D380" s="78">
        <v>10.552</v>
      </c>
      <c r="E380" s="70" t="s">
        <v>572</v>
      </c>
      <c r="F380" s="70" t="s">
        <v>534</v>
      </c>
      <c r="G380" s="70" t="s">
        <v>625</v>
      </c>
      <c r="H380" s="70" t="s">
        <v>626</v>
      </c>
      <c r="I380" s="70" t="s">
        <v>467</v>
      </c>
      <c r="J380" s="70" t="s">
        <v>1400</v>
      </c>
      <c r="L380" s="70" t="s">
        <v>1401</v>
      </c>
      <c r="N380" s="70" t="s">
        <v>495</v>
      </c>
      <c r="P380" s="72">
        <v>39.799999999999997</v>
      </c>
      <c r="Q380" s="72">
        <v>-12.7</v>
      </c>
      <c r="R380" s="72">
        <v>13.9</v>
      </c>
      <c r="S380" s="72">
        <v>15.7</v>
      </c>
      <c r="T380" s="72"/>
      <c r="U380" s="72"/>
      <c r="V380" s="72">
        <f>P380/R380*14/12</f>
        <v>3.3405275779376495</v>
      </c>
      <c r="W380" s="72"/>
      <c r="X380" s="72"/>
      <c r="Y380" s="72">
        <v>8.5</v>
      </c>
      <c r="Z380" s="79"/>
      <c r="AA380" s="79"/>
      <c r="AB380" s="71"/>
      <c r="AC380" s="79" t="s">
        <v>1489</v>
      </c>
      <c r="AD380" s="79"/>
      <c r="AE380" s="79"/>
      <c r="AF380" s="79" t="s">
        <v>605</v>
      </c>
      <c r="AG380" s="79"/>
      <c r="AH380" s="70" t="s">
        <v>610</v>
      </c>
      <c r="AI380" s="70" t="s">
        <v>1490</v>
      </c>
      <c r="AK380" s="78">
        <v>0.23</v>
      </c>
    </row>
    <row r="381" spans="1:37" x14ac:dyDescent="0.15">
      <c r="A381" s="70">
        <v>380</v>
      </c>
      <c r="B381" s="70" t="s">
        <v>407</v>
      </c>
      <c r="C381" s="78">
        <v>55.552999999999997</v>
      </c>
      <c r="D381" s="78">
        <v>11.683999999999999</v>
      </c>
      <c r="E381" s="70" t="s">
        <v>465</v>
      </c>
      <c r="F381" s="70" t="s">
        <v>487</v>
      </c>
      <c r="G381" s="70" t="s">
        <v>493</v>
      </c>
      <c r="H381" s="70" t="s">
        <v>12</v>
      </c>
      <c r="I381" s="70" t="s">
        <v>467</v>
      </c>
      <c r="J381" s="70" t="s">
        <v>494</v>
      </c>
      <c r="K381" s="70" t="s">
        <v>481</v>
      </c>
      <c r="M381" s="72" t="s">
        <v>488</v>
      </c>
      <c r="N381" s="72" t="s">
        <v>495</v>
      </c>
      <c r="O381" s="72" t="s">
        <v>496</v>
      </c>
      <c r="P381" s="72"/>
      <c r="Q381" s="72">
        <v>-21</v>
      </c>
      <c r="R381" s="72"/>
      <c r="S381" s="72">
        <v>10.199999999999999</v>
      </c>
      <c r="T381" s="72"/>
      <c r="U381" s="72"/>
      <c r="V381" s="72"/>
      <c r="W381" s="72"/>
      <c r="X381" s="72"/>
      <c r="Y381" s="72"/>
      <c r="Z381" s="79"/>
      <c r="AB381" s="71"/>
      <c r="AC381" s="79" t="s">
        <v>497</v>
      </c>
      <c r="AD381" s="79">
        <v>4485</v>
      </c>
      <c r="AE381" s="79">
        <v>41</v>
      </c>
      <c r="AF381" s="79" t="s">
        <v>474</v>
      </c>
      <c r="AG381" s="79" t="s">
        <v>498</v>
      </c>
      <c r="AH381" s="70" t="s">
        <v>476</v>
      </c>
      <c r="AI381" s="70" t="s">
        <v>499</v>
      </c>
      <c r="AJ381" s="70" t="s">
        <v>477</v>
      </c>
      <c r="AK381" s="78">
        <v>13.69</v>
      </c>
    </row>
    <row r="382" spans="1:37" x14ac:dyDescent="0.15">
      <c r="A382" s="70">
        <v>381</v>
      </c>
      <c r="B382" s="70" t="s">
        <v>407</v>
      </c>
      <c r="C382" s="78">
        <v>55.552999999999997</v>
      </c>
      <c r="D382" s="78">
        <v>11.683999999999999</v>
      </c>
      <c r="E382" s="70" t="s">
        <v>465</v>
      </c>
      <c r="F382" s="70" t="s">
        <v>487</v>
      </c>
      <c r="G382" s="70" t="s">
        <v>493</v>
      </c>
      <c r="H382" s="70" t="s">
        <v>12</v>
      </c>
      <c r="I382" s="70" t="s">
        <v>467</v>
      </c>
      <c r="J382" s="70" t="s">
        <v>468</v>
      </c>
      <c r="K382" s="70" t="s">
        <v>481</v>
      </c>
      <c r="M382" s="72" t="s">
        <v>488</v>
      </c>
      <c r="N382" s="72" t="s">
        <v>495</v>
      </c>
      <c r="O382" s="72" t="s">
        <v>496</v>
      </c>
      <c r="P382" s="72"/>
      <c r="Q382" s="72">
        <v>-20</v>
      </c>
      <c r="R382" s="72"/>
      <c r="S382" s="72">
        <v>10</v>
      </c>
      <c r="T382" s="72"/>
      <c r="U382" s="72"/>
      <c r="V382" s="72"/>
      <c r="W382" s="72"/>
      <c r="X382" s="72"/>
      <c r="Y382" s="72"/>
      <c r="Z382" s="79"/>
      <c r="AA382" s="79" t="s">
        <v>604</v>
      </c>
      <c r="AB382" s="71">
        <v>0.70938999999999997</v>
      </c>
      <c r="AF382" s="70" t="s">
        <v>605</v>
      </c>
      <c r="AH382" s="70" t="s">
        <v>476</v>
      </c>
      <c r="AI382" s="70" t="s">
        <v>499</v>
      </c>
      <c r="AJ382" s="70" t="s">
        <v>477</v>
      </c>
      <c r="AK382" s="78">
        <v>13.69</v>
      </c>
    </row>
    <row r="383" spans="1:37" x14ac:dyDescent="0.15">
      <c r="A383" s="70">
        <v>382</v>
      </c>
      <c r="B383" s="70" t="s">
        <v>1512</v>
      </c>
      <c r="C383" s="78">
        <v>55.055</v>
      </c>
      <c r="D383" s="78">
        <v>14.885</v>
      </c>
      <c r="E383" s="70" t="s">
        <v>1513</v>
      </c>
      <c r="F383" s="70" t="s">
        <v>859</v>
      </c>
      <c r="G383" s="70" t="s">
        <v>1514</v>
      </c>
      <c r="I383" s="70" t="s">
        <v>479</v>
      </c>
      <c r="J383" s="70" t="s">
        <v>1515</v>
      </c>
      <c r="M383" s="70" t="s">
        <v>488</v>
      </c>
      <c r="N383" s="72" t="s">
        <v>495</v>
      </c>
      <c r="O383" s="72" t="s">
        <v>471</v>
      </c>
      <c r="P383" s="72"/>
      <c r="Q383" s="72">
        <v>-20.9</v>
      </c>
      <c r="R383" s="72"/>
      <c r="S383" s="72">
        <v>9.1</v>
      </c>
      <c r="T383" s="72"/>
      <c r="U383" s="72"/>
      <c r="V383" s="72">
        <v>3.19</v>
      </c>
      <c r="W383" s="72"/>
      <c r="X383" s="72"/>
      <c r="Y383" s="72"/>
      <c r="Z383" s="79"/>
      <c r="AA383" s="79" t="s">
        <v>1516</v>
      </c>
      <c r="AB383" s="71">
        <v>0.71506800000000004</v>
      </c>
      <c r="AC383" s="79" t="s">
        <v>1517</v>
      </c>
      <c r="AD383" s="79">
        <v>3248</v>
      </c>
      <c r="AE383" s="79">
        <v>32</v>
      </c>
      <c r="AF383" s="79" t="s">
        <v>474</v>
      </c>
      <c r="AG383" s="79" t="s">
        <v>1518</v>
      </c>
      <c r="AH383" s="70" t="s">
        <v>476</v>
      </c>
      <c r="AI383" s="70" t="s">
        <v>1519</v>
      </c>
      <c r="AK383" s="78">
        <v>3.13</v>
      </c>
    </row>
    <row r="384" spans="1:37" x14ac:dyDescent="0.15">
      <c r="A384" s="70">
        <v>383</v>
      </c>
      <c r="B384" s="70" t="s">
        <v>408</v>
      </c>
      <c r="C384" s="78">
        <v>55.847999999999999</v>
      </c>
      <c r="D384" s="78">
        <v>12.56</v>
      </c>
      <c r="E384" s="70" t="s">
        <v>465</v>
      </c>
      <c r="F384" s="70" t="s">
        <v>1262</v>
      </c>
      <c r="G384" s="70" t="s">
        <v>4</v>
      </c>
      <c r="H384" s="70" t="s">
        <v>5</v>
      </c>
      <c r="I384" s="70" t="s">
        <v>479</v>
      </c>
      <c r="J384" s="70" t="s">
        <v>817</v>
      </c>
      <c r="K384" s="70" t="s">
        <v>481</v>
      </c>
      <c r="M384" s="70" t="s">
        <v>488</v>
      </c>
      <c r="N384" s="70" t="s">
        <v>489</v>
      </c>
      <c r="P384" s="72"/>
      <c r="Q384" s="72"/>
      <c r="R384" s="72"/>
      <c r="S384" s="72"/>
      <c r="T384" s="72"/>
      <c r="U384" s="72"/>
      <c r="V384" s="72"/>
      <c r="W384" s="72"/>
      <c r="X384" s="72"/>
      <c r="Y384" s="72"/>
      <c r="Z384" s="79"/>
      <c r="AA384" s="79" t="s">
        <v>1500</v>
      </c>
      <c r="AB384" s="71">
        <v>0.70921699999999999</v>
      </c>
      <c r="AC384" s="79"/>
      <c r="AD384" s="79"/>
      <c r="AE384" s="79"/>
      <c r="AF384" s="70" t="s">
        <v>605</v>
      </c>
      <c r="AG384" s="79"/>
      <c r="AH384" s="70" t="s">
        <v>476</v>
      </c>
      <c r="AI384" s="70" t="s">
        <v>1501</v>
      </c>
      <c r="AK384" s="78">
        <v>0.72</v>
      </c>
    </row>
    <row r="385" spans="1:37" x14ac:dyDescent="0.15">
      <c r="A385" s="70">
        <v>384</v>
      </c>
      <c r="B385" s="70" t="s">
        <v>408</v>
      </c>
      <c r="C385" s="78">
        <v>55.847999999999999</v>
      </c>
      <c r="D385" s="78">
        <v>12.56</v>
      </c>
      <c r="E385" s="70" t="s">
        <v>465</v>
      </c>
      <c r="F385" s="70" t="s">
        <v>1262</v>
      </c>
      <c r="G385" s="70" t="s">
        <v>4</v>
      </c>
      <c r="H385" s="70" t="s">
        <v>5</v>
      </c>
      <c r="I385" s="70" t="s">
        <v>467</v>
      </c>
      <c r="J385" s="70" t="s">
        <v>1263</v>
      </c>
      <c r="M385" s="70" t="s">
        <v>488</v>
      </c>
      <c r="N385" s="70" t="s">
        <v>489</v>
      </c>
      <c r="P385" s="72">
        <v>42.6</v>
      </c>
      <c r="Q385" s="72">
        <v>-15.9</v>
      </c>
      <c r="R385" s="72">
        <v>15.2</v>
      </c>
      <c r="S385" s="72">
        <v>15.2</v>
      </c>
      <c r="T385" s="72"/>
      <c r="U385" s="72"/>
      <c r="V385" s="72">
        <f>P385/R385*14/12</f>
        <v>3.2697368421052633</v>
      </c>
      <c r="W385" s="72"/>
      <c r="X385" s="72"/>
      <c r="Y385" s="72">
        <v>6.2</v>
      </c>
      <c r="Z385" s="79"/>
      <c r="AA385" s="79"/>
      <c r="AB385" s="71"/>
      <c r="AC385" s="79" t="s">
        <v>1264</v>
      </c>
      <c r="AD385" s="79">
        <v>7115</v>
      </c>
      <c r="AE385" s="79">
        <v>55</v>
      </c>
      <c r="AF385" s="79" t="s">
        <v>676</v>
      </c>
      <c r="AG385" s="79" t="s">
        <v>1265</v>
      </c>
      <c r="AH385" s="70" t="s">
        <v>671</v>
      </c>
      <c r="AI385" s="70" t="s">
        <v>1266</v>
      </c>
      <c r="AK385" s="78">
        <v>0.72</v>
      </c>
    </row>
    <row r="386" spans="1:37" x14ac:dyDescent="0.15">
      <c r="A386" s="70">
        <v>385</v>
      </c>
      <c r="B386" s="70" t="s">
        <v>419</v>
      </c>
      <c r="C386" s="78">
        <v>55.759</v>
      </c>
      <c r="D386" s="78">
        <v>12.238</v>
      </c>
      <c r="E386" s="70" t="s">
        <v>465</v>
      </c>
      <c r="F386" s="70" t="s">
        <v>999</v>
      </c>
      <c r="G386" s="70" t="s">
        <v>11</v>
      </c>
      <c r="H386" s="70" t="s">
        <v>12</v>
      </c>
      <c r="I386" s="70" t="s">
        <v>467</v>
      </c>
      <c r="J386" s="70" t="s">
        <v>518</v>
      </c>
      <c r="K386" s="70" t="s">
        <v>481</v>
      </c>
      <c r="L386" s="70" t="s">
        <v>976</v>
      </c>
      <c r="N386" s="70" t="s">
        <v>522</v>
      </c>
      <c r="O386" s="70" t="s">
        <v>523</v>
      </c>
      <c r="P386" s="72">
        <v>41.5</v>
      </c>
      <c r="Q386" s="72">
        <v>-20.5</v>
      </c>
      <c r="R386" s="72">
        <v>14.9</v>
      </c>
      <c r="S386" s="72">
        <v>9.6</v>
      </c>
      <c r="T386" s="72"/>
      <c r="U386" s="72"/>
      <c r="V386" s="72">
        <f>P386/R386*14/12</f>
        <v>3.2494407158836687</v>
      </c>
      <c r="W386" s="72"/>
      <c r="X386" s="72"/>
      <c r="Y386" s="72">
        <v>20.9</v>
      </c>
      <c r="Z386" s="79"/>
      <c r="AA386" s="79"/>
      <c r="AB386" s="71"/>
      <c r="AC386" s="79" t="s">
        <v>1000</v>
      </c>
      <c r="AD386" s="79">
        <v>4985</v>
      </c>
      <c r="AE386" s="79">
        <v>27</v>
      </c>
      <c r="AF386" s="79" t="s">
        <v>474</v>
      </c>
      <c r="AG386" s="79" t="s">
        <v>1001</v>
      </c>
      <c r="AH386" s="70" t="s">
        <v>610</v>
      </c>
      <c r="AI386" s="70" t="s">
        <v>1002</v>
      </c>
      <c r="AK386" s="78">
        <v>8.7100000000000009</v>
      </c>
    </row>
    <row r="387" spans="1:37" x14ac:dyDescent="0.15">
      <c r="A387" s="70">
        <v>386</v>
      </c>
      <c r="B387" s="70" t="s">
        <v>419</v>
      </c>
      <c r="C387" s="78">
        <v>55.759</v>
      </c>
      <c r="D387" s="78">
        <v>12.238</v>
      </c>
      <c r="E387" s="70" t="s">
        <v>465</v>
      </c>
      <c r="F387" s="70" t="s">
        <v>999</v>
      </c>
      <c r="G387" s="70" t="s">
        <v>11</v>
      </c>
      <c r="H387" s="70" t="s">
        <v>12</v>
      </c>
      <c r="I387" s="70" t="s">
        <v>467</v>
      </c>
      <c r="J387" s="70" t="s">
        <v>518</v>
      </c>
      <c r="K387" s="70" t="s">
        <v>481</v>
      </c>
      <c r="L387" s="70" t="s">
        <v>976</v>
      </c>
      <c r="N387" s="70" t="s">
        <v>522</v>
      </c>
      <c r="O387" s="70" t="s">
        <v>523</v>
      </c>
      <c r="P387" s="72"/>
      <c r="Q387" s="72">
        <v>-20.3</v>
      </c>
      <c r="R387" s="72"/>
      <c r="S387" s="72"/>
      <c r="T387" s="72"/>
      <c r="U387" s="72"/>
      <c r="V387" s="72"/>
      <c r="W387" s="72"/>
      <c r="X387" s="72"/>
      <c r="Y387" s="72"/>
      <c r="Z387" s="79"/>
      <c r="AA387" s="79"/>
      <c r="AB387" s="71"/>
      <c r="AC387" s="79" t="s">
        <v>1003</v>
      </c>
      <c r="AD387" s="79">
        <v>5140</v>
      </c>
      <c r="AE387" s="79">
        <v>100</v>
      </c>
      <c r="AF387" s="79" t="s">
        <v>474</v>
      </c>
      <c r="AG387" s="79" t="s">
        <v>1004</v>
      </c>
      <c r="AH387" s="70" t="s">
        <v>526</v>
      </c>
      <c r="AK387" s="78">
        <v>8.7100000000000009</v>
      </c>
    </row>
    <row r="388" spans="1:37" x14ac:dyDescent="0.15">
      <c r="A388" s="70">
        <v>387</v>
      </c>
      <c r="B388" s="73" t="s">
        <v>987</v>
      </c>
      <c r="C388" s="78">
        <v>56.742489389398301</v>
      </c>
      <c r="D388" s="78">
        <v>9.2483158101063196</v>
      </c>
      <c r="E388" s="70" t="s">
        <v>572</v>
      </c>
      <c r="F388" s="70" t="s">
        <v>487</v>
      </c>
      <c r="G388" s="70" t="s">
        <v>15</v>
      </c>
      <c r="H388" s="70" t="s">
        <v>12</v>
      </c>
      <c r="I388" s="70" t="s">
        <v>467</v>
      </c>
      <c r="J388" s="70" t="s">
        <v>988</v>
      </c>
      <c r="L388" s="70" t="s">
        <v>976</v>
      </c>
      <c r="N388" s="72" t="s">
        <v>514</v>
      </c>
      <c r="O388" s="70" t="s">
        <v>977</v>
      </c>
      <c r="P388" s="72"/>
      <c r="Q388" s="72">
        <v>-20.6</v>
      </c>
      <c r="R388" s="72"/>
      <c r="S388" s="72">
        <v>9</v>
      </c>
      <c r="T388" s="72"/>
      <c r="U388" s="72"/>
      <c r="V388" s="72">
        <v>3.2</v>
      </c>
      <c r="W388" s="72"/>
      <c r="X388" s="72"/>
      <c r="Y388" s="72">
        <v>4.2</v>
      </c>
      <c r="Z388" s="79"/>
      <c r="AA388" s="79"/>
      <c r="AB388" s="71"/>
      <c r="AC388" s="79" t="s">
        <v>989</v>
      </c>
      <c r="AD388" s="79">
        <v>4510</v>
      </c>
      <c r="AE388" s="79">
        <v>40</v>
      </c>
      <c r="AF388" s="79" t="s">
        <v>474</v>
      </c>
      <c r="AG388" s="79" t="s">
        <v>990</v>
      </c>
      <c r="AH388" s="70" t="s">
        <v>991</v>
      </c>
      <c r="AI388" s="70" t="s">
        <v>992</v>
      </c>
      <c r="AK388" s="70">
        <v>0.4</v>
      </c>
    </row>
    <row r="389" spans="1:37" x14ac:dyDescent="0.15">
      <c r="A389" s="70">
        <v>388</v>
      </c>
      <c r="B389" s="73" t="s">
        <v>987</v>
      </c>
      <c r="C389" s="78">
        <v>56.742489389398301</v>
      </c>
      <c r="D389" s="78">
        <v>9.2483158101063196</v>
      </c>
      <c r="E389" s="70" t="s">
        <v>572</v>
      </c>
      <c r="F389" s="70" t="s">
        <v>487</v>
      </c>
      <c r="G389" s="70" t="s">
        <v>15</v>
      </c>
      <c r="H389" s="70" t="s">
        <v>12</v>
      </c>
      <c r="I389" s="70" t="s">
        <v>479</v>
      </c>
      <c r="J389" s="70" t="s">
        <v>801</v>
      </c>
      <c r="K389" s="70" t="s">
        <v>469</v>
      </c>
      <c r="L389" s="70" t="s">
        <v>976</v>
      </c>
      <c r="N389" s="72" t="s">
        <v>514</v>
      </c>
      <c r="O389" s="70" t="s">
        <v>977</v>
      </c>
      <c r="AB389" s="71">
        <v>0.71011000000000002</v>
      </c>
      <c r="AF389" s="70" t="s">
        <v>605</v>
      </c>
      <c r="AH389" s="70" t="s">
        <v>991</v>
      </c>
      <c r="AI389" s="70" t="s">
        <v>992</v>
      </c>
      <c r="AK389" s="78">
        <v>0.4</v>
      </c>
    </row>
    <row r="390" spans="1:37" x14ac:dyDescent="0.15">
      <c r="A390" s="70">
        <v>389</v>
      </c>
      <c r="B390" s="70" t="s">
        <v>423</v>
      </c>
      <c r="C390" s="78">
        <v>55.564</v>
      </c>
      <c r="D390" s="78">
        <v>12.016</v>
      </c>
      <c r="E390" s="70" t="s">
        <v>465</v>
      </c>
      <c r="F390" s="70" t="s">
        <v>487</v>
      </c>
      <c r="G390" s="70" t="s">
        <v>528</v>
      </c>
      <c r="H390" s="70" t="s">
        <v>12</v>
      </c>
      <c r="I390" s="70" t="s">
        <v>467</v>
      </c>
      <c r="J390" s="70" t="s">
        <v>468</v>
      </c>
      <c r="K390" s="70" t="s">
        <v>469</v>
      </c>
      <c r="M390" s="72" t="s">
        <v>488</v>
      </c>
      <c r="N390" s="72" t="s">
        <v>495</v>
      </c>
      <c r="O390" s="72" t="s">
        <v>529</v>
      </c>
      <c r="P390" s="72"/>
      <c r="Q390" s="72">
        <v>-20.7</v>
      </c>
      <c r="R390" s="72"/>
      <c r="S390" s="72">
        <v>10</v>
      </c>
      <c r="T390" s="72"/>
      <c r="U390" s="72"/>
      <c r="V390" s="72">
        <v>3.16</v>
      </c>
      <c r="W390" s="72"/>
      <c r="X390" s="72"/>
      <c r="Y390" s="72"/>
      <c r="Z390" s="79"/>
      <c r="AA390" s="79" t="s">
        <v>530</v>
      </c>
      <c r="AB390" s="71">
        <v>0.70916999999999997</v>
      </c>
      <c r="AC390" s="79" t="s">
        <v>531</v>
      </c>
      <c r="AD390" s="79">
        <v>4573</v>
      </c>
      <c r="AE390" s="79">
        <v>33</v>
      </c>
      <c r="AF390" s="79" t="s">
        <v>474</v>
      </c>
      <c r="AG390" s="79" t="s">
        <v>532</v>
      </c>
      <c r="AH390" s="70" t="s">
        <v>476</v>
      </c>
      <c r="AJ390" s="70" t="s">
        <v>477</v>
      </c>
      <c r="AK390" s="78">
        <v>11.07</v>
      </c>
    </row>
    <row r="391" spans="1:37" x14ac:dyDescent="0.15">
      <c r="A391" s="70">
        <v>390</v>
      </c>
      <c r="B391" s="70" t="s">
        <v>423</v>
      </c>
      <c r="C391" s="78">
        <v>55.564</v>
      </c>
      <c r="D391" s="78">
        <v>12.016</v>
      </c>
      <c r="E391" s="70" t="s">
        <v>465</v>
      </c>
      <c r="F391" s="70" t="s">
        <v>487</v>
      </c>
      <c r="G391" s="70" t="s">
        <v>528</v>
      </c>
      <c r="H391" s="70" t="s">
        <v>12</v>
      </c>
      <c r="I391" s="70" t="s">
        <v>467</v>
      </c>
      <c r="J391" s="70" t="s">
        <v>518</v>
      </c>
      <c r="K391" s="70" t="s">
        <v>481</v>
      </c>
      <c r="L391" s="70" t="s">
        <v>949</v>
      </c>
      <c r="M391" s="72"/>
      <c r="N391" s="72" t="s">
        <v>495</v>
      </c>
      <c r="O391" s="72" t="s">
        <v>529</v>
      </c>
      <c r="P391" s="72"/>
      <c r="Q391" s="72"/>
      <c r="R391" s="72"/>
      <c r="S391" s="72"/>
      <c r="T391" s="72"/>
      <c r="U391" s="72"/>
      <c r="V391" s="72"/>
      <c r="W391" s="72"/>
      <c r="X391" s="72"/>
      <c r="Y391" s="72"/>
      <c r="Z391" s="79"/>
      <c r="AA391" s="79"/>
      <c r="AB391" s="71"/>
      <c r="AC391" s="79" t="s">
        <v>1544</v>
      </c>
      <c r="AD391" s="79">
        <v>4750</v>
      </c>
      <c r="AE391" s="79">
        <v>90</v>
      </c>
      <c r="AF391" s="79" t="s">
        <v>616</v>
      </c>
      <c r="AG391" s="79" t="s">
        <v>1545</v>
      </c>
      <c r="AH391" s="70" t="s">
        <v>476</v>
      </c>
      <c r="AI391" s="70" t="s">
        <v>471</v>
      </c>
      <c r="AK391" s="78">
        <v>11.07</v>
      </c>
    </row>
    <row r="392" spans="1:37" x14ac:dyDescent="0.15">
      <c r="A392" s="70">
        <v>391</v>
      </c>
      <c r="B392" s="70" t="s">
        <v>424</v>
      </c>
      <c r="C392" s="78">
        <v>55.856000000000002</v>
      </c>
      <c r="D392" s="78">
        <v>11.59</v>
      </c>
      <c r="E392" s="70" t="s">
        <v>465</v>
      </c>
      <c r="F392" s="70" t="s">
        <v>586</v>
      </c>
      <c r="G392" s="70" t="s">
        <v>11</v>
      </c>
      <c r="H392" s="70" t="s">
        <v>12</v>
      </c>
      <c r="I392" s="70" t="s">
        <v>479</v>
      </c>
      <c r="J392" s="70" t="s">
        <v>587</v>
      </c>
      <c r="K392" s="70" t="s">
        <v>469</v>
      </c>
      <c r="M392" s="72" t="s">
        <v>488</v>
      </c>
      <c r="N392" s="72" t="s">
        <v>588</v>
      </c>
      <c r="O392" s="72" t="s">
        <v>589</v>
      </c>
      <c r="P392" s="72"/>
      <c r="Q392" s="72">
        <v>-18.600000000000001</v>
      </c>
      <c r="R392" s="72"/>
      <c r="S392" s="72">
        <v>12.4</v>
      </c>
      <c r="T392" s="72"/>
      <c r="U392" s="72"/>
      <c r="V392" s="72">
        <v>3.21</v>
      </c>
      <c r="W392" s="72"/>
      <c r="X392" s="72"/>
      <c r="Y392" s="72"/>
      <c r="Z392" s="79"/>
      <c r="AA392" s="79" t="s">
        <v>590</v>
      </c>
      <c r="AB392" s="71">
        <v>0.709901</v>
      </c>
      <c r="AC392" s="79" t="s">
        <v>591</v>
      </c>
      <c r="AD392" s="79">
        <v>4709</v>
      </c>
      <c r="AE392" s="79">
        <v>52</v>
      </c>
      <c r="AF392" s="79" t="s">
        <v>576</v>
      </c>
      <c r="AG392" s="79" t="s">
        <v>592</v>
      </c>
      <c r="AH392" s="70" t="s">
        <v>476</v>
      </c>
      <c r="AI392" s="70" t="s">
        <v>593</v>
      </c>
      <c r="AJ392" s="70" t="s">
        <v>477</v>
      </c>
      <c r="AK392" s="78">
        <v>4.92</v>
      </c>
    </row>
    <row r="393" spans="1:37" x14ac:dyDescent="0.15">
      <c r="A393" s="70">
        <v>392</v>
      </c>
      <c r="B393" s="70" t="s">
        <v>425</v>
      </c>
      <c r="C393" s="78">
        <v>55.759</v>
      </c>
      <c r="D393" s="78">
        <v>12.238</v>
      </c>
      <c r="E393" s="70" t="s">
        <v>465</v>
      </c>
      <c r="F393" s="70" t="s">
        <v>487</v>
      </c>
      <c r="G393" s="70" t="s">
        <v>11</v>
      </c>
      <c r="H393" s="70" t="s">
        <v>12</v>
      </c>
      <c r="I393" s="70" t="s">
        <v>479</v>
      </c>
      <c r="J393" s="70" t="s">
        <v>817</v>
      </c>
      <c r="K393" s="70" t="s">
        <v>481</v>
      </c>
      <c r="M393" s="72" t="s">
        <v>470</v>
      </c>
      <c r="N393" s="72" t="s">
        <v>522</v>
      </c>
      <c r="O393" s="72" t="s">
        <v>523</v>
      </c>
      <c r="P393" s="72"/>
      <c r="Q393" s="72">
        <v>-20.9</v>
      </c>
      <c r="R393" s="72"/>
      <c r="S393" s="72">
        <v>9.5</v>
      </c>
      <c r="T393" s="72"/>
      <c r="U393" s="72"/>
      <c r="V393" s="72">
        <v>3.2</v>
      </c>
      <c r="W393" s="72"/>
      <c r="X393" s="72"/>
      <c r="Y393" s="72"/>
      <c r="Z393" s="79"/>
      <c r="AA393" s="79" t="s">
        <v>1005</v>
      </c>
      <c r="AB393" s="71">
        <v>0.71156399999999997</v>
      </c>
      <c r="AC393" s="79" t="s">
        <v>1006</v>
      </c>
      <c r="AD393" s="79">
        <v>5050</v>
      </c>
      <c r="AE393" s="79">
        <v>15</v>
      </c>
      <c r="AF393" s="79" t="s">
        <v>474</v>
      </c>
      <c r="AG393" s="79" t="s">
        <v>1007</v>
      </c>
      <c r="AH393" s="70" t="s">
        <v>476</v>
      </c>
      <c r="AI393" s="70" t="s">
        <v>471</v>
      </c>
      <c r="AK393" s="78">
        <v>8.7100000000000009</v>
      </c>
    </row>
    <row r="394" spans="1:37" x14ac:dyDescent="0.15">
      <c r="A394" s="70">
        <v>393</v>
      </c>
      <c r="B394" s="70" t="s">
        <v>425</v>
      </c>
      <c r="C394" s="78">
        <v>55.759</v>
      </c>
      <c r="D394" s="78">
        <v>12.238</v>
      </c>
      <c r="E394" s="70" t="s">
        <v>465</v>
      </c>
      <c r="F394" s="70" t="s">
        <v>487</v>
      </c>
      <c r="G394" s="70" t="s">
        <v>11</v>
      </c>
      <c r="H394" s="70" t="s">
        <v>12</v>
      </c>
      <c r="I394" s="70" t="s">
        <v>467</v>
      </c>
      <c r="J394" s="70" t="s">
        <v>518</v>
      </c>
      <c r="K394" s="70" t="s">
        <v>481</v>
      </c>
      <c r="M394" s="72" t="s">
        <v>470</v>
      </c>
      <c r="N394" s="72" t="s">
        <v>522</v>
      </c>
      <c r="O394" s="72" t="s">
        <v>523</v>
      </c>
      <c r="P394" s="72"/>
      <c r="Q394" s="72">
        <v>-20.5</v>
      </c>
      <c r="R394" s="72"/>
      <c r="S394" s="72">
        <v>9.6</v>
      </c>
      <c r="T394" s="72"/>
      <c r="U394" s="72"/>
      <c r="V394" s="72">
        <v>3.3</v>
      </c>
      <c r="W394" s="72"/>
      <c r="X394" s="72"/>
      <c r="Y394" s="72"/>
      <c r="Z394" s="79"/>
      <c r="AA394" s="79"/>
      <c r="AB394" s="71"/>
      <c r="AC394" s="79" t="s">
        <v>1008</v>
      </c>
      <c r="AD394" s="79">
        <v>4985</v>
      </c>
      <c r="AE394" s="79">
        <v>27</v>
      </c>
      <c r="AF394" s="79" t="s">
        <v>474</v>
      </c>
      <c r="AG394" s="79" t="s">
        <v>1001</v>
      </c>
      <c r="AH394" s="70" t="s">
        <v>476</v>
      </c>
      <c r="AK394" s="78">
        <v>8.7100000000000009</v>
      </c>
    </row>
    <row r="395" spans="1:37" x14ac:dyDescent="0.15">
      <c r="A395" s="70">
        <v>394</v>
      </c>
      <c r="B395" s="70" t="s">
        <v>425</v>
      </c>
      <c r="C395" s="78">
        <v>55.759</v>
      </c>
      <c r="D395" s="78">
        <v>12.238</v>
      </c>
      <c r="E395" s="70" t="s">
        <v>465</v>
      </c>
      <c r="F395" s="70" t="s">
        <v>487</v>
      </c>
      <c r="G395" s="70" t="s">
        <v>11</v>
      </c>
      <c r="H395" s="70" t="s">
        <v>12</v>
      </c>
      <c r="I395" s="70" t="s">
        <v>467</v>
      </c>
      <c r="J395" s="70" t="s">
        <v>518</v>
      </c>
      <c r="K395" s="70" t="s">
        <v>481</v>
      </c>
      <c r="M395" s="72" t="s">
        <v>470</v>
      </c>
      <c r="N395" s="72" t="s">
        <v>522</v>
      </c>
      <c r="O395" s="72" t="s">
        <v>523</v>
      </c>
      <c r="P395" s="72"/>
      <c r="Q395" s="72">
        <v>-20.399999999999999</v>
      </c>
      <c r="R395" s="72"/>
      <c r="S395" s="72">
        <v>9.5</v>
      </c>
      <c r="T395" s="72"/>
      <c r="U395" s="72"/>
      <c r="V395" s="72">
        <v>3.16</v>
      </c>
      <c r="W395" s="72"/>
      <c r="X395" s="72"/>
      <c r="Y395" s="72"/>
      <c r="Z395" s="79"/>
      <c r="AA395" s="79"/>
      <c r="AB395" s="71"/>
      <c r="AC395" s="79" t="s">
        <v>1009</v>
      </c>
      <c r="AD395" s="79">
        <v>5086</v>
      </c>
      <c r="AE395" s="79">
        <v>44</v>
      </c>
      <c r="AF395" s="79" t="s">
        <v>474</v>
      </c>
      <c r="AG395" s="79" t="s">
        <v>1010</v>
      </c>
      <c r="AH395" s="70" t="s">
        <v>476</v>
      </c>
      <c r="AK395" s="78">
        <v>8.7100000000000009</v>
      </c>
    </row>
    <row r="396" spans="1:37" x14ac:dyDescent="0.15">
      <c r="A396" s="70">
        <v>395</v>
      </c>
      <c r="B396" s="70" t="s">
        <v>425</v>
      </c>
      <c r="C396" s="78">
        <v>55.759</v>
      </c>
      <c r="D396" s="78">
        <v>12.238</v>
      </c>
      <c r="E396" s="70" t="s">
        <v>465</v>
      </c>
      <c r="F396" s="70" t="s">
        <v>487</v>
      </c>
      <c r="G396" s="70" t="s">
        <v>11</v>
      </c>
      <c r="H396" s="70" t="s">
        <v>12</v>
      </c>
      <c r="I396" s="70" t="s">
        <v>467</v>
      </c>
      <c r="J396" s="70" t="s">
        <v>753</v>
      </c>
      <c r="K396" s="70" t="s">
        <v>481</v>
      </c>
      <c r="M396" s="72" t="s">
        <v>470</v>
      </c>
      <c r="N396" s="72" t="s">
        <v>522</v>
      </c>
      <c r="O396" s="72" t="s">
        <v>523</v>
      </c>
      <c r="P396" s="72"/>
      <c r="Q396" s="72"/>
      <c r="R396" s="72"/>
      <c r="S396" s="72"/>
      <c r="T396" s="72"/>
      <c r="U396" s="72"/>
      <c r="V396" s="72"/>
      <c r="W396" s="72"/>
      <c r="X396" s="72"/>
      <c r="Y396" s="72"/>
      <c r="Z396" s="79"/>
      <c r="AA396" s="79"/>
      <c r="AB396" s="71"/>
      <c r="AC396" s="79" t="s">
        <v>1003</v>
      </c>
      <c r="AD396" s="79">
        <v>5140</v>
      </c>
      <c r="AE396" s="79">
        <v>100</v>
      </c>
      <c r="AF396" s="79" t="s">
        <v>616</v>
      </c>
      <c r="AG396" s="79" t="s">
        <v>1004</v>
      </c>
      <c r="AH396" s="70" t="s">
        <v>476</v>
      </c>
      <c r="AK396" s="78">
        <v>8.7100000000000009</v>
      </c>
    </row>
    <row r="397" spans="1:37" x14ac:dyDescent="0.15">
      <c r="A397" s="70">
        <v>396</v>
      </c>
      <c r="B397" s="70" t="s">
        <v>431</v>
      </c>
      <c r="C397" s="78">
        <v>57.390999999999998</v>
      </c>
      <c r="D397" s="78">
        <v>9.7609999999999992</v>
      </c>
      <c r="E397" s="70" t="s">
        <v>572</v>
      </c>
      <c r="F397" s="70" t="s">
        <v>487</v>
      </c>
      <c r="G397" s="70" t="s">
        <v>493</v>
      </c>
      <c r="H397" s="70" t="s">
        <v>12</v>
      </c>
      <c r="I397" s="70" t="s">
        <v>467</v>
      </c>
      <c r="J397" s="70" t="s">
        <v>832</v>
      </c>
      <c r="K397" s="70" t="s">
        <v>481</v>
      </c>
      <c r="M397" s="72" t="s">
        <v>488</v>
      </c>
      <c r="N397" s="72" t="s">
        <v>522</v>
      </c>
      <c r="O397" s="72" t="s">
        <v>523</v>
      </c>
      <c r="P397" s="72"/>
      <c r="Q397" s="72">
        <v>-20</v>
      </c>
      <c r="R397" s="72"/>
      <c r="S397" s="72">
        <v>10.6</v>
      </c>
      <c r="T397" s="72"/>
      <c r="U397" s="72"/>
      <c r="V397" s="72">
        <v>3.22</v>
      </c>
      <c r="W397" s="72"/>
      <c r="X397" s="72"/>
      <c r="Y397" s="72">
        <v>10.5</v>
      </c>
      <c r="Z397" s="79"/>
      <c r="AA397" s="79"/>
      <c r="AB397" s="71"/>
      <c r="AC397" s="79" t="s">
        <v>833</v>
      </c>
      <c r="AD397" s="79">
        <v>4565</v>
      </c>
      <c r="AE397" s="79">
        <v>29</v>
      </c>
      <c r="AF397" s="79" t="s">
        <v>474</v>
      </c>
      <c r="AG397" s="79" t="s">
        <v>834</v>
      </c>
      <c r="AH397" s="70" t="s">
        <v>835</v>
      </c>
      <c r="AI397" s="70" t="s">
        <v>836</v>
      </c>
      <c r="AJ397" s="70" t="s">
        <v>837</v>
      </c>
      <c r="AK397" s="78">
        <v>2.2599999999999998</v>
      </c>
    </row>
    <row r="398" spans="1:37" x14ac:dyDescent="0.15">
      <c r="A398" s="70">
        <v>397</v>
      </c>
      <c r="B398" s="70" t="s">
        <v>431</v>
      </c>
      <c r="C398" s="78">
        <v>57.390999999999998</v>
      </c>
      <c r="D398" s="78">
        <v>9.7609999999999992</v>
      </c>
      <c r="E398" s="70" t="s">
        <v>572</v>
      </c>
      <c r="F398" s="70" t="s">
        <v>487</v>
      </c>
      <c r="G398" s="70" t="s">
        <v>493</v>
      </c>
      <c r="H398" s="70" t="s">
        <v>12</v>
      </c>
      <c r="I398" s="70" t="s">
        <v>467</v>
      </c>
      <c r="J398" s="70" t="s">
        <v>832</v>
      </c>
      <c r="K398" s="70" t="s">
        <v>481</v>
      </c>
      <c r="M398" s="72" t="s">
        <v>488</v>
      </c>
      <c r="N398" s="72" t="s">
        <v>522</v>
      </c>
      <c r="O398" s="72" t="s">
        <v>523</v>
      </c>
      <c r="P398" s="72"/>
      <c r="Q398" s="72">
        <v>-20.2</v>
      </c>
      <c r="R398" s="72"/>
      <c r="S398" s="72">
        <v>9.9</v>
      </c>
      <c r="T398" s="72"/>
      <c r="U398" s="72"/>
      <c r="V398" s="72">
        <v>3.2</v>
      </c>
      <c r="W398" s="72"/>
      <c r="X398" s="72"/>
      <c r="Y398" s="72">
        <v>11.7</v>
      </c>
      <c r="Z398" s="79"/>
      <c r="AA398" s="79"/>
      <c r="AB398" s="71"/>
      <c r="AC398" s="79" t="s">
        <v>838</v>
      </c>
      <c r="AD398" s="79">
        <v>4464</v>
      </c>
      <c r="AE398" s="79">
        <v>52</v>
      </c>
      <c r="AF398" s="79" t="s">
        <v>474</v>
      </c>
      <c r="AG398" s="79" t="s">
        <v>839</v>
      </c>
      <c r="AH398" s="70" t="s">
        <v>835</v>
      </c>
      <c r="AI398" s="70" t="s">
        <v>836</v>
      </c>
      <c r="AJ398" s="70" t="s">
        <v>837</v>
      </c>
      <c r="AK398" s="78">
        <v>2.2599999999999998</v>
      </c>
    </row>
    <row r="399" spans="1:37" x14ac:dyDescent="0.15">
      <c r="A399" s="70">
        <v>398</v>
      </c>
      <c r="B399" s="70" t="s">
        <v>431</v>
      </c>
      <c r="C399" s="78">
        <v>57.390999999999998</v>
      </c>
      <c r="D399" s="78">
        <v>9.7609999999999992</v>
      </c>
      <c r="E399" s="70" t="s">
        <v>572</v>
      </c>
      <c r="F399" s="70" t="s">
        <v>487</v>
      </c>
      <c r="G399" s="70" t="s">
        <v>493</v>
      </c>
      <c r="H399" s="70" t="s">
        <v>12</v>
      </c>
      <c r="I399" s="70" t="s">
        <v>467</v>
      </c>
      <c r="J399" s="70" t="s">
        <v>521</v>
      </c>
      <c r="K399" s="70" t="s">
        <v>481</v>
      </c>
      <c r="M399" s="72" t="s">
        <v>488</v>
      </c>
      <c r="N399" s="72" t="s">
        <v>522</v>
      </c>
      <c r="O399" s="72" t="s">
        <v>523</v>
      </c>
      <c r="P399" s="72"/>
      <c r="Q399" s="72">
        <v>-20</v>
      </c>
      <c r="R399" s="72"/>
      <c r="S399" s="72">
        <v>9.5</v>
      </c>
      <c r="T399" s="72"/>
      <c r="U399" s="72"/>
      <c r="V399" s="72">
        <v>3.21</v>
      </c>
      <c r="W399" s="72"/>
      <c r="X399" s="72"/>
      <c r="Y399" s="72">
        <v>7.3</v>
      </c>
      <c r="Z399" s="79"/>
      <c r="AA399" s="79"/>
      <c r="AB399" s="71"/>
      <c r="AC399" s="79" t="s">
        <v>840</v>
      </c>
      <c r="AD399" s="79">
        <v>4498</v>
      </c>
      <c r="AE399" s="79">
        <v>43</v>
      </c>
      <c r="AF399" s="79" t="s">
        <v>474</v>
      </c>
      <c r="AG399" s="79" t="s">
        <v>841</v>
      </c>
      <c r="AH399" s="70" t="s">
        <v>835</v>
      </c>
      <c r="AI399" s="70" t="s">
        <v>842</v>
      </c>
      <c r="AJ399" s="70" t="s">
        <v>837</v>
      </c>
      <c r="AK399" s="78">
        <v>2.2599999999999998</v>
      </c>
    </row>
    <row r="400" spans="1:37" x14ac:dyDescent="0.15">
      <c r="A400" s="70">
        <v>399</v>
      </c>
      <c r="B400" s="70" t="s">
        <v>431</v>
      </c>
      <c r="C400" s="78">
        <v>57.390999999999998</v>
      </c>
      <c r="D400" s="78">
        <v>9.7609999999999992</v>
      </c>
      <c r="E400" s="70" t="s">
        <v>572</v>
      </c>
      <c r="F400" s="70" t="s">
        <v>487</v>
      </c>
      <c r="G400" s="70" t="s">
        <v>493</v>
      </c>
      <c r="H400" s="70" t="s">
        <v>12</v>
      </c>
      <c r="I400" s="70" t="s">
        <v>467</v>
      </c>
      <c r="J400" s="70" t="s">
        <v>843</v>
      </c>
      <c r="K400" s="70" t="s">
        <v>469</v>
      </c>
      <c r="M400" s="72" t="s">
        <v>488</v>
      </c>
      <c r="N400" s="72" t="s">
        <v>522</v>
      </c>
      <c r="O400" s="72" t="s">
        <v>523</v>
      </c>
      <c r="P400" s="72"/>
      <c r="Q400" s="72">
        <v>-20.2</v>
      </c>
      <c r="R400" s="72"/>
      <c r="S400" s="72">
        <v>9.8000000000000007</v>
      </c>
      <c r="T400" s="72"/>
      <c r="U400" s="72"/>
      <c r="V400" s="72">
        <v>3.22</v>
      </c>
      <c r="W400" s="72"/>
      <c r="X400" s="72"/>
      <c r="Y400" s="72">
        <v>14.4</v>
      </c>
      <c r="Z400" s="79"/>
      <c r="AA400" s="79"/>
      <c r="AB400" s="71"/>
      <c r="AC400" s="79" t="s">
        <v>844</v>
      </c>
      <c r="AD400" s="79">
        <v>4476</v>
      </c>
      <c r="AE400" s="79">
        <v>32</v>
      </c>
      <c r="AF400" s="79" t="s">
        <v>474</v>
      </c>
      <c r="AG400" s="79" t="s">
        <v>845</v>
      </c>
      <c r="AH400" s="70" t="s">
        <v>835</v>
      </c>
      <c r="AI400" s="70" t="s">
        <v>846</v>
      </c>
      <c r="AJ400" s="70" t="s">
        <v>837</v>
      </c>
      <c r="AK400" s="78">
        <v>2.2599999999999998</v>
      </c>
    </row>
    <row r="401" spans="1:37" x14ac:dyDescent="0.15">
      <c r="A401" s="70">
        <v>400</v>
      </c>
      <c r="B401" s="70" t="s">
        <v>431</v>
      </c>
      <c r="C401" s="78">
        <v>57.390999999999998</v>
      </c>
      <c r="D401" s="78">
        <v>9.7609999999999992</v>
      </c>
      <c r="E401" s="70" t="s">
        <v>572</v>
      </c>
      <c r="F401" s="70" t="s">
        <v>487</v>
      </c>
      <c r="G401" s="70" t="s">
        <v>493</v>
      </c>
      <c r="H401" s="70" t="s">
        <v>12</v>
      </c>
      <c r="I401" s="70" t="s">
        <v>479</v>
      </c>
      <c r="J401" s="70" t="s">
        <v>821</v>
      </c>
      <c r="K401" s="70" t="s">
        <v>481</v>
      </c>
      <c r="M401" s="72" t="s">
        <v>488</v>
      </c>
      <c r="N401" s="72" t="s">
        <v>522</v>
      </c>
      <c r="O401" s="72" t="s">
        <v>523</v>
      </c>
      <c r="Q401" s="72">
        <v>-10.46</v>
      </c>
      <c r="AA401" s="70" t="s">
        <v>854</v>
      </c>
      <c r="AB401" s="71">
        <v>0.71343000000000001</v>
      </c>
      <c r="AF401" s="70" t="s">
        <v>605</v>
      </c>
      <c r="AH401" s="70" t="s">
        <v>835</v>
      </c>
      <c r="AI401" s="70" t="s">
        <v>852</v>
      </c>
      <c r="AJ401" s="70" t="s">
        <v>837</v>
      </c>
      <c r="AK401" s="78">
        <v>2.2599999999999998</v>
      </c>
    </row>
    <row r="402" spans="1:37" x14ac:dyDescent="0.15">
      <c r="A402" s="70">
        <v>401</v>
      </c>
      <c r="B402" s="70" t="s">
        <v>431</v>
      </c>
      <c r="C402" s="78">
        <v>57.390999999999998</v>
      </c>
      <c r="D402" s="78">
        <v>9.7609999999999992</v>
      </c>
      <c r="E402" s="70" t="s">
        <v>572</v>
      </c>
      <c r="F402" s="70" t="s">
        <v>487</v>
      </c>
      <c r="G402" s="70" t="s">
        <v>493</v>
      </c>
      <c r="H402" s="70" t="s">
        <v>12</v>
      </c>
      <c r="I402" s="70" t="s">
        <v>479</v>
      </c>
      <c r="J402" s="70" t="s">
        <v>587</v>
      </c>
      <c r="K402" s="70" t="s">
        <v>481</v>
      </c>
      <c r="M402" s="72" t="s">
        <v>488</v>
      </c>
      <c r="N402" s="72" t="s">
        <v>522</v>
      </c>
      <c r="O402" s="72" t="s">
        <v>523</v>
      </c>
      <c r="Q402" s="72">
        <v>-14.43</v>
      </c>
      <c r="AA402" s="70" t="s">
        <v>850</v>
      </c>
      <c r="AB402" s="71">
        <v>0.71589999999999998</v>
      </c>
      <c r="AF402" s="70" t="s">
        <v>605</v>
      </c>
      <c r="AH402" s="70" t="s">
        <v>851</v>
      </c>
      <c r="AI402" s="70" t="s">
        <v>852</v>
      </c>
      <c r="AJ402" s="70" t="s">
        <v>837</v>
      </c>
      <c r="AK402" s="78">
        <v>2.2599999999999998</v>
      </c>
    </row>
    <row r="403" spans="1:37" x14ac:dyDescent="0.15">
      <c r="A403" s="70">
        <v>402</v>
      </c>
      <c r="B403" s="70" t="s">
        <v>431</v>
      </c>
      <c r="C403" s="78">
        <v>57.390999999999998</v>
      </c>
      <c r="D403" s="78">
        <v>9.7609999999999992</v>
      </c>
      <c r="E403" s="70" t="s">
        <v>572</v>
      </c>
      <c r="F403" s="70" t="s">
        <v>487</v>
      </c>
      <c r="G403" s="70" t="s">
        <v>493</v>
      </c>
      <c r="H403" s="70" t="s">
        <v>12</v>
      </c>
      <c r="I403" s="70" t="s">
        <v>467</v>
      </c>
      <c r="J403" s="70" t="s">
        <v>832</v>
      </c>
      <c r="K403" s="70" t="s">
        <v>481</v>
      </c>
      <c r="M403" s="72" t="s">
        <v>488</v>
      </c>
      <c r="N403" s="72" t="s">
        <v>522</v>
      </c>
      <c r="O403" s="72" t="s">
        <v>523</v>
      </c>
      <c r="P403" s="70">
        <v>45.5</v>
      </c>
      <c r="Q403" s="70">
        <v>-20.6</v>
      </c>
      <c r="R403" s="70">
        <v>15.8</v>
      </c>
      <c r="S403" s="72">
        <v>10</v>
      </c>
      <c r="V403" s="72">
        <f>P403/R403*14/12</f>
        <v>3.359704641350211</v>
      </c>
      <c r="Y403" s="70">
        <v>21.1</v>
      </c>
      <c r="AB403" s="71"/>
      <c r="AF403" s="70" t="s">
        <v>605</v>
      </c>
      <c r="AH403" s="70" t="s">
        <v>851</v>
      </c>
      <c r="AI403" s="70" t="s">
        <v>853</v>
      </c>
      <c r="AJ403" s="70" t="s">
        <v>837</v>
      </c>
      <c r="AK403" s="78">
        <v>2.2599999999999998</v>
      </c>
    </row>
    <row r="404" spans="1:37" x14ac:dyDescent="0.15">
      <c r="A404" s="70">
        <v>403</v>
      </c>
      <c r="B404" s="70" t="s">
        <v>431</v>
      </c>
      <c r="C404" s="78">
        <v>57.390999999999998</v>
      </c>
      <c r="D404" s="78">
        <v>9.7609999999999992</v>
      </c>
      <c r="E404" s="70" t="s">
        <v>572</v>
      </c>
      <c r="F404" s="70" t="s">
        <v>487</v>
      </c>
      <c r="G404" s="70" t="s">
        <v>493</v>
      </c>
      <c r="H404" s="70" t="s">
        <v>12</v>
      </c>
      <c r="I404" s="70" t="s">
        <v>467</v>
      </c>
      <c r="J404" s="70" t="s">
        <v>832</v>
      </c>
      <c r="K404" s="70" t="s">
        <v>481</v>
      </c>
      <c r="M404" s="72" t="s">
        <v>488</v>
      </c>
      <c r="N404" s="72" t="s">
        <v>522</v>
      </c>
      <c r="O404" s="72" t="s">
        <v>523</v>
      </c>
      <c r="P404" s="70">
        <v>46.9</v>
      </c>
      <c r="R404" s="70">
        <v>16.5</v>
      </c>
      <c r="T404" s="70">
        <v>0.4</v>
      </c>
      <c r="U404" s="70">
        <v>8.3000000000000007</v>
      </c>
      <c r="V404" s="72">
        <f>P404/R404*14/12</f>
        <v>3.3161616161616156</v>
      </c>
      <c r="W404" s="70">
        <v>320</v>
      </c>
      <c r="X404" s="70">
        <v>97</v>
      </c>
      <c r="Y404" s="70">
        <v>21.1</v>
      </c>
      <c r="AB404" s="71"/>
      <c r="AF404" s="70" t="s">
        <v>605</v>
      </c>
      <c r="AH404" s="70" t="s">
        <v>851</v>
      </c>
      <c r="AI404" s="70" t="s">
        <v>853</v>
      </c>
      <c r="AJ404" s="70" t="s">
        <v>837</v>
      </c>
      <c r="AK404" s="78">
        <v>2.2599999999999998</v>
      </c>
    </row>
    <row r="405" spans="1:37" x14ac:dyDescent="0.15">
      <c r="A405" s="70">
        <v>404</v>
      </c>
      <c r="B405" s="70" t="s">
        <v>431</v>
      </c>
      <c r="C405" s="78">
        <v>57.390999999999998</v>
      </c>
      <c r="D405" s="78">
        <v>9.7609999999999992</v>
      </c>
      <c r="E405" s="70" t="s">
        <v>572</v>
      </c>
      <c r="F405" s="70" t="s">
        <v>487</v>
      </c>
      <c r="G405" s="70" t="s">
        <v>493</v>
      </c>
      <c r="H405" s="70" t="s">
        <v>12</v>
      </c>
      <c r="I405" s="70" t="s">
        <v>467</v>
      </c>
      <c r="J405" s="70" t="s">
        <v>832</v>
      </c>
      <c r="K405" s="70" t="s">
        <v>481</v>
      </c>
      <c r="M405" s="72" t="s">
        <v>488</v>
      </c>
      <c r="N405" s="72" t="s">
        <v>522</v>
      </c>
      <c r="O405" s="72" t="s">
        <v>523</v>
      </c>
      <c r="P405" s="72">
        <v>44</v>
      </c>
      <c r="R405" s="70">
        <v>15.2</v>
      </c>
      <c r="T405" s="70">
        <v>0.4</v>
      </c>
      <c r="U405" s="70">
        <v>8.8000000000000007</v>
      </c>
      <c r="V405" s="72">
        <f>P405/R405*14/12</f>
        <v>3.3771929824561404</v>
      </c>
      <c r="W405" s="70">
        <v>308</v>
      </c>
      <c r="X405" s="70">
        <v>91</v>
      </c>
      <c r="Y405" s="70">
        <v>21.1</v>
      </c>
      <c r="AB405" s="71"/>
      <c r="AF405" s="70" t="s">
        <v>605</v>
      </c>
      <c r="AH405" s="70" t="s">
        <v>851</v>
      </c>
      <c r="AI405" s="70" t="s">
        <v>853</v>
      </c>
      <c r="AJ405" s="70" t="s">
        <v>837</v>
      </c>
      <c r="AK405" s="78">
        <v>2.2599999999999998</v>
      </c>
    </row>
    <row r="406" spans="1:37" x14ac:dyDescent="0.15">
      <c r="B406" s="73"/>
      <c r="C406" s="78"/>
      <c r="D406" s="78"/>
      <c r="P406" s="72"/>
      <c r="Q406" s="72"/>
      <c r="R406" s="72"/>
      <c r="S406" s="72"/>
      <c r="T406" s="72"/>
      <c r="U406" s="72"/>
      <c r="V406" s="72"/>
      <c r="W406" s="72"/>
      <c r="X406" s="72"/>
      <c r="Y406" s="72"/>
      <c r="Z406" s="79"/>
      <c r="AA406" s="79"/>
      <c r="AB406" s="71"/>
      <c r="AC406" s="79"/>
      <c r="AD406" s="79"/>
      <c r="AE406" s="79"/>
      <c r="AF406" s="79"/>
      <c r="AG406" s="79"/>
      <c r="AK406" s="78"/>
    </row>
    <row r="407" spans="1:37" x14ac:dyDescent="0.15">
      <c r="B407" s="73"/>
      <c r="C407" s="78"/>
      <c r="D407" s="78"/>
      <c r="P407" s="72"/>
      <c r="Q407" s="72"/>
      <c r="R407" s="72"/>
      <c r="S407" s="72"/>
      <c r="T407" s="72"/>
      <c r="U407" s="72"/>
      <c r="V407" s="72"/>
      <c r="W407" s="72"/>
      <c r="X407" s="72"/>
      <c r="Y407" s="72"/>
      <c r="Z407" s="79"/>
      <c r="AA407" s="79"/>
      <c r="AB407" s="71"/>
      <c r="AC407" s="79"/>
      <c r="AD407" s="79"/>
      <c r="AE407" s="79"/>
      <c r="AF407" s="79"/>
      <c r="AG407" s="79"/>
      <c r="AK407" s="78"/>
    </row>
    <row r="408" spans="1:37" x14ac:dyDescent="0.15">
      <c r="B408" s="73"/>
      <c r="C408" s="78"/>
      <c r="D408" s="78"/>
      <c r="P408" s="72"/>
      <c r="Q408" s="72"/>
      <c r="R408" s="72"/>
      <c r="S408" s="72"/>
      <c r="T408" s="72"/>
      <c r="U408" s="72"/>
      <c r="V408" s="72"/>
      <c r="W408" s="72"/>
      <c r="X408" s="72"/>
      <c r="Y408" s="72"/>
      <c r="Z408" s="79"/>
      <c r="AA408" s="79"/>
      <c r="AB408" s="71"/>
      <c r="AC408" s="79"/>
      <c r="AD408" s="79"/>
      <c r="AE408" s="79"/>
      <c r="AF408" s="79"/>
      <c r="AG408" s="79"/>
      <c r="AK408" s="78"/>
    </row>
    <row r="409" spans="1:37" x14ac:dyDescent="0.15">
      <c r="B409" s="73"/>
      <c r="C409" s="78"/>
      <c r="D409" s="78"/>
      <c r="P409" s="72"/>
      <c r="Q409" s="72"/>
      <c r="R409" s="72"/>
      <c r="S409" s="72"/>
      <c r="T409" s="72"/>
      <c r="U409" s="72"/>
      <c r="V409" s="72"/>
      <c r="W409" s="72"/>
      <c r="X409" s="72"/>
      <c r="Y409" s="72"/>
      <c r="Z409" s="79"/>
      <c r="AA409" s="79"/>
      <c r="AB409" s="71"/>
      <c r="AC409" s="79"/>
      <c r="AD409" s="79"/>
      <c r="AE409" s="79"/>
      <c r="AF409" s="79"/>
      <c r="AG409" s="79"/>
      <c r="AK409" s="78"/>
    </row>
    <row r="410" spans="1:37" x14ac:dyDescent="0.15">
      <c r="B410" s="73"/>
      <c r="C410" s="78"/>
      <c r="D410" s="78"/>
      <c r="P410" s="72"/>
      <c r="Q410" s="72"/>
      <c r="R410" s="72"/>
      <c r="S410" s="72"/>
      <c r="T410" s="72"/>
      <c r="U410" s="72"/>
      <c r="V410" s="72"/>
      <c r="W410" s="72"/>
      <c r="X410" s="72"/>
      <c r="Y410" s="72"/>
      <c r="Z410" s="79"/>
      <c r="AA410" s="79"/>
      <c r="AB410" s="71"/>
      <c r="AC410" s="79"/>
      <c r="AD410" s="79"/>
      <c r="AE410" s="79"/>
      <c r="AF410" s="79"/>
      <c r="AG410" s="79"/>
      <c r="AK410" s="78"/>
    </row>
    <row r="411" spans="1:37" x14ac:dyDescent="0.15">
      <c r="B411" s="73"/>
      <c r="C411" s="78"/>
      <c r="D411" s="78"/>
      <c r="P411" s="72"/>
      <c r="Q411" s="72"/>
      <c r="R411" s="72"/>
      <c r="S411" s="72"/>
      <c r="T411" s="72"/>
      <c r="U411" s="72"/>
      <c r="V411" s="72"/>
      <c r="W411" s="72"/>
      <c r="X411" s="72"/>
      <c r="Y411" s="72"/>
      <c r="Z411" s="79"/>
      <c r="AA411" s="79"/>
      <c r="AB411" s="71"/>
      <c r="AC411" s="79"/>
      <c r="AD411" s="79"/>
      <c r="AE411" s="79"/>
      <c r="AF411" s="79"/>
      <c r="AG411" s="79"/>
      <c r="AK411" s="78"/>
    </row>
    <row r="412" spans="1:37" x14ac:dyDescent="0.15">
      <c r="B412" s="73"/>
      <c r="C412" s="78"/>
      <c r="D412" s="78"/>
      <c r="P412" s="72"/>
      <c r="Q412" s="72"/>
      <c r="R412" s="72"/>
      <c r="S412" s="72"/>
      <c r="T412" s="72"/>
      <c r="U412" s="72"/>
      <c r="V412" s="72"/>
      <c r="W412" s="72"/>
      <c r="X412" s="72"/>
      <c r="Y412" s="72"/>
      <c r="Z412" s="79"/>
      <c r="AA412" s="79"/>
      <c r="AB412" s="71"/>
      <c r="AC412" s="79"/>
      <c r="AD412" s="79"/>
      <c r="AE412" s="79"/>
      <c r="AF412" s="79"/>
      <c r="AG412" s="79"/>
      <c r="AK412" s="78"/>
    </row>
    <row r="413" spans="1:37" x14ac:dyDescent="0.15">
      <c r="B413" s="73"/>
      <c r="C413" s="78"/>
      <c r="D413" s="78"/>
      <c r="P413" s="72"/>
      <c r="Q413" s="72"/>
      <c r="R413" s="72"/>
      <c r="S413" s="72"/>
      <c r="T413" s="72"/>
      <c r="U413" s="72"/>
      <c r="V413" s="72"/>
      <c r="W413" s="72"/>
      <c r="X413" s="72"/>
      <c r="Y413" s="72"/>
      <c r="Z413" s="79"/>
      <c r="AA413" s="79"/>
      <c r="AB413" s="71"/>
      <c r="AC413" s="79"/>
      <c r="AD413" s="79"/>
      <c r="AE413" s="79"/>
      <c r="AF413" s="79"/>
      <c r="AG413" s="79"/>
      <c r="AK413" s="78"/>
    </row>
    <row r="414" spans="1:37" x14ac:dyDescent="0.15">
      <c r="B414" s="73"/>
      <c r="C414" s="78"/>
      <c r="D414" s="78"/>
      <c r="P414" s="72"/>
      <c r="Q414" s="72"/>
      <c r="R414" s="72"/>
      <c r="S414" s="72"/>
      <c r="T414" s="72"/>
      <c r="U414" s="72"/>
      <c r="V414" s="72"/>
      <c r="W414" s="72"/>
      <c r="X414" s="72"/>
      <c r="Y414" s="72"/>
      <c r="Z414" s="79"/>
      <c r="AA414" s="79"/>
      <c r="AB414" s="71"/>
      <c r="AC414" s="79"/>
      <c r="AD414" s="79"/>
      <c r="AE414" s="79"/>
      <c r="AF414" s="79"/>
      <c r="AG414" s="79"/>
      <c r="AK414" s="78"/>
    </row>
    <row r="415" spans="1:37" x14ac:dyDescent="0.15">
      <c r="B415" s="73"/>
      <c r="C415" s="78"/>
      <c r="D415" s="78"/>
      <c r="P415" s="72"/>
      <c r="Q415" s="72"/>
      <c r="R415" s="72"/>
      <c r="S415" s="72"/>
      <c r="T415" s="72"/>
      <c r="U415" s="72"/>
      <c r="V415" s="72"/>
      <c r="W415" s="72"/>
      <c r="X415" s="72"/>
      <c r="Y415" s="72"/>
      <c r="Z415" s="79"/>
      <c r="AA415" s="79"/>
      <c r="AB415" s="71"/>
      <c r="AC415" s="79"/>
      <c r="AD415" s="79"/>
      <c r="AE415" s="79"/>
      <c r="AF415" s="79"/>
      <c r="AG415" s="79"/>
      <c r="AK415" s="78"/>
    </row>
    <row r="416" spans="1:37" x14ac:dyDescent="0.15">
      <c r="B416" s="73"/>
      <c r="C416" s="78"/>
      <c r="D416" s="78"/>
      <c r="P416" s="72"/>
      <c r="Q416" s="72"/>
      <c r="R416" s="72"/>
      <c r="S416" s="72"/>
      <c r="T416" s="72"/>
      <c r="U416" s="72"/>
      <c r="V416" s="72"/>
      <c r="W416" s="72"/>
      <c r="X416" s="72"/>
      <c r="Y416" s="72"/>
      <c r="Z416" s="79"/>
      <c r="AA416" s="79"/>
      <c r="AB416" s="71"/>
      <c r="AC416" s="79"/>
      <c r="AD416" s="79"/>
      <c r="AE416" s="79"/>
      <c r="AF416" s="79"/>
      <c r="AG416" s="79"/>
      <c r="AK416" s="78"/>
    </row>
    <row r="417" spans="2:37" x14ac:dyDescent="0.15">
      <c r="B417" s="73"/>
      <c r="C417" s="78"/>
      <c r="D417" s="78"/>
      <c r="M417" s="72"/>
      <c r="N417" s="72"/>
      <c r="O417" s="72"/>
      <c r="P417" s="72"/>
      <c r="Q417" s="72"/>
      <c r="R417" s="72"/>
      <c r="S417" s="72"/>
      <c r="T417" s="72"/>
      <c r="U417" s="72"/>
      <c r="V417" s="72"/>
      <c r="W417" s="72"/>
      <c r="X417" s="72"/>
      <c r="Y417" s="72"/>
      <c r="Z417" s="79"/>
      <c r="AA417" s="79"/>
      <c r="AB417" s="71"/>
      <c r="AC417" s="79"/>
      <c r="AD417" s="79"/>
      <c r="AE417" s="79"/>
      <c r="AF417" s="79"/>
      <c r="AG417" s="79"/>
      <c r="AK417" s="78"/>
    </row>
    <row r="418" spans="2:37" x14ac:dyDescent="0.15">
      <c r="B418" s="73"/>
      <c r="C418" s="78"/>
      <c r="D418" s="78"/>
      <c r="M418" s="72"/>
      <c r="N418" s="72"/>
      <c r="O418" s="72"/>
      <c r="P418" s="72"/>
      <c r="Q418" s="72"/>
      <c r="R418" s="72"/>
      <c r="S418" s="72"/>
      <c r="T418" s="72"/>
      <c r="U418" s="72"/>
      <c r="V418" s="92"/>
      <c r="W418" s="72"/>
      <c r="X418" s="72"/>
      <c r="Y418" s="72"/>
      <c r="Z418" s="79"/>
      <c r="AA418" s="79"/>
      <c r="AB418" s="71"/>
      <c r="AC418" s="79"/>
      <c r="AD418" s="79"/>
      <c r="AE418" s="79"/>
      <c r="AF418" s="79"/>
      <c r="AG418" s="79"/>
      <c r="AK418" s="78"/>
    </row>
    <row r="419" spans="2:37" x14ac:dyDescent="0.15">
      <c r="C419" s="78"/>
      <c r="D419" s="78"/>
      <c r="O419" s="72"/>
      <c r="P419" s="72"/>
      <c r="Q419" s="72"/>
      <c r="R419" s="72"/>
      <c r="S419" s="72"/>
      <c r="T419" s="72"/>
      <c r="U419" s="72"/>
      <c r="V419" s="72"/>
      <c r="W419" s="72"/>
      <c r="X419" s="72"/>
      <c r="Y419" s="72"/>
      <c r="Z419" s="79"/>
      <c r="AA419" s="79"/>
      <c r="AB419" s="71"/>
      <c r="AC419" s="79"/>
      <c r="AD419" s="79"/>
      <c r="AE419" s="79"/>
      <c r="AF419" s="79"/>
      <c r="AG419" s="79"/>
      <c r="AK419" s="78"/>
    </row>
    <row r="420" spans="2:37" x14ac:dyDescent="0.15">
      <c r="B420" s="73"/>
      <c r="C420" s="78"/>
      <c r="D420" s="78"/>
      <c r="M420" s="72"/>
      <c r="N420" s="72"/>
      <c r="O420" s="72"/>
      <c r="P420" s="72"/>
      <c r="Q420" s="72"/>
      <c r="R420" s="72"/>
      <c r="S420" s="72"/>
      <c r="T420" s="72"/>
      <c r="U420" s="72"/>
      <c r="V420" s="72"/>
      <c r="W420" s="72"/>
      <c r="X420" s="72"/>
      <c r="Y420" s="72"/>
      <c r="Z420" s="79"/>
      <c r="AA420" s="79"/>
      <c r="AB420" s="71"/>
      <c r="AC420" s="79"/>
      <c r="AD420" s="79"/>
      <c r="AE420" s="79"/>
      <c r="AF420" s="79"/>
      <c r="AG420" s="79"/>
      <c r="AK420" s="78"/>
    </row>
    <row r="421" spans="2:37" x14ac:dyDescent="0.15">
      <c r="B421" s="73"/>
      <c r="C421" s="78"/>
      <c r="D421" s="78"/>
      <c r="M421" s="72"/>
      <c r="N421" s="72"/>
      <c r="O421" s="72"/>
      <c r="P421" s="72"/>
      <c r="Q421" s="72"/>
      <c r="R421" s="72"/>
      <c r="S421" s="72"/>
      <c r="T421" s="72"/>
      <c r="U421" s="72"/>
      <c r="V421" s="72"/>
      <c r="W421" s="72"/>
      <c r="X421" s="72"/>
      <c r="Y421" s="72"/>
      <c r="Z421" s="79"/>
      <c r="AA421" s="79"/>
      <c r="AB421" s="71"/>
      <c r="AC421" s="79"/>
      <c r="AD421" s="79"/>
      <c r="AE421" s="79"/>
      <c r="AF421" s="79"/>
      <c r="AG421" s="79"/>
      <c r="AK421" s="78"/>
    </row>
    <row r="422" spans="2:37" x14ac:dyDescent="0.15">
      <c r="B422" s="73"/>
      <c r="C422" s="78"/>
      <c r="D422" s="78"/>
      <c r="M422" s="72"/>
      <c r="N422" s="72"/>
      <c r="O422" s="72"/>
      <c r="P422" s="72"/>
      <c r="Q422" s="72"/>
      <c r="R422" s="72"/>
      <c r="S422" s="72"/>
      <c r="T422" s="72"/>
      <c r="U422" s="72"/>
      <c r="V422" s="72"/>
      <c r="W422" s="72"/>
      <c r="X422" s="72"/>
      <c r="Y422" s="72"/>
      <c r="Z422" s="79"/>
      <c r="AA422" s="79"/>
      <c r="AB422" s="71"/>
      <c r="AC422" s="79"/>
      <c r="AD422" s="79"/>
      <c r="AE422" s="79"/>
      <c r="AF422" s="79"/>
      <c r="AG422" s="79"/>
      <c r="AK422" s="78"/>
    </row>
    <row r="423" spans="2:37" x14ac:dyDescent="0.15">
      <c r="B423" s="73"/>
      <c r="C423" s="78"/>
      <c r="D423" s="78"/>
      <c r="O423" s="72"/>
      <c r="P423" s="72"/>
      <c r="Q423" s="72"/>
      <c r="R423" s="72"/>
      <c r="S423" s="72"/>
      <c r="T423" s="72"/>
      <c r="U423" s="72"/>
      <c r="V423" s="72"/>
      <c r="W423" s="72"/>
      <c r="X423" s="72"/>
      <c r="Y423" s="72"/>
      <c r="Z423" s="79"/>
      <c r="AA423" s="79"/>
      <c r="AB423" s="71"/>
      <c r="AC423" s="79"/>
      <c r="AD423" s="79"/>
      <c r="AE423" s="79"/>
      <c r="AF423" s="79"/>
      <c r="AG423" s="79"/>
      <c r="AK423" s="78"/>
    </row>
    <row r="424" spans="2:37" x14ac:dyDescent="0.15">
      <c r="B424" s="73"/>
      <c r="C424" s="78"/>
      <c r="D424" s="78"/>
      <c r="M424" s="72"/>
      <c r="N424" s="72"/>
      <c r="P424" s="72"/>
      <c r="Q424" s="72"/>
      <c r="R424" s="72"/>
      <c r="S424" s="72"/>
      <c r="T424" s="72"/>
      <c r="U424" s="72"/>
      <c r="V424" s="72"/>
      <c r="W424" s="72"/>
      <c r="X424" s="72"/>
      <c r="Y424" s="72"/>
      <c r="Z424" s="79"/>
      <c r="AA424" s="79"/>
      <c r="AB424" s="71"/>
      <c r="AC424" s="79"/>
      <c r="AD424" s="79"/>
      <c r="AE424" s="79"/>
      <c r="AF424" s="79"/>
      <c r="AG424" s="79"/>
      <c r="AK424" s="78"/>
    </row>
    <row r="425" spans="2:37" x14ac:dyDescent="0.15">
      <c r="B425" s="73"/>
      <c r="C425" s="78"/>
      <c r="D425" s="78"/>
      <c r="M425" s="72"/>
      <c r="N425" s="72"/>
      <c r="O425" s="72"/>
      <c r="P425" s="72"/>
      <c r="Q425" s="72"/>
      <c r="R425" s="72"/>
      <c r="S425" s="72"/>
      <c r="T425" s="72"/>
      <c r="U425" s="72"/>
      <c r="V425" s="72"/>
      <c r="W425" s="72"/>
      <c r="X425" s="72"/>
      <c r="Y425" s="72"/>
      <c r="Z425" s="79"/>
      <c r="AA425" s="79"/>
      <c r="AB425" s="71"/>
      <c r="AC425" s="79"/>
      <c r="AD425" s="79"/>
      <c r="AE425" s="79"/>
      <c r="AF425" s="79"/>
      <c r="AG425" s="79"/>
      <c r="AK425" s="78"/>
    </row>
    <row r="426" spans="2:37" x14ac:dyDescent="0.15">
      <c r="B426" s="73"/>
      <c r="C426" s="78"/>
      <c r="D426" s="78"/>
      <c r="M426" s="72"/>
      <c r="N426" s="72"/>
      <c r="O426" s="72"/>
      <c r="P426" s="72"/>
      <c r="Q426" s="72"/>
      <c r="R426" s="72"/>
      <c r="S426" s="72"/>
      <c r="T426" s="72"/>
      <c r="U426" s="72"/>
      <c r="V426" s="72"/>
      <c r="W426" s="72"/>
      <c r="X426" s="72"/>
      <c r="Y426" s="72"/>
      <c r="Z426" s="79"/>
      <c r="AA426" s="79"/>
      <c r="AB426" s="71"/>
      <c r="AC426" s="79"/>
      <c r="AD426" s="79"/>
      <c r="AE426" s="79"/>
      <c r="AF426" s="79"/>
      <c r="AG426" s="79"/>
      <c r="AK426" s="78"/>
    </row>
    <row r="427" spans="2:37" x14ac:dyDescent="0.15">
      <c r="AB427" s="71"/>
      <c r="AK427" s="78"/>
    </row>
    <row r="428" spans="2:37" x14ac:dyDescent="0.15">
      <c r="AB428" s="71"/>
      <c r="AK428" s="78"/>
    </row>
    <row r="429" spans="2:37" x14ac:dyDescent="0.15">
      <c r="AB429" s="71"/>
      <c r="AK429" s="78"/>
    </row>
    <row r="430" spans="2:37" x14ac:dyDescent="0.15">
      <c r="AB430" s="71"/>
      <c r="AK430" s="78"/>
    </row>
    <row r="431" spans="2:37" x14ac:dyDescent="0.15">
      <c r="AB431" s="71"/>
      <c r="AK431" s="78"/>
    </row>
    <row r="432" spans="2:37" x14ac:dyDescent="0.15">
      <c r="AB432" s="71"/>
      <c r="AK432" s="78"/>
    </row>
    <row r="433" spans="28:37" x14ac:dyDescent="0.15">
      <c r="AB433" s="71"/>
      <c r="AK433" s="78"/>
    </row>
    <row r="434" spans="28:37" x14ac:dyDescent="0.15">
      <c r="AB434" s="71"/>
      <c r="AK434" s="78"/>
    </row>
    <row r="435" spans="28:37" x14ac:dyDescent="0.15">
      <c r="AB435" s="71"/>
      <c r="AK435" s="78"/>
    </row>
    <row r="436" spans="28:37" x14ac:dyDescent="0.15">
      <c r="AB436" s="71"/>
      <c r="AK436" s="78"/>
    </row>
    <row r="437" spans="28:37" x14ac:dyDescent="0.15">
      <c r="AB437" s="71"/>
      <c r="AK437" s="78"/>
    </row>
    <row r="438" spans="28:37" x14ac:dyDescent="0.15">
      <c r="AB438" s="71"/>
      <c r="AK438" s="78"/>
    </row>
    <row r="439" spans="28:37" x14ac:dyDescent="0.15">
      <c r="AB439" s="71"/>
      <c r="AK439" s="78"/>
    </row>
    <row r="440" spans="28:37" x14ac:dyDescent="0.15">
      <c r="AB440" s="71"/>
      <c r="AK440" s="78"/>
    </row>
    <row r="441" spans="28:37" x14ac:dyDescent="0.15">
      <c r="AB441" s="71"/>
      <c r="AK441" s="78"/>
    </row>
    <row r="442" spans="28:37" x14ac:dyDescent="0.15">
      <c r="AB442" s="71"/>
      <c r="AK442" s="78"/>
    </row>
    <row r="443" spans="28:37" x14ac:dyDescent="0.15">
      <c r="AB443" s="71"/>
      <c r="AK443" s="78"/>
    </row>
    <row r="444" spans="28:37" x14ac:dyDescent="0.15">
      <c r="AB444" s="71"/>
      <c r="AK444" s="78"/>
    </row>
    <row r="445" spans="28:37" x14ac:dyDescent="0.15">
      <c r="AB445" s="71"/>
      <c r="AK445" s="78"/>
    </row>
    <row r="446" spans="28:37" x14ac:dyDescent="0.15">
      <c r="AB446" s="71"/>
      <c r="AK446" s="78"/>
    </row>
    <row r="447" spans="28:37" x14ac:dyDescent="0.15">
      <c r="AB447" s="71"/>
      <c r="AK447" s="78"/>
    </row>
    <row r="448" spans="28:37" x14ac:dyDescent="0.15">
      <c r="AB448" s="71"/>
      <c r="AK448" s="78"/>
    </row>
    <row r="449" spans="28:37" x14ac:dyDescent="0.15">
      <c r="AB449" s="71"/>
      <c r="AK449" s="78"/>
    </row>
    <row r="450" spans="28:37" x14ac:dyDescent="0.15">
      <c r="AB450" s="71"/>
      <c r="AK450" s="78"/>
    </row>
    <row r="451" spans="28:37" x14ac:dyDescent="0.15">
      <c r="AB451" s="71"/>
      <c r="AK451" s="78"/>
    </row>
    <row r="452" spans="28:37" x14ac:dyDescent="0.15">
      <c r="AB452" s="71"/>
      <c r="AK452" s="78"/>
    </row>
    <row r="453" spans="28:37" x14ac:dyDescent="0.15">
      <c r="AB453" s="71"/>
      <c r="AK453" s="78"/>
    </row>
    <row r="454" spans="28:37" x14ac:dyDescent="0.15">
      <c r="AB454" s="71"/>
      <c r="AK454" s="78"/>
    </row>
    <row r="455" spans="28:37" x14ac:dyDescent="0.15">
      <c r="AB455" s="71"/>
      <c r="AK455" s="78"/>
    </row>
    <row r="456" spans="28:37" x14ac:dyDescent="0.15">
      <c r="AB456" s="71"/>
      <c r="AK456" s="78"/>
    </row>
    <row r="457" spans="28:37" x14ac:dyDescent="0.15">
      <c r="AB457" s="71"/>
      <c r="AK457" s="78"/>
    </row>
    <row r="458" spans="28:37" x14ac:dyDescent="0.15">
      <c r="AB458" s="71"/>
      <c r="AK458" s="78"/>
    </row>
    <row r="459" spans="28:37" x14ac:dyDescent="0.15">
      <c r="AB459" s="71"/>
      <c r="AK459" s="78"/>
    </row>
    <row r="460" spans="28:37" x14ac:dyDescent="0.15">
      <c r="AB460" s="71"/>
      <c r="AK460" s="78"/>
    </row>
    <row r="461" spans="28:37" x14ac:dyDescent="0.15">
      <c r="AB461" s="71"/>
      <c r="AK461" s="78"/>
    </row>
    <row r="462" spans="28:37" x14ac:dyDescent="0.15">
      <c r="AB462" s="71"/>
      <c r="AK462" s="78"/>
    </row>
    <row r="463" spans="28:37" x14ac:dyDescent="0.15">
      <c r="AB463" s="71"/>
      <c r="AK463" s="78"/>
    </row>
    <row r="464" spans="28:37" x14ac:dyDescent="0.15">
      <c r="AB464" s="71"/>
      <c r="AK464" s="78"/>
    </row>
    <row r="465" spans="28:37" x14ac:dyDescent="0.15">
      <c r="AB465" s="71"/>
      <c r="AK465" s="78"/>
    </row>
    <row r="466" spans="28:37" x14ac:dyDescent="0.15">
      <c r="AB466" s="71"/>
      <c r="AK466" s="78"/>
    </row>
    <row r="467" spans="28:37" x14ac:dyDescent="0.15">
      <c r="AB467" s="71"/>
      <c r="AK467" s="78"/>
    </row>
    <row r="468" spans="28:37" x14ac:dyDescent="0.15">
      <c r="AB468" s="71"/>
      <c r="AK468" s="78"/>
    </row>
    <row r="469" spans="28:37" x14ac:dyDescent="0.15">
      <c r="AB469" s="71"/>
      <c r="AK469" s="78"/>
    </row>
    <row r="470" spans="28:37" x14ac:dyDescent="0.15">
      <c r="AB470" s="71"/>
      <c r="AK470" s="78"/>
    </row>
    <row r="471" spans="28:37" x14ac:dyDescent="0.15">
      <c r="AB471" s="71"/>
      <c r="AK471" s="78"/>
    </row>
    <row r="472" spans="28:37" x14ac:dyDescent="0.15">
      <c r="AB472" s="71"/>
      <c r="AK472" s="78"/>
    </row>
    <row r="473" spans="28:37" x14ac:dyDescent="0.15">
      <c r="AB473" s="71"/>
      <c r="AK473" s="78"/>
    </row>
    <row r="474" spans="28:37" x14ac:dyDescent="0.15">
      <c r="AB474" s="71"/>
      <c r="AK474" s="78"/>
    </row>
    <row r="475" spans="28:37" x14ac:dyDescent="0.15">
      <c r="AB475" s="71"/>
      <c r="AK475" s="78"/>
    </row>
    <row r="476" spans="28:37" x14ac:dyDescent="0.15">
      <c r="AB476" s="71"/>
      <c r="AK476" s="78"/>
    </row>
    <row r="477" spans="28:37" x14ac:dyDescent="0.15">
      <c r="AB477" s="71"/>
      <c r="AK477" s="78"/>
    </row>
    <row r="478" spans="28:37" x14ac:dyDescent="0.15">
      <c r="AB478" s="71"/>
      <c r="AK478" s="78"/>
    </row>
    <row r="479" spans="28:37" x14ac:dyDescent="0.15">
      <c r="AB479" s="71"/>
      <c r="AK479" s="78"/>
    </row>
    <row r="480" spans="28:37" x14ac:dyDescent="0.15">
      <c r="AB480" s="71"/>
      <c r="AK480" s="78"/>
    </row>
    <row r="481" spans="28:37" x14ac:dyDescent="0.15">
      <c r="AB481" s="71"/>
      <c r="AK481" s="78"/>
    </row>
    <row r="482" spans="28:37" x14ac:dyDescent="0.15">
      <c r="AB482" s="71"/>
      <c r="AK482" s="78"/>
    </row>
    <row r="483" spans="28:37" x14ac:dyDescent="0.15">
      <c r="AB483" s="71"/>
      <c r="AK483" s="78"/>
    </row>
    <row r="484" spans="28:37" x14ac:dyDescent="0.15">
      <c r="AB484" s="71"/>
      <c r="AK484" s="78"/>
    </row>
    <row r="485" spans="28:37" x14ac:dyDescent="0.15">
      <c r="AB485" s="71"/>
      <c r="AK485" s="78"/>
    </row>
    <row r="486" spans="28:37" x14ac:dyDescent="0.15">
      <c r="AB486" s="71"/>
      <c r="AK486" s="78"/>
    </row>
    <row r="487" spans="28:37" x14ac:dyDescent="0.15">
      <c r="AB487" s="71"/>
      <c r="AK487" s="78"/>
    </row>
    <row r="488" spans="28:37" x14ac:dyDescent="0.15">
      <c r="AB488" s="71"/>
      <c r="AK488" s="78"/>
    </row>
    <row r="489" spans="28:37" x14ac:dyDescent="0.15">
      <c r="AB489" s="71"/>
      <c r="AK489" s="78"/>
    </row>
    <row r="490" spans="28:37" x14ac:dyDescent="0.15">
      <c r="AB490" s="71"/>
      <c r="AK490" s="78"/>
    </row>
    <row r="491" spans="28:37" x14ac:dyDescent="0.15">
      <c r="AB491" s="71"/>
      <c r="AK491" s="78"/>
    </row>
    <row r="492" spans="28:37" x14ac:dyDescent="0.15">
      <c r="AB492" s="71"/>
      <c r="AK492" s="78"/>
    </row>
    <row r="493" spans="28:37" x14ac:dyDescent="0.15">
      <c r="AB493" s="71"/>
      <c r="AK493" s="78"/>
    </row>
    <row r="494" spans="28:37" x14ac:dyDescent="0.15">
      <c r="AB494" s="71"/>
      <c r="AK494" s="78"/>
    </row>
    <row r="495" spans="28:37" x14ac:dyDescent="0.15">
      <c r="AB495" s="71"/>
      <c r="AK495" s="78"/>
    </row>
    <row r="496" spans="28:37" x14ac:dyDescent="0.15">
      <c r="AB496" s="71"/>
      <c r="AK496" s="78"/>
    </row>
    <row r="497" spans="28:37" x14ac:dyDescent="0.15">
      <c r="AB497" s="71"/>
      <c r="AK497" s="78"/>
    </row>
    <row r="498" spans="28:37" x14ac:dyDescent="0.15">
      <c r="AB498" s="71"/>
      <c r="AK498" s="78"/>
    </row>
    <row r="499" spans="28:37" x14ac:dyDescent="0.15">
      <c r="AB499" s="71"/>
      <c r="AK499" s="78"/>
    </row>
    <row r="500" spans="28:37" x14ac:dyDescent="0.15">
      <c r="AB500" s="71"/>
      <c r="AK500" s="78"/>
    </row>
    <row r="501" spans="28:37" x14ac:dyDescent="0.15">
      <c r="AB501" s="71"/>
      <c r="AK501" s="78"/>
    </row>
    <row r="502" spans="28:37" x14ac:dyDescent="0.15">
      <c r="AB502" s="71"/>
      <c r="AK502" s="78"/>
    </row>
    <row r="503" spans="28:37" x14ac:dyDescent="0.15">
      <c r="AB503" s="71"/>
      <c r="AK503" s="78"/>
    </row>
    <row r="504" spans="28:37" x14ac:dyDescent="0.15">
      <c r="AB504" s="71"/>
      <c r="AK504" s="78"/>
    </row>
    <row r="505" spans="28:37" x14ac:dyDescent="0.15">
      <c r="AB505" s="71"/>
      <c r="AK505" s="78"/>
    </row>
    <row r="506" spans="28:37" x14ac:dyDescent="0.15">
      <c r="AB506" s="71"/>
      <c r="AK506" s="78"/>
    </row>
    <row r="507" spans="28:37" x14ac:dyDescent="0.15">
      <c r="AB507" s="71"/>
      <c r="AK507" s="78"/>
    </row>
    <row r="508" spans="28:37" x14ac:dyDescent="0.15">
      <c r="AB508" s="71"/>
      <c r="AK508" s="78"/>
    </row>
    <row r="509" spans="28:37" x14ac:dyDescent="0.15">
      <c r="AB509" s="71"/>
      <c r="AK509" s="78"/>
    </row>
    <row r="510" spans="28:37" x14ac:dyDescent="0.15">
      <c r="AB510" s="71"/>
      <c r="AK510" s="78"/>
    </row>
    <row r="511" spans="28:37" x14ac:dyDescent="0.15">
      <c r="AB511" s="71"/>
      <c r="AK511" s="78"/>
    </row>
    <row r="512" spans="28:37" x14ac:dyDescent="0.15">
      <c r="AB512" s="71"/>
      <c r="AK512" s="78"/>
    </row>
    <row r="513" spans="28:37" x14ac:dyDescent="0.15">
      <c r="AB513" s="71"/>
      <c r="AK513" s="78"/>
    </row>
    <row r="514" spans="28:37" x14ac:dyDescent="0.15">
      <c r="AB514" s="71"/>
      <c r="AK514" s="78"/>
    </row>
    <row r="515" spans="28:37" x14ac:dyDescent="0.15">
      <c r="AB515" s="71"/>
      <c r="AK515" s="78"/>
    </row>
    <row r="516" spans="28:37" x14ac:dyDescent="0.15">
      <c r="AB516" s="71"/>
      <c r="AK516" s="78"/>
    </row>
    <row r="517" spans="28:37" x14ac:dyDescent="0.15">
      <c r="AB517" s="71"/>
      <c r="AK517" s="78"/>
    </row>
    <row r="518" spans="28:37" x14ac:dyDescent="0.15">
      <c r="AB518" s="71"/>
      <c r="AK518" s="78"/>
    </row>
    <row r="519" spans="28:37" x14ac:dyDescent="0.15">
      <c r="AB519" s="71"/>
      <c r="AK519" s="78"/>
    </row>
    <row r="520" spans="28:37" x14ac:dyDescent="0.15">
      <c r="AB520" s="71"/>
      <c r="AK520" s="78"/>
    </row>
    <row r="521" spans="28:37" x14ac:dyDescent="0.15">
      <c r="AB521" s="71"/>
      <c r="AK521" s="78"/>
    </row>
    <row r="522" spans="28:37" x14ac:dyDescent="0.15">
      <c r="AB522" s="71"/>
      <c r="AK522" s="78"/>
    </row>
    <row r="523" spans="28:37" x14ac:dyDescent="0.15">
      <c r="AB523" s="71"/>
      <c r="AK523" s="78"/>
    </row>
    <row r="524" spans="28:37" x14ac:dyDescent="0.15">
      <c r="AB524" s="71"/>
      <c r="AK524" s="78"/>
    </row>
    <row r="525" spans="28:37" x14ac:dyDescent="0.15">
      <c r="AB525" s="71"/>
      <c r="AK525" s="78"/>
    </row>
    <row r="526" spans="28:37" x14ac:dyDescent="0.15">
      <c r="AB526" s="71"/>
      <c r="AK526" s="78"/>
    </row>
    <row r="527" spans="28:37" x14ac:dyDescent="0.15">
      <c r="AB527" s="71"/>
      <c r="AK527" s="78"/>
    </row>
    <row r="528" spans="28:37" x14ac:dyDescent="0.15">
      <c r="AB528" s="71"/>
      <c r="AK528" s="78"/>
    </row>
    <row r="529" spans="28:37" x14ac:dyDescent="0.15">
      <c r="AB529" s="71"/>
      <c r="AK529" s="78"/>
    </row>
    <row r="530" spans="28:37" x14ac:dyDescent="0.15">
      <c r="AB530" s="71"/>
      <c r="AK530" s="78"/>
    </row>
    <row r="531" spans="28:37" x14ac:dyDescent="0.15">
      <c r="AB531" s="71"/>
      <c r="AK531" s="78"/>
    </row>
    <row r="532" spans="28:37" x14ac:dyDescent="0.15">
      <c r="AB532" s="71"/>
      <c r="AK532" s="78"/>
    </row>
    <row r="533" spans="28:37" x14ac:dyDescent="0.15">
      <c r="AB533" s="71"/>
      <c r="AK533" s="78"/>
    </row>
    <row r="534" spans="28:37" x14ac:dyDescent="0.15">
      <c r="AB534" s="71"/>
      <c r="AK534" s="78"/>
    </row>
    <row r="535" spans="28:37" x14ac:dyDescent="0.15">
      <c r="AB535" s="71"/>
      <c r="AK535" s="78"/>
    </row>
    <row r="536" spans="28:37" x14ac:dyDescent="0.15">
      <c r="AB536" s="71"/>
      <c r="AK536" s="78"/>
    </row>
    <row r="537" spans="28:37" x14ac:dyDescent="0.15">
      <c r="AB537" s="71"/>
      <c r="AK537" s="78"/>
    </row>
    <row r="538" spans="28:37" x14ac:dyDescent="0.15">
      <c r="AB538" s="71"/>
      <c r="AK538" s="78"/>
    </row>
    <row r="539" spans="28:37" x14ac:dyDescent="0.15">
      <c r="AB539" s="71"/>
      <c r="AK539" s="78"/>
    </row>
    <row r="540" spans="28:37" x14ac:dyDescent="0.15">
      <c r="AB540" s="71"/>
      <c r="AK540" s="78"/>
    </row>
    <row r="541" spans="28:37" x14ac:dyDescent="0.15">
      <c r="AB541" s="71"/>
      <c r="AK541" s="78"/>
    </row>
    <row r="542" spans="28:37" x14ac:dyDescent="0.15">
      <c r="AB542" s="71"/>
      <c r="AK542" s="78"/>
    </row>
    <row r="543" spans="28:37" x14ac:dyDescent="0.15">
      <c r="AB543" s="71"/>
      <c r="AK543" s="78"/>
    </row>
    <row r="544" spans="28:37" x14ac:dyDescent="0.15">
      <c r="AB544" s="71"/>
      <c r="AK544" s="78"/>
    </row>
    <row r="545" spans="28:37" x14ac:dyDescent="0.15">
      <c r="AB545" s="71"/>
      <c r="AK545" s="78"/>
    </row>
    <row r="546" spans="28:37" x14ac:dyDescent="0.15">
      <c r="AB546" s="71"/>
      <c r="AK546" s="78"/>
    </row>
    <row r="547" spans="28:37" x14ac:dyDescent="0.15">
      <c r="AB547" s="71"/>
      <c r="AK547" s="78"/>
    </row>
    <row r="548" spans="28:37" x14ac:dyDescent="0.15">
      <c r="AB548" s="71"/>
      <c r="AK548" s="78"/>
    </row>
    <row r="549" spans="28:37" x14ac:dyDescent="0.15">
      <c r="AB549" s="71"/>
      <c r="AK549" s="78"/>
    </row>
    <row r="550" spans="28:37" x14ac:dyDescent="0.15">
      <c r="AB550" s="71"/>
      <c r="AK550" s="78"/>
    </row>
    <row r="551" spans="28:37" x14ac:dyDescent="0.15">
      <c r="AB551" s="71"/>
      <c r="AK551" s="78"/>
    </row>
    <row r="552" spans="28:37" x14ac:dyDescent="0.15">
      <c r="AB552" s="71"/>
      <c r="AK552" s="78"/>
    </row>
    <row r="553" spans="28:37" x14ac:dyDescent="0.15">
      <c r="AB553" s="71"/>
      <c r="AK553" s="78"/>
    </row>
    <row r="554" spans="28:37" x14ac:dyDescent="0.15">
      <c r="AB554" s="71"/>
      <c r="AK554" s="78"/>
    </row>
    <row r="555" spans="28:37" x14ac:dyDescent="0.15">
      <c r="AB555" s="71"/>
      <c r="AK555" s="78"/>
    </row>
    <row r="556" spans="28:37" x14ac:dyDescent="0.15">
      <c r="AB556" s="71"/>
      <c r="AK556" s="78"/>
    </row>
    <row r="557" spans="28:37" x14ac:dyDescent="0.15">
      <c r="AB557" s="71"/>
      <c r="AK557" s="78"/>
    </row>
    <row r="558" spans="28:37" x14ac:dyDescent="0.15">
      <c r="AB558" s="71"/>
      <c r="AK558" s="78"/>
    </row>
    <row r="559" spans="28:37" x14ac:dyDescent="0.15">
      <c r="AB559" s="71"/>
      <c r="AK559" s="78"/>
    </row>
    <row r="560" spans="28:37" x14ac:dyDescent="0.15">
      <c r="AB560" s="71"/>
      <c r="AK560" s="78"/>
    </row>
    <row r="561" spans="28:37" x14ac:dyDescent="0.15">
      <c r="AB561" s="71"/>
      <c r="AK561" s="78"/>
    </row>
    <row r="562" spans="28:37" x14ac:dyDescent="0.15">
      <c r="AB562" s="71"/>
      <c r="AK562" s="78"/>
    </row>
    <row r="563" spans="28:37" x14ac:dyDescent="0.15">
      <c r="AB563" s="71"/>
      <c r="AK563" s="78"/>
    </row>
    <row r="564" spans="28:37" x14ac:dyDescent="0.15">
      <c r="AB564" s="71"/>
      <c r="AK564" s="78"/>
    </row>
    <row r="565" spans="28:37" x14ac:dyDescent="0.15">
      <c r="AB565" s="71"/>
      <c r="AK565" s="78"/>
    </row>
    <row r="566" spans="28:37" x14ac:dyDescent="0.15">
      <c r="AB566" s="71"/>
      <c r="AK566" s="78"/>
    </row>
    <row r="567" spans="28:37" x14ac:dyDescent="0.15">
      <c r="AB567" s="71"/>
      <c r="AK567" s="78"/>
    </row>
    <row r="568" spans="28:37" x14ac:dyDescent="0.15">
      <c r="AB568" s="71"/>
      <c r="AK568" s="78"/>
    </row>
    <row r="569" spans="28:37" x14ac:dyDescent="0.15">
      <c r="AB569" s="71"/>
      <c r="AK569" s="78"/>
    </row>
    <row r="570" spans="28:37" x14ac:dyDescent="0.15">
      <c r="AB570" s="71"/>
      <c r="AK570" s="78"/>
    </row>
    <row r="571" spans="28:37" x14ac:dyDescent="0.15">
      <c r="AB571" s="71"/>
      <c r="AK571" s="78"/>
    </row>
    <row r="572" spans="28:37" x14ac:dyDescent="0.15">
      <c r="AB572" s="71"/>
      <c r="AK572" s="78"/>
    </row>
    <row r="573" spans="28:37" x14ac:dyDescent="0.15">
      <c r="AB573" s="71"/>
      <c r="AK573" s="78"/>
    </row>
    <row r="574" spans="28:37" x14ac:dyDescent="0.15">
      <c r="AB574" s="71"/>
      <c r="AK574" s="78"/>
    </row>
    <row r="575" spans="28:37" x14ac:dyDescent="0.15">
      <c r="AB575" s="71"/>
      <c r="AK575" s="78"/>
    </row>
    <row r="576" spans="28:37" x14ac:dyDescent="0.15">
      <c r="AB576" s="71"/>
      <c r="AK576" s="78"/>
    </row>
    <row r="577" spans="28:37" x14ac:dyDescent="0.15">
      <c r="AB577" s="71"/>
      <c r="AK577" s="78"/>
    </row>
    <row r="578" spans="28:37" x14ac:dyDescent="0.15">
      <c r="AB578" s="71"/>
      <c r="AK578" s="78"/>
    </row>
    <row r="579" spans="28:37" x14ac:dyDescent="0.15">
      <c r="AB579" s="71"/>
      <c r="AK579" s="78"/>
    </row>
    <row r="580" spans="28:37" x14ac:dyDescent="0.15">
      <c r="AB580" s="71"/>
      <c r="AK580" s="78"/>
    </row>
    <row r="581" spans="28:37" x14ac:dyDescent="0.15">
      <c r="AB581" s="71"/>
      <c r="AK581" s="78"/>
    </row>
    <row r="582" spans="28:37" x14ac:dyDescent="0.15">
      <c r="AB582" s="71"/>
      <c r="AK582" s="78"/>
    </row>
    <row r="583" spans="28:37" x14ac:dyDescent="0.15">
      <c r="AB583" s="71"/>
      <c r="AK583" s="78"/>
    </row>
    <row r="584" spans="28:37" x14ac:dyDescent="0.15">
      <c r="AB584" s="71"/>
      <c r="AK584" s="78"/>
    </row>
    <row r="585" spans="28:37" x14ac:dyDescent="0.15">
      <c r="AB585" s="71"/>
      <c r="AK585" s="78"/>
    </row>
    <row r="586" spans="28:37" x14ac:dyDescent="0.15">
      <c r="AB586" s="71"/>
      <c r="AK586" s="78"/>
    </row>
    <row r="587" spans="28:37" x14ac:dyDescent="0.15">
      <c r="AB587" s="71"/>
      <c r="AK587" s="78"/>
    </row>
    <row r="588" spans="28:37" x14ac:dyDescent="0.15">
      <c r="AB588" s="71"/>
      <c r="AK588" s="78"/>
    </row>
    <row r="589" spans="28:37" x14ac:dyDescent="0.15">
      <c r="AB589" s="71"/>
      <c r="AK589" s="78"/>
    </row>
    <row r="590" spans="28:37" x14ac:dyDescent="0.15">
      <c r="AB590" s="71"/>
      <c r="AK590" s="78"/>
    </row>
    <row r="591" spans="28:37" x14ac:dyDescent="0.15">
      <c r="AB591" s="71"/>
      <c r="AK591" s="78"/>
    </row>
    <row r="592" spans="28:37" x14ac:dyDescent="0.15">
      <c r="AB592" s="71"/>
      <c r="AK592" s="78"/>
    </row>
    <row r="593" spans="28:37" x14ac:dyDescent="0.15">
      <c r="AB593" s="71"/>
      <c r="AK593" s="78"/>
    </row>
    <row r="594" spans="28:37" x14ac:dyDescent="0.15">
      <c r="AB594" s="71"/>
      <c r="AK594" s="78"/>
    </row>
    <row r="595" spans="28:37" x14ac:dyDescent="0.15">
      <c r="AB595" s="71"/>
      <c r="AK595" s="78"/>
    </row>
    <row r="596" spans="28:37" x14ac:dyDescent="0.15">
      <c r="AB596" s="71"/>
      <c r="AK596" s="78"/>
    </row>
    <row r="597" spans="28:37" x14ac:dyDescent="0.15">
      <c r="AB597" s="71"/>
      <c r="AK597" s="78"/>
    </row>
    <row r="598" spans="28:37" x14ac:dyDescent="0.15">
      <c r="AB598" s="71"/>
      <c r="AK598" s="78"/>
    </row>
    <row r="599" spans="28:37" x14ac:dyDescent="0.15">
      <c r="AB599" s="71"/>
      <c r="AK599" s="78"/>
    </row>
    <row r="600" spans="28:37" x14ac:dyDescent="0.15">
      <c r="AB600" s="71"/>
      <c r="AK600" s="78"/>
    </row>
    <row r="601" spans="28:37" x14ac:dyDescent="0.15">
      <c r="AB601" s="71"/>
      <c r="AK601" s="78"/>
    </row>
    <row r="602" spans="28:37" x14ac:dyDescent="0.15">
      <c r="AB602" s="71"/>
      <c r="AK602" s="78"/>
    </row>
    <row r="603" spans="28:37" x14ac:dyDescent="0.15">
      <c r="AB603" s="71"/>
      <c r="AK603" s="78"/>
    </row>
    <row r="604" spans="28:37" x14ac:dyDescent="0.15">
      <c r="AB604" s="71"/>
      <c r="AK604" s="78"/>
    </row>
    <row r="605" spans="28:37" x14ac:dyDescent="0.15">
      <c r="AB605" s="71"/>
      <c r="AK605" s="78"/>
    </row>
    <row r="606" spans="28:37" x14ac:dyDescent="0.15">
      <c r="AB606" s="71"/>
      <c r="AK606" s="78"/>
    </row>
    <row r="607" spans="28:37" x14ac:dyDescent="0.15">
      <c r="AB607" s="71"/>
      <c r="AK607" s="78"/>
    </row>
    <row r="608" spans="28:37" x14ac:dyDescent="0.15">
      <c r="AB608" s="71"/>
      <c r="AK608" s="78"/>
    </row>
    <row r="609" spans="28:37" x14ac:dyDescent="0.15">
      <c r="AB609" s="71"/>
      <c r="AK609" s="78"/>
    </row>
    <row r="610" spans="28:37" x14ac:dyDescent="0.15">
      <c r="AB610" s="71"/>
      <c r="AK610" s="78"/>
    </row>
    <row r="611" spans="28:37" x14ac:dyDescent="0.15">
      <c r="AB611" s="71"/>
      <c r="AK611" s="78"/>
    </row>
    <row r="612" spans="28:37" x14ac:dyDescent="0.15">
      <c r="AB612" s="71"/>
      <c r="AK612" s="78"/>
    </row>
    <row r="613" spans="28:37" x14ac:dyDescent="0.15">
      <c r="AB613" s="71"/>
      <c r="AK613" s="78"/>
    </row>
    <row r="614" spans="28:37" x14ac:dyDescent="0.15">
      <c r="AB614" s="71"/>
      <c r="AK614" s="78"/>
    </row>
    <row r="615" spans="28:37" x14ac:dyDescent="0.15">
      <c r="AB615" s="71"/>
      <c r="AK615" s="78"/>
    </row>
    <row r="616" spans="28:37" x14ac:dyDescent="0.15">
      <c r="AB616" s="71"/>
      <c r="AK616" s="78"/>
    </row>
    <row r="617" spans="28:37" x14ac:dyDescent="0.15">
      <c r="AB617" s="71"/>
      <c r="AK617" s="78"/>
    </row>
    <row r="618" spans="28:37" x14ac:dyDescent="0.15">
      <c r="AB618" s="71"/>
      <c r="AK618" s="78"/>
    </row>
    <row r="619" spans="28:37" x14ac:dyDescent="0.15">
      <c r="AB619" s="71"/>
      <c r="AK619" s="78"/>
    </row>
    <row r="620" spans="28:37" x14ac:dyDescent="0.15">
      <c r="AB620" s="71"/>
      <c r="AK620" s="78"/>
    </row>
    <row r="621" spans="28:37" x14ac:dyDescent="0.15">
      <c r="AB621" s="71"/>
      <c r="AK621" s="78"/>
    </row>
    <row r="622" spans="28:37" x14ac:dyDescent="0.15">
      <c r="AB622" s="71"/>
      <c r="AK622" s="78"/>
    </row>
    <row r="623" spans="28:37" x14ac:dyDescent="0.15">
      <c r="AB623" s="71"/>
      <c r="AK623" s="78"/>
    </row>
    <row r="624" spans="28:37" x14ac:dyDescent="0.15">
      <c r="AB624" s="71"/>
      <c r="AK624" s="78"/>
    </row>
    <row r="625" spans="28:37" x14ac:dyDescent="0.15">
      <c r="AB625" s="71"/>
      <c r="AK625" s="78"/>
    </row>
    <row r="626" spans="28:37" x14ac:dyDescent="0.15">
      <c r="AB626" s="71"/>
      <c r="AK626" s="78"/>
    </row>
    <row r="627" spans="28:37" x14ac:dyDescent="0.15">
      <c r="AB627" s="71"/>
      <c r="AK627" s="78"/>
    </row>
    <row r="628" spans="28:37" x14ac:dyDescent="0.15">
      <c r="AB628" s="71"/>
      <c r="AK628" s="78"/>
    </row>
    <row r="629" spans="28:37" x14ac:dyDescent="0.15">
      <c r="AB629" s="71"/>
      <c r="AK629" s="78"/>
    </row>
    <row r="630" spans="28:37" x14ac:dyDescent="0.15">
      <c r="AB630" s="71"/>
      <c r="AK630" s="78"/>
    </row>
    <row r="631" spans="28:37" x14ac:dyDescent="0.15">
      <c r="AB631" s="71"/>
      <c r="AK631" s="78"/>
    </row>
    <row r="632" spans="28:37" x14ac:dyDescent="0.15">
      <c r="AB632" s="71"/>
      <c r="AK632" s="78"/>
    </row>
    <row r="633" spans="28:37" x14ac:dyDescent="0.15">
      <c r="AB633" s="71"/>
      <c r="AK633" s="78"/>
    </row>
    <row r="634" spans="28:37" x14ac:dyDescent="0.15">
      <c r="AB634" s="71"/>
      <c r="AK634" s="78"/>
    </row>
    <row r="635" spans="28:37" x14ac:dyDescent="0.15">
      <c r="AB635" s="71"/>
      <c r="AK635" s="78"/>
    </row>
    <row r="636" spans="28:37" x14ac:dyDescent="0.15">
      <c r="AB636" s="71"/>
      <c r="AK636" s="78"/>
    </row>
    <row r="637" spans="28:37" x14ac:dyDescent="0.15">
      <c r="AB637" s="71"/>
      <c r="AK637" s="78"/>
    </row>
    <row r="638" spans="28:37" x14ac:dyDescent="0.15">
      <c r="AB638" s="71"/>
      <c r="AK638" s="78"/>
    </row>
    <row r="639" spans="28:37" x14ac:dyDescent="0.15">
      <c r="AB639" s="71"/>
      <c r="AK639" s="78"/>
    </row>
    <row r="640" spans="28:37" x14ac:dyDescent="0.15">
      <c r="AB640" s="71"/>
      <c r="AK640" s="78"/>
    </row>
    <row r="641" spans="28:37" x14ac:dyDescent="0.15">
      <c r="AB641" s="71"/>
      <c r="AK641" s="78"/>
    </row>
    <row r="642" spans="28:37" x14ac:dyDescent="0.15">
      <c r="AB642" s="71"/>
      <c r="AK642" s="78"/>
    </row>
    <row r="643" spans="28:37" x14ac:dyDescent="0.15">
      <c r="AB643" s="71"/>
      <c r="AK643" s="78"/>
    </row>
    <row r="644" spans="28:37" x14ac:dyDescent="0.15">
      <c r="AB644" s="71"/>
      <c r="AK644" s="78"/>
    </row>
    <row r="645" spans="28:37" x14ac:dyDescent="0.15">
      <c r="AB645" s="71"/>
      <c r="AK645" s="78"/>
    </row>
    <row r="646" spans="28:37" x14ac:dyDescent="0.15">
      <c r="AB646" s="71"/>
      <c r="AK646" s="78"/>
    </row>
    <row r="647" spans="28:37" x14ac:dyDescent="0.15">
      <c r="AB647" s="71"/>
      <c r="AK647" s="78"/>
    </row>
    <row r="648" spans="28:37" x14ac:dyDescent="0.15">
      <c r="AB648" s="71"/>
      <c r="AK648" s="78"/>
    </row>
    <row r="649" spans="28:37" x14ac:dyDescent="0.15">
      <c r="AB649" s="71"/>
      <c r="AK649" s="78"/>
    </row>
    <row r="650" spans="28:37" x14ac:dyDescent="0.15">
      <c r="AB650" s="71"/>
      <c r="AK650" s="78"/>
    </row>
    <row r="651" spans="28:37" x14ac:dyDescent="0.15">
      <c r="AB651" s="71"/>
      <c r="AK651" s="78"/>
    </row>
    <row r="652" spans="28:37" x14ac:dyDescent="0.15">
      <c r="AB652" s="71"/>
      <c r="AK652" s="78"/>
    </row>
    <row r="653" spans="28:37" x14ac:dyDescent="0.15">
      <c r="AB653" s="71"/>
      <c r="AK653" s="78"/>
    </row>
    <row r="654" spans="28:37" x14ac:dyDescent="0.15">
      <c r="AB654" s="71"/>
      <c r="AK654" s="78"/>
    </row>
    <row r="655" spans="28:37" x14ac:dyDescent="0.15">
      <c r="AB655" s="71"/>
      <c r="AK655" s="78"/>
    </row>
    <row r="656" spans="28:37" x14ac:dyDescent="0.15">
      <c r="AB656" s="71"/>
      <c r="AK656" s="78"/>
    </row>
    <row r="657" spans="28:37" x14ac:dyDescent="0.15">
      <c r="AB657" s="71"/>
      <c r="AK657" s="78"/>
    </row>
    <row r="658" spans="28:37" x14ac:dyDescent="0.15">
      <c r="AB658" s="71"/>
      <c r="AK658" s="78"/>
    </row>
    <row r="659" spans="28:37" x14ac:dyDescent="0.15">
      <c r="AB659" s="71"/>
      <c r="AK659" s="78"/>
    </row>
    <row r="660" spans="28:37" x14ac:dyDescent="0.15">
      <c r="AB660" s="71"/>
      <c r="AK660" s="78"/>
    </row>
    <row r="661" spans="28:37" x14ac:dyDescent="0.15">
      <c r="AB661" s="71"/>
      <c r="AK661" s="78"/>
    </row>
    <row r="662" spans="28:37" x14ac:dyDescent="0.15">
      <c r="AB662" s="71"/>
      <c r="AK662" s="78"/>
    </row>
    <row r="663" spans="28:37" x14ac:dyDescent="0.15">
      <c r="AB663" s="71"/>
      <c r="AK663" s="78"/>
    </row>
    <row r="664" spans="28:37" x14ac:dyDescent="0.15">
      <c r="AB664" s="71"/>
      <c r="AK664" s="78"/>
    </row>
    <row r="665" spans="28:37" x14ac:dyDescent="0.15">
      <c r="AB665" s="71"/>
      <c r="AK665" s="78"/>
    </row>
    <row r="666" spans="28:37" x14ac:dyDescent="0.15">
      <c r="AB666" s="71"/>
      <c r="AK666" s="78"/>
    </row>
    <row r="667" spans="28:37" x14ac:dyDescent="0.15">
      <c r="AB667" s="71"/>
      <c r="AK667" s="78"/>
    </row>
    <row r="668" spans="28:37" x14ac:dyDescent="0.15">
      <c r="AB668" s="71"/>
      <c r="AK668" s="78"/>
    </row>
    <row r="669" spans="28:37" x14ac:dyDescent="0.15">
      <c r="AB669" s="71"/>
      <c r="AK669" s="78"/>
    </row>
    <row r="670" spans="28:37" x14ac:dyDescent="0.15">
      <c r="AB670" s="71"/>
      <c r="AK670" s="78"/>
    </row>
    <row r="671" spans="28:37" x14ac:dyDescent="0.15">
      <c r="AB671" s="71"/>
      <c r="AK671" s="78"/>
    </row>
    <row r="672" spans="28:37" x14ac:dyDescent="0.15">
      <c r="AB672" s="71"/>
      <c r="AK672" s="78"/>
    </row>
    <row r="673" spans="28:37" x14ac:dyDescent="0.15">
      <c r="AB673" s="71"/>
      <c r="AK673" s="78"/>
    </row>
    <row r="674" spans="28:37" x14ac:dyDescent="0.15">
      <c r="AB674" s="71"/>
      <c r="AK674" s="78"/>
    </row>
    <row r="675" spans="28:37" x14ac:dyDescent="0.15">
      <c r="AB675" s="71"/>
      <c r="AK675" s="78"/>
    </row>
    <row r="676" spans="28:37" x14ac:dyDescent="0.15">
      <c r="AB676" s="71"/>
      <c r="AK676" s="78"/>
    </row>
    <row r="677" spans="28:37" x14ac:dyDescent="0.15">
      <c r="AB677" s="71"/>
      <c r="AK677" s="78"/>
    </row>
    <row r="678" spans="28:37" x14ac:dyDescent="0.15">
      <c r="AB678" s="71"/>
      <c r="AK678" s="78"/>
    </row>
    <row r="679" spans="28:37" x14ac:dyDescent="0.15">
      <c r="AB679" s="71"/>
      <c r="AK679" s="78"/>
    </row>
    <row r="680" spans="28:37" x14ac:dyDescent="0.15">
      <c r="AB680" s="71"/>
      <c r="AK680" s="78"/>
    </row>
    <row r="681" spans="28:37" x14ac:dyDescent="0.15">
      <c r="AB681" s="71"/>
      <c r="AK681" s="78"/>
    </row>
    <row r="682" spans="28:37" x14ac:dyDescent="0.15">
      <c r="AB682" s="71"/>
      <c r="AK682" s="78"/>
    </row>
    <row r="683" spans="28:37" x14ac:dyDescent="0.15">
      <c r="AB683" s="71"/>
      <c r="AK683" s="78"/>
    </row>
    <row r="684" spans="28:37" x14ac:dyDescent="0.15">
      <c r="AB684" s="71"/>
      <c r="AK684" s="78"/>
    </row>
    <row r="685" spans="28:37" x14ac:dyDescent="0.15">
      <c r="AB685" s="71"/>
      <c r="AK685" s="78"/>
    </row>
    <row r="686" spans="28:37" x14ac:dyDescent="0.15">
      <c r="AB686" s="71"/>
      <c r="AK686" s="78"/>
    </row>
    <row r="687" spans="28:37" x14ac:dyDescent="0.15">
      <c r="AB687" s="71"/>
      <c r="AK687" s="78"/>
    </row>
    <row r="688" spans="28:37" x14ac:dyDescent="0.15">
      <c r="AB688" s="71"/>
      <c r="AK688" s="78"/>
    </row>
    <row r="689" spans="28:37" x14ac:dyDescent="0.15">
      <c r="AB689" s="71"/>
      <c r="AK689" s="78"/>
    </row>
    <row r="690" spans="28:37" x14ac:dyDescent="0.15">
      <c r="AB690" s="71"/>
      <c r="AK690" s="78"/>
    </row>
    <row r="691" spans="28:37" x14ac:dyDescent="0.15">
      <c r="AB691" s="71"/>
      <c r="AK691" s="78"/>
    </row>
    <row r="692" spans="28:37" x14ac:dyDescent="0.15">
      <c r="AB692" s="71"/>
      <c r="AK692" s="78"/>
    </row>
    <row r="693" spans="28:37" x14ac:dyDescent="0.15">
      <c r="AB693" s="71"/>
      <c r="AK693" s="78"/>
    </row>
    <row r="694" spans="28:37" x14ac:dyDescent="0.15">
      <c r="AB694" s="71"/>
      <c r="AK694" s="78"/>
    </row>
    <row r="695" spans="28:37" x14ac:dyDescent="0.15">
      <c r="AB695" s="71"/>
      <c r="AK695" s="78"/>
    </row>
    <row r="696" spans="28:37" x14ac:dyDescent="0.15">
      <c r="AB696" s="71"/>
      <c r="AK696" s="78"/>
    </row>
    <row r="697" spans="28:37" x14ac:dyDescent="0.15">
      <c r="AB697" s="71"/>
      <c r="AK697" s="78"/>
    </row>
    <row r="698" spans="28:37" x14ac:dyDescent="0.15">
      <c r="AB698" s="71"/>
      <c r="AK698" s="78"/>
    </row>
    <row r="699" spans="28:37" x14ac:dyDescent="0.15">
      <c r="AB699" s="71"/>
      <c r="AK699" s="78"/>
    </row>
    <row r="700" spans="28:37" x14ac:dyDescent="0.15">
      <c r="AB700" s="71"/>
      <c r="AK700" s="78"/>
    </row>
    <row r="701" spans="28:37" x14ac:dyDescent="0.15">
      <c r="AB701" s="71"/>
      <c r="AK701" s="78"/>
    </row>
    <row r="702" spans="28:37" x14ac:dyDescent="0.15">
      <c r="AB702" s="71"/>
      <c r="AK702" s="78"/>
    </row>
    <row r="703" spans="28:37" x14ac:dyDescent="0.15">
      <c r="AB703" s="71"/>
      <c r="AK703" s="78"/>
    </row>
    <row r="704" spans="28:37" x14ac:dyDescent="0.15">
      <c r="AB704" s="71"/>
      <c r="AK704" s="78"/>
    </row>
    <row r="705" spans="28:37" x14ac:dyDescent="0.15">
      <c r="AB705" s="71"/>
      <c r="AK705" s="78"/>
    </row>
    <row r="706" spans="28:37" x14ac:dyDescent="0.15">
      <c r="AB706" s="71"/>
      <c r="AK706" s="78"/>
    </row>
    <row r="707" spans="28:37" x14ac:dyDescent="0.15">
      <c r="AB707" s="71"/>
      <c r="AK707" s="78"/>
    </row>
    <row r="708" spans="28:37" x14ac:dyDescent="0.15">
      <c r="AB708" s="71"/>
      <c r="AK708" s="78"/>
    </row>
    <row r="709" spans="28:37" x14ac:dyDescent="0.15">
      <c r="AB709" s="71"/>
      <c r="AK709" s="78"/>
    </row>
    <row r="710" spans="28:37" x14ac:dyDescent="0.15">
      <c r="AB710" s="71"/>
      <c r="AK710" s="78"/>
    </row>
    <row r="711" spans="28:37" x14ac:dyDescent="0.15">
      <c r="AB711" s="71"/>
      <c r="AK711" s="78"/>
    </row>
    <row r="712" spans="28:37" x14ac:dyDescent="0.15">
      <c r="AB712" s="71"/>
      <c r="AK712" s="78"/>
    </row>
    <row r="713" spans="28:37" x14ac:dyDescent="0.15">
      <c r="AB713" s="71"/>
      <c r="AK713" s="78"/>
    </row>
    <row r="714" spans="28:37" x14ac:dyDescent="0.15">
      <c r="AB714" s="71"/>
      <c r="AK714" s="78"/>
    </row>
    <row r="715" spans="28:37" x14ac:dyDescent="0.15">
      <c r="AB715" s="71"/>
      <c r="AK715" s="78"/>
    </row>
    <row r="716" spans="28:37" x14ac:dyDescent="0.15">
      <c r="AB716" s="71"/>
      <c r="AK716" s="78"/>
    </row>
    <row r="717" spans="28:37" x14ac:dyDescent="0.15">
      <c r="AB717" s="71"/>
      <c r="AK717" s="78"/>
    </row>
    <row r="718" spans="28:37" x14ac:dyDescent="0.15">
      <c r="AB718" s="71"/>
      <c r="AK718" s="78"/>
    </row>
    <row r="719" spans="28:37" x14ac:dyDescent="0.15">
      <c r="AB719" s="71"/>
      <c r="AK719" s="78"/>
    </row>
    <row r="720" spans="28:37" x14ac:dyDescent="0.15">
      <c r="AB720" s="71"/>
      <c r="AK720" s="78"/>
    </row>
    <row r="721" spans="28:37" x14ac:dyDescent="0.15">
      <c r="AB721" s="71"/>
      <c r="AK721" s="78"/>
    </row>
    <row r="722" spans="28:37" x14ac:dyDescent="0.15">
      <c r="AB722" s="71"/>
      <c r="AK722" s="78"/>
    </row>
    <row r="723" spans="28:37" x14ac:dyDescent="0.15">
      <c r="AB723" s="71"/>
      <c r="AK723" s="78"/>
    </row>
    <row r="724" spans="28:37" x14ac:dyDescent="0.15">
      <c r="AB724" s="71"/>
      <c r="AK724" s="78"/>
    </row>
    <row r="725" spans="28:37" x14ac:dyDescent="0.15">
      <c r="AB725" s="71"/>
      <c r="AK725" s="78"/>
    </row>
    <row r="726" spans="28:37" x14ac:dyDescent="0.15">
      <c r="AB726" s="71"/>
      <c r="AK726" s="78"/>
    </row>
    <row r="727" spans="28:37" x14ac:dyDescent="0.15">
      <c r="AB727" s="71"/>
      <c r="AK727" s="78"/>
    </row>
    <row r="728" spans="28:37" x14ac:dyDescent="0.15">
      <c r="AB728" s="71"/>
      <c r="AK728" s="78"/>
    </row>
    <row r="729" spans="28:37" x14ac:dyDescent="0.15">
      <c r="AB729" s="71"/>
      <c r="AK729" s="78"/>
    </row>
    <row r="730" spans="28:37" x14ac:dyDescent="0.15">
      <c r="AB730" s="71"/>
      <c r="AK730" s="78"/>
    </row>
    <row r="731" spans="28:37" x14ac:dyDescent="0.15">
      <c r="AB731" s="71"/>
      <c r="AK731" s="78"/>
    </row>
    <row r="732" spans="28:37" x14ac:dyDescent="0.15">
      <c r="AB732" s="71"/>
      <c r="AK732" s="78"/>
    </row>
    <row r="733" spans="28:37" x14ac:dyDescent="0.15">
      <c r="AB733" s="71"/>
      <c r="AK733" s="78"/>
    </row>
    <row r="734" spans="28:37" x14ac:dyDescent="0.15">
      <c r="AB734" s="71"/>
      <c r="AK734" s="78"/>
    </row>
    <row r="735" spans="28:37" x14ac:dyDescent="0.15">
      <c r="AB735" s="71"/>
      <c r="AK735" s="78"/>
    </row>
    <row r="736" spans="28:37" x14ac:dyDescent="0.15">
      <c r="AB736" s="71"/>
      <c r="AK736" s="78"/>
    </row>
    <row r="737" spans="28:37" x14ac:dyDescent="0.15">
      <c r="AB737" s="71"/>
      <c r="AK737" s="78"/>
    </row>
    <row r="738" spans="28:37" x14ac:dyDescent="0.15">
      <c r="AB738" s="71"/>
      <c r="AK738" s="78"/>
    </row>
    <row r="739" spans="28:37" x14ac:dyDescent="0.15">
      <c r="AB739" s="71"/>
      <c r="AK739" s="78"/>
    </row>
    <row r="740" spans="28:37" x14ac:dyDescent="0.15">
      <c r="AB740" s="71"/>
      <c r="AK740" s="78"/>
    </row>
    <row r="741" spans="28:37" x14ac:dyDescent="0.15">
      <c r="AB741" s="71"/>
      <c r="AK741" s="78"/>
    </row>
    <row r="742" spans="28:37" x14ac:dyDescent="0.15">
      <c r="AB742" s="71"/>
      <c r="AK742" s="78"/>
    </row>
    <row r="743" spans="28:37" x14ac:dyDescent="0.15">
      <c r="AB743" s="71"/>
      <c r="AK743" s="78"/>
    </row>
    <row r="744" spans="28:37" x14ac:dyDescent="0.15">
      <c r="AB744" s="71"/>
      <c r="AK744" s="78"/>
    </row>
    <row r="745" spans="28:37" x14ac:dyDescent="0.15">
      <c r="AB745" s="71"/>
      <c r="AK745" s="78"/>
    </row>
    <row r="746" spans="28:37" x14ac:dyDescent="0.15">
      <c r="AB746" s="71"/>
      <c r="AK746" s="78"/>
    </row>
    <row r="747" spans="28:37" x14ac:dyDescent="0.15">
      <c r="AB747" s="71"/>
      <c r="AK747" s="78"/>
    </row>
    <row r="748" spans="28:37" x14ac:dyDescent="0.15">
      <c r="AB748" s="71"/>
      <c r="AK748" s="78"/>
    </row>
    <row r="749" spans="28:37" x14ac:dyDescent="0.15">
      <c r="AB749" s="71"/>
      <c r="AK749" s="78"/>
    </row>
    <row r="750" spans="28:37" x14ac:dyDescent="0.15">
      <c r="AB750" s="71"/>
      <c r="AK750" s="78"/>
    </row>
    <row r="751" spans="28:37" x14ac:dyDescent="0.15">
      <c r="AB751" s="71"/>
      <c r="AK751" s="78"/>
    </row>
    <row r="752" spans="28:37" x14ac:dyDescent="0.15">
      <c r="AB752" s="71"/>
      <c r="AK752" s="78"/>
    </row>
    <row r="753" spans="28:37" x14ac:dyDescent="0.15">
      <c r="AB753" s="71"/>
      <c r="AK753" s="78"/>
    </row>
    <row r="754" spans="28:37" x14ac:dyDescent="0.15">
      <c r="AB754" s="71"/>
      <c r="AK754" s="78"/>
    </row>
    <row r="755" spans="28:37" x14ac:dyDescent="0.15">
      <c r="AB755" s="71"/>
      <c r="AK755" s="78"/>
    </row>
    <row r="756" spans="28:37" x14ac:dyDescent="0.15">
      <c r="AB756" s="71"/>
      <c r="AK756" s="78"/>
    </row>
    <row r="757" spans="28:37" x14ac:dyDescent="0.15">
      <c r="AB757" s="71"/>
      <c r="AK757" s="78"/>
    </row>
    <row r="758" spans="28:37" x14ac:dyDescent="0.15">
      <c r="AB758" s="71"/>
      <c r="AK758" s="78"/>
    </row>
    <row r="759" spans="28:37" x14ac:dyDescent="0.15">
      <c r="AB759" s="71"/>
      <c r="AK759" s="78"/>
    </row>
    <row r="760" spans="28:37" x14ac:dyDescent="0.15">
      <c r="AB760" s="71"/>
      <c r="AK760" s="78"/>
    </row>
    <row r="761" spans="28:37" x14ac:dyDescent="0.15">
      <c r="AB761" s="71"/>
      <c r="AK761" s="78"/>
    </row>
    <row r="762" spans="28:37" x14ac:dyDescent="0.15">
      <c r="AB762" s="71"/>
      <c r="AK762" s="78"/>
    </row>
    <row r="763" spans="28:37" x14ac:dyDescent="0.15">
      <c r="AB763" s="71"/>
      <c r="AK763" s="78"/>
    </row>
    <row r="764" spans="28:37" x14ac:dyDescent="0.15">
      <c r="AB764" s="71"/>
      <c r="AK764" s="78"/>
    </row>
    <row r="765" spans="28:37" x14ac:dyDescent="0.15">
      <c r="AB765" s="71"/>
      <c r="AK765" s="78"/>
    </row>
    <row r="766" spans="28:37" x14ac:dyDescent="0.15">
      <c r="AB766" s="71"/>
      <c r="AK766" s="78"/>
    </row>
    <row r="767" spans="28:37" x14ac:dyDescent="0.15">
      <c r="AB767" s="71"/>
      <c r="AK767" s="78"/>
    </row>
    <row r="768" spans="28:37" x14ac:dyDescent="0.15">
      <c r="AB768" s="71"/>
      <c r="AK768" s="78"/>
    </row>
    <row r="769" spans="28:37" x14ac:dyDescent="0.15">
      <c r="AB769" s="71"/>
      <c r="AK769" s="78"/>
    </row>
    <row r="770" spans="28:37" x14ac:dyDescent="0.15">
      <c r="AB770" s="71"/>
      <c r="AK770" s="78"/>
    </row>
    <row r="771" spans="28:37" x14ac:dyDescent="0.15">
      <c r="AB771" s="71"/>
      <c r="AK771" s="78"/>
    </row>
    <row r="772" spans="28:37" x14ac:dyDescent="0.15">
      <c r="AB772" s="71"/>
      <c r="AK772" s="78"/>
    </row>
    <row r="773" spans="28:37" x14ac:dyDescent="0.15">
      <c r="AB773" s="71"/>
      <c r="AK773" s="78"/>
    </row>
    <row r="774" spans="28:37" x14ac:dyDescent="0.15">
      <c r="AB774" s="71"/>
      <c r="AK774" s="78"/>
    </row>
    <row r="775" spans="28:37" x14ac:dyDescent="0.15">
      <c r="AB775" s="71"/>
      <c r="AK775" s="78"/>
    </row>
    <row r="776" spans="28:37" x14ac:dyDescent="0.15">
      <c r="AB776" s="71"/>
      <c r="AK776" s="78"/>
    </row>
    <row r="777" spans="28:37" x14ac:dyDescent="0.15">
      <c r="AB777" s="71"/>
      <c r="AK777" s="78"/>
    </row>
    <row r="778" spans="28:37" x14ac:dyDescent="0.15">
      <c r="AB778" s="71"/>
      <c r="AK778" s="78"/>
    </row>
    <row r="779" spans="28:37" x14ac:dyDescent="0.15">
      <c r="AB779" s="71"/>
      <c r="AK779" s="78"/>
    </row>
    <row r="780" spans="28:37" x14ac:dyDescent="0.15">
      <c r="AB780" s="71"/>
      <c r="AK780" s="78"/>
    </row>
    <row r="781" spans="28:37" x14ac:dyDescent="0.15">
      <c r="AB781" s="71"/>
      <c r="AK781" s="78"/>
    </row>
    <row r="782" spans="28:37" x14ac:dyDescent="0.15">
      <c r="AB782" s="71"/>
      <c r="AK782" s="78"/>
    </row>
    <row r="783" spans="28:37" x14ac:dyDescent="0.15">
      <c r="AB783" s="71"/>
      <c r="AK783" s="78"/>
    </row>
    <row r="784" spans="28:37" x14ac:dyDescent="0.15">
      <c r="AB784" s="71"/>
      <c r="AK784" s="78"/>
    </row>
    <row r="785" spans="28:37" x14ac:dyDescent="0.15">
      <c r="AB785" s="71"/>
      <c r="AK785" s="78"/>
    </row>
    <row r="786" spans="28:37" x14ac:dyDescent="0.15">
      <c r="AB786" s="71"/>
      <c r="AK786" s="78"/>
    </row>
    <row r="787" spans="28:37" x14ac:dyDescent="0.15">
      <c r="AB787" s="71"/>
      <c r="AK787" s="78"/>
    </row>
    <row r="788" spans="28:37" x14ac:dyDescent="0.15">
      <c r="AB788" s="71"/>
      <c r="AK788" s="78"/>
    </row>
    <row r="789" spans="28:37" x14ac:dyDescent="0.15">
      <c r="AB789" s="71"/>
      <c r="AK789" s="78"/>
    </row>
    <row r="790" spans="28:37" x14ac:dyDescent="0.15">
      <c r="AB790" s="71"/>
      <c r="AK790" s="78"/>
    </row>
    <row r="791" spans="28:37" x14ac:dyDescent="0.15">
      <c r="AB791" s="71"/>
      <c r="AK791" s="78"/>
    </row>
    <row r="792" spans="28:37" x14ac:dyDescent="0.15">
      <c r="AB792" s="71"/>
      <c r="AK792" s="78"/>
    </row>
    <row r="793" spans="28:37" x14ac:dyDescent="0.15">
      <c r="AB793" s="71"/>
      <c r="AK793" s="78"/>
    </row>
    <row r="794" spans="28:37" x14ac:dyDescent="0.15">
      <c r="AB794" s="71"/>
      <c r="AK794" s="78"/>
    </row>
    <row r="795" spans="28:37" x14ac:dyDescent="0.15">
      <c r="AB795" s="71"/>
      <c r="AK795" s="78"/>
    </row>
    <row r="796" spans="28:37" x14ac:dyDescent="0.15">
      <c r="AB796" s="71"/>
      <c r="AK796" s="78"/>
    </row>
    <row r="797" spans="28:37" x14ac:dyDescent="0.15">
      <c r="AB797" s="71"/>
      <c r="AK797" s="78"/>
    </row>
    <row r="798" spans="28:37" x14ac:dyDescent="0.15">
      <c r="AB798" s="71"/>
      <c r="AK798" s="78"/>
    </row>
    <row r="799" spans="28:37" x14ac:dyDescent="0.15">
      <c r="AB799" s="71"/>
      <c r="AK799" s="78"/>
    </row>
    <row r="800" spans="28:37" x14ac:dyDescent="0.15">
      <c r="AB800" s="71"/>
      <c r="AK800" s="78"/>
    </row>
    <row r="801" spans="28:37" x14ac:dyDescent="0.15">
      <c r="AB801" s="71"/>
      <c r="AK801" s="78"/>
    </row>
    <row r="802" spans="28:37" x14ac:dyDescent="0.15">
      <c r="AB802" s="71"/>
      <c r="AK802" s="78"/>
    </row>
    <row r="803" spans="28:37" x14ac:dyDescent="0.15">
      <c r="AB803" s="71"/>
      <c r="AK803" s="78"/>
    </row>
    <row r="804" spans="28:37" x14ac:dyDescent="0.15">
      <c r="AB804" s="71"/>
      <c r="AK804" s="78"/>
    </row>
    <row r="805" spans="28:37" x14ac:dyDescent="0.15">
      <c r="AB805" s="71"/>
      <c r="AK805" s="78"/>
    </row>
    <row r="806" spans="28:37" x14ac:dyDescent="0.15">
      <c r="AB806" s="71"/>
      <c r="AK806" s="78"/>
    </row>
    <row r="807" spans="28:37" x14ac:dyDescent="0.15">
      <c r="AB807" s="71"/>
      <c r="AK807" s="78"/>
    </row>
    <row r="808" spans="28:37" x14ac:dyDescent="0.15">
      <c r="AB808" s="71"/>
      <c r="AK808" s="78"/>
    </row>
    <row r="809" spans="28:37" x14ac:dyDescent="0.15">
      <c r="AB809" s="71"/>
      <c r="AK809" s="78"/>
    </row>
    <row r="810" spans="28:37" x14ac:dyDescent="0.15">
      <c r="AB810" s="71"/>
      <c r="AK810" s="78"/>
    </row>
    <row r="811" spans="28:37" x14ac:dyDescent="0.15">
      <c r="AB811" s="71"/>
      <c r="AK811" s="78"/>
    </row>
    <row r="812" spans="28:37" x14ac:dyDescent="0.15">
      <c r="AB812" s="71"/>
      <c r="AK812" s="78"/>
    </row>
    <row r="813" spans="28:37" x14ac:dyDescent="0.15">
      <c r="AB813" s="71"/>
      <c r="AK813" s="78"/>
    </row>
    <row r="814" spans="28:37" x14ac:dyDescent="0.15">
      <c r="AB814" s="71"/>
      <c r="AK814" s="78"/>
    </row>
    <row r="815" spans="28:37" x14ac:dyDescent="0.15">
      <c r="AB815" s="71"/>
      <c r="AK815" s="78"/>
    </row>
    <row r="816" spans="28:37" x14ac:dyDescent="0.15">
      <c r="AB816" s="71"/>
      <c r="AK816" s="78"/>
    </row>
    <row r="817" spans="28:37" x14ac:dyDescent="0.15">
      <c r="AB817" s="71"/>
      <c r="AK817" s="78"/>
    </row>
    <row r="818" spans="28:37" x14ac:dyDescent="0.15">
      <c r="AB818" s="71"/>
      <c r="AK818" s="78"/>
    </row>
    <row r="819" spans="28:37" x14ac:dyDescent="0.15">
      <c r="AB819" s="71"/>
      <c r="AK819" s="78"/>
    </row>
    <row r="820" spans="28:37" x14ac:dyDescent="0.15">
      <c r="AB820" s="71"/>
      <c r="AK820" s="78"/>
    </row>
    <row r="821" spans="28:37" x14ac:dyDescent="0.15">
      <c r="AB821" s="71"/>
      <c r="AK821" s="78"/>
    </row>
    <row r="822" spans="28:37" x14ac:dyDescent="0.15">
      <c r="AB822" s="71"/>
      <c r="AK822" s="78"/>
    </row>
    <row r="823" spans="28:37" x14ac:dyDescent="0.15">
      <c r="AB823" s="71"/>
      <c r="AK823" s="78"/>
    </row>
    <row r="824" spans="28:37" x14ac:dyDescent="0.15">
      <c r="AB824" s="71"/>
      <c r="AK824" s="78"/>
    </row>
    <row r="825" spans="28:37" x14ac:dyDescent="0.15">
      <c r="AB825" s="71"/>
      <c r="AK825" s="78"/>
    </row>
    <row r="826" spans="28:37" x14ac:dyDescent="0.15">
      <c r="AB826" s="71"/>
      <c r="AK826" s="78"/>
    </row>
    <row r="827" spans="28:37" x14ac:dyDescent="0.15">
      <c r="AB827" s="71"/>
      <c r="AK827" s="78"/>
    </row>
    <row r="828" spans="28:37" x14ac:dyDescent="0.15">
      <c r="AB828" s="71"/>
      <c r="AK828" s="78"/>
    </row>
    <row r="829" spans="28:37" x14ac:dyDescent="0.15">
      <c r="AB829" s="71"/>
      <c r="AK829" s="78"/>
    </row>
    <row r="830" spans="28:37" x14ac:dyDescent="0.15">
      <c r="AB830" s="71"/>
      <c r="AK830" s="78"/>
    </row>
    <row r="831" spans="28:37" x14ac:dyDescent="0.15">
      <c r="AB831" s="71"/>
      <c r="AK831" s="78"/>
    </row>
    <row r="832" spans="28:37" x14ac:dyDescent="0.15">
      <c r="AB832" s="71"/>
      <c r="AK832" s="78"/>
    </row>
    <row r="833" spans="28:37" x14ac:dyDescent="0.15">
      <c r="AB833" s="71"/>
      <c r="AK833" s="78"/>
    </row>
    <row r="834" spans="28:37" x14ac:dyDescent="0.15">
      <c r="AB834" s="71"/>
      <c r="AK834" s="78"/>
    </row>
    <row r="835" spans="28:37" x14ac:dyDescent="0.15">
      <c r="AB835" s="71"/>
      <c r="AK835" s="78"/>
    </row>
    <row r="836" spans="28:37" x14ac:dyDescent="0.15">
      <c r="AB836" s="71"/>
      <c r="AK836" s="78"/>
    </row>
    <row r="837" spans="28:37" x14ac:dyDescent="0.15">
      <c r="AB837" s="71"/>
      <c r="AK837" s="78"/>
    </row>
    <row r="838" spans="28:37" x14ac:dyDescent="0.15">
      <c r="AB838" s="71"/>
      <c r="AK838" s="78"/>
    </row>
    <row r="839" spans="28:37" x14ac:dyDescent="0.15">
      <c r="AB839" s="71"/>
      <c r="AK839" s="78"/>
    </row>
    <row r="840" spans="28:37" x14ac:dyDescent="0.15">
      <c r="AB840" s="71"/>
      <c r="AK840" s="78"/>
    </row>
    <row r="841" spans="28:37" x14ac:dyDescent="0.15">
      <c r="AB841" s="71"/>
      <c r="AK841" s="78"/>
    </row>
    <row r="842" spans="28:37" x14ac:dyDescent="0.15">
      <c r="AB842" s="71"/>
      <c r="AK842" s="78"/>
    </row>
    <row r="843" spans="28:37" x14ac:dyDescent="0.15">
      <c r="AB843" s="71"/>
      <c r="AK843" s="78"/>
    </row>
    <row r="844" spans="28:37" x14ac:dyDescent="0.15">
      <c r="AB844" s="71"/>
      <c r="AK844" s="78"/>
    </row>
    <row r="845" spans="28:37" x14ac:dyDescent="0.15">
      <c r="AB845" s="71"/>
      <c r="AK845" s="78"/>
    </row>
    <row r="846" spans="28:37" x14ac:dyDescent="0.15">
      <c r="AB846" s="71"/>
      <c r="AK846" s="78"/>
    </row>
    <row r="847" spans="28:37" x14ac:dyDescent="0.15">
      <c r="AB847" s="71"/>
      <c r="AK847" s="78"/>
    </row>
    <row r="848" spans="28:37" x14ac:dyDescent="0.15">
      <c r="AB848" s="71"/>
      <c r="AK848" s="78"/>
    </row>
    <row r="849" spans="28:37" x14ac:dyDescent="0.15">
      <c r="AB849" s="71"/>
      <c r="AK849" s="78"/>
    </row>
    <row r="850" spans="28:37" x14ac:dyDescent="0.15">
      <c r="AB850" s="71"/>
      <c r="AK850" s="78"/>
    </row>
    <row r="851" spans="28:37" x14ac:dyDescent="0.15">
      <c r="AB851" s="71"/>
      <c r="AK851" s="78"/>
    </row>
    <row r="852" spans="28:37" x14ac:dyDescent="0.15">
      <c r="AB852" s="71"/>
      <c r="AK852" s="78"/>
    </row>
    <row r="853" spans="28:37" x14ac:dyDescent="0.15">
      <c r="AB853" s="71"/>
      <c r="AK853" s="78"/>
    </row>
    <row r="854" spans="28:37" x14ac:dyDescent="0.15">
      <c r="AB854" s="71"/>
      <c r="AK854" s="78"/>
    </row>
    <row r="855" spans="28:37" x14ac:dyDescent="0.15">
      <c r="AB855" s="71"/>
      <c r="AK855" s="78"/>
    </row>
    <row r="856" spans="28:37" x14ac:dyDescent="0.15">
      <c r="AB856" s="71"/>
      <c r="AK856" s="78"/>
    </row>
    <row r="857" spans="28:37" x14ac:dyDescent="0.15">
      <c r="AB857" s="71"/>
      <c r="AK857" s="78"/>
    </row>
    <row r="858" spans="28:37" x14ac:dyDescent="0.15">
      <c r="AB858" s="71"/>
      <c r="AK858" s="78"/>
    </row>
    <row r="859" spans="28:37" x14ac:dyDescent="0.15">
      <c r="AB859" s="71"/>
      <c r="AK859" s="78"/>
    </row>
    <row r="860" spans="28:37" x14ac:dyDescent="0.15">
      <c r="AB860" s="71"/>
      <c r="AK860" s="78"/>
    </row>
    <row r="861" spans="28:37" x14ac:dyDescent="0.15">
      <c r="AB861" s="71"/>
      <c r="AK861" s="78"/>
    </row>
    <row r="862" spans="28:37" x14ac:dyDescent="0.15">
      <c r="AB862" s="71"/>
      <c r="AK862" s="78"/>
    </row>
    <row r="863" spans="28:37" x14ac:dyDescent="0.15">
      <c r="AB863" s="71"/>
      <c r="AK863" s="78"/>
    </row>
    <row r="864" spans="28:37" x14ac:dyDescent="0.15">
      <c r="AB864" s="71"/>
      <c r="AK864" s="78"/>
    </row>
    <row r="865" spans="28:37" x14ac:dyDescent="0.15">
      <c r="AB865" s="71"/>
      <c r="AK865" s="78"/>
    </row>
    <row r="866" spans="28:37" x14ac:dyDescent="0.15">
      <c r="AB866" s="71"/>
      <c r="AK866" s="78"/>
    </row>
    <row r="867" spans="28:37" x14ac:dyDescent="0.15">
      <c r="AB867" s="71"/>
      <c r="AK867" s="78"/>
    </row>
    <row r="868" spans="28:37" x14ac:dyDescent="0.15">
      <c r="AB868" s="71"/>
      <c r="AK868" s="78"/>
    </row>
    <row r="869" spans="28:37" x14ac:dyDescent="0.15">
      <c r="AB869" s="71"/>
      <c r="AK869" s="78"/>
    </row>
    <row r="870" spans="28:37" x14ac:dyDescent="0.15">
      <c r="AB870" s="71"/>
      <c r="AK870" s="78"/>
    </row>
    <row r="871" spans="28:37" x14ac:dyDescent="0.15">
      <c r="AB871" s="71"/>
      <c r="AK871" s="78"/>
    </row>
    <row r="872" spans="28:37" x14ac:dyDescent="0.15">
      <c r="AB872" s="71"/>
      <c r="AK872" s="78"/>
    </row>
    <row r="873" spans="28:37" x14ac:dyDescent="0.15">
      <c r="AB873" s="71"/>
      <c r="AK873" s="78"/>
    </row>
    <row r="874" spans="28:37" x14ac:dyDescent="0.15">
      <c r="AB874" s="71"/>
      <c r="AK874" s="78"/>
    </row>
    <row r="875" spans="28:37" x14ac:dyDescent="0.15">
      <c r="AB875" s="71"/>
      <c r="AK875" s="78"/>
    </row>
    <row r="876" spans="28:37" x14ac:dyDescent="0.15">
      <c r="AB876" s="71"/>
      <c r="AK876" s="78"/>
    </row>
    <row r="877" spans="28:37" x14ac:dyDescent="0.15">
      <c r="AB877" s="71"/>
      <c r="AK877" s="78"/>
    </row>
    <row r="878" spans="28:37" x14ac:dyDescent="0.15">
      <c r="AB878" s="71"/>
      <c r="AK878" s="78"/>
    </row>
    <row r="879" spans="28:37" x14ac:dyDescent="0.15">
      <c r="AB879" s="71"/>
      <c r="AK879" s="78"/>
    </row>
    <row r="880" spans="28:37" x14ac:dyDescent="0.15">
      <c r="AB880" s="71"/>
      <c r="AK880" s="78"/>
    </row>
    <row r="881" spans="28:37" x14ac:dyDescent="0.15">
      <c r="AB881" s="71"/>
      <c r="AK881" s="78"/>
    </row>
    <row r="882" spans="28:37" x14ac:dyDescent="0.15">
      <c r="AB882" s="71"/>
      <c r="AK882" s="78"/>
    </row>
    <row r="883" spans="28:37" x14ac:dyDescent="0.15">
      <c r="AB883" s="71"/>
      <c r="AK883" s="78"/>
    </row>
    <row r="884" spans="28:37" x14ac:dyDescent="0.15">
      <c r="AB884" s="71"/>
      <c r="AK884" s="78"/>
    </row>
    <row r="885" spans="28:37" x14ac:dyDescent="0.15">
      <c r="AB885" s="71"/>
      <c r="AK885" s="78"/>
    </row>
    <row r="886" spans="28:37" x14ac:dyDescent="0.15">
      <c r="AB886" s="71"/>
      <c r="AK886" s="78"/>
    </row>
    <row r="887" spans="28:37" x14ac:dyDescent="0.15">
      <c r="AB887" s="71"/>
      <c r="AK887" s="78"/>
    </row>
    <row r="888" spans="28:37" x14ac:dyDescent="0.15">
      <c r="AB888" s="71"/>
      <c r="AK888" s="78"/>
    </row>
    <row r="889" spans="28:37" x14ac:dyDescent="0.15">
      <c r="AB889" s="71"/>
      <c r="AK889" s="78"/>
    </row>
    <row r="890" spans="28:37" x14ac:dyDescent="0.15">
      <c r="AB890" s="71"/>
      <c r="AK890" s="78"/>
    </row>
    <row r="891" spans="28:37" x14ac:dyDescent="0.15">
      <c r="AB891" s="71"/>
      <c r="AK891" s="78"/>
    </row>
    <row r="892" spans="28:37" x14ac:dyDescent="0.15">
      <c r="AB892" s="71"/>
      <c r="AK892" s="78"/>
    </row>
    <row r="893" spans="28:37" x14ac:dyDescent="0.15">
      <c r="AB893" s="71"/>
      <c r="AK893" s="78"/>
    </row>
    <row r="894" spans="28:37" x14ac:dyDescent="0.15">
      <c r="AB894" s="71"/>
      <c r="AK894" s="78"/>
    </row>
    <row r="895" spans="28:37" x14ac:dyDescent="0.15">
      <c r="AB895" s="71"/>
      <c r="AK895" s="78"/>
    </row>
    <row r="896" spans="28:37" x14ac:dyDescent="0.15">
      <c r="AB896" s="71"/>
      <c r="AK896" s="78"/>
    </row>
    <row r="897" spans="28:37" x14ac:dyDescent="0.15">
      <c r="AB897" s="71"/>
      <c r="AK897" s="78"/>
    </row>
    <row r="898" spans="28:37" x14ac:dyDescent="0.15">
      <c r="AB898" s="71"/>
      <c r="AK898" s="78"/>
    </row>
    <row r="899" spans="28:37" x14ac:dyDescent="0.15">
      <c r="AB899" s="71"/>
      <c r="AK899" s="78"/>
    </row>
    <row r="900" spans="28:37" x14ac:dyDescent="0.15">
      <c r="AB900" s="71"/>
      <c r="AK900" s="78"/>
    </row>
    <row r="901" spans="28:37" x14ac:dyDescent="0.15">
      <c r="AB901" s="71"/>
      <c r="AK901" s="78"/>
    </row>
    <row r="902" spans="28:37" x14ac:dyDescent="0.15">
      <c r="AB902" s="71"/>
      <c r="AK902" s="78"/>
    </row>
    <row r="903" spans="28:37" x14ac:dyDescent="0.15">
      <c r="AB903" s="71"/>
      <c r="AK903" s="78"/>
    </row>
    <row r="904" spans="28:37" x14ac:dyDescent="0.15">
      <c r="AB904" s="71"/>
      <c r="AK904" s="78"/>
    </row>
    <row r="905" spans="28:37" x14ac:dyDescent="0.15">
      <c r="AB905" s="71"/>
      <c r="AK905" s="78"/>
    </row>
    <row r="906" spans="28:37" x14ac:dyDescent="0.15">
      <c r="AB906" s="71"/>
      <c r="AK906" s="78"/>
    </row>
    <row r="907" spans="28:37" x14ac:dyDescent="0.15">
      <c r="AB907" s="71"/>
      <c r="AK907" s="78"/>
    </row>
    <row r="908" spans="28:37" x14ac:dyDescent="0.15">
      <c r="AB908" s="71"/>
      <c r="AK908" s="78"/>
    </row>
    <row r="909" spans="28:37" x14ac:dyDescent="0.15">
      <c r="AB909" s="71"/>
      <c r="AK909" s="78"/>
    </row>
    <row r="910" spans="28:37" x14ac:dyDescent="0.15">
      <c r="AB910" s="71"/>
      <c r="AK910" s="78"/>
    </row>
    <row r="911" spans="28:37" x14ac:dyDescent="0.15">
      <c r="AB911" s="71"/>
      <c r="AK911" s="78"/>
    </row>
    <row r="912" spans="28:37" x14ac:dyDescent="0.15">
      <c r="AB912" s="71"/>
      <c r="AK912" s="78"/>
    </row>
    <row r="913" spans="28:37" x14ac:dyDescent="0.15">
      <c r="AB913" s="71"/>
      <c r="AK913" s="78"/>
    </row>
    <row r="914" spans="28:37" x14ac:dyDescent="0.15">
      <c r="AB914" s="71"/>
      <c r="AK914" s="78"/>
    </row>
    <row r="915" spans="28:37" x14ac:dyDescent="0.15">
      <c r="AB915" s="71"/>
      <c r="AK915" s="78"/>
    </row>
    <row r="916" spans="28:37" x14ac:dyDescent="0.15">
      <c r="AB916" s="71"/>
      <c r="AK916" s="78"/>
    </row>
    <row r="917" spans="28:37" x14ac:dyDescent="0.15">
      <c r="AB917" s="71"/>
      <c r="AK917" s="78"/>
    </row>
    <row r="918" spans="28:37" x14ac:dyDescent="0.15">
      <c r="AB918" s="71"/>
      <c r="AK918" s="78"/>
    </row>
    <row r="919" spans="28:37" x14ac:dyDescent="0.15">
      <c r="AB919" s="71"/>
      <c r="AK919" s="78"/>
    </row>
    <row r="920" spans="28:37" x14ac:dyDescent="0.15">
      <c r="AB920" s="71"/>
      <c r="AK920" s="78"/>
    </row>
    <row r="921" spans="28:37" x14ac:dyDescent="0.15">
      <c r="AB921" s="71"/>
      <c r="AK921" s="78"/>
    </row>
    <row r="922" spans="28:37" x14ac:dyDescent="0.15">
      <c r="AB922" s="71"/>
      <c r="AK922" s="78"/>
    </row>
    <row r="923" spans="28:37" x14ac:dyDescent="0.15">
      <c r="AB923" s="71"/>
      <c r="AK923" s="78"/>
    </row>
    <row r="924" spans="28:37" x14ac:dyDescent="0.15">
      <c r="AB924" s="71"/>
      <c r="AK924" s="78"/>
    </row>
    <row r="925" spans="28:37" x14ac:dyDescent="0.15">
      <c r="AB925" s="71"/>
      <c r="AK925" s="78"/>
    </row>
    <row r="926" spans="28:37" x14ac:dyDescent="0.15">
      <c r="AB926" s="71"/>
      <c r="AK926" s="78"/>
    </row>
    <row r="927" spans="28:37" x14ac:dyDescent="0.15">
      <c r="AB927" s="71"/>
      <c r="AK927" s="78"/>
    </row>
    <row r="928" spans="28:37" x14ac:dyDescent="0.15">
      <c r="AB928" s="71"/>
      <c r="AK928" s="78"/>
    </row>
    <row r="929" spans="28:37" x14ac:dyDescent="0.15">
      <c r="AB929" s="71"/>
      <c r="AK929" s="78"/>
    </row>
    <row r="930" spans="28:37" x14ac:dyDescent="0.15">
      <c r="AB930" s="71"/>
      <c r="AK930" s="78"/>
    </row>
    <row r="931" spans="28:37" x14ac:dyDescent="0.15">
      <c r="AB931" s="71"/>
      <c r="AK931" s="78"/>
    </row>
    <row r="932" spans="28:37" x14ac:dyDescent="0.15">
      <c r="AB932" s="71"/>
      <c r="AK932" s="78"/>
    </row>
    <row r="933" spans="28:37" x14ac:dyDescent="0.15">
      <c r="AB933" s="71"/>
      <c r="AK933" s="78"/>
    </row>
    <row r="934" spans="28:37" x14ac:dyDescent="0.15">
      <c r="AB934" s="71"/>
      <c r="AK934" s="78"/>
    </row>
    <row r="935" spans="28:37" x14ac:dyDescent="0.15">
      <c r="AB935" s="71"/>
      <c r="AK935" s="78"/>
    </row>
    <row r="936" spans="28:37" x14ac:dyDescent="0.15">
      <c r="AB936" s="71"/>
      <c r="AK936" s="78"/>
    </row>
    <row r="937" spans="28:37" x14ac:dyDescent="0.15">
      <c r="AB937" s="71"/>
      <c r="AK937" s="78"/>
    </row>
    <row r="938" spans="28:37" x14ac:dyDescent="0.15">
      <c r="AB938" s="71"/>
      <c r="AK938" s="78"/>
    </row>
    <row r="939" spans="28:37" x14ac:dyDescent="0.15">
      <c r="AB939" s="71"/>
      <c r="AK939" s="78"/>
    </row>
    <row r="940" spans="28:37" x14ac:dyDescent="0.15">
      <c r="AB940" s="71"/>
      <c r="AK940" s="78"/>
    </row>
    <row r="941" spans="28:37" x14ac:dyDescent="0.15">
      <c r="AB941" s="71"/>
      <c r="AK941" s="78"/>
    </row>
    <row r="942" spans="28:37" x14ac:dyDescent="0.15">
      <c r="AB942" s="71"/>
      <c r="AK942" s="78"/>
    </row>
    <row r="943" spans="28:37" x14ac:dyDescent="0.15">
      <c r="AB943" s="71"/>
      <c r="AK943" s="78"/>
    </row>
    <row r="944" spans="28:37" x14ac:dyDescent="0.15">
      <c r="AB944" s="71"/>
      <c r="AK944" s="78"/>
    </row>
    <row r="945" spans="28:37" x14ac:dyDescent="0.15">
      <c r="AB945" s="71"/>
      <c r="AK945" s="78"/>
    </row>
    <row r="946" spans="28:37" x14ac:dyDescent="0.15">
      <c r="AB946" s="71"/>
      <c r="AK946" s="78"/>
    </row>
    <row r="947" spans="28:37" x14ac:dyDescent="0.15">
      <c r="AB947" s="71"/>
      <c r="AK947" s="78"/>
    </row>
    <row r="948" spans="28:37" x14ac:dyDescent="0.15">
      <c r="AB948" s="71"/>
      <c r="AK948" s="78"/>
    </row>
    <row r="949" spans="28:37" x14ac:dyDescent="0.15">
      <c r="AB949" s="71"/>
      <c r="AK949" s="78"/>
    </row>
    <row r="950" spans="28:37" x14ac:dyDescent="0.15">
      <c r="AB950" s="71"/>
      <c r="AK950" s="78"/>
    </row>
    <row r="951" spans="28:37" x14ac:dyDescent="0.15">
      <c r="AB951" s="71"/>
      <c r="AK951" s="78"/>
    </row>
    <row r="952" spans="28:37" x14ac:dyDescent="0.15">
      <c r="AB952" s="71"/>
      <c r="AK952" s="78"/>
    </row>
    <row r="953" spans="28:37" x14ac:dyDescent="0.15">
      <c r="AB953" s="71"/>
      <c r="AK953" s="78"/>
    </row>
    <row r="954" spans="28:37" x14ac:dyDescent="0.15">
      <c r="AB954" s="71"/>
      <c r="AK954" s="78"/>
    </row>
    <row r="955" spans="28:37" x14ac:dyDescent="0.15">
      <c r="AB955" s="71"/>
      <c r="AK955" s="78"/>
    </row>
    <row r="956" spans="28:37" x14ac:dyDescent="0.15">
      <c r="AB956" s="71"/>
      <c r="AK956" s="78"/>
    </row>
    <row r="957" spans="28:37" x14ac:dyDescent="0.15">
      <c r="AB957" s="71"/>
      <c r="AK957" s="78"/>
    </row>
    <row r="958" spans="28:37" x14ac:dyDescent="0.15">
      <c r="AB958" s="71"/>
      <c r="AK958" s="78"/>
    </row>
    <row r="959" spans="28:37" x14ac:dyDescent="0.15">
      <c r="AB959" s="71"/>
      <c r="AK959" s="78"/>
    </row>
    <row r="960" spans="28:37" x14ac:dyDescent="0.15">
      <c r="AB960" s="71"/>
      <c r="AK960" s="78"/>
    </row>
    <row r="961" spans="28:37" x14ac:dyDescent="0.15">
      <c r="AB961" s="71"/>
      <c r="AK961" s="78"/>
    </row>
    <row r="962" spans="28:37" x14ac:dyDescent="0.15">
      <c r="AB962" s="71"/>
      <c r="AK962" s="78"/>
    </row>
    <row r="963" spans="28:37" x14ac:dyDescent="0.15">
      <c r="AB963" s="71"/>
      <c r="AK963" s="78"/>
    </row>
    <row r="964" spans="28:37" x14ac:dyDescent="0.15">
      <c r="AB964" s="71"/>
      <c r="AK964" s="78"/>
    </row>
    <row r="965" spans="28:37" x14ac:dyDescent="0.15">
      <c r="AB965" s="71"/>
      <c r="AK965" s="78"/>
    </row>
    <row r="966" spans="28:37" x14ac:dyDescent="0.15">
      <c r="AB966" s="71"/>
      <c r="AK966" s="78"/>
    </row>
    <row r="967" spans="28:37" x14ac:dyDescent="0.15">
      <c r="AB967" s="71"/>
      <c r="AK967" s="78"/>
    </row>
    <row r="968" spans="28:37" x14ac:dyDescent="0.15">
      <c r="AB968" s="71"/>
      <c r="AK968" s="78"/>
    </row>
    <row r="969" spans="28:37" x14ac:dyDescent="0.15">
      <c r="AB969" s="71"/>
      <c r="AK969" s="78"/>
    </row>
    <row r="970" spans="28:37" x14ac:dyDescent="0.15">
      <c r="AB970" s="71"/>
      <c r="AK970" s="78"/>
    </row>
    <row r="971" spans="28:37" x14ac:dyDescent="0.15">
      <c r="AB971" s="71"/>
      <c r="AK971" s="78"/>
    </row>
    <row r="972" spans="28:37" x14ac:dyDescent="0.15">
      <c r="AB972" s="71"/>
      <c r="AK972" s="78"/>
    </row>
    <row r="973" spans="28:37" x14ac:dyDescent="0.15">
      <c r="AB973" s="71"/>
      <c r="AK973" s="78"/>
    </row>
    <row r="974" spans="28:37" x14ac:dyDescent="0.15">
      <c r="AB974" s="71"/>
      <c r="AK974" s="78"/>
    </row>
    <row r="975" spans="28:37" x14ac:dyDescent="0.15">
      <c r="AB975" s="71"/>
      <c r="AK975" s="78"/>
    </row>
    <row r="976" spans="28:37" x14ac:dyDescent="0.15">
      <c r="AB976" s="71"/>
      <c r="AK976" s="78"/>
    </row>
    <row r="977" spans="28:37" x14ac:dyDescent="0.15">
      <c r="AB977" s="71"/>
      <c r="AK977" s="78"/>
    </row>
    <row r="978" spans="28:37" x14ac:dyDescent="0.15">
      <c r="AB978" s="71"/>
      <c r="AK978" s="78"/>
    </row>
    <row r="979" spans="28:37" x14ac:dyDescent="0.15">
      <c r="AB979" s="71"/>
      <c r="AK979" s="78"/>
    </row>
    <row r="980" spans="28:37" x14ac:dyDescent="0.15">
      <c r="AB980" s="71"/>
      <c r="AK980" s="78"/>
    </row>
    <row r="981" spans="28:37" x14ac:dyDescent="0.15">
      <c r="AB981" s="71"/>
      <c r="AK981" s="78"/>
    </row>
    <row r="982" spans="28:37" x14ac:dyDescent="0.15">
      <c r="AB982" s="71"/>
      <c r="AK982" s="78"/>
    </row>
    <row r="983" spans="28:37" x14ac:dyDescent="0.15">
      <c r="AB983" s="71"/>
      <c r="AK983" s="78"/>
    </row>
    <row r="984" spans="28:37" x14ac:dyDescent="0.15">
      <c r="AB984" s="71"/>
      <c r="AK984" s="78"/>
    </row>
    <row r="985" spans="28:37" x14ac:dyDescent="0.15">
      <c r="AB985" s="71"/>
      <c r="AK985" s="78"/>
    </row>
    <row r="986" spans="28:37" x14ac:dyDescent="0.15">
      <c r="AB986" s="71"/>
      <c r="AK986" s="78"/>
    </row>
    <row r="987" spans="28:37" x14ac:dyDescent="0.15">
      <c r="AB987" s="71"/>
      <c r="AK987" s="78"/>
    </row>
    <row r="988" spans="28:37" x14ac:dyDescent="0.15">
      <c r="AB988" s="71"/>
      <c r="AK988" s="78"/>
    </row>
    <row r="989" spans="28:37" x14ac:dyDescent="0.15">
      <c r="AB989" s="71"/>
      <c r="AK989" s="78"/>
    </row>
    <row r="990" spans="28:37" x14ac:dyDescent="0.15">
      <c r="AB990" s="71"/>
      <c r="AK990" s="78"/>
    </row>
    <row r="991" spans="28:37" x14ac:dyDescent="0.15">
      <c r="AB991" s="71"/>
      <c r="AK991" s="78"/>
    </row>
    <row r="992" spans="28:37" x14ac:dyDescent="0.15">
      <c r="AB992" s="71"/>
      <c r="AK992" s="78"/>
    </row>
    <row r="993" spans="28:37" x14ac:dyDescent="0.15">
      <c r="AB993" s="71"/>
      <c r="AK993" s="78"/>
    </row>
    <row r="994" spans="28:37" x14ac:dyDescent="0.15">
      <c r="AB994" s="71"/>
      <c r="AK994" s="78"/>
    </row>
    <row r="995" spans="28:37" x14ac:dyDescent="0.15">
      <c r="AB995" s="71"/>
      <c r="AK995" s="78"/>
    </row>
    <row r="996" spans="28:37" x14ac:dyDescent="0.15">
      <c r="AB996" s="71"/>
      <c r="AK996" s="78"/>
    </row>
    <row r="997" spans="28:37" x14ac:dyDescent="0.15">
      <c r="AB997" s="71"/>
      <c r="AK997" s="78"/>
    </row>
    <row r="998" spans="28:37" x14ac:dyDescent="0.15">
      <c r="AB998" s="71"/>
      <c r="AK998" s="78"/>
    </row>
    <row r="999" spans="28:37" x14ac:dyDescent="0.15">
      <c r="AB999" s="71"/>
      <c r="AK999" s="78"/>
    </row>
    <row r="1000" spans="28:37" x14ac:dyDescent="0.15">
      <c r="AB1000" s="71"/>
      <c r="AK1000" s="78"/>
    </row>
    <row r="1001" spans="28:37" x14ac:dyDescent="0.15">
      <c r="AB1001" s="71"/>
      <c r="AK1001" s="78"/>
    </row>
    <row r="1002" spans="28:37" x14ac:dyDescent="0.15">
      <c r="AB1002" s="71"/>
      <c r="AK1002" s="78"/>
    </row>
    <row r="1003" spans="28:37" x14ac:dyDescent="0.15">
      <c r="AB1003" s="71"/>
      <c r="AK1003" s="78"/>
    </row>
    <row r="1004" spans="28:37" x14ac:dyDescent="0.15">
      <c r="AB1004" s="71"/>
      <c r="AK1004" s="78"/>
    </row>
    <row r="1005" spans="28:37" x14ac:dyDescent="0.15">
      <c r="AB1005" s="71"/>
      <c r="AK1005" s="78"/>
    </row>
    <row r="1006" spans="28:37" x14ac:dyDescent="0.15">
      <c r="AB1006" s="71"/>
      <c r="AK1006" s="78"/>
    </row>
    <row r="1007" spans="28:37" x14ac:dyDescent="0.15">
      <c r="AB1007" s="71"/>
      <c r="AK1007" s="78"/>
    </row>
    <row r="1008" spans="28:37" x14ac:dyDescent="0.15">
      <c r="AB1008" s="71"/>
      <c r="AK1008" s="78"/>
    </row>
    <row r="1009" spans="28:37" x14ac:dyDescent="0.15">
      <c r="AB1009" s="71"/>
      <c r="AK1009" s="78"/>
    </row>
    <row r="1010" spans="28:37" x14ac:dyDescent="0.15">
      <c r="AB1010" s="71"/>
      <c r="AK1010" s="78"/>
    </row>
    <row r="1011" spans="28:37" x14ac:dyDescent="0.15">
      <c r="AB1011" s="71"/>
      <c r="AK1011" s="78"/>
    </row>
    <row r="1012" spans="28:37" x14ac:dyDescent="0.15">
      <c r="AB1012" s="71"/>
      <c r="AK1012" s="78"/>
    </row>
    <row r="1013" spans="28:37" x14ac:dyDescent="0.15">
      <c r="AB1013" s="71"/>
      <c r="AK1013" s="78"/>
    </row>
    <row r="1014" spans="28:37" x14ac:dyDescent="0.15">
      <c r="AB1014" s="71"/>
      <c r="AK1014" s="78"/>
    </row>
    <row r="1015" spans="28:37" x14ac:dyDescent="0.15">
      <c r="AB1015" s="71"/>
      <c r="AK1015" s="78"/>
    </row>
    <row r="1016" spans="28:37" x14ac:dyDescent="0.15">
      <c r="AB1016" s="71"/>
      <c r="AK1016" s="78"/>
    </row>
    <row r="1017" spans="28:37" x14ac:dyDescent="0.15">
      <c r="AB1017" s="71"/>
      <c r="AK1017" s="78"/>
    </row>
    <row r="1018" spans="28:37" x14ac:dyDescent="0.15">
      <c r="AB1018" s="71"/>
      <c r="AK1018" s="78"/>
    </row>
    <row r="1019" spans="28:37" x14ac:dyDescent="0.15">
      <c r="AB1019" s="71"/>
      <c r="AK1019" s="78"/>
    </row>
    <row r="1020" spans="28:37" x14ac:dyDescent="0.15">
      <c r="AB1020" s="71"/>
      <c r="AK1020" s="78"/>
    </row>
    <row r="1021" spans="28:37" x14ac:dyDescent="0.15">
      <c r="AB1021" s="71"/>
      <c r="AK1021" s="78"/>
    </row>
    <row r="1022" spans="28:37" x14ac:dyDescent="0.15">
      <c r="AB1022" s="71"/>
      <c r="AK1022" s="78"/>
    </row>
    <row r="1023" spans="28:37" x14ac:dyDescent="0.15">
      <c r="AB1023" s="71"/>
      <c r="AK1023" s="78"/>
    </row>
    <row r="1024" spans="28:37" x14ac:dyDescent="0.15">
      <c r="AB1024" s="71"/>
      <c r="AK1024" s="78"/>
    </row>
    <row r="1025" spans="28:37" x14ac:dyDescent="0.15">
      <c r="AB1025" s="71"/>
      <c r="AK1025" s="78"/>
    </row>
    <row r="1026" spans="28:37" x14ac:dyDescent="0.15">
      <c r="AB1026" s="71"/>
      <c r="AK1026" s="78"/>
    </row>
    <row r="1027" spans="28:37" x14ac:dyDescent="0.15">
      <c r="AB1027" s="71"/>
      <c r="AK1027" s="78"/>
    </row>
    <row r="1028" spans="28:37" x14ac:dyDescent="0.15">
      <c r="AB1028" s="71"/>
      <c r="AK1028" s="78"/>
    </row>
    <row r="1029" spans="28:37" x14ac:dyDescent="0.15">
      <c r="AB1029" s="71"/>
      <c r="AK1029" s="78"/>
    </row>
    <row r="1030" spans="28:37" x14ac:dyDescent="0.15">
      <c r="AB1030" s="71"/>
      <c r="AK1030" s="78"/>
    </row>
    <row r="1031" spans="28:37" x14ac:dyDescent="0.15">
      <c r="AB1031" s="71"/>
      <c r="AK1031" s="78"/>
    </row>
    <row r="1032" spans="28:37" x14ac:dyDescent="0.15">
      <c r="AB1032" s="71"/>
      <c r="AK1032" s="78"/>
    </row>
  </sheetData>
  <autoFilter ref="A1:AK1032" xr:uid="{00000000-0009-0000-0000-000001000000}">
    <sortState xmlns:xlrd2="http://schemas.microsoft.com/office/spreadsheetml/2017/richdata2" ref="A2:AK1032">
      <sortCondition ref="B1:B1032"/>
    </sortState>
  </autoFilter>
  <customSheetViews>
    <customSheetView guid="{48799028-F09D-48C0-9F00-2F432B64920A}" filter="1" showAutoFilter="1">
      <pageMargins left="0.7" right="0.7" top="0.75" bottom="0.75" header="0.3" footer="0.3"/>
      <autoFilter ref="A1:AK1032" xr:uid="{0532B454-B125-B446-9267-138B775D9898}"/>
    </customSheetView>
  </customSheetViews>
  <pageMargins left="0.7" right="0.7" top="0.75" bottom="0.75" header="0.3" footer="0.3"/>
  <pageSetup paperSize="9"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9900"/>
    <outlinePr summaryBelow="0" summaryRight="0"/>
  </sheetPr>
  <dimension ref="A1:AN1601"/>
  <sheetViews>
    <sheetView workbookViewId="0">
      <pane xSplit="2" ySplit="1" topLeftCell="C2" activePane="bottomRight" state="frozen"/>
      <selection pane="topRight" activeCell="C1" sqref="C1"/>
      <selection pane="bottomLeft" activeCell="A2" sqref="A2"/>
      <selection pane="bottomRight" activeCell="B508" sqref="B508"/>
    </sheetView>
  </sheetViews>
  <sheetFormatPr baseColWidth="10" defaultColWidth="19.1640625" defaultRowHeight="13" x14ac:dyDescent="0.15"/>
  <cols>
    <col min="1" max="1" width="8.1640625" style="70" bestFit="1" customWidth="1"/>
    <col min="2" max="2" width="24.33203125" style="70" bestFit="1" customWidth="1"/>
    <col min="3" max="3" width="17.5" style="70" bestFit="1" customWidth="1"/>
    <col min="4" max="4" width="10" style="70" bestFit="1" customWidth="1"/>
    <col min="5" max="5" width="11.33203125" style="70" bestFit="1" customWidth="1"/>
    <col min="6" max="6" width="10.1640625" style="70" bestFit="1" customWidth="1"/>
    <col min="7" max="7" width="30.5" style="70" bestFit="1" customWidth="1"/>
    <col min="8" max="8" width="32.6640625" style="70" bestFit="1" customWidth="1"/>
    <col min="9" max="9" width="11.5" style="70" bestFit="1" customWidth="1"/>
    <col min="10" max="10" width="10.83203125" style="70" bestFit="1" customWidth="1"/>
    <col min="11" max="11" width="16.1640625" style="70" bestFit="1" customWidth="1"/>
    <col min="12" max="12" width="26.5" style="70" bestFit="1" customWidth="1"/>
    <col min="13" max="13" width="8.1640625" style="70" bestFit="1" customWidth="1"/>
    <col min="14" max="14" width="27.1640625" style="70" bestFit="1" customWidth="1"/>
    <col min="15" max="15" width="20.6640625" style="70" bestFit="1" customWidth="1"/>
    <col min="16" max="16" width="19.83203125" style="70" bestFit="1" customWidth="1"/>
    <col min="17" max="17" width="22.5" style="70" bestFit="1" customWidth="1"/>
    <col min="18" max="18" width="28.33203125" style="70" bestFit="1" customWidth="1"/>
    <col min="19" max="19" width="19.33203125" style="70" bestFit="1" customWidth="1"/>
    <col min="20" max="20" width="95" style="70" bestFit="1" customWidth="1"/>
    <col min="21" max="21" width="8" style="70" bestFit="1" customWidth="1"/>
    <col min="22" max="22" width="9.83203125" style="70" bestFit="1" customWidth="1"/>
    <col min="23" max="23" width="15.33203125" style="70" bestFit="1" customWidth="1"/>
    <col min="24" max="24" width="19.1640625" style="70"/>
    <col min="25" max="25" width="23.5" style="70" bestFit="1" customWidth="1"/>
    <col min="26" max="26" width="14.33203125" style="70" bestFit="1" customWidth="1"/>
    <col min="27" max="27" width="15.83203125" style="70" bestFit="1" customWidth="1"/>
    <col min="28" max="29" width="7.1640625" style="70" bestFit="1" customWidth="1"/>
    <col min="30" max="30" width="6.5" style="70" bestFit="1" customWidth="1"/>
    <col min="31" max="31" width="16.33203125" style="70" bestFit="1" customWidth="1"/>
    <col min="32" max="33" width="16.1640625" style="70" bestFit="1" customWidth="1"/>
    <col min="34" max="34" width="17.33203125" style="70" bestFit="1" customWidth="1"/>
    <col min="35" max="35" width="67.5" style="70" bestFit="1" customWidth="1"/>
    <col min="36" max="36" width="33.33203125" style="70" bestFit="1" customWidth="1"/>
    <col min="37" max="37" width="31.83203125" style="70" bestFit="1" customWidth="1"/>
    <col min="38" max="38" width="53.1640625" style="70" bestFit="1" customWidth="1"/>
    <col min="39" max="39" width="14.5" style="70" bestFit="1" customWidth="1"/>
    <col min="40" max="40" width="16.1640625" style="70" bestFit="1" customWidth="1"/>
    <col min="41" max="16384" width="19.1640625" style="70"/>
  </cols>
  <sheetData>
    <row r="1" spans="1:40" s="68" customFormat="1" ht="15" x14ac:dyDescent="0.15">
      <c r="A1" s="77" t="s">
        <v>439</v>
      </c>
      <c r="B1" s="75" t="s">
        <v>33</v>
      </c>
      <c r="C1" s="75" t="s">
        <v>440</v>
      </c>
      <c r="D1" s="75" t="s">
        <v>34</v>
      </c>
      <c r="E1" s="75" t="s">
        <v>35</v>
      </c>
      <c r="F1" s="75" t="s">
        <v>1557</v>
      </c>
      <c r="G1" s="75" t="s">
        <v>0</v>
      </c>
      <c r="H1" s="75" t="s">
        <v>8964</v>
      </c>
      <c r="I1" s="77" t="s">
        <v>1725</v>
      </c>
      <c r="J1" s="77" t="s">
        <v>1726</v>
      </c>
      <c r="K1" s="77" t="s">
        <v>2390</v>
      </c>
      <c r="L1" s="75" t="s">
        <v>8965</v>
      </c>
      <c r="M1" s="77" t="s">
        <v>8966</v>
      </c>
      <c r="N1" s="77" t="s">
        <v>8967</v>
      </c>
      <c r="O1" s="75" t="s">
        <v>2750</v>
      </c>
      <c r="P1" s="75" t="s">
        <v>8968</v>
      </c>
      <c r="Q1" s="75" t="s">
        <v>8969</v>
      </c>
      <c r="R1" s="75" t="s">
        <v>8970</v>
      </c>
      <c r="S1" s="75" t="s">
        <v>8971</v>
      </c>
      <c r="T1" s="75" t="s">
        <v>443</v>
      </c>
      <c r="U1" s="75" t="s">
        <v>444</v>
      </c>
      <c r="V1" s="77" t="s">
        <v>8972</v>
      </c>
      <c r="W1" s="75" t="s">
        <v>8973</v>
      </c>
      <c r="X1" s="74" t="s">
        <v>8974</v>
      </c>
      <c r="Y1" s="76" t="s">
        <v>11108</v>
      </c>
      <c r="Z1" s="76" t="s">
        <v>11109</v>
      </c>
      <c r="AA1" s="76" t="s">
        <v>11110</v>
      </c>
      <c r="AB1" s="74" t="s">
        <v>449</v>
      </c>
      <c r="AC1" s="74" t="s">
        <v>450</v>
      </c>
      <c r="AD1" s="74" t="s">
        <v>451</v>
      </c>
      <c r="AE1" s="74" t="s">
        <v>11047</v>
      </c>
      <c r="AF1" s="74" t="s">
        <v>11048</v>
      </c>
      <c r="AG1" s="74" t="s">
        <v>11049</v>
      </c>
      <c r="AH1" s="74" t="s">
        <v>8975</v>
      </c>
      <c r="AI1" s="75" t="s">
        <v>8976</v>
      </c>
      <c r="AJ1" s="75" t="s">
        <v>8977</v>
      </c>
      <c r="AK1" s="68" t="s">
        <v>460</v>
      </c>
      <c r="AL1" s="75" t="s">
        <v>461</v>
      </c>
      <c r="AM1" s="75" t="s">
        <v>8978</v>
      </c>
      <c r="AN1" s="77" t="s">
        <v>8979</v>
      </c>
    </row>
    <row r="2" spans="1:40" x14ac:dyDescent="0.15">
      <c r="A2" s="79">
        <v>1</v>
      </c>
      <c r="B2" s="72" t="s">
        <v>39</v>
      </c>
      <c r="C2" s="72" t="s">
        <v>9009</v>
      </c>
      <c r="D2" s="72">
        <v>55.6</v>
      </c>
      <c r="E2" s="72">
        <v>11.5</v>
      </c>
      <c r="F2" s="72" t="s">
        <v>1568</v>
      </c>
      <c r="G2" s="72" t="s">
        <v>11</v>
      </c>
      <c r="H2" s="72" t="s">
        <v>12</v>
      </c>
      <c r="I2" s="79">
        <v>3980</v>
      </c>
      <c r="J2" s="79">
        <v>3640</v>
      </c>
      <c r="K2" s="79">
        <f t="shared" ref="K2:K65" si="0">MEDIAN(I2:J2)</f>
        <v>3810</v>
      </c>
      <c r="L2" s="72"/>
      <c r="M2" s="79"/>
      <c r="N2" s="79" t="s">
        <v>9538</v>
      </c>
      <c r="O2" s="72" t="s">
        <v>9525</v>
      </c>
      <c r="P2" s="81" t="s">
        <v>9526</v>
      </c>
      <c r="Q2" s="72" t="s">
        <v>2434</v>
      </c>
      <c r="R2" s="72" t="s">
        <v>9318</v>
      </c>
      <c r="S2" s="72">
        <v>4.0999999999999996</v>
      </c>
      <c r="T2" s="72" t="s">
        <v>9047</v>
      </c>
      <c r="U2" s="72"/>
      <c r="V2" s="72"/>
      <c r="W2" s="72" t="s">
        <v>8992</v>
      </c>
      <c r="X2" s="72" t="s">
        <v>8992</v>
      </c>
      <c r="Y2" s="78">
        <v>-21.9</v>
      </c>
      <c r="Z2" s="78">
        <v>7.3</v>
      </c>
      <c r="AA2" s="72"/>
      <c r="AB2" s="78">
        <f>MEDIAN(37.8,41.4)</f>
        <v>39.599999999999994</v>
      </c>
      <c r="AC2" s="78">
        <f>MEDIAN(13,13.6)</f>
        <v>13.3</v>
      </c>
      <c r="AD2" s="72"/>
      <c r="AE2" s="78">
        <f t="shared" ref="AE2:AE12" si="1">AB2/AC2*14/12</f>
        <v>3.473684210526315</v>
      </c>
      <c r="AF2" s="72"/>
      <c r="AG2" s="72"/>
      <c r="AH2" s="78">
        <v>1.7999999999999998</v>
      </c>
      <c r="AI2" s="72">
        <v>1</v>
      </c>
      <c r="AJ2" s="72"/>
      <c r="AK2" s="72" t="s">
        <v>610</v>
      </c>
      <c r="AL2" s="72" t="s">
        <v>9531</v>
      </c>
      <c r="AM2" s="72">
        <v>1</v>
      </c>
      <c r="AN2" s="79" t="s">
        <v>8989</v>
      </c>
    </row>
    <row r="3" spans="1:40" x14ac:dyDescent="0.15">
      <c r="A3" s="79">
        <v>2</v>
      </c>
      <c r="B3" s="72" t="s">
        <v>39</v>
      </c>
      <c r="C3" s="72" t="s">
        <v>9009</v>
      </c>
      <c r="D3" s="72">
        <v>55.6</v>
      </c>
      <c r="E3" s="72">
        <v>11.5</v>
      </c>
      <c r="F3" s="72" t="s">
        <v>1568</v>
      </c>
      <c r="G3" s="72" t="s">
        <v>11</v>
      </c>
      <c r="H3" s="72" t="s">
        <v>12</v>
      </c>
      <c r="I3" s="79">
        <v>3980</v>
      </c>
      <c r="J3" s="79">
        <v>3640</v>
      </c>
      <c r="K3" s="79">
        <f t="shared" si="0"/>
        <v>3810</v>
      </c>
      <c r="L3" s="72"/>
      <c r="M3" s="79"/>
      <c r="N3" s="79" t="s">
        <v>9658</v>
      </c>
      <c r="O3" s="72" t="s">
        <v>9659</v>
      </c>
      <c r="P3" s="81" t="s">
        <v>9660</v>
      </c>
      <c r="Q3" s="72" t="s">
        <v>2432</v>
      </c>
      <c r="R3" s="72" t="s">
        <v>9318</v>
      </c>
      <c r="S3" s="72">
        <v>3.7</v>
      </c>
      <c r="T3" s="72" t="s">
        <v>9661</v>
      </c>
      <c r="U3" s="72"/>
      <c r="V3" s="72"/>
      <c r="W3" s="72" t="s">
        <v>8992</v>
      </c>
      <c r="X3" s="72" t="s">
        <v>8992</v>
      </c>
      <c r="Y3" s="78">
        <v>-25.5</v>
      </c>
      <c r="Z3" s="78">
        <v>4.7</v>
      </c>
      <c r="AA3" s="72"/>
      <c r="AB3" s="78">
        <v>36.1</v>
      </c>
      <c r="AC3" s="78">
        <v>12.4</v>
      </c>
      <c r="AD3" s="72"/>
      <c r="AE3" s="78">
        <f t="shared" si="1"/>
        <v>3.396505376344086</v>
      </c>
      <c r="AF3" s="72"/>
      <c r="AG3" s="72"/>
      <c r="AH3" s="78">
        <v>4.4000000000000004</v>
      </c>
      <c r="AI3" s="72">
        <v>1</v>
      </c>
      <c r="AJ3" s="72"/>
      <c r="AK3" s="72" t="s">
        <v>610</v>
      </c>
      <c r="AL3" s="72"/>
      <c r="AM3" s="72">
        <v>1</v>
      </c>
      <c r="AN3" s="79" t="s">
        <v>8989</v>
      </c>
    </row>
    <row r="4" spans="1:40" x14ac:dyDescent="0.15">
      <c r="A4" s="79">
        <v>3</v>
      </c>
      <c r="B4" s="72" t="s">
        <v>39</v>
      </c>
      <c r="C4" s="72" t="s">
        <v>9009</v>
      </c>
      <c r="D4" s="72">
        <v>55.6</v>
      </c>
      <c r="E4" s="72">
        <v>11.5</v>
      </c>
      <c r="F4" s="72" t="s">
        <v>1568</v>
      </c>
      <c r="G4" s="72" t="s">
        <v>11</v>
      </c>
      <c r="H4" s="72" t="s">
        <v>12</v>
      </c>
      <c r="I4" s="79">
        <v>3980</v>
      </c>
      <c r="J4" s="79">
        <v>3640</v>
      </c>
      <c r="K4" s="79">
        <f t="shared" si="0"/>
        <v>3810</v>
      </c>
      <c r="L4" s="72"/>
      <c r="M4" s="79"/>
      <c r="N4" s="79" t="s">
        <v>9662</v>
      </c>
      <c r="O4" s="72" t="s">
        <v>9659</v>
      </c>
      <c r="P4" s="81" t="s">
        <v>9660</v>
      </c>
      <c r="Q4" s="72" t="s">
        <v>2432</v>
      </c>
      <c r="R4" s="72" t="s">
        <v>9318</v>
      </c>
      <c r="S4" s="72">
        <v>3.7</v>
      </c>
      <c r="T4" s="72" t="s">
        <v>9661</v>
      </c>
      <c r="U4" s="72"/>
      <c r="V4" s="72"/>
      <c r="W4" s="72" t="s">
        <v>8992</v>
      </c>
      <c r="X4" s="72" t="s">
        <v>8992</v>
      </c>
      <c r="Y4" s="78">
        <v>-25.7</v>
      </c>
      <c r="Z4" s="78">
        <v>5.6</v>
      </c>
      <c r="AA4" s="72"/>
      <c r="AB4" s="78">
        <v>35.1</v>
      </c>
      <c r="AC4" s="78">
        <v>12.2</v>
      </c>
      <c r="AD4" s="72"/>
      <c r="AE4" s="78">
        <f t="shared" si="1"/>
        <v>3.3565573770491803</v>
      </c>
      <c r="AF4" s="72"/>
      <c r="AG4" s="72"/>
      <c r="AH4" s="78">
        <v>2.1500000000000004</v>
      </c>
      <c r="AI4" s="72">
        <v>1</v>
      </c>
      <c r="AJ4" s="72"/>
      <c r="AK4" s="72" t="s">
        <v>610</v>
      </c>
      <c r="AL4" s="72" t="s">
        <v>9663</v>
      </c>
      <c r="AM4" s="72">
        <v>1</v>
      </c>
      <c r="AN4" s="79" t="s">
        <v>8989</v>
      </c>
    </row>
    <row r="5" spans="1:40" x14ac:dyDescent="0.15">
      <c r="A5" s="79">
        <v>4</v>
      </c>
      <c r="B5" s="72" t="s">
        <v>39</v>
      </c>
      <c r="C5" s="72" t="s">
        <v>9009</v>
      </c>
      <c r="D5" s="72">
        <v>55.6</v>
      </c>
      <c r="E5" s="72">
        <v>11.5</v>
      </c>
      <c r="F5" s="72" t="s">
        <v>1568</v>
      </c>
      <c r="G5" s="72" t="s">
        <v>11</v>
      </c>
      <c r="H5" s="72" t="s">
        <v>12</v>
      </c>
      <c r="I5" s="79">
        <v>3980</v>
      </c>
      <c r="J5" s="79">
        <v>3640</v>
      </c>
      <c r="K5" s="79">
        <f t="shared" si="0"/>
        <v>3810</v>
      </c>
      <c r="L5" s="72"/>
      <c r="M5" s="79"/>
      <c r="N5" s="79" t="s">
        <v>9539</v>
      </c>
      <c r="O5" s="72" t="s">
        <v>9525</v>
      </c>
      <c r="P5" s="81" t="s">
        <v>9526</v>
      </c>
      <c r="Q5" s="72" t="s">
        <v>2434</v>
      </c>
      <c r="R5" s="72" t="s">
        <v>9318</v>
      </c>
      <c r="S5" s="72">
        <v>4.0999999999999996</v>
      </c>
      <c r="T5" s="72" t="s">
        <v>5346</v>
      </c>
      <c r="U5" s="72"/>
      <c r="V5" s="72"/>
      <c r="W5" s="72" t="s">
        <v>8992</v>
      </c>
      <c r="X5" s="72" t="s">
        <v>8992</v>
      </c>
      <c r="Y5" s="78">
        <v>-22.4</v>
      </c>
      <c r="Z5" s="78">
        <v>8.8000000000000007</v>
      </c>
      <c r="AA5" s="72"/>
      <c r="AB5" s="78">
        <v>42.2</v>
      </c>
      <c r="AC5" s="78">
        <v>14.3</v>
      </c>
      <c r="AD5" s="72"/>
      <c r="AE5" s="78">
        <f t="shared" si="1"/>
        <v>3.4428904428904432</v>
      </c>
      <c r="AF5" s="72"/>
      <c r="AG5" s="72"/>
      <c r="AH5" s="78">
        <v>8</v>
      </c>
      <c r="AI5" s="72">
        <v>1</v>
      </c>
      <c r="AJ5" s="72"/>
      <c r="AK5" s="72" t="s">
        <v>610</v>
      </c>
      <c r="AL5" s="72"/>
      <c r="AM5" s="72">
        <v>1</v>
      </c>
      <c r="AN5" s="79" t="s">
        <v>8989</v>
      </c>
    </row>
    <row r="6" spans="1:40" x14ac:dyDescent="0.15">
      <c r="A6" s="79">
        <v>5</v>
      </c>
      <c r="B6" s="72" t="s">
        <v>39</v>
      </c>
      <c r="C6" s="72" t="s">
        <v>9009</v>
      </c>
      <c r="D6" s="72">
        <v>55.6</v>
      </c>
      <c r="E6" s="72">
        <v>11.5</v>
      </c>
      <c r="F6" s="72" t="s">
        <v>1568</v>
      </c>
      <c r="G6" s="72" t="s">
        <v>11</v>
      </c>
      <c r="H6" s="72" t="s">
        <v>12</v>
      </c>
      <c r="I6" s="79">
        <v>3980</v>
      </c>
      <c r="J6" s="79">
        <v>3640</v>
      </c>
      <c r="K6" s="79">
        <f t="shared" si="0"/>
        <v>3810</v>
      </c>
      <c r="L6" s="72"/>
      <c r="M6" s="79"/>
      <c r="N6" s="79" t="s">
        <v>9540</v>
      </c>
      <c r="O6" s="72" t="s">
        <v>9525</v>
      </c>
      <c r="P6" s="81" t="s">
        <v>9526</v>
      </c>
      <c r="Q6" s="72" t="s">
        <v>2434</v>
      </c>
      <c r="R6" s="72" t="s">
        <v>9318</v>
      </c>
      <c r="S6" s="72">
        <v>4.0999999999999996</v>
      </c>
      <c r="T6" s="72" t="s">
        <v>5346</v>
      </c>
      <c r="U6" s="72"/>
      <c r="V6" s="72"/>
      <c r="W6" s="72" t="s">
        <v>8992</v>
      </c>
      <c r="X6" s="72" t="s">
        <v>8992</v>
      </c>
      <c r="Y6" s="78">
        <v>-22.3</v>
      </c>
      <c r="Z6" s="78">
        <v>7.9</v>
      </c>
      <c r="AA6" s="72"/>
      <c r="AB6" s="78">
        <v>39.200000000000003</v>
      </c>
      <c r="AC6" s="78">
        <v>13.2</v>
      </c>
      <c r="AD6" s="72"/>
      <c r="AE6" s="78">
        <f t="shared" si="1"/>
        <v>3.4646464646464654</v>
      </c>
      <c r="AF6" s="72"/>
      <c r="AG6" s="72"/>
      <c r="AH6" s="78">
        <v>9.1</v>
      </c>
      <c r="AI6" s="72">
        <v>1</v>
      </c>
      <c r="AJ6" s="72"/>
      <c r="AK6" s="72" t="s">
        <v>610</v>
      </c>
      <c r="AL6" s="72"/>
      <c r="AM6" s="72">
        <v>1</v>
      </c>
      <c r="AN6" s="79" t="s">
        <v>8989</v>
      </c>
    </row>
    <row r="7" spans="1:40" x14ac:dyDescent="0.15">
      <c r="A7" s="79">
        <v>6</v>
      </c>
      <c r="B7" s="72" t="s">
        <v>49</v>
      </c>
      <c r="C7" s="72" t="s">
        <v>1151</v>
      </c>
      <c r="D7" s="72">
        <v>54.918399999999998</v>
      </c>
      <c r="E7" s="72">
        <v>11.688499999999999</v>
      </c>
      <c r="F7" s="72" t="s">
        <v>1600</v>
      </c>
      <c r="G7" s="72" t="s">
        <v>9</v>
      </c>
      <c r="H7" s="72" t="s">
        <v>10</v>
      </c>
      <c r="I7" s="79">
        <v>5970</v>
      </c>
      <c r="J7" s="79">
        <v>5570</v>
      </c>
      <c r="K7" s="79">
        <f t="shared" si="0"/>
        <v>5770</v>
      </c>
      <c r="L7" s="72"/>
      <c r="M7" s="79"/>
      <c r="N7" s="79" t="s">
        <v>9527</v>
      </c>
      <c r="O7" s="72" t="s">
        <v>9525</v>
      </c>
      <c r="P7" s="81" t="s">
        <v>9526</v>
      </c>
      <c r="Q7" s="72" t="s">
        <v>2434</v>
      </c>
      <c r="R7" s="72" t="s">
        <v>9318</v>
      </c>
      <c r="S7" s="72">
        <v>4.0999999999999996</v>
      </c>
      <c r="T7" s="72" t="s">
        <v>9528</v>
      </c>
      <c r="U7" s="72"/>
      <c r="V7" s="79">
        <v>100</v>
      </c>
      <c r="W7" s="72" t="s">
        <v>8992</v>
      </c>
      <c r="X7" s="72" t="s">
        <v>8992</v>
      </c>
      <c r="Y7" s="78">
        <v>-11.3</v>
      </c>
      <c r="Z7" s="78">
        <v>10.6</v>
      </c>
      <c r="AA7" s="72"/>
      <c r="AB7" s="78">
        <v>24.6</v>
      </c>
      <c r="AC7" s="78">
        <v>8.4</v>
      </c>
      <c r="AD7" s="72"/>
      <c r="AE7" s="78">
        <f t="shared" si="1"/>
        <v>3.4166666666666665</v>
      </c>
      <c r="AF7" s="72"/>
      <c r="AG7" s="72"/>
      <c r="AH7" s="78">
        <v>7.3</v>
      </c>
      <c r="AI7" s="72">
        <v>1</v>
      </c>
      <c r="AJ7" s="72"/>
      <c r="AK7" s="72" t="s">
        <v>610</v>
      </c>
      <c r="AL7" s="72"/>
      <c r="AM7" s="72">
        <v>1</v>
      </c>
      <c r="AN7" s="79" t="s">
        <v>8989</v>
      </c>
    </row>
    <row r="8" spans="1:40" x14ac:dyDescent="0.15">
      <c r="A8" s="79">
        <v>7</v>
      </c>
      <c r="B8" s="72" t="s">
        <v>49</v>
      </c>
      <c r="C8" s="72" t="s">
        <v>1151</v>
      </c>
      <c r="D8" s="72">
        <v>54.918399999999998</v>
      </c>
      <c r="E8" s="72">
        <v>11.688499999999999</v>
      </c>
      <c r="F8" s="72" t="s">
        <v>1600</v>
      </c>
      <c r="G8" s="72" t="s">
        <v>9</v>
      </c>
      <c r="H8" s="72" t="s">
        <v>10</v>
      </c>
      <c r="I8" s="79">
        <v>5970</v>
      </c>
      <c r="J8" s="79">
        <v>5570</v>
      </c>
      <c r="K8" s="79">
        <f t="shared" si="0"/>
        <v>5770</v>
      </c>
      <c r="L8" s="72"/>
      <c r="M8" s="79"/>
      <c r="N8" s="79" t="s">
        <v>9527</v>
      </c>
      <c r="O8" s="72" t="s">
        <v>9525</v>
      </c>
      <c r="P8" s="81" t="s">
        <v>9526</v>
      </c>
      <c r="Q8" s="72" t="s">
        <v>2434</v>
      </c>
      <c r="R8" s="72" t="s">
        <v>9318</v>
      </c>
      <c r="S8" s="72">
        <v>4.0999999999999996</v>
      </c>
      <c r="T8" s="72" t="s">
        <v>9528</v>
      </c>
      <c r="U8" s="72"/>
      <c r="V8" s="79">
        <v>100</v>
      </c>
      <c r="W8" s="72" t="s">
        <v>8992</v>
      </c>
      <c r="X8" s="72" t="s">
        <v>8992</v>
      </c>
      <c r="Y8" s="78">
        <v>-13.3</v>
      </c>
      <c r="Z8" s="78">
        <v>11.8</v>
      </c>
      <c r="AA8" s="72"/>
      <c r="AB8" s="78">
        <v>42.8</v>
      </c>
      <c r="AC8" s="78">
        <v>14.2</v>
      </c>
      <c r="AD8" s="72"/>
      <c r="AE8" s="78">
        <f t="shared" si="1"/>
        <v>3.5164319248826295</v>
      </c>
      <c r="AF8" s="72"/>
      <c r="AG8" s="72"/>
      <c r="AH8" s="78">
        <v>5</v>
      </c>
      <c r="AI8" s="72">
        <v>1</v>
      </c>
      <c r="AJ8" s="72"/>
      <c r="AK8" s="72" t="s">
        <v>610</v>
      </c>
      <c r="AL8" s="72"/>
      <c r="AM8" s="72">
        <v>1</v>
      </c>
      <c r="AN8" s="79" t="s">
        <v>8989</v>
      </c>
    </row>
    <row r="9" spans="1:40" x14ac:dyDescent="0.15">
      <c r="A9" s="79">
        <v>8</v>
      </c>
      <c r="B9" s="72" t="s">
        <v>49</v>
      </c>
      <c r="C9" s="72" t="s">
        <v>1151</v>
      </c>
      <c r="D9" s="72">
        <v>54.918399999999998</v>
      </c>
      <c r="E9" s="72">
        <v>11.688499999999999</v>
      </c>
      <c r="F9" s="72" t="s">
        <v>1600</v>
      </c>
      <c r="G9" s="72" t="s">
        <v>9</v>
      </c>
      <c r="H9" s="72" t="s">
        <v>10</v>
      </c>
      <c r="I9" s="79">
        <v>5970</v>
      </c>
      <c r="J9" s="79">
        <v>5570</v>
      </c>
      <c r="K9" s="79">
        <f t="shared" si="0"/>
        <v>5770</v>
      </c>
      <c r="L9" s="79"/>
      <c r="M9" s="72"/>
      <c r="N9" s="79" t="s">
        <v>9520</v>
      </c>
      <c r="O9" s="72" t="s">
        <v>9089</v>
      </c>
      <c r="P9" s="81" t="s">
        <v>5792</v>
      </c>
      <c r="Q9" s="72" t="s">
        <v>9003</v>
      </c>
      <c r="R9" s="72" t="s">
        <v>2442</v>
      </c>
      <c r="S9" s="72">
        <v>3.95</v>
      </c>
      <c r="T9" s="72" t="s">
        <v>9338</v>
      </c>
      <c r="U9" s="72"/>
      <c r="V9" s="72"/>
      <c r="W9" s="72" t="s">
        <v>8992</v>
      </c>
      <c r="X9" s="72" t="s">
        <v>8992</v>
      </c>
      <c r="Y9" s="78">
        <v>-15.5</v>
      </c>
      <c r="Z9" s="78">
        <v>15.5</v>
      </c>
      <c r="AA9" s="72"/>
      <c r="AB9" s="78">
        <v>34.200000000000003</v>
      </c>
      <c r="AC9" s="78">
        <v>12.3</v>
      </c>
      <c r="AD9" s="72"/>
      <c r="AE9" s="78">
        <f t="shared" si="1"/>
        <v>3.2439024390243905</v>
      </c>
      <c r="AF9" s="72"/>
      <c r="AG9" s="72"/>
      <c r="AH9" s="78">
        <v>1.3</v>
      </c>
      <c r="AI9" s="72">
        <v>1</v>
      </c>
      <c r="AJ9" s="72"/>
      <c r="AK9" s="72" t="s">
        <v>610</v>
      </c>
      <c r="AL9" s="72"/>
      <c r="AM9" s="72">
        <v>2</v>
      </c>
      <c r="AN9" s="72" t="s">
        <v>8997</v>
      </c>
    </row>
    <row r="10" spans="1:40" x14ac:dyDescent="0.15">
      <c r="A10" s="79">
        <v>9</v>
      </c>
      <c r="B10" s="72" t="s">
        <v>49</v>
      </c>
      <c r="C10" s="72" t="s">
        <v>1151</v>
      </c>
      <c r="D10" s="72">
        <v>54.918399999999998</v>
      </c>
      <c r="E10" s="72">
        <v>11.688499999999999</v>
      </c>
      <c r="F10" s="72" t="s">
        <v>1600</v>
      </c>
      <c r="G10" s="72" t="s">
        <v>9</v>
      </c>
      <c r="H10" s="72" t="s">
        <v>10</v>
      </c>
      <c r="I10" s="79">
        <v>5970</v>
      </c>
      <c r="J10" s="79">
        <v>5570</v>
      </c>
      <c r="K10" s="79">
        <f t="shared" si="0"/>
        <v>5770</v>
      </c>
      <c r="L10" s="79"/>
      <c r="M10" s="72"/>
      <c r="N10" s="79" t="s">
        <v>9521</v>
      </c>
      <c r="O10" s="72" t="s">
        <v>9350</v>
      </c>
      <c r="P10" s="81" t="s">
        <v>9351</v>
      </c>
      <c r="Q10" s="72" t="s">
        <v>9003</v>
      </c>
      <c r="R10" s="72" t="s">
        <v>2442</v>
      </c>
      <c r="S10" s="72">
        <v>3.8</v>
      </c>
      <c r="T10" s="81" t="s">
        <v>9522</v>
      </c>
      <c r="U10" s="72"/>
      <c r="V10" s="72"/>
      <c r="W10" s="72" t="s">
        <v>8992</v>
      </c>
      <c r="X10" s="72" t="s">
        <v>8992</v>
      </c>
      <c r="Y10" s="78">
        <v>-16.8</v>
      </c>
      <c r="Z10" s="78">
        <v>12.1</v>
      </c>
      <c r="AA10" s="72"/>
      <c r="AB10" s="78">
        <f>MEDIAN(35.7,47.7)</f>
        <v>41.7</v>
      </c>
      <c r="AC10" s="78">
        <f>MEDIAN(12.9,17.6)</f>
        <v>15.25</v>
      </c>
      <c r="AD10" s="72"/>
      <c r="AE10" s="78">
        <f t="shared" si="1"/>
        <v>3.1901639344262294</v>
      </c>
      <c r="AF10" s="72"/>
      <c r="AG10" s="72"/>
      <c r="AH10" s="78">
        <v>14.6</v>
      </c>
      <c r="AI10" s="72">
        <v>1</v>
      </c>
      <c r="AJ10" s="72"/>
      <c r="AK10" s="72" t="s">
        <v>610</v>
      </c>
      <c r="AL10" s="72" t="s">
        <v>9523</v>
      </c>
      <c r="AM10" s="72">
        <v>2</v>
      </c>
      <c r="AN10" s="72" t="s">
        <v>8997</v>
      </c>
    </row>
    <row r="11" spans="1:40" x14ac:dyDescent="0.15">
      <c r="A11" s="79">
        <v>10</v>
      </c>
      <c r="B11" s="72" t="s">
        <v>52</v>
      </c>
      <c r="C11" s="72" t="s">
        <v>9009</v>
      </c>
      <c r="D11" s="72">
        <v>55.670400000000001</v>
      </c>
      <c r="E11" s="72">
        <v>10.9572</v>
      </c>
      <c r="F11" s="72" t="s">
        <v>1600</v>
      </c>
      <c r="G11" s="72" t="s">
        <v>4</v>
      </c>
      <c r="H11" s="72" t="s">
        <v>5</v>
      </c>
      <c r="I11" s="79">
        <v>4700</v>
      </c>
      <c r="J11" s="79">
        <v>3980</v>
      </c>
      <c r="K11" s="79">
        <f t="shared" si="0"/>
        <v>4340</v>
      </c>
      <c r="L11" s="79"/>
      <c r="M11" s="72"/>
      <c r="N11" s="79">
        <v>268269</v>
      </c>
      <c r="O11" s="72" t="s">
        <v>9096</v>
      </c>
      <c r="P11" s="81" t="s">
        <v>11115</v>
      </c>
      <c r="Q11" s="72" t="s">
        <v>9003</v>
      </c>
      <c r="R11" s="72" t="s">
        <v>2442</v>
      </c>
      <c r="S11" s="72">
        <v>3.95</v>
      </c>
      <c r="T11" s="72"/>
      <c r="U11" s="72"/>
      <c r="V11" s="72"/>
      <c r="W11" s="72" t="s">
        <v>8992</v>
      </c>
      <c r="X11" s="72" t="s">
        <v>8992</v>
      </c>
      <c r="Y11" s="78">
        <v>-9.58</v>
      </c>
      <c r="Z11" s="78">
        <v>14.2</v>
      </c>
      <c r="AA11" s="72"/>
      <c r="AB11" s="78">
        <v>18.88</v>
      </c>
      <c r="AC11" s="78">
        <v>6.37</v>
      </c>
      <c r="AD11" s="72"/>
      <c r="AE11" s="78">
        <f t="shared" si="1"/>
        <v>3.4578754578754576</v>
      </c>
      <c r="AF11" s="72"/>
      <c r="AG11" s="72"/>
      <c r="AH11" s="72" t="s">
        <v>8992</v>
      </c>
      <c r="AI11" s="72">
        <v>1</v>
      </c>
      <c r="AJ11" s="72"/>
      <c r="AK11" s="72" t="s">
        <v>2667</v>
      </c>
      <c r="AL11" s="72"/>
      <c r="AM11" s="72">
        <v>2</v>
      </c>
      <c r="AN11" s="72" t="s">
        <v>8997</v>
      </c>
    </row>
    <row r="12" spans="1:40" x14ac:dyDescent="0.15">
      <c r="A12" s="79">
        <v>11</v>
      </c>
      <c r="B12" s="72" t="s">
        <v>52</v>
      </c>
      <c r="C12" s="72" t="s">
        <v>9009</v>
      </c>
      <c r="D12" s="72">
        <v>55.670400000000001</v>
      </c>
      <c r="E12" s="72">
        <v>10.9572</v>
      </c>
      <c r="F12" s="72" t="s">
        <v>1600</v>
      </c>
      <c r="G12" s="72" t="s">
        <v>4</v>
      </c>
      <c r="H12" s="72" t="s">
        <v>5</v>
      </c>
      <c r="I12" s="79">
        <v>4700</v>
      </c>
      <c r="J12" s="79">
        <v>3980</v>
      </c>
      <c r="K12" s="79">
        <f t="shared" si="0"/>
        <v>4340</v>
      </c>
      <c r="L12" s="72" t="s">
        <v>9010</v>
      </c>
      <c r="M12" s="79"/>
      <c r="N12" s="79" t="s">
        <v>9650</v>
      </c>
      <c r="O12" s="72" t="s">
        <v>9651</v>
      </c>
      <c r="P12" s="81" t="s">
        <v>9652</v>
      </c>
      <c r="Q12" s="72" t="s">
        <v>2407</v>
      </c>
      <c r="R12" s="72" t="s">
        <v>8985</v>
      </c>
      <c r="S12" s="72">
        <v>3.9</v>
      </c>
      <c r="T12" s="72" t="s">
        <v>9064</v>
      </c>
      <c r="U12" s="72"/>
      <c r="V12" s="72"/>
      <c r="W12" s="72">
        <v>32.700000000000003</v>
      </c>
      <c r="X12" s="78">
        <v>0.8</v>
      </c>
      <c r="Y12" s="78">
        <v>-9.2613333262912594</v>
      </c>
      <c r="Z12" s="78">
        <v>8.7953885093986006</v>
      </c>
      <c r="AA12" s="72"/>
      <c r="AB12" s="78">
        <v>27.6847663458406</v>
      </c>
      <c r="AC12" s="78">
        <v>9.5560679420080401</v>
      </c>
      <c r="AD12" s="72"/>
      <c r="AE12" s="78">
        <f t="shared" si="1"/>
        <v>3.3799355829360422</v>
      </c>
      <c r="AF12" s="72"/>
      <c r="AG12" s="72"/>
      <c r="AH12" s="78">
        <f t="shared" ref="AH12:AH27" si="2">X12/W12*100</f>
        <v>2.4464831804281344</v>
      </c>
      <c r="AI12" s="72">
        <v>1</v>
      </c>
      <c r="AJ12" s="72"/>
      <c r="AK12" s="72" t="s">
        <v>8987</v>
      </c>
      <c r="AL12" s="72" t="s">
        <v>8988</v>
      </c>
      <c r="AM12" s="72">
        <v>1</v>
      </c>
      <c r="AN12" s="79" t="s">
        <v>8989</v>
      </c>
    </row>
    <row r="13" spans="1:40" x14ac:dyDescent="0.15">
      <c r="A13" s="79">
        <v>12</v>
      </c>
      <c r="B13" s="72" t="s">
        <v>52</v>
      </c>
      <c r="C13" s="72" t="s">
        <v>9009</v>
      </c>
      <c r="D13" s="72">
        <v>55.670400000000001</v>
      </c>
      <c r="E13" s="72">
        <v>10.9572</v>
      </c>
      <c r="F13" s="72" t="s">
        <v>1600</v>
      </c>
      <c r="G13" s="72" t="s">
        <v>4</v>
      </c>
      <c r="H13" s="72" t="s">
        <v>5</v>
      </c>
      <c r="I13" s="79">
        <v>4700</v>
      </c>
      <c r="J13" s="79">
        <v>3980</v>
      </c>
      <c r="K13" s="79">
        <f t="shared" si="0"/>
        <v>4340</v>
      </c>
      <c r="L13" s="72" t="s">
        <v>9010</v>
      </c>
      <c r="M13" s="79"/>
      <c r="N13" s="79" t="s">
        <v>9653</v>
      </c>
      <c r="O13" s="72" t="s">
        <v>9651</v>
      </c>
      <c r="P13" s="81" t="s">
        <v>9652</v>
      </c>
      <c r="Q13" s="72" t="s">
        <v>2407</v>
      </c>
      <c r="R13" s="72" t="s">
        <v>8985</v>
      </c>
      <c r="S13" s="72">
        <v>3.9</v>
      </c>
      <c r="T13" s="72" t="s">
        <v>9064</v>
      </c>
      <c r="U13" s="72"/>
      <c r="V13" s="72"/>
      <c r="W13" s="72">
        <v>33.5</v>
      </c>
      <c r="X13" s="78">
        <v>0.3</v>
      </c>
      <c r="Y13" s="72" t="s">
        <v>9013</v>
      </c>
      <c r="Z13" s="78"/>
      <c r="AA13" s="72"/>
      <c r="AB13" s="72"/>
      <c r="AC13" s="72"/>
      <c r="AD13" s="72"/>
      <c r="AE13" s="72"/>
      <c r="AF13" s="72"/>
      <c r="AG13" s="72"/>
      <c r="AH13" s="78">
        <f t="shared" si="2"/>
        <v>0.89552238805970152</v>
      </c>
      <c r="AI13" s="72"/>
      <c r="AJ13" s="72"/>
      <c r="AK13" s="72" t="s">
        <v>8987</v>
      </c>
      <c r="AL13" s="72" t="s">
        <v>8988</v>
      </c>
      <c r="AM13" s="72">
        <v>1</v>
      </c>
      <c r="AN13" s="79" t="s">
        <v>8989</v>
      </c>
    </row>
    <row r="14" spans="1:40" x14ac:dyDescent="0.15">
      <c r="A14" s="79">
        <v>13</v>
      </c>
      <c r="B14" s="72" t="s">
        <v>52</v>
      </c>
      <c r="C14" s="72" t="s">
        <v>9009</v>
      </c>
      <c r="D14" s="72">
        <v>55.670400000000001</v>
      </c>
      <c r="E14" s="72">
        <v>10.9572</v>
      </c>
      <c r="F14" s="72" t="s">
        <v>1600</v>
      </c>
      <c r="G14" s="72" t="s">
        <v>4</v>
      </c>
      <c r="H14" s="72" t="s">
        <v>5</v>
      </c>
      <c r="I14" s="79">
        <v>4700</v>
      </c>
      <c r="J14" s="79">
        <v>3980</v>
      </c>
      <c r="K14" s="79">
        <f t="shared" si="0"/>
        <v>4340</v>
      </c>
      <c r="L14" s="72" t="s">
        <v>9010</v>
      </c>
      <c r="M14" s="79"/>
      <c r="N14" s="79" t="s">
        <v>9654</v>
      </c>
      <c r="O14" s="72" t="s">
        <v>9651</v>
      </c>
      <c r="P14" s="81" t="s">
        <v>9652</v>
      </c>
      <c r="Q14" s="72" t="s">
        <v>2407</v>
      </c>
      <c r="R14" s="72" t="s">
        <v>8985</v>
      </c>
      <c r="S14" s="72">
        <v>3.9</v>
      </c>
      <c r="T14" s="72" t="s">
        <v>9064</v>
      </c>
      <c r="U14" s="72"/>
      <c r="V14" s="72"/>
      <c r="W14" s="72">
        <v>43.6</v>
      </c>
      <c r="X14" s="78">
        <v>1.5</v>
      </c>
      <c r="Y14" s="78">
        <v>-10.29047562</v>
      </c>
      <c r="Z14" s="78">
        <v>10.244996220000001</v>
      </c>
      <c r="AA14" s="72"/>
      <c r="AB14" s="78">
        <v>29.60106326</v>
      </c>
      <c r="AC14" s="78">
        <v>10.328046280000001</v>
      </c>
      <c r="AD14" s="72"/>
      <c r="AE14" s="78">
        <f>AB14/AC14*14/12</f>
        <v>3.3437663684959134</v>
      </c>
      <c r="AF14" s="72"/>
      <c r="AG14" s="72"/>
      <c r="AH14" s="78">
        <f t="shared" si="2"/>
        <v>3.4403669724770642</v>
      </c>
      <c r="AI14" s="72">
        <v>1</v>
      </c>
      <c r="AJ14" s="72"/>
      <c r="AK14" s="72" t="s">
        <v>8987</v>
      </c>
      <c r="AL14" s="72" t="s">
        <v>8988</v>
      </c>
      <c r="AM14" s="72">
        <v>1</v>
      </c>
      <c r="AN14" s="79" t="s">
        <v>8989</v>
      </c>
    </row>
    <row r="15" spans="1:40" x14ac:dyDescent="0.15">
      <c r="A15" s="79">
        <v>14</v>
      </c>
      <c r="B15" s="72" t="s">
        <v>52</v>
      </c>
      <c r="C15" s="72" t="s">
        <v>9009</v>
      </c>
      <c r="D15" s="72">
        <v>55.670400000000001</v>
      </c>
      <c r="E15" s="72">
        <v>10.9572</v>
      </c>
      <c r="F15" s="72" t="s">
        <v>1600</v>
      </c>
      <c r="G15" s="72" t="s">
        <v>4</v>
      </c>
      <c r="H15" s="72" t="s">
        <v>5</v>
      </c>
      <c r="I15" s="79">
        <v>4700</v>
      </c>
      <c r="J15" s="79">
        <v>3980</v>
      </c>
      <c r="K15" s="79">
        <f t="shared" si="0"/>
        <v>4340</v>
      </c>
      <c r="L15" s="72" t="s">
        <v>9010</v>
      </c>
      <c r="M15" s="79"/>
      <c r="N15" s="79" t="s">
        <v>9655</v>
      </c>
      <c r="O15" s="72" t="s">
        <v>9651</v>
      </c>
      <c r="P15" s="81" t="s">
        <v>9652</v>
      </c>
      <c r="Q15" s="72" t="s">
        <v>2407</v>
      </c>
      <c r="R15" s="72" t="s">
        <v>8985</v>
      </c>
      <c r="S15" s="72">
        <v>3.9</v>
      </c>
      <c r="T15" s="72" t="s">
        <v>9064</v>
      </c>
      <c r="U15" s="79"/>
      <c r="V15" s="79"/>
      <c r="W15" s="72">
        <v>73.400000000000006</v>
      </c>
      <c r="X15" s="78">
        <v>0.4</v>
      </c>
      <c r="Y15" s="72" t="s">
        <v>9013</v>
      </c>
      <c r="Z15" s="78"/>
      <c r="AA15" s="72"/>
      <c r="AB15" s="72"/>
      <c r="AC15" s="72"/>
      <c r="AD15" s="72"/>
      <c r="AE15" s="72"/>
      <c r="AF15" s="72"/>
      <c r="AG15" s="72"/>
      <c r="AH15" s="78">
        <f t="shared" si="2"/>
        <v>0.54495912806539504</v>
      </c>
      <c r="AI15" s="72"/>
      <c r="AJ15" s="72"/>
      <c r="AK15" s="72" t="s">
        <v>8987</v>
      </c>
      <c r="AL15" s="72" t="s">
        <v>8988</v>
      </c>
      <c r="AM15" s="72">
        <v>1</v>
      </c>
      <c r="AN15" s="79" t="s">
        <v>8989</v>
      </c>
    </row>
    <row r="16" spans="1:40" x14ac:dyDescent="0.15">
      <c r="A16" s="79">
        <v>15</v>
      </c>
      <c r="B16" s="72" t="s">
        <v>52</v>
      </c>
      <c r="C16" s="72" t="s">
        <v>9009</v>
      </c>
      <c r="D16" s="72">
        <v>55.670400000000001</v>
      </c>
      <c r="E16" s="72">
        <v>10.9572</v>
      </c>
      <c r="F16" s="72" t="s">
        <v>1600</v>
      </c>
      <c r="G16" s="72" t="s">
        <v>4</v>
      </c>
      <c r="H16" s="72" t="s">
        <v>5</v>
      </c>
      <c r="I16" s="79">
        <v>4700</v>
      </c>
      <c r="J16" s="79">
        <v>3980</v>
      </c>
      <c r="K16" s="79">
        <f t="shared" si="0"/>
        <v>4340</v>
      </c>
      <c r="L16" s="72" t="s">
        <v>9010</v>
      </c>
      <c r="M16" s="79"/>
      <c r="N16" s="79" t="s">
        <v>9656</v>
      </c>
      <c r="O16" s="72" t="s">
        <v>9651</v>
      </c>
      <c r="P16" s="81" t="s">
        <v>9652</v>
      </c>
      <c r="Q16" s="72" t="s">
        <v>2407</v>
      </c>
      <c r="R16" s="72" t="s">
        <v>8985</v>
      </c>
      <c r="S16" s="72">
        <v>3.9</v>
      </c>
      <c r="T16" s="72" t="s">
        <v>9064</v>
      </c>
      <c r="U16" s="79"/>
      <c r="V16" s="79"/>
      <c r="W16" s="72">
        <v>45.7</v>
      </c>
      <c r="X16" s="78">
        <v>0.8</v>
      </c>
      <c r="Y16" s="72" t="s">
        <v>9013</v>
      </c>
      <c r="Z16" s="78"/>
      <c r="AA16" s="72"/>
      <c r="AB16" s="72"/>
      <c r="AC16" s="72"/>
      <c r="AD16" s="72"/>
      <c r="AE16" s="72"/>
      <c r="AF16" s="72"/>
      <c r="AG16" s="72"/>
      <c r="AH16" s="78">
        <f t="shared" si="2"/>
        <v>1.7505470459518599</v>
      </c>
      <c r="AI16" s="72"/>
      <c r="AJ16" s="72"/>
      <c r="AK16" s="72" t="s">
        <v>8987</v>
      </c>
      <c r="AL16" s="72" t="s">
        <v>8988</v>
      </c>
      <c r="AM16" s="72">
        <v>1</v>
      </c>
      <c r="AN16" s="79" t="s">
        <v>8989</v>
      </c>
    </row>
    <row r="17" spans="1:40" x14ac:dyDescent="0.15">
      <c r="A17" s="79">
        <v>16</v>
      </c>
      <c r="B17" s="72" t="s">
        <v>52</v>
      </c>
      <c r="C17" s="72" t="s">
        <v>9009</v>
      </c>
      <c r="D17" s="72">
        <v>55.670400000000001</v>
      </c>
      <c r="E17" s="72">
        <v>10.9572</v>
      </c>
      <c r="F17" s="72" t="s">
        <v>1600</v>
      </c>
      <c r="G17" s="72" t="s">
        <v>4</v>
      </c>
      <c r="H17" s="72" t="s">
        <v>5</v>
      </c>
      <c r="I17" s="79">
        <v>4700</v>
      </c>
      <c r="J17" s="79">
        <v>3980</v>
      </c>
      <c r="K17" s="79">
        <f t="shared" si="0"/>
        <v>4340</v>
      </c>
      <c r="L17" s="72" t="s">
        <v>9010</v>
      </c>
      <c r="M17" s="79"/>
      <c r="N17" s="79" t="s">
        <v>9657</v>
      </c>
      <c r="O17" s="72" t="s">
        <v>9651</v>
      </c>
      <c r="P17" s="81" t="s">
        <v>9652</v>
      </c>
      <c r="Q17" s="72" t="s">
        <v>2407</v>
      </c>
      <c r="R17" s="72" t="s">
        <v>8985</v>
      </c>
      <c r="S17" s="72">
        <v>3.9</v>
      </c>
      <c r="T17" s="72" t="s">
        <v>9064</v>
      </c>
      <c r="U17" s="79"/>
      <c r="V17" s="79"/>
      <c r="W17" s="72">
        <v>33.200000000000003</v>
      </c>
      <c r="X17" s="78">
        <v>0.9</v>
      </c>
      <c r="Y17" s="72" t="s">
        <v>9013</v>
      </c>
      <c r="Z17" s="78"/>
      <c r="AA17" s="72"/>
      <c r="AB17" s="72"/>
      <c r="AC17" s="72"/>
      <c r="AD17" s="72"/>
      <c r="AE17" s="72"/>
      <c r="AF17" s="72"/>
      <c r="AG17" s="72"/>
      <c r="AH17" s="78">
        <f t="shared" si="2"/>
        <v>2.7108433734939754</v>
      </c>
      <c r="AI17" s="72"/>
      <c r="AJ17" s="72"/>
      <c r="AK17" s="72" t="s">
        <v>8987</v>
      </c>
      <c r="AL17" s="72" t="s">
        <v>8988</v>
      </c>
      <c r="AM17" s="72">
        <v>1</v>
      </c>
      <c r="AN17" s="79" t="s">
        <v>8989</v>
      </c>
    </row>
    <row r="18" spans="1:40" x14ac:dyDescent="0.15">
      <c r="A18" s="79">
        <v>17</v>
      </c>
      <c r="B18" s="72" t="s">
        <v>52</v>
      </c>
      <c r="C18" s="72" t="s">
        <v>9009</v>
      </c>
      <c r="D18" s="72">
        <v>55.670400000000001</v>
      </c>
      <c r="E18" s="72">
        <v>10.9572</v>
      </c>
      <c r="F18" s="72" t="s">
        <v>1600</v>
      </c>
      <c r="G18" s="72" t="s">
        <v>4</v>
      </c>
      <c r="H18" s="72" t="s">
        <v>5</v>
      </c>
      <c r="I18" s="79">
        <v>4700</v>
      </c>
      <c r="J18" s="79">
        <v>3980</v>
      </c>
      <c r="K18" s="79">
        <f t="shared" si="0"/>
        <v>4340</v>
      </c>
      <c r="L18" s="72" t="s">
        <v>9010</v>
      </c>
      <c r="M18" s="79"/>
      <c r="N18" s="79" t="s">
        <v>9011</v>
      </c>
      <c r="O18" s="72" t="s">
        <v>8991</v>
      </c>
      <c r="P18" s="81" t="s">
        <v>5588</v>
      </c>
      <c r="Q18" s="72" t="s">
        <v>2398</v>
      </c>
      <c r="R18" s="72" t="s">
        <v>8985</v>
      </c>
      <c r="S18" s="72">
        <v>4.0999999999999996</v>
      </c>
      <c r="T18" s="72" t="s">
        <v>9012</v>
      </c>
      <c r="U18" s="79"/>
      <c r="V18" s="79">
        <v>64.19</v>
      </c>
      <c r="W18" s="72">
        <v>413.4</v>
      </c>
      <c r="X18" s="78">
        <v>0.2</v>
      </c>
      <c r="Y18" s="72" t="s">
        <v>9013</v>
      </c>
      <c r="Z18" s="78"/>
      <c r="AA18" s="72"/>
      <c r="AB18" s="72"/>
      <c r="AC18" s="72"/>
      <c r="AD18" s="72"/>
      <c r="AE18" s="72"/>
      <c r="AF18" s="72"/>
      <c r="AG18" s="72"/>
      <c r="AH18" s="78">
        <f t="shared" si="2"/>
        <v>4.8379293662312535E-2</v>
      </c>
      <c r="AI18" s="72"/>
      <c r="AJ18" s="72"/>
      <c r="AK18" s="72" t="s">
        <v>8987</v>
      </c>
      <c r="AL18" s="72" t="s">
        <v>9014</v>
      </c>
      <c r="AM18" s="72">
        <v>1</v>
      </c>
      <c r="AN18" s="79" t="s">
        <v>8989</v>
      </c>
    </row>
    <row r="19" spans="1:40" x14ac:dyDescent="0.15">
      <c r="A19" s="79">
        <v>18</v>
      </c>
      <c r="B19" s="72" t="s">
        <v>52</v>
      </c>
      <c r="C19" s="72" t="s">
        <v>9009</v>
      </c>
      <c r="D19" s="72">
        <v>55.670400000000001</v>
      </c>
      <c r="E19" s="72">
        <v>10.9572</v>
      </c>
      <c r="F19" s="72" t="s">
        <v>1600</v>
      </c>
      <c r="G19" s="72" t="s">
        <v>4</v>
      </c>
      <c r="H19" s="72" t="s">
        <v>5</v>
      </c>
      <c r="I19" s="79">
        <v>4700</v>
      </c>
      <c r="J19" s="79">
        <v>3980</v>
      </c>
      <c r="K19" s="79">
        <f t="shared" si="0"/>
        <v>4340</v>
      </c>
      <c r="L19" s="72" t="s">
        <v>9010</v>
      </c>
      <c r="M19" s="79"/>
      <c r="N19" s="79" t="s">
        <v>9015</v>
      </c>
      <c r="O19" s="72" t="s">
        <v>8991</v>
      </c>
      <c r="P19" s="81" t="s">
        <v>5588</v>
      </c>
      <c r="Q19" s="72" t="s">
        <v>2398</v>
      </c>
      <c r="R19" s="72" t="s">
        <v>8985</v>
      </c>
      <c r="S19" s="72">
        <v>4.0999999999999996</v>
      </c>
      <c r="T19" s="72" t="s">
        <v>9012</v>
      </c>
      <c r="U19" s="79"/>
      <c r="V19" s="79">
        <v>48.32</v>
      </c>
      <c r="W19" s="72">
        <v>281.60000000000002</v>
      </c>
      <c r="X19" s="78">
        <v>1.5</v>
      </c>
      <c r="Y19" s="78">
        <v>-11.31769804</v>
      </c>
      <c r="Z19" s="78">
        <v>10.87084845</v>
      </c>
      <c r="AA19" s="72"/>
      <c r="AB19" s="78">
        <v>23.057665490000002</v>
      </c>
      <c r="AC19" s="78">
        <v>7.726071696</v>
      </c>
      <c r="AD19" s="72"/>
      <c r="AE19" s="78">
        <f>AB19/AC19*14/12</f>
        <v>3.48179654510073</v>
      </c>
      <c r="AF19" s="72"/>
      <c r="AG19" s="72"/>
      <c r="AH19" s="78">
        <f t="shared" si="2"/>
        <v>0.53267045454545447</v>
      </c>
      <c r="AI19" s="72">
        <v>1</v>
      </c>
      <c r="AJ19" s="72"/>
      <c r="AK19" s="72" t="s">
        <v>8987</v>
      </c>
      <c r="AL19" s="72" t="s">
        <v>8988</v>
      </c>
      <c r="AM19" s="72">
        <v>1</v>
      </c>
      <c r="AN19" s="79" t="s">
        <v>8989</v>
      </c>
    </row>
    <row r="20" spans="1:40" x14ac:dyDescent="0.15">
      <c r="A20" s="79">
        <v>19</v>
      </c>
      <c r="B20" s="72" t="s">
        <v>52</v>
      </c>
      <c r="C20" s="72" t="s">
        <v>9009</v>
      </c>
      <c r="D20" s="72">
        <v>55.670400000000001</v>
      </c>
      <c r="E20" s="72">
        <v>10.9572</v>
      </c>
      <c r="F20" s="72" t="s">
        <v>1600</v>
      </c>
      <c r="G20" s="72" t="s">
        <v>4</v>
      </c>
      <c r="H20" s="72" t="s">
        <v>5</v>
      </c>
      <c r="I20" s="79">
        <v>4700</v>
      </c>
      <c r="J20" s="79">
        <v>3980</v>
      </c>
      <c r="K20" s="79">
        <f t="shared" si="0"/>
        <v>4340</v>
      </c>
      <c r="L20" s="72" t="s">
        <v>9010</v>
      </c>
      <c r="M20" s="79"/>
      <c r="N20" s="79" t="s">
        <v>9016</v>
      </c>
      <c r="O20" s="72" t="s">
        <v>8991</v>
      </c>
      <c r="P20" s="81" t="s">
        <v>5588</v>
      </c>
      <c r="Q20" s="72" t="s">
        <v>2398</v>
      </c>
      <c r="R20" s="72" t="s">
        <v>8985</v>
      </c>
      <c r="S20" s="72">
        <v>4.0999999999999996</v>
      </c>
      <c r="T20" s="72" t="s">
        <v>9012</v>
      </c>
      <c r="U20" s="79"/>
      <c r="V20" s="79">
        <v>60.58</v>
      </c>
      <c r="W20" s="72">
        <v>404.4</v>
      </c>
      <c r="X20" s="78">
        <v>1.8</v>
      </c>
      <c r="Y20" s="78">
        <v>-9.8093963810000009</v>
      </c>
      <c r="Z20" s="78">
        <v>10.99884449</v>
      </c>
      <c r="AA20" s="72"/>
      <c r="AB20" s="78">
        <v>33.567811040000002</v>
      </c>
      <c r="AC20" s="78">
        <v>11.855162930000001</v>
      </c>
      <c r="AD20" s="72"/>
      <c r="AE20" s="78">
        <f>AB20/AC20*14/12</f>
        <v>3.3034085186826978</v>
      </c>
      <c r="AF20" s="72"/>
      <c r="AG20" s="72"/>
      <c r="AH20" s="78">
        <f t="shared" si="2"/>
        <v>0.44510385756676557</v>
      </c>
      <c r="AI20" s="72">
        <v>1</v>
      </c>
      <c r="AJ20" s="72"/>
      <c r="AK20" s="72" t="s">
        <v>8987</v>
      </c>
      <c r="AL20" s="72" t="s">
        <v>8988</v>
      </c>
      <c r="AM20" s="72">
        <v>1</v>
      </c>
      <c r="AN20" s="79" t="s">
        <v>8989</v>
      </c>
    </row>
    <row r="21" spans="1:40" x14ac:dyDescent="0.15">
      <c r="A21" s="79">
        <v>20</v>
      </c>
      <c r="B21" s="72" t="s">
        <v>52</v>
      </c>
      <c r="C21" s="72" t="s">
        <v>9009</v>
      </c>
      <c r="D21" s="72">
        <v>55.670400000000001</v>
      </c>
      <c r="E21" s="72">
        <v>10.9572</v>
      </c>
      <c r="F21" s="72" t="s">
        <v>1600</v>
      </c>
      <c r="G21" s="72" t="s">
        <v>4</v>
      </c>
      <c r="H21" s="72" t="s">
        <v>5</v>
      </c>
      <c r="I21" s="79">
        <v>4700</v>
      </c>
      <c r="J21" s="79">
        <v>3980</v>
      </c>
      <c r="K21" s="79">
        <f t="shared" si="0"/>
        <v>4340</v>
      </c>
      <c r="L21" s="72" t="s">
        <v>9010</v>
      </c>
      <c r="M21" s="79"/>
      <c r="N21" s="79" t="s">
        <v>9017</v>
      </c>
      <c r="O21" s="72" t="s">
        <v>8991</v>
      </c>
      <c r="P21" s="81" t="s">
        <v>5588</v>
      </c>
      <c r="Q21" s="72" t="s">
        <v>2398</v>
      </c>
      <c r="R21" s="72" t="s">
        <v>8985</v>
      </c>
      <c r="S21" s="72">
        <v>4.0999999999999996</v>
      </c>
      <c r="T21" s="72" t="s">
        <v>9012</v>
      </c>
      <c r="U21" s="79"/>
      <c r="V21" s="79">
        <v>44</v>
      </c>
      <c r="W21" s="72">
        <v>252.9</v>
      </c>
      <c r="X21" s="78">
        <v>0.4</v>
      </c>
      <c r="Y21" s="78">
        <v>-10.39153769</v>
      </c>
      <c r="Z21" s="78">
        <v>10.094363449999999</v>
      </c>
      <c r="AA21" s="72"/>
      <c r="AB21" s="78">
        <v>18.853810490000001</v>
      </c>
      <c r="AC21" s="78">
        <v>10.094363449999999</v>
      </c>
      <c r="AD21" s="72"/>
      <c r="AE21" s="91">
        <f>AB21/AC21*14/12</f>
        <v>2.1790489660180934</v>
      </c>
      <c r="AF21" s="72"/>
      <c r="AG21" s="72"/>
      <c r="AH21" s="78">
        <f t="shared" si="2"/>
        <v>0.15816528272044286</v>
      </c>
      <c r="AI21" s="72">
        <v>0</v>
      </c>
      <c r="AJ21" s="72"/>
      <c r="AK21" s="72" t="s">
        <v>8987</v>
      </c>
      <c r="AL21" s="72" t="s">
        <v>9014</v>
      </c>
      <c r="AM21" s="72">
        <v>1</v>
      </c>
      <c r="AN21" s="79" t="s">
        <v>8989</v>
      </c>
    </row>
    <row r="22" spans="1:40" x14ac:dyDescent="0.15">
      <c r="A22" s="79">
        <v>21</v>
      </c>
      <c r="B22" s="72" t="s">
        <v>52</v>
      </c>
      <c r="C22" s="72" t="s">
        <v>9009</v>
      </c>
      <c r="D22" s="72">
        <v>55.670400000000001</v>
      </c>
      <c r="E22" s="72">
        <v>10.9572</v>
      </c>
      <c r="F22" s="72" t="s">
        <v>1600</v>
      </c>
      <c r="G22" s="72" t="s">
        <v>4</v>
      </c>
      <c r="H22" s="72" t="s">
        <v>5</v>
      </c>
      <c r="I22" s="79">
        <v>4700</v>
      </c>
      <c r="J22" s="79">
        <v>3980</v>
      </c>
      <c r="K22" s="79">
        <f t="shared" si="0"/>
        <v>4340</v>
      </c>
      <c r="L22" s="72" t="s">
        <v>9010</v>
      </c>
      <c r="M22" s="79"/>
      <c r="N22" s="79" t="s">
        <v>9018</v>
      </c>
      <c r="O22" s="72" t="s">
        <v>8991</v>
      </c>
      <c r="P22" s="81" t="s">
        <v>5588</v>
      </c>
      <c r="Q22" s="72" t="s">
        <v>2398</v>
      </c>
      <c r="R22" s="72" t="s">
        <v>8985</v>
      </c>
      <c r="S22" s="72">
        <v>4.0999999999999996</v>
      </c>
      <c r="T22" s="72" t="s">
        <v>9012</v>
      </c>
      <c r="U22" s="79"/>
      <c r="V22" s="79">
        <v>25.24</v>
      </c>
      <c r="W22" s="72">
        <v>40.4</v>
      </c>
      <c r="X22" s="78">
        <v>0.7</v>
      </c>
      <c r="Y22" s="72" t="s">
        <v>9013</v>
      </c>
      <c r="Z22" s="78"/>
      <c r="AA22" s="72"/>
      <c r="AB22" s="72"/>
      <c r="AC22" s="72"/>
      <c r="AD22" s="72"/>
      <c r="AE22" s="72"/>
      <c r="AF22" s="72"/>
      <c r="AG22" s="72"/>
      <c r="AH22" s="78">
        <f t="shared" si="2"/>
        <v>1.7326732673267324</v>
      </c>
      <c r="AI22" s="72"/>
      <c r="AJ22" s="72"/>
      <c r="AK22" s="72" t="s">
        <v>8987</v>
      </c>
      <c r="AL22" s="72" t="s">
        <v>9014</v>
      </c>
      <c r="AM22" s="72">
        <v>1</v>
      </c>
      <c r="AN22" s="79" t="s">
        <v>8989</v>
      </c>
    </row>
    <row r="23" spans="1:40" x14ac:dyDescent="0.15">
      <c r="A23" s="79">
        <v>22</v>
      </c>
      <c r="B23" s="72" t="s">
        <v>52</v>
      </c>
      <c r="C23" s="72" t="s">
        <v>9009</v>
      </c>
      <c r="D23" s="72">
        <v>55.670400000000001</v>
      </c>
      <c r="E23" s="72">
        <v>10.9572</v>
      </c>
      <c r="F23" s="72" t="s">
        <v>1600</v>
      </c>
      <c r="G23" s="72" t="s">
        <v>4</v>
      </c>
      <c r="H23" s="72" t="s">
        <v>5</v>
      </c>
      <c r="I23" s="79">
        <v>4700</v>
      </c>
      <c r="J23" s="79">
        <v>3980</v>
      </c>
      <c r="K23" s="79">
        <f t="shared" si="0"/>
        <v>4340</v>
      </c>
      <c r="L23" s="72" t="s">
        <v>9010</v>
      </c>
      <c r="M23" s="79"/>
      <c r="N23" s="79" t="s">
        <v>9019</v>
      </c>
      <c r="O23" s="72" t="s">
        <v>8991</v>
      </c>
      <c r="P23" s="81" t="s">
        <v>5588</v>
      </c>
      <c r="Q23" s="72" t="s">
        <v>2398</v>
      </c>
      <c r="R23" s="72" t="s">
        <v>8985</v>
      </c>
      <c r="S23" s="72">
        <v>4.0999999999999996</v>
      </c>
      <c r="T23" s="72" t="s">
        <v>9012</v>
      </c>
      <c r="U23" s="79"/>
      <c r="V23" s="79">
        <v>33.18</v>
      </c>
      <c r="W23" s="72">
        <v>77.400000000000006</v>
      </c>
      <c r="X23" s="78">
        <v>0.5</v>
      </c>
      <c r="Y23" s="78">
        <v>-10.571949500000001</v>
      </c>
      <c r="Z23" s="78">
        <v>9.5767449980000006</v>
      </c>
      <c r="AA23" s="72"/>
      <c r="AB23" s="78">
        <v>22.687357469999998</v>
      </c>
      <c r="AC23" s="78">
        <v>7.3310291779999996</v>
      </c>
      <c r="AD23" s="72"/>
      <c r="AE23" s="78">
        <f>AB23/AC23*14/12</f>
        <v>3.6104867505412073</v>
      </c>
      <c r="AF23" s="72"/>
      <c r="AG23" s="72"/>
      <c r="AH23" s="78">
        <f t="shared" si="2"/>
        <v>0.64599483204134367</v>
      </c>
      <c r="AI23" s="72">
        <v>1</v>
      </c>
      <c r="AJ23" s="72"/>
      <c r="AK23" s="72" t="s">
        <v>8987</v>
      </c>
      <c r="AL23" s="72" t="s">
        <v>8988</v>
      </c>
      <c r="AM23" s="72">
        <v>1</v>
      </c>
      <c r="AN23" s="79" t="s">
        <v>8989</v>
      </c>
    </row>
    <row r="24" spans="1:40" x14ac:dyDescent="0.15">
      <c r="A24" s="79">
        <v>23</v>
      </c>
      <c r="B24" s="72" t="s">
        <v>52</v>
      </c>
      <c r="C24" s="72" t="s">
        <v>9009</v>
      </c>
      <c r="D24" s="72">
        <v>55.670400000000001</v>
      </c>
      <c r="E24" s="72">
        <v>10.9572</v>
      </c>
      <c r="F24" s="72" t="s">
        <v>1600</v>
      </c>
      <c r="G24" s="72" t="s">
        <v>4</v>
      </c>
      <c r="H24" s="72" t="s">
        <v>5</v>
      </c>
      <c r="I24" s="79">
        <v>4700</v>
      </c>
      <c r="J24" s="79">
        <v>3980</v>
      </c>
      <c r="K24" s="79">
        <f t="shared" si="0"/>
        <v>4340</v>
      </c>
      <c r="L24" s="72" t="s">
        <v>9010</v>
      </c>
      <c r="M24" s="79"/>
      <c r="N24" s="79" t="s">
        <v>9020</v>
      </c>
      <c r="O24" s="72" t="s">
        <v>8991</v>
      </c>
      <c r="P24" s="81" t="s">
        <v>5588</v>
      </c>
      <c r="Q24" s="72" t="s">
        <v>2398</v>
      </c>
      <c r="R24" s="72" t="s">
        <v>8985</v>
      </c>
      <c r="S24" s="72">
        <v>4.0999999999999996</v>
      </c>
      <c r="T24" s="72" t="s">
        <v>9012</v>
      </c>
      <c r="U24" s="79"/>
      <c r="V24" s="79"/>
      <c r="W24" s="72">
        <v>26.2</v>
      </c>
      <c r="X24" s="78">
        <v>1.1000000000000001</v>
      </c>
      <c r="Y24" s="72" t="s">
        <v>9013</v>
      </c>
      <c r="Z24" s="78"/>
      <c r="AA24" s="72"/>
      <c r="AB24" s="72"/>
      <c r="AC24" s="72"/>
      <c r="AD24" s="72"/>
      <c r="AE24" s="72"/>
      <c r="AF24" s="72"/>
      <c r="AG24" s="72"/>
      <c r="AH24" s="78">
        <f t="shared" si="2"/>
        <v>4.1984732824427491</v>
      </c>
      <c r="AI24" s="72"/>
      <c r="AJ24" s="72"/>
      <c r="AK24" s="72" t="s">
        <v>8987</v>
      </c>
      <c r="AL24" s="72" t="s">
        <v>9014</v>
      </c>
      <c r="AM24" s="72">
        <v>1</v>
      </c>
      <c r="AN24" s="79" t="s">
        <v>8989</v>
      </c>
    </row>
    <row r="25" spans="1:40" x14ac:dyDescent="0.15">
      <c r="A25" s="79">
        <v>24</v>
      </c>
      <c r="B25" s="72" t="s">
        <v>52</v>
      </c>
      <c r="C25" s="72" t="s">
        <v>9009</v>
      </c>
      <c r="D25" s="72">
        <v>55.670400000000001</v>
      </c>
      <c r="E25" s="72">
        <v>10.9572</v>
      </c>
      <c r="F25" s="72" t="s">
        <v>1600</v>
      </c>
      <c r="G25" s="72" t="s">
        <v>4</v>
      </c>
      <c r="H25" s="72" t="s">
        <v>5</v>
      </c>
      <c r="I25" s="79">
        <v>4700</v>
      </c>
      <c r="J25" s="79">
        <v>3980</v>
      </c>
      <c r="K25" s="79">
        <f t="shared" si="0"/>
        <v>4340</v>
      </c>
      <c r="L25" s="72" t="s">
        <v>9010</v>
      </c>
      <c r="M25" s="79"/>
      <c r="N25" s="79" t="s">
        <v>9021</v>
      </c>
      <c r="O25" s="72" t="s">
        <v>8991</v>
      </c>
      <c r="P25" s="81" t="s">
        <v>5588</v>
      </c>
      <c r="Q25" s="72" t="s">
        <v>2398</v>
      </c>
      <c r="R25" s="72" t="s">
        <v>8985</v>
      </c>
      <c r="S25" s="72">
        <v>4.0999999999999996</v>
      </c>
      <c r="T25" s="72" t="s">
        <v>9012</v>
      </c>
      <c r="U25" s="79"/>
      <c r="V25" s="79">
        <v>32.46</v>
      </c>
      <c r="W25" s="72">
        <v>66.7</v>
      </c>
      <c r="X25" s="78">
        <v>1.7</v>
      </c>
      <c r="Y25" s="78">
        <v>-13.93115223</v>
      </c>
      <c r="Z25" s="78">
        <v>11.908715389999999</v>
      </c>
      <c r="AA25" s="72"/>
      <c r="AB25" s="78">
        <v>19.416159059999998</v>
      </c>
      <c r="AC25" s="78">
        <v>6.413700736</v>
      </c>
      <c r="AD25" s="72"/>
      <c r="AE25" s="78">
        <f>AB25/AC25*14/12</f>
        <v>3.5318432372208517</v>
      </c>
      <c r="AF25" s="72"/>
      <c r="AG25" s="72"/>
      <c r="AH25" s="78">
        <f t="shared" si="2"/>
        <v>2.5487256371814091</v>
      </c>
      <c r="AI25" s="72">
        <v>1</v>
      </c>
      <c r="AJ25" s="72"/>
      <c r="AK25" s="72" t="s">
        <v>8987</v>
      </c>
      <c r="AL25" s="72" t="s">
        <v>8988</v>
      </c>
      <c r="AM25" s="72">
        <v>1</v>
      </c>
      <c r="AN25" s="79" t="s">
        <v>8989</v>
      </c>
    </row>
    <row r="26" spans="1:40" x14ac:dyDescent="0.15">
      <c r="A26" s="79">
        <v>25</v>
      </c>
      <c r="B26" s="72" t="s">
        <v>52</v>
      </c>
      <c r="C26" s="72" t="s">
        <v>9009</v>
      </c>
      <c r="D26" s="72">
        <v>55.670400000000001</v>
      </c>
      <c r="E26" s="72">
        <v>10.9572</v>
      </c>
      <c r="F26" s="72" t="s">
        <v>1600</v>
      </c>
      <c r="G26" s="72" t="s">
        <v>4</v>
      </c>
      <c r="H26" s="72" t="s">
        <v>5</v>
      </c>
      <c r="I26" s="79">
        <v>4700</v>
      </c>
      <c r="J26" s="79">
        <v>3980</v>
      </c>
      <c r="K26" s="79">
        <f t="shared" si="0"/>
        <v>4340</v>
      </c>
      <c r="L26" s="72" t="s">
        <v>9010</v>
      </c>
      <c r="M26" s="79"/>
      <c r="N26" s="79" t="s">
        <v>9022</v>
      </c>
      <c r="O26" s="72" t="s">
        <v>8991</v>
      </c>
      <c r="P26" s="81" t="s">
        <v>5588</v>
      </c>
      <c r="Q26" s="72" t="s">
        <v>2398</v>
      </c>
      <c r="R26" s="72" t="s">
        <v>8985</v>
      </c>
      <c r="S26" s="72">
        <v>4.0999999999999996</v>
      </c>
      <c r="T26" s="72" t="s">
        <v>9012</v>
      </c>
      <c r="U26" s="72"/>
      <c r="V26" s="79">
        <v>28.85</v>
      </c>
      <c r="W26" s="72">
        <v>41.8</v>
      </c>
      <c r="X26" s="78">
        <v>0.3</v>
      </c>
      <c r="Y26" s="72" t="s">
        <v>9013</v>
      </c>
      <c r="Z26" s="78"/>
      <c r="AA26" s="72"/>
      <c r="AB26" s="72"/>
      <c r="AC26" s="72"/>
      <c r="AD26" s="72"/>
      <c r="AE26" s="72"/>
      <c r="AF26" s="72"/>
      <c r="AG26" s="72"/>
      <c r="AH26" s="78">
        <f t="shared" si="2"/>
        <v>0.71770334928229662</v>
      </c>
      <c r="AI26" s="72"/>
      <c r="AJ26" s="72"/>
      <c r="AK26" s="72" t="s">
        <v>8987</v>
      </c>
      <c r="AL26" s="72" t="s">
        <v>9014</v>
      </c>
      <c r="AM26" s="72">
        <v>1</v>
      </c>
      <c r="AN26" s="79" t="s">
        <v>8989</v>
      </c>
    </row>
    <row r="27" spans="1:40" x14ac:dyDescent="0.15">
      <c r="A27" s="79">
        <v>26</v>
      </c>
      <c r="B27" s="72" t="s">
        <v>52</v>
      </c>
      <c r="C27" s="72" t="s">
        <v>9009</v>
      </c>
      <c r="D27" s="72">
        <v>55.670400000000001</v>
      </c>
      <c r="E27" s="72">
        <v>10.9572</v>
      </c>
      <c r="F27" s="72" t="s">
        <v>1600</v>
      </c>
      <c r="G27" s="72" t="s">
        <v>4</v>
      </c>
      <c r="H27" s="72" t="s">
        <v>5</v>
      </c>
      <c r="I27" s="79">
        <v>4700</v>
      </c>
      <c r="J27" s="79">
        <v>3980</v>
      </c>
      <c r="K27" s="79">
        <f t="shared" si="0"/>
        <v>4340</v>
      </c>
      <c r="L27" s="72" t="s">
        <v>9010</v>
      </c>
      <c r="M27" s="79"/>
      <c r="N27" s="79" t="s">
        <v>9023</v>
      </c>
      <c r="O27" s="72" t="s">
        <v>8991</v>
      </c>
      <c r="P27" s="81" t="s">
        <v>5588</v>
      </c>
      <c r="Q27" s="72" t="s">
        <v>2398</v>
      </c>
      <c r="R27" s="72" t="s">
        <v>8985</v>
      </c>
      <c r="S27" s="72">
        <v>4.0999999999999996</v>
      </c>
      <c r="T27" s="72" t="s">
        <v>9012</v>
      </c>
      <c r="U27" s="72"/>
      <c r="V27" s="79">
        <v>28.13</v>
      </c>
      <c r="W27" s="72">
        <v>26.4</v>
      </c>
      <c r="X27" s="78">
        <v>0.2</v>
      </c>
      <c r="Y27" s="72" t="s">
        <v>9013</v>
      </c>
      <c r="Z27" s="78"/>
      <c r="AA27" s="72"/>
      <c r="AB27" s="72"/>
      <c r="AC27" s="72"/>
      <c r="AD27" s="72"/>
      <c r="AE27" s="72"/>
      <c r="AF27" s="72"/>
      <c r="AG27" s="72"/>
      <c r="AH27" s="78">
        <f t="shared" si="2"/>
        <v>0.75757575757575768</v>
      </c>
      <c r="AI27" s="72"/>
      <c r="AJ27" s="72"/>
      <c r="AK27" s="72" t="s">
        <v>8987</v>
      </c>
      <c r="AL27" s="72" t="s">
        <v>9014</v>
      </c>
      <c r="AM27" s="72">
        <v>1</v>
      </c>
      <c r="AN27" s="79" t="s">
        <v>8989</v>
      </c>
    </row>
    <row r="28" spans="1:40" x14ac:dyDescent="0.15">
      <c r="A28" s="79">
        <v>27</v>
      </c>
      <c r="B28" s="72" t="s">
        <v>52</v>
      </c>
      <c r="C28" s="72" t="s">
        <v>9009</v>
      </c>
      <c r="D28" s="72">
        <v>55.670400000000001</v>
      </c>
      <c r="E28" s="72">
        <v>10.9572</v>
      </c>
      <c r="F28" s="72" t="s">
        <v>1600</v>
      </c>
      <c r="G28" s="72" t="s">
        <v>4</v>
      </c>
      <c r="H28" s="72" t="s">
        <v>5</v>
      </c>
      <c r="I28" s="79">
        <v>4700</v>
      </c>
      <c r="J28" s="79">
        <v>3980</v>
      </c>
      <c r="K28" s="79">
        <f t="shared" si="0"/>
        <v>4340</v>
      </c>
      <c r="L28" s="72" t="s">
        <v>9060</v>
      </c>
      <c r="M28" s="79"/>
      <c r="N28" s="79" t="s">
        <v>9117</v>
      </c>
      <c r="O28" s="72" t="s">
        <v>9118</v>
      </c>
      <c r="P28" s="72"/>
      <c r="Q28" s="72" t="s">
        <v>2398</v>
      </c>
      <c r="R28" s="72" t="s">
        <v>9004</v>
      </c>
      <c r="S28" s="72">
        <v>4.0999999999999996</v>
      </c>
      <c r="T28" s="72" t="s">
        <v>9012</v>
      </c>
      <c r="U28" s="72"/>
      <c r="V28" s="79">
        <v>62</v>
      </c>
      <c r="W28" s="72" t="s">
        <v>8992</v>
      </c>
      <c r="X28" s="72" t="s">
        <v>8992</v>
      </c>
      <c r="Y28" s="78">
        <v>-12.72</v>
      </c>
      <c r="Z28" s="78">
        <v>11.46</v>
      </c>
      <c r="AA28" s="72"/>
      <c r="AB28" s="78">
        <v>30.02</v>
      </c>
      <c r="AC28" s="78">
        <v>10.32</v>
      </c>
      <c r="AD28" s="72"/>
      <c r="AE28" s="78">
        <f>AB28/AC28*14/12</f>
        <v>3.3937338501291987</v>
      </c>
      <c r="AF28" s="72"/>
      <c r="AG28" s="72"/>
      <c r="AH28" s="72" t="s">
        <v>8992</v>
      </c>
      <c r="AI28" s="72">
        <v>1</v>
      </c>
      <c r="AJ28" s="72"/>
      <c r="AK28" s="72" t="s">
        <v>9072</v>
      </c>
      <c r="AL28" s="72"/>
      <c r="AM28" s="72">
        <v>1</v>
      </c>
      <c r="AN28" s="79" t="s">
        <v>8989</v>
      </c>
    </row>
    <row r="29" spans="1:40" x14ac:dyDescent="0.15">
      <c r="A29" s="79">
        <v>28</v>
      </c>
      <c r="B29" s="72" t="s">
        <v>52</v>
      </c>
      <c r="C29" s="72" t="s">
        <v>9009</v>
      </c>
      <c r="D29" s="72">
        <v>55.670400000000001</v>
      </c>
      <c r="E29" s="72">
        <v>10.9572</v>
      </c>
      <c r="F29" s="72" t="s">
        <v>1600</v>
      </c>
      <c r="G29" s="72" t="s">
        <v>4</v>
      </c>
      <c r="H29" s="72" t="s">
        <v>5</v>
      </c>
      <c r="I29" s="79">
        <v>4700</v>
      </c>
      <c r="J29" s="79">
        <v>3980</v>
      </c>
      <c r="K29" s="79">
        <f t="shared" si="0"/>
        <v>4340</v>
      </c>
      <c r="L29" s="72" t="s">
        <v>9060</v>
      </c>
      <c r="M29" s="79"/>
      <c r="N29" s="79" t="s">
        <v>9119</v>
      </c>
      <c r="O29" s="72" t="s">
        <v>9118</v>
      </c>
      <c r="P29" s="72"/>
      <c r="Q29" s="72" t="s">
        <v>2398</v>
      </c>
      <c r="R29" s="72" t="s">
        <v>9004</v>
      </c>
      <c r="S29" s="72">
        <v>4.0999999999999996</v>
      </c>
      <c r="T29" s="72" t="s">
        <v>9012</v>
      </c>
      <c r="U29" s="72"/>
      <c r="V29" s="79">
        <v>55</v>
      </c>
      <c r="W29" s="72" t="s">
        <v>8992</v>
      </c>
      <c r="X29" s="72" t="s">
        <v>8992</v>
      </c>
      <c r="Y29" s="78">
        <v>-14.23</v>
      </c>
      <c r="Z29" s="78">
        <v>11.57</v>
      </c>
      <c r="AA29" s="72"/>
      <c r="AB29" s="78">
        <v>31.09</v>
      </c>
      <c r="AC29" s="78">
        <v>10.88</v>
      </c>
      <c r="AD29" s="72"/>
      <c r="AE29" s="78">
        <f>AB29/AC29*14/12</f>
        <v>3.3337928921568625</v>
      </c>
      <c r="AF29" s="72"/>
      <c r="AG29" s="72"/>
      <c r="AH29" s="72" t="s">
        <v>8992</v>
      </c>
      <c r="AI29" s="72">
        <v>1</v>
      </c>
      <c r="AJ29" s="72"/>
      <c r="AK29" s="72" t="s">
        <v>9072</v>
      </c>
      <c r="AL29" s="72"/>
      <c r="AM29" s="72">
        <v>1</v>
      </c>
      <c r="AN29" s="79" t="s">
        <v>8989</v>
      </c>
    </row>
    <row r="30" spans="1:40" x14ac:dyDescent="0.15">
      <c r="A30" s="79">
        <v>29</v>
      </c>
      <c r="B30" s="72" t="s">
        <v>52</v>
      </c>
      <c r="C30" s="72" t="s">
        <v>9009</v>
      </c>
      <c r="D30" s="72">
        <v>55.670400000000001</v>
      </c>
      <c r="E30" s="72">
        <v>10.9572</v>
      </c>
      <c r="F30" s="72" t="s">
        <v>1600</v>
      </c>
      <c r="G30" s="72" t="s">
        <v>4</v>
      </c>
      <c r="H30" s="72" t="s">
        <v>5</v>
      </c>
      <c r="I30" s="79">
        <v>4700</v>
      </c>
      <c r="J30" s="79">
        <v>3980</v>
      </c>
      <c r="K30" s="79">
        <f t="shared" si="0"/>
        <v>4340</v>
      </c>
      <c r="L30" s="72" t="s">
        <v>9060</v>
      </c>
      <c r="M30" s="79"/>
      <c r="N30" s="79" t="s">
        <v>9250</v>
      </c>
      <c r="O30" s="72" t="s">
        <v>9149</v>
      </c>
      <c r="P30" s="81" t="s">
        <v>5445</v>
      </c>
      <c r="Q30" s="72" t="s">
        <v>2427</v>
      </c>
      <c r="R30" s="72" t="s">
        <v>9004</v>
      </c>
      <c r="S30" s="72">
        <v>3.6</v>
      </c>
      <c r="T30" s="72" t="s">
        <v>9172</v>
      </c>
      <c r="U30" s="72"/>
      <c r="V30" s="79">
        <v>68</v>
      </c>
      <c r="W30" s="72" t="s">
        <v>8992</v>
      </c>
      <c r="X30" s="72" t="s">
        <v>8992</v>
      </c>
      <c r="Y30" s="78">
        <v>-10.039999999999999</v>
      </c>
      <c r="Z30" s="78">
        <v>10.09</v>
      </c>
      <c r="AA30" s="72"/>
      <c r="AB30" s="78">
        <v>30.1</v>
      </c>
      <c r="AC30" s="78">
        <v>10.61</v>
      </c>
      <c r="AD30" s="72"/>
      <c r="AE30" s="78">
        <f>AB30/AC30*14/12</f>
        <v>3.3097706566132583</v>
      </c>
      <c r="AF30" s="72"/>
      <c r="AG30" s="72"/>
      <c r="AH30" s="72" t="s">
        <v>8992</v>
      </c>
      <c r="AI30" s="72">
        <v>1</v>
      </c>
      <c r="AJ30" s="72"/>
      <c r="AK30" s="72" t="s">
        <v>9072</v>
      </c>
      <c r="AL30" s="72"/>
      <c r="AM30" s="72">
        <v>1</v>
      </c>
      <c r="AN30" s="79" t="s">
        <v>8989</v>
      </c>
    </row>
    <row r="31" spans="1:40" x14ac:dyDescent="0.15">
      <c r="A31" s="79">
        <v>30</v>
      </c>
      <c r="B31" s="72" t="s">
        <v>52</v>
      </c>
      <c r="C31" s="72" t="s">
        <v>9009</v>
      </c>
      <c r="D31" s="72">
        <v>55.670400000000001</v>
      </c>
      <c r="E31" s="72">
        <v>10.9572</v>
      </c>
      <c r="F31" s="72" t="s">
        <v>1600</v>
      </c>
      <c r="G31" s="72" t="s">
        <v>4</v>
      </c>
      <c r="H31" s="72" t="s">
        <v>5</v>
      </c>
      <c r="I31" s="79">
        <v>4700</v>
      </c>
      <c r="J31" s="79">
        <v>3980</v>
      </c>
      <c r="K31" s="79">
        <f t="shared" si="0"/>
        <v>4340</v>
      </c>
      <c r="L31" s="72" t="s">
        <v>9060</v>
      </c>
      <c r="M31" s="79"/>
      <c r="N31" s="79" t="s">
        <v>9255</v>
      </c>
      <c r="O31" s="72" t="s">
        <v>9149</v>
      </c>
      <c r="P31" s="81" t="s">
        <v>5445</v>
      </c>
      <c r="Q31" s="72" t="s">
        <v>2427</v>
      </c>
      <c r="R31" s="72" t="s">
        <v>9004</v>
      </c>
      <c r="S31" s="72">
        <v>3.6</v>
      </c>
      <c r="T31" s="72" t="s">
        <v>9172</v>
      </c>
      <c r="U31" s="72"/>
      <c r="V31" s="79">
        <v>65</v>
      </c>
      <c r="W31" s="72" t="s">
        <v>8992</v>
      </c>
      <c r="X31" s="72" t="s">
        <v>8992</v>
      </c>
      <c r="Y31" s="78">
        <v>-10.54</v>
      </c>
      <c r="Z31" s="78">
        <v>10.199999999999999</v>
      </c>
      <c r="AA31" s="72"/>
      <c r="AB31" s="78">
        <v>28.9</v>
      </c>
      <c r="AC31" s="78">
        <v>10.01</v>
      </c>
      <c r="AD31" s="72"/>
      <c r="AE31" s="78">
        <f>AB31/AC31*14/12</f>
        <v>3.3682983682983676</v>
      </c>
      <c r="AF31" s="72"/>
      <c r="AG31" s="72"/>
      <c r="AH31" s="72" t="s">
        <v>8992</v>
      </c>
      <c r="AI31" s="72">
        <v>1</v>
      </c>
      <c r="AJ31" s="72"/>
      <c r="AK31" s="72" t="s">
        <v>9072</v>
      </c>
      <c r="AL31" s="72"/>
      <c r="AM31" s="72">
        <v>1</v>
      </c>
      <c r="AN31" s="79" t="s">
        <v>8989</v>
      </c>
    </row>
    <row r="32" spans="1:40" x14ac:dyDescent="0.15">
      <c r="A32" s="79">
        <v>31</v>
      </c>
      <c r="B32" s="72" t="s">
        <v>52</v>
      </c>
      <c r="C32" s="72" t="s">
        <v>9009</v>
      </c>
      <c r="D32" s="72">
        <v>55.670400000000001</v>
      </c>
      <c r="E32" s="72">
        <v>10.9572</v>
      </c>
      <c r="F32" s="72" t="s">
        <v>1600</v>
      </c>
      <c r="G32" s="72" t="s">
        <v>4</v>
      </c>
      <c r="H32" s="72" t="s">
        <v>5</v>
      </c>
      <c r="I32" s="79">
        <v>4700</v>
      </c>
      <c r="J32" s="79">
        <v>3980</v>
      </c>
      <c r="K32" s="79">
        <f t="shared" si="0"/>
        <v>4340</v>
      </c>
      <c r="L32" s="72" t="s">
        <v>9060</v>
      </c>
      <c r="M32" s="79"/>
      <c r="N32" s="79" t="s">
        <v>9061</v>
      </c>
      <c r="O32" s="72" t="s">
        <v>9062</v>
      </c>
      <c r="P32" s="81" t="s">
        <v>9063</v>
      </c>
      <c r="Q32" s="72" t="s">
        <v>2406</v>
      </c>
      <c r="R32" s="72" t="s">
        <v>8985</v>
      </c>
      <c r="S32" s="72">
        <v>3.6</v>
      </c>
      <c r="T32" s="72" t="s">
        <v>9064</v>
      </c>
      <c r="U32" s="72"/>
      <c r="V32" s="72"/>
      <c r="W32" s="72">
        <v>16</v>
      </c>
      <c r="X32" s="78">
        <v>0.4</v>
      </c>
      <c r="Y32" s="72" t="s">
        <v>9013</v>
      </c>
      <c r="Z32" s="78"/>
      <c r="AA32" s="72"/>
      <c r="AB32" s="72"/>
      <c r="AC32" s="72"/>
      <c r="AD32" s="72"/>
      <c r="AE32" s="72"/>
      <c r="AF32" s="72"/>
      <c r="AG32" s="72"/>
      <c r="AH32" s="78">
        <f t="shared" ref="AH32:AH38" si="3">X32/W32*100</f>
        <v>2.5</v>
      </c>
      <c r="AI32" s="72"/>
      <c r="AJ32" s="72"/>
      <c r="AK32" s="72" t="s">
        <v>8987</v>
      </c>
      <c r="AL32" s="72" t="s">
        <v>9014</v>
      </c>
      <c r="AM32" s="72">
        <v>1</v>
      </c>
      <c r="AN32" s="79" t="s">
        <v>8989</v>
      </c>
    </row>
    <row r="33" spans="1:40" x14ac:dyDescent="0.15">
      <c r="A33" s="79">
        <v>32</v>
      </c>
      <c r="B33" s="72" t="s">
        <v>52</v>
      </c>
      <c r="C33" s="72" t="s">
        <v>9009</v>
      </c>
      <c r="D33" s="72">
        <v>55.670400000000001</v>
      </c>
      <c r="E33" s="72">
        <v>10.9572</v>
      </c>
      <c r="F33" s="72" t="s">
        <v>1600</v>
      </c>
      <c r="G33" s="72" t="s">
        <v>4</v>
      </c>
      <c r="H33" s="72" t="s">
        <v>5</v>
      </c>
      <c r="I33" s="79">
        <v>4700</v>
      </c>
      <c r="J33" s="79">
        <v>3980</v>
      </c>
      <c r="K33" s="79">
        <f t="shared" si="0"/>
        <v>4340</v>
      </c>
      <c r="L33" s="72" t="s">
        <v>9060</v>
      </c>
      <c r="M33" s="79"/>
      <c r="N33" s="79" t="s">
        <v>9065</v>
      </c>
      <c r="O33" s="72" t="s">
        <v>9062</v>
      </c>
      <c r="P33" s="81" t="s">
        <v>9063</v>
      </c>
      <c r="Q33" s="72" t="s">
        <v>2406</v>
      </c>
      <c r="R33" s="72" t="s">
        <v>8985</v>
      </c>
      <c r="S33" s="72">
        <v>3.6</v>
      </c>
      <c r="T33" s="72" t="s">
        <v>9064</v>
      </c>
      <c r="U33" s="72"/>
      <c r="V33" s="72"/>
      <c r="W33" s="72">
        <v>33.6</v>
      </c>
      <c r="X33" s="78">
        <v>0.4</v>
      </c>
      <c r="Y33" s="72" t="s">
        <v>9013</v>
      </c>
      <c r="Z33" s="78"/>
      <c r="AA33" s="72"/>
      <c r="AB33" s="72"/>
      <c r="AC33" s="72"/>
      <c r="AD33" s="72"/>
      <c r="AE33" s="72"/>
      <c r="AF33" s="72"/>
      <c r="AG33" s="72"/>
      <c r="AH33" s="78">
        <f t="shared" si="3"/>
        <v>1.1904761904761905</v>
      </c>
      <c r="AI33" s="72"/>
      <c r="AJ33" s="72"/>
      <c r="AK33" s="72" t="s">
        <v>8987</v>
      </c>
      <c r="AL33" s="72" t="s">
        <v>9014</v>
      </c>
      <c r="AM33" s="72">
        <v>1</v>
      </c>
      <c r="AN33" s="79" t="s">
        <v>8989</v>
      </c>
    </row>
    <row r="34" spans="1:40" x14ac:dyDescent="0.15">
      <c r="A34" s="79">
        <v>33</v>
      </c>
      <c r="B34" s="72" t="s">
        <v>52</v>
      </c>
      <c r="C34" s="72" t="s">
        <v>9009</v>
      </c>
      <c r="D34" s="72">
        <v>55.670400000000001</v>
      </c>
      <c r="E34" s="72">
        <v>10.9572</v>
      </c>
      <c r="F34" s="72" t="s">
        <v>1600</v>
      </c>
      <c r="G34" s="72" t="s">
        <v>4</v>
      </c>
      <c r="H34" s="72" t="s">
        <v>5</v>
      </c>
      <c r="I34" s="79">
        <v>4700</v>
      </c>
      <c r="J34" s="79">
        <v>3980</v>
      </c>
      <c r="K34" s="79">
        <f t="shared" si="0"/>
        <v>4340</v>
      </c>
      <c r="L34" s="72" t="s">
        <v>9060</v>
      </c>
      <c r="M34" s="79"/>
      <c r="N34" s="79" t="s">
        <v>9066</v>
      </c>
      <c r="O34" s="72" t="s">
        <v>9062</v>
      </c>
      <c r="P34" s="81" t="s">
        <v>9063</v>
      </c>
      <c r="Q34" s="72" t="s">
        <v>2406</v>
      </c>
      <c r="R34" s="72" t="s">
        <v>8985</v>
      </c>
      <c r="S34" s="72">
        <v>3.6</v>
      </c>
      <c r="T34" s="72" t="s">
        <v>9064</v>
      </c>
      <c r="U34" s="72"/>
      <c r="V34" s="72"/>
      <c r="W34" s="72">
        <v>23</v>
      </c>
      <c r="X34" s="78">
        <v>0.3</v>
      </c>
      <c r="Y34" s="78">
        <v>-16.438937559999999</v>
      </c>
      <c r="Z34" s="78">
        <v>8.6965605490000009</v>
      </c>
      <c r="AA34" s="72"/>
      <c r="AB34" s="78">
        <v>28.4064622</v>
      </c>
      <c r="AC34" s="78">
        <v>7.9608411649999997</v>
      </c>
      <c r="AD34" s="72"/>
      <c r="AE34" s="91">
        <f>AB34/AC34*14/12</f>
        <v>4.1629862824510537</v>
      </c>
      <c r="AF34" s="72"/>
      <c r="AG34" s="72"/>
      <c r="AH34" s="78">
        <f t="shared" si="3"/>
        <v>1.3043478260869565</v>
      </c>
      <c r="AI34" s="72">
        <v>0</v>
      </c>
      <c r="AJ34" s="72"/>
      <c r="AK34" s="72" t="s">
        <v>8987</v>
      </c>
      <c r="AL34" s="72" t="s">
        <v>9014</v>
      </c>
      <c r="AM34" s="72">
        <v>1</v>
      </c>
      <c r="AN34" s="79" t="s">
        <v>8989</v>
      </c>
    </row>
    <row r="35" spans="1:40" x14ac:dyDescent="0.15">
      <c r="A35" s="79">
        <v>34</v>
      </c>
      <c r="B35" s="72" t="s">
        <v>52</v>
      </c>
      <c r="C35" s="72" t="s">
        <v>9009</v>
      </c>
      <c r="D35" s="72">
        <v>55.670400000000001</v>
      </c>
      <c r="E35" s="72">
        <v>10.9572</v>
      </c>
      <c r="F35" s="72" t="s">
        <v>1600</v>
      </c>
      <c r="G35" s="72" t="s">
        <v>4</v>
      </c>
      <c r="H35" s="72" t="s">
        <v>5</v>
      </c>
      <c r="I35" s="79">
        <v>4700</v>
      </c>
      <c r="J35" s="79">
        <v>3980</v>
      </c>
      <c r="K35" s="79">
        <f t="shared" si="0"/>
        <v>4340</v>
      </c>
      <c r="L35" s="72" t="s">
        <v>9060</v>
      </c>
      <c r="M35" s="79"/>
      <c r="N35" s="79" t="s">
        <v>9067</v>
      </c>
      <c r="O35" s="72" t="s">
        <v>9062</v>
      </c>
      <c r="P35" s="81" t="s">
        <v>9063</v>
      </c>
      <c r="Q35" s="72" t="s">
        <v>2406</v>
      </c>
      <c r="R35" s="72" t="s">
        <v>8985</v>
      </c>
      <c r="S35" s="72">
        <v>3.6</v>
      </c>
      <c r="T35" s="72" t="s">
        <v>9064</v>
      </c>
      <c r="U35" s="72"/>
      <c r="V35" s="72"/>
      <c r="W35" s="72">
        <v>21.5</v>
      </c>
      <c r="X35" s="78">
        <v>0</v>
      </c>
      <c r="Y35" s="72" t="s">
        <v>9031</v>
      </c>
      <c r="Z35" s="78"/>
      <c r="AA35" s="72"/>
      <c r="AB35" s="72"/>
      <c r="AC35" s="72"/>
      <c r="AD35" s="72"/>
      <c r="AE35" s="72"/>
      <c r="AF35" s="72"/>
      <c r="AG35" s="72"/>
      <c r="AH35" s="78">
        <f t="shared" si="3"/>
        <v>0</v>
      </c>
      <c r="AI35" s="72"/>
      <c r="AJ35" s="72"/>
      <c r="AK35" s="72" t="s">
        <v>8987</v>
      </c>
      <c r="AL35" s="72" t="s">
        <v>9014</v>
      </c>
      <c r="AM35" s="72">
        <v>1</v>
      </c>
      <c r="AN35" s="79" t="s">
        <v>8989</v>
      </c>
    </row>
    <row r="36" spans="1:40" x14ac:dyDescent="0.15">
      <c r="A36" s="79">
        <v>35</v>
      </c>
      <c r="B36" s="72" t="s">
        <v>52</v>
      </c>
      <c r="C36" s="72" t="s">
        <v>9009</v>
      </c>
      <c r="D36" s="72">
        <v>55.670400000000001</v>
      </c>
      <c r="E36" s="72">
        <v>10.9572</v>
      </c>
      <c r="F36" s="72" t="s">
        <v>1600</v>
      </c>
      <c r="G36" s="72" t="s">
        <v>4</v>
      </c>
      <c r="H36" s="72" t="s">
        <v>5</v>
      </c>
      <c r="I36" s="79">
        <v>4700</v>
      </c>
      <c r="J36" s="79">
        <v>3980</v>
      </c>
      <c r="K36" s="79">
        <f t="shared" si="0"/>
        <v>4340</v>
      </c>
      <c r="L36" s="72" t="s">
        <v>9060</v>
      </c>
      <c r="M36" s="79"/>
      <c r="N36" s="79" t="s">
        <v>9068</v>
      </c>
      <c r="O36" s="72" t="s">
        <v>9062</v>
      </c>
      <c r="P36" s="81" t="s">
        <v>9063</v>
      </c>
      <c r="Q36" s="72" t="s">
        <v>2406</v>
      </c>
      <c r="R36" s="72" t="s">
        <v>8985</v>
      </c>
      <c r="S36" s="72">
        <v>3.6</v>
      </c>
      <c r="T36" s="72" t="s">
        <v>9064</v>
      </c>
      <c r="U36" s="72"/>
      <c r="V36" s="72"/>
      <c r="W36" s="72">
        <v>27.5</v>
      </c>
      <c r="X36" s="78">
        <v>0</v>
      </c>
      <c r="Y36" s="72" t="s">
        <v>9031</v>
      </c>
      <c r="Z36" s="78"/>
      <c r="AA36" s="72"/>
      <c r="AB36" s="72"/>
      <c r="AC36" s="72"/>
      <c r="AD36" s="72"/>
      <c r="AE36" s="72"/>
      <c r="AF36" s="72"/>
      <c r="AG36" s="72"/>
      <c r="AH36" s="78">
        <f t="shared" si="3"/>
        <v>0</v>
      </c>
      <c r="AI36" s="72"/>
      <c r="AJ36" s="72"/>
      <c r="AK36" s="72" t="s">
        <v>8987</v>
      </c>
      <c r="AL36" s="72" t="s">
        <v>9014</v>
      </c>
      <c r="AM36" s="72">
        <v>1</v>
      </c>
      <c r="AN36" s="79" t="s">
        <v>8989</v>
      </c>
    </row>
    <row r="37" spans="1:40" x14ac:dyDescent="0.15">
      <c r="A37" s="79">
        <v>36</v>
      </c>
      <c r="B37" s="72" t="s">
        <v>52</v>
      </c>
      <c r="C37" s="72" t="s">
        <v>9009</v>
      </c>
      <c r="D37" s="72">
        <v>55.670400000000001</v>
      </c>
      <c r="E37" s="72">
        <v>10.9572</v>
      </c>
      <c r="F37" s="72" t="s">
        <v>1600</v>
      </c>
      <c r="G37" s="72" t="s">
        <v>4</v>
      </c>
      <c r="H37" s="72" t="s">
        <v>5</v>
      </c>
      <c r="I37" s="79">
        <v>4700</v>
      </c>
      <c r="J37" s="79">
        <v>3980</v>
      </c>
      <c r="K37" s="79">
        <f t="shared" si="0"/>
        <v>4340</v>
      </c>
      <c r="L37" s="72" t="s">
        <v>9060</v>
      </c>
      <c r="M37" s="79"/>
      <c r="N37" s="79" t="s">
        <v>9069</v>
      </c>
      <c r="O37" s="72" t="s">
        <v>9062</v>
      </c>
      <c r="P37" s="81" t="s">
        <v>9063</v>
      </c>
      <c r="Q37" s="72" t="s">
        <v>2406</v>
      </c>
      <c r="R37" s="72" t="s">
        <v>8985</v>
      </c>
      <c r="S37" s="72">
        <v>3.6</v>
      </c>
      <c r="T37" s="72" t="s">
        <v>9064</v>
      </c>
      <c r="U37" s="72"/>
      <c r="V37" s="72"/>
      <c r="W37" s="72">
        <v>24.1</v>
      </c>
      <c r="X37" s="78">
        <v>0.3</v>
      </c>
      <c r="Y37" s="72" t="s">
        <v>9013</v>
      </c>
      <c r="Z37" s="78"/>
      <c r="AA37" s="72"/>
      <c r="AB37" s="72"/>
      <c r="AC37" s="72"/>
      <c r="AD37" s="72"/>
      <c r="AE37" s="72"/>
      <c r="AF37" s="72"/>
      <c r="AG37" s="72"/>
      <c r="AH37" s="78">
        <f t="shared" si="3"/>
        <v>1.2448132780082988</v>
      </c>
      <c r="AI37" s="72"/>
      <c r="AJ37" s="72"/>
      <c r="AK37" s="72" t="s">
        <v>8987</v>
      </c>
      <c r="AL37" s="72" t="s">
        <v>9014</v>
      </c>
      <c r="AM37" s="72">
        <v>1</v>
      </c>
      <c r="AN37" s="79" t="s">
        <v>8989</v>
      </c>
    </row>
    <row r="38" spans="1:40" x14ac:dyDescent="0.15">
      <c r="A38" s="79">
        <v>37</v>
      </c>
      <c r="B38" s="72" t="s">
        <v>52</v>
      </c>
      <c r="C38" s="72" t="s">
        <v>9009</v>
      </c>
      <c r="D38" s="72">
        <v>55.670400000000001</v>
      </c>
      <c r="E38" s="72">
        <v>10.9572</v>
      </c>
      <c r="F38" s="72" t="s">
        <v>1600</v>
      </c>
      <c r="G38" s="72" t="s">
        <v>4</v>
      </c>
      <c r="H38" s="72" t="s">
        <v>5</v>
      </c>
      <c r="I38" s="79">
        <v>4700</v>
      </c>
      <c r="J38" s="79">
        <v>3980</v>
      </c>
      <c r="K38" s="79">
        <f t="shared" si="0"/>
        <v>4340</v>
      </c>
      <c r="L38" s="72" t="s">
        <v>9060</v>
      </c>
      <c r="M38" s="79"/>
      <c r="N38" s="79" t="s">
        <v>9070</v>
      </c>
      <c r="O38" s="72" t="s">
        <v>9062</v>
      </c>
      <c r="P38" s="81" t="s">
        <v>9063</v>
      </c>
      <c r="Q38" s="72" t="s">
        <v>2406</v>
      </c>
      <c r="R38" s="72" t="s">
        <v>8985</v>
      </c>
      <c r="S38" s="72">
        <v>3.6</v>
      </c>
      <c r="T38" s="72" t="s">
        <v>9064</v>
      </c>
      <c r="U38" s="72"/>
      <c r="V38" s="72"/>
      <c r="W38" s="72">
        <v>38</v>
      </c>
      <c r="X38" s="78">
        <v>0.8</v>
      </c>
      <c r="Y38" s="72" t="s">
        <v>9013</v>
      </c>
      <c r="Z38" s="78"/>
      <c r="AA38" s="72"/>
      <c r="AB38" s="72"/>
      <c r="AC38" s="72"/>
      <c r="AD38" s="72"/>
      <c r="AE38" s="72"/>
      <c r="AF38" s="72"/>
      <c r="AG38" s="72"/>
      <c r="AH38" s="78">
        <f t="shared" si="3"/>
        <v>2.1052631578947367</v>
      </c>
      <c r="AI38" s="72"/>
      <c r="AJ38" s="72"/>
      <c r="AK38" s="72" t="s">
        <v>8987</v>
      </c>
      <c r="AL38" s="72" t="s">
        <v>9014</v>
      </c>
      <c r="AM38" s="72">
        <v>1</v>
      </c>
      <c r="AN38" s="79" t="s">
        <v>8989</v>
      </c>
    </row>
    <row r="39" spans="1:40" x14ac:dyDescent="0.15">
      <c r="A39" s="79">
        <v>38</v>
      </c>
      <c r="B39" s="72" t="s">
        <v>52</v>
      </c>
      <c r="C39" s="72" t="s">
        <v>9009</v>
      </c>
      <c r="D39" s="72">
        <v>55.670400000000001</v>
      </c>
      <c r="E39" s="72">
        <v>10.9572</v>
      </c>
      <c r="F39" s="72" t="s">
        <v>1600</v>
      </c>
      <c r="G39" s="72" t="s">
        <v>4</v>
      </c>
      <c r="H39" s="72" t="s">
        <v>5</v>
      </c>
      <c r="I39" s="79">
        <v>4700</v>
      </c>
      <c r="J39" s="79">
        <v>3980</v>
      </c>
      <c r="K39" s="79">
        <f t="shared" si="0"/>
        <v>4340</v>
      </c>
      <c r="L39" s="72" t="s">
        <v>9060</v>
      </c>
      <c r="M39" s="79"/>
      <c r="N39" s="79" t="s">
        <v>9071</v>
      </c>
      <c r="O39" s="72" t="s">
        <v>9062</v>
      </c>
      <c r="P39" s="81" t="s">
        <v>9063</v>
      </c>
      <c r="Q39" s="72" t="s">
        <v>2406</v>
      </c>
      <c r="R39" s="72" t="s">
        <v>8985</v>
      </c>
      <c r="S39" s="72">
        <v>3.6</v>
      </c>
      <c r="T39" s="72" t="s">
        <v>9064</v>
      </c>
      <c r="U39" s="72"/>
      <c r="V39" s="79"/>
      <c r="W39" s="72" t="s">
        <v>8992</v>
      </c>
      <c r="X39" s="72" t="s">
        <v>8992</v>
      </c>
      <c r="Y39" s="78">
        <v>-15.79</v>
      </c>
      <c r="Z39" s="78">
        <v>11.32</v>
      </c>
      <c r="AA39" s="72"/>
      <c r="AB39" s="78">
        <v>35.619999999999997</v>
      </c>
      <c r="AC39" s="78">
        <v>12.27</v>
      </c>
      <c r="AD39" s="72"/>
      <c r="AE39" s="78">
        <f t="shared" ref="AE39:AE49" si="4">AB39/AC39*14/12</f>
        <v>3.3868513990763378</v>
      </c>
      <c r="AF39" s="72"/>
      <c r="AG39" s="72"/>
      <c r="AH39" s="72" t="s">
        <v>8992</v>
      </c>
      <c r="AI39" s="72">
        <v>1</v>
      </c>
      <c r="AJ39" s="72"/>
      <c r="AK39" s="72" t="s">
        <v>9072</v>
      </c>
      <c r="AL39" s="72"/>
      <c r="AM39" s="72">
        <v>1</v>
      </c>
      <c r="AN39" s="79" t="s">
        <v>8989</v>
      </c>
    </row>
    <row r="40" spans="1:40" x14ac:dyDescent="0.15">
      <c r="A40" s="79">
        <v>39</v>
      </c>
      <c r="B40" s="72" t="s">
        <v>52</v>
      </c>
      <c r="C40" s="72" t="s">
        <v>9009</v>
      </c>
      <c r="D40" s="72">
        <v>55.670400000000001</v>
      </c>
      <c r="E40" s="72">
        <v>10.9572</v>
      </c>
      <c r="F40" s="72" t="s">
        <v>1600</v>
      </c>
      <c r="G40" s="72" t="s">
        <v>4</v>
      </c>
      <c r="H40" s="72" t="s">
        <v>5</v>
      </c>
      <c r="I40" s="79">
        <v>4700</v>
      </c>
      <c r="J40" s="79">
        <v>3980</v>
      </c>
      <c r="K40" s="79">
        <f t="shared" si="0"/>
        <v>4340</v>
      </c>
      <c r="L40" s="72" t="s">
        <v>9060</v>
      </c>
      <c r="M40" s="79"/>
      <c r="N40" s="79" t="s">
        <v>9073</v>
      </c>
      <c r="O40" s="72" t="s">
        <v>9062</v>
      </c>
      <c r="P40" s="81" t="s">
        <v>9063</v>
      </c>
      <c r="Q40" s="72" t="s">
        <v>2406</v>
      </c>
      <c r="R40" s="72" t="s">
        <v>8985</v>
      </c>
      <c r="S40" s="72">
        <v>3.6</v>
      </c>
      <c r="T40" s="72" t="s">
        <v>9064</v>
      </c>
      <c r="U40" s="72"/>
      <c r="V40" s="79"/>
      <c r="W40" s="72" t="s">
        <v>8992</v>
      </c>
      <c r="X40" s="72" t="s">
        <v>8992</v>
      </c>
      <c r="Y40" s="78">
        <v>-15.32</v>
      </c>
      <c r="Z40" s="78">
        <v>11.21</v>
      </c>
      <c r="AA40" s="72"/>
      <c r="AB40" s="78">
        <v>36.07</v>
      </c>
      <c r="AC40" s="78">
        <v>12.45</v>
      </c>
      <c r="AD40" s="72"/>
      <c r="AE40" s="78">
        <f t="shared" si="4"/>
        <v>3.3800535475234272</v>
      </c>
      <c r="AF40" s="72"/>
      <c r="AG40" s="72"/>
      <c r="AH40" s="72" t="s">
        <v>8992</v>
      </c>
      <c r="AI40" s="72">
        <v>1</v>
      </c>
      <c r="AJ40" s="72"/>
      <c r="AK40" s="72" t="s">
        <v>9072</v>
      </c>
      <c r="AL40" s="72"/>
      <c r="AM40" s="72">
        <v>1</v>
      </c>
      <c r="AN40" s="79" t="s">
        <v>8989</v>
      </c>
    </row>
    <row r="41" spans="1:40" x14ac:dyDescent="0.15">
      <c r="A41" s="79">
        <v>40</v>
      </c>
      <c r="B41" s="72" t="s">
        <v>52</v>
      </c>
      <c r="C41" s="72" t="s">
        <v>9009</v>
      </c>
      <c r="D41" s="72">
        <v>55.670400000000001</v>
      </c>
      <c r="E41" s="72">
        <v>10.9572</v>
      </c>
      <c r="F41" s="72" t="s">
        <v>1600</v>
      </c>
      <c r="G41" s="72" t="s">
        <v>4</v>
      </c>
      <c r="H41" s="72" t="s">
        <v>5</v>
      </c>
      <c r="I41" s="79">
        <v>4700</v>
      </c>
      <c r="J41" s="79">
        <v>3980</v>
      </c>
      <c r="K41" s="79">
        <f t="shared" si="0"/>
        <v>4340</v>
      </c>
      <c r="L41" s="72" t="s">
        <v>9060</v>
      </c>
      <c r="M41" s="79"/>
      <c r="N41" s="79" t="s">
        <v>9564</v>
      </c>
      <c r="O41" s="72" t="s">
        <v>9181</v>
      </c>
      <c r="P41" s="72"/>
      <c r="Q41" s="72" t="s">
        <v>2400</v>
      </c>
      <c r="R41" s="72" t="s">
        <v>9004</v>
      </c>
      <c r="S41" s="72">
        <v>3.2</v>
      </c>
      <c r="T41" s="72" t="s">
        <v>5346</v>
      </c>
      <c r="U41" s="72"/>
      <c r="V41" s="72"/>
      <c r="W41" s="72">
        <v>50</v>
      </c>
      <c r="X41" s="78">
        <v>1</v>
      </c>
      <c r="Y41" s="78">
        <v>-12.268708637334647</v>
      </c>
      <c r="Z41" s="78">
        <v>7.9180428351055863</v>
      </c>
      <c r="AA41" s="72"/>
      <c r="AB41" s="78">
        <v>38.270566000000002</v>
      </c>
      <c r="AC41" s="78">
        <v>14.070788</v>
      </c>
      <c r="AD41" s="72"/>
      <c r="AE41" s="78">
        <f t="shared" si="4"/>
        <v>3.1731693823165177</v>
      </c>
      <c r="AF41" s="72"/>
      <c r="AG41" s="72"/>
      <c r="AH41" s="78">
        <f>X41/W41*100</f>
        <v>2</v>
      </c>
      <c r="AI41" s="72">
        <v>1</v>
      </c>
      <c r="AJ41" s="72"/>
      <c r="AK41" s="72" t="s">
        <v>8987</v>
      </c>
      <c r="AL41" s="72" t="s">
        <v>9161</v>
      </c>
      <c r="AM41" s="72">
        <v>1</v>
      </c>
      <c r="AN41" s="79" t="s">
        <v>8989</v>
      </c>
    </row>
    <row r="42" spans="1:40" x14ac:dyDescent="0.15">
      <c r="A42" s="79">
        <v>41</v>
      </c>
      <c r="B42" s="72" t="s">
        <v>52</v>
      </c>
      <c r="C42" s="72" t="s">
        <v>9009</v>
      </c>
      <c r="D42" s="72">
        <v>55.670400000000001</v>
      </c>
      <c r="E42" s="72">
        <v>10.9572</v>
      </c>
      <c r="F42" s="72" t="s">
        <v>1600</v>
      </c>
      <c r="G42" s="72" t="s">
        <v>4</v>
      </c>
      <c r="H42" s="72" t="s">
        <v>5</v>
      </c>
      <c r="I42" s="79">
        <v>4700</v>
      </c>
      <c r="J42" s="79">
        <v>3980</v>
      </c>
      <c r="K42" s="79">
        <f t="shared" si="0"/>
        <v>4340</v>
      </c>
      <c r="L42" s="72" t="s">
        <v>9060</v>
      </c>
      <c r="M42" s="79"/>
      <c r="N42" s="79" t="s">
        <v>9565</v>
      </c>
      <c r="O42" s="72" t="s">
        <v>9181</v>
      </c>
      <c r="P42" s="72"/>
      <c r="Q42" s="72" t="s">
        <v>2400</v>
      </c>
      <c r="R42" s="72" t="s">
        <v>9004</v>
      </c>
      <c r="S42" s="72">
        <v>3.2</v>
      </c>
      <c r="T42" s="72" t="s">
        <v>5346</v>
      </c>
      <c r="U42" s="72"/>
      <c r="V42" s="72"/>
      <c r="W42" s="72">
        <v>34</v>
      </c>
      <c r="X42" s="78">
        <v>0.5</v>
      </c>
      <c r="Y42" s="78">
        <v>-9.8059489804169999</v>
      </c>
      <c r="Z42" s="78">
        <v>8.5045921225972965</v>
      </c>
      <c r="AA42" s="72"/>
      <c r="AB42" s="78">
        <v>35.250081000000002</v>
      </c>
      <c r="AC42" s="78">
        <v>12.780002</v>
      </c>
      <c r="AD42" s="72"/>
      <c r="AE42" s="78">
        <f t="shared" si="4"/>
        <v>3.2179255136266804</v>
      </c>
      <c r="AF42" s="72"/>
      <c r="AG42" s="72"/>
      <c r="AH42" s="78">
        <f>X42/W42*100</f>
        <v>1.4705882352941175</v>
      </c>
      <c r="AI42" s="72">
        <v>1</v>
      </c>
      <c r="AJ42" s="72"/>
      <c r="AK42" s="72" t="s">
        <v>8987</v>
      </c>
      <c r="AL42" s="72" t="s">
        <v>9161</v>
      </c>
      <c r="AM42" s="72">
        <v>1</v>
      </c>
      <c r="AN42" s="79" t="s">
        <v>8989</v>
      </c>
    </row>
    <row r="43" spans="1:40" x14ac:dyDescent="0.15">
      <c r="A43" s="79">
        <v>42</v>
      </c>
      <c r="B43" s="72" t="s">
        <v>52</v>
      </c>
      <c r="C43" s="72" t="s">
        <v>9009</v>
      </c>
      <c r="D43" s="72">
        <v>55.670400000000001</v>
      </c>
      <c r="E43" s="72">
        <v>10.9572</v>
      </c>
      <c r="F43" s="72" t="s">
        <v>1600</v>
      </c>
      <c r="G43" s="72" t="s">
        <v>4</v>
      </c>
      <c r="H43" s="72" t="s">
        <v>5</v>
      </c>
      <c r="I43" s="79">
        <v>4700</v>
      </c>
      <c r="J43" s="79">
        <v>3980</v>
      </c>
      <c r="K43" s="79">
        <f t="shared" si="0"/>
        <v>4340</v>
      </c>
      <c r="L43" s="72" t="s">
        <v>9060</v>
      </c>
      <c r="M43" s="79"/>
      <c r="N43" s="79" t="s">
        <v>9566</v>
      </c>
      <c r="O43" s="72" t="s">
        <v>9181</v>
      </c>
      <c r="P43" s="72"/>
      <c r="Q43" s="72" t="s">
        <v>2400</v>
      </c>
      <c r="R43" s="72" t="s">
        <v>9004</v>
      </c>
      <c r="S43" s="72">
        <v>3.2</v>
      </c>
      <c r="T43" s="72" t="s">
        <v>5346</v>
      </c>
      <c r="U43" s="72"/>
      <c r="V43" s="79"/>
      <c r="W43" s="72" t="s">
        <v>8992</v>
      </c>
      <c r="X43" s="72" t="s">
        <v>8992</v>
      </c>
      <c r="Y43" s="78">
        <v>-15.45</v>
      </c>
      <c r="Z43" s="78">
        <v>8.49</v>
      </c>
      <c r="AA43" s="72"/>
      <c r="AB43" s="78">
        <v>27.37</v>
      </c>
      <c r="AC43" s="78">
        <v>9.27</v>
      </c>
      <c r="AD43" s="72"/>
      <c r="AE43" s="78">
        <f t="shared" si="4"/>
        <v>3.4446242358863723</v>
      </c>
      <c r="AF43" s="72"/>
      <c r="AG43" s="72"/>
      <c r="AH43" s="72" t="s">
        <v>8992</v>
      </c>
      <c r="AI43" s="72">
        <v>1</v>
      </c>
      <c r="AJ43" s="72"/>
      <c r="AK43" s="72" t="s">
        <v>9072</v>
      </c>
      <c r="AL43" s="72"/>
      <c r="AM43" s="72">
        <v>1</v>
      </c>
      <c r="AN43" s="79" t="s">
        <v>8989</v>
      </c>
    </row>
    <row r="44" spans="1:40" x14ac:dyDescent="0.15">
      <c r="A44" s="79">
        <v>43</v>
      </c>
      <c r="B44" s="72" t="s">
        <v>52</v>
      </c>
      <c r="C44" s="72" t="s">
        <v>9009</v>
      </c>
      <c r="D44" s="72">
        <v>55.670400000000001</v>
      </c>
      <c r="E44" s="72">
        <v>10.9572</v>
      </c>
      <c r="F44" s="72" t="s">
        <v>1600</v>
      </c>
      <c r="G44" s="72" t="s">
        <v>4</v>
      </c>
      <c r="H44" s="72" t="s">
        <v>5</v>
      </c>
      <c r="I44" s="79">
        <v>4700</v>
      </c>
      <c r="J44" s="79">
        <v>3980</v>
      </c>
      <c r="K44" s="79">
        <f t="shared" si="0"/>
        <v>4340</v>
      </c>
      <c r="L44" s="72" t="s">
        <v>9060</v>
      </c>
      <c r="M44" s="79"/>
      <c r="N44" s="79" t="s">
        <v>9567</v>
      </c>
      <c r="O44" s="72" t="s">
        <v>9181</v>
      </c>
      <c r="P44" s="72"/>
      <c r="Q44" s="72" t="s">
        <v>2400</v>
      </c>
      <c r="R44" s="72" t="s">
        <v>9004</v>
      </c>
      <c r="S44" s="72">
        <v>3.2</v>
      </c>
      <c r="T44" s="72" t="s">
        <v>5346</v>
      </c>
      <c r="U44" s="72"/>
      <c r="V44" s="72"/>
      <c r="W44" s="72">
        <v>54</v>
      </c>
      <c r="X44" s="78">
        <v>1.5</v>
      </c>
      <c r="Y44" s="78">
        <v>-9.5978649405828769</v>
      </c>
      <c r="Z44" s="78">
        <v>8.2230977196312161</v>
      </c>
      <c r="AA44" s="72"/>
      <c r="AB44" s="78">
        <v>41.007649999999998</v>
      </c>
      <c r="AC44" s="78">
        <v>14.880705000000001</v>
      </c>
      <c r="AD44" s="72"/>
      <c r="AE44" s="78">
        <f t="shared" si="4"/>
        <v>3.2150532070445137</v>
      </c>
      <c r="AF44" s="72"/>
      <c r="AG44" s="72"/>
      <c r="AH44" s="78">
        <f t="shared" ref="AH44:AH52" si="5">X44/W44*100</f>
        <v>2.7777777777777777</v>
      </c>
      <c r="AI44" s="72">
        <v>1</v>
      </c>
      <c r="AJ44" s="72"/>
      <c r="AK44" s="72" t="s">
        <v>8987</v>
      </c>
      <c r="AL44" s="72" t="s">
        <v>9161</v>
      </c>
      <c r="AM44" s="72">
        <v>1</v>
      </c>
      <c r="AN44" s="79" t="s">
        <v>8989</v>
      </c>
    </row>
    <row r="45" spans="1:40" x14ac:dyDescent="0.15">
      <c r="A45" s="79">
        <v>44</v>
      </c>
      <c r="B45" s="72" t="s">
        <v>52</v>
      </c>
      <c r="C45" s="72" t="s">
        <v>9009</v>
      </c>
      <c r="D45" s="72">
        <v>55.670400000000001</v>
      </c>
      <c r="E45" s="72">
        <v>10.9572</v>
      </c>
      <c r="F45" s="72" t="s">
        <v>1600</v>
      </c>
      <c r="G45" s="72" t="s">
        <v>4</v>
      </c>
      <c r="H45" s="72" t="s">
        <v>5</v>
      </c>
      <c r="I45" s="79">
        <v>4700</v>
      </c>
      <c r="J45" s="79">
        <v>3980</v>
      </c>
      <c r="K45" s="79">
        <f t="shared" si="0"/>
        <v>4340</v>
      </c>
      <c r="L45" s="72" t="s">
        <v>9060</v>
      </c>
      <c r="M45" s="79"/>
      <c r="N45" s="79" t="s">
        <v>9568</v>
      </c>
      <c r="O45" s="72" t="s">
        <v>9181</v>
      </c>
      <c r="P45" s="72"/>
      <c r="Q45" s="72" t="s">
        <v>2400</v>
      </c>
      <c r="R45" s="72" t="s">
        <v>9004</v>
      </c>
      <c r="S45" s="72">
        <v>3.2</v>
      </c>
      <c r="T45" s="72" t="s">
        <v>5346</v>
      </c>
      <c r="U45" s="72"/>
      <c r="V45" s="72"/>
      <c r="W45" s="72">
        <v>84</v>
      </c>
      <c r="X45" s="78">
        <v>1</v>
      </c>
      <c r="Y45" s="78">
        <v>-11.576836793209552</v>
      </c>
      <c r="Z45" s="78">
        <v>8.8252592504132856</v>
      </c>
      <c r="AA45" s="72"/>
      <c r="AB45" s="78">
        <v>38.624727999999998</v>
      </c>
      <c r="AC45" s="78">
        <v>13.956445</v>
      </c>
      <c r="AD45" s="72"/>
      <c r="AE45" s="78">
        <f t="shared" si="4"/>
        <v>3.2287722745059124</v>
      </c>
      <c r="AF45" s="72"/>
      <c r="AG45" s="72"/>
      <c r="AH45" s="78">
        <f t="shared" si="5"/>
        <v>1.1904761904761905</v>
      </c>
      <c r="AI45" s="72">
        <v>1</v>
      </c>
      <c r="AJ45" s="72"/>
      <c r="AK45" s="72" t="s">
        <v>8987</v>
      </c>
      <c r="AL45" s="72" t="s">
        <v>9161</v>
      </c>
      <c r="AM45" s="72">
        <v>1</v>
      </c>
      <c r="AN45" s="79" t="s">
        <v>8989</v>
      </c>
    </row>
    <row r="46" spans="1:40" x14ac:dyDescent="0.15">
      <c r="A46" s="79">
        <v>45</v>
      </c>
      <c r="B46" s="72" t="s">
        <v>52</v>
      </c>
      <c r="C46" s="72" t="s">
        <v>9009</v>
      </c>
      <c r="D46" s="72">
        <v>55.670400000000001</v>
      </c>
      <c r="E46" s="72">
        <v>10.9572</v>
      </c>
      <c r="F46" s="72" t="s">
        <v>1600</v>
      </c>
      <c r="G46" s="72" t="s">
        <v>4</v>
      </c>
      <c r="H46" s="72" t="s">
        <v>5</v>
      </c>
      <c r="I46" s="79">
        <v>4700</v>
      </c>
      <c r="J46" s="79">
        <v>3980</v>
      </c>
      <c r="K46" s="79">
        <f t="shared" si="0"/>
        <v>4340</v>
      </c>
      <c r="L46" s="72" t="s">
        <v>9060</v>
      </c>
      <c r="M46" s="79"/>
      <c r="N46" s="79" t="s">
        <v>9569</v>
      </c>
      <c r="O46" s="72" t="s">
        <v>9181</v>
      </c>
      <c r="P46" s="72"/>
      <c r="Q46" s="72" t="s">
        <v>2400</v>
      </c>
      <c r="R46" s="72" t="s">
        <v>9004</v>
      </c>
      <c r="S46" s="72">
        <v>3.2</v>
      </c>
      <c r="T46" s="72" t="s">
        <v>5346</v>
      </c>
      <c r="U46" s="72"/>
      <c r="V46" s="72"/>
      <c r="W46" s="72">
        <v>52</v>
      </c>
      <c r="X46" s="78">
        <v>0.5</v>
      </c>
      <c r="Y46" s="78">
        <v>-9.177464402071692</v>
      </c>
      <c r="Z46" s="78">
        <v>7.5605230953511011</v>
      </c>
      <c r="AA46" s="72"/>
      <c r="AB46" s="78">
        <v>32.979447</v>
      </c>
      <c r="AC46" s="78">
        <v>11.830845999999999</v>
      </c>
      <c r="AD46" s="72"/>
      <c r="AE46" s="78">
        <f t="shared" si="4"/>
        <v>3.2521783733809069</v>
      </c>
      <c r="AF46" s="72"/>
      <c r="AG46" s="72"/>
      <c r="AH46" s="78">
        <f t="shared" si="5"/>
        <v>0.96153846153846156</v>
      </c>
      <c r="AI46" s="72">
        <v>1</v>
      </c>
      <c r="AJ46" s="72"/>
      <c r="AK46" s="72" t="s">
        <v>8987</v>
      </c>
      <c r="AL46" s="72" t="s">
        <v>9161</v>
      </c>
      <c r="AM46" s="72">
        <v>1</v>
      </c>
      <c r="AN46" s="79" t="s">
        <v>8989</v>
      </c>
    </row>
    <row r="47" spans="1:40" x14ac:dyDescent="0.15">
      <c r="A47" s="79">
        <v>46</v>
      </c>
      <c r="B47" s="72" t="s">
        <v>52</v>
      </c>
      <c r="C47" s="72" t="s">
        <v>9009</v>
      </c>
      <c r="D47" s="72">
        <v>55.670400000000001</v>
      </c>
      <c r="E47" s="72">
        <v>10.9572</v>
      </c>
      <c r="F47" s="72" t="s">
        <v>1600</v>
      </c>
      <c r="G47" s="72" t="s">
        <v>4</v>
      </c>
      <c r="H47" s="72" t="s">
        <v>5</v>
      </c>
      <c r="I47" s="79">
        <v>4700</v>
      </c>
      <c r="J47" s="79">
        <v>3980</v>
      </c>
      <c r="K47" s="79">
        <f t="shared" si="0"/>
        <v>4340</v>
      </c>
      <c r="L47" s="72" t="s">
        <v>9060</v>
      </c>
      <c r="M47" s="79"/>
      <c r="N47" s="79" t="s">
        <v>9570</v>
      </c>
      <c r="O47" s="72" t="s">
        <v>9181</v>
      </c>
      <c r="P47" s="72"/>
      <c r="Q47" s="72" t="s">
        <v>2400</v>
      </c>
      <c r="R47" s="72" t="s">
        <v>9004</v>
      </c>
      <c r="S47" s="72">
        <v>3.2</v>
      </c>
      <c r="T47" s="72" t="s">
        <v>5346</v>
      </c>
      <c r="U47" s="72"/>
      <c r="V47" s="72"/>
      <c r="W47" s="72">
        <v>40</v>
      </c>
      <c r="X47" s="78">
        <v>1</v>
      </c>
      <c r="Y47" s="78">
        <v>-9.5797285167428221</v>
      </c>
      <c r="Z47" s="78">
        <v>8.2272015499391191</v>
      </c>
      <c r="AA47" s="72"/>
      <c r="AB47" s="78">
        <v>38.515300000000003</v>
      </c>
      <c r="AC47" s="78">
        <v>14.257301999999999</v>
      </c>
      <c r="AD47" s="72"/>
      <c r="AE47" s="78">
        <f t="shared" si="4"/>
        <v>3.1516844257536718</v>
      </c>
      <c r="AF47" s="72"/>
      <c r="AG47" s="72"/>
      <c r="AH47" s="78">
        <f t="shared" si="5"/>
        <v>2.5</v>
      </c>
      <c r="AI47" s="72">
        <v>1</v>
      </c>
      <c r="AJ47" s="72"/>
      <c r="AK47" s="72" t="s">
        <v>8987</v>
      </c>
      <c r="AL47" s="72" t="s">
        <v>9161</v>
      </c>
      <c r="AM47" s="72">
        <v>1</v>
      </c>
      <c r="AN47" s="79" t="s">
        <v>8989</v>
      </c>
    </row>
    <row r="48" spans="1:40" x14ac:dyDescent="0.15">
      <c r="A48" s="79">
        <v>47</v>
      </c>
      <c r="B48" s="72" t="s">
        <v>52</v>
      </c>
      <c r="C48" s="72" t="s">
        <v>9009</v>
      </c>
      <c r="D48" s="72">
        <v>55.670400000000001</v>
      </c>
      <c r="E48" s="72">
        <v>10.9572</v>
      </c>
      <c r="F48" s="72" t="s">
        <v>1600</v>
      </c>
      <c r="G48" s="72" t="s">
        <v>4</v>
      </c>
      <c r="H48" s="72" t="s">
        <v>5</v>
      </c>
      <c r="I48" s="79">
        <v>4700</v>
      </c>
      <c r="J48" s="79">
        <v>3980</v>
      </c>
      <c r="K48" s="79">
        <f t="shared" si="0"/>
        <v>4340</v>
      </c>
      <c r="L48" s="72" t="s">
        <v>9060</v>
      </c>
      <c r="M48" s="79"/>
      <c r="N48" s="79" t="s">
        <v>9571</v>
      </c>
      <c r="O48" s="72" t="s">
        <v>9181</v>
      </c>
      <c r="P48" s="72"/>
      <c r="Q48" s="72" t="s">
        <v>2400</v>
      </c>
      <c r="R48" s="72" t="s">
        <v>9004</v>
      </c>
      <c r="S48" s="72">
        <v>3.2</v>
      </c>
      <c r="T48" s="72" t="s">
        <v>5346</v>
      </c>
      <c r="U48" s="72"/>
      <c r="V48" s="72"/>
      <c r="W48" s="72">
        <v>55</v>
      </c>
      <c r="X48" s="78">
        <v>2</v>
      </c>
      <c r="Y48" s="78">
        <v>-9.5671399970838102</v>
      </c>
      <c r="Z48" s="78">
        <v>8.3032212004637511</v>
      </c>
      <c r="AA48" s="72"/>
      <c r="AB48" s="78">
        <v>41.210169</v>
      </c>
      <c r="AC48" s="78">
        <v>15.225386</v>
      </c>
      <c r="AD48" s="72"/>
      <c r="AE48" s="78">
        <f t="shared" si="4"/>
        <v>3.1577872968212435</v>
      </c>
      <c r="AF48" s="72"/>
      <c r="AG48" s="72"/>
      <c r="AH48" s="78">
        <f t="shared" si="5"/>
        <v>3.6363636363636362</v>
      </c>
      <c r="AI48" s="72">
        <v>1</v>
      </c>
      <c r="AJ48" s="72"/>
      <c r="AK48" s="72" t="s">
        <v>8987</v>
      </c>
      <c r="AL48" s="72" t="s">
        <v>9161</v>
      </c>
      <c r="AM48" s="72">
        <v>1</v>
      </c>
      <c r="AN48" s="79" t="s">
        <v>8989</v>
      </c>
    </row>
    <row r="49" spans="1:40" x14ac:dyDescent="0.15">
      <c r="A49" s="79">
        <v>48</v>
      </c>
      <c r="B49" s="72" t="s">
        <v>52</v>
      </c>
      <c r="C49" s="72" t="s">
        <v>9009</v>
      </c>
      <c r="D49" s="72">
        <v>55.670400000000001</v>
      </c>
      <c r="E49" s="72">
        <v>10.9572</v>
      </c>
      <c r="F49" s="72" t="s">
        <v>1600</v>
      </c>
      <c r="G49" s="72" t="s">
        <v>4</v>
      </c>
      <c r="H49" s="72" t="s">
        <v>5</v>
      </c>
      <c r="I49" s="79">
        <v>4700</v>
      </c>
      <c r="J49" s="79">
        <v>3980</v>
      </c>
      <c r="K49" s="79">
        <f t="shared" si="0"/>
        <v>4340</v>
      </c>
      <c r="L49" s="72" t="s">
        <v>9060</v>
      </c>
      <c r="M49" s="79"/>
      <c r="N49" s="79" t="s">
        <v>9572</v>
      </c>
      <c r="O49" s="72" t="s">
        <v>9181</v>
      </c>
      <c r="P49" s="72"/>
      <c r="Q49" s="72" t="s">
        <v>2400</v>
      </c>
      <c r="R49" s="72" t="s">
        <v>9004</v>
      </c>
      <c r="S49" s="72">
        <v>3.2</v>
      </c>
      <c r="T49" s="72" t="s">
        <v>5346</v>
      </c>
      <c r="U49" s="72"/>
      <c r="V49" s="72"/>
      <c r="W49" s="72">
        <v>51</v>
      </c>
      <c r="X49" s="78">
        <v>2</v>
      </c>
      <c r="Y49" s="78">
        <v>-9.6403733317755602</v>
      </c>
      <c r="Z49" s="78">
        <v>7.1909737959253057</v>
      </c>
      <c r="AA49" s="72"/>
      <c r="AB49" s="78">
        <v>35.847878000000001</v>
      </c>
      <c r="AC49" s="78">
        <v>13.209481</v>
      </c>
      <c r="AD49" s="72"/>
      <c r="AE49" s="78">
        <f t="shared" si="4"/>
        <v>3.1660989809768707</v>
      </c>
      <c r="AF49" s="72"/>
      <c r="AG49" s="72"/>
      <c r="AH49" s="78">
        <f t="shared" si="5"/>
        <v>3.9215686274509802</v>
      </c>
      <c r="AI49" s="72">
        <v>1</v>
      </c>
      <c r="AJ49" s="72"/>
      <c r="AK49" s="72" t="s">
        <v>8987</v>
      </c>
      <c r="AL49" s="72" t="s">
        <v>9161</v>
      </c>
      <c r="AM49" s="72">
        <v>1</v>
      </c>
      <c r="AN49" s="79" t="s">
        <v>8989</v>
      </c>
    </row>
    <row r="50" spans="1:40" x14ac:dyDescent="0.15">
      <c r="A50" s="79">
        <v>49</v>
      </c>
      <c r="B50" s="72" t="s">
        <v>52</v>
      </c>
      <c r="C50" s="72" t="s">
        <v>9009</v>
      </c>
      <c r="D50" s="72">
        <v>55.670400000000001</v>
      </c>
      <c r="E50" s="72">
        <v>10.9572</v>
      </c>
      <c r="F50" s="72" t="s">
        <v>1600</v>
      </c>
      <c r="G50" s="72" t="s">
        <v>4</v>
      </c>
      <c r="H50" s="72" t="s">
        <v>5</v>
      </c>
      <c r="I50" s="79">
        <v>4700</v>
      </c>
      <c r="J50" s="79">
        <v>3980</v>
      </c>
      <c r="K50" s="79">
        <f t="shared" si="0"/>
        <v>4340</v>
      </c>
      <c r="L50" s="72" t="s">
        <v>9060</v>
      </c>
      <c r="M50" s="79"/>
      <c r="N50" s="79" t="s">
        <v>9646</v>
      </c>
      <c r="O50" s="72" t="s">
        <v>9647</v>
      </c>
      <c r="P50" s="81" t="s">
        <v>11117</v>
      </c>
      <c r="Q50" s="72" t="s">
        <v>2405</v>
      </c>
      <c r="R50" s="72" t="s">
        <v>9004</v>
      </c>
      <c r="S50" s="72">
        <v>3</v>
      </c>
      <c r="T50" s="72" t="s">
        <v>9064</v>
      </c>
      <c r="U50" s="72"/>
      <c r="V50" s="72"/>
      <c r="W50" s="72">
        <v>46.9</v>
      </c>
      <c r="X50" s="78">
        <v>0.5</v>
      </c>
      <c r="Y50" s="72" t="s">
        <v>9013</v>
      </c>
      <c r="Z50" s="78"/>
      <c r="AA50" s="72"/>
      <c r="AB50" s="72"/>
      <c r="AC50" s="72"/>
      <c r="AD50" s="72"/>
      <c r="AE50" s="72"/>
      <c r="AF50" s="72"/>
      <c r="AG50" s="72"/>
      <c r="AH50" s="78">
        <f t="shared" si="5"/>
        <v>1.0660980810234542</v>
      </c>
      <c r="AI50" s="72"/>
      <c r="AJ50" s="72"/>
      <c r="AK50" s="72" t="s">
        <v>8987</v>
      </c>
      <c r="AL50" s="72" t="s">
        <v>9014</v>
      </c>
      <c r="AM50" s="72">
        <v>1</v>
      </c>
      <c r="AN50" s="79" t="s">
        <v>8989</v>
      </c>
    </row>
    <row r="51" spans="1:40" x14ac:dyDescent="0.15">
      <c r="A51" s="79">
        <v>50</v>
      </c>
      <c r="B51" s="72" t="s">
        <v>52</v>
      </c>
      <c r="C51" s="72" t="s">
        <v>9009</v>
      </c>
      <c r="D51" s="72">
        <v>55.670400000000001</v>
      </c>
      <c r="E51" s="72">
        <v>10.9572</v>
      </c>
      <c r="F51" s="72" t="s">
        <v>1600</v>
      </c>
      <c r="G51" s="72" t="s">
        <v>4</v>
      </c>
      <c r="H51" s="72" t="s">
        <v>5</v>
      </c>
      <c r="I51" s="79">
        <v>4700</v>
      </c>
      <c r="J51" s="79">
        <v>3980</v>
      </c>
      <c r="K51" s="79">
        <f t="shared" si="0"/>
        <v>4340</v>
      </c>
      <c r="L51" s="72" t="s">
        <v>9060</v>
      </c>
      <c r="M51" s="79"/>
      <c r="N51" s="79" t="s">
        <v>9648</v>
      </c>
      <c r="O51" s="72" t="s">
        <v>9647</v>
      </c>
      <c r="P51" s="81" t="s">
        <v>11117</v>
      </c>
      <c r="Q51" s="72" t="s">
        <v>2405</v>
      </c>
      <c r="R51" s="72" t="s">
        <v>9004</v>
      </c>
      <c r="S51" s="72">
        <v>3</v>
      </c>
      <c r="T51" s="72" t="s">
        <v>9079</v>
      </c>
      <c r="U51" s="72"/>
      <c r="V51" s="72"/>
      <c r="W51" s="72">
        <v>49</v>
      </c>
      <c r="X51" s="78">
        <v>0.7</v>
      </c>
      <c r="Y51" s="72" t="s">
        <v>9013</v>
      </c>
      <c r="Z51" s="78"/>
      <c r="AA51" s="72"/>
      <c r="AB51" s="72"/>
      <c r="AC51" s="72"/>
      <c r="AD51" s="72"/>
      <c r="AE51" s="72"/>
      <c r="AF51" s="72"/>
      <c r="AG51" s="72"/>
      <c r="AH51" s="78">
        <f t="shared" si="5"/>
        <v>1.4285714285714286</v>
      </c>
      <c r="AI51" s="72"/>
      <c r="AJ51" s="72"/>
      <c r="AK51" s="72" t="s">
        <v>8987</v>
      </c>
      <c r="AL51" s="72" t="s">
        <v>9014</v>
      </c>
      <c r="AM51" s="72">
        <v>1</v>
      </c>
      <c r="AN51" s="79" t="s">
        <v>8989</v>
      </c>
    </row>
    <row r="52" spans="1:40" x14ac:dyDescent="0.15">
      <c r="A52" s="79">
        <v>51</v>
      </c>
      <c r="B52" s="72" t="s">
        <v>52</v>
      </c>
      <c r="C52" s="72" t="s">
        <v>9009</v>
      </c>
      <c r="D52" s="72">
        <v>55.670400000000001</v>
      </c>
      <c r="E52" s="72">
        <v>10.9572</v>
      </c>
      <c r="F52" s="72" t="s">
        <v>1600</v>
      </c>
      <c r="G52" s="72" t="s">
        <v>4</v>
      </c>
      <c r="H52" s="72" t="s">
        <v>5</v>
      </c>
      <c r="I52" s="79">
        <v>4700</v>
      </c>
      <c r="J52" s="79">
        <v>3980</v>
      </c>
      <c r="K52" s="79">
        <f t="shared" si="0"/>
        <v>4340</v>
      </c>
      <c r="L52" s="72" t="s">
        <v>9060</v>
      </c>
      <c r="M52" s="79"/>
      <c r="N52" s="79" t="s">
        <v>9649</v>
      </c>
      <c r="O52" s="72" t="s">
        <v>9647</v>
      </c>
      <c r="P52" s="81" t="s">
        <v>11117</v>
      </c>
      <c r="Q52" s="72" t="s">
        <v>2405</v>
      </c>
      <c r="R52" s="72" t="s">
        <v>9004</v>
      </c>
      <c r="S52" s="72">
        <v>3</v>
      </c>
      <c r="T52" s="72" t="s">
        <v>9079</v>
      </c>
      <c r="U52" s="72"/>
      <c r="V52" s="72"/>
      <c r="W52" s="72">
        <v>47.5</v>
      </c>
      <c r="X52" s="78">
        <v>0.3</v>
      </c>
      <c r="Y52" s="72" t="s">
        <v>9013</v>
      </c>
      <c r="Z52" s="78"/>
      <c r="AA52" s="72"/>
      <c r="AB52" s="72"/>
      <c r="AC52" s="72"/>
      <c r="AD52" s="72"/>
      <c r="AE52" s="72"/>
      <c r="AF52" s="72"/>
      <c r="AG52" s="72"/>
      <c r="AH52" s="78">
        <f t="shared" si="5"/>
        <v>0.63157894736842102</v>
      </c>
      <c r="AI52" s="72"/>
      <c r="AJ52" s="72"/>
      <c r="AK52" s="72" t="s">
        <v>8987</v>
      </c>
      <c r="AL52" s="72" t="s">
        <v>9014</v>
      </c>
      <c r="AM52" s="72">
        <v>1</v>
      </c>
      <c r="AN52" s="79" t="s">
        <v>8989</v>
      </c>
    </row>
    <row r="53" spans="1:40" x14ac:dyDescent="0.15">
      <c r="A53" s="79">
        <v>52</v>
      </c>
      <c r="B53" s="72" t="s">
        <v>52</v>
      </c>
      <c r="C53" s="72" t="s">
        <v>9009</v>
      </c>
      <c r="D53" s="72">
        <v>55.670400000000001</v>
      </c>
      <c r="E53" s="72">
        <v>10.9572</v>
      </c>
      <c r="F53" s="72" t="s">
        <v>1600</v>
      </c>
      <c r="G53" s="72" t="s">
        <v>4</v>
      </c>
      <c r="H53" s="72" t="s">
        <v>5</v>
      </c>
      <c r="I53" s="79">
        <v>4700</v>
      </c>
      <c r="J53" s="79">
        <v>3980</v>
      </c>
      <c r="K53" s="79">
        <f t="shared" si="0"/>
        <v>4340</v>
      </c>
      <c r="L53" s="72" t="s">
        <v>9060</v>
      </c>
      <c r="M53" s="79"/>
      <c r="N53" s="79" t="s">
        <v>9641</v>
      </c>
      <c r="O53" s="72" t="s">
        <v>9642</v>
      </c>
      <c r="P53" s="72"/>
      <c r="Q53" s="72" t="s">
        <v>2428</v>
      </c>
      <c r="R53" s="72" t="s">
        <v>9004</v>
      </c>
      <c r="S53" s="72">
        <v>3.4</v>
      </c>
      <c r="T53" s="72" t="s">
        <v>5346</v>
      </c>
      <c r="U53" s="72"/>
      <c r="V53" s="79"/>
      <c r="W53" s="72" t="s">
        <v>8992</v>
      </c>
      <c r="X53" s="72" t="s">
        <v>8992</v>
      </c>
      <c r="Y53" s="78">
        <v>-15.5</v>
      </c>
      <c r="Z53" s="78">
        <v>11.3</v>
      </c>
      <c r="AA53" s="72"/>
      <c r="AB53" s="78">
        <v>42.25</v>
      </c>
      <c r="AC53" s="78">
        <v>12.54</v>
      </c>
      <c r="AD53" s="72"/>
      <c r="AE53" s="91">
        <f t="shared" ref="AE53:AE59" si="6">AB53/AC53*14/12</f>
        <v>3.9307549175970231</v>
      </c>
      <c r="AF53" s="72"/>
      <c r="AG53" s="72"/>
      <c r="AH53" s="72" t="s">
        <v>8992</v>
      </c>
      <c r="AI53" s="72">
        <v>0</v>
      </c>
      <c r="AJ53" s="72"/>
      <c r="AK53" s="72" t="s">
        <v>9072</v>
      </c>
      <c r="AL53" s="72"/>
      <c r="AM53" s="72">
        <v>1</v>
      </c>
      <c r="AN53" s="79" t="s">
        <v>8989</v>
      </c>
    </row>
    <row r="54" spans="1:40" x14ac:dyDescent="0.15">
      <c r="A54" s="79">
        <v>53</v>
      </c>
      <c r="B54" s="72" t="s">
        <v>706</v>
      </c>
      <c r="C54" s="72" t="s">
        <v>2446</v>
      </c>
      <c r="D54" s="72">
        <v>56.9</v>
      </c>
      <c r="E54" s="72">
        <v>9.3000000000000007</v>
      </c>
      <c r="F54" s="72" t="s">
        <v>1600</v>
      </c>
      <c r="G54" s="72" t="s">
        <v>4</v>
      </c>
      <c r="H54" s="72" t="s">
        <v>5</v>
      </c>
      <c r="I54" s="79">
        <v>4890</v>
      </c>
      <c r="J54" s="79">
        <v>4000</v>
      </c>
      <c r="K54" s="79">
        <f t="shared" si="0"/>
        <v>4445</v>
      </c>
      <c r="L54" s="72"/>
      <c r="M54" s="79"/>
      <c r="N54" s="79" t="s">
        <v>9024</v>
      </c>
      <c r="O54" s="72" t="s">
        <v>8991</v>
      </c>
      <c r="P54" s="81" t="s">
        <v>5588</v>
      </c>
      <c r="Q54" s="72" t="s">
        <v>2398</v>
      </c>
      <c r="R54" s="72" t="s">
        <v>8985</v>
      </c>
      <c r="S54" s="72">
        <v>4.0999999999999996</v>
      </c>
      <c r="T54" s="72" t="s">
        <v>9006</v>
      </c>
      <c r="U54" s="72"/>
      <c r="V54" s="72"/>
      <c r="W54" s="72" t="s">
        <v>8992</v>
      </c>
      <c r="X54" s="72" t="s">
        <v>8992</v>
      </c>
      <c r="Y54" s="78">
        <v>-9.8000000000000007</v>
      </c>
      <c r="Z54" s="78">
        <v>9.6999999999999993</v>
      </c>
      <c r="AA54" s="72"/>
      <c r="AB54" s="78">
        <v>36.9</v>
      </c>
      <c r="AC54" s="78">
        <v>13.1</v>
      </c>
      <c r="AD54" s="72"/>
      <c r="AE54" s="78">
        <f t="shared" si="6"/>
        <v>3.2862595419847334</v>
      </c>
      <c r="AF54" s="72"/>
      <c r="AG54" s="72"/>
      <c r="AH54" s="78">
        <v>3.9</v>
      </c>
      <c r="AI54" s="72">
        <v>1</v>
      </c>
      <c r="AJ54" s="72"/>
      <c r="AK54" s="72" t="s">
        <v>610</v>
      </c>
      <c r="AL54" s="72"/>
      <c r="AM54" s="72">
        <v>1</v>
      </c>
      <c r="AN54" s="79" t="s">
        <v>8989</v>
      </c>
    </row>
    <row r="55" spans="1:40" x14ac:dyDescent="0.15">
      <c r="A55" s="79">
        <v>54</v>
      </c>
      <c r="B55" s="72" t="s">
        <v>706</v>
      </c>
      <c r="C55" s="72" t="s">
        <v>2446</v>
      </c>
      <c r="D55" s="72">
        <v>56.9</v>
      </c>
      <c r="E55" s="72">
        <v>9.3000000000000007</v>
      </c>
      <c r="F55" s="72" t="s">
        <v>1600</v>
      </c>
      <c r="G55" s="72" t="s">
        <v>4</v>
      </c>
      <c r="H55" s="72" t="s">
        <v>5</v>
      </c>
      <c r="I55" s="79">
        <v>4890</v>
      </c>
      <c r="J55" s="79">
        <v>4000</v>
      </c>
      <c r="K55" s="79">
        <f t="shared" si="0"/>
        <v>4445</v>
      </c>
      <c r="L55" s="72"/>
      <c r="M55" s="79"/>
      <c r="N55" s="79" t="s">
        <v>9025</v>
      </c>
      <c r="O55" s="72" t="s">
        <v>8991</v>
      </c>
      <c r="P55" s="81" t="s">
        <v>5588</v>
      </c>
      <c r="Q55" s="72" t="s">
        <v>2398</v>
      </c>
      <c r="R55" s="72" t="s">
        <v>8985</v>
      </c>
      <c r="S55" s="72">
        <v>4.0999999999999996</v>
      </c>
      <c r="T55" s="72" t="s">
        <v>9006</v>
      </c>
      <c r="U55" s="72"/>
      <c r="V55" s="72"/>
      <c r="W55" s="72" t="s">
        <v>8992</v>
      </c>
      <c r="X55" s="72" t="s">
        <v>8992</v>
      </c>
      <c r="Y55" s="78">
        <v>-9.5</v>
      </c>
      <c r="Z55" s="78">
        <v>10.1</v>
      </c>
      <c r="AA55" s="72"/>
      <c r="AB55" s="78">
        <v>39.1</v>
      </c>
      <c r="AC55" s="78">
        <v>14.4</v>
      </c>
      <c r="AD55" s="72"/>
      <c r="AE55" s="78">
        <f t="shared" si="6"/>
        <v>3.167824074074074</v>
      </c>
      <c r="AF55" s="72"/>
      <c r="AG55" s="72"/>
      <c r="AH55" s="78">
        <v>2.5</v>
      </c>
      <c r="AI55" s="72">
        <v>1</v>
      </c>
      <c r="AJ55" s="72"/>
      <c r="AK55" s="72" t="s">
        <v>610</v>
      </c>
      <c r="AL55" s="72"/>
      <c r="AM55" s="72">
        <v>1</v>
      </c>
      <c r="AN55" s="79" t="s">
        <v>8989</v>
      </c>
    </row>
    <row r="56" spans="1:40" x14ac:dyDescent="0.15">
      <c r="A56" s="79">
        <v>55</v>
      </c>
      <c r="B56" s="72" t="s">
        <v>706</v>
      </c>
      <c r="C56" s="72" t="s">
        <v>2446</v>
      </c>
      <c r="D56" s="72">
        <v>56.9</v>
      </c>
      <c r="E56" s="72">
        <v>9.3000000000000007</v>
      </c>
      <c r="F56" s="72" t="s">
        <v>1600</v>
      </c>
      <c r="G56" s="72" t="s">
        <v>4</v>
      </c>
      <c r="H56" s="72" t="s">
        <v>5</v>
      </c>
      <c r="I56" s="79">
        <v>4890</v>
      </c>
      <c r="J56" s="79">
        <v>4000</v>
      </c>
      <c r="K56" s="79">
        <f t="shared" si="0"/>
        <v>4445</v>
      </c>
      <c r="L56" s="72"/>
      <c r="M56" s="79"/>
      <c r="N56" s="79" t="s">
        <v>9026</v>
      </c>
      <c r="O56" s="72" t="s">
        <v>8991</v>
      </c>
      <c r="P56" s="81" t="s">
        <v>5588</v>
      </c>
      <c r="Q56" s="72" t="s">
        <v>2398</v>
      </c>
      <c r="R56" s="72" t="s">
        <v>8985</v>
      </c>
      <c r="S56" s="72">
        <v>4.0999999999999996</v>
      </c>
      <c r="T56" s="72" t="s">
        <v>9006</v>
      </c>
      <c r="U56" s="72"/>
      <c r="V56" s="72"/>
      <c r="W56" s="72" t="s">
        <v>8992</v>
      </c>
      <c r="X56" s="72" t="s">
        <v>8992</v>
      </c>
      <c r="Y56" s="78">
        <v>-11.6</v>
      </c>
      <c r="Z56" s="78">
        <v>11.1</v>
      </c>
      <c r="AA56" s="72"/>
      <c r="AB56" s="78">
        <v>41.6</v>
      </c>
      <c r="AC56" s="78">
        <v>14.5</v>
      </c>
      <c r="AD56" s="72"/>
      <c r="AE56" s="78">
        <f t="shared" si="6"/>
        <v>3.3471264367816094</v>
      </c>
      <c r="AF56" s="72"/>
      <c r="AG56" s="72"/>
      <c r="AH56" s="78">
        <v>5.0999999999999996</v>
      </c>
      <c r="AI56" s="72">
        <v>1</v>
      </c>
      <c r="AJ56" s="72"/>
      <c r="AK56" s="72" t="s">
        <v>610</v>
      </c>
      <c r="AL56" s="72"/>
      <c r="AM56" s="72">
        <v>1</v>
      </c>
      <c r="AN56" s="79" t="s">
        <v>8989</v>
      </c>
    </row>
    <row r="57" spans="1:40" x14ac:dyDescent="0.15">
      <c r="A57" s="79">
        <v>56</v>
      </c>
      <c r="B57" s="72" t="s">
        <v>706</v>
      </c>
      <c r="C57" s="72" t="s">
        <v>2446</v>
      </c>
      <c r="D57" s="72">
        <v>56.9</v>
      </c>
      <c r="E57" s="72">
        <v>9.3000000000000007</v>
      </c>
      <c r="F57" s="72" t="s">
        <v>1600</v>
      </c>
      <c r="G57" s="72" t="s">
        <v>11</v>
      </c>
      <c r="H57" s="72" t="s">
        <v>12</v>
      </c>
      <c r="I57" s="79">
        <v>3900</v>
      </c>
      <c r="J57" s="79">
        <v>2800</v>
      </c>
      <c r="K57" s="79">
        <f t="shared" si="0"/>
        <v>3350</v>
      </c>
      <c r="L57" s="72"/>
      <c r="M57" s="79"/>
      <c r="N57" s="79" t="s">
        <v>9005</v>
      </c>
      <c r="O57" s="72" t="s">
        <v>8991</v>
      </c>
      <c r="P57" s="81" t="s">
        <v>5588</v>
      </c>
      <c r="Q57" s="72" t="s">
        <v>2398</v>
      </c>
      <c r="R57" s="72" t="s">
        <v>8985</v>
      </c>
      <c r="S57" s="72">
        <v>4.0999999999999996</v>
      </c>
      <c r="T57" s="72" t="s">
        <v>9006</v>
      </c>
      <c r="U57" s="72"/>
      <c r="V57" s="72"/>
      <c r="W57" s="72" t="s">
        <v>8992</v>
      </c>
      <c r="X57" s="72" t="s">
        <v>8992</v>
      </c>
      <c r="Y57" s="78">
        <v>-8.9</v>
      </c>
      <c r="Z57" s="78">
        <v>9.1</v>
      </c>
      <c r="AA57" s="72"/>
      <c r="AB57" s="78">
        <v>35.6</v>
      </c>
      <c r="AC57" s="78">
        <v>12.5</v>
      </c>
      <c r="AD57" s="72"/>
      <c r="AE57" s="78">
        <f t="shared" si="6"/>
        <v>3.3226666666666671</v>
      </c>
      <c r="AF57" s="72"/>
      <c r="AG57" s="72"/>
      <c r="AH57" s="78">
        <v>4.0999999999999996</v>
      </c>
      <c r="AI57" s="72">
        <v>1</v>
      </c>
      <c r="AJ57" s="72"/>
      <c r="AK57" s="72" t="s">
        <v>610</v>
      </c>
      <c r="AL57" s="72"/>
      <c r="AM57" s="72">
        <v>1</v>
      </c>
      <c r="AN57" s="79" t="s">
        <v>8989</v>
      </c>
    </row>
    <row r="58" spans="1:40" x14ac:dyDescent="0.15">
      <c r="A58" s="79">
        <v>57</v>
      </c>
      <c r="B58" s="72" t="s">
        <v>706</v>
      </c>
      <c r="C58" s="72" t="s">
        <v>2446</v>
      </c>
      <c r="D58" s="72">
        <v>56.9</v>
      </c>
      <c r="E58" s="72">
        <v>9.3000000000000007</v>
      </c>
      <c r="F58" s="72" t="s">
        <v>1600</v>
      </c>
      <c r="G58" s="72" t="s">
        <v>11</v>
      </c>
      <c r="H58" s="72" t="s">
        <v>12</v>
      </c>
      <c r="I58" s="79">
        <v>3900</v>
      </c>
      <c r="J58" s="79">
        <v>2800</v>
      </c>
      <c r="K58" s="79">
        <f t="shared" si="0"/>
        <v>3350</v>
      </c>
      <c r="L58" s="72"/>
      <c r="M58" s="79"/>
      <c r="N58" s="79" t="s">
        <v>9007</v>
      </c>
      <c r="O58" s="72" t="s">
        <v>8991</v>
      </c>
      <c r="P58" s="81" t="s">
        <v>5588</v>
      </c>
      <c r="Q58" s="72" t="s">
        <v>2398</v>
      </c>
      <c r="R58" s="72" t="s">
        <v>8985</v>
      </c>
      <c r="S58" s="72">
        <v>4.0999999999999996</v>
      </c>
      <c r="T58" s="72" t="s">
        <v>9006</v>
      </c>
      <c r="U58" s="72"/>
      <c r="V58" s="72"/>
      <c r="W58" s="72" t="s">
        <v>8992</v>
      </c>
      <c r="X58" s="72" t="s">
        <v>8992</v>
      </c>
      <c r="Y58" s="78">
        <v>-9.1</v>
      </c>
      <c r="Z58" s="78">
        <v>8.1999999999999993</v>
      </c>
      <c r="AA58" s="72"/>
      <c r="AB58" s="78">
        <v>41.3</v>
      </c>
      <c r="AC58" s="78">
        <v>14.5</v>
      </c>
      <c r="AD58" s="72"/>
      <c r="AE58" s="78">
        <f t="shared" si="6"/>
        <v>3.322988505747126</v>
      </c>
      <c r="AF58" s="72"/>
      <c r="AG58" s="72"/>
      <c r="AH58" s="78">
        <v>5.5</v>
      </c>
      <c r="AI58" s="72">
        <v>1</v>
      </c>
      <c r="AJ58" s="72"/>
      <c r="AK58" s="72" t="s">
        <v>610</v>
      </c>
      <c r="AL58" s="72"/>
      <c r="AM58" s="72">
        <v>1</v>
      </c>
      <c r="AN58" s="79" t="s">
        <v>8989</v>
      </c>
    </row>
    <row r="59" spans="1:40" x14ac:dyDescent="0.15">
      <c r="A59" s="79">
        <v>58</v>
      </c>
      <c r="B59" s="72" t="s">
        <v>706</v>
      </c>
      <c r="C59" s="72" t="s">
        <v>2446</v>
      </c>
      <c r="D59" s="72">
        <v>56.9</v>
      </c>
      <c r="E59" s="72">
        <v>9.3000000000000007</v>
      </c>
      <c r="F59" s="72" t="s">
        <v>1600</v>
      </c>
      <c r="G59" s="72" t="s">
        <v>11</v>
      </c>
      <c r="H59" s="72" t="s">
        <v>12</v>
      </c>
      <c r="I59" s="79">
        <v>3900</v>
      </c>
      <c r="J59" s="79">
        <v>2800</v>
      </c>
      <c r="K59" s="79">
        <f t="shared" si="0"/>
        <v>3350</v>
      </c>
      <c r="L59" s="72"/>
      <c r="M59" s="79"/>
      <c r="N59" s="79" t="s">
        <v>9008</v>
      </c>
      <c r="O59" s="72" t="s">
        <v>8991</v>
      </c>
      <c r="P59" s="81" t="s">
        <v>5588</v>
      </c>
      <c r="Q59" s="72" t="s">
        <v>2398</v>
      </c>
      <c r="R59" s="72" t="s">
        <v>8985</v>
      </c>
      <c r="S59" s="72">
        <v>4.0999999999999996</v>
      </c>
      <c r="T59" s="72" t="s">
        <v>5346</v>
      </c>
      <c r="U59" s="72"/>
      <c r="V59" s="72"/>
      <c r="W59" s="72" t="s">
        <v>8992</v>
      </c>
      <c r="X59" s="72" t="s">
        <v>8992</v>
      </c>
      <c r="Y59" s="78">
        <v>-9.9</v>
      </c>
      <c r="Z59" s="78">
        <v>9.6</v>
      </c>
      <c r="AA59" s="72"/>
      <c r="AB59" s="78">
        <v>41.6</v>
      </c>
      <c r="AC59" s="78">
        <v>14.7</v>
      </c>
      <c r="AD59" s="72"/>
      <c r="AE59" s="78">
        <f t="shared" si="6"/>
        <v>3.3015873015873018</v>
      </c>
      <c r="AF59" s="72"/>
      <c r="AG59" s="72"/>
      <c r="AH59" s="78">
        <v>8.3000000000000007</v>
      </c>
      <c r="AI59" s="72">
        <v>1</v>
      </c>
      <c r="AJ59" s="72"/>
      <c r="AK59" s="72" t="s">
        <v>610</v>
      </c>
      <c r="AL59" s="72"/>
      <c r="AM59" s="72">
        <v>1</v>
      </c>
      <c r="AN59" s="79" t="s">
        <v>8989</v>
      </c>
    </row>
    <row r="60" spans="1:40" x14ac:dyDescent="0.15">
      <c r="A60" s="79">
        <v>59</v>
      </c>
      <c r="B60" s="72" t="s">
        <v>706</v>
      </c>
      <c r="C60" s="72" t="s">
        <v>2446</v>
      </c>
      <c r="D60" s="72">
        <v>56.9</v>
      </c>
      <c r="E60" s="72">
        <v>9.3000000000000007</v>
      </c>
      <c r="F60" s="72" t="s">
        <v>1600</v>
      </c>
      <c r="G60" s="72" t="s">
        <v>625</v>
      </c>
      <c r="H60" s="72" t="s">
        <v>626</v>
      </c>
      <c r="I60" s="79">
        <v>4890</v>
      </c>
      <c r="J60" s="79">
        <v>2800</v>
      </c>
      <c r="K60" s="79">
        <f t="shared" si="0"/>
        <v>3845</v>
      </c>
      <c r="L60" s="79"/>
      <c r="M60" s="72"/>
      <c r="N60" s="79" t="s">
        <v>9390</v>
      </c>
      <c r="O60" s="72" t="s">
        <v>9089</v>
      </c>
      <c r="P60" s="81" t="s">
        <v>5792</v>
      </c>
      <c r="Q60" s="72" t="s">
        <v>9003</v>
      </c>
      <c r="R60" s="72" t="s">
        <v>2442</v>
      </c>
      <c r="S60" s="72">
        <v>3.95</v>
      </c>
      <c r="T60" s="82" t="s">
        <v>9095</v>
      </c>
      <c r="U60" s="72"/>
      <c r="V60" s="72"/>
      <c r="W60" s="72" t="s">
        <v>8992</v>
      </c>
      <c r="X60" s="72" t="s">
        <v>8992</v>
      </c>
      <c r="Y60" s="78">
        <v>-10.4</v>
      </c>
      <c r="Z60" s="78">
        <v>13.8</v>
      </c>
      <c r="AA60" s="78">
        <v>9.6</v>
      </c>
      <c r="AB60" s="72"/>
      <c r="AC60" s="72"/>
      <c r="AD60" s="78">
        <v>0.2</v>
      </c>
      <c r="AE60" s="78">
        <v>3.18</v>
      </c>
      <c r="AF60" s="78">
        <v>450</v>
      </c>
      <c r="AG60" s="78">
        <v>133</v>
      </c>
      <c r="AH60" s="72" t="s">
        <v>8992</v>
      </c>
      <c r="AI60" s="72">
        <v>1</v>
      </c>
      <c r="AJ60" s="72">
        <v>1</v>
      </c>
      <c r="AK60" s="72" t="s">
        <v>9090</v>
      </c>
      <c r="AL60" s="72" t="s">
        <v>9091</v>
      </c>
      <c r="AM60" s="72">
        <v>2</v>
      </c>
      <c r="AN60" s="72" t="s">
        <v>8997</v>
      </c>
    </row>
    <row r="61" spans="1:40" x14ac:dyDescent="0.15">
      <c r="A61" s="79">
        <v>60</v>
      </c>
      <c r="B61" s="72" t="s">
        <v>706</v>
      </c>
      <c r="C61" s="72" t="s">
        <v>2446</v>
      </c>
      <c r="D61" s="72">
        <v>56.9</v>
      </c>
      <c r="E61" s="72">
        <v>9.3000000000000007</v>
      </c>
      <c r="F61" s="72" t="s">
        <v>1600</v>
      </c>
      <c r="G61" s="72" t="s">
        <v>625</v>
      </c>
      <c r="H61" s="72" t="s">
        <v>626</v>
      </c>
      <c r="I61" s="79">
        <v>4890</v>
      </c>
      <c r="J61" s="79">
        <v>2800</v>
      </c>
      <c r="K61" s="79">
        <f t="shared" si="0"/>
        <v>3845</v>
      </c>
      <c r="L61" s="79"/>
      <c r="M61" s="72"/>
      <c r="N61" s="79" t="s">
        <v>9390</v>
      </c>
      <c r="O61" s="72" t="s">
        <v>9089</v>
      </c>
      <c r="P61" s="81" t="s">
        <v>5792</v>
      </c>
      <c r="Q61" s="72" t="s">
        <v>9003</v>
      </c>
      <c r="R61" s="72" t="s">
        <v>2442</v>
      </c>
      <c r="S61" s="72">
        <v>3.95</v>
      </c>
      <c r="T61" s="72" t="s">
        <v>9391</v>
      </c>
      <c r="U61" s="72"/>
      <c r="V61" s="72"/>
      <c r="W61" s="72" t="s">
        <v>8992</v>
      </c>
      <c r="X61" s="72" t="s">
        <v>8992</v>
      </c>
      <c r="Y61" s="78">
        <v>-17.5</v>
      </c>
      <c r="Z61" s="78">
        <v>6.9</v>
      </c>
      <c r="AA61" s="78"/>
      <c r="AB61" s="72"/>
      <c r="AC61" s="72"/>
      <c r="AD61" s="78"/>
      <c r="AE61" s="78">
        <v>3.03</v>
      </c>
      <c r="AF61" s="78"/>
      <c r="AG61" s="78"/>
      <c r="AH61" s="72" t="s">
        <v>8992</v>
      </c>
      <c r="AI61" s="72">
        <v>1</v>
      </c>
      <c r="AJ61" s="72"/>
      <c r="AK61" s="72" t="s">
        <v>9090</v>
      </c>
      <c r="AL61" s="72" t="s">
        <v>9091</v>
      </c>
      <c r="AM61" s="72">
        <v>2</v>
      </c>
      <c r="AN61" s="72" t="s">
        <v>8997</v>
      </c>
    </row>
    <row r="62" spans="1:40" x14ac:dyDescent="0.15">
      <c r="A62" s="79">
        <v>61</v>
      </c>
      <c r="B62" s="72" t="s">
        <v>73</v>
      </c>
      <c r="C62" s="72" t="s">
        <v>9009</v>
      </c>
      <c r="D62" s="72">
        <v>55.769539999999999</v>
      </c>
      <c r="E62" s="72">
        <v>11.387311</v>
      </c>
      <c r="F62" s="72" t="s">
        <v>1600</v>
      </c>
      <c r="G62" s="72" t="s">
        <v>4</v>
      </c>
      <c r="H62" s="72" t="s">
        <v>5</v>
      </c>
      <c r="I62" s="79">
        <v>5370</v>
      </c>
      <c r="J62" s="79">
        <v>4690</v>
      </c>
      <c r="K62" s="79">
        <f t="shared" si="0"/>
        <v>5030</v>
      </c>
      <c r="L62" s="72"/>
      <c r="M62" s="79"/>
      <c r="N62" s="79" t="s">
        <v>9524</v>
      </c>
      <c r="O62" s="72" t="s">
        <v>9525</v>
      </c>
      <c r="P62" s="81" t="s">
        <v>9526</v>
      </c>
      <c r="Q62" s="72" t="s">
        <v>2434</v>
      </c>
      <c r="R62" s="72" t="s">
        <v>9318</v>
      </c>
      <c r="S62" s="72">
        <v>4.0999999999999996</v>
      </c>
      <c r="T62" s="72" t="s">
        <v>5346</v>
      </c>
      <c r="U62" s="72"/>
      <c r="V62" s="79">
        <v>110</v>
      </c>
      <c r="W62" s="72" t="s">
        <v>8992</v>
      </c>
      <c r="X62" s="72" t="s">
        <v>8992</v>
      </c>
      <c r="Y62" s="78">
        <v>-23.1</v>
      </c>
      <c r="Z62" s="78">
        <v>12.5</v>
      </c>
      <c r="AA62" s="72"/>
      <c r="AB62" s="78">
        <v>29.2</v>
      </c>
      <c r="AC62" s="78">
        <v>10.3</v>
      </c>
      <c r="AD62" s="72"/>
      <c r="AE62" s="78">
        <f>AB62/AC62*14/12</f>
        <v>3.3074433656957924</v>
      </c>
      <c r="AF62" s="72"/>
      <c r="AG62" s="72"/>
      <c r="AH62" s="78">
        <v>1.3</v>
      </c>
      <c r="AI62" s="72">
        <v>1</v>
      </c>
      <c r="AJ62" s="72"/>
      <c r="AK62" s="72" t="s">
        <v>610</v>
      </c>
      <c r="AL62" s="72"/>
      <c r="AM62" s="72">
        <v>1</v>
      </c>
      <c r="AN62" s="79" t="s">
        <v>8989</v>
      </c>
    </row>
    <row r="63" spans="1:40" x14ac:dyDescent="0.15">
      <c r="A63" s="79">
        <v>62</v>
      </c>
      <c r="B63" s="72" t="s">
        <v>77</v>
      </c>
      <c r="C63" s="72" t="s">
        <v>9120</v>
      </c>
      <c r="D63" s="72">
        <v>55.930374</v>
      </c>
      <c r="E63" s="72">
        <v>11.67502</v>
      </c>
      <c r="F63" s="72" t="s">
        <v>1600</v>
      </c>
      <c r="G63" s="72" t="s">
        <v>4</v>
      </c>
      <c r="H63" s="72" t="s">
        <v>5</v>
      </c>
      <c r="I63" s="79">
        <v>5225</v>
      </c>
      <c r="J63" s="79">
        <v>4040</v>
      </c>
      <c r="K63" s="79">
        <f t="shared" si="0"/>
        <v>4632.5</v>
      </c>
      <c r="L63" s="79"/>
      <c r="M63" s="72"/>
      <c r="N63" s="79" t="s">
        <v>9157</v>
      </c>
      <c r="O63" s="72" t="s">
        <v>9001</v>
      </c>
      <c r="P63" s="83" t="s">
        <v>9002</v>
      </c>
      <c r="Q63" s="72" t="s">
        <v>9003</v>
      </c>
      <c r="R63" s="72" t="s">
        <v>9004</v>
      </c>
      <c r="S63" s="72">
        <v>3.8</v>
      </c>
      <c r="T63" s="72" t="s">
        <v>9158</v>
      </c>
      <c r="U63" s="72"/>
      <c r="V63" s="79"/>
      <c r="W63" s="72">
        <v>409.1</v>
      </c>
      <c r="X63" s="78">
        <v>3.25</v>
      </c>
      <c r="Y63" s="78">
        <v>-12.8</v>
      </c>
      <c r="Z63" s="78">
        <v>15.2</v>
      </c>
      <c r="AA63" s="72"/>
      <c r="AB63" s="78">
        <v>42.9</v>
      </c>
      <c r="AC63" s="78">
        <v>15</v>
      </c>
      <c r="AD63" s="72"/>
      <c r="AE63" s="78">
        <f>AB63/AC63*14/12</f>
        <v>3.3366666666666664</v>
      </c>
      <c r="AF63" s="72"/>
      <c r="AG63" s="72"/>
      <c r="AH63" s="78">
        <f>X63/W63*100</f>
        <v>0.79442679051576626</v>
      </c>
      <c r="AI63" s="72">
        <v>1</v>
      </c>
      <c r="AJ63" s="72"/>
      <c r="AK63" s="72" t="s">
        <v>8987</v>
      </c>
      <c r="AL63" s="72" t="s">
        <v>9159</v>
      </c>
      <c r="AM63" s="72">
        <v>2</v>
      </c>
      <c r="AN63" s="72" t="s">
        <v>8997</v>
      </c>
    </row>
    <row r="64" spans="1:40" x14ac:dyDescent="0.15">
      <c r="A64" s="79">
        <v>63</v>
      </c>
      <c r="B64" s="72" t="s">
        <v>83</v>
      </c>
      <c r="C64" s="72" t="s">
        <v>2446</v>
      </c>
      <c r="D64" s="72">
        <v>57.157311999999997</v>
      </c>
      <c r="E64" s="72">
        <v>9.0258330000000004</v>
      </c>
      <c r="F64" s="72" t="s">
        <v>1600</v>
      </c>
      <c r="G64" s="72" t="s">
        <v>6</v>
      </c>
      <c r="H64" s="72"/>
      <c r="I64" s="79"/>
      <c r="J64" s="79"/>
      <c r="K64" s="79" t="e">
        <f t="shared" si="0"/>
        <v>#NUM!</v>
      </c>
      <c r="L64" s="72"/>
      <c r="M64" s="79"/>
      <c r="N64" s="72" t="s">
        <v>8990</v>
      </c>
      <c r="O64" s="72" t="s">
        <v>8991</v>
      </c>
      <c r="P64" s="81" t="s">
        <v>5588</v>
      </c>
      <c r="Q64" s="72" t="s">
        <v>2398</v>
      </c>
      <c r="R64" s="72" t="s">
        <v>8985</v>
      </c>
      <c r="S64" s="72">
        <v>4.0999999999999996</v>
      </c>
      <c r="T64" s="72" t="s">
        <v>5346</v>
      </c>
      <c r="U64" s="72"/>
      <c r="V64" s="72"/>
      <c r="W64" s="72" t="s">
        <v>8992</v>
      </c>
      <c r="X64" s="72" t="s">
        <v>8992</v>
      </c>
      <c r="Y64" s="78">
        <v>-15.5</v>
      </c>
      <c r="Z64" s="78">
        <v>14.6</v>
      </c>
      <c r="AA64" s="72"/>
      <c r="AB64" s="72"/>
      <c r="AC64" s="72"/>
      <c r="AD64" s="72"/>
      <c r="AE64" s="78">
        <v>3.6</v>
      </c>
      <c r="AF64" s="72"/>
      <c r="AG64" s="72"/>
      <c r="AH64" s="78">
        <v>2</v>
      </c>
      <c r="AI64" s="72">
        <v>1</v>
      </c>
      <c r="AJ64" s="72"/>
      <c r="AK64" s="70" t="s">
        <v>1161</v>
      </c>
      <c r="AL64" s="72"/>
      <c r="AM64" s="72">
        <v>1</v>
      </c>
      <c r="AN64" s="79" t="s">
        <v>8989</v>
      </c>
    </row>
    <row r="65" spans="1:40" x14ac:dyDescent="0.15">
      <c r="A65" s="79">
        <v>64</v>
      </c>
      <c r="B65" s="72" t="s">
        <v>83</v>
      </c>
      <c r="C65" s="72" t="s">
        <v>2446</v>
      </c>
      <c r="D65" s="72">
        <v>57.157311999999997</v>
      </c>
      <c r="E65" s="72">
        <v>9.0258330000000004</v>
      </c>
      <c r="F65" s="72" t="s">
        <v>1600</v>
      </c>
      <c r="G65" s="72" t="s">
        <v>6</v>
      </c>
      <c r="H65" s="72"/>
      <c r="I65" s="79"/>
      <c r="J65" s="79"/>
      <c r="K65" s="79" t="e">
        <f t="shared" si="0"/>
        <v>#NUM!</v>
      </c>
      <c r="L65" s="72"/>
      <c r="M65" s="79"/>
      <c r="N65" s="79" t="s">
        <v>9485</v>
      </c>
      <c r="O65" s="72" t="s">
        <v>9486</v>
      </c>
      <c r="P65" s="81" t="s">
        <v>11119</v>
      </c>
      <c r="Q65" s="72"/>
      <c r="R65" s="72"/>
      <c r="S65" s="72"/>
      <c r="T65" s="72" t="s">
        <v>5346</v>
      </c>
      <c r="U65" s="72"/>
      <c r="V65" s="72"/>
      <c r="W65" s="72" t="s">
        <v>8992</v>
      </c>
      <c r="X65" s="72" t="s">
        <v>8992</v>
      </c>
      <c r="Y65" s="78">
        <v>-11.8</v>
      </c>
      <c r="Z65" s="78">
        <v>14.6</v>
      </c>
      <c r="AA65" s="72"/>
      <c r="AB65" s="72"/>
      <c r="AC65" s="72"/>
      <c r="AD65" s="72"/>
      <c r="AE65" s="78">
        <v>3.1</v>
      </c>
      <c r="AF65" s="72"/>
      <c r="AG65" s="72"/>
      <c r="AH65" s="78">
        <v>5</v>
      </c>
      <c r="AI65" s="72">
        <v>1</v>
      </c>
      <c r="AJ65" s="72"/>
      <c r="AK65" s="70" t="s">
        <v>1161</v>
      </c>
      <c r="AL65" s="72"/>
      <c r="AM65" s="72">
        <v>1</v>
      </c>
      <c r="AN65" s="79" t="s">
        <v>8989</v>
      </c>
    </row>
    <row r="66" spans="1:40" x14ac:dyDescent="0.15">
      <c r="A66" s="79">
        <v>65</v>
      </c>
      <c r="B66" s="72" t="s">
        <v>92</v>
      </c>
      <c r="C66" s="72" t="s">
        <v>9009</v>
      </c>
      <c r="D66" s="72">
        <v>55.771900000000002</v>
      </c>
      <c r="E66" s="72">
        <v>11.3902</v>
      </c>
      <c r="F66" s="72" t="s">
        <v>1600</v>
      </c>
      <c r="G66" s="72" t="s">
        <v>4</v>
      </c>
      <c r="H66" s="72" t="s">
        <v>5</v>
      </c>
      <c r="I66" s="70">
        <v>5470</v>
      </c>
      <c r="J66" s="70">
        <v>4000</v>
      </c>
      <c r="K66" s="79">
        <f t="shared" ref="K66:K129" si="7">MEDIAN(I66:J66)</f>
        <v>4735</v>
      </c>
      <c r="L66" s="72" t="s">
        <v>9074</v>
      </c>
      <c r="M66" s="79"/>
      <c r="N66" s="79" t="s">
        <v>9256</v>
      </c>
      <c r="O66" s="72" t="s">
        <v>9149</v>
      </c>
      <c r="P66" s="81" t="s">
        <v>5445</v>
      </c>
      <c r="Q66" s="72" t="s">
        <v>2427</v>
      </c>
      <c r="R66" s="72" t="s">
        <v>9004</v>
      </c>
      <c r="S66" s="72">
        <v>3.6</v>
      </c>
      <c r="T66" s="72" t="s">
        <v>9257</v>
      </c>
      <c r="U66" s="72"/>
      <c r="V66" s="79">
        <v>71</v>
      </c>
      <c r="W66" s="72" t="s">
        <v>8992</v>
      </c>
      <c r="X66" s="72" t="s">
        <v>8992</v>
      </c>
      <c r="Y66" s="78">
        <v>-8.93</v>
      </c>
      <c r="Z66" s="78">
        <v>9.02</v>
      </c>
      <c r="AA66" s="72"/>
      <c r="AB66" s="78">
        <v>25.69</v>
      </c>
      <c r="AC66" s="78">
        <v>8.26</v>
      </c>
      <c r="AD66" s="72"/>
      <c r="AE66" s="78">
        <f t="shared" ref="AE66:AE75" si="8">AB66/AC66*14/12</f>
        <v>3.6285310734463274</v>
      </c>
      <c r="AF66" s="72"/>
      <c r="AG66" s="72"/>
      <c r="AH66" s="72" t="s">
        <v>8992</v>
      </c>
      <c r="AI66" s="72">
        <v>1</v>
      </c>
      <c r="AJ66" s="72"/>
      <c r="AK66" s="72" t="s">
        <v>9072</v>
      </c>
      <c r="AL66" s="72"/>
      <c r="AM66" s="72">
        <v>1</v>
      </c>
      <c r="AN66" s="79" t="s">
        <v>8989</v>
      </c>
    </row>
    <row r="67" spans="1:40" x14ac:dyDescent="0.15">
      <c r="A67" s="79">
        <v>66</v>
      </c>
      <c r="B67" s="72" t="s">
        <v>92</v>
      </c>
      <c r="C67" s="72" t="s">
        <v>9009</v>
      </c>
      <c r="D67" s="72">
        <v>55.771900000000002</v>
      </c>
      <c r="E67" s="72">
        <v>11.3902</v>
      </c>
      <c r="F67" s="72" t="s">
        <v>1600</v>
      </c>
      <c r="G67" s="72" t="s">
        <v>4</v>
      </c>
      <c r="H67" s="72" t="s">
        <v>5</v>
      </c>
      <c r="I67" s="70">
        <v>5470</v>
      </c>
      <c r="J67" s="70">
        <v>4000</v>
      </c>
      <c r="K67" s="79">
        <f t="shared" si="7"/>
        <v>4735</v>
      </c>
      <c r="L67" s="72" t="s">
        <v>9074</v>
      </c>
      <c r="M67" s="79"/>
      <c r="N67" s="79" t="s">
        <v>9258</v>
      </c>
      <c r="O67" s="72" t="s">
        <v>9149</v>
      </c>
      <c r="P67" s="81" t="s">
        <v>5445</v>
      </c>
      <c r="Q67" s="72" t="s">
        <v>2427</v>
      </c>
      <c r="R67" s="72" t="s">
        <v>9004</v>
      </c>
      <c r="S67" s="72">
        <v>3.6</v>
      </c>
      <c r="T67" s="72" t="s">
        <v>9150</v>
      </c>
      <c r="U67" s="72"/>
      <c r="V67" s="79">
        <v>54</v>
      </c>
      <c r="W67" s="72" t="s">
        <v>8992</v>
      </c>
      <c r="X67" s="72" t="s">
        <v>8992</v>
      </c>
      <c r="Y67" s="78">
        <v>-9.08</v>
      </c>
      <c r="Z67" s="78">
        <v>9.6</v>
      </c>
      <c r="AA67" s="72"/>
      <c r="AB67" s="78">
        <v>35.78</v>
      </c>
      <c r="AC67" s="78">
        <v>12.02</v>
      </c>
      <c r="AD67" s="72"/>
      <c r="AE67" s="78">
        <f t="shared" si="8"/>
        <v>3.4728230726566829</v>
      </c>
      <c r="AF67" s="72"/>
      <c r="AG67" s="72"/>
      <c r="AH67" s="72" t="s">
        <v>8992</v>
      </c>
      <c r="AI67" s="72">
        <v>1</v>
      </c>
      <c r="AJ67" s="72"/>
      <c r="AK67" s="72" t="s">
        <v>9072</v>
      </c>
      <c r="AL67" s="72"/>
      <c r="AM67" s="72">
        <v>1</v>
      </c>
      <c r="AN67" s="79" t="s">
        <v>8989</v>
      </c>
    </row>
    <row r="68" spans="1:40" x14ac:dyDescent="0.15">
      <c r="A68" s="79">
        <v>67</v>
      </c>
      <c r="B68" s="72" t="s">
        <v>92</v>
      </c>
      <c r="C68" s="72" t="s">
        <v>9009</v>
      </c>
      <c r="D68" s="72">
        <v>55.771900000000002</v>
      </c>
      <c r="E68" s="72">
        <v>11.3902</v>
      </c>
      <c r="F68" s="72" t="s">
        <v>1600</v>
      </c>
      <c r="G68" s="72" t="s">
        <v>4</v>
      </c>
      <c r="H68" s="72" t="s">
        <v>5</v>
      </c>
      <c r="I68" s="70">
        <v>5470</v>
      </c>
      <c r="J68" s="70">
        <v>4000</v>
      </c>
      <c r="K68" s="79">
        <f t="shared" si="7"/>
        <v>4735</v>
      </c>
      <c r="L68" s="72" t="s">
        <v>9074</v>
      </c>
      <c r="M68" s="79"/>
      <c r="N68" s="79" t="s">
        <v>9327</v>
      </c>
      <c r="O68" s="72" t="s">
        <v>9325</v>
      </c>
      <c r="P68" s="81" t="s">
        <v>9326</v>
      </c>
      <c r="Q68" s="72" t="s">
        <v>2404</v>
      </c>
      <c r="R68" s="72" t="s">
        <v>8985</v>
      </c>
      <c r="S68" s="72">
        <v>4.2</v>
      </c>
      <c r="T68" s="72" t="s">
        <v>5346</v>
      </c>
      <c r="U68" s="72"/>
      <c r="V68" s="79" t="s">
        <v>9328</v>
      </c>
      <c r="W68" s="72" t="s">
        <v>8992</v>
      </c>
      <c r="X68" s="72" t="s">
        <v>8992</v>
      </c>
      <c r="Y68" s="78">
        <v>-13.7</v>
      </c>
      <c r="Z68" s="78">
        <v>11.92</v>
      </c>
      <c r="AA68" s="72"/>
      <c r="AB68" s="78">
        <v>31.28</v>
      </c>
      <c r="AC68" s="78">
        <v>10.67</v>
      </c>
      <c r="AD68" s="72"/>
      <c r="AE68" s="78">
        <f t="shared" si="8"/>
        <v>3.4201811933770698</v>
      </c>
      <c r="AF68" s="72"/>
      <c r="AG68" s="72"/>
      <c r="AH68" s="72" t="s">
        <v>8992</v>
      </c>
      <c r="AI68" s="72">
        <v>1</v>
      </c>
      <c r="AJ68" s="72"/>
      <c r="AK68" s="72" t="s">
        <v>9072</v>
      </c>
      <c r="AL68" s="72"/>
      <c r="AM68" s="72">
        <v>1</v>
      </c>
      <c r="AN68" s="79" t="s">
        <v>8989</v>
      </c>
    </row>
    <row r="69" spans="1:40" x14ac:dyDescent="0.15">
      <c r="A69" s="79">
        <v>68</v>
      </c>
      <c r="B69" s="72" t="s">
        <v>92</v>
      </c>
      <c r="C69" s="72" t="s">
        <v>9009</v>
      </c>
      <c r="D69" s="72">
        <v>55.771900000000002</v>
      </c>
      <c r="E69" s="72">
        <v>11.3902</v>
      </c>
      <c r="F69" s="72" t="s">
        <v>1600</v>
      </c>
      <c r="G69" s="72" t="s">
        <v>4</v>
      </c>
      <c r="H69" s="72" t="s">
        <v>5</v>
      </c>
      <c r="I69" s="70">
        <v>5470</v>
      </c>
      <c r="J69" s="70">
        <v>4000</v>
      </c>
      <c r="K69" s="79">
        <f t="shared" si="7"/>
        <v>4735</v>
      </c>
      <c r="L69" s="72" t="s">
        <v>9074</v>
      </c>
      <c r="M69" s="79"/>
      <c r="N69" s="79" t="s">
        <v>9329</v>
      </c>
      <c r="O69" s="72" t="s">
        <v>9325</v>
      </c>
      <c r="P69" s="81" t="s">
        <v>9326</v>
      </c>
      <c r="Q69" s="72" t="s">
        <v>2404</v>
      </c>
      <c r="R69" s="72" t="s">
        <v>8985</v>
      </c>
      <c r="S69" s="72">
        <v>4.2</v>
      </c>
      <c r="T69" s="72" t="s">
        <v>5346</v>
      </c>
      <c r="U69" s="72"/>
      <c r="V69" s="79" t="s">
        <v>9328</v>
      </c>
      <c r="W69" s="72" t="s">
        <v>8992</v>
      </c>
      <c r="X69" s="72" t="s">
        <v>8992</v>
      </c>
      <c r="Y69" s="78">
        <v>-13.18</v>
      </c>
      <c r="Z69" s="78">
        <v>12.67</v>
      </c>
      <c r="AA69" s="72"/>
      <c r="AB69" s="78">
        <v>29.79</v>
      </c>
      <c r="AC69" s="78">
        <v>10.01</v>
      </c>
      <c r="AD69" s="72"/>
      <c r="AE69" s="78">
        <f t="shared" si="8"/>
        <v>3.4720279720279721</v>
      </c>
      <c r="AF69" s="72"/>
      <c r="AG69" s="72"/>
      <c r="AH69" s="72" t="s">
        <v>8992</v>
      </c>
      <c r="AI69" s="72">
        <v>1</v>
      </c>
      <c r="AJ69" s="72"/>
      <c r="AK69" s="72" t="s">
        <v>9072</v>
      </c>
      <c r="AL69" s="72"/>
      <c r="AM69" s="72">
        <v>1</v>
      </c>
      <c r="AN69" s="79" t="s">
        <v>8989</v>
      </c>
    </row>
    <row r="70" spans="1:40" x14ac:dyDescent="0.15">
      <c r="A70" s="79">
        <v>69</v>
      </c>
      <c r="B70" s="72" t="s">
        <v>92</v>
      </c>
      <c r="C70" s="72" t="s">
        <v>9009</v>
      </c>
      <c r="D70" s="72">
        <v>55.771900000000002</v>
      </c>
      <c r="E70" s="72">
        <v>11.3902</v>
      </c>
      <c r="F70" s="72" t="s">
        <v>1600</v>
      </c>
      <c r="G70" s="72" t="s">
        <v>4</v>
      </c>
      <c r="H70" s="72" t="s">
        <v>5</v>
      </c>
      <c r="I70" s="70">
        <v>5470</v>
      </c>
      <c r="J70" s="70">
        <v>4000</v>
      </c>
      <c r="K70" s="79">
        <f t="shared" si="7"/>
        <v>4735</v>
      </c>
      <c r="L70" s="72" t="s">
        <v>9074</v>
      </c>
      <c r="M70" s="79"/>
      <c r="N70" s="79" t="s">
        <v>9075</v>
      </c>
      <c r="O70" s="72" t="s">
        <v>9062</v>
      </c>
      <c r="P70" s="81" t="s">
        <v>9063</v>
      </c>
      <c r="Q70" s="72" t="s">
        <v>2406</v>
      </c>
      <c r="R70" s="72" t="s">
        <v>8985</v>
      </c>
      <c r="S70" s="72">
        <v>3.6</v>
      </c>
      <c r="T70" s="72" t="s">
        <v>5346</v>
      </c>
      <c r="U70" s="72"/>
      <c r="V70" s="79"/>
      <c r="W70" s="72" t="s">
        <v>8992</v>
      </c>
      <c r="X70" s="72" t="s">
        <v>8992</v>
      </c>
      <c r="Y70" s="78">
        <v>-15.43</v>
      </c>
      <c r="Z70" s="78">
        <v>12.34</v>
      </c>
      <c r="AA70" s="72"/>
      <c r="AB70" s="78">
        <v>38.53</v>
      </c>
      <c r="AC70" s="78">
        <v>13.08</v>
      </c>
      <c r="AD70" s="72"/>
      <c r="AE70" s="78">
        <f t="shared" si="8"/>
        <v>3.4366717635066255</v>
      </c>
      <c r="AF70" s="72"/>
      <c r="AG70" s="72"/>
      <c r="AH70" s="72" t="s">
        <v>8992</v>
      </c>
      <c r="AI70" s="72">
        <v>1</v>
      </c>
      <c r="AJ70" s="72"/>
      <c r="AK70" s="72" t="s">
        <v>9072</v>
      </c>
      <c r="AL70" s="72"/>
      <c r="AM70" s="72">
        <v>1</v>
      </c>
      <c r="AN70" s="79" t="s">
        <v>8989</v>
      </c>
    </row>
    <row r="71" spans="1:40" x14ac:dyDescent="0.15">
      <c r="A71" s="79">
        <v>70</v>
      </c>
      <c r="B71" s="72" t="s">
        <v>92</v>
      </c>
      <c r="C71" s="72" t="s">
        <v>9009</v>
      </c>
      <c r="D71" s="72">
        <v>55.771900000000002</v>
      </c>
      <c r="E71" s="72">
        <v>11.3902</v>
      </c>
      <c r="F71" s="72" t="s">
        <v>1600</v>
      </c>
      <c r="G71" s="72" t="s">
        <v>4</v>
      </c>
      <c r="H71" s="72" t="s">
        <v>5</v>
      </c>
      <c r="I71" s="70">
        <v>5470</v>
      </c>
      <c r="J71" s="70">
        <v>4000</v>
      </c>
      <c r="K71" s="79">
        <f t="shared" si="7"/>
        <v>4735</v>
      </c>
      <c r="L71" s="72" t="s">
        <v>9074</v>
      </c>
      <c r="M71" s="79"/>
      <c r="N71" s="79" t="s">
        <v>9076</v>
      </c>
      <c r="O71" s="72" t="s">
        <v>9062</v>
      </c>
      <c r="P71" s="81" t="s">
        <v>9063</v>
      </c>
      <c r="Q71" s="72" t="s">
        <v>2406</v>
      </c>
      <c r="R71" s="72" t="s">
        <v>8985</v>
      </c>
      <c r="S71" s="72">
        <v>3.6</v>
      </c>
      <c r="T71" s="72" t="s">
        <v>5346</v>
      </c>
      <c r="U71" s="72"/>
      <c r="V71" s="79"/>
      <c r="W71" s="72" t="s">
        <v>8992</v>
      </c>
      <c r="X71" s="72" t="s">
        <v>8992</v>
      </c>
      <c r="Y71" s="78">
        <v>-15.38</v>
      </c>
      <c r="Z71" s="78">
        <v>9.6199999999999992</v>
      </c>
      <c r="AA71" s="72"/>
      <c r="AB71" s="78">
        <v>36.39</v>
      </c>
      <c r="AC71" s="78">
        <v>12.71</v>
      </c>
      <c r="AD71" s="72"/>
      <c r="AE71" s="78">
        <f t="shared" si="8"/>
        <v>3.3402832415420924</v>
      </c>
      <c r="AF71" s="72"/>
      <c r="AG71" s="72"/>
      <c r="AH71" s="72" t="s">
        <v>8992</v>
      </c>
      <c r="AI71" s="72">
        <v>1</v>
      </c>
      <c r="AJ71" s="72"/>
      <c r="AK71" s="72" t="s">
        <v>9072</v>
      </c>
      <c r="AL71" s="72"/>
      <c r="AM71" s="72">
        <v>1</v>
      </c>
      <c r="AN71" s="79" t="s">
        <v>8989</v>
      </c>
    </row>
    <row r="72" spans="1:40" x14ac:dyDescent="0.15">
      <c r="A72" s="79">
        <v>71</v>
      </c>
      <c r="B72" s="72" t="s">
        <v>92</v>
      </c>
      <c r="C72" s="72" t="s">
        <v>9009</v>
      </c>
      <c r="D72" s="72">
        <v>55.771900000000002</v>
      </c>
      <c r="E72" s="72">
        <v>11.3902</v>
      </c>
      <c r="F72" s="72" t="s">
        <v>1600</v>
      </c>
      <c r="G72" s="72" t="s">
        <v>4</v>
      </c>
      <c r="H72" s="72" t="s">
        <v>5</v>
      </c>
      <c r="I72" s="70">
        <v>5470</v>
      </c>
      <c r="J72" s="70">
        <v>4000</v>
      </c>
      <c r="K72" s="79">
        <f t="shared" si="7"/>
        <v>4735</v>
      </c>
      <c r="L72" s="72" t="s">
        <v>9074</v>
      </c>
      <c r="M72" s="79"/>
      <c r="N72" s="79" t="s">
        <v>9573</v>
      </c>
      <c r="O72" s="72" t="s">
        <v>9181</v>
      </c>
      <c r="P72" s="72"/>
      <c r="Q72" s="72" t="s">
        <v>2400</v>
      </c>
      <c r="R72" s="72" t="s">
        <v>9004</v>
      </c>
      <c r="S72" s="72">
        <v>3.2</v>
      </c>
      <c r="T72" s="72" t="s">
        <v>5346</v>
      </c>
      <c r="U72" s="72"/>
      <c r="V72" s="79"/>
      <c r="W72" s="72" t="s">
        <v>8992</v>
      </c>
      <c r="X72" s="72" t="s">
        <v>8992</v>
      </c>
      <c r="Y72" s="78">
        <v>-11.84</v>
      </c>
      <c r="Z72" s="78">
        <v>7.14</v>
      </c>
      <c r="AA72" s="72"/>
      <c r="AB72" s="78">
        <v>39.32</v>
      </c>
      <c r="AC72" s="78">
        <v>13.19</v>
      </c>
      <c r="AD72" s="72"/>
      <c r="AE72" s="78">
        <f t="shared" si="8"/>
        <v>3.4778872883497605</v>
      </c>
      <c r="AF72" s="72"/>
      <c r="AG72" s="72"/>
      <c r="AH72" s="72" t="s">
        <v>8992</v>
      </c>
      <c r="AI72" s="72">
        <v>1</v>
      </c>
      <c r="AJ72" s="72"/>
      <c r="AK72" s="72" t="s">
        <v>9072</v>
      </c>
      <c r="AL72" s="72"/>
      <c r="AM72" s="72">
        <v>1</v>
      </c>
      <c r="AN72" s="79" t="s">
        <v>8989</v>
      </c>
    </row>
    <row r="73" spans="1:40" x14ac:dyDescent="0.15">
      <c r="A73" s="79">
        <v>72</v>
      </c>
      <c r="B73" s="72" t="s">
        <v>92</v>
      </c>
      <c r="C73" s="72" t="s">
        <v>9009</v>
      </c>
      <c r="D73" s="72">
        <v>55.771900000000002</v>
      </c>
      <c r="E73" s="72">
        <v>11.3902</v>
      </c>
      <c r="F73" s="72" t="s">
        <v>1600</v>
      </c>
      <c r="G73" s="72" t="s">
        <v>4</v>
      </c>
      <c r="H73" s="72" t="s">
        <v>5</v>
      </c>
      <c r="I73" s="70">
        <v>5470</v>
      </c>
      <c r="J73" s="70">
        <v>4000</v>
      </c>
      <c r="K73" s="79">
        <f t="shared" si="7"/>
        <v>4735</v>
      </c>
      <c r="L73" s="72" t="s">
        <v>9074</v>
      </c>
      <c r="M73" s="79"/>
      <c r="N73" s="79" t="s">
        <v>9574</v>
      </c>
      <c r="O73" s="72" t="s">
        <v>9181</v>
      </c>
      <c r="P73" s="72"/>
      <c r="Q73" s="72" t="s">
        <v>2400</v>
      </c>
      <c r="R73" s="72" t="s">
        <v>9004</v>
      </c>
      <c r="S73" s="72">
        <v>3.2</v>
      </c>
      <c r="T73" s="72" t="s">
        <v>5346</v>
      </c>
      <c r="U73" s="72"/>
      <c r="V73" s="79"/>
      <c r="W73" s="72" t="s">
        <v>8992</v>
      </c>
      <c r="X73" s="72" t="s">
        <v>8992</v>
      </c>
      <c r="Y73" s="78">
        <v>-16.55</v>
      </c>
      <c r="Z73" s="78">
        <v>7.23</v>
      </c>
      <c r="AA73" s="72"/>
      <c r="AB73" s="78">
        <v>30.08</v>
      </c>
      <c r="AC73" s="78">
        <v>10.19</v>
      </c>
      <c r="AD73" s="72"/>
      <c r="AE73" s="78">
        <f t="shared" si="8"/>
        <v>3.4438992476283938</v>
      </c>
      <c r="AF73" s="72"/>
      <c r="AG73" s="72"/>
      <c r="AH73" s="72" t="s">
        <v>8992</v>
      </c>
      <c r="AI73" s="72">
        <v>1</v>
      </c>
      <c r="AJ73" s="72"/>
      <c r="AK73" s="72" t="s">
        <v>9072</v>
      </c>
      <c r="AL73" s="72"/>
      <c r="AM73" s="72">
        <v>1</v>
      </c>
      <c r="AN73" s="79" t="s">
        <v>8989</v>
      </c>
    </row>
    <row r="74" spans="1:40" x14ac:dyDescent="0.15">
      <c r="A74" s="79">
        <v>73</v>
      </c>
      <c r="B74" s="72" t="s">
        <v>92</v>
      </c>
      <c r="C74" s="72" t="s">
        <v>9009</v>
      </c>
      <c r="D74" s="72">
        <v>55.771900000000002</v>
      </c>
      <c r="E74" s="72">
        <v>11.3902</v>
      </c>
      <c r="F74" s="72" t="s">
        <v>1600</v>
      </c>
      <c r="G74" s="72" t="s">
        <v>4</v>
      </c>
      <c r="H74" s="72" t="s">
        <v>5</v>
      </c>
      <c r="I74" s="70">
        <v>5470</v>
      </c>
      <c r="J74" s="70">
        <v>4000</v>
      </c>
      <c r="K74" s="79">
        <f t="shared" si="7"/>
        <v>4735</v>
      </c>
      <c r="L74" s="72" t="s">
        <v>9074</v>
      </c>
      <c r="M74" s="79"/>
      <c r="N74" s="79" t="s">
        <v>9549</v>
      </c>
      <c r="O74" s="72" t="s">
        <v>9550</v>
      </c>
      <c r="P74" s="81" t="s">
        <v>9551</v>
      </c>
      <c r="Q74" s="72" t="s">
        <v>2409</v>
      </c>
      <c r="R74" s="72" t="s">
        <v>8985</v>
      </c>
      <c r="S74" s="72">
        <v>4.4000000000000004</v>
      </c>
      <c r="T74" s="72" t="s">
        <v>5346</v>
      </c>
      <c r="U74" s="72"/>
      <c r="V74" s="79" t="s">
        <v>9552</v>
      </c>
      <c r="W74" s="72" t="s">
        <v>8992</v>
      </c>
      <c r="X74" s="72" t="s">
        <v>8992</v>
      </c>
      <c r="Y74" s="78">
        <v>-12.73</v>
      </c>
      <c r="Z74" s="78">
        <v>10.16</v>
      </c>
      <c r="AA74" s="72"/>
      <c r="AB74" s="78">
        <v>42.72</v>
      </c>
      <c r="AC74" s="78">
        <v>13.81</v>
      </c>
      <c r="AD74" s="72"/>
      <c r="AE74" s="78">
        <f t="shared" si="8"/>
        <v>3.6089790007241125</v>
      </c>
      <c r="AF74" s="72"/>
      <c r="AG74" s="72"/>
      <c r="AH74" s="72" t="s">
        <v>8992</v>
      </c>
      <c r="AI74" s="72">
        <v>1</v>
      </c>
      <c r="AJ74" s="72"/>
      <c r="AK74" s="72" t="s">
        <v>9072</v>
      </c>
      <c r="AL74" s="72"/>
      <c r="AM74" s="72">
        <v>1</v>
      </c>
      <c r="AN74" s="79" t="s">
        <v>8989</v>
      </c>
    </row>
    <row r="75" spans="1:40" x14ac:dyDescent="0.15">
      <c r="A75" s="79">
        <v>74</v>
      </c>
      <c r="B75" s="72" t="s">
        <v>92</v>
      </c>
      <c r="C75" s="72" t="s">
        <v>9009</v>
      </c>
      <c r="D75" s="72">
        <v>55.771900000000002</v>
      </c>
      <c r="E75" s="72">
        <v>11.3902</v>
      </c>
      <c r="F75" s="72" t="s">
        <v>1600</v>
      </c>
      <c r="G75" s="72" t="s">
        <v>4</v>
      </c>
      <c r="H75" s="72" t="s">
        <v>5</v>
      </c>
      <c r="I75" s="70">
        <v>5470</v>
      </c>
      <c r="J75" s="70">
        <v>4000</v>
      </c>
      <c r="K75" s="79">
        <f t="shared" si="7"/>
        <v>4735</v>
      </c>
      <c r="L75" s="72" t="s">
        <v>9074</v>
      </c>
      <c r="M75" s="79"/>
      <c r="N75" s="79" t="s">
        <v>9553</v>
      </c>
      <c r="O75" s="72" t="s">
        <v>9550</v>
      </c>
      <c r="P75" s="81" t="s">
        <v>9551</v>
      </c>
      <c r="Q75" s="72" t="s">
        <v>2409</v>
      </c>
      <c r="R75" s="72" t="s">
        <v>8985</v>
      </c>
      <c r="S75" s="72">
        <v>4.4000000000000004</v>
      </c>
      <c r="T75" s="72" t="s">
        <v>5346</v>
      </c>
      <c r="U75" s="72"/>
      <c r="V75" s="79" t="s">
        <v>9554</v>
      </c>
      <c r="W75" s="72" t="s">
        <v>8992</v>
      </c>
      <c r="X75" s="72" t="s">
        <v>8992</v>
      </c>
      <c r="Y75" s="78">
        <v>-14.04</v>
      </c>
      <c r="Z75" s="78">
        <v>11.65</v>
      </c>
      <c r="AA75" s="72"/>
      <c r="AB75" s="78">
        <v>49.03</v>
      </c>
      <c r="AC75" s="78">
        <v>15.99</v>
      </c>
      <c r="AD75" s="72"/>
      <c r="AE75" s="78">
        <f t="shared" si="8"/>
        <v>3.5773400041692724</v>
      </c>
      <c r="AF75" s="72"/>
      <c r="AG75" s="72"/>
      <c r="AH75" s="72" t="s">
        <v>8992</v>
      </c>
      <c r="AI75" s="72">
        <v>1</v>
      </c>
      <c r="AJ75" s="72"/>
      <c r="AK75" s="72" t="s">
        <v>9072</v>
      </c>
      <c r="AL75" s="72"/>
      <c r="AM75" s="72">
        <v>1</v>
      </c>
      <c r="AN75" s="79" t="s">
        <v>8989</v>
      </c>
    </row>
    <row r="76" spans="1:40" x14ac:dyDescent="0.15">
      <c r="A76" s="79">
        <v>75</v>
      </c>
      <c r="B76" s="72" t="s">
        <v>9027</v>
      </c>
      <c r="C76" s="72" t="s">
        <v>1599</v>
      </c>
      <c r="D76" s="72">
        <v>55.768026999999996</v>
      </c>
      <c r="E76" s="72">
        <v>11.387836999999999</v>
      </c>
      <c r="F76" s="72" t="s">
        <v>1600</v>
      </c>
      <c r="G76" s="72" t="s">
        <v>4</v>
      </c>
      <c r="H76" s="72" t="s">
        <v>5</v>
      </c>
      <c r="I76" s="70">
        <v>5470</v>
      </c>
      <c r="J76" s="70">
        <v>4000</v>
      </c>
      <c r="K76" s="79">
        <f t="shared" si="7"/>
        <v>4735</v>
      </c>
      <c r="L76" s="79" t="s">
        <v>9028</v>
      </c>
      <c r="M76" s="72"/>
      <c r="N76" s="79" t="s">
        <v>9029</v>
      </c>
      <c r="O76" s="72" t="s">
        <v>8991</v>
      </c>
      <c r="P76" s="81" t="s">
        <v>5588</v>
      </c>
      <c r="Q76" s="72" t="s">
        <v>2398</v>
      </c>
      <c r="R76" s="72" t="s">
        <v>8985</v>
      </c>
      <c r="S76" s="72">
        <v>4.0999999999999996</v>
      </c>
      <c r="T76" s="72" t="s">
        <v>9012</v>
      </c>
      <c r="U76" s="72"/>
      <c r="V76" s="72"/>
      <c r="W76" s="72">
        <v>166.8</v>
      </c>
      <c r="X76" s="78">
        <v>0.3</v>
      </c>
      <c r="Y76" s="72" t="s">
        <v>9013</v>
      </c>
      <c r="Z76" s="78"/>
      <c r="AA76" s="72"/>
      <c r="AB76" s="72"/>
      <c r="AC76" s="72"/>
      <c r="AD76" s="72"/>
      <c r="AE76" s="72"/>
      <c r="AF76" s="72"/>
      <c r="AG76" s="72"/>
      <c r="AH76" s="78">
        <f t="shared" ref="AH76:AH122" si="9">X76/W76*100</f>
        <v>0.17985611510791366</v>
      </c>
      <c r="AI76" s="72"/>
      <c r="AJ76" s="72"/>
      <c r="AK76" s="72" t="s">
        <v>8987</v>
      </c>
      <c r="AL76" s="72" t="s">
        <v>9014</v>
      </c>
      <c r="AM76" s="72">
        <v>1</v>
      </c>
      <c r="AN76" s="72" t="s">
        <v>8989</v>
      </c>
    </row>
    <row r="77" spans="1:40" x14ac:dyDescent="0.15">
      <c r="A77" s="79">
        <v>76</v>
      </c>
      <c r="B77" s="72" t="s">
        <v>9027</v>
      </c>
      <c r="C77" s="72" t="s">
        <v>1599</v>
      </c>
      <c r="D77" s="72">
        <v>55.768026999999996</v>
      </c>
      <c r="E77" s="72">
        <v>11.387836999999999</v>
      </c>
      <c r="F77" s="72" t="s">
        <v>1600</v>
      </c>
      <c r="G77" s="72" t="s">
        <v>4</v>
      </c>
      <c r="H77" s="72" t="s">
        <v>5</v>
      </c>
      <c r="I77" s="70">
        <v>5470</v>
      </c>
      <c r="J77" s="70">
        <v>4000</v>
      </c>
      <c r="K77" s="79">
        <f t="shared" si="7"/>
        <v>4735</v>
      </c>
      <c r="L77" s="79" t="s">
        <v>9028</v>
      </c>
      <c r="M77" s="72"/>
      <c r="N77" s="79" t="s">
        <v>9030</v>
      </c>
      <c r="O77" s="72" t="s">
        <v>8991</v>
      </c>
      <c r="P77" s="81" t="s">
        <v>5588</v>
      </c>
      <c r="Q77" s="72" t="s">
        <v>2398</v>
      </c>
      <c r="R77" s="72" t="s">
        <v>8985</v>
      </c>
      <c r="S77" s="72">
        <v>4.0999999999999996</v>
      </c>
      <c r="T77" s="72" t="s">
        <v>9012</v>
      </c>
      <c r="U77" s="72"/>
      <c r="V77" s="72"/>
      <c r="W77" s="72">
        <v>119.18</v>
      </c>
      <c r="X77" s="78">
        <v>0</v>
      </c>
      <c r="Y77" s="72" t="s">
        <v>9031</v>
      </c>
      <c r="Z77" s="78"/>
      <c r="AA77" s="72"/>
      <c r="AB77" s="72"/>
      <c r="AC77" s="72"/>
      <c r="AD77" s="72"/>
      <c r="AE77" s="72"/>
      <c r="AF77" s="72"/>
      <c r="AG77" s="72"/>
      <c r="AH77" s="78">
        <f t="shared" si="9"/>
        <v>0</v>
      </c>
      <c r="AI77" s="72"/>
      <c r="AJ77" s="72"/>
      <c r="AK77" s="72" t="s">
        <v>8987</v>
      </c>
      <c r="AL77" s="72" t="s">
        <v>9014</v>
      </c>
      <c r="AM77" s="72">
        <v>1</v>
      </c>
      <c r="AN77" s="72" t="s">
        <v>8989</v>
      </c>
    </row>
    <row r="78" spans="1:40" x14ac:dyDescent="0.15">
      <c r="A78" s="79">
        <v>77</v>
      </c>
      <c r="B78" s="72" t="s">
        <v>9027</v>
      </c>
      <c r="C78" s="72" t="s">
        <v>1599</v>
      </c>
      <c r="D78" s="72">
        <v>55.768026999999996</v>
      </c>
      <c r="E78" s="72">
        <v>11.387836999999999</v>
      </c>
      <c r="F78" s="72" t="s">
        <v>1600</v>
      </c>
      <c r="G78" s="72" t="s">
        <v>4</v>
      </c>
      <c r="H78" s="72" t="s">
        <v>5</v>
      </c>
      <c r="I78" s="70">
        <v>5470</v>
      </c>
      <c r="J78" s="70">
        <v>4000</v>
      </c>
      <c r="K78" s="79">
        <f t="shared" si="7"/>
        <v>4735</v>
      </c>
      <c r="L78" s="79" t="s">
        <v>9028</v>
      </c>
      <c r="M78" s="72"/>
      <c r="N78" s="79" t="s">
        <v>9032</v>
      </c>
      <c r="O78" s="72" t="s">
        <v>8991</v>
      </c>
      <c r="P78" s="81" t="s">
        <v>5588</v>
      </c>
      <c r="Q78" s="72" t="s">
        <v>2398</v>
      </c>
      <c r="R78" s="72" t="s">
        <v>8985</v>
      </c>
      <c r="S78" s="72">
        <v>4.0999999999999996</v>
      </c>
      <c r="T78" s="72" t="s">
        <v>9012</v>
      </c>
      <c r="U78" s="72"/>
      <c r="V78" s="72"/>
      <c r="W78" s="72">
        <v>102.83</v>
      </c>
      <c r="X78" s="78">
        <v>0.7</v>
      </c>
      <c r="Y78" s="72" t="s">
        <v>9013</v>
      </c>
      <c r="Z78" s="78"/>
      <c r="AA78" s="72"/>
      <c r="AB78" s="72"/>
      <c r="AC78" s="72"/>
      <c r="AD78" s="72"/>
      <c r="AE78" s="72"/>
      <c r="AF78" s="72"/>
      <c r="AG78" s="72"/>
      <c r="AH78" s="78">
        <f t="shared" si="9"/>
        <v>0.6807351940095302</v>
      </c>
      <c r="AI78" s="72"/>
      <c r="AJ78" s="72"/>
      <c r="AK78" s="72" t="s">
        <v>8987</v>
      </c>
      <c r="AL78" s="72" t="s">
        <v>9014</v>
      </c>
      <c r="AM78" s="72">
        <v>1</v>
      </c>
      <c r="AN78" s="72" t="s">
        <v>8989</v>
      </c>
    </row>
    <row r="79" spans="1:40" x14ac:dyDescent="0.15">
      <c r="A79" s="79">
        <v>78</v>
      </c>
      <c r="B79" s="72" t="s">
        <v>9027</v>
      </c>
      <c r="C79" s="72" t="s">
        <v>1599</v>
      </c>
      <c r="D79" s="72">
        <v>55.768026999999996</v>
      </c>
      <c r="E79" s="72">
        <v>11.387836999999999</v>
      </c>
      <c r="F79" s="72" t="s">
        <v>1600</v>
      </c>
      <c r="G79" s="72" t="s">
        <v>4</v>
      </c>
      <c r="H79" s="72" t="s">
        <v>5</v>
      </c>
      <c r="I79" s="70">
        <v>5470</v>
      </c>
      <c r="J79" s="70">
        <v>4000</v>
      </c>
      <c r="K79" s="79">
        <f t="shared" si="7"/>
        <v>4735</v>
      </c>
      <c r="L79" s="79" t="s">
        <v>9028</v>
      </c>
      <c r="M79" s="72"/>
      <c r="N79" s="79" t="s">
        <v>9033</v>
      </c>
      <c r="O79" s="72" t="s">
        <v>8991</v>
      </c>
      <c r="P79" s="81" t="s">
        <v>5588</v>
      </c>
      <c r="Q79" s="72" t="s">
        <v>2398</v>
      </c>
      <c r="R79" s="72" t="s">
        <v>8985</v>
      </c>
      <c r="S79" s="72">
        <v>4.0999999999999996</v>
      </c>
      <c r="T79" s="72" t="s">
        <v>9012</v>
      </c>
      <c r="U79" s="72"/>
      <c r="V79" s="72"/>
      <c r="W79" s="72">
        <v>31.67</v>
      </c>
      <c r="X79" s="78">
        <v>0</v>
      </c>
      <c r="Y79" s="72" t="s">
        <v>9031</v>
      </c>
      <c r="Z79" s="78"/>
      <c r="AA79" s="72"/>
      <c r="AB79" s="72"/>
      <c r="AC79" s="72"/>
      <c r="AD79" s="72"/>
      <c r="AE79" s="72"/>
      <c r="AF79" s="72"/>
      <c r="AG79" s="72"/>
      <c r="AH79" s="78">
        <f t="shared" si="9"/>
        <v>0</v>
      </c>
      <c r="AI79" s="72"/>
      <c r="AJ79" s="72"/>
      <c r="AK79" s="72" t="s">
        <v>8987</v>
      </c>
      <c r="AL79" s="72" t="s">
        <v>9014</v>
      </c>
      <c r="AM79" s="72">
        <v>1</v>
      </c>
      <c r="AN79" s="72" t="s">
        <v>8989</v>
      </c>
    </row>
    <row r="80" spans="1:40" x14ac:dyDescent="0.15">
      <c r="A80" s="79">
        <v>79</v>
      </c>
      <c r="B80" s="72" t="s">
        <v>9027</v>
      </c>
      <c r="C80" s="72" t="s">
        <v>1599</v>
      </c>
      <c r="D80" s="72">
        <v>55.768026999999996</v>
      </c>
      <c r="E80" s="72">
        <v>11.387836999999999</v>
      </c>
      <c r="F80" s="72" t="s">
        <v>1600</v>
      </c>
      <c r="G80" s="72" t="s">
        <v>4</v>
      </c>
      <c r="H80" s="72" t="s">
        <v>5</v>
      </c>
      <c r="I80" s="70">
        <v>5470</v>
      </c>
      <c r="J80" s="70">
        <v>4000</v>
      </c>
      <c r="K80" s="79">
        <f t="shared" si="7"/>
        <v>4735</v>
      </c>
      <c r="L80" s="79" t="s">
        <v>9028</v>
      </c>
      <c r="M80" s="72"/>
      <c r="N80" s="79" t="s">
        <v>9034</v>
      </c>
      <c r="O80" s="72" t="s">
        <v>8991</v>
      </c>
      <c r="P80" s="81" t="s">
        <v>5588</v>
      </c>
      <c r="Q80" s="72" t="s">
        <v>2398</v>
      </c>
      <c r="R80" s="72" t="s">
        <v>8985</v>
      </c>
      <c r="S80" s="72">
        <v>4.0999999999999996</v>
      </c>
      <c r="T80" s="72" t="s">
        <v>9012</v>
      </c>
      <c r="U80" s="72"/>
      <c r="V80" s="72"/>
      <c r="W80" s="72">
        <v>24.98</v>
      </c>
      <c r="X80" s="78">
        <v>0</v>
      </c>
      <c r="Y80" s="72" t="s">
        <v>9031</v>
      </c>
      <c r="Z80" s="78"/>
      <c r="AA80" s="72"/>
      <c r="AB80" s="72"/>
      <c r="AC80" s="72"/>
      <c r="AD80" s="72"/>
      <c r="AE80" s="72"/>
      <c r="AF80" s="72"/>
      <c r="AG80" s="72"/>
      <c r="AH80" s="78">
        <f t="shared" si="9"/>
        <v>0</v>
      </c>
      <c r="AI80" s="72"/>
      <c r="AJ80" s="72"/>
      <c r="AK80" s="72" t="s">
        <v>8987</v>
      </c>
      <c r="AL80" s="72" t="s">
        <v>9014</v>
      </c>
      <c r="AM80" s="72">
        <v>1</v>
      </c>
      <c r="AN80" s="72" t="s">
        <v>8989</v>
      </c>
    </row>
    <row r="81" spans="1:40" x14ac:dyDescent="0.15">
      <c r="A81" s="79">
        <v>80</v>
      </c>
      <c r="B81" s="72" t="s">
        <v>9027</v>
      </c>
      <c r="C81" s="72" t="s">
        <v>1599</v>
      </c>
      <c r="D81" s="72">
        <v>55.768026999999996</v>
      </c>
      <c r="E81" s="72">
        <v>11.387836999999999</v>
      </c>
      <c r="F81" s="72" t="s">
        <v>1600</v>
      </c>
      <c r="G81" s="72" t="s">
        <v>4</v>
      </c>
      <c r="H81" s="72" t="s">
        <v>5</v>
      </c>
      <c r="I81" s="70">
        <v>5470</v>
      </c>
      <c r="J81" s="70">
        <v>4000</v>
      </c>
      <c r="K81" s="79">
        <f t="shared" si="7"/>
        <v>4735</v>
      </c>
      <c r="L81" s="79" t="s">
        <v>9028</v>
      </c>
      <c r="M81" s="72"/>
      <c r="N81" s="79" t="s">
        <v>9035</v>
      </c>
      <c r="O81" s="72" t="s">
        <v>8991</v>
      </c>
      <c r="P81" s="81" t="s">
        <v>5588</v>
      </c>
      <c r="Q81" s="72" t="s">
        <v>2398</v>
      </c>
      <c r="R81" s="72" t="s">
        <v>8985</v>
      </c>
      <c r="S81" s="72">
        <v>4.0999999999999996</v>
      </c>
      <c r="T81" s="72" t="s">
        <v>9012</v>
      </c>
      <c r="U81" s="72"/>
      <c r="V81" s="72"/>
      <c r="W81" s="72">
        <v>79.98</v>
      </c>
      <c r="X81" s="78">
        <v>0</v>
      </c>
      <c r="Y81" s="72" t="s">
        <v>9031</v>
      </c>
      <c r="Z81" s="78"/>
      <c r="AA81" s="72"/>
      <c r="AB81" s="72"/>
      <c r="AC81" s="72"/>
      <c r="AD81" s="72"/>
      <c r="AE81" s="72"/>
      <c r="AF81" s="72"/>
      <c r="AG81" s="72"/>
      <c r="AH81" s="78">
        <f t="shared" si="9"/>
        <v>0</v>
      </c>
      <c r="AI81" s="72"/>
      <c r="AJ81" s="72"/>
      <c r="AK81" s="72" t="s">
        <v>8987</v>
      </c>
      <c r="AL81" s="72" t="s">
        <v>9014</v>
      </c>
      <c r="AM81" s="72">
        <v>1</v>
      </c>
      <c r="AN81" s="72" t="s">
        <v>8989</v>
      </c>
    </row>
    <row r="82" spans="1:40" x14ac:dyDescent="0.15">
      <c r="A82" s="79">
        <v>81</v>
      </c>
      <c r="B82" s="72" t="s">
        <v>9027</v>
      </c>
      <c r="C82" s="72" t="s">
        <v>1599</v>
      </c>
      <c r="D82" s="72">
        <v>55.768026999999996</v>
      </c>
      <c r="E82" s="72">
        <v>11.387836999999999</v>
      </c>
      <c r="F82" s="72" t="s">
        <v>1600</v>
      </c>
      <c r="G82" s="72" t="s">
        <v>4</v>
      </c>
      <c r="H82" s="72" t="s">
        <v>5</v>
      </c>
      <c r="I82" s="70">
        <v>5470</v>
      </c>
      <c r="J82" s="70">
        <v>4000</v>
      </c>
      <c r="K82" s="79">
        <f t="shared" si="7"/>
        <v>4735</v>
      </c>
      <c r="L82" s="79" t="s">
        <v>9028</v>
      </c>
      <c r="M82" s="72"/>
      <c r="N82" s="79" t="s">
        <v>9036</v>
      </c>
      <c r="O82" s="72" t="s">
        <v>8991</v>
      </c>
      <c r="P82" s="81" t="s">
        <v>5588</v>
      </c>
      <c r="Q82" s="72" t="s">
        <v>2398</v>
      </c>
      <c r="R82" s="72" t="s">
        <v>8985</v>
      </c>
      <c r="S82" s="72">
        <v>4.0999999999999996</v>
      </c>
      <c r="T82" s="72" t="s">
        <v>9012</v>
      </c>
      <c r="U82" s="72"/>
      <c r="V82" s="72"/>
      <c r="W82" s="72">
        <v>22.89</v>
      </c>
      <c r="X82" s="78">
        <v>0</v>
      </c>
      <c r="Y82" s="72" t="s">
        <v>9031</v>
      </c>
      <c r="Z82" s="78"/>
      <c r="AA82" s="72"/>
      <c r="AB82" s="72"/>
      <c r="AC82" s="72"/>
      <c r="AD82" s="72"/>
      <c r="AE82" s="72"/>
      <c r="AF82" s="72"/>
      <c r="AG82" s="72"/>
      <c r="AH82" s="78">
        <f t="shared" si="9"/>
        <v>0</v>
      </c>
      <c r="AI82" s="72"/>
      <c r="AJ82" s="72"/>
      <c r="AK82" s="72" t="s">
        <v>8987</v>
      </c>
      <c r="AL82" s="72" t="s">
        <v>8988</v>
      </c>
      <c r="AM82" s="72">
        <v>1</v>
      </c>
      <c r="AN82" s="72" t="s">
        <v>8989</v>
      </c>
    </row>
    <row r="83" spans="1:40" x14ac:dyDescent="0.15">
      <c r="A83" s="79">
        <v>82</v>
      </c>
      <c r="B83" s="72" t="s">
        <v>9027</v>
      </c>
      <c r="C83" s="72" t="s">
        <v>1599</v>
      </c>
      <c r="D83" s="72">
        <v>55.768026999999996</v>
      </c>
      <c r="E83" s="72">
        <v>11.387836999999999</v>
      </c>
      <c r="F83" s="72" t="s">
        <v>1600</v>
      </c>
      <c r="G83" s="72" t="s">
        <v>4</v>
      </c>
      <c r="H83" s="72" t="s">
        <v>5</v>
      </c>
      <c r="I83" s="70">
        <v>5470</v>
      </c>
      <c r="J83" s="70">
        <v>4000</v>
      </c>
      <c r="K83" s="79">
        <f t="shared" si="7"/>
        <v>4735</v>
      </c>
      <c r="L83" s="79" t="s">
        <v>9028</v>
      </c>
      <c r="M83" s="72"/>
      <c r="N83" s="79" t="s">
        <v>9330</v>
      </c>
      <c r="O83" s="72" t="s">
        <v>9325</v>
      </c>
      <c r="P83" s="81" t="s">
        <v>9326</v>
      </c>
      <c r="Q83" s="72" t="s">
        <v>2404</v>
      </c>
      <c r="R83" s="72" t="s">
        <v>8985</v>
      </c>
      <c r="S83" s="72">
        <v>4.2</v>
      </c>
      <c r="T83" s="72" t="s">
        <v>9079</v>
      </c>
      <c r="U83" s="72"/>
      <c r="V83" s="72"/>
      <c r="W83" s="72">
        <v>77.36</v>
      </c>
      <c r="X83" s="78">
        <v>0</v>
      </c>
      <c r="Y83" s="72" t="s">
        <v>9031</v>
      </c>
      <c r="Z83" s="78"/>
      <c r="AA83" s="72"/>
      <c r="AB83" s="72"/>
      <c r="AC83" s="72"/>
      <c r="AD83" s="72"/>
      <c r="AE83" s="72"/>
      <c r="AF83" s="72"/>
      <c r="AG83" s="72"/>
      <c r="AH83" s="78">
        <f t="shared" si="9"/>
        <v>0</v>
      </c>
      <c r="AI83" s="72"/>
      <c r="AJ83" s="72"/>
      <c r="AK83" s="72" t="s">
        <v>8987</v>
      </c>
      <c r="AL83" s="72" t="s">
        <v>8988</v>
      </c>
      <c r="AM83" s="72">
        <v>1</v>
      </c>
      <c r="AN83" s="72" t="s">
        <v>8989</v>
      </c>
    </row>
    <row r="84" spans="1:40" x14ac:dyDescent="0.15">
      <c r="A84" s="79">
        <v>83</v>
      </c>
      <c r="B84" s="72" t="s">
        <v>9027</v>
      </c>
      <c r="C84" s="72" t="s">
        <v>1599</v>
      </c>
      <c r="D84" s="72">
        <v>55.768026999999996</v>
      </c>
      <c r="E84" s="72">
        <v>11.387836999999999</v>
      </c>
      <c r="F84" s="72" t="s">
        <v>1600</v>
      </c>
      <c r="G84" s="72" t="s">
        <v>4</v>
      </c>
      <c r="H84" s="72" t="s">
        <v>5</v>
      </c>
      <c r="I84" s="70">
        <v>5470</v>
      </c>
      <c r="J84" s="70">
        <v>4000</v>
      </c>
      <c r="K84" s="79">
        <f t="shared" si="7"/>
        <v>4735</v>
      </c>
      <c r="L84" s="79" t="s">
        <v>9028</v>
      </c>
      <c r="M84" s="72"/>
      <c r="N84" s="79" t="s">
        <v>9359</v>
      </c>
      <c r="O84" s="72" t="s">
        <v>9325</v>
      </c>
      <c r="P84" s="81" t="s">
        <v>9326</v>
      </c>
      <c r="Q84" s="72" t="s">
        <v>2404</v>
      </c>
      <c r="R84" s="72" t="s">
        <v>8985</v>
      </c>
      <c r="S84" s="72">
        <v>4.2</v>
      </c>
      <c r="T84" s="72" t="s">
        <v>9079</v>
      </c>
      <c r="U84" s="72"/>
      <c r="V84" s="72"/>
      <c r="W84" s="72">
        <v>72.739999999999995</v>
      </c>
      <c r="X84" s="78">
        <v>1.2</v>
      </c>
      <c r="Y84" s="72" t="s">
        <v>9013</v>
      </c>
      <c r="Z84" s="78"/>
      <c r="AA84" s="72"/>
      <c r="AB84" s="72"/>
      <c r="AC84" s="72"/>
      <c r="AD84" s="72"/>
      <c r="AE84" s="72"/>
      <c r="AF84" s="72"/>
      <c r="AG84" s="72"/>
      <c r="AH84" s="78">
        <f t="shared" si="9"/>
        <v>1.6497113005224087</v>
      </c>
      <c r="AI84" s="72"/>
      <c r="AJ84" s="72"/>
      <c r="AK84" s="72" t="s">
        <v>8987</v>
      </c>
      <c r="AL84" s="72" t="s">
        <v>8988</v>
      </c>
      <c r="AM84" s="72">
        <v>1</v>
      </c>
      <c r="AN84" s="72" t="s">
        <v>8989</v>
      </c>
    </row>
    <row r="85" spans="1:40" x14ac:dyDescent="0.15">
      <c r="A85" s="79">
        <v>84</v>
      </c>
      <c r="B85" s="72" t="s">
        <v>9027</v>
      </c>
      <c r="C85" s="72" t="s">
        <v>1599</v>
      </c>
      <c r="D85" s="72">
        <v>55.768026999999996</v>
      </c>
      <c r="E85" s="72">
        <v>11.387836999999999</v>
      </c>
      <c r="F85" s="72" t="s">
        <v>1600</v>
      </c>
      <c r="G85" s="72" t="s">
        <v>4</v>
      </c>
      <c r="H85" s="72" t="s">
        <v>5</v>
      </c>
      <c r="I85" s="70">
        <v>5470</v>
      </c>
      <c r="J85" s="70">
        <v>4000</v>
      </c>
      <c r="K85" s="79">
        <f t="shared" si="7"/>
        <v>4735</v>
      </c>
      <c r="L85" s="79" t="s">
        <v>9028</v>
      </c>
      <c r="M85" s="72"/>
      <c r="N85" s="79" t="s">
        <v>9077</v>
      </c>
      <c r="O85" s="72" t="s">
        <v>9062</v>
      </c>
      <c r="P85" s="81" t="s">
        <v>9063</v>
      </c>
      <c r="Q85" s="72" t="s">
        <v>2406</v>
      </c>
      <c r="R85" s="72" t="s">
        <v>8985</v>
      </c>
      <c r="S85" s="72">
        <v>3.6</v>
      </c>
      <c r="T85" s="72" t="s">
        <v>9064</v>
      </c>
      <c r="U85" s="72"/>
      <c r="V85" s="72"/>
      <c r="W85" s="72">
        <v>29.63</v>
      </c>
      <c r="X85" s="78">
        <v>0</v>
      </c>
      <c r="Y85" s="72" t="s">
        <v>9031</v>
      </c>
      <c r="Z85" s="78"/>
      <c r="AA85" s="72"/>
      <c r="AB85" s="72"/>
      <c r="AC85" s="72"/>
      <c r="AD85" s="72"/>
      <c r="AE85" s="72"/>
      <c r="AF85" s="72"/>
      <c r="AG85" s="72"/>
      <c r="AH85" s="78">
        <f t="shared" si="9"/>
        <v>0</v>
      </c>
      <c r="AI85" s="72"/>
      <c r="AJ85" s="72"/>
      <c r="AK85" s="72" t="s">
        <v>8987</v>
      </c>
      <c r="AL85" s="72" t="s">
        <v>8988</v>
      </c>
      <c r="AM85" s="72">
        <v>1</v>
      </c>
      <c r="AN85" s="72" t="s">
        <v>8989</v>
      </c>
    </row>
    <row r="86" spans="1:40" x14ac:dyDescent="0.15">
      <c r="A86" s="79">
        <v>85</v>
      </c>
      <c r="B86" s="72" t="s">
        <v>9027</v>
      </c>
      <c r="C86" s="72" t="s">
        <v>1599</v>
      </c>
      <c r="D86" s="72">
        <v>55.768026999999996</v>
      </c>
      <c r="E86" s="72">
        <v>11.387836999999999</v>
      </c>
      <c r="F86" s="72" t="s">
        <v>1600</v>
      </c>
      <c r="G86" s="72" t="s">
        <v>4</v>
      </c>
      <c r="H86" s="72" t="s">
        <v>5</v>
      </c>
      <c r="I86" s="70">
        <v>5470</v>
      </c>
      <c r="J86" s="70">
        <v>4000</v>
      </c>
      <c r="K86" s="79">
        <f t="shared" si="7"/>
        <v>4735</v>
      </c>
      <c r="L86" s="79" t="s">
        <v>9028</v>
      </c>
      <c r="M86" s="72"/>
      <c r="N86" s="79" t="s">
        <v>9078</v>
      </c>
      <c r="O86" s="72" t="s">
        <v>9062</v>
      </c>
      <c r="P86" s="81" t="s">
        <v>9063</v>
      </c>
      <c r="Q86" s="72" t="s">
        <v>2406</v>
      </c>
      <c r="R86" s="72" t="s">
        <v>8985</v>
      </c>
      <c r="S86" s="72">
        <v>3.6</v>
      </c>
      <c r="T86" s="72" t="s">
        <v>9079</v>
      </c>
      <c r="U86" s="72"/>
      <c r="V86" s="72"/>
      <c r="W86" s="72">
        <v>57.88</v>
      </c>
      <c r="X86" s="78">
        <v>0.2</v>
      </c>
      <c r="Y86" s="72" t="s">
        <v>9013</v>
      </c>
      <c r="Z86" s="78"/>
      <c r="AA86" s="72"/>
      <c r="AB86" s="72"/>
      <c r="AC86" s="72"/>
      <c r="AD86" s="72"/>
      <c r="AE86" s="72"/>
      <c r="AF86" s="72"/>
      <c r="AG86" s="72"/>
      <c r="AH86" s="78">
        <f t="shared" si="9"/>
        <v>0.3455425017277125</v>
      </c>
      <c r="AI86" s="72"/>
      <c r="AJ86" s="72"/>
      <c r="AK86" s="72" t="s">
        <v>8987</v>
      </c>
      <c r="AL86" s="72" t="s">
        <v>8988</v>
      </c>
      <c r="AM86" s="72">
        <v>1</v>
      </c>
      <c r="AN86" s="72" t="s">
        <v>8989</v>
      </c>
    </row>
    <row r="87" spans="1:40" x14ac:dyDescent="0.15">
      <c r="A87" s="79">
        <v>86</v>
      </c>
      <c r="B87" s="72" t="s">
        <v>9027</v>
      </c>
      <c r="C87" s="72" t="s">
        <v>9009</v>
      </c>
      <c r="D87" s="72">
        <v>55.771900000000002</v>
      </c>
      <c r="E87" s="72">
        <v>11.3902</v>
      </c>
      <c r="F87" s="72" t="s">
        <v>1600</v>
      </c>
      <c r="G87" s="72" t="s">
        <v>4</v>
      </c>
      <c r="H87" s="72" t="s">
        <v>5</v>
      </c>
      <c r="I87" s="70">
        <v>5470</v>
      </c>
      <c r="J87" s="70">
        <v>4000</v>
      </c>
      <c r="K87" s="79">
        <f t="shared" si="7"/>
        <v>4735</v>
      </c>
      <c r="L87" s="72" t="s">
        <v>9074</v>
      </c>
      <c r="M87" s="79"/>
      <c r="N87" s="79" t="s">
        <v>9575</v>
      </c>
      <c r="O87" s="72" t="s">
        <v>9181</v>
      </c>
      <c r="P87" s="72"/>
      <c r="Q87" s="72" t="s">
        <v>2400</v>
      </c>
      <c r="R87" s="72" t="s">
        <v>9004</v>
      </c>
      <c r="S87" s="72">
        <v>3.2</v>
      </c>
      <c r="T87" s="72" t="s">
        <v>5346</v>
      </c>
      <c r="U87" s="72"/>
      <c r="V87" s="72"/>
      <c r="W87" s="72">
        <v>122</v>
      </c>
      <c r="X87" s="78">
        <v>1.5</v>
      </c>
      <c r="Y87" s="78">
        <v>-10.067271714049287</v>
      </c>
      <c r="Z87" s="78">
        <v>6.0691835175437303</v>
      </c>
      <c r="AA87" s="72"/>
      <c r="AB87" s="78">
        <v>41.405988000000001</v>
      </c>
      <c r="AC87" s="78">
        <v>14.293620000000001</v>
      </c>
      <c r="AD87" s="72"/>
      <c r="AE87" s="78">
        <f t="shared" ref="AE87:AE96" si="10">AB87/AC87*14/12</f>
        <v>3.3796187389898424</v>
      </c>
      <c r="AF87" s="72"/>
      <c r="AG87" s="72"/>
      <c r="AH87" s="78">
        <f t="shared" si="9"/>
        <v>1.2295081967213115</v>
      </c>
      <c r="AI87" s="72">
        <v>1</v>
      </c>
      <c r="AJ87" s="72"/>
      <c r="AK87" s="72" t="s">
        <v>8987</v>
      </c>
      <c r="AL87" s="72" t="s">
        <v>9161</v>
      </c>
      <c r="AM87" s="72">
        <v>1</v>
      </c>
      <c r="AN87" s="79" t="s">
        <v>8989</v>
      </c>
    </row>
    <row r="88" spans="1:40" x14ac:dyDescent="0.15">
      <c r="A88" s="79">
        <v>87</v>
      </c>
      <c r="B88" s="72" t="s">
        <v>9027</v>
      </c>
      <c r="C88" s="72" t="s">
        <v>9009</v>
      </c>
      <c r="D88" s="72">
        <v>55.771900000000002</v>
      </c>
      <c r="E88" s="72">
        <v>11.3902</v>
      </c>
      <c r="F88" s="72" t="s">
        <v>1600</v>
      </c>
      <c r="G88" s="72" t="s">
        <v>4</v>
      </c>
      <c r="H88" s="72" t="s">
        <v>5</v>
      </c>
      <c r="I88" s="70">
        <v>5470</v>
      </c>
      <c r="J88" s="70">
        <v>4000</v>
      </c>
      <c r="K88" s="79">
        <f t="shared" si="7"/>
        <v>4735</v>
      </c>
      <c r="L88" s="72" t="s">
        <v>9074</v>
      </c>
      <c r="M88" s="79"/>
      <c r="N88" s="79" t="s">
        <v>9576</v>
      </c>
      <c r="O88" s="72" t="s">
        <v>9181</v>
      </c>
      <c r="P88" s="72"/>
      <c r="Q88" s="72" t="s">
        <v>2400</v>
      </c>
      <c r="R88" s="72" t="s">
        <v>9004</v>
      </c>
      <c r="S88" s="72">
        <v>3.2</v>
      </c>
      <c r="T88" s="72" t="s">
        <v>5346</v>
      </c>
      <c r="U88" s="72"/>
      <c r="V88" s="72"/>
      <c r="W88" s="72">
        <v>79</v>
      </c>
      <c r="X88" s="78">
        <v>1</v>
      </c>
      <c r="Y88" s="78">
        <v>-10.887035432864867</v>
      </c>
      <c r="Z88" s="78">
        <v>6.0301095581324127</v>
      </c>
      <c r="AA88" s="72"/>
      <c r="AB88" s="78">
        <v>40.150058999999999</v>
      </c>
      <c r="AC88" s="78">
        <v>14.604388</v>
      </c>
      <c r="AD88" s="72"/>
      <c r="AE88" s="78">
        <f t="shared" si="10"/>
        <v>3.2073740782564801</v>
      </c>
      <c r="AF88" s="72"/>
      <c r="AG88" s="72"/>
      <c r="AH88" s="78">
        <f t="shared" si="9"/>
        <v>1.2658227848101267</v>
      </c>
      <c r="AI88" s="72">
        <v>1</v>
      </c>
      <c r="AJ88" s="72"/>
      <c r="AK88" s="72" t="s">
        <v>8987</v>
      </c>
      <c r="AL88" s="72" t="s">
        <v>9161</v>
      </c>
      <c r="AM88" s="72">
        <v>1</v>
      </c>
      <c r="AN88" s="79" t="s">
        <v>8989</v>
      </c>
    </row>
    <row r="89" spans="1:40" x14ac:dyDescent="0.15">
      <c r="A89" s="79">
        <v>88</v>
      </c>
      <c r="B89" s="72" t="s">
        <v>9027</v>
      </c>
      <c r="C89" s="72" t="s">
        <v>9009</v>
      </c>
      <c r="D89" s="72">
        <v>55.771900000000002</v>
      </c>
      <c r="E89" s="72">
        <v>11.3902</v>
      </c>
      <c r="F89" s="72" t="s">
        <v>1600</v>
      </c>
      <c r="G89" s="72" t="s">
        <v>4</v>
      </c>
      <c r="H89" s="72" t="s">
        <v>5</v>
      </c>
      <c r="I89" s="70">
        <v>5470</v>
      </c>
      <c r="J89" s="70">
        <v>4000</v>
      </c>
      <c r="K89" s="79">
        <f t="shared" si="7"/>
        <v>4735</v>
      </c>
      <c r="L89" s="72" t="s">
        <v>9074</v>
      </c>
      <c r="M89" s="79"/>
      <c r="N89" s="79" t="s">
        <v>9577</v>
      </c>
      <c r="O89" s="72" t="s">
        <v>9181</v>
      </c>
      <c r="P89" s="72"/>
      <c r="Q89" s="72" t="s">
        <v>2400</v>
      </c>
      <c r="R89" s="72" t="s">
        <v>9004</v>
      </c>
      <c r="S89" s="72">
        <v>3.2</v>
      </c>
      <c r="T89" s="72" t="s">
        <v>5346</v>
      </c>
      <c r="U89" s="72"/>
      <c r="V89" s="72"/>
      <c r="W89" s="72">
        <v>71</v>
      </c>
      <c r="X89" s="78">
        <v>1.5</v>
      </c>
      <c r="Y89" s="78">
        <v>-11.55777879872544</v>
      </c>
      <c r="Z89" s="78">
        <v>7.2806940465638554</v>
      </c>
      <c r="AA89" s="72"/>
      <c r="AB89" s="78">
        <v>39.493603</v>
      </c>
      <c r="AC89" s="78">
        <v>13.654919</v>
      </c>
      <c r="AD89" s="72"/>
      <c r="AE89" s="78">
        <f t="shared" si="10"/>
        <v>3.3743056378925917</v>
      </c>
      <c r="AF89" s="72"/>
      <c r="AG89" s="72"/>
      <c r="AH89" s="78">
        <f t="shared" si="9"/>
        <v>2.112676056338028</v>
      </c>
      <c r="AI89" s="72">
        <v>1</v>
      </c>
      <c r="AJ89" s="72"/>
      <c r="AK89" s="72" t="s">
        <v>8987</v>
      </c>
      <c r="AL89" s="72" t="s">
        <v>9161</v>
      </c>
      <c r="AM89" s="72">
        <v>1</v>
      </c>
      <c r="AN89" s="79" t="s">
        <v>8989</v>
      </c>
    </row>
    <row r="90" spans="1:40" x14ac:dyDescent="0.15">
      <c r="A90" s="79">
        <v>89</v>
      </c>
      <c r="B90" s="72" t="s">
        <v>9027</v>
      </c>
      <c r="C90" s="72" t="s">
        <v>9009</v>
      </c>
      <c r="D90" s="72">
        <v>55.771900000000002</v>
      </c>
      <c r="E90" s="72">
        <v>11.3902</v>
      </c>
      <c r="F90" s="72" t="s">
        <v>1600</v>
      </c>
      <c r="G90" s="72" t="s">
        <v>4</v>
      </c>
      <c r="H90" s="72" t="s">
        <v>5</v>
      </c>
      <c r="I90" s="70">
        <v>5470</v>
      </c>
      <c r="J90" s="70">
        <v>4000</v>
      </c>
      <c r="K90" s="79">
        <f t="shared" si="7"/>
        <v>4735</v>
      </c>
      <c r="L90" s="72" t="s">
        <v>9074</v>
      </c>
      <c r="M90" s="79"/>
      <c r="N90" s="79" t="s">
        <v>9578</v>
      </c>
      <c r="O90" s="72" t="s">
        <v>9181</v>
      </c>
      <c r="P90" s="72"/>
      <c r="Q90" s="72" t="s">
        <v>2400</v>
      </c>
      <c r="R90" s="72" t="s">
        <v>9004</v>
      </c>
      <c r="S90" s="72">
        <v>3.2</v>
      </c>
      <c r="T90" s="72" t="s">
        <v>5346</v>
      </c>
      <c r="U90" s="72"/>
      <c r="V90" s="72"/>
      <c r="W90" s="72">
        <v>110</v>
      </c>
      <c r="X90" s="78">
        <v>0.75</v>
      </c>
      <c r="Y90" s="78">
        <v>-9.4388728037021004</v>
      </c>
      <c r="Z90" s="78">
        <v>7.5132160479401247</v>
      </c>
      <c r="AA90" s="72"/>
      <c r="AB90" s="78">
        <v>37.535753</v>
      </c>
      <c r="AC90" s="78">
        <v>13.075495</v>
      </c>
      <c r="AD90" s="72"/>
      <c r="AE90" s="78">
        <f t="shared" si="10"/>
        <v>3.3491437099194585</v>
      </c>
      <c r="AF90" s="72"/>
      <c r="AG90" s="72"/>
      <c r="AH90" s="78">
        <f t="shared" si="9"/>
        <v>0.68181818181818177</v>
      </c>
      <c r="AI90" s="72">
        <v>1</v>
      </c>
      <c r="AJ90" s="72"/>
      <c r="AK90" s="72" t="s">
        <v>8987</v>
      </c>
      <c r="AL90" s="72" t="s">
        <v>9161</v>
      </c>
      <c r="AM90" s="72">
        <v>1</v>
      </c>
      <c r="AN90" s="79" t="s">
        <v>8989</v>
      </c>
    </row>
    <row r="91" spans="1:40" x14ac:dyDescent="0.15">
      <c r="A91" s="79">
        <v>90</v>
      </c>
      <c r="B91" s="72" t="s">
        <v>9027</v>
      </c>
      <c r="C91" s="72" t="s">
        <v>9009</v>
      </c>
      <c r="D91" s="72">
        <v>55.771900000000002</v>
      </c>
      <c r="E91" s="72">
        <v>11.3902</v>
      </c>
      <c r="F91" s="72" t="s">
        <v>1600</v>
      </c>
      <c r="G91" s="72" t="s">
        <v>4</v>
      </c>
      <c r="H91" s="72" t="s">
        <v>5</v>
      </c>
      <c r="I91" s="70">
        <v>5470</v>
      </c>
      <c r="J91" s="70">
        <v>4000</v>
      </c>
      <c r="K91" s="79">
        <f t="shared" si="7"/>
        <v>4735</v>
      </c>
      <c r="L91" s="72" t="s">
        <v>9074</v>
      </c>
      <c r="M91" s="79"/>
      <c r="N91" s="79" t="s">
        <v>9579</v>
      </c>
      <c r="O91" s="72" t="s">
        <v>9181</v>
      </c>
      <c r="P91" s="72"/>
      <c r="Q91" s="72" t="s">
        <v>2400</v>
      </c>
      <c r="R91" s="72" t="s">
        <v>9004</v>
      </c>
      <c r="S91" s="72">
        <v>3.2</v>
      </c>
      <c r="T91" s="72" t="s">
        <v>5346</v>
      </c>
      <c r="U91" s="72"/>
      <c r="V91" s="72"/>
      <c r="W91" s="72">
        <v>115</v>
      </c>
      <c r="X91" s="78">
        <v>0.5</v>
      </c>
      <c r="Y91" s="78">
        <v>-15.870024839670958</v>
      </c>
      <c r="Z91" s="78">
        <v>6.2605891340082227</v>
      </c>
      <c r="AA91" s="72"/>
      <c r="AB91" s="78">
        <v>41.240155999999999</v>
      </c>
      <c r="AC91" s="78">
        <v>13.935067</v>
      </c>
      <c r="AD91" s="72"/>
      <c r="AE91" s="78">
        <f t="shared" si="10"/>
        <v>3.4526935057673804</v>
      </c>
      <c r="AF91" s="72"/>
      <c r="AG91" s="72"/>
      <c r="AH91" s="78">
        <f t="shared" si="9"/>
        <v>0.43478260869565216</v>
      </c>
      <c r="AI91" s="72">
        <v>1</v>
      </c>
      <c r="AJ91" s="72"/>
      <c r="AK91" s="72" t="s">
        <v>8987</v>
      </c>
      <c r="AL91" s="72" t="s">
        <v>9161</v>
      </c>
      <c r="AM91" s="72">
        <v>1</v>
      </c>
      <c r="AN91" s="79" t="s">
        <v>8989</v>
      </c>
    </row>
    <row r="92" spans="1:40" x14ac:dyDescent="0.15">
      <c r="A92" s="79">
        <v>91</v>
      </c>
      <c r="B92" s="72" t="s">
        <v>9027</v>
      </c>
      <c r="C92" s="72" t="s">
        <v>9009</v>
      </c>
      <c r="D92" s="72">
        <v>55.771900000000002</v>
      </c>
      <c r="E92" s="72">
        <v>11.3902</v>
      </c>
      <c r="F92" s="72" t="s">
        <v>1600</v>
      </c>
      <c r="G92" s="72" t="s">
        <v>4</v>
      </c>
      <c r="H92" s="72" t="s">
        <v>5</v>
      </c>
      <c r="I92" s="70">
        <v>5470</v>
      </c>
      <c r="J92" s="70">
        <v>4000</v>
      </c>
      <c r="K92" s="79">
        <f t="shared" si="7"/>
        <v>4735</v>
      </c>
      <c r="L92" s="72" t="s">
        <v>9074</v>
      </c>
      <c r="M92" s="79"/>
      <c r="N92" s="79" t="s">
        <v>9580</v>
      </c>
      <c r="O92" s="72" t="s">
        <v>9181</v>
      </c>
      <c r="P92" s="72"/>
      <c r="Q92" s="72" t="s">
        <v>2400</v>
      </c>
      <c r="R92" s="72" t="s">
        <v>9004</v>
      </c>
      <c r="S92" s="72">
        <v>3.2</v>
      </c>
      <c r="T92" s="72" t="s">
        <v>5346</v>
      </c>
      <c r="U92" s="72"/>
      <c r="V92" s="72"/>
      <c r="W92" s="72">
        <v>122</v>
      </c>
      <c r="X92" s="78">
        <v>0.4</v>
      </c>
      <c r="Y92" s="78">
        <v>-11.022375821067985</v>
      </c>
      <c r="Z92" s="78">
        <v>7.8905825542597867</v>
      </c>
      <c r="AA92" s="72"/>
      <c r="AB92" s="78">
        <v>38.013562</v>
      </c>
      <c r="AC92" s="78">
        <v>13.251913999999999</v>
      </c>
      <c r="AD92" s="72"/>
      <c r="AE92" s="78">
        <f t="shared" si="10"/>
        <v>3.346622658935658</v>
      </c>
      <c r="AF92" s="72"/>
      <c r="AG92" s="72"/>
      <c r="AH92" s="78">
        <f t="shared" si="9"/>
        <v>0.32786885245901637</v>
      </c>
      <c r="AI92" s="72">
        <v>1</v>
      </c>
      <c r="AJ92" s="72"/>
      <c r="AK92" s="72" t="s">
        <v>8987</v>
      </c>
      <c r="AL92" s="72" t="s">
        <v>9161</v>
      </c>
      <c r="AM92" s="72">
        <v>1</v>
      </c>
      <c r="AN92" s="79" t="s">
        <v>8989</v>
      </c>
    </row>
    <row r="93" spans="1:40" x14ac:dyDescent="0.15">
      <c r="A93" s="79">
        <v>92</v>
      </c>
      <c r="B93" s="72" t="s">
        <v>9027</v>
      </c>
      <c r="C93" s="72" t="s">
        <v>9009</v>
      </c>
      <c r="D93" s="72">
        <v>55.771900000000002</v>
      </c>
      <c r="E93" s="72">
        <v>11.3902</v>
      </c>
      <c r="F93" s="72" t="s">
        <v>1600</v>
      </c>
      <c r="G93" s="72" t="s">
        <v>4</v>
      </c>
      <c r="H93" s="72" t="s">
        <v>5</v>
      </c>
      <c r="I93" s="70">
        <v>5470</v>
      </c>
      <c r="J93" s="70">
        <v>4000</v>
      </c>
      <c r="K93" s="79">
        <f t="shared" si="7"/>
        <v>4735</v>
      </c>
      <c r="L93" s="72" t="s">
        <v>9074</v>
      </c>
      <c r="M93" s="79"/>
      <c r="N93" s="79" t="s">
        <v>9581</v>
      </c>
      <c r="O93" s="72" t="s">
        <v>9181</v>
      </c>
      <c r="P93" s="72"/>
      <c r="Q93" s="72" t="s">
        <v>2400</v>
      </c>
      <c r="R93" s="72" t="s">
        <v>9004</v>
      </c>
      <c r="S93" s="72">
        <v>3.2</v>
      </c>
      <c r="T93" s="72" t="s">
        <v>5346</v>
      </c>
      <c r="U93" s="72"/>
      <c r="V93" s="72"/>
      <c r="W93" s="72">
        <v>138</v>
      </c>
      <c r="X93" s="78">
        <v>1</v>
      </c>
      <c r="Y93" s="78">
        <v>-11.335853762468957</v>
      </c>
      <c r="Z93" s="78">
        <v>7.4462896642267378</v>
      </c>
      <c r="AA93" s="72"/>
      <c r="AB93" s="78">
        <v>42.530330999999997</v>
      </c>
      <c r="AC93" s="78">
        <v>15.05217</v>
      </c>
      <c r="AD93" s="72"/>
      <c r="AE93" s="78">
        <f t="shared" si="10"/>
        <v>3.2964495816882216</v>
      </c>
      <c r="AF93" s="72"/>
      <c r="AG93" s="72"/>
      <c r="AH93" s="78">
        <f t="shared" si="9"/>
        <v>0.72463768115942029</v>
      </c>
      <c r="AI93" s="72">
        <v>1</v>
      </c>
      <c r="AJ93" s="72"/>
      <c r="AK93" s="72" t="s">
        <v>8987</v>
      </c>
      <c r="AL93" s="72" t="s">
        <v>9161</v>
      </c>
      <c r="AM93" s="72">
        <v>1</v>
      </c>
      <c r="AN93" s="79" t="s">
        <v>8989</v>
      </c>
    </row>
    <row r="94" spans="1:40" x14ac:dyDescent="0.15">
      <c r="A94" s="79">
        <v>93</v>
      </c>
      <c r="B94" s="72" t="s">
        <v>9027</v>
      </c>
      <c r="C94" s="72" t="s">
        <v>9009</v>
      </c>
      <c r="D94" s="72">
        <v>55.771900000000002</v>
      </c>
      <c r="E94" s="72">
        <v>11.3902</v>
      </c>
      <c r="F94" s="72" t="s">
        <v>1600</v>
      </c>
      <c r="G94" s="72" t="s">
        <v>4</v>
      </c>
      <c r="H94" s="72" t="s">
        <v>5</v>
      </c>
      <c r="I94" s="70">
        <v>5470</v>
      </c>
      <c r="J94" s="70">
        <v>4000</v>
      </c>
      <c r="K94" s="79">
        <f t="shared" si="7"/>
        <v>4735</v>
      </c>
      <c r="L94" s="72" t="s">
        <v>9074</v>
      </c>
      <c r="M94" s="79"/>
      <c r="N94" s="79" t="s">
        <v>9582</v>
      </c>
      <c r="O94" s="72" t="s">
        <v>9181</v>
      </c>
      <c r="P94" s="72"/>
      <c r="Q94" s="72" t="s">
        <v>2400</v>
      </c>
      <c r="R94" s="72" t="s">
        <v>9004</v>
      </c>
      <c r="S94" s="72">
        <v>3.2</v>
      </c>
      <c r="T94" s="72" t="s">
        <v>5346</v>
      </c>
      <c r="U94" s="72"/>
      <c r="V94" s="72"/>
      <c r="W94" s="72">
        <v>108</v>
      </c>
      <c r="X94" s="78">
        <v>0.4</v>
      </c>
      <c r="Y94" s="78">
        <v>-14.188967415223299</v>
      </c>
      <c r="Z94" s="78">
        <v>8.4925601344462684</v>
      </c>
      <c r="AA94" s="72"/>
      <c r="AB94" s="78">
        <v>37.172769000000002</v>
      </c>
      <c r="AC94" s="78">
        <v>12.484258000000001</v>
      </c>
      <c r="AD94" s="72"/>
      <c r="AE94" s="78">
        <f t="shared" si="10"/>
        <v>3.4738332466374851</v>
      </c>
      <c r="AF94" s="72"/>
      <c r="AG94" s="72"/>
      <c r="AH94" s="78">
        <f t="shared" si="9"/>
        <v>0.37037037037037041</v>
      </c>
      <c r="AI94" s="72">
        <v>1</v>
      </c>
      <c r="AJ94" s="72"/>
      <c r="AK94" s="72" t="s">
        <v>8987</v>
      </c>
      <c r="AL94" s="72" t="s">
        <v>9161</v>
      </c>
      <c r="AM94" s="72">
        <v>1</v>
      </c>
      <c r="AN94" s="79" t="s">
        <v>8989</v>
      </c>
    </row>
    <row r="95" spans="1:40" x14ac:dyDescent="0.15">
      <c r="A95" s="79">
        <v>94</v>
      </c>
      <c r="B95" s="72" t="s">
        <v>9027</v>
      </c>
      <c r="C95" s="72" t="s">
        <v>1599</v>
      </c>
      <c r="D95" s="72">
        <v>55.768026999999996</v>
      </c>
      <c r="E95" s="72">
        <v>11.387836999999999</v>
      </c>
      <c r="F95" s="72" t="s">
        <v>1600</v>
      </c>
      <c r="G95" s="72" t="s">
        <v>4</v>
      </c>
      <c r="H95" s="72" t="s">
        <v>5</v>
      </c>
      <c r="I95" s="70">
        <v>5470</v>
      </c>
      <c r="J95" s="70">
        <v>4000</v>
      </c>
      <c r="K95" s="79">
        <f t="shared" si="7"/>
        <v>4735</v>
      </c>
      <c r="L95" s="79" t="s">
        <v>9028</v>
      </c>
      <c r="M95" s="72"/>
      <c r="N95" s="79" t="s">
        <v>9037</v>
      </c>
      <c r="O95" s="72" t="s">
        <v>8991</v>
      </c>
      <c r="P95" s="81" t="s">
        <v>5588</v>
      </c>
      <c r="Q95" s="72" t="s">
        <v>2398</v>
      </c>
      <c r="R95" s="72" t="s">
        <v>8985</v>
      </c>
      <c r="S95" s="72">
        <v>4.0999999999999996</v>
      </c>
      <c r="T95" s="72" t="s">
        <v>9012</v>
      </c>
      <c r="U95" s="72"/>
      <c r="V95" s="72"/>
      <c r="W95" s="72">
        <v>394.48</v>
      </c>
      <c r="X95" s="78">
        <v>2.2999999999999998</v>
      </c>
      <c r="Y95" s="78">
        <v>-18.425843599999997</v>
      </c>
      <c r="Z95" s="78">
        <v>9.7657999999999987</v>
      </c>
      <c r="AA95" s="78">
        <v>-9.6083719999999992</v>
      </c>
      <c r="AB95" s="78">
        <v>16.840564201183433</v>
      </c>
      <c r="AC95" s="91">
        <v>3.7754360946745562</v>
      </c>
      <c r="AD95" s="91">
        <v>1.7318424072485206</v>
      </c>
      <c r="AE95" s="91">
        <f t="shared" si="10"/>
        <v>5.2039882039307237</v>
      </c>
      <c r="AF95" s="91">
        <f t="shared" ref="AF95:AF112" si="11">AB95/AD95*2.669703</f>
        <v>25.960390264967291</v>
      </c>
      <c r="AG95" s="91">
        <f>AC95/AD95*2.289262</f>
        <v>4.9906171305150355</v>
      </c>
      <c r="AH95" s="78">
        <f t="shared" si="9"/>
        <v>0.58304603528695997</v>
      </c>
      <c r="AI95" s="72">
        <v>0</v>
      </c>
      <c r="AJ95" s="72">
        <v>0</v>
      </c>
      <c r="AK95" s="72" t="s">
        <v>8987</v>
      </c>
      <c r="AL95" s="72" t="s">
        <v>9014</v>
      </c>
      <c r="AM95" s="72">
        <v>1</v>
      </c>
      <c r="AN95" s="72" t="s">
        <v>8989</v>
      </c>
    </row>
    <row r="96" spans="1:40" x14ac:dyDescent="0.15">
      <c r="A96" s="79">
        <v>95</v>
      </c>
      <c r="B96" s="72" t="s">
        <v>9027</v>
      </c>
      <c r="C96" s="72" t="s">
        <v>1599</v>
      </c>
      <c r="D96" s="72">
        <v>55.768026999999996</v>
      </c>
      <c r="E96" s="72">
        <v>11.387836999999999</v>
      </c>
      <c r="F96" s="72" t="s">
        <v>1600</v>
      </c>
      <c r="G96" s="72" t="s">
        <v>4</v>
      </c>
      <c r="H96" s="72" t="s">
        <v>5</v>
      </c>
      <c r="I96" s="70">
        <v>5470</v>
      </c>
      <c r="J96" s="70">
        <v>4000</v>
      </c>
      <c r="K96" s="79">
        <f t="shared" si="7"/>
        <v>4735</v>
      </c>
      <c r="L96" s="79" t="s">
        <v>9028</v>
      </c>
      <c r="M96" s="72"/>
      <c r="N96" s="79" t="s">
        <v>9038</v>
      </c>
      <c r="O96" s="72" t="s">
        <v>8991</v>
      </c>
      <c r="P96" s="81" t="s">
        <v>5588</v>
      </c>
      <c r="Q96" s="72" t="s">
        <v>2398</v>
      </c>
      <c r="R96" s="72" t="s">
        <v>8985</v>
      </c>
      <c r="S96" s="72">
        <v>4.0999999999999996</v>
      </c>
      <c r="T96" s="72" t="s">
        <v>9012</v>
      </c>
      <c r="U96" s="72"/>
      <c r="V96" s="72"/>
      <c r="W96" s="72">
        <v>295.63</v>
      </c>
      <c r="X96" s="78">
        <v>4.0999999999999996</v>
      </c>
      <c r="Y96" s="78">
        <v>-15.831724399999999</v>
      </c>
      <c r="Z96" s="78">
        <v>9.9144055999999985</v>
      </c>
      <c r="AA96" s="78">
        <v>-12.528668</v>
      </c>
      <c r="AB96" s="78">
        <v>19.720277283950619</v>
      </c>
      <c r="AC96" s="78">
        <v>5.1876632098765425</v>
      </c>
      <c r="AD96" s="91">
        <v>1.4821148586419752</v>
      </c>
      <c r="AE96" s="91">
        <f t="shared" si="10"/>
        <v>4.4349429085541159</v>
      </c>
      <c r="AF96" s="91">
        <f t="shared" si="11"/>
        <v>35.521729722104133</v>
      </c>
      <c r="AG96" s="91">
        <f>AC96/AD96*2.289262</f>
        <v>8.01282045444845</v>
      </c>
      <c r="AH96" s="78">
        <f t="shared" si="9"/>
        <v>1.3868687210364306</v>
      </c>
      <c r="AI96" s="72">
        <v>0</v>
      </c>
      <c r="AJ96" s="72">
        <v>0</v>
      </c>
      <c r="AK96" s="72" t="s">
        <v>8987</v>
      </c>
      <c r="AL96" s="72" t="s">
        <v>9014</v>
      </c>
      <c r="AM96" s="72">
        <v>1</v>
      </c>
      <c r="AN96" s="72" t="s">
        <v>8989</v>
      </c>
    </row>
    <row r="97" spans="1:40" x14ac:dyDescent="0.15">
      <c r="A97" s="79">
        <v>96</v>
      </c>
      <c r="B97" s="72" t="s">
        <v>9027</v>
      </c>
      <c r="C97" s="72" t="s">
        <v>1599</v>
      </c>
      <c r="D97" s="72">
        <v>55.768026999999996</v>
      </c>
      <c r="E97" s="72">
        <v>11.387836999999999</v>
      </c>
      <c r="F97" s="72" t="s">
        <v>1600</v>
      </c>
      <c r="G97" s="72" t="s">
        <v>4</v>
      </c>
      <c r="H97" s="72" t="s">
        <v>5</v>
      </c>
      <c r="I97" s="70">
        <v>5470</v>
      </c>
      <c r="J97" s="70">
        <v>4000</v>
      </c>
      <c r="K97" s="79">
        <f t="shared" si="7"/>
        <v>4735</v>
      </c>
      <c r="L97" s="79" t="s">
        <v>9028</v>
      </c>
      <c r="M97" s="72"/>
      <c r="N97" s="79" t="s">
        <v>9039</v>
      </c>
      <c r="O97" s="72" t="s">
        <v>8991</v>
      </c>
      <c r="P97" s="81" t="s">
        <v>5588</v>
      </c>
      <c r="Q97" s="72" t="s">
        <v>2398</v>
      </c>
      <c r="R97" s="72" t="s">
        <v>8985</v>
      </c>
      <c r="S97" s="72">
        <v>4.0999999999999996</v>
      </c>
      <c r="T97" s="72" t="s">
        <v>9012</v>
      </c>
      <c r="U97" s="72"/>
      <c r="V97" s="72"/>
      <c r="W97" s="72">
        <v>115.96</v>
      </c>
      <c r="X97" s="78">
        <v>2.8</v>
      </c>
      <c r="Y97" s="78">
        <v>-20.9745758</v>
      </c>
      <c r="Z97" s="78"/>
      <c r="AA97" s="78">
        <v>-5.0856847999999992</v>
      </c>
      <c r="AB97" s="91">
        <v>7.880226041666667</v>
      </c>
      <c r="AC97" s="72"/>
      <c r="AD97" s="91">
        <v>0.97750447552083319</v>
      </c>
      <c r="AE97" s="72"/>
      <c r="AF97" s="91">
        <f t="shared" si="11"/>
        <v>21.522012053096994</v>
      </c>
      <c r="AG97" s="72"/>
      <c r="AH97" s="78">
        <f t="shared" si="9"/>
        <v>2.4146257330113832</v>
      </c>
      <c r="AI97" s="72"/>
      <c r="AJ97" s="72">
        <v>0</v>
      </c>
      <c r="AK97" s="72" t="s">
        <v>8987</v>
      </c>
      <c r="AL97" s="72" t="s">
        <v>9014</v>
      </c>
      <c r="AM97" s="72">
        <v>1</v>
      </c>
      <c r="AN97" s="72" t="s">
        <v>8989</v>
      </c>
    </row>
    <row r="98" spans="1:40" x14ac:dyDescent="0.15">
      <c r="A98" s="79">
        <v>97</v>
      </c>
      <c r="B98" s="72" t="s">
        <v>9027</v>
      </c>
      <c r="C98" s="72" t="s">
        <v>1599</v>
      </c>
      <c r="D98" s="72">
        <v>55.768026999999996</v>
      </c>
      <c r="E98" s="72">
        <v>11.387836999999999</v>
      </c>
      <c r="F98" s="72" t="s">
        <v>1600</v>
      </c>
      <c r="G98" s="72" t="s">
        <v>4</v>
      </c>
      <c r="H98" s="72" t="s">
        <v>5</v>
      </c>
      <c r="I98" s="70">
        <v>5470</v>
      </c>
      <c r="J98" s="70">
        <v>4000</v>
      </c>
      <c r="K98" s="79">
        <f t="shared" si="7"/>
        <v>4735</v>
      </c>
      <c r="L98" s="79" t="s">
        <v>9028</v>
      </c>
      <c r="M98" s="72"/>
      <c r="N98" s="79" t="s">
        <v>9040</v>
      </c>
      <c r="O98" s="72" t="s">
        <v>8991</v>
      </c>
      <c r="P98" s="81" t="s">
        <v>5588</v>
      </c>
      <c r="Q98" s="72" t="s">
        <v>2398</v>
      </c>
      <c r="R98" s="72" t="s">
        <v>8985</v>
      </c>
      <c r="S98" s="72">
        <v>4.0999999999999996</v>
      </c>
      <c r="T98" s="72" t="s">
        <v>9012</v>
      </c>
      <c r="U98" s="72"/>
      <c r="V98" s="72"/>
      <c r="W98" s="72">
        <v>31.29</v>
      </c>
      <c r="X98" s="78">
        <v>4.9000000000000004</v>
      </c>
      <c r="Y98" s="78">
        <v>-12.829122199999999</v>
      </c>
      <c r="Z98" s="78">
        <v>9.2150239999999997</v>
      </c>
      <c r="AA98" s="78">
        <v>-0.61903279999999983</v>
      </c>
      <c r="AB98" s="78">
        <v>37.035881578947375</v>
      </c>
      <c r="AC98" s="78">
        <v>13.663557894736842</v>
      </c>
      <c r="AD98" s="91">
        <v>1.1874640782894736</v>
      </c>
      <c r="AE98" s="78">
        <f t="shared" ref="AE98:AE129" si="12">AB98/AC98*14/12</f>
        <v>3.1623189832141541</v>
      </c>
      <c r="AF98" s="91">
        <f t="shared" si="11"/>
        <v>83.265511746164492</v>
      </c>
      <c r="AG98" s="91">
        <f t="shared" ref="AG98:AG112" si="13">AC98/AD98*2.289262</f>
        <v>26.341397980037179</v>
      </c>
      <c r="AH98" s="78">
        <f t="shared" si="9"/>
        <v>15.659955257270694</v>
      </c>
      <c r="AI98" s="72">
        <v>1</v>
      </c>
      <c r="AJ98" s="72">
        <v>0</v>
      </c>
      <c r="AK98" s="72" t="s">
        <v>8987</v>
      </c>
      <c r="AL98" s="72" t="s">
        <v>9041</v>
      </c>
      <c r="AM98" s="72">
        <v>1</v>
      </c>
      <c r="AN98" s="72" t="s">
        <v>8989</v>
      </c>
    </row>
    <row r="99" spans="1:40" x14ac:dyDescent="0.15">
      <c r="A99" s="79">
        <v>98</v>
      </c>
      <c r="B99" s="72" t="s">
        <v>9027</v>
      </c>
      <c r="C99" s="72" t="s">
        <v>1599</v>
      </c>
      <c r="D99" s="72">
        <v>55.768026999999996</v>
      </c>
      <c r="E99" s="72">
        <v>11.387836999999999</v>
      </c>
      <c r="F99" s="72" t="s">
        <v>1600</v>
      </c>
      <c r="G99" s="72" t="s">
        <v>4</v>
      </c>
      <c r="H99" s="72" t="s">
        <v>5</v>
      </c>
      <c r="I99" s="70">
        <v>5470</v>
      </c>
      <c r="J99" s="70">
        <v>4000</v>
      </c>
      <c r="K99" s="79">
        <f t="shared" si="7"/>
        <v>4735</v>
      </c>
      <c r="L99" s="79" t="s">
        <v>9028</v>
      </c>
      <c r="M99" s="72"/>
      <c r="N99" s="79" t="s">
        <v>9555</v>
      </c>
      <c r="O99" s="72" t="s">
        <v>9550</v>
      </c>
      <c r="P99" s="81" t="s">
        <v>9551</v>
      </c>
      <c r="Q99" s="72" t="s">
        <v>2409</v>
      </c>
      <c r="R99" s="72" t="s">
        <v>8985</v>
      </c>
      <c r="S99" s="72">
        <v>4.4000000000000004</v>
      </c>
      <c r="T99" s="72" t="s">
        <v>9079</v>
      </c>
      <c r="U99" s="72"/>
      <c r="V99" s="72"/>
      <c r="W99" s="72">
        <v>34.57</v>
      </c>
      <c r="X99" s="78">
        <v>32.799999999999997</v>
      </c>
      <c r="Y99" s="78">
        <v>-13.8488168</v>
      </c>
      <c r="Z99" s="78">
        <v>10.455828799999997</v>
      </c>
      <c r="AA99" s="78">
        <v>-1.3949047999999995</v>
      </c>
      <c r="AB99" s="78">
        <v>41.916448966942149</v>
      </c>
      <c r="AC99" s="78">
        <v>13.188831818181816</v>
      </c>
      <c r="AD99" s="91">
        <v>0.85299571280991726</v>
      </c>
      <c r="AE99" s="91">
        <f t="shared" si="12"/>
        <v>3.7078737881356534</v>
      </c>
      <c r="AF99" s="78">
        <f t="shared" si="11"/>
        <v>131.18995544275299</v>
      </c>
      <c r="AG99" s="91">
        <f t="shared" si="13"/>
        <v>35.396064777740236</v>
      </c>
      <c r="AH99" s="78">
        <f t="shared" si="9"/>
        <v>94.879953717095745</v>
      </c>
      <c r="AI99" s="72">
        <v>0</v>
      </c>
      <c r="AJ99" s="72">
        <v>0</v>
      </c>
      <c r="AK99" s="72" t="s">
        <v>8987</v>
      </c>
      <c r="AL99" s="72" t="s">
        <v>9014</v>
      </c>
      <c r="AM99" s="72">
        <v>1</v>
      </c>
      <c r="AN99" s="72" t="s">
        <v>8989</v>
      </c>
    </row>
    <row r="100" spans="1:40" x14ac:dyDescent="0.15">
      <c r="A100" s="79">
        <v>99</v>
      </c>
      <c r="B100" s="72" t="s">
        <v>9027</v>
      </c>
      <c r="C100" s="72" t="s">
        <v>1599</v>
      </c>
      <c r="D100" s="72">
        <v>55.768026999999996</v>
      </c>
      <c r="E100" s="72">
        <v>11.387836999999999</v>
      </c>
      <c r="F100" s="72" t="s">
        <v>1600</v>
      </c>
      <c r="G100" s="72" t="s">
        <v>4</v>
      </c>
      <c r="H100" s="72" t="s">
        <v>5</v>
      </c>
      <c r="I100" s="70">
        <v>5470</v>
      </c>
      <c r="J100" s="70">
        <v>4000</v>
      </c>
      <c r="K100" s="79">
        <f t="shared" si="7"/>
        <v>4735</v>
      </c>
      <c r="L100" s="79" t="s">
        <v>9028</v>
      </c>
      <c r="M100" s="72"/>
      <c r="N100" s="79" t="s">
        <v>9556</v>
      </c>
      <c r="O100" s="72" t="s">
        <v>9550</v>
      </c>
      <c r="P100" s="81" t="s">
        <v>9551</v>
      </c>
      <c r="Q100" s="72" t="s">
        <v>2409</v>
      </c>
      <c r="R100" s="72" t="s">
        <v>8985</v>
      </c>
      <c r="S100" s="72">
        <v>4.4000000000000004</v>
      </c>
      <c r="T100" s="72" t="s">
        <v>9079</v>
      </c>
      <c r="U100" s="72"/>
      <c r="V100" s="72"/>
      <c r="W100" s="72">
        <v>35.520000000000003</v>
      </c>
      <c r="X100" s="78">
        <v>12.1</v>
      </c>
      <c r="Y100" s="78">
        <v>-13.792335199999998</v>
      </c>
      <c r="Z100" s="78">
        <v>10.223047999999999</v>
      </c>
      <c r="AA100" s="78">
        <v>-0.75265519999999975</v>
      </c>
      <c r="AB100" s="78">
        <v>39.274882795698929</v>
      </c>
      <c r="AC100" s="78">
        <v>13.321305376344085</v>
      </c>
      <c r="AD100" s="91">
        <v>1.1136764403225805</v>
      </c>
      <c r="AE100" s="78">
        <f t="shared" si="12"/>
        <v>3.4396551464355944</v>
      </c>
      <c r="AF100" s="91">
        <f t="shared" si="11"/>
        <v>94.14967276667447</v>
      </c>
      <c r="AG100" s="91">
        <f t="shared" si="13"/>
        <v>27.383140276925445</v>
      </c>
      <c r="AH100" s="78">
        <f t="shared" si="9"/>
        <v>34.06531531531531</v>
      </c>
      <c r="AI100" s="72">
        <v>1</v>
      </c>
      <c r="AJ100" s="72">
        <v>0</v>
      </c>
      <c r="AK100" s="72" t="s">
        <v>8987</v>
      </c>
      <c r="AL100" s="72" t="s">
        <v>8988</v>
      </c>
      <c r="AM100" s="72">
        <v>1</v>
      </c>
      <c r="AN100" s="72" t="s">
        <v>8989</v>
      </c>
    </row>
    <row r="101" spans="1:40" x14ac:dyDescent="0.15">
      <c r="A101" s="79">
        <v>100</v>
      </c>
      <c r="B101" s="72" t="s">
        <v>9027</v>
      </c>
      <c r="C101" s="72" t="s">
        <v>1599</v>
      </c>
      <c r="D101" s="72">
        <v>55.768026999999996</v>
      </c>
      <c r="E101" s="72">
        <v>11.387836999999999</v>
      </c>
      <c r="F101" s="72" t="s">
        <v>1600</v>
      </c>
      <c r="G101" s="72" t="s">
        <v>4</v>
      </c>
      <c r="H101" s="72" t="s">
        <v>5</v>
      </c>
      <c r="I101" s="70">
        <v>5470</v>
      </c>
      <c r="J101" s="70">
        <v>4000</v>
      </c>
      <c r="K101" s="79">
        <f t="shared" si="7"/>
        <v>4735</v>
      </c>
      <c r="L101" s="79" t="s">
        <v>9028</v>
      </c>
      <c r="M101" s="72"/>
      <c r="N101" s="79" t="s">
        <v>9557</v>
      </c>
      <c r="O101" s="72" t="s">
        <v>9550</v>
      </c>
      <c r="P101" s="81" t="s">
        <v>9551</v>
      </c>
      <c r="Q101" s="72" t="s">
        <v>2409</v>
      </c>
      <c r="R101" s="72" t="s">
        <v>8985</v>
      </c>
      <c r="S101" s="72">
        <v>4.4000000000000004</v>
      </c>
      <c r="T101" s="72" t="s">
        <v>9079</v>
      </c>
      <c r="U101" s="72"/>
      <c r="V101" s="72"/>
      <c r="W101" s="72">
        <v>40.42</v>
      </c>
      <c r="X101" s="78">
        <v>36.6</v>
      </c>
      <c r="Y101" s="78">
        <v>-13.5472454</v>
      </c>
      <c r="Z101" s="78">
        <v>10.406986399999999</v>
      </c>
      <c r="AA101" s="78">
        <v>-1.1502895999999998</v>
      </c>
      <c r="AB101" s="78">
        <v>39.838593495934958</v>
      </c>
      <c r="AC101" s="78">
        <v>13.657619308943085</v>
      </c>
      <c r="AD101" s="91">
        <v>1.0166783801829269</v>
      </c>
      <c r="AE101" s="78">
        <f t="shared" si="12"/>
        <v>3.4031084061741637</v>
      </c>
      <c r="AF101" s="91">
        <f t="shared" si="11"/>
        <v>104.61244641864188</v>
      </c>
      <c r="AG101" s="91">
        <f t="shared" si="13"/>
        <v>30.752959346695381</v>
      </c>
      <c r="AH101" s="78">
        <f t="shared" si="9"/>
        <v>90.549233052944089</v>
      </c>
      <c r="AI101" s="72">
        <v>1</v>
      </c>
      <c r="AJ101" s="72">
        <v>0</v>
      </c>
      <c r="AK101" s="72" t="s">
        <v>8987</v>
      </c>
      <c r="AL101" s="72" t="s">
        <v>8988</v>
      </c>
      <c r="AM101" s="72">
        <v>1</v>
      </c>
      <c r="AN101" s="72" t="s">
        <v>8989</v>
      </c>
    </row>
    <row r="102" spans="1:40" x14ac:dyDescent="0.15">
      <c r="A102" s="79">
        <v>101</v>
      </c>
      <c r="B102" s="72" t="s">
        <v>9027</v>
      </c>
      <c r="C102" s="72" t="s">
        <v>1599</v>
      </c>
      <c r="D102" s="72">
        <v>55.768026999999996</v>
      </c>
      <c r="E102" s="72">
        <v>11.387836999999999</v>
      </c>
      <c r="F102" s="72" t="s">
        <v>1600</v>
      </c>
      <c r="G102" s="72" t="s">
        <v>4</v>
      </c>
      <c r="H102" s="72" t="s">
        <v>5</v>
      </c>
      <c r="I102" s="70">
        <v>5470</v>
      </c>
      <c r="J102" s="70">
        <v>4000</v>
      </c>
      <c r="K102" s="79">
        <f t="shared" si="7"/>
        <v>4735</v>
      </c>
      <c r="L102" s="79" t="s">
        <v>9028</v>
      </c>
      <c r="M102" s="72"/>
      <c r="N102" s="79" t="s">
        <v>9558</v>
      </c>
      <c r="O102" s="72" t="s">
        <v>9550</v>
      </c>
      <c r="P102" s="81" t="s">
        <v>9551</v>
      </c>
      <c r="Q102" s="72" t="s">
        <v>2409</v>
      </c>
      <c r="R102" s="72" t="s">
        <v>8985</v>
      </c>
      <c r="S102" s="72">
        <v>4.4000000000000004</v>
      </c>
      <c r="T102" s="72" t="s">
        <v>9079</v>
      </c>
      <c r="U102" s="72"/>
      <c r="V102" s="72"/>
      <c r="W102" s="72">
        <v>46.03</v>
      </c>
      <c r="X102" s="78">
        <v>23.4</v>
      </c>
      <c r="Y102" s="78">
        <v>-13.8311663</v>
      </c>
      <c r="Z102" s="78">
        <v>11.105848399999999</v>
      </c>
      <c r="AA102" s="78">
        <v>-0.88250600000000001</v>
      </c>
      <c r="AB102" s="78">
        <v>17.301385372563928</v>
      </c>
      <c r="AC102" s="78">
        <v>5.9867635246251343</v>
      </c>
      <c r="AD102" s="78">
        <v>0.40633126911107997</v>
      </c>
      <c r="AE102" s="78">
        <f t="shared" si="12"/>
        <v>3.3715962753996496</v>
      </c>
      <c r="AF102" s="91">
        <f t="shared" si="11"/>
        <v>113.6746392526908</v>
      </c>
      <c r="AG102" s="91">
        <f t="shared" si="13"/>
        <v>33.729302374126995</v>
      </c>
      <c r="AH102" s="78">
        <f t="shared" si="9"/>
        <v>50.83641103628068</v>
      </c>
      <c r="AI102" s="72">
        <v>1</v>
      </c>
      <c r="AJ102" s="72">
        <v>0</v>
      </c>
      <c r="AK102" s="72" t="s">
        <v>8987</v>
      </c>
      <c r="AL102" s="72" t="s">
        <v>8988</v>
      </c>
      <c r="AM102" s="72">
        <v>1</v>
      </c>
      <c r="AN102" s="72" t="s">
        <v>8989</v>
      </c>
    </row>
    <row r="103" spans="1:40" x14ac:dyDescent="0.15">
      <c r="A103" s="79">
        <v>102</v>
      </c>
      <c r="B103" s="72" t="s">
        <v>9027</v>
      </c>
      <c r="C103" s="72" t="s">
        <v>1599</v>
      </c>
      <c r="D103" s="72">
        <v>55.768026999999996</v>
      </c>
      <c r="E103" s="72">
        <v>11.387836999999999</v>
      </c>
      <c r="F103" s="72" t="s">
        <v>1600</v>
      </c>
      <c r="G103" s="72" t="s">
        <v>4</v>
      </c>
      <c r="H103" s="72" t="s">
        <v>5</v>
      </c>
      <c r="I103" s="70">
        <v>5470</v>
      </c>
      <c r="J103" s="70">
        <v>4000</v>
      </c>
      <c r="K103" s="79">
        <f t="shared" si="7"/>
        <v>4735</v>
      </c>
      <c r="L103" s="79" t="s">
        <v>9028</v>
      </c>
      <c r="M103" s="72"/>
      <c r="N103" s="79" t="s">
        <v>9559</v>
      </c>
      <c r="O103" s="72" t="s">
        <v>9550</v>
      </c>
      <c r="P103" s="81" t="s">
        <v>9551</v>
      </c>
      <c r="Q103" s="72" t="s">
        <v>2409</v>
      </c>
      <c r="R103" s="72" t="s">
        <v>8985</v>
      </c>
      <c r="S103" s="72">
        <v>4.4000000000000004</v>
      </c>
      <c r="T103" s="72" t="s">
        <v>9079</v>
      </c>
      <c r="U103" s="72"/>
      <c r="V103" s="72"/>
      <c r="W103" s="72">
        <v>41.13</v>
      </c>
      <c r="X103" s="78">
        <v>27.1</v>
      </c>
      <c r="Y103" s="78">
        <v>-13.435290799999999</v>
      </c>
      <c r="Z103" s="78">
        <v>10.289556799999998</v>
      </c>
      <c r="AA103" s="78">
        <v>-0.55868719999999983</v>
      </c>
      <c r="AB103" s="78">
        <v>40.588445994065275</v>
      </c>
      <c r="AC103" s="78">
        <v>13.993409792284865</v>
      </c>
      <c r="AD103" s="91">
        <v>0.86228803026706213</v>
      </c>
      <c r="AE103" s="78">
        <f t="shared" si="12"/>
        <v>3.3839634296412791</v>
      </c>
      <c r="AF103" s="78">
        <f t="shared" si="11"/>
        <v>125.66461812317375</v>
      </c>
      <c r="AG103" s="91">
        <f t="shared" si="13"/>
        <v>37.150673746432609</v>
      </c>
      <c r="AH103" s="78">
        <f t="shared" si="9"/>
        <v>65.888645757354723</v>
      </c>
      <c r="AI103" s="72">
        <v>1</v>
      </c>
      <c r="AJ103" s="72">
        <v>0</v>
      </c>
      <c r="AK103" s="72" t="s">
        <v>8987</v>
      </c>
      <c r="AL103" s="72" t="s">
        <v>8988</v>
      </c>
      <c r="AM103" s="72">
        <v>1</v>
      </c>
      <c r="AN103" s="72" t="s">
        <v>8989</v>
      </c>
    </row>
    <row r="104" spans="1:40" x14ac:dyDescent="0.15">
      <c r="A104" s="79">
        <v>103</v>
      </c>
      <c r="B104" s="72" t="s">
        <v>9027</v>
      </c>
      <c r="C104" s="72" t="s">
        <v>1599</v>
      </c>
      <c r="D104" s="72">
        <v>55.768026999999996</v>
      </c>
      <c r="E104" s="72">
        <v>11.387836999999999</v>
      </c>
      <c r="F104" s="72" t="s">
        <v>1600</v>
      </c>
      <c r="G104" s="72" t="s">
        <v>4</v>
      </c>
      <c r="H104" s="72" t="s">
        <v>5</v>
      </c>
      <c r="I104" s="70">
        <v>5470</v>
      </c>
      <c r="J104" s="70">
        <v>4000</v>
      </c>
      <c r="K104" s="79">
        <f t="shared" si="7"/>
        <v>4735</v>
      </c>
      <c r="L104" s="79" t="s">
        <v>9028</v>
      </c>
      <c r="M104" s="72"/>
      <c r="N104" s="79" t="s">
        <v>9560</v>
      </c>
      <c r="O104" s="72" t="s">
        <v>9550</v>
      </c>
      <c r="P104" s="81" t="s">
        <v>9551</v>
      </c>
      <c r="Q104" s="72" t="s">
        <v>2409</v>
      </c>
      <c r="R104" s="72" t="s">
        <v>8985</v>
      </c>
      <c r="S104" s="72">
        <v>4.4000000000000004</v>
      </c>
      <c r="T104" s="72" t="s">
        <v>9079</v>
      </c>
      <c r="U104" s="72"/>
      <c r="V104" s="72"/>
      <c r="W104" s="72">
        <v>39.409999999999997</v>
      </c>
      <c r="X104" s="78">
        <v>21.2</v>
      </c>
      <c r="Y104" s="78">
        <v>-13.5260648</v>
      </c>
      <c r="Z104" s="78">
        <v>10.113932</v>
      </c>
      <c r="AA104" s="78">
        <v>-1.2052472000000001</v>
      </c>
      <c r="AB104" s="78">
        <v>41.015460281690139</v>
      </c>
      <c r="AC104" s="78">
        <v>13.096132676056339</v>
      </c>
      <c r="AD104" s="91">
        <v>1.040043478169014</v>
      </c>
      <c r="AE104" s="91">
        <f t="shared" si="12"/>
        <v>3.6538550358553681</v>
      </c>
      <c r="AF104" s="91">
        <f t="shared" si="11"/>
        <v>105.2831921538329</v>
      </c>
      <c r="AG104" s="91">
        <f t="shared" si="13"/>
        <v>28.826178435380815</v>
      </c>
      <c r="AH104" s="78">
        <f t="shared" si="9"/>
        <v>53.793453438213653</v>
      </c>
      <c r="AI104" s="72">
        <v>0</v>
      </c>
      <c r="AJ104" s="72">
        <v>0</v>
      </c>
      <c r="AK104" s="72" t="s">
        <v>8987</v>
      </c>
      <c r="AL104" s="72" t="s">
        <v>8988</v>
      </c>
      <c r="AM104" s="72">
        <v>1</v>
      </c>
      <c r="AN104" s="72" t="s">
        <v>8989</v>
      </c>
    </row>
    <row r="105" spans="1:40" x14ac:dyDescent="0.15">
      <c r="A105" s="79">
        <v>104</v>
      </c>
      <c r="B105" s="72" t="s">
        <v>9027</v>
      </c>
      <c r="C105" s="72" t="s">
        <v>1599</v>
      </c>
      <c r="D105" s="72">
        <v>55.768026999999996</v>
      </c>
      <c r="E105" s="72">
        <v>11.387836999999999</v>
      </c>
      <c r="F105" s="72" t="s">
        <v>1600</v>
      </c>
      <c r="G105" s="72" t="s">
        <v>4</v>
      </c>
      <c r="H105" s="72" t="s">
        <v>5</v>
      </c>
      <c r="I105" s="70">
        <v>5470</v>
      </c>
      <c r="J105" s="70">
        <v>4000</v>
      </c>
      <c r="K105" s="79">
        <f t="shared" si="7"/>
        <v>4735</v>
      </c>
      <c r="L105" s="79" t="s">
        <v>9028</v>
      </c>
      <c r="M105" s="72"/>
      <c r="N105" s="79" t="s">
        <v>9360</v>
      </c>
      <c r="O105" s="72" t="s">
        <v>9325</v>
      </c>
      <c r="P105" s="81" t="s">
        <v>9326</v>
      </c>
      <c r="Q105" s="72" t="s">
        <v>2404</v>
      </c>
      <c r="R105" s="72" t="s">
        <v>8985</v>
      </c>
      <c r="S105" s="72">
        <v>4.2</v>
      </c>
      <c r="T105" s="72" t="s">
        <v>9064</v>
      </c>
      <c r="U105" s="72"/>
      <c r="V105" s="72"/>
      <c r="W105" s="72">
        <v>73.989999999999995</v>
      </c>
      <c r="X105" s="78">
        <v>3.4</v>
      </c>
      <c r="Y105" s="78">
        <v>-15.127721599999999</v>
      </c>
      <c r="Z105" s="78">
        <v>11.523087199999999</v>
      </c>
      <c r="AA105" s="78">
        <v>5.1601359999999996</v>
      </c>
      <c r="AB105" s="78">
        <v>38.738553216374271</v>
      </c>
      <c r="AC105" s="78">
        <v>13.86465789473684</v>
      </c>
      <c r="AD105" s="91">
        <v>1.2220073391812862</v>
      </c>
      <c r="AE105" s="78">
        <f t="shared" si="12"/>
        <v>3.2597254902043495</v>
      </c>
      <c r="AF105" s="91">
        <f t="shared" si="11"/>
        <v>84.631596244506269</v>
      </c>
      <c r="AG105" s="91">
        <f t="shared" si="13"/>
        <v>25.973521961566881</v>
      </c>
      <c r="AH105" s="78">
        <f t="shared" si="9"/>
        <v>4.595215569671578</v>
      </c>
      <c r="AI105" s="72">
        <v>1</v>
      </c>
      <c r="AJ105" s="72">
        <v>0</v>
      </c>
      <c r="AK105" s="72" t="s">
        <v>8987</v>
      </c>
      <c r="AL105" s="72" t="s">
        <v>8988</v>
      </c>
      <c r="AM105" s="72">
        <v>1</v>
      </c>
      <c r="AN105" s="72" t="s">
        <v>8989</v>
      </c>
    </row>
    <row r="106" spans="1:40" x14ac:dyDescent="0.15">
      <c r="A106" s="79">
        <v>105</v>
      </c>
      <c r="B106" s="72" t="s">
        <v>9027</v>
      </c>
      <c r="C106" s="72" t="s">
        <v>1599</v>
      </c>
      <c r="D106" s="72">
        <v>55.768026999999996</v>
      </c>
      <c r="E106" s="72">
        <v>11.387836999999999</v>
      </c>
      <c r="F106" s="72" t="s">
        <v>1600</v>
      </c>
      <c r="G106" s="72" t="s">
        <v>4</v>
      </c>
      <c r="H106" s="72" t="s">
        <v>5</v>
      </c>
      <c r="I106" s="70">
        <v>5470</v>
      </c>
      <c r="J106" s="70">
        <v>4000</v>
      </c>
      <c r="K106" s="79">
        <f t="shared" si="7"/>
        <v>4735</v>
      </c>
      <c r="L106" s="79" t="s">
        <v>9028</v>
      </c>
      <c r="M106" s="72"/>
      <c r="N106" s="79" t="s">
        <v>9361</v>
      </c>
      <c r="O106" s="72" t="s">
        <v>9325</v>
      </c>
      <c r="P106" s="81" t="s">
        <v>9326</v>
      </c>
      <c r="Q106" s="72" t="s">
        <v>2404</v>
      </c>
      <c r="R106" s="72" t="s">
        <v>8985</v>
      </c>
      <c r="S106" s="72">
        <v>4.2</v>
      </c>
      <c r="T106" s="72" t="s">
        <v>9064</v>
      </c>
      <c r="U106" s="72"/>
      <c r="V106" s="72"/>
      <c r="W106" s="72">
        <v>108.46</v>
      </c>
      <c r="X106" s="78">
        <v>7.3</v>
      </c>
      <c r="Y106" s="78">
        <v>-13.8942038</v>
      </c>
      <c r="Z106" s="78">
        <v>11.769377599999999</v>
      </c>
      <c r="AA106" s="78">
        <v>-1.3550335999999996</v>
      </c>
      <c r="AB106" s="78">
        <v>40.345719098143235</v>
      </c>
      <c r="AC106" s="78">
        <v>14.335509814323608</v>
      </c>
      <c r="AD106" s="91">
        <v>1.0247747651193633</v>
      </c>
      <c r="AE106" s="78">
        <f t="shared" si="12"/>
        <v>3.2834552955674812</v>
      </c>
      <c r="AF106" s="91">
        <f t="shared" si="11"/>
        <v>105.10708399511026</v>
      </c>
      <c r="AG106" s="91">
        <f t="shared" si="13"/>
        <v>32.024342309732383</v>
      </c>
      <c r="AH106" s="78">
        <f t="shared" si="9"/>
        <v>6.7305919232896931</v>
      </c>
      <c r="AI106" s="72">
        <v>1</v>
      </c>
      <c r="AJ106" s="72">
        <v>0</v>
      </c>
      <c r="AK106" s="72" t="s">
        <v>8987</v>
      </c>
      <c r="AL106" s="72" t="s">
        <v>8988</v>
      </c>
      <c r="AM106" s="72">
        <v>1</v>
      </c>
      <c r="AN106" s="72" t="s">
        <v>8989</v>
      </c>
    </row>
    <row r="107" spans="1:40" x14ac:dyDescent="0.15">
      <c r="A107" s="79">
        <v>106</v>
      </c>
      <c r="B107" s="72" t="s">
        <v>9027</v>
      </c>
      <c r="C107" s="72" t="s">
        <v>1599</v>
      </c>
      <c r="D107" s="72">
        <v>55.768026999999996</v>
      </c>
      <c r="E107" s="72">
        <v>11.387836999999999</v>
      </c>
      <c r="F107" s="72" t="s">
        <v>1600</v>
      </c>
      <c r="G107" s="72" t="s">
        <v>4</v>
      </c>
      <c r="H107" s="72" t="s">
        <v>5</v>
      </c>
      <c r="I107" s="70">
        <v>5470</v>
      </c>
      <c r="J107" s="70">
        <v>4000</v>
      </c>
      <c r="K107" s="79">
        <f t="shared" si="7"/>
        <v>4735</v>
      </c>
      <c r="L107" s="79" t="s">
        <v>9028</v>
      </c>
      <c r="M107" s="72"/>
      <c r="N107" s="79" t="s">
        <v>9362</v>
      </c>
      <c r="O107" s="72" t="s">
        <v>9325</v>
      </c>
      <c r="P107" s="81" t="s">
        <v>9326</v>
      </c>
      <c r="Q107" s="72" t="s">
        <v>2404</v>
      </c>
      <c r="R107" s="72" t="s">
        <v>8985</v>
      </c>
      <c r="S107" s="72">
        <v>4.2</v>
      </c>
      <c r="T107" s="72" t="s">
        <v>9064</v>
      </c>
      <c r="U107" s="72"/>
      <c r="V107" s="72"/>
      <c r="W107" s="72">
        <v>84.19</v>
      </c>
      <c r="X107" s="78">
        <v>1.2</v>
      </c>
      <c r="Y107" s="78">
        <v>-15.424249999999999</v>
      </c>
      <c r="Z107" s="78">
        <v>10.622100799999998</v>
      </c>
      <c r="AA107" s="78">
        <v>2.7786399999999998</v>
      </c>
      <c r="AB107" s="78">
        <v>37.90914696969697</v>
      </c>
      <c r="AC107" s="78">
        <v>15.022892424242423</v>
      </c>
      <c r="AD107" s="91">
        <v>1.2510879606060605</v>
      </c>
      <c r="AE107" s="78">
        <f t="shared" si="12"/>
        <v>2.9439961947636348</v>
      </c>
      <c r="AF107" s="91">
        <f t="shared" si="11"/>
        <v>80.894522670823193</v>
      </c>
      <c r="AG107" s="91">
        <f t="shared" si="13"/>
        <v>27.489143721154484</v>
      </c>
      <c r="AH107" s="78">
        <f t="shared" si="9"/>
        <v>1.4253474284356811</v>
      </c>
      <c r="AI107" s="72">
        <v>1</v>
      </c>
      <c r="AJ107" s="72">
        <v>0</v>
      </c>
      <c r="AK107" s="72" t="s">
        <v>8987</v>
      </c>
      <c r="AL107" s="72" t="s">
        <v>9041</v>
      </c>
      <c r="AM107" s="72">
        <v>1</v>
      </c>
      <c r="AN107" s="72" t="s">
        <v>8989</v>
      </c>
    </row>
    <row r="108" spans="1:40" x14ac:dyDescent="0.15">
      <c r="A108" s="79">
        <v>107</v>
      </c>
      <c r="B108" s="72" t="s">
        <v>9027</v>
      </c>
      <c r="C108" s="72" t="s">
        <v>1599</v>
      </c>
      <c r="D108" s="72">
        <v>55.768026999999996</v>
      </c>
      <c r="E108" s="72">
        <v>11.387836999999999</v>
      </c>
      <c r="F108" s="72" t="s">
        <v>1600</v>
      </c>
      <c r="G108" s="72" t="s">
        <v>4</v>
      </c>
      <c r="H108" s="72" t="s">
        <v>5</v>
      </c>
      <c r="I108" s="70">
        <v>5470</v>
      </c>
      <c r="J108" s="70">
        <v>4000</v>
      </c>
      <c r="K108" s="79">
        <f t="shared" si="7"/>
        <v>4735</v>
      </c>
      <c r="L108" s="79" t="s">
        <v>9028</v>
      </c>
      <c r="M108" s="72"/>
      <c r="N108" s="79" t="s">
        <v>9363</v>
      </c>
      <c r="O108" s="72" t="s">
        <v>9325</v>
      </c>
      <c r="P108" s="81" t="s">
        <v>9326</v>
      </c>
      <c r="Q108" s="72" t="s">
        <v>2404</v>
      </c>
      <c r="R108" s="72" t="s">
        <v>8985</v>
      </c>
      <c r="S108" s="72">
        <v>4.2</v>
      </c>
      <c r="T108" s="72" t="s">
        <v>9079</v>
      </c>
      <c r="U108" s="72"/>
      <c r="V108" s="72"/>
      <c r="W108" s="72">
        <v>75.510000000000005</v>
      </c>
      <c r="X108" s="78">
        <v>6.3</v>
      </c>
      <c r="Y108" s="78">
        <v>-15.013749799999999</v>
      </c>
      <c r="Z108" s="78">
        <v>11.743397599999998</v>
      </c>
      <c r="AA108" s="78">
        <v>0.44563600000000003</v>
      </c>
      <c r="AB108" s="78">
        <v>39.256646360153262</v>
      </c>
      <c r="AC108" s="78">
        <v>13.468069348659004</v>
      </c>
      <c r="AD108" s="91">
        <v>1.0498833714559384</v>
      </c>
      <c r="AE108" s="78">
        <f t="shared" si="12"/>
        <v>3.4005928814193638</v>
      </c>
      <c r="AF108" s="91">
        <f t="shared" si="11"/>
        <v>99.82402751298234</v>
      </c>
      <c r="AG108" s="91">
        <f t="shared" si="13"/>
        <v>29.367013719336509</v>
      </c>
      <c r="AH108" s="78">
        <f t="shared" si="9"/>
        <v>8.34326579261025</v>
      </c>
      <c r="AI108" s="72">
        <v>1</v>
      </c>
      <c r="AJ108" s="72">
        <v>0</v>
      </c>
      <c r="AK108" s="72" t="s">
        <v>8987</v>
      </c>
      <c r="AL108" s="72" t="s">
        <v>8988</v>
      </c>
      <c r="AM108" s="72">
        <v>1</v>
      </c>
      <c r="AN108" s="72" t="s">
        <v>8989</v>
      </c>
    </row>
    <row r="109" spans="1:40" x14ac:dyDescent="0.15">
      <c r="A109" s="79">
        <v>108</v>
      </c>
      <c r="B109" s="72" t="s">
        <v>9027</v>
      </c>
      <c r="C109" s="72" t="s">
        <v>1599</v>
      </c>
      <c r="D109" s="72">
        <v>55.768026999999996</v>
      </c>
      <c r="E109" s="72">
        <v>11.387836999999999</v>
      </c>
      <c r="F109" s="72" t="s">
        <v>1600</v>
      </c>
      <c r="G109" s="72" t="s">
        <v>4</v>
      </c>
      <c r="H109" s="72" t="s">
        <v>5</v>
      </c>
      <c r="I109" s="70">
        <v>5470</v>
      </c>
      <c r="J109" s="70">
        <v>4000</v>
      </c>
      <c r="K109" s="79">
        <f t="shared" si="7"/>
        <v>4735</v>
      </c>
      <c r="L109" s="79" t="s">
        <v>9028</v>
      </c>
      <c r="M109" s="72"/>
      <c r="N109" s="79" t="s">
        <v>9080</v>
      </c>
      <c r="O109" s="72" t="s">
        <v>9062</v>
      </c>
      <c r="P109" s="81" t="s">
        <v>9063</v>
      </c>
      <c r="Q109" s="72" t="s">
        <v>2406</v>
      </c>
      <c r="R109" s="72" t="s">
        <v>8985</v>
      </c>
      <c r="S109" s="72">
        <v>3.6</v>
      </c>
      <c r="T109" s="72" t="s">
        <v>9064</v>
      </c>
      <c r="U109" s="72"/>
      <c r="V109" s="72"/>
      <c r="W109" s="72">
        <v>63.08</v>
      </c>
      <c r="X109" s="78">
        <v>3.1</v>
      </c>
      <c r="Y109" s="78">
        <v>-16.999683199999996</v>
      </c>
      <c r="Z109" s="78">
        <v>9.8749159999999989</v>
      </c>
      <c r="AA109" s="78">
        <v>-3.1621687999999999</v>
      </c>
      <c r="AB109" s="78">
        <v>41.139301785714281</v>
      </c>
      <c r="AC109" s="78">
        <v>16.070573214285716</v>
      </c>
      <c r="AD109" s="91">
        <v>1.5541703678571428</v>
      </c>
      <c r="AE109" s="78">
        <f t="shared" si="12"/>
        <v>2.9865675258346154</v>
      </c>
      <c r="AF109" s="91">
        <f t="shared" si="11"/>
        <v>70.667746385267705</v>
      </c>
      <c r="AG109" s="91">
        <f t="shared" si="13"/>
        <v>23.671634293482946</v>
      </c>
      <c r="AH109" s="78">
        <f t="shared" si="9"/>
        <v>4.9143944197844007</v>
      </c>
      <c r="AI109" s="72">
        <v>1</v>
      </c>
      <c r="AJ109" s="72">
        <v>0</v>
      </c>
      <c r="AK109" s="72" t="s">
        <v>8987</v>
      </c>
      <c r="AL109" s="72" t="s">
        <v>9041</v>
      </c>
      <c r="AM109" s="72">
        <v>1</v>
      </c>
      <c r="AN109" s="72" t="s">
        <v>8989</v>
      </c>
    </row>
    <row r="110" spans="1:40" x14ac:dyDescent="0.15">
      <c r="A110" s="79">
        <v>109</v>
      </c>
      <c r="B110" s="72" t="s">
        <v>9027</v>
      </c>
      <c r="C110" s="72" t="s">
        <v>1599</v>
      </c>
      <c r="D110" s="72">
        <v>55.768026999999996</v>
      </c>
      <c r="E110" s="72">
        <v>11.387836999999999</v>
      </c>
      <c r="F110" s="72" t="s">
        <v>1600</v>
      </c>
      <c r="G110" s="72" t="s">
        <v>4</v>
      </c>
      <c r="H110" s="72" t="s">
        <v>5</v>
      </c>
      <c r="I110" s="70">
        <v>5470</v>
      </c>
      <c r="J110" s="70">
        <v>4000</v>
      </c>
      <c r="K110" s="79">
        <f t="shared" si="7"/>
        <v>4735</v>
      </c>
      <c r="L110" s="79" t="s">
        <v>9028</v>
      </c>
      <c r="M110" s="72"/>
      <c r="N110" s="79" t="s">
        <v>9081</v>
      </c>
      <c r="O110" s="72" t="s">
        <v>9062</v>
      </c>
      <c r="P110" s="81" t="s">
        <v>9063</v>
      </c>
      <c r="Q110" s="72" t="s">
        <v>2406</v>
      </c>
      <c r="R110" s="72" t="s">
        <v>8985</v>
      </c>
      <c r="S110" s="72">
        <v>3.6</v>
      </c>
      <c r="T110" s="72" t="s">
        <v>9079</v>
      </c>
      <c r="U110" s="72"/>
      <c r="V110" s="72"/>
      <c r="W110" s="72">
        <v>30.15</v>
      </c>
      <c r="X110" s="78">
        <v>4.2</v>
      </c>
      <c r="Y110" s="78">
        <v>-16.069754</v>
      </c>
      <c r="Z110" s="78">
        <v>10.756157599999998</v>
      </c>
      <c r="AA110" s="78">
        <v>-0.3442447999999998</v>
      </c>
      <c r="AB110" s="78">
        <v>35.999643386243392</v>
      </c>
      <c r="AC110" s="78">
        <v>13.515874603174602</v>
      </c>
      <c r="AD110" s="91">
        <v>1.1454867968253968</v>
      </c>
      <c r="AE110" s="78">
        <f t="shared" si="12"/>
        <v>3.1074262808529198</v>
      </c>
      <c r="AF110" s="91">
        <f t="shared" si="11"/>
        <v>83.901757936921612</v>
      </c>
      <c r="AG110" s="91">
        <f t="shared" si="13"/>
        <v>27.011553700630738</v>
      </c>
      <c r="AH110" s="78">
        <f t="shared" si="9"/>
        <v>13.930348258706468</v>
      </c>
      <c r="AI110" s="72">
        <v>1</v>
      </c>
      <c r="AJ110" s="72">
        <v>0</v>
      </c>
      <c r="AK110" s="72" t="s">
        <v>8987</v>
      </c>
      <c r="AL110" s="72" t="s">
        <v>8988</v>
      </c>
      <c r="AM110" s="72">
        <v>1</v>
      </c>
      <c r="AN110" s="72" t="s">
        <v>8989</v>
      </c>
    </row>
    <row r="111" spans="1:40" x14ac:dyDescent="0.15">
      <c r="A111" s="79">
        <v>110</v>
      </c>
      <c r="B111" s="72" t="s">
        <v>9027</v>
      </c>
      <c r="C111" s="72" t="s">
        <v>1599</v>
      </c>
      <c r="D111" s="72">
        <v>55.768026999999996</v>
      </c>
      <c r="E111" s="72">
        <v>11.387836999999999</v>
      </c>
      <c r="F111" s="72" t="s">
        <v>1600</v>
      </c>
      <c r="G111" s="72" t="s">
        <v>4</v>
      </c>
      <c r="H111" s="72" t="s">
        <v>5</v>
      </c>
      <c r="I111" s="70">
        <v>5470</v>
      </c>
      <c r="J111" s="70">
        <v>4000</v>
      </c>
      <c r="K111" s="79">
        <f t="shared" si="7"/>
        <v>4735</v>
      </c>
      <c r="L111" s="79" t="s">
        <v>9028</v>
      </c>
      <c r="M111" s="72"/>
      <c r="N111" s="79" t="s">
        <v>9082</v>
      </c>
      <c r="O111" s="72" t="s">
        <v>9062</v>
      </c>
      <c r="P111" s="81" t="s">
        <v>9063</v>
      </c>
      <c r="Q111" s="72" t="s">
        <v>2406</v>
      </c>
      <c r="R111" s="72" t="s">
        <v>8985</v>
      </c>
      <c r="S111" s="72">
        <v>3.6</v>
      </c>
      <c r="T111" s="72" t="s">
        <v>9064</v>
      </c>
      <c r="U111" s="72"/>
      <c r="V111" s="72"/>
      <c r="W111" s="72">
        <v>67.94</v>
      </c>
      <c r="X111" s="78">
        <v>1.1000000000000001</v>
      </c>
      <c r="Y111" s="78">
        <v>-19.461675799999998</v>
      </c>
      <c r="Z111" s="78">
        <v>11.4295592</v>
      </c>
      <c r="AA111" s="78">
        <v>-1.6567615999999998</v>
      </c>
      <c r="AB111" s="78">
        <v>37.449866666666672</v>
      </c>
      <c r="AC111" s="78">
        <v>11.649696551724139</v>
      </c>
      <c r="AD111" s="91">
        <v>1.2306920224137932</v>
      </c>
      <c r="AE111" s="91">
        <f t="shared" si="12"/>
        <v>3.7504419893790999</v>
      </c>
      <c r="AF111" s="91">
        <f t="shared" si="11"/>
        <v>81.238863638285565</v>
      </c>
      <c r="AG111" s="91">
        <f t="shared" si="13"/>
        <v>21.67009060080359</v>
      </c>
      <c r="AH111" s="78">
        <f t="shared" si="9"/>
        <v>1.619075654989697</v>
      </c>
      <c r="AI111" s="72">
        <v>0</v>
      </c>
      <c r="AJ111" s="72">
        <v>0</v>
      </c>
      <c r="AK111" s="72" t="s">
        <v>8987</v>
      </c>
      <c r="AL111" s="72" t="s">
        <v>9014</v>
      </c>
      <c r="AM111" s="72">
        <v>1</v>
      </c>
      <c r="AN111" s="72" t="s">
        <v>8989</v>
      </c>
    </row>
    <row r="112" spans="1:40" x14ac:dyDescent="0.15">
      <c r="A112" s="79">
        <v>111</v>
      </c>
      <c r="B112" s="72" t="s">
        <v>9027</v>
      </c>
      <c r="C112" s="72" t="s">
        <v>1599</v>
      </c>
      <c r="D112" s="72">
        <v>55.768026999999996</v>
      </c>
      <c r="E112" s="72">
        <v>11.387836999999999</v>
      </c>
      <c r="F112" s="72" t="s">
        <v>1600</v>
      </c>
      <c r="G112" s="72" t="s">
        <v>4</v>
      </c>
      <c r="H112" s="72" t="s">
        <v>5</v>
      </c>
      <c r="I112" s="70">
        <v>5470</v>
      </c>
      <c r="J112" s="70">
        <v>4000</v>
      </c>
      <c r="K112" s="79">
        <f t="shared" si="7"/>
        <v>4735</v>
      </c>
      <c r="L112" s="79" t="s">
        <v>9028</v>
      </c>
      <c r="M112" s="72"/>
      <c r="N112" s="79" t="s">
        <v>9083</v>
      </c>
      <c r="O112" s="72" t="s">
        <v>9062</v>
      </c>
      <c r="P112" s="81" t="s">
        <v>9063</v>
      </c>
      <c r="Q112" s="72" t="s">
        <v>2406</v>
      </c>
      <c r="R112" s="72" t="s">
        <v>8985</v>
      </c>
      <c r="S112" s="72">
        <v>3.6</v>
      </c>
      <c r="T112" s="72" t="s">
        <v>9064</v>
      </c>
      <c r="U112" s="72"/>
      <c r="V112" s="72"/>
      <c r="W112" s="72">
        <v>40.270000000000003</v>
      </c>
      <c r="X112" s="78">
        <v>5.2</v>
      </c>
      <c r="Y112" s="78">
        <v>-15.444421999999999</v>
      </c>
      <c r="Z112" s="78">
        <v>11.171837599999998</v>
      </c>
      <c r="AA112" s="78">
        <v>-2.7817759999999994</v>
      </c>
      <c r="AB112" s="78">
        <v>36.2428312849162</v>
      </c>
      <c r="AC112" s="78">
        <v>13.687427932960894</v>
      </c>
      <c r="AD112" s="91">
        <v>1.2009249656424581</v>
      </c>
      <c r="AE112" s="78">
        <f t="shared" si="12"/>
        <v>3.0892073640740443</v>
      </c>
      <c r="AF112" s="91">
        <f t="shared" si="11"/>
        <v>80.56922636966938</v>
      </c>
      <c r="AG112" s="91">
        <f t="shared" si="13"/>
        <v>26.091645640744201</v>
      </c>
      <c r="AH112" s="78">
        <f t="shared" si="9"/>
        <v>12.91283834119692</v>
      </c>
      <c r="AI112" s="72">
        <v>1</v>
      </c>
      <c r="AJ112" s="72">
        <v>0</v>
      </c>
      <c r="AK112" s="72" t="s">
        <v>8987</v>
      </c>
      <c r="AL112" s="72" t="s">
        <v>8988</v>
      </c>
      <c r="AM112" s="72">
        <v>1</v>
      </c>
      <c r="AN112" s="72" t="s">
        <v>8989</v>
      </c>
    </row>
    <row r="113" spans="1:40" x14ac:dyDescent="0.15">
      <c r="A113" s="79">
        <v>112</v>
      </c>
      <c r="B113" s="72" t="s">
        <v>108</v>
      </c>
      <c r="C113" s="72" t="s">
        <v>9042</v>
      </c>
      <c r="D113" s="72">
        <v>56.337772000000001</v>
      </c>
      <c r="E113" s="72">
        <v>10.627791</v>
      </c>
      <c r="F113" s="72" t="s">
        <v>1600</v>
      </c>
      <c r="G113" s="72" t="s">
        <v>4</v>
      </c>
      <c r="H113" s="72" t="s">
        <v>5</v>
      </c>
      <c r="I113" s="79">
        <v>5400</v>
      </c>
      <c r="J113" s="79">
        <v>4000</v>
      </c>
      <c r="K113" s="79">
        <f t="shared" si="7"/>
        <v>4700</v>
      </c>
      <c r="L113" s="79"/>
      <c r="M113" s="72"/>
      <c r="N113" s="79" t="s">
        <v>9237</v>
      </c>
      <c r="O113" s="72" t="s">
        <v>9238</v>
      </c>
      <c r="P113" s="81" t="s">
        <v>5792</v>
      </c>
      <c r="Q113" s="72" t="s">
        <v>9003</v>
      </c>
      <c r="R113" s="72" t="s">
        <v>2442</v>
      </c>
      <c r="S113" s="72">
        <v>3.95</v>
      </c>
      <c r="T113" s="72" t="s">
        <v>9239</v>
      </c>
      <c r="U113" s="72"/>
      <c r="V113" s="79"/>
      <c r="W113" s="72">
        <v>370.1</v>
      </c>
      <c r="X113" s="78">
        <v>5.48</v>
      </c>
      <c r="Y113" s="78">
        <v>-10.3</v>
      </c>
      <c r="Z113" s="78">
        <v>15.2</v>
      </c>
      <c r="AA113" s="72"/>
      <c r="AB113" s="78">
        <v>44.2</v>
      </c>
      <c r="AC113" s="78">
        <v>15.2</v>
      </c>
      <c r="AD113" s="72"/>
      <c r="AE113" s="78">
        <f t="shared" si="12"/>
        <v>3.3925438596491233</v>
      </c>
      <c r="AF113" s="72"/>
      <c r="AG113" s="72"/>
      <c r="AH113" s="78">
        <f t="shared" si="9"/>
        <v>1.48068089705485</v>
      </c>
      <c r="AI113" s="72">
        <v>1</v>
      </c>
      <c r="AJ113" s="72"/>
      <c r="AK113" s="72" t="s">
        <v>8987</v>
      </c>
      <c r="AL113" s="72" t="s">
        <v>9159</v>
      </c>
      <c r="AM113" s="72">
        <v>2</v>
      </c>
      <c r="AN113" s="72" t="s">
        <v>8997</v>
      </c>
    </row>
    <row r="114" spans="1:40" x14ac:dyDescent="0.15">
      <c r="A114" s="79">
        <v>113</v>
      </c>
      <c r="B114" s="72" t="s">
        <v>108</v>
      </c>
      <c r="C114" s="72" t="s">
        <v>9042</v>
      </c>
      <c r="D114" s="72">
        <v>56.337772000000001</v>
      </c>
      <c r="E114" s="72">
        <v>10.627791</v>
      </c>
      <c r="F114" s="72" t="s">
        <v>1600</v>
      </c>
      <c r="G114" s="72" t="s">
        <v>4</v>
      </c>
      <c r="H114" s="72" t="s">
        <v>5</v>
      </c>
      <c r="I114" s="79">
        <v>5400</v>
      </c>
      <c r="J114" s="79">
        <v>4000</v>
      </c>
      <c r="K114" s="79">
        <f t="shared" si="7"/>
        <v>4700</v>
      </c>
      <c r="L114" s="79"/>
      <c r="M114" s="72"/>
      <c r="N114" s="79" t="s">
        <v>9240</v>
      </c>
      <c r="O114" s="72" t="s">
        <v>9238</v>
      </c>
      <c r="P114" s="81" t="s">
        <v>5792</v>
      </c>
      <c r="Q114" s="72" t="s">
        <v>9003</v>
      </c>
      <c r="R114" s="72" t="s">
        <v>2442</v>
      </c>
      <c r="S114" s="72">
        <v>3.95</v>
      </c>
      <c r="T114" s="72" t="s">
        <v>9239</v>
      </c>
      <c r="U114" s="72"/>
      <c r="V114" s="79"/>
      <c r="W114" s="72">
        <v>482.5</v>
      </c>
      <c r="X114" s="78">
        <v>14.58</v>
      </c>
      <c r="Y114" s="78">
        <v>-13</v>
      </c>
      <c r="Z114" s="78">
        <v>16.3</v>
      </c>
      <c r="AA114" s="72"/>
      <c r="AB114" s="78">
        <v>41.95</v>
      </c>
      <c r="AC114" s="78">
        <v>14.95</v>
      </c>
      <c r="AD114" s="72"/>
      <c r="AE114" s="78">
        <f t="shared" si="12"/>
        <v>3.2736900780379039</v>
      </c>
      <c r="AF114" s="72"/>
      <c r="AG114" s="72"/>
      <c r="AH114" s="78">
        <f t="shared" si="9"/>
        <v>3.021761658031088</v>
      </c>
      <c r="AI114" s="72">
        <v>1</v>
      </c>
      <c r="AJ114" s="72"/>
      <c r="AK114" s="72" t="s">
        <v>8987</v>
      </c>
      <c r="AL114" s="72" t="s">
        <v>9159</v>
      </c>
      <c r="AM114" s="72">
        <v>2</v>
      </c>
      <c r="AN114" s="72" t="s">
        <v>8997</v>
      </c>
    </row>
    <row r="115" spans="1:40" x14ac:dyDescent="0.15">
      <c r="A115" s="79">
        <v>114</v>
      </c>
      <c r="B115" s="72" t="s">
        <v>108</v>
      </c>
      <c r="C115" s="72" t="s">
        <v>9042</v>
      </c>
      <c r="D115" s="72">
        <v>56.337772000000001</v>
      </c>
      <c r="E115" s="72">
        <v>10.627791</v>
      </c>
      <c r="F115" s="72" t="s">
        <v>1600</v>
      </c>
      <c r="G115" s="72" t="s">
        <v>4</v>
      </c>
      <c r="H115" s="72" t="s">
        <v>5</v>
      </c>
      <c r="I115" s="79">
        <v>5400</v>
      </c>
      <c r="J115" s="79">
        <v>4000</v>
      </c>
      <c r="K115" s="79">
        <f t="shared" si="7"/>
        <v>4700</v>
      </c>
      <c r="L115" s="79"/>
      <c r="M115" s="72"/>
      <c r="N115" s="79" t="s">
        <v>9241</v>
      </c>
      <c r="O115" s="72" t="s">
        <v>9089</v>
      </c>
      <c r="P115" s="81" t="s">
        <v>5792</v>
      </c>
      <c r="Q115" s="72" t="s">
        <v>9003</v>
      </c>
      <c r="R115" s="72" t="s">
        <v>2442</v>
      </c>
      <c r="S115" s="72">
        <v>3.95</v>
      </c>
      <c r="T115" s="72" t="s">
        <v>1373</v>
      </c>
      <c r="U115" s="72"/>
      <c r="V115" s="79"/>
      <c r="W115" s="72">
        <v>291.39999999999998</v>
      </c>
      <c r="X115" s="78">
        <v>4.72</v>
      </c>
      <c r="Y115" s="78">
        <v>-13.1</v>
      </c>
      <c r="Z115" s="78">
        <v>16.2</v>
      </c>
      <c r="AA115" s="72"/>
      <c r="AB115" s="78">
        <v>42.3</v>
      </c>
      <c r="AC115" s="78">
        <v>15.1</v>
      </c>
      <c r="AD115" s="72"/>
      <c r="AE115" s="78">
        <f t="shared" si="12"/>
        <v>3.2682119205298013</v>
      </c>
      <c r="AF115" s="72"/>
      <c r="AG115" s="72"/>
      <c r="AH115" s="78">
        <f t="shared" si="9"/>
        <v>1.6197666437886067</v>
      </c>
      <c r="AI115" s="72">
        <v>1</v>
      </c>
      <c r="AJ115" s="72"/>
      <c r="AK115" s="72" t="s">
        <v>8987</v>
      </c>
      <c r="AL115" s="72" t="s">
        <v>9159</v>
      </c>
      <c r="AM115" s="72">
        <v>2</v>
      </c>
      <c r="AN115" s="72" t="s">
        <v>8997</v>
      </c>
    </row>
    <row r="116" spans="1:40" x14ac:dyDescent="0.15">
      <c r="A116" s="79">
        <v>115</v>
      </c>
      <c r="B116" s="72" t="s">
        <v>110</v>
      </c>
      <c r="C116" s="72" t="s">
        <v>9042</v>
      </c>
      <c r="D116" s="72">
        <v>56.399836999999998</v>
      </c>
      <c r="E116" s="72">
        <v>10.713417</v>
      </c>
      <c r="F116" s="72" t="s">
        <v>1600</v>
      </c>
      <c r="G116" s="72" t="s">
        <v>4</v>
      </c>
      <c r="H116" s="72" t="s">
        <v>5</v>
      </c>
      <c r="I116" s="79">
        <v>5255</v>
      </c>
      <c r="J116" s="79">
        <v>4175</v>
      </c>
      <c r="K116" s="79">
        <f t="shared" si="7"/>
        <v>4715</v>
      </c>
      <c r="L116" s="79"/>
      <c r="M116" s="72"/>
      <c r="N116" s="79" t="s">
        <v>9251</v>
      </c>
      <c r="O116" s="72"/>
      <c r="P116" s="72" t="s">
        <v>9252</v>
      </c>
      <c r="Q116" s="72"/>
      <c r="R116" s="72" t="s">
        <v>2442</v>
      </c>
      <c r="S116" s="72"/>
      <c r="T116" s="72" t="s">
        <v>9043</v>
      </c>
      <c r="U116" s="72"/>
      <c r="V116" s="79"/>
      <c r="W116" s="72">
        <v>510.8</v>
      </c>
      <c r="X116" s="78">
        <v>9.33</v>
      </c>
      <c r="Y116" s="78">
        <v>-12.2</v>
      </c>
      <c r="Z116" s="78">
        <v>14.6</v>
      </c>
      <c r="AA116" s="72"/>
      <c r="AB116" s="78">
        <v>43.9</v>
      </c>
      <c r="AC116" s="78">
        <v>15.7</v>
      </c>
      <c r="AD116" s="72"/>
      <c r="AE116" s="78">
        <f t="shared" si="12"/>
        <v>3.2622080679405521</v>
      </c>
      <c r="AF116" s="72"/>
      <c r="AG116" s="72"/>
      <c r="AH116" s="78">
        <f t="shared" si="9"/>
        <v>1.8265465935787002</v>
      </c>
      <c r="AI116" s="72">
        <v>1</v>
      </c>
      <c r="AJ116" s="72"/>
      <c r="AK116" s="72" t="s">
        <v>8987</v>
      </c>
      <c r="AL116" s="72" t="s">
        <v>9159</v>
      </c>
      <c r="AM116" s="72">
        <v>2</v>
      </c>
      <c r="AN116" s="72" t="s">
        <v>8997</v>
      </c>
    </row>
    <row r="117" spans="1:40" x14ac:dyDescent="0.15">
      <c r="A117" s="79">
        <v>116</v>
      </c>
      <c r="B117" s="72" t="s">
        <v>110</v>
      </c>
      <c r="C117" s="72" t="s">
        <v>9042</v>
      </c>
      <c r="D117" s="72">
        <v>56.399836999999998</v>
      </c>
      <c r="E117" s="72">
        <v>10.713417</v>
      </c>
      <c r="F117" s="72" t="s">
        <v>1600</v>
      </c>
      <c r="G117" s="72" t="s">
        <v>4</v>
      </c>
      <c r="H117" s="72" t="s">
        <v>5</v>
      </c>
      <c r="I117" s="79">
        <v>5225</v>
      </c>
      <c r="J117" s="79">
        <v>4040</v>
      </c>
      <c r="K117" s="79">
        <f t="shared" si="7"/>
        <v>4632.5</v>
      </c>
      <c r="L117" s="79"/>
      <c r="M117" s="72"/>
      <c r="N117" s="79" t="s">
        <v>9253</v>
      </c>
      <c r="O117" s="72" t="s">
        <v>9001</v>
      </c>
      <c r="P117" s="83" t="s">
        <v>9002</v>
      </c>
      <c r="Q117" s="72" t="s">
        <v>9003</v>
      </c>
      <c r="R117" s="72" t="s">
        <v>9004</v>
      </c>
      <c r="S117" s="72">
        <v>3.8</v>
      </c>
      <c r="T117" s="72" t="s">
        <v>9254</v>
      </c>
      <c r="U117" s="72"/>
      <c r="V117" s="79"/>
      <c r="W117" s="72">
        <v>444.7</v>
      </c>
      <c r="X117" s="78">
        <v>12.28</v>
      </c>
      <c r="Y117" s="78">
        <v>-12</v>
      </c>
      <c r="Z117" s="78">
        <v>15.1</v>
      </c>
      <c r="AA117" s="72"/>
      <c r="AB117" s="78">
        <v>44.2</v>
      </c>
      <c r="AC117" s="78">
        <v>15.9</v>
      </c>
      <c r="AD117" s="72"/>
      <c r="AE117" s="78">
        <f t="shared" si="12"/>
        <v>3.2431865828092246</v>
      </c>
      <c r="AF117" s="72"/>
      <c r="AG117" s="72"/>
      <c r="AH117" s="78">
        <f t="shared" si="9"/>
        <v>2.7614121879919047</v>
      </c>
      <c r="AI117" s="72">
        <v>1</v>
      </c>
      <c r="AJ117" s="72"/>
      <c r="AK117" s="72" t="s">
        <v>8987</v>
      </c>
      <c r="AL117" s="72" t="s">
        <v>9159</v>
      </c>
      <c r="AM117" s="72">
        <v>2</v>
      </c>
      <c r="AN117" s="72" t="s">
        <v>8997</v>
      </c>
    </row>
    <row r="118" spans="1:40" x14ac:dyDescent="0.15">
      <c r="A118" s="79">
        <v>117</v>
      </c>
      <c r="B118" s="72" t="s">
        <v>142</v>
      </c>
      <c r="C118" s="72" t="s">
        <v>9042</v>
      </c>
      <c r="D118" s="72">
        <v>56.716667000000001</v>
      </c>
      <c r="E118" s="72">
        <v>10.166667</v>
      </c>
      <c r="F118" s="72" t="s">
        <v>1600</v>
      </c>
      <c r="G118" s="72" t="s">
        <v>625</v>
      </c>
      <c r="H118" s="72" t="s">
        <v>626</v>
      </c>
      <c r="I118" s="79">
        <v>5205</v>
      </c>
      <c r="J118" s="79">
        <v>2800</v>
      </c>
      <c r="K118" s="79">
        <f t="shared" si="7"/>
        <v>4002.5</v>
      </c>
      <c r="L118" s="72"/>
      <c r="M118" s="79"/>
      <c r="N118" s="79">
        <v>100</v>
      </c>
      <c r="O118" s="72" t="s">
        <v>9149</v>
      </c>
      <c r="P118" s="81" t="s">
        <v>5445</v>
      </c>
      <c r="Q118" s="72" t="s">
        <v>2427</v>
      </c>
      <c r="R118" s="72" t="s">
        <v>9004</v>
      </c>
      <c r="S118" s="72">
        <v>3.6</v>
      </c>
      <c r="T118" s="72" t="s">
        <v>9178</v>
      </c>
      <c r="U118" s="72"/>
      <c r="V118" s="72"/>
      <c r="W118" s="72">
        <v>102.29</v>
      </c>
      <c r="X118" s="78">
        <v>10</v>
      </c>
      <c r="Y118" s="78">
        <v>-8.5481872811605477</v>
      </c>
      <c r="Z118" s="78">
        <v>7.7739231169488026</v>
      </c>
      <c r="AA118" s="78">
        <v>1.4285260935947526</v>
      </c>
      <c r="AB118" s="78">
        <v>42.468920393365281</v>
      </c>
      <c r="AC118" s="78">
        <v>15.371381067918659</v>
      </c>
      <c r="AD118" s="78">
        <v>0.39457779226131223</v>
      </c>
      <c r="AE118" s="78">
        <f t="shared" si="12"/>
        <v>3.223332605790922</v>
      </c>
      <c r="AF118" s="91">
        <f>AB118/AD118*2.669703</f>
        <v>287.34360221125183</v>
      </c>
      <c r="AG118" s="91">
        <f>AC118/AD118*2.289262</f>
        <v>89.181700684769751</v>
      </c>
      <c r="AH118" s="78">
        <f t="shared" si="9"/>
        <v>9.7761266986020132</v>
      </c>
      <c r="AI118" s="72">
        <v>1</v>
      </c>
      <c r="AJ118" s="72">
        <v>0</v>
      </c>
      <c r="AK118" s="72" t="s">
        <v>8987</v>
      </c>
      <c r="AL118" s="72" t="s">
        <v>9179</v>
      </c>
      <c r="AM118" s="72">
        <v>1</v>
      </c>
      <c r="AN118" s="79" t="s">
        <v>8989</v>
      </c>
    </row>
    <row r="119" spans="1:40" x14ac:dyDescent="0.15">
      <c r="A119" s="79">
        <v>118</v>
      </c>
      <c r="B119" s="72" t="s">
        <v>142</v>
      </c>
      <c r="C119" s="72" t="s">
        <v>9042</v>
      </c>
      <c r="D119" s="72">
        <v>56.716667000000001</v>
      </c>
      <c r="E119" s="72">
        <v>10.166667</v>
      </c>
      <c r="F119" s="72" t="s">
        <v>1600</v>
      </c>
      <c r="G119" s="72" t="s">
        <v>625</v>
      </c>
      <c r="H119" s="72" t="s">
        <v>626</v>
      </c>
      <c r="I119" s="79">
        <v>5205</v>
      </c>
      <c r="J119" s="79">
        <v>2800</v>
      </c>
      <c r="K119" s="79">
        <f t="shared" si="7"/>
        <v>4002.5</v>
      </c>
      <c r="L119" s="72"/>
      <c r="M119" s="79"/>
      <c r="N119" s="79">
        <v>101</v>
      </c>
      <c r="O119" s="72" t="s">
        <v>9149</v>
      </c>
      <c r="P119" s="81" t="s">
        <v>5445</v>
      </c>
      <c r="Q119" s="72" t="s">
        <v>2427</v>
      </c>
      <c r="R119" s="72" t="s">
        <v>9004</v>
      </c>
      <c r="S119" s="72">
        <v>3.6</v>
      </c>
      <c r="T119" s="72" t="s">
        <v>9180</v>
      </c>
      <c r="U119" s="72"/>
      <c r="V119" s="72"/>
      <c r="W119" s="72">
        <v>160.13999999999999</v>
      </c>
      <c r="X119" s="78">
        <v>15.4</v>
      </c>
      <c r="Y119" s="78">
        <v>-8.7840786470639678</v>
      </c>
      <c r="Z119" s="78">
        <v>8.28536836891017</v>
      </c>
      <c r="AA119" s="78">
        <v>4.5140369154593332</v>
      </c>
      <c r="AB119" s="78">
        <v>41.801923909381728</v>
      </c>
      <c r="AC119" s="78">
        <v>15.261623888103415</v>
      </c>
      <c r="AD119" s="78">
        <v>0.40040037757873875</v>
      </c>
      <c r="AE119" s="78">
        <f t="shared" si="12"/>
        <v>3.1955256914454466</v>
      </c>
      <c r="AF119" s="91">
        <f>AB119/AD119*2.669703</f>
        <v>278.71782324856139</v>
      </c>
      <c r="AG119" s="91">
        <f>AC119/AD119*2.289262</f>
        <v>87.257299397668206</v>
      </c>
      <c r="AH119" s="78">
        <f t="shared" si="9"/>
        <v>9.6165854876982646</v>
      </c>
      <c r="AI119" s="72">
        <v>1</v>
      </c>
      <c r="AJ119" s="72">
        <v>0</v>
      </c>
      <c r="AK119" s="72" t="s">
        <v>8987</v>
      </c>
      <c r="AL119" s="72" t="s">
        <v>9179</v>
      </c>
      <c r="AM119" s="72">
        <v>1</v>
      </c>
      <c r="AN119" s="79" t="s">
        <v>8989</v>
      </c>
    </row>
    <row r="120" spans="1:40" x14ac:dyDescent="0.15">
      <c r="A120" s="79">
        <v>119</v>
      </c>
      <c r="B120" s="72" t="s">
        <v>142</v>
      </c>
      <c r="C120" s="72" t="s">
        <v>9042</v>
      </c>
      <c r="D120" s="72">
        <v>56.716667000000001</v>
      </c>
      <c r="E120" s="72">
        <v>10.166667</v>
      </c>
      <c r="F120" s="72" t="s">
        <v>1600</v>
      </c>
      <c r="G120" s="72" t="s">
        <v>625</v>
      </c>
      <c r="H120" s="72" t="s">
        <v>626</v>
      </c>
      <c r="I120" s="79">
        <v>5205</v>
      </c>
      <c r="J120" s="79">
        <v>2800</v>
      </c>
      <c r="K120" s="79">
        <f t="shared" si="7"/>
        <v>4002.5</v>
      </c>
      <c r="L120" s="72"/>
      <c r="M120" s="79"/>
      <c r="N120" s="79">
        <v>102</v>
      </c>
      <c r="O120" s="72" t="s">
        <v>9181</v>
      </c>
      <c r="P120" s="72"/>
      <c r="Q120" s="72" t="s">
        <v>2400</v>
      </c>
      <c r="R120" s="72" t="s">
        <v>9004</v>
      </c>
      <c r="S120" s="72">
        <v>3.2</v>
      </c>
      <c r="T120" s="72" t="s">
        <v>9182</v>
      </c>
      <c r="U120" s="72"/>
      <c r="V120" s="72"/>
      <c r="W120" s="72">
        <v>124.34</v>
      </c>
      <c r="X120" s="78">
        <v>7.87</v>
      </c>
      <c r="Y120" s="78">
        <v>-10.786718362967173</v>
      </c>
      <c r="Z120" s="78">
        <v>7.2759896280040284</v>
      </c>
      <c r="AA120" s="78">
        <v>4.7167898111288693</v>
      </c>
      <c r="AB120" s="78">
        <v>41.621035325222181</v>
      </c>
      <c r="AC120" s="78">
        <v>14.833018112869002</v>
      </c>
      <c r="AD120" s="78">
        <v>0.44479343225694673</v>
      </c>
      <c r="AE120" s="78">
        <f t="shared" si="12"/>
        <v>3.2736341435438643</v>
      </c>
      <c r="AF120" s="91">
        <f>AB120/AD120*2.669703</f>
        <v>249.81439655489933</v>
      </c>
      <c r="AG120" s="78">
        <f>AC120/AD120*2.289262</f>
        <v>76.342549706279712</v>
      </c>
      <c r="AH120" s="78">
        <f t="shared" si="9"/>
        <v>6.3294193340839637</v>
      </c>
      <c r="AI120" s="72">
        <v>1</v>
      </c>
      <c r="AJ120" s="72">
        <v>0</v>
      </c>
      <c r="AK120" s="72" t="s">
        <v>8987</v>
      </c>
      <c r="AL120" s="72" t="s">
        <v>9179</v>
      </c>
      <c r="AM120" s="72">
        <v>1</v>
      </c>
      <c r="AN120" s="79" t="s">
        <v>8989</v>
      </c>
    </row>
    <row r="121" spans="1:40" x14ac:dyDescent="0.15">
      <c r="A121" s="79">
        <v>120</v>
      </c>
      <c r="B121" s="72" t="s">
        <v>142</v>
      </c>
      <c r="C121" s="72" t="s">
        <v>9042</v>
      </c>
      <c r="D121" s="72">
        <v>56.716667000000001</v>
      </c>
      <c r="E121" s="72">
        <v>10.166667</v>
      </c>
      <c r="F121" s="72" t="s">
        <v>1600</v>
      </c>
      <c r="G121" s="72" t="s">
        <v>625</v>
      </c>
      <c r="H121" s="72" t="s">
        <v>626</v>
      </c>
      <c r="I121" s="79">
        <v>5205</v>
      </c>
      <c r="J121" s="79">
        <v>2800</v>
      </c>
      <c r="K121" s="79">
        <f t="shared" si="7"/>
        <v>4002.5</v>
      </c>
      <c r="L121" s="72"/>
      <c r="M121" s="79"/>
      <c r="N121" s="79">
        <v>103</v>
      </c>
      <c r="O121" s="72" t="s">
        <v>9181</v>
      </c>
      <c r="P121" s="72"/>
      <c r="Q121" s="72" t="s">
        <v>2400</v>
      </c>
      <c r="R121" s="72" t="s">
        <v>9004</v>
      </c>
      <c r="S121" s="72">
        <v>3.2</v>
      </c>
      <c r="T121" s="72" t="s">
        <v>9183</v>
      </c>
      <c r="U121" s="72"/>
      <c r="V121" s="72"/>
      <c r="W121" s="72">
        <v>171.25</v>
      </c>
      <c r="X121" s="78">
        <v>10</v>
      </c>
      <c r="Y121" s="78">
        <v>-10.608825080829263</v>
      </c>
      <c r="Z121" s="78">
        <v>6.5698749014702837</v>
      </c>
      <c r="AA121" s="78">
        <v>2.8930922229523555</v>
      </c>
      <c r="AB121" s="78">
        <v>38.686989194097329</v>
      </c>
      <c r="AC121" s="78">
        <v>14.374653199599225</v>
      </c>
      <c r="AD121" s="91">
        <v>0.34456122962218927</v>
      </c>
      <c r="AE121" s="78">
        <f t="shared" si="12"/>
        <v>3.1398893663539149</v>
      </c>
      <c r="AF121" s="91">
        <f>AB121/AD121*2.669703</f>
        <v>299.75157456251992</v>
      </c>
      <c r="AG121" s="91">
        <f>AC121/AD121*2.289262</f>
        <v>95.50507864481375</v>
      </c>
      <c r="AH121" s="78">
        <f t="shared" si="9"/>
        <v>5.8394160583941606</v>
      </c>
      <c r="AI121" s="72">
        <v>1</v>
      </c>
      <c r="AJ121" s="72">
        <v>0</v>
      </c>
      <c r="AK121" s="72" t="s">
        <v>8987</v>
      </c>
      <c r="AL121" s="72" t="s">
        <v>9179</v>
      </c>
      <c r="AM121" s="72">
        <v>1</v>
      </c>
      <c r="AN121" s="79" t="s">
        <v>8989</v>
      </c>
    </row>
    <row r="122" spans="1:40" x14ac:dyDescent="0.15">
      <c r="A122" s="79">
        <v>121</v>
      </c>
      <c r="B122" s="72" t="s">
        <v>142</v>
      </c>
      <c r="C122" s="72" t="s">
        <v>9042</v>
      </c>
      <c r="D122" s="72">
        <v>56.716667000000001</v>
      </c>
      <c r="E122" s="72">
        <v>10.166667</v>
      </c>
      <c r="F122" s="72" t="s">
        <v>1600</v>
      </c>
      <c r="G122" s="72" t="s">
        <v>625</v>
      </c>
      <c r="H122" s="72" t="s">
        <v>626</v>
      </c>
      <c r="I122" s="79">
        <v>5205</v>
      </c>
      <c r="J122" s="79">
        <v>2800</v>
      </c>
      <c r="K122" s="79">
        <f t="shared" si="7"/>
        <v>4002.5</v>
      </c>
      <c r="L122" s="72"/>
      <c r="M122" s="79"/>
      <c r="N122" s="79">
        <v>104</v>
      </c>
      <c r="O122" s="72" t="s">
        <v>9181</v>
      </c>
      <c r="P122" s="72"/>
      <c r="Q122" s="72" t="s">
        <v>2400</v>
      </c>
      <c r="R122" s="72" t="s">
        <v>9004</v>
      </c>
      <c r="S122" s="72">
        <v>3.2</v>
      </c>
      <c r="T122" s="72" t="s">
        <v>9184</v>
      </c>
      <c r="U122" s="72"/>
      <c r="V122" s="72"/>
      <c r="W122" s="72">
        <v>751.29</v>
      </c>
      <c r="X122" s="78">
        <v>71.599999999999994</v>
      </c>
      <c r="Y122" s="78">
        <v>-11.197091359022295</v>
      </c>
      <c r="Z122" s="78">
        <v>7.3125214317155542</v>
      </c>
      <c r="AA122" s="78">
        <v>1.4242122021975288</v>
      </c>
      <c r="AB122" s="78">
        <v>35.234789930328859</v>
      </c>
      <c r="AC122" s="78">
        <v>12.765437257668481</v>
      </c>
      <c r="AD122" s="91">
        <v>0.34400059827908164</v>
      </c>
      <c r="AE122" s="78">
        <f t="shared" si="12"/>
        <v>3.2201995191369543</v>
      </c>
      <c r="AF122" s="91">
        <f>AB122/AD122*2.669703</f>
        <v>273.44843250840603</v>
      </c>
      <c r="AG122" s="91">
        <f>AC122/AD122*2.289262</f>
        <v>84.951684891129773</v>
      </c>
      <c r="AH122" s="78">
        <f t="shared" si="9"/>
        <v>9.5302745943643608</v>
      </c>
      <c r="AI122" s="72">
        <v>1</v>
      </c>
      <c r="AJ122" s="72">
        <v>0</v>
      </c>
      <c r="AK122" s="72" t="s">
        <v>8987</v>
      </c>
      <c r="AL122" s="72" t="s">
        <v>9179</v>
      </c>
      <c r="AM122" s="72">
        <v>1</v>
      </c>
      <c r="AN122" s="79" t="s">
        <v>8989</v>
      </c>
    </row>
    <row r="123" spans="1:40" x14ac:dyDescent="0.15">
      <c r="A123" s="79">
        <v>122</v>
      </c>
      <c r="B123" s="72" t="s">
        <v>142</v>
      </c>
      <c r="C123" s="72" t="s">
        <v>9042</v>
      </c>
      <c r="D123" s="72">
        <v>56.716667000000001</v>
      </c>
      <c r="E123" s="72">
        <v>10.166667</v>
      </c>
      <c r="F123" s="72" t="s">
        <v>1600</v>
      </c>
      <c r="G123" s="72" t="s">
        <v>625</v>
      </c>
      <c r="H123" s="72" t="s">
        <v>626</v>
      </c>
      <c r="I123" s="79">
        <v>5205</v>
      </c>
      <c r="J123" s="79">
        <v>2800</v>
      </c>
      <c r="K123" s="79">
        <f t="shared" si="7"/>
        <v>4002.5</v>
      </c>
      <c r="L123" s="79"/>
      <c r="M123" s="72"/>
      <c r="N123" s="79">
        <v>284453</v>
      </c>
      <c r="O123" s="72" t="s">
        <v>9089</v>
      </c>
      <c r="P123" s="81" t="s">
        <v>5792</v>
      </c>
      <c r="Q123" s="72" t="s">
        <v>9003</v>
      </c>
      <c r="R123" s="72" t="s">
        <v>2442</v>
      </c>
      <c r="S123" s="72">
        <v>3.95</v>
      </c>
      <c r="T123" s="72" t="s">
        <v>1263</v>
      </c>
      <c r="U123" s="72" t="s">
        <v>481</v>
      </c>
      <c r="V123" s="72"/>
      <c r="W123" s="72" t="s">
        <v>8992</v>
      </c>
      <c r="X123" s="72" t="s">
        <v>8992</v>
      </c>
      <c r="Y123" s="78">
        <v>-16.7</v>
      </c>
      <c r="Z123" s="78">
        <v>12.1</v>
      </c>
      <c r="AA123" s="72"/>
      <c r="AB123" s="78">
        <v>23.7</v>
      </c>
      <c r="AC123" s="78">
        <v>7.8</v>
      </c>
      <c r="AD123" s="72"/>
      <c r="AE123" s="78">
        <f t="shared" si="12"/>
        <v>3.5448717948717943</v>
      </c>
      <c r="AF123" s="72"/>
      <c r="AG123" s="72"/>
      <c r="AH123" s="72" t="s">
        <v>8992</v>
      </c>
      <c r="AI123" s="72">
        <v>1</v>
      </c>
      <c r="AJ123" s="72"/>
      <c r="AK123" s="72" t="s">
        <v>2690</v>
      </c>
      <c r="AL123" s="72"/>
      <c r="AM123" s="72">
        <v>2</v>
      </c>
      <c r="AN123" s="72" t="s">
        <v>8997</v>
      </c>
    </row>
    <row r="124" spans="1:40" x14ac:dyDescent="0.15">
      <c r="A124" s="79">
        <v>123</v>
      </c>
      <c r="B124" s="72" t="s">
        <v>142</v>
      </c>
      <c r="C124" s="72" t="s">
        <v>9042</v>
      </c>
      <c r="D124" s="72">
        <v>56.716667000000001</v>
      </c>
      <c r="E124" s="72">
        <v>10.166667</v>
      </c>
      <c r="F124" s="72" t="s">
        <v>1600</v>
      </c>
      <c r="G124" s="72" t="s">
        <v>625</v>
      </c>
      <c r="H124" s="72" t="s">
        <v>626</v>
      </c>
      <c r="I124" s="79">
        <v>5205</v>
      </c>
      <c r="J124" s="79">
        <v>2800</v>
      </c>
      <c r="K124" s="79">
        <f t="shared" si="7"/>
        <v>4002.5</v>
      </c>
      <c r="L124" s="72"/>
      <c r="M124" s="79"/>
      <c r="N124" s="79" t="s">
        <v>9102</v>
      </c>
      <c r="O124" s="72" t="s">
        <v>9103</v>
      </c>
      <c r="P124" s="81" t="s">
        <v>9104</v>
      </c>
      <c r="Q124" s="72" t="s">
        <v>2400</v>
      </c>
      <c r="R124" s="72" t="s">
        <v>9004</v>
      </c>
      <c r="S124" s="72">
        <v>3.3</v>
      </c>
      <c r="T124" s="72" t="s">
        <v>9105</v>
      </c>
      <c r="U124" s="72"/>
      <c r="V124" s="79">
        <v>25</v>
      </c>
      <c r="W124" s="72">
        <v>80.599999999999994</v>
      </c>
      <c r="X124" s="72" t="s">
        <v>8992</v>
      </c>
      <c r="Y124" s="78">
        <v>-14.23</v>
      </c>
      <c r="Z124" s="78">
        <v>8.08</v>
      </c>
      <c r="AA124" s="72"/>
      <c r="AB124" s="78">
        <v>35.5</v>
      </c>
      <c r="AC124" s="78">
        <v>12.9</v>
      </c>
      <c r="AD124" s="72"/>
      <c r="AE124" s="78">
        <f t="shared" si="12"/>
        <v>3.2105943152454781</v>
      </c>
      <c r="AF124" s="72"/>
      <c r="AG124" s="72"/>
      <c r="AH124" s="72" t="s">
        <v>8992</v>
      </c>
      <c r="AI124" s="72">
        <v>1</v>
      </c>
      <c r="AJ124" s="72"/>
      <c r="AK124" s="72" t="s">
        <v>983</v>
      </c>
      <c r="AL124" s="72" t="s">
        <v>9101</v>
      </c>
      <c r="AM124" s="72">
        <v>1</v>
      </c>
      <c r="AN124" s="79" t="s">
        <v>8989</v>
      </c>
    </row>
    <row r="125" spans="1:40" x14ac:dyDescent="0.15">
      <c r="A125" s="79">
        <v>124</v>
      </c>
      <c r="B125" s="72" t="s">
        <v>142</v>
      </c>
      <c r="C125" s="72" t="s">
        <v>9042</v>
      </c>
      <c r="D125" s="72">
        <v>56.716667000000001</v>
      </c>
      <c r="E125" s="72">
        <v>10.166667</v>
      </c>
      <c r="F125" s="72" t="s">
        <v>1600</v>
      </c>
      <c r="G125" s="72" t="s">
        <v>11</v>
      </c>
      <c r="H125" s="72" t="s">
        <v>12</v>
      </c>
      <c r="I125" s="79">
        <v>3900</v>
      </c>
      <c r="J125" s="79">
        <v>2800</v>
      </c>
      <c r="K125" s="79">
        <f t="shared" si="7"/>
        <v>3350</v>
      </c>
      <c r="L125" s="72"/>
      <c r="M125" s="79"/>
      <c r="N125" s="79" t="s">
        <v>9636</v>
      </c>
      <c r="O125" s="72" t="s">
        <v>9637</v>
      </c>
      <c r="P125" s="81" t="s">
        <v>9638</v>
      </c>
      <c r="Q125" s="72" t="s">
        <v>2432</v>
      </c>
      <c r="R125" s="72" t="s">
        <v>9318</v>
      </c>
      <c r="S125" s="72">
        <v>3</v>
      </c>
      <c r="T125" s="72" t="s">
        <v>9639</v>
      </c>
      <c r="U125" s="72" t="s">
        <v>481</v>
      </c>
      <c r="V125" s="79">
        <v>35</v>
      </c>
      <c r="W125" s="72">
        <v>116.2</v>
      </c>
      <c r="X125" s="72" t="s">
        <v>8992</v>
      </c>
      <c r="Y125" s="78">
        <v>-27.743072899999998</v>
      </c>
      <c r="Z125" s="78">
        <v>5.2589763199999995</v>
      </c>
      <c r="AA125" s="72"/>
      <c r="AB125" s="78">
        <v>40.090000000000003</v>
      </c>
      <c r="AC125" s="78">
        <v>13.1</v>
      </c>
      <c r="AD125" s="72"/>
      <c r="AE125" s="78">
        <f t="shared" si="12"/>
        <v>3.5703562340966926</v>
      </c>
      <c r="AF125" s="72"/>
      <c r="AG125" s="72"/>
      <c r="AH125" s="72" t="s">
        <v>8992</v>
      </c>
      <c r="AI125" s="72">
        <v>1</v>
      </c>
      <c r="AJ125" s="72"/>
      <c r="AK125" s="72" t="s">
        <v>983</v>
      </c>
      <c r="AL125" s="72" t="s">
        <v>9101</v>
      </c>
      <c r="AM125" s="72">
        <v>1</v>
      </c>
      <c r="AN125" s="79" t="s">
        <v>8989</v>
      </c>
    </row>
    <row r="126" spans="1:40" x14ac:dyDescent="0.15">
      <c r="A126" s="79">
        <v>125</v>
      </c>
      <c r="B126" s="72" t="s">
        <v>142</v>
      </c>
      <c r="C126" s="72" t="s">
        <v>9042</v>
      </c>
      <c r="D126" s="72">
        <v>56.716667000000001</v>
      </c>
      <c r="E126" s="72">
        <v>10.166667</v>
      </c>
      <c r="F126" s="72" t="s">
        <v>1600</v>
      </c>
      <c r="G126" s="72" t="s">
        <v>625</v>
      </c>
      <c r="H126" s="72" t="s">
        <v>626</v>
      </c>
      <c r="I126" s="79">
        <v>5205</v>
      </c>
      <c r="J126" s="79">
        <v>2800</v>
      </c>
      <c r="K126" s="79">
        <f t="shared" si="7"/>
        <v>4002.5</v>
      </c>
      <c r="L126" s="72"/>
      <c r="M126" s="79"/>
      <c r="N126" s="79" t="s">
        <v>9188</v>
      </c>
      <c r="O126" s="72" t="s">
        <v>9149</v>
      </c>
      <c r="P126" s="81" t="s">
        <v>5445</v>
      </c>
      <c r="Q126" s="72" t="s">
        <v>2427</v>
      </c>
      <c r="R126" s="72" t="s">
        <v>9004</v>
      </c>
      <c r="S126" s="72">
        <v>3.6</v>
      </c>
      <c r="T126" s="72" t="s">
        <v>9189</v>
      </c>
      <c r="U126" s="72"/>
      <c r="V126" s="72"/>
      <c r="W126" s="72">
        <v>122.35</v>
      </c>
      <c r="X126" s="78">
        <v>13.46</v>
      </c>
      <c r="Y126" s="78">
        <v>-8.5379523252019283</v>
      </c>
      <c r="Z126" s="78">
        <v>7.7223782432188415</v>
      </c>
      <c r="AA126" s="78">
        <v>5.4551683578857535E-2</v>
      </c>
      <c r="AB126" s="78">
        <v>42.789792503578028</v>
      </c>
      <c r="AC126" s="78">
        <v>15.201723612956478</v>
      </c>
      <c r="AD126" s="78">
        <v>0.41295333640052456</v>
      </c>
      <c r="AE126" s="78">
        <f t="shared" si="12"/>
        <v>3.2839318657891865</v>
      </c>
      <c r="AF126" s="91">
        <f>AB126/AD126*2.669703</f>
        <v>276.63183063711085</v>
      </c>
      <c r="AG126" s="91">
        <f>AC126/AD126*2.289262</f>
        <v>84.272786133614503</v>
      </c>
      <c r="AH126" s="78">
        <f>X126/W126*100</f>
        <v>11.001225991009401</v>
      </c>
      <c r="AI126" s="72">
        <v>1</v>
      </c>
      <c r="AJ126" s="72">
        <v>0</v>
      </c>
      <c r="AK126" s="72" t="s">
        <v>8987</v>
      </c>
      <c r="AL126" s="72" t="s">
        <v>9179</v>
      </c>
      <c r="AM126" s="72">
        <v>1</v>
      </c>
      <c r="AN126" s="79" t="s">
        <v>8989</v>
      </c>
    </row>
    <row r="127" spans="1:40" x14ac:dyDescent="0.15">
      <c r="A127" s="79">
        <v>126</v>
      </c>
      <c r="B127" s="72" t="s">
        <v>142</v>
      </c>
      <c r="C127" s="72" t="s">
        <v>9042</v>
      </c>
      <c r="D127" s="72">
        <v>56.716667000000001</v>
      </c>
      <c r="E127" s="72">
        <v>10.166667</v>
      </c>
      <c r="F127" s="72" t="s">
        <v>1600</v>
      </c>
      <c r="G127" s="72" t="s">
        <v>625</v>
      </c>
      <c r="H127" s="72" t="s">
        <v>626</v>
      </c>
      <c r="I127" s="79">
        <v>5205</v>
      </c>
      <c r="J127" s="79">
        <v>2800</v>
      </c>
      <c r="K127" s="79">
        <f t="shared" si="7"/>
        <v>4002.5</v>
      </c>
      <c r="L127" s="72"/>
      <c r="M127" s="79"/>
      <c r="N127" s="79" t="s">
        <v>9190</v>
      </c>
      <c r="O127" s="72" t="s">
        <v>9149</v>
      </c>
      <c r="P127" s="81" t="s">
        <v>5445</v>
      </c>
      <c r="Q127" s="72" t="s">
        <v>2427</v>
      </c>
      <c r="R127" s="72" t="s">
        <v>9004</v>
      </c>
      <c r="S127" s="72">
        <v>3.6</v>
      </c>
      <c r="T127" s="72" t="s">
        <v>9191</v>
      </c>
      <c r="U127" s="72"/>
      <c r="V127" s="72"/>
      <c r="W127" s="72">
        <v>126.42</v>
      </c>
      <c r="X127" s="78">
        <v>13.85</v>
      </c>
      <c r="Y127" s="78">
        <v>-8.804061180126034</v>
      </c>
      <c r="Z127" s="78">
        <v>8.1407424610659085</v>
      </c>
      <c r="AA127" s="78">
        <v>2.7507338068439582</v>
      </c>
      <c r="AB127" s="78">
        <v>41.348115674454277</v>
      </c>
      <c r="AC127" s="78">
        <v>15.175247120910841</v>
      </c>
      <c r="AD127" s="78">
        <v>0.41447944094182826</v>
      </c>
      <c r="AE127" s="78">
        <f t="shared" si="12"/>
        <v>3.1788258802317224</v>
      </c>
      <c r="AF127" s="91">
        <f>AB127/AD127*2.669703</f>
        <v>266.32729529262787</v>
      </c>
      <c r="AG127" s="91">
        <f>AC127/AD127*2.289262</f>
        <v>83.81625997074805</v>
      </c>
      <c r="AH127" s="78">
        <f>X127/W127*100</f>
        <v>10.955545008701154</v>
      </c>
      <c r="AI127" s="72">
        <v>1</v>
      </c>
      <c r="AJ127" s="72">
        <v>0</v>
      </c>
      <c r="AK127" s="72" t="s">
        <v>8987</v>
      </c>
      <c r="AL127" s="72" t="s">
        <v>9179</v>
      </c>
      <c r="AM127" s="72">
        <v>1</v>
      </c>
      <c r="AN127" s="79" t="s">
        <v>8989</v>
      </c>
    </row>
    <row r="128" spans="1:40" x14ac:dyDescent="0.15">
      <c r="A128" s="79">
        <v>127</v>
      </c>
      <c r="B128" s="72" t="s">
        <v>142</v>
      </c>
      <c r="C128" s="72" t="s">
        <v>9042</v>
      </c>
      <c r="D128" s="72">
        <v>56.716667000000001</v>
      </c>
      <c r="E128" s="72">
        <v>10.166667</v>
      </c>
      <c r="F128" s="72" t="s">
        <v>1600</v>
      </c>
      <c r="G128" s="72" t="s">
        <v>625</v>
      </c>
      <c r="H128" s="72" t="s">
        <v>626</v>
      </c>
      <c r="I128" s="79">
        <v>5205</v>
      </c>
      <c r="J128" s="79">
        <v>2800</v>
      </c>
      <c r="K128" s="79">
        <f t="shared" si="7"/>
        <v>4002.5</v>
      </c>
      <c r="L128" s="72"/>
      <c r="M128" s="79"/>
      <c r="N128" s="79" t="s">
        <v>9645</v>
      </c>
      <c r="O128" s="72" t="s">
        <v>9642</v>
      </c>
      <c r="P128" s="72"/>
      <c r="Q128" s="72" t="s">
        <v>2428</v>
      </c>
      <c r="R128" s="72" t="s">
        <v>9004</v>
      </c>
      <c r="S128" s="72">
        <v>3.4</v>
      </c>
      <c r="T128" s="72" t="s">
        <v>9172</v>
      </c>
      <c r="U128" s="72" t="s">
        <v>481</v>
      </c>
      <c r="V128" s="79">
        <v>15</v>
      </c>
      <c r="W128" s="72">
        <v>20</v>
      </c>
      <c r="X128" s="72" t="s">
        <v>8992</v>
      </c>
      <c r="Y128" s="78">
        <v>-18.5</v>
      </c>
      <c r="Z128" s="78">
        <v>11</v>
      </c>
      <c r="AA128" s="72"/>
      <c r="AB128" s="78">
        <v>41.2</v>
      </c>
      <c r="AC128" s="78">
        <v>14.6</v>
      </c>
      <c r="AD128" s="72"/>
      <c r="AE128" s="78">
        <f t="shared" si="12"/>
        <v>3.2922374429223744</v>
      </c>
      <c r="AF128" s="72"/>
      <c r="AG128" s="72"/>
      <c r="AH128" s="72" t="s">
        <v>8992</v>
      </c>
      <c r="AI128" s="72">
        <v>1</v>
      </c>
      <c r="AJ128" s="72"/>
      <c r="AK128" s="72" t="s">
        <v>983</v>
      </c>
      <c r="AL128" s="72" t="s">
        <v>9101</v>
      </c>
      <c r="AM128" s="72">
        <v>1</v>
      </c>
      <c r="AN128" s="79" t="s">
        <v>8989</v>
      </c>
    </row>
    <row r="129" spans="1:40" x14ac:dyDescent="0.15">
      <c r="A129" s="79">
        <v>128</v>
      </c>
      <c r="B129" s="72" t="s">
        <v>142</v>
      </c>
      <c r="C129" s="72" t="s">
        <v>9042</v>
      </c>
      <c r="D129" s="72">
        <v>56.716667000000001</v>
      </c>
      <c r="E129" s="72">
        <v>10.166667</v>
      </c>
      <c r="F129" s="72" t="s">
        <v>1600</v>
      </c>
      <c r="G129" s="72" t="s">
        <v>625</v>
      </c>
      <c r="H129" s="72" t="s">
        <v>626</v>
      </c>
      <c r="I129" s="79">
        <v>5205</v>
      </c>
      <c r="J129" s="79">
        <v>2800</v>
      </c>
      <c r="K129" s="79">
        <f t="shared" si="7"/>
        <v>4002.5</v>
      </c>
      <c r="L129" s="72"/>
      <c r="M129" s="79"/>
      <c r="N129" s="79" t="s">
        <v>9106</v>
      </c>
      <c r="O129" s="72" t="s">
        <v>9103</v>
      </c>
      <c r="P129" s="81" t="s">
        <v>9104</v>
      </c>
      <c r="Q129" s="72" t="s">
        <v>2400</v>
      </c>
      <c r="R129" s="72" t="s">
        <v>9004</v>
      </c>
      <c r="S129" s="72">
        <v>3.3</v>
      </c>
      <c r="T129" s="72" t="s">
        <v>9100</v>
      </c>
      <c r="U129" s="72" t="s">
        <v>469</v>
      </c>
      <c r="V129" s="79" t="s">
        <v>950</v>
      </c>
      <c r="W129" s="72">
        <v>110</v>
      </c>
      <c r="X129" s="72" t="s">
        <v>8992</v>
      </c>
      <c r="Y129" s="78">
        <v>-18.02</v>
      </c>
      <c r="Z129" s="78">
        <v>10.27</v>
      </c>
      <c r="AA129" s="72"/>
      <c r="AB129" s="78">
        <v>44.8</v>
      </c>
      <c r="AC129" s="78">
        <v>15.5</v>
      </c>
      <c r="AD129" s="72"/>
      <c r="AE129" s="78">
        <f t="shared" si="12"/>
        <v>3.3720430107526878</v>
      </c>
      <c r="AF129" s="72"/>
      <c r="AG129" s="72"/>
      <c r="AH129" s="72" t="s">
        <v>8992</v>
      </c>
      <c r="AI129" s="72">
        <v>1</v>
      </c>
      <c r="AJ129" s="72"/>
      <c r="AK129" s="72" t="s">
        <v>983</v>
      </c>
      <c r="AL129" s="72"/>
      <c r="AM129" s="72">
        <v>1</v>
      </c>
      <c r="AN129" s="79" t="s">
        <v>8989</v>
      </c>
    </row>
    <row r="130" spans="1:40" x14ac:dyDescent="0.15">
      <c r="A130" s="79">
        <v>129</v>
      </c>
      <c r="B130" s="72" t="s">
        <v>142</v>
      </c>
      <c r="C130" s="72" t="s">
        <v>9042</v>
      </c>
      <c r="D130" s="72">
        <v>56.716667000000001</v>
      </c>
      <c r="E130" s="72">
        <v>10.166667</v>
      </c>
      <c r="F130" s="72" t="s">
        <v>1600</v>
      </c>
      <c r="G130" s="72" t="s">
        <v>625</v>
      </c>
      <c r="H130" s="72" t="s">
        <v>626</v>
      </c>
      <c r="I130" s="79">
        <v>5205</v>
      </c>
      <c r="J130" s="79">
        <v>2800</v>
      </c>
      <c r="K130" s="79">
        <f t="shared" ref="K130:K193" si="14">MEDIAN(I130:J130)</f>
        <v>4002.5</v>
      </c>
      <c r="L130" s="72"/>
      <c r="M130" s="79"/>
      <c r="N130" s="79" t="s">
        <v>9599</v>
      </c>
      <c r="O130" s="72" t="s">
        <v>9181</v>
      </c>
      <c r="P130" s="72"/>
      <c r="Q130" s="72" t="s">
        <v>2400</v>
      </c>
      <c r="R130" s="72" t="s">
        <v>9004</v>
      </c>
      <c r="S130" s="72">
        <v>3.2</v>
      </c>
      <c r="T130" s="72" t="s">
        <v>9165</v>
      </c>
      <c r="U130" s="72" t="s">
        <v>481</v>
      </c>
      <c r="V130" s="79" t="s">
        <v>950</v>
      </c>
      <c r="W130" s="72">
        <v>80</v>
      </c>
      <c r="X130" s="72" t="s">
        <v>8992</v>
      </c>
      <c r="Y130" s="78">
        <v>-9.75</v>
      </c>
      <c r="Z130" s="78">
        <v>10.65</v>
      </c>
      <c r="AA130" s="72"/>
      <c r="AB130" s="78">
        <v>42.4</v>
      </c>
      <c r="AC130" s="78">
        <v>15</v>
      </c>
      <c r="AD130" s="72"/>
      <c r="AE130" s="78">
        <f t="shared" ref="AE130:AE161" si="15">AB130/AC130*14/12</f>
        <v>3.2977777777777777</v>
      </c>
      <c r="AF130" s="72"/>
      <c r="AG130" s="72"/>
      <c r="AH130" s="72" t="s">
        <v>8992</v>
      </c>
      <c r="AI130" s="72">
        <v>1</v>
      </c>
      <c r="AJ130" s="72"/>
      <c r="AK130" s="72" t="s">
        <v>983</v>
      </c>
      <c r="AL130" s="72"/>
      <c r="AM130" s="72">
        <v>1</v>
      </c>
      <c r="AN130" s="79" t="s">
        <v>8989</v>
      </c>
    </row>
    <row r="131" spans="1:40" x14ac:dyDescent="0.15">
      <c r="A131" s="79">
        <v>130</v>
      </c>
      <c r="B131" s="72" t="s">
        <v>142</v>
      </c>
      <c r="C131" s="72" t="s">
        <v>9042</v>
      </c>
      <c r="D131" s="72">
        <v>56.716667000000001</v>
      </c>
      <c r="E131" s="72">
        <v>10.166667</v>
      </c>
      <c r="F131" s="72" t="s">
        <v>1600</v>
      </c>
      <c r="G131" s="72" t="s">
        <v>625</v>
      </c>
      <c r="H131" s="72" t="s">
        <v>626</v>
      </c>
      <c r="I131" s="79">
        <v>5205</v>
      </c>
      <c r="J131" s="79">
        <v>2800</v>
      </c>
      <c r="K131" s="79">
        <f t="shared" si="14"/>
        <v>4002.5</v>
      </c>
      <c r="L131" s="72"/>
      <c r="M131" s="79"/>
      <c r="N131" s="79" t="s">
        <v>9107</v>
      </c>
      <c r="O131" s="72" t="s">
        <v>9103</v>
      </c>
      <c r="P131" s="81" t="s">
        <v>9104</v>
      </c>
      <c r="Q131" s="72" t="s">
        <v>2400</v>
      </c>
      <c r="R131" s="72" t="s">
        <v>9004</v>
      </c>
      <c r="S131" s="72">
        <v>3.3</v>
      </c>
      <c r="T131" s="72" t="s">
        <v>9108</v>
      </c>
      <c r="U131" s="72"/>
      <c r="V131" s="72"/>
      <c r="W131" s="72">
        <v>116.9</v>
      </c>
      <c r="X131" s="72" t="s">
        <v>8992</v>
      </c>
      <c r="Y131" s="78">
        <v>-11.55</v>
      </c>
      <c r="Z131" s="78">
        <v>6.47</v>
      </c>
      <c r="AA131" s="72"/>
      <c r="AB131" s="78">
        <v>41.7</v>
      </c>
      <c r="AC131" s="78">
        <v>14.7</v>
      </c>
      <c r="AD131" s="72"/>
      <c r="AE131" s="78">
        <f t="shared" si="15"/>
        <v>3.3095238095238098</v>
      </c>
      <c r="AF131" s="72"/>
      <c r="AG131" s="72"/>
      <c r="AH131" s="72" t="s">
        <v>8992</v>
      </c>
      <c r="AI131" s="72">
        <v>1</v>
      </c>
      <c r="AJ131" s="72"/>
      <c r="AK131" s="72" t="s">
        <v>983</v>
      </c>
      <c r="AL131" s="72"/>
      <c r="AM131" s="72">
        <v>1</v>
      </c>
      <c r="AN131" s="79" t="s">
        <v>8989</v>
      </c>
    </row>
    <row r="132" spans="1:40" x14ac:dyDescent="0.15">
      <c r="A132" s="79">
        <v>131</v>
      </c>
      <c r="B132" s="72" t="s">
        <v>142</v>
      </c>
      <c r="C132" s="72" t="s">
        <v>9042</v>
      </c>
      <c r="D132" s="72">
        <v>56.716667000000001</v>
      </c>
      <c r="E132" s="72">
        <v>10.166667</v>
      </c>
      <c r="F132" s="72" t="s">
        <v>1600</v>
      </c>
      <c r="G132" s="72" t="s">
        <v>625</v>
      </c>
      <c r="H132" s="72" t="s">
        <v>626</v>
      </c>
      <c r="I132" s="79">
        <v>5205</v>
      </c>
      <c r="J132" s="79">
        <v>2800</v>
      </c>
      <c r="K132" s="79">
        <f t="shared" si="14"/>
        <v>4002.5</v>
      </c>
      <c r="L132" s="72"/>
      <c r="M132" s="79"/>
      <c r="N132" s="79" t="s">
        <v>9109</v>
      </c>
      <c r="O132" s="72" t="s">
        <v>9103</v>
      </c>
      <c r="P132" s="81" t="s">
        <v>9104</v>
      </c>
      <c r="Q132" s="72" t="s">
        <v>2400</v>
      </c>
      <c r="R132" s="72" t="s">
        <v>9004</v>
      </c>
      <c r="S132" s="72">
        <v>3.3</v>
      </c>
      <c r="T132" s="72" t="s">
        <v>9110</v>
      </c>
      <c r="U132" s="72"/>
      <c r="V132" s="72"/>
      <c r="W132" s="72">
        <v>282.39999999999998</v>
      </c>
      <c r="X132" s="72" t="s">
        <v>8992</v>
      </c>
      <c r="Y132" s="78">
        <v>-10.85</v>
      </c>
      <c r="Z132" s="78">
        <v>7.24</v>
      </c>
      <c r="AA132" s="78">
        <v>3.8</v>
      </c>
      <c r="AB132" s="78">
        <v>48.3</v>
      </c>
      <c r="AC132" s="78">
        <v>17.7</v>
      </c>
      <c r="AD132" s="91">
        <v>0.34</v>
      </c>
      <c r="AE132" s="78">
        <f t="shared" si="15"/>
        <v>3.1836158192090394</v>
      </c>
      <c r="AF132" s="91">
        <f>AB132/AD132*2.669703</f>
        <v>379.25486735294112</v>
      </c>
      <c r="AG132" s="91">
        <f>AC132/AD132*2.289262</f>
        <v>119.17628647058822</v>
      </c>
      <c r="AH132" s="72" t="s">
        <v>8992</v>
      </c>
      <c r="AI132" s="72">
        <v>1</v>
      </c>
      <c r="AJ132" s="72">
        <v>0</v>
      </c>
      <c r="AK132" s="72" t="s">
        <v>983</v>
      </c>
      <c r="AL132" s="72" t="s">
        <v>9111</v>
      </c>
      <c r="AM132" s="72">
        <v>1</v>
      </c>
      <c r="AN132" s="79" t="s">
        <v>8989</v>
      </c>
    </row>
    <row r="133" spans="1:40" x14ac:dyDescent="0.15">
      <c r="A133" s="79">
        <v>132</v>
      </c>
      <c r="B133" s="72" t="s">
        <v>142</v>
      </c>
      <c r="C133" s="72" t="s">
        <v>9042</v>
      </c>
      <c r="D133" s="72">
        <v>56.716667000000001</v>
      </c>
      <c r="E133" s="72">
        <v>10.166667</v>
      </c>
      <c r="F133" s="72" t="s">
        <v>1600</v>
      </c>
      <c r="G133" s="72" t="s">
        <v>625</v>
      </c>
      <c r="H133" s="72" t="s">
        <v>626</v>
      </c>
      <c r="I133" s="79">
        <v>5205</v>
      </c>
      <c r="J133" s="79">
        <v>2800</v>
      </c>
      <c r="K133" s="79">
        <f t="shared" si="14"/>
        <v>4002.5</v>
      </c>
      <c r="L133" s="72"/>
      <c r="M133" s="79"/>
      <c r="N133" s="79" t="s">
        <v>9603</v>
      </c>
      <c r="O133" s="72" t="s">
        <v>9604</v>
      </c>
      <c r="P133" s="72"/>
      <c r="Q133" s="72" t="s">
        <v>9605</v>
      </c>
      <c r="R133" s="72" t="s">
        <v>9004</v>
      </c>
      <c r="S133" s="72">
        <v>3.2</v>
      </c>
      <c r="T133" s="72" t="s">
        <v>9606</v>
      </c>
      <c r="U133" s="72" t="s">
        <v>481</v>
      </c>
      <c r="V133" s="79">
        <v>35</v>
      </c>
      <c r="W133" s="72">
        <v>100</v>
      </c>
      <c r="X133" s="72" t="s">
        <v>8992</v>
      </c>
      <c r="Y133" s="78">
        <v>-13.52</v>
      </c>
      <c r="Z133" s="78">
        <v>7.47</v>
      </c>
      <c r="AA133" s="72"/>
      <c r="AB133" s="78">
        <v>43.2</v>
      </c>
      <c r="AC133" s="78">
        <v>14.8</v>
      </c>
      <c r="AD133" s="72"/>
      <c r="AE133" s="78">
        <f t="shared" si="15"/>
        <v>3.4054054054054053</v>
      </c>
      <c r="AF133" s="72"/>
      <c r="AG133" s="72"/>
      <c r="AH133" s="72" t="s">
        <v>8992</v>
      </c>
      <c r="AI133" s="72">
        <v>1</v>
      </c>
      <c r="AJ133" s="72"/>
      <c r="AK133" s="72" t="s">
        <v>983</v>
      </c>
      <c r="AL133" s="72" t="s">
        <v>9101</v>
      </c>
      <c r="AM133" s="72">
        <v>1</v>
      </c>
      <c r="AN133" s="79" t="s">
        <v>8989</v>
      </c>
    </row>
    <row r="134" spans="1:40" x14ac:dyDescent="0.15">
      <c r="A134" s="79">
        <v>133</v>
      </c>
      <c r="B134" s="72" t="s">
        <v>142</v>
      </c>
      <c r="C134" s="72" t="s">
        <v>9042</v>
      </c>
      <c r="D134" s="72">
        <v>56.716667000000001</v>
      </c>
      <c r="E134" s="72">
        <v>10.166667</v>
      </c>
      <c r="F134" s="72" t="s">
        <v>1600</v>
      </c>
      <c r="G134" s="72" t="s">
        <v>4</v>
      </c>
      <c r="H134" s="72" t="s">
        <v>5</v>
      </c>
      <c r="I134" s="79">
        <v>5205</v>
      </c>
      <c r="J134" s="79">
        <v>4000</v>
      </c>
      <c r="K134" s="79">
        <f t="shared" si="14"/>
        <v>4602.5</v>
      </c>
      <c r="L134" s="72"/>
      <c r="M134" s="79"/>
      <c r="N134" s="79" t="s">
        <v>9114</v>
      </c>
      <c r="O134" s="72" t="s">
        <v>9115</v>
      </c>
      <c r="P134" s="81" t="s">
        <v>9116</v>
      </c>
      <c r="Q134" s="72" t="s">
        <v>2400</v>
      </c>
      <c r="R134" s="72" t="s">
        <v>8985</v>
      </c>
      <c r="S134" s="72">
        <v>3.2</v>
      </c>
      <c r="T134" s="72" t="s">
        <v>9064</v>
      </c>
      <c r="U134" s="72"/>
      <c r="V134" s="79">
        <v>30</v>
      </c>
      <c r="W134" s="72">
        <v>110</v>
      </c>
      <c r="X134" s="72" t="s">
        <v>8992</v>
      </c>
      <c r="Y134" s="78">
        <v>-10.6</v>
      </c>
      <c r="Z134" s="78">
        <v>6.1</v>
      </c>
      <c r="AA134" s="72"/>
      <c r="AB134" s="78">
        <v>42.6</v>
      </c>
      <c r="AC134" s="78">
        <v>14.7</v>
      </c>
      <c r="AD134" s="72"/>
      <c r="AE134" s="78">
        <f t="shared" si="15"/>
        <v>3.3809523809523809</v>
      </c>
      <c r="AF134" s="72"/>
      <c r="AG134" s="72"/>
      <c r="AH134" s="72" t="s">
        <v>8992</v>
      </c>
      <c r="AI134" s="72">
        <v>1</v>
      </c>
      <c r="AJ134" s="72"/>
      <c r="AK134" s="72" t="s">
        <v>983</v>
      </c>
      <c r="AL134" s="72" t="s">
        <v>9101</v>
      </c>
      <c r="AM134" s="72">
        <v>1</v>
      </c>
      <c r="AN134" s="79" t="s">
        <v>8989</v>
      </c>
    </row>
    <row r="135" spans="1:40" x14ac:dyDescent="0.15">
      <c r="A135" s="79">
        <v>134</v>
      </c>
      <c r="B135" s="72" t="s">
        <v>142</v>
      </c>
      <c r="C135" s="72" t="s">
        <v>9042</v>
      </c>
      <c r="D135" s="72">
        <v>56.716667000000001</v>
      </c>
      <c r="E135" s="72">
        <v>10.166667</v>
      </c>
      <c r="F135" s="72" t="s">
        <v>1600</v>
      </c>
      <c r="G135" s="72" t="s">
        <v>625</v>
      </c>
      <c r="H135" s="72" t="s">
        <v>626</v>
      </c>
      <c r="I135" s="79">
        <v>5205</v>
      </c>
      <c r="J135" s="79">
        <v>2800</v>
      </c>
      <c r="K135" s="79">
        <f t="shared" si="14"/>
        <v>4002.5</v>
      </c>
      <c r="L135" s="72"/>
      <c r="M135" s="79"/>
      <c r="N135" s="79" t="s">
        <v>9308</v>
      </c>
      <c r="O135" s="72" t="s">
        <v>9149</v>
      </c>
      <c r="P135" s="81" t="s">
        <v>5445</v>
      </c>
      <c r="Q135" s="72" t="s">
        <v>2427</v>
      </c>
      <c r="R135" s="72" t="s">
        <v>9004</v>
      </c>
      <c r="S135" s="72">
        <v>3.6</v>
      </c>
      <c r="T135" s="72" t="s">
        <v>9309</v>
      </c>
      <c r="U135" s="72"/>
      <c r="V135" s="72"/>
      <c r="W135" s="72">
        <v>259.2</v>
      </c>
      <c r="X135" s="72" t="s">
        <v>8992</v>
      </c>
      <c r="Y135" s="78">
        <v>-11.39</v>
      </c>
      <c r="Z135" s="78">
        <v>7.46</v>
      </c>
      <c r="AA135" s="78">
        <v>7.2</v>
      </c>
      <c r="AB135" s="78">
        <v>42</v>
      </c>
      <c r="AC135" s="78">
        <v>15.1</v>
      </c>
      <c r="AD135" s="78">
        <v>0.43</v>
      </c>
      <c r="AE135" s="78">
        <f t="shared" si="15"/>
        <v>3.2450331125827816</v>
      </c>
      <c r="AF135" s="91">
        <f>AB135/AD135*2.669703</f>
        <v>260.76168837209303</v>
      </c>
      <c r="AG135" s="78">
        <f>AC135/AD135*2.289262</f>
        <v>80.390363255813952</v>
      </c>
      <c r="AH135" s="72" t="s">
        <v>8992</v>
      </c>
      <c r="AI135" s="72">
        <v>1</v>
      </c>
      <c r="AJ135" s="72">
        <v>0</v>
      </c>
      <c r="AK135" s="72" t="s">
        <v>983</v>
      </c>
      <c r="AL135" s="72" t="s">
        <v>9111</v>
      </c>
      <c r="AM135" s="72">
        <v>1</v>
      </c>
      <c r="AN135" s="79" t="s">
        <v>8989</v>
      </c>
    </row>
    <row r="136" spans="1:40" x14ac:dyDescent="0.15">
      <c r="A136" s="79">
        <v>135</v>
      </c>
      <c r="B136" s="72" t="s">
        <v>142</v>
      </c>
      <c r="C136" s="72" t="s">
        <v>9042</v>
      </c>
      <c r="D136" s="72">
        <v>56.716667000000001</v>
      </c>
      <c r="E136" s="72">
        <v>10.166667</v>
      </c>
      <c r="F136" s="72" t="s">
        <v>1600</v>
      </c>
      <c r="G136" s="72" t="s">
        <v>625</v>
      </c>
      <c r="H136" s="72" t="s">
        <v>626</v>
      </c>
      <c r="I136" s="79">
        <v>5205</v>
      </c>
      <c r="J136" s="79">
        <v>2800</v>
      </c>
      <c r="K136" s="79">
        <f t="shared" si="14"/>
        <v>4002.5</v>
      </c>
      <c r="L136" s="72"/>
      <c r="M136" s="79"/>
      <c r="N136" s="79" t="s">
        <v>9112</v>
      </c>
      <c r="O136" s="72" t="s">
        <v>9103</v>
      </c>
      <c r="P136" s="81" t="s">
        <v>9104</v>
      </c>
      <c r="Q136" s="72" t="s">
        <v>2400</v>
      </c>
      <c r="R136" s="72" t="s">
        <v>9004</v>
      </c>
      <c r="S136" s="72">
        <v>3.3</v>
      </c>
      <c r="T136" s="72" t="s">
        <v>9113</v>
      </c>
      <c r="U136" s="72"/>
      <c r="V136" s="72"/>
      <c r="W136" s="72">
        <v>233.8</v>
      </c>
      <c r="X136" s="72" t="s">
        <v>8992</v>
      </c>
      <c r="Y136" s="78">
        <v>-14.48</v>
      </c>
      <c r="Z136" s="78">
        <v>6.78</v>
      </c>
      <c r="AA136" s="78">
        <v>-1.4</v>
      </c>
      <c r="AB136" s="78">
        <v>41.9</v>
      </c>
      <c r="AC136" s="78">
        <v>15.4</v>
      </c>
      <c r="AD136" s="78">
        <v>0.46</v>
      </c>
      <c r="AE136" s="78">
        <f t="shared" si="15"/>
        <v>3.1742424242424239</v>
      </c>
      <c r="AF136" s="91">
        <f>AB136/AD136*2.669703</f>
        <v>243.17512108695652</v>
      </c>
      <c r="AG136" s="78">
        <f>AC136/AD136*2.289262</f>
        <v>76.640510434782612</v>
      </c>
      <c r="AH136" s="72" t="s">
        <v>8992</v>
      </c>
      <c r="AI136" s="72">
        <v>1</v>
      </c>
      <c r="AJ136" s="72">
        <v>0</v>
      </c>
      <c r="AK136" s="72" t="s">
        <v>983</v>
      </c>
      <c r="AL136" s="72" t="s">
        <v>9111</v>
      </c>
      <c r="AM136" s="72">
        <v>1</v>
      </c>
      <c r="AN136" s="79" t="s">
        <v>8989</v>
      </c>
    </row>
    <row r="137" spans="1:40" x14ac:dyDescent="0.15">
      <c r="A137" s="79">
        <v>136</v>
      </c>
      <c r="B137" s="72" t="s">
        <v>142</v>
      </c>
      <c r="C137" s="72" t="s">
        <v>9042</v>
      </c>
      <c r="D137" s="72">
        <v>56.716667000000001</v>
      </c>
      <c r="E137" s="72">
        <v>10.166667</v>
      </c>
      <c r="F137" s="72" t="s">
        <v>1600</v>
      </c>
      <c r="G137" s="72" t="s">
        <v>4</v>
      </c>
      <c r="H137" s="72" t="s">
        <v>5</v>
      </c>
      <c r="I137" s="79">
        <v>5205</v>
      </c>
      <c r="J137" s="79">
        <v>4000</v>
      </c>
      <c r="K137" s="79">
        <f t="shared" si="14"/>
        <v>4602.5</v>
      </c>
      <c r="L137" s="72"/>
      <c r="M137" s="79"/>
      <c r="N137" s="79" t="s">
        <v>9259</v>
      </c>
      <c r="O137" s="72" t="s">
        <v>9149</v>
      </c>
      <c r="P137" s="81" t="s">
        <v>5445</v>
      </c>
      <c r="Q137" s="72" t="s">
        <v>2427</v>
      </c>
      <c r="R137" s="72" t="s">
        <v>9004</v>
      </c>
      <c r="S137" s="72">
        <v>3.6</v>
      </c>
      <c r="T137" s="72" t="s">
        <v>9064</v>
      </c>
      <c r="U137" s="72"/>
      <c r="V137" s="79">
        <v>38</v>
      </c>
      <c r="W137" s="72" t="s">
        <v>8992</v>
      </c>
      <c r="X137" s="72" t="s">
        <v>8992</v>
      </c>
      <c r="Y137" s="78">
        <v>-9.8000000000000007</v>
      </c>
      <c r="Z137" s="78">
        <v>7.9</v>
      </c>
      <c r="AA137" s="72"/>
      <c r="AB137" s="78">
        <v>25.5</v>
      </c>
      <c r="AC137" s="78">
        <v>8.8000000000000007</v>
      </c>
      <c r="AD137" s="72"/>
      <c r="AE137" s="78">
        <f t="shared" si="15"/>
        <v>3.3806818181818179</v>
      </c>
      <c r="AF137" s="72"/>
      <c r="AG137" s="72"/>
      <c r="AH137" s="72" t="s">
        <v>8992</v>
      </c>
      <c r="AI137" s="72">
        <v>1</v>
      </c>
      <c r="AJ137" s="72"/>
      <c r="AK137" s="72" t="s">
        <v>9151</v>
      </c>
      <c r="AL137" s="72"/>
      <c r="AM137" s="72">
        <v>1</v>
      </c>
      <c r="AN137" s="79" t="s">
        <v>8989</v>
      </c>
    </row>
    <row r="138" spans="1:40" x14ac:dyDescent="0.15">
      <c r="A138" s="79">
        <v>137</v>
      </c>
      <c r="B138" s="72" t="s">
        <v>142</v>
      </c>
      <c r="C138" s="72" t="s">
        <v>9042</v>
      </c>
      <c r="D138" s="72">
        <v>56.716667000000001</v>
      </c>
      <c r="E138" s="72">
        <v>10.166667</v>
      </c>
      <c r="F138" s="72" t="s">
        <v>1600</v>
      </c>
      <c r="G138" s="72" t="s">
        <v>4</v>
      </c>
      <c r="H138" s="72" t="s">
        <v>5</v>
      </c>
      <c r="I138" s="79">
        <v>5205</v>
      </c>
      <c r="J138" s="79">
        <v>4000</v>
      </c>
      <c r="K138" s="79">
        <f t="shared" si="14"/>
        <v>4602.5</v>
      </c>
      <c r="L138" s="72"/>
      <c r="M138" s="79"/>
      <c r="N138" s="79" t="s">
        <v>9260</v>
      </c>
      <c r="O138" s="72" t="s">
        <v>9149</v>
      </c>
      <c r="P138" s="81" t="s">
        <v>5445</v>
      </c>
      <c r="Q138" s="72" t="s">
        <v>2427</v>
      </c>
      <c r="R138" s="72" t="s">
        <v>9004</v>
      </c>
      <c r="S138" s="72">
        <v>3.6</v>
      </c>
      <c r="T138" s="72" t="s">
        <v>9064</v>
      </c>
      <c r="U138" s="72"/>
      <c r="V138" s="79">
        <v>40</v>
      </c>
      <c r="W138" s="72" t="s">
        <v>8992</v>
      </c>
      <c r="X138" s="72" t="s">
        <v>8992</v>
      </c>
      <c r="Y138" s="78">
        <v>-9.6999999999999993</v>
      </c>
      <c r="Z138" s="78">
        <v>7.9</v>
      </c>
      <c r="AA138" s="72"/>
      <c r="AB138" s="78">
        <v>34.799999999999997</v>
      </c>
      <c r="AC138" s="78">
        <v>12.1</v>
      </c>
      <c r="AD138" s="72"/>
      <c r="AE138" s="78">
        <f t="shared" si="15"/>
        <v>3.3553719008264462</v>
      </c>
      <c r="AF138" s="72"/>
      <c r="AG138" s="72"/>
      <c r="AH138" s="72" t="s">
        <v>8992</v>
      </c>
      <c r="AI138" s="72">
        <v>1</v>
      </c>
      <c r="AJ138" s="72"/>
      <c r="AK138" s="72" t="s">
        <v>9151</v>
      </c>
      <c r="AL138" s="72"/>
      <c r="AM138" s="72">
        <v>1</v>
      </c>
      <c r="AN138" s="79" t="s">
        <v>8989</v>
      </c>
    </row>
    <row r="139" spans="1:40" x14ac:dyDescent="0.15">
      <c r="A139" s="79">
        <v>138</v>
      </c>
      <c r="B139" s="72" t="s">
        <v>142</v>
      </c>
      <c r="C139" s="72" t="s">
        <v>9042</v>
      </c>
      <c r="D139" s="72">
        <v>56.716667000000001</v>
      </c>
      <c r="E139" s="72">
        <v>10.166667</v>
      </c>
      <c r="F139" s="72" t="s">
        <v>1600</v>
      </c>
      <c r="G139" s="72" t="s">
        <v>4</v>
      </c>
      <c r="H139" s="72" t="s">
        <v>5</v>
      </c>
      <c r="I139" s="79">
        <v>5205</v>
      </c>
      <c r="J139" s="79">
        <v>4000</v>
      </c>
      <c r="K139" s="79">
        <f t="shared" si="14"/>
        <v>4602.5</v>
      </c>
      <c r="L139" s="72"/>
      <c r="M139" s="79"/>
      <c r="N139" s="79" t="s">
        <v>9261</v>
      </c>
      <c r="O139" s="72" t="s">
        <v>9149</v>
      </c>
      <c r="P139" s="81" t="s">
        <v>5445</v>
      </c>
      <c r="Q139" s="72" t="s">
        <v>2427</v>
      </c>
      <c r="R139" s="72" t="s">
        <v>9004</v>
      </c>
      <c r="S139" s="72">
        <v>3.6</v>
      </c>
      <c r="T139" s="72" t="s">
        <v>9064</v>
      </c>
      <c r="U139" s="72"/>
      <c r="V139" s="79">
        <v>50</v>
      </c>
      <c r="W139" s="72" t="s">
        <v>8992</v>
      </c>
      <c r="X139" s="72" t="s">
        <v>8992</v>
      </c>
      <c r="Y139" s="78">
        <v>-8.6</v>
      </c>
      <c r="Z139" s="78">
        <v>7.7</v>
      </c>
      <c r="AA139" s="72"/>
      <c r="AB139" s="78">
        <v>39.1</v>
      </c>
      <c r="AC139" s="78">
        <v>14</v>
      </c>
      <c r="AD139" s="72"/>
      <c r="AE139" s="78">
        <f t="shared" si="15"/>
        <v>3.2583333333333333</v>
      </c>
      <c r="AF139" s="72"/>
      <c r="AG139" s="72"/>
      <c r="AH139" s="72" t="s">
        <v>8992</v>
      </c>
      <c r="AI139" s="72">
        <v>1</v>
      </c>
      <c r="AJ139" s="72"/>
      <c r="AK139" s="72" t="s">
        <v>9151</v>
      </c>
      <c r="AL139" s="72"/>
      <c r="AM139" s="72">
        <v>1</v>
      </c>
      <c r="AN139" s="79" t="s">
        <v>8989</v>
      </c>
    </row>
    <row r="140" spans="1:40" x14ac:dyDescent="0.15">
      <c r="A140" s="79">
        <v>139</v>
      </c>
      <c r="B140" s="72" t="s">
        <v>142</v>
      </c>
      <c r="C140" s="72" t="s">
        <v>9042</v>
      </c>
      <c r="D140" s="72">
        <v>56.716667000000001</v>
      </c>
      <c r="E140" s="72">
        <v>10.166667</v>
      </c>
      <c r="F140" s="72" t="s">
        <v>1600</v>
      </c>
      <c r="G140" s="72" t="s">
        <v>4</v>
      </c>
      <c r="H140" s="72" t="s">
        <v>5</v>
      </c>
      <c r="I140" s="79">
        <v>5205</v>
      </c>
      <c r="J140" s="79">
        <v>4000</v>
      </c>
      <c r="K140" s="79">
        <f t="shared" si="14"/>
        <v>4602.5</v>
      </c>
      <c r="L140" s="72"/>
      <c r="M140" s="79"/>
      <c r="N140" s="79" t="s">
        <v>9262</v>
      </c>
      <c r="O140" s="72" t="s">
        <v>9149</v>
      </c>
      <c r="P140" s="81" t="s">
        <v>5445</v>
      </c>
      <c r="Q140" s="72" t="s">
        <v>2427</v>
      </c>
      <c r="R140" s="72" t="s">
        <v>9004</v>
      </c>
      <c r="S140" s="72">
        <v>3.6</v>
      </c>
      <c r="T140" s="72" t="s">
        <v>9064</v>
      </c>
      <c r="U140" s="72"/>
      <c r="V140" s="79">
        <v>49</v>
      </c>
      <c r="W140" s="72" t="s">
        <v>8992</v>
      </c>
      <c r="X140" s="72" t="s">
        <v>8992</v>
      </c>
      <c r="Y140" s="78">
        <v>-9</v>
      </c>
      <c r="Z140" s="78">
        <v>7.8</v>
      </c>
      <c r="AA140" s="72"/>
      <c r="AB140" s="78">
        <v>34.4</v>
      </c>
      <c r="AC140" s="78">
        <v>12</v>
      </c>
      <c r="AD140" s="72"/>
      <c r="AE140" s="78">
        <f t="shared" si="15"/>
        <v>3.3444444444444446</v>
      </c>
      <c r="AF140" s="72"/>
      <c r="AG140" s="72"/>
      <c r="AH140" s="72" t="s">
        <v>8992</v>
      </c>
      <c r="AI140" s="72">
        <v>1</v>
      </c>
      <c r="AJ140" s="72"/>
      <c r="AK140" s="72" t="s">
        <v>9151</v>
      </c>
      <c r="AL140" s="72"/>
      <c r="AM140" s="72">
        <v>1</v>
      </c>
      <c r="AN140" s="79" t="s">
        <v>8989</v>
      </c>
    </row>
    <row r="141" spans="1:40" x14ac:dyDescent="0.15">
      <c r="A141" s="79">
        <v>140</v>
      </c>
      <c r="B141" s="72" t="s">
        <v>142</v>
      </c>
      <c r="C141" s="72" t="s">
        <v>9042</v>
      </c>
      <c r="D141" s="72">
        <v>56.716667000000001</v>
      </c>
      <c r="E141" s="72">
        <v>10.166667</v>
      </c>
      <c r="F141" s="72" t="s">
        <v>1600</v>
      </c>
      <c r="G141" s="72" t="s">
        <v>4</v>
      </c>
      <c r="H141" s="72" t="s">
        <v>5</v>
      </c>
      <c r="I141" s="79">
        <v>5205</v>
      </c>
      <c r="J141" s="79">
        <v>4000</v>
      </c>
      <c r="K141" s="79">
        <f t="shared" si="14"/>
        <v>4602.5</v>
      </c>
      <c r="L141" s="72"/>
      <c r="M141" s="79"/>
      <c r="N141" s="79" t="s">
        <v>9263</v>
      </c>
      <c r="O141" s="72" t="s">
        <v>9149</v>
      </c>
      <c r="P141" s="81" t="s">
        <v>5445</v>
      </c>
      <c r="Q141" s="72" t="s">
        <v>2427</v>
      </c>
      <c r="R141" s="72" t="s">
        <v>9004</v>
      </c>
      <c r="S141" s="72">
        <v>3.6</v>
      </c>
      <c r="T141" s="72" t="s">
        <v>9150</v>
      </c>
      <c r="U141" s="72"/>
      <c r="V141" s="79">
        <v>57</v>
      </c>
      <c r="W141" s="72" t="s">
        <v>8992</v>
      </c>
      <c r="X141" s="72" t="s">
        <v>8992</v>
      </c>
      <c r="Y141" s="78">
        <v>-9</v>
      </c>
      <c r="Z141" s="78">
        <v>8.4</v>
      </c>
      <c r="AA141" s="72"/>
      <c r="AB141" s="78">
        <v>59.6</v>
      </c>
      <c r="AC141" s="78">
        <v>21.1</v>
      </c>
      <c r="AD141" s="72"/>
      <c r="AE141" s="78">
        <f t="shared" si="15"/>
        <v>3.2954186413902051</v>
      </c>
      <c r="AF141" s="72"/>
      <c r="AG141" s="72"/>
      <c r="AH141" s="72" t="s">
        <v>8992</v>
      </c>
      <c r="AI141" s="72">
        <v>1</v>
      </c>
      <c r="AJ141" s="72"/>
      <c r="AK141" s="72" t="s">
        <v>9151</v>
      </c>
      <c r="AL141" s="72"/>
      <c r="AM141" s="72">
        <v>1</v>
      </c>
      <c r="AN141" s="79" t="s">
        <v>8989</v>
      </c>
    </row>
    <row r="142" spans="1:40" x14ac:dyDescent="0.15">
      <c r="A142" s="79">
        <v>141</v>
      </c>
      <c r="B142" s="72" t="s">
        <v>142</v>
      </c>
      <c r="C142" s="72" t="s">
        <v>9042</v>
      </c>
      <c r="D142" s="72">
        <v>56.716667000000001</v>
      </c>
      <c r="E142" s="72">
        <v>10.166667</v>
      </c>
      <c r="F142" s="72" t="s">
        <v>1600</v>
      </c>
      <c r="G142" s="72" t="s">
        <v>4</v>
      </c>
      <c r="H142" s="72" t="s">
        <v>5</v>
      </c>
      <c r="I142" s="79">
        <v>5205</v>
      </c>
      <c r="J142" s="79">
        <v>4000</v>
      </c>
      <c r="K142" s="79">
        <f t="shared" si="14"/>
        <v>4602.5</v>
      </c>
      <c r="L142" s="72"/>
      <c r="M142" s="79"/>
      <c r="N142" s="79" t="s">
        <v>9264</v>
      </c>
      <c r="O142" s="72" t="s">
        <v>9149</v>
      </c>
      <c r="P142" s="81" t="s">
        <v>5445</v>
      </c>
      <c r="Q142" s="72" t="s">
        <v>2427</v>
      </c>
      <c r="R142" s="72" t="s">
        <v>9004</v>
      </c>
      <c r="S142" s="72">
        <v>3.6</v>
      </c>
      <c r="T142" s="72" t="s">
        <v>9064</v>
      </c>
      <c r="U142" s="72"/>
      <c r="V142" s="79">
        <v>70</v>
      </c>
      <c r="W142" s="72" t="s">
        <v>8992</v>
      </c>
      <c r="X142" s="72" t="s">
        <v>8992</v>
      </c>
      <c r="Y142" s="78">
        <v>-7.7</v>
      </c>
      <c r="Z142" s="78">
        <v>8.5</v>
      </c>
      <c r="AA142" s="72"/>
      <c r="AB142" s="78">
        <v>91.6</v>
      </c>
      <c r="AC142" s="78">
        <v>33.700000000000003</v>
      </c>
      <c r="AD142" s="72"/>
      <c r="AE142" s="78">
        <f t="shared" si="15"/>
        <v>3.1711177052423341</v>
      </c>
      <c r="AF142" s="72"/>
      <c r="AG142" s="72"/>
      <c r="AH142" s="72" t="s">
        <v>8992</v>
      </c>
      <c r="AI142" s="72">
        <v>1</v>
      </c>
      <c r="AJ142" s="72"/>
      <c r="AK142" s="72" t="s">
        <v>9151</v>
      </c>
      <c r="AL142" s="72"/>
      <c r="AM142" s="72">
        <v>1</v>
      </c>
      <c r="AN142" s="79" t="s">
        <v>8989</v>
      </c>
    </row>
    <row r="143" spans="1:40" x14ac:dyDescent="0.15">
      <c r="A143" s="79">
        <v>142</v>
      </c>
      <c r="B143" s="72" t="s">
        <v>142</v>
      </c>
      <c r="C143" s="72" t="s">
        <v>9042</v>
      </c>
      <c r="D143" s="72">
        <v>56.716667000000001</v>
      </c>
      <c r="E143" s="72">
        <v>10.166667</v>
      </c>
      <c r="F143" s="72" t="s">
        <v>1600</v>
      </c>
      <c r="G143" s="72" t="s">
        <v>4</v>
      </c>
      <c r="H143" s="72" t="s">
        <v>5</v>
      </c>
      <c r="I143" s="79">
        <v>5205</v>
      </c>
      <c r="J143" s="79">
        <v>4000</v>
      </c>
      <c r="K143" s="79">
        <f t="shared" si="14"/>
        <v>4602.5</v>
      </c>
      <c r="L143" s="72"/>
      <c r="M143" s="79"/>
      <c r="N143" s="79" t="s">
        <v>9265</v>
      </c>
      <c r="O143" s="72" t="s">
        <v>9149</v>
      </c>
      <c r="P143" s="81" t="s">
        <v>5445</v>
      </c>
      <c r="Q143" s="72" t="s">
        <v>2427</v>
      </c>
      <c r="R143" s="72" t="s">
        <v>9004</v>
      </c>
      <c r="S143" s="72">
        <v>3.6</v>
      </c>
      <c r="T143" s="72" t="s">
        <v>9064</v>
      </c>
      <c r="U143" s="72"/>
      <c r="V143" s="79">
        <v>45</v>
      </c>
      <c r="W143" s="72" t="s">
        <v>8992</v>
      </c>
      <c r="X143" s="72" t="s">
        <v>8992</v>
      </c>
      <c r="Y143" s="78">
        <v>-6.9</v>
      </c>
      <c r="Z143" s="78">
        <v>7.4</v>
      </c>
      <c r="AA143" s="72"/>
      <c r="AB143" s="78">
        <v>42.5</v>
      </c>
      <c r="AC143" s="78">
        <v>14.8</v>
      </c>
      <c r="AD143" s="72"/>
      <c r="AE143" s="78">
        <f t="shared" si="15"/>
        <v>3.3502252252252251</v>
      </c>
      <c r="AF143" s="72"/>
      <c r="AG143" s="72"/>
      <c r="AH143" s="72" t="s">
        <v>8992</v>
      </c>
      <c r="AI143" s="72">
        <v>1</v>
      </c>
      <c r="AJ143" s="72"/>
      <c r="AK143" s="72" t="s">
        <v>9151</v>
      </c>
      <c r="AL143" s="72"/>
      <c r="AM143" s="72">
        <v>1</v>
      </c>
      <c r="AN143" s="79" t="s">
        <v>8989</v>
      </c>
    </row>
    <row r="144" spans="1:40" x14ac:dyDescent="0.15">
      <c r="A144" s="79">
        <v>143</v>
      </c>
      <c r="B144" s="72" t="s">
        <v>142</v>
      </c>
      <c r="C144" s="72" t="s">
        <v>9042</v>
      </c>
      <c r="D144" s="72">
        <v>56.716667000000001</v>
      </c>
      <c r="E144" s="72">
        <v>10.166667</v>
      </c>
      <c r="F144" s="72" t="s">
        <v>1600</v>
      </c>
      <c r="G144" s="72" t="s">
        <v>4</v>
      </c>
      <c r="H144" s="72" t="s">
        <v>5</v>
      </c>
      <c r="I144" s="79">
        <v>5205</v>
      </c>
      <c r="J144" s="79">
        <v>4000</v>
      </c>
      <c r="K144" s="79">
        <f t="shared" si="14"/>
        <v>4602.5</v>
      </c>
      <c r="L144" s="72"/>
      <c r="M144" s="79"/>
      <c r="N144" s="79" t="s">
        <v>9266</v>
      </c>
      <c r="O144" s="72" t="s">
        <v>9149</v>
      </c>
      <c r="P144" s="81" t="s">
        <v>5445</v>
      </c>
      <c r="Q144" s="72" t="s">
        <v>2427</v>
      </c>
      <c r="R144" s="72" t="s">
        <v>9004</v>
      </c>
      <c r="S144" s="72">
        <v>3.6</v>
      </c>
      <c r="T144" s="72" t="s">
        <v>9064</v>
      </c>
      <c r="U144" s="72"/>
      <c r="V144" s="79">
        <v>72</v>
      </c>
      <c r="W144" s="72" t="s">
        <v>8992</v>
      </c>
      <c r="X144" s="72" t="s">
        <v>8992</v>
      </c>
      <c r="Y144" s="78">
        <v>-7.9</v>
      </c>
      <c r="Z144" s="78">
        <v>9.8000000000000007</v>
      </c>
      <c r="AA144" s="72"/>
      <c r="AB144" s="78">
        <v>33.299999999999997</v>
      </c>
      <c r="AC144" s="78">
        <v>12.2</v>
      </c>
      <c r="AD144" s="72"/>
      <c r="AE144" s="78">
        <f t="shared" si="15"/>
        <v>3.1844262295081962</v>
      </c>
      <c r="AF144" s="72"/>
      <c r="AG144" s="72"/>
      <c r="AH144" s="72" t="s">
        <v>8992</v>
      </c>
      <c r="AI144" s="72">
        <v>1</v>
      </c>
      <c r="AJ144" s="72"/>
      <c r="AK144" s="72" t="s">
        <v>9151</v>
      </c>
      <c r="AL144" s="72"/>
      <c r="AM144" s="72">
        <v>1</v>
      </c>
      <c r="AN144" s="79" t="s">
        <v>8989</v>
      </c>
    </row>
    <row r="145" spans="1:40" x14ac:dyDescent="0.15">
      <c r="A145" s="79">
        <v>144</v>
      </c>
      <c r="B145" s="72" t="s">
        <v>142</v>
      </c>
      <c r="C145" s="72" t="s">
        <v>9042</v>
      </c>
      <c r="D145" s="72">
        <v>56.716667000000001</v>
      </c>
      <c r="E145" s="72">
        <v>10.166667</v>
      </c>
      <c r="F145" s="72" t="s">
        <v>1600</v>
      </c>
      <c r="G145" s="72" t="s">
        <v>4</v>
      </c>
      <c r="H145" s="72" t="s">
        <v>5</v>
      </c>
      <c r="I145" s="79">
        <v>5205</v>
      </c>
      <c r="J145" s="79">
        <v>4000</v>
      </c>
      <c r="K145" s="79">
        <f t="shared" si="14"/>
        <v>4602.5</v>
      </c>
      <c r="L145" s="72"/>
      <c r="M145" s="79"/>
      <c r="N145" s="79" t="s">
        <v>9267</v>
      </c>
      <c r="O145" s="72" t="s">
        <v>9149</v>
      </c>
      <c r="P145" s="81" t="s">
        <v>5445</v>
      </c>
      <c r="Q145" s="72" t="s">
        <v>2427</v>
      </c>
      <c r="R145" s="72" t="s">
        <v>9004</v>
      </c>
      <c r="S145" s="72">
        <v>3.6</v>
      </c>
      <c r="T145" s="72" t="s">
        <v>9064</v>
      </c>
      <c r="U145" s="72"/>
      <c r="V145" s="79">
        <v>63</v>
      </c>
      <c r="W145" s="72" t="s">
        <v>8992</v>
      </c>
      <c r="X145" s="72" t="s">
        <v>8992</v>
      </c>
      <c r="Y145" s="78">
        <v>-10.1</v>
      </c>
      <c r="Z145" s="78">
        <v>9.3000000000000007</v>
      </c>
      <c r="AA145" s="72"/>
      <c r="AB145" s="78">
        <v>62.9</v>
      </c>
      <c r="AC145" s="78">
        <v>22.6</v>
      </c>
      <c r="AD145" s="72"/>
      <c r="AE145" s="78">
        <f t="shared" si="15"/>
        <v>3.2470501474926245</v>
      </c>
      <c r="AF145" s="72"/>
      <c r="AG145" s="72"/>
      <c r="AH145" s="72" t="s">
        <v>8992</v>
      </c>
      <c r="AI145" s="72">
        <v>1</v>
      </c>
      <c r="AJ145" s="72"/>
      <c r="AK145" s="72" t="s">
        <v>9151</v>
      </c>
      <c r="AL145" s="72"/>
      <c r="AM145" s="72">
        <v>1</v>
      </c>
      <c r="AN145" s="79" t="s">
        <v>8989</v>
      </c>
    </row>
    <row r="146" spans="1:40" x14ac:dyDescent="0.15">
      <c r="A146" s="79">
        <v>145</v>
      </c>
      <c r="B146" s="72" t="s">
        <v>142</v>
      </c>
      <c r="C146" s="72" t="s">
        <v>9042</v>
      </c>
      <c r="D146" s="72">
        <v>56.716667000000001</v>
      </c>
      <c r="E146" s="72">
        <v>10.166667</v>
      </c>
      <c r="F146" s="72" t="s">
        <v>1600</v>
      </c>
      <c r="G146" s="72" t="s">
        <v>625</v>
      </c>
      <c r="H146" s="72" t="s">
        <v>626</v>
      </c>
      <c r="I146" s="79">
        <v>5205</v>
      </c>
      <c r="J146" s="79">
        <v>2800</v>
      </c>
      <c r="K146" s="79">
        <f t="shared" si="14"/>
        <v>4002.5</v>
      </c>
      <c r="L146" s="72"/>
      <c r="M146" s="79"/>
      <c r="N146" s="79" t="s">
        <v>9310</v>
      </c>
      <c r="O146" s="72" t="s">
        <v>9149</v>
      </c>
      <c r="P146" s="81" t="s">
        <v>5445</v>
      </c>
      <c r="Q146" s="72" t="s">
        <v>2427</v>
      </c>
      <c r="R146" s="72" t="s">
        <v>9004</v>
      </c>
      <c r="S146" s="72">
        <v>3.6</v>
      </c>
      <c r="T146" s="72" t="s">
        <v>9165</v>
      </c>
      <c r="U146" s="72"/>
      <c r="V146" s="79">
        <v>78</v>
      </c>
      <c r="W146" s="72">
        <v>171.4</v>
      </c>
      <c r="X146" s="72" t="s">
        <v>8992</v>
      </c>
      <c r="Y146" s="78">
        <v>-7.58</v>
      </c>
      <c r="Z146" s="78">
        <v>9.2200000000000006</v>
      </c>
      <c r="AA146" s="78">
        <v>5.7</v>
      </c>
      <c r="AB146" s="78">
        <v>44.5</v>
      </c>
      <c r="AC146" s="78">
        <v>16.100000000000001</v>
      </c>
      <c r="AD146" s="91">
        <v>0.33</v>
      </c>
      <c r="AE146" s="78">
        <f t="shared" si="15"/>
        <v>3.22463768115942</v>
      </c>
      <c r="AF146" s="91">
        <f>AB146/AD146*2.669703</f>
        <v>360.00540454545455</v>
      </c>
      <c r="AG146" s="91">
        <f>AC146/AD146*2.289262</f>
        <v>111.68823696969697</v>
      </c>
      <c r="AH146" s="72" t="s">
        <v>8992</v>
      </c>
      <c r="AI146" s="72">
        <v>1</v>
      </c>
      <c r="AJ146" s="72">
        <v>0</v>
      </c>
      <c r="AK146" s="72" t="s">
        <v>983</v>
      </c>
      <c r="AL146" s="72" t="s">
        <v>9111</v>
      </c>
      <c r="AM146" s="72">
        <v>1</v>
      </c>
      <c r="AN146" s="79" t="s">
        <v>8989</v>
      </c>
    </row>
    <row r="147" spans="1:40" x14ac:dyDescent="0.15">
      <c r="A147" s="79">
        <v>146</v>
      </c>
      <c r="B147" s="72" t="s">
        <v>142</v>
      </c>
      <c r="C147" s="72" t="s">
        <v>9042</v>
      </c>
      <c r="D147" s="72">
        <v>56.716667000000001</v>
      </c>
      <c r="E147" s="72">
        <v>10.166667</v>
      </c>
      <c r="F147" s="72" t="s">
        <v>1600</v>
      </c>
      <c r="G147" s="72" t="s">
        <v>11</v>
      </c>
      <c r="H147" s="72" t="s">
        <v>12</v>
      </c>
      <c r="I147" s="79">
        <v>3900</v>
      </c>
      <c r="J147" s="79">
        <v>2800</v>
      </c>
      <c r="K147" s="79">
        <f t="shared" si="14"/>
        <v>3350</v>
      </c>
      <c r="L147" s="72"/>
      <c r="M147" s="79"/>
      <c r="N147" s="79" t="s">
        <v>9148</v>
      </c>
      <c r="O147" s="72" t="s">
        <v>9149</v>
      </c>
      <c r="P147" s="81" t="s">
        <v>5445</v>
      </c>
      <c r="Q147" s="72" t="s">
        <v>2427</v>
      </c>
      <c r="R147" s="72" t="s">
        <v>9004</v>
      </c>
      <c r="S147" s="72">
        <v>3.6</v>
      </c>
      <c r="T147" s="72" t="s">
        <v>9150</v>
      </c>
      <c r="U147" s="72"/>
      <c r="V147" s="79">
        <v>60</v>
      </c>
      <c r="W147" s="72" t="s">
        <v>8992</v>
      </c>
      <c r="X147" s="72" t="s">
        <v>8992</v>
      </c>
      <c r="Y147" s="78">
        <v>-10.199999999999999</v>
      </c>
      <c r="Z147" s="78">
        <v>8.4</v>
      </c>
      <c r="AA147" s="72"/>
      <c r="AB147" s="78">
        <v>38.5</v>
      </c>
      <c r="AC147" s="78">
        <v>13.6</v>
      </c>
      <c r="AD147" s="72"/>
      <c r="AE147" s="78">
        <f t="shared" si="15"/>
        <v>3.3026960784313726</v>
      </c>
      <c r="AF147" s="72"/>
      <c r="AG147" s="72"/>
      <c r="AH147" s="72" t="s">
        <v>8992</v>
      </c>
      <c r="AI147" s="72">
        <v>1</v>
      </c>
      <c r="AJ147" s="72"/>
      <c r="AK147" s="72" t="s">
        <v>9151</v>
      </c>
      <c r="AL147" s="72"/>
      <c r="AM147" s="72">
        <v>1</v>
      </c>
      <c r="AN147" s="79" t="s">
        <v>8989</v>
      </c>
    </row>
    <row r="148" spans="1:40" x14ac:dyDescent="0.15">
      <c r="A148" s="79">
        <v>147</v>
      </c>
      <c r="B148" s="72" t="s">
        <v>142</v>
      </c>
      <c r="C148" s="72" t="s">
        <v>9042</v>
      </c>
      <c r="D148" s="72">
        <v>56.716667000000001</v>
      </c>
      <c r="E148" s="72">
        <v>10.166667</v>
      </c>
      <c r="F148" s="72" t="s">
        <v>1600</v>
      </c>
      <c r="G148" s="72" t="s">
        <v>11</v>
      </c>
      <c r="H148" s="72" t="s">
        <v>12</v>
      </c>
      <c r="I148" s="79">
        <v>3900</v>
      </c>
      <c r="J148" s="79">
        <v>2800</v>
      </c>
      <c r="K148" s="79">
        <f t="shared" si="14"/>
        <v>3350</v>
      </c>
      <c r="L148" s="72"/>
      <c r="M148" s="79"/>
      <c r="N148" s="79" t="s">
        <v>9152</v>
      </c>
      <c r="O148" s="72" t="s">
        <v>9149</v>
      </c>
      <c r="P148" s="81" t="s">
        <v>5445</v>
      </c>
      <c r="Q148" s="72" t="s">
        <v>2427</v>
      </c>
      <c r="R148" s="72" t="s">
        <v>9004</v>
      </c>
      <c r="S148" s="72">
        <v>3.6</v>
      </c>
      <c r="T148" s="72" t="s">
        <v>9064</v>
      </c>
      <c r="U148" s="72"/>
      <c r="V148" s="79">
        <v>53</v>
      </c>
      <c r="W148" s="72" t="s">
        <v>8992</v>
      </c>
      <c r="X148" s="72" t="s">
        <v>8992</v>
      </c>
      <c r="Y148" s="78">
        <v>-10.8</v>
      </c>
      <c r="Z148" s="78">
        <v>8.9</v>
      </c>
      <c r="AA148" s="72"/>
      <c r="AB148" s="78">
        <v>37.9</v>
      </c>
      <c r="AC148" s="78">
        <v>13.4</v>
      </c>
      <c r="AD148" s="72"/>
      <c r="AE148" s="78">
        <f t="shared" si="15"/>
        <v>3.2997512437810941</v>
      </c>
      <c r="AF148" s="72"/>
      <c r="AG148" s="72"/>
      <c r="AH148" s="72" t="s">
        <v>8992</v>
      </c>
      <c r="AI148" s="72">
        <v>1</v>
      </c>
      <c r="AJ148" s="72"/>
      <c r="AK148" s="72" t="s">
        <v>9151</v>
      </c>
      <c r="AL148" s="72"/>
      <c r="AM148" s="72">
        <v>1</v>
      </c>
      <c r="AN148" s="79" t="s">
        <v>8989</v>
      </c>
    </row>
    <row r="149" spans="1:40" x14ac:dyDescent="0.15">
      <c r="A149" s="79">
        <v>148</v>
      </c>
      <c r="B149" s="72" t="s">
        <v>142</v>
      </c>
      <c r="C149" s="72" t="s">
        <v>9042</v>
      </c>
      <c r="D149" s="72">
        <v>56.716667000000001</v>
      </c>
      <c r="E149" s="72">
        <v>10.166667</v>
      </c>
      <c r="F149" s="72" t="s">
        <v>1600</v>
      </c>
      <c r="G149" s="72" t="s">
        <v>11</v>
      </c>
      <c r="H149" s="72" t="s">
        <v>12</v>
      </c>
      <c r="I149" s="79">
        <v>3900</v>
      </c>
      <c r="J149" s="79">
        <v>2800</v>
      </c>
      <c r="K149" s="79">
        <f t="shared" si="14"/>
        <v>3350</v>
      </c>
      <c r="L149" s="72" t="s">
        <v>9153</v>
      </c>
      <c r="M149" s="79">
        <v>1</v>
      </c>
      <c r="N149" s="79" t="s">
        <v>9154</v>
      </c>
      <c r="O149" s="72" t="s">
        <v>9149</v>
      </c>
      <c r="P149" s="81" t="s">
        <v>5445</v>
      </c>
      <c r="Q149" s="72" t="s">
        <v>2427</v>
      </c>
      <c r="R149" s="72" t="s">
        <v>9004</v>
      </c>
      <c r="S149" s="72">
        <v>3.6</v>
      </c>
      <c r="T149" s="72" t="s">
        <v>9053</v>
      </c>
      <c r="U149" s="72"/>
      <c r="V149" s="79">
        <v>55</v>
      </c>
      <c r="W149" s="72">
        <v>51</v>
      </c>
      <c r="X149" s="78">
        <v>6</v>
      </c>
      <c r="Y149" s="78">
        <v>-8.9111753061747017</v>
      </c>
      <c r="Z149" s="78">
        <v>9.0670602746508511</v>
      </c>
      <c r="AA149" s="72"/>
      <c r="AB149" s="78">
        <v>41.947116000000001</v>
      </c>
      <c r="AC149" s="78">
        <v>15.25712</v>
      </c>
      <c r="AD149" s="72"/>
      <c r="AE149" s="78">
        <f t="shared" si="15"/>
        <v>3.2075714158373274</v>
      </c>
      <c r="AF149" s="72"/>
      <c r="AG149" s="72"/>
      <c r="AH149" s="78">
        <f t="shared" ref="AH149:AH180" si="16">X149/W149*100</f>
        <v>11.76470588235294</v>
      </c>
      <c r="AI149" s="72">
        <v>1</v>
      </c>
      <c r="AJ149" s="72"/>
      <c r="AK149" s="72" t="s">
        <v>9155</v>
      </c>
      <c r="AL149" s="72" t="s">
        <v>9156</v>
      </c>
      <c r="AM149" s="72">
        <v>1</v>
      </c>
      <c r="AN149" s="79" t="s">
        <v>8989</v>
      </c>
    </row>
    <row r="150" spans="1:40" x14ac:dyDescent="0.15">
      <c r="A150" s="79">
        <v>149</v>
      </c>
      <c r="B150" s="72" t="s">
        <v>142</v>
      </c>
      <c r="C150" s="72" t="s">
        <v>9042</v>
      </c>
      <c r="D150" s="72">
        <v>56.716667000000001</v>
      </c>
      <c r="E150" s="72">
        <v>10.166667</v>
      </c>
      <c r="F150" s="72" t="s">
        <v>1600</v>
      </c>
      <c r="G150" s="72" t="s">
        <v>11</v>
      </c>
      <c r="H150" s="72" t="s">
        <v>12</v>
      </c>
      <c r="I150" s="79">
        <v>3900</v>
      </c>
      <c r="J150" s="79">
        <v>2800</v>
      </c>
      <c r="K150" s="79">
        <f t="shared" si="14"/>
        <v>3350</v>
      </c>
      <c r="L150" s="72" t="s">
        <v>9153</v>
      </c>
      <c r="M150" s="79">
        <v>1</v>
      </c>
      <c r="N150" s="79" t="s">
        <v>9160</v>
      </c>
      <c r="O150" s="72" t="s">
        <v>9149</v>
      </c>
      <c r="P150" s="81" t="s">
        <v>5445</v>
      </c>
      <c r="Q150" s="72" t="s">
        <v>2427</v>
      </c>
      <c r="R150" s="72" t="s">
        <v>9004</v>
      </c>
      <c r="S150" s="72">
        <v>3.6</v>
      </c>
      <c r="T150" s="72" t="s">
        <v>9064</v>
      </c>
      <c r="U150" s="72"/>
      <c r="V150" s="79">
        <v>48</v>
      </c>
      <c r="W150" s="72">
        <v>9</v>
      </c>
      <c r="X150" s="78">
        <v>0.5</v>
      </c>
      <c r="Y150" s="78">
        <v>-7.276984251378309</v>
      </c>
      <c r="Z150" s="78">
        <v>8.1632776620283778</v>
      </c>
      <c r="AA150" s="72"/>
      <c r="AB150" s="78">
        <v>34.584496999999999</v>
      </c>
      <c r="AC150" s="78">
        <v>12.528105999999999</v>
      </c>
      <c r="AD150" s="72"/>
      <c r="AE150" s="78">
        <f t="shared" si="15"/>
        <v>3.2206448311766631</v>
      </c>
      <c r="AF150" s="72"/>
      <c r="AG150" s="72"/>
      <c r="AH150" s="78">
        <f t="shared" si="16"/>
        <v>5.5555555555555554</v>
      </c>
      <c r="AI150" s="72">
        <v>1</v>
      </c>
      <c r="AJ150" s="72"/>
      <c r="AK150" s="72" t="s">
        <v>9155</v>
      </c>
      <c r="AL150" s="72" t="s">
        <v>9161</v>
      </c>
      <c r="AM150" s="72">
        <v>1</v>
      </c>
      <c r="AN150" s="79" t="s">
        <v>8989</v>
      </c>
    </row>
    <row r="151" spans="1:40" x14ac:dyDescent="0.15">
      <c r="A151" s="79">
        <v>150</v>
      </c>
      <c r="B151" s="72" t="s">
        <v>142</v>
      </c>
      <c r="C151" s="72" t="s">
        <v>9042</v>
      </c>
      <c r="D151" s="72">
        <v>56.716667000000001</v>
      </c>
      <c r="E151" s="72">
        <v>10.166667</v>
      </c>
      <c r="F151" s="72" t="s">
        <v>1600</v>
      </c>
      <c r="G151" s="72" t="s">
        <v>11</v>
      </c>
      <c r="H151" s="72" t="s">
        <v>12</v>
      </c>
      <c r="I151" s="79">
        <v>3900</v>
      </c>
      <c r="J151" s="79">
        <v>2800</v>
      </c>
      <c r="K151" s="79">
        <f t="shared" si="14"/>
        <v>3350</v>
      </c>
      <c r="L151" s="72" t="s">
        <v>9153</v>
      </c>
      <c r="M151" s="79">
        <v>1</v>
      </c>
      <c r="N151" s="79" t="s">
        <v>9162</v>
      </c>
      <c r="O151" s="72" t="s">
        <v>9149</v>
      </c>
      <c r="P151" s="81" t="s">
        <v>5445</v>
      </c>
      <c r="Q151" s="72" t="s">
        <v>2427</v>
      </c>
      <c r="R151" s="72" t="s">
        <v>9004</v>
      </c>
      <c r="S151" s="72">
        <v>3.6</v>
      </c>
      <c r="T151" s="72" t="s">
        <v>5346</v>
      </c>
      <c r="U151" s="72"/>
      <c r="V151" s="72"/>
      <c r="W151" s="72">
        <v>5</v>
      </c>
      <c r="X151" s="78">
        <v>0.5</v>
      </c>
      <c r="Y151" s="78">
        <v>-8.9277959890835916</v>
      </c>
      <c r="Z151" s="78">
        <v>8.3608062541880734</v>
      </c>
      <c r="AA151" s="72"/>
      <c r="AB151" s="78">
        <v>32.021416000000002</v>
      </c>
      <c r="AC151" s="78">
        <v>11.640298</v>
      </c>
      <c r="AD151" s="72"/>
      <c r="AE151" s="78">
        <f t="shared" si="15"/>
        <v>3.2093953837493401</v>
      </c>
      <c r="AF151" s="72"/>
      <c r="AG151" s="72"/>
      <c r="AH151" s="78">
        <f t="shared" si="16"/>
        <v>10</v>
      </c>
      <c r="AI151" s="72">
        <v>1</v>
      </c>
      <c r="AJ151" s="72"/>
      <c r="AK151" s="72" t="s">
        <v>9155</v>
      </c>
      <c r="AL151" s="72" t="s">
        <v>9161</v>
      </c>
      <c r="AM151" s="72">
        <v>1</v>
      </c>
      <c r="AN151" s="79" t="s">
        <v>8989</v>
      </c>
    </row>
    <row r="152" spans="1:40" x14ac:dyDescent="0.15">
      <c r="A152" s="79">
        <v>151</v>
      </c>
      <c r="B152" s="72" t="s">
        <v>142</v>
      </c>
      <c r="C152" s="72" t="s">
        <v>9042</v>
      </c>
      <c r="D152" s="72">
        <v>56.716667000000001</v>
      </c>
      <c r="E152" s="72">
        <v>10.166667</v>
      </c>
      <c r="F152" s="72" t="s">
        <v>1600</v>
      </c>
      <c r="G152" s="72" t="s">
        <v>11</v>
      </c>
      <c r="H152" s="72" t="s">
        <v>12</v>
      </c>
      <c r="I152" s="79">
        <v>3900</v>
      </c>
      <c r="J152" s="79">
        <v>2800</v>
      </c>
      <c r="K152" s="79">
        <f t="shared" si="14"/>
        <v>3350</v>
      </c>
      <c r="L152" s="72" t="s">
        <v>9153</v>
      </c>
      <c r="M152" s="79">
        <v>1</v>
      </c>
      <c r="N152" s="79" t="s">
        <v>9163</v>
      </c>
      <c r="O152" s="72" t="s">
        <v>9149</v>
      </c>
      <c r="P152" s="81" t="s">
        <v>5445</v>
      </c>
      <c r="Q152" s="72" t="s">
        <v>2427</v>
      </c>
      <c r="R152" s="72" t="s">
        <v>9004</v>
      </c>
      <c r="S152" s="72">
        <v>3.6</v>
      </c>
      <c r="T152" s="72" t="s">
        <v>5346</v>
      </c>
      <c r="U152" s="72"/>
      <c r="V152" s="79">
        <v>45</v>
      </c>
      <c r="W152" s="72">
        <v>8</v>
      </c>
      <c r="X152" s="78">
        <v>0.4</v>
      </c>
      <c r="Y152" s="78">
        <v>-7.2833957037807338</v>
      </c>
      <c r="Z152" s="78">
        <v>7.5750093341546805</v>
      </c>
      <c r="AA152" s="72"/>
      <c r="AB152" s="78">
        <v>22.527187999999999</v>
      </c>
      <c r="AC152" s="78">
        <v>7.4059730000000004</v>
      </c>
      <c r="AD152" s="72"/>
      <c r="AE152" s="78">
        <f t="shared" si="15"/>
        <v>3.5487193017491871</v>
      </c>
      <c r="AF152" s="72"/>
      <c r="AG152" s="72"/>
      <c r="AH152" s="78">
        <f t="shared" si="16"/>
        <v>5</v>
      </c>
      <c r="AI152" s="72">
        <v>1</v>
      </c>
      <c r="AJ152" s="72"/>
      <c r="AK152" s="72" t="s">
        <v>9155</v>
      </c>
      <c r="AL152" s="72" t="s">
        <v>9156</v>
      </c>
      <c r="AM152" s="72">
        <v>1</v>
      </c>
      <c r="AN152" s="79" t="s">
        <v>8989</v>
      </c>
    </row>
    <row r="153" spans="1:40" x14ac:dyDescent="0.15">
      <c r="A153" s="79">
        <v>152</v>
      </c>
      <c r="B153" s="72" t="s">
        <v>142</v>
      </c>
      <c r="C153" s="72" t="s">
        <v>9042</v>
      </c>
      <c r="D153" s="72">
        <v>56.716667000000001</v>
      </c>
      <c r="E153" s="72">
        <v>10.166667</v>
      </c>
      <c r="F153" s="72" t="s">
        <v>1600</v>
      </c>
      <c r="G153" s="72" t="s">
        <v>11</v>
      </c>
      <c r="H153" s="72" t="s">
        <v>12</v>
      </c>
      <c r="I153" s="79">
        <v>3900</v>
      </c>
      <c r="J153" s="79">
        <v>2800</v>
      </c>
      <c r="K153" s="79">
        <f t="shared" si="14"/>
        <v>3350</v>
      </c>
      <c r="L153" s="72" t="s">
        <v>9153</v>
      </c>
      <c r="M153" s="79">
        <v>1</v>
      </c>
      <c r="N153" s="79" t="s">
        <v>9164</v>
      </c>
      <c r="O153" s="72" t="s">
        <v>9149</v>
      </c>
      <c r="P153" s="81" t="s">
        <v>5445</v>
      </c>
      <c r="Q153" s="72" t="s">
        <v>2427</v>
      </c>
      <c r="R153" s="72" t="s">
        <v>9004</v>
      </c>
      <c r="S153" s="72">
        <v>3.6</v>
      </c>
      <c r="T153" s="72" t="s">
        <v>9165</v>
      </c>
      <c r="U153" s="72"/>
      <c r="V153" s="79">
        <v>35</v>
      </c>
      <c r="W153" s="72">
        <v>7</v>
      </c>
      <c r="X153" s="78">
        <v>0.5</v>
      </c>
      <c r="Y153" s="78">
        <v>-7.0270500465968553</v>
      </c>
      <c r="Z153" s="78">
        <v>7.515476083812155</v>
      </c>
      <c r="AA153" s="72"/>
      <c r="AB153" s="78">
        <v>31.523553</v>
      </c>
      <c r="AC153" s="78">
        <v>11.114855</v>
      </c>
      <c r="AD153" s="72"/>
      <c r="AE153" s="78">
        <f t="shared" si="15"/>
        <v>3.3088581452479584</v>
      </c>
      <c r="AF153" s="72"/>
      <c r="AG153" s="72"/>
      <c r="AH153" s="78">
        <f t="shared" si="16"/>
        <v>7.1428571428571423</v>
      </c>
      <c r="AI153" s="72">
        <v>1</v>
      </c>
      <c r="AJ153" s="72"/>
      <c r="AK153" s="72" t="s">
        <v>9155</v>
      </c>
      <c r="AL153" s="72" t="s">
        <v>9161</v>
      </c>
      <c r="AM153" s="72">
        <v>1</v>
      </c>
      <c r="AN153" s="79" t="s">
        <v>8989</v>
      </c>
    </row>
    <row r="154" spans="1:40" x14ac:dyDescent="0.15">
      <c r="A154" s="79">
        <v>153</v>
      </c>
      <c r="B154" s="72" t="s">
        <v>142</v>
      </c>
      <c r="C154" s="72" t="s">
        <v>9042</v>
      </c>
      <c r="D154" s="72">
        <v>56.716667000000001</v>
      </c>
      <c r="E154" s="72">
        <v>10.166667</v>
      </c>
      <c r="F154" s="72" t="s">
        <v>1600</v>
      </c>
      <c r="G154" s="72" t="s">
        <v>11</v>
      </c>
      <c r="H154" s="72" t="s">
        <v>12</v>
      </c>
      <c r="I154" s="79">
        <v>3900</v>
      </c>
      <c r="J154" s="79">
        <v>2800</v>
      </c>
      <c r="K154" s="79">
        <f t="shared" si="14"/>
        <v>3350</v>
      </c>
      <c r="L154" s="72" t="s">
        <v>9153</v>
      </c>
      <c r="M154" s="79">
        <v>1</v>
      </c>
      <c r="N154" s="79" t="s">
        <v>9166</v>
      </c>
      <c r="O154" s="72" t="s">
        <v>9149</v>
      </c>
      <c r="P154" s="81" t="s">
        <v>5445</v>
      </c>
      <c r="Q154" s="72" t="s">
        <v>2427</v>
      </c>
      <c r="R154" s="72" t="s">
        <v>9004</v>
      </c>
      <c r="S154" s="72">
        <v>3.6</v>
      </c>
      <c r="T154" s="72" t="s">
        <v>9047</v>
      </c>
      <c r="U154" s="72" t="s">
        <v>481</v>
      </c>
      <c r="V154" s="79">
        <v>33</v>
      </c>
      <c r="W154" s="72">
        <v>4</v>
      </c>
      <c r="X154" s="78">
        <v>1.5</v>
      </c>
      <c r="Y154" s="78">
        <v>-8.0899354737087137</v>
      </c>
      <c r="Z154" s="78">
        <v>8.4073571559996907</v>
      </c>
      <c r="AA154" s="72"/>
      <c r="AB154" s="78">
        <v>39.018709000000001</v>
      </c>
      <c r="AC154" s="78">
        <v>14.127495</v>
      </c>
      <c r="AD154" s="72"/>
      <c r="AE154" s="78">
        <f t="shared" si="15"/>
        <v>3.2222150612452296</v>
      </c>
      <c r="AF154" s="72"/>
      <c r="AG154" s="72"/>
      <c r="AH154" s="78">
        <f t="shared" si="16"/>
        <v>37.5</v>
      </c>
      <c r="AI154" s="72">
        <v>1</v>
      </c>
      <c r="AJ154" s="72"/>
      <c r="AK154" s="72" t="s">
        <v>9155</v>
      </c>
      <c r="AL154" s="72" t="s">
        <v>9161</v>
      </c>
      <c r="AM154" s="72">
        <v>1</v>
      </c>
      <c r="AN154" s="79" t="s">
        <v>8989</v>
      </c>
    </row>
    <row r="155" spans="1:40" x14ac:dyDescent="0.15">
      <c r="A155" s="79">
        <v>154</v>
      </c>
      <c r="B155" s="72" t="s">
        <v>142</v>
      </c>
      <c r="C155" s="72" t="s">
        <v>9042</v>
      </c>
      <c r="D155" s="72">
        <v>56.716667000000001</v>
      </c>
      <c r="E155" s="72">
        <v>10.166667</v>
      </c>
      <c r="F155" s="72" t="s">
        <v>1600</v>
      </c>
      <c r="G155" s="72" t="s">
        <v>11</v>
      </c>
      <c r="H155" s="72" t="s">
        <v>12</v>
      </c>
      <c r="I155" s="79">
        <v>3900</v>
      </c>
      <c r="J155" s="79">
        <v>2800</v>
      </c>
      <c r="K155" s="79">
        <f t="shared" si="14"/>
        <v>3350</v>
      </c>
      <c r="L155" s="72" t="s">
        <v>9153</v>
      </c>
      <c r="M155" s="79">
        <v>1</v>
      </c>
      <c r="N155" s="79" t="s">
        <v>9167</v>
      </c>
      <c r="O155" s="72" t="s">
        <v>9149</v>
      </c>
      <c r="P155" s="81" t="s">
        <v>5445</v>
      </c>
      <c r="Q155" s="72" t="s">
        <v>2427</v>
      </c>
      <c r="R155" s="72" t="s">
        <v>9004</v>
      </c>
      <c r="S155" s="72">
        <v>3.6</v>
      </c>
      <c r="T155" s="72" t="s">
        <v>9064</v>
      </c>
      <c r="U155" s="72"/>
      <c r="V155" s="79">
        <v>48</v>
      </c>
      <c r="W155" s="72">
        <v>14</v>
      </c>
      <c r="X155" s="78">
        <v>1</v>
      </c>
      <c r="Y155" s="78">
        <v>-8.8938578224515865</v>
      </c>
      <c r="Z155" s="78">
        <v>8.5958962944042234</v>
      </c>
      <c r="AA155" s="72"/>
      <c r="AB155" s="78">
        <v>36.061011999999998</v>
      </c>
      <c r="AC155" s="78">
        <v>13.057365000000001</v>
      </c>
      <c r="AD155" s="72"/>
      <c r="AE155" s="78">
        <f t="shared" si="15"/>
        <v>3.2220268535548069</v>
      </c>
      <c r="AF155" s="72"/>
      <c r="AG155" s="72"/>
      <c r="AH155" s="78">
        <f t="shared" si="16"/>
        <v>7.1428571428571423</v>
      </c>
      <c r="AI155" s="72">
        <v>1</v>
      </c>
      <c r="AJ155" s="72"/>
      <c r="AK155" s="72" t="s">
        <v>9155</v>
      </c>
      <c r="AL155" s="72" t="s">
        <v>9161</v>
      </c>
      <c r="AM155" s="72">
        <v>1</v>
      </c>
      <c r="AN155" s="79" t="s">
        <v>8989</v>
      </c>
    </row>
    <row r="156" spans="1:40" x14ac:dyDescent="0.15">
      <c r="A156" s="79">
        <v>155</v>
      </c>
      <c r="B156" s="72" t="s">
        <v>142</v>
      </c>
      <c r="C156" s="72" t="s">
        <v>9042</v>
      </c>
      <c r="D156" s="72">
        <v>56.716667000000001</v>
      </c>
      <c r="E156" s="72">
        <v>10.166667</v>
      </c>
      <c r="F156" s="72" t="s">
        <v>1600</v>
      </c>
      <c r="G156" s="72" t="s">
        <v>11</v>
      </c>
      <c r="H156" s="72" t="s">
        <v>12</v>
      </c>
      <c r="I156" s="79">
        <v>3900</v>
      </c>
      <c r="J156" s="79">
        <v>2800</v>
      </c>
      <c r="K156" s="79">
        <f t="shared" si="14"/>
        <v>3350</v>
      </c>
      <c r="L156" s="72" t="s">
        <v>9153</v>
      </c>
      <c r="M156" s="79">
        <v>1</v>
      </c>
      <c r="N156" s="79" t="s">
        <v>9168</v>
      </c>
      <c r="O156" s="72" t="s">
        <v>9149</v>
      </c>
      <c r="P156" s="81" t="s">
        <v>5445</v>
      </c>
      <c r="Q156" s="72" t="s">
        <v>2427</v>
      </c>
      <c r="R156" s="72" t="s">
        <v>9004</v>
      </c>
      <c r="S156" s="72">
        <v>3.6</v>
      </c>
      <c r="T156" s="72" t="s">
        <v>9064</v>
      </c>
      <c r="U156" s="72"/>
      <c r="V156" s="79">
        <v>46</v>
      </c>
      <c r="W156" s="72">
        <v>11</v>
      </c>
      <c r="X156" s="78">
        <v>1</v>
      </c>
      <c r="Y156" s="78">
        <v>-6.4201824031333246</v>
      </c>
      <c r="Z156" s="78">
        <v>6.4485465684177594</v>
      </c>
      <c r="AA156" s="72"/>
      <c r="AB156" s="78">
        <v>37.956905999999996</v>
      </c>
      <c r="AC156" s="78">
        <v>13.736280000000001</v>
      </c>
      <c r="AD156" s="72"/>
      <c r="AE156" s="78">
        <f t="shared" si="15"/>
        <v>3.223802732617564</v>
      </c>
      <c r="AF156" s="72"/>
      <c r="AG156" s="72"/>
      <c r="AH156" s="78">
        <f t="shared" si="16"/>
        <v>9.0909090909090917</v>
      </c>
      <c r="AI156" s="72">
        <v>1</v>
      </c>
      <c r="AJ156" s="72"/>
      <c r="AK156" s="72" t="s">
        <v>9155</v>
      </c>
      <c r="AL156" s="72" t="s">
        <v>9161</v>
      </c>
      <c r="AM156" s="72">
        <v>1</v>
      </c>
      <c r="AN156" s="79" t="s">
        <v>8989</v>
      </c>
    </row>
    <row r="157" spans="1:40" x14ac:dyDescent="0.15">
      <c r="A157" s="79">
        <v>156</v>
      </c>
      <c r="B157" s="72" t="s">
        <v>142</v>
      </c>
      <c r="C157" s="72" t="s">
        <v>9042</v>
      </c>
      <c r="D157" s="72">
        <v>56.716667000000001</v>
      </c>
      <c r="E157" s="72">
        <v>10.166667</v>
      </c>
      <c r="F157" s="72" t="s">
        <v>1600</v>
      </c>
      <c r="G157" s="72" t="s">
        <v>11</v>
      </c>
      <c r="H157" s="72" t="s">
        <v>12</v>
      </c>
      <c r="I157" s="79">
        <v>3900</v>
      </c>
      <c r="J157" s="79">
        <v>2800</v>
      </c>
      <c r="K157" s="79">
        <f t="shared" si="14"/>
        <v>3350</v>
      </c>
      <c r="L157" s="72" t="s">
        <v>9153</v>
      </c>
      <c r="M157" s="79">
        <v>1</v>
      </c>
      <c r="N157" s="79" t="s">
        <v>9169</v>
      </c>
      <c r="O157" s="72" t="s">
        <v>9149</v>
      </c>
      <c r="P157" s="81" t="s">
        <v>5445</v>
      </c>
      <c r="Q157" s="72" t="s">
        <v>2427</v>
      </c>
      <c r="R157" s="72" t="s">
        <v>9004</v>
      </c>
      <c r="S157" s="72">
        <v>3.6</v>
      </c>
      <c r="T157" s="72" t="s">
        <v>9064</v>
      </c>
      <c r="U157" s="72"/>
      <c r="V157" s="79">
        <v>40</v>
      </c>
      <c r="W157" s="72">
        <v>8</v>
      </c>
      <c r="X157" s="78">
        <v>1</v>
      </c>
      <c r="Y157" s="78">
        <v>-5.2187515311086514</v>
      </c>
      <c r="Z157" s="78">
        <v>8.4340691852218921</v>
      </c>
      <c r="AA157" s="72"/>
      <c r="AB157" s="78">
        <v>36.655425000000001</v>
      </c>
      <c r="AC157" s="78">
        <v>13.324266</v>
      </c>
      <c r="AD157" s="72"/>
      <c r="AE157" s="78">
        <f t="shared" si="15"/>
        <v>3.2095323299609899</v>
      </c>
      <c r="AF157" s="72"/>
      <c r="AG157" s="72"/>
      <c r="AH157" s="78">
        <f t="shared" si="16"/>
        <v>12.5</v>
      </c>
      <c r="AI157" s="72">
        <v>1</v>
      </c>
      <c r="AJ157" s="72"/>
      <c r="AK157" s="72" t="s">
        <v>9155</v>
      </c>
      <c r="AL157" s="72" t="s">
        <v>9161</v>
      </c>
      <c r="AM157" s="72">
        <v>1</v>
      </c>
      <c r="AN157" s="79" t="s">
        <v>8989</v>
      </c>
    </row>
    <row r="158" spans="1:40" x14ac:dyDescent="0.15">
      <c r="A158" s="79">
        <v>157</v>
      </c>
      <c r="B158" s="72" t="s">
        <v>142</v>
      </c>
      <c r="C158" s="72" t="s">
        <v>9042</v>
      </c>
      <c r="D158" s="72">
        <v>56.716667000000001</v>
      </c>
      <c r="E158" s="72">
        <v>10.166667</v>
      </c>
      <c r="F158" s="72" t="s">
        <v>1600</v>
      </c>
      <c r="G158" s="72" t="s">
        <v>11</v>
      </c>
      <c r="H158" s="72" t="s">
        <v>12</v>
      </c>
      <c r="I158" s="79">
        <v>3900</v>
      </c>
      <c r="J158" s="79">
        <v>2800</v>
      </c>
      <c r="K158" s="79">
        <f t="shared" si="14"/>
        <v>3350</v>
      </c>
      <c r="L158" s="72" t="s">
        <v>9153</v>
      </c>
      <c r="M158" s="79">
        <v>1</v>
      </c>
      <c r="N158" s="79" t="s">
        <v>9170</v>
      </c>
      <c r="O158" s="72" t="s">
        <v>9149</v>
      </c>
      <c r="P158" s="81" t="s">
        <v>5445</v>
      </c>
      <c r="Q158" s="72" t="s">
        <v>2427</v>
      </c>
      <c r="R158" s="72" t="s">
        <v>9004</v>
      </c>
      <c r="S158" s="72">
        <v>3.6</v>
      </c>
      <c r="T158" s="72" t="s">
        <v>9064</v>
      </c>
      <c r="U158" s="72"/>
      <c r="V158" s="79">
        <v>40</v>
      </c>
      <c r="W158" s="72">
        <v>10</v>
      </c>
      <c r="X158" s="78">
        <v>1</v>
      </c>
      <c r="Y158" s="78">
        <v>-8.5080056598344882</v>
      </c>
      <c r="Z158" s="78">
        <v>6.7224062853496207</v>
      </c>
      <c r="AA158" s="72"/>
      <c r="AB158" s="78">
        <v>35.484896999999997</v>
      </c>
      <c r="AC158" s="78">
        <v>12.667344</v>
      </c>
      <c r="AD158" s="72"/>
      <c r="AE158" s="78">
        <f t="shared" si="15"/>
        <v>3.268171015170978</v>
      </c>
      <c r="AF158" s="72"/>
      <c r="AG158" s="72"/>
      <c r="AH158" s="78">
        <f t="shared" si="16"/>
        <v>10</v>
      </c>
      <c r="AI158" s="72">
        <v>1</v>
      </c>
      <c r="AJ158" s="72"/>
      <c r="AK158" s="72" t="s">
        <v>9155</v>
      </c>
      <c r="AL158" s="72" t="s">
        <v>9156</v>
      </c>
      <c r="AM158" s="72">
        <v>1</v>
      </c>
      <c r="AN158" s="79" t="s">
        <v>8989</v>
      </c>
    </row>
    <row r="159" spans="1:40" x14ac:dyDescent="0.15">
      <c r="A159" s="79">
        <v>158</v>
      </c>
      <c r="B159" s="72" t="s">
        <v>142</v>
      </c>
      <c r="C159" s="72" t="s">
        <v>9042</v>
      </c>
      <c r="D159" s="72">
        <v>56.716667000000001</v>
      </c>
      <c r="E159" s="72">
        <v>10.166667</v>
      </c>
      <c r="F159" s="72" t="s">
        <v>1600</v>
      </c>
      <c r="G159" s="72" t="s">
        <v>11</v>
      </c>
      <c r="H159" s="72" t="s">
        <v>12</v>
      </c>
      <c r="I159" s="79">
        <v>3900</v>
      </c>
      <c r="J159" s="79">
        <v>2800</v>
      </c>
      <c r="K159" s="79">
        <f t="shared" si="14"/>
        <v>3350</v>
      </c>
      <c r="L159" s="72" t="s">
        <v>9153</v>
      </c>
      <c r="M159" s="79">
        <v>1</v>
      </c>
      <c r="N159" s="79" t="s">
        <v>9171</v>
      </c>
      <c r="O159" s="72" t="s">
        <v>9149</v>
      </c>
      <c r="P159" s="81" t="s">
        <v>5445</v>
      </c>
      <c r="Q159" s="72" t="s">
        <v>2427</v>
      </c>
      <c r="R159" s="72" t="s">
        <v>9004</v>
      </c>
      <c r="S159" s="72">
        <v>3.6</v>
      </c>
      <c r="T159" s="72" t="s">
        <v>9172</v>
      </c>
      <c r="U159" s="72"/>
      <c r="V159" s="79">
        <v>34</v>
      </c>
      <c r="W159" s="72">
        <v>2</v>
      </c>
      <c r="X159" s="78">
        <v>0.7</v>
      </c>
      <c r="Y159" s="78">
        <v>-7.7163758590537697</v>
      </c>
      <c r="Z159" s="78">
        <v>8.3444782456688564</v>
      </c>
      <c r="AA159" s="72"/>
      <c r="AB159" s="78">
        <v>35.311681</v>
      </c>
      <c r="AC159" s="78">
        <v>12.579660000000001</v>
      </c>
      <c r="AD159" s="72"/>
      <c r="AE159" s="78">
        <f t="shared" si="15"/>
        <v>3.2748866954008822</v>
      </c>
      <c r="AF159" s="72"/>
      <c r="AG159" s="72"/>
      <c r="AH159" s="78">
        <f t="shared" si="16"/>
        <v>35</v>
      </c>
      <c r="AI159" s="72">
        <v>1</v>
      </c>
      <c r="AJ159" s="72"/>
      <c r="AK159" s="72" t="s">
        <v>9155</v>
      </c>
      <c r="AL159" s="72" t="s">
        <v>9161</v>
      </c>
      <c r="AM159" s="72">
        <v>1</v>
      </c>
      <c r="AN159" s="79" t="s">
        <v>8989</v>
      </c>
    </row>
    <row r="160" spans="1:40" x14ac:dyDescent="0.15">
      <c r="A160" s="79">
        <v>159</v>
      </c>
      <c r="B160" s="72" t="s">
        <v>142</v>
      </c>
      <c r="C160" s="72" t="s">
        <v>9042</v>
      </c>
      <c r="D160" s="72">
        <v>56.716667000000001</v>
      </c>
      <c r="E160" s="72">
        <v>10.166667</v>
      </c>
      <c r="F160" s="72" t="s">
        <v>1600</v>
      </c>
      <c r="G160" s="72" t="s">
        <v>11</v>
      </c>
      <c r="H160" s="72" t="s">
        <v>12</v>
      </c>
      <c r="I160" s="79">
        <v>3900</v>
      </c>
      <c r="J160" s="79">
        <v>2800</v>
      </c>
      <c r="K160" s="79">
        <f t="shared" si="14"/>
        <v>3350</v>
      </c>
      <c r="L160" s="72" t="s">
        <v>9153</v>
      </c>
      <c r="M160" s="79">
        <v>2</v>
      </c>
      <c r="N160" s="79" t="s">
        <v>9173</v>
      </c>
      <c r="O160" s="72" t="s">
        <v>9149</v>
      </c>
      <c r="P160" s="81" t="s">
        <v>5445</v>
      </c>
      <c r="Q160" s="72" t="s">
        <v>2427</v>
      </c>
      <c r="R160" s="72" t="s">
        <v>9004</v>
      </c>
      <c r="S160" s="72">
        <v>3.6</v>
      </c>
      <c r="T160" s="72" t="s">
        <v>9174</v>
      </c>
      <c r="U160" s="72"/>
      <c r="V160" s="72"/>
      <c r="W160" s="72">
        <v>17</v>
      </c>
      <c r="X160" s="78">
        <v>2</v>
      </c>
      <c r="Y160" s="78">
        <v>-5.4485138555412007</v>
      </c>
      <c r="Z160" s="78">
        <v>8.3362106898974098</v>
      </c>
      <c r="AA160" s="72"/>
      <c r="AB160" s="78">
        <v>34.686867499999998</v>
      </c>
      <c r="AC160" s="78">
        <v>12.2676035</v>
      </c>
      <c r="AD160" s="72"/>
      <c r="AE160" s="78">
        <f t="shared" si="15"/>
        <v>3.2987707895297831</v>
      </c>
      <c r="AF160" s="72"/>
      <c r="AG160" s="72"/>
      <c r="AH160" s="78">
        <f t="shared" si="16"/>
        <v>11.76470588235294</v>
      </c>
      <c r="AI160" s="72">
        <v>1</v>
      </c>
      <c r="AJ160" s="72"/>
      <c r="AK160" s="72" t="s">
        <v>9155</v>
      </c>
      <c r="AL160" s="72" t="s">
        <v>9161</v>
      </c>
      <c r="AM160" s="72">
        <v>1</v>
      </c>
      <c r="AN160" s="79" t="s">
        <v>8989</v>
      </c>
    </row>
    <row r="161" spans="1:40" x14ac:dyDescent="0.15">
      <c r="A161" s="79">
        <v>160</v>
      </c>
      <c r="B161" s="72" t="s">
        <v>142</v>
      </c>
      <c r="C161" s="72" t="s">
        <v>9042</v>
      </c>
      <c r="D161" s="72">
        <v>56.716667000000001</v>
      </c>
      <c r="E161" s="72">
        <v>10.166667</v>
      </c>
      <c r="F161" s="72" t="s">
        <v>1600</v>
      </c>
      <c r="G161" s="72" t="s">
        <v>11</v>
      </c>
      <c r="H161" s="72" t="s">
        <v>12</v>
      </c>
      <c r="I161" s="79">
        <v>3900</v>
      </c>
      <c r="J161" s="79">
        <v>2800</v>
      </c>
      <c r="K161" s="79">
        <f t="shared" si="14"/>
        <v>3350</v>
      </c>
      <c r="L161" s="72" t="s">
        <v>9153</v>
      </c>
      <c r="M161" s="79">
        <v>2</v>
      </c>
      <c r="N161" s="79" t="s">
        <v>9175</v>
      </c>
      <c r="O161" s="72" t="s">
        <v>9149</v>
      </c>
      <c r="P161" s="81" t="s">
        <v>5445</v>
      </c>
      <c r="Q161" s="72" t="s">
        <v>2427</v>
      </c>
      <c r="R161" s="72" t="s">
        <v>9004</v>
      </c>
      <c r="S161" s="72">
        <v>3.6</v>
      </c>
      <c r="T161" s="72" t="s">
        <v>9150</v>
      </c>
      <c r="U161" s="72"/>
      <c r="V161" s="79">
        <v>54.5</v>
      </c>
      <c r="W161" s="72">
        <v>26</v>
      </c>
      <c r="X161" s="78">
        <v>2</v>
      </c>
      <c r="Y161" s="78">
        <v>-7.6277589802809338</v>
      </c>
      <c r="Z161" s="78">
        <v>9.7326289828896329</v>
      </c>
      <c r="AA161" s="72"/>
      <c r="AB161" s="78">
        <v>39.109044999999995</v>
      </c>
      <c r="AC161" s="78">
        <v>14.2634635</v>
      </c>
      <c r="AD161" s="72"/>
      <c r="AE161" s="78">
        <f t="shared" si="15"/>
        <v>3.1988877853311473</v>
      </c>
      <c r="AF161" s="72"/>
      <c r="AG161" s="72"/>
      <c r="AH161" s="78">
        <f t="shared" si="16"/>
        <v>7.6923076923076925</v>
      </c>
      <c r="AI161" s="72">
        <v>1</v>
      </c>
      <c r="AJ161" s="72"/>
      <c r="AK161" s="72" t="s">
        <v>9155</v>
      </c>
      <c r="AL161" s="72" t="s">
        <v>9156</v>
      </c>
      <c r="AM161" s="72">
        <v>1</v>
      </c>
      <c r="AN161" s="79" t="s">
        <v>8989</v>
      </c>
    </row>
    <row r="162" spans="1:40" x14ac:dyDescent="0.15">
      <c r="A162" s="79">
        <v>161</v>
      </c>
      <c r="B162" s="72" t="s">
        <v>142</v>
      </c>
      <c r="C162" s="72" t="s">
        <v>9042</v>
      </c>
      <c r="D162" s="72">
        <v>56.716667000000001</v>
      </c>
      <c r="E162" s="72">
        <v>10.166667</v>
      </c>
      <c r="F162" s="72" t="s">
        <v>1600</v>
      </c>
      <c r="G162" s="72" t="s">
        <v>11</v>
      </c>
      <c r="H162" s="72" t="s">
        <v>12</v>
      </c>
      <c r="I162" s="79">
        <v>3900</v>
      </c>
      <c r="J162" s="79">
        <v>2800</v>
      </c>
      <c r="K162" s="79">
        <f t="shared" si="14"/>
        <v>3350</v>
      </c>
      <c r="L162" s="72" t="s">
        <v>9153</v>
      </c>
      <c r="M162" s="79">
        <v>2</v>
      </c>
      <c r="N162" s="79" t="s">
        <v>9176</v>
      </c>
      <c r="O162" s="72" t="s">
        <v>9149</v>
      </c>
      <c r="P162" s="81" t="s">
        <v>5445</v>
      </c>
      <c r="Q162" s="72" t="s">
        <v>2427</v>
      </c>
      <c r="R162" s="72" t="s">
        <v>9004</v>
      </c>
      <c r="S162" s="72">
        <v>3.6</v>
      </c>
      <c r="T162" s="72" t="s">
        <v>9064</v>
      </c>
      <c r="U162" s="72"/>
      <c r="V162" s="79">
        <v>51</v>
      </c>
      <c r="W162" s="72">
        <v>14</v>
      </c>
      <c r="X162" s="78">
        <v>1</v>
      </c>
      <c r="Y162" s="78">
        <v>-10.238241966502239</v>
      </c>
      <c r="Z162" s="78">
        <v>9.7609252158378847</v>
      </c>
      <c r="AA162" s="72"/>
      <c r="AB162" s="78">
        <v>35.713092500000002</v>
      </c>
      <c r="AC162" s="78">
        <v>12.7397095</v>
      </c>
      <c r="AD162" s="72"/>
      <c r="AE162" s="78">
        <f t="shared" ref="AE162:AE174" si="17">AB162/AC162*14/12</f>
        <v>3.2705042908029678</v>
      </c>
      <c r="AF162" s="72"/>
      <c r="AG162" s="72"/>
      <c r="AH162" s="78">
        <f t="shared" si="16"/>
        <v>7.1428571428571423</v>
      </c>
      <c r="AI162" s="72">
        <v>1</v>
      </c>
      <c r="AJ162" s="72"/>
      <c r="AK162" s="72" t="s">
        <v>9155</v>
      </c>
      <c r="AL162" s="72" t="s">
        <v>9161</v>
      </c>
      <c r="AM162" s="72">
        <v>1</v>
      </c>
      <c r="AN162" s="79" t="s">
        <v>8989</v>
      </c>
    </row>
    <row r="163" spans="1:40" x14ac:dyDescent="0.15">
      <c r="A163" s="79">
        <v>162</v>
      </c>
      <c r="B163" s="72" t="s">
        <v>142</v>
      </c>
      <c r="C163" s="72" t="s">
        <v>9042</v>
      </c>
      <c r="D163" s="72">
        <v>56.716667000000001</v>
      </c>
      <c r="E163" s="72">
        <v>10.166667</v>
      </c>
      <c r="F163" s="72" t="s">
        <v>1600</v>
      </c>
      <c r="G163" s="72" t="s">
        <v>11</v>
      </c>
      <c r="H163" s="72" t="s">
        <v>12</v>
      </c>
      <c r="I163" s="79">
        <v>3900</v>
      </c>
      <c r="J163" s="79">
        <v>2800</v>
      </c>
      <c r="K163" s="79">
        <f t="shared" si="14"/>
        <v>3350</v>
      </c>
      <c r="L163" s="72" t="s">
        <v>9153</v>
      </c>
      <c r="M163" s="79">
        <v>2</v>
      </c>
      <c r="N163" s="79" t="s">
        <v>9177</v>
      </c>
      <c r="O163" s="72" t="s">
        <v>9149</v>
      </c>
      <c r="P163" s="81" t="s">
        <v>5445</v>
      </c>
      <c r="Q163" s="72" t="s">
        <v>2427</v>
      </c>
      <c r="R163" s="72" t="s">
        <v>9004</v>
      </c>
      <c r="S163" s="72">
        <v>3.6</v>
      </c>
      <c r="T163" s="72" t="s">
        <v>9064</v>
      </c>
      <c r="U163" s="72"/>
      <c r="V163" s="79">
        <v>34</v>
      </c>
      <c r="W163" s="72">
        <v>3</v>
      </c>
      <c r="X163" s="78">
        <v>0.7</v>
      </c>
      <c r="Y163" s="78">
        <v>-8.5836558492234545</v>
      </c>
      <c r="Z163" s="78">
        <v>8.5576702608124986</v>
      </c>
      <c r="AA163" s="72"/>
      <c r="AB163" s="78">
        <v>32.063422000000003</v>
      </c>
      <c r="AC163" s="78">
        <v>11.786114</v>
      </c>
      <c r="AD163" s="72"/>
      <c r="AE163" s="78">
        <f t="shared" si="17"/>
        <v>3.1738472635396762</v>
      </c>
      <c r="AF163" s="72"/>
      <c r="AG163" s="72"/>
      <c r="AH163" s="78">
        <f t="shared" si="16"/>
        <v>23.333333333333332</v>
      </c>
      <c r="AI163" s="72">
        <v>1</v>
      </c>
      <c r="AJ163" s="72"/>
      <c r="AK163" s="72" t="s">
        <v>9155</v>
      </c>
      <c r="AL163" s="72" t="s">
        <v>9161</v>
      </c>
      <c r="AM163" s="72">
        <v>1</v>
      </c>
      <c r="AN163" s="79" t="s">
        <v>8989</v>
      </c>
    </row>
    <row r="164" spans="1:40" x14ac:dyDescent="0.15">
      <c r="A164" s="79">
        <v>163</v>
      </c>
      <c r="B164" s="72" t="s">
        <v>142</v>
      </c>
      <c r="C164" s="72" t="s">
        <v>9042</v>
      </c>
      <c r="D164" s="72">
        <v>56.716667000000001</v>
      </c>
      <c r="E164" s="72">
        <v>10.166667</v>
      </c>
      <c r="F164" s="72" t="s">
        <v>1600</v>
      </c>
      <c r="G164" s="72" t="s">
        <v>11</v>
      </c>
      <c r="H164" s="72" t="s">
        <v>12</v>
      </c>
      <c r="I164" s="79">
        <v>3900</v>
      </c>
      <c r="J164" s="79">
        <v>2800</v>
      </c>
      <c r="K164" s="79">
        <f t="shared" si="14"/>
        <v>3350</v>
      </c>
      <c r="L164" s="72" t="s">
        <v>9153</v>
      </c>
      <c r="M164" s="79">
        <v>2</v>
      </c>
      <c r="N164" s="79" t="s">
        <v>9185</v>
      </c>
      <c r="O164" s="72" t="s">
        <v>9149</v>
      </c>
      <c r="P164" s="81" t="s">
        <v>5445</v>
      </c>
      <c r="Q164" s="72" t="s">
        <v>2427</v>
      </c>
      <c r="R164" s="72" t="s">
        <v>9004</v>
      </c>
      <c r="S164" s="72">
        <v>3.6</v>
      </c>
      <c r="T164" s="72" t="s">
        <v>5346</v>
      </c>
      <c r="U164" s="72"/>
      <c r="V164" s="79">
        <v>25</v>
      </c>
      <c r="W164" s="72">
        <v>6</v>
      </c>
      <c r="X164" s="78">
        <v>0.7</v>
      </c>
      <c r="Y164" s="78">
        <v>-10.140401644202345</v>
      </c>
      <c r="Z164" s="78">
        <v>7.9686631083485793</v>
      </c>
      <c r="AA164" s="72"/>
      <c r="AB164" s="78">
        <v>32.768737999999999</v>
      </c>
      <c r="AC164" s="78">
        <v>11.488789000000001</v>
      </c>
      <c r="AD164" s="72"/>
      <c r="AE164" s="78">
        <f t="shared" si="17"/>
        <v>3.3276087090931283</v>
      </c>
      <c r="AF164" s="72"/>
      <c r="AG164" s="72"/>
      <c r="AH164" s="78">
        <f t="shared" si="16"/>
        <v>11.666666666666666</v>
      </c>
      <c r="AI164" s="72">
        <v>1</v>
      </c>
      <c r="AJ164" s="72"/>
      <c r="AK164" s="72" t="s">
        <v>9155</v>
      </c>
      <c r="AL164" s="72" t="s">
        <v>9156</v>
      </c>
      <c r="AM164" s="72">
        <v>1</v>
      </c>
      <c r="AN164" s="79" t="s">
        <v>8989</v>
      </c>
    </row>
    <row r="165" spans="1:40" x14ac:dyDescent="0.15">
      <c r="A165" s="79">
        <v>164</v>
      </c>
      <c r="B165" s="72" t="s">
        <v>142</v>
      </c>
      <c r="C165" s="72" t="s">
        <v>9042</v>
      </c>
      <c r="D165" s="72">
        <v>56.716667000000001</v>
      </c>
      <c r="E165" s="72">
        <v>10.166667</v>
      </c>
      <c r="F165" s="72" t="s">
        <v>1600</v>
      </c>
      <c r="G165" s="72" t="s">
        <v>11</v>
      </c>
      <c r="H165" s="72" t="s">
        <v>12</v>
      </c>
      <c r="I165" s="79">
        <v>3900</v>
      </c>
      <c r="J165" s="79">
        <v>2800</v>
      </c>
      <c r="K165" s="79">
        <f t="shared" si="14"/>
        <v>3350</v>
      </c>
      <c r="L165" s="72" t="s">
        <v>9153</v>
      </c>
      <c r="M165" s="79">
        <v>2</v>
      </c>
      <c r="N165" s="79" t="s">
        <v>9186</v>
      </c>
      <c r="O165" s="72" t="s">
        <v>9149</v>
      </c>
      <c r="P165" s="81" t="s">
        <v>5445</v>
      </c>
      <c r="Q165" s="72" t="s">
        <v>2427</v>
      </c>
      <c r="R165" s="72" t="s">
        <v>9004</v>
      </c>
      <c r="S165" s="72">
        <v>3.6</v>
      </c>
      <c r="T165" s="72" t="s">
        <v>9064</v>
      </c>
      <c r="U165" s="72"/>
      <c r="V165" s="79">
        <v>30</v>
      </c>
      <c r="W165" s="72">
        <v>7</v>
      </c>
      <c r="X165" s="78">
        <v>1.5</v>
      </c>
      <c r="Y165" s="78">
        <v>-5.9365382715078283</v>
      </c>
      <c r="Z165" s="78">
        <v>7.4091070733378093</v>
      </c>
      <c r="AA165" s="72"/>
      <c r="AB165" s="78">
        <v>34.146712999999998</v>
      </c>
      <c r="AC165" s="78">
        <v>12.203004</v>
      </c>
      <c r="AD165" s="72"/>
      <c r="AE165" s="78">
        <f t="shared" si="17"/>
        <v>3.264592212977504</v>
      </c>
      <c r="AF165" s="72"/>
      <c r="AG165" s="72"/>
      <c r="AH165" s="78">
        <f t="shared" si="16"/>
        <v>21.428571428571427</v>
      </c>
      <c r="AI165" s="72">
        <v>1</v>
      </c>
      <c r="AJ165" s="72"/>
      <c r="AK165" s="72" t="s">
        <v>9155</v>
      </c>
      <c r="AL165" s="72" t="s">
        <v>9156</v>
      </c>
      <c r="AM165" s="72">
        <v>1</v>
      </c>
      <c r="AN165" s="79" t="s">
        <v>8989</v>
      </c>
    </row>
    <row r="166" spans="1:40" x14ac:dyDescent="0.15">
      <c r="A166" s="79">
        <v>165</v>
      </c>
      <c r="B166" s="72" t="s">
        <v>142</v>
      </c>
      <c r="C166" s="72" t="s">
        <v>9042</v>
      </c>
      <c r="D166" s="72">
        <v>56.716667000000001</v>
      </c>
      <c r="E166" s="72">
        <v>10.166667</v>
      </c>
      <c r="F166" s="72" t="s">
        <v>1600</v>
      </c>
      <c r="G166" s="72" t="s">
        <v>11</v>
      </c>
      <c r="H166" s="72" t="s">
        <v>12</v>
      </c>
      <c r="I166" s="79">
        <v>3900</v>
      </c>
      <c r="J166" s="79">
        <v>2800</v>
      </c>
      <c r="K166" s="79">
        <f t="shared" si="14"/>
        <v>3350</v>
      </c>
      <c r="L166" s="72" t="s">
        <v>9153</v>
      </c>
      <c r="M166" s="79">
        <v>2</v>
      </c>
      <c r="N166" s="79" t="s">
        <v>9187</v>
      </c>
      <c r="O166" s="72" t="s">
        <v>9149</v>
      </c>
      <c r="P166" s="81" t="s">
        <v>5445</v>
      </c>
      <c r="Q166" s="72" t="s">
        <v>2427</v>
      </c>
      <c r="R166" s="72" t="s">
        <v>9004</v>
      </c>
      <c r="S166" s="72">
        <v>3.6</v>
      </c>
      <c r="T166" s="72" t="s">
        <v>5346</v>
      </c>
      <c r="U166" s="72"/>
      <c r="V166" s="79">
        <v>30</v>
      </c>
      <c r="W166" s="72">
        <v>15</v>
      </c>
      <c r="X166" s="78">
        <v>1.5</v>
      </c>
      <c r="Y166" s="78">
        <v>-6.0146698692617022</v>
      </c>
      <c r="Z166" s="78">
        <v>7.3647810394423274</v>
      </c>
      <c r="AA166" s="72"/>
      <c r="AB166" s="78">
        <v>37.249963000000001</v>
      </c>
      <c r="AC166" s="78">
        <v>13.448563999999999</v>
      </c>
      <c r="AD166" s="72"/>
      <c r="AE166" s="78">
        <f t="shared" si="17"/>
        <v>3.2314446484150032</v>
      </c>
      <c r="AF166" s="72"/>
      <c r="AG166" s="72"/>
      <c r="AH166" s="78">
        <f t="shared" si="16"/>
        <v>10</v>
      </c>
      <c r="AI166" s="72">
        <v>1</v>
      </c>
      <c r="AJ166" s="72"/>
      <c r="AK166" s="72" t="s">
        <v>9155</v>
      </c>
      <c r="AL166" s="72" t="s">
        <v>9156</v>
      </c>
      <c r="AM166" s="72">
        <v>1</v>
      </c>
      <c r="AN166" s="79" t="s">
        <v>8989</v>
      </c>
    </row>
    <row r="167" spans="1:40" x14ac:dyDescent="0.15">
      <c r="A167" s="79">
        <v>166</v>
      </c>
      <c r="B167" s="72" t="s">
        <v>142</v>
      </c>
      <c r="C167" s="72" t="s">
        <v>9042</v>
      </c>
      <c r="D167" s="72">
        <v>56.716667000000001</v>
      </c>
      <c r="E167" s="72">
        <v>10.166667</v>
      </c>
      <c r="F167" s="72" t="s">
        <v>1600</v>
      </c>
      <c r="G167" s="72" t="s">
        <v>11</v>
      </c>
      <c r="H167" s="72" t="s">
        <v>12</v>
      </c>
      <c r="I167" s="79">
        <v>3900</v>
      </c>
      <c r="J167" s="79">
        <v>2800</v>
      </c>
      <c r="K167" s="79">
        <f t="shared" si="14"/>
        <v>3350</v>
      </c>
      <c r="L167" s="72" t="s">
        <v>9153</v>
      </c>
      <c r="M167" s="79">
        <v>2</v>
      </c>
      <c r="N167" s="79" t="s">
        <v>9192</v>
      </c>
      <c r="O167" s="72" t="s">
        <v>9149</v>
      </c>
      <c r="P167" s="81" t="s">
        <v>5445</v>
      </c>
      <c r="Q167" s="72" t="s">
        <v>2427</v>
      </c>
      <c r="R167" s="72" t="s">
        <v>9004</v>
      </c>
      <c r="S167" s="72">
        <v>3.6</v>
      </c>
      <c r="T167" s="72" t="s">
        <v>5346</v>
      </c>
      <c r="U167" s="72"/>
      <c r="V167" s="79">
        <v>25</v>
      </c>
      <c r="W167" s="72">
        <v>9</v>
      </c>
      <c r="X167" s="78">
        <v>1</v>
      </c>
      <c r="Y167" s="78">
        <v>-7.8688774517782818</v>
      </c>
      <c r="Z167" s="78">
        <v>8.1597501217264394</v>
      </c>
      <c r="AA167" s="72"/>
      <c r="AB167" s="78">
        <v>34.099753</v>
      </c>
      <c r="AC167" s="78">
        <v>12.509655</v>
      </c>
      <c r="AD167" s="72"/>
      <c r="AE167" s="78">
        <f t="shared" si="17"/>
        <v>3.1801872367116975</v>
      </c>
      <c r="AF167" s="72"/>
      <c r="AG167" s="72"/>
      <c r="AH167" s="78">
        <f t="shared" si="16"/>
        <v>11.111111111111111</v>
      </c>
      <c r="AI167" s="72">
        <v>1</v>
      </c>
      <c r="AJ167" s="72"/>
      <c r="AK167" s="72" t="s">
        <v>9155</v>
      </c>
      <c r="AL167" s="72" t="s">
        <v>9156</v>
      </c>
      <c r="AM167" s="72">
        <v>1</v>
      </c>
      <c r="AN167" s="79" t="s">
        <v>8989</v>
      </c>
    </row>
    <row r="168" spans="1:40" x14ac:dyDescent="0.15">
      <c r="A168" s="79">
        <v>167</v>
      </c>
      <c r="B168" s="72" t="s">
        <v>142</v>
      </c>
      <c r="C168" s="72" t="s">
        <v>9042</v>
      </c>
      <c r="D168" s="72">
        <v>56.716667000000001</v>
      </c>
      <c r="E168" s="72">
        <v>10.166667</v>
      </c>
      <c r="F168" s="72" t="s">
        <v>1600</v>
      </c>
      <c r="G168" s="72" t="s">
        <v>11</v>
      </c>
      <c r="H168" s="72" t="s">
        <v>12</v>
      </c>
      <c r="I168" s="79">
        <v>3900</v>
      </c>
      <c r="J168" s="79">
        <v>2800</v>
      </c>
      <c r="K168" s="79">
        <f t="shared" si="14"/>
        <v>3350</v>
      </c>
      <c r="L168" s="72" t="s">
        <v>9153</v>
      </c>
      <c r="M168" s="79">
        <v>2</v>
      </c>
      <c r="N168" s="79" t="s">
        <v>9193</v>
      </c>
      <c r="O168" s="72" t="s">
        <v>9149</v>
      </c>
      <c r="P168" s="81" t="s">
        <v>5445</v>
      </c>
      <c r="Q168" s="72" t="s">
        <v>2427</v>
      </c>
      <c r="R168" s="72" t="s">
        <v>9004</v>
      </c>
      <c r="S168" s="72">
        <v>3.6</v>
      </c>
      <c r="T168" s="72" t="s">
        <v>9100</v>
      </c>
      <c r="U168" s="72" t="s">
        <v>481</v>
      </c>
      <c r="V168" s="79">
        <v>30</v>
      </c>
      <c r="W168" s="72">
        <v>9</v>
      </c>
      <c r="X168" s="78">
        <v>2</v>
      </c>
      <c r="Y168" s="78">
        <v>-9.3043416073277534</v>
      </c>
      <c r="Z168" s="78">
        <v>7.9178643423037194</v>
      </c>
      <c r="AA168" s="72"/>
      <c r="AB168" s="78">
        <v>37.313816000000003</v>
      </c>
      <c r="AC168" s="78">
        <v>13.361463000000001</v>
      </c>
      <c r="AD168" s="72"/>
      <c r="AE168" s="78">
        <f t="shared" si="17"/>
        <v>3.2580852361252162</v>
      </c>
      <c r="AF168" s="72"/>
      <c r="AG168" s="72"/>
      <c r="AH168" s="78">
        <f t="shared" si="16"/>
        <v>22.222222222222221</v>
      </c>
      <c r="AI168" s="72">
        <v>1</v>
      </c>
      <c r="AJ168" s="72"/>
      <c r="AK168" s="72" t="s">
        <v>9155</v>
      </c>
      <c r="AL168" s="72" t="s">
        <v>9156</v>
      </c>
      <c r="AM168" s="72">
        <v>1</v>
      </c>
      <c r="AN168" s="79" t="s">
        <v>8989</v>
      </c>
    </row>
    <row r="169" spans="1:40" x14ac:dyDescent="0.15">
      <c r="A169" s="79">
        <v>168</v>
      </c>
      <c r="B169" s="72" t="s">
        <v>142</v>
      </c>
      <c r="C169" s="72" t="s">
        <v>9042</v>
      </c>
      <c r="D169" s="72">
        <v>56.716667000000001</v>
      </c>
      <c r="E169" s="72">
        <v>10.166667</v>
      </c>
      <c r="F169" s="72" t="s">
        <v>1600</v>
      </c>
      <c r="G169" s="72" t="s">
        <v>11</v>
      </c>
      <c r="H169" s="72" t="s">
        <v>12</v>
      </c>
      <c r="I169" s="79">
        <v>3900</v>
      </c>
      <c r="J169" s="79">
        <v>2800</v>
      </c>
      <c r="K169" s="79">
        <f t="shared" si="14"/>
        <v>3350</v>
      </c>
      <c r="L169" s="72" t="s">
        <v>9153</v>
      </c>
      <c r="M169" s="79">
        <v>2</v>
      </c>
      <c r="N169" s="79" t="s">
        <v>9194</v>
      </c>
      <c r="O169" s="72" t="s">
        <v>9149</v>
      </c>
      <c r="P169" s="81" t="s">
        <v>5445</v>
      </c>
      <c r="Q169" s="72" t="s">
        <v>2427</v>
      </c>
      <c r="R169" s="72" t="s">
        <v>9004</v>
      </c>
      <c r="S169" s="72">
        <v>3.6</v>
      </c>
      <c r="T169" s="72" t="s">
        <v>9195</v>
      </c>
      <c r="U169" s="72"/>
      <c r="V169" s="79">
        <v>35</v>
      </c>
      <c r="W169" s="72">
        <v>12</v>
      </c>
      <c r="X169" s="78">
        <v>2</v>
      </c>
      <c r="Y169" s="78">
        <v>-13.549336789167825</v>
      </c>
      <c r="Z169" s="78">
        <v>7.4144506099019214</v>
      </c>
      <c r="AA169" s="72"/>
      <c r="AB169" s="78">
        <v>38.8633375</v>
      </c>
      <c r="AC169" s="78">
        <v>13.752263500000002</v>
      </c>
      <c r="AD169" s="72"/>
      <c r="AE169" s="78">
        <f t="shared" si="17"/>
        <v>3.2969525646935622</v>
      </c>
      <c r="AF169" s="72"/>
      <c r="AG169" s="72"/>
      <c r="AH169" s="78">
        <f t="shared" si="16"/>
        <v>16.666666666666664</v>
      </c>
      <c r="AI169" s="72">
        <v>1</v>
      </c>
      <c r="AJ169" s="72"/>
      <c r="AK169" s="72" t="s">
        <v>9155</v>
      </c>
      <c r="AL169" s="72" t="s">
        <v>9156</v>
      </c>
      <c r="AM169" s="72">
        <v>1</v>
      </c>
      <c r="AN169" s="79" t="s">
        <v>8989</v>
      </c>
    </row>
    <row r="170" spans="1:40" x14ac:dyDescent="0.15">
      <c r="A170" s="79">
        <v>169</v>
      </c>
      <c r="B170" s="72" t="s">
        <v>142</v>
      </c>
      <c r="C170" s="72" t="s">
        <v>9042</v>
      </c>
      <c r="D170" s="72">
        <v>56.716667000000001</v>
      </c>
      <c r="E170" s="72">
        <v>10.166667</v>
      </c>
      <c r="F170" s="72" t="s">
        <v>1600</v>
      </c>
      <c r="G170" s="72" t="s">
        <v>11</v>
      </c>
      <c r="H170" s="72" t="s">
        <v>12</v>
      </c>
      <c r="I170" s="79">
        <v>3900</v>
      </c>
      <c r="J170" s="79">
        <v>2800</v>
      </c>
      <c r="K170" s="79">
        <f t="shared" si="14"/>
        <v>3350</v>
      </c>
      <c r="L170" s="72" t="s">
        <v>9153</v>
      </c>
      <c r="M170" s="79">
        <v>2</v>
      </c>
      <c r="N170" s="79" t="s">
        <v>9196</v>
      </c>
      <c r="O170" s="72" t="s">
        <v>9149</v>
      </c>
      <c r="P170" s="81" t="s">
        <v>5445</v>
      </c>
      <c r="Q170" s="72" t="s">
        <v>2427</v>
      </c>
      <c r="R170" s="72" t="s">
        <v>9004</v>
      </c>
      <c r="S170" s="72">
        <v>3.6</v>
      </c>
      <c r="T170" s="72" t="s">
        <v>9197</v>
      </c>
      <c r="U170" s="72"/>
      <c r="V170" s="79">
        <v>40</v>
      </c>
      <c r="W170" s="72">
        <v>22</v>
      </c>
      <c r="X170" s="78">
        <v>3</v>
      </c>
      <c r="Y170" s="78">
        <v>-10.529831627799314</v>
      </c>
      <c r="Z170" s="78">
        <v>9.956800718053163</v>
      </c>
      <c r="AA170" s="72"/>
      <c r="AB170" s="78">
        <v>39.378009500000005</v>
      </c>
      <c r="AC170" s="78">
        <v>14.006714000000001</v>
      </c>
      <c r="AD170" s="72"/>
      <c r="AE170" s="78">
        <f t="shared" si="17"/>
        <v>3.2799278319906677</v>
      </c>
      <c r="AF170" s="72"/>
      <c r="AG170" s="72"/>
      <c r="AH170" s="78">
        <f t="shared" si="16"/>
        <v>13.636363636363635</v>
      </c>
      <c r="AI170" s="72">
        <v>1</v>
      </c>
      <c r="AJ170" s="72"/>
      <c r="AK170" s="72" t="s">
        <v>9155</v>
      </c>
      <c r="AL170" s="72" t="s">
        <v>9156</v>
      </c>
      <c r="AM170" s="72">
        <v>1</v>
      </c>
      <c r="AN170" s="79" t="s">
        <v>8989</v>
      </c>
    </row>
    <row r="171" spans="1:40" x14ac:dyDescent="0.15">
      <c r="A171" s="79">
        <v>170</v>
      </c>
      <c r="B171" s="72" t="s">
        <v>142</v>
      </c>
      <c r="C171" s="72" t="s">
        <v>9042</v>
      </c>
      <c r="D171" s="72">
        <v>56.716667000000001</v>
      </c>
      <c r="E171" s="72">
        <v>10.166667</v>
      </c>
      <c r="F171" s="72" t="s">
        <v>1600</v>
      </c>
      <c r="G171" s="72" t="s">
        <v>11</v>
      </c>
      <c r="H171" s="72" t="s">
        <v>12</v>
      </c>
      <c r="I171" s="79">
        <v>3900</v>
      </c>
      <c r="J171" s="79">
        <v>2800</v>
      </c>
      <c r="K171" s="79">
        <f t="shared" si="14"/>
        <v>3350</v>
      </c>
      <c r="L171" s="72" t="s">
        <v>9153</v>
      </c>
      <c r="M171" s="79">
        <v>3</v>
      </c>
      <c r="N171" s="79" t="s">
        <v>9198</v>
      </c>
      <c r="O171" s="72" t="s">
        <v>9149</v>
      </c>
      <c r="P171" s="81" t="s">
        <v>5445</v>
      </c>
      <c r="Q171" s="72" t="s">
        <v>2427</v>
      </c>
      <c r="R171" s="72" t="s">
        <v>9004</v>
      </c>
      <c r="S171" s="72">
        <v>3.6</v>
      </c>
      <c r="T171" s="72" t="s">
        <v>9199</v>
      </c>
      <c r="U171" s="72"/>
      <c r="V171" s="79">
        <v>65</v>
      </c>
      <c r="W171" s="72">
        <v>39</v>
      </c>
      <c r="X171" s="78">
        <v>1</v>
      </c>
      <c r="Y171" s="78">
        <v>-7.8350886038368515</v>
      </c>
      <c r="Z171" s="78">
        <v>10.107755085558294</v>
      </c>
      <c r="AA171" s="72"/>
      <c r="AB171" s="78">
        <v>39.216234</v>
      </c>
      <c r="AC171" s="78">
        <v>14.031957999999999</v>
      </c>
      <c r="AD171" s="72"/>
      <c r="AE171" s="78">
        <f t="shared" si="17"/>
        <v>3.2605765353630622</v>
      </c>
      <c r="AF171" s="72"/>
      <c r="AG171" s="72"/>
      <c r="AH171" s="78">
        <f t="shared" si="16"/>
        <v>2.5641025641025639</v>
      </c>
      <c r="AI171" s="72">
        <v>1</v>
      </c>
      <c r="AJ171" s="72"/>
      <c r="AK171" s="72" t="s">
        <v>9155</v>
      </c>
      <c r="AL171" s="72" t="s">
        <v>9156</v>
      </c>
      <c r="AM171" s="72">
        <v>1</v>
      </c>
      <c r="AN171" s="79" t="s">
        <v>8989</v>
      </c>
    </row>
    <row r="172" spans="1:40" x14ac:dyDescent="0.15">
      <c r="A172" s="79">
        <v>171</v>
      </c>
      <c r="B172" s="72" t="s">
        <v>142</v>
      </c>
      <c r="C172" s="72" t="s">
        <v>9042</v>
      </c>
      <c r="D172" s="72">
        <v>56.716667000000001</v>
      </c>
      <c r="E172" s="72">
        <v>10.166667</v>
      </c>
      <c r="F172" s="72" t="s">
        <v>1600</v>
      </c>
      <c r="G172" s="72" t="s">
        <v>11</v>
      </c>
      <c r="H172" s="72" t="s">
        <v>12</v>
      </c>
      <c r="I172" s="79">
        <v>3900</v>
      </c>
      <c r="J172" s="79">
        <v>2800</v>
      </c>
      <c r="K172" s="79">
        <f t="shared" si="14"/>
        <v>3350</v>
      </c>
      <c r="L172" s="72" t="s">
        <v>9153</v>
      </c>
      <c r="M172" s="79">
        <v>3</v>
      </c>
      <c r="N172" s="79" t="s">
        <v>9200</v>
      </c>
      <c r="O172" s="72" t="s">
        <v>9149</v>
      </c>
      <c r="P172" s="81" t="s">
        <v>5445</v>
      </c>
      <c r="Q172" s="72" t="s">
        <v>2427</v>
      </c>
      <c r="R172" s="72" t="s">
        <v>9004</v>
      </c>
      <c r="S172" s="72">
        <v>3.6</v>
      </c>
      <c r="T172" s="72" t="s">
        <v>5346</v>
      </c>
      <c r="U172" s="72"/>
      <c r="V172" s="79">
        <v>30</v>
      </c>
      <c r="W172" s="72">
        <v>5</v>
      </c>
      <c r="X172" s="78">
        <v>1</v>
      </c>
      <c r="Y172" s="78">
        <v>-9.122821337748217</v>
      </c>
      <c r="Z172" s="78">
        <v>7.3175177975767163</v>
      </c>
      <c r="AA172" s="72"/>
      <c r="AB172" s="78">
        <v>34.547319000000002</v>
      </c>
      <c r="AC172" s="78">
        <v>12.399701</v>
      </c>
      <c r="AD172" s="72"/>
      <c r="AE172" s="78">
        <f t="shared" si="17"/>
        <v>3.2504981773350825</v>
      </c>
      <c r="AF172" s="72"/>
      <c r="AG172" s="72"/>
      <c r="AH172" s="78">
        <f t="shared" si="16"/>
        <v>20</v>
      </c>
      <c r="AI172" s="72">
        <v>1</v>
      </c>
      <c r="AJ172" s="72"/>
      <c r="AK172" s="72" t="s">
        <v>9155</v>
      </c>
      <c r="AL172" s="72" t="s">
        <v>9156</v>
      </c>
      <c r="AM172" s="72">
        <v>1</v>
      </c>
      <c r="AN172" s="79" t="s">
        <v>8989</v>
      </c>
    </row>
    <row r="173" spans="1:40" x14ac:dyDescent="0.15">
      <c r="A173" s="79">
        <v>172</v>
      </c>
      <c r="B173" s="72" t="s">
        <v>142</v>
      </c>
      <c r="C173" s="72" t="s">
        <v>9042</v>
      </c>
      <c r="D173" s="72">
        <v>56.716667000000001</v>
      </c>
      <c r="E173" s="72">
        <v>10.166667</v>
      </c>
      <c r="F173" s="72" t="s">
        <v>1600</v>
      </c>
      <c r="G173" s="72" t="s">
        <v>11</v>
      </c>
      <c r="H173" s="72" t="s">
        <v>12</v>
      </c>
      <c r="I173" s="79">
        <v>3900</v>
      </c>
      <c r="J173" s="79">
        <v>2800</v>
      </c>
      <c r="K173" s="79">
        <f t="shared" si="14"/>
        <v>3350</v>
      </c>
      <c r="L173" s="72" t="s">
        <v>9153</v>
      </c>
      <c r="M173" s="79">
        <v>3</v>
      </c>
      <c r="N173" s="79" t="s">
        <v>9201</v>
      </c>
      <c r="O173" s="72" t="s">
        <v>9149</v>
      </c>
      <c r="P173" s="81" t="s">
        <v>5445</v>
      </c>
      <c r="Q173" s="72" t="s">
        <v>2427</v>
      </c>
      <c r="R173" s="72" t="s">
        <v>9004</v>
      </c>
      <c r="S173" s="72">
        <v>3.6</v>
      </c>
      <c r="T173" s="72" t="s">
        <v>9150</v>
      </c>
      <c r="U173" s="72"/>
      <c r="V173" s="79">
        <v>30</v>
      </c>
      <c r="W173" s="72">
        <v>5</v>
      </c>
      <c r="X173" s="78">
        <v>1</v>
      </c>
      <c r="Y173" s="78">
        <v>-8.9824389147972852</v>
      </c>
      <c r="Z173" s="78">
        <v>8.0707400070809019</v>
      </c>
      <c r="AA173" s="72"/>
      <c r="AB173" s="78">
        <v>30.431180999999999</v>
      </c>
      <c r="AC173" s="78">
        <v>10.811472</v>
      </c>
      <c r="AD173" s="72"/>
      <c r="AE173" s="78">
        <f t="shared" si="17"/>
        <v>3.2838307771596686</v>
      </c>
      <c r="AF173" s="72"/>
      <c r="AG173" s="72"/>
      <c r="AH173" s="78">
        <f t="shared" si="16"/>
        <v>20</v>
      </c>
      <c r="AI173" s="72">
        <v>1</v>
      </c>
      <c r="AJ173" s="72"/>
      <c r="AK173" s="72" t="s">
        <v>9155</v>
      </c>
      <c r="AL173" s="72" t="s">
        <v>9156</v>
      </c>
      <c r="AM173" s="72">
        <v>1</v>
      </c>
      <c r="AN173" s="79" t="s">
        <v>8989</v>
      </c>
    </row>
    <row r="174" spans="1:40" x14ac:dyDescent="0.15">
      <c r="A174" s="79">
        <v>173</v>
      </c>
      <c r="B174" s="72" t="s">
        <v>142</v>
      </c>
      <c r="C174" s="72" t="s">
        <v>9042</v>
      </c>
      <c r="D174" s="72">
        <v>56.716667000000001</v>
      </c>
      <c r="E174" s="72">
        <v>10.166667</v>
      </c>
      <c r="F174" s="72" t="s">
        <v>1600</v>
      </c>
      <c r="G174" s="72" t="s">
        <v>11</v>
      </c>
      <c r="H174" s="72" t="s">
        <v>12</v>
      </c>
      <c r="I174" s="79">
        <v>3900</v>
      </c>
      <c r="J174" s="79">
        <v>2800</v>
      </c>
      <c r="K174" s="79">
        <f t="shared" si="14"/>
        <v>3350</v>
      </c>
      <c r="L174" s="72" t="s">
        <v>9153</v>
      </c>
      <c r="M174" s="79">
        <v>3</v>
      </c>
      <c r="N174" s="79" t="s">
        <v>9202</v>
      </c>
      <c r="O174" s="72" t="s">
        <v>9149</v>
      </c>
      <c r="P174" s="81" t="s">
        <v>5445</v>
      </c>
      <c r="Q174" s="72" t="s">
        <v>2427</v>
      </c>
      <c r="R174" s="72" t="s">
        <v>9004</v>
      </c>
      <c r="S174" s="72">
        <v>3.6</v>
      </c>
      <c r="T174" s="72" t="s">
        <v>5346</v>
      </c>
      <c r="U174" s="72"/>
      <c r="V174" s="79">
        <v>20</v>
      </c>
      <c r="W174" s="72">
        <v>2</v>
      </c>
      <c r="X174" s="78">
        <v>0.52</v>
      </c>
      <c r="Y174" s="78">
        <v>-8.7363471114152667</v>
      </c>
      <c r="Z174" s="78">
        <v>6.5443618901149838</v>
      </c>
      <c r="AA174" s="72"/>
      <c r="AB174" s="78">
        <v>41.862755999999997</v>
      </c>
      <c r="AC174" s="78">
        <v>14.857258</v>
      </c>
      <c r="AD174" s="72"/>
      <c r="AE174" s="78">
        <f t="shared" si="17"/>
        <v>3.2872742736243796</v>
      </c>
      <c r="AF174" s="72"/>
      <c r="AG174" s="72"/>
      <c r="AH174" s="78">
        <f t="shared" si="16"/>
        <v>26</v>
      </c>
      <c r="AI174" s="72">
        <v>1</v>
      </c>
      <c r="AJ174" s="72"/>
      <c r="AK174" s="72" t="s">
        <v>9155</v>
      </c>
      <c r="AL174" s="72" t="s">
        <v>9203</v>
      </c>
      <c r="AM174" s="72">
        <v>1</v>
      </c>
      <c r="AN174" s="79" t="s">
        <v>8989</v>
      </c>
    </row>
    <row r="175" spans="1:40" x14ac:dyDescent="0.15">
      <c r="A175" s="79">
        <v>174</v>
      </c>
      <c r="B175" s="72" t="s">
        <v>142</v>
      </c>
      <c r="C175" s="72" t="s">
        <v>9042</v>
      </c>
      <c r="D175" s="72">
        <v>56.716667000000001</v>
      </c>
      <c r="E175" s="72">
        <v>10.166667</v>
      </c>
      <c r="F175" s="72" t="s">
        <v>1600</v>
      </c>
      <c r="G175" s="72" t="s">
        <v>11</v>
      </c>
      <c r="H175" s="72" t="s">
        <v>12</v>
      </c>
      <c r="I175" s="79">
        <v>3900</v>
      </c>
      <c r="J175" s="79">
        <v>2800</v>
      </c>
      <c r="K175" s="79">
        <f t="shared" si="14"/>
        <v>3350</v>
      </c>
      <c r="L175" s="72" t="s">
        <v>9153</v>
      </c>
      <c r="M175" s="79">
        <v>3</v>
      </c>
      <c r="N175" s="79" t="s">
        <v>9204</v>
      </c>
      <c r="O175" s="72" t="s">
        <v>9149</v>
      </c>
      <c r="P175" s="81" t="s">
        <v>5445</v>
      </c>
      <c r="Q175" s="72" t="s">
        <v>2427</v>
      </c>
      <c r="R175" s="72" t="s">
        <v>9004</v>
      </c>
      <c r="S175" s="72">
        <v>3.6</v>
      </c>
      <c r="T175" s="72" t="s">
        <v>5346</v>
      </c>
      <c r="U175" s="72"/>
      <c r="V175" s="79">
        <v>20</v>
      </c>
      <c r="W175" s="72">
        <v>3</v>
      </c>
      <c r="X175" s="78">
        <v>0.25</v>
      </c>
      <c r="Y175" s="78" t="s">
        <v>9013</v>
      </c>
      <c r="Z175" s="78"/>
      <c r="AA175" s="72"/>
      <c r="AB175" s="72"/>
      <c r="AC175" s="72"/>
      <c r="AD175" s="72"/>
      <c r="AE175" s="78"/>
      <c r="AF175" s="72"/>
      <c r="AG175" s="72"/>
      <c r="AH175" s="78">
        <f t="shared" si="16"/>
        <v>8.3333333333333321</v>
      </c>
      <c r="AI175" s="72"/>
      <c r="AJ175" s="72"/>
      <c r="AK175" s="72" t="s">
        <v>9155</v>
      </c>
      <c r="AL175" s="72" t="s">
        <v>9203</v>
      </c>
      <c r="AM175" s="72">
        <v>1</v>
      </c>
      <c r="AN175" s="79" t="s">
        <v>8989</v>
      </c>
    </row>
    <row r="176" spans="1:40" x14ac:dyDescent="0.15">
      <c r="A176" s="79">
        <v>175</v>
      </c>
      <c r="B176" s="72" t="s">
        <v>142</v>
      </c>
      <c r="C176" s="72" t="s">
        <v>9042</v>
      </c>
      <c r="D176" s="72">
        <v>56.716667000000001</v>
      </c>
      <c r="E176" s="72">
        <v>10.166667</v>
      </c>
      <c r="F176" s="72" t="s">
        <v>1600</v>
      </c>
      <c r="G176" s="72" t="s">
        <v>11</v>
      </c>
      <c r="H176" s="72" t="s">
        <v>12</v>
      </c>
      <c r="I176" s="79">
        <v>3900</v>
      </c>
      <c r="J176" s="79">
        <v>2800</v>
      </c>
      <c r="K176" s="79">
        <f t="shared" si="14"/>
        <v>3350</v>
      </c>
      <c r="L176" s="72" t="s">
        <v>9153</v>
      </c>
      <c r="M176" s="79">
        <v>3</v>
      </c>
      <c r="N176" s="79" t="s">
        <v>9205</v>
      </c>
      <c r="O176" s="72" t="s">
        <v>9149</v>
      </c>
      <c r="P176" s="81" t="s">
        <v>5445</v>
      </c>
      <c r="Q176" s="72" t="s">
        <v>2427</v>
      </c>
      <c r="R176" s="72" t="s">
        <v>9004</v>
      </c>
      <c r="S176" s="72">
        <v>3.6</v>
      </c>
      <c r="T176" s="72" t="s">
        <v>5346</v>
      </c>
      <c r="U176" s="72"/>
      <c r="V176" s="79">
        <v>30</v>
      </c>
      <c r="W176" s="72">
        <v>3</v>
      </c>
      <c r="X176" s="78">
        <v>0.8</v>
      </c>
      <c r="Y176" s="78">
        <v>-9.9315335120855508</v>
      </c>
      <c r="Z176" s="78">
        <v>7.5056343739154752</v>
      </c>
      <c r="AA176" s="72"/>
      <c r="AB176" s="78">
        <v>41.344644000000002</v>
      </c>
      <c r="AC176" s="78">
        <v>14.747572</v>
      </c>
      <c r="AD176" s="72"/>
      <c r="AE176" s="78">
        <f>AB176/AC176*14/12</f>
        <v>3.2707362269531557</v>
      </c>
      <c r="AF176" s="72"/>
      <c r="AG176" s="72"/>
      <c r="AH176" s="78">
        <f t="shared" si="16"/>
        <v>26.666666666666668</v>
      </c>
      <c r="AI176" s="72">
        <v>1</v>
      </c>
      <c r="AJ176" s="72"/>
      <c r="AK176" s="72" t="s">
        <v>9155</v>
      </c>
      <c r="AL176" s="72" t="s">
        <v>9203</v>
      </c>
      <c r="AM176" s="72">
        <v>1</v>
      </c>
      <c r="AN176" s="79" t="s">
        <v>8989</v>
      </c>
    </row>
    <row r="177" spans="1:40" x14ac:dyDescent="0.15">
      <c r="A177" s="79">
        <v>176</v>
      </c>
      <c r="B177" s="72" t="s">
        <v>142</v>
      </c>
      <c r="C177" s="72" t="s">
        <v>9042</v>
      </c>
      <c r="D177" s="72">
        <v>56.716667000000001</v>
      </c>
      <c r="E177" s="72">
        <v>10.166667</v>
      </c>
      <c r="F177" s="72" t="s">
        <v>1600</v>
      </c>
      <c r="G177" s="72" t="s">
        <v>11</v>
      </c>
      <c r="H177" s="72" t="s">
        <v>12</v>
      </c>
      <c r="I177" s="79">
        <v>3900</v>
      </c>
      <c r="J177" s="79">
        <v>2800</v>
      </c>
      <c r="K177" s="79">
        <f t="shared" si="14"/>
        <v>3350</v>
      </c>
      <c r="L177" s="72" t="s">
        <v>9153</v>
      </c>
      <c r="M177" s="79">
        <v>3</v>
      </c>
      <c r="N177" s="79" t="s">
        <v>9206</v>
      </c>
      <c r="O177" s="72" t="s">
        <v>9149</v>
      </c>
      <c r="P177" s="81" t="s">
        <v>5445</v>
      </c>
      <c r="Q177" s="72" t="s">
        <v>2427</v>
      </c>
      <c r="R177" s="72" t="s">
        <v>9004</v>
      </c>
      <c r="S177" s="72">
        <v>3.6</v>
      </c>
      <c r="T177" s="72" t="s">
        <v>5346</v>
      </c>
      <c r="U177" s="72"/>
      <c r="V177" s="79">
        <v>20</v>
      </c>
      <c r="W177" s="72">
        <v>1</v>
      </c>
      <c r="X177" s="78">
        <v>0</v>
      </c>
      <c r="Y177" s="78" t="s">
        <v>9013</v>
      </c>
      <c r="Z177" s="78"/>
      <c r="AA177" s="72"/>
      <c r="AB177" s="72"/>
      <c r="AC177" s="72"/>
      <c r="AD177" s="72"/>
      <c r="AE177" s="78"/>
      <c r="AF177" s="72"/>
      <c r="AG177" s="72"/>
      <c r="AH177" s="78">
        <f t="shared" si="16"/>
        <v>0</v>
      </c>
      <c r="AI177" s="72"/>
      <c r="AJ177" s="72"/>
      <c r="AK177" s="72" t="s">
        <v>9155</v>
      </c>
      <c r="AL177" s="72" t="s">
        <v>9207</v>
      </c>
      <c r="AM177" s="72">
        <v>1</v>
      </c>
      <c r="AN177" s="79" t="s">
        <v>8989</v>
      </c>
    </row>
    <row r="178" spans="1:40" x14ac:dyDescent="0.15">
      <c r="A178" s="79">
        <v>177</v>
      </c>
      <c r="B178" s="72" t="s">
        <v>142</v>
      </c>
      <c r="C178" s="72" t="s">
        <v>9042</v>
      </c>
      <c r="D178" s="72">
        <v>56.716667000000001</v>
      </c>
      <c r="E178" s="72">
        <v>10.166667</v>
      </c>
      <c r="F178" s="72" t="s">
        <v>1600</v>
      </c>
      <c r="G178" s="72" t="s">
        <v>11</v>
      </c>
      <c r="H178" s="72" t="s">
        <v>12</v>
      </c>
      <c r="I178" s="79">
        <v>3900</v>
      </c>
      <c r="J178" s="79">
        <v>2800</v>
      </c>
      <c r="K178" s="79">
        <f t="shared" si="14"/>
        <v>3350</v>
      </c>
      <c r="L178" s="72" t="s">
        <v>9153</v>
      </c>
      <c r="M178" s="79">
        <v>3</v>
      </c>
      <c r="N178" s="79" t="s">
        <v>9208</v>
      </c>
      <c r="O178" s="72" t="s">
        <v>9149</v>
      </c>
      <c r="P178" s="81" t="s">
        <v>5445</v>
      </c>
      <c r="Q178" s="72" t="s">
        <v>2427</v>
      </c>
      <c r="R178" s="72" t="s">
        <v>9004</v>
      </c>
      <c r="S178" s="72">
        <v>3.6</v>
      </c>
      <c r="T178" s="72" t="s">
        <v>5346</v>
      </c>
      <c r="U178" s="72"/>
      <c r="V178" s="79">
        <v>30</v>
      </c>
      <c r="W178" s="72">
        <v>4</v>
      </c>
      <c r="X178" s="78">
        <v>0.7</v>
      </c>
      <c r="Y178" s="78">
        <v>-9.1403460699837069</v>
      </c>
      <c r="Z178" s="78">
        <v>8.2992054064837149</v>
      </c>
      <c r="AA178" s="72"/>
      <c r="AB178" s="78">
        <v>42.875897000000002</v>
      </c>
      <c r="AC178" s="78">
        <v>15.380939</v>
      </c>
      <c r="AD178" s="72"/>
      <c r="AE178" s="78">
        <f>AB178/AC178*14/12</f>
        <v>3.2521993509845744</v>
      </c>
      <c r="AF178" s="72"/>
      <c r="AG178" s="72"/>
      <c r="AH178" s="78">
        <f t="shared" si="16"/>
        <v>17.5</v>
      </c>
      <c r="AI178" s="72">
        <v>1</v>
      </c>
      <c r="AJ178" s="72"/>
      <c r="AK178" s="72" t="s">
        <v>9155</v>
      </c>
      <c r="AL178" s="72" t="s">
        <v>9203</v>
      </c>
      <c r="AM178" s="72">
        <v>1</v>
      </c>
      <c r="AN178" s="79" t="s">
        <v>8989</v>
      </c>
    </row>
    <row r="179" spans="1:40" x14ac:dyDescent="0.15">
      <c r="A179" s="79">
        <v>178</v>
      </c>
      <c r="B179" s="72" t="s">
        <v>142</v>
      </c>
      <c r="C179" s="72" t="s">
        <v>9042</v>
      </c>
      <c r="D179" s="72">
        <v>56.716667000000001</v>
      </c>
      <c r="E179" s="72">
        <v>10.166667</v>
      </c>
      <c r="F179" s="72" t="s">
        <v>1600</v>
      </c>
      <c r="G179" s="72" t="s">
        <v>11</v>
      </c>
      <c r="H179" s="72" t="s">
        <v>12</v>
      </c>
      <c r="I179" s="79">
        <v>3900</v>
      </c>
      <c r="J179" s="79">
        <v>2800</v>
      </c>
      <c r="K179" s="79">
        <f t="shared" si="14"/>
        <v>3350</v>
      </c>
      <c r="L179" s="72" t="s">
        <v>9153</v>
      </c>
      <c r="M179" s="79">
        <v>3</v>
      </c>
      <c r="N179" s="79" t="s">
        <v>9209</v>
      </c>
      <c r="O179" s="72" t="s">
        <v>9149</v>
      </c>
      <c r="P179" s="81" t="s">
        <v>5445</v>
      </c>
      <c r="Q179" s="72" t="s">
        <v>2427</v>
      </c>
      <c r="R179" s="72" t="s">
        <v>9004</v>
      </c>
      <c r="S179" s="72">
        <v>3.6</v>
      </c>
      <c r="T179" s="72" t="s">
        <v>5346</v>
      </c>
      <c r="U179" s="72"/>
      <c r="V179" s="79">
        <v>20</v>
      </c>
      <c r="W179" s="72">
        <v>3</v>
      </c>
      <c r="X179" s="78">
        <v>0.48</v>
      </c>
      <c r="Y179" s="78">
        <v>-10.162868208068232</v>
      </c>
      <c r="Z179" s="78">
        <v>7.9140670850137269</v>
      </c>
      <c r="AA179" s="72"/>
      <c r="AB179" s="78">
        <v>42.464762</v>
      </c>
      <c r="AC179" s="78">
        <v>15.161562999999999</v>
      </c>
      <c r="AD179" s="72"/>
      <c r="AE179" s="78">
        <f>AB179/AC179*14/12</f>
        <v>3.2676197258378532</v>
      </c>
      <c r="AF179" s="72"/>
      <c r="AG179" s="72"/>
      <c r="AH179" s="78">
        <f t="shared" si="16"/>
        <v>16</v>
      </c>
      <c r="AI179" s="72">
        <v>1</v>
      </c>
      <c r="AJ179" s="72"/>
      <c r="AK179" s="72" t="s">
        <v>9155</v>
      </c>
      <c r="AL179" s="72" t="s">
        <v>9203</v>
      </c>
      <c r="AM179" s="72">
        <v>1</v>
      </c>
      <c r="AN179" s="79" t="s">
        <v>8989</v>
      </c>
    </row>
    <row r="180" spans="1:40" x14ac:dyDescent="0.15">
      <c r="A180" s="79">
        <v>179</v>
      </c>
      <c r="B180" s="72" t="s">
        <v>142</v>
      </c>
      <c r="C180" s="72" t="s">
        <v>9042</v>
      </c>
      <c r="D180" s="72">
        <v>56.716667000000001</v>
      </c>
      <c r="E180" s="72">
        <v>10.166667</v>
      </c>
      <c r="F180" s="72" t="s">
        <v>1600</v>
      </c>
      <c r="G180" s="72" t="s">
        <v>11</v>
      </c>
      <c r="H180" s="72" t="s">
        <v>12</v>
      </c>
      <c r="I180" s="79">
        <v>3900</v>
      </c>
      <c r="J180" s="79">
        <v>2800</v>
      </c>
      <c r="K180" s="79">
        <f t="shared" si="14"/>
        <v>3350</v>
      </c>
      <c r="L180" s="72" t="s">
        <v>9153</v>
      </c>
      <c r="M180" s="79">
        <v>3</v>
      </c>
      <c r="N180" s="79" t="s">
        <v>9210</v>
      </c>
      <c r="O180" s="72" t="s">
        <v>9149</v>
      </c>
      <c r="P180" s="81" t="s">
        <v>5445</v>
      </c>
      <c r="Q180" s="72" t="s">
        <v>2427</v>
      </c>
      <c r="R180" s="72" t="s">
        <v>9004</v>
      </c>
      <c r="S180" s="72">
        <v>3.6</v>
      </c>
      <c r="T180" s="72" t="s">
        <v>5346</v>
      </c>
      <c r="U180" s="72"/>
      <c r="V180" s="79">
        <v>20</v>
      </c>
      <c r="W180" s="72">
        <v>2</v>
      </c>
      <c r="X180" s="78">
        <v>0.39</v>
      </c>
      <c r="Y180" s="78">
        <v>-4.4595136204937731</v>
      </c>
      <c r="Z180" s="78">
        <v>4.9511544615271816</v>
      </c>
      <c r="AA180" s="72"/>
      <c r="AB180" s="78">
        <v>41.990018999999997</v>
      </c>
      <c r="AC180" s="78">
        <v>14.932795</v>
      </c>
      <c r="AD180" s="72"/>
      <c r="AE180" s="78">
        <f>AB180/AC180*14/12</f>
        <v>3.2805884966612076</v>
      </c>
      <c r="AF180" s="72"/>
      <c r="AG180" s="72"/>
      <c r="AH180" s="78">
        <f t="shared" si="16"/>
        <v>19.5</v>
      </c>
      <c r="AI180" s="72">
        <v>1</v>
      </c>
      <c r="AJ180" s="72"/>
      <c r="AK180" s="72" t="s">
        <v>9155</v>
      </c>
      <c r="AL180" s="72" t="s">
        <v>9203</v>
      </c>
      <c r="AM180" s="72">
        <v>1</v>
      </c>
      <c r="AN180" s="79" t="s">
        <v>8989</v>
      </c>
    </row>
    <row r="181" spans="1:40" x14ac:dyDescent="0.15">
      <c r="A181" s="79">
        <v>180</v>
      </c>
      <c r="B181" s="72" t="s">
        <v>142</v>
      </c>
      <c r="C181" s="72" t="s">
        <v>9042</v>
      </c>
      <c r="D181" s="72">
        <v>56.716667000000001</v>
      </c>
      <c r="E181" s="72">
        <v>10.166667</v>
      </c>
      <c r="F181" s="72" t="s">
        <v>1600</v>
      </c>
      <c r="G181" s="72" t="s">
        <v>11</v>
      </c>
      <c r="H181" s="72" t="s">
        <v>12</v>
      </c>
      <c r="I181" s="79">
        <v>3900</v>
      </c>
      <c r="J181" s="79">
        <v>2800</v>
      </c>
      <c r="K181" s="79">
        <f t="shared" si="14"/>
        <v>3350</v>
      </c>
      <c r="L181" s="72" t="s">
        <v>9153</v>
      </c>
      <c r="M181" s="79">
        <v>3</v>
      </c>
      <c r="N181" s="79" t="s">
        <v>9211</v>
      </c>
      <c r="O181" s="72" t="s">
        <v>9149</v>
      </c>
      <c r="P181" s="81" t="s">
        <v>5445</v>
      </c>
      <c r="Q181" s="72" t="s">
        <v>2427</v>
      </c>
      <c r="R181" s="72" t="s">
        <v>9004</v>
      </c>
      <c r="S181" s="72">
        <v>3.6</v>
      </c>
      <c r="T181" s="72" t="s">
        <v>5346</v>
      </c>
      <c r="U181" s="72"/>
      <c r="V181" s="79">
        <v>30</v>
      </c>
      <c r="W181" s="72">
        <v>3</v>
      </c>
      <c r="X181" s="78">
        <v>0.5</v>
      </c>
      <c r="Y181" s="78">
        <v>-6.4829996789321171</v>
      </c>
      <c r="Z181" s="78">
        <v>6.1997521434487748</v>
      </c>
      <c r="AA181" s="72"/>
      <c r="AB181" s="78">
        <v>41.473537</v>
      </c>
      <c r="AC181" s="78">
        <v>15.001429999999999</v>
      </c>
      <c r="AD181" s="72"/>
      <c r="AE181" s="78">
        <f>AB181/AC181*14/12</f>
        <v>3.2254120551618528</v>
      </c>
      <c r="AF181" s="72"/>
      <c r="AG181" s="72"/>
      <c r="AH181" s="78">
        <f t="shared" ref="AH181:AH212" si="18">X181/W181*100</f>
        <v>16.666666666666664</v>
      </c>
      <c r="AI181" s="72">
        <v>1</v>
      </c>
      <c r="AJ181" s="72"/>
      <c r="AK181" s="72" t="s">
        <v>9155</v>
      </c>
      <c r="AL181" s="72" t="s">
        <v>9203</v>
      </c>
      <c r="AM181" s="72">
        <v>1</v>
      </c>
      <c r="AN181" s="79" t="s">
        <v>8989</v>
      </c>
    </row>
    <row r="182" spans="1:40" x14ac:dyDescent="0.15">
      <c r="A182" s="79">
        <v>181</v>
      </c>
      <c r="B182" s="72" t="s">
        <v>142</v>
      </c>
      <c r="C182" s="72" t="s">
        <v>9042</v>
      </c>
      <c r="D182" s="72">
        <v>56.716667000000001</v>
      </c>
      <c r="E182" s="72">
        <v>10.166667</v>
      </c>
      <c r="F182" s="72" t="s">
        <v>1600</v>
      </c>
      <c r="G182" s="72" t="s">
        <v>11</v>
      </c>
      <c r="H182" s="72" t="s">
        <v>12</v>
      </c>
      <c r="I182" s="79">
        <v>3900</v>
      </c>
      <c r="J182" s="79">
        <v>2800</v>
      </c>
      <c r="K182" s="79">
        <f t="shared" si="14"/>
        <v>3350</v>
      </c>
      <c r="L182" s="72" t="s">
        <v>9153</v>
      </c>
      <c r="M182" s="79">
        <v>3</v>
      </c>
      <c r="N182" s="79" t="s">
        <v>9212</v>
      </c>
      <c r="O182" s="72" t="s">
        <v>9149</v>
      </c>
      <c r="P182" s="81" t="s">
        <v>5445</v>
      </c>
      <c r="Q182" s="72" t="s">
        <v>2427</v>
      </c>
      <c r="R182" s="72" t="s">
        <v>9004</v>
      </c>
      <c r="S182" s="72">
        <v>3.6</v>
      </c>
      <c r="T182" s="72" t="s">
        <v>5346</v>
      </c>
      <c r="U182" s="72"/>
      <c r="V182" s="79">
        <v>20</v>
      </c>
      <c r="W182" s="72">
        <v>1</v>
      </c>
      <c r="X182" s="78">
        <v>0.5</v>
      </c>
      <c r="Y182" s="78">
        <v>-8.9840492696554044</v>
      </c>
      <c r="Z182" s="78">
        <v>6.784599672129719</v>
      </c>
      <c r="AA182" s="72"/>
      <c r="AB182" s="78">
        <v>42.296374999999998</v>
      </c>
      <c r="AC182" s="78">
        <v>15.487659000000001</v>
      </c>
      <c r="AD182" s="72"/>
      <c r="AE182" s="78">
        <f>AB182/AC182*14/12</f>
        <v>3.1861348983299109</v>
      </c>
      <c r="AF182" s="72"/>
      <c r="AG182" s="72"/>
      <c r="AH182" s="78">
        <f t="shared" si="18"/>
        <v>50</v>
      </c>
      <c r="AI182" s="72">
        <v>1</v>
      </c>
      <c r="AJ182" s="72"/>
      <c r="AK182" s="72" t="s">
        <v>9155</v>
      </c>
      <c r="AL182" s="72" t="s">
        <v>9203</v>
      </c>
      <c r="AM182" s="72">
        <v>1</v>
      </c>
      <c r="AN182" s="79" t="s">
        <v>8989</v>
      </c>
    </row>
    <row r="183" spans="1:40" x14ac:dyDescent="0.15">
      <c r="A183" s="79">
        <v>182</v>
      </c>
      <c r="B183" s="72" t="s">
        <v>142</v>
      </c>
      <c r="C183" s="72" t="s">
        <v>9042</v>
      </c>
      <c r="D183" s="72">
        <v>56.716667000000001</v>
      </c>
      <c r="E183" s="72">
        <v>10.166667</v>
      </c>
      <c r="F183" s="72" t="s">
        <v>1600</v>
      </c>
      <c r="G183" s="72" t="s">
        <v>11</v>
      </c>
      <c r="H183" s="72" t="s">
        <v>12</v>
      </c>
      <c r="I183" s="79">
        <v>3900</v>
      </c>
      <c r="J183" s="79">
        <v>2800</v>
      </c>
      <c r="K183" s="79">
        <f t="shared" si="14"/>
        <v>3350</v>
      </c>
      <c r="L183" s="72" t="s">
        <v>9153</v>
      </c>
      <c r="M183" s="79">
        <v>3</v>
      </c>
      <c r="N183" s="79" t="s">
        <v>9213</v>
      </c>
      <c r="O183" s="72" t="s">
        <v>9149</v>
      </c>
      <c r="P183" s="81" t="s">
        <v>5445</v>
      </c>
      <c r="Q183" s="72" t="s">
        <v>2427</v>
      </c>
      <c r="R183" s="72" t="s">
        <v>9004</v>
      </c>
      <c r="S183" s="72">
        <v>3.6</v>
      </c>
      <c r="T183" s="72" t="s">
        <v>9150</v>
      </c>
      <c r="U183" s="72"/>
      <c r="V183" s="78">
        <v>34</v>
      </c>
      <c r="W183" s="72">
        <v>2</v>
      </c>
      <c r="X183" s="78">
        <v>0.29499999999999998</v>
      </c>
      <c r="Y183" s="78"/>
      <c r="Z183" s="78"/>
      <c r="AA183" s="72"/>
      <c r="AB183" s="72"/>
      <c r="AC183" s="72"/>
      <c r="AD183" s="72"/>
      <c r="AE183" s="78"/>
      <c r="AF183" s="72"/>
      <c r="AG183" s="72"/>
      <c r="AH183" s="78">
        <f t="shared" si="18"/>
        <v>14.75</v>
      </c>
      <c r="AI183" s="72"/>
      <c r="AJ183" s="72"/>
      <c r="AK183" s="72" t="s">
        <v>9155</v>
      </c>
      <c r="AL183" s="72" t="s">
        <v>9161</v>
      </c>
      <c r="AM183" s="72">
        <v>1</v>
      </c>
      <c r="AN183" s="79" t="s">
        <v>8989</v>
      </c>
    </row>
    <row r="184" spans="1:40" x14ac:dyDescent="0.15">
      <c r="A184" s="79">
        <v>183</v>
      </c>
      <c r="B184" s="72" t="s">
        <v>142</v>
      </c>
      <c r="C184" s="72" t="s">
        <v>9042</v>
      </c>
      <c r="D184" s="72">
        <v>56.716667000000001</v>
      </c>
      <c r="E184" s="72">
        <v>10.166667</v>
      </c>
      <c r="F184" s="72" t="s">
        <v>1600</v>
      </c>
      <c r="G184" s="72" t="s">
        <v>11</v>
      </c>
      <c r="H184" s="72" t="s">
        <v>12</v>
      </c>
      <c r="I184" s="79">
        <v>3900</v>
      </c>
      <c r="J184" s="79">
        <v>2800</v>
      </c>
      <c r="K184" s="79">
        <f t="shared" si="14"/>
        <v>3350</v>
      </c>
      <c r="L184" s="72" t="s">
        <v>9153</v>
      </c>
      <c r="M184" s="79">
        <v>4</v>
      </c>
      <c r="N184" s="79" t="s">
        <v>9214</v>
      </c>
      <c r="O184" s="72" t="s">
        <v>9149</v>
      </c>
      <c r="P184" s="81" t="s">
        <v>5445</v>
      </c>
      <c r="Q184" s="72" t="s">
        <v>2427</v>
      </c>
      <c r="R184" s="72" t="s">
        <v>9004</v>
      </c>
      <c r="S184" s="72">
        <v>3.6</v>
      </c>
      <c r="T184" s="72" t="s">
        <v>9165</v>
      </c>
      <c r="U184" s="72"/>
      <c r="V184" s="78">
        <v>23</v>
      </c>
      <c r="W184" s="72">
        <v>1</v>
      </c>
      <c r="X184" s="78">
        <v>0.26</v>
      </c>
      <c r="Y184" s="78" t="s">
        <v>9013</v>
      </c>
      <c r="Z184" s="78"/>
      <c r="AA184" s="72"/>
      <c r="AB184" s="72"/>
      <c r="AC184" s="72"/>
      <c r="AD184" s="72"/>
      <c r="AE184" s="78"/>
      <c r="AF184" s="72"/>
      <c r="AG184" s="72"/>
      <c r="AH184" s="78">
        <f t="shared" si="18"/>
        <v>26</v>
      </c>
      <c r="AI184" s="72"/>
      <c r="AJ184" s="72"/>
      <c r="AK184" s="72" t="s">
        <v>9155</v>
      </c>
      <c r="AL184" s="72" t="s">
        <v>9215</v>
      </c>
      <c r="AM184" s="72">
        <v>1</v>
      </c>
      <c r="AN184" s="79" t="s">
        <v>8989</v>
      </c>
    </row>
    <row r="185" spans="1:40" x14ac:dyDescent="0.15">
      <c r="A185" s="79">
        <v>184</v>
      </c>
      <c r="B185" s="72" t="s">
        <v>142</v>
      </c>
      <c r="C185" s="72" t="s">
        <v>9042</v>
      </c>
      <c r="D185" s="72">
        <v>56.716667000000001</v>
      </c>
      <c r="E185" s="72">
        <v>10.166667</v>
      </c>
      <c r="F185" s="72" t="s">
        <v>1600</v>
      </c>
      <c r="G185" s="72" t="s">
        <v>11</v>
      </c>
      <c r="H185" s="72" t="s">
        <v>12</v>
      </c>
      <c r="I185" s="79">
        <v>3900</v>
      </c>
      <c r="J185" s="79">
        <v>2800</v>
      </c>
      <c r="K185" s="79">
        <f t="shared" si="14"/>
        <v>3350</v>
      </c>
      <c r="L185" s="72" t="s">
        <v>9153</v>
      </c>
      <c r="M185" s="79">
        <v>4</v>
      </c>
      <c r="N185" s="79" t="s">
        <v>9216</v>
      </c>
      <c r="O185" s="72" t="s">
        <v>9149</v>
      </c>
      <c r="P185" s="81" t="s">
        <v>5445</v>
      </c>
      <c r="Q185" s="72" t="s">
        <v>2427</v>
      </c>
      <c r="R185" s="72" t="s">
        <v>9004</v>
      </c>
      <c r="S185" s="72">
        <v>3.6</v>
      </c>
      <c r="T185" s="72" t="s">
        <v>9165</v>
      </c>
      <c r="U185" s="72"/>
      <c r="V185" s="79">
        <v>33</v>
      </c>
      <c r="W185" s="72">
        <v>10</v>
      </c>
      <c r="X185" s="78">
        <v>2</v>
      </c>
      <c r="Y185" s="78">
        <v>-6.7966383403342476</v>
      </c>
      <c r="Z185" s="78">
        <v>6.6883822631525245</v>
      </c>
      <c r="AA185" s="72"/>
      <c r="AB185" s="78">
        <v>37.034587999999999</v>
      </c>
      <c r="AC185" s="78">
        <v>13.541123000000001</v>
      </c>
      <c r="AD185" s="72"/>
      <c r="AE185" s="78">
        <f t="shared" ref="AE185:AE208" si="19">AB185/AC185*14/12</f>
        <v>3.1908003001917442</v>
      </c>
      <c r="AF185" s="72"/>
      <c r="AG185" s="72"/>
      <c r="AH185" s="78">
        <f t="shared" si="18"/>
        <v>20</v>
      </c>
      <c r="AI185" s="72">
        <v>1</v>
      </c>
      <c r="AJ185" s="72"/>
      <c r="AK185" s="72" t="s">
        <v>9155</v>
      </c>
      <c r="AL185" s="72" t="s">
        <v>9161</v>
      </c>
      <c r="AM185" s="72">
        <v>1</v>
      </c>
      <c r="AN185" s="79" t="s">
        <v>8989</v>
      </c>
    </row>
    <row r="186" spans="1:40" x14ac:dyDescent="0.15">
      <c r="A186" s="79">
        <v>185</v>
      </c>
      <c r="B186" s="72" t="s">
        <v>142</v>
      </c>
      <c r="C186" s="72" t="s">
        <v>9042</v>
      </c>
      <c r="D186" s="72">
        <v>56.716667000000001</v>
      </c>
      <c r="E186" s="72">
        <v>10.166667</v>
      </c>
      <c r="F186" s="72" t="s">
        <v>1600</v>
      </c>
      <c r="G186" s="72" t="s">
        <v>11</v>
      </c>
      <c r="H186" s="72" t="s">
        <v>12</v>
      </c>
      <c r="I186" s="79">
        <v>3900</v>
      </c>
      <c r="J186" s="79">
        <v>2800</v>
      </c>
      <c r="K186" s="79">
        <f t="shared" si="14"/>
        <v>3350</v>
      </c>
      <c r="L186" s="72" t="s">
        <v>9153</v>
      </c>
      <c r="M186" s="79">
        <v>4</v>
      </c>
      <c r="N186" s="79" t="s">
        <v>9217</v>
      </c>
      <c r="O186" s="72" t="s">
        <v>9149</v>
      </c>
      <c r="P186" s="81" t="s">
        <v>5445</v>
      </c>
      <c r="Q186" s="72" t="s">
        <v>2427</v>
      </c>
      <c r="R186" s="72" t="s">
        <v>9004</v>
      </c>
      <c r="S186" s="72">
        <v>3.6</v>
      </c>
      <c r="T186" s="72" t="s">
        <v>9064</v>
      </c>
      <c r="U186" s="72"/>
      <c r="V186" s="79">
        <v>41</v>
      </c>
      <c r="W186" s="72">
        <v>4</v>
      </c>
      <c r="X186" s="78">
        <v>0.7</v>
      </c>
      <c r="Y186" s="78">
        <v>-6.5007860676270894</v>
      </c>
      <c r="Z186" s="78">
        <v>6.0082573802129957</v>
      </c>
      <c r="AA186" s="72"/>
      <c r="AB186" s="78">
        <v>40.939419000000001</v>
      </c>
      <c r="AC186" s="78">
        <v>14.983594999999999</v>
      </c>
      <c r="AD186" s="72"/>
      <c r="AE186" s="78">
        <f t="shared" si="19"/>
        <v>3.1876632744011038</v>
      </c>
      <c r="AF186" s="72"/>
      <c r="AG186" s="72"/>
      <c r="AH186" s="78">
        <f t="shared" si="18"/>
        <v>17.5</v>
      </c>
      <c r="AI186" s="72">
        <v>1</v>
      </c>
      <c r="AJ186" s="72"/>
      <c r="AK186" s="72" t="s">
        <v>9155</v>
      </c>
      <c r="AL186" s="72" t="s">
        <v>9215</v>
      </c>
      <c r="AM186" s="72">
        <v>1</v>
      </c>
      <c r="AN186" s="79" t="s">
        <v>8989</v>
      </c>
    </row>
    <row r="187" spans="1:40" x14ac:dyDescent="0.15">
      <c r="A187" s="79">
        <v>186</v>
      </c>
      <c r="B187" s="72" t="s">
        <v>142</v>
      </c>
      <c r="C187" s="72" t="s">
        <v>9042</v>
      </c>
      <c r="D187" s="72">
        <v>56.716667000000001</v>
      </c>
      <c r="E187" s="72">
        <v>10.166667</v>
      </c>
      <c r="F187" s="72" t="s">
        <v>1600</v>
      </c>
      <c r="G187" s="72" t="s">
        <v>11</v>
      </c>
      <c r="H187" s="72" t="s">
        <v>12</v>
      </c>
      <c r="I187" s="79">
        <v>3900</v>
      </c>
      <c r="J187" s="79">
        <v>2800</v>
      </c>
      <c r="K187" s="79">
        <f t="shared" si="14"/>
        <v>3350</v>
      </c>
      <c r="L187" s="72" t="s">
        <v>9153</v>
      </c>
      <c r="M187" s="79">
        <v>4</v>
      </c>
      <c r="N187" s="79" t="s">
        <v>9218</v>
      </c>
      <c r="O187" s="72" t="s">
        <v>9149</v>
      </c>
      <c r="P187" s="81" t="s">
        <v>5445</v>
      </c>
      <c r="Q187" s="72" t="s">
        <v>2427</v>
      </c>
      <c r="R187" s="72" t="s">
        <v>9004</v>
      </c>
      <c r="S187" s="72">
        <v>3.6</v>
      </c>
      <c r="T187" s="72" t="s">
        <v>9064</v>
      </c>
      <c r="U187" s="72"/>
      <c r="V187" s="79">
        <v>49</v>
      </c>
      <c r="W187" s="72">
        <v>21</v>
      </c>
      <c r="X187" s="78">
        <v>2</v>
      </c>
      <c r="Y187" s="78">
        <v>-8.5241979645563646</v>
      </c>
      <c r="Z187" s="78">
        <v>7.5972036344033995</v>
      </c>
      <c r="AA187" s="72"/>
      <c r="AB187" s="78">
        <v>37.122072000000003</v>
      </c>
      <c r="AC187" s="78">
        <v>13.719906</v>
      </c>
      <c r="AD187" s="72"/>
      <c r="AE187" s="78">
        <f t="shared" si="19"/>
        <v>3.1566604027753544</v>
      </c>
      <c r="AF187" s="72"/>
      <c r="AG187" s="72"/>
      <c r="AH187" s="78">
        <f t="shared" si="18"/>
        <v>9.5238095238095237</v>
      </c>
      <c r="AI187" s="72">
        <v>1</v>
      </c>
      <c r="AJ187" s="72"/>
      <c r="AK187" s="72" t="s">
        <v>9155</v>
      </c>
      <c r="AL187" s="72" t="s">
        <v>9161</v>
      </c>
      <c r="AM187" s="72">
        <v>1</v>
      </c>
      <c r="AN187" s="79" t="s">
        <v>8989</v>
      </c>
    </row>
    <row r="188" spans="1:40" x14ac:dyDescent="0.15">
      <c r="A188" s="79">
        <v>187</v>
      </c>
      <c r="B188" s="72" t="s">
        <v>142</v>
      </c>
      <c r="C188" s="72" t="s">
        <v>9042</v>
      </c>
      <c r="D188" s="72">
        <v>56.716667000000001</v>
      </c>
      <c r="E188" s="72">
        <v>10.166667</v>
      </c>
      <c r="F188" s="72" t="s">
        <v>1600</v>
      </c>
      <c r="G188" s="72" t="s">
        <v>11</v>
      </c>
      <c r="H188" s="72" t="s">
        <v>12</v>
      </c>
      <c r="I188" s="79">
        <v>3900</v>
      </c>
      <c r="J188" s="79">
        <v>2800</v>
      </c>
      <c r="K188" s="79">
        <f t="shared" si="14"/>
        <v>3350</v>
      </c>
      <c r="L188" s="72" t="s">
        <v>9153</v>
      </c>
      <c r="M188" s="79">
        <v>4</v>
      </c>
      <c r="N188" s="79" t="s">
        <v>9219</v>
      </c>
      <c r="O188" s="72" t="s">
        <v>9149</v>
      </c>
      <c r="P188" s="81" t="s">
        <v>5445</v>
      </c>
      <c r="Q188" s="72" t="s">
        <v>2427</v>
      </c>
      <c r="R188" s="72" t="s">
        <v>9004</v>
      </c>
      <c r="S188" s="72">
        <v>3.6</v>
      </c>
      <c r="T188" s="72" t="s">
        <v>9064</v>
      </c>
      <c r="U188" s="72"/>
      <c r="V188" s="79">
        <v>54.5</v>
      </c>
      <c r="W188" s="72">
        <v>34</v>
      </c>
      <c r="X188" s="78">
        <v>1</v>
      </c>
      <c r="Y188" s="78">
        <v>-4.3800399656714148</v>
      </c>
      <c r="Z188" s="78">
        <v>6.2381274855588256</v>
      </c>
      <c r="AA188" s="72"/>
      <c r="AB188" s="78">
        <v>36.547566000000003</v>
      </c>
      <c r="AC188" s="78">
        <v>13.596923</v>
      </c>
      <c r="AD188" s="72"/>
      <c r="AE188" s="78">
        <f t="shared" si="19"/>
        <v>3.1359173689517843</v>
      </c>
      <c r="AF188" s="72"/>
      <c r="AG188" s="72"/>
      <c r="AH188" s="78">
        <f t="shared" si="18"/>
        <v>2.9411764705882351</v>
      </c>
      <c r="AI188" s="72">
        <v>1</v>
      </c>
      <c r="AJ188" s="72"/>
      <c r="AK188" s="72" t="s">
        <v>9155</v>
      </c>
      <c r="AL188" s="72" t="s">
        <v>9156</v>
      </c>
      <c r="AM188" s="72">
        <v>1</v>
      </c>
      <c r="AN188" s="79" t="s">
        <v>8989</v>
      </c>
    </row>
    <row r="189" spans="1:40" x14ac:dyDescent="0.15">
      <c r="A189" s="79">
        <v>188</v>
      </c>
      <c r="B189" s="72" t="s">
        <v>142</v>
      </c>
      <c r="C189" s="72" t="s">
        <v>9042</v>
      </c>
      <c r="D189" s="72">
        <v>56.716667000000001</v>
      </c>
      <c r="E189" s="72">
        <v>10.166667</v>
      </c>
      <c r="F189" s="72" t="s">
        <v>1600</v>
      </c>
      <c r="G189" s="72" t="s">
        <v>11</v>
      </c>
      <c r="H189" s="72" t="s">
        <v>12</v>
      </c>
      <c r="I189" s="79">
        <v>3900</v>
      </c>
      <c r="J189" s="79">
        <v>2800</v>
      </c>
      <c r="K189" s="79">
        <f t="shared" si="14"/>
        <v>3350</v>
      </c>
      <c r="L189" s="72" t="s">
        <v>9153</v>
      </c>
      <c r="M189" s="79">
        <v>4</v>
      </c>
      <c r="N189" s="79" t="s">
        <v>9220</v>
      </c>
      <c r="O189" s="72" t="s">
        <v>9149</v>
      </c>
      <c r="P189" s="81" t="s">
        <v>5445</v>
      </c>
      <c r="Q189" s="72" t="s">
        <v>2427</v>
      </c>
      <c r="R189" s="72" t="s">
        <v>9004</v>
      </c>
      <c r="S189" s="72">
        <v>3.6</v>
      </c>
      <c r="T189" s="72" t="s">
        <v>9150</v>
      </c>
      <c r="U189" s="72"/>
      <c r="V189" s="79">
        <v>50</v>
      </c>
      <c r="W189" s="72">
        <v>12</v>
      </c>
      <c r="X189" s="78">
        <v>2</v>
      </c>
      <c r="Y189" s="78">
        <v>-6.8059440930595301</v>
      </c>
      <c r="Z189" s="78">
        <v>5.5433029084786494</v>
      </c>
      <c r="AA189" s="72"/>
      <c r="AB189" s="78">
        <v>38.070784000000003</v>
      </c>
      <c r="AC189" s="78">
        <v>14.288978</v>
      </c>
      <c r="AD189" s="72"/>
      <c r="AE189" s="78">
        <f t="shared" si="19"/>
        <v>3.1084038807160783</v>
      </c>
      <c r="AF189" s="72"/>
      <c r="AG189" s="72"/>
      <c r="AH189" s="78">
        <f t="shared" si="18"/>
        <v>16.666666666666664</v>
      </c>
      <c r="AI189" s="72">
        <v>1</v>
      </c>
      <c r="AJ189" s="72"/>
      <c r="AK189" s="72" t="s">
        <v>9155</v>
      </c>
      <c r="AL189" s="72" t="s">
        <v>9161</v>
      </c>
      <c r="AM189" s="72">
        <v>1</v>
      </c>
      <c r="AN189" s="79" t="s">
        <v>8989</v>
      </c>
    </row>
    <row r="190" spans="1:40" x14ac:dyDescent="0.15">
      <c r="A190" s="79">
        <v>189</v>
      </c>
      <c r="B190" s="72" t="s">
        <v>142</v>
      </c>
      <c r="C190" s="72" t="s">
        <v>9042</v>
      </c>
      <c r="D190" s="72">
        <v>56.716667000000001</v>
      </c>
      <c r="E190" s="72">
        <v>10.166667</v>
      </c>
      <c r="F190" s="72" t="s">
        <v>1600</v>
      </c>
      <c r="G190" s="72" t="s">
        <v>11</v>
      </c>
      <c r="H190" s="72" t="s">
        <v>12</v>
      </c>
      <c r="I190" s="79">
        <v>3900</v>
      </c>
      <c r="J190" s="79">
        <v>2800</v>
      </c>
      <c r="K190" s="79">
        <f t="shared" si="14"/>
        <v>3350</v>
      </c>
      <c r="L190" s="72" t="s">
        <v>9153</v>
      </c>
      <c r="M190" s="79">
        <v>4</v>
      </c>
      <c r="N190" s="79" t="s">
        <v>9221</v>
      </c>
      <c r="O190" s="72" t="s">
        <v>9149</v>
      </c>
      <c r="P190" s="81" t="s">
        <v>5445</v>
      </c>
      <c r="Q190" s="72" t="s">
        <v>2427</v>
      </c>
      <c r="R190" s="72" t="s">
        <v>9004</v>
      </c>
      <c r="S190" s="72">
        <v>3.6</v>
      </c>
      <c r="T190" s="72" t="s">
        <v>9064</v>
      </c>
      <c r="U190" s="72"/>
      <c r="V190" s="79">
        <v>38</v>
      </c>
      <c r="W190" s="72">
        <v>4</v>
      </c>
      <c r="X190" s="78">
        <v>1</v>
      </c>
      <c r="Y190" s="78">
        <v>-7.8019678664002541</v>
      </c>
      <c r="Z190" s="78">
        <v>5.5649682234306077</v>
      </c>
      <c r="AA190" s="72"/>
      <c r="AB190" s="78">
        <v>34.275402999999997</v>
      </c>
      <c r="AC190" s="78">
        <v>12.695482999999999</v>
      </c>
      <c r="AD190" s="72"/>
      <c r="AE190" s="78">
        <f t="shared" si="19"/>
        <v>3.1497793480300564</v>
      </c>
      <c r="AF190" s="72"/>
      <c r="AG190" s="72"/>
      <c r="AH190" s="78">
        <f t="shared" si="18"/>
        <v>25</v>
      </c>
      <c r="AI190" s="72">
        <v>1</v>
      </c>
      <c r="AJ190" s="72"/>
      <c r="AK190" s="72" t="s">
        <v>9155</v>
      </c>
      <c r="AL190" s="72" t="s">
        <v>9161</v>
      </c>
      <c r="AM190" s="72">
        <v>1</v>
      </c>
      <c r="AN190" s="79" t="s">
        <v>8989</v>
      </c>
    </row>
    <row r="191" spans="1:40" x14ac:dyDescent="0.15">
      <c r="A191" s="79">
        <v>190</v>
      </c>
      <c r="B191" s="72" t="s">
        <v>142</v>
      </c>
      <c r="C191" s="72" t="s">
        <v>9042</v>
      </c>
      <c r="D191" s="72">
        <v>56.716667000000001</v>
      </c>
      <c r="E191" s="72">
        <v>10.166667</v>
      </c>
      <c r="F191" s="72" t="s">
        <v>1600</v>
      </c>
      <c r="G191" s="72" t="s">
        <v>11</v>
      </c>
      <c r="H191" s="72" t="s">
        <v>12</v>
      </c>
      <c r="I191" s="79">
        <v>3900</v>
      </c>
      <c r="J191" s="79">
        <v>2800</v>
      </c>
      <c r="K191" s="79">
        <f t="shared" si="14"/>
        <v>3350</v>
      </c>
      <c r="L191" s="72" t="s">
        <v>9153</v>
      </c>
      <c r="M191" s="79">
        <v>4</v>
      </c>
      <c r="N191" s="79" t="s">
        <v>9222</v>
      </c>
      <c r="O191" s="72" t="s">
        <v>9149</v>
      </c>
      <c r="P191" s="81" t="s">
        <v>5445</v>
      </c>
      <c r="Q191" s="72" t="s">
        <v>2427</v>
      </c>
      <c r="R191" s="72" t="s">
        <v>9004</v>
      </c>
      <c r="S191" s="72">
        <v>3.6</v>
      </c>
      <c r="T191" s="72" t="s">
        <v>5346</v>
      </c>
      <c r="U191" s="72"/>
      <c r="V191" s="78">
        <v>20</v>
      </c>
      <c r="W191" s="72">
        <v>10</v>
      </c>
      <c r="X191" s="78">
        <v>0.7</v>
      </c>
      <c r="Y191" s="78">
        <v>-10.206156659480218</v>
      </c>
      <c r="Z191" s="78">
        <v>5.3060944253441669</v>
      </c>
      <c r="AA191" s="72"/>
      <c r="AB191" s="78">
        <v>34.317453</v>
      </c>
      <c r="AC191" s="78">
        <v>13.136343999999999</v>
      </c>
      <c r="AD191" s="72"/>
      <c r="AE191" s="78">
        <f t="shared" si="19"/>
        <v>3.0478060333986385</v>
      </c>
      <c r="AF191" s="72"/>
      <c r="AG191" s="72"/>
      <c r="AH191" s="78">
        <f t="shared" si="18"/>
        <v>6.9999999999999991</v>
      </c>
      <c r="AI191" s="72">
        <v>1</v>
      </c>
      <c r="AJ191" s="72"/>
      <c r="AK191" s="72" t="s">
        <v>9155</v>
      </c>
      <c r="AL191" s="72" t="s">
        <v>9156</v>
      </c>
      <c r="AM191" s="72">
        <v>1</v>
      </c>
      <c r="AN191" s="79" t="s">
        <v>8989</v>
      </c>
    </row>
    <row r="192" spans="1:40" x14ac:dyDescent="0.15">
      <c r="A192" s="79">
        <v>191</v>
      </c>
      <c r="B192" s="72" t="s">
        <v>142</v>
      </c>
      <c r="C192" s="72" t="s">
        <v>9042</v>
      </c>
      <c r="D192" s="72">
        <v>56.716667000000001</v>
      </c>
      <c r="E192" s="72">
        <v>10.166667</v>
      </c>
      <c r="F192" s="72" t="s">
        <v>1600</v>
      </c>
      <c r="G192" s="72" t="s">
        <v>11</v>
      </c>
      <c r="H192" s="72" t="s">
        <v>12</v>
      </c>
      <c r="I192" s="79">
        <v>3900</v>
      </c>
      <c r="J192" s="79">
        <v>2800</v>
      </c>
      <c r="K192" s="79">
        <f t="shared" si="14"/>
        <v>3350</v>
      </c>
      <c r="L192" s="72" t="s">
        <v>9153</v>
      </c>
      <c r="M192" s="79">
        <v>4</v>
      </c>
      <c r="N192" s="79" t="s">
        <v>9223</v>
      </c>
      <c r="O192" s="72" t="s">
        <v>9149</v>
      </c>
      <c r="P192" s="81" t="s">
        <v>5445</v>
      </c>
      <c r="Q192" s="72" t="s">
        <v>2427</v>
      </c>
      <c r="R192" s="72" t="s">
        <v>9004</v>
      </c>
      <c r="S192" s="72">
        <v>3.6</v>
      </c>
      <c r="T192" s="72" t="s">
        <v>9165</v>
      </c>
      <c r="U192" s="72"/>
      <c r="V192" s="79">
        <v>61</v>
      </c>
      <c r="W192" s="72">
        <v>36</v>
      </c>
      <c r="X192" s="78">
        <v>2</v>
      </c>
      <c r="Y192" s="78">
        <v>-9.6942086279169217</v>
      </c>
      <c r="Z192" s="78">
        <v>9.5057801667655095</v>
      </c>
      <c r="AA192" s="72"/>
      <c r="AB192" s="78">
        <v>39.878844000000001</v>
      </c>
      <c r="AC192" s="78">
        <v>14.493841</v>
      </c>
      <c r="AD192" s="72"/>
      <c r="AE192" s="78">
        <f t="shared" si="19"/>
        <v>3.210006098452439</v>
      </c>
      <c r="AF192" s="72"/>
      <c r="AG192" s="72"/>
      <c r="AH192" s="78">
        <f t="shared" si="18"/>
        <v>5.5555555555555554</v>
      </c>
      <c r="AI192" s="72">
        <v>1</v>
      </c>
      <c r="AJ192" s="72"/>
      <c r="AK192" s="72" t="s">
        <v>9155</v>
      </c>
      <c r="AL192" s="72" t="s">
        <v>9161</v>
      </c>
      <c r="AM192" s="72">
        <v>1</v>
      </c>
      <c r="AN192" s="79" t="s">
        <v>8989</v>
      </c>
    </row>
    <row r="193" spans="1:40" x14ac:dyDescent="0.15">
      <c r="A193" s="79">
        <v>192</v>
      </c>
      <c r="B193" s="72" t="s">
        <v>142</v>
      </c>
      <c r="C193" s="72" t="s">
        <v>9042</v>
      </c>
      <c r="D193" s="72">
        <v>56.716667000000001</v>
      </c>
      <c r="E193" s="72">
        <v>10.166667</v>
      </c>
      <c r="F193" s="72" t="s">
        <v>1600</v>
      </c>
      <c r="G193" s="72" t="s">
        <v>11</v>
      </c>
      <c r="H193" s="72" t="s">
        <v>12</v>
      </c>
      <c r="I193" s="79">
        <v>3900</v>
      </c>
      <c r="J193" s="79">
        <v>2800</v>
      </c>
      <c r="K193" s="79">
        <f t="shared" si="14"/>
        <v>3350</v>
      </c>
      <c r="L193" s="72" t="s">
        <v>9153</v>
      </c>
      <c r="M193" s="79">
        <v>4</v>
      </c>
      <c r="N193" s="79" t="s">
        <v>9224</v>
      </c>
      <c r="O193" s="72" t="s">
        <v>9149</v>
      </c>
      <c r="P193" s="81" t="s">
        <v>5445</v>
      </c>
      <c r="Q193" s="72" t="s">
        <v>2427</v>
      </c>
      <c r="R193" s="72" t="s">
        <v>9004</v>
      </c>
      <c r="S193" s="72">
        <v>3.6</v>
      </c>
      <c r="T193" s="72" t="s">
        <v>9225</v>
      </c>
      <c r="U193" s="72"/>
      <c r="V193" s="79">
        <v>25</v>
      </c>
      <c r="W193" s="72">
        <v>3</v>
      </c>
      <c r="X193" s="78">
        <v>1</v>
      </c>
      <c r="Y193" s="78">
        <v>-8.4582624726559672</v>
      </c>
      <c r="Z193" s="78">
        <v>6.6463830972764519</v>
      </c>
      <c r="AA193" s="72"/>
      <c r="AB193" s="78">
        <v>34.070163000000001</v>
      </c>
      <c r="AC193" s="78">
        <v>12.996601999999999</v>
      </c>
      <c r="AD193" s="72"/>
      <c r="AE193" s="78">
        <f t="shared" si="19"/>
        <v>3.0583781437640396</v>
      </c>
      <c r="AF193" s="72"/>
      <c r="AG193" s="72"/>
      <c r="AH193" s="78">
        <f t="shared" si="18"/>
        <v>33.333333333333329</v>
      </c>
      <c r="AI193" s="72">
        <v>1</v>
      </c>
      <c r="AJ193" s="72"/>
      <c r="AK193" s="72" t="s">
        <v>9155</v>
      </c>
      <c r="AL193" s="72" t="s">
        <v>9156</v>
      </c>
      <c r="AM193" s="72">
        <v>1</v>
      </c>
      <c r="AN193" s="79" t="s">
        <v>8989</v>
      </c>
    </row>
    <row r="194" spans="1:40" x14ac:dyDescent="0.15">
      <c r="A194" s="79">
        <v>193</v>
      </c>
      <c r="B194" s="72" t="s">
        <v>142</v>
      </c>
      <c r="C194" s="72" t="s">
        <v>9042</v>
      </c>
      <c r="D194" s="72">
        <v>56.716667000000001</v>
      </c>
      <c r="E194" s="72">
        <v>10.166667</v>
      </c>
      <c r="F194" s="72" t="s">
        <v>1600</v>
      </c>
      <c r="G194" s="72" t="s">
        <v>11</v>
      </c>
      <c r="H194" s="72" t="s">
        <v>12</v>
      </c>
      <c r="I194" s="79">
        <v>3900</v>
      </c>
      <c r="J194" s="79">
        <v>2800</v>
      </c>
      <c r="K194" s="79">
        <f t="shared" ref="K194:K257" si="20">MEDIAN(I194:J194)</f>
        <v>3350</v>
      </c>
      <c r="L194" s="72" t="s">
        <v>9153</v>
      </c>
      <c r="M194" s="79">
        <v>4</v>
      </c>
      <c r="N194" s="79" t="s">
        <v>9226</v>
      </c>
      <c r="O194" s="72" t="s">
        <v>9149</v>
      </c>
      <c r="P194" s="81" t="s">
        <v>5445</v>
      </c>
      <c r="Q194" s="72" t="s">
        <v>2427</v>
      </c>
      <c r="R194" s="72" t="s">
        <v>9004</v>
      </c>
      <c r="S194" s="72">
        <v>3.6</v>
      </c>
      <c r="T194" s="72" t="s">
        <v>9172</v>
      </c>
      <c r="U194" s="72"/>
      <c r="V194" s="79">
        <v>70</v>
      </c>
      <c r="W194" s="72">
        <v>84</v>
      </c>
      <c r="X194" s="78">
        <v>6</v>
      </c>
      <c r="Y194" s="78">
        <v>-6.7130955248847357</v>
      </c>
      <c r="Z194" s="78">
        <v>8.7814563218737867</v>
      </c>
      <c r="AA194" s="72"/>
      <c r="AB194" s="78">
        <v>41.345310999999995</v>
      </c>
      <c r="AC194" s="78">
        <v>15.085342000000001</v>
      </c>
      <c r="AD194" s="72"/>
      <c r="AE194" s="78">
        <f t="shared" si="19"/>
        <v>3.19755403401969</v>
      </c>
      <c r="AF194" s="72"/>
      <c r="AG194" s="72"/>
      <c r="AH194" s="78">
        <f t="shared" si="18"/>
        <v>7.1428571428571423</v>
      </c>
      <c r="AI194" s="72">
        <v>1</v>
      </c>
      <c r="AJ194" s="72"/>
      <c r="AK194" s="72" t="s">
        <v>9155</v>
      </c>
      <c r="AL194" s="72" t="s">
        <v>9161</v>
      </c>
      <c r="AM194" s="72">
        <v>1</v>
      </c>
      <c r="AN194" s="79" t="s">
        <v>8989</v>
      </c>
    </row>
    <row r="195" spans="1:40" x14ac:dyDescent="0.15">
      <c r="A195" s="79">
        <v>194</v>
      </c>
      <c r="B195" s="72" t="s">
        <v>142</v>
      </c>
      <c r="C195" s="72" t="s">
        <v>9042</v>
      </c>
      <c r="D195" s="72">
        <v>56.716667000000001</v>
      </c>
      <c r="E195" s="72">
        <v>10.166667</v>
      </c>
      <c r="F195" s="72" t="s">
        <v>1600</v>
      </c>
      <c r="G195" s="72" t="s">
        <v>11</v>
      </c>
      <c r="H195" s="72" t="s">
        <v>12</v>
      </c>
      <c r="I195" s="79">
        <v>3900</v>
      </c>
      <c r="J195" s="79">
        <v>2800</v>
      </c>
      <c r="K195" s="79">
        <f t="shared" si="20"/>
        <v>3350</v>
      </c>
      <c r="L195" s="72" t="s">
        <v>9153</v>
      </c>
      <c r="M195" s="79">
        <v>4</v>
      </c>
      <c r="N195" s="79" t="s">
        <v>9227</v>
      </c>
      <c r="O195" s="72" t="s">
        <v>9149</v>
      </c>
      <c r="P195" s="81" t="s">
        <v>5445</v>
      </c>
      <c r="Q195" s="72" t="s">
        <v>2427</v>
      </c>
      <c r="R195" s="72" t="s">
        <v>9004</v>
      </c>
      <c r="S195" s="72">
        <v>3.6</v>
      </c>
      <c r="T195" s="72" t="s">
        <v>9197</v>
      </c>
      <c r="U195" s="72"/>
      <c r="V195" s="79">
        <v>25</v>
      </c>
      <c r="W195" s="72">
        <v>2</v>
      </c>
      <c r="X195" s="78">
        <v>0.44</v>
      </c>
      <c r="Y195" s="78">
        <v>-7.8538118696309098</v>
      </c>
      <c r="Z195" s="78">
        <v>8.2003868946656819</v>
      </c>
      <c r="AA195" s="72"/>
      <c r="AB195" s="78">
        <v>41.864525</v>
      </c>
      <c r="AC195" s="78">
        <v>14.911898000000001</v>
      </c>
      <c r="AD195" s="72"/>
      <c r="AE195" s="78">
        <f t="shared" si="19"/>
        <v>3.275367483960347</v>
      </c>
      <c r="AF195" s="72"/>
      <c r="AG195" s="72"/>
      <c r="AH195" s="78">
        <f t="shared" si="18"/>
        <v>22</v>
      </c>
      <c r="AI195" s="72">
        <v>1</v>
      </c>
      <c r="AJ195" s="72"/>
      <c r="AK195" s="72" t="s">
        <v>9155</v>
      </c>
      <c r="AL195" s="72" t="s">
        <v>9156</v>
      </c>
      <c r="AM195" s="72">
        <v>1</v>
      </c>
      <c r="AN195" s="79" t="s">
        <v>8989</v>
      </c>
    </row>
    <row r="196" spans="1:40" x14ac:dyDescent="0.15">
      <c r="A196" s="79">
        <v>195</v>
      </c>
      <c r="B196" s="72" t="s">
        <v>142</v>
      </c>
      <c r="C196" s="72" t="s">
        <v>9042</v>
      </c>
      <c r="D196" s="72">
        <v>56.716667000000001</v>
      </c>
      <c r="E196" s="72">
        <v>10.166667</v>
      </c>
      <c r="F196" s="72" t="s">
        <v>1600</v>
      </c>
      <c r="G196" s="72" t="s">
        <v>11</v>
      </c>
      <c r="H196" s="72" t="s">
        <v>12</v>
      </c>
      <c r="I196" s="79">
        <v>3900</v>
      </c>
      <c r="J196" s="79">
        <v>2800</v>
      </c>
      <c r="K196" s="79">
        <f t="shared" si="20"/>
        <v>3350</v>
      </c>
      <c r="L196" s="72" t="s">
        <v>9153</v>
      </c>
      <c r="M196" s="79">
        <v>5</v>
      </c>
      <c r="N196" s="79" t="s">
        <v>9228</v>
      </c>
      <c r="O196" s="72" t="s">
        <v>9149</v>
      </c>
      <c r="P196" s="81" t="s">
        <v>5445</v>
      </c>
      <c r="Q196" s="72" t="s">
        <v>2427</v>
      </c>
      <c r="R196" s="72" t="s">
        <v>9004</v>
      </c>
      <c r="S196" s="72">
        <v>3.6</v>
      </c>
      <c r="T196" s="72" t="s">
        <v>9047</v>
      </c>
      <c r="U196" s="72" t="s">
        <v>481</v>
      </c>
      <c r="V196" s="79">
        <v>34</v>
      </c>
      <c r="W196" s="72">
        <v>14</v>
      </c>
      <c r="X196" s="78">
        <v>1</v>
      </c>
      <c r="Y196" s="78">
        <v>-11.21813923787645</v>
      </c>
      <c r="Z196" s="78">
        <v>10.862488162620815</v>
      </c>
      <c r="AA196" s="72"/>
      <c r="AB196" s="78">
        <v>37.257097000000002</v>
      </c>
      <c r="AC196" s="78">
        <v>13.576377000000001</v>
      </c>
      <c r="AD196" s="72"/>
      <c r="AE196" s="78">
        <f t="shared" si="19"/>
        <v>3.2016356916625597</v>
      </c>
      <c r="AF196" s="72"/>
      <c r="AG196" s="72"/>
      <c r="AH196" s="78">
        <f t="shared" si="18"/>
        <v>7.1428571428571423</v>
      </c>
      <c r="AI196" s="72">
        <v>1</v>
      </c>
      <c r="AJ196" s="72"/>
      <c r="AK196" s="72" t="s">
        <v>9155</v>
      </c>
      <c r="AL196" s="72" t="s">
        <v>9161</v>
      </c>
      <c r="AM196" s="72">
        <v>1</v>
      </c>
      <c r="AN196" s="79" t="s">
        <v>8989</v>
      </c>
    </row>
    <row r="197" spans="1:40" x14ac:dyDescent="0.15">
      <c r="A197" s="79">
        <v>196</v>
      </c>
      <c r="B197" s="72" t="s">
        <v>142</v>
      </c>
      <c r="C197" s="72" t="s">
        <v>9042</v>
      </c>
      <c r="D197" s="72">
        <v>56.716667000000001</v>
      </c>
      <c r="E197" s="72">
        <v>10.166667</v>
      </c>
      <c r="F197" s="72" t="s">
        <v>1600</v>
      </c>
      <c r="G197" s="72" t="s">
        <v>11</v>
      </c>
      <c r="H197" s="72" t="s">
        <v>12</v>
      </c>
      <c r="I197" s="79">
        <v>3900</v>
      </c>
      <c r="J197" s="79">
        <v>2800</v>
      </c>
      <c r="K197" s="79">
        <f t="shared" si="20"/>
        <v>3350</v>
      </c>
      <c r="L197" s="72" t="s">
        <v>9153</v>
      </c>
      <c r="M197" s="79">
        <v>5</v>
      </c>
      <c r="N197" s="79" t="s">
        <v>9229</v>
      </c>
      <c r="O197" s="72" t="s">
        <v>9149</v>
      </c>
      <c r="P197" s="81" t="s">
        <v>5445</v>
      </c>
      <c r="Q197" s="72" t="s">
        <v>2427</v>
      </c>
      <c r="R197" s="72" t="s">
        <v>9004</v>
      </c>
      <c r="S197" s="72">
        <v>3.6</v>
      </c>
      <c r="T197" s="72" t="s">
        <v>9165</v>
      </c>
      <c r="U197" s="72"/>
      <c r="V197" s="79">
        <v>34</v>
      </c>
      <c r="W197" s="72">
        <v>4</v>
      </c>
      <c r="X197" s="78">
        <v>1</v>
      </c>
      <c r="Y197" s="78">
        <v>-6.1600102272939097</v>
      </c>
      <c r="Z197" s="78">
        <v>7.7214176571768256</v>
      </c>
      <c r="AA197" s="72"/>
      <c r="AB197" s="78">
        <v>30.922122000000002</v>
      </c>
      <c r="AC197" s="78">
        <v>11.06522</v>
      </c>
      <c r="AD197" s="72"/>
      <c r="AE197" s="78">
        <f t="shared" si="19"/>
        <v>3.26028845337011</v>
      </c>
      <c r="AF197" s="72"/>
      <c r="AG197" s="72"/>
      <c r="AH197" s="78">
        <f t="shared" si="18"/>
        <v>25</v>
      </c>
      <c r="AI197" s="72">
        <v>1</v>
      </c>
      <c r="AJ197" s="72"/>
      <c r="AK197" s="72" t="s">
        <v>9155</v>
      </c>
      <c r="AL197" s="72" t="s">
        <v>9161</v>
      </c>
      <c r="AM197" s="72">
        <v>1</v>
      </c>
      <c r="AN197" s="79" t="s">
        <v>8989</v>
      </c>
    </row>
    <row r="198" spans="1:40" x14ac:dyDescent="0.15">
      <c r="A198" s="79">
        <v>197</v>
      </c>
      <c r="B198" s="72" t="s">
        <v>142</v>
      </c>
      <c r="C198" s="72" t="s">
        <v>9042</v>
      </c>
      <c r="D198" s="72">
        <v>56.716667000000001</v>
      </c>
      <c r="E198" s="72">
        <v>10.166667</v>
      </c>
      <c r="F198" s="72" t="s">
        <v>1600</v>
      </c>
      <c r="G198" s="72" t="s">
        <v>11</v>
      </c>
      <c r="H198" s="72" t="s">
        <v>12</v>
      </c>
      <c r="I198" s="79">
        <v>3900</v>
      </c>
      <c r="J198" s="79">
        <v>2800</v>
      </c>
      <c r="K198" s="79">
        <f t="shared" si="20"/>
        <v>3350</v>
      </c>
      <c r="L198" s="72" t="s">
        <v>9153</v>
      </c>
      <c r="M198" s="79">
        <v>5</v>
      </c>
      <c r="N198" s="79" t="s">
        <v>9230</v>
      </c>
      <c r="O198" s="72" t="s">
        <v>9149</v>
      </c>
      <c r="P198" s="81" t="s">
        <v>5445</v>
      </c>
      <c r="Q198" s="72" t="s">
        <v>2427</v>
      </c>
      <c r="R198" s="72" t="s">
        <v>9004</v>
      </c>
      <c r="S198" s="72">
        <v>3.6</v>
      </c>
      <c r="T198" s="72" t="s">
        <v>9100</v>
      </c>
      <c r="U198" s="72"/>
      <c r="V198" s="79">
        <v>30</v>
      </c>
      <c r="W198" s="72">
        <v>9</v>
      </c>
      <c r="X198" s="78">
        <v>1</v>
      </c>
      <c r="Y198" s="78">
        <v>-9.732087087847578</v>
      </c>
      <c r="Z198" s="78">
        <v>8.698214315520806</v>
      </c>
      <c r="AA198" s="72"/>
      <c r="AB198" s="78">
        <v>37.361528</v>
      </c>
      <c r="AC198" s="78">
        <v>13.480494999999999</v>
      </c>
      <c r="AD198" s="72"/>
      <c r="AE198" s="78">
        <f t="shared" si="19"/>
        <v>3.2334457550211133</v>
      </c>
      <c r="AF198" s="72"/>
      <c r="AG198" s="72"/>
      <c r="AH198" s="78">
        <f t="shared" si="18"/>
        <v>11.111111111111111</v>
      </c>
      <c r="AI198" s="72">
        <v>1</v>
      </c>
      <c r="AJ198" s="72"/>
      <c r="AK198" s="72" t="s">
        <v>9155</v>
      </c>
      <c r="AL198" s="72" t="s">
        <v>9156</v>
      </c>
      <c r="AM198" s="72">
        <v>1</v>
      </c>
      <c r="AN198" s="79" t="s">
        <v>8989</v>
      </c>
    </row>
    <row r="199" spans="1:40" x14ac:dyDescent="0.15">
      <c r="A199" s="79">
        <v>198</v>
      </c>
      <c r="B199" s="72" t="s">
        <v>142</v>
      </c>
      <c r="C199" s="72" t="s">
        <v>9042</v>
      </c>
      <c r="D199" s="72">
        <v>56.716667000000001</v>
      </c>
      <c r="E199" s="72">
        <v>10.166667</v>
      </c>
      <c r="F199" s="72" t="s">
        <v>1600</v>
      </c>
      <c r="G199" s="72" t="s">
        <v>11</v>
      </c>
      <c r="H199" s="72" t="s">
        <v>12</v>
      </c>
      <c r="I199" s="79">
        <v>3900</v>
      </c>
      <c r="J199" s="79">
        <v>2800</v>
      </c>
      <c r="K199" s="79">
        <f t="shared" si="20"/>
        <v>3350</v>
      </c>
      <c r="L199" s="72" t="s">
        <v>9153</v>
      </c>
      <c r="M199" s="79">
        <v>5</v>
      </c>
      <c r="N199" s="79" t="s">
        <v>9231</v>
      </c>
      <c r="O199" s="72" t="s">
        <v>9149</v>
      </c>
      <c r="P199" s="81" t="s">
        <v>5445</v>
      </c>
      <c r="Q199" s="72" t="s">
        <v>2427</v>
      </c>
      <c r="R199" s="72" t="s">
        <v>9004</v>
      </c>
      <c r="S199" s="72">
        <v>3.6</v>
      </c>
      <c r="T199" s="72" t="s">
        <v>9197</v>
      </c>
      <c r="U199" s="72"/>
      <c r="V199" s="79">
        <v>45</v>
      </c>
      <c r="W199" s="72">
        <v>14</v>
      </c>
      <c r="X199" s="78">
        <v>1</v>
      </c>
      <c r="Y199" s="78">
        <v>-6.291675320270727</v>
      </c>
      <c r="Z199" s="78">
        <v>8.2399119503928553</v>
      </c>
      <c r="AA199" s="72"/>
      <c r="AB199" s="78">
        <v>38.014063</v>
      </c>
      <c r="AC199" s="78">
        <v>13.492900000000001</v>
      </c>
      <c r="AD199" s="72"/>
      <c r="AE199" s="78">
        <f t="shared" si="19"/>
        <v>3.2868946013582452</v>
      </c>
      <c r="AF199" s="72"/>
      <c r="AG199" s="72"/>
      <c r="AH199" s="78">
        <f t="shared" si="18"/>
        <v>7.1428571428571423</v>
      </c>
      <c r="AI199" s="72">
        <v>1</v>
      </c>
      <c r="AJ199" s="72"/>
      <c r="AK199" s="72" t="s">
        <v>9155</v>
      </c>
      <c r="AL199" s="72" t="s">
        <v>9156</v>
      </c>
      <c r="AM199" s="72">
        <v>1</v>
      </c>
      <c r="AN199" s="79" t="s">
        <v>8989</v>
      </c>
    </row>
    <row r="200" spans="1:40" x14ac:dyDescent="0.15">
      <c r="A200" s="79">
        <v>199</v>
      </c>
      <c r="B200" s="72" t="s">
        <v>142</v>
      </c>
      <c r="C200" s="72" t="s">
        <v>9042</v>
      </c>
      <c r="D200" s="72">
        <v>56.716667000000001</v>
      </c>
      <c r="E200" s="72">
        <v>10.166667</v>
      </c>
      <c r="F200" s="72" t="s">
        <v>1600</v>
      </c>
      <c r="G200" s="72" t="s">
        <v>11</v>
      </c>
      <c r="H200" s="72" t="s">
        <v>12</v>
      </c>
      <c r="I200" s="79">
        <v>3900</v>
      </c>
      <c r="J200" s="79">
        <v>2800</v>
      </c>
      <c r="K200" s="79">
        <f t="shared" si="20"/>
        <v>3350</v>
      </c>
      <c r="L200" s="72" t="s">
        <v>9153</v>
      </c>
      <c r="M200" s="79">
        <v>5</v>
      </c>
      <c r="N200" s="79" t="s">
        <v>9232</v>
      </c>
      <c r="O200" s="72" t="s">
        <v>9149</v>
      </c>
      <c r="P200" s="81" t="s">
        <v>5445</v>
      </c>
      <c r="Q200" s="72" t="s">
        <v>2427</v>
      </c>
      <c r="R200" s="72" t="s">
        <v>9004</v>
      </c>
      <c r="S200" s="72">
        <v>3.6</v>
      </c>
      <c r="T200" s="72" t="s">
        <v>9064</v>
      </c>
      <c r="U200" s="72"/>
      <c r="V200" s="79">
        <v>60</v>
      </c>
      <c r="W200" s="72">
        <v>22</v>
      </c>
      <c r="X200" s="78">
        <v>4</v>
      </c>
      <c r="Y200" s="78">
        <v>-8.451075487210268</v>
      </c>
      <c r="Z200" s="78">
        <v>9.060803790870219</v>
      </c>
      <c r="AA200" s="72"/>
      <c r="AB200" s="78">
        <v>38.869090999999997</v>
      </c>
      <c r="AC200" s="78">
        <v>14.121178</v>
      </c>
      <c r="AD200" s="72"/>
      <c r="AE200" s="78">
        <f t="shared" si="19"/>
        <v>3.2112953206406245</v>
      </c>
      <c r="AF200" s="72"/>
      <c r="AG200" s="72"/>
      <c r="AH200" s="78">
        <f t="shared" si="18"/>
        <v>18.181818181818183</v>
      </c>
      <c r="AI200" s="72">
        <v>1</v>
      </c>
      <c r="AJ200" s="72"/>
      <c r="AK200" s="72" t="s">
        <v>9155</v>
      </c>
      <c r="AL200" s="72" t="s">
        <v>9161</v>
      </c>
      <c r="AM200" s="72">
        <v>1</v>
      </c>
      <c r="AN200" s="79" t="s">
        <v>8989</v>
      </c>
    </row>
    <row r="201" spans="1:40" x14ac:dyDescent="0.15">
      <c r="A201" s="79">
        <v>200</v>
      </c>
      <c r="B201" s="72" t="s">
        <v>142</v>
      </c>
      <c r="C201" s="72" t="s">
        <v>9042</v>
      </c>
      <c r="D201" s="72">
        <v>56.716667000000001</v>
      </c>
      <c r="E201" s="72">
        <v>10.166667</v>
      </c>
      <c r="F201" s="72" t="s">
        <v>1600</v>
      </c>
      <c r="G201" s="72" t="s">
        <v>11</v>
      </c>
      <c r="H201" s="72" t="s">
        <v>12</v>
      </c>
      <c r="I201" s="79">
        <v>3900</v>
      </c>
      <c r="J201" s="79">
        <v>2800</v>
      </c>
      <c r="K201" s="79">
        <f t="shared" si="20"/>
        <v>3350</v>
      </c>
      <c r="L201" s="72" t="s">
        <v>9153</v>
      </c>
      <c r="M201" s="79">
        <v>5</v>
      </c>
      <c r="N201" s="79" t="s">
        <v>9233</v>
      </c>
      <c r="O201" s="72" t="s">
        <v>9149</v>
      </c>
      <c r="P201" s="81" t="s">
        <v>5445</v>
      </c>
      <c r="Q201" s="72" t="s">
        <v>2427</v>
      </c>
      <c r="R201" s="72" t="s">
        <v>9004</v>
      </c>
      <c r="S201" s="72">
        <v>3.6</v>
      </c>
      <c r="T201" s="72" t="s">
        <v>9064</v>
      </c>
      <c r="U201" s="72"/>
      <c r="V201" s="79">
        <v>46</v>
      </c>
      <c r="W201" s="72">
        <v>9</v>
      </c>
      <c r="X201" s="78">
        <v>1.5</v>
      </c>
      <c r="Y201" s="78">
        <v>-9.6882361166677384</v>
      </c>
      <c r="Z201" s="78">
        <v>7.767786326237653</v>
      </c>
      <c r="AA201" s="72"/>
      <c r="AB201" s="78">
        <v>35.964441000000001</v>
      </c>
      <c r="AC201" s="78">
        <v>13.249456</v>
      </c>
      <c r="AD201" s="72"/>
      <c r="AE201" s="78">
        <f t="shared" si="19"/>
        <v>3.1668103581007401</v>
      </c>
      <c r="AF201" s="72"/>
      <c r="AG201" s="72"/>
      <c r="AH201" s="78">
        <f t="shared" si="18"/>
        <v>16.666666666666664</v>
      </c>
      <c r="AI201" s="72">
        <v>1</v>
      </c>
      <c r="AJ201" s="72"/>
      <c r="AK201" s="72" t="s">
        <v>9155</v>
      </c>
      <c r="AL201" s="72" t="s">
        <v>9161</v>
      </c>
      <c r="AM201" s="72">
        <v>1</v>
      </c>
      <c r="AN201" s="79" t="s">
        <v>8989</v>
      </c>
    </row>
    <row r="202" spans="1:40" x14ac:dyDescent="0.15">
      <c r="A202" s="79">
        <v>201</v>
      </c>
      <c r="B202" s="72" t="s">
        <v>142</v>
      </c>
      <c r="C202" s="72" t="s">
        <v>9042</v>
      </c>
      <c r="D202" s="72">
        <v>56.716667000000001</v>
      </c>
      <c r="E202" s="72">
        <v>10.166667</v>
      </c>
      <c r="F202" s="72" t="s">
        <v>1600</v>
      </c>
      <c r="G202" s="72" t="s">
        <v>11</v>
      </c>
      <c r="H202" s="72" t="s">
        <v>12</v>
      </c>
      <c r="I202" s="79">
        <v>3900</v>
      </c>
      <c r="J202" s="79">
        <v>2800</v>
      </c>
      <c r="K202" s="79">
        <f t="shared" si="20"/>
        <v>3350</v>
      </c>
      <c r="L202" s="72" t="s">
        <v>9153</v>
      </c>
      <c r="M202" s="79">
        <v>5</v>
      </c>
      <c r="N202" s="79" t="s">
        <v>9234</v>
      </c>
      <c r="O202" s="72" t="s">
        <v>9149</v>
      </c>
      <c r="P202" s="81" t="s">
        <v>5445</v>
      </c>
      <c r="Q202" s="72" t="s">
        <v>2427</v>
      </c>
      <c r="R202" s="72" t="s">
        <v>9004</v>
      </c>
      <c r="S202" s="72">
        <v>3.6</v>
      </c>
      <c r="T202" s="72" t="s">
        <v>9064</v>
      </c>
      <c r="U202" s="72"/>
      <c r="V202" s="79">
        <v>55</v>
      </c>
      <c r="W202" s="72">
        <v>9</v>
      </c>
      <c r="X202" s="78">
        <v>3</v>
      </c>
      <c r="Y202" s="78">
        <v>-6.4491129856373206</v>
      </c>
      <c r="Z202" s="78">
        <v>8.353562773735872</v>
      </c>
      <c r="AA202" s="72"/>
      <c r="AB202" s="78">
        <v>36.811950000000003</v>
      </c>
      <c r="AC202" s="78">
        <v>13.642795</v>
      </c>
      <c r="AD202" s="72"/>
      <c r="AE202" s="78">
        <f t="shared" si="19"/>
        <v>3.1479821400233607</v>
      </c>
      <c r="AF202" s="72"/>
      <c r="AG202" s="72"/>
      <c r="AH202" s="78">
        <f t="shared" si="18"/>
        <v>33.333333333333329</v>
      </c>
      <c r="AI202" s="72">
        <v>1</v>
      </c>
      <c r="AJ202" s="72"/>
      <c r="AK202" s="72" t="s">
        <v>9155</v>
      </c>
      <c r="AL202" s="72" t="s">
        <v>9161</v>
      </c>
      <c r="AM202" s="72">
        <v>1</v>
      </c>
      <c r="AN202" s="79" t="s">
        <v>8989</v>
      </c>
    </row>
    <row r="203" spans="1:40" x14ac:dyDescent="0.15">
      <c r="A203" s="79">
        <v>202</v>
      </c>
      <c r="B203" s="72" t="s">
        <v>142</v>
      </c>
      <c r="C203" s="72" t="s">
        <v>9042</v>
      </c>
      <c r="D203" s="72">
        <v>56.716667000000001</v>
      </c>
      <c r="E203" s="72">
        <v>10.166667</v>
      </c>
      <c r="F203" s="72" t="s">
        <v>1600</v>
      </c>
      <c r="G203" s="72" t="s">
        <v>11</v>
      </c>
      <c r="H203" s="72" t="s">
        <v>12</v>
      </c>
      <c r="I203" s="79">
        <v>3900</v>
      </c>
      <c r="J203" s="79">
        <v>2800</v>
      </c>
      <c r="K203" s="79">
        <f t="shared" si="20"/>
        <v>3350</v>
      </c>
      <c r="L203" s="72" t="s">
        <v>9153</v>
      </c>
      <c r="M203" s="79">
        <v>5</v>
      </c>
      <c r="N203" s="79" t="s">
        <v>9235</v>
      </c>
      <c r="O203" s="72" t="s">
        <v>9149</v>
      </c>
      <c r="P203" s="81" t="s">
        <v>5445</v>
      </c>
      <c r="Q203" s="72" t="s">
        <v>2427</v>
      </c>
      <c r="R203" s="72" t="s">
        <v>9004</v>
      </c>
      <c r="S203" s="72">
        <v>3.6</v>
      </c>
      <c r="T203" s="72" t="s">
        <v>9197</v>
      </c>
      <c r="U203" s="72"/>
      <c r="V203" s="72"/>
      <c r="W203" s="72">
        <v>3</v>
      </c>
      <c r="X203" s="78">
        <v>0.35</v>
      </c>
      <c r="Y203" s="78">
        <v>-9.3568136680575691</v>
      </c>
      <c r="Z203" s="78">
        <v>8.896778226507287</v>
      </c>
      <c r="AA203" s="72"/>
      <c r="AB203" s="78">
        <v>40.618369000000001</v>
      </c>
      <c r="AC203" s="78">
        <v>14.506341000000001</v>
      </c>
      <c r="AD203" s="72"/>
      <c r="AE203" s="78">
        <f t="shared" si="19"/>
        <v>3.2667160634557444</v>
      </c>
      <c r="AF203" s="72"/>
      <c r="AG203" s="72"/>
      <c r="AH203" s="78">
        <f t="shared" si="18"/>
        <v>11.666666666666666</v>
      </c>
      <c r="AI203" s="72">
        <v>1</v>
      </c>
      <c r="AJ203" s="72"/>
      <c r="AK203" s="72" t="s">
        <v>9155</v>
      </c>
      <c r="AL203" s="72" t="s">
        <v>9161</v>
      </c>
      <c r="AM203" s="72">
        <v>1</v>
      </c>
      <c r="AN203" s="79" t="s">
        <v>8989</v>
      </c>
    </row>
    <row r="204" spans="1:40" x14ac:dyDescent="0.15">
      <c r="A204" s="79">
        <v>203</v>
      </c>
      <c r="B204" s="72" t="s">
        <v>142</v>
      </c>
      <c r="C204" s="72" t="s">
        <v>9042</v>
      </c>
      <c r="D204" s="72">
        <v>56.716667000000001</v>
      </c>
      <c r="E204" s="72">
        <v>10.166667</v>
      </c>
      <c r="F204" s="72" t="s">
        <v>1600</v>
      </c>
      <c r="G204" s="72" t="s">
        <v>11</v>
      </c>
      <c r="H204" s="72" t="s">
        <v>12</v>
      </c>
      <c r="I204" s="79">
        <v>3900</v>
      </c>
      <c r="J204" s="79">
        <v>2800</v>
      </c>
      <c r="K204" s="79">
        <f t="shared" si="20"/>
        <v>3350</v>
      </c>
      <c r="L204" s="72" t="s">
        <v>9153</v>
      </c>
      <c r="M204" s="79">
        <v>5</v>
      </c>
      <c r="N204" s="79" t="s">
        <v>9236</v>
      </c>
      <c r="O204" s="72" t="s">
        <v>9149</v>
      </c>
      <c r="P204" s="81" t="s">
        <v>5445</v>
      </c>
      <c r="Q204" s="72" t="s">
        <v>2427</v>
      </c>
      <c r="R204" s="72" t="s">
        <v>9004</v>
      </c>
      <c r="S204" s="72">
        <v>3.6</v>
      </c>
      <c r="T204" s="72" t="s">
        <v>9165</v>
      </c>
      <c r="U204" s="72"/>
      <c r="V204" s="79">
        <v>62</v>
      </c>
      <c r="W204" s="72">
        <v>41</v>
      </c>
      <c r="X204" s="78">
        <v>8</v>
      </c>
      <c r="Y204" s="78">
        <v>-9.6093151506564034</v>
      </c>
      <c r="Z204" s="78">
        <v>8.1109326986812746</v>
      </c>
      <c r="AA204" s="72"/>
      <c r="AB204" s="78">
        <v>42.250728000000002</v>
      </c>
      <c r="AC204" s="78">
        <v>14.832591000000001</v>
      </c>
      <c r="AD204" s="72"/>
      <c r="AE204" s="78">
        <f t="shared" si="19"/>
        <v>3.3232572785159387</v>
      </c>
      <c r="AF204" s="72"/>
      <c r="AG204" s="72"/>
      <c r="AH204" s="78">
        <f t="shared" si="18"/>
        <v>19.512195121951219</v>
      </c>
      <c r="AI204" s="72">
        <v>1</v>
      </c>
      <c r="AJ204" s="72"/>
      <c r="AK204" s="72" t="s">
        <v>9155</v>
      </c>
      <c r="AL204" s="72" t="s">
        <v>9161</v>
      </c>
      <c r="AM204" s="72">
        <v>1</v>
      </c>
      <c r="AN204" s="79" t="s">
        <v>8989</v>
      </c>
    </row>
    <row r="205" spans="1:40" x14ac:dyDescent="0.15">
      <c r="A205" s="79">
        <v>204</v>
      </c>
      <c r="B205" s="72" t="s">
        <v>142</v>
      </c>
      <c r="C205" s="72" t="s">
        <v>9042</v>
      </c>
      <c r="D205" s="72">
        <v>56.716667000000001</v>
      </c>
      <c r="E205" s="72">
        <v>10.166667</v>
      </c>
      <c r="F205" s="72" t="s">
        <v>1600</v>
      </c>
      <c r="G205" s="72" t="s">
        <v>11</v>
      </c>
      <c r="H205" s="72" t="s">
        <v>12</v>
      </c>
      <c r="I205" s="79">
        <v>3900</v>
      </c>
      <c r="J205" s="79">
        <v>2800</v>
      </c>
      <c r="K205" s="79">
        <f t="shared" si="20"/>
        <v>3350</v>
      </c>
      <c r="L205" s="72" t="s">
        <v>9153</v>
      </c>
      <c r="M205" s="79">
        <v>5</v>
      </c>
      <c r="N205" s="79" t="s">
        <v>9242</v>
      </c>
      <c r="O205" s="72" t="s">
        <v>9149</v>
      </c>
      <c r="P205" s="81" t="s">
        <v>5445</v>
      </c>
      <c r="Q205" s="72" t="s">
        <v>2427</v>
      </c>
      <c r="R205" s="72" t="s">
        <v>9004</v>
      </c>
      <c r="S205" s="72">
        <v>3.6</v>
      </c>
      <c r="T205" s="72" t="s">
        <v>9165</v>
      </c>
      <c r="U205" s="72"/>
      <c r="V205" s="79">
        <v>47</v>
      </c>
      <c r="W205" s="72">
        <v>24</v>
      </c>
      <c r="X205" s="78">
        <v>3</v>
      </c>
      <c r="Y205" s="78">
        <v>-8.6256417608833011</v>
      </c>
      <c r="Z205" s="78">
        <v>7.2093847209670194</v>
      </c>
      <c r="AA205" s="72"/>
      <c r="AB205" s="78">
        <v>40.639718999999999</v>
      </c>
      <c r="AC205" s="78">
        <v>14.847630000000001</v>
      </c>
      <c r="AD205" s="72"/>
      <c r="AE205" s="78">
        <f t="shared" si="19"/>
        <v>3.1933046216803618</v>
      </c>
      <c r="AF205" s="72"/>
      <c r="AG205" s="72"/>
      <c r="AH205" s="78">
        <f t="shared" si="18"/>
        <v>12.5</v>
      </c>
      <c r="AI205" s="72">
        <v>1</v>
      </c>
      <c r="AJ205" s="72"/>
      <c r="AK205" s="72" t="s">
        <v>9155</v>
      </c>
      <c r="AL205" s="72" t="s">
        <v>9161</v>
      </c>
      <c r="AM205" s="72">
        <v>1</v>
      </c>
      <c r="AN205" s="79" t="s">
        <v>8989</v>
      </c>
    </row>
    <row r="206" spans="1:40" x14ac:dyDescent="0.15">
      <c r="A206" s="79">
        <v>205</v>
      </c>
      <c r="B206" s="72" t="s">
        <v>142</v>
      </c>
      <c r="C206" s="72" t="s">
        <v>9042</v>
      </c>
      <c r="D206" s="72">
        <v>56.716667000000001</v>
      </c>
      <c r="E206" s="72">
        <v>10.166667</v>
      </c>
      <c r="F206" s="72" t="s">
        <v>1600</v>
      </c>
      <c r="G206" s="72" t="s">
        <v>11</v>
      </c>
      <c r="H206" s="72" t="s">
        <v>12</v>
      </c>
      <c r="I206" s="79">
        <v>3900</v>
      </c>
      <c r="J206" s="79">
        <v>2800</v>
      </c>
      <c r="K206" s="79">
        <f t="shared" si="20"/>
        <v>3350</v>
      </c>
      <c r="L206" s="72" t="s">
        <v>9153</v>
      </c>
      <c r="M206" s="79">
        <v>5</v>
      </c>
      <c r="N206" s="79" t="s">
        <v>9243</v>
      </c>
      <c r="O206" s="72" t="s">
        <v>9149</v>
      </c>
      <c r="P206" s="81" t="s">
        <v>5445</v>
      </c>
      <c r="Q206" s="72" t="s">
        <v>2427</v>
      </c>
      <c r="R206" s="72" t="s">
        <v>9004</v>
      </c>
      <c r="S206" s="72">
        <v>3.6</v>
      </c>
      <c r="T206" s="72" t="s">
        <v>9165</v>
      </c>
      <c r="U206" s="72"/>
      <c r="V206" s="79">
        <v>39</v>
      </c>
      <c r="W206" s="72">
        <v>12</v>
      </c>
      <c r="X206" s="78">
        <v>2</v>
      </c>
      <c r="Y206" s="78">
        <v>-7.7861178085880312</v>
      </c>
      <c r="Z206" s="78">
        <v>8.0777820635962758</v>
      </c>
      <c r="AA206" s="72"/>
      <c r="AB206" s="78">
        <v>37.155616000000002</v>
      </c>
      <c r="AC206" s="78">
        <v>13.503669</v>
      </c>
      <c r="AD206" s="72"/>
      <c r="AE206" s="78">
        <f t="shared" si="19"/>
        <v>3.2101067248217259</v>
      </c>
      <c r="AF206" s="72"/>
      <c r="AG206" s="72"/>
      <c r="AH206" s="78">
        <f t="shared" si="18"/>
        <v>16.666666666666664</v>
      </c>
      <c r="AI206" s="72">
        <v>1</v>
      </c>
      <c r="AJ206" s="72"/>
      <c r="AK206" s="72" t="s">
        <v>9155</v>
      </c>
      <c r="AL206" s="72" t="s">
        <v>9161</v>
      </c>
      <c r="AM206" s="72">
        <v>1</v>
      </c>
      <c r="AN206" s="79" t="s">
        <v>8989</v>
      </c>
    </row>
    <row r="207" spans="1:40" x14ac:dyDescent="0.15">
      <c r="A207" s="79">
        <v>206</v>
      </c>
      <c r="B207" s="72" t="s">
        <v>142</v>
      </c>
      <c r="C207" s="72" t="s">
        <v>9042</v>
      </c>
      <c r="D207" s="72">
        <v>56.716667000000001</v>
      </c>
      <c r="E207" s="72">
        <v>10.166667</v>
      </c>
      <c r="F207" s="72" t="s">
        <v>1600</v>
      </c>
      <c r="G207" s="72" t="s">
        <v>11</v>
      </c>
      <c r="H207" s="72" t="s">
        <v>12</v>
      </c>
      <c r="I207" s="79">
        <v>3900</v>
      </c>
      <c r="J207" s="79">
        <v>2800</v>
      </c>
      <c r="K207" s="79">
        <f t="shared" si="20"/>
        <v>3350</v>
      </c>
      <c r="L207" s="72" t="s">
        <v>9153</v>
      </c>
      <c r="M207" s="79">
        <v>5</v>
      </c>
      <c r="N207" s="79" t="s">
        <v>9244</v>
      </c>
      <c r="O207" s="72" t="s">
        <v>9149</v>
      </c>
      <c r="P207" s="81" t="s">
        <v>5445</v>
      </c>
      <c r="Q207" s="72" t="s">
        <v>2427</v>
      </c>
      <c r="R207" s="72" t="s">
        <v>9004</v>
      </c>
      <c r="S207" s="72">
        <v>3.6</v>
      </c>
      <c r="T207" s="72" t="s">
        <v>9165</v>
      </c>
      <c r="U207" s="72"/>
      <c r="V207" s="79">
        <v>32</v>
      </c>
      <c r="W207" s="72">
        <v>5</v>
      </c>
      <c r="X207" s="78">
        <v>0.49</v>
      </c>
      <c r="Y207" s="78">
        <v>-7.9538046382199425</v>
      </c>
      <c r="Z207" s="78">
        <v>6.3918428327398304</v>
      </c>
      <c r="AA207" s="72"/>
      <c r="AB207" s="78">
        <v>41.997931000000001</v>
      </c>
      <c r="AC207" s="78">
        <v>14.675508000000001</v>
      </c>
      <c r="AD207" s="72"/>
      <c r="AE207" s="78">
        <f t="shared" si="19"/>
        <v>3.3387318630923484</v>
      </c>
      <c r="AF207" s="72"/>
      <c r="AG207" s="72"/>
      <c r="AH207" s="78">
        <f t="shared" si="18"/>
        <v>9.8000000000000007</v>
      </c>
      <c r="AI207" s="72">
        <v>1</v>
      </c>
      <c r="AJ207" s="72"/>
      <c r="AK207" s="72" t="s">
        <v>9155</v>
      </c>
      <c r="AL207" s="72" t="s">
        <v>9161</v>
      </c>
      <c r="AM207" s="72">
        <v>1</v>
      </c>
      <c r="AN207" s="79" t="s">
        <v>8989</v>
      </c>
    </row>
    <row r="208" spans="1:40" x14ac:dyDescent="0.15">
      <c r="A208" s="79">
        <v>207</v>
      </c>
      <c r="B208" s="72" t="s">
        <v>142</v>
      </c>
      <c r="C208" s="72" t="s">
        <v>9042</v>
      </c>
      <c r="D208" s="72">
        <v>56.716667000000001</v>
      </c>
      <c r="E208" s="72">
        <v>10.166667</v>
      </c>
      <c r="F208" s="72" t="s">
        <v>1600</v>
      </c>
      <c r="G208" s="72" t="s">
        <v>11</v>
      </c>
      <c r="H208" s="72" t="s">
        <v>12</v>
      </c>
      <c r="I208" s="79">
        <v>3900</v>
      </c>
      <c r="J208" s="79">
        <v>2800</v>
      </c>
      <c r="K208" s="79">
        <f t="shared" si="20"/>
        <v>3350</v>
      </c>
      <c r="L208" s="72" t="s">
        <v>9153</v>
      </c>
      <c r="M208" s="79">
        <v>5</v>
      </c>
      <c r="N208" s="79" t="s">
        <v>9245</v>
      </c>
      <c r="O208" s="72" t="s">
        <v>9149</v>
      </c>
      <c r="P208" s="81" t="s">
        <v>5445</v>
      </c>
      <c r="Q208" s="72" t="s">
        <v>2427</v>
      </c>
      <c r="R208" s="72" t="s">
        <v>9004</v>
      </c>
      <c r="S208" s="72">
        <v>3.6</v>
      </c>
      <c r="T208" s="72" t="s">
        <v>9165</v>
      </c>
      <c r="U208" s="72"/>
      <c r="V208" s="79">
        <v>33</v>
      </c>
      <c r="W208" s="72">
        <v>11</v>
      </c>
      <c r="X208" s="78">
        <v>0.7</v>
      </c>
      <c r="Y208" s="78">
        <v>-7.8354901328548365</v>
      </c>
      <c r="Z208" s="78">
        <v>7.5195650017320617</v>
      </c>
      <c r="AA208" s="72"/>
      <c r="AB208" s="78">
        <v>35.678927999999999</v>
      </c>
      <c r="AC208" s="78">
        <v>12.993290999999999</v>
      </c>
      <c r="AD208" s="72"/>
      <c r="AE208" s="78">
        <f t="shared" si="19"/>
        <v>3.2036083852812962</v>
      </c>
      <c r="AF208" s="72"/>
      <c r="AG208" s="72"/>
      <c r="AH208" s="78">
        <f t="shared" si="18"/>
        <v>6.3636363636363633</v>
      </c>
      <c r="AI208" s="72">
        <v>1</v>
      </c>
      <c r="AJ208" s="72"/>
      <c r="AK208" s="72" t="s">
        <v>9155</v>
      </c>
      <c r="AL208" s="72" t="s">
        <v>9161</v>
      </c>
      <c r="AM208" s="72">
        <v>1</v>
      </c>
      <c r="AN208" s="79" t="s">
        <v>8989</v>
      </c>
    </row>
    <row r="209" spans="1:40" x14ac:dyDescent="0.15">
      <c r="A209" s="79">
        <v>208</v>
      </c>
      <c r="B209" s="72" t="s">
        <v>142</v>
      </c>
      <c r="C209" s="72" t="s">
        <v>9042</v>
      </c>
      <c r="D209" s="72">
        <v>56.716667000000001</v>
      </c>
      <c r="E209" s="72">
        <v>10.166667</v>
      </c>
      <c r="F209" s="72" t="s">
        <v>1600</v>
      </c>
      <c r="G209" s="72" t="s">
        <v>4</v>
      </c>
      <c r="H209" s="72" t="s">
        <v>5</v>
      </c>
      <c r="I209" s="79">
        <v>5205</v>
      </c>
      <c r="J209" s="79">
        <v>4000</v>
      </c>
      <c r="K209" s="79">
        <f t="shared" si="20"/>
        <v>4602.5</v>
      </c>
      <c r="L209" s="72" t="s">
        <v>9153</v>
      </c>
      <c r="M209" s="79">
        <v>6</v>
      </c>
      <c r="N209" s="79" t="s">
        <v>9268</v>
      </c>
      <c r="O209" s="72" t="s">
        <v>9149</v>
      </c>
      <c r="P209" s="81" t="s">
        <v>5445</v>
      </c>
      <c r="Q209" s="72" t="s">
        <v>2427</v>
      </c>
      <c r="R209" s="72" t="s">
        <v>9004</v>
      </c>
      <c r="S209" s="72">
        <v>3.6</v>
      </c>
      <c r="T209" s="72" t="s">
        <v>9064</v>
      </c>
      <c r="U209" s="72"/>
      <c r="V209" s="79">
        <v>38</v>
      </c>
      <c r="W209" s="72">
        <v>3</v>
      </c>
      <c r="X209" s="78">
        <v>0.25</v>
      </c>
      <c r="Y209" s="78" t="s">
        <v>9013</v>
      </c>
      <c r="Z209" s="78"/>
      <c r="AA209" s="72"/>
      <c r="AB209" s="72"/>
      <c r="AC209" s="72"/>
      <c r="AD209" s="72"/>
      <c r="AE209" s="78"/>
      <c r="AF209" s="72"/>
      <c r="AG209" s="72"/>
      <c r="AH209" s="78">
        <f t="shared" si="18"/>
        <v>8.3333333333333321</v>
      </c>
      <c r="AI209" s="72"/>
      <c r="AJ209" s="72"/>
      <c r="AK209" s="72" t="s">
        <v>9155</v>
      </c>
      <c r="AL209" s="72" t="s">
        <v>9161</v>
      </c>
      <c r="AM209" s="72">
        <v>1</v>
      </c>
      <c r="AN209" s="79" t="s">
        <v>8989</v>
      </c>
    </row>
    <row r="210" spans="1:40" x14ac:dyDescent="0.15">
      <c r="A210" s="79">
        <v>209</v>
      </c>
      <c r="B210" s="72" t="s">
        <v>142</v>
      </c>
      <c r="C210" s="72" t="s">
        <v>9042</v>
      </c>
      <c r="D210" s="72">
        <v>56.716667000000001</v>
      </c>
      <c r="E210" s="72">
        <v>10.166667</v>
      </c>
      <c r="F210" s="72" t="s">
        <v>1600</v>
      </c>
      <c r="G210" s="72" t="s">
        <v>4</v>
      </c>
      <c r="H210" s="72" t="s">
        <v>5</v>
      </c>
      <c r="I210" s="79">
        <v>5205</v>
      </c>
      <c r="J210" s="79">
        <v>4000</v>
      </c>
      <c r="K210" s="79">
        <f t="shared" si="20"/>
        <v>4602.5</v>
      </c>
      <c r="L210" s="72" t="s">
        <v>9153</v>
      </c>
      <c r="M210" s="79">
        <v>6</v>
      </c>
      <c r="N210" s="79" t="s">
        <v>9269</v>
      </c>
      <c r="O210" s="72" t="s">
        <v>9149</v>
      </c>
      <c r="P210" s="81" t="s">
        <v>5445</v>
      </c>
      <c r="Q210" s="72" t="s">
        <v>2427</v>
      </c>
      <c r="R210" s="72" t="s">
        <v>9004</v>
      </c>
      <c r="S210" s="72">
        <v>3.6</v>
      </c>
      <c r="T210" s="72" t="s">
        <v>9150</v>
      </c>
      <c r="U210" s="72"/>
      <c r="V210" s="79">
        <v>39</v>
      </c>
      <c r="W210" s="72">
        <v>4</v>
      </c>
      <c r="X210" s="78">
        <v>1</v>
      </c>
      <c r="Y210" s="78">
        <v>-5.0646497398787744</v>
      </c>
      <c r="Z210" s="78">
        <v>6.1907932396901906</v>
      </c>
      <c r="AA210" s="72"/>
      <c r="AB210" s="78">
        <v>33.239446999999998</v>
      </c>
      <c r="AC210" s="78">
        <v>12.243691</v>
      </c>
      <c r="AD210" s="72"/>
      <c r="AE210" s="78">
        <f t="shared" ref="AE210:AE217" si="21">AB210/AC210*14/12</f>
        <v>3.1672928394985895</v>
      </c>
      <c r="AF210" s="72"/>
      <c r="AG210" s="72"/>
      <c r="AH210" s="78">
        <f t="shared" si="18"/>
        <v>25</v>
      </c>
      <c r="AI210" s="72">
        <v>1</v>
      </c>
      <c r="AJ210" s="72"/>
      <c r="AK210" s="72" t="s">
        <v>9155</v>
      </c>
      <c r="AL210" s="72" t="s">
        <v>9161</v>
      </c>
      <c r="AM210" s="72">
        <v>1</v>
      </c>
      <c r="AN210" s="79" t="s">
        <v>8989</v>
      </c>
    </row>
    <row r="211" spans="1:40" x14ac:dyDescent="0.15">
      <c r="A211" s="79">
        <v>210</v>
      </c>
      <c r="B211" s="72" t="s">
        <v>142</v>
      </c>
      <c r="C211" s="72" t="s">
        <v>9042</v>
      </c>
      <c r="D211" s="72">
        <v>56.716667000000001</v>
      </c>
      <c r="E211" s="72">
        <v>10.166667</v>
      </c>
      <c r="F211" s="72" t="s">
        <v>1600</v>
      </c>
      <c r="G211" s="72" t="s">
        <v>4</v>
      </c>
      <c r="H211" s="72" t="s">
        <v>5</v>
      </c>
      <c r="I211" s="79">
        <v>5205</v>
      </c>
      <c r="J211" s="79">
        <v>4000</v>
      </c>
      <c r="K211" s="79">
        <f t="shared" si="20"/>
        <v>4602.5</v>
      </c>
      <c r="L211" s="72" t="s">
        <v>9153</v>
      </c>
      <c r="M211" s="79">
        <v>6</v>
      </c>
      <c r="N211" s="79" t="s">
        <v>9270</v>
      </c>
      <c r="O211" s="72" t="s">
        <v>9149</v>
      </c>
      <c r="P211" s="81" t="s">
        <v>5445</v>
      </c>
      <c r="Q211" s="72" t="s">
        <v>2427</v>
      </c>
      <c r="R211" s="72" t="s">
        <v>9004</v>
      </c>
      <c r="S211" s="72">
        <v>3.6</v>
      </c>
      <c r="T211" s="72" t="s">
        <v>5346</v>
      </c>
      <c r="U211" s="72"/>
      <c r="V211" s="72">
        <v>20</v>
      </c>
      <c r="W211" s="72">
        <v>3</v>
      </c>
      <c r="X211" s="78">
        <v>1</v>
      </c>
      <c r="Y211" s="78">
        <v>-7.080314619357388</v>
      </c>
      <c r="Z211" s="78">
        <v>7.7869687555438976</v>
      </c>
      <c r="AA211" s="72"/>
      <c r="AB211" s="78">
        <v>29.158881000000001</v>
      </c>
      <c r="AC211" s="78">
        <v>10.357319</v>
      </c>
      <c r="AD211" s="72"/>
      <c r="AE211" s="78">
        <f t="shared" si="21"/>
        <v>3.2845077476130649</v>
      </c>
      <c r="AF211" s="72"/>
      <c r="AG211" s="72"/>
      <c r="AH211" s="78">
        <f t="shared" si="18"/>
        <v>33.333333333333329</v>
      </c>
      <c r="AI211" s="72">
        <v>1</v>
      </c>
      <c r="AJ211" s="72"/>
      <c r="AK211" s="72" t="s">
        <v>9155</v>
      </c>
      <c r="AL211" s="72" t="s">
        <v>9156</v>
      </c>
      <c r="AM211" s="72">
        <v>1</v>
      </c>
      <c r="AN211" s="79" t="s">
        <v>8989</v>
      </c>
    </row>
    <row r="212" spans="1:40" x14ac:dyDescent="0.15">
      <c r="A212" s="79">
        <v>211</v>
      </c>
      <c r="B212" s="72" t="s">
        <v>142</v>
      </c>
      <c r="C212" s="72" t="s">
        <v>9042</v>
      </c>
      <c r="D212" s="72">
        <v>56.716667000000001</v>
      </c>
      <c r="E212" s="72">
        <v>10.166667</v>
      </c>
      <c r="F212" s="72" t="s">
        <v>1600</v>
      </c>
      <c r="G212" s="72" t="s">
        <v>4</v>
      </c>
      <c r="H212" s="72" t="s">
        <v>5</v>
      </c>
      <c r="I212" s="79">
        <v>5205</v>
      </c>
      <c r="J212" s="79">
        <v>4000</v>
      </c>
      <c r="K212" s="79">
        <f t="shared" si="20"/>
        <v>4602.5</v>
      </c>
      <c r="L212" s="72" t="s">
        <v>9153</v>
      </c>
      <c r="M212" s="79">
        <v>6</v>
      </c>
      <c r="N212" s="79" t="s">
        <v>9271</v>
      </c>
      <c r="O212" s="72" t="s">
        <v>9149</v>
      </c>
      <c r="P212" s="81" t="s">
        <v>5445</v>
      </c>
      <c r="Q212" s="72" t="s">
        <v>2427</v>
      </c>
      <c r="R212" s="72" t="s">
        <v>9004</v>
      </c>
      <c r="S212" s="72">
        <v>3.6</v>
      </c>
      <c r="T212" s="72" t="s">
        <v>9272</v>
      </c>
      <c r="U212" s="72"/>
      <c r="V212" s="72"/>
      <c r="W212" s="72">
        <v>14</v>
      </c>
      <c r="X212" s="78">
        <v>2</v>
      </c>
      <c r="Y212" s="78">
        <v>-9.3824922136167608</v>
      </c>
      <c r="Z212" s="78">
        <v>8.3317723810753606</v>
      </c>
      <c r="AA212" s="72"/>
      <c r="AB212" s="78">
        <v>37.632831000000003</v>
      </c>
      <c r="AC212" s="78">
        <v>13.647093999999999</v>
      </c>
      <c r="AD212" s="72"/>
      <c r="AE212" s="78">
        <f t="shared" si="21"/>
        <v>3.2171661967009242</v>
      </c>
      <c r="AF212" s="72"/>
      <c r="AG212" s="72"/>
      <c r="AH212" s="78">
        <f t="shared" si="18"/>
        <v>14.285714285714285</v>
      </c>
      <c r="AI212" s="72">
        <v>1</v>
      </c>
      <c r="AJ212" s="72"/>
      <c r="AK212" s="72" t="s">
        <v>9155</v>
      </c>
      <c r="AL212" s="72" t="s">
        <v>9161</v>
      </c>
      <c r="AM212" s="72">
        <v>1</v>
      </c>
      <c r="AN212" s="79" t="s">
        <v>8989</v>
      </c>
    </row>
    <row r="213" spans="1:40" x14ac:dyDescent="0.15">
      <c r="A213" s="79">
        <v>212</v>
      </c>
      <c r="B213" s="72" t="s">
        <v>142</v>
      </c>
      <c r="C213" s="72" t="s">
        <v>9042</v>
      </c>
      <c r="D213" s="72">
        <v>56.716667000000001</v>
      </c>
      <c r="E213" s="72">
        <v>10.166667</v>
      </c>
      <c r="F213" s="72" t="s">
        <v>1600</v>
      </c>
      <c r="G213" s="72" t="s">
        <v>4</v>
      </c>
      <c r="H213" s="72" t="s">
        <v>5</v>
      </c>
      <c r="I213" s="79">
        <v>5205</v>
      </c>
      <c r="J213" s="79">
        <v>4000</v>
      </c>
      <c r="K213" s="79">
        <f t="shared" si="20"/>
        <v>4602.5</v>
      </c>
      <c r="L213" s="72" t="s">
        <v>9153</v>
      </c>
      <c r="M213" s="79">
        <v>6</v>
      </c>
      <c r="N213" s="79" t="s">
        <v>9273</v>
      </c>
      <c r="O213" s="72" t="s">
        <v>9149</v>
      </c>
      <c r="P213" s="81" t="s">
        <v>5445</v>
      </c>
      <c r="Q213" s="72" t="s">
        <v>2427</v>
      </c>
      <c r="R213" s="72" t="s">
        <v>9004</v>
      </c>
      <c r="S213" s="72">
        <v>3.6</v>
      </c>
      <c r="T213" s="72" t="s">
        <v>9172</v>
      </c>
      <c r="U213" s="72"/>
      <c r="V213" s="79">
        <v>57</v>
      </c>
      <c r="W213" s="72">
        <v>39</v>
      </c>
      <c r="X213" s="78">
        <v>5</v>
      </c>
      <c r="Y213" s="78">
        <v>-8.0372763775680198</v>
      </c>
      <c r="Z213" s="78">
        <v>9.0189092652411276</v>
      </c>
      <c r="AA213" s="72"/>
      <c r="AB213" s="78">
        <v>41.047460999999998</v>
      </c>
      <c r="AC213" s="78">
        <v>14.826642</v>
      </c>
      <c r="AD213" s="72"/>
      <c r="AE213" s="78">
        <f t="shared" si="21"/>
        <v>3.229909004345016</v>
      </c>
      <c r="AF213" s="72"/>
      <c r="AG213" s="72"/>
      <c r="AH213" s="78">
        <f t="shared" ref="AH213:AH224" si="22">X213/W213*100</f>
        <v>12.820512820512819</v>
      </c>
      <c r="AI213" s="72">
        <v>1</v>
      </c>
      <c r="AJ213" s="72"/>
      <c r="AK213" s="72" t="s">
        <v>9155</v>
      </c>
      <c r="AL213" s="72" t="s">
        <v>9161</v>
      </c>
      <c r="AM213" s="72">
        <v>1</v>
      </c>
      <c r="AN213" s="79" t="s">
        <v>8989</v>
      </c>
    </row>
    <row r="214" spans="1:40" x14ac:dyDescent="0.15">
      <c r="A214" s="79">
        <v>213</v>
      </c>
      <c r="B214" s="72" t="s">
        <v>142</v>
      </c>
      <c r="C214" s="72" t="s">
        <v>9042</v>
      </c>
      <c r="D214" s="72">
        <v>56.716667000000001</v>
      </c>
      <c r="E214" s="72">
        <v>10.166667</v>
      </c>
      <c r="F214" s="72" t="s">
        <v>1600</v>
      </c>
      <c r="G214" s="72" t="s">
        <v>4</v>
      </c>
      <c r="H214" s="72" t="s">
        <v>5</v>
      </c>
      <c r="I214" s="79">
        <v>5205</v>
      </c>
      <c r="J214" s="79">
        <v>4000</v>
      </c>
      <c r="K214" s="79">
        <f t="shared" si="20"/>
        <v>4602.5</v>
      </c>
      <c r="L214" s="72" t="s">
        <v>9153</v>
      </c>
      <c r="M214" s="79">
        <v>6</v>
      </c>
      <c r="N214" s="79" t="s">
        <v>9274</v>
      </c>
      <c r="O214" s="72" t="s">
        <v>9149</v>
      </c>
      <c r="P214" s="81" t="s">
        <v>5445</v>
      </c>
      <c r="Q214" s="72" t="s">
        <v>2427</v>
      </c>
      <c r="R214" s="72" t="s">
        <v>9004</v>
      </c>
      <c r="S214" s="72">
        <v>3.6</v>
      </c>
      <c r="T214" s="72" t="s">
        <v>9150</v>
      </c>
      <c r="U214" s="72"/>
      <c r="V214" s="79">
        <v>55</v>
      </c>
      <c r="W214" s="72">
        <v>22</v>
      </c>
      <c r="X214" s="78">
        <v>2</v>
      </c>
      <c r="Y214" s="78">
        <v>-8.7740485153022973</v>
      </c>
      <c r="Z214" s="78">
        <v>8.6737933032274359</v>
      </c>
      <c r="AA214" s="72"/>
      <c r="AB214" s="78">
        <v>39.160888</v>
      </c>
      <c r="AC214" s="78">
        <v>14.501614</v>
      </c>
      <c r="AD214" s="72"/>
      <c r="AE214" s="78">
        <f t="shared" si="21"/>
        <v>3.150525359912812</v>
      </c>
      <c r="AF214" s="72"/>
      <c r="AG214" s="72"/>
      <c r="AH214" s="78">
        <f t="shared" si="22"/>
        <v>9.0909090909090917</v>
      </c>
      <c r="AI214" s="72">
        <v>1</v>
      </c>
      <c r="AJ214" s="72"/>
      <c r="AK214" s="72" t="s">
        <v>9155</v>
      </c>
      <c r="AL214" s="72" t="s">
        <v>9161</v>
      </c>
      <c r="AM214" s="72">
        <v>1</v>
      </c>
      <c r="AN214" s="79" t="s">
        <v>8989</v>
      </c>
    </row>
    <row r="215" spans="1:40" x14ac:dyDescent="0.15">
      <c r="A215" s="79">
        <v>214</v>
      </c>
      <c r="B215" s="72" t="s">
        <v>142</v>
      </c>
      <c r="C215" s="72" t="s">
        <v>9042</v>
      </c>
      <c r="D215" s="72">
        <v>56.716667000000001</v>
      </c>
      <c r="E215" s="72">
        <v>10.166667</v>
      </c>
      <c r="F215" s="72" t="s">
        <v>1600</v>
      </c>
      <c r="G215" s="72" t="s">
        <v>4</v>
      </c>
      <c r="H215" s="72" t="s">
        <v>5</v>
      </c>
      <c r="I215" s="79">
        <v>5205</v>
      </c>
      <c r="J215" s="79">
        <v>4000</v>
      </c>
      <c r="K215" s="79">
        <f t="shared" si="20"/>
        <v>4602.5</v>
      </c>
      <c r="L215" s="72" t="s">
        <v>9153</v>
      </c>
      <c r="M215" s="79">
        <v>6</v>
      </c>
      <c r="N215" s="79" t="s">
        <v>9275</v>
      </c>
      <c r="O215" s="72" t="s">
        <v>9149</v>
      </c>
      <c r="P215" s="81" t="s">
        <v>5445</v>
      </c>
      <c r="Q215" s="72" t="s">
        <v>2427</v>
      </c>
      <c r="R215" s="72" t="s">
        <v>9004</v>
      </c>
      <c r="S215" s="72">
        <v>3.6</v>
      </c>
      <c r="T215" s="72" t="s">
        <v>9064</v>
      </c>
      <c r="U215" s="72"/>
      <c r="V215" s="79">
        <v>44</v>
      </c>
      <c r="W215" s="72">
        <v>8</v>
      </c>
      <c r="X215" s="78">
        <v>1</v>
      </c>
      <c r="Y215" s="78">
        <v>-5.7207743883461291</v>
      </c>
      <c r="Z215" s="78">
        <v>6.3448138684155477</v>
      </c>
      <c r="AA215" s="72"/>
      <c r="AB215" s="78">
        <v>33.802515999999997</v>
      </c>
      <c r="AC215" s="78">
        <v>12.342186</v>
      </c>
      <c r="AD215" s="72"/>
      <c r="AE215" s="78">
        <f t="shared" si="21"/>
        <v>3.1952418045447266</v>
      </c>
      <c r="AF215" s="72"/>
      <c r="AG215" s="72"/>
      <c r="AH215" s="78">
        <f t="shared" si="22"/>
        <v>12.5</v>
      </c>
      <c r="AI215" s="72">
        <v>1</v>
      </c>
      <c r="AJ215" s="72"/>
      <c r="AK215" s="72" t="s">
        <v>9155</v>
      </c>
      <c r="AL215" s="72" t="s">
        <v>9161</v>
      </c>
      <c r="AM215" s="72">
        <v>1</v>
      </c>
      <c r="AN215" s="79" t="s">
        <v>8989</v>
      </c>
    </row>
    <row r="216" spans="1:40" x14ac:dyDescent="0.15">
      <c r="A216" s="79">
        <v>215</v>
      </c>
      <c r="B216" s="72" t="s">
        <v>142</v>
      </c>
      <c r="C216" s="72" t="s">
        <v>9042</v>
      </c>
      <c r="D216" s="72">
        <v>56.716667000000001</v>
      </c>
      <c r="E216" s="72">
        <v>10.166667</v>
      </c>
      <c r="F216" s="72" t="s">
        <v>1600</v>
      </c>
      <c r="G216" s="72" t="s">
        <v>4</v>
      </c>
      <c r="H216" s="72" t="s">
        <v>5</v>
      </c>
      <c r="I216" s="79">
        <v>5205</v>
      </c>
      <c r="J216" s="79">
        <v>4000</v>
      </c>
      <c r="K216" s="79">
        <f t="shared" si="20"/>
        <v>4602.5</v>
      </c>
      <c r="L216" s="72" t="s">
        <v>9153</v>
      </c>
      <c r="M216" s="79">
        <v>7</v>
      </c>
      <c r="N216" s="79" t="s">
        <v>9276</v>
      </c>
      <c r="O216" s="72" t="s">
        <v>9149</v>
      </c>
      <c r="P216" s="81" t="s">
        <v>5445</v>
      </c>
      <c r="Q216" s="72" t="s">
        <v>2427</v>
      </c>
      <c r="R216" s="72" t="s">
        <v>9004</v>
      </c>
      <c r="S216" s="72">
        <v>3.6</v>
      </c>
      <c r="T216" s="72" t="s">
        <v>9064</v>
      </c>
      <c r="U216" s="72"/>
      <c r="V216" s="79">
        <v>43</v>
      </c>
      <c r="W216" s="72">
        <v>8</v>
      </c>
      <c r="X216" s="78">
        <v>1</v>
      </c>
      <c r="Y216" s="78">
        <v>-8.4144101791746095</v>
      </c>
      <c r="Z216" s="78">
        <v>8.2837040784382729</v>
      </c>
      <c r="AA216" s="72"/>
      <c r="AB216" s="78">
        <v>33.172953</v>
      </c>
      <c r="AC216" s="78">
        <v>12.277279999999999</v>
      </c>
      <c r="AD216" s="72"/>
      <c r="AE216" s="78">
        <f t="shared" si="21"/>
        <v>3.1523088583138938</v>
      </c>
      <c r="AF216" s="72"/>
      <c r="AG216" s="72"/>
      <c r="AH216" s="78">
        <f t="shared" si="22"/>
        <v>12.5</v>
      </c>
      <c r="AI216" s="72">
        <v>1</v>
      </c>
      <c r="AJ216" s="72"/>
      <c r="AK216" s="72" t="s">
        <v>9155</v>
      </c>
      <c r="AL216" s="72" t="s">
        <v>9161</v>
      </c>
      <c r="AM216" s="72">
        <v>1</v>
      </c>
      <c r="AN216" s="79" t="s">
        <v>8989</v>
      </c>
    </row>
    <row r="217" spans="1:40" x14ac:dyDescent="0.15">
      <c r="A217" s="79">
        <v>216</v>
      </c>
      <c r="B217" s="72" t="s">
        <v>142</v>
      </c>
      <c r="C217" s="72" t="s">
        <v>9042</v>
      </c>
      <c r="D217" s="72">
        <v>56.716667000000001</v>
      </c>
      <c r="E217" s="72">
        <v>10.166667</v>
      </c>
      <c r="F217" s="72" t="s">
        <v>1600</v>
      </c>
      <c r="G217" s="72" t="s">
        <v>4</v>
      </c>
      <c r="H217" s="72" t="s">
        <v>5</v>
      </c>
      <c r="I217" s="79">
        <v>5205</v>
      </c>
      <c r="J217" s="79">
        <v>4000</v>
      </c>
      <c r="K217" s="79">
        <f t="shared" si="20"/>
        <v>4602.5</v>
      </c>
      <c r="L217" s="72" t="s">
        <v>9153</v>
      </c>
      <c r="M217" s="79">
        <v>7</v>
      </c>
      <c r="N217" s="79" t="s">
        <v>9277</v>
      </c>
      <c r="O217" s="72" t="s">
        <v>9149</v>
      </c>
      <c r="P217" s="81" t="s">
        <v>5445</v>
      </c>
      <c r="Q217" s="72" t="s">
        <v>2427</v>
      </c>
      <c r="R217" s="72" t="s">
        <v>9004</v>
      </c>
      <c r="S217" s="72">
        <v>3.6</v>
      </c>
      <c r="T217" s="72" t="s">
        <v>9064</v>
      </c>
      <c r="U217" s="72"/>
      <c r="V217" s="79">
        <v>54</v>
      </c>
      <c r="W217" s="72">
        <v>19</v>
      </c>
      <c r="X217" s="78">
        <v>2</v>
      </c>
      <c r="Y217" s="78">
        <v>-10.725398703526668</v>
      </c>
      <c r="Z217" s="78">
        <v>9.8389619283850962</v>
      </c>
      <c r="AA217" s="72"/>
      <c r="AB217" s="78">
        <v>38.289293999999998</v>
      </c>
      <c r="AC217" s="78">
        <v>14.056850000000001</v>
      </c>
      <c r="AD217" s="72"/>
      <c r="AE217" s="78">
        <f t="shared" si="21"/>
        <v>3.1778700775778348</v>
      </c>
      <c r="AF217" s="72"/>
      <c r="AG217" s="72"/>
      <c r="AH217" s="78">
        <f t="shared" si="22"/>
        <v>10.526315789473683</v>
      </c>
      <c r="AI217" s="72">
        <v>1</v>
      </c>
      <c r="AJ217" s="72"/>
      <c r="AK217" s="72" t="s">
        <v>9155</v>
      </c>
      <c r="AL217" s="72" t="s">
        <v>9161</v>
      </c>
      <c r="AM217" s="72">
        <v>1</v>
      </c>
      <c r="AN217" s="79" t="s">
        <v>8989</v>
      </c>
    </row>
    <row r="218" spans="1:40" x14ac:dyDescent="0.15">
      <c r="A218" s="79">
        <v>217</v>
      </c>
      <c r="B218" s="72" t="s">
        <v>142</v>
      </c>
      <c r="C218" s="72" t="s">
        <v>9042</v>
      </c>
      <c r="D218" s="72">
        <v>56.716667000000001</v>
      </c>
      <c r="E218" s="72">
        <v>10.166667</v>
      </c>
      <c r="F218" s="72" t="s">
        <v>1600</v>
      </c>
      <c r="G218" s="72" t="s">
        <v>4</v>
      </c>
      <c r="H218" s="72" t="s">
        <v>5</v>
      </c>
      <c r="I218" s="79">
        <v>5205</v>
      </c>
      <c r="J218" s="79">
        <v>4000</v>
      </c>
      <c r="K218" s="79">
        <f t="shared" si="20"/>
        <v>4602.5</v>
      </c>
      <c r="L218" s="72" t="s">
        <v>9153</v>
      </c>
      <c r="M218" s="79">
        <v>8</v>
      </c>
      <c r="N218" s="79" t="s">
        <v>9278</v>
      </c>
      <c r="O218" s="72" t="s">
        <v>9149</v>
      </c>
      <c r="P218" s="81" t="s">
        <v>5445</v>
      </c>
      <c r="Q218" s="72" t="s">
        <v>2427</v>
      </c>
      <c r="R218" s="72" t="s">
        <v>9004</v>
      </c>
      <c r="S218" s="72">
        <v>3.6</v>
      </c>
      <c r="T218" s="72" t="s">
        <v>9064</v>
      </c>
      <c r="U218" s="72"/>
      <c r="V218" s="79">
        <v>20</v>
      </c>
      <c r="W218" s="72">
        <v>12</v>
      </c>
      <c r="X218" s="78">
        <v>0.22</v>
      </c>
      <c r="Y218" s="78" t="s">
        <v>9013</v>
      </c>
      <c r="Z218" s="78"/>
      <c r="AA218" s="72"/>
      <c r="AB218" s="72"/>
      <c r="AC218" s="72"/>
      <c r="AD218" s="72"/>
      <c r="AE218" s="78"/>
      <c r="AF218" s="72"/>
      <c r="AG218" s="72"/>
      <c r="AH218" s="78">
        <f t="shared" si="22"/>
        <v>1.8333333333333333</v>
      </c>
      <c r="AI218" s="72"/>
      <c r="AJ218" s="72"/>
      <c r="AK218" s="72" t="s">
        <v>9155</v>
      </c>
      <c r="AL218" s="72" t="s">
        <v>9156</v>
      </c>
      <c r="AM218" s="72">
        <v>1</v>
      </c>
      <c r="AN218" s="79" t="s">
        <v>8989</v>
      </c>
    </row>
    <row r="219" spans="1:40" x14ac:dyDescent="0.15">
      <c r="A219" s="79">
        <v>218</v>
      </c>
      <c r="B219" s="72" t="s">
        <v>142</v>
      </c>
      <c r="C219" s="72" t="s">
        <v>9042</v>
      </c>
      <c r="D219" s="72">
        <v>56.716667000000001</v>
      </c>
      <c r="E219" s="72">
        <v>10.166667</v>
      </c>
      <c r="F219" s="72" t="s">
        <v>1600</v>
      </c>
      <c r="G219" s="72" t="s">
        <v>4</v>
      </c>
      <c r="H219" s="72" t="s">
        <v>5</v>
      </c>
      <c r="I219" s="79">
        <v>5205</v>
      </c>
      <c r="J219" s="79">
        <v>4000</v>
      </c>
      <c r="K219" s="79">
        <f t="shared" si="20"/>
        <v>4602.5</v>
      </c>
      <c r="L219" s="72" t="s">
        <v>9153</v>
      </c>
      <c r="M219" s="79">
        <v>8</v>
      </c>
      <c r="N219" s="79" t="s">
        <v>9279</v>
      </c>
      <c r="O219" s="72" t="s">
        <v>9149</v>
      </c>
      <c r="P219" s="81" t="s">
        <v>5445</v>
      </c>
      <c r="Q219" s="72" t="s">
        <v>2427</v>
      </c>
      <c r="R219" s="72" t="s">
        <v>9004</v>
      </c>
      <c r="S219" s="72">
        <v>3.6</v>
      </c>
      <c r="T219" s="72" t="s">
        <v>9150</v>
      </c>
      <c r="U219" s="72"/>
      <c r="V219" s="79">
        <v>65</v>
      </c>
      <c r="W219" s="72">
        <v>40</v>
      </c>
      <c r="X219" s="78">
        <v>4</v>
      </c>
      <c r="Y219" s="78">
        <v>-6.137161627468906</v>
      </c>
      <c r="Z219" s="78">
        <v>7.4072101504564962</v>
      </c>
      <c r="AA219" s="72"/>
      <c r="AB219" s="78">
        <v>39.465387</v>
      </c>
      <c r="AC219" s="78">
        <v>14.468106000000001</v>
      </c>
      <c r="AD219" s="72"/>
      <c r="AE219" s="78">
        <f t="shared" ref="AE219:AE230" si="23">AB219/AC219*14/12</f>
        <v>3.182375875598368</v>
      </c>
      <c r="AF219" s="72"/>
      <c r="AG219" s="72"/>
      <c r="AH219" s="78">
        <f t="shared" si="22"/>
        <v>10</v>
      </c>
      <c r="AI219" s="72">
        <v>1</v>
      </c>
      <c r="AJ219" s="72"/>
      <c r="AK219" s="72" t="s">
        <v>9155</v>
      </c>
      <c r="AL219" s="72" t="s">
        <v>9161</v>
      </c>
      <c r="AM219" s="72">
        <v>1</v>
      </c>
      <c r="AN219" s="79" t="s">
        <v>8989</v>
      </c>
    </row>
    <row r="220" spans="1:40" x14ac:dyDescent="0.15">
      <c r="A220" s="79">
        <v>219</v>
      </c>
      <c r="B220" s="72" t="s">
        <v>142</v>
      </c>
      <c r="C220" s="72" t="s">
        <v>9042</v>
      </c>
      <c r="D220" s="72">
        <v>56.716667000000001</v>
      </c>
      <c r="E220" s="72">
        <v>10.166667</v>
      </c>
      <c r="F220" s="72" t="s">
        <v>1600</v>
      </c>
      <c r="G220" s="72" t="s">
        <v>4</v>
      </c>
      <c r="H220" s="72" t="s">
        <v>5</v>
      </c>
      <c r="I220" s="79">
        <v>5205</v>
      </c>
      <c r="J220" s="79">
        <v>4000</v>
      </c>
      <c r="K220" s="79">
        <f t="shared" si="20"/>
        <v>4602.5</v>
      </c>
      <c r="L220" s="72" t="s">
        <v>9153</v>
      </c>
      <c r="M220" s="79">
        <v>8</v>
      </c>
      <c r="N220" s="79" t="s">
        <v>9280</v>
      </c>
      <c r="O220" s="72" t="s">
        <v>9149</v>
      </c>
      <c r="P220" s="81" t="s">
        <v>5445</v>
      </c>
      <c r="Q220" s="72" t="s">
        <v>2427</v>
      </c>
      <c r="R220" s="72" t="s">
        <v>9004</v>
      </c>
      <c r="S220" s="72">
        <v>3.6</v>
      </c>
      <c r="T220" s="72" t="s">
        <v>9150</v>
      </c>
      <c r="U220" s="72"/>
      <c r="V220" s="79">
        <v>64</v>
      </c>
      <c r="W220" s="72">
        <v>35</v>
      </c>
      <c r="X220" s="78">
        <v>1</v>
      </c>
      <c r="Y220" s="78">
        <v>-6.1865428008257553</v>
      </c>
      <c r="Z220" s="78">
        <v>7.5913382684192197</v>
      </c>
      <c r="AA220" s="72"/>
      <c r="AB220" s="78">
        <v>37.278571999999997</v>
      </c>
      <c r="AC220" s="78">
        <v>13.647883</v>
      </c>
      <c r="AD220" s="72"/>
      <c r="AE220" s="78">
        <f t="shared" si="23"/>
        <v>3.1866969648943595</v>
      </c>
      <c r="AF220" s="72"/>
      <c r="AG220" s="72"/>
      <c r="AH220" s="78">
        <f t="shared" si="22"/>
        <v>2.8571428571428572</v>
      </c>
      <c r="AI220" s="72">
        <v>1</v>
      </c>
      <c r="AJ220" s="72"/>
      <c r="AK220" s="72" t="s">
        <v>9155</v>
      </c>
      <c r="AL220" s="72" t="s">
        <v>9161</v>
      </c>
      <c r="AM220" s="72">
        <v>1</v>
      </c>
      <c r="AN220" s="79" t="s">
        <v>8989</v>
      </c>
    </row>
    <row r="221" spans="1:40" x14ac:dyDescent="0.15">
      <c r="A221" s="79">
        <v>220</v>
      </c>
      <c r="B221" s="72" t="s">
        <v>142</v>
      </c>
      <c r="C221" s="72" t="s">
        <v>9042</v>
      </c>
      <c r="D221" s="72">
        <v>56.716667000000001</v>
      </c>
      <c r="E221" s="72">
        <v>10.166667</v>
      </c>
      <c r="F221" s="72" t="s">
        <v>1600</v>
      </c>
      <c r="G221" s="72" t="s">
        <v>4</v>
      </c>
      <c r="H221" s="72" t="s">
        <v>5</v>
      </c>
      <c r="I221" s="79">
        <v>5205</v>
      </c>
      <c r="J221" s="79">
        <v>4000</v>
      </c>
      <c r="K221" s="79">
        <f t="shared" si="20"/>
        <v>4602.5</v>
      </c>
      <c r="L221" s="72" t="s">
        <v>9153</v>
      </c>
      <c r="M221" s="79">
        <v>8</v>
      </c>
      <c r="N221" s="79" t="s">
        <v>9281</v>
      </c>
      <c r="O221" s="72" t="s">
        <v>9149</v>
      </c>
      <c r="P221" s="81" t="s">
        <v>5445</v>
      </c>
      <c r="Q221" s="72" t="s">
        <v>2427</v>
      </c>
      <c r="R221" s="72" t="s">
        <v>9004</v>
      </c>
      <c r="S221" s="72">
        <v>3.6</v>
      </c>
      <c r="T221" s="72" t="s">
        <v>9150</v>
      </c>
      <c r="U221" s="72"/>
      <c r="V221" s="79">
        <v>60</v>
      </c>
      <c r="W221" s="72">
        <v>35</v>
      </c>
      <c r="X221" s="78">
        <v>0.7</v>
      </c>
      <c r="Y221" s="78">
        <v>-5.9157052913754171</v>
      </c>
      <c r="Z221" s="78">
        <v>7.540269414901724</v>
      </c>
      <c r="AA221" s="72"/>
      <c r="AB221" s="78">
        <v>37.358328</v>
      </c>
      <c r="AC221" s="78">
        <v>13.538798</v>
      </c>
      <c r="AD221" s="72"/>
      <c r="AE221" s="78">
        <f t="shared" si="23"/>
        <v>3.2192456080665361</v>
      </c>
      <c r="AF221" s="72"/>
      <c r="AG221" s="72"/>
      <c r="AH221" s="78">
        <f t="shared" si="22"/>
        <v>2</v>
      </c>
      <c r="AI221" s="72">
        <v>1</v>
      </c>
      <c r="AJ221" s="72"/>
      <c r="AK221" s="72" t="s">
        <v>9155</v>
      </c>
      <c r="AL221" s="72" t="s">
        <v>9161</v>
      </c>
      <c r="AM221" s="72">
        <v>1</v>
      </c>
      <c r="AN221" s="79" t="s">
        <v>8989</v>
      </c>
    </row>
    <row r="222" spans="1:40" x14ac:dyDescent="0.15">
      <c r="A222" s="79">
        <v>221</v>
      </c>
      <c r="B222" s="72" t="s">
        <v>142</v>
      </c>
      <c r="C222" s="72" t="s">
        <v>9042</v>
      </c>
      <c r="D222" s="72">
        <v>56.716667000000001</v>
      </c>
      <c r="E222" s="72">
        <v>10.166667</v>
      </c>
      <c r="F222" s="72" t="s">
        <v>1600</v>
      </c>
      <c r="G222" s="72" t="s">
        <v>4</v>
      </c>
      <c r="H222" s="72" t="s">
        <v>5</v>
      </c>
      <c r="I222" s="79">
        <v>5205</v>
      </c>
      <c r="J222" s="79">
        <v>4000</v>
      </c>
      <c r="K222" s="79">
        <f t="shared" si="20"/>
        <v>4602.5</v>
      </c>
      <c r="L222" s="72" t="s">
        <v>9153</v>
      </c>
      <c r="M222" s="79">
        <v>8</v>
      </c>
      <c r="N222" s="79" t="s">
        <v>9282</v>
      </c>
      <c r="O222" s="72" t="s">
        <v>9149</v>
      </c>
      <c r="P222" s="81" t="s">
        <v>5445</v>
      </c>
      <c r="Q222" s="72" t="s">
        <v>2427</v>
      </c>
      <c r="R222" s="72" t="s">
        <v>9004</v>
      </c>
      <c r="S222" s="72">
        <v>3.6</v>
      </c>
      <c r="T222" s="72" t="s">
        <v>9150</v>
      </c>
      <c r="U222" s="72"/>
      <c r="V222" s="79">
        <v>62</v>
      </c>
      <c r="W222" s="72">
        <v>36</v>
      </c>
      <c r="X222" s="78">
        <v>2</v>
      </c>
      <c r="Y222" s="78">
        <v>-5.936446488505517</v>
      </c>
      <c r="Z222" s="78">
        <v>7.522221958824824</v>
      </c>
      <c r="AA222" s="72"/>
      <c r="AB222" s="78">
        <v>38.765016000000003</v>
      </c>
      <c r="AC222" s="78">
        <v>14.32307</v>
      </c>
      <c r="AD222" s="72"/>
      <c r="AE222" s="78">
        <f t="shared" si="23"/>
        <v>3.1575529547785499</v>
      </c>
      <c r="AF222" s="72"/>
      <c r="AG222" s="72"/>
      <c r="AH222" s="78">
        <f t="shared" si="22"/>
        <v>5.5555555555555554</v>
      </c>
      <c r="AI222" s="72">
        <v>1</v>
      </c>
      <c r="AJ222" s="72"/>
      <c r="AK222" s="72" t="s">
        <v>9155</v>
      </c>
      <c r="AL222" s="72" t="s">
        <v>9161</v>
      </c>
      <c r="AM222" s="72">
        <v>1</v>
      </c>
      <c r="AN222" s="79" t="s">
        <v>8989</v>
      </c>
    </row>
    <row r="223" spans="1:40" x14ac:dyDescent="0.15">
      <c r="A223" s="79">
        <v>222</v>
      </c>
      <c r="B223" s="72" t="s">
        <v>142</v>
      </c>
      <c r="C223" s="72" t="s">
        <v>9042</v>
      </c>
      <c r="D223" s="72">
        <v>56.716667000000001</v>
      </c>
      <c r="E223" s="72">
        <v>10.166667</v>
      </c>
      <c r="F223" s="72" t="s">
        <v>1600</v>
      </c>
      <c r="G223" s="72" t="s">
        <v>4</v>
      </c>
      <c r="H223" s="72" t="s">
        <v>5</v>
      </c>
      <c r="I223" s="79">
        <v>5205</v>
      </c>
      <c r="J223" s="79">
        <v>4000</v>
      </c>
      <c r="K223" s="79">
        <f t="shared" si="20"/>
        <v>4602.5</v>
      </c>
      <c r="L223" s="72" t="s">
        <v>9153</v>
      </c>
      <c r="M223" s="79">
        <v>9</v>
      </c>
      <c r="N223" s="79" t="s">
        <v>9283</v>
      </c>
      <c r="O223" s="72" t="s">
        <v>9149</v>
      </c>
      <c r="P223" s="81" t="s">
        <v>5445</v>
      </c>
      <c r="Q223" s="72" t="s">
        <v>2427</v>
      </c>
      <c r="R223" s="72" t="s">
        <v>9004</v>
      </c>
      <c r="S223" s="72">
        <v>3.6</v>
      </c>
      <c r="T223" s="72" t="s">
        <v>9150</v>
      </c>
      <c r="U223" s="72"/>
      <c r="V223" s="79">
        <v>58</v>
      </c>
      <c r="W223" s="72">
        <v>31</v>
      </c>
      <c r="X223" s="78">
        <v>2</v>
      </c>
      <c r="Y223" s="78">
        <v>-6.2352885724127169</v>
      </c>
      <c r="Z223" s="78">
        <v>7.6326154362667369</v>
      </c>
      <c r="AA223" s="72"/>
      <c r="AB223" s="78">
        <v>37.398963999999999</v>
      </c>
      <c r="AC223" s="78">
        <v>13.229296</v>
      </c>
      <c r="AD223" s="72"/>
      <c r="AE223" s="78">
        <f t="shared" si="23"/>
        <v>3.2981441088525547</v>
      </c>
      <c r="AF223" s="72"/>
      <c r="AG223" s="72"/>
      <c r="AH223" s="78">
        <f t="shared" si="22"/>
        <v>6.4516129032258061</v>
      </c>
      <c r="AI223" s="72">
        <v>1</v>
      </c>
      <c r="AJ223" s="72"/>
      <c r="AK223" s="72" t="s">
        <v>9155</v>
      </c>
      <c r="AL223" s="72" t="s">
        <v>9161</v>
      </c>
      <c r="AM223" s="72">
        <v>1</v>
      </c>
      <c r="AN223" s="79" t="s">
        <v>8989</v>
      </c>
    </row>
    <row r="224" spans="1:40" x14ac:dyDescent="0.15">
      <c r="A224" s="79">
        <v>223</v>
      </c>
      <c r="B224" s="72" t="s">
        <v>142</v>
      </c>
      <c r="C224" s="72" t="s">
        <v>9042</v>
      </c>
      <c r="D224" s="72">
        <v>56.716667000000001</v>
      </c>
      <c r="E224" s="72">
        <v>10.166667</v>
      </c>
      <c r="F224" s="72" t="s">
        <v>1600</v>
      </c>
      <c r="G224" s="72" t="s">
        <v>4</v>
      </c>
      <c r="H224" s="72" t="s">
        <v>5</v>
      </c>
      <c r="I224" s="79">
        <v>5205</v>
      </c>
      <c r="J224" s="79">
        <v>4000</v>
      </c>
      <c r="K224" s="79">
        <f t="shared" si="20"/>
        <v>4602.5</v>
      </c>
      <c r="L224" s="72" t="s">
        <v>9153</v>
      </c>
      <c r="M224" s="79">
        <v>9</v>
      </c>
      <c r="N224" s="79" t="s">
        <v>9284</v>
      </c>
      <c r="O224" s="72" t="s">
        <v>9149</v>
      </c>
      <c r="P224" s="81" t="s">
        <v>5445</v>
      </c>
      <c r="Q224" s="72" t="s">
        <v>2427</v>
      </c>
      <c r="R224" s="72" t="s">
        <v>9004</v>
      </c>
      <c r="S224" s="72">
        <v>3.6</v>
      </c>
      <c r="T224" s="72" t="s">
        <v>5346</v>
      </c>
      <c r="U224" s="72"/>
      <c r="V224" s="79">
        <v>45</v>
      </c>
      <c r="W224" s="72">
        <v>28</v>
      </c>
      <c r="X224" s="78">
        <v>1</v>
      </c>
      <c r="Y224" s="78">
        <v>-6.1617022497615963</v>
      </c>
      <c r="Z224" s="78">
        <v>7.6194596643652819</v>
      </c>
      <c r="AA224" s="72"/>
      <c r="AB224" s="78">
        <v>31.442827999999999</v>
      </c>
      <c r="AC224" s="78">
        <v>11.106672</v>
      </c>
      <c r="AD224" s="72"/>
      <c r="AE224" s="78">
        <f t="shared" si="23"/>
        <v>3.3028164812405851</v>
      </c>
      <c r="AF224" s="72"/>
      <c r="AG224" s="72"/>
      <c r="AH224" s="78">
        <f t="shared" si="22"/>
        <v>3.5714285714285712</v>
      </c>
      <c r="AI224" s="72">
        <v>1</v>
      </c>
      <c r="AJ224" s="72"/>
      <c r="AK224" s="72" t="s">
        <v>9155</v>
      </c>
      <c r="AL224" s="72" t="s">
        <v>9156</v>
      </c>
      <c r="AM224" s="72">
        <v>1</v>
      </c>
      <c r="AN224" s="79" t="s">
        <v>8989</v>
      </c>
    </row>
    <row r="225" spans="1:40" x14ac:dyDescent="0.15">
      <c r="A225" s="79">
        <v>224</v>
      </c>
      <c r="B225" s="72" t="s">
        <v>142</v>
      </c>
      <c r="C225" s="72" t="s">
        <v>9042</v>
      </c>
      <c r="D225" s="72">
        <v>56.716667000000001</v>
      </c>
      <c r="E225" s="72">
        <v>10.166667</v>
      </c>
      <c r="F225" s="72" t="s">
        <v>1600</v>
      </c>
      <c r="G225" s="72" t="s">
        <v>4</v>
      </c>
      <c r="H225" s="72" t="s">
        <v>5</v>
      </c>
      <c r="I225" s="79">
        <v>5205</v>
      </c>
      <c r="J225" s="79">
        <v>4000</v>
      </c>
      <c r="K225" s="79">
        <f t="shared" si="20"/>
        <v>4602.5</v>
      </c>
      <c r="L225" s="79"/>
      <c r="M225" s="72"/>
      <c r="N225" s="79" t="s">
        <v>5118</v>
      </c>
      <c r="O225" s="72" t="s">
        <v>9001</v>
      </c>
      <c r="P225" s="83" t="s">
        <v>9002</v>
      </c>
      <c r="Q225" s="72" t="s">
        <v>9003</v>
      </c>
      <c r="R225" s="72" t="s">
        <v>9004</v>
      </c>
      <c r="S225" s="72">
        <v>3.8</v>
      </c>
      <c r="T225" s="72" t="s">
        <v>1263</v>
      </c>
      <c r="U225" s="72" t="s">
        <v>469</v>
      </c>
      <c r="V225" s="72"/>
      <c r="W225" s="72" t="s">
        <v>8992</v>
      </c>
      <c r="X225" s="72" t="s">
        <v>8992</v>
      </c>
      <c r="Y225" s="78">
        <v>-12</v>
      </c>
      <c r="Z225" s="78">
        <v>14.6</v>
      </c>
      <c r="AA225" s="72"/>
      <c r="AB225" s="91">
        <v>7.2</v>
      </c>
      <c r="AC225" s="91">
        <v>2.2999999999999998</v>
      </c>
      <c r="AD225" s="72"/>
      <c r="AE225" s="91">
        <f t="shared" si="23"/>
        <v>3.6521739130434785</v>
      </c>
      <c r="AF225" s="72"/>
      <c r="AG225" s="72"/>
      <c r="AH225" s="72" t="s">
        <v>8992</v>
      </c>
      <c r="AI225" s="72">
        <v>0</v>
      </c>
      <c r="AJ225" s="72"/>
      <c r="AK225" s="72" t="s">
        <v>2690</v>
      </c>
      <c r="AL225" s="72"/>
      <c r="AM225" s="72">
        <v>2</v>
      </c>
      <c r="AN225" s="72" t="s">
        <v>8997</v>
      </c>
    </row>
    <row r="226" spans="1:40" x14ac:dyDescent="0.15">
      <c r="A226" s="79">
        <v>225</v>
      </c>
      <c r="B226" s="72" t="s">
        <v>142</v>
      </c>
      <c r="C226" s="72" t="s">
        <v>9042</v>
      </c>
      <c r="D226" s="72">
        <v>56.716667000000001</v>
      </c>
      <c r="E226" s="72">
        <v>10.166667</v>
      </c>
      <c r="F226" s="72" t="s">
        <v>1600</v>
      </c>
      <c r="G226" s="72" t="s">
        <v>625</v>
      </c>
      <c r="H226" s="72" t="s">
        <v>626</v>
      </c>
      <c r="I226" s="79">
        <v>5205</v>
      </c>
      <c r="J226" s="79">
        <v>2800</v>
      </c>
      <c r="K226" s="79">
        <f t="shared" si="20"/>
        <v>4002.5</v>
      </c>
      <c r="L226" s="72"/>
      <c r="M226" s="79"/>
      <c r="N226" s="79" t="s">
        <v>9488</v>
      </c>
      <c r="O226" s="72" t="s">
        <v>9489</v>
      </c>
      <c r="P226" s="72"/>
      <c r="Q226" s="72" t="s">
        <v>2432</v>
      </c>
      <c r="R226" s="72" t="s">
        <v>9004</v>
      </c>
      <c r="S226" s="72">
        <v>3.1</v>
      </c>
      <c r="T226" s="72" t="s">
        <v>9490</v>
      </c>
      <c r="U226" s="72" t="s">
        <v>469</v>
      </c>
      <c r="V226" s="79">
        <v>35</v>
      </c>
      <c r="W226" s="72">
        <v>140</v>
      </c>
      <c r="X226" s="72" t="s">
        <v>8992</v>
      </c>
      <c r="Y226" s="78">
        <v>-13.3</v>
      </c>
      <c r="Z226" s="78">
        <v>9.8000000000000007</v>
      </c>
      <c r="AA226" s="72"/>
      <c r="AB226" s="78">
        <v>42.5</v>
      </c>
      <c r="AC226" s="78">
        <v>15.2</v>
      </c>
      <c r="AD226" s="72"/>
      <c r="AE226" s="78">
        <f t="shared" si="23"/>
        <v>3.2620614035087718</v>
      </c>
      <c r="AF226" s="72"/>
      <c r="AG226" s="72"/>
      <c r="AH226" s="72" t="s">
        <v>8992</v>
      </c>
      <c r="AI226" s="72">
        <v>1</v>
      </c>
      <c r="AJ226" s="72"/>
      <c r="AK226" s="72" t="s">
        <v>983</v>
      </c>
      <c r="AL226" s="72"/>
      <c r="AM226" s="72">
        <v>1</v>
      </c>
      <c r="AN226" s="79" t="s">
        <v>8989</v>
      </c>
    </row>
    <row r="227" spans="1:40" x14ac:dyDescent="0.15">
      <c r="A227" s="79">
        <v>226</v>
      </c>
      <c r="B227" s="72" t="s">
        <v>142</v>
      </c>
      <c r="C227" s="72" t="s">
        <v>9042</v>
      </c>
      <c r="D227" s="72">
        <v>56.716667000000001</v>
      </c>
      <c r="E227" s="72">
        <v>10.166667</v>
      </c>
      <c r="F227" s="72" t="s">
        <v>1600</v>
      </c>
      <c r="G227" s="72" t="s">
        <v>625</v>
      </c>
      <c r="H227" s="72" t="s">
        <v>626</v>
      </c>
      <c r="I227" s="79">
        <v>5205</v>
      </c>
      <c r="J227" s="79">
        <v>2800</v>
      </c>
      <c r="K227" s="79">
        <f t="shared" si="20"/>
        <v>4002.5</v>
      </c>
      <c r="L227" s="72"/>
      <c r="M227" s="79"/>
      <c r="N227" s="79" t="s">
        <v>9600</v>
      </c>
      <c r="O227" s="72" t="s">
        <v>9181</v>
      </c>
      <c r="P227" s="72"/>
      <c r="Q227" s="72" t="s">
        <v>2400</v>
      </c>
      <c r="R227" s="72" t="s">
        <v>9004</v>
      </c>
      <c r="S227" s="72">
        <v>3.2</v>
      </c>
      <c r="T227" s="72" t="s">
        <v>9601</v>
      </c>
      <c r="U227" s="72"/>
      <c r="V227" s="79">
        <v>30</v>
      </c>
      <c r="W227" s="72">
        <v>120</v>
      </c>
      <c r="X227" s="72" t="s">
        <v>8992</v>
      </c>
      <c r="Y227" s="78">
        <v>-16.2</v>
      </c>
      <c r="Z227" s="78">
        <v>5.55</v>
      </c>
      <c r="AA227" s="72"/>
      <c r="AB227" s="78">
        <v>44</v>
      </c>
      <c r="AC227" s="78">
        <v>14.3</v>
      </c>
      <c r="AD227" s="72"/>
      <c r="AE227" s="78">
        <f t="shared" si="23"/>
        <v>3.5897435897435894</v>
      </c>
      <c r="AF227" s="72"/>
      <c r="AG227" s="72"/>
      <c r="AH227" s="72" t="s">
        <v>8992</v>
      </c>
      <c r="AI227" s="72">
        <v>1</v>
      </c>
      <c r="AJ227" s="72"/>
      <c r="AK227" s="72" t="s">
        <v>983</v>
      </c>
      <c r="AL227" s="72" t="s">
        <v>9101</v>
      </c>
      <c r="AM227" s="72">
        <v>1</v>
      </c>
      <c r="AN227" s="79" t="s">
        <v>8989</v>
      </c>
    </row>
    <row r="228" spans="1:40" x14ac:dyDescent="0.15">
      <c r="A228" s="79">
        <v>227</v>
      </c>
      <c r="B228" s="72" t="s">
        <v>142</v>
      </c>
      <c r="C228" s="72" t="s">
        <v>9042</v>
      </c>
      <c r="D228" s="72">
        <v>56.716667000000001</v>
      </c>
      <c r="E228" s="72">
        <v>10.166667</v>
      </c>
      <c r="F228" s="72" t="s">
        <v>1600</v>
      </c>
      <c r="G228" s="72" t="s">
        <v>625</v>
      </c>
      <c r="H228" s="72" t="s">
        <v>626</v>
      </c>
      <c r="I228" s="79">
        <v>5205</v>
      </c>
      <c r="J228" s="79">
        <v>2800</v>
      </c>
      <c r="K228" s="79">
        <f t="shared" si="20"/>
        <v>4002.5</v>
      </c>
      <c r="L228" s="72"/>
      <c r="M228" s="79"/>
      <c r="N228" s="79" t="s">
        <v>9602</v>
      </c>
      <c r="O228" s="72" t="s">
        <v>9181</v>
      </c>
      <c r="P228" s="72"/>
      <c r="Q228" s="72" t="s">
        <v>2400</v>
      </c>
      <c r="R228" s="72" t="s">
        <v>9004</v>
      </c>
      <c r="S228" s="72">
        <v>3.2</v>
      </c>
      <c r="T228" s="72" t="s">
        <v>5346</v>
      </c>
      <c r="U228" s="72"/>
      <c r="V228" s="79">
        <v>25</v>
      </c>
      <c r="W228" s="72">
        <v>80.599999999999994</v>
      </c>
      <c r="X228" s="72" t="s">
        <v>8992</v>
      </c>
      <c r="Y228" s="78">
        <v>-13.81</v>
      </c>
      <c r="Z228" s="78">
        <v>5.0999999999999996</v>
      </c>
      <c r="AA228" s="72"/>
      <c r="AB228" s="78">
        <v>38.9</v>
      </c>
      <c r="AC228" s="78">
        <v>13.9</v>
      </c>
      <c r="AD228" s="72"/>
      <c r="AE228" s="78">
        <f t="shared" si="23"/>
        <v>3.2649880095923258</v>
      </c>
      <c r="AF228" s="72"/>
      <c r="AG228" s="72"/>
      <c r="AH228" s="72" t="s">
        <v>8992</v>
      </c>
      <c r="AI228" s="72">
        <v>1</v>
      </c>
      <c r="AJ228" s="72"/>
      <c r="AK228" s="72" t="s">
        <v>983</v>
      </c>
      <c r="AL228" s="72" t="s">
        <v>9101</v>
      </c>
      <c r="AM228" s="72">
        <v>1</v>
      </c>
      <c r="AN228" s="79" t="s">
        <v>8989</v>
      </c>
    </row>
    <row r="229" spans="1:40" x14ac:dyDescent="0.15">
      <c r="A229" s="79">
        <v>228</v>
      </c>
      <c r="B229" s="72" t="s">
        <v>142</v>
      </c>
      <c r="C229" s="72" t="s">
        <v>9042</v>
      </c>
      <c r="D229" s="72">
        <v>56.716667000000001</v>
      </c>
      <c r="E229" s="72">
        <v>10.166667</v>
      </c>
      <c r="F229" s="72" t="s">
        <v>1600</v>
      </c>
      <c r="G229" s="72" t="s">
        <v>625</v>
      </c>
      <c r="H229" s="72" t="s">
        <v>626</v>
      </c>
      <c r="I229" s="79">
        <v>5205</v>
      </c>
      <c r="J229" s="79">
        <v>2800</v>
      </c>
      <c r="K229" s="79">
        <f t="shared" si="20"/>
        <v>4002.5</v>
      </c>
      <c r="L229" s="72"/>
      <c r="M229" s="79"/>
      <c r="N229" s="79" t="s">
        <v>9628</v>
      </c>
      <c r="O229" s="72" t="s">
        <v>9604</v>
      </c>
      <c r="P229" s="72"/>
      <c r="Q229" s="72" t="s">
        <v>9605</v>
      </c>
      <c r="R229" s="72" t="s">
        <v>9004</v>
      </c>
      <c r="S229" s="72">
        <v>3.2</v>
      </c>
      <c r="T229" s="72" t="s">
        <v>9165</v>
      </c>
      <c r="U229" s="72" t="s">
        <v>481</v>
      </c>
      <c r="V229" s="79">
        <v>30</v>
      </c>
      <c r="W229" s="72">
        <v>130</v>
      </c>
      <c r="X229" s="72" t="s">
        <v>8992</v>
      </c>
      <c r="Y229" s="78">
        <v>-9.1300000000000008</v>
      </c>
      <c r="Z229" s="78">
        <v>11.78</v>
      </c>
      <c r="AA229" s="72"/>
      <c r="AB229" s="78">
        <v>41.3</v>
      </c>
      <c r="AC229" s="78">
        <v>14.4</v>
      </c>
      <c r="AD229" s="72"/>
      <c r="AE229" s="78">
        <f t="shared" si="23"/>
        <v>3.3460648148148144</v>
      </c>
      <c r="AF229" s="72"/>
      <c r="AG229" s="72"/>
      <c r="AH229" s="72" t="s">
        <v>8992</v>
      </c>
      <c r="AI229" s="72">
        <v>1</v>
      </c>
      <c r="AJ229" s="72"/>
      <c r="AK229" s="72" t="s">
        <v>983</v>
      </c>
      <c r="AL229" s="72" t="s">
        <v>9101</v>
      </c>
      <c r="AM229" s="72">
        <v>1</v>
      </c>
      <c r="AN229" s="79" t="s">
        <v>8989</v>
      </c>
    </row>
    <row r="230" spans="1:40" x14ac:dyDescent="0.15">
      <c r="A230" s="79">
        <v>229</v>
      </c>
      <c r="B230" s="72" t="s">
        <v>142</v>
      </c>
      <c r="C230" s="72" t="s">
        <v>9042</v>
      </c>
      <c r="D230" s="72">
        <v>56.716667000000001</v>
      </c>
      <c r="E230" s="72">
        <v>10.166667</v>
      </c>
      <c r="F230" s="72" t="s">
        <v>1600</v>
      </c>
      <c r="G230" s="72" t="s">
        <v>625</v>
      </c>
      <c r="H230" s="72" t="s">
        <v>626</v>
      </c>
      <c r="I230" s="79">
        <v>5205</v>
      </c>
      <c r="J230" s="79">
        <v>2800</v>
      </c>
      <c r="K230" s="79">
        <f t="shared" si="20"/>
        <v>4002.5</v>
      </c>
      <c r="L230" s="72"/>
      <c r="M230" s="79"/>
      <c r="N230" s="79" t="s">
        <v>9084</v>
      </c>
      <c r="O230" s="72" t="s">
        <v>9062</v>
      </c>
      <c r="P230" s="81" t="s">
        <v>9063</v>
      </c>
      <c r="Q230" s="72" t="s">
        <v>2406</v>
      </c>
      <c r="R230" s="72" t="s">
        <v>8985</v>
      </c>
      <c r="S230" s="72">
        <v>3.6</v>
      </c>
      <c r="T230" s="72" t="s">
        <v>9085</v>
      </c>
      <c r="U230" s="72"/>
      <c r="V230" s="72"/>
      <c r="W230" s="72">
        <v>157.30000000000001</v>
      </c>
      <c r="X230" s="72" t="s">
        <v>8992</v>
      </c>
      <c r="Y230" s="78">
        <v>-14.1</v>
      </c>
      <c r="Z230" s="78">
        <v>10.51</v>
      </c>
      <c r="AA230" s="72"/>
      <c r="AB230" s="78">
        <v>42.4</v>
      </c>
      <c r="AC230" s="78">
        <v>15.4</v>
      </c>
      <c r="AD230" s="72"/>
      <c r="AE230" s="78">
        <f t="shared" si="23"/>
        <v>3.2121212121212124</v>
      </c>
      <c r="AF230" s="72"/>
      <c r="AG230" s="72"/>
      <c r="AH230" s="72" t="s">
        <v>8992</v>
      </c>
      <c r="AI230" s="72">
        <v>1</v>
      </c>
      <c r="AJ230" s="72"/>
      <c r="AK230" s="72" t="s">
        <v>983</v>
      </c>
      <c r="AL230" s="72"/>
      <c r="AM230" s="72">
        <v>1</v>
      </c>
      <c r="AN230" s="79" t="s">
        <v>8989</v>
      </c>
    </row>
    <row r="231" spans="1:40" x14ac:dyDescent="0.15">
      <c r="A231" s="79">
        <v>230</v>
      </c>
      <c r="B231" s="72" t="s">
        <v>152</v>
      </c>
      <c r="C231" s="71" t="s">
        <v>2446</v>
      </c>
      <c r="D231" s="72">
        <v>56.69</v>
      </c>
      <c r="E231" s="72">
        <v>8.92</v>
      </c>
      <c r="F231" s="72" t="s">
        <v>1600</v>
      </c>
      <c r="G231" s="72" t="s">
        <v>4</v>
      </c>
      <c r="H231" s="72" t="s">
        <v>5</v>
      </c>
      <c r="I231" s="79">
        <v>5400</v>
      </c>
      <c r="J231" s="79">
        <v>4000</v>
      </c>
      <c r="K231" s="79">
        <f t="shared" si="20"/>
        <v>4700</v>
      </c>
      <c r="L231" s="79"/>
      <c r="M231" s="72"/>
      <c r="N231" s="79" t="s">
        <v>9285</v>
      </c>
      <c r="O231" s="72" t="s">
        <v>9286</v>
      </c>
      <c r="P231" s="81" t="s">
        <v>9287</v>
      </c>
      <c r="Q231" s="72" t="s">
        <v>8995</v>
      </c>
      <c r="R231" s="72" t="s">
        <v>8985</v>
      </c>
      <c r="S231" s="72">
        <v>4.21</v>
      </c>
      <c r="T231" s="72" t="s">
        <v>5346</v>
      </c>
      <c r="U231" s="72"/>
      <c r="V231" s="72"/>
      <c r="W231" s="72" t="s">
        <v>8992</v>
      </c>
      <c r="X231" s="72" t="s">
        <v>8992</v>
      </c>
      <c r="Y231" s="78">
        <v>-12</v>
      </c>
      <c r="Z231" s="78">
        <v>16.899999999999999</v>
      </c>
      <c r="AA231" s="72"/>
      <c r="AB231" s="72"/>
      <c r="AC231" s="72"/>
      <c r="AD231" s="72"/>
      <c r="AE231" s="78">
        <v>3.2</v>
      </c>
      <c r="AF231" s="72"/>
      <c r="AG231" s="72"/>
      <c r="AH231" s="78">
        <v>12.2</v>
      </c>
      <c r="AI231" s="72">
        <v>1</v>
      </c>
      <c r="AJ231" s="72"/>
      <c r="AK231" s="70" t="s">
        <v>1161</v>
      </c>
      <c r="AL231" s="72" t="s">
        <v>9288</v>
      </c>
      <c r="AM231" s="72">
        <v>2</v>
      </c>
      <c r="AN231" s="72" t="s">
        <v>8997</v>
      </c>
    </row>
    <row r="232" spans="1:40" x14ac:dyDescent="0.15">
      <c r="A232" s="79">
        <v>231</v>
      </c>
      <c r="B232" s="72" t="s">
        <v>156</v>
      </c>
      <c r="C232" s="72" t="s">
        <v>9529</v>
      </c>
      <c r="D232" s="72">
        <v>55.255929000000002</v>
      </c>
      <c r="E232" s="72">
        <v>11.890651</v>
      </c>
      <c r="F232" s="72" t="s">
        <v>1568</v>
      </c>
      <c r="G232" s="72" t="s">
        <v>2</v>
      </c>
      <c r="H232" s="72" t="s">
        <v>3</v>
      </c>
      <c r="I232" s="79">
        <v>8000</v>
      </c>
      <c r="J232" s="79">
        <v>6500</v>
      </c>
      <c r="K232" s="79">
        <f t="shared" si="20"/>
        <v>7250</v>
      </c>
      <c r="L232" s="72"/>
      <c r="M232" s="79"/>
      <c r="N232" s="79" t="s">
        <v>9530</v>
      </c>
      <c r="O232" s="72" t="s">
        <v>9525</v>
      </c>
      <c r="P232" s="81" t="s">
        <v>9526</v>
      </c>
      <c r="Q232" s="72" t="s">
        <v>2434</v>
      </c>
      <c r="R232" s="72" t="s">
        <v>9318</v>
      </c>
      <c r="S232" s="72">
        <v>4.0999999999999996</v>
      </c>
      <c r="T232" s="72" t="s">
        <v>9199</v>
      </c>
      <c r="U232" s="72"/>
      <c r="V232" s="72"/>
      <c r="W232" s="72" t="s">
        <v>8992</v>
      </c>
      <c r="X232" s="72" t="s">
        <v>8992</v>
      </c>
      <c r="Y232" s="78">
        <v>-15.4</v>
      </c>
      <c r="Z232" s="78">
        <v>7.8</v>
      </c>
      <c r="AA232" s="72"/>
      <c r="AB232" s="78">
        <f>MEDIAN(33.8,39.8)</f>
        <v>36.799999999999997</v>
      </c>
      <c r="AC232" s="78">
        <f>MEDIAN(11.7,12.9)</f>
        <v>12.3</v>
      </c>
      <c r="AD232" s="72"/>
      <c r="AE232" s="78">
        <f t="shared" ref="AE232:AE263" si="24">AB232/AC232*14/12</f>
        <v>3.4905149051490505</v>
      </c>
      <c r="AF232" s="72"/>
      <c r="AG232" s="72"/>
      <c r="AH232" s="78">
        <v>5.2000000000000011</v>
      </c>
      <c r="AI232" s="72">
        <v>1</v>
      </c>
      <c r="AJ232" s="72"/>
      <c r="AK232" s="72" t="s">
        <v>610</v>
      </c>
      <c r="AL232" s="72" t="s">
        <v>9531</v>
      </c>
      <c r="AM232" s="72">
        <v>1</v>
      </c>
      <c r="AN232" s="79" t="s">
        <v>8989</v>
      </c>
    </row>
    <row r="233" spans="1:40" x14ac:dyDescent="0.15">
      <c r="A233" s="79">
        <v>232</v>
      </c>
      <c r="B233" s="72" t="s">
        <v>157</v>
      </c>
      <c r="C233" s="72" t="s">
        <v>9529</v>
      </c>
      <c r="D233" s="72">
        <v>55.255929000000002</v>
      </c>
      <c r="E233" s="72">
        <v>11.890651</v>
      </c>
      <c r="F233" s="72" t="s">
        <v>1568</v>
      </c>
      <c r="G233" s="72" t="s">
        <v>2</v>
      </c>
      <c r="H233" s="72" t="s">
        <v>3</v>
      </c>
      <c r="I233" s="79">
        <v>8000</v>
      </c>
      <c r="J233" s="79">
        <v>6500</v>
      </c>
      <c r="K233" s="79">
        <f t="shared" si="20"/>
        <v>7250</v>
      </c>
      <c r="L233" s="72"/>
      <c r="M233" s="79"/>
      <c r="N233" s="79" t="s">
        <v>9532</v>
      </c>
      <c r="O233" s="72" t="s">
        <v>9525</v>
      </c>
      <c r="P233" s="81" t="s">
        <v>9526</v>
      </c>
      <c r="Q233" s="72" t="s">
        <v>2434</v>
      </c>
      <c r="R233" s="72" t="s">
        <v>9318</v>
      </c>
      <c r="S233" s="72">
        <v>4.0999999999999996</v>
      </c>
      <c r="T233" s="72" t="s">
        <v>5346</v>
      </c>
      <c r="U233" s="72"/>
      <c r="V233" s="72"/>
      <c r="W233" s="72" t="s">
        <v>8992</v>
      </c>
      <c r="X233" s="72" t="s">
        <v>8992</v>
      </c>
      <c r="Y233" s="78">
        <v>-22.8</v>
      </c>
      <c r="Z233" s="78">
        <v>10</v>
      </c>
      <c r="AA233" s="72"/>
      <c r="AB233" s="78">
        <v>43.4</v>
      </c>
      <c r="AC233" s="78">
        <v>14.1</v>
      </c>
      <c r="AD233" s="72"/>
      <c r="AE233" s="78">
        <f t="shared" si="24"/>
        <v>3.5910165484633567</v>
      </c>
      <c r="AF233" s="72"/>
      <c r="AG233" s="72"/>
      <c r="AH233" s="78">
        <v>1.7</v>
      </c>
      <c r="AI233" s="72">
        <v>1</v>
      </c>
      <c r="AJ233" s="72"/>
      <c r="AK233" s="72" t="s">
        <v>610</v>
      </c>
      <c r="AL233" s="72"/>
      <c r="AM233" s="72">
        <v>1</v>
      </c>
      <c r="AN233" s="79" t="s">
        <v>8989</v>
      </c>
    </row>
    <row r="234" spans="1:40" x14ac:dyDescent="0.15">
      <c r="A234" s="79">
        <v>233</v>
      </c>
      <c r="B234" s="72" t="s">
        <v>176</v>
      </c>
      <c r="C234" s="72" t="s">
        <v>9086</v>
      </c>
      <c r="D234" s="72">
        <v>56.432873999999998</v>
      </c>
      <c r="E234" s="72">
        <v>10.790322</v>
      </c>
      <c r="F234" s="72" t="s">
        <v>1600</v>
      </c>
      <c r="G234" s="72" t="s">
        <v>17</v>
      </c>
      <c r="H234" s="72" t="s">
        <v>18</v>
      </c>
      <c r="I234" s="79">
        <v>2900</v>
      </c>
      <c r="J234" s="79">
        <v>2550</v>
      </c>
      <c r="K234" s="79">
        <f t="shared" si="20"/>
        <v>2725</v>
      </c>
      <c r="L234" s="72"/>
      <c r="M234" s="79"/>
      <c r="N234" s="79">
        <v>4345</v>
      </c>
      <c r="O234" s="72" t="s">
        <v>9519</v>
      </c>
      <c r="P234" s="81" t="s">
        <v>11116</v>
      </c>
      <c r="Q234" s="72" t="s">
        <v>2424</v>
      </c>
      <c r="R234" s="72" t="s">
        <v>9004</v>
      </c>
      <c r="S234" s="72">
        <v>2.5</v>
      </c>
      <c r="T234" s="72" t="s">
        <v>5346</v>
      </c>
      <c r="U234" s="72"/>
      <c r="V234" s="72"/>
      <c r="W234" s="72" t="s">
        <v>8992</v>
      </c>
      <c r="X234" s="78">
        <v>0.97</v>
      </c>
      <c r="Y234" s="78">
        <v>-13.26</v>
      </c>
      <c r="Z234" s="78">
        <v>9.01</v>
      </c>
      <c r="AA234" s="72"/>
      <c r="AB234" s="78">
        <v>23.36</v>
      </c>
      <c r="AC234" s="78">
        <v>8.49</v>
      </c>
      <c r="AD234" s="72"/>
      <c r="AE234" s="78">
        <f t="shared" si="24"/>
        <v>3.2100510404397333</v>
      </c>
      <c r="AF234" s="72"/>
      <c r="AG234" s="72"/>
      <c r="AH234" s="72" t="s">
        <v>8992</v>
      </c>
      <c r="AI234" s="72">
        <v>1</v>
      </c>
      <c r="AJ234" s="72"/>
      <c r="AK234" s="72" t="s">
        <v>9087</v>
      </c>
      <c r="AL234" s="72"/>
      <c r="AM234" s="72">
        <v>1</v>
      </c>
      <c r="AN234" s="79" t="s">
        <v>8989</v>
      </c>
    </row>
    <row r="235" spans="1:40" x14ac:dyDescent="0.15">
      <c r="A235" s="79">
        <v>234</v>
      </c>
      <c r="B235" s="72" t="s">
        <v>176</v>
      </c>
      <c r="C235" s="72" t="s">
        <v>9086</v>
      </c>
      <c r="D235" s="72">
        <v>56.432873999999998</v>
      </c>
      <c r="E235" s="72">
        <v>10.790322</v>
      </c>
      <c r="F235" s="72" t="s">
        <v>1600</v>
      </c>
      <c r="G235" s="72" t="s">
        <v>17</v>
      </c>
      <c r="H235" s="72" t="s">
        <v>18</v>
      </c>
      <c r="I235" s="79">
        <v>2900</v>
      </c>
      <c r="J235" s="79">
        <v>2550</v>
      </c>
      <c r="K235" s="79">
        <f t="shared" si="20"/>
        <v>2725</v>
      </c>
      <c r="L235" s="72"/>
      <c r="M235" s="79"/>
      <c r="N235" s="79">
        <v>4346</v>
      </c>
      <c r="O235" s="72" t="s">
        <v>9395</v>
      </c>
      <c r="P235" s="81" t="s">
        <v>9396</v>
      </c>
      <c r="Q235" s="72" t="s">
        <v>2403</v>
      </c>
      <c r="R235" s="72" t="s">
        <v>2442</v>
      </c>
      <c r="S235" s="72">
        <v>4.2</v>
      </c>
      <c r="T235" s="72" t="s">
        <v>5346</v>
      </c>
      <c r="U235" s="72"/>
      <c r="V235" s="72"/>
      <c r="W235" s="72" t="s">
        <v>8992</v>
      </c>
      <c r="X235" s="78">
        <v>0.83</v>
      </c>
      <c r="Y235" s="78">
        <v>-13.07</v>
      </c>
      <c r="Z235" s="78">
        <v>11.8</v>
      </c>
      <c r="AA235" s="72"/>
      <c r="AB235" s="78">
        <v>45.32</v>
      </c>
      <c r="AC235" s="78">
        <v>17.16</v>
      </c>
      <c r="AD235" s="72"/>
      <c r="AE235" s="78">
        <f t="shared" si="24"/>
        <v>3.0811965811965809</v>
      </c>
      <c r="AF235" s="72"/>
      <c r="AG235" s="72"/>
      <c r="AH235" s="72" t="s">
        <v>8992</v>
      </c>
      <c r="AI235" s="72">
        <v>1</v>
      </c>
      <c r="AJ235" s="72"/>
      <c r="AK235" s="72" t="s">
        <v>9087</v>
      </c>
      <c r="AL235" s="72"/>
      <c r="AM235" s="72">
        <v>1</v>
      </c>
      <c r="AN235" s="79" t="s">
        <v>8989</v>
      </c>
    </row>
    <row r="236" spans="1:40" x14ac:dyDescent="0.15">
      <c r="A236" s="79">
        <v>235</v>
      </c>
      <c r="B236" s="72" t="s">
        <v>176</v>
      </c>
      <c r="C236" s="72" t="s">
        <v>9086</v>
      </c>
      <c r="D236" s="72">
        <v>56.432873999999998</v>
      </c>
      <c r="E236" s="72">
        <v>10.790322</v>
      </c>
      <c r="F236" s="72" t="s">
        <v>1600</v>
      </c>
      <c r="G236" s="72" t="s">
        <v>17</v>
      </c>
      <c r="H236" s="72" t="s">
        <v>18</v>
      </c>
      <c r="I236" s="79">
        <v>2900</v>
      </c>
      <c r="J236" s="79">
        <v>2550</v>
      </c>
      <c r="K236" s="79">
        <f t="shared" si="20"/>
        <v>2725</v>
      </c>
      <c r="L236" s="72"/>
      <c r="M236" s="79"/>
      <c r="N236" s="79">
        <v>4347</v>
      </c>
      <c r="O236" s="72" t="s">
        <v>9149</v>
      </c>
      <c r="P236" s="81" t="s">
        <v>5445</v>
      </c>
      <c r="Q236" s="72" t="s">
        <v>2427</v>
      </c>
      <c r="R236" s="72" t="s">
        <v>9004</v>
      </c>
      <c r="S236" s="72">
        <v>3.6</v>
      </c>
      <c r="T236" s="72" t="s">
        <v>5346</v>
      </c>
      <c r="U236" s="72"/>
      <c r="V236" s="72"/>
      <c r="W236" s="72" t="s">
        <v>8992</v>
      </c>
      <c r="X236" s="78">
        <v>1</v>
      </c>
      <c r="Y236" s="78">
        <v>-7.08</v>
      </c>
      <c r="Z236" s="78">
        <v>8.5500000000000007</v>
      </c>
      <c r="AA236" s="72"/>
      <c r="AB236" s="78">
        <v>46.05</v>
      </c>
      <c r="AC236" s="78">
        <v>17.66</v>
      </c>
      <c r="AD236" s="72"/>
      <c r="AE236" s="78">
        <f t="shared" si="24"/>
        <v>3.0421857304643258</v>
      </c>
      <c r="AF236" s="72"/>
      <c r="AG236" s="72"/>
      <c r="AH236" s="72" t="s">
        <v>8992</v>
      </c>
      <c r="AI236" s="72">
        <v>1</v>
      </c>
      <c r="AJ236" s="72"/>
      <c r="AK236" s="72" t="s">
        <v>9087</v>
      </c>
      <c r="AL236" s="72"/>
      <c r="AM236" s="72">
        <v>1</v>
      </c>
      <c r="AN236" s="79" t="s">
        <v>8989</v>
      </c>
    </row>
    <row r="237" spans="1:40" x14ac:dyDescent="0.15">
      <c r="A237" s="79">
        <v>236</v>
      </c>
      <c r="B237" s="72" t="s">
        <v>176</v>
      </c>
      <c r="C237" s="72" t="s">
        <v>9086</v>
      </c>
      <c r="D237" s="72">
        <v>56.432873999999998</v>
      </c>
      <c r="E237" s="72">
        <v>10.790322</v>
      </c>
      <c r="F237" s="72" t="s">
        <v>1600</v>
      </c>
      <c r="G237" s="72" t="s">
        <v>17</v>
      </c>
      <c r="H237" s="72" t="s">
        <v>18</v>
      </c>
      <c r="I237" s="79">
        <v>2900</v>
      </c>
      <c r="J237" s="79">
        <v>2550</v>
      </c>
      <c r="K237" s="79">
        <f t="shared" si="20"/>
        <v>2725</v>
      </c>
      <c r="L237" s="72"/>
      <c r="M237" s="79"/>
      <c r="N237" s="79">
        <v>4348</v>
      </c>
      <c r="O237" s="72" t="s">
        <v>9325</v>
      </c>
      <c r="P237" s="81" t="s">
        <v>9326</v>
      </c>
      <c r="Q237" s="72" t="s">
        <v>2404</v>
      </c>
      <c r="R237" s="72" t="s">
        <v>8985</v>
      </c>
      <c r="S237" s="72">
        <v>4.2</v>
      </c>
      <c r="T237" s="72" t="s">
        <v>5346</v>
      </c>
      <c r="U237" s="72"/>
      <c r="V237" s="72"/>
      <c r="W237" s="72" t="s">
        <v>8992</v>
      </c>
      <c r="X237" s="78">
        <v>0.83</v>
      </c>
      <c r="Y237" s="78">
        <v>-13.76</v>
      </c>
      <c r="Z237" s="78">
        <v>11.36</v>
      </c>
      <c r="AA237" s="72"/>
      <c r="AB237" s="78">
        <v>39.89</v>
      </c>
      <c r="AC237" s="78">
        <v>14.5</v>
      </c>
      <c r="AD237" s="72"/>
      <c r="AE237" s="78">
        <f t="shared" si="24"/>
        <v>3.2095402298850577</v>
      </c>
      <c r="AF237" s="72"/>
      <c r="AG237" s="72"/>
      <c r="AH237" s="72" t="s">
        <v>8992</v>
      </c>
      <c r="AI237" s="72">
        <v>1</v>
      </c>
      <c r="AJ237" s="72"/>
      <c r="AK237" s="72" t="s">
        <v>9087</v>
      </c>
      <c r="AL237" s="72"/>
      <c r="AM237" s="72">
        <v>1</v>
      </c>
      <c r="AN237" s="79" t="s">
        <v>8989</v>
      </c>
    </row>
    <row r="238" spans="1:40" x14ac:dyDescent="0.15">
      <c r="A238" s="79">
        <v>237</v>
      </c>
      <c r="B238" s="72" t="s">
        <v>176</v>
      </c>
      <c r="C238" s="72" t="s">
        <v>9086</v>
      </c>
      <c r="D238" s="72">
        <v>56.432873999999998</v>
      </c>
      <c r="E238" s="72">
        <v>10.790322</v>
      </c>
      <c r="F238" s="72" t="s">
        <v>1600</v>
      </c>
      <c r="G238" s="72" t="s">
        <v>17</v>
      </c>
      <c r="H238" s="72" t="s">
        <v>18</v>
      </c>
      <c r="I238" s="79">
        <v>2900</v>
      </c>
      <c r="J238" s="79">
        <v>2550</v>
      </c>
      <c r="K238" s="79">
        <f t="shared" si="20"/>
        <v>2725</v>
      </c>
      <c r="L238" s="72"/>
      <c r="M238" s="79"/>
      <c r="N238" s="79">
        <v>4349</v>
      </c>
      <c r="O238" s="72" t="s">
        <v>9118</v>
      </c>
      <c r="P238" s="72"/>
      <c r="Q238" s="72" t="s">
        <v>2398</v>
      </c>
      <c r="R238" s="72" t="s">
        <v>9004</v>
      </c>
      <c r="S238" s="72">
        <v>4.0999999999999996</v>
      </c>
      <c r="T238" s="72" t="s">
        <v>5346</v>
      </c>
      <c r="U238" s="72"/>
      <c r="V238" s="72"/>
      <c r="W238" s="72" t="s">
        <v>8992</v>
      </c>
      <c r="X238" s="78">
        <v>1.1100000000000001</v>
      </c>
      <c r="Y238" s="78">
        <v>-12.19</v>
      </c>
      <c r="Z238" s="78">
        <v>12.54</v>
      </c>
      <c r="AA238" s="72"/>
      <c r="AB238" s="78">
        <v>26.84</v>
      </c>
      <c r="AC238" s="78">
        <v>9.8000000000000007</v>
      </c>
      <c r="AD238" s="72"/>
      <c r="AE238" s="78">
        <f t="shared" si="24"/>
        <v>3.195238095238095</v>
      </c>
      <c r="AF238" s="72"/>
      <c r="AG238" s="72"/>
      <c r="AH238" s="72" t="s">
        <v>8992</v>
      </c>
      <c r="AI238" s="72">
        <v>1</v>
      </c>
      <c r="AJ238" s="72"/>
      <c r="AK238" s="72" t="s">
        <v>9087</v>
      </c>
      <c r="AL238" s="72"/>
      <c r="AM238" s="72">
        <v>1</v>
      </c>
      <c r="AN238" s="79" t="s">
        <v>8989</v>
      </c>
    </row>
    <row r="239" spans="1:40" x14ac:dyDescent="0.15">
      <c r="A239" s="79">
        <v>238</v>
      </c>
      <c r="B239" s="72" t="s">
        <v>176</v>
      </c>
      <c r="C239" s="72" t="s">
        <v>9086</v>
      </c>
      <c r="D239" s="72">
        <v>56.432873999999998</v>
      </c>
      <c r="E239" s="72">
        <v>10.790322</v>
      </c>
      <c r="F239" s="72" t="s">
        <v>1600</v>
      </c>
      <c r="G239" s="72" t="s">
        <v>17</v>
      </c>
      <c r="H239" s="72" t="s">
        <v>18</v>
      </c>
      <c r="I239" s="79">
        <v>2900</v>
      </c>
      <c r="J239" s="79">
        <v>2550</v>
      </c>
      <c r="K239" s="79">
        <f t="shared" si="20"/>
        <v>2725</v>
      </c>
      <c r="L239" s="72"/>
      <c r="M239" s="79"/>
      <c r="N239" s="79">
        <v>4350</v>
      </c>
      <c r="O239" s="72" t="s">
        <v>9062</v>
      </c>
      <c r="P239" s="81" t="s">
        <v>9063</v>
      </c>
      <c r="Q239" s="72" t="s">
        <v>2406</v>
      </c>
      <c r="R239" s="72" t="s">
        <v>8985</v>
      </c>
      <c r="S239" s="72">
        <v>3.6</v>
      </c>
      <c r="T239" s="72" t="s">
        <v>5346</v>
      </c>
      <c r="U239" s="72"/>
      <c r="V239" s="72"/>
      <c r="W239" s="72" t="s">
        <v>8992</v>
      </c>
      <c r="X239" s="78">
        <v>1.0900000000000001</v>
      </c>
      <c r="Y239" s="78">
        <v>-14.84</v>
      </c>
      <c r="Z239" s="78">
        <v>9.31</v>
      </c>
      <c r="AA239" s="72"/>
      <c r="AB239" s="78">
        <v>37.29</v>
      </c>
      <c r="AC239" s="78">
        <v>14.05</v>
      </c>
      <c r="AD239" s="72"/>
      <c r="AE239" s="78">
        <f t="shared" si="24"/>
        <v>3.0964412811387896</v>
      </c>
      <c r="AF239" s="72"/>
      <c r="AG239" s="72"/>
      <c r="AH239" s="72" t="s">
        <v>8992</v>
      </c>
      <c r="AI239" s="72">
        <v>1</v>
      </c>
      <c r="AJ239" s="72"/>
      <c r="AK239" s="72" t="s">
        <v>9087</v>
      </c>
      <c r="AL239" s="72"/>
      <c r="AM239" s="72">
        <v>1</v>
      </c>
      <c r="AN239" s="79" t="s">
        <v>8989</v>
      </c>
    </row>
    <row r="240" spans="1:40" x14ac:dyDescent="0.15">
      <c r="A240" s="79">
        <v>239</v>
      </c>
      <c r="B240" s="72" t="s">
        <v>176</v>
      </c>
      <c r="C240" s="72" t="s">
        <v>9086</v>
      </c>
      <c r="D240" s="72">
        <v>56.432873999999998</v>
      </c>
      <c r="E240" s="72">
        <v>10.790322</v>
      </c>
      <c r="F240" s="72" t="s">
        <v>1600</v>
      </c>
      <c r="G240" s="72" t="s">
        <v>17</v>
      </c>
      <c r="H240" s="72" t="s">
        <v>18</v>
      </c>
      <c r="I240" s="79">
        <v>2900</v>
      </c>
      <c r="J240" s="79">
        <v>2550</v>
      </c>
      <c r="K240" s="79">
        <f t="shared" si="20"/>
        <v>2725</v>
      </c>
      <c r="L240" s="72"/>
      <c r="M240" s="79"/>
      <c r="N240" s="79">
        <v>4352</v>
      </c>
      <c r="O240" s="72" t="s">
        <v>9642</v>
      </c>
      <c r="P240" s="72"/>
      <c r="Q240" s="72" t="s">
        <v>2428</v>
      </c>
      <c r="R240" s="72" t="s">
        <v>9004</v>
      </c>
      <c r="S240" s="72">
        <v>3.4</v>
      </c>
      <c r="T240" s="72" t="s">
        <v>5346</v>
      </c>
      <c r="U240" s="72"/>
      <c r="V240" s="72"/>
      <c r="W240" s="72" t="s">
        <v>8992</v>
      </c>
      <c r="X240" s="78">
        <v>1.1399999999999999</v>
      </c>
      <c r="Y240" s="78">
        <v>-11.16</v>
      </c>
      <c r="Z240" s="78">
        <v>11.35</v>
      </c>
      <c r="AA240" s="72"/>
      <c r="AB240" s="78">
        <v>35.299999999999997</v>
      </c>
      <c r="AC240" s="78">
        <v>13.38</v>
      </c>
      <c r="AD240" s="72"/>
      <c r="AE240" s="78">
        <f t="shared" si="24"/>
        <v>3.0779770802192323</v>
      </c>
      <c r="AF240" s="72"/>
      <c r="AG240" s="72"/>
      <c r="AH240" s="72" t="s">
        <v>8992</v>
      </c>
      <c r="AI240" s="72">
        <v>1</v>
      </c>
      <c r="AJ240" s="72"/>
      <c r="AK240" s="72" t="s">
        <v>9087</v>
      </c>
      <c r="AL240" s="72"/>
      <c r="AM240" s="72">
        <v>1</v>
      </c>
      <c r="AN240" s="79" t="s">
        <v>8989</v>
      </c>
    </row>
    <row r="241" spans="1:40" x14ac:dyDescent="0.15">
      <c r="A241" s="79">
        <v>240</v>
      </c>
      <c r="B241" s="72" t="s">
        <v>176</v>
      </c>
      <c r="C241" s="72" t="s">
        <v>9086</v>
      </c>
      <c r="D241" s="72">
        <v>56.432873999999998</v>
      </c>
      <c r="E241" s="72">
        <v>10.790322</v>
      </c>
      <c r="F241" s="72" t="s">
        <v>1600</v>
      </c>
      <c r="G241" s="72" t="s">
        <v>17</v>
      </c>
      <c r="H241" s="72" t="s">
        <v>18</v>
      </c>
      <c r="I241" s="79">
        <v>2900</v>
      </c>
      <c r="J241" s="79">
        <v>2550</v>
      </c>
      <c r="K241" s="79">
        <f t="shared" si="20"/>
        <v>2725</v>
      </c>
      <c r="L241" s="72"/>
      <c r="M241" s="79"/>
      <c r="N241" s="79">
        <v>4353</v>
      </c>
      <c r="O241" s="72" t="s">
        <v>9149</v>
      </c>
      <c r="P241" s="81" t="s">
        <v>5445</v>
      </c>
      <c r="Q241" s="72" t="s">
        <v>2427</v>
      </c>
      <c r="R241" s="72" t="s">
        <v>9004</v>
      </c>
      <c r="S241" s="72">
        <v>3.6</v>
      </c>
      <c r="T241" s="72" t="s">
        <v>5346</v>
      </c>
      <c r="U241" s="72"/>
      <c r="V241" s="72"/>
      <c r="W241" s="72" t="s">
        <v>8992</v>
      </c>
      <c r="X241" s="78">
        <v>1.03</v>
      </c>
      <c r="Y241" s="78">
        <v>-20.41</v>
      </c>
      <c r="Z241" s="78">
        <v>10.42</v>
      </c>
      <c r="AA241" s="72"/>
      <c r="AB241" s="78">
        <v>45.76</v>
      </c>
      <c r="AC241" s="78">
        <v>17.809999999999999</v>
      </c>
      <c r="AD241" s="72"/>
      <c r="AE241" s="78">
        <f t="shared" si="24"/>
        <v>2.997566909975669</v>
      </c>
      <c r="AF241" s="72"/>
      <c r="AG241" s="72"/>
      <c r="AH241" s="72" t="s">
        <v>8992</v>
      </c>
      <c r="AI241" s="72">
        <v>1</v>
      </c>
      <c r="AJ241" s="72"/>
      <c r="AK241" s="72" t="s">
        <v>9087</v>
      </c>
      <c r="AL241" s="72"/>
      <c r="AM241" s="72">
        <v>1</v>
      </c>
      <c r="AN241" s="79" t="s">
        <v>8989</v>
      </c>
    </row>
    <row r="242" spans="1:40" x14ac:dyDescent="0.15">
      <c r="A242" s="79">
        <v>241</v>
      </c>
      <c r="B242" s="72" t="s">
        <v>176</v>
      </c>
      <c r="C242" s="72" t="s">
        <v>9086</v>
      </c>
      <c r="D242" s="72">
        <v>56.432873999999998</v>
      </c>
      <c r="E242" s="72">
        <v>10.790322</v>
      </c>
      <c r="F242" s="72" t="s">
        <v>1600</v>
      </c>
      <c r="G242" s="72" t="s">
        <v>17</v>
      </c>
      <c r="H242" s="72" t="s">
        <v>18</v>
      </c>
      <c r="I242" s="79">
        <v>2900</v>
      </c>
      <c r="J242" s="79">
        <v>2550</v>
      </c>
      <c r="K242" s="79">
        <f t="shared" si="20"/>
        <v>2725</v>
      </c>
      <c r="L242" s="72"/>
      <c r="M242" s="79"/>
      <c r="N242" s="79">
        <v>4354</v>
      </c>
      <c r="O242" s="72" t="s">
        <v>9118</v>
      </c>
      <c r="P242" s="72"/>
      <c r="Q242" s="72" t="s">
        <v>2398</v>
      </c>
      <c r="R242" s="72" t="s">
        <v>9004</v>
      </c>
      <c r="S242" s="72">
        <v>4.0999999999999996</v>
      </c>
      <c r="T242" s="72" t="s">
        <v>5346</v>
      </c>
      <c r="U242" s="72"/>
      <c r="V242" s="72"/>
      <c r="W242" s="72" t="s">
        <v>8992</v>
      </c>
      <c r="X242" s="78">
        <v>0.97</v>
      </c>
      <c r="Y242" s="78">
        <v>-8.7899999999999991</v>
      </c>
      <c r="Z242" s="78">
        <v>10.68</v>
      </c>
      <c r="AA242" s="72"/>
      <c r="AB242" s="78">
        <v>38.450000000000003</v>
      </c>
      <c r="AC242" s="78">
        <v>14.63</v>
      </c>
      <c r="AD242" s="72"/>
      <c r="AE242" s="78">
        <f t="shared" si="24"/>
        <v>3.0661881977671452</v>
      </c>
      <c r="AF242" s="72"/>
      <c r="AG242" s="72"/>
      <c r="AH242" s="72" t="s">
        <v>8992</v>
      </c>
      <c r="AI242" s="72">
        <v>1</v>
      </c>
      <c r="AJ242" s="72"/>
      <c r="AK242" s="72" t="s">
        <v>9087</v>
      </c>
      <c r="AL242" s="72"/>
      <c r="AM242" s="72">
        <v>1</v>
      </c>
      <c r="AN242" s="79" t="s">
        <v>8989</v>
      </c>
    </row>
    <row r="243" spans="1:40" x14ac:dyDescent="0.15">
      <c r="A243" s="79">
        <v>242</v>
      </c>
      <c r="B243" s="72" t="s">
        <v>176</v>
      </c>
      <c r="C243" s="72" t="s">
        <v>9086</v>
      </c>
      <c r="D243" s="72">
        <v>56.432873999999998</v>
      </c>
      <c r="E243" s="72">
        <v>10.790322</v>
      </c>
      <c r="F243" s="72" t="s">
        <v>1600</v>
      </c>
      <c r="G243" s="72" t="s">
        <v>17</v>
      </c>
      <c r="H243" s="72" t="s">
        <v>18</v>
      </c>
      <c r="I243" s="79">
        <v>2900</v>
      </c>
      <c r="J243" s="79">
        <v>2550</v>
      </c>
      <c r="K243" s="79">
        <f t="shared" si="20"/>
        <v>2725</v>
      </c>
      <c r="L243" s="72"/>
      <c r="M243" s="79"/>
      <c r="N243" s="79">
        <v>4355</v>
      </c>
      <c r="O243" s="72" t="s">
        <v>9325</v>
      </c>
      <c r="P243" s="81" t="s">
        <v>9326</v>
      </c>
      <c r="Q243" s="72" t="s">
        <v>2404</v>
      </c>
      <c r="R243" s="72" t="s">
        <v>8985</v>
      </c>
      <c r="S243" s="72">
        <v>4.2</v>
      </c>
      <c r="T243" s="72" t="s">
        <v>5346</v>
      </c>
      <c r="U243" s="72"/>
      <c r="V243" s="72"/>
      <c r="W243" s="72" t="s">
        <v>8992</v>
      </c>
      <c r="X243" s="78">
        <v>0.87</v>
      </c>
      <c r="Y243" s="78">
        <v>-14.36</v>
      </c>
      <c r="Z243" s="78">
        <v>10.48</v>
      </c>
      <c r="AA243" s="72"/>
      <c r="AB243" s="78">
        <v>41.31</v>
      </c>
      <c r="AC243" s="78">
        <v>15.15</v>
      </c>
      <c r="AD243" s="72"/>
      <c r="AE243" s="78">
        <f t="shared" si="24"/>
        <v>3.1811881188118813</v>
      </c>
      <c r="AF243" s="72"/>
      <c r="AG243" s="72"/>
      <c r="AH243" s="72" t="s">
        <v>8992</v>
      </c>
      <c r="AI243" s="72">
        <v>1</v>
      </c>
      <c r="AJ243" s="72"/>
      <c r="AK243" s="72" t="s">
        <v>9087</v>
      </c>
      <c r="AL243" s="72"/>
      <c r="AM243" s="72">
        <v>1</v>
      </c>
      <c r="AN243" s="79" t="s">
        <v>8989</v>
      </c>
    </row>
    <row r="244" spans="1:40" x14ac:dyDescent="0.15">
      <c r="A244" s="79">
        <v>243</v>
      </c>
      <c r="B244" s="72" t="s">
        <v>176</v>
      </c>
      <c r="C244" s="72" t="s">
        <v>9086</v>
      </c>
      <c r="D244" s="72">
        <v>56.432873999999998</v>
      </c>
      <c r="E244" s="72">
        <v>10.790322</v>
      </c>
      <c r="F244" s="72" t="s">
        <v>1600</v>
      </c>
      <c r="G244" s="72" t="s">
        <v>17</v>
      </c>
      <c r="H244" s="72" t="s">
        <v>18</v>
      </c>
      <c r="I244" s="79">
        <v>2900</v>
      </c>
      <c r="J244" s="79">
        <v>2550</v>
      </c>
      <c r="K244" s="79">
        <f t="shared" si="20"/>
        <v>2725</v>
      </c>
      <c r="L244" s="72"/>
      <c r="M244" s="79"/>
      <c r="N244" s="79">
        <v>4356</v>
      </c>
      <c r="O244" s="72" t="s">
        <v>9519</v>
      </c>
      <c r="P244" s="81" t="s">
        <v>11116</v>
      </c>
      <c r="Q244" s="72" t="s">
        <v>2424</v>
      </c>
      <c r="R244" s="72" t="s">
        <v>9004</v>
      </c>
      <c r="S244" s="72">
        <v>2.5</v>
      </c>
      <c r="T244" s="72" t="s">
        <v>5346</v>
      </c>
      <c r="U244" s="72"/>
      <c r="V244" s="72"/>
      <c r="W244" s="72" t="s">
        <v>8992</v>
      </c>
      <c r="X244" s="78">
        <v>0.95</v>
      </c>
      <c r="Y244" s="78">
        <v>-11.65</v>
      </c>
      <c r="Z244" s="78">
        <v>7.44</v>
      </c>
      <c r="AA244" s="72"/>
      <c r="AB244" s="78">
        <v>44.46</v>
      </c>
      <c r="AC244" s="78">
        <v>17.12</v>
      </c>
      <c r="AD244" s="72"/>
      <c r="AE244" s="78">
        <f t="shared" si="24"/>
        <v>3.0297897196261681</v>
      </c>
      <c r="AF244" s="72"/>
      <c r="AG244" s="72"/>
      <c r="AH244" s="72" t="s">
        <v>8992</v>
      </c>
      <c r="AI244" s="72">
        <v>1</v>
      </c>
      <c r="AJ244" s="72"/>
      <c r="AK244" s="72" t="s">
        <v>9087</v>
      </c>
      <c r="AL244" s="72"/>
      <c r="AM244" s="72">
        <v>1</v>
      </c>
      <c r="AN244" s="79" t="s">
        <v>8989</v>
      </c>
    </row>
    <row r="245" spans="1:40" x14ac:dyDescent="0.15">
      <c r="A245" s="79">
        <v>244</v>
      </c>
      <c r="B245" s="72" t="s">
        <v>176</v>
      </c>
      <c r="C245" s="72" t="s">
        <v>9086</v>
      </c>
      <c r="D245" s="72">
        <v>56.432873999999998</v>
      </c>
      <c r="E245" s="72">
        <v>10.790322</v>
      </c>
      <c r="F245" s="72" t="s">
        <v>1600</v>
      </c>
      <c r="G245" s="72" t="s">
        <v>17</v>
      </c>
      <c r="H245" s="72" t="s">
        <v>18</v>
      </c>
      <c r="I245" s="79">
        <v>2900</v>
      </c>
      <c r="J245" s="79">
        <v>2550</v>
      </c>
      <c r="K245" s="79">
        <f t="shared" si="20"/>
        <v>2725</v>
      </c>
      <c r="L245" s="72"/>
      <c r="M245" s="79"/>
      <c r="N245" s="79">
        <v>4357</v>
      </c>
      <c r="O245" s="72" t="s">
        <v>9642</v>
      </c>
      <c r="P245" s="72"/>
      <c r="Q245" s="72" t="s">
        <v>2428</v>
      </c>
      <c r="R245" s="72" t="s">
        <v>9004</v>
      </c>
      <c r="S245" s="72">
        <v>3.4</v>
      </c>
      <c r="T245" s="72" t="s">
        <v>5346</v>
      </c>
      <c r="U245" s="72"/>
      <c r="V245" s="72"/>
      <c r="W245" s="72" t="s">
        <v>8992</v>
      </c>
      <c r="X245" s="78">
        <v>0.96</v>
      </c>
      <c r="Y245" s="78">
        <v>-10.6</v>
      </c>
      <c r="Z245" s="78">
        <v>10.01</v>
      </c>
      <c r="AA245" s="72"/>
      <c r="AB245" s="78">
        <v>40.840000000000003</v>
      </c>
      <c r="AC245" s="78">
        <v>15.07</v>
      </c>
      <c r="AD245" s="72"/>
      <c r="AE245" s="78">
        <f t="shared" si="24"/>
        <v>3.161689891616899</v>
      </c>
      <c r="AF245" s="72"/>
      <c r="AG245" s="72"/>
      <c r="AH245" s="72" t="s">
        <v>8992</v>
      </c>
      <c r="AI245" s="72">
        <v>1</v>
      </c>
      <c r="AJ245" s="72"/>
      <c r="AK245" s="72" t="s">
        <v>9087</v>
      </c>
      <c r="AL245" s="72"/>
      <c r="AM245" s="72">
        <v>1</v>
      </c>
      <c r="AN245" s="79" t="s">
        <v>8989</v>
      </c>
    </row>
    <row r="246" spans="1:40" x14ac:dyDescent="0.15">
      <c r="A246" s="79">
        <v>245</v>
      </c>
      <c r="B246" s="72" t="s">
        <v>176</v>
      </c>
      <c r="C246" s="72" t="s">
        <v>9086</v>
      </c>
      <c r="D246" s="72">
        <v>56.432873999999998</v>
      </c>
      <c r="E246" s="72">
        <v>10.790322</v>
      </c>
      <c r="F246" s="72" t="s">
        <v>1600</v>
      </c>
      <c r="G246" s="72" t="s">
        <v>17</v>
      </c>
      <c r="H246" s="72" t="s">
        <v>18</v>
      </c>
      <c r="I246" s="79">
        <v>2900</v>
      </c>
      <c r="J246" s="79">
        <v>2550</v>
      </c>
      <c r="K246" s="79">
        <f t="shared" si="20"/>
        <v>2725</v>
      </c>
      <c r="L246" s="72"/>
      <c r="M246" s="79"/>
      <c r="N246" s="79">
        <v>4358</v>
      </c>
      <c r="O246" s="72" t="s">
        <v>9062</v>
      </c>
      <c r="P246" s="81" t="s">
        <v>9063</v>
      </c>
      <c r="Q246" s="72" t="s">
        <v>2406</v>
      </c>
      <c r="R246" s="72" t="s">
        <v>8985</v>
      </c>
      <c r="S246" s="72">
        <v>3.6</v>
      </c>
      <c r="T246" s="72" t="s">
        <v>5346</v>
      </c>
      <c r="U246" s="72"/>
      <c r="V246" s="72"/>
      <c r="W246" s="72" t="s">
        <v>8992</v>
      </c>
      <c r="X246" s="78">
        <v>0.88</v>
      </c>
      <c r="Y246" s="78">
        <v>-13.82</v>
      </c>
      <c r="Z246" s="78">
        <v>10.69</v>
      </c>
      <c r="AA246" s="72"/>
      <c r="AB246" s="78">
        <v>42.33</v>
      </c>
      <c r="AC246" s="78">
        <v>16.399999999999999</v>
      </c>
      <c r="AD246" s="72"/>
      <c r="AE246" s="78">
        <f t="shared" si="24"/>
        <v>3.011280487804878</v>
      </c>
      <c r="AF246" s="72"/>
      <c r="AG246" s="72"/>
      <c r="AH246" s="72" t="s">
        <v>8992</v>
      </c>
      <c r="AI246" s="72">
        <v>1</v>
      </c>
      <c r="AJ246" s="72"/>
      <c r="AK246" s="72" t="s">
        <v>9087</v>
      </c>
      <c r="AL246" s="72"/>
      <c r="AM246" s="72">
        <v>1</v>
      </c>
      <c r="AN246" s="79" t="s">
        <v>8989</v>
      </c>
    </row>
    <row r="247" spans="1:40" x14ac:dyDescent="0.15">
      <c r="A247" s="79">
        <v>246</v>
      </c>
      <c r="B247" s="72" t="s">
        <v>176</v>
      </c>
      <c r="C247" s="72" t="s">
        <v>9086</v>
      </c>
      <c r="D247" s="72">
        <v>56.432873999999998</v>
      </c>
      <c r="E247" s="72">
        <v>10.790322</v>
      </c>
      <c r="F247" s="72" t="s">
        <v>1600</v>
      </c>
      <c r="G247" s="72" t="s">
        <v>17</v>
      </c>
      <c r="H247" s="72" t="s">
        <v>18</v>
      </c>
      <c r="I247" s="79">
        <v>2900</v>
      </c>
      <c r="J247" s="79">
        <v>2550</v>
      </c>
      <c r="K247" s="79">
        <f t="shared" si="20"/>
        <v>2725</v>
      </c>
      <c r="L247" s="72"/>
      <c r="M247" s="79"/>
      <c r="N247" s="79">
        <v>4359</v>
      </c>
      <c r="O247" s="72" t="s">
        <v>9181</v>
      </c>
      <c r="P247" s="72"/>
      <c r="Q247" s="72" t="s">
        <v>2400</v>
      </c>
      <c r="R247" s="72" t="s">
        <v>9004</v>
      </c>
      <c r="S247" s="72">
        <v>3.2</v>
      </c>
      <c r="T247" s="72" t="s">
        <v>5346</v>
      </c>
      <c r="U247" s="72"/>
      <c r="V247" s="72"/>
      <c r="W247" s="72" t="s">
        <v>8992</v>
      </c>
      <c r="X247" s="78">
        <v>0.88</v>
      </c>
      <c r="Y247" s="78">
        <v>-8.77</v>
      </c>
      <c r="Z247" s="78">
        <v>6.19</v>
      </c>
      <c r="AA247" s="72"/>
      <c r="AB247" s="78">
        <v>38.56</v>
      </c>
      <c r="AC247" s="78">
        <v>15.01</v>
      </c>
      <c r="AD247" s="72"/>
      <c r="AE247" s="78">
        <f t="shared" si="24"/>
        <v>2.9971130357539422</v>
      </c>
      <c r="AF247" s="72"/>
      <c r="AG247" s="72"/>
      <c r="AH247" s="72" t="s">
        <v>8992</v>
      </c>
      <c r="AI247" s="72">
        <v>1</v>
      </c>
      <c r="AJ247" s="72"/>
      <c r="AK247" s="72" t="s">
        <v>9087</v>
      </c>
      <c r="AL247" s="72"/>
      <c r="AM247" s="72">
        <v>1</v>
      </c>
      <c r="AN247" s="79" t="s">
        <v>8989</v>
      </c>
    </row>
    <row r="248" spans="1:40" x14ac:dyDescent="0.15">
      <c r="A248" s="79">
        <v>247</v>
      </c>
      <c r="B248" s="72" t="s">
        <v>176</v>
      </c>
      <c r="C248" s="72" t="s">
        <v>9086</v>
      </c>
      <c r="D248" s="72">
        <v>56.432873999999998</v>
      </c>
      <c r="E248" s="72">
        <v>10.790322</v>
      </c>
      <c r="F248" s="72" t="s">
        <v>1600</v>
      </c>
      <c r="G248" s="72" t="s">
        <v>17</v>
      </c>
      <c r="H248" s="72" t="s">
        <v>18</v>
      </c>
      <c r="I248" s="79">
        <v>2900</v>
      </c>
      <c r="J248" s="79">
        <v>2550</v>
      </c>
      <c r="K248" s="79">
        <f t="shared" si="20"/>
        <v>2725</v>
      </c>
      <c r="L248" s="72"/>
      <c r="M248" s="79"/>
      <c r="N248" s="79">
        <v>4360</v>
      </c>
      <c r="O248" s="72" t="s">
        <v>9395</v>
      </c>
      <c r="P248" s="81" t="s">
        <v>9396</v>
      </c>
      <c r="Q248" s="72" t="s">
        <v>2403</v>
      </c>
      <c r="R248" s="72" t="s">
        <v>2442</v>
      </c>
      <c r="S248" s="72">
        <v>4.2</v>
      </c>
      <c r="T248" s="72" t="s">
        <v>5346</v>
      </c>
      <c r="U248" s="72"/>
      <c r="V248" s="72"/>
      <c r="W248" s="72" t="s">
        <v>8992</v>
      </c>
      <c r="X248" s="78">
        <v>1.1000000000000001</v>
      </c>
      <c r="Y248" s="78">
        <v>-10.91</v>
      </c>
      <c r="Z248" s="78">
        <v>10.17</v>
      </c>
      <c r="AA248" s="72"/>
      <c r="AB248" s="78">
        <v>45.69</v>
      </c>
      <c r="AC248" s="78">
        <v>18.25</v>
      </c>
      <c r="AD248" s="72"/>
      <c r="AE248" s="78">
        <f t="shared" si="24"/>
        <v>2.9208219178082189</v>
      </c>
      <c r="AF248" s="72"/>
      <c r="AG248" s="72"/>
      <c r="AH248" s="72" t="s">
        <v>8992</v>
      </c>
      <c r="AI248" s="72">
        <v>1</v>
      </c>
      <c r="AJ248" s="72"/>
      <c r="AK248" s="72" t="s">
        <v>9087</v>
      </c>
      <c r="AL248" s="72"/>
      <c r="AM248" s="72">
        <v>1</v>
      </c>
      <c r="AN248" s="79" t="s">
        <v>8989</v>
      </c>
    </row>
    <row r="249" spans="1:40" x14ac:dyDescent="0.15">
      <c r="A249" s="79">
        <v>248</v>
      </c>
      <c r="B249" s="72" t="s">
        <v>176</v>
      </c>
      <c r="C249" s="72" t="s">
        <v>9086</v>
      </c>
      <c r="D249" s="72">
        <v>56.432873999999998</v>
      </c>
      <c r="E249" s="72">
        <v>10.790322</v>
      </c>
      <c r="F249" s="72" t="s">
        <v>1600</v>
      </c>
      <c r="G249" s="72" t="s">
        <v>17</v>
      </c>
      <c r="H249" s="72" t="s">
        <v>18</v>
      </c>
      <c r="I249" s="79">
        <v>2900</v>
      </c>
      <c r="J249" s="79">
        <v>2550</v>
      </c>
      <c r="K249" s="79">
        <f t="shared" si="20"/>
        <v>2725</v>
      </c>
      <c r="L249" s="72"/>
      <c r="M249" s="79"/>
      <c r="N249" s="79">
        <v>4361</v>
      </c>
      <c r="O249" s="72" t="s">
        <v>9062</v>
      </c>
      <c r="P249" s="81" t="s">
        <v>9063</v>
      </c>
      <c r="Q249" s="72" t="s">
        <v>2406</v>
      </c>
      <c r="R249" s="72" t="s">
        <v>8985</v>
      </c>
      <c r="S249" s="72">
        <v>3.6</v>
      </c>
      <c r="T249" s="72" t="s">
        <v>5346</v>
      </c>
      <c r="U249" s="72"/>
      <c r="V249" s="72"/>
      <c r="W249" s="72" t="s">
        <v>8992</v>
      </c>
      <c r="X249" s="78">
        <v>1.0900000000000001</v>
      </c>
      <c r="Y249" s="78">
        <v>-13.71</v>
      </c>
      <c r="Z249" s="78">
        <v>10.85</v>
      </c>
      <c r="AA249" s="72"/>
      <c r="AB249" s="78">
        <v>40.85</v>
      </c>
      <c r="AC249" s="78">
        <v>15.85</v>
      </c>
      <c r="AD249" s="72"/>
      <c r="AE249" s="78">
        <f t="shared" si="24"/>
        <v>3.0068349106203995</v>
      </c>
      <c r="AF249" s="72"/>
      <c r="AG249" s="72"/>
      <c r="AH249" s="72" t="s">
        <v>8992</v>
      </c>
      <c r="AI249" s="72">
        <v>1</v>
      </c>
      <c r="AJ249" s="72"/>
      <c r="AK249" s="72" t="s">
        <v>9087</v>
      </c>
      <c r="AL249" s="72"/>
      <c r="AM249" s="72">
        <v>1</v>
      </c>
      <c r="AN249" s="79" t="s">
        <v>8989</v>
      </c>
    </row>
    <row r="250" spans="1:40" x14ac:dyDescent="0.15">
      <c r="A250" s="79">
        <v>249</v>
      </c>
      <c r="B250" s="72" t="s">
        <v>176</v>
      </c>
      <c r="C250" s="72" t="s">
        <v>9086</v>
      </c>
      <c r="D250" s="72">
        <v>56.432873999999998</v>
      </c>
      <c r="E250" s="72">
        <v>10.790322</v>
      </c>
      <c r="F250" s="72" t="s">
        <v>1600</v>
      </c>
      <c r="G250" s="72" t="s">
        <v>17</v>
      </c>
      <c r="H250" s="72" t="s">
        <v>18</v>
      </c>
      <c r="I250" s="79">
        <v>2900</v>
      </c>
      <c r="J250" s="79">
        <v>2550</v>
      </c>
      <c r="K250" s="79">
        <f t="shared" si="20"/>
        <v>2725</v>
      </c>
      <c r="L250" s="72"/>
      <c r="M250" s="79"/>
      <c r="N250" s="79">
        <v>4362</v>
      </c>
      <c r="O250" s="72" t="s">
        <v>9642</v>
      </c>
      <c r="P250" s="72"/>
      <c r="Q250" s="72" t="s">
        <v>2428</v>
      </c>
      <c r="R250" s="72" t="s">
        <v>9004</v>
      </c>
      <c r="S250" s="72">
        <v>3.4</v>
      </c>
      <c r="T250" s="72" t="s">
        <v>5346</v>
      </c>
      <c r="U250" s="72"/>
      <c r="V250" s="72"/>
      <c r="W250" s="72" t="s">
        <v>8992</v>
      </c>
      <c r="X250" s="78">
        <v>1.02</v>
      </c>
      <c r="Y250" s="78">
        <v>-11.79</v>
      </c>
      <c r="Z250" s="78">
        <v>10.36</v>
      </c>
      <c r="AA250" s="72"/>
      <c r="AB250" s="78">
        <v>37.520000000000003</v>
      </c>
      <c r="AC250" s="78">
        <v>13.99</v>
      </c>
      <c r="AD250" s="72"/>
      <c r="AE250" s="78">
        <f t="shared" si="24"/>
        <v>3.1289015963783662</v>
      </c>
      <c r="AF250" s="72"/>
      <c r="AG250" s="72"/>
      <c r="AH250" s="72" t="s">
        <v>8992</v>
      </c>
      <c r="AI250" s="72">
        <v>1</v>
      </c>
      <c r="AJ250" s="72"/>
      <c r="AK250" s="72" t="s">
        <v>9087</v>
      </c>
      <c r="AL250" s="72"/>
      <c r="AM250" s="72">
        <v>1</v>
      </c>
      <c r="AN250" s="79" t="s">
        <v>8989</v>
      </c>
    </row>
    <row r="251" spans="1:40" x14ac:dyDescent="0.15">
      <c r="A251" s="79">
        <v>250</v>
      </c>
      <c r="B251" s="72" t="s">
        <v>176</v>
      </c>
      <c r="C251" s="72" t="s">
        <v>9086</v>
      </c>
      <c r="D251" s="72">
        <v>56.432873999999998</v>
      </c>
      <c r="E251" s="72">
        <v>10.790322</v>
      </c>
      <c r="F251" s="72" t="s">
        <v>1600</v>
      </c>
      <c r="G251" s="72" t="s">
        <v>17</v>
      </c>
      <c r="H251" s="72" t="s">
        <v>18</v>
      </c>
      <c r="I251" s="79">
        <v>2900</v>
      </c>
      <c r="J251" s="79">
        <v>2550</v>
      </c>
      <c r="K251" s="79">
        <f t="shared" si="20"/>
        <v>2725</v>
      </c>
      <c r="L251" s="72"/>
      <c r="M251" s="79"/>
      <c r="N251" s="79">
        <v>4363</v>
      </c>
      <c r="O251" s="72" t="s">
        <v>9395</v>
      </c>
      <c r="P251" s="81" t="s">
        <v>9396</v>
      </c>
      <c r="Q251" s="72" t="s">
        <v>2403</v>
      </c>
      <c r="R251" s="72" t="s">
        <v>2442</v>
      </c>
      <c r="S251" s="72">
        <v>4.2</v>
      </c>
      <c r="T251" s="72" t="s">
        <v>5346</v>
      </c>
      <c r="U251" s="72"/>
      <c r="V251" s="72"/>
      <c r="W251" s="72" t="s">
        <v>8992</v>
      </c>
      <c r="X251" s="78">
        <v>0.85</v>
      </c>
      <c r="Y251" s="78">
        <v>-10.56</v>
      </c>
      <c r="Z251" s="78">
        <v>9.81</v>
      </c>
      <c r="AA251" s="72"/>
      <c r="AB251" s="78">
        <v>44.58</v>
      </c>
      <c r="AC251" s="78">
        <v>17.46</v>
      </c>
      <c r="AD251" s="72"/>
      <c r="AE251" s="78">
        <f t="shared" si="24"/>
        <v>2.978808705612829</v>
      </c>
      <c r="AF251" s="72"/>
      <c r="AG251" s="72"/>
      <c r="AH251" s="72" t="s">
        <v>8992</v>
      </c>
      <c r="AI251" s="72">
        <v>1</v>
      </c>
      <c r="AJ251" s="72"/>
      <c r="AK251" s="72" t="s">
        <v>9087</v>
      </c>
      <c r="AL251" s="72"/>
      <c r="AM251" s="72">
        <v>1</v>
      </c>
      <c r="AN251" s="79" t="s">
        <v>8989</v>
      </c>
    </row>
    <row r="252" spans="1:40" x14ac:dyDescent="0.15">
      <c r="A252" s="79">
        <v>251</v>
      </c>
      <c r="B252" s="72" t="s">
        <v>176</v>
      </c>
      <c r="C252" s="72" t="s">
        <v>9086</v>
      </c>
      <c r="D252" s="72">
        <v>56.432873999999998</v>
      </c>
      <c r="E252" s="72">
        <v>10.790322</v>
      </c>
      <c r="F252" s="72" t="s">
        <v>1600</v>
      </c>
      <c r="G252" s="72" t="s">
        <v>17</v>
      </c>
      <c r="H252" s="72" t="s">
        <v>18</v>
      </c>
      <c r="I252" s="79">
        <v>2900</v>
      </c>
      <c r="J252" s="79">
        <v>2550</v>
      </c>
      <c r="K252" s="79">
        <f t="shared" si="20"/>
        <v>2725</v>
      </c>
      <c r="L252" s="72"/>
      <c r="M252" s="79"/>
      <c r="N252" s="79">
        <v>4364</v>
      </c>
      <c r="O252" s="72" t="s">
        <v>9325</v>
      </c>
      <c r="P252" s="81" t="s">
        <v>9326</v>
      </c>
      <c r="Q252" s="72" t="s">
        <v>2404</v>
      </c>
      <c r="R252" s="72" t="s">
        <v>8985</v>
      </c>
      <c r="S252" s="72">
        <v>4.2</v>
      </c>
      <c r="T252" s="72" t="s">
        <v>5346</v>
      </c>
      <c r="U252" s="72"/>
      <c r="V252" s="72"/>
      <c r="W252" s="72" t="s">
        <v>8992</v>
      </c>
      <c r="X252" s="78">
        <v>0.88</v>
      </c>
      <c r="Y252" s="78">
        <v>-13.46</v>
      </c>
      <c r="Z252" s="78">
        <v>11.07</v>
      </c>
      <c r="AA252" s="72"/>
      <c r="AB252" s="78">
        <v>42.98</v>
      </c>
      <c r="AC252" s="78">
        <v>16.64</v>
      </c>
      <c r="AD252" s="72"/>
      <c r="AE252" s="78">
        <f t="shared" si="24"/>
        <v>3.013421474358974</v>
      </c>
      <c r="AF252" s="72"/>
      <c r="AG252" s="72"/>
      <c r="AH252" s="72" t="s">
        <v>8992</v>
      </c>
      <c r="AI252" s="72">
        <v>1</v>
      </c>
      <c r="AJ252" s="72"/>
      <c r="AK252" s="72" t="s">
        <v>9087</v>
      </c>
      <c r="AL252" s="72"/>
      <c r="AM252" s="72">
        <v>1</v>
      </c>
      <c r="AN252" s="79" t="s">
        <v>8989</v>
      </c>
    </row>
    <row r="253" spans="1:40" x14ac:dyDescent="0.15">
      <c r="A253" s="79">
        <v>252</v>
      </c>
      <c r="B253" s="72" t="s">
        <v>176</v>
      </c>
      <c r="C253" s="72" t="s">
        <v>9086</v>
      </c>
      <c r="D253" s="72">
        <v>56.432873999999998</v>
      </c>
      <c r="E253" s="72">
        <v>10.790322</v>
      </c>
      <c r="F253" s="72" t="s">
        <v>1600</v>
      </c>
      <c r="G253" s="72" t="s">
        <v>17</v>
      </c>
      <c r="H253" s="72" t="s">
        <v>18</v>
      </c>
      <c r="I253" s="79">
        <v>2900</v>
      </c>
      <c r="J253" s="79">
        <v>2550</v>
      </c>
      <c r="K253" s="79">
        <f t="shared" si="20"/>
        <v>2725</v>
      </c>
      <c r="L253" s="72"/>
      <c r="M253" s="79"/>
      <c r="N253" s="79">
        <v>4365</v>
      </c>
      <c r="O253" s="72" t="s">
        <v>9181</v>
      </c>
      <c r="P253" s="72"/>
      <c r="Q253" s="72" t="s">
        <v>2400</v>
      </c>
      <c r="R253" s="72" t="s">
        <v>9004</v>
      </c>
      <c r="S253" s="72">
        <v>3.2</v>
      </c>
      <c r="T253" s="72" t="s">
        <v>5346</v>
      </c>
      <c r="U253" s="72"/>
      <c r="V253" s="72"/>
      <c r="W253" s="72" t="s">
        <v>8992</v>
      </c>
      <c r="X253" s="78">
        <v>1.05</v>
      </c>
      <c r="Y253" s="78">
        <v>-10.72</v>
      </c>
      <c r="Z253" s="78">
        <v>6.01</v>
      </c>
      <c r="AA253" s="72"/>
      <c r="AB253" s="78">
        <v>36.700000000000003</v>
      </c>
      <c r="AC253" s="78">
        <v>14.02</v>
      </c>
      <c r="AD253" s="72"/>
      <c r="AE253" s="78">
        <f t="shared" si="24"/>
        <v>3.0539705183071804</v>
      </c>
      <c r="AF253" s="72"/>
      <c r="AG253" s="72"/>
      <c r="AH253" s="72" t="s">
        <v>8992</v>
      </c>
      <c r="AI253" s="72">
        <v>1</v>
      </c>
      <c r="AJ253" s="72"/>
      <c r="AK253" s="72" t="s">
        <v>9087</v>
      </c>
      <c r="AL253" s="72"/>
      <c r="AM253" s="72">
        <v>1</v>
      </c>
      <c r="AN253" s="79" t="s">
        <v>8989</v>
      </c>
    </row>
    <row r="254" spans="1:40" x14ac:dyDescent="0.15">
      <c r="A254" s="79">
        <v>253</v>
      </c>
      <c r="B254" s="72" t="s">
        <v>176</v>
      </c>
      <c r="C254" s="72" t="s">
        <v>9086</v>
      </c>
      <c r="D254" s="72">
        <v>56.432873999999998</v>
      </c>
      <c r="E254" s="72">
        <v>10.790322</v>
      </c>
      <c r="F254" s="72" t="s">
        <v>1600</v>
      </c>
      <c r="G254" s="72" t="s">
        <v>17</v>
      </c>
      <c r="H254" s="72" t="s">
        <v>18</v>
      </c>
      <c r="I254" s="79">
        <v>2900</v>
      </c>
      <c r="J254" s="79">
        <v>2550</v>
      </c>
      <c r="K254" s="79">
        <f t="shared" si="20"/>
        <v>2725</v>
      </c>
      <c r="L254" s="72"/>
      <c r="M254" s="79"/>
      <c r="N254" s="79">
        <v>4366</v>
      </c>
      <c r="O254" s="72" t="s">
        <v>9149</v>
      </c>
      <c r="P254" s="81" t="s">
        <v>5445</v>
      </c>
      <c r="Q254" s="72" t="s">
        <v>2427</v>
      </c>
      <c r="R254" s="72" t="s">
        <v>9004</v>
      </c>
      <c r="S254" s="72">
        <v>3.6</v>
      </c>
      <c r="T254" s="72" t="s">
        <v>5346</v>
      </c>
      <c r="U254" s="72"/>
      <c r="V254" s="72"/>
      <c r="W254" s="72" t="s">
        <v>8992</v>
      </c>
      <c r="X254" s="78">
        <v>0.86</v>
      </c>
      <c r="Y254" s="78">
        <v>-6.57</v>
      </c>
      <c r="Z254" s="78">
        <v>8.3800000000000008</v>
      </c>
      <c r="AA254" s="72"/>
      <c r="AB254" s="78">
        <v>42.95</v>
      </c>
      <c r="AC254" s="78">
        <v>16.48</v>
      </c>
      <c r="AD254" s="72"/>
      <c r="AE254" s="78">
        <f t="shared" si="24"/>
        <v>3.0405542071197416</v>
      </c>
      <c r="AF254" s="72"/>
      <c r="AG254" s="72"/>
      <c r="AH254" s="72" t="s">
        <v>8992</v>
      </c>
      <c r="AI254" s="72">
        <v>1</v>
      </c>
      <c r="AJ254" s="72"/>
      <c r="AK254" s="72" t="s">
        <v>9087</v>
      </c>
      <c r="AL254" s="72"/>
      <c r="AM254" s="72">
        <v>1</v>
      </c>
      <c r="AN254" s="79" t="s">
        <v>8989</v>
      </c>
    </row>
    <row r="255" spans="1:40" x14ac:dyDescent="0.15">
      <c r="A255" s="79">
        <v>254</v>
      </c>
      <c r="B255" s="72" t="s">
        <v>176</v>
      </c>
      <c r="C255" s="72" t="s">
        <v>9086</v>
      </c>
      <c r="D255" s="72">
        <v>56.432873999999998</v>
      </c>
      <c r="E255" s="72">
        <v>10.790322</v>
      </c>
      <c r="F255" s="72" t="s">
        <v>1600</v>
      </c>
      <c r="G255" s="72" t="s">
        <v>17</v>
      </c>
      <c r="H255" s="72" t="s">
        <v>18</v>
      </c>
      <c r="I255" s="79">
        <v>2900</v>
      </c>
      <c r="J255" s="79">
        <v>2550</v>
      </c>
      <c r="K255" s="79">
        <f t="shared" si="20"/>
        <v>2725</v>
      </c>
      <c r="L255" s="72"/>
      <c r="M255" s="79"/>
      <c r="N255" s="79">
        <v>4367</v>
      </c>
      <c r="O255" s="72" t="s">
        <v>9062</v>
      </c>
      <c r="P255" s="81" t="s">
        <v>9063</v>
      </c>
      <c r="Q255" s="72" t="s">
        <v>2406</v>
      </c>
      <c r="R255" s="72" t="s">
        <v>8985</v>
      </c>
      <c r="S255" s="72">
        <v>3.6</v>
      </c>
      <c r="T255" s="72" t="s">
        <v>5346</v>
      </c>
      <c r="U255" s="72"/>
      <c r="V255" s="72"/>
      <c r="W255" s="72" t="s">
        <v>8992</v>
      </c>
      <c r="X255" s="78">
        <v>0.91</v>
      </c>
      <c r="Y255" s="78">
        <v>-13.4</v>
      </c>
      <c r="Z255" s="78">
        <v>10.07</v>
      </c>
      <c r="AA255" s="72"/>
      <c r="AB255" s="78">
        <v>43.15</v>
      </c>
      <c r="AC255" s="78">
        <v>16.22</v>
      </c>
      <c r="AD255" s="72"/>
      <c r="AE255" s="78">
        <f t="shared" si="24"/>
        <v>3.1036785861076859</v>
      </c>
      <c r="AF255" s="72"/>
      <c r="AG255" s="72"/>
      <c r="AH255" s="72" t="s">
        <v>8992</v>
      </c>
      <c r="AI255" s="72">
        <v>1</v>
      </c>
      <c r="AJ255" s="72"/>
      <c r="AK255" s="72" t="s">
        <v>9087</v>
      </c>
      <c r="AL255" s="72"/>
      <c r="AM255" s="72">
        <v>1</v>
      </c>
      <c r="AN255" s="79" t="s">
        <v>8989</v>
      </c>
    </row>
    <row r="256" spans="1:40" x14ac:dyDescent="0.15">
      <c r="A256" s="79">
        <v>255</v>
      </c>
      <c r="B256" s="72" t="s">
        <v>176</v>
      </c>
      <c r="C256" s="72" t="s">
        <v>9086</v>
      </c>
      <c r="D256" s="72">
        <v>56.432873999999998</v>
      </c>
      <c r="E256" s="72">
        <v>10.790322</v>
      </c>
      <c r="F256" s="72" t="s">
        <v>1600</v>
      </c>
      <c r="G256" s="72" t="s">
        <v>17</v>
      </c>
      <c r="H256" s="72" t="s">
        <v>18</v>
      </c>
      <c r="I256" s="79">
        <v>2900</v>
      </c>
      <c r="J256" s="79">
        <v>2550</v>
      </c>
      <c r="K256" s="79">
        <f t="shared" si="20"/>
        <v>2725</v>
      </c>
      <c r="L256" s="72"/>
      <c r="M256" s="79"/>
      <c r="N256" s="79">
        <v>4368</v>
      </c>
      <c r="O256" s="72" t="s">
        <v>9323</v>
      </c>
      <c r="P256" s="81" t="s">
        <v>9324</v>
      </c>
      <c r="Q256" s="72" t="s">
        <v>2416</v>
      </c>
      <c r="R256" s="72" t="s">
        <v>9004</v>
      </c>
      <c r="S256" s="72">
        <v>3.5</v>
      </c>
      <c r="T256" s="72" t="s">
        <v>5346</v>
      </c>
      <c r="U256" s="72"/>
      <c r="V256" s="72"/>
      <c r="W256" s="72" t="s">
        <v>8992</v>
      </c>
      <c r="X256" s="78">
        <v>1.03</v>
      </c>
      <c r="Y256" s="78">
        <v>-11.29</v>
      </c>
      <c r="Z256" s="78">
        <v>11.66</v>
      </c>
      <c r="AA256" s="72"/>
      <c r="AB256" s="78">
        <v>41.22</v>
      </c>
      <c r="AC256" s="78">
        <v>15.55</v>
      </c>
      <c r="AD256" s="72"/>
      <c r="AE256" s="78">
        <f t="shared" si="24"/>
        <v>3.0926045016077168</v>
      </c>
      <c r="AF256" s="72"/>
      <c r="AG256" s="72"/>
      <c r="AH256" s="72" t="s">
        <v>8992</v>
      </c>
      <c r="AI256" s="72">
        <v>1</v>
      </c>
      <c r="AJ256" s="72"/>
      <c r="AK256" s="72" t="s">
        <v>9087</v>
      </c>
      <c r="AL256" s="72"/>
      <c r="AM256" s="72">
        <v>1</v>
      </c>
      <c r="AN256" s="79" t="s">
        <v>8989</v>
      </c>
    </row>
    <row r="257" spans="1:40" x14ac:dyDescent="0.15">
      <c r="A257" s="79">
        <v>256</v>
      </c>
      <c r="B257" s="72" t="s">
        <v>176</v>
      </c>
      <c r="C257" s="72" t="s">
        <v>9086</v>
      </c>
      <c r="D257" s="72">
        <v>56.432873999999998</v>
      </c>
      <c r="E257" s="72">
        <v>10.790322</v>
      </c>
      <c r="F257" s="72" t="s">
        <v>1600</v>
      </c>
      <c r="G257" s="72" t="s">
        <v>17</v>
      </c>
      <c r="H257" s="72" t="s">
        <v>18</v>
      </c>
      <c r="I257" s="79">
        <v>2900</v>
      </c>
      <c r="J257" s="79">
        <v>2550</v>
      </c>
      <c r="K257" s="79">
        <f t="shared" si="20"/>
        <v>2725</v>
      </c>
      <c r="L257" s="72"/>
      <c r="M257" s="79"/>
      <c r="N257" s="79">
        <v>4369</v>
      </c>
      <c r="O257" s="72" t="s">
        <v>9118</v>
      </c>
      <c r="P257" s="72"/>
      <c r="Q257" s="72" t="s">
        <v>2398</v>
      </c>
      <c r="R257" s="72" t="s">
        <v>9004</v>
      </c>
      <c r="S257" s="72">
        <v>4.0999999999999996</v>
      </c>
      <c r="T257" s="72" t="s">
        <v>5346</v>
      </c>
      <c r="U257" s="72"/>
      <c r="V257" s="72"/>
      <c r="W257" s="72" t="s">
        <v>8992</v>
      </c>
      <c r="X257" s="78">
        <v>1.1499999999999999</v>
      </c>
      <c r="Y257" s="78">
        <v>-9.81</v>
      </c>
      <c r="Z257" s="78">
        <v>9.94</v>
      </c>
      <c r="AA257" s="72"/>
      <c r="AB257" s="78">
        <v>32.700000000000003</v>
      </c>
      <c r="AC257" s="78">
        <v>12.01</v>
      </c>
      <c r="AD257" s="72"/>
      <c r="AE257" s="78">
        <f t="shared" si="24"/>
        <v>3.1765195670274777</v>
      </c>
      <c r="AF257" s="72"/>
      <c r="AG257" s="72"/>
      <c r="AH257" s="72" t="s">
        <v>8992</v>
      </c>
      <c r="AI257" s="72">
        <v>1</v>
      </c>
      <c r="AJ257" s="72"/>
      <c r="AK257" s="72" t="s">
        <v>9087</v>
      </c>
      <c r="AL257" s="72"/>
      <c r="AM257" s="72">
        <v>1</v>
      </c>
      <c r="AN257" s="79" t="s">
        <v>8989</v>
      </c>
    </row>
    <row r="258" spans="1:40" x14ac:dyDescent="0.15">
      <c r="A258" s="79">
        <v>257</v>
      </c>
      <c r="B258" s="72" t="s">
        <v>176</v>
      </c>
      <c r="C258" s="72" t="s">
        <v>9086</v>
      </c>
      <c r="D258" s="72">
        <v>56.432873999999998</v>
      </c>
      <c r="E258" s="72">
        <v>10.790322</v>
      </c>
      <c r="F258" s="72" t="s">
        <v>1600</v>
      </c>
      <c r="G258" s="72" t="s">
        <v>17</v>
      </c>
      <c r="H258" s="72" t="s">
        <v>18</v>
      </c>
      <c r="I258" s="79">
        <v>2900</v>
      </c>
      <c r="J258" s="79">
        <v>2550</v>
      </c>
      <c r="K258" s="79">
        <f t="shared" ref="K258:K321" si="25">MEDIAN(I258:J258)</f>
        <v>2725</v>
      </c>
      <c r="L258" s="72"/>
      <c r="M258" s="79"/>
      <c r="N258" s="79">
        <v>4370</v>
      </c>
      <c r="O258" s="72" t="s">
        <v>9519</v>
      </c>
      <c r="P258" s="81" t="s">
        <v>11116</v>
      </c>
      <c r="Q258" s="72" t="s">
        <v>2424</v>
      </c>
      <c r="R258" s="72" t="s">
        <v>9004</v>
      </c>
      <c r="S258" s="72">
        <v>2.5</v>
      </c>
      <c r="T258" s="72" t="s">
        <v>5346</v>
      </c>
      <c r="U258" s="72"/>
      <c r="V258" s="72"/>
      <c r="W258" s="72" t="s">
        <v>8992</v>
      </c>
      <c r="X258" s="78">
        <v>0.93</v>
      </c>
      <c r="Y258" s="78">
        <v>-8.9499999999999993</v>
      </c>
      <c r="Z258" s="78">
        <v>6.29</v>
      </c>
      <c r="AA258" s="72"/>
      <c r="AB258" s="78">
        <v>41.38</v>
      </c>
      <c r="AC258" s="78">
        <v>16.09</v>
      </c>
      <c r="AD258" s="72"/>
      <c r="AE258" s="78">
        <f t="shared" si="24"/>
        <v>3.0004143360265179</v>
      </c>
      <c r="AF258" s="72"/>
      <c r="AG258" s="72"/>
      <c r="AH258" s="72" t="s">
        <v>8992</v>
      </c>
      <c r="AI258" s="72">
        <v>1</v>
      </c>
      <c r="AJ258" s="72"/>
      <c r="AK258" s="72" t="s">
        <v>9087</v>
      </c>
      <c r="AL258" s="72"/>
      <c r="AM258" s="72">
        <v>1</v>
      </c>
      <c r="AN258" s="79" t="s">
        <v>8989</v>
      </c>
    </row>
    <row r="259" spans="1:40" x14ac:dyDescent="0.15">
      <c r="A259" s="79">
        <v>258</v>
      </c>
      <c r="B259" s="72" t="s">
        <v>176</v>
      </c>
      <c r="C259" s="72" t="s">
        <v>9086</v>
      </c>
      <c r="D259" s="72">
        <v>56.432873999999998</v>
      </c>
      <c r="E259" s="72">
        <v>10.790322</v>
      </c>
      <c r="F259" s="72" t="s">
        <v>1600</v>
      </c>
      <c r="G259" s="72" t="s">
        <v>17</v>
      </c>
      <c r="H259" s="72" t="s">
        <v>18</v>
      </c>
      <c r="I259" s="79">
        <v>2900</v>
      </c>
      <c r="J259" s="79">
        <v>2550</v>
      </c>
      <c r="K259" s="79">
        <f t="shared" si="25"/>
        <v>2725</v>
      </c>
      <c r="L259" s="72"/>
      <c r="M259" s="79"/>
      <c r="N259" s="79">
        <v>4371</v>
      </c>
      <c r="O259" s="72" t="s">
        <v>9642</v>
      </c>
      <c r="P259" s="72"/>
      <c r="Q259" s="72" t="s">
        <v>2428</v>
      </c>
      <c r="R259" s="72" t="s">
        <v>9004</v>
      </c>
      <c r="S259" s="72">
        <v>3.4</v>
      </c>
      <c r="T259" s="72" t="s">
        <v>5346</v>
      </c>
      <c r="U259" s="78"/>
      <c r="V259" s="72"/>
      <c r="W259" s="72" t="s">
        <v>8992</v>
      </c>
      <c r="X259" s="78">
        <v>0.96</v>
      </c>
      <c r="Y259" s="78">
        <v>-8.0299999999999994</v>
      </c>
      <c r="Z259" s="78">
        <v>9.27</v>
      </c>
      <c r="AA259" s="72"/>
      <c r="AB259" s="78">
        <v>43.38</v>
      </c>
      <c r="AC259" s="78">
        <v>16.989999999999998</v>
      </c>
      <c r="AD259" s="72"/>
      <c r="AE259" s="78">
        <f t="shared" si="24"/>
        <v>2.978811065332549</v>
      </c>
      <c r="AF259" s="72"/>
      <c r="AG259" s="72"/>
      <c r="AH259" s="72" t="s">
        <v>8992</v>
      </c>
      <c r="AI259" s="72">
        <v>1</v>
      </c>
      <c r="AJ259" s="72"/>
      <c r="AK259" s="72" t="s">
        <v>9087</v>
      </c>
      <c r="AL259" s="72"/>
      <c r="AM259" s="72">
        <v>1</v>
      </c>
      <c r="AN259" s="79" t="s">
        <v>8989</v>
      </c>
    </row>
    <row r="260" spans="1:40" x14ac:dyDescent="0.15">
      <c r="A260" s="79">
        <v>259</v>
      </c>
      <c r="B260" s="72" t="s">
        <v>176</v>
      </c>
      <c r="C260" s="72" t="s">
        <v>9086</v>
      </c>
      <c r="D260" s="72">
        <v>56.432873999999998</v>
      </c>
      <c r="E260" s="72">
        <v>10.790322</v>
      </c>
      <c r="F260" s="72" t="s">
        <v>1600</v>
      </c>
      <c r="G260" s="72" t="s">
        <v>17</v>
      </c>
      <c r="H260" s="72" t="s">
        <v>18</v>
      </c>
      <c r="I260" s="79">
        <v>2900</v>
      </c>
      <c r="J260" s="79">
        <v>2550</v>
      </c>
      <c r="K260" s="79">
        <f t="shared" si="25"/>
        <v>2725</v>
      </c>
      <c r="L260" s="72"/>
      <c r="M260" s="79"/>
      <c r="N260" s="79">
        <v>4372</v>
      </c>
      <c r="O260" s="72" t="s">
        <v>9118</v>
      </c>
      <c r="P260" s="72"/>
      <c r="Q260" s="72" t="s">
        <v>2398</v>
      </c>
      <c r="R260" s="72" t="s">
        <v>9004</v>
      </c>
      <c r="S260" s="72">
        <v>4.0999999999999996</v>
      </c>
      <c r="T260" s="72" t="s">
        <v>5346</v>
      </c>
      <c r="U260" s="78"/>
      <c r="V260" s="72"/>
      <c r="W260" s="72" t="s">
        <v>8992</v>
      </c>
      <c r="X260" s="78">
        <v>0.97</v>
      </c>
      <c r="Y260" s="78">
        <v>-7.95</v>
      </c>
      <c r="Z260" s="78">
        <v>10.67</v>
      </c>
      <c r="AA260" s="72"/>
      <c r="AB260" s="78">
        <v>40.799999999999997</v>
      </c>
      <c r="AC260" s="78">
        <v>15.68</v>
      </c>
      <c r="AD260" s="72"/>
      <c r="AE260" s="78">
        <f t="shared" si="24"/>
        <v>3.035714285714286</v>
      </c>
      <c r="AF260" s="72"/>
      <c r="AG260" s="72"/>
      <c r="AH260" s="72" t="s">
        <v>8992</v>
      </c>
      <c r="AI260" s="72">
        <v>1</v>
      </c>
      <c r="AJ260" s="72"/>
      <c r="AK260" s="72" t="s">
        <v>9087</v>
      </c>
      <c r="AL260" s="72"/>
      <c r="AM260" s="72">
        <v>1</v>
      </c>
      <c r="AN260" s="79" t="s">
        <v>8989</v>
      </c>
    </row>
    <row r="261" spans="1:40" x14ac:dyDescent="0.15">
      <c r="A261" s="79">
        <v>260</v>
      </c>
      <c r="B261" s="72" t="s">
        <v>176</v>
      </c>
      <c r="C261" s="72" t="s">
        <v>9086</v>
      </c>
      <c r="D261" s="72">
        <v>56.432873999999998</v>
      </c>
      <c r="E261" s="72">
        <v>10.790322</v>
      </c>
      <c r="F261" s="72" t="s">
        <v>1600</v>
      </c>
      <c r="G261" s="72" t="s">
        <v>17</v>
      </c>
      <c r="H261" s="72" t="s">
        <v>18</v>
      </c>
      <c r="I261" s="79">
        <v>2900</v>
      </c>
      <c r="J261" s="79">
        <v>2550</v>
      </c>
      <c r="K261" s="79">
        <f t="shared" si="25"/>
        <v>2725</v>
      </c>
      <c r="L261" s="72"/>
      <c r="M261" s="79"/>
      <c r="N261" s="79">
        <v>4373</v>
      </c>
      <c r="O261" s="72" t="s">
        <v>9181</v>
      </c>
      <c r="Q261" s="72" t="s">
        <v>2400</v>
      </c>
      <c r="R261" s="72" t="s">
        <v>9004</v>
      </c>
      <c r="S261" s="72">
        <v>3.2</v>
      </c>
      <c r="T261" s="72" t="s">
        <v>5346</v>
      </c>
      <c r="V261" s="72"/>
      <c r="W261" s="72" t="s">
        <v>8992</v>
      </c>
      <c r="X261" s="78">
        <v>0.87</v>
      </c>
      <c r="Y261" s="78">
        <v>-8.52</v>
      </c>
      <c r="Z261" s="78">
        <v>7.19</v>
      </c>
      <c r="AA261" s="72"/>
      <c r="AB261" s="78">
        <v>42.07</v>
      </c>
      <c r="AC261" s="78">
        <v>16.100000000000001</v>
      </c>
      <c r="AD261" s="72"/>
      <c r="AE261" s="78">
        <f t="shared" si="24"/>
        <v>3.0485507246376806</v>
      </c>
      <c r="AF261" s="72"/>
      <c r="AG261" s="72"/>
      <c r="AH261" s="72" t="s">
        <v>8992</v>
      </c>
      <c r="AI261" s="72">
        <v>1</v>
      </c>
      <c r="AJ261" s="72"/>
      <c r="AK261" s="72" t="s">
        <v>9087</v>
      </c>
      <c r="AL261" s="72"/>
      <c r="AM261" s="72">
        <v>1</v>
      </c>
      <c r="AN261" s="79" t="s">
        <v>8989</v>
      </c>
    </row>
    <row r="262" spans="1:40" x14ac:dyDescent="0.15">
      <c r="A262" s="79">
        <v>261</v>
      </c>
      <c r="B262" s="72" t="s">
        <v>176</v>
      </c>
      <c r="C262" s="72" t="s">
        <v>9086</v>
      </c>
      <c r="D262" s="72">
        <v>56.432873999999998</v>
      </c>
      <c r="E262" s="72">
        <v>10.790322</v>
      </c>
      <c r="F262" s="72" t="s">
        <v>1600</v>
      </c>
      <c r="G262" s="72" t="s">
        <v>17</v>
      </c>
      <c r="H262" s="72" t="s">
        <v>18</v>
      </c>
      <c r="I262" s="79">
        <v>2900</v>
      </c>
      <c r="J262" s="79">
        <v>2550</v>
      </c>
      <c r="K262" s="79">
        <f t="shared" si="25"/>
        <v>2725</v>
      </c>
      <c r="L262" s="72"/>
      <c r="M262" s="79"/>
      <c r="N262" s="79">
        <v>4374</v>
      </c>
      <c r="O262" s="72" t="s">
        <v>9149</v>
      </c>
      <c r="P262" s="81" t="s">
        <v>5445</v>
      </c>
      <c r="Q262" s="72" t="s">
        <v>2427</v>
      </c>
      <c r="R262" s="72" t="s">
        <v>9004</v>
      </c>
      <c r="S262" s="72">
        <v>3.6</v>
      </c>
      <c r="T262" s="72" t="s">
        <v>5346</v>
      </c>
      <c r="V262" s="72"/>
      <c r="W262" s="72" t="s">
        <v>8992</v>
      </c>
      <c r="X262" s="78">
        <v>0.9</v>
      </c>
      <c r="Y262" s="78">
        <v>-5.91</v>
      </c>
      <c r="Z262" s="78">
        <v>7.46</v>
      </c>
      <c r="AA262" s="72"/>
      <c r="AB262" s="78">
        <v>45.1</v>
      </c>
      <c r="AC262" s="78">
        <v>17.37</v>
      </c>
      <c r="AD262" s="72"/>
      <c r="AE262" s="78">
        <f t="shared" si="24"/>
        <v>3.0291690654384955</v>
      </c>
      <c r="AF262" s="72"/>
      <c r="AG262" s="72"/>
      <c r="AH262" s="72" t="s">
        <v>8992</v>
      </c>
      <c r="AI262" s="72">
        <v>1</v>
      </c>
      <c r="AJ262" s="72"/>
      <c r="AK262" s="72" t="s">
        <v>9087</v>
      </c>
      <c r="AL262" s="72"/>
      <c r="AM262" s="72">
        <v>1</v>
      </c>
      <c r="AN262" s="79" t="s">
        <v>8989</v>
      </c>
    </row>
    <row r="263" spans="1:40" x14ac:dyDescent="0.15">
      <c r="A263" s="79">
        <v>262</v>
      </c>
      <c r="B263" s="72" t="s">
        <v>176</v>
      </c>
      <c r="C263" s="72" t="s">
        <v>9086</v>
      </c>
      <c r="D263" s="72">
        <v>56.432873999999998</v>
      </c>
      <c r="E263" s="72">
        <v>10.790322</v>
      </c>
      <c r="F263" s="72" t="s">
        <v>1600</v>
      </c>
      <c r="G263" s="72" t="s">
        <v>17</v>
      </c>
      <c r="H263" s="72" t="s">
        <v>18</v>
      </c>
      <c r="I263" s="79">
        <v>2900</v>
      </c>
      <c r="J263" s="79">
        <v>2550</v>
      </c>
      <c r="K263" s="79">
        <f t="shared" si="25"/>
        <v>2725</v>
      </c>
      <c r="L263" s="72"/>
      <c r="M263" s="79"/>
      <c r="N263" s="79">
        <v>4375</v>
      </c>
      <c r="O263" s="72" t="s">
        <v>9325</v>
      </c>
      <c r="P263" s="81" t="s">
        <v>9326</v>
      </c>
      <c r="Q263" s="72" t="s">
        <v>2404</v>
      </c>
      <c r="R263" s="72" t="s">
        <v>8985</v>
      </c>
      <c r="S263" s="72">
        <v>4.2</v>
      </c>
      <c r="T263" s="72" t="s">
        <v>5346</v>
      </c>
      <c r="V263" s="72"/>
      <c r="W263" s="72" t="s">
        <v>8992</v>
      </c>
      <c r="X263" s="78">
        <v>1.04</v>
      </c>
      <c r="Y263" s="78">
        <v>-13.84</v>
      </c>
      <c r="Z263" s="78">
        <v>11.36</v>
      </c>
      <c r="AA263" s="72"/>
      <c r="AB263" s="78">
        <v>43.83</v>
      </c>
      <c r="AC263" s="78">
        <v>16.940000000000001</v>
      </c>
      <c r="AD263" s="72"/>
      <c r="AE263" s="78">
        <f t="shared" si="24"/>
        <v>3.0185950413223139</v>
      </c>
      <c r="AF263" s="72"/>
      <c r="AG263" s="72"/>
      <c r="AH263" s="72" t="s">
        <v>8992</v>
      </c>
      <c r="AI263" s="72">
        <v>1</v>
      </c>
      <c r="AJ263" s="72"/>
      <c r="AK263" s="72" t="s">
        <v>9087</v>
      </c>
      <c r="AL263" s="72"/>
      <c r="AM263" s="72">
        <v>1</v>
      </c>
      <c r="AN263" s="79" t="s">
        <v>8989</v>
      </c>
    </row>
    <row r="264" spans="1:40" x14ac:dyDescent="0.15">
      <c r="A264" s="79">
        <v>263</v>
      </c>
      <c r="B264" s="72" t="s">
        <v>176</v>
      </c>
      <c r="C264" s="72" t="s">
        <v>9086</v>
      </c>
      <c r="D264" s="72">
        <v>56.432873999999998</v>
      </c>
      <c r="E264" s="72">
        <v>10.790322</v>
      </c>
      <c r="F264" s="72" t="s">
        <v>1600</v>
      </c>
      <c r="G264" s="72" t="s">
        <v>17</v>
      </c>
      <c r="H264" s="72" t="s">
        <v>18</v>
      </c>
      <c r="I264" s="79">
        <v>2900</v>
      </c>
      <c r="J264" s="79">
        <v>2550</v>
      </c>
      <c r="K264" s="79">
        <f t="shared" si="25"/>
        <v>2725</v>
      </c>
      <c r="L264" s="72"/>
      <c r="M264" s="79"/>
      <c r="N264" s="79">
        <v>4376</v>
      </c>
      <c r="O264" s="72" t="s">
        <v>9395</v>
      </c>
      <c r="P264" s="81" t="s">
        <v>9396</v>
      </c>
      <c r="Q264" s="72" t="s">
        <v>2403</v>
      </c>
      <c r="R264" s="72" t="s">
        <v>2442</v>
      </c>
      <c r="S264" s="72">
        <v>4.2</v>
      </c>
      <c r="T264" s="72" t="s">
        <v>5346</v>
      </c>
      <c r="V264" s="72"/>
      <c r="W264" s="72" t="s">
        <v>8992</v>
      </c>
      <c r="X264" s="78">
        <v>1.1200000000000001</v>
      </c>
      <c r="Y264" s="78">
        <v>-12.63</v>
      </c>
      <c r="Z264" s="78">
        <v>10.79</v>
      </c>
      <c r="AA264" s="72"/>
      <c r="AB264" s="78">
        <v>45.7</v>
      </c>
      <c r="AC264" s="78">
        <v>18.04</v>
      </c>
      <c r="AD264" s="72"/>
      <c r="AE264" s="78">
        <f t="shared" ref="AE264:AE295" si="26">AB264/AC264*14/12</f>
        <v>2.955469327420547</v>
      </c>
      <c r="AF264" s="72"/>
      <c r="AG264" s="72"/>
      <c r="AH264" s="72" t="s">
        <v>8992</v>
      </c>
      <c r="AI264" s="72">
        <v>1</v>
      </c>
      <c r="AJ264" s="72"/>
      <c r="AK264" s="72" t="s">
        <v>9087</v>
      </c>
      <c r="AL264" s="72"/>
      <c r="AM264" s="72">
        <v>1</v>
      </c>
      <c r="AN264" s="79" t="s">
        <v>8989</v>
      </c>
    </row>
    <row r="265" spans="1:40" x14ac:dyDescent="0.15">
      <c r="A265" s="79">
        <v>264</v>
      </c>
      <c r="B265" s="72" t="s">
        <v>176</v>
      </c>
      <c r="C265" s="72" t="s">
        <v>9086</v>
      </c>
      <c r="D265" s="72">
        <v>56.432873999999998</v>
      </c>
      <c r="E265" s="72">
        <v>10.790322</v>
      </c>
      <c r="F265" s="72" t="s">
        <v>1600</v>
      </c>
      <c r="G265" s="72" t="s">
        <v>17</v>
      </c>
      <c r="H265" s="72" t="s">
        <v>18</v>
      </c>
      <c r="I265" s="79">
        <v>2900</v>
      </c>
      <c r="J265" s="79">
        <v>2550</v>
      </c>
      <c r="K265" s="79">
        <f t="shared" si="25"/>
        <v>2725</v>
      </c>
      <c r="L265" s="72"/>
      <c r="M265" s="79"/>
      <c r="N265" s="79">
        <v>4377</v>
      </c>
      <c r="O265" s="70" t="s">
        <v>9323</v>
      </c>
      <c r="P265" s="81" t="s">
        <v>9324</v>
      </c>
      <c r="Q265" s="70" t="s">
        <v>2416</v>
      </c>
      <c r="R265" s="72" t="s">
        <v>9004</v>
      </c>
      <c r="S265" s="72">
        <v>3.5</v>
      </c>
      <c r="T265" s="72" t="s">
        <v>5346</v>
      </c>
      <c r="V265" s="72"/>
      <c r="W265" s="72" t="s">
        <v>8992</v>
      </c>
      <c r="X265" s="78">
        <v>1.0900000000000001</v>
      </c>
      <c r="Y265" s="78">
        <v>-10.76</v>
      </c>
      <c r="Z265" s="78">
        <v>11.41</v>
      </c>
      <c r="AA265" s="72"/>
      <c r="AB265" s="78">
        <v>42.88</v>
      </c>
      <c r="AC265" s="78">
        <v>16.79</v>
      </c>
      <c r="AD265" s="72"/>
      <c r="AE265" s="78">
        <f t="shared" si="26"/>
        <v>2.9795513202302963</v>
      </c>
      <c r="AF265" s="72"/>
      <c r="AG265" s="72"/>
      <c r="AH265" s="72" t="s">
        <v>8992</v>
      </c>
      <c r="AI265" s="72">
        <v>1</v>
      </c>
      <c r="AJ265" s="72"/>
      <c r="AK265" s="72" t="s">
        <v>9087</v>
      </c>
      <c r="AL265" s="72"/>
      <c r="AM265" s="72">
        <v>1</v>
      </c>
      <c r="AN265" s="79" t="s">
        <v>8989</v>
      </c>
    </row>
    <row r="266" spans="1:40" x14ac:dyDescent="0.15">
      <c r="A266" s="79">
        <v>265</v>
      </c>
      <c r="B266" s="72" t="s">
        <v>176</v>
      </c>
      <c r="C266" s="72" t="s">
        <v>9086</v>
      </c>
      <c r="D266" s="72">
        <v>56.432873999999998</v>
      </c>
      <c r="E266" s="72">
        <v>10.790322</v>
      </c>
      <c r="F266" s="72" t="s">
        <v>1600</v>
      </c>
      <c r="G266" s="72" t="s">
        <v>17</v>
      </c>
      <c r="H266" s="72" t="s">
        <v>18</v>
      </c>
      <c r="I266" s="79">
        <v>2900</v>
      </c>
      <c r="J266" s="79">
        <v>2550</v>
      </c>
      <c r="K266" s="79">
        <f t="shared" si="25"/>
        <v>2725</v>
      </c>
      <c r="L266" s="72"/>
      <c r="M266" s="79"/>
      <c r="N266" s="79">
        <v>4378</v>
      </c>
      <c r="O266" s="72" t="s">
        <v>9149</v>
      </c>
      <c r="P266" s="81" t="s">
        <v>5445</v>
      </c>
      <c r="Q266" s="72" t="s">
        <v>2427</v>
      </c>
      <c r="R266" s="72" t="s">
        <v>9004</v>
      </c>
      <c r="S266" s="72">
        <v>3.6</v>
      </c>
      <c r="T266" s="72" t="s">
        <v>5346</v>
      </c>
      <c r="V266" s="72"/>
      <c r="W266" s="72" t="s">
        <v>8992</v>
      </c>
      <c r="X266" s="78">
        <v>0.98</v>
      </c>
      <c r="Y266" s="78">
        <v>-8.01</v>
      </c>
      <c r="Z266" s="78">
        <v>6.69</v>
      </c>
      <c r="AA266" s="72"/>
      <c r="AB266" s="78">
        <v>43.75</v>
      </c>
      <c r="AC266" s="78">
        <v>17.420000000000002</v>
      </c>
      <c r="AD266" s="72"/>
      <c r="AE266" s="78">
        <f t="shared" si="26"/>
        <v>2.9300612323000377</v>
      </c>
      <c r="AF266" s="72"/>
      <c r="AG266" s="72"/>
      <c r="AH266" s="72" t="s">
        <v>8992</v>
      </c>
      <c r="AI266" s="72">
        <v>1</v>
      </c>
      <c r="AJ266" s="72"/>
      <c r="AK266" s="72" t="s">
        <v>9087</v>
      </c>
      <c r="AL266" s="72"/>
      <c r="AM266" s="72">
        <v>1</v>
      </c>
      <c r="AN266" s="79" t="s">
        <v>8989</v>
      </c>
    </row>
    <row r="267" spans="1:40" x14ac:dyDescent="0.15">
      <c r="A267" s="79">
        <v>266</v>
      </c>
      <c r="B267" s="72" t="s">
        <v>176</v>
      </c>
      <c r="C267" s="72" t="s">
        <v>9086</v>
      </c>
      <c r="D267" s="72">
        <v>56.432873999999998</v>
      </c>
      <c r="E267" s="72">
        <v>10.790322</v>
      </c>
      <c r="F267" s="72" t="s">
        <v>1600</v>
      </c>
      <c r="G267" s="72" t="s">
        <v>17</v>
      </c>
      <c r="H267" s="72" t="s">
        <v>18</v>
      </c>
      <c r="I267" s="79">
        <v>2900</v>
      </c>
      <c r="J267" s="79">
        <v>2550</v>
      </c>
      <c r="K267" s="79">
        <f t="shared" si="25"/>
        <v>2725</v>
      </c>
      <c r="L267" s="72"/>
      <c r="M267" s="79"/>
      <c r="N267" s="79">
        <v>4379</v>
      </c>
      <c r="O267" s="72" t="s">
        <v>9642</v>
      </c>
      <c r="Q267" s="72" t="s">
        <v>2428</v>
      </c>
      <c r="R267" s="72" t="s">
        <v>9004</v>
      </c>
      <c r="S267" s="72">
        <v>3.4</v>
      </c>
      <c r="T267" s="72" t="s">
        <v>5346</v>
      </c>
      <c r="V267" s="72"/>
      <c r="W267" s="72" t="s">
        <v>8992</v>
      </c>
      <c r="X267" s="78">
        <v>0.88</v>
      </c>
      <c r="Y267" s="78">
        <v>-12.29</v>
      </c>
      <c r="Z267" s="78">
        <v>10.46</v>
      </c>
      <c r="AA267" s="72"/>
      <c r="AB267" s="78">
        <v>34.51</v>
      </c>
      <c r="AC267" s="78">
        <v>13.02</v>
      </c>
      <c r="AD267" s="72"/>
      <c r="AE267" s="78">
        <f t="shared" si="26"/>
        <v>3.0922939068100361</v>
      </c>
      <c r="AF267" s="72"/>
      <c r="AG267" s="72"/>
      <c r="AH267" s="72" t="s">
        <v>8992</v>
      </c>
      <c r="AI267" s="72">
        <v>1</v>
      </c>
      <c r="AJ267" s="72"/>
      <c r="AK267" s="72" t="s">
        <v>9087</v>
      </c>
      <c r="AL267" s="72"/>
      <c r="AM267" s="72">
        <v>1</v>
      </c>
      <c r="AN267" s="79" t="s">
        <v>8989</v>
      </c>
    </row>
    <row r="268" spans="1:40" x14ac:dyDescent="0.15">
      <c r="A268" s="79">
        <v>267</v>
      </c>
      <c r="B268" s="72" t="s">
        <v>176</v>
      </c>
      <c r="C268" s="72" t="s">
        <v>9086</v>
      </c>
      <c r="D268" s="72">
        <v>56.432873999999998</v>
      </c>
      <c r="E268" s="72">
        <v>10.790322</v>
      </c>
      <c r="F268" s="72" t="s">
        <v>1600</v>
      </c>
      <c r="G268" s="72" t="s">
        <v>17</v>
      </c>
      <c r="H268" s="72" t="s">
        <v>18</v>
      </c>
      <c r="I268" s="79">
        <v>2900</v>
      </c>
      <c r="J268" s="79">
        <v>2550</v>
      </c>
      <c r="K268" s="79">
        <f t="shared" si="25"/>
        <v>2725</v>
      </c>
      <c r="L268" s="72"/>
      <c r="M268" s="79"/>
      <c r="N268" s="79">
        <v>4380</v>
      </c>
      <c r="O268" s="72" t="s">
        <v>9118</v>
      </c>
      <c r="Q268" s="72" t="s">
        <v>2398</v>
      </c>
      <c r="R268" s="70" t="s">
        <v>9004</v>
      </c>
      <c r="S268" s="72">
        <v>4.0999999999999996</v>
      </c>
      <c r="T268" s="72" t="s">
        <v>5346</v>
      </c>
      <c r="V268" s="72"/>
      <c r="W268" s="72" t="s">
        <v>8992</v>
      </c>
      <c r="X268" s="78">
        <v>0.87</v>
      </c>
      <c r="Y268" s="78">
        <v>-13.68</v>
      </c>
      <c r="Z268" s="78">
        <v>13.07</v>
      </c>
      <c r="AA268" s="72"/>
      <c r="AB268" s="78">
        <v>29.8</v>
      </c>
      <c r="AC268" s="78">
        <v>11.38</v>
      </c>
      <c r="AD268" s="72"/>
      <c r="AE268" s="78">
        <f t="shared" si="26"/>
        <v>3.0550673696543647</v>
      </c>
      <c r="AF268" s="72"/>
      <c r="AG268" s="72"/>
      <c r="AH268" s="72" t="s">
        <v>8992</v>
      </c>
      <c r="AI268" s="72">
        <v>1</v>
      </c>
      <c r="AJ268" s="72"/>
      <c r="AK268" s="72" t="s">
        <v>9087</v>
      </c>
      <c r="AL268" s="72"/>
      <c r="AM268" s="72">
        <v>1</v>
      </c>
      <c r="AN268" s="79" t="s">
        <v>8989</v>
      </c>
    </row>
    <row r="269" spans="1:40" x14ac:dyDescent="0.15">
      <c r="A269" s="79">
        <v>268</v>
      </c>
      <c r="B269" s="72" t="s">
        <v>176</v>
      </c>
      <c r="C269" s="72" t="s">
        <v>9086</v>
      </c>
      <c r="D269" s="72">
        <v>56.432873999999998</v>
      </c>
      <c r="E269" s="72">
        <v>10.790322</v>
      </c>
      <c r="F269" s="72" t="s">
        <v>1600</v>
      </c>
      <c r="G269" s="72" t="s">
        <v>17</v>
      </c>
      <c r="H269" s="72" t="s">
        <v>18</v>
      </c>
      <c r="I269" s="79">
        <v>2900</v>
      </c>
      <c r="J269" s="79">
        <v>2550</v>
      </c>
      <c r="K269" s="79">
        <f t="shared" si="25"/>
        <v>2725</v>
      </c>
      <c r="L269" s="72"/>
      <c r="M269" s="79"/>
      <c r="N269" s="79">
        <v>4381</v>
      </c>
      <c r="O269" s="72" t="s">
        <v>9181</v>
      </c>
      <c r="Q269" s="72" t="s">
        <v>2400</v>
      </c>
      <c r="R269" s="72" t="s">
        <v>9004</v>
      </c>
      <c r="S269" s="72">
        <v>3.2</v>
      </c>
      <c r="T269" s="72" t="s">
        <v>5346</v>
      </c>
      <c r="V269" s="72"/>
      <c r="W269" s="72" t="s">
        <v>8992</v>
      </c>
      <c r="X269" s="78">
        <v>0.88</v>
      </c>
      <c r="Y269" s="78">
        <v>-8.5500000000000007</v>
      </c>
      <c r="Z269" s="78">
        <v>6.68</v>
      </c>
      <c r="AA269" s="72"/>
      <c r="AB269" s="78">
        <v>36.68</v>
      </c>
      <c r="AC269" s="78">
        <v>14.02</v>
      </c>
      <c r="AD269" s="72"/>
      <c r="AE269" s="78">
        <f t="shared" si="26"/>
        <v>3.0523062291963861</v>
      </c>
      <c r="AF269" s="72"/>
      <c r="AG269" s="72"/>
      <c r="AH269" s="72" t="s">
        <v>8992</v>
      </c>
      <c r="AI269" s="72">
        <v>1</v>
      </c>
      <c r="AJ269" s="72"/>
      <c r="AK269" s="72" t="s">
        <v>9087</v>
      </c>
      <c r="AL269" s="72"/>
      <c r="AM269" s="72">
        <v>1</v>
      </c>
      <c r="AN269" s="79" t="s">
        <v>8989</v>
      </c>
    </row>
    <row r="270" spans="1:40" x14ac:dyDescent="0.15">
      <c r="A270" s="79">
        <v>269</v>
      </c>
      <c r="B270" s="72" t="s">
        <v>176</v>
      </c>
      <c r="C270" s="72" t="s">
        <v>9086</v>
      </c>
      <c r="D270" s="72">
        <v>56.432873999999998</v>
      </c>
      <c r="E270" s="72">
        <v>10.790322</v>
      </c>
      <c r="F270" s="72" t="s">
        <v>1600</v>
      </c>
      <c r="G270" s="72" t="s">
        <v>17</v>
      </c>
      <c r="H270" s="72" t="s">
        <v>18</v>
      </c>
      <c r="I270" s="79">
        <v>2900</v>
      </c>
      <c r="J270" s="79">
        <v>2550</v>
      </c>
      <c r="K270" s="79">
        <f t="shared" si="25"/>
        <v>2725</v>
      </c>
      <c r="L270" s="72"/>
      <c r="M270" s="79"/>
      <c r="N270" s="79">
        <v>4382</v>
      </c>
      <c r="O270" s="72" t="s">
        <v>9395</v>
      </c>
      <c r="P270" s="81" t="s">
        <v>9396</v>
      </c>
      <c r="Q270" s="72" t="s">
        <v>2403</v>
      </c>
      <c r="R270" s="72" t="s">
        <v>2442</v>
      </c>
      <c r="S270" s="72">
        <v>4.2</v>
      </c>
      <c r="T270" s="72" t="s">
        <v>5346</v>
      </c>
      <c r="V270" s="72"/>
      <c r="W270" s="72" t="s">
        <v>8992</v>
      </c>
      <c r="X270" s="78">
        <v>0.97</v>
      </c>
      <c r="Y270" s="78">
        <v>-10.93</v>
      </c>
      <c r="Z270" s="78">
        <v>10.3</v>
      </c>
      <c r="AA270" s="72"/>
      <c r="AB270" s="78">
        <v>45.12</v>
      </c>
      <c r="AC270" s="78">
        <v>17.510000000000002</v>
      </c>
      <c r="AD270" s="72"/>
      <c r="AE270" s="78">
        <f t="shared" si="26"/>
        <v>3.0062821245002858</v>
      </c>
      <c r="AF270" s="72"/>
      <c r="AG270" s="72"/>
      <c r="AH270" s="72" t="s">
        <v>8992</v>
      </c>
      <c r="AI270" s="72">
        <v>1</v>
      </c>
      <c r="AJ270" s="72"/>
      <c r="AK270" s="72" t="s">
        <v>9087</v>
      </c>
      <c r="AL270" s="72"/>
      <c r="AM270" s="72">
        <v>1</v>
      </c>
      <c r="AN270" s="79" t="s">
        <v>8989</v>
      </c>
    </row>
    <row r="271" spans="1:40" x14ac:dyDescent="0.15">
      <c r="A271" s="79">
        <v>270</v>
      </c>
      <c r="B271" s="72" t="s">
        <v>176</v>
      </c>
      <c r="C271" s="72" t="s">
        <v>9086</v>
      </c>
      <c r="D271" s="72">
        <v>56.432873999999998</v>
      </c>
      <c r="E271" s="72">
        <v>10.790322</v>
      </c>
      <c r="F271" s="72" t="s">
        <v>1600</v>
      </c>
      <c r="G271" s="72" t="s">
        <v>17</v>
      </c>
      <c r="H271" s="72" t="s">
        <v>18</v>
      </c>
      <c r="I271" s="79">
        <v>2900</v>
      </c>
      <c r="J271" s="79">
        <v>2550</v>
      </c>
      <c r="K271" s="79">
        <f t="shared" si="25"/>
        <v>2725</v>
      </c>
      <c r="L271" s="72"/>
      <c r="M271" s="79"/>
      <c r="N271" s="79">
        <v>4383</v>
      </c>
      <c r="O271" s="72" t="s">
        <v>9519</v>
      </c>
      <c r="P271" s="81" t="s">
        <v>11116</v>
      </c>
      <c r="Q271" s="72" t="s">
        <v>2424</v>
      </c>
      <c r="R271" s="72" t="s">
        <v>9004</v>
      </c>
      <c r="S271" s="72">
        <v>2.5</v>
      </c>
      <c r="T271" s="72" t="s">
        <v>5346</v>
      </c>
      <c r="V271" s="72"/>
      <c r="W271" s="72" t="s">
        <v>8992</v>
      </c>
      <c r="X271" s="78">
        <v>1.05</v>
      </c>
      <c r="Y271" s="78">
        <v>-12.84</v>
      </c>
      <c r="Z271" s="78">
        <v>7.83</v>
      </c>
      <c r="AA271" s="72"/>
      <c r="AB271" s="78">
        <v>41.3</v>
      </c>
      <c r="AC271" s="78">
        <v>15.77</v>
      </c>
      <c r="AD271" s="72"/>
      <c r="AE271" s="78">
        <f t="shared" si="26"/>
        <v>3.055379412386388</v>
      </c>
      <c r="AF271" s="72"/>
      <c r="AG271" s="72"/>
      <c r="AH271" s="72" t="s">
        <v>8992</v>
      </c>
      <c r="AI271" s="72">
        <v>1</v>
      </c>
      <c r="AJ271" s="72"/>
      <c r="AK271" s="72" t="s">
        <v>9087</v>
      </c>
      <c r="AL271" s="72"/>
      <c r="AM271" s="72">
        <v>1</v>
      </c>
      <c r="AN271" s="79" t="s">
        <v>8989</v>
      </c>
    </row>
    <row r="272" spans="1:40" x14ac:dyDescent="0.15">
      <c r="A272" s="79">
        <v>271</v>
      </c>
      <c r="B272" s="72" t="s">
        <v>176</v>
      </c>
      <c r="C272" s="72" t="s">
        <v>9086</v>
      </c>
      <c r="D272" s="72">
        <v>56.432873999999998</v>
      </c>
      <c r="E272" s="72">
        <v>10.790322</v>
      </c>
      <c r="F272" s="72" t="s">
        <v>1600</v>
      </c>
      <c r="G272" s="72" t="s">
        <v>17</v>
      </c>
      <c r="H272" s="72" t="s">
        <v>18</v>
      </c>
      <c r="I272" s="79">
        <v>2900</v>
      </c>
      <c r="J272" s="79">
        <v>2550</v>
      </c>
      <c r="K272" s="79">
        <f t="shared" si="25"/>
        <v>2725</v>
      </c>
      <c r="L272" s="72"/>
      <c r="M272" s="79"/>
      <c r="N272" s="79">
        <v>4384</v>
      </c>
      <c r="O272" s="72" t="s">
        <v>9325</v>
      </c>
      <c r="P272" s="81" t="s">
        <v>9326</v>
      </c>
      <c r="Q272" s="72" t="s">
        <v>2404</v>
      </c>
      <c r="R272" s="72" t="s">
        <v>8985</v>
      </c>
      <c r="S272" s="72">
        <v>4.2</v>
      </c>
      <c r="T272" s="72" t="s">
        <v>5346</v>
      </c>
      <c r="V272" s="72"/>
      <c r="W272" s="72" t="s">
        <v>8992</v>
      </c>
      <c r="X272" s="78">
        <v>0.98</v>
      </c>
      <c r="Y272" s="78">
        <v>-13.41</v>
      </c>
      <c r="Z272" s="78">
        <v>11.21</v>
      </c>
      <c r="AA272" s="72"/>
      <c r="AB272" s="78">
        <v>44.65</v>
      </c>
      <c r="AC272" s="78">
        <v>17.34</v>
      </c>
      <c r="AD272" s="72"/>
      <c r="AE272" s="78">
        <f t="shared" si="26"/>
        <v>3.0041330257593231</v>
      </c>
      <c r="AF272" s="72"/>
      <c r="AG272" s="72"/>
      <c r="AH272" s="72" t="s">
        <v>8992</v>
      </c>
      <c r="AI272" s="72">
        <v>1</v>
      </c>
      <c r="AJ272" s="72"/>
      <c r="AK272" s="72" t="s">
        <v>9087</v>
      </c>
      <c r="AL272" s="72"/>
      <c r="AM272" s="72">
        <v>1</v>
      </c>
      <c r="AN272" s="79" t="s">
        <v>8989</v>
      </c>
    </row>
    <row r="273" spans="1:40" x14ac:dyDescent="0.15">
      <c r="A273" s="79">
        <v>272</v>
      </c>
      <c r="B273" s="72" t="s">
        <v>176</v>
      </c>
      <c r="C273" s="72" t="s">
        <v>9086</v>
      </c>
      <c r="D273" s="72">
        <v>56.432873999999998</v>
      </c>
      <c r="E273" s="72">
        <v>10.790322</v>
      </c>
      <c r="F273" s="72" t="s">
        <v>1600</v>
      </c>
      <c r="G273" s="72" t="s">
        <v>17</v>
      </c>
      <c r="H273" s="72" t="s">
        <v>18</v>
      </c>
      <c r="I273" s="79">
        <v>2900</v>
      </c>
      <c r="J273" s="79">
        <v>2550</v>
      </c>
      <c r="K273" s="79">
        <f t="shared" si="25"/>
        <v>2725</v>
      </c>
      <c r="L273" s="72"/>
      <c r="M273" s="79"/>
      <c r="N273" s="79">
        <v>4385</v>
      </c>
      <c r="O273" s="72" t="s">
        <v>9118</v>
      </c>
      <c r="Q273" s="72" t="s">
        <v>2398</v>
      </c>
      <c r="R273" s="70" t="s">
        <v>9004</v>
      </c>
      <c r="S273" s="72">
        <v>4.0999999999999996</v>
      </c>
      <c r="T273" s="72" t="s">
        <v>5346</v>
      </c>
      <c r="V273" s="72"/>
      <c r="W273" s="72" t="s">
        <v>8992</v>
      </c>
      <c r="X273" s="78">
        <v>0.94</v>
      </c>
      <c r="Y273" s="78">
        <v>-12.77</v>
      </c>
      <c r="Z273" s="78">
        <v>12.75</v>
      </c>
      <c r="AA273" s="72"/>
      <c r="AB273" s="78">
        <v>40.380000000000003</v>
      </c>
      <c r="AC273" s="78">
        <v>15.55</v>
      </c>
      <c r="AD273" s="72"/>
      <c r="AE273" s="78">
        <f t="shared" si="26"/>
        <v>3.0295819935691317</v>
      </c>
      <c r="AF273" s="72"/>
      <c r="AG273" s="72"/>
      <c r="AH273" s="72" t="s">
        <v>8992</v>
      </c>
      <c r="AI273" s="72">
        <v>1</v>
      </c>
      <c r="AJ273" s="72"/>
      <c r="AK273" s="72" t="s">
        <v>9087</v>
      </c>
      <c r="AL273" s="72"/>
      <c r="AM273" s="72">
        <v>1</v>
      </c>
      <c r="AN273" s="79" t="s">
        <v>8989</v>
      </c>
    </row>
    <row r="274" spans="1:40" x14ac:dyDescent="0.15">
      <c r="A274" s="79">
        <v>273</v>
      </c>
      <c r="B274" s="72" t="s">
        <v>176</v>
      </c>
      <c r="C274" s="72" t="s">
        <v>9086</v>
      </c>
      <c r="D274" s="72">
        <v>56.432873999999998</v>
      </c>
      <c r="E274" s="72">
        <v>10.790322</v>
      </c>
      <c r="F274" s="72" t="s">
        <v>1600</v>
      </c>
      <c r="G274" s="72" t="s">
        <v>17</v>
      </c>
      <c r="H274" s="72" t="s">
        <v>18</v>
      </c>
      <c r="I274" s="79">
        <v>2900</v>
      </c>
      <c r="J274" s="79">
        <v>2550</v>
      </c>
      <c r="K274" s="79">
        <f t="shared" si="25"/>
        <v>2725</v>
      </c>
      <c r="L274" s="72"/>
      <c r="M274" s="79"/>
      <c r="N274" s="79">
        <v>4386</v>
      </c>
      <c r="O274" s="72" t="s">
        <v>9642</v>
      </c>
      <c r="Q274" s="72" t="s">
        <v>2428</v>
      </c>
      <c r="R274" s="72" t="s">
        <v>9004</v>
      </c>
      <c r="S274" s="72">
        <v>3.4</v>
      </c>
      <c r="T274" s="72" t="s">
        <v>5346</v>
      </c>
      <c r="V274" s="72"/>
      <c r="W274" s="72" t="s">
        <v>8992</v>
      </c>
      <c r="X274" s="78">
        <v>0.94</v>
      </c>
      <c r="Y274" s="78">
        <v>-12.8</v>
      </c>
      <c r="Z274" s="78">
        <v>12.48</v>
      </c>
      <c r="AA274" s="72"/>
      <c r="AB274" s="78">
        <v>42.92</v>
      </c>
      <c r="AC274" s="78">
        <v>16.52</v>
      </c>
      <c r="AD274" s="72"/>
      <c r="AE274" s="78">
        <f t="shared" si="26"/>
        <v>3.0310734463276838</v>
      </c>
      <c r="AF274" s="72"/>
      <c r="AG274" s="72"/>
      <c r="AH274" s="72" t="s">
        <v>8992</v>
      </c>
      <c r="AI274" s="72">
        <v>1</v>
      </c>
      <c r="AJ274" s="72"/>
      <c r="AK274" s="72" t="s">
        <v>9087</v>
      </c>
      <c r="AL274" s="72"/>
      <c r="AM274" s="72">
        <v>1</v>
      </c>
      <c r="AN274" s="79" t="s">
        <v>8989</v>
      </c>
    </row>
    <row r="275" spans="1:40" x14ac:dyDescent="0.15">
      <c r="A275" s="79">
        <v>274</v>
      </c>
      <c r="B275" s="72" t="s">
        <v>176</v>
      </c>
      <c r="C275" s="72" t="s">
        <v>9086</v>
      </c>
      <c r="D275" s="72">
        <v>56.432873999999998</v>
      </c>
      <c r="E275" s="72">
        <v>10.790322</v>
      </c>
      <c r="F275" s="72" t="s">
        <v>1600</v>
      </c>
      <c r="G275" s="72" t="s">
        <v>17</v>
      </c>
      <c r="H275" s="72" t="s">
        <v>18</v>
      </c>
      <c r="I275" s="79">
        <v>2900</v>
      </c>
      <c r="J275" s="79">
        <v>2550</v>
      </c>
      <c r="K275" s="79">
        <f t="shared" si="25"/>
        <v>2725</v>
      </c>
      <c r="L275" s="72"/>
      <c r="M275" s="79"/>
      <c r="N275" s="79">
        <v>4387</v>
      </c>
      <c r="O275" s="72" t="s">
        <v>9181</v>
      </c>
      <c r="Q275" s="72" t="s">
        <v>2400</v>
      </c>
      <c r="R275" s="72" t="s">
        <v>9004</v>
      </c>
      <c r="S275" s="72">
        <v>3.2</v>
      </c>
      <c r="T275" s="72" t="s">
        <v>5346</v>
      </c>
      <c r="V275" s="72"/>
      <c r="W275" s="72" t="s">
        <v>8992</v>
      </c>
      <c r="X275" s="78">
        <v>0.82</v>
      </c>
      <c r="Y275" s="78">
        <v>-10.6</v>
      </c>
      <c r="Z275" s="78">
        <v>8.3000000000000007</v>
      </c>
      <c r="AA275" s="72"/>
      <c r="AB275" s="78">
        <v>38.01</v>
      </c>
      <c r="AC275" s="78">
        <v>14.5</v>
      </c>
      <c r="AD275" s="72"/>
      <c r="AE275" s="78">
        <f t="shared" si="26"/>
        <v>3.0582758620689652</v>
      </c>
      <c r="AF275" s="72"/>
      <c r="AG275" s="72"/>
      <c r="AH275" s="72" t="s">
        <v>8992</v>
      </c>
      <c r="AI275" s="72">
        <v>1</v>
      </c>
      <c r="AJ275" s="72"/>
      <c r="AK275" s="72" t="s">
        <v>9087</v>
      </c>
      <c r="AL275" s="72"/>
      <c r="AM275" s="72">
        <v>1</v>
      </c>
      <c r="AN275" s="79" t="s">
        <v>8989</v>
      </c>
    </row>
    <row r="276" spans="1:40" x14ac:dyDescent="0.15">
      <c r="A276" s="79">
        <v>275</v>
      </c>
      <c r="B276" s="72" t="s">
        <v>176</v>
      </c>
      <c r="C276" s="72" t="s">
        <v>9086</v>
      </c>
      <c r="D276" s="72">
        <v>56.432873999999998</v>
      </c>
      <c r="E276" s="72">
        <v>10.790322</v>
      </c>
      <c r="F276" s="72" t="s">
        <v>1600</v>
      </c>
      <c r="G276" s="72" t="s">
        <v>17</v>
      </c>
      <c r="H276" s="72" t="s">
        <v>18</v>
      </c>
      <c r="I276" s="79">
        <v>2900</v>
      </c>
      <c r="J276" s="79">
        <v>2550</v>
      </c>
      <c r="K276" s="79">
        <f t="shared" si="25"/>
        <v>2725</v>
      </c>
      <c r="L276" s="72"/>
      <c r="M276" s="79"/>
      <c r="N276" s="79">
        <v>4388</v>
      </c>
      <c r="O276" s="72" t="s">
        <v>9149</v>
      </c>
      <c r="P276" s="81" t="s">
        <v>5445</v>
      </c>
      <c r="Q276" s="72" t="s">
        <v>2427</v>
      </c>
      <c r="R276" s="72" t="s">
        <v>9004</v>
      </c>
      <c r="S276" s="72">
        <v>3.6</v>
      </c>
      <c r="T276" s="72" t="s">
        <v>5346</v>
      </c>
      <c r="V276" s="72"/>
      <c r="W276" s="72" t="s">
        <v>8992</v>
      </c>
      <c r="X276" s="78">
        <v>1.02</v>
      </c>
      <c r="Y276" s="78">
        <v>-5.28</v>
      </c>
      <c r="Z276" s="78">
        <v>8.41</v>
      </c>
      <c r="AA276" s="72"/>
      <c r="AB276" s="78">
        <v>44.67</v>
      </c>
      <c r="AC276" s="78">
        <v>17.239999999999998</v>
      </c>
      <c r="AD276" s="72"/>
      <c r="AE276" s="78">
        <f t="shared" si="26"/>
        <v>3.0229118329466362</v>
      </c>
      <c r="AF276" s="72"/>
      <c r="AG276" s="72"/>
      <c r="AH276" s="72" t="s">
        <v>8992</v>
      </c>
      <c r="AI276" s="72">
        <v>1</v>
      </c>
      <c r="AJ276" s="72"/>
      <c r="AK276" s="72" t="s">
        <v>9087</v>
      </c>
      <c r="AL276" s="72"/>
      <c r="AM276" s="72">
        <v>1</v>
      </c>
      <c r="AN276" s="79" t="s">
        <v>8989</v>
      </c>
    </row>
    <row r="277" spans="1:40" x14ac:dyDescent="0.15">
      <c r="A277" s="79">
        <v>276</v>
      </c>
      <c r="B277" s="72" t="s">
        <v>176</v>
      </c>
      <c r="C277" s="72" t="s">
        <v>9086</v>
      </c>
      <c r="D277" s="72">
        <v>56.432873999999998</v>
      </c>
      <c r="E277" s="72">
        <v>10.790322</v>
      </c>
      <c r="F277" s="72" t="s">
        <v>1600</v>
      </c>
      <c r="G277" s="72" t="s">
        <v>17</v>
      </c>
      <c r="H277" s="72" t="s">
        <v>18</v>
      </c>
      <c r="I277" s="79">
        <v>2900</v>
      </c>
      <c r="J277" s="79">
        <v>2550</v>
      </c>
      <c r="K277" s="79">
        <f t="shared" si="25"/>
        <v>2725</v>
      </c>
      <c r="L277" s="72"/>
      <c r="M277" s="79"/>
      <c r="N277" s="79">
        <v>4389</v>
      </c>
      <c r="O277" s="72" t="s">
        <v>9325</v>
      </c>
      <c r="P277" s="81" t="s">
        <v>9326</v>
      </c>
      <c r="Q277" s="72" t="s">
        <v>2404</v>
      </c>
      <c r="R277" s="72" t="s">
        <v>8985</v>
      </c>
      <c r="S277" s="72">
        <v>4.2</v>
      </c>
      <c r="T277" s="72" t="s">
        <v>5346</v>
      </c>
      <c r="V277" s="72"/>
      <c r="W277" s="72" t="s">
        <v>8992</v>
      </c>
      <c r="X277" s="78">
        <v>0.88</v>
      </c>
      <c r="Y277" s="78">
        <v>-13.47</v>
      </c>
      <c r="Z277" s="78">
        <v>11.81</v>
      </c>
      <c r="AA277" s="72"/>
      <c r="AB277" s="78">
        <v>43.61</v>
      </c>
      <c r="AC277" s="78">
        <v>16.59</v>
      </c>
      <c r="AD277" s="72"/>
      <c r="AE277" s="78">
        <f t="shared" si="26"/>
        <v>3.0668073136427569</v>
      </c>
      <c r="AF277" s="72"/>
      <c r="AG277" s="72"/>
      <c r="AH277" s="72" t="s">
        <v>8992</v>
      </c>
      <c r="AI277" s="72">
        <v>1</v>
      </c>
      <c r="AJ277" s="72"/>
      <c r="AK277" s="72" t="s">
        <v>9087</v>
      </c>
      <c r="AL277" s="72"/>
      <c r="AM277" s="72">
        <v>1</v>
      </c>
      <c r="AN277" s="79" t="s">
        <v>8989</v>
      </c>
    </row>
    <row r="278" spans="1:40" x14ac:dyDescent="0.15">
      <c r="A278" s="79">
        <v>277</v>
      </c>
      <c r="B278" s="72" t="s">
        <v>176</v>
      </c>
      <c r="C278" s="72" t="s">
        <v>9086</v>
      </c>
      <c r="D278" s="72">
        <v>56.432873999999998</v>
      </c>
      <c r="E278" s="72">
        <v>10.790322</v>
      </c>
      <c r="F278" s="72" t="s">
        <v>1600</v>
      </c>
      <c r="G278" s="72" t="s">
        <v>17</v>
      </c>
      <c r="H278" s="72" t="s">
        <v>18</v>
      </c>
      <c r="I278" s="79">
        <v>2900</v>
      </c>
      <c r="J278" s="79">
        <v>2550</v>
      </c>
      <c r="K278" s="79">
        <f t="shared" si="25"/>
        <v>2725</v>
      </c>
      <c r="L278" s="72"/>
      <c r="M278" s="79"/>
      <c r="N278" s="79">
        <v>4390</v>
      </c>
      <c r="O278" s="72" t="s">
        <v>9062</v>
      </c>
      <c r="P278" s="81" t="s">
        <v>9063</v>
      </c>
      <c r="Q278" s="72" t="s">
        <v>2406</v>
      </c>
      <c r="R278" s="72" t="s">
        <v>8985</v>
      </c>
      <c r="S278" s="72">
        <v>3.6</v>
      </c>
      <c r="T278" s="72" t="s">
        <v>5346</v>
      </c>
      <c r="V278" s="72"/>
      <c r="W278" s="72" t="s">
        <v>8992</v>
      </c>
      <c r="X278" s="78">
        <v>1.01</v>
      </c>
      <c r="Y278" s="78">
        <v>-13.49</v>
      </c>
      <c r="Z278" s="78">
        <v>10.89</v>
      </c>
      <c r="AA278" s="72"/>
      <c r="AB278" s="78">
        <v>33.74</v>
      </c>
      <c r="AC278" s="78">
        <v>12.51</v>
      </c>
      <c r="AD278" s="72"/>
      <c r="AE278" s="78">
        <f t="shared" si="26"/>
        <v>3.1465494271249668</v>
      </c>
      <c r="AF278" s="72"/>
      <c r="AG278" s="72"/>
      <c r="AH278" s="72" t="s">
        <v>8992</v>
      </c>
      <c r="AI278" s="72">
        <v>1</v>
      </c>
      <c r="AJ278" s="72"/>
      <c r="AK278" s="72" t="s">
        <v>9087</v>
      </c>
      <c r="AL278" s="72"/>
      <c r="AM278" s="72">
        <v>1</v>
      </c>
      <c r="AN278" s="79" t="s">
        <v>8989</v>
      </c>
    </row>
    <row r="279" spans="1:40" x14ac:dyDescent="0.15">
      <c r="A279" s="79">
        <v>278</v>
      </c>
      <c r="B279" s="72" t="s">
        <v>176</v>
      </c>
      <c r="C279" s="72" t="s">
        <v>9086</v>
      </c>
      <c r="D279" s="72">
        <v>56.432873999999998</v>
      </c>
      <c r="E279" s="72">
        <v>10.790322</v>
      </c>
      <c r="F279" s="72" t="s">
        <v>1600</v>
      </c>
      <c r="G279" s="72" t="s">
        <v>17</v>
      </c>
      <c r="H279" s="72" t="s">
        <v>18</v>
      </c>
      <c r="I279" s="79">
        <v>2900</v>
      </c>
      <c r="J279" s="79">
        <v>2550</v>
      </c>
      <c r="K279" s="79">
        <f t="shared" si="25"/>
        <v>2725</v>
      </c>
      <c r="L279" s="72"/>
      <c r="M279" s="79"/>
      <c r="N279" s="79">
        <v>4391</v>
      </c>
      <c r="O279" s="72" t="s">
        <v>9395</v>
      </c>
      <c r="P279" s="81" t="s">
        <v>9396</v>
      </c>
      <c r="Q279" s="72" t="s">
        <v>2403</v>
      </c>
      <c r="R279" s="72" t="s">
        <v>2442</v>
      </c>
      <c r="S279" s="72">
        <v>4.2</v>
      </c>
      <c r="T279" s="72" t="s">
        <v>5346</v>
      </c>
      <c r="V279" s="72"/>
      <c r="W279" s="72" t="s">
        <v>8992</v>
      </c>
      <c r="X279" s="78">
        <v>0.98</v>
      </c>
      <c r="Y279" s="78">
        <v>-12.46</v>
      </c>
      <c r="Z279" s="78">
        <v>10.68</v>
      </c>
      <c r="AA279" s="72"/>
      <c r="AB279" s="78">
        <v>45.92</v>
      </c>
      <c r="AC279" s="78">
        <v>18.59</v>
      </c>
      <c r="AD279" s="72"/>
      <c r="AE279" s="78">
        <f t="shared" si="26"/>
        <v>2.8818361126053436</v>
      </c>
      <c r="AF279" s="72"/>
      <c r="AG279" s="72"/>
      <c r="AH279" s="72" t="s">
        <v>8992</v>
      </c>
      <c r="AI279" s="72">
        <v>1</v>
      </c>
      <c r="AJ279" s="72"/>
      <c r="AK279" s="72" t="s">
        <v>9087</v>
      </c>
      <c r="AL279" s="72"/>
      <c r="AM279" s="72">
        <v>1</v>
      </c>
      <c r="AN279" s="79" t="s">
        <v>8989</v>
      </c>
    </row>
    <row r="280" spans="1:40" x14ac:dyDescent="0.15">
      <c r="A280" s="79">
        <v>279</v>
      </c>
      <c r="B280" s="72" t="s">
        <v>176</v>
      </c>
      <c r="C280" s="72" t="s">
        <v>9086</v>
      </c>
      <c r="D280" s="72">
        <v>56.432873999999998</v>
      </c>
      <c r="E280" s="72">
        <v>10.790322</v>
      </c>
      <c r="F280" s="72" t="s">
        <v>1600</v>
      </c>
      <c r="G280" s="72" t="s">
        <v>17</v>
      </c>
      <c r="H280" s="72" t="s">
        <v>18</v>
      </c>
      <c r="I280" s="79">
        <v>2900</v>
      </c>
      <c r="J280" s="79">
        <v>2550</v>
      </c>
      <c r="K280" s="79">
        <f t="shared" si="25"/>
        <v>2725</v>
      </c>
      <c r="L280" s="72"/>
      <c r="M280" s="79"/>
      <c r="N280" s="79">
        <v>4392</v>
      </c>
      <c r="O280" s="72" t="s">
        <v>9519</v>
      </c>
      <c r="P280" s="81" t="s">
        <v>11116</v>
      </c>
      <c r="Q280" s="72" t="s">
        <v>2424</v>
      </c>
      <c r="R280" s="72" t="s">
        <v>9004</v>
      </c>
      <c r="S280" s="72">
        <v>2.5</v>
      </c>
      <c r="T280" s="72" t="s">
        <v>5346</v>
      </c>
      <c r="V280" s="72"/>
      <c r="W280" s="72" t="s">
        <v>8992</v>
      </c>
      <c r="X280" s="78">
        <v>0.9</v>
      </c>
      <c r="Y280" s="78">
        <v>-15.81</v>
      </c>
      <c r="Z280" s="78">
        <v>6.95</v>
      </c>
      <c r="AA280" s="72"/>
      <c r="AB280" s="78">
        <v>34.159999999999997</v>
      </c>
      <c r="AC280" s="78">
        <v>12.92</v>
      </c>
      <c r="AD280" s="72"/>
      <c r="AE280" s="78">
        <f t="shared" si="26"/>
        <v>3.0846233230134157</v>
      </c>
      <c r="AF280" s="72"/>
      <c r="AG280" s="72"/>
      <c r="AH280" s="72" t="s">
        <v>8992</v>
      </c>
      <c r="AI280" s="72">
        <v>1</v>
      </c>
      <c r="AJ280" s="72"/>
      <c r="AK280" s="72" t="s">
        <v>9087</v>
      </c>
      <c r="AL280" s="72"/>
      <c r="AM280" s="72">
        <v>1</v>
      </c>
      <c r="AN280" s="79" t="s">
        <v>8989</v>
      </c>
    </row>
    <row r="281" spans="1:40" x14ac:dyDescent="0.15">
      <c r="A281" s="79">
        <v>280</v>
      </c>
      <c r="B281" s="72" t="s">
        <v>176</v>
      </c>
      <c r="C281" s="72" t="s">
        <v>9086</v>
      </c>
      <c r="D281" s="72">
        <v>56.432873999999998</v>
      </c>
      <c r="E281" s="72">
        <v>10.790322</v>
      </c>
      <c r="F281" s="72" t="s">
        <v>1600</v>
      </c>
      <c r="G281" s="72" t="s">
        <v>17</v>
      </c>
      <c r="H281" s="72" t="s">
        <v>18</v>
      </c>
      <c r="I281" s="79">
        <v>2900</v>
      </c>
      <c r="J281" s="79">
        <v>2550</v>
      </c>
      <c r="K281" s="79">
        <f t="shared" si="25"/>
        <v>2725</v>
      </c>
      <c r="L281" s="72"/>
      <c r="M281" s="79"/>
      <c r="N281" s="79">
        <v>4393</v>
      </c>
      <c r="O281" s="72" t="s">
        <v>9325</v>
      </c>
      <c r="P281" s="81" t="s">
        <v>9326</v>
      </c>
      <c r="Q281" s="72" t="s">
        <v>2404</v>
      </c>
      <c r="R281" s="72" t="s">
        <v>8985</v>
      </c>
      <c r="S281" s="72">
        <v>4.2</v>
      </c>
      <c r="T281" s="72" t="s">
        <v>5346</v>
      </c>
      <c r="V281" s="72"/>
      <c r="W281" s="72" t="s">
        <v>8992</v>
      </c>
      <c r="X281" s="78">
        <v>0.99</v>
      </c>
      <c r="Y281" s="78">
        <v>-11.75</v>
      </c>
      <c r="Z281" s="78">
        <v>8.0299999999999994</v>
      </c>
      <c r="AA281" s="72"/>
      <c r="AB281" s="78">
        <v>41.23</v>
      </c>
      <c r="AC281" s="78">
        <v>15.91</v>
      </c>
      <c r="AD281" s="72"/>
      <c r="AE281" s="78">
        <f t="shared" si="26"/>
        <v>3.0233605698721977</v>
      </c>
      <c r="AF281" s="72"/>
      <c r="AG281" s="72"/>
      <c r="AH281" s="72" t="s">
        <v>8992</v>
      </c>
      <c r="AI281" s="72">
        <v>1</v>
      </c>
      <c r="AJ281" s="72"/>
      <c r="AK281" s="72" t="s">
        <v>9087</v>
      </c>
      <c r="AL281" s="72"/>
      <c r="AM281" s="72">
        <v>1</v>
      </c>
      <c r="AN281" s="79" t="s">
        <v>8989</v>
      </c>
    </row>
    <row r="282" spans="1:40" x14ac:dyDescent="0.15">
      <c r="A282" s="79">
        <v>281</v>
      </c>
      <c r="B282" s="72" t="s">
        <v>176</v>
      </c>
      <c r="C282" s="72" t="s">
        <v>9086</v>
      </c>
      <c r="D282" s="72">
        <v>56.432873999999998</v>
      </c>
      <c r="E282" s="72">
        <v>10.790322</v>
      </c>
      <c r="F282" s="72" t="s">
        <v>1600</v>
      </c>
      <c r="G282" s="72" t="s">
        <v>17</v>
      </c>
      <c r="H282" s="72" t="s">
        <v>18</v>
      </c>
      <c r="I282" s="79">
        <v>2900</v>
      </c>
      <c r="J282" s="79">
        <v>2550</v>
      </c>
      <c r="K282" s="79">
        <f t="shared" si="25"/>
        <v>2725</v>
      </c>
      <c r="L282" s="72"/>
      <c r="M282" s="79"/>
      <c r="N282" s="79">
        <v>4394</v>
      </c>
      <c r="O282" s="72" t="s">
        <v>9062</v>
      </c>
      <c r="P282" s="81" t="s">
        <v>9063</v>
      </c>
      <c r="Q282" s="72" t="s">
        <v>2406</v>
      </c>
      <c r="R282" s="72" t="s">
        <v>8985</v>
      </c>
      <c r="S282" s="72">
        <v>3.6</v>
      </c>
      <c r="T282" s="72" t="s">
        <v>5346</v>
      </c>
      <c r="V282" s="72"/>
      <c r="W282" s="72" t="s">
        <v>8992</v>
      </c>
      <c r="X282" s="78">
        <v>1.03</v>
      </c>
      <c r="Y282" s="78">
        <v>-13.98</v>
      </c>
      <c r="Z282" s="78">
        <v>10.220000000000001</v>
      </c>
      <c r="AA282" s="72"/>
      <c r="AB282" s="78">
        <v>42.58</v>
      </c>
      <c r="AC282" s="78">
        <v>16.88</v>
      </c>
      <c r="AD282" s="72"/>
      <c r="AE282" s="78">
        <f t="shared" si="26"/>
        <v>2.9429304897314377</v>
      </c>
      <c r="AF282" s="72"/>
      <c r="AG282" s="72"/>
      <c r="AH282" s="72" t="s">
        <v>8992</v>
      </c>
      <c r="AI282" s="72">
        <v>1</v>
      </c>
      <c r="AJ282" s="72"/>
      <c r="AK282" s="72" t="s">
        <v>9087</v>
      </c>
      <c r="AL282" s="72"/>
      <c r="AM282" s="72">
        <v>1</v>
      </c>
      <c r="AN282" s="79" t="s">
        <v>8989</v>
      </c>
    </row>
    <row r="283" spans="1:40" x14ac:dyDescent="0.15">
      <c r="A283" s="79">
        <v>282</v>
      </c>
      <c r="B283" s="72" t="s">
        <v>176</v>
      </c>
      <c r="C283" s="72" t="s">
        <v>9086</v>
      </c>
      <c r="D283" s="72">
        <v>56.432873999999998</v>
      </c>
      <c r="E283" s="72">
        <v>10.790322</v>
      </c>
      <c r="F283" s="72" t="s">
        <v>1600</v>
      </c>
      <c r="G283" s="72" t="s">
        <v>17</v>
      </c>
      <c r="H283" s="72" t="s">
        <v>18</v>
      </c>
      <c r="I283" s="79">
        <v>2900</v>
      </c>
      <c r="J283" s="79">
        <v>2550</v>
      </c>
      <c r="K283" s="79">
        <f t="shared" si="25"/>
        <v>2725</v>
      </c>
      <c r="L283" s="72"/>
      <c r="M283" s="79"/>
      <c r="N283" s="79">
        <v>4395</v>
      </c>
      <c r="O283" s="72" t="s">
        <v>9118</v>
      </c>
      <c r="Q283" s="72" t="s">
        <v>2398</v>
      </c>
      <c r="R283" s="70" t="s">
        <v>9004</v>
      </c>
      <c r="S283" s="72">
        <v>4.0999999999999996</v>
      </c>
      <c r="T283" s="72" t="s">
        <v>5346</v>
      </c>
      <c r="V283" s="72"/>
      <c r="W283" s="72" t="s">
        <v>8992</v>
      </c>
      <c r="X283" s="78">
        <v>0.9</v>
      </c>
      <c r="Y283" s="78">
        <v>-12.91</v>
      </c>
      <c r="Z283" s="78">
        <v>12.66</v>
      </c>
      <c r="AA283" s="72"/>
      <c r="AB283" s="78">
        <v>36.61</v>
      </c>
      <c r="AC283" s="78">
        <v>14.1</v>
      </c>
      <c r="AD283" s="72"/>
      <c r="AE283" s="78">
        <f t="shared" si="26"/>
        <v>3.0291962174940896</v>
      </c>
      <c r="AF283" s="72"/>
      <c r="AG283" s="72"/>
      <c r="AH283" s="72" t="s">
        <v>8992</v>
      </c>
      <c r="AI283" s="72">
        <v>1</v>
      </c>
      <c r="AJ283" s="72"/>
      <c r="AK283" s="72" t="s">
        <v>9087</v>
      </c>
      <c r="AL283" s="72"/>
      <c r="AM283" s="72">
        <v>1</v>
      </c>
      <c r="AN283" s="79" t="s">
        <v>8989</v>
      </c>
    </row>
    <row r="284" spans="1:40" x14ac:dyDescent="0.15">
      <c r="A284" s="79">
        <v>283</v>
      </c>
      <c r="B284" s="72" t="s">
        <v>176</v>
      </c>
      <c r="C284" s="72" t="s">
        <v>9086</v>
      </c>
      <c r="D284" s="72">
        <v>56.432873999999998</v>
      </c>
      <c r="E284" s="72">
        <v>10.790322</v>
      </c>
      <c r="F284" s="72" t="s">
        <v>1600</v>
      </c>
      <c r="G284" s="72" t="s">
        <v>17</v>
      </c>
      <c r="H284" s="72" t="s">
        <v>18</v>
      </c>
      <c r="I284" s="79">
        <v>2900</v>
      </c>
      <c r="J284" s="79">
        <v>2550</v>
      </c>
      <c r="K284" s="79">
        <f t="shared" si="25"/>
        <v>2725</v>
      </c>
      <c r="L284" s="72"/>
      <c r="M284" s="79"/>
      <c r="N284" s="79">
        <v>4396</v>
      </c>
      <c r="O284" s="72" t="s">
        <v>9149</v>
      </c>
      <c r="P284" s="81" t="s">
        <v>5445</v>
      </c>
      <c r="Q284" s="72" t="s">
        <v>2427</v>
      </c>
      <c r="R284" s="72" t="s">
        <v>9004</v>
      </c>
      <c r="S284" s="72">
        <v>3.6</v>
      </c>
      <c r="T284" s="72" t="s">
        <v>5346</v>
      </c>
      <c r="V284" s="72"/>
      <c r="W284" s="72" t="s">
        <v>8992</v>
      </c>
      <c r="X284" s="78">
        <v>1.1599999999999999</v>
      </c>
      <c r="Y284" s="78">
        <v>-10.24</v>
      </c>
      <c r="Z284" s="78">
        <v>6.72</v>
      </c>
      <c r="AA284" s="72"/>
      <c r="AB284" s="78">
        <v>44.12</v>
      </c>
      <c r="AC284" s="78">
        <v>17.66</v>
      </c>
      <c r="AD284" s="72"/>
      <c r="AE284" s="78">
        <f t="shared" si="26"/>
        <v>2.9146847867119665</v>
      </c>
      <c r="AF284" s="72"/>
      <c r="AG284" s="72"/>
      <c r="AH284" s="72" t="s">
        <v>8992</v>
      </c>
      <c r="AI284" s="72">
        <v>1</v>
      </c>
      <c r="AJ284" s="72"/>
      <c r="AK284" s="72" t="s">
        <v>9087</v>
      </c>
      <c r="AL284" s="72"/>
      <c r="AM284" s="72">
        <v>1</v>
      </c>
      <c r="AN284" s="79" t="s">
        <v>8989</v>
      </c>
    </row>
    <row r="285" spans="1:40" x14ac:dyDescent="0.15">
      <c r="A285" s="79">
        <v>284</v>
      </c>
      <c r="B285" s="72" t="s">
        <v>176</v>
      </c>
      <c r="C285" s="72" t="s">
        <v>9086</v>
      </c>
      <c r="D285" s="72">
        <v>56.432873999999998</v>
      </c>
      <c r="E285" s="72">
        <v>10.790322</v>
      </c>
      <c r="F285" s="72" t="s">
        <v>1600</v>
      </c>
      <c r="G285" s="72" t="s">
        <v>17</v>
      </c>
      <c r="H285" s="72" t="s">
        <v>18</v>
      </c>
      <c r="I285" s="79">
        <v>2900</v>
      </c>
      <c r="J285" s="79">
        <v>2550</v>
      </c>
      <c r="K285" s="79">
        <f t="shared" si="25"/>
        <v>2725</v>
      </c>
      <c r="L285" s="72"/>
      <c r="M285" s="79"/>
      <c r="N285" s="79">
        <v>4397</v>
      </c>
      <c r="O285" s="72" t="s">
        <v>9642</v>
      </c>
      <c r="Q285" s="72" t="s">
        <v>2428</v>
      </c>
      <c r="R285" s="72" t="s">
        <v>9004</v>
      </c>
      <c r="S285" s="72">
        <v>3.4</v>
      </c>
      <c r="T285" s="72" t="s">
        <v>5346</v>
      </c>
      <c r="V285" s="72"/>
      <c r="W285" s="72" t="s">
        <v>8992</v>
      </c>
      <c r="X285" s="78">
        <v>0.82</v>
      </c>
      <c r="Y285" s="78">
        <v>-10.4</v>
      </c>
      <c r="Z285" s="78">
        <v>8.92</v>
      </c>
      <c r="AA285" s="72"/>
      <c r="AB285" s="78">
        <v>39.130000000000003</v>
      </c>
      <c r="AC285" s="78">
        <v>15.15</v>
      </c>
      <c r="AD285" s="72"/>
      <c r="AE285" s="78">
        <f t="shared" si="26"/>
        <v>3.0133113311331132</v>
      </c>
      <c r="AF285" s="72"/>
      <c r="AG285" s="72"/>
      <c r="AH285" s="72" t="s">
        <v>8992</v>
      </c>
      <c r="AI285" s="72">
        <v>1</v>
      </c>
      <c r="AJ285" s="72"/>
      <c r="AK285" s="72" t="s">
        <v>9087</v>
      </c>
      <c r="AL285" s="72"/>
      <c r="AM285" s="72">
        <v>1</v>
      </c>
      <c r="AN285" s="79" t="s">
        <v>8989</v>
      </c>
    </row>
    <row r="286" spans="1:40" x14ac:dyDescent="0.15">
      <c r="A286" s="79">
        <v>285</v>
      </c>
      <c r="B286" s="72" t="s">
        <v>176</v>
      </c>
      <c r="C286" s="72" t="s">
        <v>9086</v>
      </c>
      <c r="D286" s="72">
        <v>56.432873999999998</v>
      </c>
      <c r="E286" s="72">
        <v>10.790322</v>
      </c>
      <c r="F286" s="72" t="s">
        <v>1600</v>
      </c>
      <c r="G286" s="72" t="s">
        <v>17</v>
      </c>
      <c r="H286" s="72" t="s">
        <v>18</v>
      </c>
      <c r="I286" s="79">
        <v>2900</v>
      </c>
      <c r="J286" s="79">
        <v>2550</v>
      </c>
      <c r="K286" s="79">
        <f t="shared" si="25"/>
        <v>2725</v>
      </c>
      <c r="L286" s="72"/>
      <c r="M286" s="79"/>
      <c r="N286" s="79">
        <v>4398</v>
      </c>
      <c r="O286" s="72" t="s">
        <v>9395</v>
      </c>
      <c r="P286" s="81" t="s">
        <v>9396</v>
      </c>
      <c r="Q286" s="72" t="s">
        <v>2403</v>
      </c>
      <c r="R286" s="72" t="s">
        <v>2442</v>
      </c>
      <c r="S286" s="72">
        <v>4.2</v>
      </c>
      <c r="T286" s="72" t="s">
        <v>5346</v>
      </c>
      <c r="V286" s="72"/>
      <c r="W286" s="72" t="s">
        <v>8992</v>
      </c>
      <c r="X286" s="78">
        <v>1.05</v>
      </c>
      <c r="Y286" s="78">
        <v>-9.2799999999999994</v>
      </c>
      <c r="Z286" s="78">
        <v>9.4700000000000006</v>
      </c>
      <c r="AA286" s="72"/>
      <c r="AB286" s="78">
        <v>43.6</v>
      </c>
      <c r="AC286" s="78">
        <v>17.72</v>
      </c>
      <c r="AD286" s="72"/>
      <c r="AE286" s="78">
        <f t="shared" si="26"/>
        <v>2.8705793829947335</v>
      </c>
      <c r="AF286" s="72"/>
      <c r="AG286" s="72"/>
      <c r="AH286" s="72" t="s">
        <v>8992</v>
      </c>
      <c r="AI286" s="72">
        <v>1</v>
      </c>
      <c r="AJ286" s="72"/>
      <c r="AK286" s="72" t="s">
        <v>9087</v>
      </c>
      <c r="AL286" s="72"/>
      <c r="AM286" s="72">
        <v>1</v>
      </c>
      <c r="AN286" s="79" t="s">
        <v>8989</v>
      </c>
    </row>
    <row r="287" spans="1:40" x14ac:dyDescent="0.15">
      <c r="A287" s="79">
        <v>286</v>
      </c>
      <c r="B287" s="72" t="s">
        <v>176</v>
      </c>
      <c r="C287" s="72" t="s">
        <v>9086</v>
      </c>
      <c r="D287" s="72">
        <v>56.432873999999998</v>
      </c>
      <c r="E287" s="72">
        <v>10.790322</v>
      </c>
      <c r="F287" s="72" t="s">
        <v>1600</v>
      </c>
      <c r="G287" s="72" t="s">
        <v>17</v>
      </c>
      <c r="H287" s="72" t="s">
        <v>18</v>
      </c>
      <c r="I287" s="79">
        <v>2900</v>
      </c>
      <c r="J287" s="79">
        <v>2550</v>
      </c>
      <c r="K287" s="79">
        <f t="shared" si="25"/>
        <v>2725</v>
      </c>
      <c r="L287" s="72"/>
      <c r="M287" s="79"/>
      <c r="N287" s="79">
        <v>4399</v>
      </c>
      <c r="O287" s="72" t="s">
        <v>9325</v>
      </c>
      <c r="P287" s="81" t="s">
        <v>9326</v>
      </c>
      <c r="Q287" s="72" t="s">
        <v>2404</v>
      </c>
      <c r="R287" s="72" t="s">
        <v>8985</v>
      </c>
      <c r="S287" s="72">
        <v>4.2</v>
      </c>
      <c r="T287" s="72" t="s">
        <v>5346</v>
      </c>
      <c r="V287" s="72"/>
      <c r="W287" s="72" t="s">
        <v>8992</v>
      </c>
      <c r="X287" s="78">
        <v>0.92</v>
      </c>
      <c r="Y287" s="78">
        <v>-12.82</v>
      </c>
      <c r="Z287" s="78">
        <v>11.12</v>
      </c>
      <c r="AA287" s="72"/>
      <c r="AB287" s="78">
        <v>42.67</v>
      </c>
      <c r="AC287" s="78">
        <v>17.010000000000002</v>
      </c>
      <c r="AD287" s="72"/>
      <c r="AE287" s="78">
        <f t="shared" si="26"/>
        <v>2.9266117969821672</v>
      </c>
      <c r="AF287" s="72"/>
      <c r="AG287" s="72"/>
      <c r="AH287" s="72" t="s">
        <v>8992</v>
      </c>
      <c r="AI287" s="72">
        <v>1</v>
      </c>
      <c r="AJ287" s="72"/>
      <c r="AK287" s="72" t="s">
        <v>9087</v>
      </c>
      <c r="AL287" s="72"/>
      <c r="AM287" s="72">
        <v>1</v>
      </c>
      <c r="AN287" s="79" t="s">
        <v>8989</v>
      </c>
    </row>
    <row r="288" spans="1:40" x14ac:dyDescent="0.15">
      <c r="A288" s="79">
        <v>287</v>
      </c>
      <c r="B288" s="72" t="s">
        <v>176</v>
      </c>
      <c r="C288" s="72" t="s">
        <v>9086</v>
      </c>
      <c r="D288" s="72">
        <v>56.432873999999998</v>
      </c>
      <c r="E288" s="72">
        <v>10.790322</v>
      </c>
      <c r="F288" s="72" t="s">
        <v>1600</v>
      </c>
      <c r="G288" s="72" t="s">
        <v>17</v>
      </c>
      <c r="H288" s="72" t="s">
        <v>18</v>
      </c>
      <c r="I288" s="79">
        <v>2900</v>
      </c>
      <c r="J288" s="79">
        <v>2550</v>
      </c>
      <c r="K288" s="79">
        <f t="shared" si="25"/>
        <v>2725</v>
      </c>
      <c r="L288" s="72"/>
      <c r="M288" s="79"/>
      <c r="N288" s="79">
        <v>4400</v>
      </c>
      <c r="O288" s="72" t="s">
        <v>9181</v>
      </c>
      <c r="Q288" s="72" t="s">
        <v>2400</v>
      </c>
      <c r="R288" s="72" t="s">
        <v>9004</v>
      </c>
      <c r="S288" s="72">
        <v>3.2</v>
      </c>
      <c r="T288" s="72" t="s">
        <v>5346</v>
      </c>
      <c r="V288" s="72"/>
      <c r="W288" s="72" t="s">
        <v>8992</v>
      </c>
      <c r="X288" s="78">
        <v>0.97</v>
      </c>
      <c r="Y288" s="78">
        <v>-8.4499999999999993</v>
      </c>
      <c r="Z288" s="78">
        <v>6.81</v>
      </c>
      <c r="AA288" s="72"/>
      <c r="AB288" s="78">
        <v>36.53</v>
      </c>
      <c r="AC288" s="78">
        <v>14.16</v>
      </c>
      <c r="AD288" s="72"/>
      <c r="AE288" s="78">
        <f t="shared" si="26"/>
        <v>3.0097693032015065</v>
      </c>
      <c r="AF288" s="72"/>
      <c r="AG288" s="72"/>
      <c r="AH288" s="72" t="s">
        <v>8992</v>
      </c>
      <c r="AI288" s="72">
        <v>1</v>
      </c>
      <c r="AJ288" s="72"/>
      <c r="AK288" s="72" t="s">
        <v>9087</v>
      </c>
      <c r="AL288" s="72"/>
      <c r="AM288" s="72">
        <v>1</v>
      </c>
      <c r="AN288" s="79" t="s">
        <v>8989</v>
      </c>
    </row>
    <row r="289" spans="1:40" x14ac:dyDescent="0.15">
      <c r="A289" s="79">
        <v>288</v>
      </c>
      <c r="B289" s="72" t="s">
        <v>176</v>
      </c>
      <c r="C289" s="72" t="s">
        <v>9086</v>
      </c>
      <c r="D289" s="72">
        <v>56.432873999999998</v>
      </c>
      <c r="E289" s="72">
        <v>10.790322</v>
      </c>
      <c r="F289" s="72" t="s">
        <v>1600</v>
      </c>
      <c r="G289" s="72" t="s">
        <v>17</v>
      </c>
      <c r="H289" s="72" t="s">
        <v>18</v>
      </c>
      <c r="I289" s="79">
        <v>2900</v>
      </c>
      <c r="J289" s="79">
        <v>2550</v>
      </c>
      <c r="K289" s="79">
        <f t="shared" si="25"/>
        <v>2725</v>
      </c>
      <c r="L289" s="72"/>
      <c r="M289" s="79"/>
      <c r="N289" s="79">
        <v>4401</v>
      </c>
      <c r="O289" s="72" t="s">
        <v>9325</v>
      </c>
      <c r="P289" s="81" t="s">
        <v>9326</v>
      </c>
      <c r="Q289" s="72" t="s">
        <v>2404</v>
      </c>
      <c r="R289" s="72" t="s">
        <v>8985</v>
      </c>
      <c r="S289" s="72">
        <v>4.2</v>
      </c>
      <c r="T289" s="72" t="s">
        <v>5346</v>
      </c>
      <c r="V289" s="72"/>
      <c r="W289" s="72" t="s">
        <v>8992</v>
      </c>
      <c r="X289" s="78">
        <v>1.02</v>
      </c>
      <c r="Y289" s="78">
        <v>-13.42</v>
      </c>
      <c r="Z289" s="78">
        <v>13.1</v>
      </c>
      <c r="AA289" s="72"/>
      <c r="AB289" s="78">
        <v>44.23</v>
      </c>
      <c r="AC289" s="78">
        <v>17.510000000000002</v>
      </c>
      <c r="AD289" s="72"/>
      <c r="AE289" s="78">
        <f t="shared" si="26"/>
        <v>2.9469826765657712</v>
      </c>
      <c r="AF289" s="72"/>
      <c r="AG289" s="72"/>
      <c r="AH289" s="72" t="s">
        <v>8992</v>
      </c>
      <c r="AI289" s="72">
        <v>1</v>
      </c>
      <c r="AJ289" s="72"/>
      <c r="AK289" s="72" t="s">
        <v>9087</v>
      </c>
      <c r="AL289" s="72"/>
      <c r="AM289" s="72">
        <v>1</v>
      </c>
      <c r="AN289" s="79" t="s">
        <v>8989</v>
      </c>
    </row>
    <row r="290" spans="1:40" x14ac:dyDescent="0.15">
      <c r="A290" s="79">
        <v>289</v>
      </c>
      <c r="B290" s="72" t="s">
        <v>176</v>
      </c>
      <c r="C290" s="72" t="s">
        <v>9086</v>
      </c>
      <c r="D290" s="72">
        <v>56.432873999999998</v>
      </c>
      <c r="E290" s="72">
        <v>10.790322</v>
      </c>
      <c r="F290" s="72" t="s">
        <v>1600</v>
      </c>
      <c r="G290" s="72" t="s">
        <v>17</v>
      </c>
      <c r="H290" s="72" t="s">
        <v>18</v>
      </c>
      <c r="I290" s="79">
        <v>2900</v>
      </c>
      <c r="J290" s="79">
        <v>2550</v>
      </c>
      <c r="K290" s="79">
        <f t="shared" si="25"/>
        <v>2725</v>
      </c>
      <c r="L290" s="72"/>
      <c r="M290" s="79"/>
      <c r="N290" s="79">
        <v>4402</v>
      </c>
      <c r="O290" s="72" t="s">
        <v>9395</v>
      </c>
      <c r="P290" s="81" t="s">
        <v>9396</v>
      </c>
      <c r="Q290" s="72" t="s">
        <v>2403</v>
      </c>
      <c r="R290" s="72" t="s">
        <v>2442</v>
      </c>
      <c r="S290" s="72">
        <v>4.2</v>
      </c>
      <c r="T290" s="72" t="s">
        <v>5346</v>
      </c>
      <c r="V290" s="72"/>
      <c r="W290" s="72" t="s">
        <v>8992</v>
      </c>
      <c r="X290" s="78">
        <v>0.98</v>
      </c>
      <c r="Y290" s="78">
        <v>-12.64</v>
      </c>
      <c r="Z290" s="78">
        <v>10.79</v>
      </c>
      <c r="AA290" s="72"/>
      <c r="AB290" s="78">
        <v>45.11</v>
      </c>
      <c r="AC290" s="78">
        <v>18.170000000000002</v>
      </c>
      <c r="AD290" s="72"/>
      <c r="AE290" s="78">
        <f t="shared" si="26"/>
        <v>2.8964410199963306</v>
      </c>
      <c r="AF290" s="72"/>
      <c r="AG290" s="72"/>
      <c r="AH290" s="72" t="s">
        <v>8992</v>
      </c>
      <c r="AI290" s="72">
        <v>1</v>
      </c>
      <c r="AJ290" s="72"/>
      <c r="AK290" s="72" t="s">
        <v>9087</v>
      </c>
      <c r="AL290" s="72"/>
      <c r="AM290" s="72">
        <v>1</v>
      </c>
      <c r="AN290" s="79" t="s">
        <v>8989</v>
      </c>
    </row>
    <row r="291" spans="1:40" x14ac:dyDescent="0.15">
      <c r="A291" s="79">
        <v>290</v>
      </c>
      <c r="B291" s="72" t="s">
        <v>176</v>
      </c>
      <c r="C291" s="72" t="s">
        <v>9086</v>
      </c>
      <c r="D291" s="72">
        <v>56.432873999999998</v>
      </c>
      <c r="E291" s="72">
        <v>10.790322</v>
      </c>
      <c r="F291" s="72" t="s">
        <v>1600</v>
      </c>
      <c r="G291" s="72" t="s">
        <v>17</v>
      </c>
      <c r="H291" s="72" t="s">
        <v>18</v>
      </c>
      <c r="I291" s="79">
        <v>2900</v>
      </c>
      <c r="J291" s="79">
        <v>2550</v>
      </c>
      <c r="K291" s="79">
        <f t="shared" si="25"/>
        <v>2725</v>
      </c>
      <c r="L291" s="72"/>
      <c r="M291" s="79"/>
      <c r="N291" s="79">
        <v>4403</v>
      </c>
      <c r="O291" s="72" t="s">
        <v>9149</v>
      </c>
      <c r="P291" s="81" t="s">
        <v>5445</v>
      </c>
      <c r="Q291" s="72" t="s">
        <v>2427</v>
      </c>
      <c r="R291" s="72" t="s">
        <v>9004</v>
      </c>
      <c r="S291" s="72">
        <v>3.6</v>
      </c>
      <c r="T291" s="72" t="s">
        <v>5346</v>
      </c>
      <c r="V291" s="72"/>
      <c r="W291" s="72" t="s">
        <v>8992</v>
      </c>
      <c r="X291" s="78">
        <v>0.83</v>
      </c>
      <c r="Y291" s="78">
        <v>-5.9</v>
      </c>
      <c r="Z291" s="78">
        <v>6.57</v>
      </c>
      <c r="AA291" s="72"/>
      <c r="AB291" s="78">
        <v>42.88</v>
      </c>
      <c r="AC291" s="78">
        <v>16.920000000000002</v>
      </c>
      <c r="AD291" s="72"/>
      <c r="AE291" s="78">
        <f t="shared" si="26"/>
        <v>2.9566587864460203</v>
      </c>
      <c r="AF291" s="72"/>
      <c r="AG291" s="72"/>
      <c r="AH291" s="72" t="s">
        <v>8992</v>
      </c>
      <c r="AI291" s="72">
        <v>1</v>
      </c>
      <c r="AJ291" s="72"/>
      <c r="AK291" s="72" t="s">
        <v>9087</v>
      </c>
      <c r="AL291" s="72"/>
      <c r="AM291" s="72">
        <v>1</v>
      </c>
      <c r="AN291" s="79" t="s">
        <v>8989</v>
      </c>
    </row>
    <row r="292" spans="1:40" x14ac:dyDescent="0.15">
      <c r="A292" s="79">
        <v>291</v>
      </c>
      <c r="B292" s="72" t="s">
        <v>176</v>
      </c>
      <c r="C292" s="72" t="s">
        <v>9086</v>
      </c>
      <c r="D292" s="72">
        <v>56.432873999999998</v>
      </c>
      <c r="E292" s="72">
        <v>10.790322</v>
      </c>
      <c r="F292" s="72" t="s">
        <v>1600</v>
      </c>
      <c r="G292" s="72" t="s">
        <v>17</v>
      </c>
      <c r="H292" s="72" t="s">
        <v>18</v>
      </c>
      <c r="I292" s="79">
        <v>2900</v>
      </c>
      <c r="J292" s="79">
        <v>2550</v>
      </c>
      <c r="K292" s="79">
        <f t="shared" si="25"/>
        <v>2725</v>
      </c>
      <c r="L292" s="72"/>
      <c r="M292" s="79"/>
      <c r="N292" s="79">
        <v>4404</v>
      </c>
      <c r="O292" s="72" t="s">
        <v>9118</v>
      </c>
      <c r="Q292" s="72" t="s">
        <v>2398</v>
      </c>
      <c r="R292" s="70" t="s">
        <v>9004</v>
      </c>
      <c r="S292" s="72">
        <v>4.0999999999999996</v>
      </c>
      <c r="T292" s="72" t="s">
        <v>5346</v>
      </c>
      <c r="V292" s="72"/>
      <c r="W292" s="72" t="s">
        <v>8992</v>
      </c>
      <c r="X292" s="78">
        <v>1.07</v>
      </c>
      <c r="Y292" s="78">
        <v>-14.23</v>
      </c>
      <c r="Z292" s="78">
        <v>12.53</v>
      </c>
      <c r="AA292" s="72"/>
      <c r="AB292" s="78">
        <v>42.09</v>
      </c>
      <c r="AC292" s="78">
        <v>16.46</v>
      </c>
      <c r="AD292" s="72"/>
      <c r="AE292" s="78">
        <f t="shared" si="26"/>
        <v>2.983292831105711</v>
      </c>
      <c r="AF292" s="72"/>
      <c r="AG292" s="72"/>
      <c r="AH292" s="72" t="s">
        <v>8992</v>
      </c>
      <c r="AI292" s="72">
        <v>1</v>
      </c>
      <c r="AJ292" s="72"/>
      <c r="AK292" s="72" t="s">
        <v>9087</v>
      </c>
      <c r="AL292" s="72"/>
      <c r="AM292" s="72">
        <v>1</v>
      </c>
      <c r="AN292" s="79" t="s">
        <v>8989</v>
      </c>
    </row>
    <row r="293" spans="1:40" x14ac:dyDescent="0.15">
      <c r="A293" s="79">
        <v>292</v>
      </c>
      <c r="B293" s="72" t="s">
        <v>176</v>
      </c>
      <c r="C293" s="72" t="s">
        <v>9086</v>
      </c>
      <c r="D293" s="72">
        <v>56.432873999999998</v>
      </c>
      <c r="E293" s="72">
        <v>10.790322</v>
      </c>
      <c r="F293" s="72" t="s">
        <v>1600</v>
      </c>
      <c r="G293" s="72" t="s">
        <v>17</v>
      </c>
      <c r="H293" s="72" t="s">
        <v>18</v>
      </c>
      <c r="I293" s="79">
        <v>2900</v>
      </c>
      <c r="J293" s="79">
        <v>2550</v>
      </c>
      <c r="K293" s="79">
        <f t="shared" si="25"/>
        <v>2725</v>
      </c>
      <c r="L293" s="72"/>
      <c r="M293" s="79"/>
      <c r="N293" s="79">
        <v>4406</v>
      </c>
      <c r="O293" s="72" t="s">
        <v>9642</v>
      </c>
      <c r="Q293" s="72" t="s">
        <v>2428</v>
      </c>
      <c r="R293" s="72" t="s">
        <v>9004</v>
      </c>
      <c r="S293" s="72">
        <v>3.4</v>
      </c>
      <c r="T293" s="72" t="s">
        <v>5346</v>
      </c>
      <c r="V293" s="72"/>
      <c r="W293" s="72" t="s">
        <v>8992</v>
      </c>
      <c r="X293" s="78">
        <v>1.04</v>
      </c>
      <c r="Y293" s="78">
        <v>-11.84</v>
      </c>
      <c r="Z293" s="78">
        <v>10.9</v>
      </c>
      <c r="AA293" s="72"/>
      <c r="AB293" s="78">
        <v>43.21</v>
      </c>
      <c r="AC293" s="78">
        <v>17.25</v>
      </c>
      <c r="AD293" s="72"/>
      <c r="AE293" s="78">
        <f t="shared" si="26"/>
        <v>2.9224154589371985</v>
      </c>
      <c r="AF293" s="72"/>
      <c r="AG293" s="72"/>
      <c r="AH293" s="72" t="s">
        <v>8992</v>
      </c>
      <c r="AI293" s="72">
        <v>1</v>
      </c>
      <c r="AJ293" s="72"/>
      <c r="AK293" s="72" t="s">
        <v>9087</v>
      </c>
      <c r="AL293" s="72"/>
      <c r="AM293" s="72">
        <v>1</v>
      </c>
      <c r="AN293" s="79" t="s">
        <v>8989</v>
      </c>
    </row>
    <row r="294" spans="1:40" x14ac:dyDescent="0.15">
      <c r="A294" s="79">
        <v>293</v>
      </c>
      <c r="B294" s="72" t="s">
        <v>176</v>
      </c>
      <c r="C294" s="72" t="s">
        <v>9086</v>
      </c>
      <c r="D294" s="72">
        <v>56.432873999999998</v>
      </c>
      <c r="E294" s="72">
        <v>10.790322</v>
      </c>
      <c r="F294" s="72" t="s">
        <v>1600</v>
      </c>
      <c r="G294" s="72" t="s">
        <v>17</v>
      </c>
      <c r="H294" s="72" t="s">
        <v>18</v>
      </c>
      <c r="I294" s="79">
        <v>2900</v>
      </c>
      <c r="J294" s="79">
        <v>2550</v>
      </c>
      <c r="K294" s="79">
        <f t="shared" si="25"/>
        <v>2725</v>
      </c>
      <c r="L294" s="72"/>
      <c r="M294" s="79"/>
      <c r="N294" s="79">
        <v>4407</v>
      </c>
      <c r="O294" s="72" t="s">
        <v>9062</v>
      </c>
      <c r="P294" s="81" t="s">
        <v>9063</v>
      </c>
      <c r="Q294" s="72" t="s">
        <v>2406</v>
      </c>
      <c r="R294" s="72" t="s">
        <v>8985</v>
      </c>
      <c r="S294" s="72">
        <v>3.6</v>
      </c>
      <c r="T294" s="72" t="s">
        <v>5346</v>
      </c>
      <c r="V294" s="72"/>
      <c r="W294" s="72" t="s">
        <v>8992</v>
      </c>
      <c r="X294" s="78">
        <v>0.86</v>
      </c>
      <c r="Y294" s="78">
        <v>-13.41</v>
      </c>
      <c r="Z294" s="78">
        <v>11.17</v>
      </c>
      <c r="AA294" s="72"/>
      <c r="AB294" s="78">
        <v>32.979999999999997</v>
      </c>
      <c r="AC294" s="78">
        <v>12.52</v>
      </c>
      <c r="AD294" s="72"/>
      <c r="AE294" s="78">
        <f t="shared" si="26"/>
        <v>3.0732161874334394</v>
      </c>
      <c r="AF294" s="72"/>
      <c r="AG294" s="72"/>
      <c r="AH294" s="72" t="s">
        <v>8992</v>
      </c>
      <c r="AI294" s="72">
        <v>1</v>
      </c>
      <c r="AJ294" s="72"/>
      <c r="AK294" s="72" t="s">
        <v>9087</v>
      </c>
      <c r="AL294" s="72"/>
      <c r="AM294" s="72">
        <v>1</v>
      </c>
      <c r="AN294" s="79" t="s">
        <v>8989</v>
      </c>
    </row>
    <row r="295" spans="1:40" x14ac:dyDescent="0.15">
      <c r="A295" s="79">
        <v>294</v>
      </c>
      <c r="B295" s="72" t="s">
        <v>176</v>
      </c>
      <c r="C295" s="72" t="s">
        <v>9086</v>
      </c>
      <c r="D295" s="72">
        <v>56.432873999999998</v>
      </c>
      <c r="E295" s="72">
        <v>10.790322</v>
      </c>
      <c r="F295" s="72" t="s">
        <v>1600</v>
      </c>
      <c r="G295" s="72" t="s">
        <v>17</v>
      </c>
      <c r="H295" s="72" t="s">
        <v>18</v>
      </c>
      <c r="I295" s="79">
        <v>2900</v>
      </c>
      <c r="J295" s="79">
        <v>2550</v>
      </c>
      <c r="K295" s="79">
        <f t="shared" si="25"/>
        <v>2725</v>
      </c>
      <c r="L295" s="72"/>
      <c r="M295" s="79"/>
      <c r="N295" s="79">
        <v>4408</v>
      </c>
      <c r="O295" s="72" t="s">
        <v>9642</v>
      </c>
      <c r="Q295" s="72" t="s">
        <v>2428</v>
      </c>
      <c r="R295" s="72" t="s">
        <v>9004</v>
      </c>
      <c r="S295" s="72">
        <v>3.4</v>
      </c>
      <c r="T295" s="72" t="s">
        <v>5346</v>
      </c>
      <c r="V295" s="72"/>
      <c r="W295" s="72" t="s">
        <v>8992</v>
      </c>
      <c r="X295" s="78">
        <v>0.86</v>
      </c>
      <c r="Y295" s="78">
        <v>-12.32</v>
      </c>
      <c r="Z295" s="78">
        <v>11.43</v>
      </c>
      <c r="AA295" s="72"/>
      <c r="AB295" s="78">
        <v>42.98</v>
      </c>
      <c r="AC295" s="78">
        <v>16.989999999999998</v>
      </c>
      <c r="AD295" s="72"/>
      <c r="AE295" s="78">
        <f t="shared" si="26"/>
        <v>2.9513439278006666</v>
      </c>
      <c r="AF295" s="72"/>
      <c r="AG295" s="72"/>
      <c r="AH295" s="72" t="s">
        <v>8992</v>
      </c>
      <c r="AI295" s="72">
        <v>1</v>
      </c>
      <c r="AJ295" s="72"/>
      <c r="AK295" s="72" t="s">
        <v>9087</v>
      </c>
      <c r="AL295" s="72"/>
      <c r="AM295" s="72">
        <v>1</v>
      </c>
      <c r="AN295" s="79" t="s">
        <v>8989</v>
      </c>
    </row>
    <row r="296" spans="1:40" x14ac:dyDescent="0.15">
      <c r="A296" s="79">
        <v>295</v>
      </c>
      <c r="B296" s="72" t="s">
        <v>176</v>
      </c>
      <c r="C296" s="72" t="s">
        <v>9086</v>
      </c>
      <c r="D296" s="72">
        <v>56.432873999999998</v>
      </c>
      <c r="E296" s="72">
        <v>10.790322</v>
      </c>
      <c r="F296" s="72" t="s">
        <v>1600</v>
      </c>
      <c r="G296" s="72" t="s">
        <v>17</v>
      </c>
      <c r="H296" s="72" t="s">
        <v>18</v>
      </c>
      <c r="I296" s="79">
        <v>2900</v>
      </c>
      <c r="J296" s="79">
        <v>2550</v>
      </c>
      <c r="K296" s="79">
        <f t="shared" si="25"/>
        <v>2725</v>
      </c>
      <c r="L296" s="72"/>
      <c r="M296" s="79"/>
      <c r="N296" s="79">
        <v>4409</v>
      </c>
      <c r="O296" s="72" t="s">
        <v>9395</v>
      </c>
      <c r="P296" s="81" t="s">
        <v>9396</v>
      </c>
      <c r="Q296" s="72" t="s">
        <v>2403</v>
      </c>
      <c r="R296" s="72" t="s">
        <v>2442</v>
      </c>
      <c r="S296" s="72">
        <v>4.2</v>
      </c>
      <c r="T296" s="72" t="s">
        <v>5346</v>
      </c>
      <c r="V296" s="72"/>
      <c r="W296" s="72" t="s">
        <v>8992</v>
      </c>
      <c r="X296" s="78">
        <v>0.91</v>
      </c>
      <c r="Y296" s="78">
        <v>-12.78</v>
      </c>
      <c r="Z296" s="78">
        <v>11.18</v>
      </c>
      <c r="AA296" s="72"/>
      <c r="AB296" s="78">
        <v>42.9</v>
      </c>
      <c r="AC296" s="78">
        <v>17.07</v>
      </c>
      <c r="AD296" s="72"/>
      <c r="AE296" s="78">
        <f t="shared" ref="AE296:AE329" si="27">AB296/AC296*14/12</f>
        <v>2.9320445225541882</v>
      </c>
      <c r="AF296" s="72"/>
      <c r="AG296" s="72"/>
      <c r="AH296" s="72" t="s">
        <v>8992</v>
      </c>
      <c r="AI296" s="72">
        <v>1</v>
      </c>
      <c r="AJ296" s="72"/>
      <c r="AK296" s="72" t="s">
        <v>9087</v>
      </c>
      <c r="AL296" s="72"/>
      <c r="AM296" s="72">
        <v>1</v>
      </c>
      <c r="AN296" s="79" t="s">
        <v>8989</v>
      </c>
    </row>
    <row r="297" spans="1:40" x14ac:dyDescent="0.15">
      <c r="A297" s="79">
        <v>296</v>
      </c>
      <c r="B297" s="72" t="s">
        <v>176</v>
      </c>
      <c r="C297" s="72" t="s">
        <v>9086</v>
      </c>
      <c r="D297" s="72">
        <v>56.432873999999998</v>
      </c>
      <c r="E297" s="72">
        <v>10.790322</v>
      </c>
      <c r="F297" s="72" t="s">
        <v>1600</v>
      </c>
      <c r="G297" s="72" t="s">
        <v>17</v>
      </c>
      <c r="H297" s="72" t="s">
        <v>18</v>
      </c>
      <c r="I297" s="79">
        <v>2900</v>
      </c>
      <c r="J297" s="79">
        <v>2550</v>
      </c>
      <c r="K297" s="79">
        <f t="shared" si="25"/>
        <v>2725</v>
      </c>
      <c r="L297" s="72"/>
      <c r="M297" s="79"/>
      <c r="N297" s="79">
        <v>4410</v>
      </c>
      <c r="O297" s="72" t="s">
        <v>9325</v>
      </c>
      <c r="P297" s="81" t="s">
        <v>9326</v>
      </c>
      <c r="Q297" s="72" t="s">
        <v>2404</v>
      </c>
      <c r="R297" s="72" t="s">
        <v>8985</v>
      </c>
      <c r="S297" s="72">
        <v>4.2</v>
      </c>
      <c r="T297" s="72" t="s">
        <v>5346</v>
      </c>
      <c r="V297" s="72"/>
      <c r="W297" s="72" t="s">
        <v>8992</v>
      </c>
      <c r="X297" s="78">
        <v>0.92</v>
      </c>
      <c r="Y297" s="78">
        <v>-13.04</v>
      </c>
      <c r="Z297" s="78">
        <v>11.71</v>
      </c>
      <c r="AA297" s="72"/>
      <c r="AB297" s="78">
        <v>42.38</v>
      </c>
      <c r="AC297" s="78">
        <v>16.739999999999998</v>
      </c>
      <c r="AD297" s="72"/>
      <c r="AE297" s="78">
        <f t="shared" si="27"/>
        <v>2.9536041417761854</v>
      </c>
      <c r="AF297" s="72"/>
      <c r="AG297" s="72"/>
      <c r="AH297" s="72" t="s">
        <v>8992</v>
      </c>
      <c r="AI297" s="72">
        <v>1</v>
      </c>
      <c r="AJ297" s="72"/>
      <c r="AK297" s="72" t="s">
        <v>9087</v>
      </c>
      <c r="AL297" s="72"/>
      <c r="AM297" s="72">
        <v>1</v>
      </c>
      <c r="AN297" s="79" t="s">
        <v>8989</v>
      </c>
    </row>
    <row r="298" spans="1:40" x14ac:dyDescent="0.15">
      <c r="A298" s="79">
        <v>297</v>
      </c>
      <c r="B298" s="72" t="s">
        <v>176</v>
      </c>
      <c r="C298" s="72" t="s">
        <v>9086</v>
      </c>
      <c r="D298" s="72">
        <v>56.432873999999998</v>
      </c>
      <c r="E298" s="72">
        <v>10.790322</v>
      </c>
      <c r="F298" s="72" t="s">
        <v>1600</v>
      </c>
      <c r="G298" s="72" t="s">
        <v>17</v>
      </c>
      <c r="H298" s="72" t="s">
        <v>18</v>
      </c>
      <c r="I298" s="79">
        <v>2900</v>
      </c>
      <c r="J298" s="79">
        <v>2550</v>
      </c>
      <c r="K298" s="79">
        <f t="shared" si="25"/>
        <v>2725</v>
      </c>
      <c r="L298" s="72"/>
      <c r="M298" s="79"/>
      <c r="N298" s="79">
        <v>4411</v>
      </c>
      <c r="O298" s="72" t="s">
        <v>9181</v>
      </c>
      <c r="Q298" s="72" t="s">
        <v>2400</v>
      </c>
      <c r="R298" s="72" t="s">
        <v>9004</v>
      </c>
      <c r="S298" s="72">
        <v>3.2</v>
      </c>
      <c r="T298" s="72" t="s">
        <v>5346</v>
      </c>
      <c r="V298" s="72"/>
      <c r="W298" s="72" t="s">
        <v>8992</v>
      </c>
      <c r="X298" s="78">
        <v>0.85</v>
      </c>
      <c r="Y298" s="78">
        <v>-8.44</v>
      </c>
      <c r="Z298" s="78">
        <v>7.51</v>
      </c>
      <c r="AA298" s="72"/>
      <c r="AB298" s="78">
        <v>40.69</v>
      </c>
      <c r="AC298" s="78">
        <v>16.02</v>
      </c>
      <c r="AD298" s="72"/>
      <c r="AE298" s="78">
        <f t="shared" si="27"/>
        <v>2.9632750728256347</v>
      </c>
      <c r="AF298" s="72"/>
      <c r="AG298" s="72"/>
      <c r="AH298" s="72" t="s">
        <v>8992</v>
      </c>
      <c r="AI298" s="72">
        <v>1</v>
      </c>
      <c r="AJ298" s="72"/>
      <c r="AK298" s="72" t="s">
        <v>9087</v>
      </c>
      <c r="AL298" s="72"/>
      <c r="AM298" s="72">
        <v>1</v>
      </c>
      <c r="AN298" s="79" t="s">
        <v>8989</v>
      </c>
    </row>
    <row r="299" spans="1:40" x14ac:dyDescent="0.15">
      <c r="A299" s="79">
        <v>298</v>
      </c>
      <c r="B299" s="72" t="s">
        <v>176</v>
      </c>
      <c r="C299" s="72" t="s">
        <v>9086</v>
      </c>
      <c r="D299" s="72">
        <v>56.432873999999998</v>
      </c>
      <c r="E299" s="72">
        <v>10.790322</v>
      </c>
      <c r="F299" s="72" t="s">
        <v>1600</v>
      </c>
      <c r="G299" s="72" t="s">
        <v>17</v>
      </c>
      <c r="H299" s="72" t="s">
        <v>18</v>
      </c>
      <c r="I299" s="79">
        <v>2900</v>
      </c>
      <c r="J299" s="79">
        <v>2550</v>
      </c>
      <c r="K299" s="79">
        <f t="shared" si="25"/>
        <v>2725</v>
      </c>
      <c r="L299" s="72"/>
      <c r="M299" s="79"/>
      <c r="N299" s="79">
        <v>4412</v>
      </c>
      <c r="O299" s="72" t="s">
        <v>9118</v>
      </c>
      <c r="Q299" s="72" t="s">
        <v>2398</v>
      </c>
      <c r="R299" s="70" t="s">
        <v>9004</v>
      </c>
      <c r="S299" s="72">
        <v>4.0999999999999996</v>
      </c>
      <c r="T299" s="72" t="s">
        <v>5346</v>
      </c>
      <c r="V299" s="72"/>
      <c r="W299" s="72" t="s">
        <v>8992</v>
      </c>
      <c r="X299" s="78">
        <v>0.92</v>
      </c>
      <c r="Y299" s="78">
        <v>-13.17</v>
      </c>
      <c r="Z299" s="78">
        <v>13.74</v>
      </c>
      <c r="AA299" s="72"/>
      <c r="AB299" s="78">
        <v>35.31</v>
      </c>
      <c r="AC299" s="78">
        <v>13.9</v>
      </c>
      <c r="AD299" s="72"/>
      <c r="AE299" s="78">
        <f t="shared" si="27"/>
        <v>2.9636690647482014</v>
      </c>
      <c r="AF299" s="72"/>
      <c r="AG299" s="72"/>
      <c r="AH299" s="72" t="s">
        <v>8992</v>
      </c>
      <c r="AI299" s="72">
        <v>1</v>
      </c>
      <c r="AJ299" s="72"/>
      <c r="AK299" s="72" t="s">
        <v>9087</v>
      </c>
      <c r="AL299" s="72"/>
      <c r="AM299" s="72">
        <v>1</v>
      </c>
      <c r="AN299" s="79" t="s">
        <v>8989</v>
      </c>
    </row>
    <row r="300" spans="1:40" x14ac:dyDescent="0.15">
      <c r="A300" s="79">
        <v>299</v>
      </c>
      <c r="B300" s="72" t="s">
        <v>176</v>
      </c>
      <c r="C300" s="72" t="s">
        <v>9086</v>
      </c>
      <c r="D300" s="72">
        <v>56.432873999999998</v>
      </c>
      <c r="E300" s="72">
        <v>10.790322</v>
      </c>
      <c r="F300" s="72" t="s">
        <v>1600</v>
      </c>
      <c r="G300" s="72" t="s">
        <v>17</v>
      </c>
      <c r="H300" s="72" t="s">
        <v>18</v>
      </c>
      <c r="I300" s="79">
        <v>2900</v>
      </c>
      <c r="J300" s="79">
        <v>2550</v>
      </c>
      <c r="K300" s="79">
        <f t="shared" si="25"/>
        <v>2725</v>
      </c>
      <c r="L300" s="72"/>
      <c r="M300" s="79"/>
      <c r="N300" s="79">
        <v>4413</v>
      </c>
      <c r="O300" s="72" t="s">
        <v>9149</v>
      </c>
      <c r="P300" s="81" t="s">
        <v>5445</v>
      </c>
      <c r="Q300" s="72" t="s">
        <v>2427</v>
      </c>
      <c r="R300" s="72" t="s">
        <v>9004</v>
      </c>
      <c r="S300" s="72">
        <v>3.6</v>
      </c>
      <c r="T300" s="72" t="s">
        <v>5346</v>
      </c>
      <c r="V300" s="72"/>
      <c r="W300" s="72" t="s">
        <v>8992</v>
      </c>
      <c r="X300" s="78">
        <v>0.92</v>
      </c>
      <c r="Y300" s="78">
        <v>-10.88</v>
      </c>
      <c r="Z300" s="78">
        <v>8.5500000000000007</v>
      </c>
      <c r="AA300" s="72"/>
      <c r="AB300" s="78">
        <v>44.54</v>
      </c>
      <c r="AC300" s="78">
        <v>17.7</v>
      </c>
      <c r="AD300" s="72"/>
      <c r="AE300" s="78">
        <f t="shared" si="27"/>
        <v>2.9357815442561201</v>
      </c>
      <c r="AF300" s="72"/>
      <c r="AG300" s="72"/>
      <c r="AH300" s="72" t="s">
        <v>8992</v>
      </c>
      <c r="AI300" s="72">
        <v>1</v>
      </c>
      <c r="AJ300" s="72"/>
      <c r="AK300" s="72" t="s">
        <v>9087</v>
      </c>
      <c r="AL300" s="72"/>
      <c r="AM300" s="72">
        <v>1</v>
      </c>
      <c r="AN300" s="79" t="s">
        <v>8989</v>
      </c>
    </row>
    <row r="301" spans="1:40" x14ac:dyDescent="0.15">
      <c r="A301" s="79">
        <v>300</v>
      </c>
      <c r="B301" s="72" t="s">
        <v>176</v>
      </c>
      <c r="C301" s="72" t="s">
        <v>9086</v>
      </c>
      <c r="D301" s="72">
        <v>56.432873999999998</v>
      </c>
      <c r="E301" s="72">
        <v>10.790322</v>
      </c>
      <c r="F301" s="72" t="s">
        <v>1600</v>
      </c>
      <c r="G301" s="72" t="s">
        <v>17</v>
      </c>
      <c r="H301" s="72" t="s">
        <v>18</v>
      </c>
      <c r="I301" s="79">
        <v>2900</v>
      </c>
      <c r="J301" s="79">
        <v>2550</v>
      </c>
      <c r="K301" s="79">
        <f t="shared" si="25"/>
        <v>2725</v>
      </c>
      <c r="L301" s="72"/>
      <c r="M301" s="79"/>
      <c r="N301" s="79">
        <v>4414</v>
      </c>
      <c r="O301" s="72" t="s">
        <v>9519</v>
      </c>
      <c r="P301" s="81" t="s">
        <v>11116</v>
      </c>
      <c r="Q301" s="72" t="s">
        <v>2424</v>
      </c>
      <c r="R301" s="72" t="s">
        <v>9004</v>
      </c>
      <c r="S301" s="72">
        <v>2.5</v>
      </c>
      <c r="T301" s="72" t="s">
        <v>5346</v>
      </c>
      <c r="V301" s="72"/>
      <c r="W301" s="72" t="s">
        <v>8992</v>
      </c>
      <c r="X301" s="78">
        <v>0.82</v>
      </c>
      <c r="Y301" s="78">
        <v>-10.95</v>
      </c>
      <c r="Z301" s="78">
        <v>7.35</v>
      </c>
      <c r="AA301" s="72"/>
      <c r="AB301" s="78">
        <v>31.92</v>
      </c>
      <c r="AC301" s="78">
        <v>12.28</v>
      </c>
      <c r="AD301" s="72"/>
      <c r="AE301" s="78">
        <f t="shared" si="27"/>
        <v>3.0325732899022806</v>
      </c>
      <c r="AF301" s="72"/>
      <c r="AG301" s="72"/>
      <c r="AH301" s="72" t="s">
        <v>8992</v>
      </c>
      <c r="AI301" s="72">
        <v>1</v>
      </c>
      <c r="AJ301" s="72"/>
      <c r="AK301" s="72" t="s">
        <v>9087</v>
      </c>
      <c r="AL301" s="72"/>
      <c r="AM301" s="72">
        <v>1</v>
      </c>
      <c r="AN301" s="79" t="s">
        <v>8989</v>
      </c>
    </row>
    <row r="302" spans="1:40" x14ac:dyDescent="0.15">
      <c r="A302" s="79">
        <v>301</v>
      </c>
      <c r="B302" s="72" t="s">
        <v>176</v>
      </c>
      <c r="C302" s="72" t="s">
        <v>9086</v>
      </c>
      <c r="D302" s="72">
        <v>56.432873999999998</v>
      </c>
      <c r="E302" s="72">
        <v>10.790322</v>
      </c>
      <c r="F302" s="72" t="s">
        <v>1600</v>
      </c>
      <c r="G302" s="72" t="s">
        <v>17</v>
      </c>
      <c r="H302" s="72" t="s">
        <v>18</v>
      </c>
      <c r="I302" s="79">
        <v>2900</v>
      </c>
      <c r="J302" s="79">
        <v>2550</v>
      </c>
      <c r="K302" s="79">
        <f t="shared" si="25"/>
        <v>2725</v>
      </c>
      <c r="L302" s="72"/>
      <c r="M302" s="79"/>
      <c r="N302" s="79">
        <v>4415</v>
      </c>
      <c r="O302" s="72" t="s">
        <v>9642</v>
      </c>
      <c r="Q302" s="72" t="s">
        <v>2428</v>
      </c>
      <c r="R302" s="72" t="s">
        <v>9004</v>
      </c>
      <c r="S302" s="72">
        <v>3.4</v>
      </c>
      <c r="T302" s="72" t="s">
        <v>5346</v>
      </c>
      <c r="V302" s="72"/>
      <c r="W302" s="72" t="s">
        <v>8992</v>
      </c>
      <c r="X302" s="78">
        <v>1.1000000000000001</v>
      </c>
      <c r="Y302" s="78">
        <v>-7.76</v>
      </c>
      <c r="Z302" s="78">
        <v>9.2200000000000006</v>
      </c>
      <c r="AA302" s="72"/>
      <c r="AB302" s="78">
        <v>43.19</v>
      </c>
      <c r="AC302" s="78">
        <v>17.34</v>
      </c>
      <c r="AD302" s="72"/>
      <c r="AE302" s="78">
        <f t="shared" si="27"/>
        <v>2.905901576316801</v>
      </c>
      <c r="AF302" s="72"/>
      <c r="AG302" s="72"/>
      <c r="AH302" s="72" t="s">
        <v>8992</v>
      </c>
      <c r="AI302" s="72">
        <v>1</v>
      </c>
      <c r="AJ302" s="72"/>
      <c r="AK302" s="72" t="s">
        <v>9087</v>
      </c>
      <c r="AL302" s="72"/>
      <c r="AM302" s="72">
        <v>1</v>
      </c>
      <c r="AN302" s="79" t="s">
        <v>8989</v>
      </c>
    </row>
    <row r="303" spans="1:40" x14ac:dyDescent="0.15">
      <c r="A303" s="79">
        <v>302</v>
      </c>
      <c r="B303" s="72" t="s">
        <v>176</v>
      </c>
      <c r="C303" s="72" t="s">
        <v>9086</v>
      </c>
      <c r="D303" s="72">
        <v>56.432873999999998</v>
      </c>
      <c r="E303" s="72">
        <v>10.790322</v>
      </c>
      <c r="F303" s="72" t="s">
        <v>1600</v>
      </c>
      <c r="G303" s="72" t="s">
        <v>17</v>
      </c>
      <c r="H303" s="72" t="s">
        <v>18</v>
      </c>
      <c r="I303" s="79">
        <v>2900</v>
      </c>
      <c r="J303" s="79">
        <v>2550</v>
      </c>
      <c r="K303" s="79">
        <f t="shared" si="25"/>
        <v>2725</v>
      </c>
      <c r="L303" s="72"/>
      <c r="M303" s="79"/>
      <c r="N303" s="79">
        <v>4416</v>
      </c>
      <c r="O303" s="72" t="s">
        <v>9149</v>
      </c>
      <c r="P303" s="81" t="s">
        <v>5445</v>
      </c>
      <c r="Q303" s="72" t="s">
        <v>2427</v>
      </c>
      <c r="R303" s="72" t="s">
        <v>9004</v>
      </c>
      <c r="S303" s="72">
        <v>3.6</v>
      </c>
      <c r="T303" s="72" t="s">
        <v>5346</v>
      </c>
      <c r="V303" s="72"/>
      <c r="W303" s="72" t="s">
        <v>8992</v>
      </c>
      <c r="X303" s="78">
        <v>1.06</v>
      </c>
      <c r="Y303" s="78">
        <v>-9.58</v>
      </c>
      <c r="Z303" s="78">
        <v>7.5</v>
      </c>
      <c r="AA303" s="72"/>
      <c r="AB303" s="78">
        <v>50.41</v>
      </c>
      <c r="AC303" s="78">
        <v>20.239999999999998</v>
      </c>
      <c r="AD303" s="72"/>
      <c r="AE303" s="78">
        <f t="shared" si="27"/>
        <v>2.9057147562582344</v>
      </c>
      <c r="AF303" s="72"/>
      <c r="AG303" s="72"/>
      <c r="AH303" s="72" t="s">
        <v>8992</v>
      </c>
      <c r="AI303" s="72">
        <v>1</v>
      </c>
      <c r="AJ303" s="72"/>
      <c r="AK303" s="72" t="s">
        <v>9087</v>
      </c>
      <c r="AL303" s="72"/>
      <c r="AM303" s="72">
        <v>1</v>
      </c>
      <c r="AN303" s="79" t="s">
        <v>8989</v>
      </c>
    </row>
    <row r="304" spans="1:40" x14ac:dyDescent="0.15">
      <c r="A304" s="79">
        <v>303</v>
      </c>
      <c r="B304" s="72" t="s">
        <v>176</v>
      </c>
      <c r="C304" s="72" t="s">
        <v>9086</v>
      </c>
      <c r="D304" s="72">
        <v>56.432873999999998</v>
      </c>
      <c r="E304" s="72">
        <v>10.790322</v>
      </c>
      <c r="F304" s="72" t="s">
        <v>1600</v>
      </c>
      <c r="G304" s="72" t="s">
        <v>17</v>
      </c>
      <c r="H304" s="72" t="s">
        <v>18</v>
      </c>
      <c r="I304" s="79">
        <v>2900</v>
      </c>
      <c r="J304" s="79">
        <v>2550</v>
      </c>
      <c r="K304" s="79">
        <f t="shared" si="25"/>
        <v>2725</v>
      </c>
      <c r="L304" s="72"/>
      <c r="M304" s="79"/>
      <c r="N304" s="79">
        <v>4417</v>
      </c>
      <c r="O304" s="72" t="s">
        <v>9118</v>
      </c>
      <c r="Q304" s="72" t="s">
        <v>2398</v>
      </c>
      <c r="R304" s="70" t="s">
        <v>9004</v>
      </c>
      <c r="S304" s="72">
        <v>4.0999999999999996</v>
      </c>
      <c r="T304" s="72" t="s">
        <v>5346</v>
      </c>
      <c r="V304" s="72"/>
      <c r="W304" s="72" t="s">
        <v>8992</v>
      </c>
      <c r="X304" s="78">
        <v>0.9</v>
      </c>
      <c r="Y304" s="78">
        <v>-13.37</v>
      </c>
      <c r="Z304" s="78">
        <v>14.03</v>
      </c>
      <c r="AA304" s="72"/>
      <c r="AB304" s="78">
        <v>39.6</v>
      </c>
      <c r="AC304" s="78">
        <v>15.59</v>
      </c>
      <c r="AD304" s="72"/>
      <c r="AE304" s="78">
        <f t="shared" si="27"/>
        <v>2.9634381013470175</v>
      </c>
      <c r="AF304" s="72"/>
      <c r="AG304" s="72"/>
      <c r="AH304" s="72" t="s">
        <v>8992</v>
      </c>
      <c r="AI304" s="72">
        <v>1</v>
      </c>
      <c r="AJ304" s="72"/>
      <c r="AK304" s="72" t="s">
        <v>9087</v>
      </c>
      <c r="AL304" s="72"/>
      <c r="AM304" s="72">
        <v>1</v>
      </c>
      <c r="AN304" s="79" t="s">
        <v>8989</v>
      </c>
    </row>
    <row r="305" spans="1:40" x14ac:dyDescent="0.15">
      <c r="A305" s="79">
        <v>304</v>
      </c>
      <c r="B305" s="72" t="s">
        <v>176</v>
      </c>
      <c r="C305" s="72" t="s">
        <v>9086</v>
      </c>
      <c r="D305" s="72">
        <v>56.432873999999998</v>
      </c>
      <c r="E305" s="72">
        <v>10.790322</v>
      </c>
      <c r="F305" s="72" t="s">
        <v>1600</v>
      </c>
      <c r="G305" s="72" t="s">
        <v>17</v>
      </c>
      <c r="H305" s="72" t="s">
        <v>18</v>
      </c>
      <c r="I305" s="79">
        <v>2900</v>
      </c>
      <c r="J305" s="79">
        <v>2550</v>
      </c>
      <c r="K305" s="79">
        <f t="shared" si="25"/>
        <v>2725</v>
      </c>
      <c r="L305" s="72"/>
      <c r="M305" s="79"/>
      <c r="N305" s="79">
        <v>4418</v>
      </c>
      <c r="O305" s="72" t="s">
        <v>9325</v>
      </c>
      <c r="P305" s="81" t="s">
        <v>9326</v>
      </c>
      <c r="Q305" s="72" t="s">
        <v>2404</v>
      </c>
      <c r="R305" s="72" t="s">
        <v>8985</v>
      </c>
      <c r="S305" s="72">
        <v>4.2</v>
      </c>
      <c r="T305" s="72" t="s">
        <v>5346</v>
      </c>
      <c r="V305" s="72"/>
      <c r="W305" s="72" t="s">
        <v>8992</v>
      </c>
      <c r="X305" s="78">
        <v>1.06</v>
      </c>
      <c r="Y305" s="78">
        <v>-13.19</v>
      </c>
      <c r="Z305" s="78">
        <v>11.67</v>
      </c>
      <c r="AA305" s="72"/>
      <c r="AB305" s="78">
        <v>45.5</v>
      </c>
      <c r="AC305" s="78">
        <v>17.86</v>
      </c>
      <c r="AD305" s="72"/>
      <c r="AE305" s="78">
        <f t="shared" si="27"/>
        <v>2.9721911160880925</v>
      </c>
      <c r="AF305" s="72"/>
      <c r="AG305" s="72"/>
      <c r="AH305" s="72" t="s">
        <v>8992</v>
      </c>
      <c r="AI305" s="72">
        <v>1</v>
      </c>
      <c r="AJ305" s="72"/>
      <c r="AK305" s="72" t="s">
        <v>9087</v>
      </c>
      <c r="AL305" s="72"/>
      <c r="AM305" s="72">
        <v>1</v>
      </c>
      <c r="AN305" s="79" t="s">
        <v>8989</v>
      </c>
    </row>
    <row r="306" spans="1:40" x14ac:dyDescent="0.15">
      <c r="A306" s="79">
        <v>305</v>
      </c>
      <c r="B306" s="72" t="s">
        <v>176</v>
      </c>
      <c r="C306" s="72" t="s">
        <v>9086</v>
      </c>
      <c r="D306" s="72">
        <v>56.432873999999998</v>
      </c>
      <c r="E306" s="72">
        <v>10.790322</v>
      </c>
      <c r="F306" s="72" t="s">
        <v>1600</v>
      </c>
      <c r="G306" s="72" t="s">
        <v>17</v>
      </c>
      <c r="H306" s="72" t="s">
        <v>18</v>
      </c>
      <c r="I306" s="79">
        <v>2900</v>
      </c>
      <c r="J306" s="79">
        <v>2550</v>
      </c>
      <c r="K306" s="79">
        <f t="shared" si="25"/>
        <v>2725</v>
      </c>
      <c r="L306" s="72"/>
      <c r="M306" s="79"/>
      <c r="N306" s="79">
        <v>4419</v>
      </c>
      <c r="O306" s="72" t="s">
        <v>9062</v>
      </c>
      <c r="P306" s="81" t="s">
        <v>9063</v>
      </c>
      <c r="Q306" s="72" t="s">
        <v>2406</v>
      </c>
      <c r="R306" s="72" t="s">
        <v>8985</v>
      </c>
      <c r="S306" s="72">
        <v>3.6</v>
      </c>
      <c r="T306" s="72" t="s">
        <v>5346</v>
      </c>
      <c r="V306" s="72"/>
      <c r="W306" s="72" t="s">
        <v>8992</v>
      </c>
      <c r="X306" s="78">
        <v>0.84</v>
      </c>
      <c r="Y306" s="78">
        <v>-12.62</v>
      </c>
      <c r="Z306" s="78">
        <v>12.13</v>
      </c>
      <c r="AA306" s="72"/>
      <c r="AB306" s="78">
        <v>41.8</v>
      </c>
      <c r="AC306" s="78">
        <v>16.48</v>
      </c>
      <c r="AD306" s="72"/>
      <c r="AE306" s="78">
        <f t="shared" si="27"/>
        <v>2.9591423948220061</v>
      </c>
      <c r="AF306" s="72"/>
      <c r="AG306" s="72"/>
      <c r="AH306" s="72" t="s">
        <v>8992</v>
      </c>
      <c r="AI306" s="72">
        <v>1</v>
      </c>
      <c r="AJ306" s="72"/>
      <c r="AK306" s="72" t="s">
        <v>9087</v>
      </c>
      <c r="AL306" s="72"/>
      <c r="AM306" s="72">
        <v>1</v>
      </c>
      <c r="AN306" s="79" t="s">
        <v>8989</v>
      </c>
    </row>
    <row r="307" spans="1:40" x14ac:dyDescent="0.15">
      <c r="A307" s="79">
        <v>306</v>
      </c>
      <c r="B307" s="72" t="s">
        <v>176</v>
      </c>
      <c r="C307" s="72" t="s">
        <v>9086</v>
      </c>
      <c r="D307" s="72">
        <v>56.432873999999998</v>
      </c>
      <c r="E307" s="72">
        <v>10.790322</v>
      </c>
      <c r="F307" s="72" t="s">
        <v>1600</v>
      </c>
      <c r="G307" s="72" t="s">
        <v>17</v>
      </c>
      <c r="H307" s="72" t="s">
        <v>18</v>
      </c>
      <c r="I307" s="79">
        <v>2900</v>
      </c>
      <c r="J307" s="79">
        <v>2550</v>
      </c>
      <c r="K307" s="79">
        <f t="shared" si="25"/>
        <v>2725</v>
      </c>
      <c r="L307" s="72"/>
      <c r="M307" s="79"/>
      <c r="N307" s="79">
        <v>4420</v>
      </c>
      <c r="O307" s="72" t="s">
        <v>9395</v>
      </c>
      <c r="P307" s="81" t="s">
        <v>9396</v>
      </c>
      <c r="Q307" s="72" t="s">
        <v>2403</v>
      </c>
      <c r="R307" s="72" t="s">
        <v>2442</v>
      </c>
      <c r="S307" s="72">
        <v>4.2</v>
      </c>
      <c r="T307" s="72" t="s">
        <v>5346</v>
      </c>
      <c r="V307" s="72"/>
      <c r="W307" s="72" t="s">
        <v>8992</v>
      </c>
      <c r="X307" s="78">
        <v>0.87</v>
      </c>
      <c r="Y307" s="78">
        <v>-10.68</v>
      </c>
      <c r="Z307" s="78">
        <v>9.66</v>
      </c>
      <c r="AA307" s="72"/>
      <c r="AB307" s="78">
        <v>42.56</v>
      </c>
      <c r="AC307" s="78">
        <v>16.91</v>
      </c>
      <c r="AD307" s="72"/>
      <c r="AE307" s="78">
        <f t="shared" si="27"/>
        <v>2.9363295880149813</v>
      </c>
      <c r="AF307" s="72"/>
      <c r="AG307" s="72"/>
      <c r="AH307" s="72" t="s">
        <v>8992</v>
      </c>
      <c r="AI307" s="72">
        <v>1</v>
      </c>
      <c r="AJ307" s="72"/>
      <c r="AK307" s="72" t="s">
        <v>9087</v>
      </c>
      <c r="AL307" s="72"/>
      <c r="AM307" s="72">
        <v>1</v>
      </c>
      <c r="AN307" s="79" t="s">
        <v>8989</v>
      </c>
    </row>
    <row r="308" spans="1:40" x14ac:dyDescent="0.15">
      <c r="A308" s="79">
        <v>307</v>
      </c>
      <c r="B308" s="72" t="s">
        <v>176</v>
      </c>
      <c r="C308" s="72" t="s">
        <v>9086</v>
      </c>
      <c r="D308" s="72">
        <v>56.432873999999998</v>
      </c>
      <c r="E308" s="72">
        <v>10.790322</v>
      </c>
      <c r="F308" s="72" t="s">
        <v>1600</v>
      </c>
      <c r="G308" s="72" t="s">
        <v>17</v>
      </c>
      <c r="H308" s="72" t="s">
        <v>18</v>
      </c>
      <c r="I308" s="79">
        <v>2900</v>
      </c>
      <c r="J308" s="79">
        <v>2550</v>
      </c>
      <c r="K308" s="79">
        <f t="shared" si="25"/>
        <v>2725</v>
      </c>
      <c r="L308" s="72"/>
      <c r="M308" s="79"/>
      <c r="N308" s="79">
        <v>4421</v>
      </c>
      <c r="O308" s="72" t="s">
        <v>9181</v>
      </c>
      <c r="Q308" s="72" t="s">
        <v>2400</v>
      </c>
      <c r="R308" s="72" t="s">
        <v>9004</v>
      </c>
      <c r="S308" s="72">
        <v>3.2</v>
      </c>
      <c r="T308" s="72" t="s">
        <v>5346</v>
      </c>
      <c r="V308" s="72"/>
      <c r="W308" s="72" t="s">
        <v>8992</v>
      </c>
      <c r="X308" s="78">
        <v>1.06</v>
      </c>
      <c r="Y308" s="78">
        <v>-8.4700000000000006</v>
      </c>
      <c r="Z308" s="78">
        <v>6.43</v>
      </c>
      <c r="AA308" s="72"/>
      <c r="AB308" s="78">
        <v>39.03</v>
      </c>
      <c r="AC308" s="78">
        <v>15.34</v>
      </c>
      <c r="AD308" s="72"/>
      <c r="AE308" s="78">
        <f t="shared" si="27"/>
        <v>2.9683833116036507</v>
      </c>
      <c r="AF308" s="72"/>
      <c r="AG308" s="72"/>
      <c r="AH308" s="72" t="s">
        <v>8992</v>
      </c>
      <c r="AI308" s="72">
        <v>1</v>
      </c>
      <c r="AJ308" s="72"/>
      <c r="AK308" s="72" t="s">
        <v>9087</v>
      </c>
      <c r="AL308" s="72"/>
      <c r="AM308" s="72">
        <v>1</v>
      </c>
      <c r="AN308" s="79" t="s">
        <v>8989</v>
      </c>
    </row>
    <row r="309" spans="1:40" x14ac:dyDescent="0.15">
      <c r="A309" s="79">
        <v>308</v>
      </c>
      <c r="B309" s="72" t="s">
        <v>176</v>
      </c>
      <c r="C309" s="72" t="s">
        <v>9086</v>
      </c>
      <c r="D309" s="72">
        <v>56.432873999999998</v>
      </c>
      <c r="E309" s="72">
        <v>10.790322</v>
      </c>
      <c r="F309" s="72" t="s">
        <v>1600</v>
      </c>
      <c r="G309" s="72" t="s">
        <v>17</v>
      </c>
      <c r="H309" s="72" t="s">
        <v>18</v>
      </c>
      <c r="I309" s="79">
        <v>2900</v>
      </c>
      <c r="J309" s="79">
        <v>2550</v>
      </c>
      <c r="K309" s="79">
        <f t="shared" si="25"/>
        <v>2725</v>
      </c>
      <c r="L309" s="72"/>
      <c r="M309" s="79"/>
      <c r="N309" s="79">
        <v>4422</v>
      </c>
      <c r="O309" s="72" t="s">
        <v>9519</v>
      </c>
      <c r="P309" s="81" t="s">
        <v>11116</v>
      </c>
      <c r="Q309" s="72" t="s">
        <v>2424</v>
      </c>
      <c r="R309" s="72" t="s">
        <v>9004</v>
      </c>
      <c r="S309" s="72">
        <v>2.5</v>
      </c>
      <c r="T309" s="72" t="s">
        <v>5346</v>
      </c>
      <c r="V309" s="72"/>
      <c r="W309" s="72" t="s">
        <v>8992</v>
      </c>
      <c r="X309" s="78">
        <v>1.03</v>
      </c>
      <c r="Y309" s="78">
        <v>-12.01</v>
      </c>
      <c r="Z309" s="78">
        <v>7.12</v>
      </c>
      <c r="AA309" s="72"/>
      <c r="AB309" s="78">
        <v>38.049999999999997</v>
      </c>
      <c r="AC309" s="78">
        <v>14.56</v>
      </c>
      <c r="AD309" s="72"/>
      <c r="AE309" s="78">
        <f t="shared" si="27"/>
        <v>3.0488782051282048</v>
      </c>
      <c r="AF309" s="72"/>
      <c r="AG309" s="72"/>
      <c r="AH309" s="72" t="s">
        <v>8992</v>
      </c>
      <c r="AI309" s="72">
        <v>1</v>
      </c>
      <c r="AJ309" s="72"/>
      <c r="AK309" s="72" t="s">
        <v>9087</v>
      </c>
      <c r="AL309" s="72"/>
      <c r="AM309" s="72">
        <v>1</v>
      </c>
      <c r="AN309" s="79" t="s">
        <v>8989</v>
      </c>
    </row>
    <row r="310" spans="1:40" x14ac:dyDescent="0.15">
      <c r="A310" s="79">
        <v>309</v>
      </c>
      <c r="B310" s="72" t="s">
        <v>176</v>
      </c>
      <c r="C310" s="72" t="s">
        <v>9086</v>
      </c>
      <c r="D310" s="72">
        <v>56.432873999999998</v>
      </c>
      <c r="E310" s="72">
        <v>10.790322</v>
      </c>
      <c r="F310" s="72" t="s">
        <v>1600</v>
      </c>
      <c r="G310" s="72" t="s">
        <v>17</v>
      </c>
      <c r="H310" s="72" t="s">
        <v>18</v>
      </c>
      <c r="I310" s="79">
        <v>2900</v>
      </c>
      <c r="J310" s="79">
        <v>2550</v>
      </c>
      <c r="K310" s="79">
        <f t="shared" si="25"/>
        <v>2725</v>
      </c>
      <c r="L310" s="72"/>
      <c r="M310" s="79"/>
      <c r="N310" s="79">
        <v>4423</v>
      </c>
      <c r="O310" s="72" t="s">
        <v>9149</v>
      </c>
      <c r="P310" s="81" t="s">
        <v>5445</v>
      </c>
      <c r="Q310" s="72" t="s">
        <v>2427</v>
      </c>
      <c r="R310" s="72" t="s">
        <v>9004</v>
      </c>
      <c r="S310" s="72">
        <v>3.6</v>
      </c>
      <c r="T310" s="72" t="s">
        <v>5346</v>
      </c>
      <c r="V310" s="72"/>
      <c r="W310" s="72" t="s">
        <v>8992</v>
      </c>
      <c r="X310" s="78">
        <v>0.82</v>
      </c>
      <c r="Y310" s="78">
        <v>-6.52</v>
      </c>
      <c r="Z310" s="78">
        <v>8.33</v>
      </c>
      <c r="AA310" s="72"/>
      <c r="AB310" s="78">
        <v>43.84</v>
      </c>
      <c r="AC310" s="78">
        <v>17.54</v>
      </c>
      <c r="AD310" s="72"/>
      <c r="AE310" s="78">
        <f t="shared" si="27"/>
        <v>2.9160015203344738</v>
      </c>
      <c r="AF310" s="72"/>
      <c r="AG310" s="72"/>
      <c r="AH310" s="72" t="s">
        <v>8992</v>
      </c>
      <c r="AI310" s="72">
        <v>1</v>
      </c>
      <c r="AJ310" s="72"/>
      <c r="AK310" s="72" t="s">
        <v>9087</v>
      </c>
      <c r="AL310" s="72"/>
      <c r="AM310" s="72">
        <v>1</v>
      </c>
      <c r="AN310" s="79" t="s">
        <v>8989</v>
      </c>
    </row>
    <row r="311" spans="1:40" x14ac:dyDescent="0.15">
      <c r="A311" s="79">
        <v>310</v>
      </c>
      <c r="B311" s="72" t="s">
        <v>176</v>
      </c>
      <c r="C311" s="72" t="s">
        <v>9086</v>
      </c>
      <c r="D311" s="72">
        <v>56.432873999999998</v>
      </c>
      <c r="E311" s="72">
        <v>10.790322</v>
      </c>
      <c r="F311" s="72" t="s">
        <v>1600</v>
      </c>
      <c r="G311" s="72" t="s">
        <v>17</v>
      </c>
      <c r="H311" s="72" t="s">
        <v>18</v>
      </c>
      <c r="I311" s="79">
        <v>2900</v>
      </c>
      <c r="J311" s="79">
        <v>2550</v>
      </c>
      <c r="K311" s="79">
        <f t="shared" si="25"/>
        <v>2725</v>
      </c>
      <c r="L311" s="72"/>
      <c r="M311" s="79"/>
      <c r="N311" s="79">
        <v>4424</v>
      </c>
      <c r="O311" s="72" t="s">
        <v>9395</v>
      </c>
      <c r="P311" s="81" t="s">
        <v>9396</v>
      </c>
      <c r="Q311" s="72" t="s">
        <v>2403</v>
      </c>
      <c r="R311" s="72" t="s">
        <v>2442</v>
      </c>
      <c r="S311" s="72">
        <v>4.2</v>
      </c>
      <c r="T311" s="72" t="s">
        <v>5346</v>
      </c>
      <c r="V311" s="72"/>
      <c r="W311" s="72" t="s">
        <v>8992</v>
      </c>
      <c r="X311" s="78">
        <v>0.95</v>
      </c>
      <c r="Y311" s="78">
        <v>-10.77</v>
      </c>
      <c r="Z311" s="78">
        <v>10.45</v>
      </c>
      <c r="AA311" s="72"/>
      <c r="AB311" s="78">
        <v>44.47</v>
      </c>
      <c r="AC311" s="78">
        <v>17.88</v>
      </c>
      <c r="AD311" s="72"/>
      <c r="AE311" s="78">
        <f t="shared" si="27"/>
        <v>2.9016592095451159</v>
      </c>
      <c r="AF311" s="72"/>
      <c r="AG311" s="72"/>
      <c r="AH311" s="72" t="s">
        <v>8992</v>
      </c>
      <c r="AI311" s="72">
        <v>1</v>
      </c>
      <c r="AJ311" s="72"/>
      <c r="AK311" s="72" t="s">
        <v>9087</v>
      </c>
      <c r="AL311" s="72"/>
      <c r="AM311" s="72">
        <v>1</v>
      </c>
      <c r="AN311" s="79" t="s">
        <v>8989</v>
      </c>
    </row>
    <row r="312" spans="1:40" x14ac:dyDescent="0.15">
      <c r="A312" s="79">
        <v>311</v>
      </c>
      <c r="B312" s="72" t="s">
        <v>176</v>
      </c>
      <c r="C312" s="72" t="s">
        <v>9086</v>
      </c>
      <c r="D312" s="72">
        <v>56.432873999999998</v>
      </c>
      <c r="E312" s="72">
        <v>10.790322</v>
      </c>
      <c r="F312" s="72" t="s">
        <v>1600</v>
      </c>
      <c r="G312" s="72" t="s">
        <v>17</v>
      </c>
      <c r="H312" s="72" t="s">
        <v>18</v>
      </c>
      <c r="I312" s="79">
        <v>2900</v>
      </c>
      <c r="J312" s="79">
        <v>2550</v>
      </c>
      <c r="K312" s="79">
        <f t="shared" si="25"/>
        <v>2725</v>
      </c>
      <c r="L312" s="72"/>
      <c r="M312" s="79"/>
      <c r="N312" s="79">
        <v>4425</v>
      </c>
      <c r="O312" s="72" t="s">
        <v>9118</v>
      </c>
      <c r="Q312" s="72" t="s">
        <v>2398</v>
      </c>
      <c r="R312" s="70" t="s">
        <v>9004</v>
      </c>
      <c r="S312" s="72">
        <v>4.0999999999999996</v>
      </c>
      <c r="T312" s="72" t="s">
        <v>5346</v>
      </c>
      <c r="V312" s="72"/>
      <c r="W312" s="72" t="s">
        <v>8992</v>
      </c>
      <c r="X312" s="78">
        <v>0.97</v>
      </c>
      <c r="Y312" s="78">
        <v>-9.09</v>
      </c>
      <c r="Z312" s="78">
        <v>9.77</v>
      </c>
      <c r="AA312" s="72"/>
      <c r="AB312" s="78">
        <v>42.48</v>
      </c>
      <c r="AC312" s="78">
        <v>16.84</v>
      </c>
      <c r="AD312" s="72"/>
      <c r="AE312" s="78">
        <f t="shared" si="27"/>
        <v>2.9429928741092635</v>
      </c>
      <c r="AF312" s="72"/>
      <c r="AG312" s="72"/>
      <c r="AH312" s="72" t="s">
        <v>8992</v>
      </c>
      <c r="AI312" s="72">
        <v>1</v>
      </c>
      <c r="AJ312" s="72"/>
      <c r="AK312" s="72" t="s">
        <v>9087</v>
      </c>
      <c r="AL312" s="72"/>
      <c r="AM312" s="72">
        <v>1</v>
      </c>
      <c r="AN312" s="79" t="s">
        <v>8989</v>
      </c>
    </row>
    <row r="313" spans="1:40" x14ac:dyDescent="0.15">
      <c r="A313" s="79">
        <v>312</v>
      </c>
      <c r="B313" s="72" t="s">
        <v>176</v>
      </c>
      <c r="C313" s="72" t="s">
        <v>9086</v>
      </c>
      <c r="D313" s="72">
        <v>56.432873999999998</v>
      </c>
      <c r="E313" s="72">
        <v>10.790322</v>
      </c>
      <c r="F313" s="72" t="s">
        <v>1600</v>
      </c>
      <c r="G313" s="72" t="s">
        <v>17</v>
      </c>
      <c r="H313" s="72" t="s">
        <v>18</v>
      </c>
      <c r="I313" s="79">
        <v>2900</v>
      </c>
      <c r="J313" s="79">
        <v>2550</v>
      </c>
      <c r="K313" s="79">
        <f t="shared" si="25"/>
        <v>2725</v>
      </c>
      <c r="L313" s="72"/>
      <c r="M313" s="79"/>
      <c r="N313" s="79">
        <v>4426</v>
      </c>
      <c r="O313" s="72" t="s">
        <v>9642</v>
      </c>
      <c r="Q313" s="72" t="s">
        <v>2428</v>
      </c>
      <c r="R313" s="72" t="s">
        <v>9004</v>
      </c>
      <c r="S313" s="72">
        <v>3.4</v>
      </c>
      <c r="T313" s="72" t="s">
        <v>5346</v>
      </c>
      <c r="V313" s="72"/>
      <c r="W313" s="72" t="s">
        <v>8992</v>
      </c>
      <c r="X313" s="78">
        <v>1.08</v>
      </c>
      <c r="Y313" s="78">
        <v>-9.94</v>
      </c>
      <c r="Z313" s="78">
        <v>9.0299999999999994</v>
      </c>
      <c r="AA313" s="72"/>
      <c r="AB313" s="78">
        <v>42.38</v>
      </c>
      <c r="AC313" s="78">
        <v>16.579999999999998</v>
      </c>
      <c r="AD313" s="72"/>
      <c r="AE313" s="78">
        <f t="shared" si="27"/>
        <v>2.9821069561720956</v>
      </c>
      <c r="AF313" s="72"/>
      <c r="AG313" s="72"/>
      <c r="AH313" s="72" t="s">
        <v>8992</v>
      </c>
      <c r="AI313" s="72">
        <v>1</v>
      </c>
      <c r="AJ313" s="72"/>
      <c r="AK313" s="72" t="s">
        <v>9087</v>
      </c>
      <c r="AL313" s="72"/>
      <c r="AM313" s="72">
        <v>1</v>
      </c>
      <c r="AN313" s="79" t="s">
        <v>8989</v>
      </c>
    </row>
    <row r="314" spans="1:40" x14ac:dyDescent="0.15">
      <c r="A314" s="79">
        <v>313</v>
      </c>
      <c r="B314" s="72" t="s">
        <v>176</v>
      </c>
      <c r="C314" s="72" t="s">
        <v>9086</v>
      </c>
      <c r="D314" s="72">
        <v>56.432873999999998</v>
      </c>
      <c r="E314" s="72">
        <v>10.790322</v>
      </c>
      <c r="F314" s="72" t="s">
        <v>1600</v>
      </c>
      <c r="G314" s="72" t="s">
        <v>17</v>
      </c>
      <c r="H314" s="72" t="s">
        <v>18</v>
      </c>
      <c r="I314" s="79">
        <v>2900</v>
      </c>
      <c r="J314" s="79">
        <v>2550</v>
      </c>
      <c r="K314" s="79">
        <f t="shared" si="25"/>
        <v>2725</v>
      </c>
      <c r="L314" s="72"/>
      <c r="M314" s="79"/>
      <c r="N314" s="79">
        <v>4427</v>
      </c>
      <c r="O314" s="72" t="s">
        <v>9181</v>
      </c>
      <c r="Q314" s="72" t="s">
        <v>2400</v>
      </c>
      <c r="R314" s="72" t="s">
        <v>9004</v>
      </c>
      <c r="S314" s="72">
        <v>3.2</v>
      </c>
      <c r="T314" s="72" t="s">
        <v>5346</v>
      </c>
      <c r="V314" s="72"/>
      <c r="W314" s="72" t="s">
        <v>8992</v>
      </c>
      <c r="X314" s="78">
        <v>0.78</v>
      </c>
      <c r="Y314" s="78">
        <v>-9.5</v>
      </c>
      <c r="Z314" s="78">
        <v>6.74</v>
      </c>
      <c r="AA314" s="72"/>
      <c r="AB314" s="78">
        <v>40.57</v>
      </c>
      <c r="AC314" s="78">
        <v>16.21</v>
      </c>
      <c r="AD314" s="72"/>
      <c r="AE314" s="78">
        <f t="shared" si="27"/>
        <v>2.9199054081842486</v>
      </c>
      <c r="AF314" s="72"/>
      <c r="AG314" s="72"/>
      <c r="AH314" s="72" t="s">
        <v>8992</v>
      </c>
      <c r="AI314" s="72">
        <v>1</v>
      </c>
      <c r="AJ314" s="72"/>
      <c r="AK314" s="72" t="s">
        <v>9087</v>
      </c>
      <c r="AL314" s="72"/>
      <c r="AM314" s="72">
        <v>1</v>
      </c>
      <c r="AN314" s="79" t="s">
        <v>8989</v>
      </c>
    </row>
    <row r="315" spans="1:40" x14ac:dyDescent="0.15">
      <c r="A315" s="79">
        <v>314</v>
      </c>
      <c r="B315" s="72" t="s">
        <v>176</v>
      </c>
      <c r="C315" s="72" t="s">
        <v>9086</v>
      </c>
      <c r="D315" s="72">
        <v>56.432873999999998</v>
      </c>
      <c r="E315" s="72">
        <v>10.790322</v>
      </c>
      <c r="F315" s="72" t="s">
        <v>1600</v>
      </c>
      <c r="G315" s="72" t="s">
        <v>17</v>
      </c>
      <c r="H315" s="72" t="s">
        <v>18</v>
      </c>
      <c r="I315" s="79">
        <v>2900</v>
      </c>
      <c r="J315" s="79">
        <v>2550</v>
      </c>
      <c r="K315" s="79">
        <f t="shared" si="25"/>
        <v>2725</v>
      </c>
      <c r="L315" s="72"/>
      <c r="M315" s="79"/>
      <c r="N315" s="79">
        <v>4428</v>
      </c>
      <c r="O315" s="72" t="s">
        <v>9642</v>
      </c>
      <c r="Q315" s="72" t="s">
        <v>2428</v>
      </c>
      <c r="R315" s="72" t="s">
        <v>9004</v>
      </c>
      <c r="S315" s="72">
        <v>3.4</v>
      </c>
      <c r="T315" s="72" t="s">
        <v>5346</v>
      </c>
      <c r="V315" s="72"/>
      <c r="W315" s="72" t="s">
        <v>8992</v>
      </c>
      <c r="X315" s="78">
        <v>1.03</v>
      </c>
      <c r="Y315" s="78">
        <v>-7.93</v>
      </c>
      <c r="Z315" s="78">
        <v>8.59</v>
      </c>
      <c r="AA315" s="72"/>
      <c r="AB315" s="78">
        <v>39.9</v>
      </c>
      <c r="AC315" s="78">
        <v>15.55</v>
      </c>
      <c r="AD315" s="72"/>
      <c r="AE315" s="78">
        <f t="shared" si="27"/>
        <v>2.9935691318327975</v>
      </c>
      <c r="AF315" s="72"/>
      <c r="AG315" s="72"/>
      <c r="AH315" s="72" t="s">
        <v>8992</v>
      </c>
      <c r="AI315" s="72">
        <v>1</v>
      </c>
      <c r="AJ315" s="72"/>
      <c r="AK315" s="72" t="s">
        <v>9087</v>
      </c>
      <c r="AL315" s="72"/>
      <c r="AM315" s="72">
        <v>1</v>
      </c>
      <c r="AN315" s="79" t="s">
        <v>8989</v>
      </c>
    </row>
    <row r="316" spans="1:40" x14ac:dyDescent="0.15">
      <c r="A316" s="79">
        <v>315</v>
      </c>
      <c r="B316" s="72" t="s">
        <v>176</v>
      </c>
      <c r="C316" s="72" t="s">
        <v>9086</v>
      </c>
      <c r="D316" s="72">
        <v>56.432873999999998</v>
      </c>
      <c r="E316" s="72">
        <v>10.790322</v>
      </c>
      <c r="F316" s="72" t="s">
        <v>1600</v>
      </c>
      <c r="G316" s="72" t="s">
        <v>17</v>
      </c>
      <c r="H316" s="72" t="s">
        <v>18</v>
      </c>
      <c r="I316" s="79">
        <v>2900</v>
      </c>
      <c r="J316" s="79">
        <v>2550</v>
      </c>
      <c r="K316" s="79">
        <f t="shared" si="25"/>
        <v>2725</v>
      </c>
      <c r="L316" s="72"/>
      <c r="M316" s="79"/>
      <c r="N316" s="79">
        <v>4429</v>
      </c>
      <c r="O316" s="72" t="s">
        <v>9149</v>
      </c>
      <c r="P316" s="81" t="s">
        <v>5445</v>
      </c>
      <c r="Q316" s="72" t="s">
        <v>2427</v>
      </c>
      <c r="R316" s="72" t="s">
        <v>9004</v>
      </c>
      <c r="S316" s="72">
        <v>3.6</v>
      </c>
      <c r="T316" s="72" t="s">
        <v>5346</v>
      </c>
      <c r="V316" s="72"/>
      <c r="W316" s="72" t="s">
        <v>8992</v>
      </c>
      <c r="X316" s="78">
        <v>0.83</v>
      </c>
      <c r="Y316" s="78">
        <v>-4.7</v>
      </c>
      <c r="Z316" s="78">
        <v>9.07</v>
      </c>
      <c r="AA316" s="72"/>
      <c r="AB316" s="78">
        <v>44.12</v>
      </c>
      <c r="AC316" s="78">
        <v>17.61</v>
      </c>
      <c r="AD316" s="72"/>
      <c r="AE316" s="78">
        <f t="shared" si="27"/>
        <v>2.9229604391444255</v>
      </c>
      <c r="AF316" s="72"/>
      <c r="AG316" s="72"/>
      <c r="AH316" s="72" t="s">
        <v>8992</v>
      </c>
      <c r="AI316" s="72">
        <v>1</v>
      </c>
      <c r="AJ316" s="72"/>
      <c r="AK316" s="72" t="s">
        <v>9087</v>
      </c>
      <c r="AL316" s="72"/>
      <c r="AM316" s="72">
        <v>1</v>
      </c>
      <c r="AN316" s="79" t="s">
        <v>8989</v>
      </c>
    </row>
    <row r="317" spans="1:40" x14ac:dyDescent="0.15">
      <c r="A317" s="79">
        <v>316</v>
      </c>
      <c r="B317" s="72" t="s">
        <v>176</v>
      </c>
      <c r="C317" s="72" t="s">
        <v>9086</v>
      </c>
      <c r="D317" s="72">
        <v>56.432873999999998</v>
      </c>
      <c r="E317" s="72">
        <v>10.790322</v>
      </c>
      <c r="F317" s="72" t="s">
        <v>1600</v>
      </c>
      <c r="G317" s="72" t="s">
        <v>17</v>
      </c>
      <c r="H317" s="72" t="s">
        <v>18</v>
      </c>
      <c r="I317" s="79">
        <v>2900</v>
      </c>
      <c r="J317" s="79">
        <v>2550</v>
      </c>
      <c r="K317" s="79">
        <f t="shared" si="25"/>
        <v>2725</v>
      </c>
      <c r="L317" s="72"/>
      <c r="M317" s="79"/>
      <c r="N317" s="79">
        <v>4431</v>
      </c>
      <c r="O317" s="72" t="s">
        <v>9181</v>
      </c>
      <c r="Q317" s="72" t="s">
        <v>2400</v>
      </c>
      <c r="R317" s="72" t="s">
        <v>9004</v>
      </c>
      <c r="S317" s="72">
        <v>3.2</v>
      </c>
      <c r="T317" s="72" t="s">
        <v>5346</v>
      </c>
      <c r="V317" s="72"/>
      <c r="W317" s="72" t="s">
        <v>8992</v>
      </c>
      <c r="X317" s="78">
        <v>0.9</v>
      </c>
      <c r="Y317" s="78">
        <v>-10.88</v>
      </c>
      <c r="Z317" s="78">
        <v>6.7</v>
      </c>
      <c r="AA317" s="72"/>
      <c r="AB317" s="78">
        <v>41.76</v>
      </c>
      <c r="AC317" s="78">
        <v>16.38</v>
      </c>
      <c r="AD317" s="72"/>
      <c r="AE317" s="78">
        <f t="shared" si="27"/>
        <v>2.9743589743589745</v>
      </c>
      <c r="AF317" s="72"/>
      <c r="AG317" s="72"/>
      <c r="AH317" s="72" t="s">
        <v>8992</v>
      </c>
      <c r="AI317" s="72">
        <v>1</v>
      </c>
      <c r="AJ317" s="72"/>
      <c r="AK317" s="72" t="s">
        <v>9087</v>
      </c>
      <c r="AL317" s="72"/>
      <c r="AM317" s="72">
        <v>1</v>
      </c>
      <c r="AN317" s="79" t="s">
        <v>8989</v>
      </c>
    </row>
    <row r="318" spans="1:40" x14ac:dyDescent="0.15">
      <c r="A318" s="79">
        <v>317</v>
      </c>
      <c r="B318" s="72" t="s">
        <v>176</v>
      </c>
      <c r="C318" s="72" t="s">
        <v>9086</v>
      </c>
      <c r="D318" s="72">
        <v>56.432873999999998</v>
      </c>
      <c r="E318" s="72">
        <v>10.790322</v>
      </c>
      <c r="F318" s="72" t="s">
        <v>1600</v>
      </c>
      <c r="G318" s="72" t="s">
        <v>17</v>
      </c>
      <c r="H318" s="72" t="s">
        <v>18</v>
      </c>
      <c r="I318" s="79">
        <v>2900</v>
      </c>
      <c r="J318" s="79">
        <v>2550</v>
      </c>
      <c r="K318" s="79">
        <f t="shared" si="25"/>
        <v>2725</v>
      </c>
      <c r="L318" s="72"/>
      <c r="M318" s="79"/>
      <c r="N318" s="79">
        <v>4432</v>
      </c>
      <c r="O318" s="72" t="s">
        <v>9325</v>
      </c>
      <c r="P318" s="81" t="s">
        <v>9326</v>
      </c>
      <c r="Q318" s="72" t="s">
        <v>2404</v>
      </c>
      <c r="R318" s="72" t="s">
        <v>8985</v>
      </c>
      <c r="S318" s="72">
        <v>4.2</v>
      </c>
      <c r="T318" s="72" t="s">
        <v>5346</v>
      </c>
      <c r="V318" s="72"/>
      <c r="W318" s="72" t="s">
        <v>8992</v>
      </c>
      <c r="X318" s="78">
        <v>1.02</v>
      </c>
      <c r="Y318" s="78">
        <v>-10.64</v>
      </c>
      <c r="Z318" s="78">
        <v>9.48</v>
      </c>
      <c r="AA318" s="72"/>
      <c r="AB318" s="78">
        <v>42.53</v>
      </c>
      <c r="AC318" s="78">
        <v>16.39</v>
      </c>
      <c r="AD318" s="72"/>
      <c r="AE318" s="78">
        <f t="shared" si="27"/>
        <v>3.0273540776896488</v>
      </c>
      <c r="AF318" s="72"/>
      <c r="AG318" s="72"/>
      <c r="AH318" s="72" t="s">
        <v>8992</v>
      </c>
      <c r="AI318" s="72">
        <v>1</v>
      </c>
      <c r="AJ318" s="72"/>
      <c r="AK318" s="72" t="s">
        <v>9087</v>
      </c>
      <c r="AL318" s="72"/>
      <c r="AM318" s="72">
        <v>1</v>
      </c>
      <c r="AN318" s="79" t="s">
        <v>8989</v>
      </c>
    </row>
    <row r="319" spans="1:40" x14ac:dyDescent="0.15">
      <c r="A319" s="79">
        <v>318</v>
      </c>
      <c r="B319" s="72" t="s">
        <v>187</v>
      </c>
      <c r="C319" s="72" t="s">
        <v>9086</v>
      </c>
      <c r="D319" s="72">
        <v>56.427390000000003</v>
      </c>
      <c r="E319" s="72">
        <v>10.810060999999999</v>
      </c>
      <c r="F319" s="72" t="s">
        <v>1600</v>
      </c>
      <c r="G319" s="72" t="s">
        <v>17</v>
      </c>
      <c r="H319" s="72" t="s">
        <v>18</v>
      </c>
      <c r="I319" s="79">
        <v>2900</v>
      </c>
      <c r="J319" s="79">
        <v>2550</v>
      </c>
      <c r="K319" s="79">
        <f t="shared" si="25"/>
        <v>2725</v>
      </c>
      <c r="L319" s="72"/>
      <c r="M319" s="79"/>
      <c r="N319" s="79">
        <v>4433</v>
      </c>
      <c r="O319" s="72" t="s">
        <v>9062</v>
      </c>
      <c r="P319" s="81" t="s">
        <v>9063</v>
      </c>
      <c r="Q319" s="72" t="s">
        <v>2406</v>
      </c>
      <c r="R319" s="72" t="s">
        <v>8985</v>
      </c>
      <c r="S319" s="72">
        <v>3.6</v>
      </c>
      <c r="T319" s="72" t="s">
        <v>5346</v>
      </c>
      <c r="V319" s="72"/>
      <c r="W319" s="72" t="s">
        <v>8992</v>
      </c>
      <c r="X319" s="78">
        <v>0.92</v>
      </c>
      <c r="Y319" s="78">
        <v>-14.56</v>
      </c>
      <c r="Z319" s="78">
        <v>10.92</v>
      </c>
      <c r="AA319" s="72"/>
      <c r="AB319" s="78">
        <v>39.69</v>
      </c>
      <c r="AC319" s="78">
        <v>15.36</v>
      </c>
      <c r="AD319" s="72"/>
      <c r="AE319" s="78">
        <f t="shared" si="27"/>
        <v>3.0146484375</v>
      </c>
      <c r="AF319" s="72"/>
      <c r="AG319" s="72"/>
      <c r="AH319" s="72" t="s">
        <v>8992</v>
      </c>
      <c r="AI319" s="72">
        <v>1</v>
      </c>
      <c r="AJ319" s="72"/>
      <c r="AK319" s="72" t="s">
        <v>9087</v>
      </c>
      <c r="AL319" s="72"/>
      <c r="AM319" s="72">
        <v>1</v>
      </c>
      <c r="AN319" s="79" t="s">
        <v>8989</v>
      </c>
    </row>
    <row r="320" spans="1:40" x14ac:dyDescent="0.15">
      <c r="A320" s="79">
        <v>319</v>
      </c>
      <c r="B320" s="72" t="s">
        <v>187</v>
      </c>
      <c r="C320" s="72" t="s">
        <v>9086</v>
      </c>
      <c r="D320" s="72">
        <v>56.427390000000003</v>
      </c>
      <c r="E320" s="72">
        <v>10.810060999999999</v>
      </c>
      <c r="F320" s="72" t="s">
        <v>1600</v>
      </c>
      <c r="G320" s="72" t="s">
        <v>17</v>
      </c>
      <c r="H320" s="72" t="s">
        <v>18</v>
      </c>
      <c r="I320" s="79">
        <v>2900</v>
      </c>
      <c r="J320" s="79">
        <v>2550</v>
      </c>
      <c r="K320" s="79">
        <f t="shared" si="25"/>
        <v>2725</v>
      </c>
      <c r="L320" s="72"/>
      <c r="M320" s="79"/>
      <c r="N320" s="79">
        <v>4434</v>
      </c>
      <c r="O320" s="72" t="s">
        <v>9062</v>
      </c>
      <c r="P320" s="81" t="s">
        <v>9063</v>
      </c>
      <c r="Q320" s="72" t="s">
        <v>2406</v>
      </c>
      <c r="R320" s="72" t="s">
        <v>8985</v>
      </c>
      <c r="S320" s="72">
        <v>3.6</v>
      </c>
      <c r="T320" s="72" t="s">
        <v>5346</v>
      </c>
      <c r="V320" s="72"/>
      <c r="W320" s="72" t="s">
        <v>8992</v>
      </c>
      <c r="X320" s="78">
        <v>1.04</v>
      </c>
      <c r="Y320" s="78">
        <v>-11.39</v>
      </c>
      <c r="Z320" s="78">
        <v>8.6199999999999992</v>
      </c>
      <c r="AA320" s="72"/>
      <c r="AB320" s="78">
        <v>36.270000000000003</v>
      </c>
      <c r="AC320" s="78">
        <v>14.04</v>
      </c>
      <c r="AD320" s="72"/>
      <c r="AE320" s="78">
        <f t="shared" si="27"/>
        <v>3.0138888888888893</v>
      </c>
      <c r="AF320" s="72"/>
      <c r="AG320" s="72"/>
      <c r="AH320" s="72" t="s">
        <v>8992</v>
      </c>
      <c r="AI320" s="72">
        <v>1</v>
      </c>
      <c r="AJ320" s="72"/>
      <c r="AK320" s="72" t="s">
        <v>9087</v>
      </c>
      <c r="AL320" s="72"/>
      <c r="AM320" s="72">
        <v>1</v>
      </c>
      <c r="AN320" s="79" t="s">
        <v>8989</v>
      </c>
    </row>
    <row r="321" spans="1:40" x14ac:dyDescent="0.15">
      <c r="A321" s="79">
        <v>320</v>
      </c>
      <c r="B321" s="72" t="s">
        <v>187</v>
      </c>
      <c r="C321" s="72" t="s">
        <v>9086</v>
      </c>
      <c r="D321" s="72">
        <v>56.427390000000003</v>
      </c>
      <c r="E321" s="72">
        <v>10.810060999999999</v>
      </c>
      <c r="F321" s="72" t="s">
        <v>1600</v>
      </c>
      <c r="G321" s="72" t="s">
        <v>17</v>
      </c>
      <c r="H321" s="72" t="s">
        <v>18</v>
      </c>
      <c r="I321" s="79">
        <v>2900</v>
      </c>
      <c r="J321" s="79">
        <v>2550</v>
      </c>
      <c r="K321" s="79">
        <f t="shared" si="25"/>
        <v>2725</v>
      </c>
      <c r="L321" s="72"/>
      <c r="M321" s="79"/>
      <c r="N321" s="79">
        <v>4435</v>
      </c>
      <c r="O321" s="72" t="s">
        <v>9181</v>
      </c>
      <c r="Q321" s="72" t="s">
        <v>2400</v>
      </c>
      <c r="R321" s="72" t="s">
        <v>9004</v>
      </c>
      <c r="S321" s="72">
        <v>3.2</v>
      </c>
      <c r="T321" s="72" t="s">
        <v>5346</v>
      </c>
      <c r="V321" s="72"/>
      <c r="W321" s="72" t="s">
        <v>8992</v>
      </c>
      <c r="X321" s="78">
        <v>1.01</v>
      </c>
      <c r="Y321" s="78">
        <v>-11.99</v>
      </c>
      <c r="Z321" s="78">
        <v>8.9499999999999993</v>
      </c>
      <c r="AA321" s="72"/>
      <c r="AB321" s="78">
        <v>41.45</v>
      </c>
      <c r="AC321" s="78">
        <v>16.02</v>
      </c>
      <c r="AD321" s="72"/>
      <c r="AE321" s="78">
        <f t="shared" si="27"/>
        <v>3.0186225551394092</v>
      </c>
      <c r="AF321" s="72"/>
      <c r="AG321" s="72"/>
      <c r="AH321" s="72" t="s">
        <v>8992</v>
      </c>
      <c r="AI321" s="72">
        <v>1</v>
      </c>
      <c r="AJ321" s="72"/>
      <c r="AK321" s="72" t="s">
        <v>9087</v>
      </c>
      <c r="AL321" s="72"/>
      <c r="AM321" s="72">
        <v>1</v>
      </c>
      <c r="AN321" s="79" t="s">
        <v>8989</v>
      </c>
    </row>
    <row r="322" spans="1:40" x14ac:dyDescent="0.15">
      <c r="A322" s="79">
        <v>321</v>
      </c>
      <c r="B322" s="72" t="s">
        <v>187</v>
      </c>
      <c r="C322" s="72" t="s">
        <v>9086</v>
      </c>
      <c r="D322" s="72">
        <v>56.427390000000003</v>
      </c>
      <c r="E322" s="72">
        <v>10.810060999999999</v>
      </c>
      <c r="F322" s="72" t="s">
        <v>1600</v>
      </c>
      <c r="G322" s="72" t="s">
        <v>17</v>
      </c>
      <c r="H322" s="72" t="s">
        <v>18</v>
      </c>
      <c r="I322" s="79">
        <v>2900</v>
      </c>
      <c r="J322" s="79">
        <v>2550</v>
      </c>
      <c r="K322" s="79">
        <f t="shared" ref="K322:K385" si="28">MEDIAN(I322:J322)</f>
        <v>2725</v>
      </c>
      <c r="L322" s="72"/>
      <c r="M322" s="79"/>
      <c r="N322" s="79">
        <v>4436</v>
      </c>
      <c r="O322" s="72" t="s">
        <v>9395</v>
      </c>
      <c r="P322" s="81" t="s">
        <v>9396</v>
      </c>
      <c r="Q322" s="72" t="s">
        <v>2403</v>
      </c>
      <c r="R322" s="72" t="s">
        <v>2442</v>
      </c>
      <c r="S322" s="72">
        <v>4.2</v>
      </c>
      <c r="T322" s="72" t="s">
        <v>5346</v>
      </c>
      <c r="V322" s="72"/>
      <c r="W322" s="72" t="s">
        <v>8992</v>
      </c>
      <c r="X322" s="78">
        <v>0.89</v>
      </c>
      <c r="Y322" s="78">
        <v>-11.55</v>
      </c>
      <c r="Z322" s="78">
        <v>10.01</v>
      </c>
      <c r="AA322" s="72"/>
      <c r="AB322" s="78">
        <v>40.840000000000003</v>
      </c>
      <c r="AC322" s="78">
        <v>15.66</v>
      </c>
      <c r="AD322" s="72"/>
      <c r="AE322" s="78">
        <f t="shared" si="27"/>
        <v>3.0425713069391231</v>
      </c>
      <c r="AF322" s="72"/>
      <c r="AG322" s="72"/>
      <c r="AH322" s="72" t="s">
        <v>8992</v>
      </c>
      <c r="AI322" s="72">
        <v>1</v>
      </c>
      <c r="AJ322" s="72"/>
      <c r="AK322" s="72" t="s">
        <v>9087</v>
      </c>
      <c r="AL322" s="72"/>
      <c r="AM322" s="72">
        <v>1</v>
      </c>
      <c r="AN322" s="79" t="s">
        <v>8989</v>
      </c>
    </row>
    <row r="323" spans="1:40" x14ac:dyDescent="0.15">
      <c r="A323" s="79">
        <v>322</v>
      </c>
      <c r="B323" s="72" t="s">
        <v>187</v>
      </c>
      <c r="C323" s="72" t="s">
        <v>9086</v>
      </c>
      <c r="D323" s="72">
        <v>56.427390000000003</v>
      </c>
      <c r="E323" s="72">
        <v>10.810060999999999</v>
      </c>
      <c r="F323" s="72" t="s">
        <v>1600</v>
      </c>
      <c r="G323" s="72" t="s">
        <v>17</v>
      </c>
      <c r="H323" s="72" t="s">
        <v>18</v>
      </c>
      <c r="I323" s="79">
        <v>2900</v>
      </c>
      <c r="J323" s="79">
        <v>2550</v>
      </c>
      <c r="K323" s="79">
        <f t="shared" si="28"/>
        <v>2725</v>
      </c>
      <c r="L323" s="72"/>
      <c r="M323" s="79"/>
      <c r="N323" s="79">
        <v>4438</v>
      </c>
      <c r="O323" s="72" t="s">
        <v>9325</v>
      </c>
      <c r="P323" s="81" t="s">
        <v>9326</v>
      </c>
      <c r="Q323" s="72" t="s">
        <v>2404</v>
      </c>
      <c r="R323" s="72" t="s">
        <v>8985</v>
      </c>
      <c r="S323" s="72">
        <v>4.2</v>
      </c>
      <c r="T323" s="72" t="s">
        <v>5346</v>
      </c>
      <c r="V323" s="72"/>
      <c r="W323" s="72" t="s">
        <v>8992</v>
      </c>
      <c r="X323" s="78">
        <v>0.93</v>
      </c>
      <c r="Y323" s="78">
        <v>-13.15</v>
      </c>
      <c r="Z323" s="78">
        <v>11.97</v>
      </c>
      <c r="AA323" s="72"/>
      <c r="AB323" s="78">
        <v>41.28</v>
      </c>
      <c r="AC323" s="78">
        <v>15.97</v>
      </c>
      <c r="AD323" s="72"/>
      <c r="AE323" s="78">
        <f t="shared" si="27"/>
        <v>3.0156543519098311</v>
      </c>
      <c r="AF323" s="72"/>
      <c r="AG323" s="72"/>
      <c r="AH323" s="72" t="s">
        <v>8992</v>
      </c>
      <c r="AI323" s="72">
        <v>1</v>
      </c>
      <c r="AJ323" s="72"/>
      <c r="AK323" s="72" t="s">
        <v>9087</v>
      </c>
      <c r="AL323" s="72"/>
      <c r="AM323" s="72">
        <v>1</v>
      </c>
      <c r="AN323" s="79" t="s">
        <v>8989</v>
      </c>
    </row>
    <row r="324" spans="1:40" x14ac:dyDescent="0.15">
      <c r="A324" s="79">
        <v>323</v>
      </c>
      <c r="B324" s="72" t="s">
        <v>187</v>
      </c>
      <c r="C324" s="72" t="s">
        <v>9086</v>
      </c>
      <c r="D324" s="72">
        <v>56.427390000000003</v>
      </c>
      <c r="E324" s="72">
        <v>10.810060999999999</v>
      </c>
      <c r="F324" s="72" t="s">
        <v>1600</v>
      </c>
      <c r="G324" s="72" t="s">
        <v>17</v>
      </c>
      <c r="H324" s="72" t="s">
        <v>18</v>
      </c>
      <c r="I324" s="79">
        <v>2900</v>
      </c>
      <c r="J324" s="79">
        <v>2550</v>
      </c>
      <c r="K324" s="79">
        <f t="shared" si="28"/>
        <v>2725</v>
      </c>
      <c r="L324" s="72"/>
      <c r="M324" s="79"/>
      <c r="N324" s="79">
        <v>4439</v>
      </c>
      <c r="O324" s="72" t="s">
        <v>9149</v>
      </c>
      <c r="P324" s="81" t="s">
        <v>5445</v>
      </c>
      <c r="Q324" s="72" t="s">
        <v>2427</v>
      </c>
      <c r="R324" s="72" t="s">
        <v>9004</v>
      </c>
      <c r="S324" s="72">
        <v>3.6</v>
      </c>
      <c r="T324" s="72" t="s">
        <v>5346</v>
      </c>
      <c r="V324" s="72"/>
      <c r="W324" s="72" t="s">
        <v>8992</v>
      </c>
      <c r="X324" s="78">
        <v>0.85</v>
      </c>
      <c r="Y324" s="78">
        <v>-5.39</v>
      </c>
      <c r="Z324" s="78">
        <v>7.04</v>
      </c>
      <c r="AA324" s="72"/>
      <c r="AB324" s="78">
        <v>42.59</v>
      </c>
      <c r="AC324" s="78">
        <v>16.7</v>
      </c>
      <c r="AD324" s="72"/>
      <c r="AE324" s="78">
        <f t="shared" si="27"/>
        <v>2.9753493013972059</v>
      </c>
      <c r="AF324" s="72"/>
      <c r="AG324" s="72"/>
      <c r="AH324" s="72" t="s">
        <v>8992</v>
      </c>
      <c r="AI324" s="72">
        <v>1</v>
      </c>
      <c r="AJ324" s="72"/>
      <c r="AK324" s="72" t="s">
        <v>9087</v>
      </c>
      <c r="AL324" s="72"/>
      <c r="AM324" s="72">
        <v>1</v>
      </c>
      <c r="AN324" s="79" t="s">
        <v>8989</v>
      </c>
    </row>
    <row r="325" spans="1:40" x14ac:dyDescent="0.15">
      <c r="A325" s="79">
        <v>324</v>
      </c>
      <c r="B325" s="72" t="s">
        <v>187</v>
      </c>
      <c r="C325" s="72" t="s">
        <v>9086</v>
      </c>
      <c r="D325" s="72">
        <v>56.427390000000003</v>
      </c>
      <c r="E325" s="72">
        <v>10.810060999999999</v>
      </c>
      <c r="F325" s="72" t="s">
        <v>1600</v>
      </c>
      <c r="G325" s="72" t="s">
        <v>17</v>
      </c>
      <c r="H325" s="72" t="s">
        <v>18</v>
      </c>
      <c r="I325" s="79">
        <v>2900</v>
      </c>
      <c r="J325" s="79">
        <v>2550</v>
      </c>
      <c r="K325" s="79">
        <f t="shared" si="28"/>
        <v>2725</v>
      </c>
      <c r="L325" s="72"/>
      <c r="M325" s="79"/>
      <c r="N325" s="79">
        <v>4440</v>
      </c>
      <c r="O325" s="72" t="s">
        <v>9642</v>
      </c>
      <c r="Q325" s="72" t="s">
        <v>2428</v>
      </c>
      <c r="R325" s="72" t="s">
        <v>9004</v>
      </c>
      <c r="S325" s="72">
        <v>3.4</v>
      </c>
      <c r="T325" s="72" t="s">
        <v>5346</v>
      </c>
      <c r="V325" s="72"/>
      <c r="W325" s="72" t="s">
        <v>8992</v>
      </c>
      <c r="X325" s="78">
        <v>0.88</v>
      </c>
      <c r="Y325" s="78">
        <v>-12.14</v>
      </c>
      <c r="Z325" s="78">
        <v>9.0500000000000007</v>
      </c>
      <c r="AA325" s="72"/>
      <c r="AB325" s="78">
        <v>35.22</v>
      </c>
      <c r="AC325" s="78">
        <v>12.72</v>
      </c>
      <c r="AD325" s="72"/>
      <c r="AE325" s="78">
        <f t="shared" si="27"/>
        <v>3.2303459119496853</v>
      </c>
      <c r="AF325" s="72"/>
      <c r="AG325" s="72"/>
      <c r="AH325" s="72" t="s">
        <v>8992</v>
      </c>
      <c r="AI325" s="72">
        <v>1</v>
      </c>
      <c r="AJ325" s="72"/>
      <c r="AK325" s="72" t="s">
        <v>9087</v>
      </c>
      <c r="AL325" s="72"/>
      <c r="AM325" s="72">
        <v>1</v>
      </c>
      <c r="AN325" s="79" t="s">
        <v>8989</v>
      </c>
    </row>
    <row r="326" spans="1:40" x14ac:dyDescent="0.15">
      <c r="A326" s="79">
        <v>325</v>
      </c>
      <c r="B326" s="72" t="s">
        <v>187</v>
      </c>
      <c r="C326" s="72" t="s">
        <v>9086</v>
      </c>
      <c r="D326" s="72">
        <v>56.427390000000003</v>
      </c>
      <c r="E326" s="72">
        <v>10.810060999999999</v>
      </c>
      <c r="F326" s="72" t="s">
        <v>1600</v>
      </c>
      <c r="G326" s="72" t="s">
        <v>17</v>
      </c>
      <c r="H326" s="72" t="s">
        <v>18</v>
      </c>
      <c r="I326" s="79">
        <v>2900</v>
      </c>
      <c r="J326" s="79">
        <v>2550</v>
      </c>
      <c r="K326" s="79">
        <f t="shared" si="28"/>
        <v>2725</v>
      </c>
      <c r="L326" s="72"/>
      <c r="M326" s="79"/>
      <c r="N326" s="79">
        <v>4441</v>
      </c>
      <c r="O326" s="72" t="s">
        <v>9149</v>
      </c>
      <c r="P326" s="81" t="s">
        <v>5445</v>
      </c>
      <c r="Q326" s="72" t="s">
        <v>2427</v>
      </c>
      <c r="R326" s="72" t="s">
        <v>9004</v>
      </c>
      <c r="S326" s="72">
        <v>3.6</v>
      </c>
      <c r="T326" s="72" t="s">
        <v>5346</v>
      </c>
      <c r="V326" s="72"/>
      <c r="W326" s="72" t="s">
        <v>8992</v>
      </c>
      <c r="X326" s="78">
        <v>0.89</v>
      </c>
      <c r="Y326" s="78">
        <v>-10.02</v>
      </c>
      <c r="Z326" s="78">
        <v>8.8000000000000007</v>
      </c>
      <c r="AA326" s="72"/>
      <c r="AB326" s="78">
        <v>40.25</v>
      </c>
      <c r="AC326" s="78">
        <v>15.02</v>
      </c>
      <c r="AD326" s="72"/>
      <c r="AE326" s="78">
        <f t="shared" si="27"/>
        <v>3.1263870395028852</v>
      </c>
      <c r="AF326" s="72"/>
      <c r="AG326" s="72"/>
      <c r="AH326" s="72" t="s">
        <v>8992</v>
      </c>
      <c r="AI326" s="72">
        <v>1</v>
      </c>
      <c r="AJ326" s="72"/>
      <c r="AK326" s="72" t="s">
        <v>9087</v>
      </c>
      <c r="AL326" s="72"/>
      <c r="AM326" s="72">
        <v>1</v>
      </c>
      <c r="AN326" s="79" t="s">
        <v>8989</v>
      </c>
    </row>
    <row r="327" spans="1:40" x14ac:dyDescent="0.15">
      <c r="A327" s="79">
        <v>326</v>
      </c>
      <c r="B327" s="72" t="s">
        <v>187</v>
      </c>
      <c r="C327" s="72" t="s">
        <v>9086</v>
      </c>
      <c r="D327" s="72">
        <v>56.427390000000003</v>
      </c>
      <c r="E327" s="72">
        <v>10.810060999999999</v>
      </c>
      <c r="F327" s="72" t="s">
        <v>1600</v>
      </c>
      <c r="G327" s="72" t="s">
        <v>17</v>
      </c>
      <c r="H327" s="72" t="s">
        <v>18</v>
      </c>
      <c r="I327" s="79">
        <v>2900</v>
      </c>
      <c r="J327" s="79">
        <v>2550</v>
      </c>
      <c r="K327" s="79">
        <f t="shared" si="28"/>
        <v>2725</v>
      </c>
      <c r="L327" s="72"/>
      <c r="M327" s="79"/>
      <c r="N327" s="79">
        <v>4442</v>
      </c>
      <c r="O327" s="72" t="s">
        <v>9118</v>
      </c>
      <c r="Q327" s="72" t="s">
        <v>2398</v>
      </c>
      <c r="R327" s="70" t="s">
        <v>9004</v>
      </c>
      <c r="S327" s="72">
        <v>4.0999999999999996</v>
      </c>
      <c r="T327" s="72" t="s">
        <v>5346</v>
      </c>
      <c r="V327" s="72"/>
      <c r="W327" s="72" t="s">
        <v>8992</v>
      </c>
      <c r="X327" s="78">
        <v>0.98</v>
      </c>
      <c r="Y327" s="78">
        <v>-13.14</v>
      </c>
      <c r="Z327" s="78">
        <v>11.82</v>
      </c>
      <c r="AA327" s="72"/>
      <c r="AB327" s="78">
        <v>37.97</v>
      </c>
      <c r="AC327" s="78">
        <v>15.13</v>
      </c>
      <c r="AD327" s="72"/>
      <c r="AE327" s="78">
        <f t="shared" si="27"/>
        <v>2.9278475435117866</v>
      </c>
      <c r="AF327" s="72"/>
      <c r="AG327" s="72"/>
      <c r="AH327" s="72" t="s">
        <v>8992</v>
      </c>
      <c r="AI327" s="72">
        <v>1</v>
      </c>
      <c r="AJ327" s="72"/>
      <c r="AK327" s="72" t="s">
        <v>9087</v>
      </c>
      <c r="AL327" s="72"/>
      <c r="AM327" s="72">
        <v>1</v>
      </c>
      <c r="AN327" s="79" t="s">
        <v>8989</v>
      </c>
    </row>
    <row r="328" spans="1:40" x14ac:dyDescent="0.15">
      <c r="A328" s="79">
        <v>327</v>
      </c>
      <c r="B328" s="72" t="s">
        <v>187</v>
      </c>
      <c r="C328" s="72" t="s">
        <v>9086</v>
      </c>
      <c r="D328" s="72">
        <v>56.427390000000003</v>
      </c>
      <c r="E328" s="72">
        <v>10.810060999999999</v>
      </c>
      <c r="F328" s="72" t="s">
        <v>1600</v>
      </c>
      <c r="G328" s="72" t="s">
        <v>17</v>
      </c>
      <c r="H328" s="72" t="s">
        <v>18</v>
      </c>
      <c r="I328" s="79">
        <v>2900</v>
      </c>
      <c r="J328" s="79">
        <v>2550</v>
      </c>
      <c r="K328" s="79">
        <f t="shared" si="28"/>
        <v>2725</v>
      </c>
      <c r="L328" s="72"/>
      <c r="M328" s="79"/>
      <c r="N328" s="79">
        <v>4443</v>
      </c>
      <c r="O328" s="72" t="s">
        <v>9642</v>
      </c>
      <c r="Q328" s="72" t="s">
        <v>2428</v>
      </c>
      <c r="R328" s="72" t="s">
        <v>9004</v>
      </c>
      <c r="S328" s="72">
        <v>3.4</v>
      </c>
      <c r="T328" s="72" t="s">
        <v>5346</v>
      </c>
      <c r="V328" s="72"/>
      <c r="W328" s="72" t="s">
        <v>8992</v>
      </c>
      <c r="X328" s="78">
        <v>1.05</v>
      </c>
      <c r="Y328" s="78">
        <v>-12.58</v>
      </c>
      <c r="Z328" s="78">
        <v>8.58</v>
      </c>
      <c r="AA328" s="72"/>
      <c r="AB328" s="78">
        <v>34.700000000000003</v>
      </c>
      <c r="AC328" s="78">
        <v>12.87</v>
      </c>
      <c r="AD328" s="72"/>
      <c r="AE328" s="78">
        <f t="shared" si="27"/>
        <v>3.1455581455581463</v>
      </c>
      <c r="AF328" s="72"/>
      <c r="AG328" s="72"/>
      <c r="AH328" s="72" t="s">
        <v>8992</v>
      </c>
      <c r="AI328" s="72">
        <v>1</v>
      </c>
      <c r="AJ328" s="72"/>
      <c r="AK328" s="72" t="s">
        <v>9087</v>
      </c>
      <c r="AL328" s="72"/>
      <c r="AM328" s="72">
        <v>1</v>
      </c>
      <c r="AN328" s="79" t="s">
        <v>8989</v>
      </c>
    </row>
    <row r="329" spans="1:40" x14ac:dyDescent="0.15">
      <c r="A329" s="79">
        <v>328</v>
      </c>
      <c r="B329" s="72" t="s">
        <v>187</v>
      </c>
      <c r="C329" s="72" t="s">
        <v>9086</v>
      </c>
      <c r="D329" s="72">
        <v>56.427390000000003</v>
      </c>
      <c r="E329" s="72">
        <v>10.810060999999999</v>
      </c>
      <c r="F329" s="72" t="s">
        <v>1600</v>
      </c>
      <c r="G329" s="72" t="s">
        <v>17</v>
      </c>
      <c r="H329" s="72" t="s">
        <v>18</v>
      </c>
      <c r="I329" s="79">
        <v>2900</v>
      </c>
      <c r="J329" s="79">
        <v>2550</v>
      </c>
      <c r="K329" s="79">
        <f t="shared" si="28"/>
        <v>2725</v>
      </c>
      <c r="L329" s="72"/>
      <c r="M329" s="79"/>
      <c r="N329" s="79">
        <v>4444</v>
      </c>
      <c r="O329" s="72" t="s">
        <v>9325</v>
      </c>
      <c r="P329" s="81" t="s">
        <v>9326</v>
      </c>
      <c r="Q329" s="72" t="s">
        <v>2404</v>
      </c>
      <c r="R329" s="72" t="s">
        <v>8985</v>
      </c>
      <c r="S329" s="72">
        <v>4.2</v>
      </c>
      <c r="T329" s="72" t="s">
        <v>5346</v>
      </c>
      <c r="V329" s="72"/>
      <c r="W329" s="72" t="s">
        <v>8992</v>
      </c>
      <c r="X329" s="78">
        <v>1.0900000000000001</v>
      </c>
      <c r="Y329" s="78">
        <v>-14.05</v>
      </c>
      <c r="Z329" s="78">
        <v>11.92</v>
      </c>
      <c r="AA329" s="72"/>
      <c r="AB329" s="78">
        <v>38.04</v>
      </c>
      <c r="AC329" s="78">
        <v>14.1</v>
      </c>
      <c r="AD329" s="72"/>
      <c r="AE329" s="78">
        <f t="shared" si="27"/>
        <v>3.1475177304964537</v>
      </c>
      <c r="AF329" s="72"/>
      <c r="AG329" s="72"/>
      <c r="AH329" s="72" t="s">
        <v>8992</v>
      </c>
      <c r="AI329" s="72">
        <v>1</v>
      </c>
      <c r="AJ329" s="72"/>
      <c r="AK329" s="72" t="s">
        <v>9087</v>
      </c>
      <c r="AL329" s="72"/>
      <c r="AM329" s="72">
        <v>1</v>
      </c>
      <c r="AN329" s="79" t="s">
        <v>8989</v>
      </c>
    </row>
    <row r="330" spans="1:40" x14ac:dyDescent="0.15">
      <c r="A330" s="79">
        <v>329</v>
      </c>
      <c r="B330" s="72" t="s">
        <v>10</v>
      </c>
      <c r="C330" s="72" t="s">
        <v>9009</v>
      </c>
      <c r="D330" s="72">
        <v>55.582597</v>
      </c>
      <c r="E330" s="72">
        <v>11.547713999999999</v>
      </c>
      <c r="F330" s="72" t="s">
        <v>1568</v>
      </c>
      <c r="G330" s="72" t="s">
        <v>9</v>
      </c>
      <c r="H330" s="72" t="s">
        <v>10</v>
      </c>
      <c r="I330" s="79">
        <v>6400</v>
      </c>
      <c r="J330" s="79">
        <v>5400</v>
      </c>
      <c r="K330" s="79">
        <f t="shared" si="28"/>
        <v>5900</v>
      </c>
      <c r="L330" s="72"/>
      <c r="M330" s="79"/>
      <c r="N330" s="79"/>
      <c r="O330" s="72" t="s">
        <v>9525</v>
      </c>
      <c r="P330" s="81" t="s">
        <v>9526</v>
      </c>
      <c r="Q330" s="72" t="s">
        <v>2434</v>
      </c>
      <c r="R330" s="72" t="s">
        <v>9318</v>
      </c>
      <c r="S330" s="72">
        <v>4.0999999999999996</v>
      </c>
      <c r="T330" s="72" t="s">
        <v>8992</v>
      </c>
      <c r="U330" s="72"/>
      <c r="V330" s="72"/>
      <c r="W330" s="72" t="s">
        <v>8992</v>
      </c>
      <c r="X330" s="72" t="s">
        <v>8992</v>
      </c>
      <c r="Y330" s="78">
        <v>-25.9</v>
      </c>
      <c r="Z330" s="78"/>
      <c r="AA330" s="72"/>
      <c r="AB330" s="72"/>
      <c r="AC330" s="72"/>
      <c r="AD330" s="72"/>
      <c r="AE330" s="78"/>
      <c r="AF330" s="72"/>
      <c r="AG330" s="72"/>
      <c r="AH330" s="72" t="s">
        <v>8992</v>
      </c>
      <c r="AI330" s="72"/>
      <c r="AJ330" s="72"/>
      <c r="AK330" s="72" t="s">
        <v>2569</v>
      </c>
      <c r="AL330" s="72"/>
      <c r="AM330" s="72">
        <v>1</v>
      </c>
      <c r="AN330" s="79" t="s">
        <v>8989</v>
      </c>
    </row>
    <row r="331" spans="1:40" x14ac:dyDescent="0.15">
      <c r="A331" s="79">
        <v>330</v>
      </c>
      <c r="B331" s="72" t="s">
        <v>10</v>
      </c>
      <c r="C331" s="72" t="s">
        <v>9009</v>
      </c>
      <c r="D331" s="72">
        <v>55.582597</v>
      </c>
      <c r="E331" s="72">
        <v>11.547713999999999</v>
      </c>
      <c r="F331" s="72" t="s">
        <v>1568</v>
      </c>
      <c r="G331" s="72" t="s">
        <v>9</v>
      </c>
      <c r="H331" s="72" t="s">
        <v>10</v>
      </c>
      <c r="I331" s="79">
        <v>6400</v>
      </c>
      <c r="J331" s="79">
        <v>5400</v>
      </c>
      <c r="K331" s="79">
        <f t="shared" si="28"/>
        <v>5900</v>
      </c>
      <c r="L331" s="72"/>
      <c r="M331" s="79"/>
      <c r="N331" s="79"/>
      <c r="O331" s="72" t="s">
        <v>9525</v>
      </c>
      <c r="P331" s="81" t="s">
        <v>9526</v>
      </c>
      <c r="Q331" s="72" t="s">
        <v>2434</v>
      </c>
      <c r="R331" s="72" t="s">
        <v>9318</v>
      </c>
      <c r="S331" s="72">
        <v>4.0999999999999996</v>
      </c>
      <c r="T331" s="72" t="s">
        <v>8992</v>
      </c>
      <c r="U331" s="72"/>
      <c r="V331" s="72"/>
      <c r="W331" s="72" t="s">
        <v>8992</v>
      </c>
      <c r="X331" s="72" t="s">
        <v>8992</v>
      </c>
      <c r="Y331" s="78">
        <v>-25.8</v>
      </c>
      <c r="Z331" s="78"/>
      <c r="AA331" s="72"/>
      <c r="AB331" s="72"/>
      <c r="AC331" s="72"/>
      <c r="AD331" s="72"/>
      <c r="AE331" s="72"/>
      <c r="AF331" s="72"/>
      <c r="AG331" s="72"/>
      <c r="AH331" s="72" t="s">
        <v>8992</v>
      </c>
      <c r="AI331" s="72"/>
      <c r="AJ331" s="72"/>
      <c r="AK331" s="72" t="s">
        <v>2569</v>
      </c>
      <c r="AL331" s="72"/>
      <c r="AM331" s="72">
        <v>1</v>
      </c>
      <c r="AN331" s="79" t="s">
        <v>8989</v>
      </c>
    </row>
    <row r="332" spans="1:40" x14ac:dyDescent="0.15">
      <c r="A332" s="79">
        <v>331</v>
      </c>
      <c r="B332" s="72" t="s">
        <v>204</v>
      </c>
      <c r="C332" s="72" t="s">
        <v>2446</v>
      </c>
      <c r="D332" s="72">
        <v>56.575099999999999</v>
      </c>
      <c r="E332" s="72">
        <v>9.0506100000000007</v>
      </c>
      <c r="F332" s="72" t="s">
        <v>1600</v>
      </c>
      <c r="G332" s="72" t="s">
        <v>625</v>
      </c>
      <c r="H332" s="72" t="s">
        <v>626</v>
      </c>
      <c r="I332" s="79">
        <v>5200</v>
      </c>
      <c r="J332" s="79">
        <v>3330</v>
      </c>
      <c r="K332" s="79">
        <f t="shared" si="28"/>
        <v>4265</v>
      </c>
      <c r="L332" s="72"/>
      <c r="M332" s="79"/>
      <c r="N332" s="79" t="s">
        <v>9311</v>
      </c>
      <c r="O332" s="72" t="s">
        <v>9149</v>
      </c>
      <c r="P332" s="81" t="s">
        <v>5445</v>
      </c>
      <c r="Q332" s="72" t="s">
        <v>2427</v>
      </c>
      <c r="R332" s="72" t="s">
        <v>9004</v>
      </c>
      <c r="S332" s="72">
        <v>3.6</v>
      </c>
      <c r="T332" s="72" t="s">
        <v>9006</v>
      </c>
      <c r="U332" s="72"/>
      <c r="V332" s="72"/>
      <c r="W332" s="72" t="s">
        <v>8992</v>
      </c>
      <c r="X332" s="72" t="s">
        <v>8992</v>
      </c>
      <c r="Y332" s="78">
        <v>-11</v>
      </c>
      <c r="Z332" s="78">
        <v>9</v>
      </c>
      <c r="AA332" s="72"/>
      <c r="AB332" s="78">
        <v>40.299999999999997</v>
      </c>
      <c r="AC332" s="78">
        <v>9</v>
      </c>
      <c r="AD332" s="72"/>
      <c r="AE332" s="91">
        <f t="shared" ref="AE332:AE346" si="29">AB332/AC332*14/12</f>
        <v>5.2240740740740739</v>
      </c>
      <c r="AF332" s="72"/>
      <c r="AG332" s="72"/>
      <c r="AH332" s="78">
        <v>7.8</v>
      </c>
      <c r="AI332" s="72">
        <v>0</v>
      </c>
      <c r="AJ332" s="72"/>
      <c r="AK332" s="72" t="s">
        <v>610</v>
      </c>
      <c r="AL332" s="72"/>
      <c r="AM332" s="72">
        <v>1</v>
      </c>
      <c r="AN332" s="79" t="s">
        <v>8989</v>
      </c>
    </row>
    <row r="333" spans="1:40" x14ac:dyDescent="0.15">
      <c r="A333" s="79">
        <v>332</v>
      </c>
      <c r="B333" s="72" t="s">
        <v>204</v>
      </c>
      <c r="C333" s="72" t="s">
        <v>2446</v>
      </c>
      <c r="D333" s="72">
        <v>56.575099999999999</v>
      </c>
      <c r="E333" s="72">
        <v>9.0506100000000007</v>
      </c>
      <c r="F333" s="72" t="s">
        <v>1600</v>
      </c>
      <c r="G333" s="72" t="s">
        <v>11</v>
      </c>
      <c r="H333" s="72" t="s">
        <v>12</v>
      </c>
      <c r="I333" s="79">
        <v>3900</v>
      </c>
      <c r="J333" s="79">
        <v>3330</v>
      </c>
      <c r="K333" s="79">
        <f t="shared" si="28"/>
        <v>3615</v>
      </c>
      <c r="L333" s="72"/>
      <c r="M333" s="79"/>
      <c r="N333" s="79" t="s">
        <v>9246</v>
      </c>
      <c r="O333" s="72" t="s">
        <v>9149</v>
      </c>
      <c r="P333" s="81" t="s">
        <v>5445</v>
      </c>
      <c r="Q333" s="72" t="s">
        <v>2427</v>
      </c>
      <c r="R333" s="72" t="s">
        <v>9004</v>
      </c>
      <c r="S333" s="72">
        <v>3.6</v>
      </c>
      <c r="T333" s="72" t="s">
        <v>9247</v>
      </c>
      <c r="U333" s="72" t="s">
        <v>9248</v>
      </c>
      <c r="V333" s="79" t="s">
        <v>1449</v>
      </c>
      <c r="W333" s="72">
        <v>20</v>
      </c>
      <c r="X333" s="72" t="s">
        <v>8992</v>
      </c>
      <c r="Y333" s="78">
        <v>-10</v>
      </c>
      <c r="Z333" s="78">
        <v>7.7</v>
      </c>
      <c r="AA333" s="72"/>
      <c r="AB333" s="78">
        <v>41.4</v>
      </c>
      <c r="AC333" s="78">
        <v>14.2</v>
      </c>
      <c r="AD333" s="72"/>
      <c r="AE333" s="78">
        <f t="shared" si="29"/>
        <v>3.4014084507042255</v>
      </c>
      <c r="AF333" s="72"/>
      <c r="AG333" s="72"/>
      <c r="AH333" s="72" t="s">
        <v>8992</v>
      </c>
      <c r="AI333" s="72">
        <v>1</v>
      </c>
      <c r="AJ333" s="72"/>
      <c r="AK333" s="72" t="s">
        <v>983</v>
      </c>
      <c r="AL333" s="72"/>
      <c r="AM333" s="72">
        <v>1</v>
      </c>
      <c r="AN333" s="79" t="s">
        <v>8989</v>
      </c>
    </row>
    <row r="334" spans="1:40" x14ac:dyDescent="0.15">
      <c r="A334" s="79">
        <v>333</v>
      </c>
      <c r="B334" s="72" t="s">
        <v>204</v>
      </c>
      <c r="C334" s="72" t="s">
        <v>2446</v>
      </c>
      <c r="D334" s="72">
        <v>56.575099999999999</v>
      </c>
      <c r="E334" s="72">
        <v>9.0506100000000007</v>
      </c>
      <c r="F334" s="72" t="s">
        <v>1600</v>
      </c>
      <c r="G334" s="72" t="s">
        <v>11</v>
      </c>
      <c r="H334" s="72" t="s">
        <v>12</v>
      </c>
      <c r="I334" s="79">
        <v>3900</v>
      </c>
      <c r="J334" s="79">
        <v>3330</v>
      </c>
      <c r="K334" s="79">
        <f t="shared" si="28"/>
        <v>3615</v>
      </c>
      <c r="L334" s="72"/>
      <c r="M334" s="79"/>
      <c r="N334" s="79" t="s">
        <v>9249</v>
      </c>
      <c r="O334" s="72" t="s">
        <v>9149</v>
      </c>
      <c r="P334" s="81" t="s">
        <v>5445</v>
      </c>
      <c r="Q334" s="72" t="s">
        <v>2427</v>
      </c>
      <c r="R334" s="72" t="s">
        <v>9004</v>
      </c>
      <c r="S334" s="72">
        <v>3.6</v>
      </c>
      <c r="T334" s="72" t="s">
        <v>9172</v>
      </c>
      <c r="U334" s="72" t="s">
        <v>481</v>
      </c>
      <c r="V334" s="79">
        <v>37</v>
      </c>
      <c r="W334" s="72">
        <v>70</v>
      </c>
      <c r="X334" s="72" t="s">
        <v>8992</v>
      </c>
      <c r="Y334" s="78">
        <v>-11.77</v>
      </c>
      <c r="Z334" s="78">
        <v>11.38</v>
      </c>
      <c r="AA334" s="72"/>
      <c r="AB334" s="78">
        <v>41.8</v>
      </c>
      <c r="AC334" s="78">
        <v>14.5</v>
      </c>
      <c r="AD334" s="72"/>
      <c r="AE334" s="78">
        <f t="shared" si="29"/>
        <v>3.3632183908045974</v>
      </c>
      <c r="AF334" s="72"/>
      <c r="AG334" s="72"/>
      <c r="AH334" s="72" t="s">
        <v>8992</v>
      </c>
      <c r="AI334" s="72">
        <v>1</v>
      </c>
      <c r="AJ334" s="72"/>
      <c r="AK334" s="72" t="s">
        <v>983</v>
      </c>
      <c r="AL334" s="72"/>
      <c r="AM334" s="72">
        <v>1</v>
      </c>
      <c r="AN334" s="79" t="s">
        <v>8989</v>
      </c>
    </row>
    <row r="335" spans="1:40" x14ac:dyDescent="0.15">
      <c r="A335" s="79">
        <v>334</v>
      </c>
      <c r="B335" s="72" t="s">
        <v>204</v>
      </c>
      <c r="C335" s="72" t="s">
        <v>2446</v>
      </c>
      <c r="D335" s="72">
        <v>56.575099999999999</v>
      </c>
      <c r="E335" s="72">
        <v>9.0506100000000007</v>
      </c>
      <c r="F335" s="72" t="s">
        <v>1600</v>
      </c>
      <c r="G335" s="72" t="s">
        <v>11</v>
      </c>
      <c r="H335" s="72" t="s">
        <v>12</v>
      </c>
      <c r="I335" s="79">
        <v>3900</v>
      </c>
      <c r="J335" s="79">
        <v>3330</v>
      </c>
      <c r="K335" s="79">
        <f t="shared" si="28"/>
        <v>3615</v>
      </c>
      <c r="L335" s="72"/>
      <c r="M335" s="79"/>
      <c r="N335" s="79" t="s">
        <v>9562</v>
      </c>
      <c r="O335" s="72" t="s">
        <v>9181</v>
      </c>
      <c r="P335" s="72"/>
      <c r="Q335" s="72" t="s">
        <v>2400</v>
      </c>
      <c r="R335" s="72" t="s">
        <v>9004</v>
      </c>
      <c r="S335" s="72">
        <v>3.2</v>
      </c>
      <c r="T335" s="72" t="s">
        <v>9563</v>
      </c>
      <c r="U335" s="72"/>
      <c r="V335" s="79">
        <v>55</v>
      </c>
      <c r="W335" s="72">
        <v>80</v>
      </c>
      <c r="X335" s="72" t="s">
        <v>8992</v>
      </c>
      <c r="Y335" s="78">
        <v>-14.7</v>
      </c>
      <c r="Z335" s="78">
        <v>13.46</v>
      </c>
      <c r="AA335" s="72"/>
      <c r="AB335" s="78">
        <v>42</v>
      </c>
      <c r="AC335" s="78">
        <v>14.2</v>
      </c>
      <c r="AD335" s="72"/>
      <c r="AE335" s="78">
        <f t="shared" si="29"/>
        <v>3.4507042253521125</v>
      </c>
      <c r="AF335" s="72"/>
      <c r="AG335" s="72"/>
      <c r="AH335" s="72" t="s">
        <v>8992</v>
      </c>
      <c r="AI335" s="72">
        <v>1</v>
      </c>
      <c r="AJ335" s="72"/>
      <c r="AK335" s="72" t="s">
        <v>983</v>
      </c>
      <c r="AL335" s="72" t="s">
        <v>9101</v>
      </c>
      <c r="AM335" s="72">
        <v>1</v>
      </c>
      <c r="AN335" s="79" t="s">
        <v>8989</v>
      </c>
    </row>
    <row r="336" spans="1:40" x14ac:dyDescent="0.15">
      <c r="A336" s="79">
        <v>335</v>
      </c>
      <c r="B336" s="72" t="s">
        <v>212</v>
      </c>
      <c r="C336" s="72" t="s">
        <v>1151</v>
      </c>
      <c r="D336" s="72">
        <v>54.64</v>
      </c>
      <c r="E336" s="72">
        <v>11.34</v>
      </c>
      <c r="F336" s="72" t="s">
        <v>1600</v>
      </c>
      <c r="G336" s="72" t="s">
        <v>17</v>
      </c>
      <c r="H336" s="72" t="s">
        <v>12</v>
      </c>
      <c r="I336" s="79">
        <v>3370</v>
      </c>
      <c r="J336" s="79">
        <v>2490</v>
      </c>
      <c r="K336" s="79">
        <f t="shared" si="28"/>
        <v>2930</v>
      </c>
      <c r="L336" s="79" t="s">
        <v>9607</v>
      </c>
      <c r="M336" s="72">
        <v>3</v>
      </c>
      <c r="N336" s="79" t="s">
        <v>9608</v>
      </c>
      <c r="O336" s="72" t="s">
        <v>9001</v>
      </c>
      <c r="P336" s="83" t="s">
        <v>9002</v>
      </c>
      <c r="Q336" s="72" t="s">
        <v>9003</v>
      </c>
      <c r="R336" s="72" t="s">
        <v>9004</v>
      </c>
      <c r="S336" s="72">
        <v>3.8</v>
      </c>
      <c r="T336" s="72"/>
      <c r="U336" s="72"/>
      <c r="V336" s="72"/>
      <c r="W336" s="72">
        <v>630.1</v>
      </c>
      <c r="X336" s="78">
        <v>111.2</v>
      </c>
      <c r="Y336" s="78">
        <v>-16.587291899999997</v>
      </c>
      <c r="Z336" s="78">
        <v>12.402029150000001</v>
      </c>
      <c r="AA336" s="78">
        <v>15.67210425</v>
      </c>
      <c r="AB336" s="78">
        <v>42.953328780682639</v>
      </c>
      <c r="AC336" s="78">
        <v>15.726640361365284</v>
      </c>
      <c r="AD336" s="78">
        <v>0.29486701350762523</v>
      </c>
      <c r="AE336" s="78">
        <f t="shared" si="29"/>
        <v>3.1864540524436582</v>
      </c>
      <c r="AF336" s="78">
        <f t="shared" ref="AF336:AF346" si="30">AB336/AD336*2.669703</f>
        <v>388.89609706312359</v>
      </c>
      <c r="AG336" s="78">
        <f t="shared" ref="AG336:AG346" si="31">AC336/AD336*2.289262</f>
        <v>122.09707602986522</v>
      </c>
      <c r="AH336" s="78">
        <f t="shared" ref="AH336:AH346" si="32">X336/W336*100</f>
        <v>17.647992382161561</v>
      </c>
      <c r="AI336" s="72">
        <v>1</v>
      </c>
      <c r="AJ336" s="72">
        <v>1</v>
      </c>
      <c r="AK336" s="72" t="s">
        <v>8987</v>
      </c>
      <c r="AL336" s="72" t="s">
        <v>11111</v>
      </c>
      <c r="AM336" s="72">
        <v>2</v>
      </c>
      <c r="AN336" s="72" t="s">
        <v>8997</v>
      </c>
    </row>
    <row r="337" spans="1:40" x14ac:dyDescent="0.15">
      <c r="A337" s="79">
        <v>336</v>
      </c>
      <c r="B337" s="72" t="s">
        <v>212</v>
      </c>
      <c r="C337" s="72" t="s">
        <v>1151</v>
      </c>
      <c r="D337" s="72">
        <v>54.64</v>
      </c>
      <c r="E337" s="72">
        <v>11.34</v>
      </c>
      <c r="F337" s="72" t="s">
        <v>1600</v>
      </c>
      <c r="G337" s="72" t="s">
        <v>17</v>
      </c>
      <c r="H337" s="72" t="s">
        <v>12</v>
      </c>
      <c r="I337" s="79">
        <v>3370</v>
      </c>
      <c r="J337" s="79">
        <v>2490</v>
      </c>
      <c r="K337" s="79">
        <f t="shared" si="28"/>
        <v>2930</v>
      </c>
      <c r="L337" s="79" t="s">
        <v>9609</v>
      </c>
      <c r="M337" s="72"/>
      <c r="N337" s="79" t="s">
        <v>9610</v>
      </c>
      <c r="O337" s="72" t="s">
        <v>9001</v>
      </c>
      <c r="P337" s="83" t="s">
        <v>9002</v>
      </c>
      <c r="Q337" s="72" t="s">
        <v>9003</v>
      </c>
      <c r="R337" s="72" t="s">
        <v>9004</v>
      </c>
      <c r="S337" s="72">
        <v>3.8</v>
      </c>
      <c r="T337" s="72" t="s">
        <v>9611</v>
      </c>
      <c r="U337" s="72"/>
      <c r="V337" s="72"/>
      <c r="W337" s="72">
        <v>536.6</v>
      </c>
      <c r="X337" s="78">
        <v>81.599999999999994</v>
      </c>
      <c r="Y337" s="78">
        <v>-16.549962600000001</v>
      </c>
      <c r="Z337" s="78">
        <v>12.880966000000001</v>
      </c>
      <c r="AA337" s="78">
        <v>14.509231</v>
      </c>
      <c r="AB337" s="78">
        <v>42.387370697115379</v>
      </c>
      <c r="AC337" s="78">
        <v>15.595850144230766</v>
      </c>
      <c r="AD337" s="78">
        <v>0.30961136418269231</v>
      </c>
      <c r="AE337" s="78">
        <f t="shared" si="29"/>
        <v>3.1708391669986167</v>
      </c>
      <c r="AF337" s="78">
        <f t="shared" si="30"/>
        <v>365.49592102642504</v>
      </c>
      <c r="AG337" s="78">
        <f t="shared" si="31"/>
        <v>115.31549297982085</v>
      </c>
      <c r="AH337" s="78">
        <f t="shared" si="32"/>
        <v>15.206857994781958</v>
      </c>
      <c r="AI337" s="72">
        <v>1</v>
      </c>
      <c r="AJ337" s="72">
        <v>1</v>
      </c>
      <c r="AK337" s="72" t="s">
        <v>8987</v>
      </c>
      <c r="AL337" s="72" t="s">
        <v>11111</v>
      </c>
      <c r="AM337" s="72">
        <v>2</v>
      </c>
      <c r="AN337" s="72" t="s">
        <v>8997</v>
      </c>
    </row>
    <row r="338" spans="1:40" x14ac:dyDescent="0.15">
      <c r="A338" s="79">
        <v>337</v>
      </c>
      <c r="B338" s="72" t="s">
        <v>212</v>
      </c>
      <c r="C338" s="72" t="s">
        <v>1151</v>
      </c>
      <c r="D338" s="72">
        <v>54.64</v>
      </c>
      <c r="E338" s="72">
        <v>11.34</v>
      </c>
      <c r="F338" s="72" t="s">
        <v>1600</v>
      </c>
      <c r="G338" s="72" t="s">
        <v>17</v>
      </c>
      <c r="H338" s="72" t="s">
        <v>12</v>
      </c>
      <c r="I338" s="79">
        <v>3370</v>
      </c>
      <c r="J338" s="79">
        <v>2490</v>
      </c>
      <c r="K338" s="79">
        <f t="shared" si="28"/>
        <v>2930</v>
      </c>
      <c r="L338" s="79" t="s">
        <v>9612</v>
      </c>
      <c r="M338" s="72"/>
      <c r="N338" s="79" t="s">
        <v>9613</v>
      </c>
      <c r="O338" s="72" t="s">
        <v>9001</v>
      </c>
      <c r="P338" s="83" t="s">
        <v>9002</v>
      </c>
      <c r="Q338" s="72" t="s">
        <v>9003</v>
      </c>
      <c r="R338" s="72" t="s">
        <v>9004</v>
      </c>
      <c r="S338" s="72">
        <v>3.8</v>
      </c>
      <c r="T338" s="72"/>
      <c r="U338" s="72"/>
      <c r="V338" s="72"/>
      <c r="W338" s="72">
        <v>739.2</v>
      </c>
      <c r="X338" s="78">
        <v>84.1</v>
      </c>
      <c r="Y338" s="78">
        <v>-10.467304499999999</v>
      </c>
      <c r="Z338" s="78">
        <v>15.060415299999999</v>
      </c>
      <c r="AA338" s="78">
        <v>8.8192039999999992</v>
      </c>
      <c r="AB338" s="78">
        <v>40.735410129682997</v>
      </c>
      <c r="AC338" s="78">
        <v>14.887468040345823</v>
      </c>
      <c r="AD338" s="78">
        <v>0.30935151296829971</v>
      </c>
      <c r="AE338" s="78">
        <f t="shared" si="29"/>
        <v>3.1922584164414349</v>
      </c>
      <c r="AF338" s="78">
        <f t="shared" si="30"/>
        <v>351.546516084404</v>
      </c>
      <c r="AG338" s="78">
        <f t="shared" si="31"/>
        <v>110.17018967827251</v>
      </c>
      <c r="AH338" s="78">
        <f t="shared" si="32"/>
        <v>11.377164502164501</v>
      </c>
      <c r="AI338" s="72">
        <v>1</v>
      </c>
      <c r="AJ338" s="72">
        <v>1</v>
      </c>
      <c r="AK338" s="72" t="s">
        <v>8987</v>
      </c>
      <c r="AL338" s="72" t="s">
        <v>11111</v>
      </c>
      <c r="AM338" s="72">
        <v>2</v>
      </c>
      <c r="AN338" s="72" t="s">
        <v>8997</v>
      </c>
    </row>
    <row r="339" spans="1:40" x14ac:dyDescent="0.15">
      <c r="A339" s="79">
        <v>338</v>
      </c>
      <c r="B339" s="72" t="s">
        <v>212</v>
      </c>
      <c r="C339" s="72" t="s">
        <v>1151</v>
      </c>
      <c r="D339" s="72">
        <v>54.64</v>
      </c>
      <c r="E339" s="72">
        <v>11.34</v>
      </c>
      <c r="F339" s="72" t="s">
        <v>1600</v>
      </c>
      <c r="G339" s="72" t="s">
        <v>17</v>
      </c>
      <c r="H339" s="72" t="s">
        <v>12</v>
      </c>
      <c r="I339" s="79">
        <v>3370</v>
      </c>
      <c r="J339" s="79">
        <v>2490</v>
      </c>
      <c r="K339" s="79">
        <f t="shared" si="28"/>
        <v>2930</v>
      </c>
      <c r="L339" s="79" t="s">
        <v>9614</v>
      </c>
      <c r="M339" s="72">
        <v>2</v>
      </c>
      <c r="N339" s="79" t="s">
        <v>9615</v>
      </c>
      <c r="O339" s="72" t="s">
        <v>9001</v>
      </c>
      <c r="P339" s="83" t="s">
        <v>9002</v>
      </c>
      <c r="Q339" s="72" t="s">
        <v>9003</v>
      </c>
      <c r="R339" s="72" t="s">
        <v>9004</v>
      </c>
      <c r="S339" s="72">
        <v>3.8</v>
      </c>
      <c r="T339" s="72"/>
      <c r="U339" s="72"/>
      <c r="V339" s="72"/>
      <c r="W339" s="72">
        <v>753.3</v>
      </c>
      <c r="X339" s="78">
        <v>100.3</v>
      </c>
      <c r="Y339" s="78">
        <v>-15.316077899999998</v>
      </c>
      <c r="Z339" s="78">
        <v>13.504261400000001</v>
      </c>
      <c r="AA339" s="78">
        <v>15.790966000000001</v>
      </c>
      <c r="AB339" s="78">
        <v>42.803188773109241</v>
      </c>
      <c r="AC339" s="78">
        <v>15.179634857142858</v>
      </c>
      <c r="AD339" s="78">
        <v>0.31616081512605043</v>
      </c>
      <c r="AE339" s="78">
        <f t="shared" si="29"/>
        <v>3.2897401049887112</v>
      </c>
      <c r="AF339" s="78">
        <f t="shared" si="30"/>
        <v>361.43568718842323</v>
      </c>
      <c r="AG339" s="78">
        <f t="shared" si="31"/>
        <v>109.91292908476973</v>
      </c>
      <c r="AH339" s="78">
        <f t="shared" si="32"/>
        <v>13.314748440196469</v>
      </c>
      <c r="AI339" s="72">
        <v>1</v>
      </c>
      <c r="AJ339" s="72">
        <v>1</v>
      </c>
      <c r="AK339" s="72" t="s">
        <v>8987</v>
      </c>
      <c r="AL339" s="72" t="s">
        <v>11111</v>
      </c>
      <c r="AM339" s="72">
        <v>2</v>
      </c>
      <c r="AN339" s="72" t="s">
        <v>8997</v>
      </c>
    </row>
    <row r="340" spans="1:40" x14ac:dyDescent="0.15">
      <c r="A340" s="79">
        <v>339</v>
      </c>
      <c r="B340" s="72" t="s">
        <v>212</v>
      </c>
      <c r="C340" s="72" t="s">
        <v>1151</v>
      </c>
      <c r="D340" s="72">
        <v>54.64</v>
      </c>
      <c r="E340" s="72">
        <v>11.34</v>
      </c>
      <c r="F340" s="72" t="s">
        <v>1600</v>
      </c>
      <c r="G340" s="72" t="s">
        <v>17</v>
      </c>
      <c r="H340" s="72" t="s">
        <v>12</v>
      </c>
      <c r="I340" s="79">
        <v>3370</v>
      </c>
      <c r="J340" s="79">
        <v>2490</v>
      </c>
      <c r="K340" s="79">
        <f t="shared" si="28"/>
        <v>2930</v>
      </c>
      <c r="L340" s="79" t="s">
        <v>9616</v>
      </c>
      <c r="M340" s="72">
        <v>1</v>
      </c>
      <c r="N340" s="79" t="s">
        <v>9617</v>
      </c>
      <c r="O340" s="72" t="s">
        <v>9001</v>
      </c>
      <c r="P340" s="83" t="s">
        <v>9002</v>
      </c>
      <c r="Q340" s="72" t="s">
        <v>9003</v>
      </c>
      <c r="R340" s="72" t="s">
        <v>9004</v>
      </c>
      <c r="S340" s="72">
        <v>3.8</v>
      </c>
      <c r="T340" s="72" t="s">
        <v>9611</v>
      </c>
      <c r="U340" s="72"/>
      <c r="V340" s="72"/>
      <c r="W340" s="72">
        <v>844.5</v>
      </c>
      <c r="X340" s="78">
        <v>22.3</v>
      </c>
      <c r="Y340" s="78">
        <v>-12.079526700000001</v>
      </c>
      <c r="Z340" s="78">
        <v>15.389782100000001</v>
      </c>
      <c r="AA340" s="78">
        <v>1.5516570000000001</v>
      </c>
      <c r="AB340" s="78">
        <v>34.761713265765756</v>
      </c>
      <c r="AC340" s="78">
        <v>12.420901666666667</v>
      </c>
      <c r="AD340" s="91">
        <v>0.45285961148648651</v>
      </c>
      <c r="AE340" s="78">
        <f t="shared" si="29"/>
        <v>3.2650876105258635</v>
      </c>
      <c r="AF340" s="91">
        <f t="shared" si="30"/>
        <v>204.92763725635075</v>
      </c>
      <c r="AG340" s="91">
        <f t="shared" si="31"/>
        <v>62.789212086945334</v>
      </c>
      <c r="AH340" s="78">
        <f t="shared" si="32"/>
        <v>2.6406157489638837</v>
      </c>
      <c r="AI340" s="72">
        <v>1</v>
      </c>
      <c r="AJ340" s="72">
        <v>0</v>
      </c>
      <c r="AK340" s="72" t="s">
        <v>8987</v>
      </c>
      <c r="AL340" s="72" t="s">
        <v>11113</v>
      </c>
      <c r="AM340" s="72">
        <v>2</v>
      </c>
      <c r="AN340" s="72" t="s">
        <v>8997</v>
      </c>
    </row>
    <row r="341" spans="1:40" x14ac:dyDescent="0.15">
      <c r="A341" s="79">
        <v>340</v>
      </c>
      <c r="B341" s="72" t="s">
        <v>212</v>
      </c>
      <c r="C341" s="72" t="s">
        <v>1151</v>
      </c>
      <c r="D341" s="72">
        <v>54.64</v>
      </c>
      <c r="E341" s="72">
        <v>11.34</v>
      </c>
      <c r="F341" s="72" t="s">
        <v>1600</v>
      </c>
      <c r="G341" s="72" t="s">
        <v>17</v>
      </c>
      <c r="H341" s="72" t="s">
        <v>12</v>
      </c>
      <c r="I341" s="79">
        <v>3370</v>
      </c>
      <c r="J341" s="79">
        <v>2490</v>
      </c>
      <c r="K341" s="79">
        <f t="shared" si="28"/>
        <v>2930</v>
      </c>
      <c r="L341" s="79" t="s">
        <v>9616</v>
      </c>
      <c r="M341" s="72">
        <v>1</v>
      </c>
      <c r="N341" s="79" t="s">
        <v>9618</v>
      </c>
      <c r="O341" s="72" t="s">
        <v>9001</v>
      </c>
      <c r="P341" s="83" t="s">
        <v>9002</v>
      </c>
      <c r="Q341" s="72" t="s">
        <v>9003</v>
      </c>
      <c r="R341" s="72" t="s">
        <v>9004</v>
      </c>
      <c r="S341" s="72">
        <v>3.8</v>
      </c>
      <c r="T341" s="72" t="s">
        <v>9619</v>
      </c>
      <c r="U341" s="72"/>
      <c r="V341" s="72"/>
      <c r="W341" s="72">
        <v>845.9</v>
      </c>
      <c r="X341" s="78">
        <v>24.9</v>
      </c>
      <c r="Y341" s="78">
        <v>-11.8535331</v>
      </c>
      <c r="Z341" s="78">
        <v>15.599284399999998</v>
      </c>
      <c r="AA341" s="78">
        <v>5.3826204999999998</v>
      </c>
      <c r="AB341" s="78">
        <v>37.885413244206767</v>
      </c>
      <c r="AC341" s="78">
        <v>13.408960606060603</v>
      </c>
      <c r="AD341" s="91">
        <v>0.3898771212121212</v>
      </c>
      <c r="AE341" s="78">
        <f t="shared" si="29"/>
        <v>3.2962770257472802</v>
      </c>
      <c r="AF341" s="91">
        <f t="shared" si="30"/>
        <v>259.42225355477984</v>
      </c>
      <c r="AG341" s="91">
        <f t="shared" si="31"/>
        <v>78.734099296507154</v>
      </c>
      <c r="AH341" s="78">
        <f t="shared" si="32"/>
        <v>2.9436103558340232</v>
      </c>
      <c r="AI341" s="72">
        <v>1</v>
      </c>
      <c r="AJ341" s="72">
        <v>0</v>
      </c>
      <c r="AK341" s="72" t="s">
        <v>8987</v>
      </c>
      <c r="AL341" s="72" t="s">
        <v>11113</v>
      </c>
      <c r="AM341" s="72">
        <v>2</v>
      </c>
      <c r="AN341" s="72" t="s">
        <v>8997</v>
      </c>
    </row>
    <row r="342" spans="1:40" x14ac:dyDescent="0.15">
      <c r="A342" s="79">
        <v>341</v>
      </c>
      <c r="B342" s="72" t="s">
        <v>212</v>
      </c>
      <c r="C342" s="72" t="s">
        <v>1151</v>
      </c>
      <c r="D342" s="72">
        <v>54.64</v>
      </c>
      <c r="E342" s="72">
        <v>11.34</v>
      </c>
      <c r="F342" s="72" t="s">
        <v>1600</v>
      </c>
      <c r="G342" s="72" t="s">
        <v>17</v>
      </c>
      <c r="H342" s="72" t="s">
        <v>12</v>
      </c>
      <c r="I342" s="79">
        <v>3370</v>
      </c>
      <c r="J342" s="79">
        <v>2490</v>
      </c>
      <c r="K342" s="79">
        <f t="shared" si="28"/>
        <v>2930</v>
      </c>
      <c r="L342" s="79" t="s">
        <v>9616</v>
      </c>
      <c r="M342" s="72">
        <v>1</v>
      </c>
      <c r="N342" s="79" t="s">
        <v>9620</v>
      </c>
      <c r="O342" s="72" t="s">
        <v>9001</v>
      </c>
      <c r="P342" s="83" t="s">
        <v>9002</v>
      </c>
      <c r="Q342" s="72" t="s">
        <v>9003</v>
      </c>
      <c r="R342" s="72" t="s">
        <v>9004</v>
      </c>
      <c r="S342" s="72">
        <v>3.8</v>
      </c>
      <c r="T342" s="72" t="s">
        <v>9619</v>
      </c>
      <c r="U342" s="72"/>
      <c r="V342" s="72"/>
      <c r="W342" s="72">
        <v>670.9</v>
      </c>
      <c r="X342" s="78">
        <v>73.400000000000006</v>
      </c>
      <c r="Y342" s="78">
        <v>-16.215007799999995</v>
      </c>
      <c r="Z342" s="78">
        <v>13.093595200000001</v>
      </c>
      <c r="AA342" s="78">
        <v>13.998728</v>
      </c>
      <c r="AB342" s="78">
        <v>41.319870179533204</v>
      </c>
      <c r="AC342" s="78">
        <v>14.979207145421901</v>
      </c>
      <c r="AD342" s="78">
        <v>0.33856749551166965</v>
      </c>
      <c r="AE342" s="78">
        <f t="shared" si="29"/>
        <v>3.2182287581348237</v>
      </c>
      <c r="AF342" s="78">
        <f t="shared" si="30"/>
        <v>325.81917295751788</v>
      </c>
      <c r="AG342" s="78">
        <f t="shared" si="31"/>
        <v>101.28358499482975</v>
      </c>
      <c r="AH342" s="78">
        <f t="shared" si="32"/>
        <v>10.940527649426144</v>
      </c>
      <c r="AI342" s="72">
        <v>1</v>
      </c>
      <c r="AJ342" s="72">
        <v>1</v>
      </c>
      <c r="AK342" s="72" t="s">
        <v>8987</v>
      </c>
      <c r="AL342" s="72" t="s">
        <v>11111</v>
      </c>
      <c r="AM342" s="72">
        <v>2</v>
      </c>
      <c r="AN342" s="72" t="s">
        <v>8997</v>
      </c>
    </row>
    <row r="343" spans="1:40" x14ac:dyDescent="0.15">
      <c r="A343" s="79">
        <v>342</v>
      </c>
      <c r="B343" s="72" t="s">
        <v>212</v>
      </c>
      <c r="C343" s="72" t="s">
        <v>1151</v>
      </c>
      <c r="D343" s="72">
        <v>54.64</v>
      </c>
      <c r="E343" s="72">
        <v>11.34</v>
      </c>
      <c r="F343" s="72" t="s">
        <v>1600</v>
      </c>
      <c r="G343" s="72" t="s">
        <v>17</v>
      </c>
      <c r="H343" s="72" t="s">
        <v>12</v>
      </c>
      <c r="I343" s="79">
        <v>3370</v>
      </c>
      <c r="J343" s="79">
        <v>2490</v>
      </c>
      <c r="K343" s="79">
        <f t="shared" si="28"/>
        <v>2930</v>
      </c>
      <c r="L343" s="79" t="s">
        <v>9621</v>
      </c>
      <c r="M343" s="72">
        <v>1</v>
      </c>
      <c r="N343" s="79" t="s">
        <v>9622</v>
      </c>
      <c r="O343" s="72" t="s">
        <v>9001</v>
      </c>
      <c r="P343" s="83" t="s">
        <v>9002</v>
      </c>
      <c r="Q343" s="72" t="s">
        <v>9003</v>
      </c>
      <c r="R343" s="72" t="s">
        <v>9004</v>
      </c>
      <c r="S343" s="72">
        <v>3.8</v>
      </c>
      <c r="T343" s="72"/>
      <c r="U343" s="72"/>
      <c r="V343" s="72"/>
      <c r="W343" s="72">
        <v>503.1</v>
      </c>
      <c r="X343" s="78">
        <v>65.400000000000006</v>
      </c>
      <c r="Y343" s="78">
        <v>-15.829608</v>
      </c>
      <c r="Z343" s="78">
        <v>13.2687016</v>
      </c>
      <c r="AA343" s="78">
        <v>13.349644250000001</v>
      </c>
      <c r="AB343" s="78">
        <v>42.413628503963992</v>
      </c>
      <c r="AC343" s="78">
        <v>15.273706074848143</v>
      </c>
      <c r="AD343" s="78">
        <v>0.31676514908627662</v>
      </c>
      <c r="AE343" s="78">
        <f t="shared" si="29"/>
        <v>3.2397223270809845</v>
      </c>
      <c r="AF343" s="78">
        <f t="shared" si="30"/>
        <v>357.46290772372026</v>
      </c>
      <c r="AG343" s="78">
        <f t="shared" si="31"/>
        <v>110.38308670375707</v>
      </c>
      <c r="AH343" s="78">
        <f t="shared" si="32"/>
        <v>12.999403697078115</v>
      </c>
      <c r="AI343" s="72">
        <v>1</v>
      </c>
      <c r="AJ343" s="72">
        <v>1</v>
      </c>
      <c r="AK343" s="72" t="s">
        <v>8987</v>
      </c>
      <c r="AL343" s="72" t="s">
        <v>11111</v>
      </c>
      <c r="AM343" s="72">
        <v>2</v>
      </c>
      <c r="AN343" s="72" t="s">
        <v>8997</v>
      </c>
    </row>
    <row r="344" spans="1:40" x14ac:dyDescent="0.15">
      <c r="A344" s="79">
        <v>343</v>
      </c>
      <c r="B344" s="72" t="s">
        <v>212</v>
      </c>
      <c r="C344" s="72" t="s">
        <v>1151</v>
      </c>
      <c r="D344" s="72">
        <v>54.64</v>
      </c>
      <c r="E344" s="72">
        <v>11.34</v>
      </c>
      <c r="F344" s="72" t="s">
        <v>1600</v>
      </c>
      <c r="G344" s="72" t="s">
        <v>17</v>
      </c>
      <c r="H344" s="72" t="s">
        <v>12</v>
      </c>
      <c r="I344" s="79">
        <v>3370</v>
      </c>
      <c r="J344" s="79">
        <v>2490</v>
      </c>
      <c r="K344" s="79">
        <f t="shared" si="28"/>
        <v>2930</v>
      </c>
      <c r="L344" s="79" t="s">
        <v>9623</v>
      </c>
      <c r="M344" s="72"/>
      <c r="N344" s="79" t="s">
        <v>9624</v>
      </c>
      <c r="O344" s="72" t="s">
        <v>9001</v>
      </c>
      <c r="P344" s="83" t="s">
        <v>9002</v>
      </c>
      <c r="Q344" s="72" t="s">
        <v>9003</v>
      </c>
      <c r="R344" s="72" t="s">
        <v>9004</v>
      </c>
      <c r="S344" s="72">
        <v>3.8</v>
      </c>
      <c r="T344" s="72" t="s">
        <v>9625</v>
      </c>
      <c r="U344" s="72"/>
      <c r="V344" s="72"/>
      <c r="W344" s="72">
        <v>610.1</v>
      </c>
      <c r="X344" s="78">
        <v>53.3</v>
      </c>
      <c r="Y344" s="78">
        <v>-17.094768599999998</v>
      </c>
      <c r="Z344" s="78">
        <v>12.938292499999999</v>
      </c>
      <c r="AA344" s="78">
        <v>12.432162999999999</v>
      </c>
      <c r="AB344" s="78">
        <v>41.431672510917025</v>
      </c>
      <c r="AC344" s="78">
        <v>14.670692620087333</v>
      </c>
      <c r="AD344" s="91">
        <v>0.41403049126637553</v>
      </c>
      <c r="AE344" s="78">
        <f t="shared" si="29"/>
        <v>3.2947968111984607</v>
      </c>
      <c r="AF344" s="91">
        <f t="shared" si="30"/>
        <v>267.15486595949574</v>
      </c>
      <c r="AG344" s="91">
        <f t="shared" si="31"/>
        <v>81.117356903162687</v>
      </c>
      <c r="AH344" s="78">
        <f t="shared" si="32"/>
        <v>8.7362727421734139</v>
      </c>
      <c r="AI344" s="72">
        <v>1</v>
      </c>
      <c r="AJ344" s="72">
        <v>0</v>
      </c>
      <c r="AK344" s="72" t="s">
        <v>8987</v>
      </c>
      <c r="AL344" s="72" t="s">
        <v>11113</v>
      </c>
      <c r="AM344" s="72">
        <v>2</v>
      </c>
      <c r="AN344" s="72" t="s">
        <v>8997</v>
      </c>
    </row>
    <row r="345" spans="1:40" x14ac:dyDescent="0.15">
      <c r="A345" s="79">
        <v>344</v>
      </c>
      <c r="B345" s="72" t="s">
        <v>212</v>
      </c>
      <c r="C345" s="72" t="s">
        <v>1151</v>
      </c>
      <c r="D345" s="72">
        <v>54.64</v>
      </c>
      <c r="E345" s="72">
        <v>11.34</v>
      </c>
      <c r="F345" s="72" t="s">
        <v>1600</v>
      </c>
      <c r="G345" s="72" t="s">
        <v>17</v>
      </c>
      <c r="H345" s="72" t="s">
        <v>12</v>
      </c>
      <c r="I345" s="79">
        <v>3370</v>
      </c>
      <c r="J345" s="79">
        <v>2490</v>
      </c>
      <c r="K345" s="79">
        <f t="shared" si="28"/>
        <v>2930</v>
      </c>
      <c r="L345" s="79" t="s">
        <v>9626</v>
      </c>
      <c r="M345" s="72">
        <v>2</v>
      </c>
      <c r="N345" s="79" t="s">
        <v>9627</v>
      </c>
      <c r="O345" s="72" t="s">
        <v>9001</v>
      </c>
      <c r="P345" s="83" t="s">
        <v>9002</v>
      </c>
      <c r="Q345" s="72" t="s">
        <v>9003</v>
      </c>
      <c r="R345" s="72" t="s">
        <v>9004</v>
      </c>
      <c r="S345" s="72">
        <v>3.8</v>
      </c>
      <c r="T345" s="72"/>
      <c r="U345" s="72"/>
      <c r="V345" s="72"/>
      <c r="W345" s="72">
        <v>742</v>
      </c>
      <c r="X345" s="78">
        <v>99.6</v>
      </c>
      <c r="Y345" s="78">
        <v>-10.513713899999999</v>
      </c>
      <c r="Z345" s="78">
        <v>15.827548100000001</v>
      </c>
      <c r="AA345" s="78">
        <v>9.2530219999999996</v>
      </c>
      <c r="AB345" s="78">
        <v>41.722755551537063</v>
      </c>
      <c r="AC345" s="78">
        <v>15.079199385171789</v>
      </c>
      <c r="AD345" s="78">
        <v>0.28905589059674502</v>
      </c>
      <c r="AE345" s="78">
        <f t="shared" si="29"/>
        <v>3.2280591893576429</v>
      </c>
      <c r="AF345" s="78">
        <f t="shared" si="30"/>
        <v>385.34888679919351</v>
      </c>
      <c r="AG345" s="78">
        <f t="shared" si="31"/>
        <v>119.42409501370619</v>
      </c>
      <c r="AH345" s="78">
        <f t="shared" si="32"/>
        <v>13.423180592991912</v>
      </c>
      <c r="AI345" s="72">
        <v>1</v>
      </c>
      <c r="AJ345" s="72">
        <v>1</v>
      </c>
      <c r="AK345" s="72" t="s">
        <v>8987</v>
      </c>
      <c r="AL345" s="72" t="s">
        <v>11111</v>
      </c>
      <c r="AM345" s="72">
        <v>2</v>
      </c>
      <c r="AN345" s="72" t="s">
        <v>8997</v>
      </c>
    </row>
    <row r="346" spans="1:40" x14ac:dyDescent="0.15">
      <c r="A346" s="79">
        <v>345</v>
      </c>
      <c r="B346" s="72" t="s">
        <v>212</v>
      </c>
      <c r="C346" s="72" t="s">
        <v>1151</v>
      </c>
      <c r="D346" s="72">
        <v>54.64</v>
      </c>
      <c r="E346" s="72">
        <v>11.34</v>
      </c>
      <c r="F346" s="72" t="s">
        <v>1600</v>
      </c>
      <c r="G346" s="72" t="s">
        <v>17</v>
      </c>
      <c r="H346" s="72" t="s">
        <v>12</v>
      </c>
      <c r="I346" s="79">
        <v>3370</v>
      </c>
      <c r="J346" s="79">
        <v>2490</v>
      </c>
      <c r="K346" s="79">
        <f t="shared" si="28"/>
        <v>2930</v>
      </c>
      <c r="L346" s="79" t="s">
        <v>9392</v>
      </c>
      <c r="M346" s="72">
        <v>1</v>
      </c>
      <c r="N346" s="79" t="s">
        <v>9393</v>
      </c>
      <c r="O346" s="72" t="s">
        <v>9325</v>
      </c>
      <c r="P346" s="81" t="s">
        <v>9326</v>
      </c>
      <c r="Q346" s="72" t="s">
        <v>2404</v>
      </c>
      <c r="R346" s="72" t="s">
        <v>8985</v>
      </c>
      <c r="S346" s="72">
        <v>4.2</v>
      </c>
      <c r="T346" s="72" t="s">
        <v>9394</v>
      </c>
      <c r="U346" s="72" t="s">
        <v>469</v>
      </c>
      <c r="V346" s="72"/>
      <c r="W346" s="72">
        <v>324</v>
      </c>
      <c r="X346" s="78">
        <v>8.8000000000000007</v>
      </c>
      <c r="Y346" s="78">
        <v>-13.924804799999999</v>
      </c>
      <c r="Z346" s="78">
        <v>11.388392399999999</v>
      </c>
      <c r="AA346" s="78">
        <v>11.885508499999998</v>
      </c>
      <c r="AB346" s="78">
        <v>39.864375322245316</v>
      </c>
      <c r="AC346" s="78">
        <v>13.952027484407484</v>
      </c>
      <c r="AD346" s="78">
        <v>0.69876604469854475</v>
      </c>
      <c r="AE346" s="78">
        <f t="shared" si="29"/>
        <v>3.3334537168830694</v>
      </c>
      <c r="AF346" s="78">
        <f t="shared" si="30"/>
        <v>152.30568685809232</v>
      </c>
      <c r="AG346" s="78">
        <f t="shared" si="31"/>
        <v>45.70892730883746</v>
      </c>
      <c r="AH346" s="78">
        <f t="shared" si="32"/>
        <v>2.7160493827160499</v>
      </c>
      <c r="AI346" s="72">
        <v>1</v>
      </c>
      <c r="AJ346" s="72">
        <v>1</v>
      </c>
      <c r="AK346" s="72" t="s">
        <v>8987</v>
      </c>
      <c r="AL346" s="72" t="s">
        <v>8988</v>
      </c>
      <c r="AM346" s="72">
        <v>1</v>
      </c>
      <c r="AN346" s="72" t="s">
        <v>8989</v>
      </c>
    </row>
    <row r="347" spans="1:40" x14ac:dyDescent="0.15">
      <c r="A347" s="79">
        <v>346</v>
      </c>
      <c r="B347" s="72" t="s">
        <v>239</v>
      </c>
      <c r="C347" s="72" t="s">
        <v>2446</v>
      </c>
      <c r="D347" s="72">
        <v>56.784778000000003</v>
      </c>
      <c r="E347" s="72">
        <v>8.7241409999999995</v>
      </c>
      <c r="F347" s="72" t="s">
        <v>1600</v>
      </c>
      <c r="G347" s="72" t="s">
        <v>4</v>
      </c>
      <c r="H347" s="72" t="s">
        <v>5</v>
      </c>
      <c r="I347" s="79">
        <v>5050</v>
      </c>
      <c r="J347" s="79"/>
      <c r="K347" s="79">
        <f t="shared" si="28"/>
        <v>5050</v>
      </c>
      <c r="L347" s="79"/>
      <c r="M347" s="72"/>
      <c r="N347" s="79" t="s">
        <v>9289</v>
      </c>
      <c r="O347" s="72" t="s">
        <v>8994</v>
      </c>
      <c r="P347" s="81" t="s">
        <v>5532</v>
      </c>
      <c r="Q347" s="72" t="s">
        <v>8995</v>
      </c>
      <c r="R347" s="72" t="s">
        <v>2442</v>
      </c>
      <c r="S347" s="72">
        <v>4.5</v>
      </c>
      <c r="T347" s="72" t="s">
        <v>5346</v>
      </c>
      <c r="U347" s="72"/>
      <c r="V347" s="72"/>
      <c r="W347" s="72" t="s">
        <v>8992</v>
      </c>
      <c r="X347" s="72" t="s">
        <v>8992</v>
      </c>
      <c r="Y347" s="78">
        <v>-12</v>
      </c>
      <c r="Z347" s="78">
        <v>15.6</v>
      </c>
      <c r="AA347" s="72"/>
      <c r="AB347" s="72"/>
      <c r="AC347" s="72"/>
      <c r="AD347" s="72"/>
      <c r="AE347" s="78">
        <v>3.2</v>
      </c>
      <c r="AF347" s="72"/>
      <c r="AG347" s="72"/>
      <c r="AH347" s="78">
        <v>8.9</v>
      </c>
      <c r="AI347" s="72">
        <v>1</v>
      </c>
      <c r="AJ347" s="72"/>
      <c r="AK347" s="70" t="s">
        <v>1161</v>
      </c>
      <c r="AL347" s="72"/>
      <c r="AM347" s="72">
        <v>2</v>
      </c>
      <c r="AN347" s="72" t="s">
        <v>8997</v>
      </c>
    </row>
    <row r="348" spans="1:40" x14ac:dyDescent="0.15">
      <c r="A348" s="79">
        <v>347</v>
      </c>
      <c r="B348" s="72" t="s">
        <v>244</v>
      </c>
      <c r="C348" s="72" t="s">
        <v>9009</v>
      </c>
      <c r="D348" s="72">
        <v>56.144027999999999</v>
      </c>
      <c r="E348" s="72">
        <v>8.4696090000000002</v>
      </c>
      <c r="F348" s="72" t="s">
        <v>1568</v>
      </c>
      <c r="G348" s="72" t="s">
        <v>11</v>
      </c>
      <c r="H348" s="72" t="s">
        <v>12</v>
      </c>
      <c r="I348" s="79">
        <v>3940</v>
      </c>
      <c r="J348" s="79">
        <v>3850</v>
      </c>
      <c r="K348" s="79">
        <f t="shared" si="28"/>
        <v>3895</v>
      </c>
      <c r="L348" s="72"/>
      <c r="M348" s="79"/>
      <c r="N348" s="79">
        <v>369</v>
      </c>
      <c r="O348" s="72" t="s">
        <v>9637</v>
      </c>
      <c r="P348" s="81" t="s">
        <v>9638</v>
      </c>
      <c r="Q348" s="72" t="s">
        <v>2432</v>
      </c>
      <c r="R348" s="72" t="s">
        <v>9318</v>
      </c>
      <c r="S348" s="72">
        <v>3</v>
      </c>
      <c r="T348" s="72" t="s">
        <v>9640</v>
      </c>
      <c r="U348" s="72"/>
      <c r="V348" s="72"/>
      <c r="W348" s="72">
        <v>248.1</v>
      </c>
      <c r="X348" s="78">
        <v>7.9</v>
      </c>
      <c r="Y348" s="78">
        <v>-25.9</v>
      </c>
      <c r="Z348" s="78">
        <v>4.3899999999999997</v>
      </c>
      <c r="AA348" s="72"/>
      <c r="AB348" s="78">
        <v>43.7</v>
      </c>
      <c r="AC348" s="78">
        <v>15.24</v>
      </c>
      <c r="AD348" s="72"/>
      <c r="AE348" s="78">
        <f t="shared" ref="AE348:AE365" si="33">AB348/AC348*14/12</f>
        <v>3.3453630796150478</v>
      </c>
      <c r="AF348" s="72"/>
      <c r="AG348" s="72"/>
      <c r="AH348" s="78">
        <f>X348/W348*100</f>
        <v>3.184199919387344</v>
      </c>
      <c r="AI348" s="72">
        <v>1</v>
      </c>
      <c r="AJ348" s="72"/>
      <c r="AK348" s="72" t="s">
        <v>9320</v>
      </c>
      <c r="AL348" s="72"/>
      <c r="AM348" s="72">
        <v>1</v>
      </c>
      <c r="AN348" s="79" t="s">
        <v>8989</v>
      </c>
    </row>
    <row r="349" spans="1:40" x14ac:dyDescent="0.15">
      <c r="A349" s="79">
        <v>348</v>
      </c>
      <c r="B349" s="72" t="s">
        <v>244</v>
      </c>
      <c r="C349" s="72" t="s">
        <v>9009</v>
      </c>
      <c r="D349" s="72">
        <v>56.144027999999999</v>
      </c>
      <c r="E349" s="72">
        <v>8.4696090000000002</v>
      </c>
      <c r="F349" s="72" t="s">
        <v>1568</v>
      </c>
      <c r="G349" s="72" t="s">
        <v>11</v>
      </c>
      <c r="H349" s="72" t="s">
        <v>12</v>
      </c>
      <c r="I349" s="79">
        <v>3940</v>
      </c>
      <c r="J349" s="79">
        <v>3850</v>
      </c>
      <c r="K349" s="79">
        <f t="shared" si="28"/>
        <v>3895</v>
      </c>
      <c r="L349" s="72"/>
      <c r="M349" s="79"/>
      <c r="N349" s="79">
        <v>371</v>
      </c>
      <c r="O349" s="72" t="s">
        <v>9316</v>
      </c>
      <c r="P349" s="81" t="s">
        <v>9317</v>
      </c>
      <c r="Q349" s="72" t="s">
        <v>2433</v>
      </c>
      <c r="R349" s="72" t="s">
        <v>9318</v>
      </c>
      <c r="S349" s="72">
        <v>4.4000000000000004</v>
      </c>
      <c r="T349" s="72" t="s">
        <v>9321</v>
      </c>
      <c r="U349" s="72"/>
      <c r="V349" s="72"/>
      <c r="W349" s="72">
        <v>250.2</v>
      </c>
      <c r="X349" s="78" t="s">
        <v>9322</v>
      </c>
      <c r="Y349" s="78">
        <v>-25.93</v>
      </c>
      <c r="Z349" s="78">
        <v>7.14</v>
      </c>
      <c r="AA349" s="72"/>
      <c r="AB349" s="78">
        <v>44.05</v>
      </c>
      <c r="AC349" s="78">
        <v>14.95</v>
      </c>
      <c r="AD349" s="72"/>
      <c r="AE349" s="78">
        <f t="shared" si="33"/>
        <v>3.4375696767001114</v>
      </c>
      <c r="AF349" s="72"/>
      <c r="AG349" s="72"/>
      <c r="AH349" s="78">
        <f>X349/W349*100</f>
        <v>4.3964828137490013</v>
      </c>
      <c r="AI349" s="72">
        <v>1</v>
      </c>
      <c r="AJ349" s="72"/>
      <c r="AK349" s="72" t="s">
        <v>9320</v>
      </c>
      <c r="AL349" s="72"/>
      <c r="AM349" s="72">
        <v>1</v>
      </c>
      <c r="AN349" s="79" t="s">
        <v>8989</v>
      </c>
    </row>
    <row r="350" spans="1:40" x14ac:dyDescent="0.15">
      <c r="A350" s="79">
        <v>349</v>
      </c>
      <c r="B350" s="72" t="s">
        <v>244</v>
      </c>
      <c r="C350" s="72" t="s">
        <v>9009</v>
      </c>
      <c r="D350" s="72">
        <v>56.144027999999999</v>
      </c>
      <c r="E350" s="72">
        <v>8.4696090000000002</v>
      </c>
      <c r="F350" s="72" t="s">
        <v>1568</v>
      </c>
      <c r="G350" s="72" t="s">
        <v>11</v>
      </c>
      <c r="H350" s="72" t="s">
        <v>12</v>
      </c>
      <c r="I350" s="79">
        <v>3940</v>
      </c>
      <c r="J350" s="79">
        <v>3850</v>
      </c>
      <c r="K350" s="79">
        <f t="shared" si="28"/>
        <v>3895</v>
      </c>
      <c r="L350" s="72"/>
      <c r="M350" s="79"/>
      <c r="N350" s="79">
        <v>372</v>
      </c>
      <c r="O350" s="72" t="s">
        <v>9316</v>
      </c>
      <c r="P350" s="81" t="s">
        <v>9317</v>
      </c>
      <c r="Q350" s="72" t="s">
        <v>2433</v>
      </c>
      <c r="R350" s="72" t="s">
        <v>9318</v>
      </c>
      <c r="S350" s="72">
        <v>4.4000000000000004</v>
      </c>
      <c r="T350" s="72" t="s">
        <v>9321</v>
      </c>
      <c r="U350" s="72"/>
      <c r="V350" s="72"/>
      <c r="W350" s="72">
        <v>249.8</v>
      </c>
      <c r="X350" s="78">
        <v>11.1</v>
      </c>
      <c r="Y350" s="78">
        <v>-24.71</v>
      </c>
      <c r="Z350" s="78">
        <v>7.73</v>
      </c>
      <c r="AA350" s="72"/>
      <c r="AB350" s="78">
        <v>44.58</v>
      </c>
      <c r="AC350" s="78">
        <v>16.399999999999999</v>
      </c>
      <c r="AD350" s="72"/>
      <c r="AE350" s="78">
        <f t="shared" si="33"/>
        <v>3.1713414634146342</v>
      </c>
      <c r="AF350" s="72"/>
      <c r="AG350" s="72"/>
      <c r="AH350" s="78">
        <f>X350/W350*100</f>
        <v>4.4435548438751002</v>
      </c>
      <c r="AI350" s="72">
        <v>1</v>
      </c>
      <c r="AJ350" s="72"/>
      <c r="AK350" s="72" t="s">
        <v>9320</v>
      </c>
      <c r="AL350" s="72"/>
      <c r="AM350" s="72">
        <v>1</v>
      </c>
      <c r="AN350" s="79" t="s">
        <v>8989</v>
      </c>
    </row>
    <row r="351" spans="1:40" x14ac:dyDescent="0.15">
      <c r="A351" s="79">
        <v>350</v>
      </c>
      <c r="B351" s="72" t="s">
        <v>244</v>
      </c>
      <c r="C351" s="72" t="s">
        <v>9009</v>
      </c>
      <c r="D351" s="72">
        <v>56.144027999999999</v>
      </c>
      <c r="E351" s="72">
        <v>8.4696090000000002</v>
      </c>
      <c r="F351" s="72" t="s">
        <v>1568</v>
      </c>
      <c r="G351" s="72" t="s">
        <v>11</v>
      </c>
      <c r="H351" s="72" t="s">
        <v>12</v>
      </c>
      <c r="I351" s="79">
        <v>3940</v>
      </c>
      <c r="J351" s="79">
        <v>3850</v>
      </c>
      <c r="K351" s="79">
        <f t="shared" si="28"/>
        <v>3895</v>
      </c>
      <c r="L351" s="72"/>
      <c r="M351" s="79"/>
      <c r="N351" s="79">
        <v>373</v>
      </c>
      <c r="O351" s="72" t="s">
        <v>9525</v>
      </c>
      <c r="P351" s="81" t="s">
        <v>9526</v>
      </c>
      <c r="Q351" s="72" t="s">
        <v>2434</v>
      </c>
      <c r="R351" s="72" t="s">
        <v>9318</v>
      </c>
      <c r="S351" s="72">
        <v>4.0999999999999996</v>
      </c>
      <c r="T351" s="72" t="s">
        <v>9343</v>
      </c>
      <c r="U351" s="72"/>
      <c r="V351" s="72"/>
      <c r="W351" s="72">
        <v>250.3</v>
      </c>
      <c r="X351" s="78">
        <v>6.8</v>
      </c>
      <c r="Y351" s="78">
        <v>-25</v>
      </c>
      <c r="Z351" s="78">
        <v>8.11</v>
      </c>
      <c r="AA351" s="72"/>
      <c r="AB351" s="78">
        <v>43.65</v>
      </c>
      <c r="AC351" s="78">
        <v>14</v>
      </c>
      <c r="AD351" s="72"/>
      <c r="AE351" s="78">
        <f t="shared" si="33"/>
        <v>3.6374999999999997</v>
      </c>
      <c r="AF351" s="72"/>
      <c r="AG351" s="72"/>
      <c r="AH351" s="78">
        <f>X351/W351*100</f>
        <v>2.7167399121054734</v>
      </c>
      <c r="AI351" s="72">
        <v>1</v>
      </c>
      <c r="AJ351" s="72"/>
      <c r="AK351" s="72" t="s">
        <v>9320</v>
      </c>
      <c r="AL351" s="72"/>
      <c r="AM351" s="72">
        <v>1</v>
      </c>
      <c r="AN351" s="79" t="s">
        <v>8989</v>
      </c>
    </row>
    <row r="352" spans="1:40" x14ac:dyDescent="0.15">
      <c r="A352" s="79">
        <v>351</v>
      </c>
      <c r="B352" s="72" t="s">
        <v>244</v>
      </c>
      <c r="C352" s="72" t="s">
        <v>9009</v>
      </c>
      <c r="D352" s="72">
        <v>56.144027999999999</v>
      </c>
      <c r="E352" s="72">
        <v>8.4696090000000002</v>
      </c>
      <c r="F352" s="72" t="s">
        <v>1568</v>
      </c>
      <c r="G352" s="72" t="s">
        <v>11</v>
      </c>
      <c r="H352" s="72" t="s">
        <v>12</v>
      </c>
      <c r="I352" s="79">
        <v>3940</v>
      </c>
      <c r="J352" s="79">
        <v>3850</v>
      </c>
      <c r="K352" s="79">
        <f t="shared" si="28"/>
        <v>3895</v>
      </c>
      <c r="L352" s="72"/>
      <c r="M352" s="79"/>
      <c r="N352" s="79">
        <v>374</v>
      </c>
      <c r="O352" s="72" t="s">
        <v>9525</v>
      </c>
      <c r="P352" s="81" t="s">
        <v>9526</v>
      </c>
      <c r="Q352" s="72" t="s">
        <v>2434</v>
      </c>
      <c r="R352" s="72" t="s">
        <v>9318</v>
      </c>
      <c r="S352" s="72">
        <v>4.0999999999999996</v>
      </c>
      <c r="T352" s="72" t="s">
        <v>9343</v>
      </c>
      <c r="U352" s="72"/>
      <c r="V352" s="72"/>
      <c r="W352" s="72">
        <v>249.9</v>
      </c>
      <c r="X352" s="78">
        <v>5.3</v>
      </c>
      <c r="Y352" s="78">
        <v>-25.27</v>
      </c>
      <c r="Z352" s="78">
        <v>7.33</v>
      </c>
      <c r="AA352" s="72"/>
      <c r="AB352" s="78">
        <v>43.75</v>
      </c>
      <c r="AC352" s="78">
        <v>14.08</v>
      </c>
      <c r="AD352" s="72"/>
      <c r="AE352" s="78">
        <f t="shared" si="33"/>
        <v>3.6251183712121211</v>
      </c>
      <c r="AF352" s="72"/>
      <c r="AG352" s="72"/>
      <c r="AH352" s="78">
        <f>X352/W352*100</f>
        <v>2.1208483393357342</v>
      </c>
      <c r="AI352" s="72">
        <v>1</v>
      </c>
      <c r="AJ352" s="72"/>
      <c r="AK352" s="72" t="s">
        <v>9320</v>
      </c>
      <c r="AL352" s="72"/>
      <c r="AM352" s="72">
        <v>1</v>
      </c>
      <c r="AN352" s="79" t="s">
        <v>8989</v>
      </c>
    </row>
    <row r="353" spans="1:40" x14ac:dyDescent="0.15">
      <c r="A353" s="79">
        <v>352</v>
      </c>
      <c r="B353" s="72" t="s">
        <v>245</v>
      </c>
      <c r="C353" s="72" t="s">
        <v>9009</v>
      </c>
      <c r="D353" s="72">
        <v>56.087249999999997</v>
      </c>
      <c r="E353" s="72">
        <v>12.298156000000001</v>
      </c>
      <c r="F353" s="72" t="s">
        <v>1568</v>
      </c>
      <c r="G353" s="72" t="s">
        <v>2</v>
      </c>
      <c r="H353" s="72" t="s">
        <v>3</v>
      </c>
      <c r="I353" s="79">
        <v>8230</v>
      </c>
      <c r="J353" s="79">
        <v>6830</v>
      </c>
      <c r="K353" s="79">
        <f t="shared" si="28"/>
        <v>7530</v>
      </c>
      <c r="L353" s="72"/>
      <c r="M353" s="79"/>
      <c r="N353" s="79" t="s">
        <v>9533</v>
      </c>
      <c r="O353" s="72" t="s">
        <v>9525</v>
      </c>
      <c r="P353" s="81" t="s">
        <v>9526</v>
      </c>
      <c r="Q353" s="72" t="s">
        <v>2434</v>
      </c>
      <c r="R353" s="72" t="s">
        <v>9318</v>
      </c>
      <c r="S353" s="72">
        <v>4.0999999999999996</v>
      </c>
      <c r="T353" s="72" t="s">
        <v>5346</v>
      </c>
      <c r="U353" s="72"/>
      <c r="V353" s="72"/>
      <c r="W353" s="72" t="s">
        <v>8992</v>
      </c>
      <c r="X353" s="72" t="s">
        <v>8992</v>
      </c>
      <c r="Y353" s="78">
        <v>-20.7</v>
      </c>
      <c r="Z353" s="78">
        <v>11.9</v>
      </c>
      <c r="AA353" s="72"/>
      <c r="AB353" s="91">
        <v>10.6</v>
      </c>
      <c r="AC353" s="91">
        <v>2.2000000000000002</v>
      </c>
      <c r="AD353" s="72"/>
      <c r="AE353" s="91">
        <f t="shared" si="33"/>
        <v>5.6212121212121202</v>
      </c>
      <c r="AF353" s="72"/>
      <c r="AG353" s="72"/>
      <c r="AH353" s="78">
        <v>1.9</v>
      </c>
      <c r="AI353" s="72">
        <v>0</v>
      </c>
      <c r="AJ353" s="72"/>
      <c r="AK353" s="72" t="s">
        <v>610</v>
      </c>
      <c r="AL353" s="72"/>
      <c r="AM353" s="72">
        <v>1</v>
      </c>
      <c r="AN353" s="79" t="s">
        <v>8989</v>
      </c>
    </row>
    <row r="354" spans="1:40" x14ac:dyDescent="0.15">
      <c r="A354" s="79">
        <v>353</v>
      </c>
      <c r="B354" s="72" t="s">
        <v>245</v>
      </c>
      <c r="C354" s="72" t="s">
        <v>9009</v>
      </c>
      <c r="D354" s="72">
        <v>56.087249999999997</v>
      </c>
      <c r="E354" s="72">
        <v>12.298156000000001</v>
      </c>
      <c r="F354" s="72" t="s">
        <v>1568</v>
      </c>
      <c r="G354" s="72" t="s">
        <v>2</v>
      </c>
      <c r="H354" s="72" t="s">
        <v>3</v>
      </c>
      <c r="I354" s="79">
        <v>8230</v>
      </c>
      <c r="J354" s="79">
        <v>6830</v>
      </c>
      <c r="K354" s="79">
        <f t="shared" si="28"/>
        <v>7530</v>
      </c>
      <c r="L354" s="72"/>
      <c r="M354" s="79"/>
      <c r="N354" s="79" t="s">
        <v>9534</v>
      </c>
      <c r="O354" s="72" t="s">
        <v>9525</v>
      </c>
      <c r="P354" s="81" t="s">
        <v>9526</v>
      </c>
      <c r="Q354" s="72" t="s">
        <v>2434</v>
      </c>
      <c r="R354" s="72" t="s">
        <v>9318</v>
      </c>
      <c r="S354" s="72">
        <v>4.0999999999999996</v>
      </c>
      <c r="T354" s="72" t="s">
        <v>5346</v>
      </c>
      <c r="U354" s="72"/>
      <c r="V354" s="72"/>
      <c r="W354" s="72" t="s">
        <v>8992</v>
      </c>
      <c r="X354" s="72" t="s">
        <v>8992</v>
      </c>
      <c r="Y354" s="78">
        <v>-8</v>
      </c>
      <c r="Z354" s="78">
        <v>9.1999999999999993</v>
      </c>
      <c r="AA354" s="72"/>
      <c r="AB354" s="78">
        <v>42.6</v>
      </c>
      <c r="AC354" s="78">
        <v>14.6</v>
      </c>
      <c r="AD354" s="72"/>
      <c r="AE354" s="78">
        <f t="shared" si="33"/>
        <v>3.4041095890410964</v>
      </c>
      <c r="AF354" s="72"/>
      <c r="AG354" s="72"/>
      <c r="AH354" s="78">
        <v>7</v>
      </c>
      <c r="AI354" s="72">
        <v>1</v>
      </c>
      <c r="AJ354" s="72"/>
      <c r="AK354" s="72" t="s">
        <v>610</v>
      </c>
      <c r="AL354" s="72"/>
      <c r="AM354" s="72">
        <v>1</v>
      </c>
      <c r="AN354" s="79" t="s">
        <v>8989</v>
      </c>
    </row>
    <row r="355" spans="1:40" x14ac:dyDescent="0.15">
      <c r="A355" s="79">
        <v>354</v>
      </c>
      <c r="B355" s="72" t="s">
        <v>245</v>
      </c>
      <c r="C355" s="72" t="s">
        <v>9009</v>
      </c>
      <c r="D355" s="72">
        <v>56.087249999999997</v>
      </c>
      <c r="E355" s="72">
        <v>12.298156000000001</v>
      </c>
      <c r="F355" s="72" t="s">
        <v>1568</v>
      </c>
      <c r="G355" s="72" t="s">
        <v>2</v>
      </c>
      <c r="H355" s="72" t="s">
        <v>3</v>
      </c>
      <c r="I355" s="79">
        <v>8230</v>
      </c>
      <c r="J355" s="79">
        <v>6830</v>
      </c>
      <c r="K355" s="79">
        <f t="shared" si="28"/>
        <v>7530</v>
      </c>
      <c r="L355" s="72"/>
      <c r="M355" s="79"/>
      <c r="N355" s="79" t="s">
        <v>9535</v>
      </c>
      <c r="O355" s="72" t="s">
        <v>9525</v>
      </c>
      <c r="P355" s="81" t="s">
        <v>9526</v>
      </c>
      <c r="Q355" s="72" t="s">
        <v>2434</v>
      </c>
      <c r="R355" s="72" t="s">
        <v>9318</v>
      </c>
      <c r="S355" s="72">
        <v>4.0999999999999996</v>
      </c>
      <c r="T355" s="72" t="s">
        <v>9047</v>
      </c>
      <c r="U355" s="72"/>
      <c r="V355" s="72"/>
      <c r="W355" s="72" t="s">
        <v>8992</v>
      </c>
      <c r="X355" s="72" t="s">
        <v>8992</v>
      </c>
      <c r="Y355" s="78">
        <v>-9.5</v>
      </c>
      <c r="Z355" s="78">
        <v>8.6999999999999993</v>
      </c>
      <c r="AA355" s="72"/>
      <c r="AB355" s="78">
        <v>41.3</v>
      </c>
      <c r="AC355" s="78">
        <v>13.3</v>
      </c>
      <c r="AD355" s="72"/>
      <c r="AE355" s="78">
        <f t="shared" si="33"/>
        <v>3.6228070175438591</v>
      </c>
      <c r="AF355" s="72"/>
      <c r="AG355" s="72"/>
      <c r="AH355" s="78">
        <v>3.1</v>
      </c>
      <c r="AI355" s="72">
        <v>1</v>
      </c>
      <c r="AJ355" s="72"/>
      <c r="AK355" s="72" t="s">
        <v>610</v>
      </c>
      <c r="AL355" s="72"/>
      <c r="AM355" s="72">
        <v>1</v>
      </c>
      <c r="AN355" s="79" t="s">
        <v>8989</v>
      </c>
    </row>
    <row r="356" spans="1:40" x14ac:dyDescent="0.15">
      <c r="A356" s="79">
        <v>355</v>
      </c>
      <c r="B356" s="72" t="s">
        <v>245</v>
      </c>
      <c r="C356" s="72" t="s">
        <v>9009</v>
      </c>
      <c r="D356" s="72">
        <v>56.087249999999997</v>
      </c>
      <c r="E356" s="72">
        <v>12.298156000000001</v>
      </c>
      <c r="F356" s="72" t="s">
        <v>1568</v>
      </c>
      <c r="G356" s="72" t="s">
        <v>2</v>
      </c>
      <c r="H356" s="72" t="s">
        <v>3</v>
      </c>
      <c r="I356" s="79">
        <v>8230</v>
      </c>
      <c r="J356" s="79">
        <v>6830</v>
      </c>
      <c r="K356" s="79">
        <f t="shared" si="28"/>
        <v>7530</v>
      </c>
      <c r="L356" s="72"/>
      <c r="M356" s="79"/>
      <c r="N356" s="79" t="s">
        <v>9536</v>
      </c>
      <c r="O356" s="72" t="s">
        <v>9525</v>
      </c>
      <c r="P356" s="81" t="s">
        <v>9526</v>
      </c>
      <c r="Q356" s="72" t="s">
        <v>2434</v>
      </c>
      <c r="R356" s="72" t="s">
        <v>9318</v>
      </c>
      <c r="S356" s="72">
        <v>4.0999999999999996</v>
      </c>
      <c r="T356" s="72" t="s">
        <v>9165</v>
      </c>
      <c r="U356" s="72"/>
      <c r="V356" s="72"/>
      <c r="W356" s="72" t="s">
        <v>8992</v>
      </c>
      <c r="X356" s="72" t="s">
        <v>8992</v>
      </c>
      <c r="Y356" s="78">
        <v>-9.5</v>
      </c>
      <c r="Z356" s="78">
        <v>8.6999999999999993</v>
      </c>
      <c r="AA356" s="72"/>
      <c r="AB356" s="78">
        <v>39.6</v>
      </c>
      <c r="AC356" s="78">
        <v>14.2</v>
      </c>
      <c r="AD356" s="72"/>
      <c r="AE356" s="78">
        <f t="shared" si="33"/>
        <v>3.2535211267605639</v>
      </c>
      <c r="AF356" s="72"/>
      <c r="AG356" s="72"/>
      <c r="AH356" s="78">
        <v>7.9</v>
      </c>
      <c r="AI356" s="72">
        <v>1</v>
      </c>
      <c r="AJ356" s="72"/>
      <c r="AK356" s="72" t="s">
        <v>610</v>
      </c>
      <c r="AL356" s="72"/>
      <c r="AM356" s="72">
        <v>1</v>
      </c>
      <c r="AN356" s="79" t="s">
        <v>8989</v>
      </c>
    </row>
    <row r="357" spans="1:40" x14ac:dyDescent="0.15">
      <c r="A357" s="79">
        <v>356</v>
      </c>
      <c r="B357" s="72" t="s">
        <v>245</v>
      </c>
      <c r="C357" s="72" t="s">
        <v>9009</v>
      </c>
      <c r="D357" s="72">
        <v>56.087249999999997</v>
      </c>
      <c r="E357" s="72">
        <v>12.298156000000001</v>
      </c>
      <c r="F357" s="72" t="s">
        <v>1568</v>
      </c>
      <c r="G357" s="72" t="s">
        <v>2</v>
      </c>
      <c r="H357" s="72" t="s">
        <v>3</v>
      </c>
      <c r="I357" s="79">
        <v>8230</v>
      </c>
      <c r="J357" s="79">
        <v>6830</v>
      </c>
      <c r="K357" s="79">
        <f t="shared" si="28"/>
        <v>7530</v>
      </c>
      <c r="L357" s="72"/>
      <c r="M357" s="79"/>
      <c r="N357" s="79" t="s">
        <v>9537</v>
      </c>
      <c r="O357" s="72" t="s">
        <v>9525</v>
      </c>
      <c r="P357" s="81" t="s">
        <v>9526</v>
      </c>
      <c r="Q357" s="72" t="s">
        <v>2434</v>
      </c>
      <c r="R357" s="72" t="s">
        <v>9318</v>
      </c>
      <c r="S357" s="72">
        <v>4.0999999999999996</v>
      </c>
      <c r="T357" s="72" t="s">
        <v>5346</v>
      </c>
      <c r="U357" s="72"/>
      <c r="V357" s="72"/>
      <c r="W357" s="72" t="s">
        <v>8992</v>
      </c>
      <c r="X357" s="72" t="s">
        <v>8992</v>
      </c>
      <c r="Y357" s="78">
        <v>-9.3000000000000007</v>
      </c>
      <c r="Z357" s="78">
        <v>9.4</v>
      </c>
      <c r="AA357" s="72"/>
      <c r="AB357" s="78">
        <v>35.799999999999997</v>
      </c>
      <c r="AC357" s="78">
        <v>11.8</v>
      </c>
      <c r="AD357" s="72"/>
      <c r="AE357" s="78">
        <f t="shared" si="33"/>
        <v>3.5395480225988698</v>
      </c>
      <c r="AF357" s="72"/>
      <c r="AG357" s="72"/>
      <c r="AH357" s="78">
        <v>1.9</v>
      </c>
      <c r="AI357" s="72">
        <v>1</v>
      </c>
      <c r="AJ357" s="72"/>
      <c r="AK357" s="72" t="s">
        <v>610</v>
      </c>
      <c r="AL357" s="72"/>
      <c r="AM357" s="72">
        <v>1</v>
      </c>
      <c r="AN357" s="79" t="s">
        <v>8989</v>
      </c>
    </row>
    <row r="358" spans="1:40" x14ac:dyDescent="0.15">
      <c r="A358" s="79">
        <v>357</v>
      </c>
      <c r="B358" s="72" t="s">
        <v>635</v>
      </c>
      <c r="C358" s="72" t="s">
        <v>9042</v>
      </c>
      <c r="D358" s="72">
        <v>56.337772000000001</v>
      </c>
      <c r="E358" s="72">
        <v>10.627791</v>
      </c>
      <c r="F358" s="72" t="s">
        <v>1600</v>
      </c>
      <c r="G358" s="72" t="s">
        <v>4</v>
      </c>
      <c r="H358" s="72" t="s">
        <v>5</v>
      </c>
      <c r="I358" s="79">
        <v>5225</v>
      </c>
      <c r="J358" s="79">
        <v>4040</v>
      </c>
      <c r="K358" s="79">
        <f t="shared" si="28"/>
        <v>4632.5</v>
      </c>
      <c r="L358" s="79"/>
      <c r="M358" s="72"/>
      <c r="N358" s="79" t="s">
        <v>9290</v>
      </c>
      <c r="O358" s="72" t="s">
        <v>9238</v>
      </c>
      <c r="P358" s="81" t="s">
        <v>5792</v>
      </c>
      <c r="Q358" s="72" t="s">
        <v>9003</v>
      </c>
      <c r="R358" s="72" t="s">
        <v>2442</v>
      </c>
      <c r="S358" s="72">
        <v>3.95</v>
      </c>
      <c r="T358" s="72" t="s">
        <v>9043</v>
      </c>
      <c r="U358" s="72"/>
      <c r="V358" s="79"/>
      <c r="W358" s="72">
        <v>345.8</v>
      </c>
      <c r="X358" s="78">
        <v>8.1300000000000008</v>
      </c>
      <c r="Y358" s="78">
        <v>-10.6</v>
      </c>
      <c r="Z358" s="78">
        <v>14.2</v>
      </c>
      <c r="AA358" s="72"/>
      <c r="AB358" s="78">
        <v>41.4</v>
      </c>
      <c r="AC358" s="78">
        <v>13.9</v>
      </c>
      <c r="AD358" s="72"/>
      <c r="AE358" s="78">
        <f t="shared" si="33"/>
        <v>3.4748201438848914</v>
      </c>
      <c r="AF358" s="72"/>
      <c r="AG358" s="72"/>
      <c r="AH358" s="78">
        <f>X358/W358*100</f>
        <v>2.3510699826489301</v>
      </c>
      <c r="AI358" s="72">
        <v>1</v>
      </c>
      <c r="AJ358" s="72"/>
      <c r="AK358" s="72" t="s">
        <v>8987</v>
      </c>
      <c r="AL358" s="72" t="s">
        <v>9159</v>
      </c>
      <c r="AM358" s="72">
        <v>2</v>
      </c>
      <c r="AN358" s="72" t="s">
        <v>8997</v>
      </c>
    </row>
    <row r="359" spans="1:40" x14ac:dyDescent="0.15">
      <c r="A359" s="79">
        <v>358</v>
      </c>
      <c r="B359" s="72" t="s">
        <v>9121</v>
      </c>
      <c r="C359" s="72" t="s">
        <v>2486</v>
      </c>
      <c r="D359" s="72">
        <v>56.337772000000001</v>
      </c>
      <c r="E359" s="72">
        <v>10.627791</v>
      </c>
      <c r="F359" s="72" t="s">
        <v>1600</v>
      </c>
      <c r="G359" s="72" t="s">
        <v>4</v>
      </c>
      <c r="H359" s="72" t="s">
        <v>5</v>
      </c>
      <c r="I359" s="79">
        <v>5225</v>
      </c>
      <c r="J359" s="79">
        <v>4040</v>
      </c>
      <c r="K359" s="79">
        <f t="shared" si="28"/>
        <v>4632.5</v>
      </c>
      <c r="L359" s="72" t="s">
        <v>9122</v>
      </c>
      <c r="M359" s="79"/>
      <c r="N359" s="79" t="s">
        <v>9291</v>
      </c>
      <c r="O359" s="72" t="s">
        <v>9149</v>
      </c>
      <c r="P359" s="81" t="s">
        <v>5445</v>
      </c>
      <c r="Q359" s="72" t="s">
        <v>2427</v>
      </c>
      <c r="R359" s="72" t="s">
        <v>9004</v>
      </c>
      <c r="S359" s="72">
        <v>3.6</v>
      </c>
      <c r="T359" s="72" t="s">
        <v>9064</v>
      </c>
      <c r="U359" s="72"/>
      <c r="V359" s="79">
        <v>60</v>
      </c>
      <c r="W359" s="72" t="s">
        <v>8992</v>
      </c>
      <c r="X359" s="72" t="s">
        <v>8992</v>
      </c>
      <c r="Y359" s="78">
        <v>-8.42</v>
      </c>
      <c r="Z359" s="78">
        <v>8.84</v>
      </c>
      <c r="AA359" s="72"/>
      <c r="AB359" s="78">
        <v>46.85</v>
      </c>
      <c r="AC359" s="78">
        <v>16.52</v>
      </c>
      <c r="AD359" s="72"/>
      <c r="AE359" s="78">
        <f t="shared" si="33"/>
        <v>3.3086158192090398</v>
      </c>
      <c r="AF359" s="72"/>
      <c r="AG359" s="72"/>
      <c r="AH359" s="72" t="s">
        <v>8992</v>
      </c>
      <c r="AI359" s="72">
        <v>1</v>
      </c>
      <c r="AJ359" s="72"/>
      <c r="AK359" s="72" t="s">
        <v>9072</v>
      </c>
      <c r="AL359" s="72"/>
      <c r="AM359" s="72">
        <v>1</v>
      </c>
      <c r="AN359" s="79" t="s">
        <v>8989</v>
      </c>
    </row>
    <row r="360" spans="1:40" x14ac:dyDescent="0.15">
      <c r="A360" s="79">
        <v>359</v>
      </c>
      <c r="B360" s="72" t="s">
        <v>9121</v>
      </c>
      <c r="C360" s="72" t="s">
        <v>2486</v>
      </c>
      <c r="D360" s="72">
        <v>56.337772000000001</v>
      </c>
      <c r="E360" s="72">
        <v>10.627791</v>
      </c>
      <c r="F360" s="72" t="s">
        <v>1600</v>
      </c>
      <c r="G360" s="72" t="s">
        <v>4</v>
      </c>
      <c r="H360" s="72" t="s">
        <v>5</v>
      </c>
      <c r="I360" s="79">
        <v>5225</v>
      </c>
      <c r="J360" s="79">
        <v>4040</v>
      </c>
      <c r="K360" s="79">
        <f t="shared" si="28"/>
        <v>4632.5</v>
      </c>
      <c r="L360" s="72" t="s">
        <v>9122</v>
      </c>
      <c r="M360" s="79"/>
      <c r="N360" s="79" t="s">
        <v>9292</v>
      </c>
      <c r="O360" s="72" t="s">
        <v>9149</v>
      </c>
      <c r="P360" s="81" t="s">
        <v>5445</v>
      </c>
      <c r="Q360" s="72" t="s">
        <v>2427</v>
      </c>
      <c r="R360" s="72" t="s">
        <v>9004</v>
      </c>
      <c r="S360" s="72">
        <v>3.6</v>
      </c>
      <c r="T360" s="72" t="s">
        <v>9064</v>
      </c>
      <c r="U360" s="72"/>
      <c r="V360" s="79">
        <v>59</v>
      </c>
      <c r="W360" s="72" t="s">
        <v>8992</v>
      </c>
      <c r="X360" s="72" t="s">
        <v>8992</v>
      </c>
      <c r="Y360" s="78">
        <v>-9.3800000000000008</v>
      </c>
      <c r="Z360" s="78">
        <v>8.7100000000000009</v>
      </c>
      <c r="AA360" s="72"/>
      <c r="AB360" s="78">
        <v>43.09</v>
      </c>
      <c r="AC360" s="78">
        <v>14.42</v>
      </c>
      <c r="AD360" s="72"/>
      <c r="AE360" s="78">
        <f t="shared" si="33"/>
        <v>3.4862459546925568</v>
      </c>
      <c r="AF360" s="72"/>
      <c r="AG360" s="72"/>
      <c r="AH360" s="72" t="s">
        <v>8992</v>
      </c>
      <c r="AI360" s="72">
        <v>1</v>
      </c>
      <c r="AJ360" s="72"/>
      <c r="AK360" s="72" t="s">
        <v>9072</v>
      </c>
      <c r="AL360" s="72"/>
      <c r="AM360" s="72">
        <v>1</v>
      </c>
      <c r="AN360" s="79" t="s">
        <v>8989</v>
      </c>
    </row>
    <row r="361" spans="1:40" x14ac:dyDescent="0.15">
      <c r="A361" s="79">
        <v>360</v>
      </c>
      <c r="B361" s="72" t="s">
        <v>9121</v>
      </c>
      <c r="C361" s="72" t="s">
        <v>2486</v>
      </c>
      <c r="D361" s="72">
        <v>56.337772000000001</v>
      </c>
      <c r="E361" s="72">
        <v>10.627791</v>
      </c>
      <c r="F361" s="72" t="s">
        <v>1600</v>
      </c>
      <c r="G361" s="72" t="s">
        <v>4</v>
      </c>
      <c r="H361" s="72" t="s">
        <v>5</v>
      </c>
      <c r="I361" s="79">
        <v>5225</v>
      </c>
      <c r="J361" s="79">
        <v>4040</v>
      </c>
      <c r="K361" s="79">
        <f t="shared" si="28"/>
        <v>4632.5</v>
      </c>
      <c r="L361" s="72" t="s">
        <v>9122</v>
      </c>
      <c r="M361" s="79"/>
      <c r="N361" s="79" t="s">
        <v>9293</v>
      </c>
      <c r="O361" s="72" t="s">
        <v>9149</v>
      </c>
      <c r="P361" s="81" t="s">
        <v>5445</v>
      </c>
      <c r="Q361" s="72" t="s">
        <v>2427</v>
      </c>
      <c r="R361" s="72" t="s">
        <v>9004</v>
      </c>
      <c r="S361" s="72">
        <v>3.6</v>
      </c>
      <c r="T361" s="72" t="s">
        <v>9150</v>
      </c>
      <c r="U361" s="72"/>
      <c r="V361" s="79">
        <v>67</v>
      </c>
      <c r="W361" s="72" t="s">
        <v>8992</v>
      </c>
      <c r="X361" s="72" t="s">
        <v>8992</v>
      </c>
      <c r="Y361" s="78">
        <v>-8.48</v>
      </c>
      <c r="Z361" s="78">
        <v>8.0299999999999994</v>
      </c>
      <c r="AA361" s="72"/>
      <c r="AB361" s="78">
        <v>40.58</v>
      </c>
      <c r="AC361" s="78">
        <v>13.93</v>
      </c>
      <c r="AD361" s="72"/>
      <c r="AE361" s="78">
        <f t="shared" si="33"/>
        <v>3.3986599664991624</v>
      </c>
      <c r="AF361" s="72"/>
      <c r="AG361" s="72"/>
      <c r="AH361" s="72" t="s">
        <v>8992</v>
      </c>
      <c r="AI361" s="72">
        <v>1</v>
      </c>
      <c r="AJ361" s="72"/>
      <c r="AK361" s="72" t="s">
        <v>9072</v>
      </c>
      <c r="AL361" s="72"/>
      <c r="AM361" s="72">
        <v>1</v>
      </c>
      <c r="AN361" s="79" t="s">
        <v>8989</v>
      </c>
    </row>
    <row r="362" spans="1:40" x14ac:dyDescent="0.15">
      <c r="A362" s="79">
        <v>361</v>
      </c>
      <c r="B362" s="72" t="s">
        <v>9121</v>
      </c>
      <c r="C362" s="72" t="s">
        <v>2486</v>
      </c>
      <c r="D362" s="72">
        <v>56.337772000000001</v>
      </c>
      <c r="E362" s="72">
        <v>10.627791</v>
      </c>
      <c r="F362" s="72" t="s">
        <v>1600</v>
      </c>
      <c r="G362" s="72" t="s">
        <v>4</v>
      </c>
      <c r="H362" s="72" t="s">
        <v>5</v>
      </c>
      <c r="I362" s="79">
        <v>5225</v>
      </c>
      <c r="J362" s="79">
        <v>4040</v>
      </c>
      <c r="K362" s="79">
        <f t="shared" si="28"/>
        <v>4632.5</v>
      </c>
      <c r="L362" s="72" t="s">
        <v>9122</v>
      </c>
      <c r="M362" s="79"/>
      <c r="N362" s="79" t="s">
        <v>9294</v>
      </c>
      <c r="O362" s="72" t="s">
        <v>9149</v>
      </c>
      <c r="P362" s="81" t="s">
        <v>5445</v>
      </c>
      <c r="Q362" s="72" t="s">
        <v>2427</v>
      </c>
      <c r="R362" s="72" t="s">
        <v>9004</v>
      </c>
      <c r="S362" s="72">
        <v>3.6</v>
      </c>
      <c r="T362" s="72" t="s">
        <v>9064</v>
      </c>
      <c r="U362" s="72"/>
      <c r="V362" s="79">
        <v>64</v>
      </c>
      <c r="W362" s="72" t="s">
        <v>8992</v>
      </c>
      <c r="X362" s="72" t="s">
        <v>8992</v>
      </c>
      <c r="Y362" s="78">
        <v>-10.050000000000001</v>
      </c>
      <c r="Z362" s="78">
        <v>9.2799999999999994</v>
      </c>
      <c r="AA362" s="72"/>
      <c r="AB362" s="78">
        <v>41.58</v>
      </c>
      <c r="AC362" s="78">
        <v>13.9</v>
      </c>
      <c r="AD362" s="72"/>
      <c r="AE362" s="78">
        <f t="shared" si="33"/>
        <v>3.4899280575539566</v>
      </c>
      <c r="AF362" s="72"/>
      <c r="AG362" s="72"/>
      <c r="AH362" s="72" t="s">
        <v>8992</v>
      </c>
      <c r="AI362" s="72">
        <v>1</v>
      </c>
      <c r="AJ362" s="72"/>
      <c r="AK362" s="72" t="s">
        <v>9072</v>
      </c>
      <c r="AL362" s="72"/>
      <c r="AM362" s="72">
        <v>1</v>
      </c>
      <c r="AN362" s="79" t="s">
        <v>8989</v>
      </c>
    </row>
    <row r="363" spans="1:40" x14ac:dyDescent="0.15">
      <c r="A363" s="79">
        <v>362</v>
      </c>
      <c r="B363" s="72" t="s">
        <v>9121</v>
      </c>
      <c r="C363" s="72" t="s">
        <v>2486</v>
      </c>
      <c r="D363" s="72">
        <v>56.337772000000001</v>
      </c>
      <c r="E363" s="72">
        <v>10.627791</v>
      </c>
      <c r="F363" s="72" t="s">
        <v>1600</v>
      </c>
      <c r="G363" s="72" t="s">
        <v>4</v>
      </c>
      <c r="H363" s="72" t="s">
        <v>5</v>
      </c>
      <c r="I363" s="79">
        <v>5225</v>
      </c>
      <c r="J363" s="79">
        <v>4040</v>
      </c>
      <c r="K363" s="79">
        <f t="shared" si="28"/>
        <v>4632.5</v>
      </c>
      <c r="L363" s="72" t="s">
        <v>9122</v>
      </c>
      <c r="M363" s="79"/>
      <c r="N363" s="79" t="s">
        <v>9123</v>
      </c>
      <c r="O363" s="72" t="s">
        <v>9118</v>
      </c>
      <c r="P363" s="72"/>
      <c r="Q363" s="72" t="s">
        <v>2398</v>
      </c>
      <c r="R363" s="70" t="s">
        <v>9004</v>
      </c>
      <c r="S363" s="72">
        <v>4.0999999999999996</v>
      </c>
      <c r="T363" s="72" t="s">
        <v>5346</v>
      </c>
      <c r="U363" s="72"/>
      <c r="V363" s="79"/>
      <c r="W363" s="72" t="s">
        <v>8992</v>
      </c>
      <c r="X363" s="72" t="s">
        <v>8992</v>
      </c>
      <c r="Y363" s="78">
        <v>-11.35</v>
      </c>
      <c r="Z363" s="78">
        <v>11.32</v>
      </c>
      <c r="AA363" s="72"/>
      <c r="AB363" s="78">
        <v>28.53</v>
      </c>
      <c r="AC363" s="78">
        <v>9.66</v>
      </c>
      <c r="AD363" s="72"/>
      <c r="AE363" s="78">
        <f t="shared" si="33"/>
        <v>3.445652173913043</v>
      </c>
      <c r="AF363" s="72"/>
      <c r="AG363" s="72"/>
      <c r="AH363" s="72" t="s">
        <v>8992</v>
      </c>
      <c r="AI363" s="72">
        <v>1</v>
      </c>
      <c r="AJ363" s="72"/>
      <c r="AK363" s="72" t="s">
        <v>9072</v>
      </c>
      <c r="AL363" s="72"/>
      <c r="AM363" s="72">
        <v>1</v>
      </c>
      <c r="AN363" s="79" t="s">
        <v>8989</v>
      </c>
    </row>
    <row r="364" spans="1:40" x14ac:dyDescent="0.15">
      <c r="A364" s="79">
        <v>363</v>
      </c>
      <c r="B364" s="72" t="s">
        <v>9121</v>
      </c>
      <c r="C364" s="72" t="s">
        <v>2486</v>
      </c>
      <c r="D364" s="72">
        <v>56.337772000000001</v>
      </c>
      <c r="E364" s="72">
        <v>10.627791</v>
      </c>
      <c r="F364" s="72" t="s">
        <v>1600</v>
      </c>
      <c r="G364" s="72" t="s">
        <v>4</v>
      </c>
      <c r="H364" s="72" t="s">
        <v>5</v>
      </c>
      <c r="I364" s="79">
        <v>5225</v>
      </c>
      <c r="J364" s="79">
        <v>4040</v>
      </c>
      <c r="K364" s="79">
        <f t="shared" si="28"/>
        <v>4632.5</v>
      </c>
      <c r="L364" s="72" t="s">
        <v>9122</v>
      </c>
      <c r="M364" s="79"/>
      <c r="N364" s="79" t="s">
        <v>9124</v>
      </c>
      <c r="O364" s="72" t="s">
        <v>9118</v>
      </c>
      <c r="P364" s="72"/>
      <c r="Q364" s="72" t="s">
        <v>2398</v>
      </c>
      <c r="R364" s="70" t="s">
        <v>9004</v>
      </c>
      <c r="S364" s="72">
        <v>4.0999999999999996</v>
      </c>
      <c r="T364" s="72" t="s">
        <v>5346</v>
      </c>
      <c r="U364" s="72"/>
      <c r="V364" s="79"/>
      <c r="W364" s="72" t="s">
        <v>8992</v>
      </c>
      <c r="X364" s="72" t="s">
        <v>8992</v>
      </c>
      <c r="Y364" s="78">
        <v>-7.83</v>
      </c>
      <c r="Z364" s="78">
        <v>9.73</v>
      </c>
      <c r="AA364" s="72"/>
      <c r="AB364" s="78">
        <v>43.17</v>
      </c>
      <c r="AC364" s="78">
        <v>15.26</v>
      </c>
      <c r="AD364" s="72"/>
      <c r="AE364" s="78">
        <f t="shared" si="33"/>
        <v>3.3004587155963301</v>
      </c>
      <c r="AF364" s="72"/>
      <c r="AG364" s="72"/>
      <c r="AH364" s="72" t="s">
        <v>8992</v>
      </c>
      <c r="AI364" s="72">
        <v>1</v>
      </c>
      <c r="AJ364" s="72"/>
      <c r="AK364" s="72" t="s">
        <v>9072</v>
      </c>
      <c r="AL364" s="72"/>
      <c r="AM364" s="72">
        <v>1</v>
      </c>
      <c r="AN364" s="79" t="s">
        <v>8989</v>
      </c>
    </row>
    <row r="365" spans="1:40" x14ac:dyDescent="0.15">
      <c r="A365" s="79">
        <v>364</v>
      </c>
      <c r="B365" s="72" t="s">
        <v>9121</v>
      </c>
      <c r="C365" s="72" t="s">
        <v>2486</v>
      </c>
      <c r="D365" s="72">
        <v>56.337772000000001</v>
      </c>
      <c r="E365" s="72">
        <v>10.627791</v>
      </c>
      <c r="F365" s="72" t="s">
        <v>1600</v>
      </c>
      <c r="G365" s="72" t="s">
        <v>4</v>
      </c>
      <c r="H365" s="72" t="s">
        <v>5</v>
      </c>
      <c r="I365" s="79">
        <v>5225</v>
      </c>
      <c r="J365" s="79">
        <v>4040</v>
      </c>
      <c r="K365" s="79">
        <f t="shared" si="28"/>
        <v>4632.5</v>
      </c>
      <c r="L365" s="72" t="s">
        <v>9122</v>
      </c>
      <c r="M365" s="79"/>
      <c r="N365" s="79" t="s">
        <v>9583</v>
      </c>
      <c r="O365" s="72" t="s">
        <v>9181</v>
      </c>
      <c r="P365" s="72"/>
      <c r="Q365" s="72" t="s">
        <v>2400</v>
      </c>
      <c r="R365" s="72" t="s">
        <v>9004</v>
      </c>
      <c r="S365" s="72">
        <v>3.2</v>
      </c>
      <c r="T365" s="72" t="s">
        <v>5346</v>
      </c>
      <c r="U365" s="72"/>
      <c r="V365" s="72"/>
      <c r="W365" s="72">
        <v>38</v>
      </c>
      <c r="X365" s="78">
        <v>1.5</v>
      </c>
      <c r="Y365" s="78">
        <v>-8.9975659914583055</v>
      </c>
      <c r="Z365" s="78">
        <v>6.5384656151415541</v>
      </c>
      <c r="AA365" s="72"/>
      <c r="AB365" s="78">
        <v>39.139800000000001</v>
      </c>
      <c r="AC365" s="78">
        <v>14.349197999999999</v>
      </c>
      <c r="AD365" s="72"/>
      <c r="AE365" s="78">
        <f t="shared" si="33"/>
        <v>3.1822754135806055</v>
      </c>
      <c r="AF365" s="72"/>
      <c r="AG365" s="72"/>
      <c r="AH365" s="78">
        <f t="shared" ref="AH365:AH370" si="34">X365/W365*100</f>
        <v>3.9473684210526314</v>
      </c>
      <c r="AI365" s="72">
        <v>1</v>
      </c>
      <c r="AJ365" s="72"/>
      <c r="AK365" s="72" t="s">
        <v>8987</v>
      </c>
      <c r="AL365" s="72" t="s">
        <v>9161</v>
      </c>
      <c r="AM365" s="72">
        <v>1</v>
      </c>
      <c r="AN365" s="79" t="s">
        <v>8989</v>
      </c>
    </row>
    <row r="366" spans="1:40" x14ac:dyDescent="0.15">
      <c r="A366" s="79">
        <v>365</v>
      </c>
      <c r="B366" s="72" t="s">
        <v>9121</v>
      </c>
      <c r="C366" s="72" t="s">
        <v>2486</v>
      </c>
      <c r="D366" s="72">
        <v>56.337772000000001</v>
      </c>
      <c r="E366" s="72">
        <v>10.627791</v>
      </c>
      <c r="F366" s="72" t="s">
        <v>1600</v>
      </c>
      <c r="G366" s="72" t="s">
        <v>4</v>
      </c>
      <c r="H366" s="72" t="s">
        <v>5</v>
      </c>
      <c r="I366" s="79">
        <v>5225</v>
      </c>
      <c r="J366" s="79">
        <v>4040</v>
      </c>
      <c r="K366" s="79">
        <f t="shared" si="28"/>
        <v>4632.5</v>
      </c>
      <c r="L366" s="72" t="s">
        <v>9122</v>
      </c>
      <c r="M366" s="79"/>
      <c r="N366" s="79" t="s">
        <v>9584</v>
      </c>
      <c r="O366" s="72" t="s">
        <v>9181</v>
      </c>
      <c r="P366" s="72"/>
      <c r="Q366" s="72" t="s">
        <v>2400</v>
      </c>
      <c r="R366" s="72" t="s">
        <v>9004</v>
      </c>
      <c r="S366" s="72">
        <v>3.2</v>
      </c>
      <c r="T366" s="72" t="s">
        <v>5346</v>
      </c>
      <c r="U366" s="72"/>
      <c r="V366" s="72"/>
      <c r="W366" s="72">
        <v>38</v>
      </c>
      <c r="X366" s="78">
        <v>2</v>
      </c>
      <c r="Y366" s="78" t="s">
        <v>9585</v>
      </c>
      <c r="Z366" s="78"/>
      <c r="AA366" s="72"/>
      <c r="AB366" s="72"/>
      <c r="AC366" s="72"/>
      <c r="AD366" s="72"/>
      <c r="AE366" s="78"/>
      <c r="AF366" s="72"/>
      <c r="AG366" s="72"/>
      <c r="AH366" s="78">
        <f t="shared" si="34"/>
        <v>5.2631578947368416</v>
      </c>
      <c r="AI366" s="72"/>
      <c r="AJ366" s="72"/>
      <c r="AK366" s="72" t="s">
        <v>8987</v>
      </c>
      <c r="AL366" s="72" t="s">
        <v>9161</v>
      </c>
      <c r="AM366" s="72">
        <v>1</v>
      </c>
      <c r="AN366" s="79" t="s">
        <v>8989</v>
      </c>
    </row>
    <row r="367" spans="1:40" x14ac:dyDescent="0.15">
      <c r="A367" s="79">
        <v>366</v>
      </c>
      <c r="B367" s="72" t="s">
        <v>9121</v>
      </c>
      <c r="C367" s="72" t="s">
        <v>2486</v>
      </c>
      <c r="D367" s="72">
        <v>56.337772000000001</v>
      </c>
      <c r="E367" s="72">
        <v>10.627791</v>
      </c>
      <c r="F367" s="72" t="s">
        <v>1600</v>
      </c>
      <c r="G367" s="72" t="s">
        <v>4</v>
      </c>
      <c r="H367" s="72" t="s">
        <v>5</v>
      </c>
      <c r="I367" s="79">
        <v>5225</v>
      </c>
      <c r="J367" s="79">
        <v>4040</v>
      </c>
      <c r="K367" s="79">
        <f t="shared" si="28"/>
        <v>4632.5</v>
      </c>
      <c r="L367" s="72" t="s">
        <v>9122</v>
      </c>
      <c r="M367" s="79"/>
      <c r="N367" s="79" t="s">
        <v>9586</v>
      </c>
      <c r="O367" s="72" t="s">
        <v>9181</v>
      </c>
      <c r="P367" s="72"/>
      <c r="Q367" s="72" t="s">
        <v>2400</v>
      </c>
      <c r="R367" s="72" t="s">
        <v>9004</v>
      </c>
      <c r="S367" s="72">
        <v>3.2</v>
      </c>
      <c r="T367" s="72" t="s">
        <v>5346</v>
      </c>
      <c r="U367" s="72"/>
      <c r="V367" s="72"/>
      <c r="W367" s="72">
        <v>32</v>
      </c>
      <c r="X367" s="78">
        <v>2</v>
      </c>
      <c r="Y367" s="78" t="s">
        <v>9585</v>
      </c>
      <c r="Z367" s="78"/>
      <c r="AA367" s="72"/>
      <c r="AB367" s="72"/>
      <c r="AC367" s="72"/>
      <c r="AD367" s="72"/>
      <c r="AE367" s="78"/>
      <c r="AF367" s="72"/>
      <c r="AG367" s="72"/>
      <c r="AH367" s="78">
        <f t="shared" si="34"/>
        <v>6.25</v>
      </c>
      <c r="AI367" s="72"/>
      <c r="AJ367" s="72"/>
      <c r="AK367" s="72" t="s">
        <v>8987</v>
      </c>
      <c r="AL367" s="72" t="s">
        <v>9161</v>
      </c>
      <c r="AM367" s="72">
        <v>1</v>
      </c>
      <c r="AN367" s="79" t="s">
        <v>8989</v>
      </c>
    </row>
    <row r="368" spans="1:40" x14ac:dyDescent="0.15">
      <c r="A368" s="79">
        <v>367</v>
      </c>
      <c r="B368" s="72" t="s">
        <v>9121</v>
      </c>
      <c r="C368" s="72" t="s">
        <v>2486</v>
      </c>
      <c r="D368" s="72">
        <v>56.337772000000001</v>
      </c>
      <c r="E368" s="72">
        <v>10.627791</v>
      </c>
      <c r="F368" s="72" t="s">
        <v>1600</v>
      </c>
      <c r="G368" s="72" t="s">
        <v>4</v>
      </c>
      <c r="H368" s="72" t="s">
        <v>5</v>
      </c>
      <c r="I368" s="79">
        <v>5225</v>
      </c>
      <c r="J368" s="79">
        <v>4040</v>
      </c>
      <c r="K368" s="79">
        <f t="shared" si="28"/>
        <v>4632.5</v>
      </c>
      <c r="L368" s="72" t="s">
        <v>9122</v>
      </c>
      <c r="M368" s="79"/>
      <c r="N368" s="79" t="s">
        <v>9587</v>
      </c>
      <c r="O368" s="72" t="s">
        <v>9181</v>
      </c>
      <c r="P368" s="72"/>
      <c r="Q368" s="72" t="s">
        <v>2400</v>
      </c>
      <c r="R368" s="72" t="s">
        <v>9004</v>
      </c>
      <c r="S368" s="72">
        <v>3.2</v>
      </c>
      <c r="T368" s="72" t="s">
        <v>5346</v>
      </c>
      <c r="U368" s="72"/>
      <c r="V368" s="72"/>
      <c r="W368" s="72">
        <v>23</v>
      </c>
      <c r="X368" s="78">
        <v>1.5</v>
      </c>
      <c r="Y368" s="78">
        <v>-11.767786833309891</v>
      </c>
      <c r="Z368" s="78">
        <v>8.1688879673660786</v>
      </c>
      <c r="AA368" s="72"/>
      <c r="AB368" s="78">
        <v>40.759084000000001</v>
      </c>
      <c r="AC368" s="78">
        <v>14.686947</v>
      </c>
      <c r="AD368" s="72"/>
      <c r="AE368" s="78">
        <f t="shared" ref="AE368:AE396" si="35">AB368/AC368*14/12</f>
        <v>3.2377229022932177</v>
      </c>
      <c r="AF368" s="72"/>
      <c r="AG368" s="72"/>
      <c r="AH368" s="78">
        <f t="shared" si="34"/>
        <v>6.5217391304347823</v>
      </c>
      <c r="AI368" s="72">
        <v>1</v>
      </c>
      <c r="AJ368" s="72"/>
      <c r="AK368" s="72" t="s">
        <v>8987</v>
      </c>
      <c r="AL368" s="72" t="s">
        <v>9161</v>
      </c>
      <c r="AM368" s="72">
        <v>1</v>
      </c>
      <c r="AN368" s="79" t="s">
        <v>8989</v>
      </c>
    </row>
    <row r="369" spans="1:40" x14ac:dyDescent="0.15">
      <c r="A369" s="79">
        <v>368</v>
      </c>
      <c r="B369" s="72" t="s">
        <v>9121</v>
      </c>
      <c r="C369" s="72" t="s">
        <v>2486</v>
      </c>
      <c r="D369" s="72">
        <v>56.337772000000001</v>
      </c>
      <c r="E369" s="72">
        <v>10.627791</v>
      </c>
      <c r="F369" s="72" t="s">
        <v>1600</v>
      </c>
      <c r="G369" s="72" t="s">
        <v>4</v>
      </c>
      <c r="H369" s="72" t="s">
        <v>5</v>
      </c>
      <c r="I369" s="79">
        <v>5225</v>
      </c>
      <c r="J369" s="79">
        <v>4040</v>
      </c>
      <c r="K369" s="79">
        <f t="shared" si="28"/>
        <v>4632.5</v>
      </c>
      <c r="L369" s="72" t="s">
        <v>9122</v>
      </c>
      <c r="M369" s="79"/>
      <c r="N369" s="79" t="s">
        <v>9588</v>
      </c>
      <c r="O369" s="72" t="s">
        <v>9181</v>
      </c>
      <c r="P369" s="72"/>
      <c r="Q369" s="72" t="s">
        <v>2400</v>
      </c>
      <c r="R369" s="72" t="s">
        <v>9004</v>
      </c>
      <c r="S369" s="72">
        <v>3.2</v>
      </c>
      <c r="T369" s="72" t="s">
        <v>5346</v>
      </c>
      <c r="U369" s="72"/>
      <c r="V369" s="72"/>
      <c r="W369" s="72">
        <v>48</v>
      </c>
      <c r="X369" s="78">
        <v>4</v>
      </c>
      <c r="Y369" s="78">
        <v>-7.193676493370635</v>
      </c>
      <c r="Z369" s="78">
        <v>6.4690295755607803</v>
      </c>
      <c r="AA369" s="72"/>
      <c r="AB369" s="78">
        <v>40.450638999999995</v>
      </c>
      <c r="AC369" s="78">
        <v>14.853383000000001</v>
      </c>
      <c r="AD369" s="72"/>
      <c r="AE369" s="78">
        <f t="shared" si="35"/>
        <v>3.1772164069738627</v>
      </c>
      <c r="AF369" s="72"/>
      <c r="AG369" s="72"/>
      <c r="AH369" s="78">
        <f t="shared" si="34"/>
        <v>8.3333333333333321</v>
      </c>
      <c r="AI369" s="72">
        <v>1</v>
      </c>
      <c r="AJ369" s="72"/>
      <c r="AK369" s="72" t="s">
        <v>8987</v>
      </c>
      <c r="AL369" s="72" t="s">
        <v>9161</v>
      </c>
      <c r="AM369" s="72">
        <v>1</v>
      </c>
      <c r="AN369" s="79" t="s">
        <v>8989</v>
      </c>
    </row>
    <row r="370" spans="1:40" x14ac:dyDescent="0.15">
      <c r="A370" s="79">
        <v>369</v>
      </c>
      <c r="B370" s="72" t="s">
        <v>9121</v>
      </c>
      <c r="C370" s="72" t="s">
        <v>2486</v>
      </c>
      <c r="D370" s="72">
        <v>56.337772000000001</v>
      </c>
      <c r="E370" s="72">
        <v>10.627791</v>
      </c>
      <c r="F370" s="72" t="s">
        <v>1600</v>
      </c>
      <c r="G370" s="72" t="s">
        <v>4</v>
      </c>
      <c r="H370" s="72" t="s">
        <v>5</v>
      </c>
      <c r="I370" s="79">
        <v>5225</v>
      </c>
      <c r="J370" s="79">
        <v>4040</v>
      </c>
      <c r="K370" s="79">
        <f t="shared" si="28"/>
        <v>4632.5</v>
      </c>
      <c r="L370" s="72" t="s">
        <v>9122</v>
      </c>
      <c r="M370" s="79"/>
      <c r="N370" s="79" t="s">
        <v>9589</v>
      </c>
      <c r="O370" s="72" t="s">
        <v>9181</v>
      </c>
      <c r="P370" s="72"/>
      <c r="Q370" s="72" t="s">
        <v>2400</v>
      </c>
      <c r="R370" s="72" t="s">
        <v>9004</v>
      </c>
      <c r="S370" s="72">
        <v>3.2</v>
      </c>
      <c r="T370" s="72" t="s">
        <v>5346</v>
      </c>
      <c r="U370" s="72"/>
      <c r="V370" s="72"/>
      <c r="W370" s="72">
        <v>69</v>
      </c>
      <c r="X370" s="78">
        <v>2</v>
      </c>
      <c r="Y370" s="78">
        <v>-10.179522248477383</v>
      </c>
      <c r="Z370" s="78">
        <v>6.060575637545325</v>
      </c>
      <c r="AA370" s="72"/>
      <c r="AB370" s="78">
        <v>38.627394000000002</v>
      </c>
      <c r="AC370" s="78">
        <v>13.903566</v>
      </c>
      <c r="AD370" s="72"/>
      <c r="AE370" s="78">
        <f t="shared" si="35"/>
        <v>3.2412758712405156</v>
      </c>
      <c r="AF370" s="72"/>
      <c r="AG370" s="72"/>
      <c r="AH370" s="78">
        <f t="shared" si="34"/>
        <v>2.8985507246376812</v>
      </c>
      <c r="AI370" s="72">
        <v>1</v>
      </c>
      <c r="AJ370" s="72"/>
      <c r="AK370" s="72" t="s">
        <v>8987</v>
      </c>
      <c r="AL370" s="72" t="s">
        <v>9161</v>
      </c>
      <c r="AM370" s="72">
        <v>1</v>
      </c>
      <c r="AN370" s="79" t="s">
        <v>8989</v>
      </c>
    </row>
    <row r="371" spans="1:40" x14ac:dyDescent="0.15">
      <c r="A371" s="79">
        <v>370</v>
      </c>
      <c r="B371" s="72" t="s">
        <v>9121</v>
      </c>
      <c r="C371" s="72" t="s">
        <v>2486</v>
      </c>
      <c r="D371" s="72">
        <v>56.337772000000001</v>
      </c>
      <c r="E371" s="72">
        <v>10.627791</v>
      </c>
      <c r="F371" s="72" t="s">
        <v>1600</v>
      </c>
      <c r="G371" s="72" t="s">
        <v>4</v>
      </c>
      <c r="H371" s="72" t="s">
        <v>5</v>
      </c>
      <c r="I371" s="79">
        <v>5225</v>
      </c>
      <c r="J371" s="79">
        <v>4040</v>
      </c>
      <c r="K371" s="79">
        <f t="shared" si="28"/>
        <v>4632.5</v>
      </c>
      <c r="L371" s="72" t="s">
        <v>9122</v>
      </c>
      <c r="M371" s="79"/>
      <c r="N371" s="79" t="s">
        <v>9590</v>
      </c>
      <c r="O371" s="72" t="s">
        <v>9181</v>
      </c>
      <c r="P371" s="72"/>
      <c r="Q371" s="72" t="s">
        <v>2400</v>
      </c>
      <c r="R371" s="72" t="s">
        <v>9004</v>
      </c>
      <c r="S371" s="72">
        <v>3.2</v>
      </c>
      <c r="T371" s="72" t="s">
        <v>5346</v>
      </c>
      <c r="U371" s="72"/>
      <c r="V371" s="79"/>
      <c r="W371" s="72" t="s">
        <v>8992</v>
      </c>
      <c r="X371" s="72" t="s">
        <v>8992</v>
      </c>
      <c r="Y371" s="78">
        <v>-8.08</v>
      </c>
      <c r="Z371" s="78">
        <v>6.54</v>
      </c>
      <c r="AA371" s="72"/>
      <c r="AB371" s="78">
        <v>44.34</v>
      </c>
      <c r="AC371" s="78">
        <v>14.98</v>
      </c>
      <c r="AD371" s="72"/>
      <c r="AE371" s="78">
        <f t="shared" si="35"/>
        <v>3.4532710280373831</v>
      </c>
      <c r="AF371" s="72"/>
      <c r="AG371" s="72"/>
      <c r="AH371" s="72" t="s">
        <v>8992</v>
      </c>
      <c r="AI371" s="72">
        <v>1</v>
      </c>
      <c r="AJ371" s="72"/>
      <c r="AK371" s="72" t="s">
        <v>9072</v>
      </c>
      <c r="AL371" s="72"/>
      <c r="AM371" s="72">
        <v>1</v>
      </c>
      <c r="AN371" s="79" t="s">
        <v>8989</v>
      </c>
    </row>
    <row r="372" spans="1:40" x14ac:dyDescent="0.15">
      <c r="A372" s="79">
        <v>371</v>
      </c>
      <c r="B372" s="72" t="s">
        <v>9121</v>
      </c>
      <c r="C372" s="72" t="s">
        <v>2486</v>
      </c>
      <c r="D372" s="72">
        <v>56.337772000000001</v>
      </c>
      <c r="E372" s="72">
        <v>10.627791</v>
      </c>
      <c r="F372" s="72" t="s">
        <v>1600</v>
      </c>
      <c r="G372" s="72" t="s">
        <v>4</v>
      </c>
      <c r="H372" s="72" t="s">
        <v>5</v>
      </c>
      <c r="I372" s="79">
        <v>5225</v>
      </c>
      <c r="J372" s="79">
        <v>4040</v>
      </c>
      <c r="K372" s="79">
        <f t="shared" si="28"/>
        <v>4632.5</v>
      </c>
      <c r="L372" s="72" t="s">
        <v>9122</v>
      </c>
      <c r="M372" s="79"/>
      <c r="N372" s="79" t="s">
        <v>9591</v>
      </c>
      <c r="O372" s="72" t="s">
        <v>9181</v>
      </c>
      <c r="P372" s="72"/>
      <c r="Q372" s="72" t="s">
        <v>2400</v>
      </c>
      <c r="R372" s="72" t="s">
        <v>9004</v>
      </c>
      <c r="S372" s="72">
        <v>3.2</v>
      </c>
      <c r="T372" s="72" t="s">
        <v>5346</v>
      </c>
      <c r="U372" s="72"/>
      <c r="V372" s="79"/>
      <c r="W372" s="72" t="s">
        <v>8992</v>
      </c>
      <c r="X372" s="72" t="s">
        <v>8992</v>
      </c>
      <c r="Y372" s="78">
        <v>-10.38</v>
      </c>
      <c r="Z372" s="78">
        <v>7.51</v>
      </c>
      <c r="AA372" s="72"/>
      <c r="AB372" s="78">
        <v>42.31</v>
      </c>
      <c r="AC372" s="78">
        <v>15.02</v>
      </c>
      <c r="AD372" s="72"/>
      <c r="AE372" s="78">
        <f t="shared" si="35"/>
        <v>3.2863959165557035</v>
      </c>
      <c r="AF372" s="72"/>
      <c r="AG372" s="72"/>
      <c r="AH372" s="72" t="s">
        <v>8992</v>
      </c>
      <c r="AI372" s="72">
        <v>1</v>
      </c>
      <c r="AJ372" s="72"/>
      <c r="AK372" s="72" t="s">
        <v>9072</v>
      </c>
      <c r="AL372" s="72"/>
      <c r="AM372" s="72">
        <v>1</v>
      </c>
      <c r="AN372" s="79" t="s">
        <v>8989</v>
      </c>
    </row>
    <row r="373" spans="1:40" x14ac:dyDescent="0.15">
      <c r="A373" s="79">
        <v>372</v>
      </c>
      <c r="B373" s="72" t="s">
        <v>9121</v>
      </c>
      <c r="C373" s="72" t="s">
        <v>2486</v>
      </c>
      <c r="D373" s="72">
        <v>56.337772000000001</v>
      </c>
      <c r="E373" s="72">
        <v>10.627791</v>
      </c>
      <c r="F373" s="72" t="s">
        <v>1600</v>
      </c>
      <c r="G373" s="72" t="s">
        <v>4</v>
      </c>
      <c r="H373" s="72" t="s">
        <v>5</v>
      </c>
      <c r="I373" s="79">
        <v>5225</v>
      </c>
      <c r="J373" s="79">
        <v>4040</v>
      </c>
      <c r="K373" s="79">
        <f t="shared" si="28"/>
        <v>4632.5</v>
      </c>
      <c r="L373" s="72" t="s">
        <v>9122</v>
      </c>
      <c r="M373" s="79"/>
      <c r="N373" s="79" t="s">
        <v>9592</v>
      </c>
      <c r="O373" s="72" t="s">
        <v>9181</v>
      </c>
      <c r="P373" s="72"/>
      <c r="Q373" s="72" t="s">
        <v>2400</v>
      </c>
      <c r="R373" s="72" t="s">
        <v>9004</v>
      </c>
      <c r="S373" s="72">
        <v>3.2</v>
      </c>
      <c r="T373" s="72" t="s">
        <v>5346</v>
      </c>
      <c r="U373" s="72"/>
      <c r="V373" s="72"/>
      <c r="W373" s="72">
        <v>32</v>
      </c>
      <c r="X373" s="78">
        <v>1.5</v>
      </c>
      <c r="Y373" s="78">
        <v>-9.7838945570409734</v>
      </c>
      <c r="Z373" s="78">
        <v>7.9068779143107033</v>
      </c>
      <c r="AA373" s="72"/>
      <c r="AB373" s="78">
        <v>37.636918999999999</v>
      </c>
      <c r="AC373" s="78">
        <v>13.733025</v>
      </c>
      <c r="AD373" s="72"/>
      <c r="AE373" s="78">
        <f t="shared" si="35"/>
        <v>3.1973828659988115</v>
      </c>
      <c r="AF373" s="72"/>
      <c r="AG373" s="72"/>
      <c r="AH373" s="78">
        <f t="shared" ref="AH373:AH386" si="36">X373/W373*100</f>
        <v>4.6875</v>
      </c>
      <c r="AI373" s="72">
        <v>1</v>
      </c>
      <c r="AJ373" s="72"/>
      <c r="AK373" s="72" t="s">
        <v>8987</v>
      </c>
      <c r="AL373" s="72" t="s">
        <v>9161</v>
      </c>
      <c r="AM373" s="72">
        <v>1</v>
      </c>
      <c r="AN373" s="79" t="s">
        <v>8989</v>
      </c>
    </row>
    <row r="374" spans="1:40" x14ac:dyDescent="0.15">
      <c r="A374" s="79">
        <v>373</v>
      </c>
      <c r="B374" s="72" t="s">
        <v>9121</v>
      </c>
      <c r="C374" s="72" t="s">
        <v>2486</v>
      </c>
      <c r="D374" s="72">
        <v>56.337772000000001</v>
      </c>
      <c r="E374" s="72">
        <v>10.627791</v>
      </c>
      <c r="F374" s="72" t="s">
        <v>1600</v>
      </c>
      <c r="G374" s="72" t="s">
        <v>4</v>
      </c>
      <c r="H374" s="72" t="s">
        <v>5</v>
      </c>
      <c r="I374" s="79">
        <v>5225</v>
      </c>
      <c r="J374" s="79">
        <v>4040</v>
      </c>
      <c r="K374" s="79">
        <f t="shared" si="28"/>
        <v>4632.5</v>
      </c>
      <c r="L374" s="72" t="s">
        <v>9122</v>
      </c>
      <c r="M374" s="79"/>
      <c r="N374" s="79" t="s">
        <v>9593</v>
      </c>
      <c r="O374" s="72" t="s">
        <v>9181</v>
      </c>
      <c r="P374" s="72"/>
      <c r="Q374" s="72" t="s">
        <v>2400</v>
      </c>
      <c r="R374" s="72" t="s">
        <v>9004</v>
      </c>
      <c r="S374" s="72">
        <v>3.2</v>
      </c>
      <c r="T374" s="72" t="s">
        <v>5346</v>
      </c>
      <c r="U374" s="72"/>
      <c r="V374" s="72"/>
      <c r="W374" s="72">
        <v>34</v>
      </c>
      <c r="X374" s="78">
        <v>2</v>
      </c>
      <c r="Y374" s="78">
        <v>-9.3583384309357278</v>
      </c>
      <c r="Z374" s="78">
        <v>6.4268551377873369</v>
      </c>
      <c r="AA374" s="72"/>
      <c r="AB374" s="78">
        <v>38.729124999999996</v>
      </c>
      <c r="AC374" s="78">
        <v>13.9232765</v>
      </c>
      <c r="AD374" s="72"/>
      <c r="AE374" s="78">
        <f t="shared" si="35"/>
        <v>3.2452116545029228</v>
      </c>
      <c r="AF374" s="72"/>
      <c r="AG374" s="72"/>
      <c r="AH374" s="78">
        <f t="shared" si="36"/>
        <v>5.8823529411764701</v>
      </c>
      <c r="AI374" s="72">
        <v>1</v>
      </c>
      <c r="AJ374" s="72"/>
      <c r="AK374" s="72" t="s">
        <v>8987</v>
      </c>
      <c r="AL374" s="72" t="s">
        <v>9161</v>
      </c>
      <c r="AM374" s="72">
        <v>1</v>
      </c>
      <c r="AN374" s="79" t="s">
        <v>8989</v>
      </c>
    </row>
    <row r="375" spans="1:40" x14ac:dyDescent="0.15">
      <c r="A375" s="79">
        <v>374</v>
      </c>
      <c r="B375" s="72" t="s">
        <v>9121</v>
      </c>
      <c r="C375" s="72" t="s">
        <v>2486</v>
      </c>
      <c r="D375" s="72">
        <v>56.337772000000001</v>
      </c>
      <c r="E375" s="72">
        <v>10.627791</v>
      </c>
      <c r="F375" s="72" t="s">
        <v>1600</v>
      </c>
      <c r="G375" s="72" t="s">
        <v>4</v>
      </c>
      <c r="H375" s="72" t="s">
        <v>5</v>
      </c>
      <c r="I375" s="79">
        <v>5225</v>
      </c>
      <c r="J375" s="79">
        <v>4040</v>
      </c>
      <c r="K375" s="79">
        <f t="shared" si="28"/>
        <v>4632.5</v>
      </c>
      <c r="L375" s="72" t="s">
        <v>9122</v>
      </c>
      <c r="M375" s="79"/>
      <c r="N375" s="79" t="s">
        <v>9594</v>
      </c>
      <c r="O375" s="72" t="s">
        <v>9181</v>
      </c>
      <c r="P375" s="72"/>
      <c r="Q375" s="72" t="s">
        <v>2400</v>
      </c>
      <c r="R375" s="72" t="s">
        <v>9004</v>
      </c>
      <c r="S375" s="72">
        <v>3.2</v>
      </c>
      <c r="T375" s="72" t="s">
        <v>5346</v>
      </c>
      <c r="U375" s="72"/>
      <c r="V375" s="72"/>
      <c r="W375" s="72">
        <v>73</v>
      </c>
      <c r="X375" s="78">
        <v>6</v>
      </c>
      <c r="Y375" s="78">
        <v>-7.3189223009283602</v>
      </c>
      <c r="Z375" s="78">
        <v>6.447073052810377</v>
      </c>
      <c r="AA375" s="72"/>
      <c r="AB375" s="78">
        <v>43.279886000000005</v>
      </c>
      <c r="AC375" s="78">
        <v>16.005368000000001</v>
      </c>
      <c r="AD375" s="72"/>
      <c r="AE375" s="78">
        <f t="shared" si="35"/>
        <v>3.1547665966401603</v>
      </c>
      <c r="AF375" s="72"/>
      <c r="AG375" s="72"/>
      <c r="AH375" s="78">
        <f t="shared" si="36"/>
        <v>8.2191780821917799</v>
      </c>
      <c r="AI375" s="72">
        <v>1</v>
      </c>
      <c r="AJ375" s="72"/>
      <c r="AK375" s="72" t="s">
        <v>8987</v>
      </c>
      <c r="AL375" s="72" t="s">
        <v>9161</v>
      </c>
      <c r="AM375" s="72">
        <v>1</v>
      </c>
      <c r="AN375" s="79" t="s">
        <v>8989</v>
      </c>
    </row>
    <row r="376" spans="1:40" x14ac:dyDescent="0.15">
      <c r="A376" s="79">
        <v>375</v>
      </c>
      <c r="B376" s="72" t="s">
        <v>9121</v>
      </c>
      <c r="C376" s="72" t="s">
        <v>2486</v>
      </c>
      <c r="D376" s="72">
        <v>56.337772000000001</v>
      </c>
      <c r="E376" s="72">
        <v>10.627791</v>
      </c>
      <c r="F376" s="72" t="s">
        <v>1600</v>
      </c>
      <c r="G376" s="72" t="s">
        <v>4</v>
      </c>
      <c r="H376" s="72" t="s">
        <v>5</v>
      </c>
      <c r="I376" s="79">
        <v>5225</v>
      </c>
      <c r="J376" s="79">
        <v>4040</v>
      </c>
      <c r="K376" s="79">
        <f t="shared" si="28"/>
        <v>4632.5</v>
      </c>
      <c r="L376" s="72" t="s">
        <v>9122</v>
      </c>
      <c r="M376" s="79"/>
      <c r="N376" s="79" t="s">
        <v>9595</v>
      </c>
      <c r="O376" s="72" t="s">
        <v>9181</v>
      </c>
      <c r="P376" s="72"/>
      <c r="Q376" s="72" t="s">
        <v>2400</v>
      </c>
      <c r="R376" s="72" t="s">
        <v>9004</v>
      </c>
      <c r="S376" s="72">
        <v>3.2</v>
      </c>
      <c r="T376" s="72" t="s">
        <v>5346</v>
      </c>
      <c r="U376" s="72"/>
      <c r="V376" s="72"/>
      <c r="W376" s="72">
        <v>44</v>
      </c>
      <c r="X376" s="78">
        <v>3</v>
      </c>
      <c r="Y376" s="78">
        <v>-8.977369923165412</v>
      </c>
      <c r="Z376" s="78">
        <v>6.4356510534220721</v>
      </c>
      <c r="AA376" s="72"/>
      <c r="AB376" s="78">
        <v>41.815303</v>
      </c>
      <c r="AC376" s="78">
        <v>15.222702</v>
      </c>
      <c r="AD376" s="72"/>
      <c r="AE376" s="78">
        <f t="shared" si="35"/>
        <v>3.2047214854936179</v>
      </c>
      <c r="AF376" s="72"/>
      <c r="AG376" s="72"/>
      <c r="AH376" s="78">
        <f t="shared" si="36"/>
        <v>6.8181818181818175</v>
      </c>
      <c r="AI376" s="72">
        <v>1</v>
      </c>
      <c r="AJ376" s="72"/>
      <c r="AK376" s="72" t="s">
        <v>8987</v>
      </c>
      <c r="AL376" s="72" t="s">
        <v>9161</v>
      </c>
      <c r="AM376" s="72">
        <v>1</v>
      </c>
      <c r="AN376" s="79" t="s">
        <v>8989</v>
      </c>
    </row>
    <row r="377" spans="1:40" x14ac:dyDescent="0.15">
      <c r="A377" s="79">
        <v>376</v>
      </c>
      <c r="B377" s="72" t="s">
        <v>9125</v>
      </c>
      <c r="C377" s="72" t="s">
        <v>9042</v>
      </c>
      <c r="D377" s="72">
        <v>56.337772000000001</v>
      </c>
      <c r="E377" s="72">
        <v>10.627791</v>
      </c>
      <c r="F377" s="72" t="s">
        <v>1600</v>
      </c>
      <c r="G377" s="72" t="s">
        <v>4</v>
      </c>
      <c r="H377" s="72" t="s">
        <v>5</v>
      </c>
      <c r="I377" s="79">
        <v>5225</v>
      </c>
      <c r="J377" s="79">
        <v>4040</v>
      </c>
      <c r="K377" s="79">
        <f t="shared" si="28"/>
        <v>4632.5</v>
      </c>
      <c r="L377" s="79" t="s">
        <v>9126</v>
      </c>
      <c r="M377" s="72"/>
      <c r="N377" s="79" t="s">
        <v>9127</v>
      </c>
      <c r="O377" s="72" t="s">
        <v>9118</v>
      </c>
      <c r="P377" s="72"/>
      <c r="Q377" s="72" t="s">
        <v>2398</v>
      </c>
      <c r="R377" s="72" t="s">
        <v>9004</v>
      </c>
      <c r="S377" s="72">
        <v>4.0999999999999996</v>
      </c>
      <c r="T377" s="72" t="s">
        <v>9079</v>
      </c>
      <c r="U377" s="72"/>
      <c r="V377" s="72"/>
      <c r="W377" s="72">
        <v>156.33000000000001</v>
      </c>
      <c r="X377" s="78">
        <v>3.4</v>
      </c>
      <c r="Y377" s="78">
        <v>-11.9637434</v>
      </c>
      <c r="Z377" s="78">
        <v>10.7540792</v>
      </c>
      <c r="AA377" s="78">
        <v>9.4317423999999974</v>
      </c>
      <c r="AB377" s="78">
        <v>30.782865109890114</v>
      </c>
      <c r="AC377" s="78">
        <v>10.550915109890111</v>
      </c>
      <c r="AD377" s="78">
        <v>0.47571334780219776</v>
      </c>
      <c r="AE377" s="78">
        <f t="shared" si="35"/>
        <v>3.4038130583138746</v>
      </c>
      <c r="AF377" s="78">
        <f t="shared" ref="AF377:AF386" si="37">AB377/AD377*2.669703</f>
        <v>172.75341907505188</v>
      </c>
      <c r="AG377" s="78">
        <f t="shared" ref="AG377:AG386" si="38">AC377/AD377*2.289262</f>
        <v>50.773872833058363</v>
      </c>
      <c r="AH377" s="78">
        <f t="shared" si="36"/>
        <v>2.1748864581334355</v>
      </c>
      <c r="AI377" s="72">
        <v>1</v>
      </c>
      <c r="AJ377" s="72">
        <v>1</v>
      </c>
      <c r="AK377" s="72" t="s">
        <v>8987</v>
      </c>
      <c r="AL377" s="72" t="s">
        <v>8988</v>
      </c>
      <c r="AM377" s="72">
        <v>1</v>
      </c>
      <c r="AN377" s="72" t="s">
        <v>8989</v>
      </c>
    </row>
    <row r="378" spans="1:40" x14ac:dyDescent="0.15">
      <c r="A378" s="79">
        <v>377</v>
      </c>
      <c r="B378" s="72" t="s">
        <v>9125</v>
      </c>
      <c r="C378" s="72" t="s">
        <v>9042</v>
      </c>
      <c r="D378" s="72">
        <v>56.337772000000001</v>
      </c>
      <c r="E378" s="72">
        <v>10.627791</v>
      </c>
      <c r="F378" s="72" t="s">
        <v>1600</v>
      </c>
      <c r="G378" s="72" t="s">
        <v>4</v>
      </c>
      <c r="H378" s="72" t="s">
        <v>5</v>
      </c>
      <c r="I378" s="79">
        <v>5225</v>
      </c>
      <c r="J378" s="79">
        <v>4040</v>
      </c>
      <c r="K378" s="79">
        <f t="shared" si="28"/>
        <v>4632.5</v>
      </c>
      <c r="L378" s="79" t="s">
        <v>9126</v>
      </c>
      <c r="M378" s="72"/>
      <c r="N378" s="79" t="s">
        <v>9128</v>
      </c>
      <c r="O378" s="72" t="s">
        <v>9118</v>
      </c>
      <c r="P378" s="72"/>
      <c r="Q378" s="72" t="s">
        <v>2398</v>
      </c>
      <c r="R378" s="72" t="s">
        <v>9004</v>
      </c>
      <c r="S378" s="72">
        <v>4.0999999999999996</v>
      </c>
      <c r="T378" s="72" t="s">
        <v>9064</v>
      </c>
      <c r="U378" s="72"/>
      <c r="V378" s="72"/>
      <c r="W378" s="72">
        <v>96.95</v>
      </c>
      <c r="X378" s="78">
        <v>4.3</v>
      </c>
      <c r="Y378" s="78">
        <v>-9.6266710999999994</v>
      </c>
      <c r="Z378" s="78">
        <v>10.091299999999999</v>
      </c>
      <c r="AA378" s="78">
        <v>6.6748065000000008</v>
      </c>
      <c r="AB378" s="78">
        <v>40.787570697674425</v>
      </c>
      <c r="AC378" s="78">
        <v>14.226817441860463</v>
      </c>
      <c r="AD378" s="78">
        <v>0.60816472868217053</v>
      </c>
      <c r="AE378" s="78">
        <f t="shared" si="35"/>
        <v>3.3447747074671113</v>
      </c>
      <c r="AF378" s="78">
        <f t="shared" si="37"/>
        <v>179.04803537398215</v>
      </c>
      <c r="AG378" s="78">
        <f t="shared" si="38"/>
        <v>53.552781038719232</v>
      </c>
      <c r="AH378" s="78">
        <f t="shared" si="36"/>
        <v>4.4352759154203198</v>
      </c>
      <c r="AI378" s="72">
        <v>1</v>
      </c>
      <c r="AJ378" s="72">
        <v>1</v>
      </c>
      <c r="AK378" s="72" t="s">
        <v>8987</v>
      </c>
      <c r="AL378" s="72" t="s">
        <v>8988</v>
      </c>
      <c r="AM378" s="72">
        <v>1</v>
      </c>
      <c r="AN378" s="72" t="s">
        <v>8989</v>
      </c>
    </row>
    <row r="379" spans="1:40" x14ac:dyDescent="0.15">
      <c r="A379" s="79">
        <v>378</v>
      </c>
      <c r="B379" s="72" t="s">
        <v>9125</v>
      </c>
      <c r="C379" s="72" t="s">
        <v>9042</v>
      </c>
      <c r="D379" s="72">
        <v>56.337772000000001</v>
      </c>
      <c r="E379" s="72">
        <v>10.627791</v>
      </c>
      <c r="F379" s="72" t="s">
        <v>1600</v>
      </c>
      <c r="G379" s="72" t="s">
        <v>4</v>
      </c>
      <c r="H379" s="72" t="s">
        <v>5</v>
      </c>
      <c r="I379" s="79">
        <v>5225</v>
      </c>
      <c r="J379" s="79">
        <v>4040</v>
      </c>
      <c r="K379" s="79">
        <f t="shared" si="28"/>
        <v>4632.5</v>
      </c>
      <c r="L379" s="79" t="s">
        <v>9126</v>
      </c>
      <c r="M379" s="72"/>
      <c r="N379" s="79" t="s">
        <v>9129</v>
      </c>
      <c r="O379" s="72" t="s">
        <v>9118</v>
      </c>
      <c r="P379" s="72"/>
      <c r="Q379" s="72" t="s">
        <v>2398</v>
      </c>
      <c r="R379" s="72" t="s">
        <v>9004</v>
      </c>
      <c r="S379" s="72">
        <v>4.0999999999999996</v>
      </c>
      <c r="T379" s="72" t="s">
        <v>9064</v>
      </c>
      <c r="U379" s="72"/>
      <c r="V379" s="72"/>
      <c r="W379" s="72">
        <v>58.74</v>
      </c>
      <c r="X379" s="78">
        <v>2.6</v>
      </c>
      <c r="Y379" s="78">
        <v>-12.059741700000002</v>
      </c>
      <c r="Z379" s="78">
        <v>11.455888999999999</v>
      </c>
      <c r="AA379" s="78">
        <v>8.7258877000000012</v>
      </c>
      <c r="AB379" s="78">
        <v>38.719368265582659</v>
      </c>
      <c r="AC379" s="78">
        <v>13.572269268292683</v>
      </c>
      <c r="AD379" s="78">
        <v>0.51628710298102976</v>
      </c>
      <c r="AE379" s="78">
        <f t="shared" si="35"/>
        <v>3.3283009213041423</v>
      </c>
      <c r="AF379" s="78">
        <f t="shared" si="37"/>
        <v>200.21653266153538</v>
      </c>
      <c r="AG379" s="78">
        <f t="shared" si="38"/>
        <v>60.180624521259602</v>
      </c>
      <c r="AH379" s="78">
        <f t="shared" si="36"/>
        <v>4.4262853251617296</v>
      </c>
      <c r="AI379" s="72">
        <v>1</v>
      </c>
      <c r="AJ379" s="72">
        <v>1</v>
      </c>
      <c r="AK379" s="72" t="s">
        <v>8987</v>
      </c>
      <c r="AL379" s="72" t="s">
        <v>8988</v>
      </c>
      <c r="AM379" s="72">
        <v>1</v>
      </c>
      <c r="AN379" s="72" t="s">
        <v>8989</v>
      </c>
    </row>
    <row r="380" spans="1:40" x14ac:dyDescent="0.15">
      <c r="A380" s="79">
        <v>379</v>
      </c>
      <c r="B380" s="72" t="s">
        <v>9125</v>
      </c>
      <c r="C380" s="72" t="s">
        <v>9042</v>
      </c>
      <c r="D380" s="72">
        <v>56.337772000000001</v>
      </c>
      <c r="E380" s="72">
        <v>10.627791</v>
      </c>
      <c r="F380" s="72" t="s">
        <v>1600</v>
      </c>
      <c r="G380" s="72" t="s">
        <v>4</v>
      </c>
      <c r="H380" s="72" t="s">
        <v>5</v>
      </c>
      <c r="I380" s="79">
        <v>5225</v>
      </c>
      <c r="J380" s="79">
        <v>4040</v>
      </c>
      <c r="K380" s="79">
        <f t="shared" si="28"/>
        <v>4632.5</v>
      </c>
      <c r="L380" s="79" t="s">
        <v>9126</v>
      </c>
      <c r="M380" s="72"/>
      <c r="N380" s="79" t="s">
        <v>9130</v>
      </c>
      <c r="O380" s="72" t="s">
        <v>9118</v>
      </c>
      <c r="P380" s="72"/>
      <c r="Q380" s="72" t="s">
        <v>2398</v>
      </c>
      <c r="R380" s="72" t="s">
        <v>9004</v>
      </c>
      <c r="S380" s="72">
        <v>4.0999999999999996</v>
      </c>
      <c r="T380" s="72" t="s">
        <v>9079</v>
      </c>
      <c r="U380" s="72"/>
      <c r="V380" s="72"/>
      <c r="W380" s="72">
        <v>108.6</v>
      </c>
      <c r="X380" s="78">
        <v>5.3</v>
      </c>
      <c r="Y380" s="78">
        <v>-9.8050694000000007</v>
      </c>
      <c r="Z380" s="78">
        <v>9.8514064999999995</v>
      </c>
      <c r="AA380" s="78">
        <v>6.1375656000000003</v>
      </c>
      <c r="AB380" s="78">
        <v>40.541043826815653</v>
      </c>
      <c r="AC380" s="78">
        <v>13.926809497206703</v>
      </c>
      <c r="AD380" s="78">
        <v>0.48424464804469269</v>
      </c>
      <c r="AE380" s="78">
        <f t="shared" si="35"/>
        <v>3.3961751594365377</v>
      </c>
      <c r="AF380" s="78">
        <f t="shared" si="37"/>
        <v>223.50798664395782</v>
      </c>
      <c r="AG380" s="78">
        <f t="shared" si="38"/>
        <v>65.838860361037774</v>
      </c>
      <c r="AH380" s="78">
        <f t="shared" si="36"/>
        <v>4.8802946593001844</v>
      </c>
      <c r="AI380" s="72">
        <v>1</v>
      </c>
      <c r="AJ380" s="72">
        <v>1</v>
      </c>
      <c r="AK380" s="72" t="s">
        <v>8987</v>
      </c>
      <c r="AL380" s="72" t="s">
        <v>8988</v>
      </c>
      <c r="AM380" s="72">
        <v>1</v>
      </c>
      <c r="AN380" s="72" t="s">
        <v>8989</v>
      </c>
    </row>
    <row r="381" spans="1:40" x14ac:dyDescent="0.15">
      <c r="A381" s="79">
        <v>380</v>
      </c>
      <c r="B381" s="72" t="s">
        <v>9125</v>
      </c>
      <c r="C381" s="72" t="s">
        <v>9042</v>
      </c>
      <c r="D381" s="72">
        <v>56.337772000000001</v>
      </c>
      <c r="E381" s="72">
        <v>10.627791</v>
      </c>
      <c r="F381" s="72" t="s">
        <v>1600</v>
      </c>
      <c r="G381" s="72" t="s">
        <v>4</v>
      </c>
      <c r="H381" s="72" t="s">
        <v>5</v>
      </c>
      <c r="I381" s="79">
        <v>5225</v>
      </c>
      <c r="J381" s="79">
        <v>4040</v>
      </c>
      <c r="K381" s="79">
        <f t="shared" si="28"/>
        <v>4632.5</v>
      </c>
      <c r="L381" s="79" t="s">
        <v>9126</v>
      </c>
      <c r="M381" s="72"/>
      <c r="N381" s="79" t="s">
        <v>9131</v>
      </c>
      <c r="O381" s="72" t="s">
        <v>9118</v>
      </c>
      <c r="P381" s="72"/>
      <c r="Q381" s="72" t="s">
        <v>2398</v>
      </c>
      <c r="R381" s="72" t="s">
        <v>9004</v>
      </c>
      <c r="S381" s="72">
        <v>4.0999999999999996</v>
      </c>
      <c r="T381" s="72" t="s">
        <v>9064</v>
      </c>
      <c r="U381" s="72"/>
      <c r="V381" s="72"/>
      <c r="W381" s="72">
        <v>94.42</v>
      </c>
      <c r="X381" s="78">
        <v>2.2999999999999998</v>
      </c>
      <c r="Y381" s="78">
        <v>-11.495317700000001</v>
      </c>
      <c r="Z381" s="78">
        <v>9.8036355000000004</v>
      </c>
      <c r="AA381" s="78">
        <v>7.481224000000001</v>
      </c>
      <c r="AB381" s="78">
        <v>38.824739999999998</v>
      </c>
      <c r="AC381" s="78">
        <v>13.414737413793103</v>
      </c>
      <c r="AD381" s="78">
        <v>0.54068817672413783</v>
      </c>
      <c r="AE381" s="78">
        <f t="shared" si="35"/>
        <v>3.3765498796440769</v>
      </c>
      <c r="AF381" s="78">
        <f t="shared" si="37"/>
        <v>191.70111223849284</v>
      </c>
      <c r="AG381" s="78">
        <f t="shared" si="38"/>
        <v>56.797706928670578</v>
      </c>
      <c r="AH381" s="78">
        <f t="shared" si="36"/>
        <v>2.4359245922474049</v>
      </c>
      <c r="AI381" s="72">
        <v>1</v>
      </c>
      <c r="AJ381" s="72">
        <v>1</v>
      </c>
      <c r="AK381" s="72" t="s">
        <v>8987</v>
      </c>
      <c r="AL381" s="72" t="s">
        <v>8988</v>
      </c>
      <c r="AM381" s="72">
        <v>1</v>
      </c>
      <c r="AN381" s="72" t="s">
        <v>8989</v>
      </c>
    </row>
    <row r="382" spans="1:40" x14ac:dyDescent="0.15">
      <c r="A382" s="79">
        <v>381</v>
      </c>
      <c r="B382" s="72" t="s">
        <v>9125</v>
      </c>
      <c r="C382" s="72" t="s">
        <v>9042</v>
      </c>
      <c r="D382" s="72">
        <v>56.337772000000001</v>
      </c>
      <c r="E382" s="72">
        <v>10.627791</v>
      </c>
      <c r="F382" s="72" t="s">
        <v>1600</v>
      </c>
      <c r="G382" s="72" t="s">
        <v>4</v>
      </c>
      <c r="H382" s="72" t="s">
        <v>5</v>
      </c>
      <c r="I382" s="79">
        <v>5225</v>
      </c>
      <c r="J382" s="79">
        <v>4040</v>
      </c>
      <c r="K382" s="79">
        <f t="shared" si="28"/>
        <v>4632.5</v>
      </c>
      <c r="L382" s="79" t="s">
        <v>9126</v>
      </c>
      <c r="M382" s="72"/>
      <c r="N382" s="79" t="s">
        <v>9132</v>
      </c>
      <c r="O382" s="72" t="s">
        <v>9118</v>
      </c>
      <c r="P382" s="72"/>
      <c r="Q382" s="72" t="s">
        <v>2398</v>
      </c>
      <c r="R382" s="72" t="s">
        <v>9004</v>
      </c>
      <c r="S382" s="72">
        <v>4.0999999999999996</v>
      </c>
      <c r="T382" s="72" t="s">
        <v>9064</v>
      </c>
      <c r="U382" s="72"/>
      <c r="V382" s="72"/>
      <c r="W382" s="72">
        <v>78.540000000000006</v>
      </c>
      <c r="X382" s="78">
        <v>10.199999999999999</v>
      </c>
      <c r="Y382" s="78">
        <v>-9.67152265</v>
      </c>
      <c r="Z382" s="78">
        <v>10.155687</v>
      </c>
      <c r="AA382" s="78">
        <v>5.2466132999999999</v>
      </c>
      <c r="AB382" s="78">
        <v>40.169814991195381</v>
      </c>
      <c r="AC382" s="78">
        <v>13.758487309089194</v>
      </c>
      <c r="AD382" s="78">
        <v>0.54316328279326442</v>
      </c>
      <c r="AE382" s="78">
        <f t="shared" si="35"/>
        <v>3.4062454035506207</v>
      </c>
      <c r="AF382" s="78">
        <f t="shared" si="37"/>
        <v>197.43874261886899</v>
      </c>
      <c r="AG382" s="78">
        <f t="shared" si="38"/>
        <v>57.987686524400551</v>
      </c>
      <c r="AH382" s="78">
        <f t="shared" si="36"/>
        <v>12.987012987012985</v>
      </c>
      <c r="AI382" s="72">
        <v>1</v>
      </c>
      <c r="AJ382" s="72">
        <v>1</v>
      </c>
      <c r="AK382" s="72" t="s">
        <v>8987</v>
      </c>
      <c r="AL382" s="72" t="s">
        <v>8988</v>
      </c>
      <c r="AM382" s="72">
        <v>1</v>
      </c>
      <c r="AN382" s="72" t="s">
        <v>8989</v>
      </c>
    </row>
    <row r="383" spans="1:40" x14ac:dyDescent="0.15">
      <c r="A383" s="79">
        <v>382</v>
      </c>
      <c r="B383" s="72" t="s">
        <v>9125</v>
      </c>
      <c r="C383" s="72" t="s">
        <v>9042</v>
      </c>
      <c r="D383" s="72">
        <v>56.337772000000001</v>
      </c>
      <c r="E383" s="72">
        <v>10.627791</v>
      </c>
      <c r="F383" s="72" t="s">
        <v>1600</v>
      </c>
      <c r="G383" s="72" t="s">
        <v>4</v>
      </c>
      <c r="H383" s="72" t="s">
        <v>5</v>
      </c>
      <c r="I383" s="79">
        <v>5225</v>
      </c>
      <c r="J383" s="79">
        <v>4040</v>
      </c>
      <c r="K383" s="79">
        <f t="shared" si="28"/>
        <v>4632.5</v>
      </c>
      <c r="L383" s="79" t="s">
        <v>9126</v>
      </c>
      <c r="M383" s="72"/>
      <c r="N383" s="79" t="s">
        <v>9133</v>
      </c>
      <c r="O383" s="72" t="s">
        <v>9118</v>
      </c>
      <c r="P383" s="72"/>
      <c r="Q383" s="72" t="s">
        <v>2398</v>
      </c>
      <c r="R383" s="72" t="s">
        <v>9004</v>
      </c>
      <c r="S383" s="72">
        <v>4.0999999999999996</v>
      </c>
      <c r="T383" s="72" t="s">
        <v>9079</v>
      </c>
      <c r="U383" s="72"/>
      <c r="V383" s="72"/>
      <c r="W383" s="72">
        <v>75.95</v>
      </c>
      <c r="X383" s="78">
        <v>13.4</v>
      </c>
      <c r="Y383" s="78">
        <v>-9.335388</v>
      </c>
      <c r="Z383" s="78">
        <v>10.253306</v>
      </c>
      <c r="AA383" s="78">
        <v>7.2454163999999999</v>
      </c>
      <c r="AB383" s="78">
        <v>40.28129027100271</v>
      </c>
      <c r="AC383" s="78">
        <v>14.025315447154471</v>
      </c>
      <c r="AD383" s="78">
        <v>0.44827780487804869</v>
      </c>
      <c r="AE383" s="78">
        <f t="shared" si="35"/>
        <v>3.3507152710093031</v>
      </c>
      <c r="AF383" s="91">
        <f t="shared" si="37"/>
        <v>239.89383438161101</v>
      </c>
      <c r="AG383" s="78">
        <f t="shared" si="38"/>
        <v>71.624384124746982</v>
      </c>
      <c r="AH383" s="78">
        <f t="shared" si="36"/>
        <v>17.643186306780777</v>
      </c>
      <c r="AI383" s="72">
        <v>1</v>
      </c>
      <c r="AJ383" s="72">
        <v>0</v>
      </c>
      <c r="AK383" s="72" t="s">
        <v>8987</v>
      </c>
      <c r="AL383" s="72" t="s">
        <v>8988</v>
      </c>
      <c r="AM383" s="72">
        <v>1</v>
      </c>
      <c r="AN383" s="72" t="s">
        <v>8989</v>
      </c>
    </row>
    <row r="384" spans="1:40" x14ac:dyDescent="0.15">
      <c r="A384" s="79">
        <v>383</v>
      </c>
      <c r="B384" s="72" t="s">
        <v>9125</v>
      </c>
      <c r="C384" s="72" t="s">
        <v>9042</v>
      </c>
      <c r="D384" s="72">
        <v>56.337772000000001</v>
      </c>
      <c r="E384" s="72">
        <v>10.627791</v>
      </c>
      <c r="F384" s="72" t="s">
        <v>1600</v>
      </c>
      <c r="G384" s="72" t="s">
        <v>4</v>
      </c>
      <c r="H384" s="72" t="s">
        <v>5</v>
      </c>
      <c r="I384" s="79">
        <v>5225</v>
      </c>
      <c r="J384" s="79">
        <v>4040</v>
      </c>
      <c r="K384" s="79">
        <f t="shared" si="28"/>
        <v>4632.5</v>
      </c>
      <c r="L384" s="79" t="s">
        <v>9126</v>
      </c>
      <c r="M384" s="72"/>
      <c r="N384" s="79" t="s">
        <v>9134</v>
      </c>
      <c r="O384" s="72" t="s">
        <v>9118</v>
      </c>
      <c r="P384" s="72"/>
      <c r="Q384" s="72" t="s">
        <v>2398</v>
      </c>
      <c r="R384" s="72" t="s">
        <v>9004</v>
      </c>
      <c r="S384" s="72">
        <v>4.0999999999999996</v>
      </c>
      <c r="T384" s="72" t="s">
        <v>9079</v>
      </c>
      <c r="U384" s="72"/>
      <c r="V384" s="72"/>
      <c r="W384" s="72">
        <v>103.53</v>
      </c>
      <c r="X384" s="78">
        <v>12.3</v>
      </c>
      <c r="Y384" s="78">
        <v>-9.2149439500000003</v>
      </c>
      <c r="Z384" s="78">
        <v>9.2132482499999995</v>
      </c>
      <c r="AA384" s="78">
        <v>5.5202391000000004</v>
      </c>
      <c r="AB384" s="78">
        <v>40.654151881720423</v>
      </c>
      <c r="AC384" s="78">
        <v>14.113609028550243</v>
      </c>
      <c r="AD384" s="78">
        <v>0.50761724775985662</v>
      </c>
      <c r="AE384" s="78">
        <f t="shared" si="35"/>
        <v>3.3605751559407602</v>
      </c>
      <c r="AF384" s="78">
        <f t="shared" si="37"/>
        <v>213.81170895995663</v>
      </c>
      <c r="AG384" s="78">
        <f t="shared" si="38"/>
        <v>63.64982469469215</v>
      </c>
      <c r="AH384" s="78">
        <f t="shared" si="36"/>
        <v>11.880614314691394</v>
      </c>
      <c r="AI384" s="72">
        <v>1</v>
      </c>
      <c r="AJ384" s="72">
        <v>1</v>
      </c>
      <c r="AK384" s="72" t="s">
        <v>8987</v>
      </c>
      <c r="AL384" s="72" t="s">
        <v>8988</v>
      </c>
      <c r="AM384" s="72">
        <v>1</v>
      </c>
      <c r="AN384" s="72" t="s">
        <v>8989</v>
      </c>
    </row>
    <row r="385" spans="1:40" x14ac:dyDescent="0.15">
      <c r="A385" s="79">
        <v>384</v>
      </c>
      <c r="B385" s="72" t="s">
        <v>9125</v>
      </c>
      <c r="C385" s="72" t="s">
        <v>9042</v>
      </c>
      <c r="D385" s="72">
        <v>56.337772000000001</v>
      </c>
      <c r="E385" s="72">
        <v>10.627791</v>
      </c>
      <c r="F385" s="72" t="s">
        <v>1600</v>
      </c>
      <c r="G385" s="72" t="s">
        <v>4</v>
      </c>
      <c r="H385" s="72" t="s">
        <v>5</v>
      </c>
      <c r="I385" s="79">
        <v>5225</v>
      </c>
      <c r="J385" s="79">
        <v>4040</v>
      </c>
      <c r="K385" s="79">
        <f t="shared" si="28"/>
        <v>4632.5</v>
      </c>
      <c r="L385" s="79" t="s">
        <v>9126</v>
      </c>
      <c r="M385" s="72"/>
      <c r="N385" s="79" t="s">
        <v>9135</v>
      </c>
      <c r="O385" s="72" t="s">
        <v>9118</v>
      </c>
      <c r="P385" s="72"/>
      <c r="Q385" s="72" t="s">
        <v>2398</v>
      </c>
      <c r="R385" s="72" t="s">
        <v>9004</v>
      </c>
      <c r="S385" s="72">
        <v>4.0999999999999996</v>
      </c>
      <c r="T385" s="72" t="s">
        <v>9079</v>
      </c>
      <c r="U385" s="72"/>
      <c r="V385" s="72"/>
      <c r="W385" s="72">
        <v>61.65</v>
      </c>
      <c r="X385" s="78">
        <v>5.2</v>
      </c>
      <c r="Y385" s="78">
        <v>-10.888561900000001</v>
      </c>
      <c r="Z385" s="78">
        <v>11.02595</v>
      </c>
      <c r="AA385" s="78">
        <v>7.1642185000000005</v>
      </c>
      <c r="AB385" s="78">
        <v>41.128056483253587</v>
      </c>
      <c r="AC385" s="78">
        <v>14.049786172248805</v>
      </c>
      <c r="AD385" s="78">
        <v>0.70120819856459338</v>
      </c>
      <c r="AE385" s="78">
        <f t="shared" si="35"/>
        <v>3.415193083761769</v>
      </c>
      <c r="AF385" s="78">
        <f t="shared" si="37"/>
        <v>156.58644037858767</v>
      </c>
      <c r="AG385" s="78">
        <f t="shared" si="38"/>
        <v>45.868889807756311</v>
      </c>
      <c r="AH385" s="78">
        <f t="shared" si="36"/>
        <v>8.4347120843471206</v>
      </c>
      <c r="AI385" s="72">
        <v>1</v>
      </c>
      <c r="AJ385" s="72">
        <v>1</v>
      </c>
      <c r="AK385" s="72" t="s">
        <v>8987</v>
      </c>
      <c r="AL385" s="72" t="s">
        <v>8988</v>
      </c>
      <c r="AM385" s="72">
        <v>1</v>
      </c>
      <c r="AN385" s="72" t="s">
        <v>8989</v>
      </c>
    </row>
    <row r="386" spans="1:40" x14ac:dyDescent="0.15">
      <c r="A386" s="79">
        <v>385</v>
      </c>
      <c r="B386" s="72" t="s">
        <v>9125</v>
      </c>
      <c r="C386" s="72" t="s">
        <v>9042</v>
      </c>
      <c r="D386" s="72">
        <v>56.337772000000001</v>
      </c>
      <c r="E386" s="72">
        <v>10.627791</v>
      </c>
      <c r="F386" s="72" t="s">
        <v>1600</v>
      </c>
      <c r="G386" s="72" t="s">
        <v>4</v>
      </c>
      <c r="H386" s="72" t="s">
        <v>5</v>
      </c>
      <c r="I386" s="79">
        <v>5225</v>
      </c>
      <c r="J386" s="79">
        <v>4040</v>
      </c>
      <c r="K386" s="79">
        <f t="shared" ref="K386:K449" si="39">MEDIAN(I386:J386)</f>
        <v>4632.5</v>
      </c>
      <c r="L386" s="79" t="s">
        <v>9126</v>
      </c>
      <c r="M386" s="72"/>
      <c r="N386" s="79" t="s">
        <v>9136</v>
      </c>
      <c r="O386" s="72" t="s">
        <v>9118</v>
      </c>
      <c r="P386" s="72"/>
      <c r="Q386" s="72" t="s">
        <v>2398</v>
      </c>
      <c r="R386" s="72" t="s">
        <v>9004</v>
      </c>
      <c r="S386" s="72">
        <v>4.0999999999999996</v>
      </c>
      <c r="T386" s="72" t="s">
        <v>9064</v>
      </c>
      <c r="U386" s="72"/>
      <c r="V386" s="72"/>
      <c r="W386" s="72">
        <v>65.709999999999994</v>
      </c>
      <c r="X386" s="78">
        <v>4.9000000000000004</v>
      </c>
      <c r="Y386" s="78">
        <v>-12.765271700000001</v>
      </c>
      <c r="Z386" s="78">
        <v>11.494313500000001</v>
      </c>
      <c r="AA386" s="78">
        <v>9.9750005999999996</v>
      </c>
      <c r="AB386" s="78">
        <v>40.176584212598428</v>
      </c>
      <c r="AC386" s="78">
        <v>14.090517874015751</v>
      </c>
      <c r="AD386" s="78">
        <v>0.60547701181102365</v>
      </c>
      <c r="AE386" s="78">
        <f t="shared" si="35"/>
        <v>3.3265407276337586</v>
      </c>
      <c r="AF386" s="78">
        <f t="shared" si="37"/>
        <v>177.14883523208576</v>
      </c>
      <c r="AG386" s="78">
        <f t="shared" si="38"/>
        <v>53.275164044333351</v>
      </c>
      <c r="AH386" s="78">
        <f t="shared" si="36"/>
        <v>7.4570080657434188</v>
      </c>
      <c r="AI386" s="72">
        <v>1</v>
      </c>
      <c r="AJ386" s="72">
        <v>1</v>
      </c>
      <c r="AK386" s="72" t="s">
        <v>8987</v>
      </c>
      <c r="AL386" s="72" t="s">
        <v>8988</v>
      </c>
      <c r="AM386" s="72">
        <v>1</v>
      </c>
      <c r="AN386" s="72" t="s">
        <v>8989</v>
      </c>
    </row>
    <row r="387" spans="1:40" x14ac:dyDescent="0.15">
      <c r="A387" s="79">
        <v>386</v>
      </c>
      <c r="B387" s="72" t="s">
        <v>2721</v>
      </c>
      <c r="C387" s="72" t="s">
        <v>9044</v>
      </c>
      <c r="D387" s="72">
        <v>55.92709361</v>
      </c>
      <c r="E387" s="72">
        <v>12.510881619999999</v>
      </c>
      <c r="F387" s="72" t="s">
        <v>1600</v>
      </c>
      <c r="G387" s="72" t="s">
        <v>4</v>
      </c>
      <c r="H387" s="72" t="s">
        <v>5</v>
      </c>
      <c r="I387" s="79">
        <v>5400</v>
      </c>
      <c r="J387" s="79">
        <v>4550</v>
      </c>
      <c r="K387" s="79">
        <f t="shared" si="39"/>
        <v>4975</v>
      </c>
      <c r="L387" s="72"/>
      <c r="M387" s="79"/>
      <c r="N387" s="79" t="s">
        <v>9045</v>
      </c>
      <c r="O387" s="72" t="s">
        <v>8991</v>
      </c>
      <c r="P387" s="81" t="s">
        <v>5588</v>
      </c>
      <c r="Q387" s="72" t="s">
        <v>2398</v>
      </c>
      <c r="R387" s="72" t="s">
        <v>8985</v>
      </c>
      <c r="S387" s="72">
        <v>4.0999999999999996</v>
      </c>
      <c r="T387" s="72" t="s">
        <v>5346</v>
      </c>
      <c r="U387" s="72"/>
      <c r="V387" s="72"/>
      <c r="W387" s="72" t="s">
        <v>8992</v>
      </c>
      <c r="X387" s="72" t="s">
        <v>8992</v>
      </c>
      <c r="Y387" s="78">
        <v>-13.8</v>
      </c>
      <c r="Z387" s="78">
        <v>10.1</v>
      </c>
      <c r="AA387" s="72"/>
      <c r="AB387" s="78">
        <v>21.2</v>
      </c>
      <c r="AC387" s="78">
        <v>7.6</v>
      </c>
      <c r="AD387" s="72"/>
      <c r="AE387" s="78">
        <f t="shared" si="35"/>
        <v>3.2543859649122808</v>
      </c>
      <c r="AF387" s="72"/>
      <c r="AG387" s="72"/>
      <c r="AH387" s="78">
        <v>3.6</v>
      </c>
      <c r="AI387" s="72">
        <v>1</v>
      </c>
      <c r="AJ387" s="72"/>
      <c r="AK387" s="72" t="s">
        <v>610</v>
      </c>
      <c r="AL387" s="72"/>
      <c r="AM387" s="72">
        <v>1</v>
      </c>
      <c r="AN387" s="79" t="s">
        <v>8989</v>
      </c>
    </row>
    <row r="388" spans="1:40" x14ac:dyDescent="0.15">
      <c r="A388" s="79">
        <v>387</v>
      </c>
      <c r="B388" s="72" t="s">
        <v>2721</v>
      </c>
      <c r="C388" s="72" t="s">
        <v>9044</v>
      </c>
      <c r="D388" s="72">
        <v>55.92709361</v>
      </c>
      <c r="E388" s="72">
        <v>12.510881619999999</v>
      </c>
      <c r="F388" s="72" t="s">
        <v>1600</v>
      </c>
      <c r="G388" s="72" t="s">
        <v>4</v>
      </c>
      <c r="H388" s="72" t="s">
        <v>5</v>
      </c>
      <c r="I388" s="79">
        <v>5400</v>
      </c>
      <c r="J388" s="79">
        <v>4550</v>
      </c>
      <c r="K388" s="79">
        <f t="shared" si="39"/>
        <v>4975</v>
      </c>
      <c r="L388" s="72"/>
      <c r="M388" s="79"/>
      <c r="N388" s="79" t="s">
        <v>9046</v>
      </c>
      <c r="O388" s="72" t="s">
        <v>8991</v>
      </c>
      <c r="P388" s="81" t="s">
        <v>5588</v>
      </c>
      <c r="Q388" s="72" t="s">
        <v>2398</v>
      </c>
      <c r="R388" s="72" t="s">
        <v>8985</v>
      </c>
      <c r="S388" s="72">
        <v>4.0999999999999996</v>
      </c>
      <c r="T388" s="72" t="s">
        <v>9047</v>
      </c>
      <c r="U388" s="72"/>
      <c r="V388" s="72"/>
      <c r="W388" s="72" t="s">
        <v>8992</v>
      </c>
      <c r="X388" s="72" t="s">
        <v>8992</v>
      </c>
      <c r="Y388" s="78">
        <v>-11.1</v>
      </c>
      <c r="Z388" s="78">
        <v>10.199999999999999</v>
      </c>
      <c r="AA388" s="72"/>
      <c r="AB388" s="78">
        <v>18.7</v>
      </c>
      <c r="AC388" s="78">
        <v>7.1</v>
      </c>
      <c r="AD388" s="72"/>
      <c r="AE388" s="78">
        <f t="shared" si="35"/>
        <v>3.0727699530516435</v>
      </c>
      <c r="AF388" s="72"/>
      <c r="AG388" s="72"/>
      <c r="AH388" s="78">
        <v>3.5</v>
      </c>
      <c r="AI388" s="72">
        <v>1</v>
      </c>
      <c r="AJ388" s="72"/>
      <c r="AK388" s="72" t="s">
        <v>610</v>
      </c>
      <c r="AL388" s="72"/>
      <c r="AM388" s="72">
        <v>1</v>
      </c>
      <c r="AN388" s="79" t="s">
        <v>8989</v>
      </c>
    </row>
    <row r="389" spans="1:40" x14ac:dyDescent="0.15">
      <c r="A389" s="79">
        <v>388</v>
      </c>
      <c r="B389" s="72" t="s">
        <v>2721</v>
      </c>
      <c r="C389" s="72" t="s">
        <v>9044</v>
      </c>
      <c r="D389" s="72">
        <v>55.92709361</v>
      </c>
      <c r="E389" s="72">
        <v>12.510881619999999</v>
      </c>
      <c r="F389" s="72" t="s">
        <v>1600</v>
      </c>
      <c r="G389" s="72" t="s">
        <v>4</v>
      </c>
      <c r="H389" s="72" t="s">
        <v>5</v>
      </c>
      <c r="I389" s="79">
        <v>5400</v>
      </c>
      <c r="J389" s="79">
        <v>4550</v>
      </c>
      <c r="K389" s="79">
        <f t="shared" si="39"/>
        <v>4975</v>
      </c>
      <c r="L389" s="72"/>
      <c r="M389" s="79"/>
      <c r="N389" s="79" t="s">
        <v>9048</v>
      </c>
      <c r="O389" s="72" t="s">
        <v>8991</v>
      </c>
      <c r="P389" s="81" t="s">
        <v>5588</v>
      </c>
      <c r="Q389" s="72" t="s">
        <v>2398</v>
      </c>
      <c r="R389" s="72" t="s">
        <v>8985</v>
      </c>
      <c r="S389" s="72">
        <v>4.0999999999999996</v>
      </c>
      <c r="T389" s="72" t="s">
        <v>5346</v>
      </c>
      <c r="U389" s="72"/>
      <c r="V389" s="72"/>
      <c r="W389" s="72" t="s">
        <v>8992</v>
      </c>
      <c r="X389" s="72" t="s">
        <v>8992</v>
      </c>
      <c r="Y389" s="78">
        <v>-12.3</v>
      </c>
      <c r="Z389" s="78">
        <v>8.8000000000000007</v>
      </c>
      <c r="AA389" s="72"/>
      <c r="AB389" s="78">
        <v>32.5</v>
      </c>
      <c r="AC389" s="78">
        <v>11.6</v>
      </c>
      <c r="AD389" s="72"/>
      <c r="AE389" s="78">
        <f t="shared" si="35"/>
        <v>3.2686781609195403</v>
      </c>
      <c r="AF389" s="72"/>
      <c r="AG389" s="72"/>
      <c r="AH389" s="78">
        <v>0.1</v>
      </c>
      <c r="AI389" s="72">
        <v>1</v>
      </c>
      <c r="AJ389" s="72"/>
      <c r="AK389" s="72" t="s">
        <v>610</v>
      </c>
      <c r="AL389" s="72"/>
      <c r="AM389" s="72">
        <v>1</v>
      </c>
      <c r="AN389" s="79" t="s">
        <v>8989</v>
      </c>
    </row>
    <row r="390" spans="1:40" x14ac:dyDescent="0.15">
      <c r="A390" s="79">
        <v>389</v>
      </c>
      <c r="B390" s="72" t="s">
        <v>2721</v>
      </c>
      <c r="C390" s="72" t="s">
        <v>9044</v>
      </c>
      <c r="D390" s="72">
        <v>55.92709361</v>
      </c>
      <c r="E390" s="72">
        <v>12.510881619999999</v>
      </c>
      <c r="F390" s="72" t="s">
        <v>1600</v>
      </c>
      <c r="G390" s="72" t="s">
        <v>4</v>
      </c>
      <c r="H390" s="72" t="s">
        <v>5</v>
      </c>
      <c r="I390" s="79">
        <v>5400</v>
      </c>
      <c r="J390" s="79">
        <v>4550</v>
      </c>
      <c r="K390" s="79">
        <f t="shared" si="39"/>
        <v>4975</v>
      </c>
      <c r="L390" s="72"/>
      <c r="M390" s="79"/>
      <c r="N390" s="79" t="s">
        <v>9313</v>
      </c>
      <c r="O390" s="72" t="s">
        <v>9312</v>
      </c>
      <c r="P390" s="81" t="s">
        <v>9104</v>
      </c>
      <c r="Q390" s="72" t="s">
        <v>2400</v>
      </c>
      <c r="R390" s="72" t="s">
        <v>9004</v>
      </c>
      <c r="S390" s="72">
        <v>3.3</v>
      </c>
      <c r="T390" s="72" t="s">
        <v>5346</v>
      </c>
      <c r="U390" s="72"/>
      <c r="V390" s="72"/>
      <c r="W390" s="72" t="s">
        <v>8992</v>
      </c>
      <c r="X390" s="72" t="s">
        <v>8992</v>
      </c>
      <c r="Y390" s="78">
        <v>-14.7</v>
      </c>
      <c r="Z390" s="78">
        <v>11.7</v>
      </c>
      <c r="AA390" s="72"/>
      <c r="AB390" s="78">
        <v>15.8</v>
      </c>
      <c r="AC390" s="78">
        <v>5.8</v>
      </c>
      <c r="AD390" s="72"/>
      <c r="AE390" s="78">
        <f t="shared" si="35"/>
        <v>3.1781609195402303</v>
      </c>
      <c r="AF390" s="72"/>
      <c r="AG390" s="72"/>
      <c r="AH390" s="78">
        <v>2</v>
      </c>
      <c r="AI390" s="72">
        <v>1</v>
      </c>
      <c r="AJ390" s="72"/>
      <c r="AK390" s="72" t="s">
        <v>610</v>
      </c>
      <c r="AL390" s="72"/>
      <c r="AM390" s="72">
        <v>1</v>
      </c>
      <c r="AN390" s="79" t="s">
        <v>8989</v>
      </c>
    </row>
    <row r="391" spans="1:40" x14ac:dyDescent="0.15">
      <c r="A391" s="79">
        <v>390</v>
      </c>
      <c r="B391" s="72" t="s">
        <v>2721</v>
      </c>
      <c r="C391" s="72" t="s">
        <v>9044</v>
      </c>
      <c r="D391" s="72">
        <v>55.92709361</v>
      </c>
      <c r="E391" s="72">
        <v>12.510881619999999</v>
      </c>
      <c r="F391" s="72" t="s">
        <v>1600</v>
      </c>
      <c r="G391" s="72" t="s">
        <v>4</v>
      </c>
      <c r="H391" s="72" t="s">
        <v>5</v>
      </c>
      <c r="I391" s="79">
        <v>5400</v>
      </c>
      <c r="J391" s="79">
        <v>4550</v>
      </c>
      <c r="K391" s="79">
        <f t="shared" si="39"/>
        <v>4975</v>
      </c>
      <c r="L391" s="72"/>
      <c r="M391" s="79"/>
      <c r="N391" s="79" t="s">
        <v>9314</v>
      </c>
      <c r="O391" s="72" t="s">
        <v>9312</v>
      </c>
      <c r="P391" s="81" t="s">
        <v>9104</v>
      </c>
      <c r="Q391" s="72" t="s">
        <v>2400</v>
      </c>
      <c r="R391" s="72" t="s">
        <v>9004</v>
      </c>
      <c r="S391" s="72">
        <v>3.3</v>
      </c>
      <c r="T391" s="72" t="s">
        <v>5346</v>
      </c>
      <c r="U391" s="72"/>
      <c r="V391" s="72"/>
      <c r="W391" s="72" t="s">
        <v>8992</v>
      </c>
      <c r="X391" s="72" t="s">
        <v>8992</v>
      </c>
      <c r="Y391" s="78">
        <v>-11.3</v>
      </c>
      <c r="Z391" s="78">
        <v>7.7</v>
      </c>
      <c r="AA391" s="72"/>
      <c r="AB391" s="78">
        <v>16.899999999999999</v>
      </c>
      <c r="AC391" s="78">
        <v>6.1</v>
      </c>
      <c r="AD391" s="72"/>
      <c r="AE391" s="78">
        <f t="shared" si="35"/>
        <v>3.2322404371584699</v>
      </c>
      <c r="AF391" s="72"/>
      <c r="AG391" s="72"/>
      <c r="AH391" s="78">
        <v>2.6</v>
      </c>
      <c r="AI391" s="72">
        <v>1</v>
      </c>
      <c r="AJ391" s="72"/>
      <c r="AK391" s="72" t="s">
        <v>610</v>
      </c>
      <c r="AL391" s="72"/>
      <c r="AM391" s="72">
        <v>1</v>
      </c>
      <c r="AN391" s="79" t="s">
        <v>8989</v>
      </c>
    </row>
    <row r="392" spans="1:40" x14ac:dyDescent="0.15">
      <c r="A392" s="79">
        <v>391</v>
      </c>
      <c r="B392" s="72" t="s">
        <v>2721</v>
      </c>
      <c r="C392" s="72" t="s">
        <v>9044</v>
      </c>
      <c r="D392" s="72">
        <v>55.92709361</v>
      </c>
      <c r="E392" s="72">
        <v>12.510881619999999</v>
      </c>
      <c r="F392" s="72" t="s">
        <v>1600</v>
      </c>
      <c r="G392" s="72" t="s">
        <v>4</v>
      </c>
      <c r="H392" s="72" t="s">
        <v>5</v>
      </c>
      <c r="I392" s="79">
        <v>5400</v>
      </c>
      <c r="J392" s="79">
        <v>4550</v>
      </c>
      <c r="K392" s="79">
        <f t="shared" si="39"/>
        <v>4975</v>
      </c>
      <c r="L392" s="72"/>
      <c r="M392" s="79"/>
      <c r="N392" s="79" t="s">
        <v>9315</v>
      </c>
      <c r="O392" s="72" t="s">
        <v>9312</v>
      </c>
      <c r="P392" s="81" t="s">
        <v>9104</v>
      </c>
      <c r="Q392" s="72" t="s">
        <v>2400</v>
      </c>
      <c r="R392" s="72" t="s">
        <v>9004</v>
      </c>
      <c r="S392" s="72">
        <v>3.3</v>
      </c>
      <c r="T392" s="72" t="s">
        <v>5346</v>
      </c>
      <c r="U392" s="72"/>
      <c r="V392" s="72"/>
      <c r="W392" s="72" t="s">
        <v>8992</v>
      </c>
      <c r="X392" s="72" t="s">
        <v>8992</v>
      </c>
      <c r="Y392" s="78">
        <v>-13.1</v>
      </c>
      <c r="Z392" s="78">
        <v>6.5</v>
      </c>
      <c r="AA392" s="72"/>
      <c r="AB392" s="78">
        <v>40.299999999999997</v>
      </c>
      <c r="AC392" s="78">
        <v>14.4</v>
      </c>
      <c r="AD392" s="72"/>
      <c r="AE392" s="78">
        <f t="shared" si="35"/>
        <v>3.2650462962962958</v>
      </c>
      <c r="AF392" s="72"/>
      <c r="AG392" s="72"/>
      <c r="AH392" s="78">
        <v>0.7</v>
      </c>
      <c r="AI392" s="72">
        <v>1</v>
      </c>
      <c r="AJ392" s="72"/>
      <c r="AK392" s="72" t="s">
        <v>610</v>
      </c>
      <c r="AL392" s="72"/>
      <c r="AM392" s="72">
        <v>1</v>
      </c>
      <c r="AN392" s="79" t="s">
        <v>8989</v>
      </c>
    </row>
    <row r="393" spans="1:40" x14ac:dyDescent="0.15">
      <c r="A393" s="79">
        <v>392</v>
      </c>
      <c r="B393" s="72" t="s">
        <v>262</v>
      </c>
      <c r="C393" s="72" t="s">
        <v>9042</v>
      </c>
      <c r="D393" s="72">
        <v>56</v>
      </c>
      <c r="E393" s="72">
        <v>10.3</v>
      </c>
      <c r="F393" s="72" t="s">
        <v>1600</v>
      </c>
      <c r="G393" s="72" t="s">
        <v>11</v>
      </c>
      <c r="H393" s="72" t="s">
        <v>12</v>
      </c>
      <c r="I393" s="79">
        <v>3900</v>
      </c>
      <c r="J393" s="79">
        <v>2800</v>
      </c>
      <c r="K393" s="79">
        <f t="shared" si="39"/>
        <v>3350</v>
      </c>
      <c r="L393" s="79"/>
      <c r="M393" s="72"/>
      <c r="N393" s="79">
        <v>109</v>
      </c>
      <c r="O393" s="72" t="s">
        <v>9089</v>
      </c>
      <c r="P393" s="81" t="s">
        <v>5792</v>
      </c>
      <c r="Q393" s="72" t="s">
        <v>9003</v>
      </c>
      <c r="R393" s="72" t="s">
        <v>2442</v>
      </c>
      <c r="S393" s="72">
        <v>3.95</v>
      </c>
      <c r="T393" s="82" t="s">
        <v>9095</v>
      </c>
      <c r="U393" s="72"/>
      <c r="V393" s="72"/>
      <c r="W393" s="72">
        <v>478.31</v>
      </c>
      <c r="X393" s="78">
        <v>18.579999999999998</v>
      </c>
      <c r="Y393" s="78">
        <v>-18.08911575001456</v>
      </c>
      <c r="Z393" s="78">
        <v>12.835829891497939</v>
      </c>
      <c r="AA393" s="78">
        <v>12.040698930766187</v>
      </c>
      <c r="AB393" s="78">
        <v>35.521492726094422</v>
      </c>
      <c r="AC393" s="78">
        <v>12.882215765141929</v>
      </c>
      <c r="AD393" s="78">
        <v>0.1787804971349517</v>
      </c>
      <c r="AE393" s="78">
        <f t="shared" si="35"/>
        <v>3.2169730944822632</v>
      </c>
      <c r="AF393" s="78">
        <f>AB393/AD393*2.669703</f>
        <v>530.43725246914971</v>
      </c>
      <c r="AG393" s="78">
        <f>AC393/AD393*2.289262</f>
        <v>164.95516848618763</v>
      </c>
      <c r="AH393" s="78">
        <f>X393/W393*100</f>
        <v>3.8845100457862056</v>
      </c>
      <c r="AI393" s="72">
        <v>1</v>
      </c>
      <c r="AJ393" s="72">
        <v>1</v>
      </c>
      <c r="AK393" s="72" t="s">
        <v>8987</v>
      </c>
      <c r="AL393" s="72" t="s">
        <v>9179</v>
      </c>
      <c r="AM393" s="72">
        <v>2</v>
      </c>
      <c r="AN393" s="72" t="s">
        <v>8997</v>
      </c>
    </row>
    <row r="394" spans="1:40" x14ac:dyDescent="0.15">
      <c r="A394" s="79">
        <v>393</v>
      </c>
      <c r="B394" s="72" t="s">
        <v>262</v>
      </c>
      <c r="C394" s="72" t="s">
        <v>9042</v>
      </c>
      <c r="D394" s="72">
        <v>56</v>
      </c>
      <c r="E394" s="72">
        <v>10.3</v>
      </c>
      <c r="F394" s="72" t="s">
        <v>1600</v>
      </c>
      <c r="G394" s="72" t="s">
        <v>4</v>
      </c>
      <c r="H394" s="72" t="s">
        <v>5</v>
      </c>
      <c r="I394" s="79">
        <v>4520</v>
      </c>
      <c r="J394" s="79">
        <v>4000</v>
      </c>
      <c r="K394" s="79">
        <f t="shared" si="39"/>
        <v>4260</v>
      </c>
      <c r="L394" s="79"/>
      <c r="M394" s="72"/>
      <c r="N394" s="79">
        <v>110</v>
      </c>
      <c r="O394" s="72" t="s">
        <v>9089</v>
      </c>
      <c r="P394" s="81" t="s">
        <v>5792</v>
      </c>
      <c r="Q394" s="72" t="s">
        <v>9003</v>
      </c>
      <c r="R394" s="72" t="s">
        <v>2442</v>
      </c>
      <c r="S394" s="72">
        <v>3.95</v>
      </c>
      <c r="T394" s="82" t="s">
        <v>9095</v>
      </c>
      <c r="U394" s="72"/>
      <c r="V394" s="72"/>
      <c r="W394" s="72">
        <v>824.57</v>
      </c>
      <c r="X394" s="78">
        <v>22.49</v>
      </c>
      <c r="Y394" s="78">
        <v>-17.759647643918047</v>
      </c>
      <c r="Z394" s="78">
        <v>13.415834829876825</v>
      </c>
      <c r="AA394" s="78">
        <v>11.336456160169343</v>
      </c>
      <c r="AB394" s="78">
        <v>25.457195842934116</v>
      </c>
      <c r="AC394" s="78">
        <v>9.0356684268466712</v>
      </c>
      <c r="AD394" s="78">
        <v>0.17318122634390148</v>
      </c>
      <c r="AE394" s="78">
        <f t="shared" si="35"/>
        <v>3.2869800454952505</v>
      </c>
      <c r="AF394" s="78">
        <f>AB394/AD394*2.669703</f>
        <v>392.4394898238462</v>
      </c>
      <c r="AG394" s="78">
        <f>AC394/AD394*2.289262</f>
        <v>119.44142451736529</v>
      </c>
      <c r="AH394" s="78">
        <f>X394/W394*100</f>
        <v>2.7274822028451191</v>
      </c>
      <c r="AI394" s="72">
        <v>1</v>
      </c>
      <c r="AJ394" s="72">
        <v>1</v>
      </c>
      <c r="AK394" s="72" t="s">
        <v>8987</v>
      </c>
      <c r="AL394" s="72" t="s">
        <v>9179</v>
      </c>
      <c r="AM394" s="72">
        <v>2</v>
      </c>
      <c r="AN394" s="72" t="s">
        <v>8997</v>
      </c>
    </row>
    <row r="395" spans="1:40" x14ac:dyDescent="0.15">
      <c r="A395" s="79">
        <v>394</v>
      </c>
      <c r="B395" s="72" t="s">
        <v>262</v>
      </c>
      <c r="C395" s="72" t="s">
        <v>9042</v>
      </c>
      <c r="D395" s="72">
        <v>56</v>
      </c>
      <c r="E395" s="72">
        <v>10.3</v>
      </c>
      <c r="F395" s="72" t="s">
        <v>1600</v>
      </c>
      <c r="G395" s="72" t="s">
        <v>4</v>
      </c>
      <c r="H395" s="72" t="s">
        <v>5</v>
      </c>
      <c r="I395" s="79">
        <v>4520</v>
      </c>
      <c r="J395" s="79">
        <v>4000</v>
      </c>
      <c r="K395" s="79">
        <f t="shared" si="39"/>
        <v>4260</v>
      </c>
      <c r="L395" s="72"/>
      <c r="M395" s="79"/>
      <c r="N395" s="79" t="s">
        <v>9295</v>
      </c>
      <c r="O395" s="72" t="s">
        <v>9149</v>
      </c>
      <c r="P395" s="81" t="s">
        <v>5445</v>
      </c>
      <c r="Q395" s="72" t="s">
        <v>2427</v>
      </c>
      <c r="R395" s="72" t="s">
        <v>9004</v>
      </c>
      <c r="S395" s="72">
        <v>3.6</v>
      </c>
      <c r="T395" s="72" t="s">
        <v>9296</v>
      </c>
      <c r="U395" s="72"/>
      <c r="V395" s="79" t="s">
        <v>1449</v>
      </c>
      <c r="W395" s="72">
        <v>130</v>
      </c>
      <c r="X395" s="72" t="s">
        <v>8992</v>
      </c>
      <c r="Y395" s="78">
        <v>-8.7899999999999991</v>
      </c>
      <c r="Z395" s="78">
        <v>6.51</v>
      </c>
      <c r="AA395" s="72"/>
      <c r="AB395" s="78">
        <v>41.7</v>
      </c>
      <c r="AC395" s="78">
        <v>14.8</v>
      </c>
      <c r="AD395" s="72"/>
      <c r="AE395" s="78">
        <f t="shared" si="35"/>
        <v>3.2871621621621618</v>
      </c>
      <c r="AF395" s="72"/>
      <c r="AG395" s="72"/>
      <c r="AH395" s="72" t="s">
        <v>8992</v>
      </c>
      <c r="AI395" s="72">
        <v>1</v>
      </c>
      <c r="AJ395" s="72"/>
      <c r="AK395" s="72" t="s">
        <v>983</v>
      </c>
      <c r="AL395" s="72"/>
      <c r="AM395" s="72">
        <v>1</v>
      </c>
      <c r="AN395" s="79" t="s">
        <v>8989</v>
      </c>
    </row>
    <row r="396" spans="1:40" x14ac:dyDescent="0.15">
      <c r="A396" s="79">
        <v>395</v>
      </c>
      <c r="B396" s="72" t="s">
        <v>262</v>
      </c>
      <c r="C396" s="72" t="s">
        <v>9042</v>
      </c>
      <c r="D396" s="72">
        <v>56</v>
      </c>
      <c r="E396" s="72">
        <v>10.3</v>
      </c>
      <c r="F396" s="72" t="s">
        <v>1600</v>
      </c>
      <c r="G396" s="72" t="s">
        <v>4</v>
      </c>
      <c r="H396" s="72" t="s">
        <v>5</v>
      </c>
      <c r="I396" s="79">
        <v>4520</v>
      </c>
      <c r="J396" s="79">
        <v>4000</v>
      </c>
      <c r="K396" s="79">
        <f t="shared" si="39"/>
        <v>4260</v>
      </c>
      <c r="L396" s="72"/>
      <c r="M396" s="79"/>
      <c r="N396" s="79" t="s">
        <v>9297</v>
      </c>
      <c r="O396" s="72" t="s">
        <v>9149</v>
      </c>
      <c r="P396" s="81" t="s">
        <v>5445</v>
      </c>
      <c r="Q396" s="72" t="s">
        <v>2427</v>
      </c>
      <c r="R396" s="72" t="s">
        <v>9004</v>
      </c>
      <c r="S396" s="72">
        <v>3.6</v>
      </c>
      <c r="T396" s="72" t="s">
        <v>9298</v>
      </c>
      <c r="U396" s="72"/>
      <c r="V396" s="79" t="s">
        <v>1449</v>
      </c>
      <c r="W396" s="72">
        <v>40</v>
      </c>
      <c r="X396" s="72" t="s">
        <v>8992</v>
      </c>
      <c r="Y396" s="78">
        <v>-9.1999999999999993</v>
      </c>
      <c r="Z396" s="78">
        <v>7.4</v>
      </c>
      <c r="AA396" s="72"/>
      <c r="AB396" s="78">
        <v>42.4</v>
      </c>
      <c r="AC396" s="78">
        <v>14.4</v>
      </c>
      <c r="AD396" s="72"/>
      <c r="AE396" s="78">
        <f t="shared" si="35"/>
        <v>3.4351851851851851</v>
      </c>
      <c r="AF396" s="72"/>
      <c r="AG396" s="72"/>
      <c r="AH396" s="72" t="s">
        <v>8992</v>
      </c>
      <c r="AI396" s="72">
        <v>1</v>
      </c>
      <c r="AJ396" s="72"/>
      <c r="AK396" s="72" t="s">
        <v>983</v>
      </c>
      <c r="AL396" s="72"/>
      <c r="AM396" s="72">
        <v>1</v>
      </c>
      <c r="AN396" s="79" t="s">
        <v>8989</v>
      </c>
    </row>
    <row r="397" spans="1:40" x14ac:dyDescent="0.15">
      <c r="A397" s="79">
        <v>396</v>
      </c>
      <c r="B397" s="72" t="s">
        <v>262</v>
      </c>
      <c r="C397" s="72" t="s">
        <v>9042</v>
      </c>
      <c r="D397" s="72">
        <v>56</v>
      </c>
      <c r="E397" s="72">
        <v>10.3</v>
      </c>
      <c r="F397" s="72" t="s">
        <v>1600</v>
      </c>
      <c r="G397" s="72" t="s">
        <v>4</v>
      </c>
      <c r="H397" s="72" t="s">
        <v>5</v>
      </c>
      <c r="I397" s="79">
        <v>4520</v>
      </c>
      <c r="J397" s="79">
        <v>4000</v>
      </c>
      <c r="K397" s="79">
        <f t="shared" si="39"/>
        <v>4260</v>
      </c>
      <c r="L397" s="79"/>
      <c r="M397" s="72"/>
      <c r="N397" s="79" t="s">
        <v>9331</v>
      </c>
      <c r="O397" s="72" t="s">
        <v>9089</v>
      </c>
      <c r="P397" s="81" t="s">
        <v>5792</v>
      </c>
      <c r="Q397" s="72" t="s">
        <v>9003</v>
      </c>
      <c r="R397" s="72" t="s">
        <v>2442</v>
      </c>
      <c r="S397" s="72">
        <v>3.95</v>
      </c>
      <c r="T397" s="82" t="s">
        <v>9095</v>
      </c>
      <c r="U397" s="72"/>
      <c r="V397" s="72"/>
      <c r="W397" s="72" t="s">
        <v>8992</v>
      </c>
      <c r="X397" s="72" t="s">
        <v>8992</v>
      </c>
      <c r="Y397" s="78">
        <v>-9.9</v>
      </c>
      <c r="Z397" s="78">
        <v>15.2</v>
      </c>
      <c r="AA397" s="78">
        <v>11.4</v>
      </c>
      <c r="AB397" s="72"/>
      <c r="AC397" s="72"/>
      <c r="AD397" s="78">
        <v>0.3</v>
      </c>
      <c r="AE397" s="78">
        <v>3.16</v>
      </c>
      <c r="AF397" s="78">
        <v>406</v>
      </c>
      <c r="AG397" s="78">
        <v>121</v>
      </c>
      <c r="AH397" s="72" t="s">
        <v>8992</v>
      </c>
      <c r="AI397" s="72">
        <v>1</v>
      </c>
      <c r="AJ397" s="72">
        <v>1</v>
      </c>
      <c r="AK397" s="72" t="s">
        <v>9090</v>
      </c>
      <c r="AL397" s="70" t="s">
        <v>9091</v>
      </c>
      <c r="AM397" s="72">
        <v>2</v>
      </c>
      <c r="AN397" s="72" t="s">
        <v>8997</v>
      </c>
    </row>
    <row r="398" spans="1:40" x14ac:dyDescent="0.15">
      <c r="A398" s="79">
        <v>397</v>
      </c>
      <c r="B398" s="72" t="s">
        <v>262</v>
      </c>
      <c r="C398" s="72" t="s">
        <v>9042</v>
      </c>
      <c r="D398" s="72">
        <v>56</v>
      </c>
      <c r="E398" s="72">
        <v>10.3</v>
      </c>
      <c r="F398" s="72" t="s">
        <v>1600</v>
      </c>
      <c r="G398" s="72" t="s">
        <v>11</v>
      </c>
      <c r="H398" s="72" t="s">
        <v>12</v>
      </c>
      <c r="I398" s="79">
        <v>3900</v>
      </c>
      <c r="J398" s="79">
        <v>2800</v>
      </c>
      <c r="K398" s="79">
        <f t="shared" si="39"/>
        <v>3350</v>
      </c>
      <c r="L398" s="79"/>
      <c r="M398" s="72"/>
      <c r="N398" s="79" t="s">
        <v>9088</v>
      </c>
      <c r="O398" s="72" t="s">
        <v>9089</v>
      </c>
      <c r="P398" s="81" t="s">
        <v>5792</v>
      </c>
      <c r="Q398" s="72" t="s">
        <v>9003</v>
      </c>
      <c r="R398" s="72" t="s">
        <v>2442</v>
      </c>
      <c r="S398" s="72">
        <v>3.95</v>
      </c>
      <c r="T398" s="72" t="s">
        <v>494</v>
      </c>
      <c r="U398" s="72"/>
      <c r="V398" s="72"/>
      <c r="W398" s="72" t="s">
        <v>8992</v>
      </c>
      <c r="X398" s="72" t="s">
        <v>8992</v>
      </c>
      <c r="Y398" s="78">
        <v>-10.199999999999999</v>
      </c>
      <c r="Z398" s="78">
        <v>14.7</v>
      </c>
      <c r="AA398" s="78">
        <v>10.7</v>
      </c>
      <c r="AB398" s="72"/>
      <c r="AC398" s="72"/>
      <c r="AD398" s="78">
        <v>0.2</v>
      </c>
      <c r="AE398" s="78">
        <v>3.09</v>
      </c>
      <c r="AF398" s="78">
        <v>494</v>
      </c>
      <c r="AG398" s="78">
        <v>149</v>
      </c>
      <c r="AH398" s="72" t="s">
        <v>8992</v>
      </c>
      <c r="AI398" s="72">
        <v>1</v>
      </c>
      <c r="AJ398" s="72">
        <v>1</v>
      </c>
      <c r="AK398" s="72" t="s">
        <v>9090</v>
      </c>
      <c r="AL398" s="70" t="s">
        <v>9091</v>
      </c>
      <c r="AM398" s="72">
        <v>2</v>
      </c>
      <c r="AN398" s="72" t="s">
        <v>8997</v>
      </c>
    </row>
    <row r="399" spans="1:40" x14ac:dyDescent="0.15">
      <c r="A399" s="79">
        <v>398</v>
      </c>
      <c r="B399" s="72" t="s">
        <v>262</v>
      </c>
      <c r="C399" s="72" t="s">
        <v>9042</v>
      </c>
      <c r="D399" s="72">
        <v>56</v>
      </c>
      <c r="E399" s="72">
        <v>10.3</v>
      </c>
      <c r="F399" s="72" t="s">
        <v>1600</v>
      </c>
      <c r="G399" s="72" t="s">
        <v>11</v>
      </c>
      <c r="H399" s="72" t="s">
        <v>12</v>
      </c>
      <c r="I399" s="79">
        <v>3900</v>
      </c>
      <c r="J399" s="79">
        <v>2800</v>
      </c>
      <c r="K399" s="79">
        <f t="shared" si="39"/>
        <v>3350</v>
      </c>
      <c r="L399" s="79"/>
      <c r="M399" s="72"/>
      <c r="N399" s="79" t="s">
        <v>9092</v>
      </c>
      <c r="O399" s="72" t="s">
        <v>9089</v>
      </c>
      <c r="P399" s="81" t="s">
        <v>5792</v>
      </c>
      <c r="Q399" s="72" t="s">
        <v>9003</v>
      </c>
      <c r="R399" s="72" t="s">
        <v>2442</v>
      </c>
      <c r="S399" s="72">
        <v>3.95</v>
      </c>
      <c r="T399" s="72" t="s">
        <v>9093</v>
      </c>
      <c r="U399" s="72"/>
      <c r="V399" s="72"/>
      <c r="W399" s="72" t="s">
        <v>8992</v>
      </c>
      <c r="X399" s="72" t="s">
        <v>8992</v>
      </c>
      <c r="Y399" s="78">
        <v>-15.9</v>
      </c>
      <c r="Z399" s="78">
        <v>13</v>
      </c>
      <c r="AA399" s="78">
        <v>17.399999999999999</v>
      </c>
      <c r="AB399" s="72"/>
      <c r="AC399" s="72"/>
      <c r="AD399" s="78">
        <v>0.2</v>
      </c>
      <c r="AE399" s="78">
        <v>3.17</v>
      </c>
      <c r="AF399" s="78">
        <v>502</v>
      </c>
      <c r="AG399" s="78">
        <v>149</v>
      </c>
      <c r="AH399" s="72" t="s">
        <v>8992</v>
      </c>
      <c r="AI399" s="72">
        <v>1</v>
      </c>
      <c r="AJ399" s="72">
        <v>1</v>
      </c>
      <c r="AK399" s="72" t="s">
        <v>9090</v>
      </c>
      <c r="AL399" s="70" t="s">
        <v>9091</v>
      </c>
      <c r="AM399" s="72">
        <v>2</v>
      </c>
      <c r="AN399" s="72" t="s">
        <v>8997</v>
      </c>
    </row>
    <row r="400" spans="1:40" x14ac:dyDescent="0.15">
      <c r="A400" s="79">
        <v>399</v>
      </c>
      <c r="B400" s="72" t="s">
        <v>262</v>
      </c>
      <c r="C400" s="72" t="s">
        <v>9042</v>
      </c>
      <c r="D400" s="72">
        <v>56</v>
      </c>
      <c r="E400" s="72">
        <v>10.3</v>
      </c>
      <c r="F400" s="72" t="s">
        <v>1600</v>
      </c>
      <c r="G400" s="72" t="s">
        <v>4</v>
      </c>
      <c r="H400" s="72" t="s">
        <v>5</v>
      </c>
      <c r="I400" s="79">
        <v>4520</v>
      </c>
      <c r="J400" s="79">
        <v>4000</v>
      </c>
      <c r="K400" s="79">
        <f t="shared" si="39"/>
        <v>4260</v>
      </c>
      <c r="L400" s="79"/>
      <c r="M400" s="72"/>
      <c r="N400" s="79" t="s">
        <v>9332</v>
      </c>
      <c r="O400" s="72" t="s">
        <v>9089</v>
      </c>
      <c r="P400" s="81" t="s">
        <v>5792</v>
      </c>
      <c r="Q400" s="72" t="s">
        <v>9003</v>
      </c>
      <c r="R400" s="72" t="s">
        <v>2442</v>
      </c>
      <c r="S400" s="72">
        <v>3.95</v>
      </c>
      <c r="T400" s="82" t="s">
        <v>9095</v>
      </c>
      <c r="U400" s="72"/>
      <c r="V400" s="72"/>
      <c r="W400" s="72" t="s">
        <v>8992</v>
      </c>
      <c r="X400" s="72" t="s">
        <v>8992</v>
      </c>
      <c r="Y400" s="78">
        <v>-17.399999999999999</v>
      </c>
      <c r="Z400" s="78">
        <v>14.2</v>
      </c>
      <c r="AA400" s="78">
        <v>14.9</v>
      </c>
      <c r="AB400" s="72"/>
      <c r="AC400" s="72"/>
      <c r="AD400" s="78">
        <v>0.2</v>
      </c>
      <c r="AE400" s="78">
        <v>3.12</v>
      </c>
      <c r="AF400" s="78">
        <v>494</v>
      </c>
      <c r="AG400" s="78">
        <v>151</v>
      </c>
      <c r="AH400" s="72" t="s">
        <v>8992</v>
      </c>
      <c r="AI400" s="72">
        <v>1</v>
      </c>
      <c r="AJ400" s="72">
        <v>1</v>
      </c>
      <c r="AK400" s="72" t="s">
        <v>9090</v>
      </c>
      <c r="AL400" s="70" t="s">
        <v>9091</v>
      </c>
      <c r="AM400" s="72">
        <v>2</v>
      </c>
      <c r="AN400" s="72" t="s">
        <v>8997</v>
      </c>
    </row>
    <row r="401" spans="1:40" x14ac:dyDescent="0.15">
      <c r="A401" s="79">
        <v>400</v>
      </c>
      <c r="B401" s="72" t="s">
        <v>262</v>
      </c>
      <c r="C401" s="72" t="s">
        <v>9042</v>
      </c>
      <c r="D401" s="72">
        <v>56</v>
      </c>
      <c r="E401" s="72">
        <v>10.3</v>
      </c>
      <c r="F401" s="72" t="s">
        <v>1600</v>
      </c>
      <c r="G401" s="72" t="s">
        <v>11</v>
      </c>
      <c r="H401" s="72" t="s">
        <v>12</v>
      </c>
      <c r="I401" s="79">
        <v>3900</v>
      </c>
      <c r="J401" s="79">
        <v>2800</v>
      </c>
      <c r="K401" s="79">
        <f t="shared" si="39"/>
        <v>3350</v>
      </c>
      <c r="L401" s="79"/>
      <c r="M401" s="72"/>
      <c r="N401" s="79" t="s">
        <v>9094</v>
      </c>
      <c r="O401" s="72" t="s">
        <v>9089</v>
      </c>
      <c r="P401" s="81" t="s">
        <v>5792</v>
      </c>
      <c r="Q401" s="72" t="s">
        <v>9003</v>
      </c>
      <c r="R401" s="72" t="s">
        <v>2442</v>
      </c>
      <c r="S401" s="72">
        <v>3.95</v>
      </c>
      <c r="T401" s="82" t="s">
        <v>9095</v>
      </c>
      <c r="U401" s="72"/>
      <c r="V401" s="72"/>
      <c r="W401" s="72" t="s">
        <v>8992</v>
      </c>
      <c r="X401" s="72" t="s">
        <v>8992</v>
      </c>
      <c r="Y401" s="78">
        <v>-16.8</v>
      </c>
      <c r="Z401" s="78">
        <v>13.5</v>
      </c>
      <c r="AA401" s="78">
        <v>15.4</v>
      </c>
      <c r="AB401" s="72"/>
      <c r="AC401" s="72"/>
      <c r="AD401" s="78">
        <v>0.2</v>
      </c>
      <c r="AE401" s="78">
        <v>3.13</v>
      </c>
      <c r="AF401" s="78">
        <v>518</v>
      </c>
      <c r="AG401" s="78">
        <v>156</v>
      </c>
      <c r="AH401" s="72" t="s">
        <v>8992</v>
      </c>
      <c r="AI401" s="72">
        <v>1</v>
      </c>
      <c r="AJ401" s="72">
        <v>1</v>
      </c>
      <c r="AK401" s="72" t="s">
        <v>9090</v>
      </c>
      <c r="AL401" s="70" t="s">
        <v>9091</v>
      </c>
      <c r="AM401" s="72">
        <v>2</v>
      </c>
      <c r="AN401" s="72" t="s">
        <v>8997</v>
      </c>
    </row>
    <row r="402" spans="1:40" x14ac:dyDescent="0.15">
      <c r="A402" s="79">
        <v>401</v>
      </c>
      <c r="B402" s="72" t="s">
        <v>262</v>
      </c>
      <c r="C402" s="72" t="s">
        <v>9042</v>
      </c>
      <c r="D402" s="72">
        <v>56</v>
      </c>
      <c r="E402" s="72">
        <v>10.3</v>
      </c>
      <c r="F402" s="72" t="s">
        <v>1600</v>
      </c>
      <c r="G402" s="72" t="s">
        <v>4</v>
      </c>
      <c r="H402" s="72" t="s">
        <v>5</v>
      </c>
      <c r="I402" s="79">
        <v>4520</v>
      </c>
      <c r="J402" s="79">
        <v>4000</v>
      </c>
      <c r="K402" s="79">
        <f t="shared" si="39"/>
        <v>4260</v>
      </c>
      <c r="L402" s="79"/>
      <c r="M402" s="72"/>
      <c r="N402" s="79" t="s">
        <v>9333</v>
      </c>
      <c r="O402" s="72" t="s">
        <v>9089</v>
      </c>
      <c r="P402" s="81" t="s">
        <v>5792</v>
      </c>
      <c r="Q402" s="72" t="s">
        <v>9003</v>
      </c>
      <c r="R402" s="72" t="s">
        <v>2442</v>
      </c>
      <c r="S402" s="72">
        <v>3.95</v>
      </c>
      <c r="T402" s="72" t="s">
        <v>5505</v>
      </c>
      <c r="U402" s="72"/>
      <c r="V402" s="72"/>
      <c r="W402" s="72" t="s">
        <v>8992</v>
      </c>
      <c r="X402" s="72" t="s">
        <v>8992</v>
      </c>
      <c r="Y402" s="78">
        <v>-16.3</v>
      </c>
      <c r="Z402" s="78">
        <v>12.7</v>
      </c>
      <c r="AA402" s="72"/>
      <c r="AB402" s="72"/>
      <c r="AC402" s="72"/>
      <c r="AD402" s="72"/>
      <c r="AE402" s="78">
        <v>3.26</v>
      </c>
      <c r="AF402" s="72"/>
      <c r="AG402" s="72"/>
      <c r="AH402" s="72" t="s">
        <v>8992</v>
      </c>
      <c r="AI402" s="72">
        <v>1</v>
      </c>
      <c r="AJ402" s="72"/>
      <c r="AK402" s="72" t="s">
        <v>9090</v>
      </c>
      <c r="AL402" s="70" t="s">
        <v>9091</v>
      </c>
      <c r="AM402" s="72">
        <v>2</v>
      </c>
      <c r="AN402" s="72" t="s">
        <v>8997</v>
      </c>
    </row>
    <row r="403" spans="1:40" x14ac:dyDescent="0.15">
      <c r="A403" s="79">
        <v>402</v>
      </c>
      <c r="B403" s="72" t="s">
        <v>272</v>
      </c>
      <c r="C403" s="72" t="s">
        <v>2446</v>
      </c>
      <c r="D403" s="72">
        <v>57.070072688706901</v>
      </c>
      <c r="E403" s="72">
        <v>9.5905857863581705</v>
      </c>
      <c r="F403" s="72" t="s">
        <v>1600</v>
      </c>
      <c r="G403" s="72" t="s">
        <v>9629</v>
      </c>
      <c r="H403" s="72"/>
      <c r="I403" s="79"/>
      <c r="J403" s="79"/>
      <c r="K403" s="79" t="e">
        <f t="shared" si="39"/>
        <v>#NUM!</v>
      </c>
      <c r="L403" s="79"/>
      <c r="M403" s="72"/>
      <c r="N403" s="79" t="s">
        <v>9630</v>
      </c>
      <c r="O403" s="72" t="s">
        <v>9089</v>
      </c>
      <c r="P403" s="81" t="s">
        <v>5792</v>
      </c>
      <c r="Q403" s="72" t="s">
        <v>9003</v>
      </c>
      <c r="R403" s="72" t="s">
        <v>2442</v>
      </c>
      <c r="S403" s="72">
        <v>3.95</v>
      </c>
      <c r="T403" s="72" t="s">
        <v>479</v>
      </c>
      <c r="U403" s="72"/>
      <c r="V403" s="72"/>
      <c r="W403" s="72" t="s">
        <v>8992</v>
      </c>
      <c r="X403" s="72" t="s">
        <v>8992</v>
      </c>
      <c r="Y403" s="78">
        <v>-11.7</v>
      </c>
      <c r="Z403" s="78">
        <v>17.5</v>
      </c>
      <c r="AA403" s="72"/>
      <c r="AB403" s="72"/>
      <c r="AC403" s="72"/>
      <c r="AD403" s="72"/>
      <c r="AE403" s="78">
        <v>3.2</v>
      </c>
      <c r="AF403" s="72"/>
      <c r="AG403" s="72"/>
      <c r="AH403" s="78">
        <v>4.3</v>
      </c>
      <c r="AI403" s="72">
        <v>1</v>
      </c>
      <c r="AJ403" s="72"/>
      <c r="AK403" s="72" t="s">
        <v>704</v>
      </c>
      <c r="AL403" s="72" t="s">
        <v>9631</v>
      </c>
      <c r="AM403" s="72">
        <v>2</v>
      </c>
      <c r="AN403" s="72" t="s">
        <v>8997</v>
      </c>
    </row>
    <row r="404" spans="1:40" x14ac:dyDescent="0.15">
      <c r="A404" s="79">
        <v>403</v>
      </c>
      <c r="B404" s="72" t="s">
        <v>272</v>
      </c>
      <c r="C404" s="72" t="s">
        <v>2446</v>
      </c>
      <c r="D404" s="72">
        <v>57.070072688706901</v>
      </c>
      <c r="E404" s="72">
        <v>9.5905857863581705</v>
      </c>
      <c r="F404" s="72" t="s">
        <v>1600</v>
      </c>
      <c r="G404" s="72" t="s">
        <v>9629</v>
      </c>
      <c r="H404" s="72"/>
      <c r="I404" s="79"/>
      <c r="J404" s="79"/>
      <c r="K404" s="79" t="e">
        <f t="shared" si="39"/>
        <v>#NUM!</v>
      </c>
      <c r="L404" s="79"/>
      <c r="M404" s="72"/>
      <c r="N404" s="79" t="s">
        <v>9632</v>
      </c>
      <c r="O404" s="72" t="s">
        <v>9089</v>
      </c>
      <c r="P404" s="81" t="s">
        <v>5792</v>
      </c>
      <c r="Q404" s="72" t="s">
        <v>9003</v>
      </c>
      <c r="R404" s="72" t="s">
        <v>2442</v>
      </c>
      <c r="S404" s="72">
        <v>3.95</v>
      </c>
      <c r="T404" s="72" t="s">
        <v>5008</v>
      </c>
      <c r="U404" s="72"/>
      <c r="V404" s="72"/>
      <c r="W404" s="72" t="s">
        <v>8992</v>
      </c>
      <c r="X404" s="72" t="s">
        <v>8992</v>
      </c>
      <c r="Y404" s="78">
        <v>-8.8000000000000007</v>
      </c>
      <c r="Z404" s="78">
        <v>14.2</v>
      </c>
      <c r="AA404" s="72"/>
      <c r="AB404" s="72"/>
      <c r="AC404" s="72"/>
      <c r="AD404" s="72"/>
      <c r="AE404" s="78">
        <v>3.2</v>
      </c>
      <c r="AF404" s="72"/>
      <c r="AG404" s="72"/>
      <c r="AH404" s="78">
        <v>5.4</v>
      </c>
      <c r="AI404" s="72">
        <v>1</v>
      </c>
      <c r="AJ404" s="72"/>
      <c r="AK404" s="72" t="s">
        <v>704</v>
      </c>
      <c r="AL404" s="72" t="s">
        <v>9633</v>
      </c>
      <c r="AM404" s="72">
        <v>2</v>
      </c>
      <c r="AN404" s="72" t="s">
        <v>8997</v>
      </c>
    </row>
    <row r="405" spans="1:40" x14ac:dyDescent="0.15">
      <c r="A405" s="79">
        <v>404</v>
      </c>
      <c r="B405" s="72" t="s">
        <v>272</v>
      </c>
      <c r="C405" s="72" t="s">
        <v>2446</v>
      </c>
      <c r="D405" s="72">
        <v>57.070072688706901</v>
      </c>
      <c r="E405" s="72">
        <v>9.5905857863581705</v>
      </c>
      <c r="F405" s="72" t="s">
        <v>1600</v>
      </c>
      <c r="G405" s="72" t="s">
        <v>9629</v>
      </c>
      <c r="H405" s="72"/>
      <c r="I405" s="79"/>
      <c r="J405" s="79"/>
      <c r="K405" s="79" t="e">
        <f t="shared" si="39"/>
        <v>#NUM!</v>
      </c>
      <c r="L405" s="79"/>
      <c r="M405" s="72"/>
      <c r="N405" s="79" t="s">
        <v>9634</v>
      </c>
      <c r="O405" s="72" t="s">
        <v>9089</v>
      </c>
      <c r="P405" s="81" t="s">
        <v>5792</v>
      </c>
      <c r="Q405" s="72" t="s">
        <v>9003</v>
      </c>
      <c r="R405" s="72" t="s">
        <v>2442</v>
      </c>
      <c r="S405" s="72">
        <v>3.95</v>
      </c>
      <c r="T405" s="72" t="s">
        <v>5008</v>
      </c>
      <c r="U405" s="72"/>
      <c r="V405" s="72"/>
      <c r="W405" s="72" t="s">
        <v>8992</v>
      </c>
      <c r="X405" s="72" t="s">
        <v>8992</v>
      </c>
      <c r="Y405" s="78">
        <v>-9.6999999999999993</v>
      </c>
      <c r="Z405" s="78">
        <v>15.3</v>
      </c>
      <c r="AA405" s="72"/>
      <c r="AB405" s="72"/>
      <c r="AC405" s="72"/>
      <c r="AD405" s="72"/>
      <c r="AE405" s="78">
        <v>3.2</v>
      </c>
      <c r="AF405" s="72"/>
      <c r="AG405" s="72"/>
      <c r="AH405" s="78">
        <v>15.6</v>
      </c>
      <c r="AI405" s="72">
        <v>1</v>
      </c>
      <c r="AJ405" s="72"/>
      <c r="AK405" s="70" t="s">
        <v>1161</v>
      </c>
      <c r="AL405" s="72" t="s">
        <v>9635</v>
      </c>
      <c r="AM405" s="72">
        <v>2</v>
      </c>
      <c r="AN405" s="72" t="s">
        <v>8997</v>
      </c>
    </row>
    <row r="406" spans="1:40" x14ac:dyDescent="0.15">
      <c r="A406" s="79">
        <v>405</v>
      </c>
      <c r="B406" s="72" t="s">
        <v>273</v>
      </c>
      <c r="C406" s="72" t="s">
        <v>9561</v>
      </c>
      <c r="D406" s="72">
        <v>55.486105999999999</v>
      </c>
      <c r="E406" s="72">
        <v>12.146153999999999</v>
      </c>
      <c r="F406" s="72" t="s">
        <v>1600</v>
      </c>
      <c r="G406" s="72" t="s">
        <v>4</v>
      </c>
      <c r="H406" s="72" t="s">
        <v>5</v>
      </c>
      <c r="I406" s="79">
        <v>4450</v>
      </c>
      <c r="J406" s="79">
        <v>4000</v>
      </c>
      <c r="K406" s="79">
        <f t="shared" si="39"/>
        <v>4225</v>
      </c>
      <c r="L406" s="79"/>
      <c r="M406" s="72">
        <v>2</v>
      </c>
      <c r="N406" s="79">
        <v>9041</v>
      </c>
      <c r="O406" s="72" t="s">
        <v>9350</v>
      </c>
      <c r="P406" s="81" t="s">
        <v>9351</v>
      </c>
      <c r="Q406" s="72" t="s">
        <v>9003</v>
      </c>
      <c r="R406" s="72" t="s">
        <v>2442</v>
      </c>
      <c r="S406" s="72">
        <v>3.8</v>
      </c>
      <c r="T406" s="72" t="s">
        <v>753</v>
      </c>
      <c r="U406" s="72" t="s">
        <v>469</v>
      </c>
      <c r="V406" s="72"/>
      <c r="W406" s="72">
        <v>511.05</v>
      </c>
      <c r="X406" s="78">
        <v>51.85</v>
      </c>
      <c r="Y406" s="78">
        <v>-16.27</v>
      </c>
      <c r="Z406" s="78">
        <v>11.65</v>
      </c>
      <c r="AA406" s="78">
        <v>4.3033161729999998</v>
      </c>
      <c r="AB406" s="78">
        <v>42.02</v>
      </c>
      <c r="AC406" s="78">
        <v>14.59</v>
      </c>
      <c r="AD406" s="91">
        <v>0.483666449</v>
      </c>
      <c r="AE406" s="78">
        <f t="shared" ref="AE406:AE412" si="40">AB406/AC406*14/12</f>
        <v>3.3600639707562259</v>
      </c>
      <c r="AF406" s="91">
        <f>AB406/AD406*2.669703</f>
        <v>231.93860209228617</v>
      </c>
      <c r="AG406" s="91">
        <f>AC406/AD406*2.289262</f>
        <v>69.056542270104828</v>
      </c>
      <c r="AH406" s="78">
        <f>X406/W406*100</f>
        <v>10.145778299579296</v>
      </c>
      <c r="AI406" s="72">
        <v>1</v>
      </c>
      <c r="AJ406" s="72">
        <v>0</v>
      </c>
      <c r="AK406" s="72" t="s">
        <v>8987</v>
      </c>
      <c r="AL406" s="72" t="s">
        <v>9179</v>
      </c>
      <c r="AM406" s="72">
        <v>2</v>
      </c>
      <c r="AN406" s="72" t="s">
        <v>8997</v>
      </c>
    </row>
    <row r="407" spans="1:40" x14ac:dyDescent="0.15">
      <c r="A407" s="79">
        <v>406</v>
      </c>
      <c r="B407" s="72" t="s">
        <v>273</v>
      </c>
      <c r="C407" s="72" t="s">
        <v>9561</v>
      </c>
      <c r="D407" s="72">
        <v>55.486105999999999</v>
      </c>
      <c r="E407" s="72">
        <v>12.146153999999999</v>
      </c>
      <c r="F407" s="72" t="s">
        <v>1600</v>
      </c>
      <c r="G407" s="72" t="s">
        <v>4</v>
      </c>
      <c r="H407" s="72" t="s">
        <v>5</v>
      </c>
      <c r="I407" s="79">
        <v>4450</v>
      </c>
      <c r="J407" s="79">
        <v>4000</v>
      </c>
      <c r="K407" s="79">
        <f t="shared" si="39"/>
        <v>4225</v>
      </c>
      <c r="L407" s="79"/>
      <c r="M407" s="72">
        <v>2</v>
      </c>
      <c r="N407" s="79">
        <v>9042</v>
      </c>
      <c r="O407" s="72" t="s">
        <v>9350</v>
      </c>
      <c r="P407" s="81" t="s">
        <v>9351</v>
      </c>
      <c r="Q407" s="72" t="s">
        <v>9003</v>
      </c>
      <c r="R407" s="72" t="s">
        <v>2442</v>
      </c>
      <c r="S407" s="72">
        <v>3.8</v>
      </c>
      <c r="T407" s="72" t="s">
        <v>753</v>
      </c>
      <c r="U407" s="72" t="s">
        <v>469</v>
      </c>
      <c r="V407" s="72"/>
      <c r="W407" s="72">
        <v>513.25</v>
      </c>
      <c r="X407" s="78">
        <v>67.430000000000007</v>
      </c>
      <c r="Y407" s="78">
        <v>-15.75</v>
      </c>
      <c r="Z407" s="78">
        <v>13.8</v>
      </c>
      <c r="AA407" s="78">
        <v>6.4729406410000001</v>
      </c>
      <c r="AB407" s="78">
        <v>43.5</v>
      </c>
      <c r="AC407" s="78">
        <v>15.04</v>
      </c>
      <c r="AD407" s="91">
        <v>0.49363945100000001</v>
      </c>
      <c r="AE407" s="78">
        <f t="shared" si="40"/>
        <v>3.3743351063829792</v>
      </c>
      <c r="AF407" s="91">
        <f>AB407/AD407*2.669703</f>
        <v>235.25688691360287</v>
      </c>
      <c r="AG407" s="91">
        <f>AC407/AD407*2.289262</f>
        <v>69.748275609357648</v>
      </c>
      <c r="AH407" s="78">
        <f>X407/W407*100</f>
        <v>13.137847053093035</v>
      </c>
      <c r="AI407" s="72">
        <v>1</v>
      </c>
      <c r="AJ407" s="72">
        <v>0</v>
      </c>
      <c r="AK407" s="72" t="s">
        <v>8987</v>
      </c>
      <c r="AL407" s="72" t="s">
        <v>9179</v>
      </c>
      <c r="AM407" s="72">
        <v>2</v>
      </c>
      <c r="AN407" s="72" t="s">
        <v>8997</v>
      </c>
    </row>
    <row r="408" spans="1:40" x14ac:dyDescent="0.15">
      <c r="A408" s="79">
        <v>407</v>
      </c>
      <c r="B408" s="72" t="s">
        <v>294</v>
      </c>
      <c r="C408" s="72" t="s">
        <v>9009</v>
      </c>
      <c r="D408" s="72">
        <v>55.550905</v>
      </c>
      <c r="E408" s="72">
        <v>11.627447</v>
      </c>
      <c r="F408" s="72" t="s">
        <v>1568</v>
      </c>
      <c r="G408" s="72" t="s">
        <v>11</v>
      </c>
      <c r="H408" s="72" t="s">
        <v>12</v>
      </c>
      <c r="I408" s="79">
        <v>3990</v>
      </c>
      <c r="J408" s="79">
        <v>3340</v>
      </c>
      <c r="K408" s="79">
        <f t="shared" si="39"/>
        <v>3665</v>
      </c>
      <c r="L408" s="72"/>
      <c r="M408" s="79"/>
      <c r="N408" s="79">
        <v>367</v>
      </c>
      <c r="O408" s="72" t="s">
        <v>9525</v>
      </c>
      <c r="P408" s="81" t="s">
        <v>9526</v>
      </c>
      <c r="Q408" s="72" t="s">
        <v>2434</v>
      </c>
      <c r="R408" s="72" t="s">
        <v>9318</v>
      </c>
      <c r="S408" s="72">
        <v>4.0999999999999996</v>
      </c>
      <c r="T408" s="72" t="s">
        <v>9343</v>
      </c>
      <c r="U408" s="72"/>
      <c r="V408" s="72"/>
      <c r="W408" s="72">
        <v>248.8</v>
      </c>
      <c r="X408" s="78">
        <v>4.9000000000000004</v>
      </c>
      <c r="Y408" s="78">
        <v>-20.350000000000001</v>
      </c>
      <c r="Z408" s="78">
        <v>8.58</v>
      </c>
      <c r="AA408" s="72"/>
      <c r="AB408" s="78">
        <v>42.82</v>
      </c>
      <c r="AC408" s="78">
        <v>14.68</v>
      </c>
      <c r="AD408" s="72"/>
      <c r="AE408" s="78">
        <f t="shared" si="40"/>
        <v>3.4030426884650318</v>
      </c>
      <c r="AF408" s="72"/>
      <c r="AG408" s="72"/>
      <c r="AH408" s="78">
        <f>X408/W408*100</f>
        <v>1.969453376205788</v>
      </c>
      <c r="AI408" s="72">
        <v>1</v>
      </c>
      <c r="AJ408" s="72"/>
      <c r="AK408" s="72" t="s">
        <v>9320</v>
      </c>
      <c r="AL408" s="72"/>
      <c r="AM408" s="72">
        <v>1</v>
      </c>
      <c r="AN408" s="79" t="s">
        <v>8989</v>
      </c>
    </row>
    <row r="409" spans="1:40" x14ac:dyDescent="0.15">
      <c r="A409" s="79">
        <v>408</v>
      </c>
      <c r="B409" s="72" t="s">
        <v>298</v>
      </c>
      <c r="C409" s="72" t="s">
        <v>320</v>
      </c>
      <c r="D409" s="72">
        <v>55.914538999999998</v>
      </c>
      <c r="E409" s="72">
        <v>11.091321000000001</v>
      </c>
      <c r="F409" s="72" t="s">
        <v>1600</v>
      </c>
      <c r="G409" s="72" t="s">
        <v>4</v>
      </c>
      <c r="H409" s="72" t="s">
        <v>5</v>
      </c>
      <c r="I409" s="79">
        <v>4370</v>
      </c>
      <c r="J409" s="79">
        <v>4170</v>
      </c>
      <c r="K409" s="79">
        <f t="shared" si="39"/>
        <v>4270</v>
      </c>
      <c r="L409" s="79" t="s">
        <v>9334</v>
      </c>
      <c r="M409" s="72"/>
      <c r="N409" s="79" t="s">
        <v>5780</v>
      </c>
      <c r="O409" s="72" t="s">
        <v>9335</v>
      </c>
      <c r="P409" s="81" t="s">
        <v>5778</v>
      </c>
      <c r="Q409" s="72" t="s">
        <v>9336</v>
      </c>
      <c r="R409" s="72" t="s">
        <v>8985</v>
      </c>
      <c r="S409" s="72">
        <v>4.0999999999999996</v>
      </c>
      <c r="T409" s="72" t="s">
        <v>1373</v>
      </c>
      <c r="U409" s="72" t="s">
        <v>469</v>
      </c>
      <c r="V409" s="72"/>
      <c r="W409" s="72" t="s">
        <v>8992</v>
      </c>
      <c r="X409" s="72" t="s">
        <v>8992</v>
      </c>
      <c r="Y409" s="78">
        <v>-10.199999999999999</v>
      </c>
      <c r="Z409" s="78">
        <v>14.5</v>
      </c>
      <c r="AA409" s="72"/>
      <c r="AB409" s="78">
        <v>45.1</v>
      </c>
      <c r="AC409" s="78">
        <v>16.8</v>
      </c>
      <c r="AD409" s="72"/>
      <c r="AE409" s="78">
        <f t="shared" si="40"/>
        <v>3.1319444444444442</v>
      </c>
      <c r="AF409" s="72"/>
      <c r="AG409" s="72"/>
      <c r="AH409" s="78">
        <v>9.4</v>
      </c>
      <c r="AI409" s="72">
        <v>1</v>
      </c>
      <c r="AJ409" s="72"/>
      <c r="AK409" s="72" t="s">
        <v>2574</v>
      </c>
      <c r="AL409" s="72" t="s">
        <v>9337</v>
      </c>
      <c r="AM409" s="72">
        <v>2</v>
      </c>
      <c r="AN409" s="72" t="s">
        <v>8997</v>
      </c>
    </row>
    <row r="410" spans="1:40" x14ac:dyDescent="0.15">
      <c r="A410" s="79">
        <v>409</v>
      </c>
      <c r="B410" s="72" t="s">
        <v>298</v>
      </c>
      <c r="C410" s="72" t="s">
        <v>320</v>
      </c>
      <c r="D410" s="72">
        <v>55.914538999999998</v>
      </c>
      <c r="E410" s="72">
        <v>11.091321000000001</v>
      </c>
      <c r="F410" s="72" t="s">
        <v>1600</v>
      </c>
      <c r="G410" s="72" t="s">
        <v>4</v>
      </c>
      <c r="H410" s="72" t="s">
        <v>5</v>
      </c>
      <c r="I410" s="79">
        <v>4290</v>
      </c>
      <c r="J410" s="79">
        <v>4090</v>
      </c>
      <c r="K410" s="79">
        <f t="shared" si="39"/>
        <v>4190</v>
      </c>
      <c r="L410" s="79" t="s">
        <v>9334</v>
      </c>
      <c r="M410" s="72"/>
      <c r="N410" s="79" t="s">
        <v>5794</v>
      </c>
      <c r="O410" s="72" t="s">
        <v>9089</v>
      </c>
      <c r="P410" s="81" t="s">
        <v>5792</v>
      </c>
      <c r="Q410" s="72" t="s">
        <v>9003</v>
      </c>
      <c r="R410" s="72" t="s">
        <v>2442</v>
      </c>
      <c r="S410" s="72">
        <v>3.95</v>
      </c>
      <c r="T410" s="72" t="s">
        <v>9338</v>
      </c>
      <c r="U410" s="72" t="s">
        <v>481</v>
      </c>
      <c r="V410" s="72"/>
      <c r="W410" s="72" t="s">
        <v>8992</v>
      </c>
      <c r="X410" s="72" t="s">
        <v>8992</v>
      </c>
      <c r="Y410" s="78">
        <v>-13.2</v>
      </c>
      <c r="Z410" s="78">
        <v>16.2</v>
      </c>
      <c r="AA410" s="72"/>
      <c r="AB410" s="78">
        <v>25.5</v>
      </c>
      <c r="AC410" s="78">
        <v>9.3000000000000007</v>
      </c>
      <c r="AD410" s="72"/>
      <c r="AE410" s="78">
        <f t="shared" si="40"/>
        <v>3.1989247311827955</v>
      </c>
      <c r="AF410" s="72"/>
      <c r="AG410" s="72"/>
      <c r="AH410" s="78">
        <v>5</v>
      </c>
      <c r="AI410" s="72">
        <v>1</v>
      </c>
      <c r="AJ410" s="72"/>
      <c r="AK410" s="72" t="s">
        <v>2574</v>
      </c>
      <c r="AL410" s="72" t="s">
        <v>9339</v>
      </c>
      <c r="AM410" s="72">
        <v>2</v>
      </c>
      <c r="AN410" s="72" t="s">
        <v>8997</v>
      </c>
    </row>
    <row r="411" spans="1:40" x14ac:dyDescent="0.15">
      <c r="A411" s="79">
        <v>410</v>
      </c>
      <c r="B411" s="72" t="s">
        <v>300</v>
      </c>
      <c r="C411" s="72" t="s">
        <v>2576</v>
      </c>
      <c r="D411" s="72">
        <v>55.444323786360997</v>
      </c>
      <c r="E411" s="72">
        <v>9.8065654417809007</v>
      </c>
      <c r="F411" s="72" t="s">
        <v>1600</v>
      </c>
      <c r="G411" s="72" t="s">
        <v>4</v>
      </c>
      <c r="H411" s="72" t="s">
        <v>5</v>
      </c>
      <c r="I411" s="79">
        <v>5400</v>
      </c>
      <c r="J411" s="79">
        <v>4000</v>
      </c>
      <c r="K411" s="79">
        <f t="shared" si="39"/>
        <v>4700</v>
      </c>
      <c r="L411" s="79"/>
      <c r="M411" s="72"/>
      <c r="N411" s="79" t="s">
        <v>9340</v>
      </c>
      <c r="O411" s="72" t="s">
        <v>9341</v>
      </c>
      <c r="P411" s="81" t="s">
        <v>9342</v>
      </c>
      <c r="Q411" s="72" t="s">
        <v>8995</v>
      </c>
      <c r="R411" s="72" t="s">
        <v>2442</v>
      </c>
      <c r="S411" s="72">
        <v>4.21</v>
      </c>
      <c r="T411" s="72" t="s">
        <v>9343</v>
      </c>
      <c r="U411" s="72"/>
      <c r="V411" s="79"/>
      <c r="W411" s="72">
        <v>489.5</v>
      </c>
      <c r="X411" s="78">
        <v>25.2</v>
      </c>
      <c r="Y411" s="78">
        <v>-13.4</v>
      </c>
      <c r="Z411" s="78">
        <v>15.4</v>
      </c>
      <c r="AA411" s="72"/>
      <c r="AB411" s="78">
        <v>43.2</v>
      </c>
      <c r="AC411" s="78">
        <v>16</v>
      </c>
      <c r="AD411" s="72"/>
      <c r="AE411" s="78">
        <f t="shared" si="40"/>
        <v>3.1500000000000004</v>
      </c>
      <c r="AF411" s="72"/>
      <c r="AG411" s="72"/>
      <c r="AH411" s="78">
        <f t="shared" ref="AH411:AH418" si="41">X411/W411*100</f>
        <v>5.1481103166496425</v>
      </c>
      <c r="AI411" s="72">
        <v>1</v>
      </c>
      <c r="AJ411" s="72"/>
      <c r="AK411" s="72" t="s">
        <v>8987</v>
      </c>
      <c r="AL411" s="72" t="s">
        <v>9159</v>
      </c>
      <c r="AM411" s="72">
        <v>2</v>
      </c>
      <c r="AN411" s="72" t="s">
        <v>8997</v>
      </c>
    </row>
    <row r="412" spans="1:40" x14ac:dyDescent="0.15">
      <c r="A412" s="79">
        <v>411</v>
      </c>
      <c r="B412" s="72" t="s">
        <v>300</v>
      </c>
      <c r="C412" s="72" t="s">
        <v>2576</v>
      </c>
      <c r="D412" s="72">
        <v>55.444323786360997</v>
      </c>
      <c r="E412" s="72">
        <v>9.8065654417809007</v>
      </c>
      <c r="F412" s="72" t="s">
        <v>1600</v>
      </c>
      <c r="G412" s="72" t="s">
        <v>4</v>
      </c>
      <c r="H412" s="72" t="s">
        <v>5</v>
      </c>
      <c r="I412" s="79">
        <v>5400</v>
      </c>
      <c r="J412" s="79">
        <v>4000</v>
      </c>
      <c r="K412" s="79">
        <f t="shared" si="39"/>
        <v>4700</v>
      </c>
      <c r="L412" s="79"/>
      <c r="M412" s="72"/>
      <c r="N412" s="79" t="s">
        <v>9344</v>
      </c>
      <c r="O412" s="72" t="s">
        <v>9335</v>
      </c>
      <c r="P412" s="81" t="s">
        <v>5778</v>
      </c>
      <c r="Q412" s="72" t="s">
        <v>9336</v>
      </c>
      <c r="R412" s="72" t="s">
        <v>8985</v>
      </c>
      <c r="S412" s="72">
        <v>4.0999999999999996</v>
      </c>
      <c r="T412" s="72" t="s">
        <v>9343</v>
      </c>
      <c r="U412" s="72"/>
      <c r="V412" s="79"/>
      <c r="W412" s="72">
        <v>739.2</v>
      </c>
      <c r="X412" s="78">
        <v>30.38</v>
      </c>
      <c r="Y412" s="78">
        <v>-15.9</v>
      </c>
      <c r="Z412" s="78">
        <v>11.7</v>
      </c>
      <c r="AA412" s="72"/>
      <c r="AB412" s="78">
        <v>39.700000000000003</v>
      </c>
      <c r="AC412" s="78">
        <v>14.3</v>
      </c>
      <c r="AD412" s="72"/>
      <c r="AE412" s="78">
        <f t="shared" si="40"/>
        <v>3.2389277389277389</v>
      </c>
      <c r="AF412" s="72"/>
      <c r="AG412" s="72"/>
      <c r="AH412" s="78">
        <f t="shared" si="41"/>
        <v>4.1098484848484844</v>
      </c>
      <c r="AI412" s="72">
        <v>1</v>
      </c>
      <c r="AJ412" s="72"/>
      <c r="AK412" s="72" t="s">
        <v>8987</v>
      </c>
      <c r="AL412" s="72" t="s">
        <v>9159</v>
      </c>
      <c r="AM412" s="72">
        <v>2</v>
      </c>
      <c r="AN412" s="72" t="s">
        <v>8997</v>
      </c>
    </row>
    <row r="413" spans="1:40" x14ac:dyDescent="0.15">
      <c r="A413" s="79">
        <v>412</v>
      </c>
      <c r="B413" s="72" t="s">
        <v>300</v>
      </c>
      <c r="C413" s="72" t="s">
        <v>2576</v>
      </c>
      <c r="D413" s="72">
        <v>55.444323786360997</v>
      </c>
      <c r="E413" s="72">
        <v>9.8065654417809007</v>
      </c>
      <c r="F413" s="72" t="s">
        <v>1600</v>
      </c>
      <c r="G413" s="72" t="s">
        <v>4</v>
      </c>
      <c r="H413" s="72" t="s">
        <v>5</v>
      </c>
      <c r="I413" s="79">
        <v>5400</v>
      </c>
      <c r="J413" s="79">
        <v>4000</v>
      </c>
      <c r="K413" s="79">
        <f t="shared" si="39"/>
        <v>4700</v>
      </c>
      <c r="L413" s="79"/>
      <c r="M413" s="72"/>
      <c r="N413" s="79" t="s">
        <v>9345</v>
      </c>
      <c r="O413" s="72" t="s">
        <v>9286</v>
      </c>
      <c r="P413" s="81" t="s">
        <v>9287</v>
      </c>
      <c r="Q413" s="72" t="s">
        <v>8995</v>
      </c>
      <c r="R413" s="72" t="s">
        <v>8985</v>
      </c>
      <c r="S413" s="72">
        <v>4.21</v>
      </c>
      <c r="T413" s="72" t="s">
        <v>9343</v>
      </c>
      <c r="U413" s="72"/>
      <c r="V413" s="72"/>
      <c r="W413" s="72">
        <v>188.81</v>
      </c>
      <c r="X413" s="78">
        <v>0.7</v>
      </c>
      <c r="Y413" s="72" t="s">
        <v>9013</v>
      </c>
      <c r="Z413" s="78"/>
      <c r="AA413" s="72"/>
      <c r="AB413" s="72"/>
      <c r="AC413" s="72"/>
      <c r="AD413" s="72"/>
      <c r="AE413" s="72"/>
      <c r="AF413" s="72"/>
      <c r="AG413" s="72"/>
      <c r="AH413" s="78">
        <f t="shared" si="41"/>
        <v>0.37074307504899101</v>
      </c>
      <c r="AI413" s="72"/>
      <c r="AJ413" s="72"/>
      <c r="AK413" s="72" t="s">
        <v>8987</v>
      </c>
      <c r="AL413" s="72" t="s">
        <v>11111</v>
      </c>
      <c r="AM413" s="72">
        <v>2</v>
      </c>
      <c r="AN413" s="72" t="s">
        <v>8997</v>
      </c>
    </row>
    <row r="414" spans="1:40" x14ac:dyDescent="0.15">
      <c r="A414" s="79">
        <v>413</v>
      </c>
      <c r="B414" s="72" t="s">
        <v>300</v>
      </c>
      <c r="C414" s="72" t="s">
        <v>2576</v>
      </c>
      <c r="D414" s="72">
        <v>55.444323786360997</v>
      </c>
      <c r="E414" s="72">
        <v>9.8065654417809007</v>
      </c>
      <c r="F414" s="72" t="s">
        <v>1600</v>
      </c>
      <c r="G414" s="72" t="s">
        <v>4</v>
      </c>
      <c r="H414" s="72" t="s">
        <v>5</v>
      </c>
      <c r="I414" s="79">
        <v>5400</v>
      </c>
      <c r="J414" s="79">
        <v>4000</v>
      </c>
      <c r="K414" s="79">
        <f t="shared" si="39"/>
        <v>4700</v>
      </c>
      <c r="L414" s="79"/>
      <c r="M414" s="72"/>
      <c r="N414" s="79" t="s">
        <v>9346</v>
      </c>
      <c r="O414" s="72" t="s">
        <v>9286</v>
      </c>
      <c r="P414" s="81" t="s">
        <v>9287</v>
      </c>
      <c r="Q414" s="72" t="s">
        <v>8995</v>
      </c>
      <c r="R414" s="72" t="s">
        <v>8985</v>
      </c>
      <c r="S414" s="72">
        <v>4.21</v>
      </c>
      <c r="T414" s="72" t="s">
        <v>9343</v>
      </c>
      <c r="U414" s="72"/>
      <c r="V414" s="79"/>
      <c r="W414" s="72">
        <v>636.29999999999995</v>
      </c>
      <c r="X414" s="78">
        <v>5.33</v>
      </c>
      <c r="Y414" s="78">
        <v>-11.9</v>
      </c>
      <c r="Z414" s="78">
        <v>16.2</v>
      </c>
      <c r="AA414" s="72"/>
      <c r="AB414" s="78">
        <v>27.05</v>
      </c>
      <c r="AC414" s="78">
        <v>9.65</v>
      </c>
      <c r="AD414" s="72"/>
      <c r="AE414" s="78">
        <f t="shared" ref="AE414:AE435" si="42">AB414/AC414*14/12</f>
        <v>3.2702936096718482</v>
      </c>
      <c r="AF414" s="72"/>
      <c r="AG414" s="72"/>
      <c r="AH414" s="78">
        <f t="shared" si="41"/>
        <v>0.83765519409083766</v>
      </c>
      <c r="AI414" s="72">
        <v>1</v>
      </c>
      <c r="AJ414" s="72"/>
      <c r="AK414" s="72" t="s">
        <v>8987</v>
      </c>
      <c r="AL414" s="72" t="s">
        <v>9347</v>
      </c>
      <c r="AM414" s="72">
        <v>2</v>
      </c>
      <c r="AN414" s="72" t="s">
        <v>8997</v>
      </c>
    </row>
    <row r="415" spans="1:40" x14ac:dyDescent="0.15">
      <c r="A415" s="79">
        <v>414</v>
      </c>
      <c r="B415" s="72" t="s">
        <v>300</v>
      </c>
      <c r="C415" s="72" t="s">
        <v>2576</v>
      </c>
      <c r="D415" s="72">
        <v>55.444323786360997</v>
      </c>
      <c r="E415" s="72">
        <v>9.8065654417809007</v>
      </c>
      <c r="F415" s="72" t="s">
        <v>1600</v>
      </c>
      <c r="G415" s="72" t="s">
        <v>4</v>
      </c>
      <c r="H415" s="72" t="s">
        <v>5</v>
      </c>
      <c r="I415" s="79">
        <v>5400</v>
      </c>
      <c r="J415" s="79">
        <v>4000</v>
      </c>
      <c r="K415" s="79">
        <f t="shared" si="39"/>
        <v>4700</v>
      </c>
      <c r="L415" s="79"/>
      <c r="M415" s="72"/>
      <c r="N415" s="79" t="s">
        <v>9348</v>
      </c>
      <c r="O415" s="72" t="s">
        <v>9089</v>
      </c>
      <c r="P415" s="81" t="s">
        <v>5792</v>
      </c>
      <c r="Q415" s="72" t="s">
        <v>9003</v>
      </c>
      <c r="R415" s="72" t="s">
        <v>2442</v>
      </c>
      <c r="S415" s="72">
        <v>3.95</v>
      </c>
      <c r="T415" s="72" t="s">
        <v>753</v>
      </c>
      <c r="U415" s="72"/>
      <c r="V415" s="79"/>
      <c r="W415" s="72">
        <v>266.3</v>
      </c>
      <c r="X415" s="78">
        <v>13.47</v>
      </c>
      <c r="Y415" s="78">
        <v>-15.3</v>
      </c>
      <c r="Z415" s="78">
        <v>13.5</v>
      </c>
      <c r="AA415" s="72"/>
      <c r="AB415" s="78">
        <v>44.4</v>
      </c>
      <c r="AC415" s="78">
        <v>16.3</v>
      </c>
      <c r="AD415" s="72"/>
      <c r="AE415" s="78">
        <f t="shared" si="42"/>
        <v>3.1779141104294477</v>
      </c>
      <c r="AF415" s="72"/>
      <c r="AG415" s="72"/>
      <c r="AH415" s="78">
        <f t="shared" si="41"/>
        <v>5.0582050319188889</v>
      </c>
      <c r="AI415" s="72">
        <v>1</v>
      </c>
      <c r="AJ415" s="72"/>
      <c r="AK415" s="72" t="s">
        <v>8987</v>
      </c>
      <c r="AL415" s="72" t="s">
        <v>9159</v>
      </c>
      <c r="AM415" s="72">
        <v>2</v>
      </c>
      <c r="AN415" s="72" t="s">
        <v>8997</v>
      </c>
    </row>
    <row r="416" spans="1:40" x14ac:dyDescent="0.15">
      <c r="A416" s="79">
        <v>415</v>
      </c>
      <c r="B416" s="72" t="s">
        <v>300</v>
      </c>
      <c r="C416" s="72" t="s">
        <v>2576</v>
      </c>
      <c r="D416" s="72">
        <v>55.444323786360997</v>
      </c>
      <c r="E416" s="72">
        <v>9.8065654417809007</v>
      </c>
      <c r="F416" s="72" t="s">
        <v>1600</v>
      </c>
      <c r="G416" s="72" t="s">
        <v>4</v>
      </c>
      <c r="H416" s="72" t="s">
        <v>5</v>
      </c>
      <c r="I416" s="79">
        <v>5400</v>
      </c>
      <c r="J416" s="79">
        <v>4000</v>
      </c>
      <c r="K416" s="79">
        <f t="shared" si="39"/>
        <v>4700</v>
      </c>
      <c r="L416" s="79"/>
      <c r="M416" s="72"/>
      <c r="N416" s="79" t="s">
        <v>9349</v>
      </c>
      <c r="O416" s="72" t="s">
        <v>9350</v>
      </c>
      <c r="P416" s="81" t="s">
        <v>9351</v>
      </c>
      <c r="Q416" s="72" t="s">
        <v>9003</v>
      </c>
      <c r="R416" s="72" t="s">
        <v>2442</v>
      </c>
      <c r="S416" s="72">
        <v>3.8</v>
      </c>
      <c r="T416" s="72" t="s">
        <v>9352</v>
      </c>
      <c r="U416" s="72"/>
      <c r="V416" s="79"/>
      <c r="W416" s="72">
        <v>4464.7</v>
      </c>
      <c r="X416" s="78">
        <v>34.96</v>
      </c>
      <c r="Y416" s="78">
        <v>-16.5</v>
      </c>
      <c r="Z416" s="78">
        <v>14.1</v>
      </c>
      <c r="AA416" s="72"/>
      <c r="AB416" s="78">
        <v>43.5</v>
      </c>
      <c r="AC416" s="78">
        <v>15.9</v>
      </c>
      <c r="AD416" s="72"/>
      <c r="AE416" s="78">
        <f t="shared" si="42"/>
        <v>3.1918238993710695</v>
      </c>
      <c r="AF416" s="72"/>
      <c r="AG416" s="72"/>
      <c r="AH416" s="78">
        <f t="shared" si="41"/>
        <v>0.7830313346921407</v>
      </c>
      <c r="AI416" s="72">
        <v>1</v>
      </c>
      <c r="AJ416" s="72"/>
      <c r="AK416" s="72" t="s">
        <v>8987</v>
      </c>
      <c r="AL416" s="72" t="s">
        <v>9159</v>
      </c>
      <c r="AM416" s="72">
        <v>2</v>
      </c>
      <c r="AN416" s="72" t="s">
        <v>8997</v>
      </c>
    </row>
    <row r="417" spans="1:40" x14ac:dyDescent="0.15">
      <c r="A417" s="79">
        <v>416</v>
      </c>
      <c r="B417" s="72" t="s">
        <v>300</v>
      </c>
      <c r="C417" s="72" t="s">
        <v>2576</v>
      </c>
      <c r="D417" s="72">
        <v>55.444323786360997</v>
      </c>
      <c r="E417" s="72">
        <v>9.8065654417809007</v>
      </c>
      <c r="F417" s="72" t="s">
        <v>1600</v>
      </c>
      <c r="G417" s="72" t="s">
        <v>4</v>
      </c>
      <c r="H417" s="72" t="s">
        <v>5</v>
      </c>
      <c r="I417" s="79">
        <v>5400</v>
      </c>
      <c r="J417" s="79">
        <v>4000</v>
      </c>
      <c r="K417" s="79">
        <f t="shared" si="39"/>
        <v>4700</v>
      </c>
      <c r="L417" s="79"/>
      <c r="M417" s="72"/>
      <c r="N417" s="79" t="s">
        <v>9353</v>
      </c>
      <c r="O417" s="72" t="s">
        <v>9001</v>
      </c>
      <c r="P417" s="83" t="s">
        <v>9002</v>
      </c>
      <c r="Q417" s="72" t="s">
        <v>9003</v>
      </c>
      <c r="R417" s="72" t="s">
        <v>9004</v>
      </c>
      <c r="S417" s="72">
        <v>3.8</v>
      </c>
      <c r="T417" s="72" t="s">
        <v>9354</v>
      </c>
      <c r="U417" s="72"/>
      <c r="V417" s="79"/>
      <c r="W417" s="72">
        <v>646.20000000000005</v>
      </c>
      <c r="X417" s="78">
        <v>45.33</v>
      </c>
      <c r="Y417" s="78">
        <v>-16.5</v>
      </c>
      <c r="Z417" s="78">
        <v>11.8</v>
      </c>
      <c r="AA417" s="72"/>
      <c r="AB417" s="78">
        <v>44</v>
      </c>
      <c r="AC417" s="78">
        <v>16.399999999999999</v>
      </c>
      <c r="AD417" s="72"/>
      <c r="AE417" s="78">
        <f t="shared" si="42"/>
        <v>3.1300813008130084</v>
      </c>
      <c r="AF417" s="72"/>
      <c r="AG417" s="72"/>
      <c r="AH417" s="78">
        <f t="shared" si="41"/>
        <v>7.014856081708448</v>
      </c>
      <c r="AI417" s="72">
        <v>1</v>
      </c>
      <c r="AJ417" s="72"/>
      <c r="AK417" s="72" t="s">
        <v>8987</v>
      </c>
      <c r="AL417" s="72" t="s">
        <v>9159</v>
      </c>
      <c r="AM417" s="72">
        <v>2</v>
      </c>
      <c r="AN417" s="72" t="s">
        <v>8997</v>
      </c>
    </row>
    <row r="418" spans="1:40" x14ac:dyDescent="0.15">
      <c r="A418" s="79">
        <v>417</v>
      </c>
      <c r="B418" s="72" t="s">
        <v>300</v>
      </c>
      <c r="C418" s="72" t="s">
        <v>2576</v>
      </c>
      <c r="D418" s="72">
        <v>55.444323786360997</v>
      </c>
      <c r="E418" s="72">
        <v>9.8065654417809007</v>
      </c>
      <c r="F418" s="72" t="s">
        <v>1600</v>
      </c>
      <c r="G418" s="72" t="s">
        <v>4</v>
      </c>
      <c r="H418" s="72" t="s">
        <v>5</v>
      </c>
      <c r="I418" s="79">
        <v>5400</v>
      </c>
      <c r="J418" s="79">
        <v>4000</v>
      </c>
      <c r="K418" s="79">
        <f t="shared" si="39"/>
        <v>4700</v>
      </c>
      <c r="L418" s="79"/>
      <c r="M418" s="72"/>
      <c r="N418" s="79" t="s">
        <v>9355</v>
      </c>
      <c r="O418" s="72" t="s">
        <v>9356</v>
      </c>
      <c r="P418" s="81" t="s">
        <v>9357</v>
      </c>
      <c r="Q418" s="72" t="s">
        <v>9358</v>
      </c>
      <c r="R418" s="72" t="s">
        <v>2442</v>
      </c>
      <c r="S418" s="72">
        <v>4.4000000000000004</v>
      </c>
      <c r="T418" s="72" t="s">
        <v>9343</v>
      </c>
      <c r="U418" s="72"/>
      <c r="V418" s="79"/>
      <c r="W418" s="72">
        <v>839.7</v>
      </c>
      <c r="X418" s="78">
        <v>70.67</v>
      </c>
      <c r="Y418" s="78">
        <v>-13.3</v>
      </c>
      <c r="Z418" s="78">
        <v>6.8</v>
      </c>
      <c r="AA418" s="72"/>
      <c r="AB418" s="78">
        <v>43</v>
      </c>
      <c r="AC418" s="78">
        <v>15.4</v>
      </c>
      <c r="AD418" s="72"/>
      <c r="AE418" s="78">
        <f t="shared" si="42"/>
        <v>3.2575757575757578</v>
      </c>
      <c r="AF418" s="72"/>
      <c r="AG418" s="72"/>
      <c r="AH418" s="78">
        <f t="shared" si="41"/>
        <v>8.4161009884482549</v>
      </c>
      <c r="AI418" s="72">
        <v>1</v>
      </c>
      <c r="AJ418" s="72"/>
      <c r="AK418" s="72" t="s">
        <v>8987</v>
      </c>
      <c r="AL418" s="72" t="s">
        <v>9159</v>
      </c>
      <c r="AM418" s="72">
        <v>2</v>
      </c>
      <c r="AN418" s="72" t="s">
        <v>8997</v>
      </c>
    </row>
    <row r="419" spans="1:40" x14ac:dyDescent="0.15">
      <c r="A419" s="79">
        <v>418</v>
      </c>
      <c r="B419" s="72" t="s">
        <v>362</v>
      </c>
      <c r="C419" s="72" t="s">
        <v>9009</v>
      </c>
      <c r="D419" s="72">
        <v>55.676938999999997</v>
      </c>
      <c r="E419" s="72">
        <v>12.503212</v>
      </c>
      <c r="F419" s="72" t="s">
        <v>1568</v>
      </c>
      <c r="G419" s="72" t="s">
        <v>11</v>
      </c>
      <c r="H419" s="72" t="s">
        <v>12</v>
      </c>
      <c r="I419" s="79">
        <v>3360</v>
      </c>
      <c r="J419" s="79">
        <v>2920</v>
      </c>
      <c r="K419" s="79">
        <f t="shared" si="39"/>
        <v>3140</v>
      </c>
      <c r="L419" s="72"/>
      <c r="M419" s="79"/>
      <c r="N419" s="79" t="s">
        <v>9664</v>
      </c>
      <c r="O419" s="72" t="s">
        <v>9659</v>
      </c>
      <c r="P419" s="81" t="s">
        <v>9660</v>
      </c>
      <c r="Q419" s="72" t="s">
        <v>2432</v>
      </c>
      <c r="R419" s="72" t="s">
        <v>9318</v>
      </c>
      <c r="S419" s="72">
        <v>3.7</v>
      </c>
      <c r="T419" s="72" t="s">
        <v>9665</v>
      </c>
      <c r="U419" s="72"/>
      <c r="V419" s="72"/>
      <c r="W419" s="72" t="s">
        <v>8992</v>
      </c>
      <c r="X419" s="72" t="s">
        <v>8992</v>
      </c>
      <c r="Y419" s="78">
        <v>-25</v>
      </c>
      <c r="Z419" s="78">
        <v>5.5</v>
      </c>
      <c r="AA419" s="72"/>
      <c r="AB419" s="78">
        <v>41.2</v>
      </c>
      <c r="AC419" s="78">
        <v>14</v>
      </c>
      <c r="AD419" s="72"/>
      <c r="AE419" s="78">
        <f t="shared" si="42"/>
        <v>3.4333333333333336</v>
      </c>
      <c r="AF419" s="72"/>
      <c r="AG419" s="72"/>
      <c r="AH419" s="78">
        <v>4.0999999999999996</v>
      </c>
      <c r="AI419" s="72">
        <v>1</v>
      </c>
      <c r="AJ419" s="72"/>
      <c r="AK419" s="72" t="s">
        <v>610</v>
      </c>
      <c r="AL419" s="72"/>
      <c r="AM419" s="72">
        <v>1</v>
      </c>
      <c r="AN419" s="79" t="s">
        <v>8989</v>
      </c>
    </row>
    <row r="420" spans="1:40" x14ac:dyDescent="0.15">
      <c r="A420" s="79">
        <v>419</v>
      </c>
      <c r="B420" s="72" t="s">
        <v>362</v>
      </c>
      <c r="C420" s="72" t="s">
        <v>9009</v>
      </c>
      <c r="D420" s="72">
        <v>55.676938999999997</v>
      </c>
      <c r="E420" s="72">
        <v>12.503212</v>
      </c>
      <c r="F420" s="72" t="s">
        <v>1568</v>
      </c>
      <c r="G420" s="72" t="s">
        <v>11</v>
      </c>
      <c r="H420" s="72" t="s">
        <v>12</v>
      </c>
      <c r="I420" s="79">
        <v>3360</v>
      </c>
      <c r="J420" s="79">
        <v>2920</v>
      </c>
      <c r="K420" s="79">
        <f t="shared" si="39"/>
        <v>3140</v>
      </c>
      <c r="L420" s="72"/>
      <c r="M420" s="79"/>
      <c r="N420" s="79" t="s">
        <v>9666</v>
      </c>
      <c r="O420" s="72" t="s">
        <v>9659</v>
      </c>
      <c r="P420" s="81" t="s">
        <v>9660</v>
      </c>
      <c r="Q420" s="72" t="s">
        <v>2432</v>
      </c>
      <c r="R420" s="72" t="s">
        <v>9318</v>
      </c>
      <c r="S420" s="72">
        <v>3.7</v>
      </c>
      <c r="T420" s="72" t="s">
        <v>9667</v>
      </c>
      <c r="U420" s="72"/>
      <c r="V420" s="72"/>
      <c r="W420" s="72" t="s">
        <v>8992</v>
      </c>
      <c r="X420" s="72" t="s">
        <v>8992</v>
      </c>
      <c r="Y420" s="78">
        <v>-25.7</v>
      </c>
      <c r="Z420" s="78">
        <v>5.4</v>
      </c>
      <c r="AA420" s="72"/>
      <c r="AB420" s="78">
        <v>40.200000000000003</v>
      </c>
      <c r="AC420" s="78">
        <v>14.2</v>
      </c>
      <c r="AD420" s="72"/>
      <c r="AE420" s="78">
        <f t="shared" si="42"/>
        <v>3.3028169014084505</v>
      </c>
      <c r="AF420" s="72"/>
      <c r="AG420" s="72"/>
      <c r="AH420" s="78">
        <v>4.5</v>
      </c>
      <c r="AI420" s="72">
        <v>1</v>
      </c>
      <c r="AJ420" s="72"/>
      <c r="AK420" s="72" t="s">
        <v>610</v>
      </c>
      <c r="AL420" s="72"/>
      <c r="AM420" s="72">
        <v>1</v>
      </c>
      <c r="AN420" s="79" t="s">
        <v>8989</v>
      </c>
    </row>
    <row r="421" spans="1:40" x14ac:dyDescent="0.15">
      <c r="A421" s="79">
        <v>420</v>
      </c>
      <c r="B421" s="72" t="s">
        <v>362</v>
      </c>
      <c r="C421" s="72" t="s">
        <v>9009</v>
      </c>
      <c r="D421" s="72">
        <v>55.676938999999997</v>
      </c>
      <c r="E421" s="72">
        <v>12.503212</v>
      </c>
      <c r="F421" s="72" t="s">
        <v>1568</v>
      </c>
      <c r="G421" s="72" t="s">
        <v>11</v>
      </c>
      <c r="H421" s="72" t="s">
        <v>12</v>
      </c>
      <c r="I421" s="79">
        <v>3360</v>
      </c>
      <c r="J421" s="79">
        <v>2920</v>
      </c>
      <c r="K421" s="79">
        <f t="shared" si="39"/>
        <v>3140</v>
      </c>
      <c r="L421" s="72"/>
      <c r="M421" s="79"/>
      <c r="N421" s="79" t="s">
        <v>9668</v>
      </c>
      <c r="O421" s="72" t="s">
        <v>9659</v>
      </c>
      <c r="P421" s="81" t="s">
        <v>9660</v>
      </c>
      <c r="Q421" s="72" t="s">
        <v>2432</v>
      </c>
      <c r="R421" s="72" t="s">
        <v>9318</v>
      </c>
      <c r="S421" s="72">
        <v>3.7</v>
      </c>
      <c r="T421" s="72" t="s">
        <v>9197</v>
      </c>
      <c r="U421" s="72"/>
      <c r="V421" s="72"/>
      <c r="W421" s="72" t="s">
        <v>8992</v>
      </c>
      <c r="X421" s="72" t="s">
        <v>8992</v>
      </c>
      <c r="Y421" s="78">
        <v>-25.4</v>
      </c>
      <c r="Z421" s="78">
        <v>5.5</v>
      </c>
      <c r="AA421" s="72"/>
      <c r="AB421" s="78">
        <v>38</v>
      </c>
      <c r="AC421" s="78">
        <v>13.3</v>
      </c>
      <c r="AD421" s="72"/>
      <c r="AE421" s="78">
        <f t="shared" si="42"/>
        <v>3.3333333333333335</v>
      </c>
      <c r="AF421" s="72"/>
      <c r="AG421" s="72"/>
      <c r="AH421" s="78">
        <v>5.9</v>
      </c>
      <c r="AI421" s="72">
        <v>1</v>
      </c>
      <c r="AJ421" s="72"/>
      <c r="AK421" s="72" t="s">
        <v>610</v>
      </c>
      <c r="AL421" s="72"/>
      <c r="AM421" s="72">
        <v>1</v>
      </c>
      <c r="AN421" s="79" t="s">
        <v>8989</v>
      </c>
    </row>
    <row r="422" spans="1:40" x14ac:dyDescent="0.15">
      <c r="A422" s="79">
        <v>421</v>
      </c>
      <c r="B422" s="72" t="s">
        <v>362</v>
      </c>
      <c r="C422" s="72" t="s">
        <v>9009</v>
      </c>
      <c r="D422" s="72">
        <v>55.676938999999997</v>
      </c>
      <c r="E422" s="72">
        <v>12.503212</v>
      </c>
      <c r="F422" s="72" t="s">
        <v>1568</v>
      </c>
      <c r="G422" s="72" t="s">
        <v>11</v>
      </c>
      <c r="H422" s="72" t="s">
        <v>12</v>
      </c>
      <c r="I422" s="79">
        <v>3360</v>
      </c>
      <c r="J422" s="79">
        <v>2920</v>
      </c>
      <c r="K422" s="79">
        <f t="shared" si="39"/>
        <v>3140</v>
      </c>
      <c r="L422" s="72"/>
      <c r="M422" s="79"/>
      <c r="N422" s="79" t="s">
        <v>9669</v>
      </c>
      <c r="O422" s="72" t="s">
        <v>9659</v>
      </c>
      <c r="P422" s="81" t="s">
        <v>9660</v>
      </c>
      <c r="Q422" s="72" t="s">
        <v>2432</v>
      </c>
      <c r="R422" s="72" t="s">
        <v>9318</v>
      </c>
      <c r="S422" s="72">
        <v>3.7</v>
      </c>
      <c r="T422" s="72" t="s">
        <v>9165</v>
      </c>
      <c r="U422" s="72"/>
      <c r="V422" s="72"/>
      <c r="W422" s="72" t="s">
        <v>8992</v>
      </c>
      <c r="X422" s="72" t="s">
        <v>8992</v>
      </c>
      <c r="Y422" s="78">
        <v>-25.9</v>
      </c>
      <c r="Z422" s="78">
        <v>5.6</v>
      </c>
      <c r="AA422" s="72"/>
      <c r="AB422" s="78">
        <v>38.1</v>
      </c>
      <c r="AC422" s="78">
        <v>13.6</v>
      </c>
      <c r="AD422" s="72"/>
      <c r="AE422" s="78">
        <f t="shared" si="42"/>
        <v>3.2683823529411771</v>
      </c>
      <c r="AF422" s="72"/>
      <c r="AG422" s="72"/>
      <c r="AH422" s="78">
        <v>6.5</v>
      </c>
      <c r="AI422" s="72">
        <v>1</v>
      </c>
      <c r="AJ422" s="72"/>
      <c r="AK422" s="72" t="s">
        <v>610</v>
      </c>
      <c r="AL422" s="72"/>
      <c r="AM422" s="72">
        <v>1</v>
      </c>
      <c r="AN422" s="79" t="s">
        <v>8989</v>
      </c>
    </row>
    <row r="423" spans="1:40" x14ac:dyDescent="0.15">
      <c r="A423" s="79">
        <v>422</v>
      </c>
      <c r="B423" s="72" t="s">
        <v>362</v>
      </c>
      <c r="C423" s="72" t="s">
        <v>9009</v>
      </c>
      <c r="D423" s="72">
        <v>55.676938999999997</v>
      </c>
      <c r="E423" s="72">
        <v>12.503212</v>
      </c>
      <c r="F423" s="72" t="s">
        <v>1568</v>
      </c>
      <c r="G423" s="72" t="s">
        <v>11</v>
      </c>
      <c r="H423" s="72" t="s">
        <v>12</v>
      </c>
      <c r="I423" s="79">
        <v>3360</v>
      </c>
      <c r="J423" s="79">
        <v>2920</v>
      </c>
      <c r="K423" s="79">
        <f t="shared" si="39"/>
        <v>3140</v>
      </c>
      <c r="L423" s="72"/>
      <c r="M423" s="79"/>
      <c r="N423" s="79" t="s">
        <v>9670</v>
      </c>
      <c r="O423" s="72" t="s">
        <v>9659</v>
      </c>
      <c r="P423" s="81" t="s">
        <v>9660</v>
      </c>
      <c r="Q423" s="72" t="s">
        <v>2432</v>
      </c>
      <c r="R423" s="72" t="s">
        <v>9318</v>
      </c>
      <c r="S423" s="72">
        <v>3.7</v>
      </c>
      <c r="T423" s="72" t="s">
        <v>9254</v>
      </c>
      <c r="U423" s="72"/>
      <c r="V423" s="72"/>
      <c r="W423" s="72" t="s">
        <v>8992</v>
      </c>
      <c r="X423" s="72" t="s">
        <v>8992</v>
      </c>
      <c r="Y423" s="78">
        <v>-26.2</v>
      </c>
      <c r="Z423" s="78">
        <v>5.8</v>
      </c>
      <c r="AA423" s="72"/>
      <c r="AB423" s="78">
        <v>35.700000000000003</v>
      </c>
      <c r="AC423" s="78">
        <v>11.6</v>
      </c>
      <c r="AD423" s="72"/>
      <c r="AE423" s="78">
        <f t="shared" si="42"/>
        <v>3.5905172413793109</v>
      </c>
      <c r="AF423" s="72"/>
      <c r="AG423" s="72"/>
      <c r="AH423" s="78">
        <v>5.7</v>
      </c>
      <c r="AI423" s="72">
        <v>1</v>
      </c>
      <c r="AJ423" s="72"/>
      <c r="AK423" s="72" t="s">
        <v>610</v>
      </c>
      <c r="AL423" s="72"/>
      <c r="AM423" s="72">
        <v>1</v>
      </c>
      <c r="AN423" s="79" t="s">
        <v>8989</v>
      </c>
    </row>
    <row r="424" spans="1:40" x14ac:dyDescent="0.15">
      <c r="A424" s="79">
        <v>423</v>
      </c>
      <c r="B424" s="72" t="s">
        <v>362</v>
      </c>
      <c r="C424" s="72" t="s">
        <v>9009</v>
      </c>
      <c r="D424" s="72">
        <v>55.676938999999997</v>
      </c>
      <c r="E424" s="72">
        <v>12.503212</v>
      </c>
      <c r="F424" s="72" t="s">
        <v>1568</v>
      </c>
      <c r="G424" s="72" t="s">
        <v>11</v>
      </c>
      <c r="H424" s="72" t="s">
        <v>12</v>
      </c>
      <c r="I424" s="79">
        <v>3360</v>
      </c>
      <c r="J424" s="79">
        <v>2920</v>
      </c>
      <c r="K424" s="79">
        <f t="shared" si="39"/>
        <v>3140</v>
      </c>
      <c r="L424" s="72"/>
      <c r="M424" s="79"/>
      <c r="N424" s="79" t="s">
        <v>9671</v>
      </c>
      <c r="O424" s="72" t="s">
        <v>9659</v>
      </c>
      <c r="P424" s="81" t="s">
        <v>9660</v>
      </c>
      <c r="Q424" s="72" t="s">
        <v>2432</v>
      </c>
      <c r="R424" s="72" t="s">
        <v>9318</v>
      </c>
      <c r="S424" s="72">
        <v>3.7</v>
      </c>
      <c r="T424" s="72" t="s">
        <v>9665</v>
      </c>
      <c r="U424" s="72"/>
      <c r="V424" s="72"/>
      <c r="W424" s="72" t="s">
        <v>8992</v>
      </c>
      <c r="X424" s="72" t="s">
        <v>8992</v>
      </c>
      <c r="Y424" s="78">
        <v>-25.6</v>
      </c>
      <c r="Z424" s="78">
        <v>5</v>
      </c>
      <c r="AA424" s="72"/>
      <c r="AB424" s="78">
        <v>35.1</v>
      </c>
      <c r="AC424" s="78">
        <v>10.6</v>
      </c>
      <c r="AD424" s="72"/>
      <c r="AE424" s="91">
        <f t="shared" si="42"/>
        <v>3.8632075471698113</v>
      </c>
      <c r="AF424" s="72"/>
      <c r="AG424" s="72"/>
      <c r="AH424" s="78">
        <v>4.4000000000000004</v>
      </c>
      <c r="AI424" s="72">
        <v>0</v>
      </c>
      <c r="AJ424" s="72"/>
      <c r="AK424" s="72" t="s">
        <v>610</v>
      </c>
      <c r="AL424" s="72"/>
      <c r="AM424" s="72">
        <v>1</v>
      </c>
      <c r="AN424" s="79" t="s">
        <v>8989</v>
      </c>
    </row>
    <row r="425" spans="1:40" x14ac:dyDescent="0.15">
      <c r="A425" s="79">
        <v>424</v>
      </c>
      <c r="B425" s="72" t="s">
        <v>362</v>
      </c>
      <c r="C425" s="72" t="s">
        <v>9009</v>
      </c>
      <c r="D425" s="72">
        <v>55.676938999999997</v>
      </c>
      <c r="E425" s="72">
        <v>12.503212</v>
      </c>
      <c r="F425" s="72" t="s">
        <v>1568</v>
      </c>
      <c r="G425" s="72" t="s">
        <v>11</v>
      </c>
      <c r="H425" s="72" t="s">
        <v>12</v>
      </c>
      <c r="I425" s="79">
        <v>3360</v>
      </c>
      <c r="J425" s="79">
        <v>2920</v>
      </c>
      <c r="K425" s="79">
        <f t="shared" si="39"/>
        <v>3140</v>
      </c>
      <c r="L425" s="72"/>
      <c r="M425" s="79"/>
      <c r="N425" s="79" t="s">
        <v>9541</v>
      </c>
      <c r="O425" s="72" t="s">
        <v>9525</v>
      </c>
      <c r="P425" s="81" t="s">
        <v>9526</v>
      </c>
      <c r="Q425" s="72" t="s">
        <v>2434</v>
      </c>
      <c r="R425" s="72" t="s">
        <v>9318</v>
      </c>
      <c r="S425" s="72">
        <v>4.0999999999999996</v>
      </c>
      <c r="T425" s="72" t="s">
        <v>9165</v>
      </c>
      <c r="U425" s="72"/>
      <c r="V425" s="72"/>
      <c r="W425" s="72" t="s">
        <v>8992</v>
      </c>
      <c r="X425" s="72" t="s">
        <v>8992</v>
      </c>
      <c r="Y425" s="78">
        <v>-22.6</v>
      </c>
      <c r="Z425" s="78">
        <v>7.9</v>
      </c>
      <c r="AA425" s="72"/>
      <c r="AB425" s="78">
        <v>35.4</v>
      </c>
      <c r="AC425" s="78">
        <v>12.9</v>
      </c>
      <c r="AD425" s="72"/>
      <c r="AE425" s="78">
        <f t="shared" si="42"/>
        <v>3.2015503875968991</v>
      </c>
      <c r="AF425" s="72"/>
      <c r="AG425" s="72"/>
      <c r="AH425" s="78">
        <v>6</v>
      </c>
      <c r="AI425" s="72">
        <v>1</v>
      </c>
      <c r="AJ425" s="72"/>
      <c r="AK425" s="72" t="s">
        <v>610</v>
      </c>
      <c r="AL425" s="72"/>
      <c r="AM425" s="72">
        <v>1</v>
      </c>
      <c r="AN425" s="79" t="s">
        <v>8989</v>
      </c>
    </row>
    <row r="426" spans="1:40" x14ac:dyDescent="0.15">
      <c r="A426" s="79">
        <v>425</v>
      </c>
      <c r="B426" s="72" t="s">
        <v>362</v>
      </c>
      <c r="C426" s="72" t="s">
        <v>9009</v>
      </c>
      <c r="D426" s="72">
        <v>55.676938999999997</v>
      </c>
      <c r="E426" s="72">
        <v>12.503212</v>
      </c>
      <c r="F426" s="72" t="s">
        <v>1568</v>
      </c>
      <c r="G426" s="72" t="s">
        <v>11</v>
      </c>
      <c r="H426" s="72" t="s">
        <v>12</v>
      </c>
      <c r="I426" s="79">
        <v>3360</v>
      </c>
      <c r="J426" s="79">
        <v>2920</v>
      </c>
      <c r="K426" s="79">
        <f t="shared" si="39"/>
        <v>3140</v>
      </c>
      <c r="L426" s="72"/>
      <c r="M426" s="79"/>
      <c r="N426" s="79" t="s">
        <v>9542</v>
      </c>
      <c r="O426" s="72" t="s">
        <v>9525</v>
      </c>
      <c r="P426" s="81" t="s">
        <v>9526</v>
      </c>
      <c r="Q426" s="72" t="s">
        <v>2434</v>
      </c>
      <c r="R426" s="72" t="s">
        <v>9318</v>
      </c>
      <c r="S426" s="72">
        <v>4.0999999999999996</v>
      </c>
      <c r="T426" s="72" t="s">
        <v>9047</v>
      </c>
      <c r="U426" s="72"/>
      <c r="V426" s="72"/>
      <c r="W426" s="72" t="s">
        <v>8992</v>
      </c>
      <c r="X426" s="72" t="s">
        <v>8992</v>
      </c>
      <c r="Y426" s="78">
        <v>-25.3</v>
      </c>
      <c r="Z426" s="78">
        <v>8</v>
      </c>
      <c r="AA426" s="72"/>
      <c r="AB426" s="78">
        <v>41.8</v>
      </c>
      <c r="AC426" s="78">
        <v>15.7</v>
      </c>
      <c r="AD426" s="72"/>
      <c r="AE426" s="78">
        <f t="shared" si="42"/>
        <v>3.1061571125265388</v>
      </c>
      <c r="AF426" s="72"/>
      <c r="AG426" s="72"/>
      <c r="AH426" s="78">
        <v>10.6</v>
      </c>
      <c r="AI426" s="72">
        <v>1</v>
      </c>
      <c r="AJ426" s="72"/>
      <c r="AK426" s="72" t="s">
        <v>610</v>
      </c>
      <c r="AL426" s="72"/>
      <c r="AM426" s="72">
        <v>1</v>
      </c>
      <c r="AN426" s="79" t="s">
        <v>8989</v>
      </c>
    </row>
    <row r="427" spans="1:40" x14ac:dyDescent="0.15">
      <c r="A427" s="79">
        <v>426</v>
      </c>
      <c r="B427" s="72" t="s">
        <v>362</v>
      </c>
      <c r="C427" s="72" t="s">
        <v>9009</v>
      </c>
      <c r="D427" s="72">
        <v>55.676938999999997</v>
      </c>
      <c r="E427" s="72">
        <v>12.503212</v>
      </c>
      <c r="F427" s="72" t="s">
        <v>1568</v>
      </c>
      <c r="G427" s="72" t="s">
        <v>11</v>
      </c>
      <c r="H427" s="72" t="s">
        <v>12</v>
      </c>
      <c r="I427" s="79">
        <v>3360</v>
      </c>
      <c r="J427" s="79">
        <v>2920</v>
      </c>
      <c r="K427" s="79">
        <f t="shared" si="39"/>
        <v>3140</v>
      </c>
      <c r="L427" s="72"/>
      <c r="M427" s="79"/>
      <c r="N427" s="79" t="s">
        <v>9543</v>
      </c>
      <c r="O427" s="72" t="s">
        <v>9525</v>
      </c>
      <c r="P427" s="81" t="s">
        <v>9526</v>
      </c>
      <c r="Q427" s="72" t="s">
        <v>2434</v>
      </c>
      <c r="R427" s="72" t="s">
        <v>9318</v>
      </c>
      <c r="S427" s="72">
        <v>4.0999999999999996</v>
      </c>
      <c r="T427" s="72" t="s">
        <v>9047</v>
      </c>
      <c r="U427" s="72"/>
      <c r="V427" s="72"/>
      <c r="W427" s="72" t="s">
        <v>8992</v>
      </c>
      <c r="X427" s="72" t="s">
        <v>8992</v>
      </c>
      <c r="Y427" s="78">
        <v>-22.8</v>
      </c>
      <c r="Z427" s="78">
        <v>7.6</v>
      </c>
      <c r="AA427" s="72"/>
      <c r="AB427" s="78">
        <v>37.5</v>
      </c>
      <c r="AC427" s="78">
        <v>13.6</v>
      </c>
      <c r="AD427" s="72"/>
      <c r="AE427" s="78">
        <f t="shared" si="42"/>
        <v>3.2169117647058822</v>
      </c>
      <c r="AF427" s="72"/>
      <c r="AG427" s="72"/>
      <c r="AH427" s="78">
        <v>5.7</v>
      </c>
      <c r="AI427" s="72">
        <v>1</v>
      </c>
      <c r="AJ427" s="72"/>
      <c r="AK427" s="72" t="s">
        <v>610</v>
      </c>
      <c r="AL427" s="72"/>
      <c r="AM427" s="72">
        <v>1</v>
      </c>
      <c r="AN427" s="79" t="s">
        <v>8989</v>
      </c>
    </row>
    <row r="428" spans="1:40" x14ac:dyDescent="0.15">
      <c r="A428" s="79">
        <v>427</v>
      </c>
      <c r="B428" s="72" t="s">
        <v>362</v>
      </c>
      <c r="C428" s="72" t="s">
        <v>9009</v>
      </c>
      <c r="D428" s="72">
        <v>55.676938999999997</v>
      </c>
      <c r="E428" s="72">
        <v>12.503212</v>
      </c>
      <c r="F428" s="72" t="s">
        <v>1568</v>
      </c>
      <c r="G428" s="72" t="s">
        <v>11</v>
      </c>
      <c r="H428" s="72" t="s">
        <v>12</v>
      </c>
      <c r="I428" s="79">
        <v>3360</v>
      </c>
      <c r="J428" s="79">
        <v>2920</v>
      </c>
      <c r="K428" s="79">
        <f t="shared" si="39"/>
        <v>3140</v>
      </c>
      <c r="L428" s="72"/>
      <c r="M428" s="79"/>
      <c r="N428" s="79" t="s">
        <v>9544</v>
      </c>
      <c r="O428" s="72" t="s">
        <v>9525</v>
      </c>
      <c r="P428" s="81" t="s">
        <v>9526</v>
      </c>
      <c r="Q428" s="72" t="s">
        <v>2434</v>
      </c>
      <c r="R428" s="72" t="s">
        <v>9318</v>
      </c>
      <c r="S428" s="72">
        <v>4.0999999999999996</v>
      </c>
      <c r="T428" s="72" t="s">
        <v>9172</v>
      </c>
      <c r="U428" s="72"/>
      <c r="V428" s="72"/>
      <c r="W428" s="72" t="s">
        <v>8992</v>
      </c>
      <c r="X428" s="72" t="s">
        <v>8992</v>
      </c>
      <c r="Y428" s="78">
        <v>-24</v>
      </c>
      <c r="Z428" s="78">
        <v>8.1</v>
      </c>
      <c r="AA428" s="72"/>
      <c r="AB428" s="78">
        <v>37.9</v>
      </c>
      <c r="AC428" s="78">
        <v>14.3</v>
      </c>
      <c r="AD428" s="72"/>
      <c r="AE428" s="78">
        <f t="shared" si="42"/>
        <v>3.0920745920745918</v>
      </c>
      <c r="AF428" s="72"/>
      <c r="AG428" s="72"/>
      <c r="AH428" s="78">
        <v>5.8</v>
      </c>
      <c r="AI428" s="72">
        <v>1</v>
      </c>
      <c r="AJ428" s="72"/>
      <c r="AK428" s="72" t="s">
        <v>610</v>
      </c>
      <c r="AL428" s="72"/>
      <c r="AM428" s="72">
        <v>1</v>
      </c>
      <c r="AN428" s="79" t="s">
        <v>8989</v>
      </c>
    </row>
    <row r="429" spans="1:40" x14ac:dyDescent="0.15">
      <c r="A429" s="79">
        <v>428</v>
      </c>
      <c r="B429" s="72" t="s">
        <v>362</v>
      </c>
      <c r="C429" s="72" t="s">
        <v>9009</v>
      </c>
      <c r="D429" s="72">
        <v>55.676938999999997</v>
      </c>
      <c r="E429" s="72">
        <v>12.503212</v>
      </c>
      <c r="F429" s="72" t="s">
        <v>1568</v>
      </c>
      <c r="G429" s="72" t="s">
        <v>1331</v>
      </c>
      <c r="H429" s="72" t="s">
        <v>1332</v>
      </c>
      <c r="I429" s="79">
        <v>6400</v>
      </c>
      <c r="J429" s="79">
        <v>4000</v>
      </c>
      <c r="K429" s="79">
        <f t="shared" si="39"/>
        <v>5200</v>
      </c>
      <c r="L429" s="72"/>
      <c r="M429" s="79"/>
      <c r="N429" s="79" t="s">
        <v>9546</v>
      </c>
      <c r="O429" s="72" t="s">
        <v>9525</v>
      </c>
      <c r="P429" s="81" t="s">
        <v>9526</v>
      </c>
      <c r="Q429" s="72" t="s">
        <v>2434</v>
      </c>
      <c r="R429" s="72" t="s">
        <v>9318</v>
      </c>
      <c r="S429" s="72">
        <v>4.0999999999999996</v>
      </c>
      <c r="T429" s="72" t="s">
        <v>5346</v>
      </c>
      <c r="U429" s="72"/>
      <c r="V429" s="72"/>
      <c r="W429" s="72" t="s">
        <v>8992</v>
      </c>
      <c r="X429" s="72" t="s">
        <v>8992</v>
      </c>
      <c r="Y429" s="78">
        <v>-24</v>
      </c>
      <c r="Z429" s="78">
        <v>7.8</v>
      </c>
      <c r="AA429" s="72"/>
      <c r="AB429" s="78">
        <v>37.6</v>
      </c>
      <c r="AC429" s="78">
        <v>13.9</v>
      </c>
      <c r="AD429" s="72"/>
      <c r="AE429" s="78">
        <f t="shared" si="42"/>
        <v>3.1558752997601918</v>
      </c>
      <c r="AF429" s="72"/>
      <c r="AG429" s="72"/>
      <c r="AH429" s="78">
        <v>6.6</v>
      </c>
      <c r="AI429" s="72">
        <v>1</v>
      </c>
      <c r="AJ429" s="72"/>
      <c r="AK429" s="72" t="s">
        <v>610</v>
      </c>
      <c r="AL429" s="72"/>
      <c r="AM429" s="72">
        <v>1</v>
      </c>
      <c r="AN429" s="79" t="s">
        <v>8989</v>
      </c>
    </row>
    <row r="430" spans="1:40" x14ac:dyDescent="0.15">
      <c r="A430" s="79">
        <v>429</v>
      </c>
      <c r="B430" s="72" t="s">
        <v>362</v>
      </c>
      <c r="C430" s="72" t="s">
        <v>9009</v>
      </c>
      <c r="D430" s="72">
        <v>55.676938999999997</v>
      </c>
      <c r="E430" s="72">
        <v>12.503212</v>
      </c>
      <c r="F430" s="72" t="s">
        <v>1568</v>
      </c>
      <c r="G430" s="72" t="s">
        <v>1331</v>
      </c>
      <c r="H430" s="72" t="s">
        <v>1332</v>
      </c>
      <c r="I430" s="79">
        <v>6400</v>
      </c>
      <c r="J430" s="79">
        <v>4000</v>
      </c>
      <c r="K430" s="79">
        <f t="shared" si="39"/>
        <v>5200</v>
      </c>
      <c r="L430" s="72"/>
      <c r="M430" s="79"/>
      <c r="N430" s="79" t="s">
        <v>9547</v>
      </c>
      <c r="O430" s="72" t="s">
        <v>9525</v>
      </c>
      <c r="P430" s="81" t="s">
        <v>9526</v>
      </c>
      <c r="Q430" s="72" t="s">
        <v>2434</v>
      </c>
      <c r="R430" s="72" t="s">
        <v>9318</v>
      </c>
      <c r="S430" s="72">
        <v>4.0999999999999996</v>
      </c>
      <c r="T430" s="72" t="s">
        <v>9548</v>
      </c>
      <c r="U430" s="72"/>
      <c r="V430" s="72"/>
      <c r="W430" s="72" t="s">
        <v>8992</v>
      </c>
      <c r="X430" s="72" t="s">
        <v>8992</v>
      </c>
      <c r="Y430" s="78">
        <v>-25.9</v>
      </c>
      <c r="Z430" s="78">
        <v>6.6</v>
      </c>
      <c r="AA430" s="72"/>
      <c r="AB430" s="78">
        <v>42</v>
      </c>
      <c r="AC430" s="78">
        <v>14.3</v>
      </c>
      <c r="AD430" s="72"/>
      <c r="AE430" s="78">
        <f t="shared" si="42"/>
        <v>3.4265734265734267</v>
      </c>
      <c r="AF430" s="72"/>
      <c r="AG430" s="72"/>
      <c r="AH430" s="78">
        <v>13.3</v>
      </c>
      <c r="AI430" s="72">
        <v>1</v>
      </c>
      <c r="AJ430" s="72"/>
      <c r="AK430" s="72" t="s">
        <v>610</v>
      </c>
      <c r="AL430" s="72"/>
      <c r="AM430" s="72">
        <v>1</v>
      </c>
      <c r="AN430" s="79" t="s">
        <v>8989</v>
      </c>
    </row>
    <row r="431" spans="1:40" x14ac:dyDescent="0.15">
      <c r="A431" s="79">
        <v>430</v>
      </c>
      <c r="B431" s="72" t="s">
        <v>362</v>
      </c>
      <c r="C431" s="72" t="s">
        <v>9009</v>
      </c>
      <c r="D431" s="72">
        <v>55.676938999999997</v>
      </c>
      <c r="E431" s="72">
        <v>12.503212</v>
      </c>
      <c r="F431" s="72" t="s">
        <v>1568</v>
      </c>
      <c r="G431" s="72" t="s">
        <v>11</v>
      </c>
      <c r="H431" s="72" t="s">
        <v>12</v>
      </c>
      <c r="I431" s="79">
        <v>3360</v>
      </c>
      <c r="J431" s="79">
        <v>2920</v>
      </c>
      <c r="K431" s="79">
        <f t="shared" si="39"/>
        <v>3140</v>
      </c>
      <c r="L431" s="72"/>
      <c r="M431" s="79"/>
      <c r="N431" s="79" t="s">
        <v>9545</v>
      </c>
      <c r="O431" s="72" t="s">
        <v>9525</v>
      </c>
      <c r="P431" s="81" t="s">
        <v>9526</v>
      </c>
      <c r="Q431" s="72" t="s">
        <v>2434</v>
      </c>
      <c r="R431" s="72" t="s">
        <v>9318</v>
      </c>
      <c r="S431" s="72">
        <v>4.0999999999999996</v>
      </c>
      <c r="T431" s="72" t="s">
        <v>9047</v>
      </c>
      <c r="U431" s="72"/>
      <c r="V431" s="72"/>
      <c r="W431" s="72" t="s">
        <v>8992</v>
      </c>
      <c r="X431" s="72" t="s">
        <v>8992</v>
      </c>
      <c r="Y431" s="78">
        <v>-22.6</v>
      </c>
      <c r="Z431" s="78">
        <v>9.1</v>
      </c>
      <c r="AA431" s="72"/>
      <c r="AB431" s="78">
        <v>41.7</v>
      </c>
      <c r="AC431" s="78">
        <v>15</v>
      </c>
      <c r="AD431" s="72"/>
      <c r="AE431" s="78">
        <f t="shared" si="42"/>
        <v>3.2433333333333336</v>
      </c>
      <c r="AF431" s="72"/>
      <c r="AG431" s="72"/>
      <c r="AH431" s="78">
        <v>11.8</v>
      </c>
      <c r="AI431" s="72">
        <v>1</v>
      </c>
      <c r="AJ431" s="72"/>
      <c r="AK431" s="72" t="s">
        <v>610</v>
      </c>
      <c r="AL431" s="72"/>
      <c r="AM431" s="72">
        <v>1</v>
      </c>
      <c r="AN431" s="79" t="s">
        <v>8989</v>
      </c>
    </row>
    <row r="432" spans="1:40" x14ac:dyDescent="0.15">
      <c r="A432" s="79">
        <v>431</v>
      </c>
      <c r="B432" s="70" t="s">
        <v>3373</v>
      </c>
      <c r="C432" s="72" t="s">
        <v>1151</v>
      </c>
      <c r="D432" s="72">
        <v>54.65</v>
      </c>
      <c r="E432" s="72">
        <v>11.37</v>
      </c>
      <c r="F432" s="70" t="s">
        <v>1600</v>
      </c>
      <c r="G432" s="70" t="s">
        <v>4291</v>
      </c>
      <c r="H432" s="70" t="s">
        <v>9375</v>
      </c>
      <c r="I432" s="70">
        <v>4300</v>
      </c>
      <c r="J432" s="70">
        <v>-200</v>
      </c>
      <c r="K432" s="79">
        <f t="shared" si="39"/>
        <v>2050</v>
      </c>
      <c r="L432" s="70" t="s">
        <v>9376</v>
      </c>
      <c r="N432" s="70" t="s">
        <v>9377</v>
      </c>
      <c r="O432" s="70" t="s">
        <v>9001</v>
      </c>
      <c r="P432" s="83" t="s">
        <v>9002</v>
      </c>
      <c r="Q432" s="70" t="s">
        <v>9003</v>
      </c>
      <c r="R432" s="70" t="s">
        <v>9004</v>
      </c>
      <c r="S432" s="70">
        <v>3.8</v>
      </c>
      <c r="W432" s="72" t="s">
        <v>8992</v>
      </c>
      <c r="X432" s="72" t="s">
        <v>8992</v>
      </c>
      <c r="Y432" s="78">
        <v>-15.960903</v>
      </c>
      <c r="Z432" s="78">
        <v>13.602586400000003</v>
      </c>
      <c r="AA432" s="78">
        <v>2.4</v>
      </c>
      <c r="AB432" s="78">
        <v>41.21072398406374</v>
      </c>
      <c r="AC432" s="78">
        <v>14.502201361221779</v>
      </c>
      <c r="AD432" s="78">
        <v>0.34758804249667991</v>
      </c>
      <c r="AE432" s="78">
        <f t="shared" si="42"/>
        <v>3.3153020554499548</v>
      </c>
      <c r="AF432" s="78">
        <f>AB432/AD432*2.669703</f>
        <v>316.52525403970941</v>
      </c>
      <c r="AG432" s="91">
        <f>AC432/AD432*2.289262</f>
        <v>95.513465463675743</v>
      </c>
      <c r="AH432" s="72" t="s">
        <v>8992</v>
      </c>
      <c r="AI432" s="72">
        <v>1</v>
      </c>
      <c r="AJ432" s="72">
        <v>0</v>
      </c>
      <c r="AK432" s="72" t="s">
        <v>8987</v>
      </c>
      <c r="AL432" s="70" t="s">
        <v>11112</v>
      </c>
      <c r="AM432" s="72">
        <v>2</v>
      </c>
      <c r="AN432" s="70" t="s">
        <v>8997</v>
      </c>
    </row>
    <row r="433" spans="1:40" x14ac:dyDescent="0.15">
      <c r="A433" s="79">
        <v>432</v>
      </c>
      <c r="B433" s="70" t="s">
        <v>3373</v>
      </c>
      <c r="C433" s="72" t="s">
        <v>1151</v>
      </c>
      <c r="D433" s="72">
        <v>54.65</v>
      </c>
      <c r="E433" s="72">
        <v>11.37</v>
      </c>
      <c r="F433" s="70" t="s">
        <v>1600</v>
      </c>
      <c r="G433" s="70" t="s">
        <v>4291</v>
      </c>
      <c r="H433" s="70" t="s">
        <v>9375</v>
      </c>
      <c r="I433" s="70">
        <v>4300</v>
      </c>
      <c r="J433" s="70">
        <v>-200</v>
      </c>
      <c r="K433" s="79">
        <f t="shared" si="39"/>
        <v>2050</v>
      </c>
      <c r="L433" s="70" t="s">
        <v>9376</v>
      </c>
      <c r="N433" s="70" t="s">
        <v>9378</v>
      </c>
      <c r="O433" s="70" t="s">
        <v>9001</v>
      </c>
      <c r="P433" s="83" t="s">
        <v>9002</v>
      </c>
      <c r="Q433" s="70" t="s">
        <v>9003</v>
      </c>
      <c r="R433" s="70" t="s">
        <v>9004</v>
      </c>
      <c r="S433" s="70">
        <v>3.8</v>
      </c>
      <c r="W433" s="72" t="s">
        <v>8992</v>
      </c>
      <c r="X433" s="72" t="s">
        <v>8992</v>
      </c>
      <c r="Y433" s="78">
        <v>-15.4</v>
      </c>
      <c r="Z433" s="78">
        <v>13.1</v>
      </c>
      <c r="AB433" s="78">
        <v>42.8</v>
      </c>
      <c r="AC433" s="78">
        <v>15.3</v>
      </c>
      <c r="AE433" s="78">
        <f t="shared" si="42"/>
        <v>3.2636165577342044</v>
      </c>
      <c r="AH433" s="72" t="s">
        <v>8992</v>
      </c>
      <c r="AI433" s="72">
        <v>1</v>
      </c>
      <c r="AK433" s="70" t="s">
        <v>1154</v>
      </c>
      <c r="AL433" s="70" t="s">
        <v>9379</v>
      </c>
      <c r="AM433" s="72">
        <v>2</v>
      </c>
      <c r="AN433" s="70" t="s">
        <v>8997</v>
      </c>
    </row>
    <row r="434" spans="1:40" x14ac:dyDescent="0.15">
      <c r="A434" s="79">
        <v>433</v>
      </c>
      <c r="B434" s="70" t="s">
        <v>1150</v>
      </c>
      <c r="C434" s="72" t="s">
        <v>1151</v>
      </c>
      <c r="D434" s="72">
        <v>54.65</v>
      </c>
      <c r="E434" s="72">
        <v>11.37</v>
      </c>
      <c r="F434" s="70" t="s">
        <v>1600</v>
      </c>
      <c r="G434" s="70" t="s">
        <v>4291</v>
      </c>
      <c r="H434" s="70" t="s">
        <v>9375</v>
      </c>
      <c r="I434" s="70">
        <v>4300</v>
      </c>
      <c r="J434" s="70">
        <v>-200</v>
      </c>
      <c r="K434" s="79">
        <f t="shared" si="39"/>
        <v>2050</v>
      </c>
      <c r="L434" s="70" t="s">
        <v>9380</v>
      </c>
      <c r="N434" s="70" t="s">
        <v>9381</v>
      </c>
      <c r="O434" s="70" t="s">
        <v>9001</v>
      </c>
      <c r="P434" s="83" t="s">
        <v>9002</v>
      </c>
      <c r="Q434" s="70" t="s">
        <v>9003</v>
      </c>
      <c r="R434" s="70" t="s">
        <v>9004</v>
      </c>
      <c r="S434" s="70">
        <v>3.8</v>
      </c>
      <c r="T434" s="72"/>
      <c r="U434" s="72"/>
      <c r="V434" s="72"/>
      <c r="W434" s="72" t="s">
        <v>8992</v>
      </c>
      <c r="X434" s="72" t="s">
        <v>8992</v>
      </c>
      <c r="Y434" s="78">
        <v>-15.907293299999999</v>
      </c>
      <c r="Z434" s="78">
        <v>12.107579400000001</v>
      </c>
      <c r="AA434" s="78">
        <v>11.1471415</v>
      </c>
      <c r="AB434" s="78">
        <v>40.898590852173911</v>
      </c>
      <c r="AC434" s="78">
        <v>14.833197182608696</v>
      </c>
      <c r="AD434" s="78">
        <v>0.31143689565217392</v>
      </c>
      <c r="AE434" s="78">
        <f t="shared" si="42"/>
        <v>3.2167726265254153</v>
      </c>
      <c r="AF434" s="78">
        <f>AB434/AD434*2.669703</f>
        <v>350.59137892180274</v>
      </c>
      <c r="AG434" s="78">
        <f>AC434/AD434*2.289262</f>
        <v>109.03356385422576</v>
      </c>
      <c r="AH434" s="72" t="s">
        <v>8992</v>
      </c>
      <c r="AI434" s="72">
        <v>1</v>
      </c>
      <c r="AJ434" s="72">
        <v>1</v>
      </c>
      <c r="AK434" s="72" t="s">
        <v>8987</v>
      </c>
      <c r="AL434" s="70" t="s">
        <v>11112</v>
      </c>
      <c r="AM434" s="72">
        <v>2</v>
      </c>
      <c r="AN434" s="70" t="s">
        <v>8997</v>
      </c>
    </row>
    <row r="435" spans="1:40" x14ac:dyDescent="0.15">
      <c r="A435" s="79">
        <v>434</v>
      </c>
      <c r="B435" s="70" t="s">
        <v>1150</v>
      </c>
      <c r="C435" s="72" t="s">
        <v>1151</v>
      </c>
      <c r="D435" s="72">
        <v>54.65</v>
      </c>
      <c r="E435" s="72">
        <v>11.37</v>
      </c>
      <c r="F435" s="70" t="s">
        <v>1600</v>
      </c>
      <c r="G435" s="70" t="s">
        <v>4291</v>
      </c>
      <c r="H435" s="70" t="s">
        <v>9375</v>
      </c>
      <c r="I435" s="70">
        <v>4300</v>
      </c>
      <c r="J435" s="70">
        <v>-200</v>
      </c>
      <c r="K435" s="79">
        <f t="shared" si="39"/>
        <v>2050</v>
      </c>
      <c r="L435" s="70" t="s">
        <v>9380</v>
      </c>
      <c r="N435" s="70" t="s">
        <v>9382</v>
      </c>
      <c r="O435" s="70" t="s">
        <v>9001</v>
      </c>
      <c r="P435" s="83" t="s">
        <v>9002</v>
      </c>
      <c r="Q435" s="70" t="s">
        <v>9003</v>
      </c>
      <c r="R435" s="70" t="s">
        <v>9004</v>
      </c>
      <c r="S435" s="70">
        <v>3.8</v>
      </c>
      <c r="W435" s="72" t="s">
        <v>8992</v>
      </c>
      <c r="X435" s="72" t="s">
        <v>8992</v>
      </c>
      <c r="Y435" s="78">
        <v>-15.2</v>
      </c>
      <c r="Z435" s="78">
        <v>12.4</v>
      </c>
      <c r="AB435" s="78">
        <v>43.8</v>
      </c>
      <c r="AC435" s="78">
        <v>16.100000000000001</v>
      </c>
      <c r="AE435" s="78">
        <f t="shared" si="42"/>
        <v>3.1739130434782603</v>
      </c>
      <c r="AH435" s="72" t="s">
        <v>8992</v>
      </c>
      <c r="AI435" s="72">
        <v>1</v>
      </c>
      <c r="AK435" s="70" t="s">
        <v>1154</v>
      </c>
      <c r="AL435" s="70" t="s">
        <v>9379</v>
      </c>
      <c r="AM435" s="72">
        <v>2</v>
      </c>
      <c r="AN435" s="70" t="s">
        <v>8997</v>
      </c>
    </row>
    <row r="436" spans="1:40" x14ac:dyDescent="0.15">
      <c r="A436" s="79">
        <v>435</v>
      </c>
      <c r="B436" s="72" t="s">
        <v>3463</v>
      </c>
      <c r="C436" s="72" t="s">
        <v>1151</v>
      </c>
      <c r="D436" s="72">
        <v>54.64</v>
      </c>
      <c r="E436" s="72">
        <v>11.4</v>
      </c>
      <c r="F436" s="70" t="s">
        <v>1600</v>
      </c>
      <c r="G436" s="72" t="s">
        <v>4301</v>
      </c>
      <c r="H436" s="72" t="s">
        <v>8998</v>
      </c>
      <c r="I436" s="79">
        <v>7700</v>
      </c>
      <c r="J436" s="79">
        <v>1900</v>
      </c>
      <c r="K436" s="79">
        <f t="shared" si="39"/>
        <v>4800</v>
      </c>
      <c r="L436" s="79" t="s">
        <v>8999</v>
      </c>
      <c r="M436" s="72"/>
      <c r="N436" s="79" t="s">
        <v>9000</v>
      </c>
      <c r="O436" s="70" t="s">
        <v>9001</v>
      </c>
      <c r="P436" s="83" t="s">
        <v>9002</v>
      </c>
      <c r="Q436" s="70" t="s">
        <v>9003</v>
      </c>
      <c r="R436" s="70" t="s">
        <v>9004</v>
      </c>
      <c r="S436" s="70">
        <v>3.8</v>
      </c>
      <c r="T436" s="72"/>
      <c r="U436" s="72"/>
      <c r="V436" s="79"/>
      <c r="W436" s="72" t="s">
        <v>8992</v>
      </c>
      <c r="X436" s="72" t="s">
        <v>8992</v>
      </c>
      <c r="Y436" s="78">
        <v>-18.07</v>
      </c>
      <c r="Z436" s="78"/>
      <c r="AA436" s="72"/>
      <c r="AB436" s="72"/>
      <c r="AC436" s="72"/>
      <c r="AD436" s="72"/>
      <c r="AE436" s="72"/>
      <c r="AF436" s="72"/>
      <c r="AG436" s="72"/>
      <c r="AH436" s="78">
        <v>1.9E-2</v>
      </c>
      <c r="AI436" s="72"/>
      <c r="AJ436" s="72"/>
      <c r="AK436" s="72" t="s">
        <v>1154</v>
      </c>
      <c r="AL436" s="72"/>
      <c r="AM436" s="72">
        <v>2</v>
      </c>
      <c r="AN436" s="72" t="s">
        <v>8997</v>
      </c>
    </row>
    <row r="437" spans="1:40" x14ac:dyDescent="0.15">
      <c r="A437" s="79">
        <v>436</v>
      </c>
      <c r="B437" s="72" t="s">
        <v>1776</v>
      </c>
      <c r="C437" s="72" t="s">
        <v>1151</v>
      </c>
      <c r="D437" s="72">
        <v>54.6</v>
      </c>
      <c r="E437" s="72">
        <v>11.4</v>
      </c>
      <c r="F437" s="70" t="s">
        <v>1600</v>
      </c>
      <c r="G437" s="72" t="s">
        <v>625</v>
      </c>
      <c r="H437" s="72" t="s">
        <v>626</v>
      </c>
      <c r="I437" s="79">
        <v>6000</v>
      </c>
      <c r="J437" s="79">
        <v>2300</v>
      </c>
      <c r="K437" s="79">
        <f t="shared" si="39"/>
        <v>4150</v>
      </c>
      <c r="L437" s="79" t="s">
        <v>9397</v>
      </c>
      <c r="M437" s="72"/>
      <c r="N437" s="79" t="s">
        <v>9398</v>
      </c>
      <c r="O437" s="72" t="s">
        <v>9335</v>
      </c>
      <c r="P437" s="81" t="s">
        <v>5778</v>
      </c>
      <c r="Q437" s="72" t="s">
        <v>9336</v>
      </c>
      <c r="R437" s="72" t="s">
        <v>8985</v>
      </c>
      <c r="S437" s="72">
        <v>4.0999999999999996</v>
      </c>
      <c r="T437" s="72"/>
      <c r="U437" s="72"/>
      <c r="V437" s="79"/>
      <c r="W437" s="72" t="s">
        <v>8992</v>
      </c>
      <c r="X437" s="72" t="s">
        <v>8992</v>
      </c>
      <c r="Y437" s="78">
        <v>-10.29</v>
      </c>
      <c r="Z437" s="78">
        <v>15.48</v>
      </c>
      <c r="AA437" s="72"/>
      <c r="AB437" s="78">
        <v>45.81</v>
      </c>
      <c r="AC437" s="78">
        <v>16.84</v>
      </c>
      <c r="AD437" s="72"/>
      <c r="AE437" s="78">
        <f t="shared" ref="AE437:AE474" si="43">AB437/AC437*14/12</f>
        <v>3.1736935866983376</v>
      </c>
      <c r="AF437" s="72"/>
      <c r="AG437" s="72"/>
      <c r="AH437" s="78">
        <v>4.2999999999999997E-2</v>
      </c>
      <c r="AI437" s="72">
        <v>1</v>
      </c>
      <c r="AJ437" s="72"/>
      <c r="AK437" s="72" t="s">
        <v>1154</v>
      </c>
      <c r="AL437" s="72"/>
      <c r="AM437" s="72">
        <v>2</v>
      </c>
      <c r="AN437" s="72" t="s">
        <v>8997</v>
      </c>
    </row>
    <row r="438" spans="1:40" x14ac:dyDescent="0.15">
      <c r="A438" s="79">
        <v>437</v>
      </c>
      <c r="B438" s="72" t="s">
        <v>1776</v>
      </c>
      <c r="C438" s="72" t="s">
        <v>1151</v>
      </c>
      <c r="D438" s="72">
        <v>54.6</v>
      </c>
      <c r="E438" s="72">
        <v>11.4</v>
      </c>
      <c r="F438" s="70" t="s">
        <v>1600</v>
      </c>
      <c r="G438" s="72" t="s">
        <v>625</v>
      </c>
      <c r="H438" s="72" t="s">
        <v>626</v>
      </c>
      <c r="I438" s="79">
        <v>6000</v>
      </c>
      <c r="J438" s="79">
        <v>2300</v>
      </c>
      <c r="K438" s="79">
        <f t="shared" si="39"/>
        <v>4150</v>
      </c>
      <c r="L438" s="79" t="s">
        <v>9399</v>
      </c>
      <c r="M438" s="72"/>
      <c r="N438" s="79" t="s">
        <v>9400</v>
      </c>
      <c r="O438" s="72" t="s">
        <v>9335</v>
      </c>
      <c r="P438" s="81" t="s">
        <v>5778</v>
      </c>
      <c r="Q438" s="72" t="s">
        <v>9336</v>
      </c>
      <c r="R438" s="72" t="s">
        <v>8985</v>
      </c>
      <c r="S438" s="72">
        <v>4.0999999999999996</v>
      </c>
      <c r="T438" s="72"/>
      <c r="U438" s="72"/>
      <c r="V438" s="79"/>
      <c r="W438" s="72" t="s">
        <v>8992</v>
      </c>
      <c r="X438" s="72" t="s">
        <v>8992</v>
      </c>
      <c r="Y438" s="78">
        <v>-9.89</v>
      </c>
      <c r="Z438" s="78">
        <v>13.15</v>
      </c>
      <c r="AA438" s="72"/>
      <c r="AB438" s="78">
        <v>43.96</v>
      </c>
      <c r="AC438" s="78">
        <v>15.85</v>
      </c>
      <c r="AD438" s="72"/>
      <c r="AE438" s="78">
        <f t="shared" si="43"/>
        <v>3.2357518401682435</v>
      </c>
      <c r="AF438" s="72"/>
      <c r="AG438" s="72"/>
      <c r="AH438" s="78">
        <v>6.6000000000000003E-2</v>
      </c>
      <c r="AI438" s="72">
        <v>1</v>
      </c>
      <c r="AJ438" s="72"/>
      <c r="AK438" s="72" t="s">
        <v>1154</v>
      </c>
      <c r="AL438" s="72"/>
      <c r="AM438" s="72">
        <v>2</v>
      </c>
      <c r="AN438" s="72" t="s">
        <v>8997</v>
      </c>
    </row>
    <row r="439" spans="1:40" x14ac:dyDescent="0.15">
      <c r="A439" s="79">
        <v>438</v>
      </c>
      <c r="B439" s="72" t="s">
        <v>1776</v>
      </c>
      <c r="C439" s="72" t="s">
        <v>1151</v>
      </c>
      <c r="D439" s="72">
        <v>54.6</v>
      </c>
      <c r="E439" s="72">
        <v>11.4</v>
      </c>
      <c r="F439" s="70" t="s">
        <v>1600</v>
      </c>
      <c r="G439" s="72" t="s">
        <v>625</v>
      </c>
      <c r="H439" s="72" t="s">
        <v>626</v>
      </c>
      <c r="I439" s="79">
        <v>6000</v>
      </c>
      <c r="J439" s="79">
        <v>2300</v>
      </c>
      <c r="K439" s="79">
        <f t="shared" si="39"/>
        <v>4150</v>
      </c>
      <c r="L439" s="79" t="s">
        <v>9401</v>
      </c>
      <c r="M439" s="72"/>
      <c r="N439" s="79" t="s">
        <v>9402</v>
      </c>
      <c r="O439" s="70" t="s">
        <v>9001</v>
      </c>
      <c r="P439" s="83" t="s">
        <v>9002</v>
      </c>
      <c r="Q439" s="70" t="s">
        <v>9003</v>
      </c>
      <c r="R439" s="70" t="s">
        <v>9004</v>
      </c>
      <c r="S439" s="70">
        <v>3.8</v>
      </c>
      <c r="T439" s="72"/>
      <c r="U439" s="72"/>
      <c r="V439" s="79"/>
      <c r="W439" s="72" t="s">
        <v>8992</v>
      </c>
      <c r="X439" s="72" t="s">
        <v>8992</v>
      </c>
      <c r="Y439" s="78">
        <v>-17</v>
      </c>
      <c r="Z439" s="78">
        <v>11.2</v>
      </c>
      <c r="AA439" s="72"/>
      <c r="AB439" s="78">
        <v>43.8</v>
      </c>
      <c r="AC439" s="78">
        <v>15.8</v>
      </c>
      <c r="AD439" s="72"/>
      <c r="AE439" s="78">
        <f t="shared" si="43"/>
        <v>3.2341772151898733</v>
      </c>
      <c r="AF439" s="72"/>
      <c r="AG439" s="72"/>
      <c r="AH439" s="78">
        <v>4.1000000000000002E-2</v>
      </c>
      <c r="AI439" s="72">
        <v>1</v>
      </c>
      <c r="AJ439" s="72"/>
      <c r="AK439" s="72" t="s">
        <v>1154</v>
      </c>
      <c r="AL439" s="72"/>
      <c r="AM439" s="72">
        <v>2</v>
      </c>
      <c r="AN439" s="72" t="s">
        <v>8997</v>
      </c>
    </row>
    <row r="440" spans="1:40" x14ac:dyDescent="0.15">
      <c r="A440" s="79">
        <v>439</v>
      </c>
      <c r="B440" s="72" t="s">
        <v>3210</v>
      </c>
      <c r="C440" s="72" t="s">
        <v>1151</v>
      </c>
      <c r="D440" s="72">
        <v>54.643965999999999</v>
      </c>
      <c r="E440" s="72">
        <v>11.393015999999999</v>
      </c>
      <c r="F440" s="72" t="s">
        <v>1600</v>
      </c>
      <c r="G440" s="72" t="s">
        <v>625</v>
      </c>
      <c r="H440" s="72" t="s">
        <v>626</v>
      </c>
      <c r="I440" s="79">
        <v>6000</v>
      </c>
      <c r="J440" s="79">
        <v>2300</v>
      </c>
      <c r="K440" s="79">
        <f t="shared" si="39"/>
        <v>4150</v>
      </c>
      <c r="L440" s="79" t="s">
        <v>9403</v>
      </c>
      <c r="M440" s="72" t="s">
        <v>9404</v>
      </c>
      <c r="N440" s="79" t="s">
        <v>9405</v>
      </c>
      <c r="O440" s="72" t="s">
        <v>9001</v>
      </c>
      <c r="P440" s="83" t="s">
        <v>9002</v>
      </c>
      <c r="Q440" s="72" t="s">
        <v>9003</v>
      </c>
      <c r="R440" s="72" t="s">
        <v>9004</v>
      </c>
      <c r="S440" s="72">
        <v>3.8</v>
      </c>
      <c r="T440" s="72" t="s">
        <v>521</v>
      </c>
      <c r="U440" s="72" t="s">
        <v>469</v>
      </c>
      <c r="V440" s="72"/>
      <c r="W440" s="72">
        <v>680.6</v>
      </c>
      <c r="X440" s="78">
        <v>68.599999999999994</v>
      </c>
      <c r="Y440" s="78">
        <v>-14.1420631</v>
      </c>
      <c r="Z440" s="78">
        <v>14.317995</v>
      </c>
      <c r="AA440" s="78">
        <v>-12.973973000000001</v>
      </c>
      <c r="AB440" s="78">
        <v>37.545931386554628</v>
      </c>
      <c r="AC440" s="78">
        <v>13.379975672268909</v>
      </c>
      <c r="AD440" s="91">
        <v>0.89374070378151249</v>
      </c>
      <c r="AE440" s="78">
        <f t="shared" si="43"/>
        <v>3.2738166115229621</v>
      </c>
      <c r="AF440" s="91">
        <f t="shared" ref="AF440:AF460" si="44">AB440/AD440*2.669703</f>
        <v>112.15387778174113</v>
      </c>
      <c r="AG440" s="91">
        <f t="shared" ref="AG440:AG460" si="45">AC440/AD440*2.289262</f>
        <v>34.271987096312962</v>
      </c>
      <c r="AH440" s="78">
        <f t="shared" ref="AH440:AH460" si="46">X440/W440*100</f>
        <v>10.079341757272992</v>
      </c>
      <c r="AI440" s="72">
        <v>1</v>
      </c>
      <c r="AJ440" s="72">
        <v>0</v>
      </c>
      <c r="AK440" s="72" t="s">
        <v>8987</v>
      </c>
      <c r="AL440" s="72" t="s">
        <v>11113</v>
      </c>
      <c r="AM440" s="72">
        <v>2</v>
      </c>
      <c r="AN440" s="72" t="s">
        <v>8997</v>
      </c>
    </row>
    <row r="441" spans="1:40" x14ac:dyDescent="0.15">
      <c r="A441" s="79">
        <v>440</v>
      </c>
      <c r="B441" s="72" t="s">
        <v>3210</v>
      </c>
      <c r="C441" s="72" t="s">
        <v>1151</v>
      </c>
      <c r="D441" s="72">
        <v>54.643965999999999</v>
      </c>
      <c r="E441" s="72">
        <v>11.393015999999999</v>
      </c>
      <c r="F441" s="72" t="s">
        <v>1600</v>
      </c>
      <c r="G441" s="72" t="s">
        <v>625</v>
      </c>
      <c r="H441" s="72" t="s">
        <v>626</v>
      </c>
      <c r="I441" s="79">
        <v>6000</v>
      </c>
      <c r="J441" s="79">
        <v>2300</v>
      </c>
      <c r="K441" s="79">
        <f t="shared" si="39"/>
        <v>4150</v>
      </c>
      <c r="L441" s="79" t="s">
        <v>9406</v>
      </c>
      <c r="M441" s="72" t="s">
        <v>9407</v>
      </c>
      <c r="N441" s="79" t="s">
        <v>9408</v>
      </c>
      <c r="O441" s="72" t="s">
        <v>9001</v>
      </c>
      <c r="P441" s="83" t="s">
        <v>9002</v>
      </c>
      <c r="Q441" s="72" t="s">
        <v>9003</v>
      </c>
      <c r="R441" s="72" t="s">
        <v>9004</v>
      </c>
      <c r="S441" s="72">
        <v>3.8</v>
      </c>
      <c r="T441" s="72" t="s">
        <v>9150</v>
      </c>
      <c r="U441" s="72"/>
      <c r="V441" s="72"/>
      <c r="W441" s="72">
        <v>413.3</v>
      </c>
      <c r="X441" s="78">
        <v>49.3</v>
      </c>
      <c r="Y441" s="78">
        <v>-16.973758149999995</v>
      </c>
      <c r="Z441" s="78">
        <v>11.44135</v>
      </c>
      <c r="AA441" s="78">
        <v>-1.3482133999999999</v>
      </c>
      <c r="AB441" s="78">
        <v>37.676481184057977</v>
      </c>
      <c r="AC441" s="78">
        <v>13.459922574327123</v>
      </c>
      <c r="AD441" s="91">
        <v>0.86364073233609395</v>
      </c>
      <c r="AE441" s="78">
        <f t="shared" si="43"/>
        <v>3.2656870403232396</v>
      </c>
      <c r="AF441" s="91">
        <f t="shared" si="44"/>
        <v>116.46627015199594</v>
      </c>
      <c r="AG441" s="91">
        <f t="shared" si="45"/>
        <v>35.678364994436102</v>
      </c>
      <c r="AH441" s="78">
        <f t="shared" si="46"/>
        <v>11.928381321074278</v>
      </c>
      <c r="AI441" s="72">
        <v>1</v>
      </c>
      <c r="AJ441" s="72">
        <v>0</v>
      </c>
      <c r="AK441" s="72" t="s">
        <v>8987</v>
      </c>
      <c r="AL441" s="72" t="s">
        <v>11113</v>
      </c>
      <c r="AM441" s="72">
        <v>2</v>
      </c>
      <c r="AN441" s="72" t="s">
        <v>8997</v>
      </c>
    </row>
    <row r="442" spans="1:40" x14ac:dyDescent="0.15">
      <c r="A442" s="79">
        <v>441</v>
      </c>
      <c r="B442" s="72" t="s">
        <v>3210</v>
      </c>
      <c r="C442" s="72" t="s">
        <v>1151</v>
      </c>
      <c r="D442" s="72">
        <v>54.643965999999999</v>
      </c>
      <c r="E442" s="72">
        <v>11.393015999999999</v>
      </c>
      <c r="F442" s="72" t="s">
        <v>1600</v>
      </c>
      <c r="G442" s="72" t="s">
        <v>625</v>
      </c>
      <c r="H442" s="72" t="s">
        <v>626</v>
      </c>
      <c r="I442" s="79">
        <v>6000</v>
      </c>
      <c r="J442" s="79">
        <v>2300</v>
      </c>
      <c r="K442" s="79">
        <f t="shared" si="39"/>
        <v>4150</v>
      </c>
      <c r="L442" s="79" t="s">
        <v>9409</v>
      </c>
      <c r="M442" s="72" t="s">
        <v>9410</v>
      </c>
      <c r="N442" s="79" t="s">
        <v>9411</v>
      </c>
      <c r="O442" s="72" t="s">
        <v>9001</v>
      </c>
      <c r="P442" s="83" t="s">
        <v>9002</v>
      </c>
      <c r="Q442" s="72" t="s">
        <v>9003</v>
      </c>
      <c r="R442" s="72" t="s">
        <v>9004</v>
      </c>
      <c r="S442" s="72">
        <v>3.8</v>
      </c>
      <c r="T442" s="72" t="s">
        <v>9412</v>
      </c>
      <c r="U442" s="72"/>
      <c r="V442" s="72"/>
      <c r="W442" s="72">
        <v>421.8</v>
      </c>
      <c r="X442" s="78">
        <v>46</v>
      </c>
      <c r="Y442" s="78">
        <v>-17.432856599999997</v>
      </c>
      <c r="Z442" s="78">
        <v>13.1081425</v>
      </c>
      <c r="AA442" s="78">
        <v>2.1855637000000003</v>
      </c>
      <c r="AB442" s="78">
        <v>41.689993380645163</v>
      </c>
      <c r="AC442" s="78">
        <v>14.396322038709677</v>
      </c>
      <c r="AD442" s="91">
        <v>0.48445626838709682</v>
      </c>
      <c r="AE442" s="78">
        <f t="shared" si="43"/>
        <v>3.3785244231110627</v>
      </c>
      <c r="AF442" s="91">
        <f t="shared" si="44"/>
        <v>229.74189346097216</v>
      </c>
      <c r="AG442" s="91">
        <f t="shared" si="45"/>
        <v>68.028747141004857</v>
      </c>
      <c r="AH442" s="78">
        <f t="shared" si="46"/>
        <v>10.905642484589853</v>
      </c>
      <c r="AI442" s="72">
        <v>1</v>
      </c>
      <c r="AJ442" s="72">
        <v>0</v>
      </c>
      <c r="AK442" s="72" t="s">
        <v>8987</v>
      </c>
      <c r="AL442" s="72" t="s">
        <v>11113</v>
      </c>
      <c r="AM442" s="72">
        <v>2</v>
      </c>
      <c r="AN442" s="72" t="s">
        <v>8997</v>
      </c>
    </row>
    <row r="443" spans="1:40" x14ac:dyDescent="0.15">
      <c r="A443" s="79">
        <v>442</v>
      </c>
      <c r="B443" s="72" t="s">
        <v>3210</v>
      </c>
      <c r="C443" s="72" t="s">
        <v>1151</v>
      </c>
      <c r="D443" s="72">
        <v>54.643965999999999</v>
      </c>
      <c r="E443" s="72">
        <v>11.393015999999999</v>
      </c>
      <c r="F443" s="72" t="s">
        <v>1600</v>
      </c>
      <c r="G443" s="72" t="s">
        <v>625</v>
      </c>
      <c r="H443" s="72" t="s">
        <v>626</v>
      </c>
      <c r="I443" s="79">
        <v>6000</v>
      </c>
      <c r="J443" s="79">
        <v>2300</v>
      </c>
      <c r="K443" s="79">
        <f t="shared" si="39"/>
        <v>4150</v>
      </c>
      <c r="L443" s="79" t="s">
        <v>9409</v>
      </c>
      <c r="M443" s="72" t="s">
        <v>9413</v>
      </c>
      <c r="N443" s="79" t="s">
        <v>9414</v>
      </c>
      <c r="O443" s="72" t="s">
        <v>9001</v>
      </c>
      <c r="P443" s="83" t="s">
        <v>9002</v>
      </c>
      <c r="Q443" s="72" t="s">
        <v>9003</v>
      </c>
      <c r="R443" s="72" t="s">
        <v>9004</v>
      </c>
      <c r="S443" s="72">
        <v>3.8</v>
      </c>
      <c r="T443" s="72" t="s">
        <v>1236</v>
      </c>
      <c r="U443" s="72" t="s">
        <v>481</v>
      </c>
      <c r="V443" s="72"/>
      <c r="W443" s="72">
        <v>477.5</v>
      </c>
      <c r="X443" s="78">
        <v>55.9</v>
      </c>
      <c r="Y443" s="78">
        <v>-16.079246900000001</v>
      </c>
      <c r="Z443" s="78">
        <v>14.1944135</v>
      </c>
      <c r="AA443" s="78">
        <v>4.9696506000000005</v>
      </c>
      <c r="AB443" s="78">
        <v>42.163446386913229</v>
      </c>
      <c r="AC443" s="78">
        <v>14.764471066856334</v>
      </c>
      <c r="AD443" s="91">
        <v>0.4520316586059745</v>
      </c>
      <c r="AE443" s="78">
        <f t="shared" si="43"/>
        <v>3.3316931726611796</v>
      </c>
      <c r="AF443" s="91">
        <f t="shared" si="44"/>
        <v>249.01768972690635</v>
      </c>
      <c r="AG443" s="91">
        <f t="shared" si="45"/>
        <v>74.772954327334205</v>
      </c>
      <c r="AH443" s="78">
        <f t="shared" si="46"/>
        <v>11.706806282722512</v>
      </c>
      <c r="AI443" s="72">
        <v>1</v>
      </c>
      <c r="AJ443" s="72">
        <v>0</v>
      </c>
      <c r="AK443" s="72" t="s">
        <v>8987</v>
      </c>
      <c r="AL443" s="72" t="s">
        <v>11113</v>
      </c>
      <c r="AM443" s="72">
        <v>2</v>
      </c>
      <c r="AN443" s="72" t="s">
        <v>8997</v>
      </c>
    </row>
    <row r="444" spans="1:40" x14ac:dyDescent="0.15">
      <c r="A444" s="79">
        <v>443</v>
      </c>
      <c r="B444" s="72" t="s">
        <v>3210</v>
      </c>
      <c r="C444" s="72" t="s">
        <v>1151</v>
      </c>
      <c r="D444" s="72">
        <v>54.643965999999999</v>
      </c>
      <c r="E444" s="72">
        <v>11.393015999999999</v>
      </c>
      <c r="F444" s="72" t="s">
        <v>1600</v>
      </c>
      <c r="G444" s="72" t="s">
        <v>625</v>
      </c>
      <c r="H444" s="72" t="s">
        <v>626</v>
      </c>
      <c r="I444" s="79">
        <v>6000</v>
      </c>
      <c r="J444" s="79">
        <v>2300</v>
      </c>
      <c r="K444" s="79">
        <f t="shared" si="39"/>
        <v>4150</v>
      </c>
      <c r="L444" s="79" t="s">
        <v>9056</v>
      </c>
      <c r="M444" s="72" t="s">
        <v>9415</v>
      </c>
      <c r="N444" s="79" t="s">
        <v>9416</v>
      </c>
      <c r="O444" s="72" t="s">
        <v>9001</v>
      </c>
      <c r="P444" s="83" t="s">
        <v>9002</v>
      </c>
      <c r="Q444" s="72" t="s">
        <v>9003</v>
      </c>
      <c r="R444" s="72" t="s">
        <v>9004</v>
      </c>
      <c r="S444" s="72">
        <v>3.8</v>
      </c>
      <c r="T444" s="72" t="s">
        <v>513</v>
      </c>
      <c r="U444" s="72"/>
      <c r="V444" s="72"/>
      <c r="W444" s="72">
        <v>699.2</v>
      </c>
      <c r="X444" s="78">
        <v>100.1</v>
      </c>
      <c r="Y444" s="78">
        <v>-15.392866999999999</v>
      </c>
      <c r="Z444" s="78">
        <v>13.360497999999998</v>
      </c>
      <c r="AA444" s="78">
        <v>-1.4149513999999996</v>
      </c>
      <c r="AB444" s="78">
        <v>42.686855769230775</v>
      </c>
      <c r="AC444" s="78">
        <v>15.391203819628647</v>
      </c>
      <c r="AD444" s="91">
        <v>0.58712529840848793</v>
      </c>
      <c r="AE444" s="78">
        <f t="shared" si="43"/>
        <v>3.235700879177287</v>
      </c>
      <c r="AF444" s="91">
        <f t="shared" si="44"/>
        <v>194.10035169084992</v>
      </c>
      <c r="AG444" s="91">
        <f t="shared" si="45"/>
        <v>60.011888661654268</v>
      </c>
      <c r="AH444" s="78">
        <f t="shared" si="46"/>
        <v>14.316361556064072</v>
      </c>
      <c r="AI444" s="72">
        <v>1</v>
      </c>
      <c r="AJ444" s="72">
        <v>0</v>
      </c>
      <c r="AK444" s="72" t="s">
        <v>8987</v>
      </c>
      <c r="AL444" s="72" t="s">
        <v>11113</v>
      </c>
      <c r="AM444" s="72">
        <v>2</v>
      </c>
      <c r="AN444" s="72" t="s">
        <v>8997</v>
      </c>
    </row>
    <row r="445" spans="1:40" x14ac:dyDescent="0.15">
      <c r="A445" s="79">
        <v>444</v>
      </c>
      <c r="B445" s="72" t="s">
        <v>3210</v>
      </c>
      <c r="C445" s="72" t="s">
        <v>1151</v>
      </c>
      <c r="D445" s="72">
        <v>54.643965999999999</v>
      </c>
      <c r="E445" s="72">
        <v>11.393015999999999</v>
      </c>
      <c r="F445" s="72" t="s">
        <v>1600</v>
      </c>
      <c r="G445" s="72" t="s">
        <v>625</v>
      </c>
      <c r="H445" s="72" t="s">
        <v>626</v>
      </c>
      <c r="I445" s="79">
        <v>6000</v>
      </c>
      <c r="J445" s="79">
        <v>2300</v>
      </c>
      <c r="K445" s="79">
        <f t="shared" si="39"/>
        <v>4150</v>
      </c>
      <c r="L445" s="79" t="s">
        <v>9406</v>
      </c>
      <c r="M445" s="72" t="s">
        <v>9417</v>
      </c>
      <c r="N445" s="79" t="s">
        <v>9418</v>
      </c>
      <c r="O445" s="72" t="s">
        <v>9335</v>
      </c>
      <c r="P445" s="81" t="s">
        <v>5778</v>
      </c>
      <c r="Q445" s="72" t="s">
        <v>9336</v>
      </c>
      <c r="R445" s="72" t="s">
        <v>8985</v>
      </c>
      <c r="S445" s="72">
        <v>4.0999999999999996</v>
      </c>
      <c r="T445" s="72" t="s">
        <v>5346</v>
      </c>
      <c r="U445" s="72"/>
      <c r="V445" s="72"/>
      <c r="W445" s="72">
        <v>609.5</v>
      </c>
      <c r="X445" s="78">
        <v>42.5</v>
      </c>
      <c r="Y445" s="78">
        <v>-11.7966798</v>
      </c>
      <c r="Z445" s="78">
        <v>14.388612999999999</v>
      </c>
      <c r="AA445" s="78">
        <v>-5.4737340999999997</v>
      </c>
      <c r="AB445" s="78">
        <v>41.54732972789116</v>
      </c>
      <c r="AC445" s="78">
        <v>14.449749387755105</v>
      </c>
      <c r="AD445" s="91">
        <v>0.81232259013605435</v>
      </c>
      <c r="AE445" s="78">
        <f t="shared" si="43"/>
        <v>3.3545138660754454</v>
      </c>
      <c r="AF445" s="91">
        <f t="shared" si="44"/>
        <v>136.54554503767105</v>
      </c>
      <c r="AG445" s="91">
        <f t="shared" si="45"/>
        <v>40.721829707297253</v>
      </c>
      <c r="AH445" s="78">
        <f t="shared" si="46"/>
        <v>6.9729286300246107</v>
      </c>
      <c r="AI445" s="72">
        <v>1</v>
      </c>
      <c r="AJ445" s="72">
        <v>0</v>
      </c>
      <c r="AK445" s="72" t="s">
        <v>8987</v>
      </c>
      <c r="AL445" s="72" t="s">
        <v>11113</v>
      </c>
      <c r="AM445" s="72">
        <v>2</v>
      </c>
      <c r="AN445" s="72" t="s">
        <v>8997</v>
      </c>
    </row>
    <row r="446" spans="1:40" x14ac:dyDescent="0.15">
      <c r="A446" s="79">
        <v>445</v>
      </c>
      <c r="B446" s="72" t="s">
        <v>3210</v>
      </c>
      <c r="C446" s="72" t="s">
        <v>1151</v>
      </c>
      <c r="D446" s="72">
        <v>54.643965999999999</v>
      </c>
      <c r="E446" s="72">
        <v>11.393015999999999</v>
      </c>
      <c r="F446" s="72" t="s">
        <v>1600</v>
      </c>
      <c r="G446" s="72" t="s">
        <v>625</v>
      </c>
      <c r="H446" s="72" t="s">
        <v>626</v>
      </c>
      <c r="I446" s="79">
        <v>6000</v>
      </c>
      <c r="J446" s="79">
        <v>2300</v>
      </c>
      <c r="K446" s="79">
        <f t="shared" si="39"/>
        <v>4150</v>
      </c>
      <c r="L446" s="79" t="s">
        <v>9419</v>
      </c>
      <c r="M446" s="72" t="s">
        <v>9420</v>
      </c>
      <c r="N446" s="79" t="s">
        <v>9421</v>
      </c>
      <c r="O446" s="72" t="s">
        <v>9335</v>
      </c>
      <c r="P446" s="81" t="s">
        <v>5778</v>
      </c>
      <c r="Q446" s="72" t="s">
        <v>9336</v>
      </c>
      <c r="R446" s="72" t="s">
        <v>8985</v>
      </c>
      <c r="S446" s="72">
        <v>4.0999999999999996</v>
      </c>
      <c r="T446" s="72" t="s">
        <v>5346</v>
      </c>
      <c r="U446" s="72"/>
      <c r="V446" s="72"/>
      <c r="W446" s="72">
        <v>623.29999999999995</v>
      </c>
      <c r="X446" s="78">
        <v>74.099999999999994</v>
      </c>
      <c r="Y446" s="78">
        <v>-11.6777476</v>
      </c>
      <c r="Z446" s="78">
        <v>14.431191500000001</v>
      </c>
      <c r="AA446" s="78">
        <v>7.0229564</v>
      </c>
      <c r="AB446" s="78">
        <v>38.946075274725274</v>
      </c>
      <c r="AC446" s="78">
        <v>13.857283879120882</v>
      </c>
      <c r="AD446" s="91">
        <v>0.60152537747252743</v>
      </c>
      <c r="AE446" s="78">
        <f t="shared" si="43"/>
        <v>3.278931731273401</v>
      </c>
      <c r="AF446" s="91">
        <f t="shared" si="44"/>
        <v>172.85131748894264</v>
      </c>
      <c r="AG446" s="91">
        <f t="shared" si="45"/>
        <v>52.737514651462668</v>
      </c>
      <c r="AH446" s="78">
        <f t="shared" si="46"/>
        <v>11.888336274667093</v>
      </c>
      <c r="AI446" s="72">
        <v>1</v>
      </c>
      <c r="AJ446" s="72">
        <v>0</v>
      </c>
      <c r="AK446" s="72" t="s">
        <v>8987</v>
      </c>
      <c r="AL446" s="72" t="s">
        <v>11113</v>
      </c>
      <c r="AM446" s="72">
        <v>2</v>
      </c>
      <c r="AN446" s="72" t="s">
        <v>8997</v>
      </c>
    </row>
    <row r="447" spans="1:40" x14ac:dyDescent="0.15">
      <c r="A447" s="79">
        <v>446</v>
      </c>
      <c r="B447" s="72" t="s">
        <v>3210</v>
      </c>
      <c r="C447" s="72" t="s">
        <v>1151</v>
      </c>
      <c r="D447" s="72">
        <v>54.643965999999999</v>
      </c>
      <c r="E447" s="72">
        <v>11.393015999999999</v>
      </c>
      <c r="F447" s="72" t="s">
        <v>1600</v>
      </c>
      <c r="G447" s="72" t="s">
        <v>625</v>
      </c>
      <c r="H447" s="72" t="s">
        <v>626</v>
      </c>
      <c r="I447" s="79">
        <v>6000</v>
      </c>
      <c r="J447" s="79">
        <v>2300</v>
      </c>
      <c r="K447" s="79">
        <f t="shared" si="39"/>
        <v>4150</v>
      </c>
      <c r="L447" s="79" t="s">
        <v>9137</v>
      </c>
      <c r="M447" s="72" t="s">
        <v>9422</v>
      </c>
      <c r="N447" s="79" t="s">
        <v>9423</v>
      </c>
      <c r="O447" s="72" t="s">
        <v>9089</v>
      </c>
      <c r="P447" s="81" t="s">
        <v>5792</v>
      </c>
      <c r="Q447" s="72" t="s">
        <v>9003</v>
      </c>
      <c r="R447" s="72" t="s">
        <v>2442</v>
      </c>
      <c r="S447" s="72">
        <v>3.95</v>
      </c>
      <c r="T447" s="72" t="s">
        <v>9424</v>
      </c>
      <c r="U447" s="72" t="s">
        <v>481</v>
      </c>
      <c r="V447" s="72"/>
      <c r="W447" s="72">
        <v>913.6</v>
      </c>
      <c r="X447" s="78">
        <v>115.2</v>
      </c>
      <c r="Y447" s="78">
        <v>-9.5147942000000008</v>
      </c>
      <c r="Z447" s="78">
        <v>13.885978999999999</v>
      </c>
      <c r="AA447" s="78">
        <v>-5.7028679000000002</v>
      </c>
      <c r="AB447" s="78">
        <v>42.164136884735207</v>
      </c>
      <c r="AC447" s="78">
        <v>15.120556355140188</v>
      </c>
      <c r="AD447" s="91">
        <v>0.45981813551401868</v>
      </c>
      <c r="AE447" s="78">
        <f t="shared" si="43"/>
        <v>3.2532859159953182</v>
      </c>
      <c r="AF447" s="91">
        <f t="shared" si="44"/>
        <v>244.80487836295094</v>
      </c>
      <c r="AG447" s="91">
        <f t="shared" si="45"/>
        <v>75.279577748680623</v>
      </c>
      <c r="AH447" s="78">
        <f t="shared" si="46"/>
        <v>12.609457092819614</v>
      </c>
      <c r="AI447" s="72">
        <v>1</v>
      </c>
      <c r="AJ447" s="72">
        <v>0</v>
      </c>
      <c r="AK447" s="72" t="s">
        <v>8987</v>
      </c>
      <c r="AL447" s="72" t="s">
        <v>11113</v>
      </c>
      <c r="AM447" s="72">
        <v>2</v>
      </c>
      <c r="AN447" s="72" t="s">
        <v>8997</v>
      </c>
    </row>
    <row r="448" spans="1:40" x14ac:dyDescent="0.15">
      <c r="A448" s="79">
        <v>447</v>
      </c>
      <c r="B448" s="72" t="s">
        <v>3210</v>
      </c>
      <c r="C448" s="72" t="s">
        <v>1151</v>
      </c>
      <c r="D448" s="72">
        <v>54.643965999999999</v>
      </c>
      <c r="E448" s="72">
        <v>11.393015999999999</v>
      </c>
      <c r="F448" s="72" t="s">
        <v>1600</v>
      </c>
      <c r="G448" s="72" t="s">
        <v>625</v>
      </c>
      <c r="H448" s="72" t="s">
        <v>626</v>
      </c>
      <c r="I448" s="79">
        <v>6000</v>
      </c>
      <c r="J448" s="79">
        <v>2300</v>
      </c>
      <c r="K448" s="79">
        <f t="shared" si="39"/>
        <v>4150</v>
      </c>
      <c r="L448" s="79" t="s">
        <v>9409</v>
      </c>
      <c r="M448" s="72" t="s">
        <v>9425</v>
      </c>
      <c r="N448" s="79" t="s">
        <v>9426</v>
      </c>
      <c r="O448" s="72" t="s">
        <v>9335</v>
      </c>
      <c r="P448" s="81" t="s">
        <v>5778</v>
      </c>
      <c r="Q448" s="72" t="s">
        <v>9336</v>
      </c>
      <c r="R448" s="72" t="s">
        <v>8985</v>
      </c>
      <c r="S448" s="72">
        <v>4.0999999999999996</v>
      </c>
      <c r="T448" s="72" t="s">
        <v>9427</v>
      </c>
      <c r="U448" s="72"/>
      <c r="V448" s="72"/>
      <c r="W448" s="72">
        <v>739.3</v>
      </c>
      <c r="X448" s="78">
        <v>110.3</v>
      </c>
      <c r="Y448" s="78">
        <v>-8.6701739999999994</v>
      </c>
      <c r="Z448" s="78">
        <v>12.641855999999999</v>
      </c>
      <c r="AA448" s="78">
        <v>-3.2179896999999995</v>
      </c>
      <c r="AB448" s="78">
        <v>42.237103691588786</v>
      </c>
      <c r="AC448" s="78">
        <v>15.0496723364486</v>
      </c>
      <c r="AD448" s="78">
        <v>0.33260552024922119</v>
      </c>
      <c r="AE448" s="78">
        <f t="shared" si="43"/>
        <v>3.2742653708265705</v>
      </c>
      <c r="AF448" s="78">
        <f t="shared" si="44"/>
        <v>339.02180081753977</v>
      </c>
      <c r="AG448" s="78">
        <f t="shared" si="45"/>
        <v>103.58409856357056</v>
      </c>
      <c r="AH448" s="78">
        <f t="shared" si="46"/>
        <v>14.919518463411336</v>
      </c>
      <c r="AI448" s="72">
        <v>1</v>
      </c>
      <c r="AJ448" s="72">
        <v>1</v>
      </c>
      <c r="AK448" s="72" t="s">
        <v>8987</v>
      </c>
      <c r="AL448" s="72" t="s">
        <v>11113</v>
      </c>
      <c r="AM448" s="72">
        <v>2</v>
      </c>
      <c r="AN448" s="72" t="s">
        <v>8997</v>
      </c>
    </row>
    <row r="449" spans="1:40" x14ac:dyDescent="0.15">
      <c r="A449" s="79">
        <v>448</v>
      </c>
      <c r="B449" s="72" t="s">
        <v>3210</v>
      </c>
      <c r="C449" s="72" t="s">
        <v>1151</v>
      </c>
      <c r="D449" s="72">
        <v>54.643965999999999</v>
      </c>
      <c r="E449" s="72">
        <v>11.393015999999999</v>
      </c>
      <c r="F449" s="72" t="s">
        <v>1600</v>
      </c>
      <c r="G449" s="72" t="s">
        <v>625</v>
      </c>
      <c r="H449" s="72" t="s">
        <v>626</v>
      </c>
      <c r="I449" s="79">
        <v>6000</v>
      </c>
      <c r="J449" s="79">
        <v>2300</v>
      </c>
      <c r="K449" s="79">
        <f t="shared" si="39"/>
        <v>4150</v>
      </c>
      <c r="L449" s="79" t="s">
        <v>9137</v>
      </c>
      <c r="M449" s="72" t="s">
        <v>9428</v>
      </c>
      <c r="N449" s="79" t="s">
        <v>9429</v>
      </c>
      <c r="O449" s="72" t="s">
        <v>9430</v>
      </c>
      <c r="P449" s="81" t="s">
        <v>9431</v>
      </c>
      <c r="Q449" s="72" t="s">
        <v>9003</v>
      </c>
      <c r="R449" s="72" t="s">
        <v>9004</v>
      </c>
      <c r="S449" s="72">
        <v>3.95</v>
      </c>
      <c r="T449" s="72" t="s">
        <v>9432</v>
      </c>
      <c r="U449" s="72" t="s">
        <v>469</v>
      </c>
      <c r="V449" s="72"/>
      <c r="W449" s="72">
        <v>531.6</v>
      </c>
      <c r="X449" s="78">
        <v>37</v>
      </c>
      <c r="Y449" s="78">
        <v>-14.473662200000001</v>
      </c>
      <c r="Z449" s="78">
        <v>13.229647</v>
      </c>
      <c r="AA449" s="78">
        <v>-11.7126248</v>
      </c>
      <c r="AB449" s="78">
        <v>34.611853397260276</v>
      </c>
      <c r="AC449" s="78">
        <v>12.201197671232878</v>
      </c>
      <c r="AD449" s="91">
        <v>1.3099052616438356</v>
      </c>
      <c r="AE449" s="78">
        <f t="shared" si="43"/>
        <v>3.3095517930459621</v>
      </c>
      <c r="AF449" s="91">
        <f t="shared" si="44"/>
        <v>70.542024340192711</v>
      </c>
      <c r="AG449" s="91">
        <f t="shared" si="45"/>
        <v>21.323479644771886</v>
      </c>
      <c r="AH449" s="78">
        <f t="shared" si="46"/>
        <v>6.9601203912716318</v>
      </c>
      <c r="AI449" s="72">
        <v>1</v>
      </c>
      <c r="AJ449" s="72">
        <v>0</v>
      </c>
      <c r="AK449" s="72" t="s">
        <v>8987</v>
      </c>
      <c r="AL449" s="72" t="s">
        <v>11113</v>
      </c>
      <c r="AM449" s="72">
        <v>2</v>
      </c>
      <c r="AN449" s="72" t="s">
        <v>8997</v>
      </c>
    </row>
    <row r="450" spans="1:40" x14ac:dyDescent="0.15">
      <c r="A450" s="79">
        <v>449</v>
      </c>
      <c r="B450" s="72" t="s">
        <v>3210</v>
      </c>
      <c r="C450" s="72" t="s">
        <v>1151</v>
      </c>
      <c r="D450" s="72">
        <v>54.643965999999999</v>
      </c>
      <c r="E450" s="72">
        <v>11.393015999999999</v>
      </c>
      <c r="F450" s="72" t="s">
        <v>1600</v>
      </c>
      <c r="G450" s="72" t="s">
        <v>625</v>
      </c>
      <c r="H450" s="72" t="s">
        <v>626</v>
      </c>
      <c r="I450" s="79">
        <v>6000</v>
      </c>
      <c r="J450" s="79">
        <v>2300</v>
      </c>
      <c r="K450" s="79">
        <f t="shared" ref="K450:K510" si="47">MEDIAN(I450:J450)</f>
        <v>4150</v>
      </c>
      <c r="L450" s="79" t="s">
        <v>9433</v>
      </c>
      <c r="M450" s="72" t="s">
        <v>9434</v>
      </c>
      <c r="N450" s="79" t="s">
        <v>9435</v>
      </c>
      <c r="O450" s="72" t="s">
        <v>9436</v>
      </c>
      <c r="P450" s="81" t="s">
        <v>9437</v>
      </c>
      <c r="Q450" s="72" t="s">
        <v>9003</v>
      </c>
      <c r="R450" s="72" t="s">
        <v>2442</v>
      </c>
      <c r="S450" s="72">
        <v>3.8</v>
      </c>
      <c r="T450" s="72" t="s">
        <v>9438</v>
      </c>
      <c r="U450" s="72" t="s">
        <v>469</v>
      </c>
      <c r="V450" s="72"/>
      <c r="W450" s="72">
        <v>278.10000000000002</v>
      </c>
      <c r="X450" s="78">
        <v>13.2</v>
      </c>
      <c r="Y450" s="78">
        <v>-15.857508900000001</v>
      </c>
      <c r="Z450" s="78">
        <v>12.923289499999999</v>
      </c>
      <c r="AA450" s="78">
        <v>-19.417526900000002</v>
      </c>
      <c r="AB450" s="78">
        <v>32.363414490160999</v>
      </c>
      <c r="AC450" s="78">
        <v>11.391186225402503</v>
      </c>
      <c r="AD450" s="91">
        <v>1.9728638461538461</v>
      </c>
      <c r="AE450" s="78">
        <f t="shared" si="43"/>
        <v>3.3146079923606631</v>
      </c>
      <c r="AF450" s="91">
        <f t="shared" si="44"/>
        <v>43.794560340829861</v>
      </c>
      <c r="AG450" s="91">
        <f t="shared" si="45"/>
        <v>13.218048377527943</v>
      </c>
      <c r="AH450" s="78">
        <f t="shared" si="46"/>
        <v>4.7464940668824163</v>
      </c>
      <c r="AI450" s="72">
        <v>1</v>
      </c>
      <c r="AJ450" s="72">
        <v>0</v>
      </c>
      <c r="AK450" s="72" t="s">
        <v>8987</v>
      </c>
      <c r="AL450" s="72" t="s">
        <v>11113</v>
      </c>
      <c r="AM450" s="72">
        <v>2</v>
      </c>
      <c r="AN450" s="72" t="s">
        <v>8997</v>
      </c>
    </row>
    <row r="451" spans="1:40" x14ac:dyDescent="0.15">
      <c r="A451" s="79">
        <v>450</v>
      </c>
      <c r="B451" s="72" t="s">
        <v>3210</v>
      </c>
      <c r="C451" s="72" t="s">
        <v>1151</v>
      </c>
      <c r="D451" s="72">
        <v>54.643965999999999</v>
      </c>
      <c r="E451" s="72">
        <v>11.393015999999999</v>
      </c>
      <c r="F451" s="72" t="s">
        <v>1600</v>
      </c>
      <c r="G451" s="72" t="s">
        <v>625</v>
      </c>
      <c r="H451" s="72" t="s">
        <v>626</v>
      </c>
      <c r="I451" s="79">
        <v>6000</v>
      </c>
      <c r="J451" s="79">
        <v>2300</v>
      </c>
      <c r="K451" s="79">
        <f t="shared" si="47"/>
        <v>4150</v>
      </c>
      <c r="L451" s="79" t="s">
        <v>9409</v>
      </c>
      <c r="M451" s="72" t="s">
        <v>9439</v>
      </c>
      <c r="N451" s="79" t="s">
        <v>9440</v>
      </c>
      <c r="O451" s="72" t="s">
        <v>9335</v>
      </c>
      <c r="P451" s="81" t="s">
        <v>5778</v>
      </c>
      <c r="Q451" s="72" t="s">
        <v>9336</v>
      </c>
      <c r="R451" s="72" t="s">
        <v>8985</v>
      </c>
      <c r="S451" s="72">
        <v>4.0999999999999996</v>
      </c>
      <c r="T451" s="72" t="s">
        <v>5346</v>
      </c>
      <c r="U451" s="72"/>
      <c r="V451" s="72"/>
      <c r="W451" s="72">
        <v>743.8</v>
      </c>
      <c r="X451" s="78">
        <v>79.400000000000006</v>
      </c>
      <c r="Y451" s="78">
        <v>-11.409646199999999</v>
      </c>
      <c r="Z451" s="78">
        <v>14.563081</v>
      </c>
      <c r="AA451" s="78">
        <v>2.4402804000000002</v>
      </c>
      <c r="AB451" s="78">
        <v>35.683224796633944</v>
      </c>
      <c r="AC451" s="78">
        <v>12.894102328190744</v>
      </c>
      <c r="AD451" s="91">
        <v>0.74475379663394103</v>
      </c>
      <c r="AE451" s="78">
        <f t="shared" si="43"/>
        <v>3.2286411158990469</v>
      </c>
      <c r="AF451" s="91">
        <f t="shared" si="44"/>
        <v>127.9128924482297</v>
      </c>
      <c r="AG451" s="91">
        <f t="shared" si="45"/>
        <v>39.634545829038828</v>
      </c>
      <c r="AH451" s="78">
        <f t="shared" si="46"/>
        <v>10.674912610916914</v>
      </c>
      <c r="AI451" s="72">
        <v>1</v>
      </c>
      <c r="AJ451" s="72">
        <v>0</v>
      </c>
      <c r="AK451" s="72" t="s">
        <v>8987</v>
      </c>
      <c r="AL451" s="72" t="s">
        <v>11113</v>
      </c>
      <c r="AM451" s="72">
        <v>2</v>
      </c>
      <c r="AN451" s="72" t="s">
        <v>8997</v>
      </c>
    </row>
    <row r="452" spans="1:40" x14ac:dyDescent="0.15">
      <c r="A452" s="79">
        <v>451</v>
      </c>
      <c r="B452" s="72" t="s">
        <v>3210</v>
      </c>
      <c r="C452" s="72" t="s">
        <v>1151</v>
      </c>
      <c r="D452" s="72">
        <v>54.643965999999999</v>
      </c>
      <c r="E452" s="72">
        <v>11.393015999999999</v>
      </c>
      <c r="F452" s="72" t="s">
        <v>1600</v>
      </c>
      <c r="G452" s="72" t="s">
        <v>625</v>
      </c>
      <c r="H452" s="72" t="s">
        <v>626</v>
      </c>
      <c r="I452" s="79">
        <v>6000</v>
      </c>
      <c r="J452" s="79">
        <v>2300</v>
      </c>
      <c r="K452" s="79">
        <f t="shared" si="47"/>
        <v>4150</v>
      </c>
      <c r="L452" s="79" t="s">
        <v>9409</v>
      </c>
      <c r="M452" s="72" t="s">
        <v>9441</v>
      </c>
      <c r="N452" s="79" t="s">
        <v>9442</v>
      </c>
      <c r="O452" s="72" t="s">
        <v>9335</v>
      </c>
      <c r="P452" s="81" t="s">
        <v>5778</v>
      </c>
      <c r="Q452" s="72" t="s">
        <v>9336</v>
      </c>
      <c r="R452" s="72" t="s">
        <v>8985</v>
      </c>
      <c r="S452" s="72">
        <v>4.0999999999999996</v>
      </c>
      <c r="T452" s="72" t="s">
        <v>5346</v>
      </c>
      <c r="U452" s="72"/>
      <c r="V452" s="72"/>
      <c r="W452" s="72">
        <v>390.5</v>
      </c>
      <c r="X452" s="78">
        <v>44.7</v>
      </c>
      <c r="Y452" s="78">
        <v>-11.6656528</v>
      </c>
      <c r="Z452" s="78">
        <v>14.555811500000001</v>
      </c>
      <c r="AA452" s="78">
        <v>0.84468604999999997</v>
      </c>
      <c r="AB452" s="78">
        <v>33.98571961800107</v>
      </c>
      <c r="AC452" s="78">
        <v>12.22267291607195</v>
      </c>
      <c r="AD452" s="91">
        <v>0.8204345959354209</v>
      </c>
      <c r="AE452" s="78">
        <f t="shared" si="43"/>
        <v>3.243971796779761</v>
      </c>
      <c r="AF452" s="91">
        <f t="shared" si="44"/>
        <v>110.5898971969706</v>
      </c>
      <c r="AG452" s="91">
        <f t="shared" si="45"/>
        <v>34.104974100086793</v>
      </c>
      <c r="AH452" s="78">
        <f t="shared" si="46"/>
        <v>11.446862996158771</v>
      </c>
      <c r="AI452" s="72">
        <v>1</v>
      </c>
      <c r="AJ452" s="72">
        <v>0</v>
      </c>
      <c r="AK452" s="72" t="s">
        <v>8987</v>
      </c>
      <c r="AL452" s="72" t="s">
        <v>11113</v>
      </c>
      <c r="AM452" s="72">
        <v>2</v>
      </c>
      <c r="AN452" s="72" t="s">
        <v>8997</v>
      </c>
    </row>
    <row r="453" spans="1:40" x14ac:dyDescent="0.15">
      <c r="A453" s="79">
        <v>452</v>
      </c>
      <c r="B453" s="72" t="s">
        <v>3210</v>
      </c>
      <c r="C453" s="72" t="s">
        <v>1151</v>
      </c>
      <c r="D453" s="72">
        <v>54.643965999999999</v>
      </c>
      <c r="E453" s="72">
        <v>11.393015999999999</v>
      </c>
      <c r="F453" s="72" t="s">
        <v>1600</v>
      </c>
      <c r="G453" s="72" t="s">
        <v>625</v>
      </c>
      <c r="H453" s="72" t="s">
        <v>626</v>
      </c>
      <c r="I453" s="79">
        <v>6000</v>
      </c>
      <c r="J453" s="79">
        <v>2300</v>
      </c>
      <c r="K453" s="79">
        <f t="shared" si="47"/>
        <v>4150</v>
      </c>
      <c r="L453" s="79" t="s">
        <v>9443</v>
      </c>
      <c r="M453" s="72" t="s">
        <v>9444</v>
      </c>
      <c r="N453" s="79" t="s">
        <v>9445</v>
      </c>
      <c r="O453" s="72" t="s">
        <v>9335</v>
      </c>
      <c r="P453" s="81" t="s">
        <v>5778</v>
      </c>
      <c r="Q453" s="72" t="s">
        <v>9336</v>
      </c>
      <c r="R453" s="72" t="s">
        <v>8985</v>
      </c>
      <c r="S453" s="72">
        <v>4.0999999999999996</v>
      </c>
      <c r="T453" s="72" t="s">
        <v>5346</v>
      </c>
      <c r="U453" s="72"/>
      <c r="V453" s="72"/>
      <c r="W453" s="72">
        <v>517.4</v>
      </c>
      <c r="X453" s="78">
        <v>47.6</v>
      </c>
      <c r="Y453" s="78">
        <v>-11.5769576</v>
      </c>
      <c r="Z453" s="78">
        <v>14.529849</v>
      </c>
      <c r="AA453" s="78">
        <v>-2.6151230999999999</v>
      </c>
      <c r="AB453" s="78">
        <v>34.221897265306126</v>
      </c>
      <c r="AC453" s="78">
        <v>12.071266367346942</v>
      </c>
      <c r="AD453" s="91">
        <v>0.8469814095238094</v>
      </c>
      <c r="AE453" s="78">
        <f t="shared" si="43"/>
        <v>3.3074861903075345</v>
      </c>
      <c r="AF453" s="91">
        <f t="shared" si="44"/>
        <v>107.86813118630945</v>
      </c>
      <c r="AG453" s="91">
        <f t="shared" si="45"/>
        <v>32.626798033479822</v>
      </c>
      <c r="AH453" s="78">
        <f t="shared" si="46"/>
        <v>9.1998453807499025</v>
      </c>
      <c r="AI453" s="72">
        <v>1</v>
      </c>
      <c r="AJ453" s="72">
        <v>0</v>
      </c>
      <c r="AK453" s="72" t="s">
        <v>8987</v>
      </c>
      <c r="AL453" s="72" t="s">
        <v>11113</v>
      </c>
      <c r="AM453" s="72">
        <v>2</v>
      </c>
      <c r="AN453" s="72" t="s">
        <v>8997</v>
      </c>
    </row>
    <row r="454" spans="1:40" x14ac:dyDescent="0.15">
      <c r="A454" s="79">
        <v>453</v>
      </c>
      <c r="B454" s="72" t="s">
        <v>3210</v>
      </c>
      <c r="C454" s="72" t="s">
        <v>1151</v>
      </c>
      <c r="D454" s="72">
        <v>54.643965999999999</v>
      </c>
      <c r="E454" s="72">
        <v>11.393015999999999</v>
      </c>
      <c r="F454" s="72" t="s">
        <v>1600</v>
      </c>
      <c r="G454" s="72" t="s">
        <v>625</v>
      </c>
      <c r="H454" s="72" t="s">
        <v>626</v>
      </c>
      <c r="I454" s="79">
        <v>6000</v>
      </c>
      <c r="J454" s="79">
        <v>2300</v>
      </c>
      <c r="K454" s="79">
        <f t="shared" si="47"/>
        <v>4150</v>
      </c>
      <c r="L454" s="79" t="s">
        <v>9364</v>
      </c>
      <c r="M454" s="72" t="s">
        <v>9446</v>
      </c>
      <c r="N454" s="79" t="s">
        <v>9447</v>
      </c>
      <c r="O454" s="72" t="s">
        <v>9436</v>
      </c>
      <c r="P454" s="81" t="s">
        <v>9437</v>
      </c>
      <c r="Q454" s="72" t="s">
        <v>9003</v>
      </c>
      <c r="R454" s="72" t="s">
        <v>2442</v>
      </c>
      <c r="S454" s="72">
        <v>3.8</v>
      </c>
      <c r="T454" s="72" t="s">
        <v>9448</v>
      </c>
      <c r="U454" s="72" t="s">
        <v>481</v>
      </c>
      <c r="V454" s="72"/>
      <c r="W454" s="72">
        <v>246.5</v>
      </c>
      <c r="X454" s="78">
        <v>49.4</v>
      </c>
      <c r="Y454" s="78">
        <v>-16.9278987</v>
      </c>
      <c r="Z454" s="78">
        <v>12.926404999999999</v>
      </c>
      <c r="AA454" s="78">
        <v>8.1130104000000003</v>
      </c>
      <c r="AB454" s="78">
        <v>41.567201282383422</v>
      </c>
      <c r="AC454" s="78">
        <v>15.093832849740934</v>
      </c>
      <c r="AD454" s="91">
        <v>0.42008186010362697</v>
      </c>
      <c r="AE454" s="78">
        <f t="shared" si="43"/>
        <v>3.2129061349459036</v>
      </c>
      <c r="AF454" s="91">
        <f t="shared" si="44"/>
        <v>264.16775515564507</v>
      </c>
      <c r="AG454" s="91">
        <f t="shared" si="45"/>
        <v>82.254772840559738</v>
      </c>
      <c r="AH454" s="78">
        <f t="shared" si="46"/>
        <v>20.040567951318458</v>
      </c>
      <c r="AI454" s="72">
        <v>1</v>
      </c>
      <c r="AJ454" s="72">
        <v>0</v>
      </c>
      <c r="AK454" s="72" t="s">
        <v>8987</v>
      </c>
      <c r="AL454" s="72" t="s">
        <v>11113</v>
      </c>
      <c r="AM454" s="72">
        <v>2</v>
      </c>
      <c r="AN454" s="72" t="s">
        <v>8997</v>
      </c>
    </row>
    <row r="455" spans="1:40" x14ac:dyDescent="0.15">
      <c r="A455" s="79">
        <v>454</v>
      </c>
      <c r="B455" s="72" t="s">
        <v>3210</v>
      </c>
      <c r="C455" s="72" t="s">
        <v>1151</v>
      </c>
      <c r="D455" s="72">
        <v>54.643965999999999</v>
      </c>
      <c r="E455" s="72">
        <v>11.393015999999999</v>
      </c>
      <c r="F455" s="72" t="s">
        <v>1600</v>
      </c>
      <c r="G455" s="72" t="s">
        <v>625</v>
      </c>
      <c r="H455" s="72" t="s">
        <v>626</v>
      </c>
      <c r="I455" s="79">
        <v>6000</v>
      </c>
      <c r="J455" s="79">
        <v>2300</v>
      </c>
      <c r="K455" s="79">
        <f t="shared" si="47"/>
        <v>4150</v>
      </c>
      <c r="L455" s="79" t="s">
        <v>9364</v>
      </c>
      <c r="M455" s="72" t="s">
        <v>9449</v>
      </c>
      <c r="N455" s="79" t="s">
        <v>9450</v>
      </c>
      <c r="O455" s="72" t="s">
        <v>9335</v>
      </c>
      <c r="P455" s="81" t="s">
        <v>5778</v>
      </c>
      <c r="Q455" s="72" t="s">
        <v>9336</v>
      </c>
      <c r="R455" s="72" t="s">
        <v>8985</v>
      </c>
      <c r="S455" s="72">
        <v>4.0999999999999996</v>
      </c>
      <c r="T455" s="72" t="s">
        <v>5346</v>
      </c>
      <c r="U455" s="72"/>
      <c r="V455" s="72"/>
      <c r="W455" s="72">
        <v>539.20000000000005</v>
      </c>
      <c r="X455" s="78">
        <v>69.400000000000006</v>
      </c>
      <c r="Y455" s="78">
        <v>-11.5557917</v>
      </c>
      <c r="Z455" s="78">
        <v>14.616044500000001</v>
      </c>
      <c r="AA455" s="78">
        <v>9.6424229000000015</v>
      </c>
      <c r="AB455" s="78">
        <v>38.287046200564973</v>
      </c>
      <c r="AC455" s="78">
        <v>13.816893813559322</v>
      </c>
      <c r="AD455" s="91">
        <v>0.62269679378531073</v>
      </c>
      <c r="AE455" s="78">
        <f t="shared" si="43"/>
        <v>3.2328699322774184</v>
      </c>
      <c r="AF455" s="91">
        <f t="shared" si="44"/>
        <v>164.14897767729303</v>
      </c>
      <c r="AG455" s="91">
        <f t="shared" si="45"/>
        <v>50.795973708388466</v>
      </c>
      <c r="AH455" s="78">
        <f t="shared" si="46"/>
        <v>12.870919881305637</v>
      </c>
      <c r="AI455" s="72">
        <v>1</v>
      </c>
      <c r="AJ455" s="72">
        <v>0</v>
      </c>
      <c r="AK455" s="72" t="s">
        <v>8987</v>
      </c>
      <c r="AL455" s="72" t="s">
        <v>11113</v>
      </c>
      <c r="AM455" s="72">
        <v>2</v>
      </c>
      <c r="AN455" s="72" t="s">
        <v>8997</v>
      </c>
    </row>
    <row r="456" spans="1:40" x14ac:dyDescent="0.15">
      <c r="A456" s="79">
        <v>455</v>
      </c>
      <c r="B456" s="72" t="s">
        <v>3210</v>
      </c>
      <c r="C456" s="72" t="s">
        <v>1151</v>
      </c>
      <c r="D456" s="72">
        <v>54.643965999999999</v>
      </c>
      <c r="E456" s="72">
        <v>11.393015999999999</v>
      </c>
      <c r="F456" s="72" t="s">
        <v>1600</v>
      </c>
      <c r="G456" s="72" t="s">
        <v>625</v>
      </c>
      <c r="H456" s="72" t="s">
        <v>626</v>
      </c>
      <c r="I456" s="79">
        <v>6000</v>
      </c>
      <c r="J456" s="79">
        <v>2300</v>
      </c>
      <c r="K456" s="79">
        <f t="shared" si="47"/>
        <v>4150</v>
      </c>
      <c r="L456" s="79" t="s">
        <v>9137</v>
      </c>
      <c r="M456" s="72" t="s">
        <v>9451</v>
      </c>
      <c r="N456" s="79" t="s">
        <v>9452</v>
      </c>
      <c r="O456" s="72" t="s">
        <v>9436</v>
      </c>
      <c r="P456" s="81" t="s">
        <v>9437</v>
      </c>
      <c r="Q456" s="72" t="s">
        <v>9003</v>
      </c>
      <c r="R456" s="72" t="s">
        <v>2442</v>
      </c>
      <c r="S456" s="72">
        <v>3.8</v>
      </c>
      <c r="T456" s="72" t="s">
        <v>468</v>
      </c>
      <c r="U456" s="72" t="s">
        <v>481</v>
      </c>
      <c r="V456" s="72"/>
      <c r="W456" s="72">
        <v>1324.2</v>
      </c>
      <c r="X456" s="78">
        <v>54.8</v>
      </c>
      <c r="Y456" s="78">
        <v>-15.4472936</v>
      </c>
      <c r="Z456" s="78">
        <v>16.447958500000002</v>
      </c>
      <c r="AA456" s="78">
        <v>-11.8805821</v>
      </c>
      <c r="AB456" s="78">
        <v>21.667919443478265</v>
      </c>
      <c r="AC456" s="78">
        <v>7.6257530086956526</v>
      </c>
      <c r="AD456" s="91">
        <v>1.1412152121739132</v>
      </c>
      <c r="AE456" s="78">
        <f t="shared" si="43"/>
        <v>3.3149827068748103</v>
      </c>
      <c r="AF456" s="91">
        <f t="shared" si="44"/>
        <v>50.68887000885578</v>
      </c>
      <c r="AG456" s="91">
        <f t="shared" si="45"/>
        <v>15.297155521558409</v>
      </c>
      <c r="AH456" s="78">
        <f t="shared" si="46"/>
        <v>4.1383476816190905</v>
      </c>
      <c r="AI456" s="72">
        <v>1</v>
      </c>
      <c r="AJ456" s="72">
        <v>0</v>
      </c>
      <c r="AK456" s="72" t="s">
        <v>8987</v>
      </c>
      <c r="AL456" s="72" t="s">
        <v>11113</v>
      </c>
      <c r="AM456" s="72">
        <v>2</v>
      </c>
      <c r="AN456" s="72" t="s">
        <v>8997</v>
      </c>
    </row>
    <row r="457" spans="1:40" x14ac:dyDescent="0.15">
      <c r="A457" s="79">
        <v>456</v>
      </c>
      <c r="B457" s="72" t="s">
        <v>3210</v>
      </c>
      <c r="C457" s="72" t="s">
        <v>1151</v>
      </c>
      <c r="D457" s="72">
        <v>54.643965999999999</v>
      </c>
      <c r="E457" s="72">
        <v>11.393015999999999</v>
      </c>
      <c r="F457" s="72" t="s">
        <v>1600</v>
      </c>
      <c r="G457" s="72" t="s">
        <v>625</v>
      </c>
      <c r="H457" s="72" t="s">
        <v>626</v>
      </c>
      <c r="I457" s="79">
        <v>6000</v>
      </c>
      <c r="J457" s="79">
        <v>2300</v>
      </c>
      <c r="K457" s="79">
        <f t="shared" si="47"/>
        <v>4150</v>
      </c>
      <c r="L457" s="79" t="s">
        <v>9364</v>
      </c>
      <c r="M457" s="72" t="s">
        <v>9365</v>
      </c>
      <c r="N457" s="79" t="s">
        <v>9366</v>
      </c>
      <c r="O457" s="72" t="s">
        <v>9325</v>
      </c>
      <c r="P457" s="81" t="s">
        <v>9326</v>
      </c>
      <c r="Q457" s="72" t="s">
        <v>2404</v>
      </c>
      <c r="R457" s="72" t="s">
        <v>8985</v>
      </c>
      <c r="S457" s="72">
        <v>4.2</v>
      </c>
      <c r="T457" s="72" t="s">
        <v>9367</v>
      </c>
      <c r="U457" s="72" t="s">
        <v>481</v>
      </c>
      <c r="V457" s="72"/>
      <c r="W457" s="72">
        <v>253.5</v>
      </c>
      <c r="X457" s="78">
        <v>22.2</v>
      </c>
      <c r="Y457" s="78">
        <v>-14.5</v>
      </c>
      <c r="Z457" s="78">
        <v>10.6</v>
      </c>
      <c r="AA457" s="78">
        <v>15.8</v>
      </c>
      <c r="AB457" s="78">
        <v>40.200000000000003</v>
      </c>
      <c r="AC457" s="78">
        <v>15</v>
      </c>
      <c r="AD457" s="78">
        <v>0.62</v>
      </c>
      <c r="AE457" s="78">
        <f t="shared" si="43"/>
        <v>3.1266666666666669</v>
      </c>
      <c r="AF457" s="78">
        <f t="shared" si="44"/>
        <v>173.10009774193551</v>
      </c>
      <c r="AG457" s="78">
        <f t="shared" si="45"/>
        <v>55.385370967741935</v>
      </c>
      <c r="AH457" s="78">
        <f t="shared" si="46"/>
        <v>8.7573964497041406</v>
      </c>
      <c r="AI457" s="72">
        <v>1</v>
      </c>
      <c r="AJ457" s="72">
        <v>1</v>
      </c>
      <c r="AK457" s="72" t="s">
        <v>8987</v>
      </c>
      <c r="AL457" s="72" t="s">
        <v>8988</v>
      </c>
      <c r="AM457" s="72">
        <v>1</v>
      </c>
      <c r="AN457" s="72" t="s">
        <v>8989</v>
      </c>
    </row>
    <row r="458" spans="1:40" x14ac:dyDescent="0.15">
      <c r="A458" s="79">
        <v>457</v>
      </c>
      <c r="B458" s="72" t="s">
        <v>3210</v>
      </c>
      <c r="C458" s="72" t="s">
        <v>1151</v>
      </c>
      <c r="D458" s="72">
        <v>54.643965999999999</v>
      </c>
      <c r="E458" s="72">
        <v>11.393015999999999</v>
      </c>
      <c r="F458" s="72" t="s">
        <v>1600</v>
      </c>
      <c r="G458" s="72" t="s">
        <v>625</v>
      </c>
      <c r="H458" s="72" t="s">
        <v>626</v>
      </c>
      <c r="I458" s="79">
        <v>6000</v>
      </c>
      <c r="J458" s="79">
        <v>2300</v>
      </c>
      <c r="K458" s="79">
        <f t="shared" si="47"/>
        <v>4150</v>
      </c>
      <c r="L458" s="79" t="s">
        <v>9056</v>
      </c>
      <c r="M458" s="72" t="s">
        <v>9057</v>
      </c>
      <c r="N458" s="79" t="s">
        <v>9058</v>
      </c>
      <c r="O458" s="72" t="s">
        <v>8991</v>
      </c>
      <c r="P458" s="81" t="s">
        <v>5588</v>
      </c>
      <c r="Q458" s="72" t="s">
        <v>2398</v>
      </c>
      <c r="R458" s="72" t="s">
        <v>8985</v>
      </c>
      <c r="S458" s="72">
        <v>4.0999999999999996</v>
      </c>
      <c r="T458" s="72" t="s">
        <v>9059</v>
      </c>
      <c r="U458" s="72" t="s">
        <v>469</v>
      </c>
      <c r="V458" s="72"/>
      <c r="W458" s="72">
        <v>403</v>
      </c>
      <c r="X458" s="78">
        <v>3</v>
      </c>
      <c r="Y458" s="78">
        <v>-18.5</v>
      </c>
      <c r="Z458" s="78">
        <v>11.1</v>
      </c>
      <c r="AA458" s="78">
        <v>-17.3</v>
      </c>
      <c r="AB458" s="91">
        <v>9.6</v>
      </c>
      <c r="AC458" s="91">
        <v>2.8</v>
      </c>
      <c r="AD458" s="91">
        <v>1.95</v>
      </c>
      <c r="AE458" s="91">
        <f t="shared" si="43"/>
        <v>4</v>
      </c>
      <c r="AF458" s="91">
        <f t="shared" si="44"/>
        <v>13.143153230769233</v>
      </c>
      <c r="AG458" s="91">
        <f t="shared" si="45"/>
        <v>3.2871454358974357</v>
      </c>
      <c r="AH458" s="78">
        <f t="shared" si="46"/>
        <v>0.74441687344913154</v>
      </c>
      <c r="AI458" s="72">
        <v>0</v>
      </c>
      <c r="AJ458" s="72">
        <v>0</v>
      </c>
      <c r="AK458" s="72" t="s">
        <v>8987</v>
      </c>
      <c r="AL458" s="72" t="s">
        <v>9014</v>
      </c>
      <c r="AM458" s="72">
        <v>1</v>
      </c>
      <c r="AN458" s="72" t="s">
        <v>8989</v>
      </c>
    </row>
    <row r="459" spans="1:40" x14ac:dyDescent="0.15">
      <c r="A459" s="79">
        <v>458</v>
      </c>
      <c r="B459" s="72" t="s">
        <v>3210</v>
      </c>
      <c r="C459" s="72" t="s">
        <v>1151</v>
      </c>
      <c r="D459" s="72">
        <v>54.643965999999999</v>
      </c>
      <c r="E459" s="72">
        <v>11.393015999999999</v>
      </c>
      <c r="F459" s="72" t="s">
        <v>1600</v>
      </c>
      <c r="G459" s="72" t="s">
        <v>625</v>
      </c>
      <c r="H459" s="72" t="s">
        <v>626</v>
      </c>
      <c r="I459" s="79">
        <v>6000</v>
      </c>
      <c r="J459" s="79">
        <v>2300</v>
      </c>
      <c r="K459" s="79">
        <f t="shared" si="47"/>
        <v>4150</v>
      </c>
      <c r="L459" s="79" t="s">
        <v>8980</v>
      </c>
      <c r="M459" s="72" t="s">
        <v>8981</v>
      </c>
      <c r="N459" s="79" t="s">
        <v>8982</v>
      </c>
      <c r="O459" s="72" t="s">
        <v>8983</v>
      </c>
      <c r="P459" s="81" t="s">
        <v>8984</v>
      </c>
      <c r="Q459" s="72" t="s">
        <v>2406</v>
      </c>
      <c r="R459" s="72" t="s">
        <v>8985</v>
      </c>
      <c r="S459" s="72">
        <v>4.5</v>
      </c>
      <c r="T459" s="72" t="s">
        <v>8986</v>
      </c>
      <c r="U459" s="72"/>
      <c r="V459" s="72"/>
      <c r="W459" s="72">
        <v>1378.7</v>
      </c>
      <c r="X459" s="78">
        <v>128.6</v>
      </c>
      <c r="Y459" s="78">
        <v>-13.413855350000002</v>
      </c>
      <c r="Z459" s="78">
        <v>11.065932249999999</v>
      </c>
      <c r="AA459" s="78">
        <v>10.918231000000002</v>
      </c>
      <c r="AB459" s="78">
        <v>40.362258991315294</v>
      </c>
      <c r="AC459" s="78">
        <v>14.544656534424167</v>
      </c>
      <c r="AD459" s="78">
        <v>0.58925015621145382</v>
      </c>
      <c r="AE459" s="78">
        <f t="shared" si="43"/>
        <v>3.2375671467445071</v>
      </c>
      <c r="AF459" s="78">
        <f t="shared" si="44"/>
        <v>182.86841807339835</v>
      </c>
      <c r="AG459" s="78">
        <f t="shared" si="45"/>
        <v>56.506611252149412</v>
      </c>
      <c r="AH459" s="78">
        <f t="shared" si="46"/>
        <v>9.3276274751577564</v>
      </c>
      <c r="AI459" s="72">
        <v>1</v>
      </c>
      <c r="AJ459" s="72">
        <v>1</v>
      </c>
      <c r="AK459" s="72" t="s">
        <v>8987</v>
      </c>
      <c r="AL459" s="72" t="s">
        <v>8988</v>
      </c>
      <c r="AM459" s="72">
        <v>1</v>
      </c>
      <c r="AN459" s="72" t="s">
        <v>8989</v>
      </c>
    </row>
    <row r="460" spans="1:40" x14ac:dyDescent="0.15">
      <c r="A460" s="79">
        <v>459</v>
      </c>
      <c r="B460" s="72" t="s">
        <v>3210</v>
      </c>
      <c r="C460" s="72" t="s">
        <v>1151</v>
      </c>
      <c r="D460" s="72">
        <v>54.643965999999999</v>
      </c>
      <c r="E460" s="72">
        <v>11.393015999999999</v>
      </c>
      <c r="F460" s="72" t="s">
        <v>1600</v>
      </c>
      <c r="G460" s="72" t="s">
        <v>625</v>
      </c>
      <c r="H460" s="72" t="s">
        <v>626</v>
      </c>
      <c r="I460" s="79">
        <v>6000</v>
      </c>
      <c r="J460" s="79">
        <v>2300</v>
      </c>
      <c r="K460" s="79">
        <f t="shared" si="47"/>
        <v>4150</v>
      </c>
      <c r="L460" s="79" t="s">
        <v>9137</v>
      </c>
      <c r="M460" s="72" t="s">
        <v>9138</v>
      </c>
      <c r="N460" s="79" t="s">
        <v>9139</v>
      </c>
      <c r="O460" s="72" t="s">
        <v>9118</v>
      </c>
      <c r="P460" s="72"/>
      <c r="Q460" s="72" t="s">
        <v>2398</v>
      </c>
      <c r="R460" s="72" t="s">
        <v>9004</v>
      </c>
      <c r="S460" s="72">
        <v>4.0999999999999996</v>
      </c>
      <c r="T460" s="72" t="s">
        <v>9140</v>
      </c>
      <c r="U460" s="72"/>
      <c r="V460" s="72"/>
      <c r="W460" s="72">
        <v>960.4</v>
      </c>
      <c r="X460" s="78">
        <v>22.1</v>
      </c>
      <c r="Y460" s="78">
        <v>-14.051352100000001</v>
      </c>
      <c r="Z460" s="78">
        <v>13.217184999999999</v>
      </c>
      <c r="AA460" s="78">
        <v>-1.0501170000000002</v>
      </c>
      <c r="AB460" s="78">
        <v>19.99552990601504</v>
      </c>
      <c r="AC460" s="78">
        <v>7.0825892481203017</v>
      </c>
      <c r="AD460" s="91">
        <v>1.0528252124060149</v>
      </c>
      <c r="AE460" s="78">
        <f t="shared" si="43"/>
        <v>3.2937273935341413</v>
      </c>
      <c r="AF460" s="91">
        <f t="shared" si="44"/>
        <v>50.703692833005242</v>
      </c>
      <c r="AG460" s="91">
        <f t="shared" si="45"/>
        <v>15.400374379596066</v>
      </c>
      <c r="AH460" s="78">
        <f t="shared" si="46"/>
        <v>2.3011245314452315</v>
      </c>
      <c r="AI460" s="72">
        <v>1</v>
      </c>
      <c r="AJ460" s="72">
        <v>0</v>
      </c>
      <c r="AK460" s="72" t="s">
        <v>8987</v>
      </c>
      <c r="AL460" s="72" t="s">
        <v>8988</v>
      </c>
      <c r="AM460" s="72">
        <v>1</v>
      </c>
      <c r="AN460" s="72" t="s">
        <v>8989</v>
      </c>
    </row>
    <row r="461" spans="1:40" x14ac:dyDescent="0.15">
      <c r="A461" s="79">
        <v>460</v>
      </c>
      <c r="B461" s="72" t="s">
        <v>372</v>
      </c>
      <c r="C461" s="72" t="s">
        <v>1151</v>
      </c>
      <c r="D461" s="72">
        <v>54.6</v>
      </c>
      <c r="E461" s="72">
        <v>11.4</v>
      </c>
      <c r="F461" s="70" t="s">
        <v>1600</v>
      </c>
      <c r="G461" s="70" t="s">
        <v>9383</v>
      </c>
      <c r="H461" s="70" t="s">
        <v>9384</v>
      </c>
      <c r="I461" s="70">
        <v>5000</v>
      </c>
      <c r="J461" s="70">
        <v>2400</v>
      </c>
      <c r="K461" s="79">
        <f t="shared" si="47"/>
        <v>3700</v>
      </c>
      <c r="L461" s="79" t="s">
        <v>9385</v>
      </c>
      <c r="M461" s="72"/>
      <c r="N461" s="79" t="s">
        <v>9386</v>
      </c>
      <c r="O461" s="70" t="s">
        <v>9350</v>
      </c>
      <c r="P461" s="83" t="s">
        <v>9351</v>
      </c>
      <c r="Q461" s="70" t="s">
        <v>9003</v>
      </c>
      <c r="R461" s="70" t="s">
        <v>2442</v>
      </c>
      <c r="S461" s="70">
        <v>3.8</v>
      </c>
      <c r="T461" s="72"/>
      <c r="U461" s="72"/>
      <c r="V461" s="72"/>
      <c r="W461" s="79" t="s">
        <v>8992</v>
      </c>
      <c r="X461" s="79" t="s">
        <v>8992</v>
      </c>
      <c r="Y461" s="78">
        <v>-14.19</v>
      </c>
      <c r="Z461" s="78">
        <v>14.11</v>
      </c>
      <c r="AA461" s="72"/>
      <c r="AB461" s="78">
        <v>41.11</v>
      </c>
      <c r="AC461" s="78">
        <v>14.75</v>
      </c>
      <c r="AD461" s="72"/>
      <c r="AE461" s="78">
        <f t="shared" si="43"/>
        <v>3.251638418079096</v>
      </c>
      <c r="AF461" s="72"/>
      <c r="AG461" s="72"/>
      <c r="AH461" s="78">
        <v>2.8000000000000001E-2</v>
      </c>
      <c r="AI461" s="72">
        <v>1</v>
      </c>
      <c r="AJ461" s="72"/>
      <c r="AK461" s="72" t="s">
        <v>9387</v>
      </c>
      <c r="AL461" s="72"/>
      <c r="AM461" s="72">
        <v>2</v>
      </c>
      <c r="AN461" s="72" t="s">
        <v>8997</v>
      </c>
    </row>
    <row r="462" spans="1:40" x14ac:dyDescent="0.15">
      <c r="A462" s="79">
        <v>461</v>
      </c>
      <c r="B462" s="72" t="s">
        <v>372</v>
      </c>
      <c r="C462" s="72" t="s">
        <v>1151</v>
      </c>
      <c r="D462" s="72">
        <v>54.6</v>
      </c>
      <c r="E462" s="72">
        <v>11.4</v>
      </c>
      <c r="F462" s="70" t="s">
        <v>1600</v>
      </c>
      <c r="G462" s="70" t="s">
        <v>9383</v>
      </c>
      <c r="H462" s="70" t="s">
        <v>9384</v>
      </c>
      <c r="I462" s="70">
        <v>5000</v>
      </c>
      <c r="J462" s="70">
        <v>2400</v>
      </c>
      <c r="K462" s="79">
        <f t="shared" si="47"/>
        <v>3700</v>
      </c>
      <c r="L462" s="70" t="s">
        <v>9388</v>
      </c>
      <c r="N462" s="70" t="s">
        <v>9389</v>
      </c>
      <c r="O462" s="70" t="s">
        <v>9350</v>
      </c>
      <c r="P462" s="83" t="s">
        <v>9351</v>
      </c>
      <c r="Q462" s="70" t="s">
        <v>9003</v>
      </c>
      <c r="R462" s="70" t="s">
        <v>2442</v>
      </c>
      <c r="S462" s="70">
        <v>3.8</v>
      </c>
      <c r="W462" s="72" t="s">
        <v>8992</v>
      </c>
      <c r="X462" s="72" t="s">
        <v>8992</v>
      </c>
      <c r="Y462" s="78">
        <v>-16.635719099999996</v>
      </c>
      <c r="Z462" s="78">
        <v>13.9305621</v>
      </c>
      <c r="AA462" s="78">
        <v>11.839497499999998</v>
      </c>
      <c r="AB462" s="78">
        <v>40.662179742489265</v>
      </c>
      <c r="AC462" s="78">
        <v>14.917142703862661</v>
      </c>
      <c r="AD462" s="78">
        <v>0.27344819742489263</v>
      </c>
      <c r="AE462" s="78">
        <f t="shared" si="43"/>
        <v>3.1801807250450751</v>
      </c>
      <c r="AF462" s="78">
        <f t="shared" ref="AF462:AF474" si="48">AB462/AD462*2.669703</f>
        <v>396.98906142864456</v>
      </c>
      <c r="AG462" s="78">
        <f t="shared" ref="AG462:AG474" si="49">AC462/AD462*2.289262</f>
        <v>124.88379247740237</v>
      </c>
      <c r="AH462" s="78">
        <v>7.0999999999999994E-2</v>
      </c>
      <c r="AI462" s="72">
        <v>1</v>
      </c>
      <c r="AJ462" s="72">
        <v>1</v>
      </c>
      <c r="AK462" s="72" t="s">
        <v>8987</v>
      </c>
      <c r="AL462" s="70" t="s">
        <v>11112</v>
      </c>
      <c r="AM462" s="72">
        <v>2</v>
      </c>
      <c r="AN462" s="70" t="s">
        <v>8997</v>
      </c>
    </row>
    <row r="463" spans="1:40" x14ac:dyDescent="0.15">
      <c r="A463" s="79">
        <v>462</v>
      </c>
      <c r="B463" s="72" t="s">
        <v>373</v>
      </c>
      <c r="C463" s="72" t="s">
        <v>1151</v>
      </c>
      <c r="D463" s="72">
        <v>54.643965999999999</v>
      </c>
      <c r="E463" s="72">
        <v>11.393015999999999</v>
      </c>
      <c r="F463" s="72" t="s">
        <v>1600</v>
      </c>
      <c r="G463" s="72" t="s">
        <v>625</v>
      </c>
      <c r="H463" s="72" t="s">
        <v>626</v>
      </c>
      <c r="I463" s="79">
        <v>5200</v>
      </c>
      <c r="J463" s="79">
        <v>2300</v>
      </c>
      <c r="K463" s="79">
        <f t="shared" si="47"/>
        <v>3750</v>
      </c>
      <c r="L463" s="79" t="s">
        <v>9453</v>
      </c>
      <c r="M463" s="72" t="s">
        <v>2308</v>
      </c>
      <c r="N463" s="79" t="s">
        <v>9454</v>
      </c>
      <c r="O463" s="72" t="s">
        <v>9455</v>
      </c>
      <c r="P463" s="72" t="s">
        <v>11118</v>
      </c>
      <c r="Q463" s="72" t="s">
        <v>9336</v>
      </c>
      <c r="R463" s="72" t="s">
        <v>9004</v>
      </c>
      <c r="S463" s="72">
        <v>4</v>
      </c>
      <c r="T463" s="72" t="s">
        <v>9456</v>
      </c>
      <c r="U463" s="72" t="s">
        <v>481</v>
      </c>
      <c r="V463" s="72"/>
      <c r="W463" s="72">
        <v>948.2</v>
      </c>
      <c r="X463" s="78">
        <v>134.69999999999999</v>
      </c>
      <c r="Y463" s="78">
        <v>-15.800562549999999</v>
      </c>
      <c r="Z463" s="78">
        <v>13.119565999999999</v>
      </c>
      <c r="AA463" s="78">
        <v>8.7853957499999993</v>
      </c>
      <c r="AB463" s="78">
        <v>41.633780408778506</v>
      </c>
      <c r="AC463" s="78">
        <v>15.056315230093599</v>
      </c>
      <c r="AD463" s="78">
        <v>0.30829189834181969</v>
      </c>
      <c r="AE463" s="78">
        <f t="shared" si="43"/>
        <v>3.2260711248365403</v>
      </c>
      <c r="AF463" s="78">
        <f t="shared" si="48"/>
        <v>360.53438010044454</v>
      </c>
      <c r="AG463" s="78">
        <f t="shared" si="49"/>
        <v>111.80264710705497</v>
      </c>
      <c r="AH463" s="78">
        <f t="shared" ref="AH463:AH473" si="50">X463/W463*100</f>
        <v>14.205863741826615</v>
      </c>
      <c r="AI463" s="72">
        <v>1</v>
      </c>
      <c r="AJ463" s="72">
        <v>1</v>
      </c>
      <c r="AK463" s="72" t="s">
        <v>8987</v>
      </c>
      <c r="AL463" s="72" t="s">
        <v>11111</v>
      </c>
      <c r="AM463" s="72">
        <v>2</v>
      </c>
      <c r="AN463" s="72" t="s">
        <v>8997</v>
      </c>
    </row>
    <row r="464" spans="1:40" x14ac:dyDescent="0.15">
      <c r="A464" s="79">
        <v>463</v>
      </c>
      <c r="B464" s="72" t="s">
        <v>373</v>
      </c>
      <c r="C464" s="72" t="s">
        <v>1151</v>
      </c>
      <c r="D464" s="72">
        <v>54.643965999999999</v>
      </c>
      <c r="E464" s="72">
        <v>11.393015999999999</v>
      </c>
      <c r="F464" s="72" t="s">
        <v>1600</v>
      </c>
      <c r="G464" s="72" t="s">
        <v>625</v>
      </c>
      <c r="H464" s="72" t="s">
        <v>626</v>
      </c>
      <c r="I464" s="79">
        <v>5200</v>
      </c>
      <c r="J464" s="79">
        <v>2300</v>
      </c>
      <c r="K464" s="79">
        <f t="shared" si="47"/>
        <v>3750</v>
      </c>
      <c r="L464" s="79" t="s">
        <v>9457</v>
      </c>
      <c r="M464" s="72" t="s">
        <v>9458</v>
      </c>
      <c r="N464" s="79" t="s">
        <v>9459</v>
      </c>
      <c r="O464" s="72" t="s">
        <v>9455</v>
      </c>
      <c r="P464" s="72" t="s">
        <v>11118</v>
      </c>
      <c r="Q464" s="72" t="s">
        <v>9336</v>
      </c>
      <c r="R464" s="72" t="s">
        <v>9004</v>
      </c>
      <c r="S464" s="72">
        <v>4</v>
      </c>
      <c r="T464" s="72" t="s">
        <v>9460</v>
      </c>
      <c r="U464" s="72" t="s">
        <v>469</v>
      </c>
      <c r="V464" s="72"/>
      <c r="W464" s="72">
        <v>605.29999999999995</v>
      </c>
      <c r="X464" s="78">
        <v>83.7</v>
      </c>
      <c r="Y464" s="78">
        <v>-16.029859800000001</v>
      </c>
      <c r="Z464" s="78">
        <v>11.3073835</v>
      </c>
      <c r="AA464" s="78">
        <v>2.9463769000000002</v>
      </c>
      <c r="AB464" s="78">
        <v>42.889224824447332</v>
      </c>
      <c r="AC464" s="78">
        <v>15.321366944083225</v>
      </c>
      <c r="AD464" s="91">
        <v>0.59276763328998694</v>
      </c>
      <c r="AE464" s="78">
        <f t="shared" si="43"/>
        <v>3.2658593155866278</v>
      </c>
      <c r="AF464" s="91">
        <f t="shared" si="48"/>
        <v>193.16421098431741</v>
      </c>
      <c r="AG464" s="91">
        <f t="shared" si="49"/>
        <v>59.1709485527646</v>
      </c>
      <c r="AH464" s="78">
        <f t="shared" si="50"/>
        <v>13.82785395671568</v>
      </c>
      <c r="AI464" s="72">
        <v>1</v>
      </c>
      <c r="AJ464" s="72">
        <v>0</v>
      </c>
      <c r="AK464" s="72" t="s">
        <v>8987</v>
      </c>
      <c r="AL464" s="72" t="s">
        <v>11113</v>
      </c>
      <c r="AM464" s="72">
        <v>2</v>
      </c>
      <c r="AN464" s="72" t="s">
        <v>8997</v>
      </c>
    </row>
    <row r="465" spans="1:40" x14ac:dyDescent="0.15">
      <c r="A465" s="79">
        <v>464</v>
      </c>
      <c r="B465" s="72" t="s">
        <v>373</v>
      </c>
      <c r="C465" s="72" t="s">
        <v>1151</v>
      </c>
      <c r="D465" s="72">
        <v>54.643965999999999</v>
      </c>
      <c r="E465" s="72">
        <v>11.393015999999999</v>
      </c>
      <c r="F465" s="72" t="s">
        <v>1600</v>
      </c>
      <c r="G465" s="72" t="s">
        <v>625</v>
      </c>
      <c r="H465" s="72" t="s">
        <v>626</v>
      </c>
      <c r="I465" s="79">
        <v>5200</v>
      </c>
      <c r="J465" s="79">
        <v>2300</v>
      </c>
      <c r="K465" s="79">
        <f t="shared" si="47"/>
        <v>3750</v>
      </c>
      <c r="L465" s="79" t="s">
        <v>9461</v>
      </c>
      <c r="M465" s="72" t="s">
        <v>9462</v>
      </c>
      <c r="N465" s="79" t="s">
        <v>9463</v>
      </c>
      <c r="O465" s="72" t="s">
        <v>9455</v>
      </c>
      <c r="P465" s="72" t="s">
        <v>11118</v>
      </c>
      <c r="Q465" s="72" t="s">
        <v>9336</v>
      </c>
      <c r="R465" s="72" t="s">
        <v>9004</v>
      </c>
      <c r="S465" s="72">
        <v>4</v>
      </c>
      <c r="T465" s="72" t="s">
        <v>9464</v>
      </c>
      <c r="U465" s="72"/>
      <c r="V465" s="72"/>
      <c r="W465" s="72">
        <v>491.8</v>
      </c>
      <c r="X465" s="78">
        <v>68.599999999999994</v>
      </c>
      <c r="Y465" s="78">
        <v>-11.397551400000001</v>
      </c>
      <c r="Z465" s="78">
        <v>15.5569255</v>
      </c>
      <c r="AA465" s="78">
        <v>-7.4629900000000027E-2</v>
      </c>
      <c r="AB465" s="78">
        <v>34.911539951140064</v>
      </c>
      <c r="AC465" s="78">
        <v>12.647139576547232</v>
      </c>
      <c r="AD465" s="91">
        <v>0.49372690065146579</v>
      </c>
      <c r="AE465" s="78">
        <f t="shared" si="43"/>
        <v>3.220501339174465</v>
      </c>
      <c r="AF465" s="91">
        <f t="shared" si="48"/>
        <v>188.77529828574831</v>
      </c>
      <c r="AG465" s="91">
        <f t="shared" si="49"/>
        <v>58.640953132355342</v>
      </c>
      <c r="AH465" s="78">
        <f t="shared" si="50"/>
        <v>13.948759658397721</v>
      </c>
      <c r="AI465" s="72">
        <v>1</v>
      </c>
      <c r="AJ465" s="72">
        <v>0</v>
      </c>
      <c r="AK465" s="72" t="s">
        <v>8987</v>
      </c>
      <c r="AL465" s="72" t="s">
        <v>11113</v>
      </c>
      <c r="AM465" s="72">
        <v>2</v>
      </c>
      <c r="AN465" s="72" t="s">
        <v>8997</v>
      </c>
    </row>
    <row r="466" spans="1:40" x14ac:dyDescent="0.15">
      <c r="A466" s="79">
        <v>465</v>
      </c>
      <c r="B466" s="72" t="s">
        <v>373</v>
      </c>
      <c r="C466" s="72" t="s">
        <v>1151</v>
      </c>
      <c r="D466" s="72">
        <v>54.643965999999999</v>
      </c>
      <c r="E466" s="72">
        <v>11.393015999999999</v>
      </c>
      <c r="F466" s="72" t="s">
        <v>1600</v>
      </c>
      <c r="G466" s="72" t="s">
        <v>625</v>
      </c>
      <c r="H466" s="72" t="s">
        <v>626</v>
      </c>
      <c r="I466" s="79">
        <v>5200</v>
      </c>
      <c r="J466" s="79">
        <v>2300</v>
      </c>
      <c r="K466" s="79">
        <f t="shared" si="47"/>
        <v>3750</v>
      </c>
      <c r="L466" s="79" t="s">
        <v>9453</v>
      </c>
      <c r="M466" s="72" t="s">
        <v>9465</v>
      </c>
      <c r="N466" s="79" t="s">
        <v>9466</v>
      </c>
      <c r="O466" s="72" t="s">
        <v>9455</v>
      </c>
      <c r="P466" s="72" t="s">
        <v>11118</v>
      </c>
      <c r="Q466" s="72" t="s">
        <v>9336</v>
      </c>
      <c r="R466" s="72" t="s">
        <v>9004</v>
      </c>
      <c r="S466" s="72">
        <v>4</v>
      </c>
      <c r="T466" s="72" t="s">
        <v>9467</v>
      </c>
      <c r="U466" s="72" t="s">
        <v>481</v>
      </c>
      <c r="V466" s="72"/>
      <c r="W466" s="72">
        <v>416.3</v>
      </c>
      <c r="X466" s="78">
        <v>69.099999999999994</v>
      </c>
      <c r="Y466" s="78">
        <v>-16.0137334</v>
      </c>
      <c r="Z466" s="78">
        <v>12.595123499999998</v>
      </c>
      <c r="AA466" s="78">
        <v>9.0484547000000006</v>
      </c>
      <c r="AB466" s="78">
        <v>42.548998400520148</v>
      </c>
      <c r="AC466" s="78">
        <v>15.388760520156046</v>
      </c>
      <c r="AD466" s="91">
        <v>0.35716005071521456</v>
      </c>
      <c r="AE466" s="78">
        <f t="shared" si="43"/>
        <v>3.2257632490233075</v>
      </c>
      <c r="AF466" s="78">
        <f t="shared" si="48"/>
        <v>318.0456169423008</v>
      </c>
      <c r="AG466" s="91">
        <f t="shared" si="49"/>
        <v>98.636184577047274</v>
      </c>
      <c r="AH466" s="78">
        <f t="shared" si="50"/>
        <v>16.598606773961084</v>
      </c>
      <c r="AI466" s="72">
        <v>1</v>
      </c>
      <c r="AJ466" s="72">
        <v>0</v>
      </c>
      <c r="AK466" s="72" t="s">
        <v>8987</v>
      </c>
      <c r="AL466" s="72" t="s">
        <v>11113</v>
      </c>
      <c r="AM466" s="72">
        <v>2</v>
      </c>
      <c r="AN466" s="72" t="s">
        <v>8997</v>
      </c>
    </row>
    <row r="467" spans="1:40" x14ac:dyDescent="0.15">
      <c r="A467" s="79">
        <v>466</v>
      </c>
      <c r="B467" s="72" t="s">
        <v>373</v>
      </c>
      <c r="C467" s="72" t="s">
        <v>1151</v>
      </c>
      <c r="D467" s="72">
        <v>54.643965999999999</v>
      </c>
      <c r="E467" s="72">
        <v>11.393015999999999</v>
      </c>
      <c r="F467" s="72" t="s">
        <v>1600</v>
      </c>
      <c r="G467" s="72" t="s">
        <v>625</v>
      </c>
      <c r="H467" s="72" t="s">
        <v>626</v>
      </c>
      <c r="I467" s="79">
        <v>5200</v>
      </c>
      <c r="J467" s="79">
        <v>2300</v>
      </c>
      <c r="K467" s="79">
        <f t="shared" si="47"/>
        <v>3750</v>
      </c>
      <c r="L467" s="79" t="s">
        <v>9453</v>
      </c>
      <c r="M467" s="72" t="s">
        <v>9468</v>
      </c>
      <c r="N467" s="79" t="s">
        <v>9469</v>
      </c>
      <c r="O467" s="72" t="s">
        <v>9455</v>
      </c>
      <c r="P467" s="72" t="s">
        <v>11118</v>
      </c>
      <c r="Q467" s="72" t="s">
        <v>9336</v>
      </c>
      <c r="R467" s="72" t="s">
        <v>9004</v>
      </c>
      <c r="S467" s="72">
        <v>4</v>
      </c>
      <c r="T467" s="72" t="s">
        <v>9470</v>
      </c>
      <c r="U467" s="72" t="s">
        <v>481</v>
      </c>
      <c r="V467" s="72"/>
      <c r="W467" s="72">
        <v>322.89999999999998</v>
      </c>
      <c r="X467" s="78">
        <v>50.8</v>
      </c>
      <c r="Y467" s="78">
        <v>-16.034899299999999</v>
      </c>
      <c r="Z467" s="78">
        <v>12.427924999999998</v>
      </c>
      <c r="AA467" s="78">
        <v>8.8326685000000005</v>
      </c>
      <c r="AB467" s="78">
        <v>42.572669129172716</v>
      </c>
      <c r="AC467" s="78">
        <v>15.311320928882441</v>
      </c>
      <c r="AD467" s="78">
        <v>0.35037862119013063</v>
      </c>
      <c r="AE467" s="78">
        <f t="shared" si="43"/>
        <v>3.2438817143688508</v>
      </c>
      <c r="AF467" s="78">
        <f t="shared" si="48"/>
        <v>324.38161354166903</v>
      </c>
      <c r="AG467" s="78">
        <f t="shared" si="49"/>
        <v>100.0392805167035</v>
      </c>
      <c r="AH467" s="78">
        <f t="shared" si="50"/>
        <v>15.732424899349645</v>
      </c>
      <c r="AI467" s="72">
        <v>1</v>
      </c>
      <c r="AJ467" s="72">
        <v>1</v>
      </c>
      <c r="AK467" s="72" t="s">
        <v>8987</v>
      </c>
      <c r="AL467" s="72" t="s">
        <v>11111</v>
      </c>
      <c r="AM467" s="72">
        <v>2</v>
      </c>
      <c r="AN467" s="72" t="s">
        <v>8997</v>
      </c>
    </row>
    <row r="468" spans="1:40" x14ac:dyDescent="0.15">
      <c r="A468" s="79">
        <v>467</v>
      </c>
      <c r="B468" s="72" t="s">
        <v>373</v>
      </c>
      <c r="C468" s="72" t="s">
        <v>1151</v>
      </c>
      <c r="D468" s="72">
        <v>54.643965999999999</v>
      </c>
      <c r="E468" s="72">
        <v>11.393015999999999</v>
      </c>
      <c r="F468" s="72" t="s">
        <v>1600</v>
      </c>
      <c r="G468" s="72" t="s">
        <v>625</v>
      </c>
      <c r="H468" s="72" t="s">
        <v>626</v>
      </c>
      <c r="I468" s="79">
        <v>5200</v>
      </c>
      <c r="J468" s="79">
        <v>2300</v>
      </c>
      <c r="K468" s="79">
        <f t="shared" si="47"/>
        <v>3750</v>
      </c>
      <c r="L468" s="79" t="s">
        <v>9471</v>
      </c>
      <c r="M468" s="72" t="s">
        <v>9472</v>
      </c>
      <c r="N468" s="79" t="s">
        <v>9473</v>
      </c>
      <c r="O468" s="72" t="s">
        <v>9455</v>
      </c>
      <c r="P468" s="72" t="s">
        <v>11118</v>
      </c>
      <c r="Q468" s="72" t="s">
        <v>9336</v>
      </c>
      <c r="R468" s="72" t="s">
        <v>9004</v>
      </c>
      <c r="S468" s="72">
        <v>4</v>
      </c>
      <c r="T468" s="72" t="s">
        <v>9474</v>
      </c>
      <c r="U468" s="72" t="s">
        <v>481</v>
      </c>
      <c r="V468" s="72"/>
      <c r="W468" s="72">
        <v>540.1</v>
      </c>
      <c r="X468" s="78">
        <v>94.9</v>
      </c>
      <c r="Y468" s="78">
        <v>-16.1911238</v>
      </c>
      <c r="Z468" s="78">
        <v>14.997693250000001</v>
      </c>
      <c r="AA468" s="78">
        <v>10.981632100000002</v>
      </c>
      <c r="AB468" s="78">
        <v>42.184502161861914</v>
      </c>
      <c r="AC468" s="78">
        <v>15.088912448639514</v>
      </c>
      <c r="AD468" s="78">
        <v>0.26090976903849361</v>
      </c>
      <c r="AE468" s="78">
        <f t="shared" si="43"/>
        <v>3.2616832187007425</v>
      </c>
      <c r="AF468" s="78">
        <f t="shared" si="48"/>
        <v>431.64382993422419</v>
      </c>
      <c r="AG468" s="78">
        <f t="shared" si="49"/>
        <v>132.39241296825926</v>
      </c>
      <c r="AH468" s="78">
        <f t="shared" si="50"/>
        <v>17.570820218478058</v>
      </c>
      <c r="AI468" s="72">
        <v>1</v>
      </c>
      <c r="AJ468" s="72">
        <v>1</v>
      </c>
      <c r="AK468" s="72" t="s">
        <v>8987</v>
      </c>
      <c r="AL468" s="72" t="s">
        <v>11111</v>
      </c>
      <c r="AM468" s="72">
        <v>2</v>
      </c>
      <c r="AN468" s="72" t="s">
        <v>8997</v>
      </c>
    </row>
    <row r="469" spans="1:40" x14ac:dyDescent="0.15">
      <c r="A469" s="79">
        <v>468</v>
      </c>
      <c r="B469" s="72" t="s">
        <v>373</v>
      </c>
      <c r="C469" s="72" t="s">
        <v>1151</v>
      </c>
      <c r="D469" s="72">
        <v>54.643965999999999</v>
      </c>
      <c r="E469" s="72">
        <v>11.393015999999999</v>
      </c>
      <c r="F469" s="72" t="s">
        <v>1600</v>
      </c>
      <c r="G469" s="72" t="s">
        <v>625</v>
      </c>
      <c r="H469" s="72" t="s">
        <v>626</v>
      </c>
      <c r="I469" s="79">
        <v>5200</v>
      </c>
      <c r="J469" s="79">
        <v>2300</v>
      </c>
      <c r="K469" s="79">
        <f t="shared" si="47"/>
        <v>3750</v>
      </c>
      <c r="L469" s="79" t="s">
        <v>9453</v>
      </c>
      <c r="M469" s="72" t="s">
        <v>9475</v>
      </c>
      <c r="N469" s="79" t="s">
        <v>9476</v>
      </c>
      <c r="O469" s="72" t="s">
        <v>9455</v>
      </c>
      <c r="P469" s="72" t="s">
        <v>11118</v>
      </c>
      <c r="Q469" s="72" t="s">
        <v>9336</v>
      </c>
      <c r="R469" s="72" t="s">
        <v>9004</v>
      </c>
      <c r="S469" s="72">
        <v>4</v>
      </c>
      <c r="T469" s="72" t="s">
        <v>9391</v>
      </c>
      <c r="U469" s="72"/>
      <c r="V469" s="72"/>
      <c r="W469" s="72">
        <v>238.9</v>
      </c>
      <c r="X469" s="78">
        <v>36.799999999999997</v>
      </c>
      <c r="Y469" s="78">
        <v>-15.907903900000001</v>
      </c>
      <c r="Z469" s="78">
        <v>13.324150499999998</v>
      </c>
      <c r="AA469" s="78">
        <v>8.1252457000000007</v>
      </c>
      <c r="AB469" s="78">
        <v>42.352000293724963</v>
      </c>
      <c r="AC469" s="78">
        <v>14.856163658210949</v>
      </c>
      <c r="AD469" s="78">
        <v>0.30926068624833114</v>
      </c>
      <c r="AE469" s="78">
        <f t="shared" si="43"/>
        <v>3.3259371763878414</v>
      </c>
      <c r="AF469" s="78">
        <f t="shared" si="48"/>
        <v>365.60502924502759</v>
      </c>
      <c r="AG469" s="78">
        <f t="shared" si="49"/>
        <v>109.97081892657424</v>
      </c>
      <c r="AH469" s="78">
        <f t="shared" si="50"/>
        <v>15.403934700711593</v>
      </c>
      <c r="AI469" s="72">
        <v>1</v>
      </c>
      <c r="AJ469" s="72">
        <v>1</v>
      </c>
      <c r="AK469" s="72" t="s">
        <v>8987</v>
      </c>
      <c r="AL469" s="72" t="s">
        <v>11111</v>
      </c>
      <c r="AM469" s="72">
        <v>2</v>
      </c>
      <c r="AN469" s="72" t="s">
        <v>8997</v>
      </c>
    </row>
    <row r="470" spans="1:40" x14ac:dyDescent="0.15">
      <c r="A470" s="79">
        <v>469</v>
      </c>
      <c r="B470" s="72" t="s">
        <v>373</v>
      </c>
      <c r="C470" s="72" t="s">
        <v>1151</v>
      </c>
      <c r="D470" s="72">
        <v>54.643965999999999</v>
      </c>
      <c r="E470" s="72">
        <v>11.393015999999999</v>
      </c>
      <c r="F470" s="72" t="s">
        <v>1600</v>
      </c>
      <c r="G470" s="72" t="s">
        <v>625</v>
      </c>
      <c r="H470" s="72" t="s">
        <v>626</v>
      </c>
      <c r="I470" s="79">
        <v>5200</v>
      </c>
      <c r="J470" s="79">
        <v>2300</v>
      </c>
      <c r="K470" s="79">
        <f t="shared" si="47"/>
        <v>3750</v>
      </c>
      <c r="L470" s="79" t="s">
        <v>9453</v>
      </c>
      <c r="M470" s="72" t="s">
        <v>9477</v>
      </c>
      <c r="N470" s="79" t="s">
        <v>9478</v>
      </c>
      <c r="O470" s="72" t="s">
        <v>9455</v>
      </c>
      <c r="P470" s="72" t="s">
        <v>11118</v>
      </c>
      <c r="Q470" s="72" t="s">
        <v>9336</v>
      </c>
      <c r="R470" s="72" t="s">
        <v>9004</v>
      </c>
      <c r="S470" s="72">
        <v>4</v>
      </c>
      <c r="T470" s="72" t="s">
        <v>9474</v>
      </c>
      <c r="U470" s="72" t="s">
        <v>481</v>
      </c>
      <c r="V470" s="72"/>
      <c r="W470" s="72">
        <v>463.4</v>
      </c>
      <c r="X470" s="78">
        <v>71.599999999999994</v>
      </c>
      <c r="Y470" s="78">
        <v>-16.113515499999998</v>
      </c>
      <c r="Z470" s="78">
        <v>12.958598500000001</v>
      </c>
      <c r="AA470" s="78">
        <v>10.9338032</v>
      </c>
      <c r="AB470" s="78">
        <v>39.928133849840258</v>
      </c>
      <c r="AC470" s="78">
        <v>14.227142587859428</v>
      </c>
      <c r="AD470" s="78">
        <v>0.32929362939297124</v>
      </c>
      <c r="AE470" s="78">
        <f t="shared" si="43"/>
        <v>3.2742219695305903</v>
      </c>
      <c r="AF470" s="78">
        <f t="shared" si="48"/>
        <v>323.7118766002929</v>
      </c>
      <c r="AG470" s="91">
        <f t="shared" si="49"/>
        <v>98.907643476152359</v>
      </c>
      <c r="AH470" s="78">
        <f t="shared" si="50"/>
        <v>15.451014242555027</v>
      </c>
      <c r="AI470" s="72">
        <v>1</v>
      </c>
      <c r="AJ470" s="72">
        <v>0</v>
      </c>
      <c r="AK470" s="72" t="s">
        <v>8987</v>
      </c>
      <c r="AL470" s="72" t="s">
        <v>11111</v>
      </c>
      <c r="AM470" s="72">
        <v>2</v>
      </c>
      <c r="AN470" s="72" t="s">
        <v>8997</v>
      </c>
    </row>
    <row r="471" spans="1:40" x14ac:dyDescent="0.15">
      <c r="A471" s="79">
        <v>470</v>
      </c>
      <c r="B471" s="72" t="s">
        <v>373</v>
      </c>
      <c r="C471" s="72" t="s">
        <v>1151</v>
      </c>
      <c r="D471" s="72">
        <v>54.643965999999999</v>
      </c>
      <c r="E471" s="72">
        <v>11.393015999999999</v>
      </c>
      <c r="F471" s="72" t="s">
        <v>1600</v>
      </c>
      <c r="G471" s="72" t="s">
        <v>625</v>
      </c>
      <c r="H471" s="72" t="s">
        <v>626</v>
      </c>
      <c r="I471" s="79">
        <v>5200</v>
      </c>
      <c r="J471" s="79">
        <v>2300</v>
      </c>
      <c r="K471" s="79">
        <f t="shared" si="47"/>
        <v>3750</v>
      </c>
      <c r="L471" s="79" t="s">
        <v>9471</v>
      </c>
      <c r="M471" s="72" t="s">
        <v>9479</v>
      </c>
      <c r="N471" s="79" t="s">
        <v>9480</v>
      </c>
      <c r="O471" s="72" t="s">
        <v>9455</v>
      </c>
      <c r="P471" s="72" t="s">
        <v>11118</v>
      </c>
      <c r="Q471" s="72" t="s">
        <v>9336</v>
      </c>
      <c r="R471" s="72" t="s">
        <v>9004</v>
      </c>
      <c r="S471" s="72">
        <v>4</v>
      </c>
      <c r="T471" s="72" t="s">
        <v>9481</v>
      </c>
      <c r="U471" s="72"/>
      <c r="V471" s="72"/>
      <c r="W471" s="72">
        <v>398.9</v>
      </c>
      <c r="X471" s="78">
        <v>72.599999999999994</v>
      </c>
      <c r="Y471" s="78">
        <v>-16.2001949</v>
      </c>
      <c r="Z471" s="78">
        <v>13.204723</v>
      </c>
      <c r="AA471" s="78">
        <v>8.1486040000000006</v>
      </c>
      <c r="AB471" s="78">
        <v>41.853163039702231</v>
      </c>
      <c r="AC471" s="78">
        <v>15.108593002481387</v>
      </c>
      <c r="AD471" s="78">
        <v>0.34427239826302725</v>
      </c>
      <c r="AE471" s="78">
        <f t="shared" si="43"/>
        <v>3.2318489355670956</v>
      </c>
      <c r="AF471" s="78">
        <f t="shared" si="48"/>
        <v>324.55554232731492</v>
      </c>
      <c r="AG471" s="78">
        <f t="shared" si="49"/>
        <v>100.46558483501008</v>
      </c>
      <c r="AH471" s="78">
        <f t="shared" si="50"/>
        <v>18.200050137879167</v>
      </c>
      <c r="AI471" s="72">
        <v>1</v>
      </c>
      <c r="AJ471" s="72">
        <v>1</v>
      </c>
      <c r="AK471" s="72" t="s">
        <v>8987</v>
      </c>
      <c r="AL471" s="72" t="s">
        <v>11111</v>
      </c>
      <c r="AM471" s="72">
        <v>2</v>
      </c>
      <c r="AN471" s="72" t="s">
        <v>8997</v>
      </c>
    </row>
    <row r="472" spans="1:40" x14ac:dyDescent="0.15">
      <c r="A472" s="79">
        <v>471</v>
      </c>
      <c r="B472" s="72" t="s">
        <v>373</v>
      </c>
      <c r="C472" s="72" t="s">
        <v>1151</v>
      </c>
      <c r="D472" s="72">
        <v>54.643965999999999</v>
      </c>
      <c r="E472" s="72">
        <v>11.393015999999999</v>
      </c>
      <c r="F472" s="72" t="s">
        <v>1600</v>
      </c>
      <c r="G472" s="72" t="s">
        <v>625</v>
      </c>
      <c r="H472" s="72" t="s">
        <v>626</v>
      </c>
      <c r="I472" s="79">
        <v>5200</v>
      </c>
      <c r="J472" s="79">
        <v>2300</v>
      </c>
      <c r="K472" s="79">
        <f t="shared" si="47"/>
        <v>3750</v>
      </c>
      <c r="L472" s="79" t="s">
        <v>9471</v>
      </c>
      <c r="M472" s="72" t="s">
        <v>9482</v>
      </c>
      <c r="N472" s="79" t="s">
        <v>9483</v>
      </c>
      <c r="O472" s="72" t="s">
        <v>9455</v>
      </c>
      <c r="P472" s="72" t="s">
        <v>11118</v>
      </c>
      <c r="Q472" s="72" t="s">
        <v>9336</v>
      </c>
      <c r="R472" s="72" t="s">
        <v>9004</v>
      </c>
      <c r="S472" s="72">
        <v>4</v>
      </c>
      <c r="T472" s="72" t="s">
        <v>9484</v>
      </c>
      <c r="U472" s="72"/>
      <c r="V472" s="72"/>
      <c r="W472" s="72">
        <v>267</v>
      </c>
      <c r="X472" s="78">
        <v>43.1</v>
      </c>
      <c r="Y472" s="78">
        <v>-16.495509599999998</v>
      </c>
      <c r="Z472" s="78">
        <v>13.6045455</v>
      </c>
      <c r="AA472" s="78">
        <v>4.4046022000000002</v>
      </c>
      <c r="AB472" s="78">
        <v>42.115130691399671</v>
      </c>
      <c r="AC472" s="78">
        <v>15.038165564924119</v>
      </c>
      <c r="AD472" s="91">
        <v>0.4696685834738617</v>
      </c>
      <c r="AE472" s="78">
        <f t="shared" si="43"/>
        <v>3.2673080322090606</v>
      </c>
      <c r="AF472" s="91">
        <f t="shared" si="48"/>
        <v>239.39197704178372</v>
      </c>
      <c r="AG472" s="91">
        <f t="shared" si="49"/>
        <v>73.299135153682755</v>
      </c>
      <c r="AH472" s="78">
        <f t="shared" si="50"/>
        <v>16.14232209737828</v>
      </c>
      <c r="AI472" s="72">
        <v>1</v>
      </c>
      <c r="AJ472" s="72">
        <v>0</v>
      </c>
      <c r="AK472" s="72" t="s">
        <v>8987</v>
      </c>
      <c r="AL472" s="72" t="s">
        <v>11113</v>
      </c>
      <c r="AM472" s="72">
        <v>2</v>
      </c>
      <c r="AN472" s="72" t="s">
        <v>8997</v>
      </c>
    </row>
    <row r="473" spans="1:40" x14ac:dyDescent="0.15">
      <c r="A473" s="79">
        <v>472</v>
      </c>
      <c r="B473" s="72" t="s">
        <v>373</v>
      </c>
      <c r="C473" s="72" t="s">
        <v>1151</v>
      </c>
      <c r="D473" s="72">
        <v>54.643965999999999</v>
      </c>
      <c r="E473" s="72">
        <v>11.393015999999999</v>
      </c>
      <c r="F473" s="72" t="s">
        <v>1600</v>
      </c>
      <c r="G473" s="72" t="s">
        <v>625</v>
      </c>
      <c r="H473" s="72" t="s">
        <v>626</v>
      </c>
      <c r="I473" s="79">
        <v>5200</v>
      </c>
      <c r="J473" s="79">
        <v>2300</v>
      </c>
      <c r="K473" s="79">
        <f t="shared" si="47"/>
        <v>3750</v>
      </c>
      <c r="L473" s="79" t="s">
        <v>9141</v>
      </c>
      <c r="M473" s="72" t="s">
        <v>9142</v>
      </c>
      <c r="N473" s="79" t="s">
        <v>9143</v>
      </c>
      <c r="O473" s="72" t="s">
        <v>9118</v>
      </c>
      <c r="P473" s="72"/>
      <c r="Q473" s="72" t="s">
        <v>2398</v>
      </c>
      <c r="R473" s="72" t="s">
        <v>9004</v>
      </c>
      <c r="S473" s="72">
        <v>4.0999999999999996</v>
      </c>
      <c r="T473" s="72" t="s">
        <v>9144</v>
      </c>
      <c r="U473" s="72" t="s">
        <v>469</v>
      </c>
      <c r="V473" s="72"/>
      <c r="W473" s="72">
        <v>257.10000000000002</v>
      </c>
      <c r="X473" s="78">
        <v>2.7</v>
      </c>
      <c r="Y473" s="78">
        <v>-10.361369999999999</v>
      </c>
      <c r="Z473" s="78">
        <v>10.6285557</v>
      </c>
      <c r="AA473" s="78">
        <v>-2.1741384999999993</v>
      </c>
      <c r="AB473" s="78">
        <v>21.48673599673203</v>
      </c>
      <c r="AC473" s="78">
        <v>7.821797998366014</v>
      </c>
      <c r="AD473" s="91">
        <v>1.7863709624183006</v>
      </c>
      <c r="AE473" s="78">
        <f t="shared" si="43"/>
        <v>3.2048716507497059</v>
      </c>
      <c r="AF473" s="91">
        <f t="shared" si="48"/>
        <v>32.111585307582487</v>
      </c>
      <c r="AG473" s="91">
        <f t="shared" si="49"/>
        <v>10.023755035233512</v>
      </c>
      <c r="AH473" s="78">
        <f t="shared" si="50"/>
        <v>1.0501750291715286</v>
      </c>
      <c r="AI473" s="72">
        <v>1</v>
      </c>
      <c r="AJ473" s="72">
        <v>0</v>
      </c>
      <c r="AK473" s="72" t="s">
        <v>8987</v>
      </c>
      <c r="AL473" s="72" t="s">
        <v>8988</v>
      </c>
      <c r="AM473" s="72">
        <v>1</v>
      </c>
      <c r="AN473" s="72" t="s">
        <v>8989</v>
      </c>
    </row>
    <row r="474" spans="1:40" x14ac:dyDescent="0.15">
      <c r="A474" s="79">
        <v>473</v>
      </c>
      <c r="B474" s="72" t="s">
        <v>373</v>
      </c>
      <c r="C474" s="72" t="s">
        <v>1151</v>
      </c>
      <c r="D474" s="72">
        <v>54.6</v>
      </c>
      <c r="E474" s="72">
        <v>11.4</v>
      </c>
      <c r="F474" s="70" t="s">
        <v>1600</v>
      </c>
      <c r="G474" s="70" t="s">
        <v>625</v>
      </c>
      <c r="H474" s="70" t="s">
        <v>626</v>
      </c>
      <c r="I474" s="70">
        <v>5200</v>
      </c>
      <c r="J474" s="70">
        <v>2300</v>
      </c>
      <c r="K474" s="79">
        <f t="shared" si="47"/>
        <v>3750</v>
      </c>
      <c r="L474" s="70" t="s">
        <v>9477</v>
      </c>
      <c r="N474" s="70" t="s">
        <v>9487</v>
      </c>
      <c r="O474" s="70" t="s">
        <v>9001</v>
      </c>
      <c r="P474" s="83" t="s">
        <v>9002</v>
      </c>
      <c r="Q474" s="70" t="s">
        <v>9003</v>
      </c>
      <c r="R474" s="70" t="s">
        <v>9004</v>
      </c>
      <c r="S474" s="70">
        <v>3.8</v>
      </c>
      <c r="T474" s="72"/>
      <c r="U474" s="72"/>
      <c r="V474" s="72"/>
      <c r="W474" s="72" t="s">
        <v>8992</v>
      </c>
      <c r="X474" s="72" t="s">
        <v>8992</v>
      </c>
      <c r="Y474" s="78">
        <v>-15.948658199999999</v>
      </c>
      <c r="Z474" s="78">
        <v>12.907023500000001</v>
      </c>
      <c r="AA474" s="78">
        <v>13.936284499999999</v>
      </c>
      <c r="AB474" s="78">
        <v>40.585265781062873</v>
      </c>
      <c r="AC474" s="78">
        <v>15.075367820635858</v>
      </c>
      <c r="AD474" s="78">
        <v>0.25914452816124478</v>
      </c>
      <c r="AE474" s="78">
        <f t="shared" si="43"/>
        <v>3.1408505124338792</v>
      </c>
      <c r="AF474" s="78">
        <f t="shared" si="48"/>
        <v>418.10879272775168</v>
      </c>
      <c r="AG474" s="78">
        <f t="shared" si="49"/>
        <v>133.17459154040395</v>
      </c>
      <c r="AH474" s="78">
        <v>0.10299999999999999</v>
      </c>
      <c r="AI474" s="72">
        <v>1</v>
      </c>
      <c r="AJ474" s="72">
        <v>1</v>
      </c>
      <c r="AK474" s="72" t="s">
        <v>8987</v>
      </c>
      <c r="AL474" s="70" t="s">
        <v>11112</v>
      </c>
      <c r="AM474" s="72">
        <v>2</v>
      </c>
      <c r="AN474" s="70" t="s">
        <v>8997</v>
      </c>
    </row>
    <row r="475" spans="1:40" x14ac:dyDescent="0.15">
      <c r="A475" s="79">
        <v>474</v>
      </c>
      <c r="B475" s="72" t="s">
        <v>373</v>
      </c>
      <c r="C475" s="72" t="s">
        <v>1151</v>
      </c>
      <c r="D475" s="72">
        <v>54.643965999999999</v>
      </c>
      <c r="E475" s="72">
        <v>11.393015999999999</v>
      </c>
      <c r="F475" s="72" t="s">
        <v>1600</v>
      </c>
      <c r="G475" s="72" t="s">
        <v>625</v>
      </c>
      <c r="H475" s="72" t="s">
        <v>626</v>
      </c>
      <c r="I475" s="79">
        <v>5200</v>
      </c>
      <c r="J475" s="79">
        <v>2300</v>
      </c>
      <c r="K475" s="79">
        <f t="shared" si="47"/>
        <v>3750</v>
      </c>
      <c r="L475" s="79" t="s">
        <v>9145</v>
      </c>
      <c r="M475" s="72" t="s">
        <v>9146</v>
      </c>
      <c r="N475" s="79" t="s">
        <v>9147</v>
      </c>
      <c r="O475" s="72" t="s">
        <v>9118</v>
      </c>
      <c r="P475" s="72"/>
      <c r="Q475" s="72" t="s">
        <v>2398</v>
      </c>
      <c r="R475" s="72" t="s">
        <v>9004</v>
      </c>
      <c r="S475" s="72">
        <v>4.0999999999999996</v>
      </c>
      <c r="T475" s="72" t="s">
        <v>9144</v>
      </c>
      <c r="U475" s="72" t="s">
        <v>469</v>
      </c>
      <c r="V475" s="72"/>
      <c r="W475" s="72">
        <v>323.3</v>
      </c>
      <c r="X475" s="78">
        <v>0.9</v>
      </c>
      <c r="Y475" s="72" t="s">
        <v>9013</v>
      </c>
      <c r="Z475" s="78"/>
      <c r="AA475" s="72"/>
      <c r="AB475" s="72"/>
      <c r="AC475" s="72"/>
      <c r="AD475" s="72"/>
      <c r="AE475" s="72"/>
      <c r="AF475" s="72"/>
      <c r="AG475" s="72"/>
      <c r="AH475" s="78">
        <f t="shared" ref="AH475:AH484" si="51">X475/W475*100</f>
        <v>0.27837921435199503</v>
      </c>
      <c r="AI475" s="72"/>
      <c r="AJ475" s="72"/>
      <c r="AK475" s="72" t="s">
        <v>8987</v>
      </c>
      <c r="AL475" s="72" t="s">
        <v>8988</v>
      </c>
      <c r="AM475" s="72">
        <v>1</v>
      </c>
      <c r="AN475" s="72" t="s">
        <v>8989</v>
      </c>
    </row>
    <row r="476" spans="1:40" x14ac:dyDescent="0.15">
      <c r="A476" s="79">
        <v>475</v>
      </c>
      <c r="B476" s="72" t="s">
        <v>2259</v>
      </c>
      <c r="C476" s="72" t="s">
        <v>1151</v>
      </c>
      <c r="D476" s="72">
        <v>54.643965999999999</v>
      </c>
      <c r="E476" s="72">
        <v>11.393015999999999</v>
      </c>
      <c r="F476" s="72" t="s">
        <v>1600</v>
      </c>
      <c r="G476" s="72" t="s">
        <v>625</v>
      </c>
      <c r="H476" s="72" t="s">
        <v>626</v>
      </c>
      <c r="I476" s="79">
        <v>5000</v>
      </c>
      <c r="J476" s="79">
        <v>2600</v>
      </c>
      <c r="K476" s="79">
        <f t="shared" si="47"/>
        <v>3800</v>
      </c>
      <c r="L476" s="79" t="s">
        <v>9491</v>
      </c>
      <c r="M476" s="72" t="s">
        <v>9492</v>
      </c>
      <c r="N476" s="79" t="s">
        <v>9493</v>
      </c>
      <c r="O476" s="72" t="s">
        <v>9350</v>
      </c>
      <c r="P476" s="81" t="s">
        <v>9351</v>
      </c>
      <c r="Q476" s="72" t="s">
        <v>9003</v>
      </c>
      <c r="R476" s="72" t="s">
        <v>2442</v>
      </c>
      <c r="S476" s="72">
        <v>3.8</v>
      </c>
      <c r="T476" s="72" t="s">
        <v>9158</v>
      </c>
      <c r="U476" s="72" t="s">
        <v>481</v>
      </c>
      <c r="V476" s="72"/>
      <c r="W476" s="72">
        <v>408.8</v>
      </c>
      <c r="X476" s="78">
        <v>66</v>
      </c>
      <c r="Y476" s="78">
        <v>-16.172687999999997</v>
      </c>
      <c r="Z476" s="78">
        <v>13.397391200000001</v>
      </c>
      <c r="AA476" s="78">
        <v>10.421920500000001</v>
      </c>
      <c r="AB476" s="78">
        <v>43.1223725862069</v>
      </c>
      <c r="AC476" s="78">
        <v>15.57834823049002</v>
      </c>
      <c r="AD476" s="91">
        <v>0.38045047096188739</v>
      </c>
      <c r="AE476" s="78">
        <f t="shared" ref="AE476:AE509" si="52">AB476/AC476*14/12</f>
        <v>3.2294460195364088</v>
      </c>
      <c r="AF476" s="78">
        <f t="shared" ref="AF476:AF484" si="53">AB476/AD476*2.669703</f>
        <v>302.59898790359802</v>
      </c>
      <c r="AG476" s="91">
        <f t="shared" ref="AG476:AG484" si="54">AC476/AD476*2.289262</f>
        <v>93.738668627908382</v>
      </c>
      <c r="AH476" s="78">
        <f t="shared" si="51"/>
        <v>16.144814090019569</v>
      </c>
      <c r="AI476" s="72">
        <v>1</v>
      </c>
      <c r="AJ476" s="72">
        <v>0</v>
      </c>
      <c r="AK476" s="72" t="s">
        <v>8987</v>
      </c>
      <c r="AL476" s="72" t="s">
        <v>11113</v>
      </c>
      <c r="AM476" s="72">
        <v>2</v>
      </c>
      <c r="AN476" s="72" t="s">
        <v>8997</v>
      </c>
    </row>
    <row r="477" spans="1:40" x14ac:dyDescent="0.15">
      <c r="A477" s="79">
        <v>476</v>
      </c>
      <c r="B477" s="72" t="s">
        <v>2259</v>
      </c>
      <c r="C477" s="72" t="s">
        <v>1151</v>
      </c>
      <c r="D477" s="72">
        <v>54.643965999999999</v>
      </c>
      <c r="E477" s="72">
        <v>11.393015999999999</v>
      </c>
      <c r="F477" s="72" t="s">
        <v>1600</v>
      </c>
      <c r="G477" s="72" t="s">
        <v>625</v>
      </c>
      <c r="H477" s="72" t="s">
        <v>626</v>
      </c>
      <c r="I477" s="79">
        <v>5000</v>
      </c>
      <c r="J477" s="79">
        <v>2600</v>
      </c>
      <c r="K477" s="79">
        <f t="shared" si="47"/>
        <v>3800</v>
      </c>
      <c r="L477" s="79" t="s">
        <v>9491</v>
      </c>
      <c r="M477" s="72" t="s">
        <v>9494</v>
      </c>
      <c r="N477" s="79" t="s">
        <v>9495</v>
      </c>
      <c r="O477" s="72" t="s">
        <v>9335</v>
      </c>
      <c r="P477" s="81" t="s">
        <v>5778</v>
      </c>
      <c r="Q477" s="72" t="s">
        <v>9336</v>
      </c>
      <c r="R477" s="72" t="s">
        <v>8985</v>
      </c>
      <c r="S477" s="72">
        <v>4.0999999999999996</v>
      </c>
      <c r="T477" s="72" t="s">
        <v>645</v>
      </c>
      <c r="U477" s="72"/>
      <c r="V477" s="72"/>
      <c r="W477" s="72">
        <v>698.1</v>
      </c>
      <c r="X477" s="78">
        <v>98.2</v>
      </c>
      <c r="Y477" s="78">
        <v>-10.865819999999999</v>
      </c>
      <c r="Z477" s="78">
        <v>13.688748500000001</v>
      </c>
      <c r="AA477" s="78">
        <v>10.809727499999999</v>
      </c>
      <c r="AB477" s="78">
        <v>41.372662541176467</v>
      </c>
      <c r="AC477" s="78">
        <v>15.094137647058824</v>
      </c>
      <c r="AD477" s="91">
        <v>0.38873322941176469</v>
      </c>
      <c r="AE477" s="78">
        <f t="shared" si="52"/>
        <v>3.1978048316953385</v>
      </c>
      <c r="AF477" s="91">
        <f t="shared" si="53"/>
        <v>284.13501328740199</v>
      </c>
      <c r="AG477" s="91">
        <f t="shared" si="54"/>
        <v>88.889843017715052</v>
      </c>
      <c r="AH477" s="78">
        <f t="shared" si="51"/>
        <v>14.066752614238649</v>
      </c>
      <c r="AI477" s="72">
        <v>1</v>
      </c>
      <c r="AJ477" s="72">
        <v>0</v>
      </c>
      <c r="AK477" s="72" t="s">
        <v>8987</v>
      </c>
      <c r="AL477" s="72" t="s">
        <v>11113</v>
      </c>
      <c r="AM477" s="72">
        <v>2</v>
      </c>
      <c r="AN477" s="72" t="s">
        <v>8997</v>
      </c>
    </row>
    <row r="478" spans="1:40" x14ac:dyDescent="0.15">
      <c r="A478" s="79">
        <v>477</v>
      </c>
      <c r="B478" s="72" t="s">
        <v>2259</v>
      </c>
      <c r="C478" s="72" t="s">
        <v>1151</v>
      </c>
      <c r="D478" s="72">
        <v>54.643965999999999</v>
      </c>
      <c r="E478" s="72">
        <v>11.393015999999999</v>
      </c>
      <c r="F478" s="72" t="s">
        <v>1600</v>
      </c>
      <c r="G478" s="72" t="s">
        <v>625</v>
      </c>
      <c r="H478" s="72" t="s">
        <v>626</v>
      </c>
      <c r="I478" s="79">
        <v>5000</v>
      </c>
      <c r="J478" s="79">
        <v>2600</v>
      </c>
      <c r="K478" s="79">
        <f t="shared" si="47"/>
        <v>3800</v>
      </c>
      <c r="L478" s="79" t="s">
        <v>9491</v>
      </c>
      <c r="M478" s="72" t="s">
        <v>4509</v>
      </c>
      <c r="N478" s="79" t="s">
        <v>9496</v>
      </c>
      <c r="O478" s="72" t="s">
        <v>9001</v>
      </c>
      <c r="P478" s="83" t="s">
        <v>9002</v>
      </c>
      <c r="Q478" s="72" t="s">
        <v>9003</v>
      </c>
      <c r="R478" s="72" t="s">
        <v>9004</v>
      </c>
      <c r="S478" s="72">
        <v>3.8</v>
      </c>
      <c r="T478" s="72" t="s">
        <v>645</v>
      </c>
      <c r="U478" s="72"/>
      <c r="V478" s="72"/>
      <c r="W478" s="72">
        <v>451.9</v>
      </c>
      <c r="X478" s="78">
        <v>59.5</v>
      </c>
      <c r="Y478" s="78">
        <v>-17.085688499999996</v>
      </c>
      <c r="Z478" s="78">
        <v>11.8970348</v>
      </c>
      <c r="AA478" s="78">
        <v>0.23267500000000019</v>
      </c>
      <c r="AB478" s="78">
        <v>43.246045379609541</v>
      </c>
      <c r="AC478" s="78">
        <v>15.504242993492406</v>
      </c>
      <c r="AD478" s="91">
        <v>0.66907573210412152</v>
      </c>
      <c r="AE478" s="78">
        <f t="shared" si="52"/>
        <v>3.2541878781647959</v>
      </c>
      <c r="AF478" s="91">
        <f t="shared" si="53"/>
        <v>172.55759183642425</v>
      </c>
      <c r="AG478" s="91">
        <f t="shared" si="54"/>
        <v>53.048216548145483</v>
      </c>
      <c r="AH478" s="78">
        <f t="shared" si="51"/>
        <v>13.166629785350741</v>
      </c>
      <c r="AI478" s="72">
        <v>1</v>
      </c>
      <c r="AJ478" s="72">
        <v>0</v>
      </c>
      <c r="AK478" s="72" t="s">
        <v>8987</v>
      </c>
      <c r="AL478" s="72" t="s">
        <v>11113</v>
      </c>
      <c r="AM478" s="72">
        <v>2</v>
      </c>
      <c r="AN478" s="72" t="s">
        <v>8997</v>
      </c>
    </row>
    <row r="479" spans="1:40" x14ac:dyDescent="0.15">
      <c r="A479" s="79">
        <v>478</v>
      </c>
      <c r="B479" s="72" t="s">
        <v>2259</v>
      </c>
      <c r="C479" s="72" t="s">
        <v>1151</v>
      </c>
      <c r="D479" s="72">
        <v>54.643965999999999</v>
      </c>
      <c r="E479" s="72">
        <v>11.393015999999999</v>
      </c>
      <c r="F479" s="72" t="s">
        <v>1600</v>
      </c>
      <c r="G479" s="72" t="s">
        <v>625</v>
      </c>
      <c r="H479" s="72" t="s">
        <v>626</v>
      </c>
      <c r="I479" s="79">
        <v>5000</v>
      </c>
      <c r="J479" s="79">
        <v>2600</v>
      </c>
      <c r="K479" s="79">
        <f t="shared" si="47"/>
        <v>3800</v>
      </c>
      <c r="L479" s="79" t="s">
        <v>9491</v>
      </c>
      <c r="M479" s="72" t="s">
        <v>9497</v>
      </c>
      <c r="N479" s="79" t="s">
        <v>9498</v>
      </c>
      <c r="O479" s="72" t="s">
        <v>9001</v>
      </c>
      <c r="P479" s="83" t="s">
        <v>9002</v>
      </c>
      <c r="Q479" s="72" t="s">
        <v>9003</v>
      </c>
      <c r="R479" s="72" t="s">
        <v>9004</v>
      </c>
      <c r="S479" s="72">
        <v>3.8</v>
      </c>
      <c r="T479" s="72" t="s">
        <v>645</v>
      </c>
      <c r="U479" s="72"/>
      <c r="V479" s="72"/>
      <c r="W479" s="72">
        <v>972.3</v>
      </c>
      <c r="X479" s="78">
        <v>119.7</v>
      </c>
      <c r="Y479" s="78">
        <v>-17.248625849999996</v>
      </c>
      <c r="Z479" s="78">
        <v>11.9877149</v>
      </c>
      <c r="AA479" s="78">
        <v>1.9427505</v>
      </c>
      <c r="AB479" s="78">
        <v>41.999013838946354</v>
      </c>
      <c r="AC479" s="78">
        <v>15.407475124169615</v>
      </c>
      <c r="AD479" s="91">
        <v>0.56584705088905052</v>
      </c>
      <c r="AE479" s="78">
        <f t="shared" si="52"/>
        <v>3.1801998110583702</v>
      </c>
      <c r="AF479" s="91">
        <f t="shared" si="53"/>
        <v>198.15406489564208</v>
      </c>
      <c r="AG479" s="91">
        <f t="shared" si="54"/>
        <v>62.33441927865195</v>
      </c>
      <c r="AH479" s="78">
        <f t="shared" si="51"/>
        <v>12.311015118790497</v>
      </c>
      <c r="AI479" s="72">
        <v>1</v>
      </c>
      <c r="AJ479" s="72">
        <v>0</v>
      </c>
      <c r="AK479" s="72" t="s">
        <v>8987</v>
      </c>
      <c r="AL479" s="72" t="s">
        <v>11113</v>
      </c>
      <c r="AM479" s="72">
        <v>2</v>
      </c>
      <c r="AN479" s="72" t="s">
        <v>8997</v>
      </c>
    </row>
    <row r="480" spans="1:40" x14ac:dyDescent="0.15">
      <c r="A480" s="79">
        <v>479</v>
      </c>
      <c r="B480" s="72" t="s">
        <v>2259</v>
      </c>
      <c r="C480" s="72" t="s">
        <v>1151</v>
      </c>
      <c r="D480" s="72">
        <v>54.643965999999999</v>
      </c>
      <c r="E480" s="72">
        <v>11.393015999999999</v>
      </c>
      <c r="F480" s="72" t="s">
        <v>1600</v>
      </c>
      <c r="G480" s="72" t="s">
        <v>625</v>
      </c>
      <c r="H480" s="72" t="s">
        <v>626</v>
      </c>
      <c r="I480" s="79">
        <v>5000</v>
      </c>
      <c r="J480" s="79">
        <v>2600</v>
      </c>
      <c r="K480" s="79">
        <f t="shared" si="47"/>
        <v>3800</v>
      </c>
      <c r="L480" s="79" t="s">
        <v>9491</v>
      </c>
      <c r="M480" s="72" t="s">
        <v>9499</v>
      </c>
      <c r="N480" s="79" t="s">
        <v>9500</v>
      </c>
      <c r="O480" s="72" t="s">
        <v>9001</v>
      </c>
      <c r="P480" s="83" t="s">
        <v>9002</v>
      </c>
      <c r="Q480" s="72" t="s">
        <v>9003</v>
      </c>
      <c r="R480" s="72" t="s">
        <v>9004</v>
      </c>
      <c r="S480" s="72">
        <v>3.8</v>
      </c>
      <c r="T480" s="72" t="s">
        <v>645</v>
      </c>
      <c r="U480" s="72"/>
      <c r="V480" s="72"/>
      <c r="W480" s="72">
        <v>1159.7</v>
      </c>
      <c r="X480" s="78">
        <v>131.1</v>
      </c>
      <c r="Y480" s="78">
        <v>-17.069546099999997</v>
      </c>
      <c r="Z480" s="78">
        <v>11.888696400000001</v>
      </c>
      <c r="AA480" s="78">
        <v>5.9194154999999995</v>
      </c>
      <c r="AB480" s="78">
        <v>41.149619727272722</v>
      </c>
      <c r="AC480" s="78">
        <v>15.112193863636364</v>
      </c>
      <c r="AD480" s="91">
        <v>0.52589061363636358</v>
      </c>
      <c r="AE480" s="78">
        <f t="shared" si="52"/>
        <v>3.1767650756080434</v>
      </c>
      <c r="AF480" s="91">
        <f t="shared" si="53"/>
        <v>208.89755471224655</v>
      </c>
      <c r="AG480" s="91">
        <f t="shared" si="54"/>
        <v>65.785108635876455</v>
      </c>
      <c r="AH480" s="78">
        <f t="shared" si="51"/>
        <v>11.304647753729412</v>
      </c>
      <c r="AI480" s="72">
        <v>1</v>
      </c>
      <c r="AJ480" s="72">
        <v>0</v>
      </c>
      <c r="AK480" s="72" t="s">
        <v>8987</v>
      </c>
      <c r="AL480" s="72" t="s">
        <v>11113</v>
      </c>
      <c r="AM480" s="72">
        <v>2</v>
      </c>
      <c r="AN480" s="72" t="s">
        <v>8997</v>
      </c>
    </row>
    <row r="481" spans="1:40" x14ac:dyDescent="0.15">
      <c r="A481" s="79">
        <v>480</v>
      </c>
      <c r="B481" s="72" t="s">
        <v>2259</v>
      </c>
      <c r="C481" s="72" t="s">
        <v>1151</v>
      </c>
      <c r="D481" s="72">
        <v>54.643965999999999</v>
      </c>
      <c r="E481" s="72">
        <v>11.393015999999999</v>
      </c>
      <c r="F481" s="72" t="s">
        <v>1600</v>
      </c>
      <c r="G481" s="72" t="s">
        <v>625</v>
      </c>
      <c r="H481" s="72" t="s">
        <v>626</v>
      </c>
      <c r="I481" s="79">
        <v>5000</v>
      </c>
      <c r="J481" s="79">
        <v>2600</v>
      </c>
      <c r="K481" s="79">
        <f t="shared" si="47"/>
        <v>3800</v>
      </c>
      <c r="L481" s="79" t="s">
        <v>9501</v>
      </c>
      <c r="M481" s="72" t="s">
        <v>9502</v>
      </c>
      <c r="N481" s="79" t="s">
        <v>9503</v>
      </c>
      <c r="O481" s="72" t="s">
        <v>9001</v>
      </c>
      <c r="P481" s="83" t="s">
        <v>9002</v>
      </c>
      <c r="Q481" s="72" t="s">
        <v>9003</v>
      </c>
      <c r="R481" s="72" t="s">
        <v>9004</v>
      </c>
      <c r="S481" s="72">
        <v>3.8</v>
      </c>
      <c r="T481" s="72" t="s">
        <v>645</v>
      </c>
      <c r="U481" s="72"/>
      <c r="V481" s="72"/>
      <c r="W481" s="72">
        <v>361</v>
      </c>
      <c r="X481" s="78">
        <v>46.6</v>
      </c>
      <c r="Y481" s="78">
        <v>-17.140169099999998</v>
      </c>
      <c r="Z481" s="78">
        <v>10.9714724</v>
      </c>
      <c r="AA481" s="78">
        <v>4.7483260000000005</v>
      </c>
      <c r="AB481" s="78">
        <v>43.473931882998158</v>
      </c>
      <c r="AC481" s="78">
        <v>15.367853930530163</v>
      </c>
      <c r="AD481" s="91">
        <v>0.55854350548446063</v>
      </c>
      <c r="AE481" s="78">
        <f t="shared" si="52"/>
        <v>3.3003689016115896</v>
      </c>
      <c r="AF481" s="91">
        <f t="shared" si="53"/>
        <v>207.79489015661798</v>
      </c>
      <c r="AG481" s="91">
        <f t="shared" si="54"/>
        <v>62.987115021950821</v>
      </c>
      <c r="AH481" s="78">
        <f t="shared" si="51"/>
        <v>12.908587257617729</v>
      </c>
      <c r="AI481" s="72">
        <v>1</v>
      </c>
      <c r="AJ481" s="72">
        <v>0</v>
      </c>
      <c r="AK481" s="72" t="s">
        <v>8987</v>
      </c>
      <c r="AL481" s="72" t="s">
        <v>11113</v>
      </c>
      <c r="AM481" s="72">
        <v>2</v>
      </c>
      <c r="AN481" s="72" t="s">
        <v>8997</v>
      </c>
    </row>
    <row r="482" spans="1:40" x14ac:dyDescent="0.15">
      <c r="A482" s="79">
        <v>481</v>
      </c>
      <c r="B482" s="72" t="s">
        <v>2259</v>
      </c>
      <c r="C482" s="72" t="s">
        <v>1151</v>
      </c>
      <c r="D482" s="72">
        <v>54.643965999999999</v>
      </c>
      <c r="E482" s="72">
        <v>11.393015999999999</v>
      </c>
      <c r="F482" s="72" t="s">
        <v>1600</v>
      </c>
      <c r="G482" s="72" t="s">
        <v>625</v>
      </c>
      <c r="H482" s="72" t="s">
        <v>626</v>
      </c>
      <c r="I482" s="79">
        <v>5000</v>
      </c>
      <c r="J482" s="79">
        <v>2600</v>
      </c>
      <c r="K482" s="79">
        <f t="shared" si="47"/>
        <v>3800</v>
      </c>
      <c r="L482" s="79" t="s">
        <v>9504</v>
      </c>
      <c r="M482" s="72" t="s">
        <v>9505</v>
      </c>
      <c r="N482" s="79" t="s">
        <v>9506</v>
      </c>
      <c r="O482" s="72" t="s">
        <v>9001</v>
      </c>
      <c r="P482" s="83" t="s">
        <v>9002</v>
      </c>
      <c r="Q482" s="72" t="s">
        <v>9003</v>
      </c>
      <c r="R482" s="72" t="s">
        <v>9004</v>
      </c>
      <c r="S482" s="72">
        <v>3.8</v>
      </c>
      <c r="T482" s="72" t="s">
        <v>645</v>
      </c>
      <c r="U482" s="72"/>
      <c r="V482" s="72"/>
      <c r="W482" s="72">
        <v>894.4</v>
      </c>
      <c r="X482" s="78">
        <v>113.9</v>
      </c>
      <c r="Y482" s="78">
        <v>-17.078626199999995</v>
      </c>
      <c r="Z482" s="78">
        <v>12.113833199999998</v>
      </c>
      <c r="AA482" s="78">
        <v>1.225198</v>
      </c>
      <c r="AB482" s="78">
        <v>42.570269297820815</v>
      </c>
      <c r="AC482" s="78">
        <v>15.469969055690072</v>
      </c>
      <c r="AD482" s="91">
        <v>0.61423633171912839</v>
      </c>
      <c r="AE482" s="78">
        <f t="shared" si="52"/>
        <v>3.2104339706176304</v>
      </c>
      <c r="AF482" s="91">
        <f t="shared" si="53"/>
        <v>185.02646259480593</v>
      </c>
      <c r="AG482" s="91">
        <f t="shared" si="54"/>
        <v>57.656655055307411</v>
      </c>
      <c r="AH482" s="78">
        <f t="shared" si="51"/>
        <v>12.73479427549195</v>
      </c>
      <c r="AI482" s="72">
        <v>1</v>
      </c>
      <c r="AJ482" s="72">
        <v>0</v>
      </c>
      <c r="AK482" s="72" t="s">
        <v>8987</v>
      </c>
      <c r="AL482" s="72" t="s">
        <v>11113</v>
      </c>
      <c r="AM482" s="72">
        <v>2</v>
      </c>
      <c r="AN482" s="72" t="s">
        <v>8997</v>
      </c>
    </row>
    <row r="483" spans="1:40" x14ac:dyDescent="0.15">
      <c r="A483" s="79">
        <v>482</v>
      </c>
      <c r="B483" s="72" t="s">
        <v>2259</v>
      </c>
      <c r="C483" s="72" t="s">
        <v>1151</v>
      </c>
      <c r="D483" s="72">
        <v>54.643965999999999</v>
      </c>
      <c r="E483" s="72">
        <v>11.393015999999999</v>
      </c>
      <c r="F483" s="72" t="s">
        <v>1600</v>
      </c>
      <c r="G483" s="72" t="s">
        <v>625</v>
      </c>
      <c r="H483" s="72" t="s">
        <v>626</v>
      </c>
      <c r="I483" s="79">
        <v>5000</v>
      </c>
      <c r="J483" s="79">
        <v>2600</v>
      </c>
      <c r="K483" s="79">
        <f t="shared" si="47"/>
        <v>3800</v>
      </c>
      <c r="L483" s="79" t="s">
        <v>9364</v>
      </c>
      <c r="M483" s="72" t="s">
        <v>9507</v>
      </c>
      <c r="N483" s="79" t="s">
        <v>9508</v>
      </c>
      <c r="O483" s="72" t="s">
        <v>9001</v>
      </c>
      <c r="P483" s="83" t="s">
        <v>9002</v>
      </c>
      <c r="Q483" s="72" t="s">
        <v>9003</v>
      </c>
      <c r="R483" s="72" t="s">
        <v>9004</v>
      </c>
      <c r="S483" s="72">
        <v>3.8</v>
      </c>
      <c r="T483" s="72" t="s">
        <v>9509</v>
      </c>
      <c r="U483" s="72"/>
      <c r="V483" s="72"/>
      <c r="W483" s="72">
        <v>440</v>
      </c>
      <c r="X483" s="78">
        <v>62.8</v>
      </c>
      <c r="Y483" s="78">
        <v>-17.472097199999997</v>
      </c>
      <c r="Z483" s="78">
        <v>12.1482291</v>
      </c>
      <c r="AA483" s="78">
        <v>8.2199654999999989</v>
      </c>
      <c r="AB483" s="78">
        <v>42.787139708171196</v>
      </c>
      <c r="AC483" s="78">
        <v>14.994210389105056</v>
      </c>
      <c r="AD483" s="91">
        <v>0.47884864785992221</v>
      </c>
      <c r="AE483" s="78">
        <f t="shared" si="52"/>
        <v>3.3291736186257741</v>
      </c>
      <c r="AF483" s="91">
        <f t="shared" si="53"/>
        <v>238.54918615900365</v>
      </c>
      <c r="AG483" s="91">
        <f t="shared" si="54"/>
        <v>71.68376942733839</v>
      </c>
      <c r="AH483" s="78">
        <f t="shared" si="51"/>
        <v>14.272727272727273</v>
      </c>
      <c r="AI483" s="72">
        <v>1</v>
      </c>
      <c r="AJ483" s="72">
        <v>0</v>
      </c>
      <c r="AK483" s="72" t="s">
        <v>8987</v>
      </c>
      <c r="AL483" s="72" t="s">
        <v>11113</v>
      </c>
      <c r="AM483" s="72">
        <v>2</v>
      </c>
      <c r="AN483" s="72" t="s">
        <v>8997</v>
      </c>
    </row>
    <row r="484" spans="1:40" x14ac:dyDescent="0.15">
      <c r="A484" s="79">
        <v>483</v>
      </c>
      <c r="B484" s="72" t="s">
        <v>4231</v>
      </c>
      <c r="C484" s="72" t="s">
        <v>1151</v>
      </c>
      <c r="D484" s="72">
        <v>54.643965999999999</v>
      </c>
      <c r="E484" s="72">
        <v>11.393015999999999</v>
      </c>
      <c r="F484" s="72" t="s">
        <v>1600</v>
      </c>
      <c r="G484" s="72" t="s">
        <v>625</v>
      </c>
      <c r="H484" s="72" t="s">
        <v>626</v>
      </c>
      <c r="I484" s="79">
        <v>5000</v>
      </c>
      <c r="J484" s="79">
        <v>2600</v>
      </c>
      <c r="K484" s="79">
        <f t="shared" si="47"/>
        <v>3800</v>
      </c>
      <c r="L484" s="79" t="s">
        <v>9471</v>
      </c>
      <c r="M484" s="72" t="s">
        <v>9510</v>
      </c>
      <c r="N484" s="79" t="s">
        <v>9511</v>
      </c>
      <c r="O484" s="72" t="s">
        <v>9001</v>
      </c>
      <c r="P484" s="83" t="s">
        <v>9002</v>
      </c>
      <c r="Q484" s="72" t="s">
        <v>9003</v>
      </c>
      <c r="R484" s="72" t="s">
        <v>9004</v>
      </c>
      <c r="S484" s="72">
        <v>3.8</v>
      </c>
      <c r="T484" s="72" t="s">
        <v>521</v>
      </c>
      <c r="U484" s="72" t="s">
        <v>469</v>
      </c>
      <c r="V484" s="72"/>
      <c r="W484" s="72">
        <v>604.9</v>
      </c>
      <c r="X484" s="78">
        <v>68.099999999999994</v>
      </c>
      <c r="Y484" s="78">
        <v>-16.39005195</v>
      </c>
      <c r="Z484" s="78">
        <v>13.1769792</v>
      </c>
      <c r="AA484" s="78">
        <v>1.10633625</v>
      </c>
      <c r="AB484" s="78">
        <v>40.334922445439872</v>
      </c>
      <c r="AC484" s="78">
        <v>14.633760261224982</v>
      </c>
      <c r="AD484" s="91">
        <v>0.67679162249445735</v>
      </c>
      <c r="AE484" s="78">
        <f t="shared" si="52"/>
        <v>3.2156744869169196</v>
      </c>
      <c r="AF484" s="91">
        <f t="shared" si="53"/>
        <v>159.10696864194716</v>
      </c>
      <c r="AG484" s="91">
        <f t="shared" si="54"/>
        <v>49.499004079954872</v>
      </c>
      <c r="AH484" s="78">
        <f t="shared" si="51"/>
        <v>11.258059183336087</v>
      </c>
      <c r="AI484" s="72">
        <v>1</v>
      </c>
      <c r="AJ484" s="72">
        <v>0</v>
      </c>
      <c r="AK484" s="72" t="s">
        <v>8987</v>
      </c>
      <c r="AL484" s="72" t="s">
        <v>11113</v>
      </c>
      <c r="AM484" s="72">
        <v>2</v>
      </c>
      <c r="AN484" s="72" t="s">
        <v>8997</v>
      </c>
    </row>
    <row r="485" spans="1:40" x14ac:dyDescent="0.15">
      <c r="A485" s="79">
        <v>484</v>
      </c>
      <c r="B485" s="72" t="s">
        <v>374</v>
      </c>
      <c r="C485" s="72" t="s">
        <v>1151</v>
      </c>
      <c r="D485" s="72">
        <v>54.6</v>
      </c>
      <c r="E485" s="72">
        <v>11.4</v>
      </c>
      <c r="F485" s="70" t="s">
        <v>1600</v>
      </c>
      <c r="G485" s="72" t="s">
        <v>625</v>
      </c>
      <c r="H485" s="72" t="s">
        <v>626</v>
      </c>
      <c r="I485" s="79">
        <v>5000</v>
      </c>
      <c r="J485" s="79">
        <v>2600</v>
      </c>
      <c r="K485" s="79">
        <f t="shared" si="47"/>
        <v>3800</v>
      </c>
      <c r="L485" s="79" t="s">
        <v>9492</v>
      </c>
      <c r="M485" s="72"/>
      <c r="N485" s="79" t="s">
        <v>9512</v>
      </c>
      <c r="O485" s="70" t="s">
        <v>9350</v>
      </c>
      <c r="P485" s="83" t="s">
        <v>9351</v>
      </c>
      <c r="Q485" s="70" t="s">
        <v>9003</v>
      </c>
      <c r="R485" s="70" t="s">
        <v>2442</v>
      </c>
      <c r="S485" s="70">
        <v>3.8</v>
      </c>
      <c r="T485" s="72"/>
      <c r="U485" s="72"/>
      <c r="V485" s="72"/>
      <c r="W485" s="79" t="s">
        <v>8992</v>
      </c>
      <c r="X485" s="79" t="s">
        <v>8992</v>
      </c>
      <c r="Y485" s="78">
        <v>-15.68</v>
      </c>
      <c r="Z485" s="78">
        <v>13.15</v>
      </c>
      <c r="AA485" s="72"/>
      <c r="AB485" s="78">
        <v>43.41</v>
      </c>
      <c r="AC485" s="78">
        <v>16.035</v>
      </c>
      <c r="AD485" s="72"/>
      <c r="AE485" s="78">
        <f t="shared" si="52"/>
        <v>3.1584034923604616</v>
      </c>
      <c r="AF485" s="72"/>
      <c r="AG485" s="72"/>
      <c r="AH485" s="78">
        <v>7.3999999999999996E-2</v>
      </c>
      <c r="AI485" s="72">
        <v>1</v>
      </c>
      <c r="AJ485" s="72"/>
      <c r="AK485" s="72" t="s">
        <v>9387</v>
      </c>
      <c r="AL485" s="72"/>
      <c r="AM485" s="72">
        <v>2</v>
      </c>
      <c r="AN485" s="72" t="s">
        <v>8997</v>
      </c>
    </row>
    <row r="486" spans="1:40" x14ac:dyDescent="0.15">
      <c r="A486" s="79">
        <v>485</v>
      </c>
      <c r="B486" s="72" t="s">
        <v>377</v>
      </c>
      <c r="C486" s="72" t="s">
        <v>9042</v>
      </c>
      <c r="D486" s="72">
        <v>56.701168000000003</v>
      </c>
      <c r="E486" s="72">
        <v>10.097562999999999</v>
      </c>
      <c r="F486" s="72" t="s">
        <v>1600</v>
      </c>
      <c r="G486" s="72" t="s">
        <v>4</v>
      </c>
      <c r="H486" s="72" t="s">
        <v>5</v>
      </c>
      <c r="I486" s="79">
        <v>4230</v>
      </c>
      <c r="J486" s="79">
        <v>4000</v>
      </c>
      <c r="K486" s="79">
        <f t="shared" si="47"/>
        <v>4115</v>
      </c>
      <c r="L486" s="72"/>
      <c r="M486" s="79"/>
      <c r="N486" s="79" t="s">
        <v>9596</v>
      </c>
      <c r="O486" s="72" t="s">
        <v>9181</v>
      </c>
      <c r="P486" s="72"/>
      <c r="Q486" s="72" t="s">
        <v>2400</v>
      </c>
      <c r="R486" s="72" t="s">
        <v>9004</v>
      </c>
      <c r="S486" s="72">
        <v>3.2</v>
      </c>
      <c r="T486" s="72" t="s">
        <v>9064</v>
      </c>
      <c r="U486" s="72"/>
      <c r="V486" s="79">
        <v>30</v>
      </c>
      <c r="W486" s="72">
        <v>50</v>
      </c>
      <c r="X486" s="72" t="s">
        <v>8992</v>
      </c>
      <c r="Y486" s="78">
        <v>-12.103568185182649</v>
      </c>
      <c r="Z486" s="78">
        <v>6.390228933828265</v>
      </c>
      <c r="AA486" s="72"/>
      <c r="AB486" s="78">
        <v>40.343278234246398</v>
      </c>
      <c r="AC486" s="78">
        <v>14.248446284208949</v>
      </c>
      <c r="AD486" s="72"/>
      <c r="AE486" s="78">
        <f t="shared" si="52"/>
        <v>3.3033186216322412</v>
      </c>
      <c r="AF486" s="72"/>
      <c r="AG486" s="72"/>
      <c r="AH486" s="72" t="s">
        <v>8992</v>
      </c>
      <c r="AI486" s="72">
        <v>1</v>
      </c>
      <c r="AJ486" s="72"/>
      <c r="AK486" s="72" t="s">
        <v>983</v>
      </c>
      <c r="AL486" s="72" t="s">
        <v>9101</v>
      </c>
      <c r="AM486" s="72">
        <v>1</v>
      </c>
      <c r="AN486" s="79" t="s">
        <v>8989</v>
      </c>
    </row>
    <row r="487" spans="1:40" x14ac:dyDescent="0.15">
      <c r="A487" s="79">
        <v>486</v>
      </c>
      <c r="B487" s="72" t="s">
        <v>377</v>
      </c>
      <c r="C487" s="72" t="s">
        <v>9042</v>
      </c>
      <c r="D487" s="72">
        <v>56.701168000000003</v>
      </c>
      <c r="E487" s="72">
        <v>10.097562999999999</v>
      </c>
      <c r="F487" s="72" t="s">
        <v>1600</v>
      </c>
      <c r="G487" s="72" t="s">
        <v>4</v>
      </c>
      <c r="H487" s="72" t="s">
        <v>5</v>
      </c>
      <c r="I487" s="79">
        <v>4230</v>
      </c>
      <c r="J487" s="79">
        <v>4000</v>
      </c>
      <c r="K487" s="79">
        <f t="shared" si="47"/>
        <v>4115</v>
      </c>
      <c r="L487" s="72"/>
      <c r="M487" s="79"/>
      <c r="N487" s="79" t="s">
        <v>9299</v>
      </c>
      <c r="O487" s="72" t="s">
        <v>9149</v>
      </c>
      <c r="P487" s="81" t="s">
        <v>5445</v>
      </c>
      <c r="Q487" s="72" t="s">
        <v>2427</v>
      </c>
      <c r="R487" s="72" t="s">
        <v>9004</v>
      </c>
      <c r="S487" s="72">
        <v>3.6</v>
      </c>
      <c r="T487" s="72" t="s">
        <v>9300</v>
      </c>
      <c r="U487" s="72"/>
      <c r="V487" s="79">
        <v>27.5</v>
      </c>
      <c r="W487" s="72">
        <v>40</v>
      </c>
      <c r="X487" s="72" t="s">
        <v>8992</v>
      </c>
      <c r="Y487" s="78">
        <v>-11.1070943814491</v>
      </c>
      <c r="Z487" s="78">
        <v>6.6207103317518303</v>
      </c>
      <c r="AA487" s="72"/>
      <c r="AB487" s="78">
        <v>40.995345155508602</v>
      </c>
      <c r="AC487" s="78">
        <v>14.163456983628301</v>
      </c>
      <c r="AD487" s="72"/>
      <c r="AE487" s="78">
        <f t="shared" si="52"/>
        <v>3.3768523275575668</v>
      </c>
      <c r="AF487" s="72"/>
      <c r="AG487" s="72"/>
      <c r="AH487" s="72" t="s">
        <v>8992</v>
      </c>
      <c r="AI487" s="72">
        <v>1</v>
      </c>
      <c r="AJ487" s="72"/>
      <c r="AK487" s="72" t="s">
        <v>983</v>
      </c>
      <c r="AL487" s="72" t="s">
        <v>9101</v>
      </c>
      <c r="AM487" s="72">
        <v>1</v>
      </c>
      <c r="AN487" s="79" t="s">
        <v>8989</v>
      </c>
    </row>
    <row r="488" spans="1:40" x14ac:dyDescent="0.15">
      <c r="A488" s="79">
        <v>487</v>
      </c>
      <c r="B488" s="72" t="s">
        <v>377</v>
      </c>
      <c r="C488" s="72" t="s">
        <v>9042</v>
      </c>
      <c r="D488" s="72">
        <v>56.701168000000003</v>
      </c>
      <c r="E488" s="72">
        <v>10.097562999999999</v>
      </c>
      <c r="F488" s="72" t="s">
        <v>1600</v>
      </c>
      <c r="G488" s="72" t="s">
        <v>4</v>
      </c>
      <c r="H488" s="72" t="s">
        <v>5</v>
      </c>
      <c r="I488" s="79">
        <v>4230</v>
      </c>
      <c r="J488" s="79">
        <v>4000</v>
      </c>
      <c r="K488" s="79">
        <f t="shared" si="47"/>
        <v>4115</v>
      </c>
      <c r="L488" s="72"/>
      <c r="M488" s="79"/>
      <c r="N488" s="79" t="s">
        <v>9597</v>
      </c>
      <c r="O488" s="72" t="s">
        <v>9181</v>
      </c>
      <c r="P488" s="72"/>
      <c r="Q488" s="72" t="s">
        <v>2400</v>
      </c>
      <c r="R488" s="72" t="s">
        <v>9004</v>
      </c>
      <c r="S488" s="72">
        <v>3.2</v>
      </c>
      <c r="T488" s="72" t="s">
        <v>9598</v>
      </c>
      <c r="U488" s="72" t="s">
        <v>469</v>
      </c>
      <c r="V488" s="79">
        <v>27.5</v>
      </c>
      <c r="W488" s="72">
        <v>70</v>
      </c>
      <c r="X488" s="72" t="s">
        <v>8992</v>
      </c>
      <c r="Y488" s="78">
        <v>-15.377633745720249</v>
      </c>
      <c r="Z488" s="78">
        <v>10.811321906348049</v>
      </c>
      <c r="AA488" s="72"/>
      <c r="AB488" s="78">
        <v>40.307160332050948</v>
      </c>
      <c r="AC488" s="78">
        <v>13.6984412716444</v>
      </c>
      <c r="AD488" s="72"/>
      <c r="AE488" s="78">
        <f t="shared" si="52"/>
        <v>3.4328738178944467</v>
      </c>
      <c r="AF488" s="72"/>
      <c r="AG488" s="72"/>
      <c r="AH488" s="72" t="s">
        <v>8992</v>
      </c>
      <c r="AI488" s="72">
        <v>1</v>
      </c>
      <c r="AJ488" s="72"/>
      <c r="AK488" s="72" t="s">
        <v>983</v>
      </c>
      <c r="AL488" s="72" t="s">
        <v>9101</v>
      </c>
      <c r="AM488" s="72">
        <v>1</v>
      </c>
      <c r="AN488" s="79" t="s">
        <v>8989</v>
      </c>
    </row>
    <row r="489" spans="1:40" x14ac:dyDescent="0.15">
      <c r="A489" s="79">
        <v>488</v>
      </c>
      <c r="B489" s="72" t="s">
        <v>377</v>
      </c>
      <c r="C489" s="72" t="s">
        <v>9042</v>
      </c>
      <c r="D489" s="72">
        <v>56.701168000000003</v>
      </c>
      <c r="E489" s="72">
        <v>10.097562999999999</v>
      </c>
      <c r="F489" s="72" t="s">
        <v>1600</v>
      </c>
      <c r="G489" s="72" t="s">
        <v>4</v>
      </c>
      <c r="H489" s="72" t="s">
        <v>5</v>
      </c>
      <c r="I489" s="79">
        <v>4230</v>
      </c>
      <c r="J489" s="79">
        <v>4000</v>
      </c>
      <c r="K489" s="79">
        <f t="shared" si="47"/>
        <v>4115</v>
      </c>
      <c r="L489" s="72"/>
      <c r="M489" s="79"/>
      <c r="N489" s="79" t="s">
        <v>9643</v>
      </c>
      <c r="O489" s="72" t="s">
        <v>9642</v>
      </c>
      <c r="P489" s="72"/>
      <c r="Q489" s="72" t="s">
        <v>2428</v>
      </c>
      <c r="R489" s="72" t="s">
        <v>9004</v>
      </c>
      <c r="S489" s="72">
        <v>3.4</v>
      </c>
      <c r="T489" s="72" t="s">
        <v>9644</v>
      </c>
      <c r="U489" s="72"/>
      <c r="V489" s="79">
        <v>20</v>
      </c>
      <c r="W489" s="72">
        <v>50</v>
      </c>
      <c r="X489" s="72" t="s">
        <v>8992</v>
      </c>
      <c r="Y489" s="78">
        <v>-9.9333738457060399</v>
      </c>
      <c r="Z489" s="78">
        <v>7.7862537227079702</v>
      </c>
      <c r="AA489" s="72"/>
      <c r="AB489" s="78">
        <v>30.241093234904401</v>
      </c>
      <c r="AC489" s="78">
        <v>10.427886091004201</v>
      </c>
      <c r="AD489" s="72"/>
      <c r="AE489" s="78">
        <f t="shared" si="52"/>
        <v>3.3833583463438308</v>
      </c>
      <c r="AF489" s="72"/>
      <c r="AG489" s="72"/>
      <c r="AH489" s="72" t="s">
        <v>8992</v>
      </c>
      <c r="AI489" s="72">
        <v>1</v>
      </c>
      <c r="AJ489" s="72"/>
      <c r="AK489" s="72" t="s">
        <v>983</v>
      </c>
      <c r="AL489" s="72" t="s">
        <v>9101</v>
      </c>
      <c r="AM489" s="72">
        <v>1</v>
      </c>
      <c r="AN489" s="79" t="s">
        <v>8989</v>
      </c>
    </row>
    <row r="490" spans="1:40" x14ac:dyDescent="0.15">
      <c r="A490" s="79">
        <v>489</v>
      </c>
      <c r="B490" s="72" t="s">
        <v>377</v>
      </c>
      <c r="C490" s="72" t="s">
        <v>9042</v>
      </c>
      <c r="D490" s="72">
        <v>56.701168000000003</v>
      </c>
      <c r="E490" s="72">
        <v>10.097562999999999</v>
      </c>
      <c r="F490" s="72" t="s">
        <v>1600</v>
      </c>
      <c r="G490" s="72" t="s">
        <v>4</v>
      </c>
      <c r="H490" s="72" t="s">
        <v>5</v>
      </c>
      <c r="I490" s="79">
        <v>4230</v>
      </c>
      <c r="J490" s="79">
        <v>4000</v>
      </c>
      <c r="K490" s="79">
        <f t="shared" si="47"/>
        <v>4115</v>
      </c>
      <c r="L490" s="72"/>
      <c r="M490" s="79"/>
      <c r="N490" s="79" t="s">
        <v>9301</v>
      </c>
      <c r="O490" s="72" t="s">
        <v>9149</v>
      </c>
      <c r="P490" s="81" t="s">
        <v>5445</v>
      </c>
      <c r="Q490" s="72" t="s">
        <v>2427</v>
      </c>
      <c r="R490" s="72" t="s">
        <v>9004</v>
      </c>
      <c r="S490" s="72">
        <v>3.6</v>
      </c>
      <c r="T490" s="72" t="s">
        <v>9302</v>
      </c>
      <c r="U490" s="72"/>
      <c r="V490" s="79">
        <v>25</v>
      </c>
      <c r="W490" s="72">
        <v>50</v>
      </c>
      <c r="X490" s="72" t="s">
        <v>8992</v>
      </c>
      <c r="Y490" s="78">
        <v>-13.91572640070445</v>
      </c>
      <c r="Z490" s="78">
        <v>7.6033740563215897</v>
      </c>
      <c r="AA490" s="72"/>
      <c r="AB490" s="78">
        <v>40.703350450582704</v>
      </c>
      <c r="AC490" s="78">
        <v>14.36315448048985</v>
      </c>
      <c r="AD490" s="72"/>
      <c r="AE490" s="78">
        <f t="shared" si="52"/>
        <v>3.3061847421365997</v>
      </c>
      <c r="AF490" s="72"/>
      <c r="AG490" s="72"/>
      <c r="AH490" s="72" t="s">
        <v>8992</v>
      </c>
      <c r="AI490" s="72">
        <v>1</v>
      </c>
      <c r="AJ490" s="72"/>
      <c r="AK490" s="72" t="s">
        <v>983</v>
      </c>
      <c r="AL490" s="72" t="s">
        <v>9101</v>
      </c>
      <c r="AM490" s="72">
        <v>1</v>
      </c>
      <c r="AN490" s="79" t="s">
        <v>8989</v>
      </c>
    </row>
    <row r="491" spans="1:40" x14ac:dyDescent="0.15">
      <c r="A491" s="79">
        <v>490</v>
      </c>
      <c r="B491" s="72" t="s">
        <v>377</v>
      </c>
      <c r="C491" s="72" t="s">
        <v>9042</v>
      </c>
      <c r="D491" s="72">
        <v>56.701168000000003</v>
      </c>
      <c r="E491" s="72">
        <v>10.097562999999999</v>
      </c>
      <c r="F491" s="72" t="s">
        <v>1600</v>
      </c>
      <c r="G491" s="72" t="s">
        <v>4</v>
      </c>
      <c r="H491" s="72" t="s">
        <v>5</v>
      </c>
      <c r="I491" s="79">
        <v>4230</v>
      </c>
      <c r="J491" s="79">
        <v>4000</v>
      </c>
      <c r="K491" s="79">
        <f t="shared" si="47"/>
        <v>4115</v>
      </c>
      <c r="L491" s="72"/>
      <c r="M491" s="79"/>
      <c r="N491" s="79" t="s">
        <v>9303</v>
      </c>
      <c r="O491" s="72" t="s">
        <v>9149</v>
      </c>
      <c r="P491" s="81" t="s">
        <v>5445</v>
      </c>
      <c r="Q491" s="72" t="s">
        <v>2427</v>
      </c>
      <c r="R491" s="72" t="s">
        <v>9004</v>
      </c>
      <c r="S491" s="72">
        <v>3.6</v>
      </c>
      <c r="T491" s="72" t="s">
        <v>9304</v>
      </c>
      <c r="U491" s="72"/>
      <c r="V491" s="79">
        <v>40</v>
      </c>
      <c r="W491" s="72">
        <v>40</v>
      </c>
      <c r="X491" s="72" t="s">
        <v>8992</v>
      </c>
      <c r="Y491" s="78">
        <v>-9.4465820713257642</v>
      </c>
      <c r="Z491" s="78">
        <v>9.0766103043996758</v>
      </c>
      <c r="AA491" s="72"/>
      <c r="AB491" s="78">
        <v>40.355308860976947</v>
      </c>
      <c r="AC491" s="78">
        <v>13.8123406339519</v>
      </c>
      <c r="AD491" s="72"/>
      <c r="AE491" s="78">
        <f t="shared" si="52"/>
        <v>3.4086325351266118</v>
      </c>
      <c r="AF491" s="72"/>
      <c r="AG491" s="72"/>
      <c r="AH491" s="72" t="s">
        <v>8992</v>
      </c>
      <c r="AI491" s="72">
        <v>1</v>
      </c>
      <c r="AJ491" s="72"/>
      <c r="AK491" s="72" t="s">
        <v>983</v>
      </c>
      <c r="AL491" s="72" t="s">
        <v>9101</v>
      </c>
      <c r="AM491" s="72">
        <v>1</v>
      </c>
      <c r="AN491" s="79" t="s">
        <v>8989</v>
      </c>
    </row>
    <row r="492" spans="1:40" x14ac:dyDescent="0.15">
      <c r="A492" s="79">
        <v>491</v>
      </c>
      <c r="B492" s="72" t="s">
        <v>377</v>
      </c>
      <c r="C492" s="72" t="s">
        <v>9042</v>
      </c>
      <c r="D492" s="72">
        <v>56.701168000000003</v>
      </c>
      <c r="E492" s="72">
        <v>10.097562999999999</v>
      </c>
      <c r="F492" s="72" t="s">
        <v>1600</v>
      </c>
      <c r="G492" s="72" t="s">
        <v>4</v>
      </c>
      <c r="H492" s="72" t="s">
        <v>5</v>
      </c>
      <c r="I492" s="79">
        <v>4230</v>
      </c>
      <c r="J492" s="79">
        <v>4000</v>
      </c>
      <c r="K492" s="79">
        <f t="shared" si="47"/>
        <v>4115</v>
      </c>
      <c r="L492" s="72"/>
      <c r="M492" s="79"/>
      <c r="N492" s="79" t="s">
        <v>9097</v>
      </c>
      <c r="O492" s="72" t="s">
        <v>9098</v>
      </c>
      <c r="P492" s="81" t="s">
        <v>9099</v>
      </c>
      <c r="Q492" s="72" t="s">
        <v>2428</v>
      </c>
      <c r="R492" s="72" t="s">
        <v>9004</v>
      </c>
      <c r="S492" s="72">
        <v>3.4</v>
      </c>
      <c r="T492" s="72" t="s">
        <v>9100</v>
      </c>
      <c r="U492" s="72" t="s">
        <v>469</v>
      </c>
      <c r="V492" s="79">
        <v>35</v>
      </c>
      <c r="W492" s="72">
        <v>40</v>
      </c>
      <c r="X492" s="72" t="s">
        <v>8992</v>
      </c>
      <c r="Y492" s="78">
        <v>-8.7115323487750853</v>
      </c>
      <c r="Z492" s="78">
        <v>9.2896934193762952</v>
      </c>
      <c r="AA492" s="72"/>
      <c r="AB492" s="78">
        <v>40.604505421715949</v>
      </c>
      <c r="AC492" s="78">
        <v>14.524092087320501</v>
      </c>
      <c r="AD492" s="72"/>
      <c r="AE492" s="78">
        <f t="shared" si="52"/>
        <v>3.2616099310852977</v>
      </c>
      <c r="AF492" s="72"/>
      <c r="AG492" s="72"/>
      <c r="AH492" s="72" t="s">
        <v>8992</v>
      </c>
      <c r="AI492" s="72">
        <v>1</v>
      </c>
      <c r="AJ492" s="72"/>
      <c r="AK492" s="72" t="s">
        <v>983</v>
      </c>
      <c r="AL492" s="72" t="s">
        <v>9101</v>
      </c>
      <c r="AM492" s="72">
        <v>1</v>
      </c>
      <c r="AN492" s="79" t="s">
        <v>8989</v>
      </c>
    </row>
    <row r="493" spans="1:40" x14ac:dyDescent="0.15">
      <c r="A493" s="79">
        <v>492</v>
      </c>
      <c r="B493" s="72" t="s">
        <v>377</v>
      </c>
      <c r="C493" s="72" t="s">
        <v>9042</v>
      </c>
      <c r="D493" s="72">
        <v>56.701168000000003</v>
      </c>
      <c r="E493" s="72">
        <v>10.097562999999999</v>
      </c>
      <c r="F493" s="72" t="s">
        <v>1600</v>
      </c>
      <c r="G493" s="72" t="s">
        <v>4</v>
      </c>
      <c r="H493" s="72" t="s">
        <v>5</v>
      </c>
      <c r="I493" s="79">
        <v>4230</v>
      </c>
      <c r="J493" s="79">
        <v>4000</v>
      </c>
      <c r="K493" s="79">
        <f t="shared" si="47"/>
        <v>4115</v>
      </c>
      <c r="L493" s="72"/>
      <c r="M493" s="79"/>
      <c r="N493" s="79" t="s">
        <v>9305</v>
      </c>
      <c r="O493" s="72" t="s">
        <v>9149</v>
      </c>
      <c r="P493" s="81" t="s">
        <v>5445</v>
      </c>
      <c r="Q493" s="72" t="s">
        <v>2427</v>
      </c>
      <c r="R493" s="72" t="s">
        <v>9004</v>
      </c>
      <c r="S493" s="72">
        <v>3.6</v>
      </c>
      <c r="T493" s="72" t="s">
        <v>9306</v>
      </c>
      <c r="U493" s="72"/>
      <c r="V493" s="79">
        <v>35</v>
      </c>
      <c r="W493" s="72">
        <v>80</v>
      </c>
      <c r="X493" s="72" t="s">
        <v>8992</v>
      </c>
      <c r="Y493" s="78">
        <v>-7.35274669043815</v>
      </c>
      <c r="Z493" s="78">
        <v>7.6320335283793996</v>
      </c>
      <c r="AA493" s="72"/>
      <c r="AB493" s="78">
        <v>39.437055756363797</v>
      </c>
      <c r="AC493" s="78">
        <v>13.801469318770099</v>
      </c>
      <c r="AD493" s="72"/>
      <c r="AE493" s="78">
        <f t="shared" si="52"/>
        <v>3.3336956609286976</v>
      </c>
      <c r="AF493" s="72"/>
      <c r="AG493" s="72"/>
      <c r="AH493" s="72" t="s">
        <v>8992</v>
      </c>
      <c r="AI493" s="72">
        <v>1</v>
      </c>
      <c r="AJ493" s="72"/>
      <c r="AK493" s="72" t="s">
        <v>983</v>
      </c>
      <c r="AL493" s="72" t="s">
        <v>9101</v>
      </c>
      <c r="AM493" s="72">
        <v>1</v>
      </c>
      <c r="AN493" s="79" t="s">
        <v>8989</v>
      </c>
    </row>
    <row r="494" spans="1:40" x14ac:dyDescent="0.15">
      <c r="A494" s="79">
        <v>493</v>
      </c>
      <c r="B494" s="72" t="s">
        <v>377</v>
      </c>
      <c r="C494" s="72" t="s">
        <v>9042</v>
      </c>
      <c r="D494" s="72">
        <v>56.701168000000003</v>
      </c>
      <c r="E494" s="72">
        <v>10.097562999999999</v>
      </c>
      <c r="F494" s="72" t="s">
        <v>1600</v>
      </c>
      <c r="G494" s="72" t="s">
        <v>4</v>
      </c>
      <c r="H494" s="72" t="s">
        <v>5</v>
      </c>
      <c r="I494" s="79">
        <v>4230</v>
      </c>
      <c r="J494" s="79">
        <v>4000</v>
      </c>
      <c r="K494" s="79">
        <f t="shared" si="47"/>
        <v>4115</v>
      </c>
      <c r="L494" s="72"/>
      <c r="M494" s="79"/>
      <c r="N494" s="79" t="s">
        <v>9307</v>
      </c>
      <c r="O494" s="72" t="s">
        <v>9149</v>
      </c>
      <c r="P494" s="81" t="s">
        <v>5445</v>
      </c>
      <c r="Q494" s="72" t="s">
        <v>2427</v>
      </c>
      <c r="R494" s="72" t="s">
        <v>9004</v>
      </c>
      <c r="S494" s="72">
        <v>3.6</v>
      </c>
      <c r="T494" s="72" t="s">
        <v>9047</v>
      </c>
      <c r="U494" s="72" t="s">
        <v>469</v>
      </c>
      <c r="V494" s="79">
        <v>81</v>
      </c>
      <c r="W494" s="72">
        <v>660</v>
      </c>
      <c r="X494" s="72" t="s">
        <v>8992</v>
      </c>
      <c r="Y494" s="78">
        <v>-7.0122862806993149</v>
      </c>
      <c r="Z494" s="78">
        <v>11.2089375018427</v>
      </c>
      <c r="AA494" s="72"/>
      <c r="AB494" s="78">
        <v>40.700199677693746</v>
      </c>
      <c r="AC494" s="78">
        <v>15.065089453675251</v>
      </c>
      <c r="AD494" s="72"/>
      <c r="AE494" s="78">
        <f t="shared" si="52"/>
        <v>3.1518940817877925</v>
      </c>
      <c r="AF494" s="72"/>
      <c r="AG494" s="72"/>
      <c r="AH494" s="72" t="s">
        <v>8992</v>
      </c>
      <c r="AI494" s="72">
        <v>1</v>
      </c>
      <c r="AJ494" s="72"/>
      <c r="AK494" s="72" t="s">
        <v>983</v>
      </c>
      <c r="AL494" s="72"/>
      <c r="AM494" s="72">
        <v>1</v>
      </c>
      <c r="AN494" s="79" t="s">
        <v>8989</v>
      </c>
    </row>
    <row r="495" spans="1:40" x14ac:dyDescent="0.15">
      <c r="A495" s="79">
        <v>494</v>
      </c>
      <c r="B495" s="72" t="s">
        <v>392</v>
      </c>
      <c r="C495" s="72" t="s">
        <v>2576</v>
      </c>
      <c r="D495" s="72">
        <v>55.388427</v>
      </c>
      <c r="E495" s="72">
        <v>9.8188659999996997</v>
      </c>
      <c r="F495" s="72" t="s">
        <v>1600</v>
      </c>
      <c r="G495" s="72" t="s">
        <v>4</v>
      </c>
      <c r="H495" s="72" t="s">
        <v>5</v>
      </c>
      <c r="I495" s="79">
        <v>5400</v>
      </c>
      <c r="J495" s="79">
        <v>4000</v>
      </c>
      <c r="K495" s="79">
        <f t="shared" si="47"/>
        <v>4700</v>
      </c>
      <c r="L495" s="79"/>
      <c r="M495" s="72"/>
      <c r="N495" s="79" t="s">
        <v>9368</v>
      </c>
      <c r="O495" s="72" t="s">
        <v>8994</v>
      </c>
      <c r="P495" s="81" t="s">
        <v>5532</v>
      </c>
      <c r="Q495" s="72" t="s">
        <v>8995</v>
      </c>
      <c r="R495" s="72" t="s">
        <v>2442</v>
      </c>
      <c r="S495" s="72">
        <v>4.5</v>
      </c>
      <c r="T495" s="72" t="s">
        <v>5346</v>
      </c>
      <c r="U495" s="72"/>
      <c r="V495" s="79"/>
      <c r="W495" s="72">
        <v>485.9</v>
      </c>
      <c r="X495" s="78">
        <v>37.380000000000003</v>
      </c>
      <c r="Y495" s="78">
        <v>-11.48</v>
      </c>
      <c r="Z495" s="78">
        <v>12.15</v>
      </c>
      <c r="AA495" s="72"/>
      <c r="AB495" s="78">
        <v>42.88</v>
      </c>
      <c r="AC495" s="78">
        <v>15.44</v>
      </c>
      <c r="AD495" s="72"/>
      <c r="AE495" s="78">
        <f t="shared" si="52"/>
        <v>3.2400690846286704</v>
      </c>
      <c r="AF495" s="72"/>
      <c r="AG495" s="72"/>
      <c r="AH495" s="78">
        <f t="shared" ref="AH495:AH502" si="55">X495/W495*100</f>
        <v>7.6929409343486324</v>
      </c>
      <c r="AI495" s="72">
        <v>1</v>
      </c>
      <c r="AJ495" s="72"/>
      <c r="AK495" s="72" t="s">
        <v>8987</v>
      </c>
      <c r="AL495" s="72" t="s">
        <v>9159</v>
      </c>
      <c r="AM495" s="72">
        <v>2</v>
      </c>
      <c r="AN495" s="72" t="s">
        <v>8997</v>
      </c>
    </row>
    <row r="496" spans="1:40" x14ac:dyDescent="0.15">
      <c r="A496" s="79">
        <v>495</v>
      </c>
      <c r="B496" s="72" t="s">
        <v>392</v>
      </c>
      <c r="C496" s="72" t="s">
        <v>2576</v>
      </c>
      <c r="D496" s="72">
        <v>55.388427</v>
      </c>
      <c r="E496" s="72">
        <v>9.8188659999996997</v>
      </c>
      <c r="F496" s="72" t="s">
        <v>1600</v>
      </c>
      <c r="G496" s="72" t="s">
        <v>4</v>
      </c>
      <c r="H496" s="72" t="s">
        <v>5</v>
      </c>
      <c r="I496" s="79">
        <v>5400</v>
      </c>
      <c r="J496" s="79">
        <v>4000</v>
      </c>
      <c r="K496" s="79">
        <f t="shared" si="47"/>
        <v>4700</v>
      </c>
      <c r="L496" s="79"/>
      <c r="M496" s="72"/>
      <c r="N496" s="79" t="s">
        <v>9369</v>
      </c>
      <c r="O496" s="72" t="s">
        <v>9089</v>
      </c>
      <c r="P496" s="81" t="s">
        <v>5792</v>
      </c>
      <c r="Q496" s="72" t="s">
        <v>9003</v>
      </c>
      <c r="R496" s="72" t="s">
        <v>2442</v>
      </c>
      <c r="S496" s="72">
        <v>3.95</v>
      </c>
      <c r="T496" s="72" t="s">
        <v>9254</v>
      </c>
      <c r="U496" s="72"/>
      <c r="V496" s="79"/>
      <c r="W496" s="72">
        <v>434.3</v>
      </c>
      <c r="X496" s="78">
        <v>40.17</v>
      </c>
      <c r="Y496" s="78">
        <v>-11.41</v>
      </c>
      <c r="Z496" s="78">
        <v>14.99</v>
      </c>
      <c r="AA496" s="72"/>
      <c r="AB496" s="78">
        <v>42.82</v>
      </c>
      <c r="AC496" s="78">
        <v>15.58</v>
      </c>
      <c r="AD496" s="72"/>
      <c r="AE496" s="78">
        <f t="shared" si="52"/>
        <v>3.2064612751390675</v>
      </c>
      <c r="AF496" s="72"/>
      <c r="AG496" s="72"/>
      <c r="AH496" s="78">
        <f t="shared" si="55"/>
        <v>9.2493667971448303</v>
      </c>
      <c r="AI496" s="72">
        <v>1</v>
      </c>
      <c r="AJ496" s="72"/>
      <c r="AK496" s="72" t="s">
        <v>8987</v>
      </c>
      <c r="AL496" s="72" t="s">
        <v>9159</v>
      </c>
      <c r="AM496" s="72">
        <v>2</v>
      </c>
      <c r="AN496" s="72" t="s">
        <v>8997</v>
      </c>
    </row>
    <row r="497" spans="1:40" x14ac:dyDescent="0.15">
      <c r="A497" s="79">
        <v>496</v>
      </c>
      <c r="B497" s="72" t="s">
        <v>392</v>
      </c>
      <c r="C497" s="72" t="s">
        <v>2576</v>
      </c>
      <c r="D497" s="72">
        <v>55.388427</v>
      </c>
      <c r="E497" s="72">
        <v>9.8188659999996997</v>
      </c>
      <c r="F497" s="72" t="s">
        <v>1600</v>
      </c>
      <c r="G497" s="72" t="s">
        <v>4</v>
      </c>
      <c r="H497" s="72" t="s">
        <v>5</v>
      </c>
      <c r="I497" s="79">
        <v>5400</v>
      </c>
      <c r="J497" s="79">
        <v>4000</v>
      </c>
      <c r="K497" s="79">
        <f t="shared" si="47"/>
        <v>4700</v>
      </c>
      <c r="L497" s="79"/>
      <c r="M497" s="72"/>
      <c r="N497" s="79" t="s">
        <v>9370</v>
      </c>
      <c r="O497" s="72" t="s">
        <v>9371</v>
      </c>
      <c r="P497" s="81" t="s">
        <v>9372</v>
      </c>
      <c r="Q497" s="72" t="s">
        <v>8995</v>
      </c>
      <c r="R497" s="72" t="s">
        <v>2442</v>
      </c>
      <c r="S497" s="72">
        <v>4.21</v>
      </c>
      <c r="T497" s="72" t="s">
        <v>9158</v>
      </c>
      <c r="U497" s="72"/>
      <c r="V497" s="79"/>
      <c r="W497" s="72">
        <v>360.7</v>
      </c>
      <c r="X497" s="78">
        <v>30.62</v>
      </c>
      <c r="Y497" s="78">
        <v>-12.4</v>
      </c>
      <c r="Z497" s="78">
        <v>14.6</v>
      </c>
      <c r="AA497" s="72"/>
      <c r="AB497" s="78">
        <v>40.6</v>
      </c>
      <c r="AC497" s="78">
        <v>14.899999999999999</v>
      </c>
      <c r="AD497" s="72"/>
      <c r="AE497" s="78">
        <f t="shared" si="52"/>
        <v>3.1789709172259513</v>
      </c>
      <c r="AF497" s="72"/>
      <c r="AG497" s="72"/>
      <c r="AH497" s="78">
        <f t="shared" si="55"/>
        <v>8.4890490712503475</v>
      </c>
      <c r="AI497" s="72">
        <v>1</v>
      </c>
      <c r="AJ497" s="72"/>
      <c r="AK497" s="72" t="s">
        <v>8987</v>
      </c>
      <c r="AL497" s="72" t="s">
        <v>9159</v>
      </c>
      <c r="AM497" s="72">
        <v>2</v>
      </c>
      <c r="AN497" s="72" t="s">
        <v>8997</v>
      </c>
    </row>
    <row r="498" spans="1:40" x14ac:dyDescent="0.15">
      <c r="A498" s="79">
        <v>497</v>
      </c>
      <c r="B498" s="72" t="s">
        <v>392</v>
      </c>
      <c r="C498" s="72" t="s">
        <v>2576</v>
      </c>
      <c r="D498" s="72">
        <v>55.388427</v>
      </c>
      <c r="E498" s="72">
        <v>9.8188659999996997</v>
      </c>
      <c r="F498" s="72" t="s">
        <v>1600</v>
      </c>
      <c r="G498" s="72" t="s">
        <v>4</v>
      </c>
      <c r="H498" s="72" t="s">
        <v>5</v>
      </c>
      <c r="I498" s="79">
        <v>5400</v>
      </c>
      <c r="J498" s="79">
        <v>4000</v>
      </c>
      <c r="K498" s="79">
        <f t="shared" si="47"/>
        <v>4700</v>
      </c>
      <c r="L498" s="79"/>
      <c r="M498" s="72"/>
      <c r="N498" s="79" t="s">
        <v>9373</v>
      </c>
      <c r="O498" s="72" t="s">
        <v>9335</v>
      </c>
      <c r="P498" s="81" t="s">
        <v>5778</v>
      </c>
      <c r="Q498" s="72" t="s">
        <v>9336</v>
      </c>
      <c r="R498" s="72" t="s">
        <v>8985</v>
      </c>
      <c r="S498" s="72">
        <v>4.0999999999999996</v>
      </c>
      <c r="T498" s="72" t="s">
        <v>9343</v>
      </c>
      <c r="U498" s="72"/>
      <c r="V498" s="79"/>
      <c r="W498" s="72">
        <v>392.9</v>
      </c>
      <c r="X498" s="78">
        <v>22.29</v>
      </c>
      <c r="Y498" s="78">
        <v>-12.2</v>
      </c>
      <c r="Z498" s="78">
        <v>14.5</v>
      </c>
      <c r="AA498" s="72"/>
      <c r="AB498" s="78">
        <v>38.299999999999997</v>
      </c>
      <c r="AC498" s="78">
        <v>13.600000000000001</v>
      </c>
      <c r="AD498" s="72"/>
      <c r="AE498" s="78">
        <f t="shared" si="52"/>
        <v>3.2855392156862737</v>
      </c>
      <c r="AF498" s="72"/>
      <c r="AG498" s="72"/>
      <c r="AH498" s="78">
        <f t="shared" si="55"/>
        <v>5.6731992873504709</v>
      </c>
      <c r="AI498" s="72">
        <v>1</v>
      </c>
      <c r="AJ498" s="72"/>
      <c r="AK498" s="72" t="s">
        <v>8987</v>
      </c>
      <c r="AL498" s="72" t="s">
        <v>9159</v>
      </c>
      <c r="AM498" s="72">
        <v>2</v>
      </c>
      <c r="AN498" s="72" t="s">
        <v>8997</v>
      </c>
    </row>
    <row r="499" spans="1:40" x14ac:dyDescent="0.15">
      <c r="A499" s="79">
        <v>498</v>
      </c>
      <c r="B499" s="72" t="s">
        <v>392</v>
      </c>
      <c r="C499" s="72" t="s">
        <v>2576</v>
      </c>
      <c r="D499" s="72">
        <v>55.388427</v>
      </c>
      <c r="E499" s="72">
        <v>9.8188659999996997</v>
      </c>
      <c r="F499" s="72" t="s">
        <v>1600</v>
      </c>
      <c r="G499" s="72" t="s">
        <v>4</v>
      </c>
      <c r="H499" s="72" t="s">
        <v>5</v>
      </c>
      <c r="I499" s="79">
        <v>5400</v>
      </c>
      <c r="J499" s="79">
        <v>4000</v>
      </c>
      <c r="K499" s="79">
        <f t="shared" si="47"/>
        <v>4700</v>
      </c>
      <c r="L499" s="79"/>
      <c r="M499" s="72"/>
      <c r="N499" s="79" t="s">
        <v>9374</v>
      </c>
      <c r="O499" s="72"/>
      <c r="P499" s="72" t="s">
        <v>9252</v>
      </c>
      <c r="Q499" s="72"/>
      <c r="R499" s="72" t="s">
        <v>2442</v>
      </c>
      <c r="S499" s="72"/>
      <c r="T499" s="72" t="s">
        <v>645</v>
      </c>
      <c r="U499" s="72"/>
      <c r="V499" s="79"/>
      <c r="W499" s="72">
        <v>558.79999999999995</v>
      </c>
      <c r="X499" s="78">
        <v>60.16</v>
      </c>
      <c r="Y499" s="78">
        <v>-16.48</v>
      </c>
      <c r="Z499" s="78">
        <v>11.45</v>
      </c>
      <c r="AA499" s="72"/>
      <c r="AB499" s="78">
        <v>42.08</v>
      </c>
      <c r="AC499" s="78">
        <v>15.11</v>
      </c>
      <c r="AD499" s="72"/>
      <c r="AE499" s="78">
        <f t="shared" si="52"/>
        <v>3.2490624310611076</v>
      </c>
      <c r="AF499" s="72"/>
      <c r="AG499" s="72"/>
      <c r="AH499" s="78">
        <f t="shared" si="55"/>
        <v>10.765926986399428</v>
      </c>
      <c r="AI499" s="72">
        <v>1</v>
      </c>
      <c r="AJ499" s="72"/>
      <c r="AK499" s="72" t="s">
        <v>8987</v>
      </c>
      <c r="AL499" s="72" t="s">
        <v>9159</v>
      </c>
      <c r="AM499" s="72">
        <v>2</v>
      </c>
      <c r="AN499" s="72" t="s">
        <v>8997</v>
      </c>
    </row>
    <row r="500" spans="1:40" x14ac:dyDescent="0.15">
      <c r="A500" s="79">
        <v>499</v>
      </c>
      <c r="B500" s="72" t="s">
        <v>397</v>
      </c>
      <c r="C500" s="72" t="s">
        <v>9009</v>
      </c>
      <c r="D500" s="72">
        <v>55.590181345491999</v>
      </c>
      <c r="E500" s="72">
        <v>11.502170562744</v>
      </c>
      <c r="F500" s="72" t="s">
        <v>1568</v>
      </c>
      <c r="G500" s="72" t="s">
        <v>2</v>
      </c>
      <c r="H500" s="72" t="s">
        <v>3</v>
      </c>
      <c r="I500" s="79">
        <v>9000</v>
      </c>
      <c r="J500" s="79">
        <v>6400</v>
      </c>
      <c r="K500" s="79">
        <f t="shared" si="47"/>
        <v>7700</v>
      </c>
      <c r="L500" s="72"/>
      <c r="M500" s="79"/>
      <c r="N500" s="79">
        <v>361</v>
      </c>
      <c r="O500" s="72" t="s">
        <v>9316</v>
      </c>
      <c r="P500" s="81" t="s">
        <v>9317</v>
      </c>
      <c r="Q500" s="72" t="s">
        <v>2433</v>
      </c>
      <c r="R500" s="72" t="s">
        <v>9318</v>
      </c>
      <c r="S500" s="72">
        <v>4.4000000000000004</v>
      </c>
      <c r="T500" s="72" t="s">
        <v>9319</v>
      </c>
      <c r="U500" s="72"/>
      <c r="V500" s="72"/>
      <c r="W500" s="72">
        <v>251</v>
      </c>
      <c r="X500" s="78">
        <v>12.3</v>
      </c>
      <c r="Y500" s="78">
        <v>-23.17</v>
      </c>
      <c r="Z500" s="78">
        <v>7.98</v>
      </c>
      <c r="AA500" s="72"/>
      <c r="AB500" s="78">
        <v>43.48</v>
      </c>
      <c r="AC500" s="78">
        <v>14.17</v>
      </c>
      <c r="AD500" s="72"/>
      <c r="AE500" s="78">
        <f t="shared" si="52"/>
        <v>3.5798635615149377</v>
      </c>
      <c r="AF500" s="72"/>
      <c r="AG500" s="72"/>
      <c r="AH500" s="78">
        <f t="shared" si="55"/>
        <v>4.9003984063745021</v>
      </c>
      <c r="AI500" s="72">
        <v>1</v>
      </c>
      <c r="AJ500" s="72"/>
      <c r="AK500" s="72" t="s">
        <v>9320</v>
      </c>
      <c r="AL500" s="72"/>
      <c r="AM500" s="72">
        <v>1</v>
      </c>
      <c r="AN500" s="79" t="s">
        <v>8989</v>
      </c>
    </row>
    <row r="501" spans="1:40" x14ac:dyDescent="0.15">
      <c r="A501" s="79">
        <v>500</v>
      </c>
      <c r="B501" s="72" t="s">
        <v>397</v>
      </c>
      <c r="C501" s="72" t="s">
        <v>9009</v>
      </c>
      <c r="D501" s="72">
        <v>55.590181345491999</v>
      </c>
      <c r="E501" s="72">
        <v>11.502170562744</v>
      </c>
      <c r="F501" s="72" t="s">
        <v>1568</v>
      </c>
      <c r="G501" s="72" t="s">
        <v>2</v>
      </c>
      <c r="H501" s="72" t="s">
        <v>3</v>
      </c>
      <c r="I501" s="79">
        <v>9000</v>
      </c>
      <c r="J501" s="79">
        <v>6400</v>
      </c>
      <c r="K501" s="79">
        <f t="shared" si="47"/>
        <v>7700</v>
      </c>
      <c r="L501" s="72"/>
      <c r="M501" s="79"/>
      <c r="N501" s="79">
        <v>362</v>
      </c>
      <c r="O501" s="72" t="s">
        <v>9525</v>
      </c>
      <c r="P501" s="81" t="s">
        <v>9526</v>
      </c>
      <c r="Q501" s="72" t="s">
        <v>2434</v>
      </c>
      <c r="R501" s="72" t="s">
        <v>9318</v>
      </c>
      <c r="S501" s="72">
        <v>4.0999999999999996</v>
      </c>
      <c r="T501" s="72" t="s">
        <v>9343</v>
      </c>
      <c r="U501" s="72"/>
      <c r="V501" s="72"/>
      <c r="W501" s="72">
        <v>250.4</v>
      </c>
      <c r="X501" s="78">
        <v>19.3</v>
      </c>
      <c r="Y501" s="78">
        <v>-22.2</v>
      </c>
      <c r="Z501" s="78">
        <v>8</v>
      </c>
      <c r="AA501" s="72"/>
      <c r="AB501" s="78">
        <v>43.61</v>
      </c>
      <c r="AC501" s="78">
        <v>14.34</v>
      </c>
      <c r="AD501" s="72"/>
      <c r="AE501" s="78">
        <f t="shared" si="52"/>
        <v>3.548000929800093</v>
      </c>
      <c r="AF501" s="72"/>
      <c r="AG501" s="72"/>
      <c r="AH501" s="78">
        <f t="shared" si="55"/>
        <v>7.7076677316293933</v>
      </c>
      <c r="AI501" s="72">
        <v>1</v>
      </c>
      <c r="AJ501" s="72"/>
      <c r="AK501" s="72" t="s">
        <v>9320</v>
      </c>
      <c r="AL501" s="72"/>
      <c r="AM501" s="72">
        <v>1</v>
      </c>
      <c r="AN501" s="79" t="s">
        <v>8989</v>
      </c>
    </row>
    <row r="502" spans="1:40" x14ac:dyDescent="0.15">
      <c r="A502" s="79">
        <v>501</v>
      </c>
      <c r="B502" s="72" t="s">
        <v>397</v>
      </c>
      <c r="C502" s="72" t="s">
        <v>9009</v>
      </c>
      <c r="D502" s="72">
        <v>55.590181345491999</v>
      </c>
      <c r="E502" s="72">
        <v>11.502170562744</v>
      </c>
      <c r="F502" s="72" t="s">
        <v>1568</v>
      </c>
      <c r="G502" s="72" t="s">
        <v>2</v>
      </c>
      <c r="H502" s="72" t="s">
        <v>3</v>
      </c>
      <c r="I502" s="79">
        <v>9000</v>
      </c>
      <c r="J502" s="79">
        <v>6400</v>
      </c>
      <c r="K502" s="79">
        <f t="shared" si="47"/>
        <v>7700</v>
      </c>
      <c r="L502" s="72"/>
      <c r="M502" s="79"/>
      <c r="N502" s="79">
        <v>363</v>
      </c>
      <c r="O502" s="72" t="s">
        <v>9316</v>
      </c>
      <c r="P502" s="81" t="s">
        <v>9317</v>
      </c>
      <c r="Q502" s="72" t="s">
        <v>2433</v>
      </c>
      <c r="R502" s="72" t="s">
        <v>9318</v>
      </c>
      <c r="S502" s="72">
        <v>4.4000000000000004</v>
      </c>
      <c r="T502" s="72" t="s">
        <v>9047</v>
      </c>
      <c r="U502" s="72"/>
      <c r="V502" s="72"/>
      <c r="W502" s="72">
        <v>229</v>
      </c>
      <c r="X502" s="78">
        <v>7.6</v>
      </c>
      <c r="Y502" s="78">
        <v>-23.33</v>
      </c>
      <c r="Z502" s="78">
        <v>8.1</v>
      </c>
      <c r="AA502" s="72"/>
      <c r="AB502" s="78">
        <v>38.72</v>
      </c>
      <c r="AC502" s="78">
        <v>13.05</v>
      </c>
      <c r="AD502" s="72"/>
      <c r="AE502" s="78">
        <f t="shared" si="52"/>
        <v>3.4615581098339718</v>
      </c>
      <c r="AF502" s="72"/>
      <c r="AG502" s="72"/>
      <c r="AH502" s="78">
        <f t="shared" si="55"/>
        <v>3.318777292576419</v>
      </c>
      <c r="AI502" s="72">
        <v>1</v>
      </c>
      <c r="AJ502" s="72"/>
      <c r="AK502" s="72" t="s">
        <v>9320</v>
      </c>
      <c r="AL502" s="72"/>
      <c r="AM502" s="72">
        <v>1</v>
      </c>
      <c r="AN502" s="79" t="s">
        <v>8989</v>
      </c>
    </row>
    <row r="503" spans="1:40" x14ac:dyDescent="0.15">
      <c r="A503" s="79">
        <v>502</v>
      </c>
      <c r="B503" s="72" t="s">
        <v>405</v>
      </c>
      <c r="C503" s="72" t="s">
        <v>2486</v>
      </c>
      <c r="D503" s="72">
        <v>56.152455000000003</v>
      </c>
      <c r="E503" s="72">
        <v>10.541892000000001</v>
      </c>
      <c r="F503" s="72" t="s">
        <v>1600</v>
      </c>
      <c r="G503" s="72" t="s">
        <v>4</v>
      </c>
      <c r="H503" s="72" t="s">
        <v>5</v>
      </c>
      <c r="I503" s="79">
        <v>4500</v>
      </c>
      <c r="J503" s="79">
        <v>4000</v>
      </c>
      <c r="K503" s="79">
        <f t="shared" si="47"/>
        <v>4250</v>
      </c>
      <c r="M503" s="79"/>
      <c r="N503" s="79" t="s">
        <v>9049</v>
      </c>
      <c r="O503" s="72" t="s">
        <v>8991</v>
      </c>
      <c r="P503" s="81" t="s">
        <v>5588</v>
      </c>
      <c r="Q503" s="72" t="s">
        <v>2398</v>
      </c>
      <c r="R503" s="72" t="s">
        <v>8985</v>
      </c>
      <c r="S503" s="72">
        <v>4.0999999999999996</v>
      </c>
      <c r="T503" s="72" t="s">
        <v>5346</v>
      </c>
      <c r="U503" s="72"/>
      <c r="V503" s="72"/>
      <c r="W503" s="72" t="s">
        <v>8992</v>
      </c>
      <c r="X503" s="72" t="s">
        <v>8992</v>
      </c>
      <c r="Y503" s="78">
        <v>-13.3</v>
      </c>
      <c r="Z503" s="78">
        <v>13</v>
      </c>
      <c r="AA503" s="72"/>
      <c r="AB503" s="78">
        <v>37.299999999999997</v>
      </c>
      <c r="AC503" s="78">
        <v>12.9</v>
      </c>
      <c r="AD503" s="72"/>
      <c r="AE503" s="78">
        <f t="shared" si="52"/>
        <v>3.3733850129198966</v>
      </c>
      <c r="AF503" s="72"/>
      <c r="AG503" s="72"/>
      <c r="AH503" s="78">
        <v>3.3</v>
      </c>
      <c r="AI503" s="72">
        <v>1</v>
      </c>
      <c r="AJ503" s="72"/>
      <c r="AK503" s="72" t="s">
        <v>610</v>
      </c>
      <c r="AL503" s="72"/>
      <c r="AM503" s="72">
        <v>1</v>
      </c>
      <c r="AN503" s="79" t="s">
        <v>8989</v>
      </c>
    </row>
    <row r="504" spans="1:40" x14ac:dyDescent="0.15">
      <c r="A504" s="79">
        <v>503</v>
      </c>
      <c r="B504" s="72" t="s">
        <v>405</v>
      </c>
      <c r="C504" s="72" t="s">
        <v>2486</v>
      </c>
      <c r="D504" s="72">
        <v>56.152455000000003</v>
      </c>
      <c r="E504" s="72">
        <v>10.541892000000001</v>
      </c>
      <c r="F504" s="72" t="s">
        <v>1600</v>
      </c>
      <c r="G504" s="72" t="s">
        <v>4</v>
      </c>
      <c r="H504" s="72" t="s">
        <v>5</v>
      </c>
      <c r="I504" s="79">
        <v>4500</v>
      </c>
      <c r="J504" s="79">
        <v>4000</v>
      </c>
      <c r="K504" s="79">
        <f t="shared" si="47"/>
        <v>4250</v>
      </c>
      <c r="M504" s="79"/>
      <c r="N504" s="79" t="s">
        <v>9050</v>
      </c>
      <c r="O504" s="72" t="s">
        <v>8991</v>
      </c>
      <c r="P504" s="81" t="s">
        <v>5588</v>
      </c>
      <c r="Q504" s="72" t="s">
        <v>2398</v>
      </c>
      <c r="R504" s="72" t="s">
        <v>8985</v>
      </c>
      <c r="S504" s="72">
        <v>4.0999999999999996</v>
      </c>
      <c r="T504" s="72" t="s">
        <v>5346</v>
      </c>
      <c r="U504" s="72"/>
      <c r="V504" s="72"/>
      <c r="W504" s="72" t="s">
        <v>8992</v>
      </c>
      <c r="X504" s="72" t="s">
        <v>8992</v>
      </c>
      <c r="Y504" s="78">
        <v>-9.1</v>
      </c>
      <c r="Z504" s="78">
        <v>9.5</v>
      </c>
      <c r="AA504" s="72"/>
      <c r="AB504" s="78">
        <v>37.200000000000003</v>
      </c>
      <c r="AC504" s="78">
        <v>13.4</v>
      </c>
      <c r="AD504" s="72"/>
      <c r="AE504" s="78">
        <f t="shared" si="52"/>
        <v>3.238805970149254</v>
      </c>
      <c r="AF504" s="72"/>
      <c r="AG504" s="72"/>
      <c r="AH504" s="78">
        <v>3.4</v>
      </c>
      <c r="AI504" s="72">
        <v>1</v>
      </c>
      <c r="AJ504" s="72"/>
      <c r="AK504" s="72" t="s">
        <v>610</v>
      </c>
      <c r="AL504" s="72"/>
      <c r="AM504" s="72">
        <v>1</v>
      </c>
      <c r="AN504" s="79" t="s">
        <v>8989</v>
      </c>
    </row>
    <row r="505" spans="1:40" x14ac:dyDescent="0.15">
      <c r="A505" s="79">
        <v>504</v>
      </c>
      <c r="B505" s="72" t="s">
        <v>405</v>
      </c>
      <c r="C505" s="72" t="s">
        <v>2486</v>
      </c>
      <c r="D505" s="72">
        <v>56.152455000000003</v>
      </c>
      <c r="E505" s="72">
        <v>10.541892000000001</v>
      </c>
      <c r="F505" s="72" t="s">
        <v>1600</v>
      </c>
      <c r="G505" s="72" t="s">
        <v>4</v>
      </c>
      <c r="H505" s="72" t="s">
        <v>5</v>
      </c>
      <c r="I505" s="79">
        <v>4500</v>
      </c>
      <c r="J505" s="79">
        <v>4000</v>
      </c>
      <c r="K505" s="79">
        <f t="shared" si="47"/>
        <v>4250</v>
      </c>
      <c r="M505" s="79"/>
      <c r="N505" s="79" t="s">
        <v>9051</v>
      </c>
      <c r="O505" s="72" t="s">
        <v>8991</v>
      </c>
      <c r="P505" s="81" t="s">
        <v>5588</v>
      </c>
      <c r="Q505" s="72" t="s">
        <v>2398</v>
      </c>
      <c r="R505" s="72" t="s">
        <v>8985</v>
      </c>
      <c r="S505" s="72">
        <v>4.0999999999999996</v>
      </c>
      <c r="T505" s="72" t="s">
        <v>5346</v>
      </c>
      <c r="U505" s="72"/>
      <c r="V505" s="72"/>
      <c r="W505" s="72" t="s">
        <v>8992</v>
      </c>
      <c r="X505" s="72" t="s">
        <v>8992</v>
      </c>
      <c r="Y505" s="78">
        <v>-9.9</v>
      </c>
      <c r="Z505" s="78">
        <v>9.9</v>
      </c>
      <c r="AA505" s="72"/>
      <c r="AB505" s="78">
        <v>36.200000000000003</v>
      </c>
      <c r="AC505" s="78">
        <v>13.1</v>
      </c>
      <c r="AD505" s="72"/>
      <c r="AE505" s="78">
        <f t="shared" si="52"/>
        <v>3.2239185750636139</v>
      </c>
      <c r="AF505" s="72"/>
      <c r="AG505" s="72"/>
      <c r="AH505" s="78">
        <v>4</v>
      </c>
      <c r="AI505" s="72">
        <v>1</v>
      </c>
      <c r="AJ505" s="72"/>
      <c r="AK505" s="72" t="s">
        <v>610</v>
      </c>
      <c r="AL505" s="72"/>
      <c r="AM505" s="72">
        <v>1</v>
      </c>
      <c r="AN505" s="79" t="s">
        <v>8989</v>
      </c>
    </row>
    <row r="506" spans="1:40" x14ac:dyDescent="0.15">
      <c r="A506" s="79">
        <v>505</v>
      </c>
      <c r="B506" s="72" t="s">
        <v>405</v>
      </c>
      <c r="C506" s="72" t="s">
        <v>2486</v>
      </c>
      <c r="D506" s="72">
        <v>56.152455000000003</v>
      </c>
      <c r="E506" s="72">
        <v>10.541892000000001</v>
      </c>
      <c r="F506" s="72" t="s">
        <v>1600</v>
      </c>
      <c r="G506" s="72" t="s">
        <v>4</v>
      </c>
      <c r="H506" s="72" t="s">
        <v>5</v>
      </c>
      <c r="I506" s="79">
        <v>4500</v>
      </c>
      <c r="J506" s="79">
        <v>4000</v>
      </c>
      <c r="K506" s="79">
        <f t="shared" si="47"/>
        <v>4250</v>
      </c>
      <c r="M506" s="79"/>
      <c r="N506" s="79" t="s">
        <v>9052</v>
      </c>
      <c r="O506" s="72" t="s">
        <v>8991</v>
      </c>
      <c r="P506" s="81" t="s">
        <v>5588</v>
      </c>
      <c r="Q506" s="72" t="s">
        <v>2398</v>
      </c>
      <c r="R506" s="72" t="s">
        <v>8985</v>
      </c>
      <c r="S506" s="72">
        <v>4.0999999999999996</v>
      </c>
      <c r="T506" s="72" t="s">
        <v>9053</v>
      </c>
      <c r="U506" s="72"/>
      <c r="V506" s="72"/>
      <c r="W506" s="72" t="s">
        <v>8992</v>
      </c>
      <c r="X506" s="72" t="s">
        <v>8992</v>
      </c>
      <c r="Y506" s="78">
        <v>-11.5</v>
      </c>
      <c r="Z506" s="78">
        <v>10.4</v>
      </c>
      <c r="AA506" s="72"/>
      <c r="AB506" s="78">
        <v>38.200000000000003</v>
      </c>
      <c r="AC506" s="78">
        <v>13.5</v>
      </c>
      <c r="AD506" s="72"/>
      <c r="AE506" s="78">
        <f t="shared" si="52"/>
        <v>3.3012345679012349</v>
      </c>
      <c r="AF506" s="72"/>
      <c r="AG506" s="72"/>
      <c r="AH506" s="78">
        <v>3.1</v>
      </c>
      <c r="AI506" s="72">
        <v>1</v>
      </c>
      <c r="AJ506" s="72"/>
      <c r="AK506" s="72" t="s">
        <v>610</v>
      </c>
      <c r="AL506" s="72"/>
      <c r="AM506" s="72">
        <v>1</v>
      </c>
      <c r="AN506" s="79" t="s">
        <v>8989</v>
      </c>
    </row>
    <row r="507" spans="1:40" x14ac:dyDescent="0.15">
      <c r="A507" s="79">
        <v>506</v>
      </c>
      <c r="B507" s="72" t="s">
        <v>405</v>
      </c>
      <c r="C507" s="72" t="s">
        <v>2486</v>
      </c>
      <c r="D507" s="72">
        <v>56.152455000000003</v>
      </c>
      <c r="E507" s="72">
        <v>10.541892000000001</v>
      </c>
      <c r="F507" s="72" t="s">
        <v>1600</v>
      </c>
      <c r="G507" s="72" t="s">
        <v>4</v>
      </c>
      <c r="H507" s="72" t="s">
        <v>5</v>
      </c>
      <c r="I507" s="79">
        <v>4500</v>
      </c>
      <c r="J507" s="79">
        <v>4000</v>
      </c>
      <c r="K507" s="79">
        <f t="shared" si="47"/>
        <v>4250</v>
      </c>
      <c r="M507" s="79"/>
      <c r="N507" s="79" t="s">
        <v>9054</v>
      </c>
      <c r="O507" s="72" t="s">
        <v>8991</v>
      </c>
      <c r="P507" s="81" t="s">
        <v>5588</v>
      </c>
      <c r="Q507" s="72" t="s">
        <v>2398</v>
      </c>
      <c r="R507" s="72" t="s">
        <v>8985</v>
      </c>
      <c r="S507" s="72">
        <v>4.0999999999999996</v>
      </c>
      <c r="T507" s="72" t="s">
        <v>9055</v>
      </c>
      <c r="U507" s="72" t="s">
        <v>481</v>
      </c>
      <c r="V507" s="72"/>
      <c r="W507" s="72" t="s">
        <v>8992</v>
      </c>
      <c r="X507" s="72" t="s">
        <v>8992</v>
      </c>
      <c r="Y507" s="78">
        <v>-8.8000000000000007</v>
      </c>
      <c r="Z507" s="78">
        <v>9.9</v>
      </c>
      <c r="AA507" s="72"/>
      <c r="AB507" s="78">
        <v>33.5</v>
      </c>
      <c r="AC507" s="78">
        <v>12</v>
      </c>
      <c r="AD507" s="72"/>
      <c r="AE507" s="78">
        <f t="shared" si="52"/>
        <v>3.2569444444444442</v>
      </c>
      <c r="AF507" s="72"/>
      <c r="AG507" s="72"/>
      <c r="AH507" s="78">
        <v>4.5999999999999996</v>
      </c>
      <c r="AI507" s="72">
        <v>1</v>
      </c>
      <c r="AJ507" s="72"/>
      <c r="AK507" s="72" t="s">
        <v>610</v>
      </c>
      <c r="AL507" s="72"/>
      <c r="AM507" s="72">
        <v>1</v>
      </c>
      <c r="AN507" s="79" t="s">
        <v>8989</v>
      </c>
    </row>
    <row r="508" spans="1:40" x14ac:dyDescent="0.15">
      <c r="A508" s="79">
        <v>507</v>
      </c>
      <c r="B508" s="72" t="s">
        <v>9513</v>
      </c>
      <c r="C508" s="72" t="s">
        <v>9042</v>
      </c>
      <c r="D508" s="72">
        <v>56.726517000000001</v>
      </c>
      <c r="E508" s="72">
        <v>10.155961</v>
      </c>
      <c r="F508" s="72" t="s">
        <v>1600</v>
      </c>
      <c r="G508" s="72" t="s">
        <v>625</v>
      </c>
      <c r="H508" s="72" t="s">
        <v>626</v>
      </c>
      <c r="I508" s="79">
        <v>4720</v>
      </c>
      <c r="J508" s="79">
        <v>3380</v>
      </c>
      <c r="K508" s="79">
        <f t="shared" si="47"/>
        <v>4050</v>
      </c>
      <c r="L508" s="79" t="s">
        <v>9514</v>
      </c>
      <c r="M508" s="72"/>
      <c r="N508" s="70" t="s">
        <v>9515</v>
      </c>
      <c r="O508" s="72" t="s">
        <v>9001</v>
      </c>
      <c r="P508" s="83" t="s">
        <v>9002</v>
      </c>
      <c r="Q508" s="72" t="s">
        <v>9003</v>
      </c>
      <c r="R508" s="72" t="s">
        <v>9004</v>
      </c>
      <c r="S508" s="72">
        <v>3.8</v>
      </c>
      <c r="T508" s="72" t="s">
        <v>9516</v>
      </c>
      <c r="U508" s="72"/>
      <c r="V508" s="72"/>
      <c r="W508" s="72">
        <v>521</v>
      </c>
      <c r="X508" s="78">
        <v>41</v>
      </c>
      <c r="Y508" s="78">
        <v>-14.5</v>
      </c>
      <c r="Z508" s="78">
        <v>14.03</v>
      </c>
      <c r="AA508" s="72"/>
      <c r="AB508" s="78">
        <v>38.53</v>
      </c>
      <c r="AC508" s="78">
        <v>13.75</v>
      </c>
      <c r="AD508" s="72"/>
      <c r="AE508" s="78">
        <f t="shared" si="52"/>
        <v>3.2692121212121212</v>
      </c>
      <c r="AF508" s="72"/>
      <c r="AG508" s="72"/>
      <c r="AH508" s="78">
        <f>X508/W508*100</f>
        <v>7.8694817658349336</v>
      </c>
      <c r="AI508" s="72">
        <v>1</v>
      </c>
      <c r="AJ508" s="72"/>
      <c r="AK508" s="72" t="s">
        <v>8987</v>
      </c>
      <c r="AL508" s="72" t="s">
        <v>11114</v>
      </c>
      <c r="AM508" s="72">
        <v>2</v>
      </c>
      <c r="AN508" s="72" t="s">
        <v>8997</v>
      </c>
    </row>
    <row r="509" spans="1:40" x14ac:dyDescent="0.15">
      <c r="A509" s="79">
        <v>508</v>
      </c>
      <c r="B509" s="72" t="s">
        <v>9513</v>
      </c>
      <c r="C509" s="72" t="s">
        <v>9042</v>
      </c>
      <c r="D509" s="72">
        <v>56.726517000000001</v>
      </c>
      <c r="E509" s="72">
        <v>10.155961</v>
      </c>
      <c r="F509" s="72" t="s">
        <v>1600</v>
      </c>
      <c r="G509" s="72" t="s">
        <v>625</v>
      </c>
      <c r="H509" s="72" t="s">
        <v>626</v>
      </c>
      <c r="I509" s="79">
        <v>4720</v>
      </c>
      <c r="J509" s="79">
        <v>3380</v>
      </c>
      <c r="K509" s="79">
        <f t="shared" si="47"/>
        <v>4050</v>
      </c>
      <c r="L509" s="79" t="s">
        <v>2298</v>
      </c>
      <c r="M509" s="72"/>
      <c r="N509" s="70" t="s">
        <v>9517</v>
      </c>
      <c r="O509" s="72" t="s">
        <v>9001</v>
      </c>
      <c r="P509" s="83" t="s">
        <v>9002</v>
      </c>
      <c r="Q509" s="72" t="s">
        <v>9003</v>
      </c>
      <c r="R509" s="72" t="s">
        <v>9004</v>
      </c>
      <c r="S509" s="72">
        <v>3.8</v>
      </c>
      <c r="T509" s="72" t="s">
        <v>9518</v>
      </c>
      <c r="U509" s="72"/>
      <c r="V509" s="72"/>
      <c r="W509" s="72">
        <v>643</v>
      </c>
      <c r="X509" s="78">
        <v>43</v>
      </c>
      <c r="Y509" s="78">
        <v>-16.278004190000001</v>
      </c>
      <c r="Z509" s="78">
        <v>13.58609455</v>
      </c>
      <c r="AA509" s="72"/>
      <c r="AB509" s="78">
        <v>39.422355269999997</v>
      </c>
      <c r="AC509" s="78">
        <v>13.915658069999999</v>
      </c>
      <c r="AD509" s="72"/>
      <c r="AE509" s="78">
        <f t="shared" si="52"/>
        <v>3.3051076408778131</v>
      </c>
      <c r="AF509" s="72"/>
      <c r="AG509" s="72"/>
      <c r="AH509" s="78">
        <f>X509/W509*100</f>
        <v>6.6874027993779155</v>
      </c>
      <c r="AI509" s="72">
        <v>1</v>
      </c>
      <c r="AJ509" s="72"/>
      <c r="AK509" s="72" t="s">
        <v>8987</v>
      </c>
      <c r="AL509" s="72" t="s">
        <v>11114</v>
      </c>
      <c r="AM509" s="72">
        <v>2</v>
      </c>
      <c r="AN509" s="72" t="s">
        <v>8997</v>
      </c>
    </row>
    <row r="510" spans="1:40" x14ac:dyDescent="0.15">
      <c r="A510" s="79">
        <v>509</v>
      </c>
      <c r="B510" s="72" t="s">
        <v>436</v>
      </c>
      <c r="C510" s="72" t="s">
        <v>2446</v>
      </c>
      <c r="D510" s="72">
        <v>57.113912999999997</v>
      </c>
      <c r="E510" s="72">
        <v>9.0691959999999998</v>
      </c>
      <c r="F510" s="72" t="s">
        <v>1600</v>
      </c>
      <c r="G510" s="72" t="s">
        <v>6</v>
      </c>
      <c r="H510" s="72"/>
      <c r="I510" s="79">
        <v>1750</v>
      </c>
      <c r="J510" s="79">
        <v>1290</v>
      </c>
      <c r="K510" s="79">
        <f t="shared" si="47"/>
        <v>1520</v>
      </c>
      <c r="L510" s="79"/>
      <c r="M510" s="72"/>
      <c r="N510" s="79" t="s">
        <v>8993</v>
      </c>
      <c r="O510" s="72" t="s">
        <v>8994</v>
      </c>
      <c r="P510" s="81" t="s">
        <v>5532</v>
      </c>
      <c r="Q510" s="72" t="s">
        <v>8995</v>
      </c>
      <c r="R510" s="70" t="s">
        <v>2442</v>
      </c>
      <c r="S510" s="72">
        <v>4.5</v>
      </c>
      <c r="T510" s="72" t="s">
        <v>907</v>
      </c>
      <c r="U510" s="72"/>
      <c r="V510" s="72"/>
      <c r="W510" s="72" t="s">
        <v>8992</v>
      </c>
      <c r="X510" s="72" t="s">
        <v>8992</v>
      </c>
      <c r="Y510" s="78">
        <v>-11.7</v>
      </c>
      <c r="Z510" s="78">
        <v>18.7</v>
      </c>
      <c r="AA510" s="72"/>
      <c r="AB510" s="72"/>
      <c r="AC510" s="72"/>
      <c r="AD510" s="72"/>
      <c r="AE510" s="78">
        <v>3.2</v>
      </c>
      <c r="AF510" s="72"/>
      <c r="AG510" s="72"/>
      <c r="AH510" s="78">
        <v>13.2</v>
      </c>
      <c r="AI510" s="72">
        <v>1</v>
      </c>
      <c r="AJ510" s="72"/>
      <c r="AK510" s="70" t="s">
        <v>1161</v>
      </c>
      <c r="AL510" s="72" t="s">
        <v>8996</v>
      </c>
      <c r="AM510" s="72">
        <v>2</v>
      </c>
      <c r="AN510" s="72" t="s">
        <v>8997</v>
      </c>
    </row>
    <row r="511" spans="1:40" x14ac:dyDescent="0.15">
      <c r="A511" s="79"/>
      <c r="B511" s="72"/>
      <c r="C511" s="72"/>
      <c r="D511" s="72"/>
      <c r="E511" s="72"/>
      <c r="F511" s="72"/>
      <c r="G511" s="72"/>
      <c r="H511" s="72"/>
      <c r="I511" s="79"/>
      <c r="J511" s="79"/>
      <c r="K511" s="79"/>
      <c r="L511" s="72"/>
      <c r="M511" s="79"/>
      <c r="N511" s="79"/>
      <c r="O511" s="72"/>
      <c r="P511" s="81"/>
      <c r="Q511" s="72"/>
      <c r="R511" s="72"/>
      <c r="S511" s="72"/>
      <c r="T511" s="72"/>
      <c r="U511" s="72"/>
      <c r="V511" s="72"/>
      <c r="W511" s="72"/>
      <c r="X511" s="72"/>
      <c r="Y511" s="78"/>
      <c r="Z511" s="78"/>
      <c r="AA511" s="72"/>
      <c r="AB511" s="72"/>
      <c r="AC511" s="72"/>
      <c r="AD511" s="72"/>
      <c r="AE511" s="78"/>
      <c r="AF511" s="72"/>
      <c r="AG511" s="72"/>
      <c r="AH511" s="72"/>
      <c r="AI511" s="72"/>
      <c r="AJ511" s="72"/>
      <c r="AK511" s="72"/>
      <c r="AL511" s="72"/>
      <c r="AM511" s="72"/>
      <c r="AN511" s="79"/>
    </row>
    <row r="512" spans="1:40" x14ac:dyDescent="0.15">
      <c r="A512" s="79"/>
      <c r="B512" s="72"/>
      <c r="C512" s="72"/>
      <c r="D512" s="72"/>
      <c r="E512" s="72"/>
      <c r="F512" s="72"/>
      <c r="G512" s="72"/>
      <c r="H512" s="72"/>
      <c r="I512" s="79"/>
      <c r="J512" s="79"/>
      <c r="K512" s="79"/>
      <c r="L512" s="72"/>
      <c r="M512" s="79"/>
      <c r="N512" s="79"/>
      <c r="O512" s="72"/>
      <c r="P512" s="81"/>
      <c r="Q512" s="72"/>
      <c r="R512" s="72"/>
      <c r="S512" s="72"/>
      <c r="T512" s="72"/>
      <c r="U512" s="72"/>
      <c r="V512" s="72"/>
      <c r="W512" s="72"/>
      <c r="X512" s="72"/>
      <c r="Y512" s="78"/>
      <c r="Z512" s="78"/>
      <c r="AA512" s="72"/>
      <c r="AB512" s="72"/>
      <c r="AC512" s="72"/>
      <c r="AD512" s="72"/>
      <c r="AE512" s="72"/>
      <c r="AF512" s="72"/>
      <c r="AG512" s="72"/>
      <c r="AH512" s="72"/>
      <c r="AI512" s="72"/>
      <c r="AJ512" s="72"/>
      <c r="AK512" s="72"/>
      <c r="AL512" s="72"/>
      <c r="AM512" s="72"/>
      <c r="AN512" s="79"/>
    </row>
    <row r="513" spans="1:40" x14ac:dyDescent="0.15">
      <c r="A513" s="79"/>
      <c r="B513" s="72"/>
      <c r="C513" s="72"/>
      <c r="D513" s="72"/>
      <c r="E513" s="72"/>
      <c r="F513" s="72"/>
      <c r="G513" s="72"/>
      <c r="H513" s="72"/>
      <c r="I513" s="79"/>
      <c r="J513" s="79"/>
      <c r="K513" s="79"/>
      <c r="L513" s="72"/>
      <c r="M513" s="79"/>
      <c r="N513" s="79"/>
      <c r="O513" s="72"/>
      <c r="P513" s="81"/>
      <c r="Q513" s="72"/>
      <c r="R513" s="72"/>
      <c r="S513" s="72"/>
      <c r="T513" s="72"/>
      <c r="U513" s="72"/>
      <c r="V513" s="72"/>
      <c r="W513" s="72"/>
      <c r="X513" s="72"/>
      <c r="Y513" s="78"/>
      <c r="Z513" s="78"/>
      <c r="AA513" s="72"/>
      <c r="AB513" s="72"/>
      <c r="AC513" s="72"/>
      <c r="AD513" s="72"/>
      <c r="AE513" s="72"/>
      <c r="AF513" s="72"/>
      <c r="AG513" s="72"/>
      <c r="AH513" s="72"/>
      <c r="AI513" s="72"/>
      <c r="AJ513" s="72"/>
      <c r="AK513" s="72"/>
      <c r="AL513" s="72"/>
      <c r="AM513" s="72"/>
      <c r="AN513" s="79"/>
    </row>
    <row r="514" spans="1:40" x14ac:dyDescent="0.15">
      <c r="A514" s="79"/>
      <c r="B514" s="72"/>
      <c r="C514" s="72"/>
      <c r="D514" s="72"/>
      <c r="E514" s="72"/>
      <c r="F514" s="72"/>
      <c r="G514" s="72"/>
      <c r="H514" s="72"/>
      <c r="I514" s="79"/>
      <c r="J514" s="79"/>
      <c r="K514" s="79"/>
      <c r="L514" s="72"/>
      <c r="M514" s="79"/>
      <c r="N514" s="79"/>
      <c r="O514" s="72"/>
      <c r="P514" s="81"/>
      <c r="Q514" s="72"/>
      <c r="R514" s="72"/>
      <c r="S514" s="72"/>
      <c r="T514" s="72"/>
      <c r="U514" s="72"/>
      <c r="V514" s="72"/>
      <c r="W514" s="72"/>
      <c r="X514" s="72"/>
      <c r="Y514" s="78"/>
      <c r="Z514" s="78"/>
      <c r="AA514" s="72"/>
      <c r="AB514" s="72"/>
      <c r="AC514" s="72"/>
      <c r="AD514" s="72"/>
      <c r="AE514" s="72"/>
      <c r="AF514" s="72"/>
      <c r="AG514" s="72"/>
      <c r="AH514" s="72"/>
      <c r="AI514" s="72"/>
      <c r="AJ514" s="72"/>
      <c r="AK514" s="72"/>
      <c r="AL514" s="72"/>
      <c r="AM514" s="72"/>
      <c r="AN514" s="79"/>
    </row>
    <row r="515" spans="1:40" x14ac:dyDescent="0.15">
      <c r="A515" s="79"/>
      <c r="B515" s="72"/>
      <c r="C515" s="72"/>
      <c r="D515" s="72"/>
      <c r="E515" s="72"/>
      <c r="F515" s="72"/>
      <c r="G515" s="72"/>
      <c r="H515" s="72"/>
      <c r="I515" s="79"/>
      <c r="J515" s="79"/>
      <c r="K515" s="79"/>
      <c r="L515" s="72"/>
      <c r="M515" s="79"/>
      <c r="N515" s="79"/>
      <c r="O515" s="72"/>
      <c r="P515" s="81"/>
      <c r="Q515" s="72"/>
      <c r="R515" s="72"/>
      <c r="S515" s="72"/>
      <c r="T515" s="72"/>
      <c r="U515" s="72"/>
      <c r="V515" s="72"/>
      <c r="W515" s="72"/>
      <c r="X515" s="72"/>
      <c r="Y515" s="78"/>
      <c r="Z515" s="78"/>
      <c r="AA515" s="72"/>
      <c r="AB515" s="72"/>
      <c r="AC515" s="72"/>
      <c r="AD515" s="72"/>
      <c r="AE515" s="72"/>
      <c r="AF515" s="72"/>
      <c r="AG515" s="72"/>
      <c r="AH515" s="72"/>
      <c r="AI515" s="72"/>
      <c r="AJ515" s="72"/>
      <c r="AK515" s="72"/>
      <c r="AL515" s="72"/>
      <c r="AM515" s="72"/>
      <c r="AN515" s="79"/>
    </row>
    <row r="516" spans="1:40" x14ac:dyDescent="0.15">
      <c r="A516" s="79"/>
      <c r="B516" s="72"/>
      <c r="C516" s="72"/>
      <c r="D516" s="72"/>
      <c r="E516" s="72"/>
      <c r="F516" s="72"/>
      <c r="G516" s="72"/>
      <c r="H516" s="72"/>
      <c r="I516" s="79"/>
      <c r="J516" s="79"/>
      <c r="K516" s="79"/>
      <c r="L516" s="72"/>
      <c r="M516" s="79"/>
      <c r="N516" s="79"/>
      <c r="O516" s="72"/>
      <c r="P516" s="81"/>
      <c r="Q516" s="72"/>
      <c r="R516" s="72"/>
      <c r="S516" s="72"/>
      <c r="T516" s="72"/>
      <c r="U516" s="72"/>
      <c r="V516" s="72"/>
      <c r="W516" s="72"/>
      <c r="X516" s="72"/>
      <c r="Y516" s="78"/>
      <c r="Z516" s="78"/>
      <c r="AA516" s="72"/>
      <c r="AB516" s="72"/>
      <c r="AC516" s="72"/>
      <c r="AD516" s="72"/>
      <c r="AE516" s="72"/>
      <c r="AF516" s="72"/>
      <c r="AG516" s="72"/>
      <c r="AH516" s="72"/>
      <c r="AI516" s="72"/>
      <c r="AJ516" s="72"/>
      <c r="AK516" s="72"/>
      <c r="AL516" s="72"/>
      <c r="AM516" s="72"/>
      <c r="AN516" s="79"/>
    </row>
    <row r="517" spans="1:40" x14ac:dyDescent="0.15">
      <c r="A517" s="79"/>
      <c r="B517" s="72"/>
      <c r="C517" s="72"/>
      <c r="D517" s="72"/>
      <c r="E517" s="72"/>
      <c r="F517" s="72"/>
      <c r="G517" s="72"/>
      <c r="H517" s="72"/>
      <c r="I517" s="79"/>
      <c r="J517" s="79"/>
      <c r="K517" s="79"/>
      <c r="L517" s="72"/>
      <c r="M517" s="79"/>
      <c r="N517" s="79"/>
      <c r="O517" s="72"/>
      <c r="P517" s="81"/>
      <c r="Q517" s="72"/>
      <c r="R517" s="72"/>
      <c r="S517" s="72"/>
      <c r="T517" s="72"/>
      <c r="U517" s="72"/>
      <c r="V517" s="72"/>
      <c r="W517" s="72"/>
      <c r="X517" s="72"/>
      <c r="Y517" s="78"/>
      <c r="Z517" s="78"/>
      <c r="AA517" s="72"/>
      <c r="AB517" s="72"/>
      <c r="AC517" s="72"/>
      <c r="AD517" s="72"/>
      <c r="AE517" s="72"/>
      <c r="AF517" s="72"/>
      <c r="AG517" s="72"/>
      <c r="AH517" s="72"/>
      <c r="AI517" s="72"/>
      <c r="AJ517" s="72"/>
      <c r="AK517" s="72"/>
      <c r="AL517" s="72"/>
      <c r="AM517" s="72"/>
      <c r="AN517" s="79"/>
    </row>
    <row r="518" spans="1:40" x14ac:dyDescent="0.15">
      <c r="A518" s="79"/>
      <c r="B518" s="72"/>
      <c r="C518" s="72"/>
      <c r="D518" s="72"/>
      <c r="E518" s="72"/>
      <c r="F518" s="72"/>
      <c r="G518" s="72"/>
      <c r="H518" s="72"/>
      <c r="I518" s="79"/>
      <c r="J518" s="79"/>
      <c r="K518" s="79"/>
      <c r="L518" s="72"/>
      <c r="M518" s="79"/>
      <c r="N518" s="79"/>
      <c r="O518" s="72"/>
      <c r="P518" s="81"/>
      <c r="Q518" s="72"/>
      <c r="R518" s="72"/>
      <c r="S518" s="72"/>
      <c r="T518" s="72"/>
      <c r="U518" s="72"/>
      <c r="V518" s="72"/>
      <c r="W518" s="72"/>
      <c r="X518" s="72"/>
      <c r="Y518" s="78"/>
      <c r="Z518" s="78"/>
      <c r="AA518" s="72"/>
      <c r="AB518" s="72"/>
      <c r="AC518" s="72"/>
      <c r="AD518" s="72"/>
      <c r="AE518" s="72"/>
      <c r="AF518" s="72"/>
      <c r="AG518" s="72"/>
      <c r="AH518" s="72"/>
      <c r="AI518" s="72"/>
      <c r="AJ518" s="72"/>
      <c r="AK518" s="72"/>
      <c r="AL518" s="72"/>
      <c r="AM518" s="72"/>
      <c r="AN518" s="79"/>
    </row>
    <row r="519" spans="1:40" x14ac:dyDescent="0.15">
      <c r="A519" s="79"/>
      <c r="B519" s="72"/>
      <c r="C519" s="72"/>
      <c r="D519" s="72"/>
      <c r="E519" s="72"/>
      <c r="F519" s="72"/>
      <c r="G519" s="72"/>
      <c r="H519" s="72"/>
      <c r="I519" s="79"/>
      <c r="J519" s="79"/>
      <c r="K519" s="79"/>
      <c r="L519" s="72"/>
      <c r="M519" s="79"/>
      <c r="N519" s="79"/>
      <c r="O519" s="72"/>
      <c r="P519" s="81"/>
      <c r="Q519" s="72"/>
      <c r="R519" s="72"/>
      <c r="S519" s="72"/>
      <c r="T519" s="72"/>
      <c r="U519" s="72"/>
      <c r="V519" s="72"/>
      <c r="W519" s="72"/>
      <c r="X519" s="72"/>
      <c r="Y519" s="78"/>
      <c r="Z519" s="78"/>
      <c r="AA519" s="72"/>
      <c r="AB519" s="72"/>
      <c r="AC519" s="72"/>
      <c r="AD519" s="72"/>
      <c r="AE519" s="72"/>
      <c r="AF519" s="72"/>
      <c r="AG519" s="72"/>
      <c r="AH519" s="72"/>
      <c r="AI519" s="72"/>
      <c r="AJ519" s="72"/>
      <c r="AK519" s="72"/>
      <c r="AL519" s="72"/>
      <c r="AM519" s="72"/>
      <c r="AN519" s="79"/>
    </row>
    <row r="520" spans="1:40" x14ac:dyDescent="0.15">
      <c r="A520" s="79"/>
      <c r="B520" s="72"/>
      <c r="C520" s="72"/>
      <c r="D520" s="72"/>
      <c r="E520" s="72"/>
      <c r="F520" s="72"/>
      <c r="G520" s="72"/>
      <c r="H520" s="72"/>
      <c r="I520" s="79"/>
      <c r="J520" s="79"/>
      <c r="K520" s="79"/>
      <c r="L520" s="72"/>
      <c r="M520" s="79"/>
      <c r="N520" s="79"/>
      <c r="O520" s="72"/>
      <c r="P520" s="81"/>
      <c r="Q520" s="72"/>
      <c r="R520" s="72"/>
      <c r="S520" s="72"/>
      <c r="T520" s="72"/>
      <c r="U520" s="72"/>
      <c r="V520" s="72"/>
      <c r="W520" s="72"/>
      <c r="X520" s="72"/>
      <c r="Y520" s="78"/>
      <c r="Z520" s="78"/>
      <c r="AA520" s="72"/>
      <c r="AB520" s="72"/>
      <c r="AC520" s="72"/>
      <c r="AD520" s="72"/>
      <c r="AE520" s="72"/>
      <c r="AF520" s="72"/>
      <c r="AG520" s="72"/>
      <c r="AH520" s="72"/>
      <c r="AI520" s="72"/>
      <c r="AJ520" s="72"/>
      <c r="AK520" s="72"/>
      <c r="AL520" s="72"/>
      <c r="AM520" s="72"/>
      <c r="AN520" s="79"/>
    </row>
    <row r="521" spans="1:40" x14ac:dyDescent="0.15">
      <c r="A521" s="79"/>
      <c r="B521" s="72"/>
      <c r="C521" s="72"/>
      <c r="D521" s="72"/>
      <c r="E521" s="72"/>
      <c r="F521" s="72"/>
      <c r="G521" s="72"/>
      <c r="H521" s="72"/>
      <c r="K521" s="79"/>
      <c r="L521" s="72"/>
      <c r="M521" s="79"/>
      <c r="N521" s="79"/>
      <c r="O521" s="72"/>
      <c r="P521" s="81"/>
      <c r="Q521" s="72"/>
      <c r="R521" s="72"/>
      <c r="S521" s="72"/>
      <c r="T521" s="72"/>
      <c r="U521" s="72"/>
      <c r="V521" s="72"/>
      <c r="W521" s="72"/>
      <c r="X521" s="72"/>
      <c r="Y521" s="78"/>
      <c r="Z521" s="78"/>
      <c r="AA521" s="72"/>
      <c r="AB521" s="72"/>
      <c r="AC521" s="72"/>
      <c r="AD521" s="72"/>
      <c r="AE521" s="78"/>
      <c r="AF521" s="72"/>
      <c r="AG521" s="72"/>
      <c r="AH521" s="72"/>
      <c r="AI521" s="72"/>
      <c r="AJ521" s="72"/>
      <c r="AK521" s="72"/>
      <c r="AL521" s="72"/>
      <c r="AM521" s="72"/>
      <c r="AN521" s="79"/>
    </row>
    <row r="522" spans="1:40" x14ac:dyDescent="0.15">
      <c r="A522" s="79"/>
      <c r="B522" s="72"/>
      <c r="C522" s="72"/>
      <c r="D522" s="72"/>
      <c r="E522" s="72"/>
      <c r="F522" s="72"/>
      <c r="G522" s="72"/>
      <c r="H522" s="72"/>
      <c r="K522" s="79"/>
      <c r="L522" s="72"/>
      <c r="M522" s="79"/>
      <c r="N522" s="79"/>
      <c r="O522" s="72"/>
      <c r="P522" s="81"/>
      <c r="Q522" s="72"/>
      <c r="R522" s="72"/>
      <c r="S522" s="72"/>
      <c r="T522" s="72"/>
      <c r="U522" s="72"/>
      <c r="V522" s="72"/>
      <c r="W522" s="72"/>
      <c r="X522" s="72"/>
      <c r="Y522" s="78"/>
      <c r="Z522" s="78"/>
      <c r="AA522" s="72"/>
      <c r="AB522" s="72"/>
      <c r="AC522" s="72"/>
      <c r="AD522" s="72"/>
      <c r="AE522" s="72"/>
      <c r="AF522" s="72"/>
      <c r="AG522" s="72"/>
      <c r="AH522" s="72"/>
      <c r="AI522" s="72"/>
      <c r="AJ522" s="72"/>
      <c r="AK522" s="72"/>
      <c r="AL522" s="72"/>
      <c r="AM522" s="72"/>
      <c r="AN522" s="79"/>
    </row>
    <row r="523" spans="1:40" x14ac:dyDescent="0.15">
      <c r="A523" s="79"/>
      <c r="B523" s="72"/>
      <c r="C523" s="72"/>
      <c r="D523" s="72"/>
      <c r="E523" s="72"/>
      <c r="F523" s="72"/>
      <c r="G523" s="72"/>
      <c r="H523" s="72"/>
      <c r="I523" s="79"/>
      <c r="J523" s="79"/>
      <c r="K523" s="79"/>
      <c r="L523" s="72"/>
      <c r="M523" s="79"/>
      <c r="N523" s="79"/>
      <c r="O523" s="72"/>
      <c r="P523" s="72"/>
      <c r="Q523" s="72"/>
      <c r="R523" s="72"/>
      <c r="S523" s="72"/>
      <c r="T523" s="72"/>
      <c r="U523" s="72"/>
      <c r="V523" s="72"/>
      <c r="W523" s="72"/>
      <c r="X523" s="72"/>
      <c r="Y523" s="78"/>
      <c r="Z523" s="78"/>
      <c r="AA523" s="72"/>
      <c r="AB523" s="72"/>
      <c r="AC523" s="72"/>
      <c r="AD523" s="72"/>
      <c r="AE523" s="72"/>
      <c r="AF523" s="72"/>
      <c r="AG523" s="72"/>
      <c r="AH523" s="72"/>
      <c r="AI523" s="72"/>
      <c r="AJ523" s="72"/>
      <c r="AK523" s="72"/>
      <c r="AL523" s="72"/>
      <c r="AM523" s="72"/>
      <c r="AN523" s="79"/>
    </row>
    <row r="524" spans="1:40" x14ac:dyDescent="0.15">
      <c r="A524" s="79"/>
      <c r="B524" s="72"/>
      <c r="C524" s="72"/>
      <c r="D524" s="72"/>
      <c r="E524" s="72"/>
      <c r="F524" s="72"/>
      <c r="G524" s="72"/>
      <c r="H524" s="72"/>
      <c r="I524" s="79"/>
      <c r="J524" s="79"/>
      <c r="K524" s="79"/>
      <c r="L524" s="72"/>
      <c r="M524" s="79"/>
      <c r="N524" s="79"/>
      <c r="O524" s="72"/>
      <c r="P524" s="72"/>
      <c r="Q524" s="72"/>
      <c r="R524" s="72"/>
      <c r="S524" s="72"/>
      <c r="T524" s="72"/>
      <c r="U524" s="72"/>
      <c r="V524" s="72"/>
      <c r="W524" s="72"/>
      <c r="X524" s="72"/>
      <c r="Y524" s="78"/>
      <c r="Z524" s="78"/>
      <c r="AA524" s="72"/>
      <c r="AB524" s="72"/>
      <c r="AC524" s="72"/>
      <c r="AD524" s="72"/>
      <c r="AE524" s="72"/>
      <c r="AF524" s="72"/>
      <c r="AG524" s="72"/>
      <c r="AH524" s="72"/>
      <c r="AI524" s="72"/>
      <c r="AJ524" s="72"/>
      <c r="AK524" s="72"/>
      <c r="AL524" s="72"/>
      <c r="AM524" s="72"/>
      <c r="AN524" s="79"/>
    </row>
    <row r="525" spans="1:40" x14ac:dyDescent="0.15">
      <c r="A525" s="79"/>
      <c r="B525" s="72"/>
      <c r="C525" s="72"/>
      <c r="D525" s="72"/>
      <c r="E525" s="72"/>
      <c r="F525" s="72"/>
      <c r="G525" s="72"/>
      <c r="H525" s="72"/>
      <c r="I525" s="79"/>
      <c r="J525" s="79"/>
      <c r="K525" s="79"/>
      <c r="L525" s="72"/>
      <c r="M525" s="79"/>
      <c r="N525" s="79"/>
      <c r="O525" s="72"/>
      <c r="Q525" s="72"/>
      <c r="S525" s="72"/>
      <c r="T525" s="72"/>
      <c r="U525" s="72"/>
      <c r="V525" s="72"/>
      <c r="W525" s="72"/>
      <c r="X525" s="72"/>
      <c r="Y525" s="78"/>
      <c r="Z525" s="78"/>
      <c r="AA525" s="72"/>
      <c r="AB525" s="72"/>
      <c r="AC525" s="72"/>
      <c r="AD525" s="72"/>
      <c r="AE525" s="72"/>
      <c r="AF525" s="72"/>
      <c r="AG525" s="72"/>
      <c r="AH525" s="72"/>
      <c r="AI525" s="72"/>
      <c r="AJ525" s="72"/>
      <c r="AK525" s="72"/>
      <c r="AL525" s="72"/>
      <c r="AM525" s="72"/>
      <c r="AN525" s="79"/>
    </row>
    <row r="526" spans="1:40" x14ac:dyDescent="0.15">
      <c r="A526" s="79"/>
      <c r="B526" s="72"/>
      <c r="C526" s="72"/>
      <c r="D526" s="72"/>
      <c r="E526" s="72"/>
      <c r="F526" s="72"/>
      <c r="G526" s="72"/>
      <c r="H526" s="72"/>
      <c r="I526" s="79"/>
      <c r="J526" s="79"/>
      <c r="K526" s="79"/>
      <c r="L526" s="72"/>
      <c r="M526" s="79"/>
      <c r="N526" s="79"/>
      <c r="O526" s="72"/>
      <c r="Q526" s="72"/>
      <c r="S526" s="72"/>
      <c r="T526" s="72"/>
      <c r="U526" s="72"/>
      <c r="V526" s="72"/>
      <c r="W526" s="72"/>
      <c r="X526" s="72"/>
      <c r="Y526" s="78"/>
      <c r="Z526" s="78"/>
      <c r="AA526" s="72"/>
      <c r="AB526" s="72"/>
      <c r="AC526" s="72"/>
      <c r="AD526" s="72"/>
      <c r="AE526" s="72"/>
      <c r="AF526" s="72"/>
      <c r="AG526" s="72"/>
      <c r="AH526" s="72"/>
      <c r="AI526" s="72"/>
      <c r="AJ526" s="72"/>
      <c r="AK526" s="72"/>
      <c r="AL526" s="72"/>
      <c r="AM526" s="72"/>
      <c r="AN526" s="79"/>
    </row>
    <row r="527" spans="1:40" x14ac:dyDescent="0.15">
      <c r="A527" s="79"/>
      <c r="B527" s="72"/>
      <c r="C527" s="72"/>
      <c r="D527" s="72"/>
      <c r="E527" s="72"/>
      <c r="F527" s="72"/>
      <c r="G527" s="72"/>
      <c r="H527" s="72"/>
      <c r="I527" s="79"/>
      <c r="J527" s="79"/>
      <c r="K527" s="79"/>
      <c r="L527" s="72"/>
      <c r="M527" s="79"/>
      <c r="N527" s="79"/>
      <c r="O527" s="72"/>
      <c r="Q527" s="72"/>
      <c r="S527" s="72"/>
      <c r="T527" s="72"/>
      <c r="U527" s="72"/>
      <c r="V527" s="72"/>
      <c r="W527" s="72"/>
      <c r="X527" s="72"/>
      <c r="Y527" s="78"/>
      <c r="Z527" s="78"/>
      <c r="AA527" s="72"/>
      <c r="AB527" s="72"/>
      <c r="AC527" s="72"/>
      <c r="AD527" s="72"/>
      <c r="AE527" s="72"/>
      <c r="AF527" s="72"/>
      <c r="AG527" s="72"/>
      <c r="AH527" s="72"/>
      <c r="AI527" s="72"/>
      <c r="AJ527" s="72"/>
      <c r="AK527" s="72"/>
      <c r="AL527" s="72"/>
      <c r="AM527" s="72"/>
      <c r="AN527" s="79"/>
    </row>
    <row r="528" spans="1:40" x14ac:dyDescent="0.15">
      <c r="A528" s="79"/>
      <c r="B528" s="72"/>
      <c r="C528" s="72"/>
      <c r="D528" s="72"/>
      <c r="E528" s="72"/>
      <c r="F528" s="72"/>
      <c r="G528" s="72"/>
      <c r="H528" s="72"/>
      <c r="I528" s="79"/>
      <c r="J528" s="79"/>
      <c r="K528" s="79"/>
      <c r="L528" s="72"/>
      <c r="M528" s="79"/>
      <c r="N528" s="79"/>
      <c r="O528" s="72"/>
      <c r="P528" s="81"/>
      <c r="Q528" s="72"/>
      <c r="R528" s="72"/>
      <c r="S528" s="72"/>
      <c r="T528" s="72"/>
      <c r="U528" s="72"/>
      <c r="V528" s="72"/>
      <c r="W528" s="72"/>
      <c r="X528" s="72"/>
      <c r="Y528" s="78"/>
      <c r="Z528" s="78"/>
      <c r="AA528" s="72"/>
      <c r="AB528" s="72"/>
      <c r="AC528" s="72"/>
      <c r="AD528" s="72"/>
      <c r="AE528" s="72"/>
      <c r="AF528" s="72"/>
      <c r="AG528" s="72"/>
      <c r="AH528" s="72"/>
      <c r="AI528" s="72"/>
      <c r="AJ528" s="72"/>
      <c r="AK528" s="72"/>
      <c r="AL528" s="72"/>
      <c r="AM528" s="72"/>
      <c r="AN528" s="79"/>
    </row>
    <row r="529" spans="1:40" x14ac:dyDescent="0.15">
      <c r="A529" s="79"/>
      <c r="B529" s="72"/>
      <c r="C529" s="72"/>
      <c r="D529" s="72"/>
      <c r="E529" s="72"/>
      <c r="F529" s="72"/>
      <c r="G529" s="72"/>
      <c r="H529" s="72"/>
      <c r="I529" s="79"/>
      <c r="J529" s="79"/>
      <c r="K529" s="79"/>
      <c r="L529" s="72"/>
      <c r="M529" s="79"/>
      <c r="N529" s="79"/>
      <c r="O529" s="72"/>
      <c r="P529" s="81"/>
      <c r="Q529" s="72"/>
      <c r="R529" s="72"/>
      <c r="S529" s="72"/>
      <c r="T529" s="72"/>
      <c r="U529" s="72"/>
      <c r="V529" s="72"/>
      <c r="W529" s="72"/>
      <c r="X529" s="72"/>
      <c r="Y529" s="78"/>
      <c r="Z529" s="78"/>
      <c r="AA529" s="72"/>
      <c r="AB529" s="72"/>
      <c r="AC529" s="72"/>
      <c r="AD529" s="72"/>
      <c r="AE529" s="72"/>
      <c r="AF529" s="72"/>
      <c r="AG529" s="72"/>
      <c r="AH529" s="72"/>
      <c r="AI529" s="72"/>
      <c r="AJ529" s="72"/>
      <c r="AK529" s="72"/>
      <c r="AL529" s="72"/>
      <c r="AM529" s="72"/>
      <c r="AN529" s="79"/>
    </row>
    <row r="530" spans="1:40" x14ac:dyDescent="0.15">
      <c r="A530" s="79"/>
      <c r="B530" s="72"/>
      <c r="C530" s="72"/>
      <c r="D530" s="72"/>
      <c r="E530" s="72"/>
      <c r="F530" s="72"/>
      <c r="G530" s="72"/>
      <c r="H530" s="72"/>
      <c r="I530" s="79"/>
      <c r="J530" s="79"/>
      <c r="K530" s="79"/>
      <c r="L530" s="72"/>
      <c r="M530" s="79"/>
      <c r="N530" s="79"/>
      <c r="O530" s="72"/>
      <c r="P530" s="81"/>
      <c r="Q530" s="72"/>
      <c r="R530" s="72"/>
      <c r="S530" s="72"/>
      <c r="T530" s="72"/>
      <c r="U530" s="72"/>
      <c r="V530" s="72"/>
      <c r="W530" s="72"/>
      <c r="X530" s="72"/>
      <c r="Y530" s="78"/>
      <c r="Z530" s="78"/>
      <c r="AA530" s="72"/>
      <c r="AB530" s="72"/>
      <c r="AC530" s="72"/>
      <c r="AD530" s="72"/>
      <c r="AE530" s="78"/>
      <c r="AF530" s="72"/>
      <c r="AG530" s="72"/>
      <c r="AH530" s="72"/>
      <c r="AI530" s="72"/>
      <c r="AJ530" s="72"/>
      <c r="AK530" s="72"/>
      <c r="AL530" s="72"/>
      <c r="AM530" s="72"/>
      <c r="AN530" s="79"/>
    </row>
    <row r="531" spans="1:40" x14ac:dyDescent="0.15">
      <c r="A531" s="79"/>
      <c r="B531" s="72"/>
      <c r="C531" s="72"/>
      <c r="D531" s="72"/>
      <c r="E531" s="72"/>
      <c r="F531" s="72"/>
      <c r="G531" s="72"/>
      <c r="H531" s="72"/>
      <c r="I531" s="79"/>
      <c r="J531" s="79"/>
      <c r="K531" s="79"/>
      <c r="L531" s="72"/>
      <c r="M531" s="79"/>
      <c r="N531" s="79"/>
      <c r="O531" s="72"/>
      <c r="P531" s="81"/>
      <c r="Q531" s="72"/>
      <c r="R531" s="72"/>
      <c r="S531" s="72"/>
      <c r="T531" s="72"/>
      <c r="U531" s="72"/>
      <c r="V531" s="72"/>
      <c r="W531" s="72"/>
      <c r="X531" s="72"/>
      <c r="Y531" s="78"/>
      <c r="Z531" s="78"/>
      <c r="AA531" s="72"/>
      <c r="AB531" s="72"/>
      <c r="AC531" s="72"/>
      <c r="AD531" s="72"/>
      <c r="AE531" s="72"/>
      <c r="AF531" s="72"/>
      <c r="AG531" s="72"/>
      <c r="AH531" s="72"/>
      <c r="AI531" s="72"/>
      <c r="AJ531" s="72"/>
      <c r="AK531" s="72"/>
      <c r="AL531" s="72"/>
      <c r="AM531" s="72"/>
      <c r="AN531" s="79"/>
    </row>
    <row r="532" spans="1:40" x14ac:dyDescent="0.15">
      <c r="A532" s="79"/>
      <c r="B532" s="72"/>
      <c r="C532" s="72"/>
      <c r="D532" s="72"/>
      <c r="E532" s="72"/>
      <c r="F532" s="72"/>
      <c r="G532" s="72"/>
      <c r="H532" s="72"/>
      <c r="I532" s="79"/>
      <c r="J532" s="79"/>
      <c r="K532" s="79"/>
      <c r="L532" s="72"/>
      <c r="M532" s="79"/>
      <c r="N532" s="79"/>
      <c r="O532" s="72"/>
      <c r="P532" s="81"/>
      <c r="Q532" s="72"/>
      <c r="R532" s="72"/>
      <c r="S532" s="72"/>
      <c r="T532" s="72"/>
      <c r="U532" s="72"/>
      <c r="V532" s="72"/>
      <c r="W532" s="72"/>
      <c r="X532" s="72"/>
      <c r="Y532" s="78"/>
      <c r="Z532" s="78"/>
      <c r="AA532" s="72"/>
      <c r="AB532" s="72"/>
      <c r="AC532" s="72"/>
      <c r="AD532" s="72"/>
      <c r="AE532" s="72"/>
      <c r="AF532" s="72"/>
      <c r="AG532" s="72"/>
      <c r="AH532" s="72"/>
      <c r="AI532" s="72"/>
      <c r="AJ532" s="72"/>
      <c r="AK532" s="72"/>
      <c r="AL532" s="72"/>
      <c r="AM532" s="72"/>
      <c r="AN532" s="79"/>
    </row>
    <row r="533" spans="1:40" x14ac:dyDescent="0.15">
      <c r="A533" s="79"/>
      <c r="B533" s="72"/>
      <c r="C533" s="72"/>
      <c r="D533" s="72"/>
      <c r="E533" s="72"/>
      <c r="F533" s="72"/>
      <c r="G533" s="72"/>
      <c r="H533" s="72"/>
      <c r="I533" s="79"/>
      <c r="J533" s="79"/>
      <c r="K533" s="79"/>
      <c r="L533" s="72"/>
      <c r="M533" s="79"/>
      <c r="N533" s="79"/>
      <c r="O533" s="72"/>
      <c r="P533" s="81"/>
      <c r="Q533" s="72"/>
      <c r="R533" s="72"/>
      <c r="S533" s="72"/>
      <c r="T533" s="72"/>
      <c r="U533" s="72"/>
      <c r="V533" s="72"/>
      <c r="W533" s="72"/>
      <c r="X533" s="72"/>
      <c r="Y533" s="78"/>
      <c r="Z533" s="78"/>
      <c r="AA533" s="72"/>
      <c r="AB533" s="72"/>
      <c r="AC533" s="72"/>
      <c r="AD533" s="72"/>
      <c r="AE533" s="72"/>
      <c r="AF533" s="72"/>
      <c r="AG533" s="72"/>
      <c r="AH533" s="72"/>
      <c r="AI533" s="72"/>
      <c r="AJ533" s="72"/>
      <c r="AK533" s="72"/>
      <c r="AL533" s="72"/>
      <c r="AM533" s="72"/>
      <c r="AN533" s="79"/>
    </row>
    <row r="534" spans="1:40" x14ac:dyDescent="0.15">
      <c r="A534" s="79"/>
      <c r="B534" s="72"/>
      <c r="C534" s="72"/>
      <c r="D534" s="72"/>
      <c r="E534" s="72"/>
      <c r="F534" s="72"/>
      <c r="G534" s="72"/>
      <c r="H534" s="72"/>
      <c r="I534" s="79"/>
      <c r="J534" s="79"/>
      <c r="K534" s="79"/>
      <c r="L534" s="72"/>
      <c r="M534" s="79"/>
      <c r="N534" s="79"/>
      <c r="O534" s="72"/>
      <c r="P534" s="81"/>
      <c r="Q534" s="72"/>
      <c r="R534" s="72"/>
      <c r="S534" s="72"/>
      <c r="T534" s="72"/>
      <c r="U534" s="72"/>
      <c r="V534" s="72"/>
      <c r="W534" s="72"/>
      <c r="X534" s="72"/>
      <c r="Y534" s="78"/>
      <c r="Z534" s="78"/>
      <c r="AA534" s="72"/>
      <c r="AB534" s="72"/>
      <c r="AC534" s="72"/>
      <c r="AD534" s="72"/>
      <c r="AE534" s="72"/>
      <c r="AF534" s="72"/>
      <c r="AG534" s="72"/>
      <c r="AH534" s="72"/>
      <c r="AI534" s="72"/>
      <c r="AJ534" s="72"/>
      <c r="AK534" s="72"/>
      <c r="AL534" s="72"/>
      <c r="AM534" s="72"/>
      <c r="AN534" s="79"/>
    </row>
    <row r="535" spans="1:40" x14ac:dyDescent="0.15">
      <c r="A535" s="79"/>
      <c r="B535" s="72"/>
      <c r="C535" s="72"/>
      <c r="D535" s="72"/>
      <c r="E535" s="72"/>
      <c r="F535" s="72"/>
      <c r="G535" s="72"/>
      <c r="H535" s="72"/>
      <c r="I535" s="79"/>
      <c r="J535" s="79"/>
      <c r="K535" s="79"/>
      <c r="L535" s="72"/>
      <c r="M535" s="79"/>
      <c r="N535" s="79"/>
      <c r="O535" s="72"/>
      <c r="P535" s="81"/>
      <c r="Q535" s="72"/>
      <c r="R535" s="72"/>
      <c r="S535" s="72"/>
      <c r="T535" s="72"/>
      <c r="U535" s="72"/>
      <c r="V535" s="72"/>
      <c r="W535" s="72"/>
      <c r="X535" s="72"/>
      <c r="Y535" s="78"/>
      <c r="Z535" s="78"/>
      <c r="AA535" s="72"/>
      <c r="AB535" s="72"/>
      <c r="AC535" s="72"/>
      <c r="AD535" s="72"/>
      <c r="AE535" s="72"/>
      <c r="AF535" s="72"/>
      <c r="AG535" s="72"/>
      <c r="AH535" s="72"/>
      <c r="AI535" s="72"/>
      <c r="AJ535" s="72"/>
      <c r="AK535" s="72"/>
      <c r="AL535" s="72"/>
      <c r="AM535" s="72"/>
      <c r="AN535" s="79"/>
    </row>
    <row r="536" spans="1:40" x14ac:dyDescent="0.15">
      <c r="A536" s="79"/>
      <c r="B536" s="72"/>
      <c r="C536" s="72"/>
      <c r="D536" s="72"/>
      <c r="E536" s="72"/>
      <c r="F536" s="72"/>
      <c r="G536" s="72"/>
      <c r="H536" s="72"/>
      <c r="I536" s="79"/>
      <c r="J536" s="79"/>
      <c r="K536" s="79"/>
      <c r="L536" s="72"/>
      <c r="M536" s="79"/>
      <c r="N536" s="79"/>
      <c r="O536" s="72"/>
      <c r="P536" s="81"/>
      <c r="Q536" s="72"/>
      <c r="R536" s="72"/>
      <c r="S536" s="72"/>
      <c r="T536" s="72"/>
      <c r="U536" s="72"/>
      <c r="V536" s="72"/>
      <c r="W536" s="72"/>
      <c r="X536" s="72"/>
      <c r="Y536" s="78"/>
      <c r="Z536" s="78"/>
      <c r="AA536" s="72"/>
      <c r="AB536" s="72"/>
      <c r="AC536" s="72"/>
      <c r="AD536" s="72"/>
      <c r="AE536" s="72"/>
      <c r="AF536" s="72"/>
      <c r="AG536" s="72"/>
      <c r="AH536" s="72"/>
      <c r="AI536" s="72"/>
      <c r="AJ536" s="72"/>
      <c r="AK536" s="72"/>
      <c r="AL536" s="72"/>
      <c r="AM536" s="72"/>
      <c r="AN536" s="79"/>
    </row>
    <row r="537" spans="1:40" x14ac:dyDescent="0.15">
      <c r="A537" s="79"/>
      <c r="B537" s="72"/>
      <c r="C537" s="72"/>
      <c r="D537" s="72"/>
      <c r="E537" s="72"/>
      <c r="F537" s="72"/>
      <c r="G537" s="72"/>
      <c r="H537" s="72"/>
      <c r="I537" s="79"/>
      <c r="J537" s="79"/>
      <c r="K537" s="79"/>
      <c r="L537" s="72"/>
      <c r="M537" s="79"/>
      <c r="N537" s="79"/>
      <c r="O537" s="72"/>
      <c r="P537" s="81"/>
      <c r="Q537" s="72"/>
      <c r="R537" s="72"/>
      <c r="S537" s="72"/>
      <c r="T537" s="72"/>
      <c r="U537" s="72"/>
      <c r="V537" s="72"/>
      <c r="W537" s="72"/>
      <c r="X537" s="72"/>
      <c r="Y537" s="78"/>
      <c r="Z537" s="78"/>
      <c r="AA537" s="72"/>
      <c r="AB537" s="72"/>
      <c r="AC537" s="72"/>
      <c r="AD537" s="72"/>
      <c r="AE537" s="72"/>
      <c r="AF537" s="72"/>
      <c r="AG537" s="72"/>
      <c r="AH537" s="72"/>
      <c r="AI537" s="72"/>
      <c r="AJ537" s="72"/>
      <c r="AK537" s="72"/>
      <c r="AL537" s="72"/>
      <c r="AM537" s="72"/>
      <c r="AN537" s="79"/>
    </row>
    <row r="538" spans="1:40" ht="13" customHeight="1" x14ac:dyDescent="0.15">
      <c r="A538" s="79"/>
      <c r="B538" s="72"/>
      <c r="C538" s="72"/>
      <c r="D538" s="72"/>
      <c r="E538" s="72"/>
      <c r="F538" s="72"/>
      <c r="G538" s="72"/>
      <c r="H538" s="72"/>
      <c r="I538" s="79"/>
      <c r="J538" s="79"/>
      <c r="K538" s="79"/>
      <c r="L538" s="72"/>
      <c r="M538" s="79"/>
      <c r="N538" s="79"/>
      <c r="O538" s="72"/>
      <c r="P538" s="81"/>
      <c r="Q538" s="72"/>
      <c r="R538" s="72"/>
      <c r="S538" s="72"/>
      <c r="T538" s="72"/>
      <c r="U538" s="72"/>
      <c r="V538" s="72"/>
      <c r="W538" s="72"/>
      <c r="X538" s="72"/>
      <c r="Y538" s="78"/>
      <c r="Z538" s="78"/>
      <c r="AA538" s="72"/>
      <c r="AB538" s="72"/>
      <c r="AC538" s="72"/>
      <c r="AD538" s="72"/>
      <c r="AE538" s="72"/>
      <c r="AF538" s="72"/>
      <c r="AG538" s="72"/>
      <c r="AH538" s="72"/>
      <c r="AI538" s="72"/>
      <c r="AJ538" s="72"/>
      <c r="AK538" s="72"/>
      <c r="AL538" s="72"/>
      <c r="AM538" s="72"/>
      <c r="AN538" s="79"/>
    </row>
    <row r="539" spans="1:40" x14ac:dyDescent="0.15">
      <c r="A539" s="79"/>
      <c r="B539" s="72"/>
      <c r="C539" s="72"/>
      <c r="D539" s="72"/>
      <c r="E539" s="72"/>
      <c r="F539" s="72"/>
      <c r="G539" s="72"/>
      <c r="H539" s="72"/>
      <c r="I539" s="79"/>
      <c r="J539" s="79"/>
      <c r="K539" s="79"/>
      <c r="L539" s="72"/>
      <c r="M539" s="79"/>
      <c r="N539" s="79"/>
      <c r="O539" s="72"/>
      <c r="P539" s="81"/>
      <c r="Q539" s="72"/>
      <c r="R539" s="72"/>
      <c r="S539" s="72"/>
      <c r="T539" s="72"/>
      <c r="U539" s="72"/>
      <c r="V539" s="72"/>
      <c r="W539" s="72"/>
      <c r="X539" s="72"/>
      <c r="Y539" s="78"/>
      <c r="Z539" s="78"/>
      <c r="AA539" s="72"/>
      <c r="AB539" s="72"/>
      <c r="AC539" s="72"/>
      <c r="AD539" s="72"/>
      <c r="AE539" s="72"/>
      <c r="AF539" s="72"/>
      <c r="AG539" s="72"/>
      <c r="AH539" s="72"/>
      <c r="AI539" s="72"/>
      <c r="AJ539" s="72"/>
      <c r="AK539" s="72"/>
      <c r="AL539" s="72"/>
      <c r="AM539" s="72"/>
      <c r="AN539" s="79"/>
    </row>
    <row r="540" spans="1:40" x14ac:dyDescent="0.15">
      <c r="A540" s="79"/>
      <c r="B540" s="72"/>
      <c r="C540" s="72"/>
      <c r="D540" s="72"/>
      <c r="E540" s="72"/>
      <c r="F540" s="72"/>
      <c r="G540" s="72"/>
      <c r="H540" s="72"/>
      <c r="I540" s="79"/>
      <c r="J540" s="79"/>
      <c r="K540" s="79"/>
      <c r="L540" s="72"/>
      <c r="M540" s="79"/>
      <c r="N540" s="79"/>
      <c r="O540" s="72"/>
      <c r="P540" s="81"/>
      <c r="Q540" s="72"/>
      <c r="R540" s="72"/>
      <c r="S540" s="72"/>
      <c r="T540" s="72"/>
      <c r="U540" s="72"/>
      <c r="V540" s="72"/>
      <c r="W540" s="72"/>
      <c r="X540" s="72"/>
      <c r="Y540" s="78"/>
      <c r="Z540" s="78"/>
      <c r="AA540" s="72"/>
      <c r="AB540" s="72"/>
      <c r="AC540" s="72"/>
      <c r="AD540" s="72"/>
      <c r="AE540" s="72"/>
      <c r="AF540" s="72"/>
      <c r="AG540" s="72"/>
      <c r="AH540" s="72"/>
      <c r="AI540" s="72"/>
      <c r="AJ540" s="72"/>
      <c r="AK540" s="72"/>
      <c r="AL540" s="72"/>
      <c r="AM540" s="72"/>
      <c r="AN540" s="79"/>
    </row>
    <row r="541" spans="1:40" x14ac:dyDescent="0.15">
      <c r="A541" s="79"/>
      <c r="B541" s="72"/>
      <c r="C541" s="72"/>
      <c r="D541" s="72"/>
      <c r="E541" s="72"/>
      <c r="F541" s="72"/>
      <c r="G541" s="72"/>
      <c r="H541" s="72"/>
      <c r="I541" s="79"/>
      <c r="J541" s="79"/>
      <c r="K541" s="79"/>
      <c r="L541" s="72"/>
      <c r="M541" s="79"/>
      <c r="N541" s="79"/>
      <c r="O541" s="72"/>
      <c r="P541" s="81"/>
      <c r="Q541" s="72"/>
      <c r="R541" s="72"/>
      <c r="S541" s="72"/>
      <c r="T541" s="72"/>
      <c r="U541" s="72"/>
      <c r="V541" s="72"/>
      <c r="W541" s="72"/>
      <c r="X541" s="72"/>
      <c r="Y541" s="78"/>
      <c r="Z541" s="78"/>
      <c r="AA541" s="72"/>
      <c r="AB541" s="72"/>
      <c r="AC541" s="72"/>
      <c r="AD541" s="72"/>
      <c r="AE541" s="72"/>
      <c r="AF541" s="72"/>
      <c r="AG541" s="72"/>
      <c r="AH541" s="72"/>
      <c r="AI541" s="72"/>
      <c r="AJ541" s="72"/>
      <c r="AK541" s="72"/>
      <c r="AL541" s="72"/>
      <c r="AM541" s="72"/>
      <c r="AN541" s="79"/>
    </row>
    <row r="542" spans="1:40" x14ac:dyDescent="0.15">
      <c r="A542" s="79"/>
      <c r="B542" s="72"/>
      <c r="C542" s="72"/>
      <c r="D542" s="72"/>
      <c r="E542" s="72"/>
      <c r="F542" s="72"/>
      <c r="G542" s="72"/>
      <c r="H542" s="72"/>
      <c r="I542" s="79"/>
      <c r="J542" s="79"/>
      <c r="K542" s="79"/>
      <c r="L542" s="72"/>
      <c r="M542" s="79"/>
      <c r="N542" s="79"/>
      <c r="O542" s="72"/>
      <c r="P542" s="81"/>
      <c r="Q542" s="72"/>
      <c r="R542" s="72"/>
      <c r="S542" s="72"/>
      <c r="T542" s="72"/>
      <c r="U542" s="72"/>
      <c r="V542" s="72"/>
      <c r="W542" s="72"/>
      <c r="X542" s="72"/>
      <c r="Y542" s="78"/>
      <c r="Z542" s="78"/>
      <c r="AA542" s="72"/>
      <c r="AB542" s="72"/>
      <c r="AC542" s="72"/>
      <c r="AD542" s="72"/>
      <c r="AE542" s="72"/>
      <c r="AF542" s="72"/>
      <c r="AG542" s="72"/>
      <c r="AH542" s="72"/>
      <c r="AI542" s="72"/>
      <c r="AJ542" s="72"/>
      <c r="AK542" s="72"/>
      <c r="AL542" s="72"/>
      <c r="AM542" s="72"/>
      <c r="AN542" s="79"/>
    </row>
    <row r="543" spans="1:40" x14ac:dyDescent="0.15">
      <c r="A543" s="79"/>
      <c r="B543" s="72"/>
      <c r="C543" s="72"/>
      <c r="D543" s="72"/>
      <c r="E543" s="72"/>
      <c r="F543" s="72"/>
      <c r="G543" s="72"/>
      <c r="H543" s="72"/>
      <c r="I543" s="79"/>
      <c r="J543" s="79"/>
      <c r="K543" s="79"/>
      <c r="L543" s="72"/>
      <c r="M543" s="79"/>
      <c r="N543" s="79"/>
      <c r="O543" s="72"/>
      <c r="P543" s="72"/>
      <c r="Q543" s="72"/>
      <c r="R543" s="72"/>
      <c r="S543" s="72"/>
      <c r="T543" s="72"/>
      <c r="U543" s="72"/>
      <c r="V543" s="72"/>
      <c r="W543" s="72"/>
      <c r="X543" s="72"/>
      <c r="Y543" s="78"/>
      <c r="Z543" s="78"/>
      <c r="AA543" s="72"/>
      <c r="AB543" s="72"/>
      <c r="AC543" s="72"/>
      <c r="AD543" s="72"/>
      <c r="AE543" s="72"/>
      <c r="AF543" s="72"/>
      <c r="AG543" s="72"/>
      <c r="AH543" s="72"/>
      <c r="AI543" s="72"/>
      <c r="AJ543" s="72"/>
      <c r="AK543" s="72"/>
      <c r="AL543" s="72"/>
      <c r="AM543" s="72"/>
      <c r="AN543" s="79"/>
    </row>
    <row r="544" spans="1:40" x14ac:dyDescent="0.15">
      <c r="A544" s="79"/>
      <c r="B544" s="72"/>
      <c r="C544" s="72"/>
      <c r="D544" s="72"/>
      <c r="E544" s="72"/>
      <c r="F544" s="72"/>
      <c r="G544" s="72"/>
      <c r="H544" s="72"/>
      <c r="I544" s="79"/>
      <c r="J544" s="79"/>
      <c r="K544" s="79"/>
      <c r="L544" s="72"/>
      <c r="M544" s="79"/>
      <c r="N544" s="79"/>
      <c r="O544" s="72"/>
      <c r="P544" s="72"/>
      <c r="Q544" s="72"/>
      <c r="R544" s="72"/>
      <c r="S544" s="72"/>
      <c r="T544" s="72"/>
      <c r="U544" s="72"/>
      <c r="V544" s="72"/>
      <c r="W544" s="72"/>
      <c r="X544" s="72"/>
      <c r="Y544" s="78"/>
      <c r="Z544" s="78"/>
      <c r="AA544" s="72"/>
      <c r="AB544" s="72"/>
      <c r="AC544" s="72"/>
      <c r="AD544" s="72"/>
      <c r="AE544" s="78"/>
      <c r="AF544" s="72"/>
      <c r="AG544" s="72"/>
      <c r="AH544" s="72"/>
      <c r="AI544" s="72"/>
      <c r="AJ544" s="72"/>
      <c r="AK544" s="72"/>
      <c r="AL544" s="72"/>
      <c r="AM544" s="72"/>
      <c r="AN544" s="79"/>
    </row>
    <row r="545" spans="1:40" x14ac:dyDescent="0.15">
      <c r="A545" s="79"/>
      <c r="B545" s="72"/>
      <c r="C545" s="72"/>
      <c r="D545" s="72"/>
      <c r="E545" s="72"/>
      <c r="F545" s="72"/>
      <c r="G545" s="72"/>
      <c r="H545" s="72"/>
      <c r="I545" s="79"/>
      <c r="J545" s="79"/>
      <c r="K545" s="79"/>
      <c r="L545" s="72"/>
      <c r="M545" s="79"/>
      <c r="N545" s="79"/>
      <c r="O545" s="72"/>
      <c r="P545" s="72"/>
      <c r="Q545" s="72"/>
      <c r="R545" s="72"/>
      <c r="S545" s="72"/>
      <c r="T545" s="72"/>
      <c r="U545" s="72"/>
      <c r="V545" s="72"/>
      <c r="W545" s="72"/>
      <c r="X545" s="72"/>
      <c r="Y545" s="78"/>
      <c r="Z545" s="78"/>
      <c r="AA545" s="72"/>
      <c r="AB545" s="72"/>
      <c r="AC545" s="72"/>
      <c r="AD545" s="72"/>
      <c r="AE545" s="72"/>
      <c r="AF545" s="72"/>
      <c r="AG545" s="72"/>
      <c r="AH545" s="72"/>
      <c r="AI545" s="72"/>
      <c r="AJ545" s="72"/>
      <c r="AK545" s="72"/>
      <c r="AL545" s="72"/>
      <c r="AM545" s="72"/>
      <c r="AN545" s="79"/>
    </row>
    <row r="546" spans="1:40" x14ac:dyDescent="0.15">
      <c r="A546" s="79"/>
      <c r="B546" s="72"/>
      <c r="C546" s="72"/>
      <c r="D546" s="72"/>
      <c r="E546" s="72"/>
      <c r="F546" s="72"/>
      <c r="G546" s="72"/>
      <c r="H546" s="72"/>
      <c r="I546" s="79"/>
      <c r="J546" s="79"/>
      <c r="K546" s="79"/>
      <c r="L546" s="72"/>
      <c r="M546" s="79"/>
      <c r="N546" s="79"/>
      <c r="O546" s="72"/>
      <c r="P546" s="72"/>
      <c r="Q546" s="72"/>
      <c r="R546" s="72"/>
      <c r="S546" s="72"/>
      <c r="T546" s="72"/>
      <c r="U546" s="72"/>
      <c r="V546" s="72"/>
      <c r="W546" s="72"/>
      <c r="X546" s="72"/>
      <c r="Y546" s="78"/>
      <c r="Z546" s="78"/>
      <c r="AA546" s="72"/>
      <c r="AB546" s="72"/>
      <c r="AC546" s="72"/>
      <c r="AD546" s="72"/>
      <c r="AE546" s="72"/>
      <c r="AF546" s="72"/>
      <c r="AG546" s="72"/>
      <c r="AH546" s="72"/>
      <c r="AI546" s="72"/>
      <c r="AJ546" s="72"/>
      <c r="AK546" s="72"/>
      <c r="AL546" s="72"/>
      <c r="AM546" s="72"/>
      <c r="AN546" s="79"/>
    </row>
    <row r="547" spans="1:40" x14ac:dyDescent="0.15">
      <c r="A547" s="79"/>
      <c r="B547" s="72"/>
      <c r="C547" s="72"/>
      <c r="D547" s="72"/>
      <c r="E547" s="72"/>
      <c r="F547" s="72"/>
      <c r="G547" s="72"/>
      <c r="H547" s="72"/>
      <c r="I547" s="79"/>
      <c r="J547" s="79"/>
      <c r="K547" s="79"/>
      <c r="L547" s="72"/>
      <c r="M547" s="79"/>
      <c r="N547" s="79"/>
      <c r="O547" s="72"/>
      <c r="P547" s="72"/>
      <c r="Q547" s="72"/>
      <c r="R547" s="72"/>
      <c r="S547" s="72"/>
      <c r="T547" s="72"/>
      <c r="U547" s="72"/>
      <c r="V547" s="72"/>
      <c r="W547" s="72"/>
      <c r="X547" s="72"/>
      <c r="Y547" s="78"/>
      <c r="Z547" s="78"/>
      <c r="AA547" s="72"/>
      <c r="AB547" s="72"/>
      <c r="AC547" s="72"/>
      <c r="AD547" s="72"/>
      <c r="AE547" s="72"/>
      <c r="AF547" s="72"/>
      <c r="AG547" s="72"/>
      <c r="AH547" s="72"/>
      <c r="AI547" s="72"/>
      <c r="AJ547" s="72"/>
      <c r="AK547" s="72"/>
      <c r="AL547" s="72"/>
      <c r="AM547" s="72"/>
      <c r="AN547" s="79"/>
    </row>
    <row r="548" spans="1:40" x14ac:dyDescent="0.15">
      <c r="A548" s="79"/>
      <c r="B548" s="72"/>
      <c r="C548" s="72"/>
      <c r="D548" s="72"/>
      <c r="E548" s="72"/>
      <c r="F548" s="72"/>
      <c r="G548" s="72"/>
      <c r="H548" s="72"/>
      <c r="I548" s="79"/>
      <c r="J548" s="79"/>
      <c r="K548" s="79"/>
      <c r="L548" s="72"/>
      <c r="M548" s="79"/>
      <c r="N548" s="79"/>
      <c r="O548" s="72"/>
      <c r="P548" s="72"/>
      <c r="Q548" s="72"/>
      <c r="R548" s="72"/>
      <c r="S548" s="72"/>
      <c r="T548" s="72"/>
      <c r="U548" s="72"/>
      <c r="V548" s="72"/>
      <c r="W548" s="72"/>
      <c r="X548" s="72"/>
      <c r="Y548" s="78"/>
      <c r="Z548" s="78"/>
      <c r="AA548" s="72"/>
      <c r="AB548" s="72"/>
      <c r="AC548" s="72"/>
      <c r="AD548" s="72"/>
      <c r="AE548" s="72"/>
      <c r="AF548" s="72"/>
      <c r="AG548" s="72"/>
      <c r="AH548" s="72"/>
      <c r="AI548" s="72"/>
      <c r="AJ548" s="72"/>
      <c r="AK548" s="72"/>
      <c r="AL548" s="72"/>
      <c r="AM548" s="72"/>
      <c r="AN548" s="79"/>
    </row>
    <row r="549" spans="1:40" x14ac:dyDescent="0.15">
      <c r="A549" s="79"/>
      <c r="B549" s="72"/>
      <c r="C549" s="72"/>
      <c r="D549" s="72"/>
      <c r="E549" s="72"/>
      <c r="F549" s="72"/>
      <c r="G549" s="72"/>
      <c r="H549" s="72"/>
      <c r="I549" s="79"/>
      <c r="J549" s="79"/>
      <c r="K549" s="79"/>
      <c r="L549" s="72"/>
      <c r="M549" s="79"/>
      <c r="N549" s="79"/>
      <c r="O549" s="72"/>
      <c r="P549" s="72"/>
      <c r="Q549" s="72"/>
      <c r="R549" s="72"/>
      <c r="S549" s="72"/>
      <c r="T549" s="72"/>
      <c r="U549" s="72"/>
      <c r="V549" s="72"/>
      <c r="W549" s="72"/>
      <c r="X549" s="72"/>
      <c r="Y549" s="78"/>
      <c r="Z549" s="78"/>
      <c r="AA549" s="72"/>
      <c r="AB549" s="72"/>
      <c r="AC549" s="72"/>
      <c r="AD549" s="72"/>
      <c r="AE549" s="72"/>
      <c r="AF549" s="72"/>
      <c r="AG549" s="72"/>
      <c r="AH549" s="72"/>
      <c r="AI549" s="72"/>
      <c r="AJ549" s="72"/>
      <c r="AK549" s="72"/>
      <c r="AL549" s="72"/>
      <c r="AM549" s="72"/>
      <c r="AN549" s="79"/>
    </row>
    <row r="550" spans="1:40" x14ac:dyDescent="0.15">
      <c r="A550" s="79"/>
      <c r="B550" s="72"/>
      <c r="C550" s="72"/>
      <c r="D550" s="72"/>
      <c r="E550" s="72"/>
      <c r="F550" s="72"/>
      <c r="G550" s="72"/>
      <c r="H550" s="72"/>
      <c r="I550" s="79"/>
      <c r="J550" s="79"/>
      <c r="K550" s="79"/>
      <c r="L550" s="72"/>
      <c r="M550" s="79"/>
      <c r="N550" s="79"/>
      <c r="O550" s="72"/>
      <c r="P550" s="72"/>
      <c r="Q550" s="72"/>
      <c r="R550" s="72"/>
      <c r="S550" s="72"/>
      <c r="T550" s="72"/>
      <c r="U550" s="72"/>
      <c r="V550" s="72"/>
      <c r="W550" s="72"/>
      <c r="X550" s="72"/>
      <c r="Y550" s="78"/>
      <c r="Z550" s="78"/>
      <c r="AA550" s="72"/>
      <c r="AB550" s="72"/>
      <c r="AC550" s="72"/>
      <c r="AD550" s="72"/>
      <c r="AE550" s="72"/>
      <c r="AF550" s="72"/>
      <c r="AG550" s="72"/>
      <c r="AH550" s="72"/>
      <c r="AI550" s="72"/>
      <c r="AJ550" s="72"/>
      <c r="AK550" s="72"/>
      <c r="AL550" s="72"/>
      <c r="AM550" s="72"/>
      <c r="AN550" s="79"/>
    </row>
    <row r="551" spans="1:40" x14ac:dyDescent="0.15">
      <c r="A551" s="79"/>
      <c r="B551" s="72"/>
      <c r="C551" s="72"/>
      <c r="D551" s="72"/>
      <c r="E551" s="72"/>
      <c r="F551" s="72"/>
      <c r="G551" s="72"/>
      <c r="H551" s="72"/>
      <c r="I551" s="79"/>
      <c r="J551" s="79"/>
      <c r="K551" s="79"/>
      <c r="L551" s="79"/>
      <c r="M551" s="72"/>
      <c r="N551" s="79"/>
      <c r="O551" s="72"/>
      <c r="P551" s="72"/>
      <c r="Q551" s="72"/>
      <c r="R551" s="72"/>
      <c r="S551" s="72"/>
      <c r="T551" s="72"/>
      <c r="U551" s="72"/>
      <c r="V551" s="72"/>
      <c r="W551" s="72"/>
      <c r="X551" s="72"/>
      <c r="Y551" s="78"/>
      <c r="Z551" s="78"/>
      <c r="AA551" s="78"/>
      <c r="AB551" s="78"/>
      <c r="AC551" s="78"/>
      <c r="AD551" s="78"/>
      <c r="AE551" s="78"/>
      <c r="AF551" s="78"/>
      <c r="AG551" s="78"/>
      <c r="AH551" s="72"/>
      <c r="AI551" s="72"/>
      <c r="AJ551" s="72"/>
      <c r="AK551" s="72"/>
      <c r="AL551" s="72"/>
      <c r="AM551" s="72"/>
      <c r="AN551" s="72"/>
    </row>
    <row r="552" spans="1:40" x14ac:dyDescent="0.15">
      <c r="A552" s="79"/>
      <c r="B552" s="72"/>
      <c r="C552" s="72"/>
      <c r="D552" s="72"/>
      <c r="E552" s="72"/>
      <c r="F552" s="72"/>
      <c r="G552" s="72"/>
      <c r="H552" s="72"/>
      <c r="I552" s="79"/>
      <c r="J552" s="79"/>
      <c r="K552" s="79"/>
      <c r="L552" s="79"/>
      <c r="M552" s="72"/>
      <c r="N552" s="79"/>
      <c r="O552" s="72"/>
      <c r="P552" s="72"/>
      <c r="Q552" s="72"/>
      <c r="R552" s="72"/>
      <c r="S552" s="72"/>
      <c r="T552" s="72"/>
      <c r="U552" s="72"/>
      <c r="V552" s="72"/>
      <c r="W552" s="72"/>
      <c r="X552" s="72"/>
      <c r="Y552" s="78"/>
      <c r="Z552" s="78"/>
      <c r="AA552" s="78"/>
      <c r="AB552" s="78"/>
      <c r="AC552" s="78"/>
      <c r="AD552" s="78"/>
      <c r="AE552" s="78"/>
      <c r="AF552" s="78"/>
      <c r="AG552" s="78"/>
      <c r="AH552" s="72"/>
      <c r="AI552" s="72"/>
      <c r="AJ552" s="72"/>
      <c r="AK552" s="72"/>
      <c r="AL552" s="72"/>
      <c r="AM552" s="72"/>
      <c r="AN552" s="72"/>
    </row>
    <row r="553" spans="1:40" x14ac:dyDescent="0.15">
      <c r="A553" s="79"/>
      <c r="B553" s="72"/>
      <c r="C553" s="72"/>
      <c r="D553" s="72"/>
      <c r="E553" s="72"/>
      <c r="F553" s="72"/>
      <c r="G553" s="72"/>
      <c r="H553" s="72"/>
      <c r="I553" s="79"/>
      <c r="J553" s="79"/>
      <c r="K553" s="79"/>
      <c r="L553" s="79"/>
      <c r="M553" s="72"/>
      <c r="N553" s="79"/>
      <c r="O553" s="72"/>
      <c r="P553" s="72"/>
      <c r="Q553" s="72"/>
      <c r="R553" s="72"/>
      <c r="S553" s="72"/>
      <c r="T553" s="72"/>
      <c r="U553" s="72"/>
      <c r="V553" s="72"/>
      <c r="W553" s="72"/>
      <c r="X553" s="72"/>
      <c r="Y553" s="78"/>
      <c r="Z553" s="78"/>
      <c r="AA553" s="78"/>
      <c r="AB553" s="78"/>
      <c r="AC553" s="78"/>
      <c r="AD553" s="78"/>
      <c r="AE553" s="78"/>
      <c r="AF553" s="78"/>
      <c r="AG553" s="78"/>
      <c r="AH553" s="72"/>
      <c r="AI553" s="72"/>
      <c r="AJ553" s="72"/>
      <c r="AK553" s="72"/>
      <c r="AL553" s="72"/>
      <c r="AM553" s="72"/>
      <c r="AN553" s="72"/>
    </row>
    <row r="554" spans="1:40" x14ac:dyDescent="0.15">
      <c r="A554" s="79"/>
      <c r="B554" s="72"/>
      <c r="C554" s="72"/>
      <c r="D554" s="72"/>
      <c r="E554" s="72"/>
      <c r="F554" s="72"/>
      <c r="G554" s="72"/>
      <c r="H554" s="72"/>
      <c r="I554" s="79"/>
      <c r="J554" s="79"/>
      <c r="K554" s="79"/>
      <c r="L554" s="79"/>
      <c r="M554" s="72"/>
      <c r="N554" s="79"/>
      <c r="O554" s="72"/>
      <c r="P554" s="72"/>
      <c r="Q554" s="72"/>
      <c r="R554" s="72"/>
      <c r="S554" s="72"/>
      <c r="T554" s="72"/>
      <c r="U554" s="72"/>
      <c r="V554" s="72"/>
      <c r="W554" s="72"/>
      <c r="X554" s="72"/>
      <c r="Y554" s="78"/>
      <c r="Z554" s="78"/>
      <c r="AA554" s="78"/>
      <c r="AB554" s="78"/>
      <c r="AC554" s="78"/>
      <c r="AD554" s="78"/>
      <c r="AE554" s="78"/>
      <c r="AF554" s="78"/>
      <c r="AG554" s="78"/>
      <c r="AH554" s="72"/>
      <c r="AI554" s="72"/>
      <c r="AJ554" s="72"/>
      <c r="AK554" s="72"/>
      <c r="AL554" s="72"/>
      <c r="AM554" s="72"/>
      <c r="AN554" s="72"/>
    </row>
    <row r="555" spans="1:40" x14ac:dyDescent="0.15">
      <c r="A555" s="79"/>
      <c r="B555" s="72"/>
      <c r="C555" s="72"/>
      <c r="D555" s="72"/>
      <c r="E555" s="72"/>
      <c r="F555" s="72"/>
      <c r="G555" s="72"/>
      <c r="H555" s="72"/>
      <c r="I555" s="79"/>
      <c r="J555" s="79"/>
      <c r="K555" s="79"/>
      <c r="L555" s="79"/>
      <c r="M555" s="72"/>
      <c r="N555" s="79"/>
      <c r="O555" s="72"/>
      <c r="P555" s="72"/>
      <c r="Q555" s="72"/>
      <c r="R555" s="72"/>
      <c r="S555" s="72"/>
      <c r="T555" s="72"/>
      <c r="U555" s="72"/>
      <c r="V555" s="72"/>
      <c r="W555" s="72"/>
      <c r="X555" s="72"/>
      <c r="Y555" s="78"/>
      <c r="Z555" s="78"/>
      <c r="AA555" s="78"/>
      <c r="AB555" s="78"/>
      <c r="AC555" s="78"/>
      <c r="AD555" s="78"/>
      <c r="AE555" s="78"/>
      <c r="AF555" s="78"/>
      <c r="AG555" s="78"/>
      <c r="AH555" s="72"/>
      <c r="AI555" s="72"/>
      <c r="AJ555" s="72"/>
      <c r="AK555" s="72"/>
      <c r="AL555" s="72"/>
      <c r="AM555" s="72"/>
      <c r="AN555" s="72"/>
    </row>
    <row r="556" spans="1:40" x14ac:dyDescent="0.15">
      <c r="A556" s="79"/>
      <c r="C556" s="72"/>
      <c r="D556" s="72"/>
      <c r="E556" s="72"/>
      <c r="F556" s="72"/>
      <c r="G556" s="72"/>
      <c r="H556" s="72"/>
      <c r="I556" s="79"/>
      <c r="J556" s="79"/>
      <c r="K556" s="79"/>
      <c r="L556" s="72"/>
      <c r="M556" s="79"/>
      <c r="N556" s="79"/>
      <c r="O556" s="72"/>
      <c r="P556" s="81"/>
      <c r="Q556" s="72"/>
      <c r="R556" s="72"/>
      <c r="S556" s="72"/>
      <c r="T556" s="72"/>
      <c r="U556" s="72"/>
      <c r="V556" s="79"/>
      <c r="W556" s="72"/>
      <c r="X556" s="72"/>
      <c r="Y556" s="78"/>
      <c r="Z556" s="78"/>
      <c r="AA556" s="72"/>
      <c r="AB556" s="78"/>
      <c r="AC556" s="78"/>
      <c r="AD556" s="72"/>
      <c r="AE556" s="78"/>
      <c r="AF556" s="72"/>
      <c r="AG556" s="72"/>
      <c r="AH556" s="72"/>
      <c r="AI556" s="72"/>
      <c r="AJ556" s="72"/>
      <c r="AK556" s="72"/>
      <c r="AL556" s="72"/>
      <c r="AM556" s="72"/>
      <c r="AN556" s="79"/>
    </row>
    <row r="557" spans="1:40" x14ac:dyDescent="0.15">
      <c r="A557" s="79"/>
      <c r="C557" s="72"/>
      <c r="D557" s="72"/>
      <c r="E557" s="72"/>
      <c r="F557" s="72"/>
      <c r="G557" s="72"/>
      <c r="H557" s="72"/>
      <c r="I557" s="79"/>
      <c r="J557" s="79"/>
      <c r="K557" s="79"/>
      <c r="L557" s="72"/>
      <c r="M557" s="79"/>
      <c r="N557" s="79"/>
      <c r="O557" s="72"/>
      <c r="P557" s="72"/>
      <c r="Q557" s="72"/>
      <c r="R557" s="72"/>
      <c r="S557" s="72"/>
      <c r="T557" s="72"/>
      <c r="U557" s="72"/>
      <c r="V557" s="72"/>
      <c r="W557" s="72"/>
      <c r="X557" s="72"/>
      <c r="Y557" s="78"/>
      <c r="Z557" s="78"/>
      <c r="AA557" s="72"/>
      <c r="AB557" s="78"/>
      <c r="AC557" s="78"/>
      <c r="AD557" s="72"/>
      <c r="AE557" s="78"/>
      <c r="AF557" s="72"/>
      <c r="AG557" s="72"/>
      <c r="AH557" s="72"/>
      <c r="AI557" s="72"/>
      <c r="AJ557" s="72"/>
      <c r="AK557" s="72"/>
      <c r="AL557" s="72"/>
      <c r="AM557" s="72"/>
      <c r="AN557" s="79"/>
    </row>
    <row r="558" spans="1:40" x14ac:dyDescent="0.15">
      <c r="A558" s="79"/>
      <c r="B558" s="72"/>
      <c r="C558" s="72"/>
      <c r="D558" s="72"/>
      <c r="E558" s="72"/>
      <c r="F558" s="72"/>
      <c r="G558" s="72"/>
      <c r="H558" s="72"/>
      <c r="I558" s="79"/>
      <c r="J558" s="79"/>
      <c r="K558" s="79"/>
      <c r="L558" s="72"/>
      <c r="M558" s="79"/>
      <c r="N558" s="79"/>
      <c r="O558" s="72"/>
      <c r="P558" s="72"/>
      <c r="Q558" s="72"/>
      <c r="R558" s="72"/>
      <c r="S558" s="72"/>
      <c r="T558" s="72"/>
      <c r="U558" s="72"/>
      <c r="V558" s="72"/>
      <c r="W558" s="72"/>
      <c r="X558" s="72"/>
      <c r="Y558" s="78"/>
      <c r="Z558" s="78"/>
      <c r="AA558" s="72"/>
      <c r="AB558" s="78"/>
      <c r="AC558" s="78"/>
      <c r="AD558" s="72"/>
      <c r="AE558" s="78"/>
      <c r="AF558" s="72"/>
      <c r="AG558" s="72"/>
      <c r="AH558" s="72"/>
      <c r="AI558" s="72"/>
      <c r="AJ558" s="72"/>
      <c r="AK558" s="72"/>
      <c r="AL558" s="72"/>
      <c r="AM558" s="72"/>
      <c r="AN558" s="79"/>
    </row>
    <row r="559" spans="1:40" x14ac:dyDescent="0.15">
      <c r="A559" s="79"/>
      <c r="B559" s="72"/>
      <c r="C559" s="72"/>
      <c r="D559" s="72"/>
      <c r="E559" s="72"/>
      <c r="F559" s="72"/>
      <c r="G559" s="72"/>
      <c r="H559" s="72"/>
      <c r="I559" s="79"/>
      <c r="J559" s="79"/>
      <c r="K559" s="79"/>
      <c r="L559" s="72"/>
      <c r="M559" s="79"/>
      <c r="N559" s="79"/>
      <c r="O559" s="72"/>
      <c r="P559" s="81"/>
      <c r="Q559" s="72"/>
      <c r="R559" s="72"/>
      <c r="S559" s="72"/>
      <c r="T559" s="72"/>
      <c r="U559" s="72"/>
      <c r="V559" s="79"/>
      <c r="W559" s="72"/>
      <c r="X559" s="72"/>
      <c r="Y559" s="78"/>
      <c r="Z559" s="78"/>
      <c r="AA559" s="72"/>
      <c r="AB559" s="78"/>
      <c r="AC559" s="78"/>
      <c r="AD559" s="72"/>
      <c r="AE559" s="78"/>
      <c r="AF559" s="72"/>
      <c r="AG559" s="72"/>
      <c r="AH559" s="72"/>
      <c r="AI559" s="72"/>
      <c r="AJ559" s="72"/>
      <c r="AK559" s="72"/>
      <c r="AL559" s="72"/>
      <c r="AM559" s="72"/>
      <c r="AN559" s="79"/>
    </row>
    <row r="560" spans="1:40" x14ac:dyDescent="0.15">
      <c r="A560" s="79"/>
      <c r="B560" s="72"/>
      <c r="C560" s="72"/>
      <c r="D560" s="72"/>
      <c r="E560" s="72"/>
      <c r="F560" s="72"/>
      <c r="G560" s="72"/>
      <c r="H560" s="72"/>
      <c r="I560" s="79"/>
      <c r="J560" s="79"/>
      <c r="K560" s="79"/>
      <c r="L560" s="72"/>
      <c r="M560" s="79"/>
      <c r="N560" s="79"/>
      <c r="O560" s="72"/>
      <c r="P560" s="72"/>
      <c r="Q560" s="72"/>
      <c r="R560" s="72"/>
      <c r="S560" s="72"/>
      <c r="T560" s="72"/>
      <c r="U560" s="72"/>
      <c r="V560" s="72"/>
      <c r="W560" s="72"/>
      <c r="X560" s="72"/>
      <c r="Y560" s="78"/>
      <c r="Z560" s="78"/>
      <c r="AA560" s="72"/>
      <c r="AB560" s="78"/>
      <c r="AC560" s="78"/>
      <c r="AD560" s="72"/>
      <c r="AE560" s="78"/>
      <c r="AF560" s="72"/>
      <c r="AG560" s="72"/>
      <c r="AH560" s="72"/>
      <c r="AI560" s="72"/>
      <c r="AJ560" s="72"/>
      <c r="AK560" s="72"/>
      <c r="AL560" s="72"/>
      <c r="AM560" s="72"/>
      <c r="AN560" s="79"/>
    </row>
    <row r="561" spans="1:40" x14ac:dyDescent="0.15">
      <c r="A561" s="79"/>
      <c r="B561" s="72"/>
      <c r="C561" s="72"/>
      <c r="D561" s="72"/>
      <c r="E561" s="72"/>
      <c r="F561" s="72"/>
      <c r="G561" s="72"/>
      <c r="H561" s="72"/>
      <c r="I561" s="79"/>
      <c r="J561" s="79"/>
      <c r="K561" s="79"/>
      <c r="L561" s="72"/>
      <c r="M561" s="79"/>
      <c r="N561" s="79"/>
      <c r="O561" s="72"/>
      <c r="P561" s="72"/>
      <c r="Q561" s="72"/>
      <c r="R561" s="72"/>
      <c r="S561" s="72"/>
      <c r="T561" s="72"/>
      <c r="U561" s="72"/>
      <c r="V561" s="72"/>
      <c r="W561" s="72"/>
      <c r="X561" s="72"/>
      <c r="Y561" s="78"/>
      <c r="Z561" s="78"/>
      <c r="AA561" s="72"/>
      <c r="AB561" s="78"/>
      <c r="AC561" s="78"/>
      <c r="AD561" s="72"/>
      <c r="AE561" s="78"/>
      <c r="AF561" s="72"/>
      <c r="AG561" s="72"/>
      <c r="AH561" s="72"/>
      <c r="AI561" s="72"/>
      <c r="AJ561" s="72"/>
      <c r="AK561" s="72"/>
      <c r="AL561" s="72"/>
      <c r="AM561" s="72"/>
      <c r="AN561" s="79"/>
    </row>
    <row r="562" spans="1:40" x14ac:dyDescent="0.15">
      <c r="A562" s="79"/>
      <c r="B562" s="72"/>
      <c r="C562" s="72"/>
      <c r="D562" s="72"/>
      <c r="E562" s="72"/>
      <c r="F562" s="72"/>
      <c r="G562" s="72"/>
      <c r="H562" s="72"/>
      <c r="I562" s="79"/>
      <c r="J562" s="79"/>
      <c r="K562" s="79"/>
      <c r="L562" s="72"/>
      <c r="M562" s="79"/>
      <c r="N562" s="79"/>
      <c r="O562" s="72"/>
      <c r="P562" s="81"/>
      <c r="Q562" s="72"/>
      <c r="R562" s="72"/>
      <c r="S562" s="72"/>
      <c r="T562" s="72"/>
      <c r="U562" s="72"/>
      <c r="V562" s="79"/>
      <c r="W562" s="72"/>
      <c r="X562" s="72"/>
      <c r="Y562" s="78"/>
      <c r="Z562" s="78"/>
      <c r="AA562" s="72"/>
      <c r="AB562" s="78"/>
      <c r="AC562" s="78"/>
      <c r="AD562" s="72"/>
      <c r="AE562" s="78"/>
      <c r="AF562" s="72"/>
      <c r="AG562" s="72"/>
      <c r="AH562" s="72"/>
      <c r="AI562" s="72"/>
      <c r="AJ562" s="72"/>
      <c r="AK562" s="72"/>
      <c r="AL562" s="72"/>
      <c r="AM562" s="72"/>
      <c r="AN562" s="79"/>
    </row>
    <row r="563" spans="1:40" x14ac:dyDescent="0.15">
      <c r="A563" s="79"/>
      <c r="B563" s="72"/>
      <c r="C563" s="72"/>
      <c r="D563" s="72"/>
      <c r="E563" s="72"/>
      <c r="F563" s="72"/>
      <c r="G563" s="72"/>
      <c r="H563" s="72"/>
      <c r="I563" s="79"/>
      <c r="J563" s="79"/>
      <c r="K563" s="79"/>
      <c r="L563" s="72"/>
      <c r="M563" s="79"/>
      <c r="N563" s="79"/>
      <c r="O563" s="72"/>
      <c r="P563" s="81"/>
      <c r="Q563" s="72"/>
      <c r="R563" s="72"/>
      <c r="S563" s="72"/>
      <c r="T563" s="72"/>
      <c r="U563" s="72"/>
      <c r="V563" s="79"/>
      <c r="W563" s="72"/>
      <c r="X563" s="72"/>
      <c r="Y563" s="78"/>
      <c r="Z563" s="78"/>
      <c r="AA563" s="72"/>
      <c r="AB563" s="78"/>
      <c r="AC563" s="78"/>
      <c r="AD563" s="72"/>
      <c r="AE563" s="78"/>
      <c r="AF563" s="72"/>
      <c r="AG563" s="72"/>
      <c r="AH563" s="72"/>
      <c r="AI563" s="72"/>
      <c r="AJ563" s="72"/>
      <c r="AK563" s="72"/>
      <c r="AL563" s="72"/>
      <c r="AM563" s="72"/>
      <c r="AN563" s="79"/>
    </row>
    <row r="564" spans="1:40" x14ac:dyDescent="0.15">
      <c r="A564" s="79"/>
      <c r="B564" s="72"/>
      <c r="C564" s="72"/>
      <c r="D564" s="72"/>
      <c r="E564" s="72"/>
      <c r="F564" s="72"/>
      <c r="G564" s="72"/>
      <c r="H564" s="72"/>
      <c r="I564" s="79"/>
      <c r="J564" s="79"/>
      <c r="K564" s="79"/>
      <c r="L564" s="72"/>
      <c r="M564" s="79"/>
      <c r="N564" s="79"/>
      <c r="O564" s="72"/>
      <c r="P564" s="81"/>
      <c r="Q564" s="72"/>
      <c r="R564" s="72"/>
      <c r="S564" s="72"/>
      <c r="T564" s="72"/>
      <c r="U564" s="72"/>
      <c r="V564" s="72"/>
      <c r="W564" s="72"/>
      <c r="X564" s="72"/>
      <c r="Y564" s="78"/>
      <c r="Z564" s="78"/>
      <c r="AA564" s="72"/>
      <c r="AB564" s="78"/>
      <c r="AC564" s="78"/>
      <c r="AD564" s="72"/>
      <c r="AE564" s="78"/>
      <c r="AF564" s="72"/>
      <c r="AG564" s="72"/>
      <c r="AH564" s="72"/>
      <c r="AI564" s="72"/>
      <c r="AJ564" s="72"/>
      <c r="AK564" s="72"/>
      <c r="AL564" s="72"/>
      <c r="AM564" s="72"/>
      <c r="AN564" s="79"/>
    </row>
    <row r="565" spans="1:40" x14ac:dyDescent="0.15">
      <c r="A565" s="79"/>
      <c r="B565" s="72"/>
      <c r="C565" s="72"/>
      <c r="D565" s="72"/>
      <c r="E565" s="72"/>
      <c r="F565" s="72"/>
      <c r="G565" s="72"/>
      <c r="H565" s="72"/>
      <c r="I565" s="79"/>
      <c r="J565" s="79"/>
      <c r="K565" s="79"/>
      <c r="L565" s="72"/>
      <c r="M565" s="79"/>
      <c r="N565" s="79"/>
      <c r="O565" s="72"/>
      <c r="P565" s="81"/>
      <c r="Q565" s="72"/>
      <c r="R565" s="72"/>
      <c r="S565" s="72"/>
      <c r="T565" s="72"/>
      <c r="U565" s="72"/>
      <c r="V565" s="72"/>
      <c r="W565" s="72"/>
      <c r="X565" s="72"/>
      <c r="Y565" s="78"/>
      <c r="Z565" s="78"/>
      <c r="AA565" s="72"/>
      <c r="AB565" s="78"/>
      <c r="AC565" s="78"/>
      <c r="AD565" s="72"/>
      <c r="AE565" s="78"/>
      <c r="AF565" s="72"/>
      <c r="AG565" s="72"/>
      <c r="AH565" s="72"/>
      <c r="AI565" s="72"/>
      <c r="AJ565" s="72"/>
      <c r="AK565" s="72"/>
      <c r="AL565" s="72"/>
      <c r="AM565" s="72"/>
      <c r="AN565" s="79"/>
    </row>
    <row r="566" spans="1:40" x14ac:dyDescent="0.15">
      <c r="A566" s="79"/>
      <c r="B566" s="72"/>
      <c r="C566" s="72"/>
      <c r="D566" s="72"/>
      <c r="E566" s="72"/>
      <c r="F566" s="72"/>
      <c r="G566" s="72"/>
      <c r="H566" s="72"/>
      <c r="I566" s="79"/>
      <c r="J566" s="79"/>
      <c r="K566" s="79"/>
      <c r="L566" s="72"/>
      <c r="M566" s="79"/>
      <c r="N566" s="79"/>
      <c r="O566" s="72"/>
      <c r="P566" s="81"/>
      <c r="Q566" s="72"/>
      <c r="R566" s="72"/>
      <c r="S566" s="72"/>
      <c r="T566" s="72"/>
      <c r="U566" s="72"/>
      <c r="V566" s="72"/>
      <c r="W566" s="72"/>
      <c r="X566" s="72"/>
      <c r="Y566" s="78"/>
      <c r="Z566" s="78"/>
      <c r="AA566" s="72"/>
      <c r="AB566" s="78"/>
      <c r="AC566" s="78"/>
      <c r="AD566" s="72"/>
      <c r="AE566" s="78"/>
      <c r="AF566" s="72"/>
      <c r="AG566" s="72"/>
      <c r="AH566" s="72"/>
      <c r="AI566" s="72"/>
      <c r="AJ566" s="72"/>
      <c r="AK566" s="72"/>
      <c r="AL566" s="72"/>
      <c r="AM566" s="72"/>
      <c r="AN566" s="79"/>
    </row>
    <row r="567" spans="1:40" x14ac:dyDescent="0.15">
      <c r="A567" s="79"/>
      <c r="B567" s="72"/>
      <c r="C567" s="72"/>
      <c r="D567" s="72"/>
      <c r="E567" s="72"/>
      <c r="F567" s="72"/>
      <c r="G567" s="72"/>
      <c r="H567" s="72"/>
      <c r="I567" s="79"/>
      <c r="J567" s="79"/>
      <c r="K567" s="79"/>
      <c r="L567" s="72"/>
      <c r="M567" s="79"/>
      <c r="N567" s="79"/>
      <c r="O567" s="72"/>
      <c r="P567" s="72"/>
      <c r="Q567" s="72"/>
      <c r="R567" s="72"/>
      <c r="S567" s="72"/>
      <c r="T567" s="72"/>
      <c r="U567" s="72"/>
      <c r="V567" s="72"/>
      <c r="W567" s="72"/>
      <c r="X567" s="72"/>
      <c r="Y567" s="78"/>
      <c r="Z567" s="78"/>
      <c r="AA567" s="72"/>
      <c r="AB567" s="78"/>
      <c r="AC567" s="78"/>
      <c r="AD567" s="72"/>
      <c r="AE567" s="78"/>
      <c r="AF567" s="72"/>
      <c r="AG567" s="72"/>
      <c r="AH567" s="72"/>
      <c r="AI567" s="72"/>
      <c r="AJ567" s="72"/>
      <c r="AK567" s="72"/>
      <c r="AL567" s="72"/>
      <c r="AM567" s="72"/>
      <c r="AN567" s="79"/>
    </row>
    <row r="568" spans="1:40" x14ac:dyDescent="0.15">
      <c r="A568" s="79"/>
      <c r="B568" s="72"/>
      <c r="C568" s="72"/>
      <c r="D568" s="72"/>
      <c r="E568" s="72"/>
      <c r="F568" s="72"/>
      <c r="G568" s="72"/>
      <c r="H568" s="72"/>
      <c r="I568" s="79"/>
      <c r="J568" s="79"/>
      <c r="K568" s="79"/>
      <c r="L568" s="72"/>
      <c r="M568" s="79"/>
      <c r="N568" s="79"/>
      <c r="O568" s="72"/>
      <c r="P568" s="81"/>
      <c r="Q568" s="72"/>
      <c r="R568" s="72"/>
      <c r="S568" s="72"/>
      <c r="T568" s="72"/>
      <c r="U568" s="72"/>
      <c r="V568" s="79"/>
      <c r="W568" s="72"/>
      <c r="X568" s="72"/>
      <c r="Y568" s="78"/>
      <c r="Z568" s="78"/>
      <c r="AA568" s="72"/>
      <c r="AB568" s="78"/>
      <c r="AC568" s="78"/>
      <c r="AD568" s="72"/>
      <c r="AE568" s="78"/>
      <c r="AF568" s="72"/>
      <c r="AG568" s="72"/>
      <c r="AH568" s="72"/>
      <c r="AI568" s="72"/>
      <c r="AJ568" s="72"/>
      <c r="AK568" s="72"/>
      <c r="AL568" s="72"/>
      <c r="AM568" s="72"/>
      <c r="AN568" s="79"/>
    </row>
    <row r="569" spans="1:40" x14ac:dyDescent="0.15">
      <c r="A569" s="79"/>
      <c r="B569" s="72"/>
      <c r="C569" s="72"/>
      <c r="D569" s="72"/>
      <c r="E569" s="72"/>
      <c r="F569" s="72"/>
      <c r="G569" s="72"/>
      <c r="H569" s="72"/>
      <c r="I569" s="79"/>
      <c r="J569" s="79"/>
      <c r="K569" s="79"/>
      <c r="L569" s="72"/>
      <c r="M569" s="79"/>
      <c r="N569" s="79"/>
      <c r="O569" s="72"/>
      <c r="P569" s="81"/>
      <c r="Q569" s="72"/>
      <c r="R569" s="72"/>
      <c r="S569" s="72"/>
      <c r="T569" s="72"/>
      <c r="U569" s="72"/>
      <c r="V569" s="72"/>
      <c r="W569" s="72"/>
      <c r="X569" s="72"/>
      <c r="Y569" s="78"/>
      <c r="Z569" s="78"/>
      <c r="AA569" s="72"/>
      <c r="AB569" s="78"/>
      <c r="AC569" s="78"/>
      <c r="AD569" s="72"/>
      <c r="AE569" s="78"/>
      <c r="AF569" s="72"/>
      <c r="AG569" s="72"/>
      <c r="AH569" s="72"/>
      <c r="AI569" s="72"/>
      <c r="AJ569" s="72"/>
      <c r="AK569" s="72"/>
      <c r="AL569" s="72"/>
      <c r="AM569" s="72"/>
      <c r="AN569" s="79"/>
    </row>
    <row r="570" spans="1:40" x14ac:dyDescent="0.15">
      <c r="A570" s="79"/>
      <c r="B570" s="72"/>
      <c r="C570" s="72"/>
      <c r="D570" s="72"/>
      <c r="E570" s="72"/>
      <c r="F570" s="72"/>
      <c r="G570" s="72"/>
      <c r="H570" s="72"/>
      <c r="I570" s="79"/>
      <c r="J570" s="79"/>
      <c r="K570" s="79"/>
      <c r="L570" s="72"/>
      <c r="M570" s="79"/>
      <c r="N570" s="79"/>
      <c r="O570" s="72"/>
      <c r="P570" s="72"/>
      <c r="Q570" s="72"/>
      <c r="R570" s="72"/>
      <c r="S570" s="72"/>
      <c r="T570" s="72"/>
      <c r="U570" s="72"/>
      <c r="V570" s="72"/>
      <c r="W570" s="72"/>
      <c r="X570" s="72"/>
      <c r="Y570" s="78"/>
      <c r="Z570" s="78"/>
      <c r="AA570" s="72"/>
      <c r="AB570" s="78"/>
      <c r="AC570" s="78"/>
      <c r="AD570" s="72"/>
      <c r="AE570" s="78"/>
      <c r="AF570" s="72"/>
      <c r="AG570" s="72"/>
      <c r="AH570" s="72"/>
      <c r="AI570" s="72"/>
      <c r="AJ570" s="72"/>
      <c r="AK570" s="72"/>
      <c r="AL570" s="72"/>
      <c r="AM570" s="72"/>
      <c r="AN570" s="79"/>
    </row>
    <row r="571" spans="1:40" x14ac:dyDescent="0.15">
      <c r="A571" s="79"/>
      <c r="B571" s="72"/>
      <c r="C571" s="72"/>
      <c r="D571" s="72"/>
      <c r="E571" s="72"/>
      <c r="F571" s="72"/>
      <c r="G571" s="72"/>
      <c r="H571" s="72"/>
      <c r="I571" s="79"/>
      <c r="J571" s="79"/>
      <c r="K571" s="79"/>
      <c r="L571" s="72"/>
      <c r="M571" s="79"/>
      <c r="N571" s="79"/>
      <c r="O571" s="72"/>
      <c r="P571" s="81"/>
      <c r="Q571" s="72"/>
      <c r="R571" s="72"/>
      <c r="S571" s="72"/>
      <c r="T571" s="72"/>
      <c r="U571" s="72"/>
      <c r="V571" s="72"/>
      <c r="W571" s="72"/>
      <c r="X571" s="72"/>
      <c r="Y571" s="78"/>
      <c r="Z571" s="78"/>
      <c r="AA571" s="72"/>
      <c r="AB571" s="78"/>
      <c r="AC571" s="78"/>
      <c r="AD571" s="72"/>
      <c r="AE571" s="78"/>
      <c r="AF571" s="72"/>
      <c r="AG571" s="72"/>
      <c r="AH571" s="72"/>
      <c r="AI571" s="72"/>
      <c r="AJ571" s="72"/>
      <c r="AK571" s="72"/>
      <c r="AL571" s="72"/>
      <c r="AM571" s="72"/>
      <c r="AN571" s="79"/>
    </row>
    <row r="572" spans="1:40" x14ac:dyDescent="0.15">
      <c r="A572" s="79"/>
      <c r="B572" s="72"/>
      <c r="C572" s="72"/>
      <c r="D572" s="72"/>
      <c r="E572" s="72"/>
      <c r="F572" s="72"/>
      <c r="G572" s="72"/>
      <c r="H572" s="72"/>
      <c r="I572" s="79"/>
      <c r="J572" s="79"/>
      <c r="K572" s="79"/>
      <c r="L572" s="72"/>
      <c r="M572" s="79"/>
      <c r="N572" s="79"/>
      <c r="O572" s="72"/>
      <c r="P572" s="81"/>
      <c r="Q572" s="72"/>
      <c r="R572" s="72"/>
      <c r="S572" s="72"/>
      <c r="T572" s="72"/>
      <c r="U572" s="72"/>
      <c r="V572" s="72"/>
      <c r="W572" s="72"/>
      <c r="X572" s="72"/>
      <c r="Y572" s="78"/>
      <c r="Z572" s="78"/>
      <c r="AA572" s="72"/>
      <c r="AB572" s="78"/>
      <c r="AC572" s="78"/>
      <c r="AD572" s="72"/>
      <c r="AE572" s="78"/>
      <c r="AF572" s="72"/>
      <c r="AG572" s="72"/>
      <c r="AH572" s="72"/>
      <c r="AI572" s="72"/>
      <c r="AJ572" s="72"/>
      <c r="AK572" s="72"/>
      <c r="AL572" s="72"/>
      <c r="AM572" s="72"/>
      <c r="AN572" s="79"/>
    </row>
    <row r="573" spans="1:40" x14ac:dyDescent="0.15">
      <c r="A573" s="79"/>
      <c r="B573" s="72"/>
      <c r="C573" s="72"/>
      <c r="D573" s="72"/>
      <c r="E573" s="72"/>
      <c r="F573" s="72"/>
      <c r="G573" s="72"/>
      <c r="H573" s="72"/>
      <c r="I573" s="79"/>
      <c r="J573" s="79"/>
      <c r="K573" s="79"/>
      <c r="L573" s="72"/>
      <c r="M573" s="79"/>
      <c r="N573" s="79"/>
      <c r="O573" s="72"/>
      <c r="P573" s="72"/>
      <c r="Q573" s="72"/>
      <c r="R573" s="72"/>
      <c r="S573" s="72"/>
      <c r="T573" s="72"/>
      <c r="U573" s="72"/>
      <c r="V573" s="72"/>
      <c r="W573" s="72"/>
      <c r="X573" s="72"/>
      <c r="Y573" s="78"/>
      <c r="Z573" s="78"/>
      <c r="AA573" s="72"/>
      <c r="AB573" s="78"/>
      <c r="AC573" s="78"/>
      <c r="AD573" s="72"/>
      <c r="AE573" s="78"/>
      <c r="AF573" s="72"/>
      <c r="AG573" s="72"/>
      <c r="AH573" s="72"/>
      <c r="AI573" s="72"/>
      <c r="AJ573" s="72"/>
      <c r="AK573" s="72"/>
      <c r="AL573" s="72"/>
      <c r="AM573" s="72"/>
      <c r="AN573" s="79"/>
    </row>
    <row r="574" spans="1:40" x14ac:dyDescent="0.15">
      <c r="A574" s="79"/>
      <c r="B574" s="72"/>
      <c r="C574" s="72"/>
      <c r="D574" s="72"/>
      <c r="E574" s="72"/>
      <c r="F574" s="72"/>
      <c r="G574" s="72"/>
      <c r="H574" s="72"/>
      <c r="I574" s="79"/>
      <c r="J574" s="79"/>
      <c r="K574" s="79"/>
      <c r="L574" s="72"/>
      <c r="M574" s="79"/>
      <c r="N574" s="79"/>
      <c r="O574" s="72"/>
      <c r="P574" s="72"/>
      <c r="Q574" s="72"/>
      <c r="R574" s="72"/>
      <c r="S574" s="72"/>
      <c r="T574" s="72"/>
      <c r="U574" s="72"/>
      <c r="V574" s="72"/>
      <c r="W574" s="72"/>
      <c r="X574" s="72"/>
      <c r="Y574" s="78"/>
      <c r="Z574" s="78"/>
      <c r="AA574" s="72"/>
      <c r="AB574" s="78"/>
      <c r="AC574" s="78"/>
      <c r="AD574" s="72"/>
      <c r="AE574" s="78"/>
      <c r="AF574" s="72"/>
      <c r="AG574" s="72"/>
      <c r="AH574" s="72"/>
      <c r="AI574" s="72"/>
      <c r="AJ574" s="72"/>
      <c r="AK574" s="72"/>
      <c r="AL574" s="72"/>
      <c r="AM574" s="72"/>
      <c r="AN574" s="79"/>
    </row>
    <row r="575" spans="1:40" x14ac:dyDescent="0.15">
      <c r="A575" s="79"/>
      <c r="B575" s="72"/>
      <c r="C575" s="72"/>
      <c r="D575" s="72"/>
      <c r="E575" s="72"/>
      <c r="F575" s="72"/>
      <c r="G575" s="72"/>
      <c r="H575" s="72"/>
      <c r="I575" s="79"/>
      <c r="J575" s="79"/>
      <c r="K575" s="79"/>
      <c r="L575" s="72"/>
      <c r="M575" s="79"/>
      <c r="N575" s="79"/>
      <c r="O575" s="72"/>
      <c r="P575" s="72"/>
      <c r="Q575" s="72"/>
      <c r="R575" s="72"/>
      <c r="S575" s="72"/>
      <c r="T575" s="72"/>
      <c r="U575" s="72"/>
      <c r="V575" s="72"/>
      <c r="W575" s="72"/>
      <c r="X575" s="72"/>
      <c r="Y575" s="78"/>
      <c r="Z575" s="78"/>
      <c r="AA575" s="72"/>
      <c r="AB575" s="78"/>
      <c r="AC575" s="78"/>
      <c r="AD575" s="72"/>
      <c r="AE575" s="78"/>
      <c r="AF575" s="72"/>
      <c r="AG575" s="72"/>
      <c r="AH575" s="72"/>
      <c r="AI575" s="72"/>
      <c r="AJ575" s="72"/>
      <c r="AK575" s="72"/>
      <c r="AL575" s="72"/>
      <c r="AM575" s="72"/>
      <c r="AN575" s="79"/>
    </row>
    <row r="576" spans="1:40" x14ac:dyDescent="0.15">
      <c r="A576" s="79"/>
      <c r="B576" s="72"/>
      <c r="C576" s="72"/>
      <c r="D576" s="72"/>
      <c r="E576" s="72"/>
      <c r="F576" s="72"/>
      <c r="G576" s="72"/>
      <c r="H576" s="72"/>
      <c r="I576" s="79"/>
      <c r="J576" s="79"/>
      <c r="K576" s="79"/>
      <c r="L576" s="72"/>
      <c r="M576" s="79"/>
      <c r="N576" s="79"/>
      <c r="O576" s="72"/>
      <c r="P576" s="72"/>
      <c r="Q576" s="72"/>
      <c r="R576" s="72"/>
      <c r="S576" s="72"/>
      <c r="T576" s="72"/>
      <c r="U576" s="72"/>
      <c r="V576" s="72"/>
      <c r="W576" s="72"/>
      <c r="X576" s="72"/>
      <c r="Y576" s="78"/>
      <c r="Z576" s="78"/>
      <c r="AA576" s="72"/>
      <c r="AB576" s="78"/>
      <c r="AC576" s="78"/>
      <c r="AD576" s="72"/>
      <c r="AE576" s="78"/>
      <c r="AF576" s="72"/>
      <c r="AG576" s="72"/>
      <c r="AH576" s="72"/>
      <c r="AI576" s="72"/>
      <c r="AJ576" s="72"/>
      <c r="AK576" s="72"/>
      <c r="AL576" s="72"/>
      <c r="AM576" s="72"/>
      <c r="AN576" s="79"/>
    </row>
    <row r="577" spans="1:40" x14ac:dyDescent="0.15">
      <c r="A577" s="79"/>
      <c r="B577" s="72"/>
      <c r="C577" s="72"/>
      <c r="D577" s="72"/>
      <c r="E577" s="72"/>
      <c r="F577" s="72"/>
      <c r="G577" s="72"/>
      <c r="H577" s="72"/>
      <c r="I577" s="79"/>
      <c r="J577" s="79"/>
      <c r="K577" s="79"/>
      <c r="L577" s="72"/>
      <c r="M577" s="79"/>
      <c r="N577" s="79"/>
      <c r="O577" s="72"/>
      <c r="P577" s="81"/>
      <c r="Q577" s="72"/>
      <c r="R577" s="72"/>
      <c r="S577" s="72"/>
      <c r="T577" s="72"/>
      <c r="U577" s="72"/>
      <c r="V577" s="72"/>
      <c r="W577" s="72"/>
      <c r="X577" s="72"/>
      <c r="Y577" s="78"/>
      <c r="Z577" s="78"/>
      <c r="AA577" s="72"/>
      <c r="AB577" s="78"/>
      <c r="AC577" s="78"/>
      <c r="AD577" s="72"/>
      <c r="AE577" s="78"/>
      <c r="AF577" s="72"/>
      <c r="AG577" s="72"/>
      <c r="AH577" s="72"/>
      <c r="AI577" s="72"/>
      <c r="AJ577" s="72"/>
      <c r="AK577" s="72"/>
      <c r="AL577" s="72"/>
      <c r="AM577" s="72"/>
      <c r="AN577" s="79"/>
    </row>
    <row r="578" spans="1:40" x14ac:dyDescent="0.15">
      <c r="A578" s="79"/>
      <c r="B578" s="72"/>
      <c r="C578" s="72"/>
      <c r="D578" s="72"/>
      <c r="E578" s="72"/>
      <c r="F578" s="72"/>
      <c r="G578" s="72"/>
      <c r="H578" s="72"/>
      <c r="I578" s="79"/>
      <c r="J578" s="79"/>
      <c r="K578" s="79"/>
      <c r="L578" s="72"/>
      <c r="M578" s="79"/>
      <c r="N578" s="79"/>
      <c r="O578" s="72"/>
      <c r="P578" s="81"/>
      <c r="Q578" s="72"/>
      <c r="R578" s="72"/>
      <c r="S578" s="72"/>
      <c r="T578" s="72"/>
      <c r="U578" s="72"/>
      <c r="V578" s="72"/>
      <c r="W578" s="72"/>
      <c r="X578" s="72"/>
      <c r="Y578" s="78"/>
      <c r="Z578" s="78"/>
      <c r="AA578" s="72"/>
      <c r="AB578" s="78"/>
      <c r="AC578" s="78"/>
      <c r="AD578" s="92"/>
      <c r="AE578" s="78"/>
      <c r="AF578" s="72"/>
      <c r="AG578" s="72"/>
      <c r="AH578" s="72"/>
      <c r="AI578" s="72"/>
      <c r="AJ578" s="72"/>
      <c r="AK578" s="72"/>
      <c r="AL578" s="72"/>
      <c r="AM578" s="72"/>
      <c r="AN578" s="79"/>
    </row>
    <row r="579" spans="1:40" x14ac:dyDescent="0.15">
      <c r="A579" s="79"/>
      <c r="B579" s="72"/>
      <c r="C579" s="72"/>
      <c r="D579" s="72"/>
      <c r="E579" s="72"/>
      <c r="F579" s="72"/>
      <c r="G579" s="72"/>
      <c r="H579" s="72"/>
      <c r="I579" s="79"/>
      <c r="J579" s="79"/>
      <c r="K579" s="79"/>
      <c r="L579" s="72"/>
      <c r="M579" s="79"/>
      <c r="N579" s="79"/>
      <c r="O579" s="72"/>
      <c r="P579" s="72"/>
      <c r="Q579" s="72"/>
      <c r="R579" s="72"/>
      <c r="S579" s="72"/>
      <c r="T579" s="72"/>
      <c r="U579" s="72"/>
      <c r="V579" s="72"/>
      <c r="W579" s="72"/>
      <c r="X579" s="72"/>
      <c r="Y579" s="78"/>
      <c r="Z579" s="78"/>
      <c r="AA579" s="72"/>
      <c r="AB579" s="78"/>
      <c r="AC579" s="78"/>
      <c r="AD579" s="72"/>
      <c r="AE579" s="78"/>
      <c r="AF579" s="72"/>
      <c r="AG579" s="72"/>
      <c r="AH579" s="72"/>
      <c r="AI579" s="72"/>
      <c r="AJ579" s="72"/>
      <c r="AK579" s="72"/>
      <c r="AL579" s="72"/>
      <c r="AM579" s="72"/>
      <c r="AN579" s="79"/>
    </row>
    <row r="580" spans="1:40" x14ac:dyDescent="0.15">
      <c r="A580" s="79"/>
      <c r="B580" s="72"/>
      <c r="C580" s="72"/>
      <c r="D580" s="72"/>
      <c r="E580" s="72"/>
      <c r="F580" s="72"/>
      <c r="G580" s="72"/>
      <c r="H580" s="72"/>
      <c r="I580" s="79"/>
      <c r="J580" s="79"/>
      <c r="K580" s="79"/>
      <c r="L580" s="72"/>
      <c r="M580" s="79"/>
      <c r="N580" s="79"/>
      <c r="O580" s="72"/>
      <c r="P580" s="81"/>
      <c r="Q580" s="72"/>
      <c r="R580" s="72"/>
      <c r="S580" s="72"/>
      <c r="T580" s="72"/>
      <c r="U580" s="72"/>
      <c r="V580" s="79"/>
      <c r="W580" s="72"/>
      <c r="X580" s="72"/>
      <c r="Y580" s="78"/>
      <c r="Z580" s="78"/>
      <c r="AA580" s="72"/>
      <c r="AB580" s="78"/>
      <c r="AC580" s="78"/>
      <c r="AD580" s="72"/>
      <c r="AE580" s="78"/>
      <c r="AF580" s="72"/>
      <c r="AG580" s="72"/>
      <c r="AH580" s="72"/>
      <c r="AI580" s="72"/>
      <c r="AJ580" s="72"/>
      <c r="AK580" s="72"/>
      <c r="AL580" s="72"/>
      <c r="AM580" s="72"/>
      <c r="AN580" s="79"/>
    </row>
    <row r="581" spans="1:40" x14ac:dyDescent="0.15">
      <c r="A581" s="79"/>
      <c r="B581" s="72"/>
      <c r="C581" s="72"/>
      <c r="D581" s="72"/>
      <c r="E581" s="72"/>
      <c r="F581" s="72"/>
      <c r="G581" s="72"/>
      <c r="H581" s="72"/>
      <c r="I581" s="79"/>
      <c r="J581" s="79"/>
      <c r="K581" s="79"/>
      <c r="L581" s="72"/>
      <c r="M581" s="79"/>
      <c r="N581" s="79"/>
      <c r="O581" s="72"/>
      <c r="P581" s="81"/>
      <c r="Q581" s="72"/>
      <c r="R581" s="72"/>
      <c r="S581" s="72"/>
      <c r="T581" s="72"/>
      <c r="U581" s="72"/>
      <c r="V581" s="79"/>
      <c r="W581" s="72"/>
      <c r="X581" s="72"/>
      <c r="Y581" s="78"/>
      <c r="Z581" s="78"/>
      <c r="AA581" s="72"/>
      <c r="AB581" s="78"/>
      <c r="AC581" s="78"/>
      <c r="AD581" s="72"/>
      <c r="AE581" s="78"/>
      <c r="AF581" s="72"/>
      <c r="AG581" s="72"/>
      <c r="AH581" s="72"/>
      <c r="AI581" s="72"/>
      <c r="AJ581" s="72"/>
      <c r="AK581" s="72"/>
      <c r="AL581" s="72"/>
      <c r="AM581" s="72"/>
      <c r="AN581" s="79"/>
    </row>
    <row r="582" spans="1:40" x14ac:dyDescent="0.15">
      <c r="A582" s="79"/>
      <c r="B582" s="72"/>
      <c r="C582" s="72"/>
      <c r="D582" s="72"/>
      <c r="E582" s="72"/>
      <c r="F582" s="72"/>
      <c r="G582" s="72"/>
      <c r="H582" s="72"/>
      <c r="I582" s="79"/>
      <c r="J582" s="79"/>
      <c r="K582" s="79"/>
      <c r="L582" s="72"/>
      <c r="M582" s="79"/>
      <c r="N582" s="79"/>
      <c r="O582" s="72"/>
      <c r="P582" s="72"/>
      <c r="Q582" s="72"/>
      <c r="R582" s="72"/>
      <c r="S582" s="72"/>
      <c r="T582" s="72"/>
      <c r="U582" s="72"/>
      <c r="V582" s="72"/>
      <c r="W582" s="72"/>
      <c r="X582" s="72"/>
      <c r="Y582" s="78"/>
      <c r="Z582" s="78"/>
      <c r="AA582" s="72"/>
      <c r="AB582" s="78"/>
      <c r="AC582" s="78"/>
      <c r="AD582" s="72"/>
      <c r="AE582" s="78"/>
      <c r="AF582" s="72"/>
      <c r="AG582" s="72"/>
      <c r="AH582" s="72"/>
      <c r="AI582" s="72"/>
      <c r="AJ582" s="72"/>
      <c r="AK582" s="72"/>
      <c r="AL582" s="72"/>
      <c r="AM582" s="72"/>
      <c r="AN582" s="79"/>
    </row>
    <row r="583" spans="1:40" x14ac:dyDescent="0.15">
      <c r="A583" s="79"/>
      <c r="B583" s="72"/>
      <c r="C583" s="72"/>
      <c r="D583" s="72"/>
      <c r="E583" s="72"/>
      <c r="F583" s="72"/>
      <c r="G583" s="72"/>
      <c r="H583" s="72"/>
      <c r="I583" s="79"/>
      <c r="J583" s="79"/>
      <c r="K583" s="79"/>
      <c r="L583" s="72"/>
      <c r="M583" s="79"/>
      <c r="N583" s="79"/>
      <c r="O583" s="72"/>
      <c r="P583" s="72"/>
      <c r="Q583" s="72"/>
      <c r="R583" s="72"/>
      <c r="S583" s="72"/>
      <c r="T583" s="72"/>
      <c r="U583" s="72"/>
      <c r="V583" s="72"/>
      <c r="W583" s="72"/>
      <c r="X583" s="72"/>
      <c r="Y583" s="78"/>
      <c r="Z583" s="78"/>
      <c r="AA583" s="72"/>
      <c r="AB583" s="78"/>
      <c r="AC583" s="78"/>
      <c r="AD583" s="72"/>
      <c r="AE583" s="78"/>
      <c r="AF583" s="72"/>
      <c r="AG583" s="72"/>
      <c r="AH583" s="72"/>
      <c r="AI583" s="72"/>
      <c r="AJ583" s="72"/>
      <c r="AK583" s="72"/>
      <c r="AL583" s="72"/>
      <c r="AM583" s="72"/>
      <c r="AN583" s="79"/>
    </row>
    <row r="584" spans="1:40" x14ac:dyDescent="0.15">
      <c r="A584" s="79"/>
      <c r="B584" s="72"/>
      <c r="C584" s="72"/>
      <c r="D584" s="72"/>
      <c r="E584" s="72"/>
      <c r="F584" s="72"/>
      <c r="G584" s="72"/>
      <c r="H584" s="72"/>
      <c r="I584" s="79"/>
      <c r="J584" s="79"/>
      <c r="K584" s="79"/>
      <c r="L584" s="72"/>
      <c r="M584" s="79"/>
      <c r="N584" s="79"/>
      <c r="O584" s="72"/>
      <c r="P584" s="81"/>
      <c r="Q584" s="72"/>
      <c r="R584" s="72"/>
      <c r="S584" s="72"/>
      <c r="T584" s="72"/>
      <c r="U584" s="72"/>
      <c r="V584" s="79"/>
      <c r="W584" s="72"/>
      <c r="X584" s="72"/>
      <c r="Y584" s="78"/>
      <c r="Z584" s="78"/>
      <c r="AA584" s="72"/>
      <c r="AB584" s="78"/>
      <c r="AC584" s="78"/>
      <c r="AD584" s="72"/>
      <c r="AE584" s="78"/>
      <c r="AF584" s="72"/>
      <c r="AG584" s="72"/>
      <c r="AH584" s="72"/>
      <c r="AI584" s="72"/>
      <c r="AJ584" s="72"/>
      <c r="AK584" s="72"/>
      <c r="AL584" s="72"/>
      <c r="AM584" s="72"/>
      <c r="AN584" s="79"/>
    </row>
    <row r="585" spans="1:40" x14ac:dyDescent="0.15">
      <c r="A585" s="79"/>
      <c r="B585" s="72"/>
      <c r="C585" s="72"/>
      <c r="D585" s="72"/>
      <c r="E585" s="72"/>
      <c r="F585" s="72"/>
      <c r="G585" s="72"/>
      <c r="H585" s="72"/>
      <c r="I585" s="79"/>
      <c r="J585" s="79"/>
      <c r="K585" s="79"/>
      <c r="L585" s="72"/>
      <c r="M585" s="79"/>
      <c r="N585" s="79"/>
      <c r="O585" s="72"/>
      <c r="P585" s="81"/>
      <c r="Q585" s="72"/>
      <c r="R585" s="72"/>
      <c r="S585" s="72"/>
      <c r="T585" s="72"/>
      <c r="U585" s="72"/>
      <c r="V585" s="79"/>
      <c r="W585" s="72"/>
      <c r="X585" s="72"/>
      <c r="Y585" s="78"/>
      <c r="Z585" s="78"/>
      <c r="AA585" s="72"/>
      <c r="AB585" s="78"/>
      <c r="AC585" s="78"/>
      <c r="AD585" s="72"/>
      <c r="AE585" s="78"/>
      <c r="AF585" s="72"/>
      <c r="AG585" s="72"/>
      <c r="AH585" s="72"/>
      <c r="AI585" s="72"/>
      <c r="AJ585" s="72"/>
      <c r="AK585" s="72"/>
      <c r="AL585" s="72"/>
      <c r="AM585" s="72"/>
      <c r="AN585" s="79"/>
    </row>
    <row r="586" spans="1:40" x14ac:dyDescent="0.15">
      <c r="A586" s="79"/>
      <c r="B586" s="72"/>
      <c r="C586" s="72"/>
      <c r="D586" s="72"/>
      <c r="E586" s="72"/>
      <c r="K586" s="79"/>
      <c r="P586" s="83"/>
      <c r="W586" s="72"/>
      <c r="X586" s="72"/>
      <c r="Y586" s="78"/>
      <c r="Z586" s="78"/>
      <c r="AB586" s="78"/>
      <c r="AC586" s="78"/>
      <c r="AE586" s="78"/>
      <c r="AH586" s="78"/>
      <c r="AI586" s="72"/>
      <c r="AM586" s="72"/>
    </row>
    <row r="587" spans="1:40" x14ac:dyDescent="0.15">
      <c r="A587" s="79"/>
      <c r="B587" s="72"/>
      <c r="C587" s="72"/>
      <c r="D587" s="72"/>
      <c r="E587" s="72"/>
      <c r="K587" s="79"/>
      <c r="P587" s="83"/>
      <c r="W587" s="72"/>
      <c r="X587" s="72"/>
      <c r="Y587" s="78"/>
      <c r="Z587" s="78"/>
      <c r="AB587" s="78"/>
      <c r="AC587" s="78"/>
      <c r="AE587" s="78"/>
      <c r="AH587" s="78"/>
      <c r="AI587" s="72"/>
      <c r="AM587" s="72"/>
    </row>
    <row r="588" spans="1:40" x14ac:dyDescent="0.15">
      <c r="A588" s="79"/>
      <c r="B588" s="72"/>
      <c r="C588" s="72"/>
      <c r="D588" s="72"/>
      <c r="E588" s="72"/>
      <c r="F588" s="72"/>
      <c r="G588" s="72"/>
      <c r="H588" s="72"/>
      <c r="I588" s="79"/>
      <c r="J588" s="79"/>
      <c r="K588" s="79"/>
      <c r="L588" s="79"/>
      <c r="M588" s="72"/>
      <c r="N588" s="79"/>
      <c r="O588" s="72"/>
      <c r="P588" s="81"/>
      <c r="Q588" s="72"/>
      <c r="R588" s="72"/>
      <c r="S588" s="72"/>
      <c r="T588" s="72"/>
      <c r="U588" s="72"/>
      <c r="V588" s="72"/>
      <c r="W588" s="72"/>
      <c r="X588" s="78"/>
      <c r="Y588" s="78"/>
      <c r="Z588" s="78"/>
      <c r="AA588" s="72"/>
      <c r="AB588" s="78"/>
      <c r="AC588" s="78"/>
      <c r="AD588" s="72"/>
      <c r="AE588" s="78"/>
      <c r="AF588" s="72"/>
      <c r="AG588" s="72"/>
      <c r="AH588" s="78"/>
      <c r="AI588" s="72"/>
      <c r="AJ588" s="72"/>
      <c r="AK588" s="72"/>
      <c r="AL588" s="72"/>
      <c r="AM588" s="72"/>
      <c r="AN588" s="72"/>
    </row>
    <row r="589" spans="1:40" x14ac:dyDescent="0.15">
      <c r="A589" s="79"/>
      <c r="B589" s="72"/>
      <c r="C589" s="72"/>
      <c r="D589" s="72"/>
      <c r="E589" s="72"/>
      <c r="F589" s="72"/>
      <c r="G589" s="72"/>
      <c r="H589" s="72"/>
      <c r="I589" s="79"/>
      <c r="J589" s="79"/>
      <c r="K589" s="79"/>
      <c r="L589" s="79"/>
      <c r="M589" s="72"/>
      <c r="N589" s="79"/>
      <c r="O589" s="72"/>
      <c r="P589" s="81"/>
      <c r="Q589" s="72"/>
      <c r="R589" s="72"/>
      <c r="S589" s="72"/>
      <c r="T589" s="72"/>
      <c r="U589" s="72"/>
      <c r="V589" s="72"/>
      <c r="W589" s="72"/>
      <c r="X589" s="78"/>
      <c r="Y589" s="78"/>
      <c r="Z589" s="78"/>
      <c r="AA589" s="72"/>
      <c r="AB589" s="78"/>
      <c r="AC589" s="78"/>
      <c r="AD589" s="72"/>
      <c r="AE589" s="78"/>
      <c r="AF589" s="72"/>
      <c r="AG589" s="72"/>
      <c r="AH589" s="78"/>
      <c r="AI589" s="72"/>
      <c r="AJ589" s="72"/>
      <c r="AK589" s="72"/>
      <c r="AL589" s="72"/>
      <c r="AM589" s="72"/>
      <c r="AN589" s="72"/>
    </row>
    <row r="590" spans="1:40" x14ac:dyDescent="0.15">
      <c r="A590" s="79"/>
      <c r="B590" s="72"/>
      <c r="C590" s="72"/>
      <c r="D590" s="72"/>
      <c r="E590" s="72"/>
      <c r="F590" s="72"/>
      <c r="G590" s="72"/>
      <c r="H590" s="72"/>
      <c r="I590" s="79"/>
      <c r="J590" s="79"/>
      <c r="K590" s="79"/>
      <c r="L590" s="79"/>
      <c r="M590" s="72"/>
      <c r="N590" s="79"/>
      <c r="O590" s="72"/>
      <c r="P590" s="81"/>
      <c r="Q590" s="72"/>
      <c r="R590" s="72"/>
      <c r="S590" s="72"/>
      <c r="T590" s="72"/>
      <c r="U590" s="72"/>
      <c r="V590" s="72"/>
      <c r="W590" s="72"/>
      <c r="X590" s="78"/>
      <c r="Y590" s="78"/>
      <c r="Z590" s="78"/>
      <c r="AA590" s="72"/>
      <c r="AB590" s="78"/>
      <c r="AC590" s="78"/>
      <c r="AD590" s="72"/>
      <c r="AE590" s="78"/>
      <c r="AF590" s="72"/>
      <c r="AG590" s="72"/>
      <c r="AH590" s="78"/>
      <c r="AI590" s="72"/>
      <c r="AJ590" s="72"/>
      <c r="AK590" s="72"/>
      <c r="AL590" s="72"/>
      <c r="AM590" s="72"/>
      <c r="AN590" s="72"/>
    </row>
    <row r="591" spans="1:40" x14ac:dyDescent="0.15">
      <c r="A591" s="79"/>
      <c r="B591" s="72"/>
      <c r="C591" s="72"/>
      <c r="D591" s="72"/>
      <c r="E591" s="72"/>
      <c r="F591" s="72"/>
      <c r="G591" s="72"/>
      <c r="H591" s="72"/>
      <c r="I591" s="79"/>
      <c r="J591" s="79"/>
      <c r="K591" s="79"/>
      <c r="L591" s="79"/>
      <c r="M591" s="72"/>
      <c r="N591" s="79"/>
      <c r="O591" s="72"/>
      <c r="P591" s="81"/>
      <c r="Q591" s="72"/>
      <c r="R591" s="72"/>
      <c r="S591" s="72"/>
      <c r="T591" s="72"/>
      <c r="U591" s="72"/>
      <c r="V591" s="72"/>
      <c r="W591" s="72"/>
      <c r="X591" s="78"/>
      <c r="Y591" s="78"/>
      <c r="Z591" s="78"/>
      <c r="AA591" s="72"/>
      <c r="AB591" s="78"/>
      <c r="AC591" s="78"/>
      <c r="AD591" s="72"/>
      <c r="AE591" s="78"/>
      <c r="AF591" s="72"/>
      <c r="AG591" s="72"/>
      <c r="AH591" s="78"/>
      <c r="AI591" s="72"/>
      <c r="AJ591" s="72"/>
      <c r="AK591" s="72"/>
      <c r="AL591" s="72"/>
      <c r="AM591" s="72"/>
      <c r="AN591" s="72"/>
    </row>
    <row r="592" spans="1:40" x14ac:dyDescent="0.15">
      <c r="A592" s="79"/>
      <c r="B592" s="72"/>
      <c r="C592" s="72"/>
      <c r="D592" s="72"/>
      <c r="E592" s="72"/>
      <c r="F592" s="72"/>
      <c r="G592" s="72"/>
      <c r="H592" s="72"/>
      <c r="I592" s="79"/>
      <c r="J592" s="79"/>
      <c r="K592" s="79"/>
      <c r="L592" s="79"/>
      <c r="M592" s="72"/>
      <c r="N592" s="79"/>
      <c r="O592" s="72"/>
      <c r="P592" s="81"/>
      <c r="Q592" s="72"/>
      <c r="R592" s="72"/>
      <c r="S592" s="72"/>
      <c r="T592" s="72"/>
      <c r="U592" s="72"/>
      <c r="V592" s="72"/>
      <c r="W592" s="72"/>
      <c r="X592" s="78"/>
      <c r="Y592" s="78"/>
      <c r="Z592" s="78"/>
      <c r="AA592" s="72"/>
      <c r="AB592" s="78"/>
      <c r="AC592" s="78"/>
      <c r="AD592" s="72"/>
      <c r="AE592" s="78"/>
      <c r="AF592" s="72"/>
      <c r="AG592" s="72"/>
      <c r="AH592" s="78"/>
      <c r="AI592" s="72"/>
      <c r="AJ592" s="72"/>
      <c r="AK592" s="72"/>
      <c r="AL592" s="72"/>
      <c r="AM592" s="72"/>
      <c r="AN592" s="72"/>
    </row>
    <row r="593" spans="1:40" x14ac:dyDescent="0.15">
      <c r="A593" s="79"/>
      <c r="B593" s="72"/>
      <c r="C593" s="72"/>
      <c r="D593" s="72"/>
      <c r="E593" s="72"/>
      <c r="F593" s="72"/>
      <c r="G593" s="72"/>
      <c r="H593" s="72"/>
      <c r="I593" s="79"/>
      <c r="J593" s="79"/>
      <c r="K593" s="79"/>
      <c r="L593" s="79"/>
      <c r="M593" s="72"/>
      <c r="N593" s="79"/>
      <c r="O593" s="72"/>
      <c r="P593" s="81"/>
      <c r="Q593" s="72"/>
      <c r="R593" s="72"/>
      <c r="S593" s="72"/>
      <c r="T593" s="72"/>
      <c r="U593" s="72"/>
      <c r="V593" s="72"/>
      <c r="W593" s="72"/>
      <c r="X593" s="78"/>
      <c r="Y593" s="78"/>
      <c r="Z593" s="78"/>
      <c r="AA593" s="72"/>
      <c r="AB593" s="78"/>
      <c r="AC593" s="78"/>
      <c r="AD593" s="72"/>
      <c r="AE593" s="78"/>
      <c r="AF593" s="72"/>
      <c r="AG593" s="72"/>
      <c r="AH593" s="78"/>
      <c r="AI593" s="72"/>
      <c r="AJ593" s="72"/>
      <c r="AK593" s="72"/>
      <c r="AL593" s="72"/>
      <c r="AM593" s="72"/>
      <c r="AN593" s="72"/>
    </row>
    <row r="594" spans="1:40" x14ac:dyDescent="0.15">
      <c r="A594" s="79"/>
      <c r="B594" s="72"/>
      <c r="C594" s="72"/>
      <c r="D594" s="72"/>
      <c r="E594" s="72"/>
      <c r="F594" s="72"/>
      <c r="G594" s="72"/>
      <c r="H594" s="72"/>
      <c r="I594" s="79"/>
      <c r="J594" s="79"/>
      <c r="K594" s="79"/>
      <c r="L594" s="79"/>
      <c r="M594" s="72"/>
      <c r="N594" s="79"/>
      <c r="O594" s="72"/>
      <c r="P594" s="72"/>
      <c r="Q594" s="72"/>
      <c r="R594" s="72"/>
      <c r="S594" s="72"/>
      <c r="T594" s="72"/>
      <c r="U594" s="72"/>
      <c r="V594" s="72"/>
      <c r="W594" s="72"/>
      <c r="X594" s="78"/>
      <c r="Y594" s="78"/>
      <c r="Z594" s="78"/>
      <c r="AA594" s="72"/>
      <c r="AB594" s="78"/>
      <c r="AC594" s="78"/>
      <c r="AD594" s="72"/>
      <c r="AE594" s="78"/>
      <c r="AF594" s="72"/>
      <c r="AG594" s="72"/>
      <c r="AH594" s="78"/>
      <c r="AI594" s="72"/>
      <c r="AJ594" s="72"/>
      <c r="AK594" s="72"/>
      <c r="AL594" s="72"/>
      <c r="AM594" s="72"/>
      <c r="AN594" s="72"/>
    </row>
    <row r="595" spans="1:40" x14ac:dyDescent="0.15">
      <c r="A595" s="79"/>
      <c r="B595" s="72"/>
      <c r="C595" s="72"/>
      <c r="D595" s="72"/>
      <c r="E595" s="72"/>
      <c r="F595" s="72"/>
      <c r="G595" s="72"/>
      <c r="H595" s="72"/>
      <c r="I595" s="79"/>
      <c r="J595" s="79"/>
      <c r="K595" s="79"/>
      <c r="L595" s="79"/>
      <c r="M595" s="72"/>
      <c r="N595" s="79"/>
      <c r="O595" s="72"/>
      <c r="P595" s="81"/>
      <c r="Q595" s="72"/>
      <c r="R595" s="72"/>
      <c r="S595" s="72"/>
      <c r="T595" s="72"/>
      <c r="U595" s="72"/>
      <c r="V595" s="72"/>
      <c r="W595" s="72"/>
      <c r="X595" s="78"/>
      <c r="Y595" s="78"/>
      <c r="Z595" s="78"/>
      <c r="AA595" s="72"/>
      <c r="AB595" s="78"/>
      <c r="AC595" s="78"/>
      <c r="AD595" s="72"/>
      <c r="AE595" s="78"/>
      <c r="AF595" s="72"/>
      <c r="AG595" s="72"/>
      <c r="AH595" s="78"/>
      <c r="AI595" s="72"/>
      <c r="AJ595" s="72"/>
      <c r="AK595" s="72"/>
      <c r="AL595" s="72"/>
      <c r="AM595" s="72"/>
      <c r="AN595" s="72"/>
    </row>
    <row r="596" spans="1:40" x14ac:dyDescent="0.15">
      <c r="A596" s="79"/>
      <c r="B596" s="72"/>
      <c r="C596" s="72"/>
      <c r="D596" s="72"/>
      <c r="E596" s="72"/>
      <c r="F596" s="72"/>
      <c r="G596" s="72"/>
      <c r="H596" s="72"/>
      <c r="I596" s="79"/>
      <c r="J596" s="79"/>
      <c r="K596" s="79"/>
      <c r="L596" s="72"/>
      <c r="M596" s="79"/>
      <c r="N596" s="79"/>
      <c r="O596" s="72"/>
      <c r="P596" s="81"/>
      <c r="Q596" s="72"/>
      <c r="R596" s="72"/>
      <c r="S596" s="72"/>
      <c r="T596" s="72"/>
      <c r="U596" s="72"/>
      <c r="V596" s="72"/>
      <c r="W596" s="72"/>
      <c r="X596" s="78"/>
      <c r="Y596" s="78"/>
      <c r="Z596" s="78"/>
      <c r="AA596" s="72"/>
      <c r="AB596" s="78"/>
      <c r="AC596" s="78"/>
      <c r="AD596" s="72"/>
      <c r="AE596" s="78"/>
      <c r="AF596" s="72"/>
      <c r="AG596" s="72"/>
      <c r="AH596" s="78"/>
      <c r="AI596" s="72"/>
      <c r="AJ596" s="72"/>
      <c r="AK596" s="72"/>
      <c r="AL596" s="72"/>
      <c r="AM596" s="72"/>
      <c r="AN596" s="79"/>
    </row>
    <row r="597" spans="1:40" x14ac:dyDescent="0.15">
      <c r="A597" s="79"/>
      <c r="B597" s="72"/>
      <c r="C597" s="72"/>
      <c r="D597" s="72"/>
      <c r="E597" s="72"/>
      <c r="F597" s="72"/>
      <c r="G597" s="72"/>
      <c r="H597" s="72"/>
      <c r="I597" s="79"/>
      <c r="J597" s="79"/>
      <c r="K597" s="79"/>
      <c r="L597" s="79"/>
      <c r="M597" s="72"/>
      <c r="N597" s="79"/>
      <c r="O597" s="72"/>
      <c r="P597" s="81"/>
      <c r="Q597" s="72"/>
      <c r="R597" s="72"/>
      <c r="S597" s="72"/>
      <c r="T597" s="72"/>
      <c r="U597" s="72"/>
      <c r="V597" s="72"/>
      <c r="W597" s="79"/>
      <c r="X597" s="79"/>
      <c r="Y597" s="78"/>
      <c r="Z597" s="79"/>
      <c r="AA597" s="72"/>
      <c r="AB597" s="78"/>
      <c r="AC597" s="78"/>
      <c r="AD597" s="72"/>
      <c r="AE597" s="78"/>
      <c r="AF597" s="72"/>
      <c r="AG597" s="72"/>
      <c r="AH597" s="79"/>
      <c r="AI597" s="72"/>
      <c r="AJ597" s="72"/>
      <c r="AK597" s="72"/>
      <c r="AL597" s="72"/>
      <c r="AM597" s="72"/>
      <c r="AN597" s="72"/>
    </row>
    <row r="598" spans="1:40" x14ac:dyDescent="0.15">
      <c r="A598" s="79"/>
      <c r="B598" s="72"/>
      <c r="C598" s="72"/>
      <c r="D598" s="72"/>
      <c r="E598" s="72"/>
      <c r="F598" s="72"/>
      <c r="G598" s="72"/>
      <c r="H598" s="72"/>
      <c r="I598" s="79"/>
      <c r="J598" s="79"/>
      <c r="K598" s="79"/>
      <c r="L598" s="79"/>
      <c r="M598" s="72"/>
      <c r="N598" s="79"/>
      <c r="O598" s="72"/>
      <c r="P598" s="81"/>
      <c r="Q598" s="72"/>
      <c r="R598" s="72"/>
      <c r="S598" s="72"/>
      <c r="T598" s="72"/>
      <c r="U598" s="72"/>
      <c r="V598" s="72"/>
      <c r="W598" s="79"/>
      <c r="X598" s="79"/>
      <c r="Y598" s="78"/>
      <c r="Z598" s="79"/>
      <c r="AA598" s="72"/>
      <c r="AB598" s="78"/>
      <c r="AC598" s="78"/>
      <c r="AD598" s="72"/>
      <c r="AE598" s="78"/>
      <c r="AF598" s="72"/>
      <c r="AG598" s="72"/>
      <c r="AH598" s="79"/>
      <c r="AI598" s="72"/>
      <c r="AJ598" s="72"/>
      <c r="AK598" s="72"/>
      <c r="AL598" s="72"/>
      <c r="AM598" s="72"/>
      <c r="AN598" s="72"/>
    </row>
    <row r="599" spans="1:40" x14ac:dyDescent="0.15">
      <c r="A599" s="79"/>
      <c r="B599" s="72"/>
      <c r="C599" s="72"/>
      <c r="D599" s="72"/>
      <c r="E599" s="72"/>
      <c r="F599" s="72"/>
      <c r="G599" s="72"/>
      <c r="H599" s="72"/>
      <c r="I599" s="79"/>
      <c r="J599" s="79"/>
      <c r="K599" s="79"/>
      <c r="L599" s="79"/>
      <c r="M599" s="72"/>
      <c r="N599" s="79"/>
      <c r="O599" s="72"/>
      <c r="P599" s="81"/>
      <c r="Q599" s="72"/>
      <c r="R599" s="72"/>
      <c r="S599" s="72"/>
      <c r="T599" s="72"/>
      <c r="U599" s="72"/>
      <c r="V599" s="72"/>
      <c r="W599" s="79"/>
      <c r="X599" s="79"/>
      <c r="Y599" s="78"/>
      <c r="Z599" s="79"/>
      <c r="AA599" s="72"/>
      <c r="AB599" s="78"/>
      <c r="AC599" s="78"/>
      <c r="AD599" s="72"/>
      <c r="AE599" s="78"/>
      <c r="AF599" s="72"/>
      <c r="AG599" s="72"/>
      <c r="AH599" s="79"/>
      <c r="AI599" s="72"/>
      <c r="AJ599" s="72"/>
      <c r="AK599" s="72"/>
      <c r="AL599" s="72"/>
      <c r="AM599" s="72"/>
      <c r="AN599" s="72"/>
    </row>
    <row r="600" spans="1:40" x14ac:dyDescent="0.15">
      <c r="A600" s="79"/>
      <c r="B600" s="72"/>
      <c r="C600" s="72"/>
      <c r="D600" s="72"/>
      <c r="E600" s="72"/>
      <c r="F600" s="72"/>
      <c r="G600" s="72"/>
      <c r="H600" s="72"/>
      <c r="I600" s="79"/>
      <c r="J600" s="79"/>
      <c r="K600" s="79"/>
      <c r="L600" s="79"/>
      <c r="M600" s="72"/>
      <c r="N600" s="79"/>
      <c r="O600" s="72"/>
      <c r="P600" s="81"/>
      <c r="Q600" s="72"/>
      <c r="R600" s="72"/>
      <c r="S600" s="72"/>
      <c r="T600" s="72"/>
      <c r="U600" s="72"/>
      <c r="V600" s="72"/>
      <c r="W600" s="79"/>
      <c r="X600" s="79"/>
      <c r="Y600" s="78"/>
      <c r="Z600" s="79"/>
      <c r="AA600" s="72"/>
      <c r="AB600" s="78"/>
      <c r="AC600" s="78"/>
      <c r="AD600" s="72"/>
      <c r="AE600" s="78"/>
      <c r="AF600" s="72"/>
      <c r="AG600" s="72"/>
      <c r="AH600" s="79"/>
      <c r="AI600" s="72"/>
      <c r="AJ600" s="72"/>
      <c r="AK600" s="72"/>
      <c r="AL600" s="72"/>
      <c r="AM600" s="72"/>
      <c r="AN600" s="72"/>
    </row>
    <row r="601" spans="1:40" x14ac:dyDescent="0.15">
      <c r="A601" s="79"/>
      <c r="B601" s="72"/>
      <c r="C601" s="72"/>
      <c r="D601" s="72"/>
      <c r="E601" s="72"/>
      <c r="F601" s="72"/>
      <c r="G601" s="72"/>
      <c r="H601" s="72"/>
      <c r="I601" s="79"/>
      <c r="J601" s="79"/>
      <c r="K601" s="79"/>
      <c r="L601" s="79"/>
      <c r="M601" s="72"/>
      <c r="N601" s="79"/>
      <c r="O601" s="72"/>
      <c r="P601" s="81"/>
      <c r="Q601" s="72"/>
      <c r="R601" s="72"/>
      <c r="S601" s="72"/>
      <c r="T601" s="72"/>
      <c r="U601" s="72"/>
      <c r="V601" s="72"/>
      <c r="W601" s="79"/>
      <c r="X601" s="79"/>
      <c r="Y601" s="78"/>
      <c r="Z601" s="79"/>
      <c r="AA601" s="72"/>
      <c r="AB601" s="78"/>
      <c r="AC601" s="78"/>
      <c r="AD601" s="72"/>
      <c r="AE601" s="78"/>
      <c r="AF601" s="72"/>
      <c r="AG601" s="72"/>
      <c r="AH601" s="79"/>
      <c r="AI601" s="72"/>
      <c r="AJ601" s="72"/>
      <c r="AK601" s="72"/>
      <c r="AL601" s="72"/>
      <c r="AM601" s="72"/>
      <c r="AN601" s="72"/>
    </row>
    <row r="602" spans="1:40" x14ac:dyDescent="0.15">
      <c r="A602" s="79"/>
      <c r="B602" s="72"/>
      <c r="C602" s="72"/>
      <c r="D602" s="72"/>
      <c r="E602" s="72"/>
      <c r="F602" s="72"/>
      <c r="G602" s="72"/>
      <c r="H602" s="72"/>
      <c r="I602" s="79"/>
      <c r="J602" s="79"/>
      <c r="K602" s="79"/>
      <c r="L602" s="79"/>
      <c r="M602" s="72"/>
      <c r="N602" s="79"/>
      <c r="O602" s="72"/>
      <c r="P602" s="81"/>
      <c r="Q602" s="72"/>
      <c r="R602" s="72"/>
      <c r="S602" s="72"/>
      <c r="T602" s="72"/>
      <c r="U602" s="72"/>
      <c r="V602" s="72"/>
      <c r="W602" s="79"/>
      <c r="X602" s="79"/>
      <c r="Y602" s="78"/>
      <c r="Z602" s="79"/>
      <c r="AA602" s="72"/>
      <c r="AB602" s="78"/>
      <c r="AC602" s="78"/>
      <c r="AD602" s="72"/>
      <c r="AE602" s="78"/>
      <c r="AF602" s="72"/>
      <c r="AG602" s="72"/>
      <c r="AH602" s="79"/>
      <c r="AI602" s="72"/>
      <c r="AJ602" s="72"/>
      <c r="AK602" s="72"/>
      <c r="AL602" s="72"/>
      <c r="AM602" s="72"/>
      <c r="AN602" s="72"/>
    </row>
    <row r="603" spans="1:40" x14ac:dyDescent="0.15">
      <c r="A603" s="79"/>
      <c r="B603" s="72"/>
      <c r="C603" s="72"/>
      <c r="D603" s="72"/>
      <c r="E603" s="72"/>
      <c r="F603" s="72"/>
      <c r="G603" s="72"/>
      <c r="H603" s="72"/>
      <c r="I603" s="79"/>
      <c r="J603" s="79"/>
      <c r="K603" s="79"/>
      <c r="L603" s="79"/>
      <c r="M603" s="72"/>
      <c r="N603" s="79"/>
      <c r="O603" s="72"/>
      <c r="P603" s="81"/>
      <c r="Q603" s="72"/>
      <c r="R603" s="72"/>
      <c r="S603" s="72"/>
      <c r="T603" s="72"/>
      <c r="U603" s="72"/>
      <c r="V603" s="72"/>
      <c r="W603" s="79"/>
      <c r="X603" s="79"/>
      <c r="Y603" s="78"/>
      <c r="Z603" s="79"/>
      <c r="AA603" s="72"/>
      <c r="AB603" s="78"/>
      <c r="AC603" s="78"/>
      <c r="AD603" s="72"/>
      <c r="AE603" s="78"/>
      <c r="AF603" s="72"/>
      <c r="AG603" s="72"/>
      <c r="AH603" s="79"/>
      <c r="AI603" s="72"/>
      <c r="AJ603" s="72"/>
      <c r="AK603" s="72"/>
      <c r="AL603" s="72"/>
      <c r="AM603" s="72"/>
      <c r="AN603" s="72"/>
    </row>
    <row r="604" spans="1:40" x14ac:dyDescent="0.15">
      <c r="A604" s="79"/>
      <c r="B604" s="72"/>
      <c r="C604" s="72"/>
      <c r="D604" s="72"/>
      <c r="E604" s="72"/>
      <c r="F604" s="72"/>
      <c r="G604" s="72"/>
      <c r="H604" s="72"/>
      <c r="I604" s="79"/>
      <c r="J604" s="79"/>
      <c r="K604" s="79"/>
      <c r="L604" s="79"/>
      <c r="M604" s="72"/>
      <c r="N604" s="79"/>
      <c r="O604" s="72"/>
      <c r="P604" s="81"/>
      <c r="Q604" s="72"/>
      <c r="R604" s="72"/>
      <c r="S604" s="72"/>
      <c r="T604" s="72"/>
      <c r="U604" s="72"/>
      <c r="V604" s="72"/>
      <c r="W604" s="79"/>
      <c r="X604" s="79"/>
      <c r="Y604" s="78"/>
      <c r="Z604" s="79"/>
      <c r="AA604" s="72"/>
      <c r="AB604" s="78"/>
      <c r="AC604" s="78"/>
      <c r="AD604" s="72"/>
      <c r="AE604" s="78"/>
      <c r="AF604" s="72"/>
      <c r="AG604" s="72"/>
      <c r="AH604" s="79"/>
      <c r="AI604" s="72"/>
      <c r="AJ604" s="72"/>
      <c r="AK604" s="72"/>
      <c r="AL604" s="72"/>
      <c r="AM604" s="72"/>
      <c r="AN604" s="72"/>
    </row>
    <row r="605" spans="1:40" x14ac:dyDescent="0.15">
      <c r="A605" s="79"/>
      <c r="B605" s="72"/>
      <c r="C605" s="72"/>
      <c r="D605" s="72"/>
      <c r="E605" s="72"/>
      <c r="F605" s="72"/>
      <c r="G605" s="72"/>
      <c r="H605" s="72"/>
      <c r="I605" s="79"/>
      <c r="J605" s="79"/>
      <c r="K605" s="79"/>
      <c r="L605" s="79"/>
      <c r="M605" s="72"/>
      <c r="N605" s="79"/>
      <c r="O605" s="72"/>
      <c r="P605" s="81"/>
      <c r="Q605" s="72"/>
      <c r="R605" s="72"/>
      <c r="S605" s="72"/>
      <c r="T605" s="72"/>
      <c r="U605" s="72"/>
      <c r="V605" s="72"/>
      <c r="W605" s="79"/>
      <c r="X605" s="79"/>
      <c r="Y605" s="78"/>
      <c r="Z605" s="79"/>
      <c r="AA605" s="72"/>
      <c r="AB605" s="78"/>
      <c r="AC605" s="78"/>
      <c r="AD605" s="72"/>
      <c r="AE605" s="78"/>
      <c r="AF605" s="72"/>
      <c r="AG605" s="72"/>
      <c r="AH605" s="79"/>
      <c r="AI605" s="72"/>
      <c r="AJ605" s="72"/>
      <c r="AK605" s="72"/>
      <c r="AL605" s="72"/>
      <c r="AM605" s="72"/>
      <c r="AN605" s="72"/>
    </row>
    <row r="606" spans="1:40" x14ac:dyDescent="0.15">
      <c r="A606" s="79"/>
      <c r="B606" s="72"/>
      <c r="C606" s="72"/>
      <c r="D606" s="72"/>
      <c r="E606" s="72"/>
      <c r="F606" s="72"/>
      <c r="G606" s="72"/>
      <c r="H606" s="72"/>
      <c r="I606" s="79"/>
      <c r="J606" s="79"/>
      <c r="K606" s="79"/>
      <c r="L606" s="79"/>
      <c r="M606" s="72"/>
      <c r="N606" s="79"/>
      <c r="O606" s="72"/>
      <c r="P606" s="81"/>
      <c r="Q606" s="72"/>
      <c r="R606" s="72"/>
      <c r="S606" s="72"/>
      <c r="T606" s="72"/>
      <c r="U606" s="72"/>
      <c r="V606" s="72"/>
      <c r="W606" s="79"/>
      <c r="X606" s="79"/>
      <c r="Y606" s="78"/>
      <c r="Z606" s="79"/>
      <c r="AA606" s="72"/>
      <c r="AB606" s="78"/>
      <c r="AC606" s="78"/>
      <c r="AD606" s="72"/>
      <c r="AE606" s="78"/>
      <c r="AF606" s="72"/>
      <c r="AG606" s="72"/>
      <c r="AH606" s="79"/>
      <c r="AI606" s="72"/>
      <c r="AJ606" s="72"/>
      <c r="AK606" s="72"/>
      <c r="AL606" s="72"/>
      <c r="AM606" s="72"/>
      <c r="AN606" s="72"/>
    </row>
    <row r="607" spans="1:40" x14ac:dyDescent="0.15">
      <c r="A607" s="79"/>
      <c r="B607" s="72"/>
      <c r="C607" s="72"/>
      <c r="D607" s="72"/>
      <c r="E607" s="72"/>
      <c r="F607" s="72"/>
      <c r="G607" s="72"/>
      <c r="H607" s="72"/>
      <c r="I607" s="79"/>
      <c r="J607" s="79"/>
      <c r="K607" s="79"/>
      <c r="L607" s="79"/>
      <c r="M607" s="72"/>
      <c r="N607" s="79"/>
      <c r="O607" s="72"/>
      <c r="P607" s="81"/>
      <c r="Q607" s="72"/>
      <c r="R607" s="72"/>
      <c r="S607" s="72"/>
      <c r="T607" s="72"/>
      <c r="U607" s="72"/>
      <c r="V607" s="72"/>
      <c r="W607" s="79"/>
      <c r="X607" s="79"/>
      <c r="Y607" s="78"/>
      <c r="Z607" s="79"/>
      <c r="AA607" s="72"/>
      <c r="AB607" s="78"/>
      <c r="AC607" s="78"/>
      <c r="AD607" s="72"/>
      <c r="AE607" s="78"/>
      <c r="AF607" s="72"/>
      <c r="AG607" s="72"/>
      <c r="AH607" s="79"/>
      <c r="AI607" s="72"/>
      <c r="AJ607" s="72"/>
      <c r="AK607" s="72"/>
      <c r="AL607" s="72"/>
      <c r="AM607" s="72"/>
      <c r="AN607" s="72"/>
    </row>
    <row r="608" spans="1:40" x14ac:dyDescent="0.15">
      <c r="A608" s="79"/>
      <c r="B608" s="72"/>
      <c r="C608" s="72"/>
      <c r="D608" s="72"/>
      <c r="E608" s="72"/>
      <c r="F608" s="72"/>
      <c r="G608" s="72"/>
      <c r="H608" s="72"/>
      <c r="I608" s="79"/>
      <c r="J608" s="79"/>
      <c r="K608" s="79"/>
      <c r="L608" s="79"/>
      <c r="M608" s="72"/>
      <c r="N608" s="79"/>
      <c r="O608" s="72"/>
      <c r="P608" s="81"/>
      <c r="Q608" s="72"/>
      <c r="R608" s="72"/>
      <c r="S608" s="72"/>
      <c r="T608" s="72"/>
      <c r="U608" s="72"/>
      <c r="V608" s="72"/>
      <c r="W608" s="79"/>
      <c r="X608" s="79"/>
      <c r="Y608" s="78"/>
      <c r="Z608" s="79"/>
      <c r="AA608" s="72"/>
      <c r="AB608" s="78"/>
      <c r="AC608" s="78"/>
      <c r="AD608" s="72"/>
      <c r="AE608" s="78"/>
      <c r="AF608" s="72"/>
      <c r="AG608" s="72"/>
      <c r="AH608" s="79"/>
      <c r="AI608" s="72"/>
      <c r="AJ608" s="72"/>
      <c r="AK608" s="72"/>
      <c r="AL608" s="72"/>
      <c r="AM608" s="72"/>
      <c r="AN608" s="72"/>
    </row>
    <row r="609" spans="1:40" x14ac:dyDescent="0.15">
      <c r="A609" s="79"/>
      <c r="B609" s="72"/>
      <c r="C609" s="72"/>
      <c r="D609" s="72"/>
      <c r="E609" s="72"/>
      <c r="F609" s="72"/>
      <c r="G609" s="72"/>
      <c r="H609" s="72"/>
      <c r="I609" s="79"/>
      <c r="J609" s="79"/>
      <c r="K609" s="79"/>
      <c r="L609" s="79"/>
      <c r="M609" s="72"/>
      <c r="N609" s="79"/>
      <c r="O609" s="72"/>
      <c r="P609" s="81"/>
      <c r="Q609" s="72"/>
      <c r="R609" s="72"/>
      <c r="S609" s="72"/>
      <c r="T609" s="72"/>
      <c r="U609" s="72"/>
      <c r="V609" s="72"/>
      <c r="W609" s="79"/>
      <c r="X609" s="79"/>
      <c r="Y609" s="78"/>
      <c r="Z609" s="79"/>
      <c r="AA609" s="72"/>
      <c r="AB609" s="78"/>
      <c r="AC609" s="78"/>
      <c r="AD609" s="72"/>
      <c r="AE609" s="78"/>
      <c r="AF609" s="72"/>
      <c r="AG609" s="72"/>
      <c r="AH609" s="79"/>
      <c r="AI609" s="72"/>
      <c r="AJ609" s="72"/>
      <c r="AK609" s="72"/>
      <c r="AL609" s="72"/>
      <c r="AM609" s="72"/>
      <c r="AN609" s="72"/>
    </row>
    <row r="610" spans="1:40" x14ac:dyDescent="0.15">
      <c r="A610" s="79"/>
      <c r="B610" s="72"/>
      <c r="C610" s="72"/>
      <c r="D610" s="72"/>
      <c r="E610" s="72"/>
      <c r="F610" s="72"/>
      <c r="G610" s="72"/>
      <c r="H610" s="72"/>
      <c r="I610" s="79"/>
      <c r="J610" s="79"/>
      <c r="K610" s="79"/>
      <c r="L610" s="79"/>
      <c r="M610" s="72"/>
      <c r="N610" s="79"/>
      <c r="O610" s="72"/>
      <c r="P610" s="81"/>
      <c r="Q610" s="72"/>
      <c r="R610" s="72"/>
      <c r="S610" s="72"/>
      <c r="T610" s="72"/>
      <c r="U610" s="72"/>
      <c r="V610" s="72"/>
      <c r="W610" s="79"/>
      <c r="X610" s="79"/>
      <c r="Y610" s="78"/>
      <c r="Z610" s="79"/>
      <c r="AA610" s="72"/>
      <c r="AB610" s="78"/>
      <c r="AC610" s="78"/>
      <c r="AD610" s="72"/>
      <c r="AE610" s="78"/>
      <c r="AF610" s="72"/>
      <c r="AG610" s="72"/>
      <c r="AH610" s="79"/>
      <c r="AI610" s="72"/>
      <c r="AJ610" s="72"/>
      <c r="AK610" s="72"/>
      <c r="AL610" s="72"/>
      <c r="AM610" s="72"/>
      <c r="AN610" s="72"/>
    </row>
    <row r="611" spans="1:40" x14ac:dyDescent="0.15">
      <c r="A611" s="79"/>
      <c r="B611" s="72"/>
      <c r="C611" s="72"/>
      <c r="D611" s="72"/>
      <c r="E611" s="72"/>
      <c r="F611" s="72"/>
      <c r="G611" s="72"/>
      <c r="H611" s="72"/>
      <c r="I611" s="79"/>
      <c r="J611" s="79"/>
      <c r="K611" s="79"/>
      <c r="L611" s="79"/>
      <c r="M611" s="72"/>
      <c r="N611" s="79"/>
      <c r="O611" s="72"/>
      <c r="P611" s="81"/>
      <c r="Q611" s="72"/>
      <c r="R611" s="72"/>
      <c r="S611" s="72"/>
      <c r="T611" s="72"/>
      <c r="U611" s="72"/>
      <c r="V611" s="72"/>
      <c r="W611" s="79"/>
      <c r="X611" s="79"/>
      <c r="Y611" s="78"/>
      <c r="Z611" s="79"/>
      <c r="AA611" s="72"/>
      <c r="AB611" s="78"/>
      <c r="AC611" s="78"/>
      <c r="AD611" s="72"/>
      <c r="AE611" s="78"/>
      <c r="AF611" s="72"/>
      <c r="AG611" s="72"/>
      <c r="AH611" s="79"/>
      <c r="AI611" s="72"/>
      <c r="AJ611" s="72"/>
      <c r="AK611" s="72"/>
      <c r="AL611" s="72"/>
      <c r="AM611" s="72"/>
      <c r="AN611" s="72"/>
    </row>
    <row r="612" spans="1:40" x14ac:dyDescent="0.15">
      <c r="A612" s="79"/>
      <c r="B612" s="72"/>
      <c r="C612" s="72"/>
      <c r="D612" s="72"/>
      <c r="E612" s="72"/>
      <c r="F612" s="72"/>
      <c r="G612" s="72"/>
      <c r="H612" s="72"/>
      <c r="I612" s="79"/>
      <c r="J612" s="79"/>
      <c r="K612" s="79"/>
      <c r="L612" s="79"/>
      <c r="M612" s="72"/>
      <c r="N612" s="79"/>
      <c r="O612" s="72"/>
      <c r="P612" s="81"/>
      <c r="Q612" s="72"/>
      <c r="R612" s="72"/>
      <c r="S612" s="72"/>
      <c r="T612" s="72"/>
      <c r="U612" s="72"/>
      <c r="V612" s="72"/>
      <c r="W612" s="79"/>
      <c r="X612" s="79"/>
      <c r="Y612" s="78"/>
      <c r="Z612" s="79"/>
      <c r="AA612" s="72"/>
      <c r="AB612" s="78"/>
      <c r="AC612" s="78"/>
      <c r="AD612" s="72"/>
      <c r="AE612" s="78"/>
      <c r="AF612" s="72"/>
      <c r="AG612" s="72"/>
      <c r="AH612" s="79"/>
      <c r="AI612" s="72"/>
      <c r="AJ612" s="72"/>
      <c r="AK612" s="72"/>
      <c r="AL612" s="72"/>
      <c r="AM612" s="72"/>
      <c r="AN612" s="72"/>
    </row>
    <row r="613" spans="1:40" x14ac:dyDescent="0.15">
      <c r="A613" s="79"/>
      <c r="B613" s="72"/>
      <c r="C613" s="72"/>
      <c r="D613" s="72"/>
      <c r="E613" s="72"/>
      <c r="F613" s="72"/>
      <c r="G613" s="72"/>
      <c r="H613" s="72"/>
      <c r="I613" s="79"/>
      <c r="J613" s="79"/>
      <c r="K613" s="79"/>
      <c r="L613" s="79"/>
      <c r="M613" s="72"/>
      <c r="N613" s="79"/>
      <c r="O613" s="72"/>
      <c r="P613" s="81"/>
      <c r="Q613" s="72"/>
      <c r="R613" s="72"/>
      <c r="S613" s="72"/>
      <c r="T613" s="72"/>
      <c r="U613" s="72"/>
      <c r="V613" s="72"/>
      <c r="W613" s="79"/>
      <c r="X613" s="79"/>
      <c r="Y613" s="78"/>
      <c r="Z613" s="79"/>
      <c r="AA613" s="72"/>
      <c r="AB613" s="78"/>
      <c r="AC613" s="78"/>
      <c r="AD613" s="72"/>
      <c r="AE613" s="78"/>
      <c r="AF613" s="72"/>
      <c r="AG613" s="72"/>
      <c r="AH613" s="79"/>
      <c r="AI613" s="72"/>
      <c r="AJ613" s="72"/>
      <c r="AK613" s="72"/>
      <c r="AL613" s="72"/>
      <c r="AM613" s="72"/>
      <c r="AN613" s="72"/>
    </row>
    <row r="614" spans="1:40" x14ac:dyDescent="0.15">
      <c r="A614" s="79"/>
      <c r="B614" s="72"/>
      <c r="C614" s="72"/>
      <c r="D614" s="72"/>
      <c r="E614" s="72"/>
      <c r="F614" s="72"/>
      <c r="G614" s="72"/>
      <c r="H614" s="72"/>
      <c r="I614" s="79"/>
      <c r="J614" s="79"/>
      <c r="K614" s="79"/>
      <c r="L614" s="79"/>
      <c r="M614" s="72"/>
      <c r="N614" s="79"/>
      <c r="O614" s="72"/>
      <c r="P614" s="81"/>
      <c r="Q614" s="72"/>
      <c r="R614" s="72"/>
      <c r="S614" s="72"/>
      <c r="T614" s="72"/>
      <c r="U614" s="72"/>
      <c r="V614" s="72"/>
      <c r="W614" s="79"/>
      <c r="X614" s="79"/>
      <c r="Y614" s="78"/>
      <c r="Z614" s="79"/>
      <c r="AA614" s="72"/>
      <c r="AB614" s="78"/>
      <c r="AC614" s="78"/>
      <c r="AD614" s="72"/>
      <c r="AE614" s="78"/>
      <c r="AF614" s="72"/>
      <c r="AG614" s="72"/>
      <c r="AH614" s="79"/>
      <c r="AI614" s="72"/>
      <c r="AJ614" s="72"/>
      <c r="AK614" s="72"/>
      <c r="AL614" s="72"/>
      <c r="AM614" s="72"/>
      <c r="AN614" s="72"/>
    </row>
    <row r="615" spans="1:40" x14ac:dyDescent="0.15">
      <c r="A615" s="79"/>
      <c r="B615" s="72"/>
      <c r="C615" s="72"/>
      <c r="D615" s="72"/>
      <c r="E615" s="72"/>
      <c r="F615" s="72"/>
      <c r="G615" s="72"/>
      <c r="H615" s="72"/>
      <c r="I615" s="79"/>
      <c r="J615" s="79"/>
      <c r="K615" s="79"/>
      <c r="L615" s="79"/>
      <c r="M615" s="72"/>
      <c r="N615" s="79"/>
      <c r="O615" s="72"/>
      <c r="P615" s="81"/>
      <c r="Q615" s="72"/>
      <c r="R615" s="72"/>
      <c r="S615" s="72"/>
      <c r="T615" s="72"/>
      <c r="U615" s="72"/>
      <c r="V615" s="72"/>
      <c r="W615" s="79"/>
      <c r="X615" s="79"/>
      <c r="Y615" s="78"/>
      <c r="Z615" s="79"/>
      <c r="AA615" s="72"/>
      <c r="AB615" s="78"/>
      <c r="AC615" s="78"/>
      <c r="AD615" s="72"/>
      <c r="AE615" s="78"/>
      <c r="AF615" s="72"/>
      <c r="AG615" s="72"/>
      <c r="AH615" s="79"/>
      <c r="AI615" s="72"/>
      <c r="AJ615" s="72"/>
      <c r="AK615" s="72"/>
      <c r="AL615" s="72"/>
      <c r="AM615" s="72"/>
      <c r="AN615" s="72"/>
    </row>
    <row r="616" spans="1:40" x14ac:dyDescent="0.15">
      <c r="A616" s="79"/>
      <c r="B616" s="72"/>
      <c r="C616" s="72"/>
      <c r="D616" s="72"/>
      <c r="E616" s="72"/>
      <c r="F616" s="72"/>
      <c r="G616" s="72"/>
      <c r="H616" s="72"/>
      <c r="I616" s="79"/>
      <c r="J616" s="79"/>
      <c r="K616" s="79"/>
      <c r="L616" s="79"/>
      <c r="M616" s="72"/>
      <c r="N616" s="79"/>
      <c r="O616" s="72"/>
      <c r="P616" s="81"/>
      <c r="Q616" s="72"/>
      <c r="R616" s="72"/>
      <c r="S616" s="72"/>
      <c r="T616" s="72"/>
      <c r="U616" s="72"/>
      <c r="V616" s="72"/>
      <c r="W616" s="79"/>
      <c r="X616" s="79"/>
      <c r="Y616" s="78"/>
      <c r="Z616" s="79"/>
      <c r="AA616" s="72"/>
      <c r="AB616" s="78"/>
      <c r="AC616" s="78"/>
      <c r="AD616" s="72"/>
      <c r="AE616" s="78"/>
      <c r="AF616" s="72"/>
      <c r="AG616" s="72"/>
      <c r="AH616" s="79"/>
      <c r="AI616" s="72"/>
      <c r="AJ616" s="72"/>
      <c r="AK616" s="72"/>
      <c r="AL616" s="72"/>
      <c r="AM616" s="72"/>
      <c r="AN616" s="72"/>
    </row>
    <row r="617" spans="1:40" x14ac:dyDescent="0.15">
      <c r="A617" s="79"/>
      <c r="B617" s="72"/>
      <c r="C617" s="72"/>
      <c r="D617" s="72"/>
      <c r="E617" s="72"/>
      <c r="F617" s="72"/>
      <c r="G617" s="72"/>
      <c r="H617" s="72"/>
      <c r="I617" s="79"/>
      <c r="J617" s="79"/>
      <c r="K617" s="79"/>
      <c r="L617" s="79"/>
      <c r="M617" s="72"/>
      <c r="N617" s="79"/>
      <c r="O617" s="72"/>
      <c r="P617" s="81"/>
      <c r="Q617" s="72"/>
      <c r="R617" s="72"/>
      <c r="S617" s="72"/>
      <c r="T617" s="72"/>
      <c r="U617" s="72"/>
      <c r="V617" s="72"/>
      <c r="W617" s="79"/>
      <c r="X617" s="79"/>
      <c r="Y617" s="78"/>
      <c r="Z617" s="79"/>
      <c r="AA617" s="72"/>
      <c r="AB617" s="78"/>
      <c r="AC617" s="78"/>
      <c r="AD617" s="72"/>
      <c r="AE617" s="78"/>
      <c r="AF617" s="72"/>
      <c r="AG617" s="72"/>
      <c r="AH617" s="79"/>
      <c r="AI617" s="72"/>
      <c r="AJ617" s="72"/>
      <c r="AK617" s="72"/>
      <c r="AL617" s="72"/>
      <c r="AM617" s="72"/>
      <c r="AN617" s="72"/>
    </row>
    <row r="618" spans="1:40" x14ac:dyDescent="0.15">
      <c r="A618" s="79"/>
      <c r="B618" s="72"/>
      <c r="C618" s="72"/>
      <c r="D618" s="72"/>
      <c r="E618" s="72"/>
      <c r="F618" s="72"/>
      <c r="G618" s="72"/>
      <c r="H618" s="72"/>
      <c r="I618" s="79"/>
      <c r="J618" s="79"/>
      <c r="K618" s="79"/>
      <c r="L618" s="79"/>
      <c r="M618" s="72"/>
      <c r="N618" s="79"/>
      <c r="O618" s="72"/>
      <c r="P618" s="81"/>
      <c r="Q618" s="72"/>
      <c r="R618" s="72"/>
      <c r="S618" s="72"/>
      <c r="T618" s="72"/>
      <c r="U618" s="72"/>
      <c r="V618" s="72"/>
      <c r="W618" s="79"/>
      <c r="X618" s="79"/>
      <c r="Y618" s="78"/>
      <c r="Z618" s="79"/>
      <c r="AA618" s="72"/>
      <c r="AB618" s="78"/>
      <c r="AC618" s="78"/>
      <c r="AD618" s="72"/>
      <c r="AE618" s="78"/>
      <c r="AF618" s="72"/>
      <c r="AG618" s="72"/>
      <c r="AH618" s="79"/>
      <c r="AI618" s="72"/>
      <c r="AJ618" s="72"/>
      <c r="AK618" s="72"/>
      <c r="AL618" s="72"/>
      <c r="AM618" s="72"/>
      <c r="AN618" s="72"/>
    </row>
    <row r="619" spans="1:40" x14ac:dyDescent="0.15">
      <c r="A619" s="79"/>
      <c r="B619" s="72"/>
      <c r="C619" s="72"/>
      <c r="D619" s="72"/>
      <c r="E619" s="72"/>
      <c r="F619" s="72"/>
      <c r="G619" s="72"/>
      <c r="H619" s="72"/>
      <c r="I619" s="79"/>
      <c r="J619" s="79"/>
      <c r="K619" s="79"/>
      <c r="L619" s="79"/>
      <c r="M619" s="72"/>
      <c r="N619" s="79"/>
      <c r="O619" s="72"/>
      <c r="P619" s="81"/>
      <c r="Q619" s="72"/>
      <c r="R619" s="72"/>
      <c r="S619" s="72"/>
      <c r="T619" s="72"/>
      <c r="U619" s="72"/>
      <c r="V619" s="72"/>
      <c r="W619" s="79"/>
      <c r="X619" s="79"/>
      <c r="Y619" s="78"/>
      <c r="Z619" s="79"/>
      <c r="AA619" s="72"/>
      <c r="AB619" s="78"/>
      <c r="AC619" s="78"/>
      <c r="AD619" s="72"/>
      <c r="AE619" s="78"/>
      <c r="AF619" s="72"/>
      <c r="AG619" s="72"/>
      <c r="AH619" s="79"/>
      <c r="AI619" s="72"/>
      <c r="AJ619" s="72"/>
      <c r="AK619" s="72"/>
      <c r="AL619" s="72"/>
      <c r="AM619" s="72"/>
      <c r="AN619" s="72"/>
    </row>
    <row r="620" spans="1:40" x14ac:dyDescent="0.15">
      <c r="A620" s="79"/>
      <c r="B620" s="72"/>
      <c r="C620" s="72"/>
      <c r="D620" s="72"/>
      <c r="E620" s="72"/>
      <c r="F620" s="72"/>
      <c r="G620" s="72"/>
      <c r="H620" s="72"/>
      <c r="I620" s="79"/>
      <c r="J620" s="79"/>
      <c r="K620" s="79"/>
      <c r="L620" s="79"/>
      <c r="M620" s="72"/>
      <c r="N620" s="79"/>
      <c r="O620" s="72"/>
      <c r="P620" s="81"/>
      <c r="Q620" s="72"/>
      <c r="R620" s="72"/>
      <c r="S620" s="72"/>
      <c r="T620" s="72"/>
      <c r="U620" s="72"/>
      <c r="V620" s="72"/>
      <c r="W620" s="79"/>
      <c r="X620" s="79"/>
      <c r="Y620" s="78"/>
      <c r="Z620" s="79"/>
      <c r="AA620" s="72"/>
      <c r="AB620" s="78"/>
      <c r="AC620" s="78"/>
      <c r="AD620" s="72"/>
      <c r="AE620" s="78"/>
      <c r="AF620" s="72"/>
      <c r="AG620" s="72"/>
      <c r="AH620" s="79"/>
      <c r="AI620" s="72"/>
      <c r="AJ620" s="72"/>
      <c r="AK620" s="72"/>
      <c r="AL620" s="72"/>
      <c r="AM620" s="72"/>
      <c r="AN620" s="72"/>
    </row>
    <row r="621" spans="1:40" x14ac:dyDescent="0.15">
      <c r="A621" s="79"/>
      <c r="B621" s="72"/>
      <c r="C621" s="72"/>
      <c r="D621" s="72"/>
      <c r="E621" s="72"/>
      <c r="F621" s="72"/>
      <c r="G621" s="72"/>
      <c r="H621" s="72"/>
      <c r="I621" s="79"/>
      <c r="J621" s="79"/>
      <c r="K621" s="79"/>
      <c r="L621" s="72"/>
      <c r="M621" s="79"/>
      <c r="N621" s="79"/>
      <c r="O621" s="72"/>
      <c r="P621" s="81"/>
      <c r="Q621" s="72"/>
      <c r="R621" s="72"/>
      <c r="S621" s="72"/>
      <c r="T621" s="72"/>
      <c r="U621" s="72"/>
      <c r="V621" s="72"/>
      <c r="W621" s="72"/>
      <c r="X621" s="78"/>
      <c r="Y621" s="78"/>
      <c r="Z621" s="78"/>
      <c r="AA621" s="72"/>
      <c r="AB621" s="78"/>
      <c r="AC621" s="78"/>
      <c r="AD621" s="72"/>
      <c r="AE621" s="78"/>
      <c r="AF621" s="72"/>
      <c r="AG621" s="72"/>
      <c r="AH621" s="78"/>
      <c r="AI621" s="72"/>
      <c r="AJ621" s="72"/>
      <c r="AK621" s="72"/>
      <c r="AL621" s="72"/>
      <c r="AM621" s="72"/>
      <c r="AN621" s="79"/>
    </row>
    <row r="622" spans="1:40" x14ac:dyDescent="0.15">
      <c r="A622" s="79"/>
      <c r="B622" s="72"/>
      <c r="C622" s="72"/>
      <c r="D622" s="72"/>
      <c r="E622" s="72"/>
      <c r="F622" s="72"/>
      <c r="G622" s="72"/>
      <c r="H622" s="72"/>
      <c r="I622" s="79"/>
      <c r="J622" s="79"/>
      <c r="K622" s="79"/>
      <c r="L622" s="72"/>
      <c r="M622" s="79"/>
      <c r="N622" s="79"/>
      <c r="O622" s="72"/>
      <c r="P622" s="81"/>
      <c r="Q622" s="72"/>
      <c r="R622" s="72"/>
      <c r="S622" s="72"/>
      <c r="T622" s="72"/>
      <c r="U622" s="72"/>
      <c r="V622" s="72"/>
      <c r="W622" s="72"/>
      <c r="X622" s="78"/>
      <c r="Y622" s="78"/>
      <c r="Z622" s="78"/>
      <c r="AA622" s="72"/>
      <c r="AB622" s="78"/>
      <c r="AC622" s="78"/>
      <c r="AD622" s="72"/>
      <c r="AE622" s="78"/>
      <c r="AF622" s="72"/>
      <c r="AG622" s="72"/>
      <c r="AH622" s="78"/>
      <c r="AI622" s="72"/>
      <c r="AJ622" s="72"/>
      <c r="AK622" s="72"/>
      <c r="AL622" s="72"/>
      <c r="AM622" s="72"/>
      <c r="AN622" s="79"/>
    </row>
    <row r="623" spans="1:40" x14ac:dyDescent="0.15">
      <c r="A623" s="79"/>
      <c r="B623" s="72"/>
      <c r="C623" s="72"/>
      <c r="D623" s="72"/>
      <c r="E623" s="72"/>
      <c r="F623" s="72"/>
      <c r="G623" s="72"/>
      <c r="H623" s="72"/>
      <c r="I623" s="79"/>
      <c r="J623" s="79"/>
      <c r="K623" s="79"/>
      <c r="L623" s="72"/>
      <c r="M623" s="79"/>
      <c r="N623" s="79"/>
      <c r="O623" s="72"/>
      <c r="P623" s="81"/>
      <c r="Q623" s="72"/>
      <c r="R623" s="72"/>
      <c r="S623" s="72"/>
      <c r="T623" s="72"/>
      <c r="U623" s="72"/>
      <c r="V623" s="72"/>
      <c r="W623" s="72"/>
      <c r="X623" s="78"/>
      <c r="Y623" s="78"/>
      <c r="Z623" s="78"/>
      <c r="AA623" s="72"/>
      <c r="AB623" s="78"/>
      <c r="AC623" s="78"/>
      <c r="AD623" s="72"/>
      <c r="AE623" s="78"/>
      <c r="AF623" s="72"/>
      <c r="AG623" s="72"/>
      <c r="AH623" s="78"/>
      <c r="AI623" s="72"/>
      <c r="AJ623" s="72"/>
      <c r="AK623" s="72"/>
      <c r="AL623" s="72"/>
      <c r="AM623" s="72"/>
      <c r="AN623" s="79"/>
    </row>
    <row r="624" spans="1:40" x14ac:dyDescent="0.15">
      <c r="A624" s="79"/>
      <c r="B624" s="72"/>
      <c r="C624" s="72"/>
      <c r="D624" s="72"/>
      <c r="E624" s="72"/>
      <c r="F624" s="72"/>
      <c r="G624" s="72"/>
      <c r="H624" s="72"/>
      <c r="I624" s="79"/>
      <c r="J624" s="79"/>
      <c r="K624" s="79"/>
      <c r="L624" s="72"/>
      <c r="M624" s="79"/>
      <c r="N624" s="79"/>
      <c r="O624" s="72"/>
      <c r="P624" s="81"/>
      <c r="Q624" s="72"/>
      <c r="R624" s="72"/>
      <c r="S624" s="72"/>
      <c r="T624" s="72"/>
      <c r="U624" s="72"/>
      <c r="V624" s="72"/>
      <c r="W624" s="72"/>
      <c r="X624" s="78"/>
      <c r="Y624" s="78"/>
      <c r="Z624" s="78"/>
      <c r="AA624" s="72"/>
      <c r="AB624" s="78"/>
      <c r="AC624" s="78"/>
      <c r="AD624" s="72"/>
      <c r="AE624" s="78"/>
      <c r="AF624" s="72"/>
      <c r="AG624" s="72"/>
      <c r="AH624" s="78"/>
      <c r="AI624" s="72"/>
      <c r="AJ624" s="72"/>
      <c r="AK624" s="72"/>
      <c r="AL624" s="72"/>
      <c r="AM624" s="72"/>
      <c r="AN624" s="79"/>
    </row>
    <row r="625" spans="1:40" x14ac:dyDescent="0.15">
      <c r="A625" s="79"/>
      <c r="B625" s="72"/>
      <c r="C625" s="72"/>
      <c r="D625" s="72"/>
      <c r="E625" s="72"/>
      <c r="F625" s="72"/>
      <c r="G625" s="72"/>
      <c r="H625" s="72"/>
      <c r="I625" s="79"/>
      <c r="J625" s="79"/>
      <c r="K625" s="79"/>
      <c r="L625" s="72"/>
      <c r="M625" s="79"/>
      <c r="N625" s="79"/>
      <c r="O625" s="72"/>
      <c r="P625" s="81"/>
      <c r="Q625" s="72"/>
      <c r="R625" s="72"/>
      <c r="S625" s="72"/>
      <c r="T625" s="72"/>
      <c r="U625" s="72"/>
      <c r="V625" s="72"/>
      <c r="W625" s="72"/>
      <c r="X625" s="78"/>
      <c r="Y625" s="78"/>
      <c r="Z625" s="78"/>
      <c r="AA625" s="72"/>
      <c r="AB625" s="78"/>
      <c r="AC625" s="78"/>
      <c r="AD625" s="72"/>
      <c r="AE625" s="78"/>
      <c r="AF625" s="72"/>
      <c r="AG625" s="72"/>
      <c r="AH625" s="78"/>
      <c r="AI625" s="72"/>
      <c r="AJ625" s="72"/>
      <c r="AK625" s="72"/>
      <c r="AL625" s="72"/>
      <c r="AM625" s="72"/>
      <c r="AN625" s="79"/>
    </row>
    <row r="626" spans="1:40" x14ac:dyDescent="0.15">
      <c r="A626" s="79"/>
      <c r="B626" s="72"/>
      <c r="C626" s="72"/>
      <c r="D626" s="72"/>
      <c r="E626" s="72"/>
      <c r="F626" s="72"/>
      <c r="G626" s="72"/>
      <c r="H626" s="72"/>
      <c r="I626" s="79"/>
      <c r="J626" s="79"/>
      <c r="K626" s="79"/>
      <c r="L626" s="72"/>
      <c r="M626" s="79"/>
      <c r="N626" s="79"/>
      <c r="O626" s="72"/>
      <c r="P626" s="81"/>
      <c r="Q626" s="72"/>
      <c r="R626" s="72"/>
      <c r="S626" s="72"/>
      <c r="T626" s="72"/>
      <c r="U626" s="72"/>
      <c r="V626" s="72"/>
      <c r="W626" s="72"/>
      <c r="X626" s="78"/>
      <c r="Y626" s="78"/>
      <c r="Z626" s="78"/>
      <c r="AA626" s="72"/>
      <c r="AB626" s="78"/>
      <c r="AC626" s="78"/>
      <c r="AD626" s="72"/>
      <c r="AE626" s="78"/>
      <c r="AF626" s="72"/>
      <c r="AG626" s="72"/>
      <c r="AH626" s="78"/>
      <c r="AI626" s="72"/>
      <c r="AJ626" s="72"/>
      <c r="AK626" s="72"/>
      <c r="AL626" s="72"/>
      <c r="AM626" s="72"/>
      <c r="AN626" s="79"/>
    </row>
    <row r="627" spans="1:40" x14ac:dyDescent="0.15">
      <c r="A627" s="79"/>
      <c r="B627" s="72"/>
      <c r="C627" s="72"/>
      <c r="D627" s="72"/>
      <c r="E627" s="72"/>
      <c r="F627" s="72"/>
      <c r="G627" s="72"/>
      <c r="H627" s="72"/>
      <c r="I627" s="79"/>
      <c r="J627" s="79"/>
      <c r="K627" s="79"/>
      <c r="L627" s="72"/>
      <c r="M627" s="79"/>
      <c r="N627" s="79"/>
      <c r="O627" s="72"/>
      <c r="P627" s="81"/>
      <c r="Q627" s="72"/>
      <c r="R627" s="72"/>
      <c r="S627" s="72"/>
      <c r="T627" s="72"/>
      <c r="U627" s="72"/>
      <c r="V627" s="72"/>
      <c r="W627" s="72"/>
      <c r="X627" s="78"/>
      <c r="Y627" s="78"/>
      <c r="Z627" s="78"/>
      <c r="AA627" s="72"/>
      <c r="AB627" s="78"/>
      <c r="AC627" s="78"/>
      <c r="AD627" s="72"/>
      <c r="AE627" s="78"/>
      <c r="AF627" s="72"/>
      <c r="AG627" s="72"/>
      <c r="AH627" s="78"/>
      <c r="AI627" s="72"/>
      <c r="AJ627" s="72"/>
      <c r="AK627" s="72"/>
      <c r="AL627" s="72"/>
      <c r="AM627" s="72"/>
      <c r="AN627" s="79"/>
    </row>
    <row r="628" spans="1:40" x14ac:dyDescent="0.15">
      <c r="A628" s="79"/>
      <c r="B628" s="72"/>
      <c r="C628" s="72"/>
      <c r="D628" s="72"/>
      <c r="E628" s="72"/>
      <c r="F628" s="72"/>
      <c r="G628" s="72"/>
      <c r="H628" s="72"/>
      <c r="I628" s="79"/>
      <c r="J628" s="79"/>
      <c r="K628" s="79"/>
      <c r="L628" s="72"/>
      <c r="M628" s="79"/>
      <c r="N628" s="79"/>
      <c r="O628" s="72"/>
      <c r="P628" s="81"/>
      <c r="Q628" s="72"/>
      <c r="R628" s="72"/>
      <c r="S628" s="72"/>
      <c r="T628" s="72"/>
      <c r="U628" s="72"/>
      <c r="V628" s="72"/>
      <c r="W628" s="72"/>
      <c r="X628" s="78"/>
      <c r="Y628" s="78"/>
      <c r="Z628" s="78"/>
      <c r="AA628" s="72"/>
      <c r="AB628" s="78"/>
      <c r="AC628" s="78"/>
      <c r="AD628" s="72"/>
      <c r="AE628" s="78"/>
      <c r="AF628" s="72"/>
      <c r="AG628" s="72"/>
      <c r="AH628" s="78"/>
      <c r="AI628" s="72"/>
      <c r="AJ628" s="72"/>
      <c r="AK628" s="72"/>
      <c r="AL628" s="72"/>
      <c r="AM628" s="72"/>
      <c r="AN628" s="79"/>
    </row>
    <row r="629" spans="1:40" x14ac:dyDescent="0.15">
      <c r="A629" s="79"/>
      <c r="B629" s="72"/>
      <c r="C629" s="72"/>
      <c r="D629" s="72"/>
      <c r="E629" s="72"/>
      <c r="F629" s="72"/>
      <c r="G629" s="72"/>
      <c r="H629" s="72"/>
      <c r="I629" s="79"/>
      <c r="J629" s="79"/>
      <c r="K629" s="79"/>
      <c r="L629" s="72"/>
      <c r="M629" s="79"/>
      <c r="N629" s="79"/>
      <c r="O629" s="72"/>
      <c r="P629" s="81"/>
      <c r="Q629" s="72"/>
      <c r="R629" s="72"/>
      <c r="S629" s="72"/>
      <c r="T629" s="72"/>
      <c r="U629" s="72"/>
      <c r="V629" s="72"/>
      <c r="W629" s="72"/>
      <c r="X629" s="78"/>
      <c r="Y629" s="78"/>
      <c r="Z629" s="78"/>
      <c r="AA629" s="72"/>
      <c r="AB629" s="78"/>
      <c r="AC629" s="78"/>
      <c r="AD629" s="72"/>
      <c r="AE629" s="78"/>
      <c r="AF629" s="72"/>
      <c r="AG629" s="72"/>
      <c r="AH629" s="78"/>
      <c r="AI629" s="72"/>
      <c r="AJ629" s="72"/>
      <c r="AK629" s="72"/>
      <c r="AL629" s="72"/>
      <c r="AM629" s="72"/>
      <c r="AN629" s="79"/>
    </row>
    <row r="630" spans="1:40" x14ac:dyDescent="0.15">
      <c r="A630" s="79"/>
      <c r="B630" s="72"/>
      <c r="C630" s="72"/>
      <c r="D630" s="72"/>
      <c r="E630" s="72"/>
      <c r="F630" s="72"/>
      <c r="G630" s="72"/>
      <c r="H630" s="72"/>
      <c r="I630" s="79"/>
      <c r="J630" s="79"/>
      <c r="K630" s="79"/>
      <c r="L630" s="79"/>
      <c r="M630" s="72"/>
      <c r="N630" s="79"/>
      <c r="O630" s="72"/>
      <c r="P630" s="81"/>
      <c r="Q630" s="72"/>
      <c r="R630" s="72"/>
      <c r="S630" s="72"/>
      <c r="T630" s="72"/>
      <c r="U630" s="72"/>
      <c r="V630" s="72"/>
      <c r="W630" s="72"/>
      <c r="X630" s="78"/>
      <c r="Y630" s="78"/>
      <c r="Z630" s="78"/>
      <c r="AA630" s="78"/>
      <c r="AB630" s="78"/>
      <c r="AC630" s="78"/>
      <c r="AD630" s="78"/>
      <c r="AE630" s="78"/>
      <c r="AF630" s="78"/>
      <c r="AG630" s="78"/>
      <c r="AH630" s="78"/>
      <c r="AI630" s="72"/>
      <c r="AJ630" s="72"/>
      <c r="AK630" s="72"/>
      <c r="AL630" s="72"/>
      <c r="AM630" s="72"/>
      <c r="AN630" s="72"/>
    </row>
    <row r="631" spans="1:40" x14ac:dyDescent="0.15">
      <c r="A631" s="79"/>
      <c r="B631" s="72"/>
      <c r="C631" s="72"/>
      <c r="D631" s="72"/>
      <c r="E631" s="72"/>
      <c r="F631" s="72"/>
      <c r="G631" s="72"/>
      <c r="H631" s="72"/>
      <c r="I631" s="79"/>
      <c r="J631" s="79"/>
      <c r="K631" s="79"/>
      <c r="L631" s="79"/>
      <c r="M631" s="72"/>
      <c r="N631" s="79"/>
      <c r="O631" s="72"/>
      <c r="P631" s="81"/>
      <c r="Q631" s="72"/>
      <c r="R631" s="72"/>
      <c r="S631" s="72"/>
      <c r="T631" s="72"/>
      <c r="U631" s="72"/>
      <c r="V631" s="72"/>
      <c r="W631" s="72"/>
      <c r="X631" s="78"/>
      <c r="Y631" s="78"/>
      <c r="Z631" s="78"/>
      <c r="AA631" s="72"/>
      <c r="AB631" s="78"/>
      <c r="AC631" s="78"/>
      <c r="AD631" s="72"/>
      <c r="AE631" s="78"/>
      <c r="AF631" s="72"/>
      <c r="AG631" s="72"/>
      <c r="AH631" s="78"/>
      <c r="AI631" s="72"/>
      <c r="AJ631" s="72"/>
      <c r="AK631" s="72"/>
      <c r="AL631" s="72"/>
      <c r="AM631" s="72"/>
      <c r="AN631" s="72"/>
    </row>
    <row r="632" spans="1:40" x14ac:dyDescent="0.15">
      <c r="A632" s="79"/>
      <c r="B632" s="72"/>
      <c r="C632" s="72"/>
      <c r="D632" s="72"/>
      <c r="E632" s="72"/>
      <c r="F632" s="72"/>
      <c r="G632" s="72"/>
      <c r="H632" s="72"/>
      <c r="I632" s="79"/>
      <c r="J632" s="79"/>
      <c r="K632" s="79"/>
      <c r="L632" s="79"/>
      <c r="M632" s="72"/>
      <c r="N632" s="79"/>
      <c r="O632" s="72"/>
      <c r="P632" s="81"/>
      <c r="Q632" s="72"/>
      <c r="R632" s="72"/>
      <c r="S632" s="72"/>
      <c r="T632" s="72"/>
      <c r="U632" s="72"/>
      <c r="V632" s="72"/>
      <c r="W632" s="72"/>
      <c r="X632" s="78"/>
      <c r="Y632" s="78"/>
      <c r="Z632" s="78"/>
      <c r="AA632" s="78"/>
      <c r="AB632" s="78"/>
      <c r="AC632" s="78"/>
      <c r="AD632" s="78"/>
      <c r="AE632" s="78"/>
      <c r="AF632" s="78"/>
      <c r="AG632" s="78"/>
      <c r="AH632" s="78"/>
      <c r="AI632" s="72"/>
      <c r="AJ632" s="72"/>
      <c r="AK632" s="72"/>
      <c r="AL632" s="72"/>
      <c r="AM632" s="72"/>
      <c r="AN632" s="72"/>
    </row>
    <row r="633" spans="1:40" x14ac:dyDescent="0.15">
      <c r="A633" s="79"/>
      <c r="B633" s="72"/>
      <c r="C633" s="72"/>
      <c r="D633" s="72"/>
      <c r="E633" s="72"/>
      <c r="F633" s="72"/>
      <c r="G633" s="72"/>
      <c r="H633" s="72"/>
      <c r="I633" s="79"/>
      <c r="J633" s="79"/>
      <c r="K633" s="79"/>
      <c r="L633" s="79"/>
      <c r="M633" s="72"/>
      <c r="N633" s="79"/>
      <c r="O633" s="72"/>
      <c r="P633" s="81"/>
      <c r="Q633" s="72"/>
      <c r="R633" s="72"/>
      <c r="S633" s="72"/>
      <c r="T633" s="72"/>
      <c r="U633" s="72"/>
      <c r="V633" s="72"/>
      <c r="W633" s="72"/>
      <c r="X633" s="78"/>
      <c r="Y633" s="78"/>
      <c r="Z633" s="78"/>
      <c r="AA633" s="72"/>
      <c r="AB633" s="78"/>
      <c r="AC633" s="78"/>
      <c r="AD633" s="72"/>
      <c r="AE633" s="78"/>
      <c r="AF633" s="72"/>
      <c r="AG633" s="72"/>
      <c r="AH633" s="78"/>
      <c r="AI633" s="72"/>
      <c r="AJ633" s="72"/>
      <c r="AK633" s="72"/>
      <c r="AL633" s="72"/>
      <c r="AM633" s="72"/>
      <c r="AN633" s="72"/>
    </row>
    <row r="634" spans="1:40" x14ac:dyDescent="0.15">
      <c r="A634" s="79"/>
      <c r="B634" s="72"/>
      <c r="C634" s="72"/>
      <c r="D634" s="72"/>
      <c r="E634" s="72"/>
      <c r="F634" s="72"/>
      <c r="G634" s="72"/>
      <c r="H634" s="72"/>
      <c r="I634" s="79"/>
      <c r="J634" s="79"/>
      <c r="K634" s="79"/>
      <c r="L634" s="79"/>
      <c r="M634" s="72"/>
      <c r="N634" s="79"/>
      <c r="O634" s="72"/>
      <c r="P634" s="81"/>
      <c r="Q634" s="72"/>
      <c r="R634" s="72"/>
      <c r="S634" s="72"/>
      <c r="T634" s="72"/>
      <c r="U634" s="72"/>
      <c r="V634" s="72"/>
      <c r="W634" s="72"/>
      <c r="X634" s="78"/>
      <c r="Y634" s="78"/>
      <c r="Z634" s="78"/>
      <c r="AA634" s="78"/>
      <c r="AB634" s="78"/>
      <c r="AC634" s="78"/>
      <c r="AD634" s="78"/>
      <c r="AE634" s="78"/>
      <c r="AF634" s="78"/>
      <c r="AG634" s="78"/>
      <c r="AH634" s="78"/>
      <c r="AI634" s="72"/>
      <c r="AJ634" s="72"/>
      <c r="AK634" s="72"/>
      <c r="AL634" s="72"/>
      <c r="AM634" s="72"/>
      <c r="AN634" s="72"/>
    </row>
    <row r="635" spans="1:40" x14ac:dyDescent="0.15">
      <c r="A635" s="79"/>
      <c r="B635" s="72"/>
      <c r="C635" s="72"/>
      <c r="D635" s="72"/>
      <c r="E635" s="72"/>
      <c r="F635" s="72"/>
      <c r="G635" s="72"/>
      <c r="H635" s="72"/>
      <c r="I635" s="79"/>
      <c r="J635" s="79"/>
      <c r="K635" s="79"/>
      <c r="L635" s="79"/>
      <c r="M635" s="72"/>
      <c r="N635" s="79"/>
      <c r="O635" s="72"/>
      <c r="P635" s="81"/>
      <c r="Q635" s="72"/>
      <c r="R635" s="72"/>
      <c r="S635" s="72"/>
      <c r="T635" s="72"/>
      <c r="U635" s="72"/>
      <c r="V635" s="72"/>
      <c r="W635" s="72"/>
      <c r="X635" s="78"/>
      <c r="Y635" s="78"/>
      <c r="Z635" s="78"/>
      <c r="AA635" s="72"/>
      <c r="AB635" s="78"/>
      <c r="AC635" s="78"/>
      <c r="AD635" s="72"/>
      <c r="AE635" s="78"/>
      <c r="AF635" s="72"/>
      <c r="AG635" s="72"/>
      <c r="AH635" s="78"/>
      <c r="AI635" s="72"/>
      <c r="AJ635" s="72"/>
      <c r="AK635" s="72"/>
      <c r="AL635" s="72"/>
      <c r="AM635" s="72"/>
      <c r="AN635" s="72"/>
    </row>
    <row r="636" spans="1:40" x14ac:dyDescent="0.15">
      <c r="A636" s="79"/>
      <c r="B636" s="72"/>
      <c r="C636" s="72"/>
      <c r="D636" s="72"/>
      <c r="E636" s="72"/>
      <c r="F636" s="72"/>
      <c r="G636" s="72"/>
      <c r="H636" s="72"/>
      <c r="I636" s="79"/>
      <c r="J636" s="79"/>
      <c r="K636" s="79"/>
      <c r="L636" s="79"/>
      <c r="M636" s="72"/>
      <c r="N636" s="79"/>
      <c r="O636" s="72"/>
      <c r="P636" s="81"/>
      <c r="Q636" s="72"/>
      <c r="R636" s="72"/>
      <c r="S636" s="72"/>
      <c r="T636" s="72"/>
      <c r="U636" s="72"/>
      <c r="V636" s="72"/>
      <c r="W636" s="79"/>
      <c r="X636" s="79"/>
      <c r="Y636" s="78"/>
      <c r="Z636" s="79"/>
      <c r="AA636" s="72"/>
      <c r="AB636" s="78"/>
      <c r="AC636" s="78"/>
      <c r="AD636" s="72"/>
      <c r="AE636" s="78"/>
      <c r="AF636" s="72"/>
      <c r="AG636" s="72"/>
      <c r="AH636" s="79"/>
      <c r="AI636" s="72"/>
      <c r="AJ636" s="72"/>
      <c r="AK636" s="72"/>
      <c r="AL636" s="72"/>
      <c r="AM636" s="72"/>
      <c r="AN636" s="72"/>
    </row>
    <row r="637" spans="1:40" x14ac:dyDescent="0.15">
      <c r="A637" s="79"/>
      <c r="B637" s="72"/>
      <c r="C637" s="72"/>
      <c r="D637" s="72"/>
      <c r="E637" s="72"/>
      <c r="F637" s="72"/>
      <c r="G637" s="72"/>
      <c r="H637" s="72"/>
      <c r="I637" s="79"/>
      <c r="J637" s="79"/>
      <c r="K637" s="79"/>
      <c r="L637" s="79"/>
      <c r="M637" s="72"/>
      <c r="N637" s="79"/>
      <c r="O637" s="72"/>
      <c r="P637" s="81"/>
      <c r="Q637" s="72"/>
      <c r="R637" s="72"/>
      <c r="S637" s="72"/>
      <c r="T637" s="72"/>
      <c r="U637" s="72"/>
      <c r="V637" s="72"/>
      <c r="W637" s="79"/>
      <c r="X637" s="79"/>
      <c r="Y637" s="78"/>
      <c r="Z637" s="79"/>
      <c r="AA637" s="72"/>
      <c r="AB637" s="78"/>
      <c r="AC637" s="78"/>
      <c r="AD637" s="72"/>
      <c r="AE637" s="78"/>
      <c r="AF637" s="72"/>
      <c r="AG637" s="72"/>
      <c r="AH637" s="79"/>
      <c r="AI637" s="72"/>
      <c r="AJ637" s="72"/>
      <c r="AK637" s="72"/>
      <c r="AL637" s="72"/>
      <c r="AM637" s="72"/>
      <c r="AN637" s="72"/>
    </row>
    <row r="638" spans="1:40" x14ac:dyDescent="0.15">
      <c r="A638" s="79"/>
      <c r="B638" s="72"/>
      <c r="C638" s="72"/>
      <c r="D638" s="72"/>
      <c r="E638" s="72"/>
      <c r="F638" s="72"/>
      <c r="G638" s="72"/>
      <c r="H638" s="72"/>
      <c r="I638" s="79"/>
      <c r="J638" s="79"/>
      <c r="K638" s="79"/>
      <c r="L638" s="79"/>
      <c r="M638" s="72"/>
      <c r="N638" s="79"/>
      <c r="O638" s="72"/>
      <c r="P638" s="81"/>
      <c r="Q638" s="72"/>
      <c r="R638" s="72"/>
      <c r="S638" s="72"/>
      <c r="T638" s="72"/>
      <c r="U638" s="72"/>
      <c r="V638" s="72"/>
      <c r="W638" s="79"/>
      <c r="X638" s="79"/>
      <c r="Y638" s="78"/>
      <c r="Z638" s="79"/>
      <c r="AA638" s="72"/>
      <c r="AB638" s="78"/>
      <c r="AC638" s="78"/>
      <c r="AD638" s="72"/>
      <c r="AE638" s="78"/>
      <c r="AF638" s="72"/>
      <c r="AG638" s="72"/>
      <c r="AH638" s="79"/>
      <c r="AI638" s="72"/>
      <c r="AJ638" s="72"/>
      <c r="AK638" s="72"/>
      <c r="AL638" s="72"/>
      <c r="AM638" s="72"/>
      <c r="AN638" s="72"/>
    </row>
    <row r="639" spans="1:40" x14ac:dyDescent="0.15">
      <c r="A639" s="79"/>
      <c r="B639" s="72"/>
      <c r="C639" s="72"/>
      <c r="D639" s="72"/>
      <c r="E639" s="72"/>
      <c r="F639" s="72"/>
      <c r="G639" s="72"/>
      <c r="H639" s="72"/>
      <c r="I639" s="79"/>
      <c r="J639" s="79"/>
      <c r="K639" s="79"/>
      <c r="L639" s="79"/>
      <c r="M639" s="72"/>
      <c r="N639" s="79"/>
      <c r="O639" s="72"/>
      <c r="P639" s="81"/>
      <c r="Q639" s="72"/>
      <c r="R639" s="72"/>
      <c r="S639" s="72"/>
      <c r="T639" s="72"/>
      <c r="U639" s="72"/>
      <c r="V639" s="72"/>
      <c r="W639" s="79"/>
      <c r="X639" s="79"/>
      <c r="Y639" s="78"/>
      <c r="Z639" s="79"/>
      <c r="AA639" s="72"/>
      <c r="AB639" s="78"/>
      <c r="AC639" s="78"/>
      <c r="AD639" s="72"/>
      <c r="AE639" s="78"/>
      <c r="AF639" s="72"/>
      <c r="AG639" s="72"/>
      <c r="AH639" s="79"/>
      <c r="AI639" s="72"/>
      <c r="AJ639" s="72"/>
      <c r="AK639" s="72"/>
      <c r="AL639" s="72"/>
      <c r="AM639" s="72"/>
      <c r="AN639" s="72"/>
    </row>
    <row r="640" spans="1:40" x14ac:dyDescent="0.15">
      <c r="A640" s="79"/>
      <c r="B640" s="72"/>
      <c r="C640" s="72"/>
      <c r="D640" s="72"/>
      <c r="E640" s="72"/>
      <c r="F640" s="72"/>
      <c r="G640" s="72"/>
      <c r="H640" s="72"/>
      <c r="I640" s="79"/>
      <c r="J640" s="79"/>
      <c r="K640" s="79"/>
      <c r="L640" s="79"/>
      <c r="M640" s="72"/>
      <c r="N640" s="79"/>
      <c r="O640" s="72"/>
      <c r="P640" s="81"/>
      <c r="Q640" s="72"/>
      <c r="R640" s="72"/>
      <c r="S640" s="72"/>
      <c r="T640" s="72"/>
      <c r="U640" s="72"/>
      <c r="V640" s="72"/>
      <c r="W640" s="79"/>
      <c r="X640" s="79"/>
      <c r="Y640" s="78"/>
      <c r="Z640" s="79"/>
      <c r="AA640" s="72"/>
      <c r="AB640" s="78"/>
      <c r="AC640" s="78"/>
      <c r="AD640" s="72"/>
      <c r="AE640" s="78"/>
      <c r="AF640" s="72"/>
      <c r="AG640" s="72"/>
      <c r="AH640" s="79"/>
      <c r="AI640" s="72"/>
      <c r="AJ640" s="72"/>
      <c r="AK640" s="72"/>
      <c r="AL640" s="72"/>
      <c r="AM640" s="72"/>
      <c r="AN640" s="72"/>
    </row>
    <row r="641" spans="1:40" x14ac:dyDescent="0.15">
      <c r="A641" s="79"/>
      <c r="B641" s="72"/>
      <c r="C641" s="72"/>
      <c r="D641" s="72"/>
      <c r="E641" s="72"/>
      <c r="F641" s="72"/>
      <c r="G641" s="72"/>
      <c r="H641" s="72"/>
      <c r="I641" s="79"/>
      <c r="J641" s="79"/>
      <c r="K641" s="79"/>
      <c r="L641" s="79"/>
      <c r="M641" s="72"/>
      <c r="N641" s="79"/>
      <c r="O641" s="72"/>
      <c r="P641" s="81"/>
      <c r="Q641" s="72"/>
      <c r="R641" s="72"/>
      <c r="S641" s="72"/>
      <c r="T641" s="72"/>
      <c r="U641" s="72"/>
      <c r="V641" s="72"/>
      <c r="W641" s="79"/>
      <c r="X641" s="79"/>
      <c r="Y641" s="78"/>
      <c r="Z641" s="79"/>
      <c r="AA641" s="72"/>
      <c r="AB641" s="78"/>
      <c r="AC641" s="78"/>
      <c r="AD641" s="72"/>
      <c r="AE641" s="78"/>
      <c r="AF641" s="72"/>
      <c r="AG641" s="72"/>
      <c r="AH641" s="79"/>
      <c r="AI641" s="72"/>
      <c r="AJ641" s="72"/>
      <c r="AK641" s="72"/>
      <c r="AL641" s="72"/>
      <c r="AM641" s="72"/>
      <c r="AN641" s="72"/>
    </row>
    <row r="642" spans="1:40" x14ac:dyDescent="0.15">
      <c r="A642" s="79"/>
      <c r="B642" s="72"/>
      <c r="C642" s="72"/>
      <c r="D642" s="72"/>
      <c r="E642" s="72"/>
      <c r="F642" s="72"/>
      <c r="G642" s="72"/>
      <c r="H642" s="72"/>
      <c r="I642" s="79"/>
      <c r="J642" s="79"/>
      <c r="K642" s="79"/>
      <c r="L642" s="79"/>
      <c r="M642" s="72"/>
      <c r="N642" s="79"/>
      <c r="O642" s="72"/>
      <c r="P642" s="81"/>
      <c r="Q642" s="72"/>
      <c r="R642" s="72"/>
      <c r="S642" s="72"/>
      <c r="T642" s="72"/>
      <c r="U642" s="72"/>
      <c r="V642" s="72"/>
      <c r="W642" s="79"/>
      <c r="X642" s="79"/>
      <c r="Y642" s="78"/>
      <c r="Z642" s="79"/>
      <c r="AA642" s="72"/>
      <c r="AB642" s="78"/>
      <c r="AC642" s="78"/>
      <c r="AD642" s="72"/>
      <c r="AE642" s="78"/>
      <c r="AF642" s="72"/>
      <c r="AG642" s="72"/>
      <c r="AH642" s="79"/>
      <c r="AI642" s="72"/>
      <c r="AJ642" s="72"/>
      <c r="AK642" s="72"/>
      <c r="AL642" s="72"/>
      <c r="AM642" s="72"/>
      <c r="AN642" s="72"/>
    </row>
    <row r="643" spans="1:40" x14ac:dyDescent="0.15">
      <c r="A643" s="79"/>
      <c r="B643" s="72"/>
      <c r="C643" s="72"/>
      <c r="D643" s="72"/>
      <c r="E643" s="72"/>
      <c r="F643" s="72"/>
      <c r="G643" s="72"/>
      <c r="H643" s="72"/>
      <c r="I643" s="79"/>
      <c r="J643" s="79"/>
      <c r="K643" s="79"/>
      <c r="L643" s="79"/>
      <c r="M643" s="72"/>
      <c r="N643" s="79"/>
      <c r="O643" s="72"/>
      <c r="P643" s="81"/>
      <c r="Q643" s="72"/>
      <c r="R643" s="72"/>
      <c r="S643" s="72"/>
      <c r="T643" s="72"/>
      <c r="U643" s="72"/>
      <c r="V643" s="72"/>
      <c r="W643" s="79"/>
      <c r="X643" s="79"/>
      <c r="Y643" s="78"/>
      <c r="Z643" s="79"/>
      <c r="AA643" s="72"/>
      <c r="AB643" s="78"/>
      <c r="AC643" s="78"/>
      <c r="AD643" s="72"/>
      <c r="AE643" s="78"/>
      <c r="AF643" s="72"/>
      <c r="AG643" s="72"/>
      <c r="AH643" s="79"/>
      <c r="AI643" s="72"/>
      <c r="AJ643" s="72"/>
      <c r="AK643" s="72"/>
      <c r="AL643" s="72"/>
      <c r="AM643" s="72"/>
      <c r="AN643" s="72"/>
    </row>
    <row r="644" spans="1:40" x14ac:dyDescent="0.15">
      <c r="A644" s="79"/>
      <c r="B644" s="72"/>
      <c r="C644" s="72"/>
      <c r="D644" s="72"/>
      <c r="E644" s="72"/>
      <c r="F644" s="72"/>
      <c r="G644" s="72"/>
      <c r="H644" s="72"/>
      <c r="I644" s="79"/>
      <c r="J644" s="79"/>
      <c r="K644" s="79"/>
      <c r="L644" s="79"/>
      <c r="M644" s="72"/>
      <c r="N644" s="79"/>
      <c r="O644" s="72"/>
      <c r="P644" s="81"/>
      <c r="Q644" s="72"/>
      <c r="R644" s="72"/>
      <c r="S644" s="72"/>
      <c r="T644" s="72"/>
      <c r="U644" s="72"/>
      <c r="V644" s="72"/>
      <c r="W644" s="79"/>
      <c r="X644" s="79"/>
      <c r="Y644" s="78"/>
      <c r="Z644" s="79"/>
      <c r="AA644" s="72"/>
      <c r="AB644" s="78"/>
      <c r="AC644" s="78"/>
      <c r="AD644" s="72"/>
      <c r="AE644" s="78"/>
      <c r="AF644" s="72"/>
      <c r="AG644" s="72"/>
      <c r="AH644" s="79"/>
      <c r="AI644" s="72"/>
      <c r="AJ644" s="72"/>
      <c r="AK644" s="72"/>
      <c r="AL644" s="72"/>
      <c r="AM644" s="72"/>
      <c r="AN644" s="72"/>
    </row>
    <row r="645" spans="1:40" x14ac:dyDescent="0.15">
      <c r="A645" s="79"/>
      <c r="B645" s="72"/>
      <c r="C645" s="72"/>
      <c r="D645" s="72"/>
      <c r="E645" s="72"/>
      <c r="F645" s="72"/>
      <c r="G645" s="72"/>
      <c r="H645" s="72"/>
      <c r="I645" s="79"/>
      <c r="J645" s="79"/>
      <c r="K645" s="79"/>
      <c r="L645" s="79"/>
      <c r="M645" s="72"/>
      <c r="N645" s="79"/>
      <c r="O645" s="72"/>
      <c r="P645" s="81"/>
      <c r="Q645" s="72"/>
      <c r="R645" s="72"/>
      <c r="S645" s="72"/>
      <c r="T645" s="72"/>
      <c r="U645" s="72"/>
      <c r="V645" s="72"/>
      <c r="W645" s="79"/>
      <c r="X645" s="79"/>
      <c r="Y645" s="78"/>
      <c r="Z645" s="79"/>
      <c r="AA645" s="72"/>
      <c r="AB645" s="78"/>
      <c r="AC645" s="78"/>
      <c r="AD645" s="72"/>
      <c r="AE645" s="78"/>
      <c r="AF645" s="72"/>
      <c r="AG645" s="72"/>
      <c r="AH645" s="79"/>
      <c r="AI645" s="72"/>
      <c r="AJ645" s="72"/>
      <c r="AK645" s="72"/>
      <c r="AL645" s="72"/>
      <c r="AM645" s="72"/>
      <c r="AN645" s="72"/>
    </row>
    <row r="646" spans="1:40" x14ac:dyDescent="0.15">
      <c r="A646" s="79"/>
      <c r="B646" s="72"/>
      <c r="C646" s="72"/>
      <c r="D646" s="72"/>
      <c r="E646" s="72"/>
      <c r="F646" s="72"/>
      <c r="G646" s="72"/>
      <c r="H646" s="72"/>
      <c r="I646" s="79"/>
      <c r="J646" s="79"/>
      <c r="K646" s="79"/>
      <c r="L646" s="79"/>
      <c r="M646" s="72"/>
      <c r="N646" s="79"/>
      <c r="O646" s="72"/>
      <c r="P646" s="81"/>
      <c r="Q646" s="72"/>
      <c r="R646" s="72"/>
      <c r="S646" s="72"/>
      <c r="T646" s="72"/>
      <c r="U646" s="72"/>
      <c r="V646" s="72"/>
      <c r="W646" s="79"/>
      <c r="X646" s="79"/>
      <c r="Y646" s="78"/>
      <c r="Z646" s="79"/>
      <c r="AA646" s="72"/>
      <c r="AB646" s="78"/>
      <c r="AC646" s="78"/>
      <c r="AD646" s="72"/>
      <c r="AE646" s="78"/>
      <c r="AF646" s="72"/>
      <c r="AG646" s="72"/>
      <c r="AH646" s="79"/>
      <c r="AI646" s="72"/>
      <c r="AJ646" s="72"/>
      <c r="AK646" s="72"/>
      <c r="AL646" s="72"/>
      <c r="AM646" s="72"/>
      <c r="AN646" s="72"/>
    </row>
    <row r="647" spans="1:40" x14ac:dyDescent="0.15">
      <c r="A647" s="79"/>
      <c r="B647" s="72"/>
      <c r="C647" s="72"/>
      <c r="D647" s="72"/>
      <c r="E647" s="72"/>
      <c r="F647" s="72"/>
      <c r="G647" s="72"/>
      <c r="H647" s="72"/>
      <c r="I647" s="79"/>
      <c r="J647" s="79"/>
      <c r="K647" s="79"/>
      <c r="L647" s="79"/>
      <c r="M647" s="72"/>
      <c r="N647" s="79"/>
      <c r="O647" s="72"/>
      <c r="P647" s="81"/>
      <c r="Q647" s="72"/>
      <c r="R647" s="72"/>
      <c r="S647" s="72"/>
      <c r="T647" s="72"/>
      <c r="U647" s="72"/>
      <c r="V647" s="72"/>
      <c r="W647" s="79"/>
      <c r="X647" s="79"/>
      <c r="Y647" s="78"/>
      <c r="Z647" s="79"/>
      <c r="AA647" s="72"/>
      <c r="AB647" s="78"/>
      <c r="AC647" s="78"/>
      <c r="AD647" s="72"/>
      <c r="AE647" s="78"/>
      <c r="AF647" s="72"/>
      <c r="AG647" s="72"/>
      <c r="AH647" s="79"/>
      <c r="AI647" s="72"/>
      <c r="AJ647" s="72"/>
      <c r="AK647" s="72"/>
      <c r="AL647" s="72"/>
      <c r="AM647" s="72"/>
      <c r="AN647" s="72"/>
    </row>
    <row r="648" spans="1:40" x14ac:dyDescent="0.15">
      <c r="A648" s="79"/>
      <c r="B648" s="72"/>
      <c r="C648" s="72"/>
      <c r="D648" s="72"/>
      <c r="E648" s="72"/>
      <c r="F648" s="72"/>
      <c r="G648" s="72"/>
      <c r="H648" s="72"/>
      <c r="I648" s="79"/>
      <c r="J648" s="79"/>
      <c r="K648" s="79"/>
      <c r="L648" s="79"/>
      <c r="M648" s="72"/>
      <c r="N648" s="79"/>
      <c r="O648" s="72"/>
      <c r="P648" s="81"/>
      <c r="Q648" s="72"/>
      <c r="R648" s="72"/>
      <c r="S648" s="72"/>
      <c r="T648" s="72"/>
      <c r="U648" s="72"/>
      <c r="V648" s="72"/>
      <c r="W648" s="79"/>
      <c r="X648" s="79"/>
      <c r="Y648" s="78"/>
      <c r="Z648" s="79"/>
      <c r="AA648" s="72"/>
      <c r="AB648" s="78"/>
      <c r="AC648" s="78"/>
      <c r="AD648" s="72"/>
      <c r="AE648" s="78"/>
      <c r="AF648" s="72"/>
      <c r="AG648" s="72"/>
      <c r="AH648" s="79"/>
      <c r="AI648" s="72"/>
      <c r="AJ648" s="72"/>
      <c r="AK648" s="72"/>
      <c r="AL648" s="72"/>
      <c r="AM648" s="72"/>
      <c r="AN648" s="72"/>
    </row>
    <row r="649" spans="1:40" x14ac:dyDescent="0.15">
      <c r="A649" s="79"/>
      <c r="B649" s="72"/>
      <c r="C649" s="72"/>
      <c r="D649" s="72"/>
      <c r="E649" s="72"/>
      <c r="F649" s="72"/>
      <c r="G649" s="72"/>
      <c r="H649" s="72"/>
      <c r="I649" s="79"/>
      <c r="J649" s="79"/>
      <c r="K649" s="79"/>
      <c r="L649" s="79"/>
      <c r="M649" s="72"/>
      <c r="N649" s="79"/>
      <c r="O649" s="72"/>
      <c r="P649" s="81"/>
      <c r="Q649" s="72"/>
      <c r="R649" s="72"/>
      <c r="S649" s="72"/>
      <c r="T649" s="72"/>
      <c r="U649" s="72"/>
      <c r="V649" s="72"/>
      <c r="W649" s="79"/>
      <c r="X649" s="79"/>
      <c r="Y649" s="78"/>
      <c r="Z649" s="79"/>
      <c r="AA649" s="72"/>
      <c r="AB649" s="78"/>
      <c r="AC649" s="78"/>
      <c r="AD649" s="72"/>
      <c r="AE649" s="78"/>
      <c r="AF649" s="72"/>
      <c r="AG649" s="72"/>
      <c r="AH649" s="79"/>
      <c r="AI649" s="72"/>
      <c r="AJ649" s="72"/>
      <c r="AK649" s="72"/>
      <c r="AL649" s="72"/>
      <c r="AM649" s="72"/>
      <c r="AN649" s="72"/>
    </row>
    <row r="650" spans="1:40" x14ac:dyDescent="0.15">
      <c r="A650" s="79"/>
      <c r="B650" s="72"/>
      <c r="C650" s="72"/>
      <c r="D650" s="72"/>
      <c r="E650" s="72"/>
      <c r="F650" s="72"/>
      <c r="G650" s="72"/>
      <c r="H650" s="72"/>
      <c r="I650" s="79"/>
      <c r="J650" s="79"/>
      <c r="K650" s="79"/>
      <c r="L650" s="79"/>
      <c r="M650" s="72"/>
      <c r="N650" s="79"/>
      <c r="O650" s="72"/>
      <c r="P650" s="81"/>
      <c r="Q650" s="72"/>
      <c r="R650" s="72"/>
      <c r="S650" s="72"/>
      <c r="T650" s="72"/>
      <c r="U650" s="72"/>
      <c r="V650" s="72"/>
      <c r="W650" s="79"/>
      <c r="X650" s="79"/>
      <c r="Y650" s="78"/>
      <c r="Z650" s="79"/>
      <c r="AA650" s="72"/>
      <c r="AB650" s="78"/>
      <c r="AC650" s="78"/>
      <c r="AD650" s="72"/>
      <c r="AE650" s="78"/>
      <c r="AF650" s="72"/>
      <c r="AG650" s="72"/>
      <c r="AH650" s="79"/>
      <c r="AI650" s="72"/>
      <c r="AJ650" s="72"/>
      <c r="AK650" s="72"/>
      <c r="AL650" s="72"/>
      <c r="AM650" s="72"/>
      <c r="AN650" s="72"/>
    </row>
    <row r="651" spans="1:40" x14ac:dyDescent="0.15">
      <c r="A651" s="79"/>
      <c r="B651" s="72"/>
      <c r="C651" s="72"/>
      <c r="D651" s="72"/>
      <c r="E651" s="72"/>
      <c r="F651" s="72"/>
      <c r="G651" s="72"/>
      <c r="H651" s="72"/>
      <c r="I651" s="79"/>
      <c r="J651" s="79"/>
      <c r="K651" s="79"/>
      <c r="L651" s="79"/>
      <c r="M651" s="72"/>
      <c r="N651" s="79"/>
      <c r="O651" s="72"/>
      <c r="P651" s="81"/>
      <c r="Q651" s="72"/>
      <c r="R651" s="72"/>
      <c r="S651" s="72"/>
      <c r="T651" s="72"/>
      <c r="U651" s="72"/>
      <c r="V651" s="72"/>
      <c r="W651" s="79"/>
      <c r="X651" s="79"/>
      <c r="Y651" s="78"/>
      <c r="Z651" s="79"/>
      <c r="AA651" s="72"/>
      <c r="AB651" s="78"/>
      <c r="AC651" s="78"/>
      <c r="AD651" s="72"/>
      <c r="AE651" s="78"/>
      <c r="AF651" s="72"/>
      <c r="AG651" s="72"/>
      <c r="AH651" s="79"/>
      <c r="AI651" s="72"/>
      <c r="AJ651" s="72"/>
      <c r="AK651" s="72"/>
      <c r="AL651" s="72"/>
      <c r="AM651" s="72"/>
      <c r="AN651" s="72"/>
    </row>
    <row r="652" spans="1:40" x14ac:dyDescent="0.15">
      <c r="A652" s="79"/>
      <c r="B652" s="72"/>
      <c r="C652" s="72"/>
      <c r="D652" s="72"/>
      <c r="E652" s="72"/>
      <c r="F652" s="72"/>
      <c r="G652" s="72"/>
      <c r="H652" s="72"/>
      <c r="I652" s="79"/>
      <c r="J652" s="79"/>
      <c r="K652" s="79"/>
      <c r="L652" s="79"/>
      <c r="M652" s="72"/>
      <c r="N652" s="79"/>
      <c r="O652" s="72"/>
      <c r="P652" s="81"/>
      <c r="Q652" s="72"/>
      <c r="R652" s="72"/>
      <c r="S652" s="72"/>
      <c r="T652" s="72"/>
      <c r="U652" s="72"/>
      <c r="V652" s="72"/>
      <c r="W652" s="79"/>
      <c r="X652" s="79"/>
      <c r="Y652" s="78"/>
      <c r="Z652" s="79"/>
      <c r="AA652" s="72"/>
      <c r="AB652" s="78"/>
      <c r="AC652" s="78"/>
      <c r="AD652" s="72"/>
      <c r="AE652" s="78"/>
      <c r="AF652" s="72"/>
      <c r="AG652" s="72"/>
      <c r="AH652" s="79"/>
      <c r="AI652" s="72"/>
      <c r="AJ652" s="72"/>
      <c r="AK652" s="72"/>
      <c r="AL652" s="72"/>
      <c r="AM652" s="72"/>
      <c r="AN652" s="72"/>
    </row>
    <row r="653" spans="1:40" x14ac:dyDescent="0.15">
      <c r="A653" s="79"/>
      <c r="B653" s="72"/>
      <c r="C653" s="72"/>
      <c r="D653" s="72"/>
      <c r="E653" s="72"/>
      <c r="F653" s="72"/>
      <c r="G653" s="72"/>
      <c r="H653" s="72"/>
      <c r="I653" s="79"/>
      <c r="J653" s="79"/>
      <c r="K653" s="79"/>
      <c r="L653" s="79"/>
      <c r="M653" s="72"/>
      <c r="N653" s="79"/>
      <c r="O653" s="72"/>
      <c r="P653" s="81"/>
      <c r="Q653" s="72"/>
      <c r="R653" s="72"/>
      <c r="S653" s="72"/>
      <c r="T653" s="72"/>
      <c r="U653" s="72"/>
      <c r="V653" s="72"/>
      <c r="W653" s="79"/>
      <c r="X653" s="79"/>
      <c r="Y653" s="78"/>
      <c r="Z653" s="79"/>
      <c r="AA653" s="72"/>
      <c r="AB653" s="78"/>
      <c r="AC653" s="78"/>
      <c r="AD653" s="72"/>
      <c r="AE653" s="78"/>
      <c r="AF653" s="72"/>
      <c r="AG653" s="72"/>
      <c r="AH653" s="79"/>
      <c r="AI653" s="72"/>
      <c r="AJ653" s="72"/>
      <c r="AK653" s="72"/>
      <c r="AL653" s="72"/>
      <c r="AM653" s="72"/>
      <c r="AN653" s="72"/>
    </row>
    <row r="654" spans="1:40" x14ac:dyDescent="0.15">
      <c r="A654" s="79"/>
      <c r="B654" s="72"/>
      <c r="C654" s="72"/>
      <c r="D654" s="72"/>
      <c r="E654" s="72"/>
      <c r="F654" s="72"/>
      <c r="G654" s="72"/>
      <c r="H654" s="72"/>
      <c r="I654" s="79"/>
      <c r="J654" s="79"/>
      <c r="K654" s="79"/>
      <c r="L654" s="79"/>
      <c r="M654" s="72"/>
      <c r="N654" s="79"/>
      <c r="O654" s="72"/>
      <c r="P654" s="81"/>
      <c r="Q654" s="72"/>
      <c r="R654" s="72"/>
      <c r="S654" s="72"/>
      <c r="T654" s="72"/>
      <c r="U654" s="72"/>
      <c r="V654" s="72"/>
      <c r="W654" s="79"/>
      <c r="X654" s="79"/>
      <c r="Y654" s="78"/>
      <c r="Z654" s="79"/>
      <c r="AA654" s="72"/>
      <c r="AB654" s="78"/>
      <c r="AC654" s="78"/>
      <c r="AD654" s="72"/>
      <c r="AE654" s="78"/>
      <c r="AF654" s="72"/>
      <c r="AG654" s="72"/>
      <c r="AH654" s="79"/>
      <c r="AI654" s="72"/>
      <c r="AJ654" s="72"/>
      <c r="AK654" s="72"/>
      <c r="AL654" s="72"/>
      <c r="AM654" s="72"/>
      <c r="AN654" s="72"/>
    </row>
    <row r="655" spans="1:40" x14ac:dyDescent="0.15">
      <c r="A655" s="79"/>
      <c r="B655" s="72"/>
      <c r="C655" s="72"/>
      <c r="D655" s="72"/>
      <c r="E655" s="72"/>
      <c r="F655" s="72"/>
      <c r="G655" s="72"/>
      <c r="H655" s="72"/>
      <c r="I655" s="79"/>
      <c r="J655" s="79"/>
      <c r="K655" s="79"/>
      <c r="L655" s="79"/>
      <c r="M655" s="72"/>
      <c r="N655" s="79"/>
      <c r="O655" s="72"/>
      <c r="P655" s="81"/>
      <c r="Q655" s="72"/>
      <c r="R655" s="72"/>
      <c r="S655" s="72"/>
      <c r="T655" s="72"/>
      <c r="U655" s="72"/>
      <c r="V655" s="72"/>
      <c r="W655" s="72"/>
      <c r="X655" s="78"/>
      <c r="Y655" s="72"/>
      <c r="Z655" s="78"/>
      <c r="AA655" s="72"/>
      <c r="AB655" s="72"/>
      <c r="AC655" s="72"/>
      <c r="AD655" s="72"/>
      <c r="AE655" s="72"/>
      <c r="AF655" s="72"/>
      <c r="AG655" s="72"/>
      <c r="AH655" s="78"/>
      <c r="AI655" s="72"/>
      <c r="AJ655" s="72"/>
      <c r="AK655" s="72"/>
      <c r="AL655" s="72"/>
      <c r="AM655" s="72"/>
      <c r="AN655" s="72"/>
    </row>
    <row r="656" spans="1:40" x14ac:dyDescent="0.15">
      <c r="A656" s="79"/>
      <c r="B656" s="72"/>
      <c r="C656" s="72"/>
      <c r="D656" s="72"/>
      <c r="E656" s="72"/>
      <c r="F656" s="72"/>
      <c r="G656" s="72"/>
      <c r="H656" s="72"/>
      <c r="I656" s="79"/>
      <c r="J656" s="79"/>
      <c r="K656" s="79"/>
      <c r="L656" s="72"/>
      <c r="M656" s="79"/>
      <c r="N656" s="79"/>
      <c r="O656" s="72"/>
      <c r="P656" s="81"/>
      <c r="Q656" s="72"/>
      <c r="R656" s="72"/>
      <c r="S656" s="72"/>
      <c r="T656" s="72"/>
      <c r="U656" s="72"/>
      <c r="V656" s="79"/>
      <c r="W656" s="72"/>
      <c r="X656" s="78"/>
      <c r="Y656" s="78"/>
      <c r="Z656" s="78"/>
      <c r="AA656" s="72"/>
      <c r="AB656" s="78"/>
      <c r="AC656" s="78"/>
      <c r="AD656" s="72"/>
      <c r="AE656" s="78"/>
      <c r="AF656" s="72"/>
      <c r="AG656" s="72"/>
      <c r="AH656" s="78"/>
      <c r="AI656" s="72"/>
      <c r="AJ656" s="72"/>
      <c r="AK656" s="72"/>
      <c r="AL656" s="72"/>
      <c r="AM656" s="72"/>
      <c r="AN656" s="79"/>
    </row>
    <row r="657" spans="1:40" x14ac:dyDescent="0.15">
      <c r="A657" s="79"/>
      <c r="B657" s="72"/>
      <c r="C657" s="72"/>
      <c r="D657" s="72"/>
      <c r="E657" s="72"/>
      <c r="F657" s="72"/>
      <c r="G657" s="72"/>
      <c r="H657" s="72"/>
      <c r="I657" s="79"/>
      <c r="J657" s="79"/>
      <c r="K657" s="79"/>
      <c r="L657" s="72"/>
      <c r="M657" s="79"/>
      <c r="N657" s="79"/>
      <c r="O657" s="72"/>
      <c r="P657" s="81"/>
      <c r="Q657" s="72"/>
      <c r="R657" s="72"/>
      <c r="S657" s="72"/>
      <c r="T657" s="72"/>
      <c r="U657" s="72"/>
      <c r="V657" s="79"/>
      <c r="W657" s="72"/>
      <c r="X657" s="78"/>
      <c r="Y657" s="78"/>
      <c r="Z657" s="78"/>
      <c r="AA657" s="72"/>
      <c r="AB657" s="78"/>
      <c r="AC657" s="78"/>
      <c r="AD657" s="72"/>
      <c r="AE657" s="78"/>
      <c r="AF657" s="72"/>
      <c r="AG657" s="72"/>
      <c r="AH657" s="78"/>
      <c r="AI657" s="72"/>
      <c r="AJ657" s="72"/>
      <c r="AK657" s="72"/>
      <c r="AL657" s="72"/>
      <c r="AM657" s="72"/>
      <c r="AN657" s="79"/>
    </row>
    <row r="658" spans="1:40" x14ac:dyDescent="0.15">
      <c r="A658" s="79"/>
      <c r="B658" s="72"/>
      <c r="C658" s="72"/>
      <c r="D658" s="72"/>
      <c r="E658" s="72"/>
      <c r="F658" s="72"/>
      <c r="G658" s="72"/>
      <c r="H658" s="72"/>
      <c r="I658" s="79"/>
      <c r="J658" s="79"/>
      <c r="K658" s="79"/>
      <c r="L658" s="72"/>
      <c r="M658" s="79"/>
      <c r="N658" s="79"/>
      <c r="O658" s="72"/>
      <c r="P658" s="81"/>
      <c r="Q658" s="72"/>
      <c r="R658" s="72"/>
      <c r="S658" s="72"/>
      <c r="T658" s="72"/>
      <c r="U658" s="72"/>
      <c r="V658" s="79"/>
      <c r="W658" s="72"/>
      <c r="X658" s="78"/>
      <c r="Y658" s="78"/>
      <c r="Z658" s="78"/>
      <c r="AA658" s="72"/>
      <c r="AB658" s="78"/>
      <c r="AC658" s="78"/>
      <c r="AD658" s="72"/>
      <c r="AE658" s="78"/>
      <c r="AF658" s="72"/>
      <c r="AG658" s="72"/>
      <c r="AH658" s="78"/>
      <c r="AI658" s="72"/>
      <c r="AJ658" s="72"/>
      <c r="AK658" s="72"/>
      <c r="AL658" s="72"/>
      <c r="AM658" s="72"/>
      <c r="AN658" s="79"/>
    </row>
    <row r="659" spans="1:40" x14ac:dyDescent="0.15">
      <c r="A659" s="79"/>
      <c r="B659" s="72"/>
      <c r="C659" s="72"/>
      <c r="D659" s="72"/>
      <c r="E659" s="72"/>
      <c r="F659" s="72"/>
      <c r="G659" s="72"/>
      <c r="H659" s="72"/>
      <c r="I659" s="79"/>
      <c r="J659" s="79"/>
      <c r="K659" s="79"/>
      <c r="L659" s="72"/>
      <c r="M659" s="79"/>
      <c r="N659" s="79"/>
      <c r="O659" s="72"/>
      <c r="P659" s="81"/>
      <c r="Q659" s="72"/>
      <c r="R659" s="72"/>
      <c r="S659" s="72"/>
      <c r="T659" s="72"/>
      <c r="U659" s="72"/>
      <c r="V659" s="79"/>
      <c r="W659" s="72"/>
      <c r="X659" s="78"/>
      <c r="Y659" s="78"/>
      <c r="Z659" s="78"/>
      <c r="AA659" s="72"/>
      <c r="AB659" s="78"/>
      <c r="AC659" s="78"/>
      <c r="AD659" s="72"/>
      <c r="AE659" s="78"/>
      <c r="AF659" s="72"/>
      <c r="AG659" s="72"/>
      <c r="AH659" s="78"/>
      <c r="AI659" s="72"/>
      <c r="AJ659" s="72"/>
      <c r="AK659" s="72"/>
      <c r="AL659" s="72"/>
      <c r="AM659" s="72"/>
      <c r="AN659" s="79"/>
    </row>
    <row r="660" spans="1:40" x14ac:dyDescent="0.15">
      <c r="A660" s="79"/>
      <c r="B660" s="72"/>
      <c r="C660" s="72"/>
      <c r="D660" s="72"/>
      <c r="E660" s="72"/>
      <c r="F660" s="72"/>
      <c r="G660" s="72"/>
      <c r="H660" s="72"/>
      <c r="I660" s="79"/>
      <c r="J660" s="79"/>
      <c r="K660" s="79"/>
      <c r="L660" s="72"/>
      <c r="M660" s="79"/>
      <c r="N660" s="79"/>
      <c r="O660" s="72"/>
      <c r="P660" s="81"/>
      <c r="Q660" s="72"/>
      <c r="R660" s="72"/>
      <c r="S660" s="72"/>
      <c r="T660" s="72"/>
      <c r="U660" s="72"/>
      <c r="V660" s="79"/>
      <c r="W660" s="72"/>
      <c r="X660" s="78"/>
      <c r="Y660" s="78"/>
      <c r="Z660" s="78"/>
      <c r="AA660" s="72"/>
      <c r="AB660" s="78"/>
      <c r="AC660" s="78"/>
      <c r="AD660" s="72"/>
      <c r="AE660" s="78"/>
      <c r="AF660" s="72"/>
      <c r="AG660" s="72"/>
      <c r="AH660" s="78"/>
      <c r="AI660" s="72"/>
      <c r="AJ660" s="72"/>
      <c r="AK660" s="72"/>
      <c r="AL660" s="72"/>
      <c r="AM660" s="72"/>
      <c r="AN660" s="79"/>
    </row>
    <row r="661" spans="1:40" x14ac:dyDescent="0.15">
      <c r="A661" s="79"/>
      <c r="B661" s="72"/>
      <c r="C661" s="72"/>
      <c r="D661" s="72"/>
      <c r="E661" s="72"/>
      <c r="F661" s="72"/>
      <c r="G661" s="72"/>
      <c r="H661" s="72"/>
      <c r="I661" s="79"/>
      <c r="J661" s="79"/>
      <c r="K661" s="79"/>
      <c r="L661" s="72"/>
      <c r="M661" s="79"/>
      <c r="N661" s="79"/>
      <c r="O661" s="72"/>
      <c r="P661" s="81"/>
      <c r="Q661" s="72"/>
      <c r="R661" s="72"/>
      <c r="S661" s="72"/>
      <c r="T661" s="72"/>
      <c r="U661" s="72"/>
      <c r="V661" s="79"/>
      <c r="W661" s="72"/>
      <c r="X661" s="78"/>
      <c r="Y661" s="78"/>
      <c r="Z661" s="78"/>
      <c r="AA661" s="72"/>
      <c r="AB661" s="80"/>
      <c r="AC661" s="80"/>
      <c r="AD661" s="72"/>
      <c r="AE661" s="78"/>
      <c r="AF661" s="72"/>
      <c r="AG661" s="72"/>
      <c r="AH661" s="78"/>
      <c r="AI661" s="72"/>
      <c r="AJ661" s="72"/>
      <c r="AK661" s="72"/>
      <c r="AL661" s="72"/>
      <c r="AM661" s="72"/>
      <c r="AN661" s="79"/>
    </row>
    <row r="662" spans="1:40" x14ac:dyDescent="0.15">
      <c r="A662" s="79"/>
      <c r="B662" s="72"/>
      <c r="C662" s="72"/>
      <c r="D662" s="72"/>
      <c r="E662" s="72"/>
      <c r="F662" s="72"/>
      <c r="G662" s="72"/>
      <c r="H662" s="72"/>
      <c r="I662" s="79"/>
      <c r="J662" s="79"/>
      <c r="K662" s="79"/>
      <c r="L662" s="72"/>
      <c r="M662" s="79"/>
      <c r="N662" s="79"/>
      <c r="O662" s="72"/>
      <c r="P662" s="81"/>
      <c r="Q662" s="72"/>
      <c r="R662" s="72"/>
      <c r="S662" s="72"/>
      <c r="T662" s="72"/>
      <c r="U662" s="72"/>
      <c r="V662" s="79"/>
      <c r="W662" s="72"/>
      <c r="X662" s="78"/>
      <c r="Y662" s="78"/>
      <c r="Z662" s="78"/>
      <c r="AA662" s="72"/>
      <c r="AB662" s="72"/>
      <c r="AC662" s="72"/>
      <c r="AD662" s="72"/>
      <c r="AE662" s="78"/>
      <c r="AF662" s="72"/>
      <c r="AG662" s="72"/>
      <c r="AH662" s="78"/>
      <c r="AI662" s="72"/>
      <c r="AJ662" s="72"/>
      <c r="AK662" s="72"/>
      <c r="AL662" s="72"/>
      <c r="AM662" s="72"/>
      <c r="AN662" s="79"/>
    </row>
    <row r="663" spans="1:40" x14ac:dyDescent="0.15">
      <c r="A663" s="79"/>
      <c r="B663" s="72"/>
      <c r="C663" s="72"/>
      <c r="D663" s="72"/>
      <c r="E663" s="72"/>
      <c r="F663" s="72"/>
      <c r="G663" s="72"/>
      <c r="H663" s="72"/>
      <c r="I663" s="79"/>
      <c r="J663" s="79"/>
      <c r="K663" s="79"/>
      <c r="L663" s="72"/>
      <c r="M663" s="79"/>
      <c r="N663" s="79"/>
      <c r="O663" s="72"/>
      <c r="P663" s="81"/>
      <c r="Q663" s="72"/>
      <c r="R663" s="72"/>
      <c r="S663" s="72"/>
      <c r="T663" s="72"/>
      <c r="U663" s="72"/>
      <c r="V663" s="72"/>
      <c r="W663" s="72"/>
      <c r="X663" s="78"/>
      <c r="Y663" s="78"/>
      <c r="Z663" s="78"/>
      <c r="AA663" s="72"/>
      <c r="AB663" s="78"/>
      <c r="AC663" s="78"/>
      <c r="AD663" s="72"/>
      <c r="AE663" s="78"/>
      <c r="AF663" s="72"/>
      <c r="AG663" s="72"/>
      <c r="AH663" s="78"/>
      <c r="AI663" s="72"/>
      <c r="AJ663" s="72"/>
      <c r="AK663" s="72"/>
      <c r="AL663" s="72"/>
      <c r="AM663" s="72"/>
      <c r="AN663" s="79"/>
    </row>
    <row r="664" spans="1:40" x14ac:dyDescent="0.15">
      <c r="A664" s="79"/>
      <c r="B664" s="72"/>
      <c r="C664" s="72"/>
      <c r="D664" s="72"/>
      <c r="E664" s="72"/>
      <c r="F664" s="72"/>
      <c r="G664" s="72"/>
      <c r="H664" s="72"/>
      <c r="I664" s="79"/>
      <c r="J664" s="79"/>
      <c r="K664" s="79"/>
      <c r="L664" s="72"/>
      <c r="M664" s="79"/>
      <c r="N664" s="79"/>
      <c r="O664" s="72"/>
      <c r="P664" s="81"/>
      <c r="Q664" s="72"/>
      <c r="R664" s="72"/>
      <c r="S664" s="72"/>
      <c r="T664" s="72"/>
      <c r="U664" s="72"/>
      <c r="V664" s="79"/>
      <c r="W664" s="72"/>
      <c r="X664" s="78"/>
      <c r="Y664" s="78"/>
      <c r="Z664" s="78"/>
      <c r="AA664" s="72"/>
      <c r="AB664" s="72"/>
      <c r="AC664" s="72"/>
      <c r="AD664" s="72"/>
      <c r="AE664" s="78"/>
      <c r="AF664" s="72"/>
      <c r="AG664" s="72"/>
      <c r="AH664" s="78"/>
      <c r="AI664" s="72"/>
      <c r="AJ664" s="72"/>
      <c r="AK664" s="72"/>
      <c r="AL664" s="72"/>
      <c r="AM664" s="72"/>
      <c r="AN664" s="79"/>
    </row>
    <row r="665" spans="1:40" x14ac:dyDescent="0.15">
      <c r="A665" s="79"/>
      <c r="B665" s="72"/>
      <c r="C665" s="72"/>
      <c r="D665" s="72"/>
      <c r="E665" s="72"/>
      <c r="F665" s="72"/>
      <c r="G665" s="72"/>
      <c r="H665" s="72"/>
      <c r="I665" s="79"/>
      <c r="J665" s="79"/>
      <c r="K665" s="79"/>
      <c r="L665" s="72"/>
      <c r="M665" s="79"/>
      <c r="N665" s="79"/>
      <c r="O665" s="72"/>
      <c r="P665" s="81"/>
      <c r="Q665" s="72"/>
      <c r="R665" s="72"/>
      <c r="S665" s="72"/>
      <c r="T665" s="72"/>
      <c r="U665" s="72"/>
      <c r="V665" s="79"/>
      <c r="W665" s="72"/>
      <c r="X665" s="78"/>
      <c r="Y665" s="78"/>
      <c r="Z665" s="78"/>
      <c r="AA665" s="72"/>
      <c r="AB665" s="72"/>
      <c r="AC665" s="72"/>
      <c r="AD665" s="72"/>
      <c r="AE665" s="78"/>
      <c r="AF665" s="72"/>
      <c r="AG665" s="72"/>
      <c r="AH665" s="78"/>
      <c r="AI665" s="72"/>
      <c r="AJ665" s="72"/>
      <c r="AK665" s="72"/>
      <c r="AL665" s="72"/>
      <c r="AM665" s="72"/>
      <c r="AN665" s="79"/>
    </row>
    <row r="666" spans="1:40" x14ac:dyDescent="0.15">
      <c r="A666" s="79"/>
      <c r="B666" s="72"/>
      <c r="C666" s="72"/>
      <c r="D666" s="72"/>
      <c r="E666" s="72"/>
      <c r="F666" s="72"/>
      <c r="G666" s="72"/>
      <c r="H666" s="72"/>
      <c r="I666" s="79"/>
      <c r="J666" s="79"/>
      <c r="K666" s="79"/>
      <c r="L666" s="72"/>
      <c r="M666" s="79"/>
      <c r="N666" s="79"/>
      <c r="O666" s="72"/>
      <c r="P666" s="81"/>
      <c r="Q666" s="72"/>
      <c r="R666" s="72"/>
      <c r="S666" s="72"/>
      <c r="T666" s="72"/>
      <c r="U666" s="72"/>
      <c r="V666" s="79"/>
      <c r="W666" s="72"/>
      <c r="X666" s="78"/>
      <c r="Y666" s="78"/>
      <c r="Z666" s="78"/>
      <c r="AA666" s="72"/>
      <c r="AB666" s="78"/>
      <c r="AC666" s="78"/>
      <c r="AD666" s="72"/>
      <c r="AE666" s="78"/>
      <c r="AF666" s="72"/>
      <c r="AG666" s="72"/>
      <c r="AH666" s="78"/>
      <c r="AI666" s="72"/>
      <c r="AJ666" s="72"/>
      <c r="AK666" s="72"/>
      <c r="AL666" s="72"/>
      <c r="AM666" s="72"/>
      <c r="AN666" s="79"/>
    </row>
    <row r="667" spans="1:40" x14ac:dyDescent="0.15">
      <c r="A667" s="79"/>
      <c r="B667" s="72"/>
      <c r="C667" s="72"/>
      <c r="D667" s="72"/>
      <c r="E667" s="72"/>
      <c r="F667" s="72"/>
      <c r="G667" s="72"/>
      <c r="H667" s="72"/>
      <c r="I667" s="79"/>
      <c r="J667" s="79"/>
      <c r="K667" s="79"/>
      <c r="L667" s="72"/>
      <c r="M667" s="79"/>
      <c r="N667" s="79"/>
      <c r="O667" s="72"/>
      <c r="P667" s="81"/>
      <c r="Q667" s="72"/>
      <c r="R667" s="72"/>
      <c r="S667" s="72"/>
      <c r="T667" s="72"/>
      <c r="U667" s="72"/>
      <c r="V667" s="79"/>
      <c r="W667" s="72"/>
      <c r="X667" s="78"/>
      <c r="Y667" s="78"/>
      <c r="Z667" s="78"/>
      <c r="AA667" s="72"/>
      <c r="AB667" s="78"/>
      <c r="AC667" s="78"/>
      <c r="AD667" s="72"/>
      <c r="AE667" s="78"/>
      <c r="AF667" s="72"/>
      <c r="AG667" s="72"/>
      <c r="AH667" s="78"/>
      <c r="AI667" s="72"/>
      <c r="AJ667" s="72"/>
      <c r="AK667" s="72"/>
      <c r="AL667" s="72"/>
      <c r="AM667" s="72"/>
      <c r="AN667" s="79"/>
    </row>
    <row r="668" spans="1:40" x14ac:dyDescent="0.15">
      <c r="A668" s="79"/>
      <c r="B668" s="72"/>
      <c r="C668" s="72"/>
      <c r="D668" s="72"/>
      <c r="E668" s="72"/>
      <c r="F668" s="72"/>
      <c r="G668" s="72"/>
      <c r="H668" s="72"/>
      <c r="I668" s="79"/>
      <c r="J668" s="79"/>
      <c r="K668" s="79"/>
      <c r="L668" s="72"/>
      <c r="M668" s="79"/>
      <c r="N668" s="79"/>
      <c r="O668" s="72"/>
      <c r="P668" s="81"/>
      <c r="Q668" s="72"/>
      <c r="R668" s="72"/>
      <c r="S668" s="72"/>
      <c r="T668" s="72"/>
      <c r="U668" s="72"/>
      <c r="V668" s="79"/>
      <c r="W668" s="72"/>
      <c r="X668" s="78"/>
      <c r="Y668" s="78"/>
      <c r="Z668" s="78"/>
      <c r="AA668" s="72"/>
      <c r="AB668" s="80"/>
      <c r="AC668" s="80"/>
      <c r="AD668" s="72"/>
      <c r="AE668" s="78"/>
      <c r="AF668" s="72"/>
      <c r="AG668" s="72"/>
      <c r="AH668" s="78"/>
      <c r="AI668" s="72"/>
      <c r="AJ668" s="72"/>
      <c r="AK668" s="72"/>
      <c r="AL668" s="72"/>
      <c r="AM668" s="72"/>
      <c r="AN668" s="79"/>
    </row>
    <row r="669" spans="1:40" x14ac:dyDescent="0.15">
      <c r="A669" s="79"/>
      <c r="B669" s="72"/>
      <c r="C669" s="72"/>
      <c r="D669" s="72"/>
      <c r="E669" s="72"/>
      <c r="F669" s="72"/>
      <c r="G669" s="72"/>
      <c r="H669" s="72"/>
      <c r="I669" s="79"/>
      <c r="J669" s="79"/>
      <c r="K669" s="79"/>
      <c r="L669" s="72"/>
      <c r="M669" s="79"/>
      <c r="N669" s="79"/>
      <c r="O669" s="72"/>
      <c r="P669" s="81"/>
      <c r="Q669" s="72"/>
      <c r="R669" s="72"/>
      <c r="S669" s="72"/>
      <c r="T669" s="72"/>
      <c r="U669" s="72"/>
      <c r="V669" s="72"/>
      <c r="W669" s="72"/>
      <c r="X669" s="78"/>
      <c r="Y669" s="78"/>
      <c r="Z669" s="78"/>
      <c r="AA669" s="72"/>
      <c r="AB669" s="78"/>
      <c r="AC669" s="78"/>
      <c r="AD669" s="72"/>
      <c r="AE669" s="78"/>
      <c r="AF669" s="72"/>
      <c r="AG669" s="72"/>
      <c r="AH669" s="78"/>
      <c r="AI669" s="72"/>
      <c r="AJ669" s="72"/>
      <c r="AK669" s="72"/>
      <c r="AL669" s="72"/>
      <c r="AM669" s="72"/>
      <c r="AN669" s="79"/>
    </row>
    <row r="670" spans="1:40" x14ac:dyDescent="0.15">
      <c r="A670" s="79"/>
      <c r="B670" s="72"/>
      <c r="C670" s="72"/>
      <c r="D670" s="72"/>
      <c r="E670" s="72"/>
      <c r="F670" s="72"/>
      <c r="G670" s="72"/>
      <c r="H670" s="72"/>
      <c r="I670" s="79"/>
      <c r="J670" s="79"/>
      <c r="K670" s="79"/>
      <c r="L670" s="72"/>
      <c r="M670" s="79"/>
      <c r="N670" s="79"/>
      <c r="O670" s="72"/>
      <c r="P670" s="81"/>
      <c r="Q670" s="72"/>
      <c r="R670" s="72"/>
      <c r="S670" s="72"/>
      <c r="T670" s="72"/>
      <c r="U670" s="72"/>
      <c r="V670" s="72"/>
      <c r="W670" s="72"/>
      <c r="X670" s="72"/>
      <c r="Y670" s="78"/>
      <c r="Z670" s="78"/>
      <c r="AA670" s="72"/>
      <c r="AB670" s="78"/>
      <c r="AC670" s="78"/>
      <c r="AD670" s="72"/>
      <c r="AE670" s="78"/>
      <c r="AF670" s="72"/>
      <c r="AG670" s="72"/>
      <c r="AH670" s="78"/>
      <c r="AI670" s="72"/>
      <c r="AJ670" s="72"/>
      <c r="AK670" s="72"/>
      <c r="AL670" s="72"/>
      <c r="AM670" s="72"/>
      <c r="AN670" s="79"/>
    </row>
    <row r="671" spans="1:40" x14ac:dyDescent="0.15">
      <c r="A671" s="79"/>
      <c r="B671" s="72"/>
      <c r="C671" s="72"/>
      <c r="D671" s="72"/>
      <c r="E671" s="72"/>
      <c r="F671" s="72"/>
      <c r="G671" s="72"/>
      <c r="H671" s="72"/>
      <c r="I671" s="79"/>
      <c r="J671" s="79"/>
      <c r="K671" s="79"/>
      <c r="L671" s="72"/>
      <c r="M671" s="79"/>
      <c r="N671" s="79"/>
      <c r="O671" s="72"/>
      <c r="P671" s="81"/>
      <c r="Q671" s="72"/>
      <c r="R671" s="72"/>
      <c r="S671" s="72"/>
      <c r="T671" s="72"/>
      <c r="U671" s="72"/>
      <c r="V671" s="72"/>
      <c r="W671" s="72"/>
      <c r="X671" s="72"/>
      <c r="Y671" s="78"/>
      <c r="Z671" s="78"/>
      <c r="AA671" s="72"/>
      <c r="AB671" s="78"/>
      <c r="AC671" s="78"/>
      <c r="AD671" s="72"/>
      <c r="AE671" s="78"/>
      <c r="AF671" s="72"/>
      <c r="AG671" s="72"/>
      <c r="AH671" s="78"/>
      <c r="AI671" s="72"/>
      <c r="AJ671" s="72"/>
      <c r="AK671" s="72"/>
      <c r="AL671" s="72"/>
      <c r="AM671" s="72"/>
      <c r="AN671" s="79"/>
    </row>
    <row r="672" spans="1:40" x14ac:dyDescent="0.15">
      <c r="A672" s="79"/>
      <c r="B672" s="72"/>
      <c r="C672" s="72"/>
      <c r="D672" s="72"/>
      <c r="E672" s="72"/>
      <c r="F672" s="72"/>
      <c r="G672" s="72"/>
      <c r="H672" s="72"/>
      <c r="I672" s="79"/>
      <c r="J672" s="79"/>
      <c r="K672" s="79"/>
      <c r="L672" s="72"/>
      <c r="M672" s="79"/>
      <c r="N672" s="72"/>
      <c r="O672" s="72"/>
      <c r="P672" s="81"/>
      <c r="Q672" s="72"/>
      <c r="R672" s="72"/>
      <c r="S672" s="72"/>
      <c r="T672" s="72"/>
      <c r="U672" s="72"/>
      <c r="V672" s="79"/>
      <c r="W672" s="72"/>
      <c r="X672" s="78"/>
      <c r="Y672" s="78"/>
      <c r="Z672" s="78"/>
      <c r="AA672" s="72"/>
      <c r="AB672" s="72"/>
      <c r="AC672" s="72"/>
      <c r="AD672" s="72"/>
      <c r="AE672" s="78"/>
      <c r="AF672" s="72"/>
      <c r="AG672" s="72"/>
      <c r="AH672" s="78"/>
      <c r="AI672" s="72"/>
      <c r="AJ672" s="72"/>
      <c r="AK672" s="72"/>
      <c r="AL672" s="72"/>
      <c r="AM672" s="72"/>
      <c r="AN672" s="79"/>
    </row>
    <row r="673" spans="1:40" x14ac:dyDescent="0.15">
      <c r="A673" s="79"/>
      <c r="B673" s="72"/>
      <c r="C673" s="72"/>
      <c r="D673" s="72"/>
      <c r="E673" s="72"/>
      <c r="F673" s="72"/>
      <c r="G673" s="72"/>
      <c r="H673" s="72"/>
      <c r="I673" s="79"/>
      <c r="J673" s="79"/>
      <c r="K673" s="79"/>
      <c r="L673" s="72"/>
      <c r="M673" s="79"/>
      <c r="N673" s="79"/>
      <c r="O673" s="72"/>
      <c r="P673" s="81"/>
      <c r="Q673" s="72"/>
      <c r="R673" s="72"/>
      <c r="S673" s="72"/>
      <c r="T673" s="72"/>
      <c r="U673" s="72"/>
      <c r="V673" s="79"/>
      <c r="W673" s="72"/>
      <c r="X673" s="78"/>
      <c r="Y673" s="78"/>
      <c r="Z673" s="78"/>
      <c r="AA673" s="72"/>
      <c r="AB673" s="72"/>
      <c r="AC673" s="72"/>
      <c r="AD673" s="72"/>
      <c r="AE673" s="78"/>
      <c r="AF673" s="72"/>
      <c r="AG673" s="72"/>
      <c r="AH673" s="78"/>
      <c r="AI673" s="72"/>
      <c r="AJ673" s="72"/>
      <c r="AK673" s="72"/>
      <c r="AL673" s="72"/>
      <c r="AM673" s="72"/>
      <c r="AN673" s="79"/>
    </row>
    <row r="674" spans="1:40" x14ac:dyDescent="0.15">
      <c r="A674" s="79"/>
      <c r="B674" s="72"/>
      <c r="C674" s="72"/>
      <c r="D674" s="72"/>
      <c r="E674" s="72"/>
      <c r="F674" s="72"/>
      <c r="G674" s="72"/>
      <c r="H674" s="72"/>
      <c r="I674" s="79"/>
      <c r="J674" s="79"/>
      <c r="K674" s="79"/>
      <c r="L674" s="72"/>
      <c r="M674" s="79"/>
      <c r="N674" s="79"/>
      <c r="O674" s="72"/>
      <c r="P674" s="81"/>
      <c r="Q674" s="72"/>
      <c r="R674" s="72"/>
      <c r="S674" s="72"/>
      <c r="T674" s="72"/>
      <c r="U674" s="72"/>
      <c r="V674" s="79"/>
      <c r="W674" s="72"/>
      <c r="X674" s="78"/>
      <c r="Y674" s="78"/>
      <c r="Z674" s="78"/>
      <c r="AA674" s="72"/>
      <c r="AB674" s="72"/>
      <c r="AC674" s="72"/>
      <c r="AD674" s="72"/>
      <c r="AE674" s="78"/>
      <c r="AF674" s="72"/>
      <c r="AG674" s="72"/>
      <c r="AH674" s="78"/>
      <c r="AI674" s="72"/>
      <c r="AJ674" s="72"/>
      <c r="AK674" s="72"/>
      <c r="AL674" s="72"/>
      <c r="AM674" s="72"/>
      <c r="AN674" s="79"/>
    </row>
    <row r="675" spans="1:40" x14ac:dyDescent="0.15">
      <c r="A675" s="79"/>
      <c r="B675" s="72"/>
      <c r="C675" s="72"/>
      <c r="D675" s="72"/>
      <c r="E675" s="72"/>
      <c r="F675" s="72"/>
      <c r="G675" s="72"/>
      <c r="H675" s="72"/>
      <c r="I675" s="79"/>
      <c r="J675" s="79"/>
      <c r="K675" s="79"/>
      <c r="L675" s="72"/>
      <c r="M675" s="79"/>
      <c r="N675" s="79"/>
      <c r="O675" s="72"/>
      <c r="P675" s="81"/>
      <c r="Q675" s="72"/>
      <c r="R675" s="72"/>
      <c r="S675" s="72"/>
      <c r="T675" s="72"/>
      <c r="U675" s="72"/>
      <c r="V675" s="79"/>
      <c r="W675" s="72"/>
      <c r="X675" s="78"/>
      <c r="Y675" s="78"/>
      <c r="Z675" s="78"/>
      <c r="AA675" s="72"/>
      <c r="AB675" s="72"/>
      <c r="AC675" s="72"/>
      <c r="AD675" s="72"/>
      <c r="AE675" s="78"/>
      <c r="AF675" s="72"/>
      <c r="AG675" s="72"/>
      <c r="AH675" s="78"/>
      <c r="AI675" s="72"/>
      <c r="AJ675" s="72"/>
      <c r="AK675" s="72"/>
      <c r="AL675" s="72"/>
      <c r="AM675" s="72"/>
      <c r="AN675" s="79"/>
    </row>
    <row r="676" spans="1:40" x14ac:dyDescent="0.15">
      <c r="A676" s="79"/>
      <c r="B676" s="72"/>
      <c r="C676" s="72"/>
      <c r="D676" s="72"/>
      <c r="E676" s="72"/>
      <c r="F676" s="72"/>
      <c r="G676" s="72"/>
      <c r="H676" s="72"/>
      <c r="I676" s="79"/>
      <c r="J676" s="79"/>
      <c r="K676" s="79"/>
      <c r="L676" s="72"/>
      <c r="M676" s="79"/>
      <c r="N676" s="79"/>
      <c r="O676" s="72"/>
      <c r="P676" s="81"/>
      <c r="Q676" s="72"/>
      <c r="R676" s="72"/>
      <c r="S676" s="72"/>
      <c r="T676" s="72"/>
      <c r="U676" s="72"/>
      <c r="V676" s="79"/>
      <c r="W676" s="72"/>
      <c r="X676" s="78"/>
      <c r="Y676" s="78"/>
      <c r="Z676" s="78"/>
      <c r="AA676" s="72"/>
      <c r="AB676" s="72"/>
      <c r="AC676" s="72"/>
      <c r="AD676" s="72"/>
      <c r="AE676" s="78"/>
      <c r="AF676" s="72"/>
      <c r="AG676" s="72"/>
      <c r="AH676" s="78"/>
      <c r="AI676" s="72"/>
      <c r="AJ676" s="72"/>
      <c r="AK676" s="72"/>
      <c r="AL676" s="72"/>
      <c r="AM676" s="72"/>
      <c r="AN676" s="79"/>
    </row>
    <row r="677" spans="1:40" x14ac:dyDescent="0.15">
      <c r="A677" s="79"/>
      <c r="B677" s="72"/>
      <c r="C677" s="72"/>
      <c r="D677" s="72"/>
      <c r="E677" s="72"/>
      <c r="F677" s="72"/>
      <c r="G677" s="72"/>
      <c r="H677" s="72"/>
      <c r="I677" s="79"/>
      <c r="J677" s="79"/>
      <c r="K677" s="79"/>
      <c r="L677" s="72"/>
      <c r="M677" s="79"/>
      <c r="N677" s="79"/>
      <c r="O677" s="72"/>
      <c r="P677" s="81"/>
      <c r="Q677" s="72"/>
      <c r="R677" s="72"/>
      <c r="S677" s="72"/>
      <c r="T677" s="72"/>
      <c r="U677" s="72"/>
      <c r="V677" s="79"/>
      <c r="W677" s="72"/>
      <c r="X677" s="78"/>
      <c r="Y677" s="78"/>
      <c r="Z677" s="78"/>
      <c r="AA677" s="72"/>
      <c r="AB677" s="72"/>
      <c r="AC677" s="72"/>
      <c r="AD677" s="72"/>
      <c r="AE677" s="78"/>
      <c r="AF677" s="72"/>
      <c r="AG677" s="72"/>
      <c r="AH677" s="78"/>
      <c r="AI677" s="72"/>
      <c r="AJ677" s="72"/>
      <c r="AK677" s="72"/>
      <c r="AL677" s="72"/>
      <c r="AM677" s="72"/>
      <c r="AN677" s="79"/>
    </row>
    <row r="678" spans="1:40" x14ac:dyDescent="0.15">
      <c r="A678" s="79"/>
      <c r="B678" s="72"/>
      <c r="C678" s="72"/>
      <c r="D678" s="72"/>
      <c r="E678" s="72"/>
      <c r="F678" s="72"/>
      <c r="G678" s="72"/>
      <c r="H678" s="72"/>
      <c r="I678" s="79"/>
      <c r="J678" s="79"/>
      <c r="K678" s="79"/>
      <c r="L678" s="72"/>
      <c r="M678" s="79"/>
      <c r="N678" s="79"/>
      <c r="O678" s="72"/>
      <c r="P678" s="81"/>
      <c r="Q678" s="72"/>
      <c r="R678" s="72"/>
      <c r="S678" s="72"/>
      <c r="T678" s="72"/>
      <c r="U678" s="72"/>
      <c r="V678" s="79"/>
      <c r="W678" s="72"/>
      <c r="X678" s="78"/>
      <c r="Y678" s="78"/>
      <c r="Z678" s="78"/>
      <c r="AA678" s="72"/>
      <c r="AB678" s="78"/>
      <c r="AC678" s="78"/>
      <c r="AD678" s="72"/>
      <c r="AE678" s="78"/>
      <c r="AF678" s="72"/>
      <c r="AG678" s="72"/>
      <c r="AH678" s="78"/>
      <c r="AI678" s="72"/>
      <c r="AJ678" s="72"/>
      <c r="AK678" s="72"/>
      <c r="AL678" s="72"/>
      <c r="AM678" s="72"/>
      <c r="AN678" s="79"/>
    </row>
    <row r="679" spans="1:40" x14ac:dyDescent="0.15">
      <c r="A679" s="79"/>
      <c r="B679" s="72"/>
      <c r="C679" s="72"/>
      <c r="D679" s="72"/>
      <c r="E679" s="72"/>
      <c r="F679" s="72"/>
      <c r="G679" s="72"/>
      <c r="H679" s="72"/>
      <c r="I679" s="79"/>
      <c r="J679" s="79"/>
      <c r="K679" s="79"/>
      <c r="L679" s="72"/>
      <c r="M679" s="79"/>
      <c r="N679" s="79"/>
      <c r="O679" s="72"/>
      <c r="P679" s="81"/>
      <c r="Q679" s="72"/>
      <c r="R679" s="72"/>
      <c r="S679" s="72"/>
      <c r="T679" s="72"/>
      <c r="U679" s="72"/>
      <c r="V679" s="72"/>
      <c r="W679" s="72"/>
      <c r="X679" s="78"/>
      <c r="Y679" s="78"/>
      <c r="Z679" s="78"/>
      <c r="AA679" s="72"/>
      <c r="AB679" s="78"/>
      <c r="AC679" s="78"/>
      <c r="AD679" s="72"/>
      <c r="AE679" s="78"/>
      <c r="AF679" s="72"/>
      <c r="AG679" s="72"/>
      <c r="AH679" s="78"/>
      <c r="AI679" s="72"/>
      <c r="AJ679" s="72"/>
      <c r="AK679" s="72"/>
      <c r="AL679" s="72"/>
      <c r="AM679" s="72"/>
      <c r="AN679" s="79"/>
    </row>
    <row r="680" spans="1:40" x14ac:dyDescent="0.15">
      <c r="A680" s="79"/>
      <c r="B680" s="72"/>
      <c r="C680" s="72"/>
      <c r="D680" s="72"/>
      <c r="E680" s="72"/>
      <c r="F680" s="72"/>
      <c r="G680" s="72"/>
      <c r="H680" s="72"/>
      <c r="I680" s="79"/>
      <c r="J680" s="79"/>
      <c r="K680" s="79"/>
      <c r="L680" s="72"/>
      <c r="M680" s="79"/>
      <c r="N680" s="79"/>
      <c r="O680" s="72"/>
      <c r="P680" s="81"/>
      <c r="Q680" s="72"/>
      <c r="R680" s="72"/>
      <c r="S680" s="72"/>
      <c r="T680" s="72"/>
      <c r="U680" s="72"/>
      <c r="V680" s="79"/>
      <c r="W680" s="72"/>
      <c r="X680" s="78"/>
      <c r="Y680" s="78"/>
      <c r="Z680" s="78"/>
      <c r="AA680" s="72"/>
      <c r="AB680" s="72"/>
      <c r="AC680" s="72"/>
      <c r="AD680" s="72"/>
      <c r="AE680" s="78"/>
      <c r="AF680" s="72"/>
      <c r="AG680" s="72"/>
      <c r="AH680" s="78"/>
      <c r="AI680" s="72"/>
      <c r="AJ680" s="72"/>
      <c r="AK680" s="72"/>
      <c r="AL680" s="72"/>
      <c r="AM680" s="72"/>
      <c r="AN680" s="79"/>
    </row>
    <row r="681" spans="1:40" x14ac:dyDescent="0.15">
      <c r="A681" s="79"/>
      <c r="B681" s="72"/>
      <c r="C681" s="72"/>
      <c r="D681" s="72"/>
      <c r="E681" s="72"/>
      <c r="F681" s="72"/>
      <c r="G681" s="72"/>
      <c r="H681" s="72"/>
      <c r="I681" s="79"/>
      <c r="J681" s="79"/>
      <c r="K681" s="79"/>
      <c r="L681" s="72"/>
      <c r="M681" s="79"/>
      <c r="N681" s="79"/>
      <c r="O681" s="72"/>
      <c r="P681" s="81"/>
      <c r="Q681" s="72"/>
      <c r="R681" s="72"/>
      <c r="S681" s="72"/>
      <c r="T681" s="72"/>
      <c r="U681" s="72"/>
      <c r="V681" s="79"/>
      <c r="W681" s="72"/>
      <c r="X681" s="78"/>
      <c r="Y681" s="78"/>
      <c r="Z681" s="78"/>
      <c r="AA681" s="72"/>
      <c r="AB681" s="80"/>
      <c r="AC681" s="80"/>
      <c r="AD681" s="72"/>
      <c r="AE681" s="78"/>
      <c r="AF681" s="72"/>
      <c r="AG681" s="72"/>
      <c r="AH681" s="78"/>
      <c r="AI681" s="72"/>
      <c r="AJ681" s="72"/>
      <c r="AK681" s="72"/>
      <c r="AL681" s="72"/>
      <c r="AM681" s="72"/>
      <c r="AN681" s="79"/>
    </row>
    <row r="682" spans="1:40" x14ac:dyDescent="0.15">
      <c r="A682" s="79"/>
      <c r="B682" s="72"/>
      <c r="C682" s="72"/>
      <c r="D682" s="72"/>
      <c r="E682" s="72"/>
      <c r="F682" s="72"/>
      <c r="G682" s="72"/>
      <c r="H682" s="72"/>
      <c r="I682" s="79"/>
      <c r="J682" s="79"/>
      <c r="K682" s="79"/>
      <c r="L682" s="72"/>
      <c r="M682" s="79"/>
      <c r="N682" s="79"/>
      <c r="O682" s="72"/>
      <c r="P682" s="81"/>
      <c r="Q682" s="72"/>
      <c r="R682" s="72"/>
      <c r="S682" s="72"/>
      <c r="T682" s="72"/>
      <c r="U682" s="72"/>
      <c r="V682" s="79"/>
      <c r="W682" s="72"/>
      <c r="X682" s="78"/>
      <c r="Y682" s="78"/>
      <c r="Z682" s="78"/>
      <c r="AA682" s="72"/>
      <c r="AB682" s="72"/>
      <c r="AC682" s="72"/>
      <c r="AD682" s="72"/>
      <c r="AE682" s="78"/>
      <c r="AF682" s="72"/>
      <c r="AG682" s="72"/>
      <c r="AH682" s="78"/>
      <c r="AI682" s="72"/>
      <c r="AJ682" s="72"/>
      <c r="AK682" s="72"/>
      <c r="AL682" s="72"/>
      <c r="AM682" s="72"/>
      <c r="AN682" s="79"/>
    </row>
    <row r="683" spans="1:40" x14ac:dyDescent="0.15">
      <c r="A683" s="79"/>
      <c r="B683" s="72"/>
      <c r="C683" s="72"/>
      <c r="D683" s="72"/>
      <c r="E683" s="72"/>
      <c r="F683" s="72"/>
      <c r="G683" s="72"/>
      <c r="H683" s="72"/>
      <c r="I683" s="79"/>
      <c r="J683" s="79"/>
      <c r="K683" s="79"/>
      <c r="L683" s="72"/>
      <c r="M683" s="79"/>
      <c r="N683" s="79"/>
      <c r="O683" s="72"/>
      <c r="P683" s="81"/>
      <c r="Q683" s="72"/>
      <c r="R683" s="72"/>
      <c r="S683" s="72"/>
      <c r="T683" s="72"/>
      <c r="U683" s="72"/>
      <c r="V683" s="72"/>
      <c r="W683" s="72"/>
      <c r="X683" s="72"/>
      <c r="Y683" s="78"/>
      <c r="Z683" s="78"/>
      <c r="AA683" s="72"/>
      <c r="AB683" s="78"/>
      <c r="AC683" s="78"/>
      <c r="AD683" s="72"/>
      <c r="AE683" s="78"/>
      <c r="AF683" s="72"/>
      <c r="AG683" s="72"/>
      <c r="AH683" s="78"/>
      <c r="AI683" s="72"/>
      <c r="AJ683" s="72"/>
      <c r="AK683" s="72"/>
      <c r="AL683" s="72"/>
      <c r="AM683" s="72"/>
      <c r="AN683" s="79"/>
    </row>
    <row r="684" spans="1:40" x14ac:dyDescent="0.15">
      <c r="A684" s="79"/>
      <c r="B684" s="72"/>
      <c r="C684" s="72"/>
      <c r="D684" s="72"/>
      <c r="E684" s="72"/>
      <c r="F684" s="72"/>
      <c r="G684" s="72"/>
      <c r="H684" s="72"/>
      <c r="I684" s="79"/>
      <c r="J684" s="79"/>
      <c r="K684" s="79"/>
      <c r="L684" s="72"/>
      <c r="M684" s="79"/>
      <c r="N684" s="79"/>
      <c r="O684" s="72"/>
      <c r="P684" s="81"/>
      <c r="Q684" s="72"/>
      <c r="R684" s="72"/>
      <c r="S684" s="72"/>
      <c r="T684" s="72"/>
      <c r="U684" s="72"/>
      <c r="V684" s="79"/>
      <c r="W684" s="72"/>
      <c r="X684" s="78"/>
      <c r="Y684" s="78"/>
      <c r="Z684" s="78"/>
      <c r="AA684" s="72"/>
      <c r="AB684" s="80"/>
      <c r="AC684" s="80"/>
      <c r="AD684" s="72"/>
      <c r="AE684" s="78"/>
      <c r="AF684" s="72"/>
      <c r="AG684" s="72"/>
      <c r="AH684" s="78"/>
      <c r="AI684" s="72"/>
      <c r="AJ684" s="72"/>
      <c r="AK684" s="72"/>
      <c r="AL684" s="72"/>
      <c r="AM684" s="72"/>
      <c r="AN684" s="79"/>
    </row>
    <row r="685" spans="1:40" x14ac:dyDescent="0.15">
      <c r="A685" s="79"/>
      <c r="B685" s="72"/>
      <c r="C685" s="72"/>
      <c r="D685" s="72"/>
      <c r="E685" s="72"/>
      <c r="F685" s="72"/>
      <c r="G685" s="72"/>
      <c r="H685" s="72"/>
      <c r="I685" s="79"/>
      <c r="J685" s="79"/>
      <c r="K685" s="79"/>
      <c r="L685" s="72"/>
      <c r="M685" s="79"/>
      <c r="N685" s="79"/>
      <c r="O685" s="72"/>
      <c r="P685" s="81"/>
      <c r="Q685" s="72"/>
      <c r="R685" s="72"/>
      <c r="S685" s="72"/>
      <c r="T685" s="72"/>
      <c r="U685" s="72"/>
      <c r="V685" s="79"/>
      <c r="W685" s="72"/>
      <c r="X685" s="72"/>
      <c r="Y685" s="78"/>
      <c r="Z685" s="78"/>
      <c r="AA685" s="72"/>
      <c r="AB685" s="78"/>
      <c r="AC685" s="78"/>
      <c r="AD685" s="72"/>
      <c r="AE685" s="78"/>
      <c r="AF685" s="72"/>
      <c r="AG685" s="72"/>
      <c r="AH685" s="78"/>
      <c r="AI685" s="72"/>
      <c r="AJ685" s="72"/>
      <c r="AK685" s="72"/>
      <c r="AL685" s="72"/>
      <c r="AM685" s="72"/>
      <c r="AN685" s="79"/>
    </row>
    <row r="686" spans="1:40" x14ac:dyDescent="0.15">
      <c r="A686" s="79"/>
      <c r="B686" s="72"/>
      <c r="C686" s="72"/>
      <c r="D686" s="72"/>
      <c r="E686" s="72"/>
      <c r="F686" s="72"/>
      <c r="G686" s="72"/>
      <c r="H686" s="72"/>
      <c r="I686" s="79"/>
      <c r="J686" s="79"/>
      <c r="K686" s="79"/>
      <c r="L686" s="72"/>
      <c r="M686" s="79"/>
      <c r="N686" s="79"/>
      <c r="O686" s="72"/>
      <c r="P686" s="81"/>
      <c r="Q686" s="72"/>
      <c r="R686" s="72"/>
      <c r="S686" s="72"/>
      <c r="T686" s="72"/>
      <c r="U686" s="72"/>
      <c r="V686" s="79"/>
      <c r="W686" s="72"/>
      <c r="X686" s="78"/>
      <c r="Y686" s="78"/>
      <c r="Z686" s="78"/>
      <c r="AA686" s="72"/>
      <c r="AB686" s="80"/>
      <c r="AC686" s="80"/>
      <c r="AD686" s="72"/>
      <c r="AE686" s="78"/>
      <c r="AF686" s="72"/>
      <c r="AG686" s="72"/>
      <c r="AH686" s="78"/>
      <c r="AI686" s="72"/>
      <c r="AJ686" s="72"/>
      <c r="AK686" s="72"/>
      <c r="AL686" s="72"/>
      <c r="AM686" s="72"/>
      <c r="AN686" s="79"/>
    </row>
    <row r="687" spans="1:40" x14ac:dyDescent="0.15">
      <c r="A687" s="79"/>
      <c r="B687" s="72"/>
      <c r="C687" s="72"/>
      <c r="D687" s="72"/>
      <c r="E687" s="72"/>
      <c r="F687" s="72"/>
      <c r="G687" s="72"/>
      <c r="H687" s="72"/>
      <c r="I687" s="79"/>
      <c r="J687" s="79"/>
      <c r="K687" s="79"/>
      <c r="L687" s="72"/>
      <c r="M687" s="79"/>
      <c r="N687" s="79"/>
      <c r="O687" s="72"/>
      <c r="P687" s="81"/>
      <c r="Q687" s="72"/>
      <c r="R687" s="72"/>
      <c r="S687" s="72"/>
      <c r="T687" s="72"/>
      <c r="U687" s="72"/>
      <c r="V687" s="79"/>
      <c r="W687" s="72"/>
      <c r="X687" s="78"/>
      <c r="Y687" s="78"/>
      <c r="Z687" s="78"/>
      <c r="AA687" s="72"/>
      <c r="AB687" s="80"/>
      <c r="AC687" s="80"/>
      <c r="AD687" s="72"/>
      <c r="AE687" s="78"/>
      <c r="AF687" s="72"/>
      <c r="AG687" s="72"/>
      <c r="AH687" s="78"/>
      <c r="AI687" s="72"/>
      <c r="AJ687" s="72"/>
      <c r="AK687" s="72"/>
      <c r="AL687" s="72"/>
      <c r="AM687" s="72"/>
      <c r="AN687" s="79"/>
    </row>
    <row r="688" spans="1:40" x14ac:dyDescent="0.15">
      <c r="A688" s="79"/>
      <c r="B688" s="72"/>
      <c r="C688" s="72"/>
      <c r="D688" s="72"/>
      <c r="E688" s="72"/>
      <c r="F688" s="72"/>
      <c r="G688" s="72"/>
      <c r="H688" s="72"/>
      <c r="I688" s="79"/>
      <c r="J688" s="79"/>
      <c r="K688" s="79"/>
      <c r="L688" s="79"/>
      <c r="M688" s="72"/>
      <c r="N688" s="79"/>
      <c r="O688" s="72"/>
      <c r="P688" s="81"/>
      <c r="Q688" s="72"/>
      <c r="R688" s="72"/>
      <c r="S688" s="72"/>
      <c r="T688" s="72"/>
      <c r="U688" s="72"/>
      <c r="V688" s="72"/>
      <c r="W688" s="72"/>
      <c r="X688" s="78"/>
      <c r="Y688" s="78"/>
      <c r="Z688" s="78"/>
      <c r="AA688" s="72"/>
      <c r="AB688" s="78"/>
      <c r="AC688" s="78"/>
      <c r="AD688" s="72"/>
      <c r="AE688" s="78"/>
      <c r="AF688" s="72"/>
      <c r="AG688" s="72"/>
      <c r="AH688" s="78"/>
      <c r="AI688" s="72"/>
      <c r="AJ688" s="72"/>
      <c r="AK688" s="72"/>
      <c r="AL688" s="72"/>
      <c r="AM688" s="72"/>
      <c r="AN688" s="72"/>
    </row>
    <row r="689" spans="1:40" x14ac:dyDescent="0.15">
      <c r="A689" s="79"/>
      <c r="B689" s="72"/>
      <c r="C689" s="72"/>
      <c r="D689" s="72"/>
      <c r="E689" s="72"/>
      <c r="F689" s="72"/>
      <c r="G689" s="72"/>
      <c r="H689" s="72"/>
      <c r="I689" s="79"/>
      <c r="J689" s="79"/>
      <c r="K689" s="79"/>
      <c r="L689" s="79"/>
      <c r="M689" s="72"/>
      <c r="N689" s="79"/>
      <c r="O689" s="72"/>
      <c r="P689" s="81"/>
      <c r="Q689" s="72"/>
      <c r="R689" s="72"/>
      <c r="S689" s="72"/>
      <c r="T689" s="72"/>
      <c r="U689" s="72"/>
      <c r="V689" s="72"/>
      <c r="W689" s="72"/>
      <c r="X689" s="78"/>
      <c r="Y689" s="78"/>
      <c r="Z689" s="78"/>
      <c r="AA689" s="72"/>
      <c r="AB689" s="78"/>
      <c r="AC689" s="78"/>
      <c r="AD689" s="72"/>
      <c r="AE689" s="78"/>
      <c r="AF689" s="72"/>
      <c r="AG689" s="72"/>
      <c r="AH689" s="78"/>
      <c r="AI689" s="72"/>
      <c r="AJ689" s="72"/>
      <c r="AK689" s="72"/>
      <c r="AL689" s="72"/>
      <c r="AM689" s="72"/>
      <c r="AN689" s="72"/>
    </row>
    <row r="690" spans="1:40" x14ac:dyDescent="0.15">
      <c r="A690" s="79"/>
      <c r="B690" s="72"/>
      <c r="C690" s="72"/>
      <c r="D690" s="72"/>
      <c r="E690" s="72"/>
      <c r="F690" s="72"/>
      <c r="G690" s="72"/>
      <c r="H690" s="72"/>
      <c r="I690" s="79"/>
      <c r="J690" s="79"/>
      <c r="K690" s="79"/>
      <c r="L690" s="79"/>
      <c r="M690" s="72"/>
      <c r="N690" s="79"/>
      <c r="O690" s="72"/>
      <c r="P690" s="81"/>
      <c r="Q690" s="72"/>
      <c r="R690" s="72"/>
      <c r="S690" s="72"/>
      <c r="T690" s="72"/>
      <c r="U690" s="72"/>
      <c r="V690" s="72"/>
      <c r="W690" s="72"/>
      <c r="X690" s="78"/>
      <c r="Y690" s="78"/>
      <c r="Z690" s="78"/>
      <c r="AA690" s="72"/>
      <c r="AB690" s="78"/>
      <c r="AC690" s="78"/>
      <c r="AD690" s="72"/>
      <c r="AE690" s="78"/>
      <c r="AF690" s="72"/>
      <c r="AG690" s="72"/>
      <c r="AH690" s="78"/>
      <c r="AI690" s="72"/>
      <c r="AJ690" s="72"/>
      <c r="AK690" s="72"/>
      <c r="AL690" s="72"/>
      <c r="AM690" s="72"/>
      <c r="AN690" s="72"/>
    </row>
    <row r="691" spans="1:40" x14ac:dyDescent="0.15">
      <c r="A691" s="79"/>
      <c r="B691" s="72"/>
      <c r="C691" s="72"/>
      <c r="D691" s="72"/>
      <c r="E691" s="72"/>
      <c r="F691" s="72"/>
      <c r="G691" s="72"/>
      <c r="H691" s="72"/>
      <c r="I691" s="79"/>
      <c r="J691" s="79"/>
      <c r="K691" s="79"/>
      <c r="L691" s="72"/>
      <c r="M691" s="79"/>
      <c r="N691" s="79"/>
      <c r="O691" s="72"/>
      <c r="P691" s="72"/>
      <c r="Q691" s="72"/>
      <c r="R691" s="72"/>
      <c r="S691" s="72"/>
      <c r="T691" s="72"/>
      <c r="U691" s="72"/>
      <c r="V691" s="72"/>
      <c r="W691" s="72"/>
      <c r="X691" s="78"/>
      <c r="Y691" s="78"/>
      <c r="Z691" s="78"/>
      <c r="AA691" s="72"/>
      <c r="AB691" s="78"/>
      <c r="AC691" s="78"/>
      <c r="AD691" s="72"/>
      <c r="AE691" s="78"/>
      <c r="AF691" s="72"/>
      <c r="AG691" s="72"/>
      <c r="AH691" s="78"/>
      <c r="AI691" s="72"/>
      <c r="AJ691" s="72"/>
      <c r="AK691" s="72"/>
      <c r="AL691" s="72"/>
      <c r="AM691" s="72"/>
      <c r="AN691" s="79"/>
    </row>
    <row r="692" spans="1:40" x14ac:dyDescent="0.15">
      <c r="A692" s="79"/>
      <c r="B692" s="72"/>
      <c r="C692" s="72"/>
      <c r="D692" s="72"/>
      <c r="E692" s="72"/>
      <c r="F692" s="72"/>
      <c r="G692" s="72"/>
      <c r="H692" s="72"/>
      <c r="I692" s="79"/>
      <c r="J692" s="79"/>
      <c r="K692" s="79"/>
      <c r="L692" s="72"/>
      <c r="M692" s="79"/>
      <c r="N692" s="79"/>
      <c r="O692" s="72"/>
      <c r="P692" s="72"/>
      <c r="Q692" s="72"/>
      <c r="R692" s="72"/>
      <c r="S692" s="72"/>
      <c r="T692" s="72"/>
      <c r="U692" s="72"/>
      <c r="V692" s="72"/>
      <c r="W692" s="72"/>
      <c r="X692" s="78"/>
      <c r="Y692" s="78"/>
      <c r="Z692" s="78"/>
      <c r="AA692" s="72"/>
      <c r="AB692" s="78"/>
      <c r="AC692" s="78"/>
      <c r="AD692" s="72"/>
      <c r="AE692" s="78"/>
      <c r="AF692" s="72"/>
      <c r="AG692" s="72"/>
      <c r="AH692" s="78"/>
      <c r="AI692" s="72"/>
      <c r="AJ692" s="72"/>
      <c r="AK692" s="72"/>
      <c r="AL692" s="72"/>
      <c r="AM692" s="72"/>
      <c r="AN692" s="79"/>
    </row>
    <row r="693" spans="1:40" x14ac:dyDescent="0.15">
      <c r="A693" s="79"/>
      <c r="B693" s="72"/>
      <c r="C693" s="72"/>
      <c r="D693" s="72"/>
      <c r="E693" s="72"/>
      <c r="F693" s="72"/>
      <c r="G693" s="72"/>
      <c r="H693" s="72"/>
      <c r="I693" s="79"/>
      <c r="J693" s="79"/>
      <c r="K693" s="79"/>
      <c r="L693" s="72"/>
      <c r="M693" s="79"/>
      <c r="N693" s="79"/>
      <c r="O693" s="72"/>
      <c r="P693" s="72"/>
      <c r="Q693" s="72"/>
      <c r="R693" s="72"/>
      <c r="S693" s="72"/>
      <c r="T693" s="72"/>
      <c r="U693" s="72"/>
      <c r="V693" s="72"/>
      <c r="W693" s="72"/>
      <c r="X693" s="72"/>
      <c r="Y693" s="78"/>
      <c r="Z693" s="78"/>
      <c r="AA693" s="72"/>
      <c r="AB693" s="80"/>
      <c r="AC693" s="80"/>
      <c r="AD693" s="72"/>
      <c r="AE693" s="78"/>
      <c r="AF693" s="72"/>
      <c r="AG693" s="72"/>
      <c r="AH693" s="72"/>
      <c r="AI693" s="72"/>
      <c r="AJ693" s="72"/>
      <c r="AK693" s="72"/>
      <c r="AL693" s="72"/>
      <c r="AM693" s="72"/>
      <c r="AN693" s="79"/>
    </row>
    <row r="694" spans="1:40" x14ac:dyDescent="0.15">
      <c r="A694" s="79"/>
      <c r="B694" s="72"/>
      <c r="C694" s="72"/>
      <c r="D694" s="72"/>
      <c r="E694" s="72"/>
      <c r="F694" s="72"/>
      <c r="G694" s="72"/>
      <c r="H694" s="72"/>
      <c r="I694" s="79"/>
      <c r="J694" s="79"/>
      <c r="K694" s="79"/>
      <c r="L694" s="79"/>
      <c r="M694" s="72"/>
      <c r="N694" s="79"/>
      <c r="O694" s="72"/>
      <c r="P694" s="81"/>
      <c r="Q694" s="72"/>
      <c r="R694" s="72"/>
      <c r="S694" s="72"/>
      <c r="T694" s="72"/>
      <c r="U694" s="72"/>
      <c r="V694" s="72"/>
      <c r="W694" s="72"/>
      <c r="X694" s="78"/>
      <c r="Y694" s="78"/>
      <c r="Z694" s="78"/>
      <c r="AA694" s="78"/>
      <c r="AB694" s="78"/>
      <c r="AC694" s="78"/>
      <c r="AD694" s="78"/>
      <c r="AE694" s="78"/>
      <c r="AF694" s="78"/>
      <c r="AG694" s="78"/>
      <c r="AH694" s="78"/>
      <c r="AI694" s="72"/>
      <c r="AJ694" s="72"/>
      <c r="AK694" s="72"/>
      <c r="AL694" s="72"/>
      <c r="AM694" s="72"/>
      <c r="AN694" s="72"/>
    </row>
    <row r="695" spans="1:40" x14ac:dyDescent="0.15">
      <c r="A695" s="79"/>
      <c r="B695" s="72"/>
      <c r="C695" s="72"/>
      <c r="D695" s="72"/>
      <c r="E695" s="72"/>
      <c r="F695" s="72"/>
      <c r="G695" s="72"/>
      <c r="H695" s="72"/>
      <c r="I695" s="79"/>
      <c r="J695" s="79"/>
      <c r="K695" s="79"/>
      <c r="L695" s="79"/>
      <c r="M695" s="72"/>
      <c r="N695" s="79"/>
      <c r="O695" s="72"/>
      <c r="P695" s="81"/>
      <c r="Q695" s="72"/>
      <c r="R695" s="72"/>
      <c r="S695" s="72"/>
      <c r="T695" s="72"/>
      <c r="U695" s="72"/>
      <c r="V695" s="72"/>
      <c r="W695" s="72"/>
      <c r="X695" s="78"/>
      <c r="Y695" s="72"/>
      <c r="Z695" s="78"/>
      <c r="AA695" s="72"/>
      <c r="AB695" s="72"/>
      <c r="AC695" s="72"/>
      <c r="AD695" s="72"/>
      <c r="AE695" s="72"/>
      <c r="AF695" s="72"/>
      <c r="AG695" s="72"/>
      <c r="AH695" s="78"/>
      <c r="AI695" s="72"/>
      <c r="AJ695" s="72"/>
      <c r="AK695" s="72"/>
      <c r="AL695" s="72"/>
      <c r="AM695" s="72"/>
      <c r="AN695" s="72"/>
    </row>
    <row r="696" spans="1:40" x14ac:dyDescent="0.15">
      <c r="A696" s="79"/>
      <c r="B696" s="72"/>
      <c r="C696" s="72"/>
      <c r="D696" s="72"/>
      <c r="E696" s="72"/>
      <c r="F696" s="72"/>
      <c r="G696" s="72"/>
      <c r="H696" s="72"/>
      <c r="I696" s="79"/>
      <c r="J696" s="79"/>
      <c r="K696" s="79"/>
      <c r="L696" s="79"/>
      <c r="M696" s="72"/>
      <c r="N696" s="79"/>
      <c r="O696" s="72"/>
      <c r="P696" s="81"/>
      <c r="Q696" s="72"/>
      <c r="R696" s="72"/>
      <c r="S696" s="72"/>
      <c r="T696" s="72"/>
      <c r="U696" s="72"/>
      <c r="V696" s="72"/>
      <c r="W696" s="72"/>
      <c r="X696" s="78"/>
      <c r="Y696" s="72"/>
      <c r="Z696" s="78"/>
      <c r="AA696" s="72"/>
      <c r="AB696" s="72"/>
      <c r="AC696" s="72"/>
      <c r="AD696" s="72"/>
      <c r="AE696" s="72"/>
      <c r="AF696" s="72"/>
      <c r="AG696" s="72"/>
      <c r="AH696" s="78"/>
      <c r="AI696" s="72"/>
      <c r="AJ696" s="72"/>
      <c r="AK696" s="72"/>
      <c r="AL696" s="72"/>
      <c r="AM696" s="72"/>
      <c r="AN696" s="72"/>
    </row>
    <row r="697" spans="1:40" x14ac:dyDescent="0.15">
      <c r="A697" s="79"/>
      <c r="B697" s="72"/>
      <c r="C697" s="72"/>
      <c r="D697" s="72"/>
      <c r="E697" s="72"/>
      <c r="F697" s="72"/>
      <c r="G697" s="72"/>
      <c r="H697" s="72"/>
      <c r="I697" s="79"/>
      <c r="J697" s="79"/>
      <c r="K697" s="79"/>
      <c r="L697" s="72"/>
      <c r="M697" s="79"/>
      <c r="N697" s="79"/>
      <c r="O697" s="72"/>
      <c r="P697" s="81"/>
      <c r="Q697" s="72"/>
      <c r="R697" s="72"/>
      <c r="S697" s="72"/>
      <c r="T697" s="72"/>
      <c r="U697" s="72"/>
      <c r="V697" s="79"/>
      <c r="W697" s="72"/>
      <c r="X697" s="72"/>
      <c r="Y697" s="78"/>
      <c r="Z697" s="78"/>
      <c r="AA697" s="72"/>
      <c r="AB697" s="78"/>
      <c r="AC697" s="78"/>
      <c r="AD697" s="72"/>
      <c r="AE697" s="78"/>
      <c r="AF697" s="72"/>
      <c r="AG697" s="72"/>
      <c r="AH697" s="72"/>
      <c r="AI697" s="72"/>
      <c r="AJ697" s="72"/>
      <c r="AK697" s="72"/>
      <c r="AL697" s="72"/>
      <c r="AM697" s="72"/>
      <c r="AN697" s="79"/>
    </row>
    <row r="698" spans="1:40" x14ac:dyDescent="0.15">
      <c r="A698" s="79"/>
      <c r="B698" s="72"/>
      <c r="C698" s="72"/>
      <c r="D698" s="72"/>
      <c r="E698" s="72"/>
      <c r="F698" s="72"/>
      <c r="G698" s="72"/>
      <c r="H698" s="72"/>
      <c r="I698" s="79"/>
      <c r="J698" s="79"/>
      <c r="K698" s="79"/>
      <c r="L698" s="79"/>
      <c r="M698" s="72"/>
      <c r="N698" s="79"/>
      <c r="O698" s="72"/>
      <c r="P698" s="81"/>
      <c r="Q698" s="72"/>
      <c r="R698" s="72"/>
      <c r="S698" s="72"/>
      <c r="T698" s="72"/>
      <c r="U698" s="72"/>
      <c r="V698" s="72"/>
      <c r="W698" s="79"/>
      <c r="X698" s="79"/>
      <c r="Y698" s="78"/>
      <c r="Z698" s="79"/>
      <c r="AA698" s="72"/>
      <c r="AB698" s="78"/>
      <c r="AC698" s="78"/>
      <c r="AD698" s="72"/>
      <c r="AE698" s="78"/>
      <c r="AF698" s="72"/>
      <c r="AG698" s="72"/>
      <c r="AH698" s="79"/>
      <c r="AI698" s="72"/>
      <c r="AJ698" s="72"/>
      <c r="AK698" s="72"/>
      <c r="AL698" s="72"/>
      <c r="AM698" s="72"/>
      <c r="AN698" s="72"/>
    </row>
    <row r="699" spans="1:40" x14ac:dyDescent="0.15">
      <c r="A699" s="79"/>
      <c r="B699" s="72"/>
      <c r="C699" s="72"/>
      <c r="D699" s="72"/>
      <c r="E699" s="72"/>
      <c r="F699" s="72"/>
      <c r="G699" s="72"/>
      <c r="H699" s="72"/>
      <c r="I699" s="79"/>
      <c r="J699" s="79"/>
      <c r="K699" s="79"/>
      <c r="L699" s="79"/>
      <c r="M699" s="72"/>
      <c r="N699" s="79"/>
      <c r="O699" s="72"/>
      <c r="P699" s="81"/>
      <c r="Q699" s="72"/>
      <c r="R699" s="72"/>
      <c r="S699" s="72"/>
      <c r="T699" s="72"/>
      <c r="U699" s="72"/>
      <c r="V699" s="72"/>
      <c r="W699" s="79"/>
      <c r="X699" s="79"/>
      <c r="Y699" s="78"/>
      <c r="Z699" s="79"/>
      <c r="AA699" s="72"/>
      <c r="AB699" s="78"/>
      <c r="AC699" s="78"/>
      <c r="AD699" s="72"/>
      <c r="AE699" s="78"/>
      <c r="AF699" s="72"/>
      <c r="AG699" s="72"/>
      <c r="AH699" s="79"/>
      <c r="AI699" s="72"/>
      <c r="AJ699" s="72"/>
      <c r="AK699" s="72"/>
      <c r="AL699" s="72"/>
      <c r="AM699" s="72"/>
      <c r="AN699" s="72"/>
    </row>
    <row r="700" spans="1:40" x14ac:dyDescent="0.15">
      <c r="A700" s="79"/>
      <c r="B700" s="72"/>
      <c r="C700" s="72"/>
      <c r="D700" s="72"/>
      <c r="E700" s="72"/>
      <c r="F700" s="72"/>
      <c r="G700" s="72"/>
      <c r="H700" s="72"/>
      <c r="I700" s="79"/>
      <c r="J700" s="79"/>
      <c r="K700" s="79"/>
      <c r="L700" s="79"/>
      <c r="M700" s="72"/>
      <c r="N700" s="79"/>
      <c r="O700" s="72"/>
      <c r="P700" s="81"/>
      <c r="Q700" s="72"/>
      <c r="R700" s="72"/>
      <c r="S700" s="72"/>
      <c r="T700" s="72"/>
      <c r="U700" s="72"/>
      <c r="V700" s="72"/>
      <c r="W700" s="79"/>
      <c r="X700" s="79"/>
      <c r="Y700" s="78"/>
      <c r="Z700" s="79"/>
      <c r="AA700" s="72"/>
      <c r="AB700" s="78"/>
      <c r="AC700" s="78"/>
      <c r="AD700" s="72"/>
      <c r="AE700" s="78"/>
      <c r="AF700" s="72"/>
      <c r="AG700" s="72"/>
      <c r="AH700" s="79"/>
      <c r="AI700" s="72"/>
      <c r="AJ700" s="72"/>
      <c r="AK700" s="72"/>
      <c r="AL700" s="72"/>
      <c r="AM700" s="72"/>
      <c r="AN700" s="72"/>
    </row>
    <row r="701" spans="1:40" x14ac:dyDescent="0.15">
      <c r="A701" s="79"/>
      <c r="B701" s="72"/>
      <c r="C701" s="72"/>
      <c r="D701" s="72"/>
      <c r="E701" s="72"/>
      <c r="F701" s="72"/>
      <c r="G701" s="72"/>
      <c r="H701" s="72"/>
      <c r="I701" s="79"/>
      <c r="J701" s="79"/>
      <c r="K701" s="79"/>
      <c r="L701" s="79"/>
      <c r="M701" s="72"/>
      <c r="N701" s="79"/>
      <c r="O701" s="72"/>
      <c r="P701" s="81"/>
      <c r="Q701" s="72"/>
      <c r="R701" s="72"/>
      <c r="S701" s="72"/>
      <c r="T701" s="72"/>
      <c r="U701" s="72"/>
      <c r="V701" s="72"/>
      <c r="W701" s="79"/>
      <c r="X701" s="79"/>
      <c r="Y701" s="78"/>
      <c r="Z701" s="79"/>
      <c r="AA701" s="72"/>
      <c r="AB701" s="78"/>
      <c r="AC701" s="78"/>
      <c r="AD701" s="72"/>
      <c r="AE701" s="78"/>
      <c r="AF701" s="72"/>
      <c r="AG701" s="72"/>
      <c r="AH701" s="79"/>
      <c r="AI701" s="72"/>
      <c r="AJ701" s="72"/>
      <c r="AK701" s="72"/>
      <c r="AL701" s="72"/>
      <c r="AM701" s="72"/>
      <c r="AN701" s="72"/>
    </row>
    <row r="702" spans="1:40" x14ac:dyDescent="0.15">
      <c r="A702" s="79"/>
      <c r="B702" s="72"/>
      <c r="C702" s="72"/>
      <c r="D702" s="72"/>
      <c r="E702" s="72"/>
      <c r="F702" s="72"/>
      <c r="G702" s="72"/>
      <c r="H702" s="72"/>
      <c r="I702" s="79"/>
      <c r="J702" s="79"/>
      <c r="K702" s="79"/>
      <c r="L702" s="79"/>
      <c r="M702" s="72"/>
      <c r="N702" s="79"/>
      <c r="O702" s="72"/>
      <c r="P702" s="81"/>
      <c r="Q702" s="72"/>
      <c r="R702" s="72"/>
      <c r="S702" s="72"/>
      <c r="T702" s="72"/>
      <c r="U702" s="72"/>
      <c r="V702" s="72"/>
      <c r="W702" s="79"/>
      <c r="X702" s="79"/>
      <c r="Y702" s="78"/>
      <c r="Z702" s="79"/>
      <c r="AA702" s="72"/>
      <c r="AB702" s="78"/>
      <c r="AC702" s="78"/>
      <c r="AD702" s="72"/>
      <c r="AE702" s="78"/>
      <c r="AF702" s="72"/>
      <c r="AG702" s="72"/>
      <c r="AH702" s="79"/>
      <c r="AI702" s="72"/>
      <c r="AJ702" s="72"/>
      <c r="AK702" s="72"/>
      <c r="AL702" s="72"/>
      <c r="AM702" s="72"/>
      <c r="AN702" s="72"/>
    </row>
    <row r="703" spans="1:40" x14ac:dyDescent="0.15">
      <c r="A703" s="79"/>
      <c r="B703" s="72"/>
      <c r="C703" s="72"/>
      <c r="D703" s="72"/>
      <c r="E703" s="72"/>
      <c r="F703" s="72"/>
      <c r="G703" s="72"/>
      <c r="H703" s="72"/>
      <c r="I703" s="79"/>
      <c r="J703" s="79"/>
      <c r="K703" s="79"/>
      <c r="L703" s="79"/>
      <c r="M703" s="72"/>
      <c r="N703" s="79"/>
      <c r="O703" s="72"/>
      <c r="P703" s="81"/>
      <c r="Q703" s="72"/>
      <c r="R703" s="72"/>
      <c r="S703" s="72"/>
      <c r="T703" s="72"/>
      <c r="U703" s="72"/>
      <c r="V703" s="72"/>
      <c r="W703" s="79"/>
      <c r="X703" s="79"/>
      <c r="Y703" s="78"/>
      <c r="Z703" s="79"/>
      <c r="AA703" s="72"/>
      <c r="AB703" s="78"/>
      <c r="AC703" s="78"/>
      <c r="AD703" s="72"/>
      <c r="AE703" s="78"/>
      <c r="AF703" s="72"/>
      <c r="AG703" s="72"/>
      <c r="AH703" s="79"/>
      <c r="AI703" s="72"/>
      <c r="AJ703" s="72"/>
      <c r="AK703" s="72"/>
      <c r="AL703" s="72"/>
      <c r="AM703" s="72"/>
      <c r="AN703" s="72"/>
    </row>
    <row r="704" spans="1:40" x14ac:dyDescent="0.15">
      <c r="A704" s="79"/>
      <c r="B704" s="72"/>
      <c r="C704" s="72"/>
      <c r="D704" s="72"/>
      <c r="E704" s="72"/>
      <c r="F704" s="72"/>
      <c r="G704" s="72"/>
      <c r="H704" s="72"/>
      <c r="I704" s="79"/>
      <c r="J704" s="79"/>
      <c r="K704" s="79"/>
      <c r="L704" s="79"/>
      <c r="M704" s="72"/>
      <c r="N704" s="79"/>
      <c r="O704" s="72"/>
      <c r="P704" s="81"/>
      <c r="Q704" s="72"/>
      <c r="R704" s="72"/>
      <c r="S704" s="72"/>
      <c r="T704" s="72"/>
      <c r="U704" s="72"/>
      <c r="V704" s="72"/>
      <c r="W704" s="79"/>
      <c r="X704" s="79"/>
      <c r="Y704" s="78"/>
      <c r="Z704" s="79"/>
      <c r="AA704" s="72"/>
      <c r="AB704" s="78"/>
      <c r="AC704" s="78"/>
      <c r="AD704" s="72"/>
      <c r="AE704" s="78"/>
      <c r="AF704" s="72"/>
      <c r="AG704" s="72"/>
      <c r="AH704" s="79"/>
      <c r="AI704" s="72"/>
      <c r="AJ704" s="72"/>
      <c r="AK704" s="72"/>
      <c r="AL704" s="72"/>
      <c r="AM704" s="72"/>
      <c r="AN704" s="72"/>
    </row>
    <row r="705" spans="1:40" x14ac:dyDescent="0.15">
      <c r="A705" s="79"/>
      <c r="B705" s="72"/>
      <c r="C705" s="72"/>
      <c r="D705" s="72"/>
      <c r="E705" s="72"/>
      <c r="F705" s="72"/>
      <c r="G705" s="72"/>
      <c r="H705" s="72"/>
      <c r="I705" s="79"/>
      <c r="J705" s="79"/>
      <c r="K705" s="79"/>
      <c r="L705" s="79"/>
      <c r="M705" s="72"/>
      <c r="N705" s="79"/>
      <c r="O705" s="72"/>
      <c r="P705" s="81"/>
      <c r="Q705" s="72"/>
      <c r="R705" s="72"/>
      <c r="S705" s="72"/>
      <c r="T705" s="72"/>
      <c r="U705" s="72"/>
      <c r="V705" s="72"/>
      <c r="W705" s="79"/>
      <c r="X705" s="79"/>
      <c r="Y705" s="78"/>
      <c r="Z705" s="79"/>
      <c r="AA705" s="72"/>
      <c r="AB705" s="78"/>
      <c r="AC705" s="78"/>
      <c r="AD705" s="72"/>
      <c r="AE705" s="78"/>
      <c r="AF705" s="72"/>
      <c r="AG705" s="72"/>
      <c r="AH705" s="79"/>
      <c r="AI705" s="72"/>
      <c r="AJ705" s="72"/>
      <c r="AK705" s="72"/>
      <c r="AL705" s="72"/>
      <c r="AM705" s="72"/>
      <c r="AN705" s="72"/>
    </row>
    <row r="706" spans="1:40" x14ac:dyDescent="0.15">
      <c r="A706" s="79"/>
      <c r="B706" s="72"/>
      <c r="C706" s="72"/>
      <c r="D706" s="72"/>
      <c r="E706" s="72"/>
      <c r="F706" s="72"/>
      <c r="G706" s="72"/>
      <c r="H706" s="72"/>
      <c r="I706" s="79"/>
      <c r="J706" s="79"/>
      <c r="K706" s="79"/>
      <c r="L706" s="79"/>
      <c r="M706" s="72"/>
      <c r="N706" s="79"/>
      <c r="O706" s="72"/>
      <c r="P706" s="81"/>
      <c r="Q706" s="72"/>
      <c r="R706" s="72"/>
      <c r="S706" s="72"/>
      <c r="T706" s="72"/>
      <c r="U706" s="72"/>
      <c r="V706" s="72"/>
      <c r="W706" s="79"/>
      <c r="X706" s="79"/>
      <c r="Y706" s="78"/>
      <c r="Z706" s="79"/>
      <c r="AA706" s="72"/>
      <c r="AB706" s="78"/>
      <c r="AC706" s="78"/>
      <c r="AD706" s="72"/>
      <c r="AE706" s="78"/>
      <c r="AF706" s="72"/>
      <c r="AG706" s="72"/>
      <c r="AH706" s="79"/>
      <c r="AI706" s="72"/>
      <c r="AJ706" s="72"/>
      <c r="AK706" s="72"/>
      <c r="AL706" s="72"/>
      <c r="AM706" s="72"/>
      <c r="AN706" s="72"/>
    </row>
    <row r="707" spans="1:40" x14ac:dyDescent="0.15">
      <c r="A707" s="79"/>
      <c r="B707" s="72"/>
      <c r="C707" s="72"/>
      <c r="D707" s="72"/>
      <c r="E707" s="72"/>
      <c r="F707" s="72"/>
      <c r="G707" s="72"/>
      <c r="H707" s="72"/>
      <c r="I707" s="79"/>
      <c r="J707" s="79"/>
      <c r="K707" s="79"/>
      <c r="L707" s="79"/>
      <c r="M707" s="72"/>
      <c r="N707" s="79"/>
      <c r="O707" s="72"/>
      <c r="P707" s="81"/>
      <c r="Q707" s="72"/>
      <c r="R707" s="72"/>
      <c r="S707" s="72"/>
      <c r="T707" s="72"/>
      <c r="U707" s="72"/>
      <c r="V707" s="72"/>
      <c r="W707" s="79"/>
      <c r="X707" s="79"/>
      <c r="Y707" s="78"/>
      <c r="Z707" s="79"/>
      <c r="AA707" s="72"/>
      <c r="AB707" s="78"/>
      <c r="AC707" s="78"/>
      <c r="AD707" s="72"/>
      <c r="AE707" s="78"/>
      <c r="AF707" s="72"/>
      <c r="AG707" s="72"/>
      <c r="AH707" s="79"/>
      <c r="AI707" s="72"/>
      <c r="AJ707" s="72"/>
      <c r="AK707" s="72"/>
      <c r="AL707" s="72"/>
      <c r="AM707" s="72"/>
      <c r="AN707" s="72"/>
    </row>
    <row r="708" spans="1:40" x14ac:dyDescent="0.15">
      <c r="A708" s="79"/>
      <c r="B708" s="72"/>
      <c r="C708" s="72"/>
      <c r="D708" s="72"/>
      <c r="E708" s="72"/>
      <c r="F708" s="72"/>
      <c r="G708" s="72"/>
      <c r="H708" s="72"/>
      <c r="I708" s="79"/>
      <c r="J708" s="79"/>
      <c r="K708" s="79"/>
      <c r="L708" s="79"/>
      <c r="M708" s="72"/>
      <c r="N708" s="79"/>
      <c r="O708" s="72"/>
      <c r="P708" s="81"/>
      <c r="Q708" s="72"/>
      <c r="R708" s="72"/>
      <c r="S708" s="72"/>
      <c r="T708" s="72"/>
      <c r="U708" s="72"/>
      <c r="V708" s="72"/>
      <c r="W708" s="79"/>
      <c r="X708" s="79"/>
      <c r="Y708" s="78"/>
      <c r="Z708" s="79"/>
      <c r="AA708" s="72"/>
      <c r="AB708" s="78"/>
      <c r="AC708" s="78"/>
      <c r="AD708" s="72"/>
      <c r="AE708" s="78"/>
      <c r="AF708" s="72"/>
      <c r="AG708" s="72"/>
      <c r="AH708" s="79"/>
      <c r="AI708" s="72"/>
      <c r="AJ708" s="72"/>
      <c r="AK708" s="72"/>
      <c r="AL708" s="72"/>
      <c r="AM708" s="72"/>
      <c r="AN708" s="72"/>
    </row>
    <row r="709" spans="1:40" x14ac:dyDescent="0.15">
      <c r="A709" s="79"/>
      <c r="B709" s="72"/>
      <c r="C709" s="72"/>
      <c r="D709" s="72"/>
      <c r="E709" s="72"/>
      <c r="F709" s="72"/>
      <c r="G709" s="72"/>
      <c r="H709" s="72"/>
      <c r="I709" s="79"/>
      <c r="J709" s="79"/>
      <c r="K709" s="79"/>
      <c r="L709" s="79"/>
      <c r="M709" s="72"/>
      <c r="N709" s="79"/>
      <c r="O709" s="72"/>
      <c r="P709" s="81"/>
      <c r="Q709" s="72"/>
      <c r="R709" s="72"/>
      <c r="S709" s="72"/>
      <c r="T709" s="72"/>
      <c r="U709" s="72"/>
      <c r="V709" s="72"/>
      <c r="W709" s="79"/>
      <c r="X709" s="79"/>
      <c r="Y709" s="78"/>
      <c r="Z709" s="79"/>
      <c r="AA709" s="72"/>
      <c r="AB709" s="78"/>
      <c r="AC709" s="78"/>
      <c r="AD709" s="72"/>
      <c r="AE709" s="78"/>
      <c r="AF709" s="72"/>
      <c r="AG709" s="72"/>
      <c r="AH709" s="79"/>
      <c r="AI709" s="72"/>
      <c r="AJ709" s="72"/>
      <c r="AK709" s="72"/>
      <c r="AL709" s="72"/>
      <c r="AM709" s="72"/>
      <c r="AN709" s="72"/>
    </row>
    <row r="710" spans="1:40" x14ac:dyDescent="0.15">
      <c r="A710" s="79"/>
      <c r="B710" s="72"/>
      <c r="C710" s="72"/>
      <c r="D710" s="72"/>
      <c r="E710" s="72"/>
      <c r="F710" s="72"/>
      <c r="G710" s="72"/>
      <c r="H710" s="72"/>
      <c r="I710" s="79"/>
      <c r="J710" s="79"/>
      <c r="K710" s="79"/>
      <c r="L710" s="72"/>
      <c r="M710" s="79"/>
      <c r="N710" s="79"/>
      <c r="O710" s="72"/>
      <c r="P710" s="81"/>
      <c r="Q710" s="72"/>
      <c r="R710" s="72"/>
      <c r="S710" s="72"/>
      <c r="T710" s="72"/>
      <c r="U710" s="72"/>
      <c r="V710" s="72"/>
      <c r="W710" s="72"/>
      <c r="X710" s="72"/>
      <c r="Y710" s="78"/>
      <c r="Z710" s="78"/>
      <c r="AA710" s="72"/>
      <c r="AB710" s="78"/>
      <c r="AC710" s="78"/>
      <c r="AD710" s="72"/>
      <c r="AE710" s="78"/>
      <c r="AF710" s="72"/>
      <c r="AG710" s="72"/>
      <c r="AH710" s="72"/>
      <c r="AI710" s="72"/>
      <c r="AJ710" s="72"/>
      <c r="AK710" s="72"/>
      <c r="AL710" s="72"/>
      <c r="AM710" s="72"/>
      <c r="AN710" s="79"/>
    </row>
    <row r="711" spans="1:40" x14ac:dyDescent="0.15">
      <c r="A711" s="79"/>
      <c r="B711" s="72"/>
      <c r="C711" s="72"/>
      <c r="D711" s="72"/>
      <c r="E711" s="72"/>
      <c r="F711" s="72"/>
      <c r="G711" s="72"/>
      <c r="H711" s="72"/>
      <c r="I711" s="79"/>
      <c r="J711" s="79"/>
      <c r="K711" s="79"/>
      <c r="L711" s="72"/>
      <c r="M711" s="79"/>
      <c r="N711" s="79"/>
      <c r="O711" s="72"/>
      <c r="P711" s="81"/>
      <c r="Q711" s="72"/>
      <c r="R711" s="72"/>
      <c r="S711" s="72"/>
      <c r="T711" s="72"/>
      <c r="U711" s="72"/>
      <c r="V711" s="72"/>
      <c r="W711" s="72"/>
      <c r="X711" s="72"/>
      <c r="Y711" s="78"/>
      <c r="Z711" s="78"/>
      <c r="AA711" s="72"/>
      <c r="AB711" s="78"/>
      <c r="AC711" s="78"/>
      <c r="AD711" s="72"/>
      <c r="AE711" s="78"/>
      <c r="AF711" s="72"/>
      <c r="AG711" s="72"/>
      <c r="AH711" s="72"/>
      <c r="AI711" s="72"/>
      <c r="AJ711" s="72"/>
      <c r="AK711" s="72"/>
      <c r="AL711" s="72"/>
      <c r="AM711" s="72"/>
      <c r="AN711" s="79"/>
    </row>
    <row r="712" spans="1:40" x14ac:dyDescent="0.15">
      <c r="A712" s="79"/>
      <c r="B712" s="72"/>
      <c r="C712" s="72"/>
      <c r="D712" s="72"/>
      <c r="E712" s="72"/>
      <c r="F712" s="72"/>
      <c r="G712" s="72"/>
      <c r="H712" s="72"/>
      <c r="I712" s="79"/>
      <c r="J712" s="79"/>
      <c r="K712" s="79"/>
      <c r="L712" s="79"/>
      <c r="M712" s="79"/>
      <c r="N712" s="79"/>
      <c r="O712" s="72"/>
      <c r="P712" s="81"/>
      <c r="Q712" s="72"/>
      <c r="R712" s="72"/>
      <c r="S712" s="72"/>
      <c r="T712" s="72"/>
      <c r="U712" s="72"/>
      <c r="V712" s="72"/>
      <c r="W712" s="72"/>
      <c r="X712" s="78"/>
      <c r="Y712" s="78"/>
      <c r="Z712" s="78"/>
      <c r="AA712" s="72"/>
      <c r="AB712" s="78"/>
      <c r="AC712" s="78"/>
      <c r="AD712" s="72"/>
      <c r="AE712" s="78"/>
      <c r="AF712" s="72"/>
      <c r="AG712" s="72"/>
      <c r="AH712" s="78"/>
      <c r="AI712" s="72"/>
      <c r="AJ712" s="72"/>
      <c r="AK712" s="72"/>
      <c r="AL712" s="72"/>
      <c r="AM712" s="72"/>
      <c r="AN712" s="72"/>
    </row>
    <row r="713" spans="1:40" x14ac:dyDescent="0.15">
      <c r="A713" s="79"/>
      <c r="B713" s="72"/>
      <c r="C713" s="72"/>
      <c r="D713" s="72"/>
      <c r="E713" s="72"/>
      <c r="F713" s="72"/>
      <c r="G713" s="72"/>
      <c r="H713" s="72"/>
      <c r="I713" s="79"/>
      <c r="J713" s="79"/>
      <c r="K713" s="79"/>
      <c r="L713" s="79"/>
      <c r="M713" s="72"/>
      <c r="N713" s="79"/>
      <c r="O713" s="72"/>
      <c r="P713" s="81"/>
      <c r="Q713" s="72"/>
      <c r="R713" s="72"/>
      <c r="S713" s="72"/>
      <c r="T713" s="72"/>
      <c r="U713" s="72"/>
      <c r="V713" s="72"/>
      <c r="W713" s="72"/>
      <c r="X713" s="78"/>
      <c r="Y713" s="72"/>
      <c r="Z713" s="78"/>
      <c r="AA713" s="72"/>
      <c r="AB713" s="72"/>
      <c r="AC713" s="72"/>
      <c r="AD713" s="72"/>
      <c r="AE713" s="72"/>
      <c r="AF713" s="72"/>
      <c r="AG713" s="72"/>
      <c r="AH713" s="78"/>
      <c r="AI713" s="72"/>
      <c r="AJ713" s="72"/>
      <c r="AK713" s="72"/>
      <c r="AL713" s="72"/>
      <c r="AM713" s="72"/>
      <c r="AN713" s="72"/>
    </row>
    <row r="714" spans="1:40" x14ac:dyDescent="0.15">
      <c r="A714" s="79"/>
      <c r="B714" s="72"/>
      <c r="C714" s="72"/>
      <c r="D714" s="72"/>
      <c r="E714" s="72"/>
      <c r="F714" s="72"/>
      <c r="G714" s="72"/>
      <c r="H714" s="72"/>
      <c r="I714" s="79"/>
      <c r="J714" s="79"/>
      <c r="K714" s="79"/>
      <c r="L714" s="79"/>
      <c r="M714" s="79"/>
      <c r="N714" s="79"/>
      <c r="O714" s="72"/>
      <c r="P714" s="81"/>
      <c r="Q714" s="72"/>
      <c r="R714" s="72"/>
      <c r="S714" s="72"/>
      <c r="T714" s="72"/>
      <c r="U714" s="72"/>
      <c r="V714" s="72"/>
      <c r="W714" s="72"/>
      <c r="X714" s="78"/>
      <c r="Y714" s="78"/>
      <c r="Z714" s="78"/>
      <c r="AA714" s="72"/>
      <c r="AB714" s="78"/>
      <c r="AC714" s="78"/>
      <c r="AD714" s="72"/>
      <c r="AE714" s="78"/>
      <c r="AF714" s="72"/>
      <c r="AG714" s="72"/>
      <c r="AH714" s="78"/>
      <c r="AI714" s="72"/>
      <c r="AJ714" s="72"/>
      <c r="AK714" s="72"/>
      <c r="AL714" s="72"/>
      <c r="AM714" s="72"/>
      <c r="AN714" s="72"/>
    </row>
    <row r="715" spans="1:40" x14ac:dyDescent="0.15">
      <c r="A715" s="79"/>
      <c r="B715" s="72"/>
      <c r="C715" s="72"/>
      <c r="D715" s="72"/>
      <c r="E715" s="72"/>
      <c r="F715" s="72"/>
      <c r="G715" s="72"/>
      <c r="H715" s="72"/>
      <c r="I715" s="79"/>
      <c r="J715" s="79"/>
      <c r="K715" s="79"/>
      <c r="L715" s="79"/>
      <c r="M715" s="79"/>
      <c r="N715" s="79"/>
      <c r="O715" s="72"/>
      <c r="P715" s="81"/>
      <c r="Q715" s="72"/>
      <c r="R715" s="72"/>
      <c r="S715" s="72"/>
      <c r="T715" s="72"/>
      <c r="U715" s="72"/>
      <c r="V715" s="72"/>
      <c r="W715" s="72"/>
      <c r="X715" s="78"/>
      <c r="Y715" s="78"/>
      <c r="Z715" s="78"/>
      <c r="AA715" s="72"/>
      <c r="AB715" s="78"/>
      <c r="AC715" s="78"/>
      <c r="AD715" s="72"/>
      <c r="AE715" s="78"/>
      <c r="AF715" s="72"/>
      <c r="AG715" s="72"/>
      <c r="AH715" s="78"/>
      <c r="AI715" s="72"/>
      <c r="AJ715" s="72"/>
      <c r="AK715" s="72"/>
      <c r="AL715" s="72"/>
      <c r="AM715" s="72"/>
      <c r="AN715" s="72"/>
    </row>
    <row r="716" spans="1:40" x14ac:dyDescent="0.15">
      <c r="A716" s="79"/>
      <c r="B716" s="72"/>
      <c r="C716" s="72"/>
      <c r="D716" s="72"/>
      <c r="E716" s="72"/>
      <c r="F716" s="72"/>
      <c r="G716" s="72"/>
      <c r="H716" s="72"/>
      <c r="I716" s="79"/>
      <c r="J716" s="79"/>
      <c r="K716" s="79"/>
      <c r="L716" s="79"/>
      <c r="M716" s="72"/>
      <c r="N716" s="79"/>
      <c r="O716" s="72"/>
      <c r="P716" s="81"/>
      <c r="Q716" s="72"/>
      <c r="R716" s="72"/>
      <c r="S716" s="72"/>
      <c r="T716" s="72"/>
      <c r="U716" s="72"/>
      <c r="V716" s="72"/>
      <c r="W716" s="72"/>
      <c r="X716" s="78"/>
      <c r="Y716" s="72"/>
      <c r="Z716" s="78"/>
      <c r="AA716" s="72"/>
      <c r="AB716" s="72"/>
      <c r="AC716" s="72"/>
      <c r="AD716" s="72"/>
      <c r="AE716" s="72"/>
      <c r="AF716" s="72"/>
      <c r="AG716" s="72"/>
      <c r="AH716" s="78"/>
      <c r="AI716" s="72"/>
      <c r="AJ716" s="72"/>
      <c r="AK716" s="72"/>
      <c r="AL716" s="72"/>
      <c r="AM716" s="72"/>
      <c r="AN716" s="72"/>
    </row>
    <row r="717" spans="1:40" x14ac:dyDescent="0.15">
      <c r="A717" s="79"/>
      <c r="B717" s="72"/>
      <c r="C717" s="72"/>
      <c r="D717" s="72"/>
      <c r="E717" s="72"/>
      <c r="F717" s="72"/>
      <c r="G717" s="72"/>
      <c r="H717" s="72"/>
      <c r="I717" s="79"/>
      <c r="J717" s="79"/>
      <c r="K717" s="79"/>
      <c r="L717" s="79"/>
      <c r="M717" s="79"/>
      <c r="N717" s="79"/>
      <c r="O717" s="72"/>
      <c r="P717" s="81"/>
      <c r="Q717" s="72"/>
      <c r="R717" s="72"/>
      <c r="S717" s="72"/>
      <c r="T717" s="72"/>
      <c r="U717" s="72"/>
      <c r="V717" s="72"/>
      <c r="W717" s="72"/>
      <c r="X717" s="78"/>
      <c r="Y717" s="78"/>
      <c r="Z717" s="78"/>
      <c r="AA717" s="72"/>
      <c r="AB717" s="78"/>
      <c r="AC717" s="78"/>
      <c r="AD717" s="72"/>
      <c r="AE717" s="78"/>
      <c r="AF717" s="72"/>
      <c r="AG717" s="72"/>
      <c r="AH717" s="78"/>
      <c r="AI717" s="72"/>
      <c r="AJ717" s="72"/>
      <c r="AK717" s="72"/>
      <c r="AL717" s="72"/>
      <c r="AM717" s="72"/>
      <c r="AN717" s="72"/>
    </row>
    <row r="718" spans="1:40" x14ac:dyDescent="0.15">
      <c r="A718" s="79"/>
      <c r="B718" s="72"/>
      <c r="C718" s="72"/>
      <c r="D718" s="72"/>
      <c r="E718" s="72"/>
      <c r="F718" s="72"/>
      <c r="G718" s="72"/>
      <c r="H718" s="72"/>
      <c r="I718" s="79"/>
      <c r="J718" s="79"/>
      <c r="K718" s="79"/>
      <c r="L718" s="79"/>
      <c r="M718" s="79"/>
      <c r="N718" s="79"/>
      <c r="O718" s="72"/>
      <c r="P718" s="81"/>
      <c r="Q718" s="72"/>
      <c r="R718" s="72"/>
      <c r="S718" s="72"/>
      <c r="T718" s="72"/>
      <c r="U718" s="72"/>
      <c r="V718" s="72"/>
      <c r="W718" s="72"/>
      <c r="X718" s="78"/>
      <c r="Y718" s="78"/>
      <c r="Z718" s="78"/>
      <c r="AA718" s="72"/>
      <c r="AB718" s="78"/>
      <c r="AC718" s="78"/>
      <c r="AD718" s="72"/>
      <c r="AE718" s="78"/>
      <c r="AF718" s="72"/>
      <c r="AG718" s="72"/>
      <c r="AH718" s="78"/>
      <c r="AI718" s="72"/>
      <c r="AJ718" s="72"/>
      <c r="AK718" s="72"/>
      <c r="AL718" s="72"/>
      <c r="AM718" s="72"/>
      <c r="AN718" s="72"/>
    </row>
    <row r="719" spans="1:40" x14ac:dyDescent="0.15">
      <c r="A719" s="79"/>
      <c r="B719" s="72"/>
      <c r="C719" s="72"/>
      <c r="D719" s="72"/>
      <c r="E719" s="72"/>
      <c r="F719" s="72"/>
      <c r="G719" s="72"/>
      <c r="H719" s="72"/>
      <c r="I719" s="79"/>
      <c r="J719" s="79"/>
      <c r="K719" s="79"/>
      <c r="L719" s="79"/>
      <c r="M719" s="79"/>
      <c r="N719" s="79"/>
      <c r="O719" s="72"/>
      <c r="P719" s="81"/>
      <c r="Q719" s="72"/>
      <c r="R719" s="72"/>
      <c r="S719" s="72"/>
      <c r="T719" s="72"/>
      <c r="U719" s="72"/>
      <c r="V719" s="72"/>
      <c r="W719" s="72"/>
      <c r="X719" s="78"/>
      <c r="Y719" s="78"/>
      <c r="Z719" s="78"/>
      <c r="AA719" s="72"/>
      <c r="AB719" s="78"/>
      <c r="AC719" s="78"/>
      <c r="AD719" s="72"/>
      <c r="AE719" s="78"/>
      <c r="AF719" s="72"/>
      <c r="AG719" s="72"/>
      <c r="AH719" s="78"/>
      <c r="AI719" s="72"/>
      <c r="AJ719" s="72"/>
      <c r="AK719" s="72"/>
      <c r="AL719" s="72"/>
      <c r="AM719" s="72"/>
      <c r="AN719" s="72"/>
    </row>
    <row r="720" spans="1:40" x14ac:dyDescent="0.15">
      <c r="A720" s="79"/>
      <c r="B720" s="72"/>
      <c r="C720" s="72"/>
      <c r="D720" s="72"/>
      <c r="E720" s="72"/>
      <c r="F720" s="72"/>
      <c r="G720" s="72"/>
      <c r="H720" s="72"/>
      <c r="I720" s="79"/>
      <c r="J720" s="79"/>
      <c r="K720" s="79"/>
      <c r="L720" s="79"/>
      <c r="M720" s="79"/>
      <c r="N720" s="79"/>
      <c r="O720" s="72"/>
      <c r="P720" s="72"/>
      <c r="Q720" s="72"/>
      <c r="R720" s="72"/>
      <c r="S720" s="72"/>
      <c r="T720" s="72"/>
      <c r="U720" s="72"/>
      <c r="V720" s="72"/>
      <c r="W720" s="72"/>
      <c r="X720" s="78"/>
      <c r="Y720" s="78"/>
      <c r="Z720" s="78"/>
      <c r="AA720" s="72"/>
      <c r="AB720" s="78"/>
      <c r="AC720" s="78"/>
      <c r="AD720" s="72"/>
      <c r="AE720" s="78"/>
      <c r="AF720" s="72"/>
      <c r="AG720" s="72"/>
      <c r="AH720" s="78"/>
      <c r="AI720" s="72"/>
      <c r="AJ720" s="72"/>
      <c r="AK720" s="72"/>
      <c r="AL720" s="72"/>
      <c r="AM720" s="72"/>
      <c r="AN720" s="72"/>
    </row>
    <row r="721" spans="1:40" x14ac:dyDescent="0.15">
      <c r="A721" s="79"/>
      <c r="B721" s="72"/>
      <c r="C721" s="72"/>
      <c r="D721" s="72"/>
      <c r="E721" s="72"/>
      <c r="F721" s="72"/>
      <c r="G721" s="72"/>
      <c r="H721" s="72"/>
      <c r="I721" s="79"/>
      <c r="J721" s="79"/>
      <c r="K721" s="79"/>
      <c r="L721" s="79"/>
      <c r="M721" s="79"/>
      <c r="N721" s="79"/>
      <c r="O721" s="72"/>
      <c r="P721" s="81"/>
      <c r="Q721" s="72"/>
      <c r="R721" s="72"/>
      <c r="S721" s="72"/>
      <c r="T721" s="72"/>
      <c r="U721" s="72"/>
      <c r="V721" s="72"/>
      <c r="W721" s="72"/>
      <c r="X721" s="78"/>
      <c r="Y721" s="78"/>
      <c r="Z721" s="78"/>
      <c r="AA721" s="72"/>
      <c r="AB721" s="78"/>
      <c r="AC721" s="78"/>
      <c r="AD721" s="72"/>
      <c r="AE721" s="78"/>
      <c r="AF721" s="72"/>
      <c r="AG721" s="72"/>
      <c r="AH721" s="78"/>
      <c r="AI721" s="72"/>
      <c r="AJ721" s="72"/>
      <c r="AK721" s="72"/>
      <c r="AL721" s="72"/>
      <c r="AM721" s="72"/>
      <c r="AN721" s="72"/>
    </row>
    <row r="722" spans="1:40" x14ac:dyDescent="0.15">
      <c r="A722" s="79"/>
      <c r="B722" s="72"/>
      <c r="C722" s="72"/>
      <c r="D722" s="72"/>
      <c r="E722" s="72"/>
      <c r="F722" s="72"/>
      <c r="G722" s="72"/>
      <c r="H722" s="72"/>
      <c r="I722" s="79"/>
      <c r="J722" s="79"/>
      <c r="K722" s="79"/>
      <c r="L722" s="79"/>
      <c r="M722" s="79"/>
      <c r="N722" s="79"/>
      <c r="O722" s="72"/>
      <c r="P722" s="81"/>
      <c r="Q722" s="72"/>
      <c r="R722" s="72"/>
      <c r="S722" s="72"/>
      <c r="T722" s="72"/>
      <c r="U722" s="72"/>
      <c r="V722" s="72"/>
      <c r="W722" s="72"/>
      <c r="X722" s="78"/>
      <c r="Y722" s="78"/>
      <c r="Z722" s="78"/>
      <c r="AA722" s="72"/>
      <c r="AB722" s="78"/>
      <c r="AC722" s="78"/>
      <c r="AD722" s="72"/>
      <c r="AE722" s="78"/>
      <c r="AF722" s="72"/>
      <c r="AG722" s="72"/>
      <c r="AH722" s="78"/>
      <c r="AI722" s="72"/>
      <c r="AJ722" s="72"/>
      <c r="AK722" s="72"/>
      <c r="AL722" s="72"/>
      <c r="AM722" s="72"/>
      <c r="AN722" s="72"/>
    </row>
    <row r="723" spans="1:40" x14ac:dyDescent="0.15">
      <c r="A723" s="79"/>
      <c r="B723" s="72"/>
      <c r="C723" s="72"/>
      <c r="D723" s="72"/>
      <c r="E723" s="72"/>
      <c r="F723" s="72"/>
      <c r="G723" s="72"/>
      <c r="H723" s="72"/>
      <c r="I723" s="79"/>
      <c r="J723" s="79"/>
      <c r="K723" s="79"/>
      <c r="L723" s="79"/>
      <c r="M723" s="79"/>
      <c r="N723" s="79"/>
      <c r="O723" s="72"/>
      <c r="P723" s="81"/>
      <c r="Q723" s="72"/>
      <c r="R723" s="72"/>
      <c r="S723" s="72"/>
      <c r="T723" s="72"/>
      <c r="U723" s="72"/>
      <c r="V723" s="72"/>
      <c r="W723" s="72"/>
      <c r="X723" s="78"/>
      <c r="Y723" s="78"/>
      <c r="Z723" s="78"/>
      <c r="AA723" s="72"/>
      <c r="AB723" s="78"/>
      <c r="AC723" s="78"/>
      <c r="AD723" s="72"/>
      <c r="AE723" s="78"/>
      <c r="AF723" s="72"/>
      <c r="AG723" s="72"/>
      <c r="AH723" s="78"/>
      <c r="AI723" s="72"/>
      <c r="AJ723" s="72"/>
      <c r="AK723" s="72"/>
      <c r="AL723" s="72"/>
      <c r="AM723" s="72"/>
      <c r="AN723" s="72"/>
    </row>
    <row r="724" spans="1:40" x14ac:dyDescent="0.15">
      <c r="A724" s="79"/>
      <c r="B724" s="72"/>
      <c r="C724" s="72"/>
      <c r="D724" s="72"/>
      <c r="E724" s="72"/>
      <c r="F724" s="72"/>
      <c r="G724" s="72"/>
      <c r="H724" s="72"/>
      <c r="I724" s="79"/>
      <c r="J724" s="79"/>
      <c r="K724" s="79"/>
      <c r="L724" s="72"/>
      <c r="M724" s="79"/>
      <c r="N724" s="79"/>
      <c r="O724" s="72"/>
      <c r="P724" s="81"/>
      <c r="Q724" s="72"/>
      <c r="R724" s="72"/>
      <c r="S724" s="72"/>
      <c r="T724" s="72"/>
      <c r="U724" s="72"/>
      <c r="V724" s="72"/>
      <c r="W724" s="72"/>
      <c r="X724" s="78"/>
      <c r="Y724" s="78"/>
      <c r="Z724" s="78"/>
      <c r="AA724" s="72"/>
      <c r="AB724" s="78"/>
      <c r="AC724" s="78"/>
      <c r="AD724" s="72"/>
      <c r="AE724" s="78"/>
      <c r="AF724" s="72"/>
      <c r="AG724" s="72"/>
      <c r="AH724" s="78"/>
      <c r="AI724" s="72"/>
      <c r="AJ724" s="72"/>
      <c r="AK724" s="72"/>
      <c r="AL724" s="72"/>
      <c r="AM724" s="72"/>
      <c r="AN724" s="79"/>
    </row>
    <row r="725" spans="1:40" x14ac:dyDescent="0.15">
      <c r="A725" s="79"/>
      <c r="B725" s="72"/>
      <c r="C725" s="72"/>
      <c r="D725" s="72"/>
      <c r="E725" s="72"/>
      <c r="F725" s="72"/>
      <c r="G725" s="72"/>
      <c r="H725" s="72"/>
      <c r="I725" s="79"/>
      <c r="J725" s="79"/>
      <c r="K725" s="79"/>
      <c r="L725" s="72"/>
      <c r="M725" s="79"/>
      <c r="N725" s="79"/>
      <c r="O725" s="72"/>
      <c r="P725" s="81"/>
      <c r="Q725" s="72"/>
      <c r="R725" s="72"/>
      <c r="S725" s="72"/>
      <c r="T725" s="72"/>
      <c r="U725" s="72"/>
      <c r="V725" s="72"/>
      <c r="W725" s="72"/>
      <c r="X725" s="78"/>
      <c r="Y725" s="78"/>
      <c r="Z725" s="78"/>
      <c r="AA725" s="72"/>
      <c r="AB725" s="78"/>
      <c r="AC725" s="78"/>
      <c r="AD725" s="72"/>
      <c r="AE725" s="78"/>
      <c r="AF725" s="72"/>
      <c r="AG725" s="72"/>
      <c r="AH725" s="78"/>
      <c r="AI725" s="72"/>
      <c r="AJ725" s="72"/>
      <c r="AK725" s="72"/>
      <c r="AL725" s="72"/>
      <c r="AM725" s="72"/>
      <c r="AN725" s="79"/>
    </row>
    <row r="726" spans="1:40" x14ac:dyDescent="0.15">
      <c r="A726" s="79"/>
      <c r="B726" s="72"/>
      <c r="C726" s="72"/>
      <c r="D726" s="72"/>
      <c r="E726" s="72"/>
      <c r="F726" s="72"/>
      <c r="G726" s="72"/>
      <c r="H726" s="72"/>
      <c r="I726" s="79"/>
      <c r="J726" s="79"/>
      <c r="K726" s="79"/>
      <c r="L726" s="79"/>
      <c r="M726" s="79"/>
      <c r="N726" s="79"/>
      <c r="O726" s="72"/>
      <c r="P726" s="81"/>
      <c r="Q726" s="72"/>
      <c r="R726" s="72"/>
      <c r="S726" s="72"/>
      <c r="T726" s="72"/>
      <c r="U726" s="72"/>
      <c r="V726" s="72"/>
      <c r="W726" s="72"/>
      <c r="X726" s="78"/>
      <c r="Y726" s="78"/>
      <c r="Z726" s="78"/>
      <c r="AA726" s="72"/>
      <c r="AB726" s="78"/>
      <c r="AC726" s="78"/>
      <c r="AD726" s="72"/>
      <c r="AE726" s="78"/>
      <c r="AF726" s="72"/>
      <c r="AG726" s="72"/>
      <c r="AH726" s="78"/>
      <c r="AI726" s="72"/>
      <c r="AJ726" s="72"/>
      <c r="AK726" s="72"/>
      <c r="AL726" s="72"/>
      <c r="AM726" s="72"/>
      <c r="AN726" s="72"/>
    </row>
    <row r="727" spans="1:40" x14ac:dyDescent="0.15">
      <c r="A727" s="79"/>
      <c r="B727" s="72"/>
      <c r="C727" s="72"/>
      <c r="D727" s="72"/>
      <c r="E727" s="72"/>
      <c r="F727" s="72"/>
      <c r="G727" s="72"/>
      <c r="H727" s="72"/>
      <c r="I727" s="79"/>
      <c r="J727" s="79"/>
      <c r="K727" s="79"/>
      <c r="L727" s="72"/>
      <c r="M727" s="79"/>
      <c r="N727" s="79"/>
      <c r="O727" s="72"/>
      <c r="P727" s="81"/>
      <c r="Q727" s="72"/>
      <c r="R727" s="72"/>
      <c r="S727" s="72"/>
      <c r="T727" s="72"/>
      <c r="U727" s="72"/>
      <c r="V727" s="72"/>
      <c r="W727" s="72"/>
      <c r="X727" s="78"/>
      <c r="Y727" s="78"/>
      <c r="Z727" s="78"/>
      <c r="AA727" s="72"/>
      <c r="AB727" s="78"/>
      <c r="AC727" s="78"/>
      <c r="AD727" s="72"/>
      <c r="AE727" s="78"/>
      <c r="AF727" s="72"/>
      <c r="AG727" s="72"/>
      <c r="AH727" s="78"/>
      <c r="AI727" s="72"/>
      <c r="AJ727" s="72"/>
      <c r="AK727" s="72"/>
      <c r="AL727" s="72"/>
      <c r="AM727" s="72"/>
      <c r="AN727" s="79"/>
    </row>
    <row r="728" spans="1:40" x14ac:dyDescent="0.15">
      <c r="A728" s="79"/>
      <c r="B728" s="72"/>
      <c r="C728" s="72"/>
      <c r="D728" s="72"/>
      <c r="E728" s="72"/>
      <c r="F728" s="72"/>
      <c r="G728" s="72"/>
      <c r="H728" s="72"/>
      <c r="I728" s="79"/>
      <c r="J728" s="79"/>
      <c r="K728" s="79"/>
      <c r="L728" s="72"/>
      <c r="M728" s="79"/>
      <c r="N728" s="79"/>
      <c r="O728" s="72"/>
      <c r="P728" s="81"/>
      <c r="Q728" s="72"/>
      <c r="R728" s="72"/>
      <c r="S728" s="72"/>
      <c r="T728" s="72"/>
      <c r="U728" s="72"/>
      <c r="V728" s="72"/>
      <c r="W728" s="72"/>
      <c r="X728" s="72"/>
      <c r="Y728" s="78"/>
      <c r="Z728" s="78"/>
      <c r="AA728" s="72"/>
      <c r="AB728" s="78"/>
      <c r="AC728" s="78"/>
      <c r="AD728" s="72"/>
      <c r="AE728" s="78"/>
      <c r="AF728" s="72"/>
      <c r="AG728" s="72"/>
      <c r="AH728" s="72"/>
      <c r="AI728" s="72"/>
      <c r="AJ728" s="72"/>
      <c r="AK728" s="72"/>
      <c r="AL728" s="72"/>
      <c r="AM728" s="72"/>
      <c r="AN728" s="79"/>
    </row>
    <row r="729" spans="1:40" x14ac:dyDescent="0.15">
      <c r="A729" s="79"/>
      <c r="B729" s="72"/>
      <c r="C729" s="72"/>
      <c r="D729" s="72"/>
      <c r="E729" s="72"/>
      <c r="F729" s="72"/>
      <c r="G729" s="72"/>
      <c r="H729" s="72"/>
      <c r="I729" s="79"/>
      <c r="J729" s="79"/>
      <c r="K729" s="79"/>
      <c r="L729" s="79"/>
      <c r="M729" s="79"/>
      <c r="N729" s="79"/>
      <c r="O729" s="72"/>
      <c r="P729" s="81"/>
      <c r="Q729" s="72"/>
      <c r="R729" s="72"/>
      <c r="S729" s="72"/>
      <c r="T729" s="72"/>
      <c r="U729" s="72"/>
      <c r="V729" s="72"/>
      <c r="W729" s="72"/>
      <c r="X729" s="78"/>
      <c r="Y729" s="78"/>
      <c r="Z729" s="78"/>
      <c r="AA729" s="72"/>
      <c r="AB729" s="78"/>
      <c r="AC729" s="78"/>
      <c r="AD729" s="72"/>
      <c r="AE729" s="78"/>
      <c r="AF729" s="72"/>
      <c r="AG729" s="72"/>
      <c r="AH729" s="78"/>
      <c r="AI729" s="72"/>
      <c r="AJ729" s="72"/>
      <c r="AK729" s="72"/>
      <c r="AL729" s="72"/>
      <c r="AM729" s="72"/>
      <c r="AN729" s="72"/>
    </row>
    <row r="730" spans="1:40" x14ac:dyDescent="0.15">
      <c r="A730" s="79"/>
      <c r="B730" s="72"/>
      <c r="C730" s="72"/>
      <c r="D730" s="72"/>
      <c r="E730" s="72"/>
      <c r="F730" s="72"/>
      <c r="G730" s="72"/>
      <c r="H730" s="72"/>
      <c r="I730" s="79"/>
      <c r="J730" s="79"/>
      <c r="K730" s="79"/>
      <c r="L730" s="79"/>
      <c r="M730" s="79"/>
      <c r="N730" s="79"/>
      <c r="O730" s="72"/>
      <c r="P730" s="81"/>
      <c r="Q730" s="72"/>
      <c r="R730" s="72"/>
      <c r="S730" s="72"/>
      <c r="T730" s="72"/>
      <c r="U730" s="72"/>
      <c r="V730" s="72"/>
      <c r="W730" s="72"/>
      <c r="X730" s="78"/>
      <c r="Y730" s="78"/>
      <c r="Z730" s="78"/>
      <c r="AB730" s="78"/>
      <c r="AC730" s="78"/>
      <c r="AD730" s="72"/>
      <c r="AE730" s="78"/>
      <c r="AF730" s="72"/>
      <c r="AG730" s="72"/>
      <c r="AH730" s="78"/>
      <c r="AI730" s="72"/>
      <c r="AJ730" s="72"/>
      <c r="AK730" s="72"/>
      <c r="AL730" s="72"/>
      <c r="AM730" s="72"/>
      <c r="AN730" s="72"/>
    </row>
    <row r="731" spans="1:40" x14ac:dyDescent="0.15">
      <c r="A731" s="79"/>
      <c r="B731" s="72"/>
      <c r="C731" s="72"/>
      <c r="D731" s="72"/>
      <c r="E731" s="72"/>
      <c r="F731" s="72"/>
      <c r="G731" s="72"/>
      <c r="H731" s="72"/>
      <c r="I731" s="79"/>
      <c r="J731" s="79"/>
      <c r="K731" s="79"/>
      <c r="L731" s="79"/>
      <c r="M731" s="79"/>
      <c r="N731" s="79"/>
      <c r="O731" s="72"/>
      <c r="P731" s="81"/>
      <c r="Q731" s="72"/>
      <c r="R731" s="72"/>
      <c r="S731" s="72"/>
      <c r="T731" s="72"/>
      <c r="U731" s="72"/>
      <c r="V731" s="72"/>
      <c r="W731" s="72"/>
      <c r="X731" s="78"/>
      <c r="Y731" s="78"/>
      <c r="Z731" s="78"/>
      <c r="AA731" s="72"/>
      <c r="AB731" s="78"/>
      <c r="AC731" s="78"/>
      <c r="AD731" s="72"/>
      <c r="AE731" s="78"/>
      <c r="AF731" s="72"/>
      <c r="AG731" s="72"/>
      <c r="AH731" s="78"/>
      <c r="AI731" s="72"/>
      <c r="AJ731" s="72"/>
      <c r="AK731" s="72"/>
      <c r="AL731" s="72"/>
      <c r="AM731" s="72"/>
      <c r="AN731" s="72"/>
    </row>
    <row r="732" spans="1:40" x14ac:dyDescent="0.15">
      <c r="A732" s="79"/>
      <c r="B732" s="72"/>
      <c r="C732" s="72"/>
      <c r="D732" s="72"/>
      <c r="E732" s="72"/>
      <c r="F732" s="72"/>
      <c r="G732" s="72"/>
      <c r="H732" s="72"/>
      <c r="I732" s="79"/>
      <c r="J732" s="79"/>
      <c r="K732" s="79"/>
      <c r="L732" s="72"/>
      <c r="M732" s="72"/>
      <c r="N732" s="79"/>
      <c r="O732" s="72"/>
      <c r="P732" s="81"/>
      <c r="Q732" s="72"/>
      <c r="R732" s="72"/>
      <c r="S732" s="72"/>
      <c r="T732" s="72"/>
      <c r="U732" s="72"/>
      <c r="V732" s="72"/>
      <c r="W732" s="72"/>
      <c r="X732" s="78"/>
      <c r="Y732" s="72"/>
      <c r="Z732" s="78"/>
      <c r="AA732" s="72"/>
      <c r="AB732" s="72"/>
      <c r="AC732" s="72"/>
      <c r="AD732" s="72"/>
      <c r="AE732" s="72"/>
      <c r="AF732" s="72"/>
      <c r="AG732" s="72"/>
      <c r="AH732" s="78"/>
      <c r="AI732" s="72"/>
      <c r="AJ732" s="72"/>
      <c r="AK732" s="72"/>
      <c r="AL732" s="72"/>
      <c r="AM732" s="72"/>
      <c r="AN732" s="72"/>
    </row>
    <row r="733" spans="1:40" x14ac:dyDescent="0.15">
      <c r="A733" s="79"/>
      <c r="B733" s="72"/>
      <c r="C733" s="72"/>
      <c r="D733" s="72"/>
      <c r="E733" s="72"/>
      <c r="F733" s="72"/>
      <c r="G733" s="72"/>
      <c r="H733" s="72"/>
      <c r="I733" s="79"/>
      <c r="J733" s="79"/>
      <c r="K733" s="79"/>
      <c r="L733" s="72"/>
      <c r="M733" s="72"/>
      <c r="N733" s="79"/>
      <c r="O733" s="72"/>
      <c r="P733" s="81"/>
      <c r="Q733" s="72"/>
      <c r="R733" s="72"/>
      <c r="S733" s="72"/>
      <c r="T733" s="72"/>
      <c r="U733" s="72"/>
      <c r="V733" s="72"/>
      <c r="W733" s="72"/>
      <c r="X733" s="78"/>
      <c r="Y733" s="78"/>
      <c r="Z733" s="78"/>
      <c r="AA733" s="72"/>
      <c r="AB733" s="80"/>
      <c r="AC733" s="80"/>
      <c r="AD733" s="72"/>
      <c r="AE733" s="78"/>
      <c r="AF733" s="72"/>
      <c r="AG733" s="72"/>
      <c r="AH733" s="78"/>
      <c r="AI733" s="72"/>
      <c r="AJ733" s="72"/>
      <c r="AK733" s="72"/>
      <c r="AL733" s="72"/>
      <c r="AM733" s="72"/>
      <c r="AN733" s="72"/>
    </row>
    <row r="734" spans="1:40" x14ac:dyDescent="0.15">
      <c r="A734" s="79"/>
      <c r="B734" s="72"/>
      <c r="C734" s="72"/>
      <c r="D734" s="72"/>
      <c r="E734" s="72"/>
      <c r="F734" s="72"/>
      <c r="G734" s="72"/>
      <c r="H734" s="72"/>
      <c r="I734" s="79"/>
      <c r="J734" s="79"/>
      <c r="K734" s="79"/>
      <c r="L734" s="79"/>
      <c r="M734" s="79"/>
      <c r="N734" s="79"/>
      <c r="O734" s="72"/>
      <c r="P734" s="81"/>
      <c r="Q734" s="72"/>
      <c r="R734" s="72"/>
      <c r="S734" s="72"/>
      <c r="T734" s="72"/>
      <c r="U734" s="72"/>
      <c r="V734" s="72"/>
      <c r="W734" s="72"/>
      <c r="X734" s="78"/>
      <c r="Y734" s="78"/>
      <c r="Z734" s="78"/>
      <c r="AA734" s="72"/>
      <c r="AB734" s="78"/>
      <c r="AC734" s="78"/>
      <c r="AD734" s="72"/>
      <c r="AE734" s="78"/>
      <c r="AF734" s="72"/>
      <c r="AG734" s="72"/>
      <c r="AH734" s="78"/>
      <c r="AI734" s="72"/>
      <c r="AJ734" s="72"/>
      <c r="AK734" s="72"/>
      <c r="AL734" s="72"/>
      <c r="AM734" s="72"/>
      <c r="AN734" s="72"/>
    </row>
    <row r="735" spans="1:40" x14ac:dyDescent="0.15">
      <c r="A735" s="79"/>
      <c r="B735" s="72"/>
      <c r="C735" s="72"/>
      <c r="D735" s="72"/>
      <c r="E735" s="72"/>
      <c r="F735" s="72"/>
      <c r="G735" s="72"/>
      <c r="H735" s="72"/>
      <c r="I735" s="79"/>
      <c r="J735" s="79"/>
      <c r="K735" s="79"/>
      <c r="L735" s="72"/>
      <c r="M735" s="72"/>
      <c r="N735" s="79"/>
      <c r="O735" s="72"/>
      <c r="P735" s="81"/>
      <c r="Q735" s="72"/>
      <c r="R735" s="72"/>
      <c r="S735" s="72"/>
      <c r="T735" s="72"/>
      <c r="U735" s="72"/>
      <c r="V735" s="72"/>
      <c r="W735" s="72"/>
      <c r="X735" s="78"/>
      <c r="Y735" s="72"/>
      <c r="Z735" s="78"/>
      <c r="AA735" s="72"/>
      <c r="AB735" s="72"/>
      <c r="AC735" s="72"/>
      <c r="AD735" s="72"/>
      <c r="AE735" s="72"/>
      <c r="AF735" s="72"/>
      <c r="AG735" s="72"/>
      <c r="AH735" s="78"/>
      <c r="AI735" s="72"/>
      <c r="AJ735" s="72"/>
      <c r="AK735" s="72"/>
      <c r="AL735" s="72"/>
      <c r="AM735" s="72"/>
      <c r="AN735" s="72"/>
    </row>
    <row r="736" spans="1:40" x14ac:dyDescent="0.15">
      <c r="A736" s="79"/>
      <c r="B736" s="72"/>
      <c r="C736" s="72"/>
      <c r="D736" s="72"/>
      <c r="E736" s="72"/>
      <c r="F736" s="72"/>
      <c r="G736" s="72"/>
      <c r="H736" s="72"/>
      <c r="I736" s="79"/>
      <c r="J736" s="79"/>
      <c r="K736" s="79"/>
      <c r="L736" s="79"/>
      <c r="M736" s="79"/>
      <c r="N736" s="72"/>
      <c r="O736" s="72"/>
      <c r="P736" s="81"/>
      <c r="Q736" s="72"/>
      <c r="R736" s="72"/>
      <c r="S736" s="72"/>
      <c r="T736" s="72"/>
      <c r="U736" s="72"/>
      <c r="V736" s="72"/>
      <c r="W736" s="72"/>
      <c r="X736" s="78"/>
      <c r="Y736" s="78"/>
      <c r="Z736" s="78"/>
      <c r="AA736" s="72"/>
      <c r="AB736" s="78"/>
      <c r="AC736" s="78"/>
      <c r="AD736" s="72"/>
      <c r="AE736" s="78"/>
      <c r="AF736" s="72"/>
      <c r="AG736" s="72"/>
      <c r="AH736" s="78"/>
      <c r="AI736" s="72"/>
      <c r="AJ736" s="72"/>
      <c r="AK736" s="72"/>
      <c r="AL736" s="72"/>
      <c r="AM736" s="72"/>
      <c r="AN736" s="72"/>
    </row>
    <row r="737" spans="1:40" x14ac:dyDescent="0.15">
      <c r="A737" s="79"/>
      <c r="B737" s="72"/>
      <c r="C737" s="72"/>
      <c r="D737" s="72"/>
      <c r="E737" s="72"/>
      <c r="F737" s="72"/>
      <c r="G737" s="72"/>
      <c r="H737" s="72"/>
      <c r="I737" s="79"/>
      <c r="J737" s="79"/>
      <c r="K737" s="79"/>
      <c r="L737" s="79"/>
      <c r="M737" s="79"/>
      <c r="N737" s="79"/>
      <c r="O737" s="72"/>
      <c r="P737" s="81"/>
      <c r="Q737" s="72"/>
      <c r="R737" s="72"/>
      <c r="S737" s="72"/>
      <c r="T737" s="72"/>
      <c r="U737" s="72"/>
      <c r="V737" s="72"/>
      <c r="W737" s="72"/>
      <c r="X737" s="78"/>
      <c r="Y737" s="78"/>
      <c r="Z737" s="78"/>
      <c r="AA737" s="72"/>
      <c r="AB737" s="78"/>
      <c r="AC737" s="78"/>
      <c r="AD737" s="72"/>
      <c r="AE737" s="78"/>
      <c r="AF737" s="72"/>
      <c r="AG737" s="72"/>
      <c r="AH737" s="78"/>
      <c r="AI737" s="72"/>
      <c r="AJ737" s="72"/>
      <c r="AK737" s="72"/>
      <c r="AL737" s="72"/>
      <c r="AM737" s="72"/>
      <c r="AN737" s="72"/>
    </row>
    <row r="738" spans="1:40" x14ac:dyDescent="0.15">
      <c r="A738" s="79"/>
      <c r="B738" s="72"/>
      <c r="C738" s="72"/>
      <c r="D738" s="72"/>
      <c r="E738" s="72"/>
      <c r="F738" s="72"/>
      <c r="G738" s="72"/>
      <c r="H738" s="72"/>
      <c r="I738" s="79"/>
      <c r="J738" s="79"/>
      <c r="K738" s="79"/>
      <c r="L738" s="79"/>
      <c r="M738" s="79"/>
      <c r="N738" s="79"/>
      <c r="O738" s="72"/>
      <c r="P738" s="81"/>
      <c r="Q738" s="72"/>
      <c r="R738" s="72"/>
      <c r="S738" s="72"/>
      <c r="T738" s="72"/>
      <c r="U738" s="72"/>
      <c r="V738" s="72"/>
      <c r="W738" s="72"/>
      <c r="X738" s="78"/>
      <c r="Y738" s="78"/>
      <c r="Z738" s="78"/>
      <c r="AA738" s="72"/>
      <c r="AB738" s="78"/>
      <c r="AC738" s="78"/>
      <c r="AD738" s="72"/>
      <c r="AE738" s="78"/>
      <c r="AF738" s="72"/>
      <c r="AG738" s="72"/>
      <c r="AH738" s="78"/>
      <c r="AI738" s="72"/>
      <c r="AJ738" s="72"/>
      <c r="AK738" s="72"/>
      <c r="AL738" s="72"/>
      <c r="AM738" s="72"/>
      <c r="AN738" s="72"/>
    </row>
    <row r="739" spans="1:40" x14ac:dyDescent="0.15">
      <c r="A739" s="79"/>
      <c r="B739" s="72"/>
      <c r="C739" s="72"/>
      <c r="D739" s="72"/>
      <c r="E739" s="72"/>
      <c r="F739" s="72"/>
      <c r="G739" s="72"/>
      <c r="H739" s="72"/>
      <c r="I739" s="79"/>
      <c r="J739" s="79"/>
      <c r="K739" s="79"/>
      <c r="L739" s="79"/>
      <c r="M739" s="79"/>
      <c r="N739" s="79"/>
      <c r="O739" s="72"/>
      <c r="P739" s="81"/>
      <c r="Q739" s="72"/>
      <c r="R739" s="72"/>
      <c r="S739" s="72"/>
      <c r="T739" s="72"/>
      <c r="U739" s="72"/>
      <c r="V739" s="72"/>
      <c r="W739" s="72"/>
      <c r="X739" s="78"/>
      <c r="Y739" s="78"/>
      <c r="Z739" s="78"/>
      <c r="AA739" s="72"/>
      <c r="AB739" s="78"/>
      <c r="AC739" s="78"/>
      <c r="AD739" s="72"/>
      <c r="AE739" s="78"/>
      <c r="AF739" s="72"/>
      <c r="AG739" s="72"/>
      <c r="AH739" s="78"/>
      <c r="AI739" s="72"/>
      <c r="AJ739" s="72"/>
      <c r="AK739" s="72"/>
      <c r="AL739" s="72"/>
      <c r="AM739" s="72"/>
      <c r="AN739" s="72"/>
    </row>
    <row r="740" spans="1:40" x14ac:dyDescent="0.15">
      <c r="A740" s="79"/>
      <c r="B740" s="72"/>
      <c r="C740" s="72"/>
      <c r="D740" s="72"/>
      <c r="E740" s="72"/>
      <c r="F740" s="72"/>
      <c r="G740" s="72"/>
      <c r="H740" s="72"/>
      <c r="I740" s="79"/>
      <c r="J740" s="79"/>
      <c r="K740" s="79"/>
      <c r="L740" s="79"/>
      <c r="M740" s="79"/>
      <c r="N740" s="79"/>
      <c r="O740" s="72"/>
      <c r="P740" s="81"/>
      <c r="Q740" s="72"/>
      <c r="R740" s="72"/>
      <c r="S740" s="72"/>
      <c r="T740" s="72"/>
      <c r="U740" s="72"/>
      <c r="V740" s="72"/>
      <c r="W740" s="72"/>
      <c r="X740" s="78"/>
      <c r="Y740" s="78"/>
      <c r="Z740" s="78"/>
      <c r="AA740" s="72"/>
      <c r="AB740" s="78"/>
      <c r="AC740" s="78"/>
      <c r="AD740" s="72"/>
      <c r="AE740" s="78"/>
      <c r="AF740" s="72"/>
      <c r="AG740" s="72"/>
      <c r="AH740" s="78"/>
      <c r="AI740" s="72"/>
      <c r="AJ740" s="72"/>
      <c r="AK740" s="72"/>
      <c r="AL740" s="72"/>
      <c r="AM740" s="72"/>
      <c r="AN740" s="72"/>
    </row>
    <row r="741" spans="1:40" x14ac:dyDescent="0.15">
      <c r="A741" s="79"/>
      <c r="B741" s="72"/>
      <c r="C741" s="72"/>
      <c r="D741" s="72"/>
      <c r="E741" s="72"/>
      <c r="F741" s="72"/>
      <c r="G741" s="72"/>
      <c r="H741" s="72"/>
      <c r="I741" s="79"/>
      <c r="J741" s="79"/>
      <c r="K741" s="79"/>
      <c r="L741" s="79"/>
      <c r="M741" s="79"/>
      <c r="N741" s="79"/>
      <c r="O741" s="72"/>
      <c r="P741" s="81"/>
      <c r="Q741" s="72"/>
      <c r="R741" s="72"/>
      <c r="S741" s="72"/>
      <c r="T741" s="72"/>
      <c r="U741" s="72"/>
      <c r="V741" s="72"/>
      <c r="W741" s="72"/>
      <c r="X741" s="78"/>
      <c r="Y741" s="78"/>
      <c r="Z741" s="78"/>
      <c r="AA741" s="72"/>
      <c r="AB741" s="78"/>
      <c r="AC741" s="78"/>
      <c r="AD741" s="72"/>
      <c r="AE741" s="78"/>
      <c r="AF741" s="72"/>
      <c r="AG741" s="72"/>
      <c r="AH741" s="78"/>
      <c r="AI741" s="72"/>
      <c r="AJ741" s="72"/>
      <c r="AK741" s="72"/>
      <c r="AL741" s="72"/>
      <c r="AM741" s="72"/>
      <c r="AN741" s="72"/>
    </row>
    <row r="742" spans="1:40" x14ac:dyDescent="0.15">
      <c r="A742" s="79"/>
      <c r="B742" s="72"/>
      <c r="C742" s="72"/>
      <c r="D742" s="72"/>
      <c r="E742" s="72"/>
      <c r="F742" s="72"/>
      <c r="G742" s="72"/>
      <c r="H742" s="72"/>
      <c r="I742" s="79"/>
      <c r="J742" s="79"/>
      <c r="K742" s="79"/>
      <c r="L742" s="72"/>
      <c r="M742" s="72"/>
      <c r="N742" s="72"/>
      <c r="O742" s="72"/>
      <c r="P742" s="81"/>
      <c r="Q742" s="72"/>
      <c r="R742" s="72"/>
      <c r="S742" s="72"/>
      <c r="T742" s="72"/>
      <c r="U742" s="72"/>
      <c r="V742" s="72"/>
      <c r="W742" s="72"/>
      <c r="X742" s="78"/>
      <c r="Y742" s="78"/>
      <c r="Z742" s="78"/>
      <c r="AA742" s="72"/>
      <c r="AB742" s="78"/>
      <c r="AC742" s="78"/>
      <c r="AD742" s="72"/>
      <c r="AE742" s="78"/>
      <c r="AF742" s="72"/>
      <c r="AG742" s="72"/>
      <c r="AH742" s="78"/>
      <c r="AI742" s="72"/>
      <c r="AJ742" s="72"/>
      <c r="AK742" s="72"/>
      <c r="AL742" s="72"/>
      <c r="AM742" s="72"/>
      <c r="AN742" s="72"/>
    </row>
    <row r="743" spans="1:40" x14ac:dyDescent="0.15">
      <c r="A743" s="79"/>
      <c r="B743" s="72"/>
      <c r="C743" s="72"/>
      <c r="D743" s="72"/>
      <c r="E743" s="72"/>
      <c r="F743" s="72"/>
      <c r="G743" s="72"/>
      <c r="H743" s="72"/>
      <c r="I743" s="79"/>
      <c r="J743" s="79"/>
      <c r="K743" s="79"/>
      <c r="L743" s="79"/>
      <c r="M743" s="79"/>
      <c r="N743" s="72"/>
      <c r="O743" s="72"/>
      <c r="P743" s="81"/>
      <c r="Q743" s="72"/>
      <c r="R743" s="72"/>
      <c r="S743" s="72"/>
      <c r="T743" s="72"/>
      <c r="U743" s="72"/>
      <c r="V743" s="72"/>
      <c r="W743" s="72"/>
      <c r="X743" s="78"/>
      <c r="Y743" s="78"/>
      <c r="Z743" s="78"/>
      <c r="AA743" s="72"/>
      <c r="AB743" s="78"/>
      <c r="AC743" s="78"/>
      <c r="AD743" s="72"/>
      <c r="AE743" s="78"/>
      <c r="AF743" s="72"/>
      <c r="AG743" s="72"/>
      <c r="AH743" s="78"/>
      <c r="AI743" s="72"/>
      <c r="AJ743" s="72"/>
      <c r="AK743" s="72"/>
      <c r="AL743" s="72"/>
      <c r="AM743" s="72"/>
      <c r="AN743" s="72"/>
    </row>
    <row r="744" spans="1:40" x14ac:dyDescent="0.15">
      <c r="A744" s="79"/>
      <c r="B744" s="72"/>
      <c r="C744" s="72"/>
      <c r="D744" s="72"/>
      <c r="E744" s="72"/>
      <c r="F744" s="72"/>
      <c r="G744" s="72"/>
      <c r="H744" s="72"/>
      <c r="I744" s="79"/>
      <c r="J744" s="79"/>
      <c r="K744" s="79"/>
      <c r="L744" s="72"/>
      <c r="M744" s="79"/>
      <c r="N744" s="79"/>
      <c r="O744" s="72"/>
      <c r="P744" s="81"/>
      <c r="Q744" s="72"/>
      <c r="R744" s="72"/>
      <c r="S744" s="72"/>
      <c r="T744" s="72"/>
      <c r="U744" s="72"/>
      <c r="V744" s="72"/>
      <c r="W744" s="72"/>
      <c r="X744" s="78"/>
      <c r="Y744" s="72"/>
      <c r="Z744" s="78"/>
      <c r="AA744" s="72"/>
      <c r="AB744" s="72"/>
      <c r="AC744" s="72"/>
      <c r="AD744" s="72"/>
      <c r="AE744" s="72"/>
      <c r="AF744" s="72"/>
      <c r="AG744" s="72"/>
      <c r="AH744" s="78"/>
      <c r="AI744" s="72"/>
      <c r="AJ744" s="72"/>
      <c r="AK744" s="72"/>
      <c r="AL744" s="72"/>
      <c r="AM744" s="72"/>
      <c r="AN744" s="72"/>
    </row>
    <row r="745" spans="1:40" x14ac:dyDescent="0.15">
      <c r="A745" s="79"/>
      <c r="B745" s="72"/>
      <c r="C745" s="72"/>
      <c r="D745" s="72"/>
      <c r="E745" s="72"/>
      <c r="F745" s="72"/>
      <c r="G745" s="72"/>
      <c r="H745" s="72"/>
      <c r="I745" s="79"/>
      <c r="J745" s="79"/>
      <c r="K745" s="79"/>
      <c r="L745" s="79"/>
      <c r="M745" s="79"/>
      <c r="N745" s="72"/>
      <c r="O745" s="72"/>
      <c r="P745" s="81"/>
      <c r="Q745" s="72"/>
      <c r="R745" s="72"/>
      <c r="S745" s="72"/>
      <c r="T745" s="72"/>
      <c r="U745" s="72"/>
      <c r="V745" s="72"/>
      <c r="W745" s="72"/>
      <c r="X745" s="78"/>
      <c r="Y745" s="78"/>
      <c r="Z745" s="78"/>
      <c r="AA745" s="72"/>
      <c r="AB745" s="78"/>
      <c r="AC745" s="78"/>
      <c r="AD745" s="72"/>
      <c r="AE745" s="78"/>
      <c r="AF745" s="72"/>
      <c r="AG745" s="72"/>
      <c r="AH745" s="78"/>
      <c r="AI745" s="72"/>
      <c r="AJ745" s="72"/>
      <c r="AK745" s="72"/>
      <c r="AL745" s="72"/>
      <c r="AM745" s="72"/>
      <c r="AN745" s="72"/>
    </row>
    <row r="746" spans="1:40" x14ac:dyDescent="0.15">
      <c r="A746" s="79"/>
      <c r="B746" s="72"/>
      <c r="C746" s="72"/>
      <c r="D746" s="72"/>
      <c r="E746" s="72"/>
      <c r="F746" s="72"/>
      <c r="G746" s="72"/>
      <c r="H746" s="72"/>
      <c r="I746" s="79"/>
      <c r="J746" s="79"/>
      <c r="K746" s="79"/>
      <c r="L746" s="79"/>
      <c r="M746" s="79"/>
      <c r="N746" s="79"/>
      <c r="O746" s="72"/>
      <c r="P746" s="81"/>
      <c r="Q746" s="72"/>
      <c r="R746" s="72"/>
      <c r="S746" s="72"/>
      <c r="T746" s="72"/>
      <c r="U746" s="72"/>
      <c r="V746" s="72"/>
      <c r="W746" s="72"/>
      <c r="X746" s="78"/>
      <c r="Y746" s="72"/>
      <c r="Z746" s="78"/>
      <c r="AA746" s="72"/>
      <c r="AB746" s="72"/>
      <c r="AC746" s="72"/>
      <c r="AD746" s="72"/>
      <c r="AE746" s="72"/>
      <c r="AF746" s="72"/>
      <c r="AG746" s="72"/>
      <c r="AH746" s="78"/>
      <c r="AI746" s="72"/>
      <c r="AJ746" s="72"/>
      <c r="AK746" s="72"/>
      <c r="AL746" s="72"/>
      <c r="AM746" s="72"/>
      <c r="AN746" s="72"/>
    </row>
    <row r="747" spans="1:40" x14ac:dyDescent="0.15">
      <c r="A747" s="79"/>
      <c r="B747" s="72"/>
      <c r="C747" s="72"/>
      <c r="D747" s="72"/>
      <c r="E747" s="72"/>
      <c r="F747" s="72"/>
      <c r="G747" s="72"/>
      <c r="H747" s="72"/>
      <c r="I747" s="79"/>
      <c r="J747" s="79"/>
      <c r="K747" s="79"/>
      <c r="L747" s="79"/>
      <c r="M747" s="79"/>
      <c r="N747" s="79"/>
      <c r="O747" s="72"/>
      <c r="P747" s="81"/>
      <c r="Q747" s="72"/>
      <c r="R747" s="72"/>
      <c r="S747" s="72"/>
      <c r="T747" s="72"/>
      <c r="U747" s="72"/>
      <c r="V747" s="72"/>
      <c r="W747" s="72"/>
      <c r="X747" s="78"/>
      <c r="Y747" s="72"/>
      <c r="Z747" s="78"/>
      <c r="AA747" s="72"/>
      <c r="AB747" s="72"/>
      <c r="AC747" s="72"/>
      <c r="AD747" s="72"/>
      <c r="AE747" s="72"/>
      <c r="AF747" s="72"/>
      <c r="AG747" s="72"/>
      <c r="AH747" s="78"/>
      <c r="AI747" s="72"/>
      <c r="AJ747" s="72"/>
      <c r="AK747" s="72"/>
      <c r="AL747" s="72"/>
      <c r="AM747" s="72"/>
      <c r="AN747" s="72"/>
    </row>
    <row r="748" spans="1:40" x14ac:dyDescent="0.15">
      <c r="A748" s="79"/>
      <c r="B748" s="72"/>
      <c r="C748" s="72"/>
      <c r="D748" s="72"/>
      <c r="E748" s="72"/>
      <c r="F748" s="72"/>
      <c r="G748" s="72"/>
      <c r="H748" s="72"/>
      <c r="I748" s="79"/>
      <c r="J748" s="79"/>
      <c r="K748" s="79"/>
      <c r="L748" s="79"/>
      <c r="M748" s="79"/>
      <c r="N748" s="79"/>
      <c r="O748" s="72"/>
      <c r="P748" s="81"/>
      <c r="Q748" s="72"/>
      <c r="R748" s="72"/>
      <c r="S748" s="72"/>
      <c r="T748" s="72"/>
      <c r="U748" s="72"/>
      <c r="V748" s="72"/>
      <c r="W748" s="72"/>
      <c r="X748" s="78"/>
      <c r="Y748" s="78"/>
      <c r="Z748" s="78"/>
      <c r="AA748" s="72"/>
      <c r="AB748" s="78"/>
      <c r="AC748" s="78"/>
      <c r="AD748" s="72"/>
      <c r="AE748" s="78"/>
      <c r="AF748" s="72"/>
      <c r="AG748" s="72"/>
      <c r="AH748" s="78"/>
      <c r="AI748" s="72"/>
      <c r="AJ748" s="72"/>
      <c r="AK748" s="72"/>
      <c r="AL748" s="72"/>
      <c r="AM748" s="72"/>
      <c r="AN748" s="72"/>
    </row>
    <row r="749" spans="1:40" x14ac:dyDescent="0.15">
      <c r="A749" s="79"/>
      <c r="B749" s="72"/>
      <c r="C749" s="72"/>
      <c r="D749" s="72"/>
      <c r="E749" s="72"/>
      <c r="F749" s="72"/>
      <c r="G749" s="72"/>
      <c r="H749" s="72"/>
      <c r="I749" s="79"/>
      <c r="J749" s="79"/>
      <c r="K749" s="79"/>
      <c r="L749" s="79"/>
      <c r="M749" s="79"/>
      <c r="N749" s="79"/>
      <c r="O749" s="72"/>
      <c r="P749" s="81"/>
      <c r="Q749" s="72"/>
      <c r="R749" s="72"/>
      <c r="S749" s="72"/>
      <c r="T749" s="72"/>
      <c r="U749" s="72"/>
      <c r="V749" s="72"/>
      <c r="W749" s="72"/>
      <c r="X749" s="78"/>
      <c r="Y749" s="78"/>
      <c r="Z749" s="78"/>
      <c r="AA749" s="72"/>
      <c r="AB749" s="78"/>
      <c r="AC749" s="78"/>
      <c r="AD749" s="72"/>
      <c r="AE749" s="78"/>
      <c r="AF749" s="72"/>
      <c r="AG749" s="72"/>
      <c r="AH749" s="78"/>
      <c r="AI749" s="72"/>
      <c r="AJ749" s="72"/>
      <c r="AK749" s="72"/>
      <c r="AL749" s="72"/>
      <c r="AM749" s="72"/>
      <c r="AN749" s="72"/>
    </row>
    <row r="750" spans="1:40" x14ac:dyDescent="0.15">
      <c r="A750" s="79"/>
      <c r="B750" s="72"/>
      <c r="C750" s="72"/>
      <c r="D750" s="72"/>
      <c r="E750" s="72"/>
      <c r="F750" s="72"/>
      <c r="G750" s="72"/>
      <c r="H750" s="72"/>
      <c r="I750" s="79"/>
      <c r="J750" s="79"/>
      <c r="K750" s="79"/>
      <c r="L750" s="79"/>
      <c r="M750" s="79"/>
      <c r="N750" s="72"/>
      <c r="O750" s="72"/>
      <c r="P750" s="81"/>
      <c r="Q750" s="72"/>
      <c r="R750" s="72"/>
      <c r="S750" s="72"/>
      <c r="T750" s="72"/>
      <c r="U750" s="72"/>
      <c r="V750" s="72"/>
      <c r="W750" s="72"/>
      <c r="X750" s="78"/>
      <c r="Y750" s="78"/>
      <c r="Z750" s="78"/>
      <c r="AA750" s="72"/>
      <c r="AB750" s="78"/>
      <c r="AC750" s="78"/>
      <c r="AD750" s="72"/>
      <c r="AE750" s="78"/>
      <c r="AF750" s="72"/>
      <c r="AG750" s="72"/>
      <c r="AH750" s="78"/>
      <c r="AI750" s="72"/>
      <c r="AJ750" s="72"/>
      <c r="AK750" s="72"/>
      <c r="AL750" s="72"/>
      <c r="AM750" s="72"/>
      <c r="AN750" s="72"/>
    </row>
    <row r="751" spans="1:40" x14ac:dyDescent="0.15">
      <c r="A751" s="79"/>
      <c r="B751" s="72"/>
      <c r="C751" s="72"/>
      <c r="D751" s="72"/>
      <c r="E751" s="72"/>
      <c r="F751" s="72"/>
      <c r="G751" s="72"/>
      <c r="H751" s="72"/>
      <c r="I751" s="79"/>
      <c r="J751" s="79"/>
      <c r="K751" s="79"/>
      <c r="L751" s="72"/>
      <c r="M751" s="72"/>
      <c r="N751" s="72"/>
      <c r="O751" s="72"/>
      <c r="P751" s="81"/>
      <c r="Q751" s="72"/>
      <c r="R751" s="72"/>
      <c r="S751" s="72"/>
      <c r="T751" s="72"/>
      <c r="U751" s="72"/>
      <c r="V751" s="72"/>
      <c r="W751" s="72"/>
      <c r="X751" s="78"/>
      <c r="Y751" s="72"/>
      <c r="Z751" s="78"/>
      <c r="AA751" s="72"/>
      <c r="AB751" s="72"/>
      <c r="AC751" s="72"/>
      <c r="AD751" s="72"/>
      <c r="AE751" s="72"/>
      <c r="AF751" s="72"/>
      <c r="AG751" s="72"/>
      <c r="AH751" s="78"/>
      <c r="AI751" s="72"/>
      <c r="AJ751" s="72"/>
      <c r="AK751" s="72"/>
      <c r="AL751" s="72"/>
      <c r="AM751" s="72"/>
      <c r="AN751" s="72"/>
    </row>
    <row r="752" spans="1:40" x14ac:dyDescent="0.15">
      <c r="A752" s="79"/>
      <c r="B752" s="72"/>
      <c r="C752" s="72"/>
      <c r="D752" s="72"/>
      <c r="E752" s="72"/>
      <c r="F752" s="72"/>
      <c r="G752" s="72"/>
      <c r="H752" s="72"/>
      <c r="I752" s="79"/>
      <c r="J752" s="79"/>
      <c r="K752" s="79"/>
      <c r="L752" s="79"/>
      <c r="M752" s="79"/>
      <c r="N752" s="79"/>
      <c r="O752" s="72"/>
      <c r="P752" s="81"/>
      <c r="Q752" s="72"/>
      <c r="R752" s="72"/>
      <c r="S752" s="72"/>
      <c r="T752" s="72"/>
      <c r="U752" s="72"/>
      <c r="V752" s="72"/>
      <c r="W752" s="72"/>
      <c r="X752" s="78"/>
      <c r="Y752" s="78"/>
      <c r="Z752" s="78"/>
      <c r="AA752" s="72"/>
      <c r="AB752" s="78"/>
      <c r="AC752" s="78"/>
      <c r="AD752" s="72"/>
      <c r="AE752" s="78"/>
      <c r="AF752" s="72"/>
      <c r="AG752" s="72"/>
      <c r="AH752" s="78"/>
      <c r="AI752" s="72"/>
      <c r="AJ752" s="72"/>
      <c r="AK752" s="72"/>
      <c r="AL752" s="72"/>
      <c r="AM752" s="72"/>
      <c r="AN752" s="72"/>
    </row>
    <row r="753" spans="1:40" x14ac:dyDescent="0.15">
      <c r="A753" s="79"/>
      <c r="B753" s="72"/>
      <c r="C753" s="72"/>
      <c r="D753" s="72"/>
      <c r="E753" s="72"/>
      <c r="F753" s="72"/>
      <c r="G753" s="72"/>
      <c r="H753" s="72"/>
      <c r="I753" s="79"/>
      <c r="J753" s="79"/>
      <c r="K753" s="79"/>
      <c r="L753" s="79"/>
      <c r="M753" s="79"/>
      <c r="N753" s="79"/>
      <c r="O753" s="72"/>
      <c r="P753" s="81"/>
      <c r="Q753" s="72"/>
      <c r="R753" s="72"/>
      <c r="S753" s="72"/>
      <c r="T753" s="72"/>
      <c r="U753" s="72"/>
      <c r="V753" s="72"/>
      <c r="W753" s="72"/>
      <c r="X753" s="78"/>
      <c r="Y753" s="78"/>
      <c r="Z753" s="78"/>
      <c r="AA753" s="72"/>
      <c r="AB753" s="78"/>
      <c r="AC753" s="78"/>
      <c r="AD753" s="72"/>
      <c r="AE753" s="78"/>
      <c r="AF753" s="72"/>
      <c r="AG753" s="72"/>
      <c r="AH753" s="78"/>
      <c r="AI753" s="72"/>
      <c r="AJ753" s="72"/>
      <c r="AK753" s="72"/>
      <c r="AL753" s="72"/>
      <c r="AM753" s="72"/>
      <c r="AN753" s="72"/>
    </row>
    <row r="754" spans="1:40" x14ac:dyDescent="0.15">
      <c r="A754" s="79"/>
      <c r="B754" s="72"/>
      <c r="C754" s="72"/>
      <c r="D754" s="72"/>
      <c r="E754" s="72"/>
      <c r="F754" s="72"/>
      <c r="G754" s="72"/>
      <c r="H754" s="72"/>
      <c r="I754" s="79"/>
      <c r="J754" s="79"/>
      <c r="K754" s="79"/>
      <c r="L754" s="79"/>
      <c r="M754" s="79"/>
      <c r="N754" s="79"/>
      <c r="O754" s="72"/>
      <c r="P754" s="81"/>
      <c r="Q754" s="72"/>
      <c r="R754" s="72"/>
      <c r="S754" s="72"/>
      <c r="T754" s="72"/>
      <c r="U754" s="72"/>
      <c r="V754" s="72"/>
      <c r="W754" s="72"/>
      <c r="X754" s="78"/>
      <c r="Y754" s="78"/>
      <c r="Z754" s="78"/>
      <c r="AA754" s="72"/>
      <c r="AB754" s="78"/>
      <c r="AC754" s="78"/>
      <c r="AD754" s="72"/>
      <c r="AE754" s="78"/>
      <c r="AF754" s="72"/>
      <c r="AG754" s="72"/>
      <c r="AH754" s="78"/>
      <c r="AI754" s="72"/>
      <c r="AJ754" s="72"/>
      <c r="AK754" s="72"/>
      <c r="AL754" s="72"/>
      <c r="AM754" s="72"/>
      <c r="AN754" s="72"/>
    </row>
    <row r="755" spans="1:40" x14ac:dyDescent="0.15">
      <c r="A755" s="79"/>
      <c r="B755" s="72"/>
      <c r="C755" s="72"/>
      <c r="D755" s="72"/>
      <c r="E755" s="72"/>
      <c r="F755" s="72"/>
      <c r="G755" s="72"/>
      <c r="H755" s="72"/>
      <c r="I755" s="79"/>
      <c r="J755" s="79"/>
      <c r="K755" s="79"/>
      <c r="L755" s="79"/>
      <c r="M755" s="79"/>
      <c r="N755" s="79"/>
      <c r="O755" s="72"/>
      <c r="P755" s="81"/>
      <c r="Q755" s="72"/>
      <c r="R755" s="72"/>
      <c r="S755" s="72"/>
      <c r="T755" s="72"/>
      <c r="U755" s="72"/>
      <c r="V755" s="72"/>
      <c r="W755" s="72"/>
      <c r="X755" s="78"/>
      <c r="Y755" s="78"/>
      <c r="Z755" s="78"/>
      <c r="AA755" s="72"/>
      <c r="AB755" s="78"/>
      <c r="AC755" s="78"/>
      <c r="AD755" s="72"/>
      <c r="AE755" s="78"/>
      <c r="AF755" s="72"/>
      <c r="AG755" s="72"/>
      <c r="AH755" s="78"/>
      <c r="AI755" s="72"/>
      <c r="AJ755" s="72"/>
      <c r="AK755" s="72"/>
      <c r="AL755" s="72"/>
      <c r="AM755" s="72"/>
      <c r="AN755" s="72"/>
    </row>
    <row r="756" spans="1:40" x14ac:dyDescent="0.15">
      <c r="A756" s="79"/>
      <c r="B756" s="72"/>
      <c r="C756" s="72"/>
      <c r="D756" s="72"/>
      <c r="E756" s="72"/>
      <c r="F756" s="72"/>
      <c r="G756" s="72"/>
      <c r="H756" s="72"/>
      <c r="I756" s="79"/>
      <c r="J756" s="79"/>
      <c r="K756" s="79"/>
      <c r="L756" s="79"/>
      <c r="M756" s="79"/>
      <c r="N756" s="79"/>
      <c r="O756" s="72"/>
      <c r="P756" s="81"/>
      <c r="Q756" s="72"/>
      <c r="R756" s="72"/>
      <c r="S756" s="72"/>
      <c r="T756" s="72"/>
      <c r="U756" s="72"/>
      <c r="V756" s="72"/>
      <c r="W756" s="72"/>
      <c r="X756" s="78"/>
      <c r="Y756" s="78"/>
      <c r="Z756" s="78"/>
      <c r="AA756" s="72"/>
      <c r="AB756" s="78"/>
      <c r="AC756" s="78"/>
      <c r="AD756" s="72"/>
      <c r="AE756" s="78"/>
      <c r="AF756" s="72"/>
      <c r="AG756" s="72"/>
      <c r="AH756" s="78"/>
      <c r="AI756" s="72"/>
      <c r="AJ756" s="72"/>
      <c r="AK756" s="72"/>
      <c r="AL756" s="72"/>
      <c r="AM756" s="72"/>
      <c r="AN756" s="72"/>
    </row>
    <row r="757" spans="1:40" x14ac:dyDescent="0.15">
      <c r="A757" s="79"/>
      <c r="B757" s="72"/>
      <c r="C757" s="72"/>
      <c r="D757" s="72"/>
      <c r="E757" s="72"/>
      <c r="F757" s="72"/>
      <c r="G757" s="72"/>
      <c r="H757" s="72"/>
      <c r="I757" s="79"/>
      <c r="J757" s="79"/>
      <c r="K757" s="79"/>
      <c r="L757" s="79"/>
      <c r="M757" s="79"/>
      <c r="N757" s="79"/>
      <c r="O757" s="72"/>
      <c r="P757" s="81"/>
      <c r="Q757" s="72"/>
      <c r="R757" s="72"/>
      <c r="S757" s="72"/>
      <c r="T757" s="72"/>
      <c r="U757" s="72"/>
      <c r="V757" s="72"/>
      <c r="W757" s="72"/>
      <c r="X757" s="78"/>
      <c r="Y757" s="78"/>
      <c r="Z757" s="78"/>
      <c r="AA757" s="72"/>
      <c r="AB757" s="78"/>
      <c r="AC757" s="78"/>
      <c r="AD757" s="72"/>
      <c r="AE757" s="78"/>
      <c r="AF757" s="72"/>
      <c r="AG757" s="72"/>
      <c r="AH757" s="78"/>
      <c r="AI757" s="72"/>
      <c r="AJ757" s="72"/>
      <c r="AK757" s="72"/>
      <c r="AL757" s="72"/>
      <c r="AM757" s="72"/>
      <c r="AN757" s="72"/>
    </row>
    <row r="758" spans="1:40" x14ac:dyDescent="0.15">
      <c r="A758" s="79"/>
      <c r="B758" s="72"/>
      <c r="C758" s="72"/>
      <c r="D758" s="72"/>
      <c r="E758" s="72"/>
      <c r="F758" s="72"/>
      <c r="G758" s="72"/>
      <c r="H758" s="72"/>
      <c r="I758" s="79"/>
      <c r="J758" s="79"/>
      <c r="K758" s="79"/>
      <c r="L758" s="79"/>
      <c r="M758" s="79"/>
      <c r="N758" s="79"/>
      <c r="O758" s="72"/>
      <c r="P758" s="81"/>
      <c r="Q758" s="72"/>
      <c r="R758" s="72"/>
      <c r="S758" s="72"/>
      <c r="T758" s="72"/>
      <c r="U758" s="72"/>
      <c r="V758" s="72"/>
      <c r="W758" s="72"/>
      <c r="X758" s="78"/>
      <c r="Y758" s="78"/>
      <c r="Z758" s="78"/>
      <c r="AA758" s="72"/>
      <c r="AB758" s="78"/>
      <c r="AC758" s="78"/>
      <c r="AD758" s="72"/>
      <c r="AE758" s="78"/>
      <c r="AF758" s="72"/>
      <c r="AG758" s="72"/>
      <c r="AH758" s="78"/>
      <c r="AI758" s="72"/>
      <c r="AJ758" s="72"/>
      <c r="AK758" s="72"/>
      <c r="AL758" s="72"/>
      <c r="AM758" s="72"/>
      <c r="AN758" s="72"/>
    </row>
    <row r="759" spans="1:40" x14ac:dyDescent="0.15">
      <c r="A759" s="79"/>
      <c r="B759" s="72"/>
      <c r="C759" s="72"/>
      <c r="D759" s="72"/>
      <c r="E759" s="72"/>
      <c r="F759" s="72"/>
      <c r="G759" s="72"/>
      <c r="H759" s="72"/>
      <c r="I759" s="79"/>
      <c r="J759" s="79"/>
      <c r="K759" s="79"/>
      <c r="L759" s="79"/>
      <c r="M759" s="79"/>
      <c r="N759" s="79"/>
      <c r="O759" s="72"/>
      <c r="P759" s="81"/>
      <c r="Q759" s="72"/>
      <c r="R759" s="72"/>
      <c r="S759" s="72"/>
      <c r="T759" s="72"/>
      <c r="U759" s="72"/>
      <c r="V759" s="72"/>
      <c r="W759" s="72"/>
      <c r="X759" s="78"/>
      <c r="Y759" s="78"/>
      <c r="Z759" s="78"/>
      <c r="AA759" s="72"/>
      <c r="AB759" s="78"/>
      <c r="AC759" s="78"/>
      <c r="AD759" s="72"/>
      <c r="AE759" s="78"/>
      <c r="AF759" s="72"/>
      <c r="AG759" s="72"/>
      <c r="AH759" s="78"/>
      <c r="AI759" s="72"/>
      <c r="AJ759" s="72"/>
      <c r="AK759" s="72"/>
      <c r="AL759" s="72"/>
      <c r="AM759" s="72"/>
      <c r="AN759" s="72"/>
    </row>
    <row r="760" spans="1:40" x14ac:dyDescent="0.15">
      <c r="A760" s="79"/>
      <c r="B760" s="72"/>
      <c r="C760" s="72"/>
      <c r="D760" s="72"/>
      <c r="E760" s="72"/>
      <c r="F760" s="72"/>
      <c r="G760" s="72"/>
      <c r="H760" s="72"/>
      <c r="I760" s="79"/>
      <c r="J760" s="79"/>
      <c r="K760" s="79"/>
      <c r="L760" s="79"/>
      <c r="M760" s="79"/>
      <c r="N760" s="79"/>
      <c r="O760" s="72"/>
      <c r="P760" s="81"/>
      <c r="Q760" s="72"/>
      <c r="R760" s="72"/>
      <c r="S760" s="72"/>
      <c r="T760" s="72"/>
      <c r="U760" s="72"/>
      <c r="V760" s="72"/>
      <c r="W760" s="72"/>
      <c r="X760" s="78"/>
      <c r="Y760" s="78"/>
      <c r="Z760" s="78"/>
      <c r="AA760" s="72"/>
      <c r="AB760" s="78"/>
      <c r="AC760" s="78"/>
      <c r="AD760" s="72"/>
      <c r="AE760" s="78"/>
      <c r="AF760" s="72"/>
      <c r="AG760" s="72"/>
      <c r="AH760" s="78"/>
      <c r="AI760" s="72"/>
      <c r="AJ760" s="72"/>
      <c r="AK760" s="72"/>
      <c r="AL760" s="72"/>
      <c r="AM760" s="72"/>
      <c r="AN760" s="72"/>
    </row>
    <row r="761" spans="1:40" x14ac:dyDescent="0.15">
      <c r="A761" s="79"/>
      <c r="B761" s="72"/>
      <c r="C761" s="72"/>
      <c r="D761" s="72"/>
      <c r="E761" s="72"/>
      <c r="F761" s="72"/>
      <c r="G761" s="72"/>
      <c r="H761" s="72"/>
      <c r="I761" s="79"/>
      <c r="J761" s="79"/>
      <c r="K761" s="79"/>
      <c r="L761" s="79"/>
      <c r="M761" s="79"/>
      <c r="N761" s="79"/>
      <c r="O761" s="72"/>
      <c r="P761" s="81"/>
      <c r="Q761" s="72"/>
      <c r="R761" s="72"/>
      <c r="S761" s="72"/>
      <c r="T761" s="72"/>
      <c r="U761" s="72"/>
      <c r="V761" s="72"/>
      <c r="W761" s="72"/>
      <c r="X761" s="78"/>
      <c r="Y761" s="78"/>
      <c r="Z761" s="78"/>
      <c r="AA761" s="72"/>
      <c r="AB761" s="78"/>
      <c r="AC761" s="78"/>
      <c r="AD761" s="72"/>
      <c r="AE761" s="78"/>
      <c r="AF761" s="72"/>
      <c r="AG761" s="72"/>
      <c r="AH761" s="78"/>
      <c r="AI761" s="72"/>
      <c r="AJ761" s="72"/>
      <c r="AK761" s="72"/>
      <c r="AL761" s="72"/>
      <c r="AM761" s="72"/>
      <c r="AN761" s="72"/>
    </row>
    <row r="762" spans="1:40" x14ac:dyDescent="0.15">
      <c r="A762" s="79"/>
      <c r="B762" s="72"/>
      <c r="C762" s="72"/>
      <c r="D762" s="72"/>
      <c r="E762" s="72"/>
      <c r="F762" s="72"/>
      <c r="G762" s="72"/>
      <c r="H762" s="72"/>
      <c r="I762" s="79"/>
      <c r="J762" s="79"/>
      <c r="K762" s="79"/>
      <c r="L762" s="79"/>
      <c r="M762" s="79"/>
      <c r="N762" s="72"/>
      <c r="O762" s="72"/>
      <c r="P762" s="81"/>
      <c r="Q762" s="72"/>
      <c r="R762" s="72"/>
      <c r="S762" s="72"/>
      <c r="T762" s="72"/>
      <c r="U762" s="72"/>
      <c r="V762" s="72"/>
      <c r="W762" s="72"/>
      <c r="X762" s="78"/>
      <c r="Y762" s="72"/>
      <c r="Z762" s="78"/>
      <c r="AA762" s="72"/>
      <c r="AB762" s="72"/>
      <c r="AC762" s="72"/>
      <c r="AD762" s="72"/>
      <c r="AE762" s="72"/>
      <c r="AF762" s="72"/>
      <c r="AG762" s="72"/>
      <c r="AH762" s="78"/>
      <c r="AI762" s="72"/>
      <c r="AJ762" s="72"/>
      <c r="AK762" s="72"/>
      <c r="AL762" s="72"/>
      <c r="AM762" s="72"/>
      <c r="AN762" s="72"/>
    </row>
    <row r="763" spans="1:40" x14ac:dyDescent="0.15">
      <c r="A763" s="79"/>
      <c r="B763" s="72"/>
      <c r="C763" s="72"/>
      <c r="D763" s="72"/>
      <c r="E763" s="72"/>
      <c r="F763" s="72"/>
      <c r="G763" s="72"/>
      <c r="H763" s="72"/>
      <c r="I763" s="79"/>
      <c r="J763" s="79"/>
      <c r="K763" s="79"/>
      <c r="L763" s="79"/>
      <c r="M763" s="79"/>
      <c r="N763" s="79"/>
      <c r="O763" s="72"/>
      <c r="P763" s="81"/>
      <c r="Q763" s="72"/>
      <c r="R763" s="72"/>
      <c r="S763" s="72"/>
      <c r="T763" s="72"/>
      <c r="U763" s="72"/>
      <c r="V763" s="72"/>
      <c r="W763" s="72"/>
      <c r="X763" s="78"/>
      <c r="Y763" s="78"/>
      <c r="Z763" s="78"/>
      <c r="AA763" s="72"/>
      <c r="AB763" s="78"/>
      <c r="AC763" s="78"/>
      <c r="AD763" s="72"/>
      <c r="AE763" s="78"/>
      <c r="AF763" s="72"/>
      <c r="AG763" s="72"/>
      <c r="AH763" s="78"/>
      <c r="AI763" s="72"/>
      <c r="AJ763" s="72"/>
      <c r="AK763" s="72"/>
      <c r="AL763" s="72"/>
      <c r="AM763" s="72"/>
      <c r="AN763" s="72"/>
    </row>
    <row r="764" spans="1:40" x14ac:dyDescent="0.15">
      <c r="A764" s="79"/>
      <c r="B764" s="72"/>
      <c r="C764" s="72"/>
      <c r="D764" s="72"/>
      <c r="E764" s="72"/>
      <c r="F764" s="72"/>
      <c r="G764" s="72"/>
      <c r="H764" s="72"/>
      <c r="I764" s="79"/>
      <c r="J764" s="79"/>
      <c r="K764" s="79"/>
      <c r="L764" s="79"/>
      <c r="M764" s="79"/>
      <c r="N764" s="79"/>
      <c r="O764" s="72"/>
      <c r="P764" s="81"/>
      <c r="Q764" s="72"/>
      <c r="R764" s="72"/>
      <c r="S764" s="72"/>
      <c r="T764" s="72"/>
      <c r="U764" s="72"/>
      <c r="V764" s="72"/>
      <c r="W764" s="72"/>
      <c r="X764" s="78"/>
      <c r="Y764" s="78"/>
      <c r="Z764" s="78"/>
      <c r="AA764" s="72"/>
      <c r="AB764" s="78"/>
      <c r="AC764" s="78"/>
      <c r="AD764" s="72"/>
      <c r="AE764" s="78"/>
      <c r="AF764" s="72"/>
      <c r="AG764" s="72"/>
      <c r="AH764" s="78"/>
      <c r="AI764" s="72"/>
      <c r="AJ764" s="72"/>
      <c r="AK764" s="72"/>
      <c r="AL764" s="72"/>
      <c r="AM764" s="72"/>
      <c r="AN764" s="72"/>
    </row>
    <row r="765" spans="1:40" x14ac:dyDescent="0.15">
      <c r="A765" s="79"/>
      <c r="B765" s="72"/>
      <c r="C765" s="72"/>
      <c r="D765" s="72"/>
      <c r="E765" s="72"/>
      <c r="F765" s="72"/>
      <c r="G765" s="72"/>
      <c r="H765" s="72"/>
      <c r="I765" s="79"/>
      <c r="J765" s="79"/>
      <c r="K765" s="79"/>
      <c r="L765" s="79"/>
      <c r="M765" s="79"/>
      <c r="N765" s="79"/>
      <c r="O765" s="72"/>
      <c r="P765" s="81"/>
      <c r="Q765" s="72"/>
      <c r="R765" s="72"/>
      <c r="S765" s="72"/>
      <c r="T765" s="72"/>
      <c r="U765" s="72"/>
      <c r="V765" s="72"/>
      <c r="W765" s="72"/>
      <c r="X765" s="78"/>
      <c r="Y765" s="78"/>
      <c r="Z765" s="78"/>
      <c r="AA765" s="72"/>
      <c r="AB765" s="78"/>
      <c r="AC765" s="78"/>
      <c r="AD765" s="72"/>
      <c r="AE765" s="78"/>
      <c r="AF765" s="72"/>
      <c r="AG765" s="72"/>
      <c r="AH765" s="78"/>
      <c r="AI765" s="72"/>
      <c r="AJ765" s="72"/>
      <c r="AK765" s="72"/>
      <c r="AL765" s="72"/>
      <c r="AM765" s="72"/>
      <c r="AN765" s="72"/>
    </row>
    <row r="766" spans="1:40" x14ac:dyDescent="0.15">
      <c r="A766" s="79"/>
      <c r="B766" s="72"/>
      <c r="C766" s="72"/>
      <c r="D766" s="72"/>
      <c r="E766" s="72"/>
      <c r="F766" s="72"/>
      <c r="G766" s="72"/>
      <c r="H766" s="72"/>
      <c r="I766" s="79"/>
      <c r="J766" s="79"/>
      <c r="K766" s="79"/>
      <c r="L766" s="79"/>
      <c r="M766" s="79"/>
      <c r="N766" s="79"/>
      <c r="O766" s="72"/>
      <c r="P766" s="81"/>
      <c r="Q766" s="72"/>
      <c r="R766" s="72"/>
      <c r="S766" s="72"/>
      <c r="T766" s="72"/>
      <c r="U766" s="72"/>
      <c r="V766" s="72"/>
      <c r="W766" s="72"/>
      <c r="X766" s="78"/>
      <c r="Y766" s="72"/>
      <c r="Z766" s="78"/>
      <c r="AA766" s="72"/>
      <c r="AB766" s="72"/>
      <c r="AC766" s="72"/>
      <c r="AD766" s="72"/>
      <c r="AE766" s="72"/>
      <c r="AF766" s="72"/>
      <c r="AG766" s="72"/>
      <c r="AH766" s="78"/>
      <c r="AI766" s="72"/>
      <c r="AJ766" s="72"/>
      <c r="AK766" s="72"/>
      <c r="AL766" s="72"/>
      <c r="AM766" s="72"/>
      <c r="AN766" s="72"/>
    </row>
    <row r="767" spans="1:40" x14ac:dyDescent="0.15">
      <c r="A767" s="79"/>
      <c r="B767" s="72"/>
      <c r="C767" s="72"/>
      <c r="D767" s="72"/>
      <c r="E767" s="72"/>
      <c r="F767" s="72"/>
      <c r="G767" s="72"/>
      <c r="H767" s="72"/>
      <c r="I767" s="79"/>
      <c r="J767" s="79"/>
      <c r="K767" s="79"/>
      <c r="L767" s="79"/>
      <c r="M767" s="79"/>
      <c r="N767" s="72"/>
      <c r="O767" s="72"/>
      <c r="P767" s="81"/>
      <c r="Q767" s="72"/>
      <c r="R767" s="72"/>
      <c r="S767" s="72"/>
      <c r="T767" s="72"/>
      <c r="U767" s="72"/>
      <c r="V767" s="72"/>
      <c r="W767" s="72"/>
      <c r="X767" s="78"/>
      <c r="Y767" s="72"/>
      <c r="Z767" s="78"/>
      <c r="AA767" s="72"/>
      <c r="AB767" s="72"/>
      <c r="AC767" s="72"/>
      <c r="AD767" s="72"/>
      <c r="AE767" s="72"/>
      <c r="AF767" s="72"/>
      <c r="AG767" s="72"/>
      <c r="AH767" s="78"/>
      <c r="AI767" s="72"/>
      <c r="AJ767" s="72"/>
      <c r="AK767" s="72"/>
      <c r="AL767" s="72"/>
      <c r="AM767" s="72"/>
      <c r="AN767" s="72"/>
    </row>
    <row r="768" spans="1:40" x14ac:dyDescent="0.15">
      <c r="A768" s="79"/>
      <c r="B768" s="72"/>
      <c r="C768" s="72"/>
      <c r="D768" s="72"/>
      <c r="E768" s="72"/>
      <c r="F768" s="72"/>
      <c r="G768" s="72"/>
      <c r="H768" s="72"/>
      <c r="I768" s="79"/>
      <c r="J768" s="79"/>
      <c r="K768" s="79"/>
      <c r="L768" s="79"/>
      <c r="M768" s="79"/>
      <c r="N768" s="72"/>
      <c r="O768" s="72"/>
      <c r="P768" s="81"/>
      <c r="Q768" s="72"/>
      <c r="R768" s="72"/>
      <c r="S768" s="72"/>
      <c r="T768" s="72"/>
      <c r="U768" s="72"/>
      <c r="V768" s="72"/>
      <c r="W768" s="72"/>
      <c r="X768" s="78"/>
      <c r="Y768" s="78"/>
      <c r="Z768" s="78"/>
      <c r="AA768" s="72"/>
      <c r="AB768" s="78"/>
      <c r="AC768" s="78"/>
      <c r="AD768" s="72"/>
      <c r="AE768" s="78"/>
      <c r="AF768" s="72"/>
      <c r="AG768" s="72"/>
      <c r="AH768" s="78"/>
      <c r="AI768" s="72"/>
      <c r="AJ768" s="72"/>
      <c r="AK768" s="72"/>
      <c r="AL768" s="72"/>
      <c r="AM768" s="72"/>
      <c r="AN768" s="72"/>
    </row>
    <row r="769" spans="1:40" x14ac:dyDescent="0.15">
      <c r="A769" s="79"/>
      <c r="B769" s="72"/>
      <c r="C769" s="72"/>
      <c r="D769" s="72"/>
      <c r="E769" s="72"/>
      <c r="F769" s="72"/>
      <c r="G769" s="72"/>
      <c r="H769" s="72"/>
      <c r="I769" s="79"/>
      <c r="J769" s="79"/>
      <c r="K769" s="79"/>
      <c r="L769" s="79"/>
      <c r="M769" s="72"/>
      <c r="N769" s="72"/>
      <c r="O769" s="72"/>
      <c r="P769" s="81"/>
      <c r="Q769" s="72"/>
      <c r="R769" s="72"/>
      <c r="S769" s="72"/>
      <c r="T769" s="72"/>
      <c r="U769" s="72"/>
      <c r="V769" s="72"/>
      <c r="W769" s="72"/>
      <c r="X769" s="78"/>
      <c r="Y769" s="72"/>
      <c r="Z769" s="78"/>
      <c r="AA769" s="72"/>
      <c r="AB769" s="72"/>
      <c r="AC769" s="72"/>
      <c r="AD769" s="72"/>
      <c r="AE769" s="72"/>
      <c r="AF769" s="72"/>
      <c r="AG769" s="72"/>
      <c r="AH769" s="78"/>
      <c r="AI769" s="72"/>
      <c r="AJ769" s="72"/>
      <c r="AK769" s="72"/>
      <c r="AL769" s="72"/>
      <c r="AM769" s="72"/>
      <c r="AN769" s="72"/>
    </row>
    <row r="770" spans="1:40" x14ac:dyDescent="0.15">
      <c r="A770" s="79"/>
      <c r="B770" s="72"/>
      <c r="C770" s="72"/>
      <c r="D770" s="72"/>
      <c r="E770" s="72"/>
      <c r="F770" s="72"/>
      <c r="G770" s="72"/>
      <c r="H770" s="72"/>
      <c r="I770" s="79"/>
      <c r="J770" s="79"/>
      <c r="K770" s="79"/>
      <c r="L770" s="79"/>
      <c r="M770" s="79"/>
      <c r="N770" s="79"/>
      <c r="O770" s="72"/>
      <c r="P770" s="81"/>
      <c r="Q770" s="72"/>
      <c r="R770" s="72"/>
      <c r="S770" s="72"/>
      <c r="T770" s="72"/>
      <c r="U770" s="72"/>
      <c r="V770" s="72"/>
      <c r="W770" s="72"/>
      <c r="X770" s="78"/>
      <c r="Y770" s="78"/>
      <c r="Z770" s="78"/>
      <c r="AA770" s="72"/>
      <c r="AB770" s="78"/>
      <c r="AC770" s="78"/>
      <c r="AD770" s="72"/>
      <c r="AE770" s="78"/>
      <c r="AF770" s="72"/>
      <c r="AG770" s="72"/>
      <c r="AH770" s="78"/>
      <c r="AI770" s="72"/>
      <c r="AJ770" s="72"/>
      <c r="AK770" s="72"/>
      <c r="AL770" s="72"/>
      <c r="AM770" s="72"/>
      <c r="AN770" s="72"/>
    </row>
    <row r="771" spans="1:40" x14ac:dyDescent="0.15">
      <c r="A771" s="79"/>
      <c r="B771" s="72"/>
      <c r="C771" s="72"/>
      <c r="D771" s="72"/>
      <c r="E771" s="72"/>
      <c r="F771" s="72"/>
      <c r="G771" s="72"/>
      <c r="H771" s="72"/>
      <c r="I771" s="79"/>
      <c r="J771" s="79"/>
      <c r="K771" s="79"/>
      <c r="L771" s="79"/>
      <c r="M771" s="79"/>
      <c r="N771" s="79"/>
      <c r="O771" s="72"/>
      <c r="P771" s="81"/>
      <c r="Q771" s="72"/>
      <c r="R771" s="72"/>
      <c r="S771" s="72"/>
      <c r="T771" s="72"/>
      <c r="U771" s="72"/>
      <c r="V771" s="72"/>
      <c r="W771" s="72"/>
      <c r="X771" s="78"/>
      <c r="Y771" s="78"/>
      <c r="Z771" s="78"/>
      <c r="AA771" s="72"/>
      <c r="AB771" s="78"/>
      <c r="AC771" s="78"/>
      <c r="AD771" s="72"/>
      <c r="AE771" s="78"/>
      <c r="AF771" s="72"/>
      <c r="AG771" s="72"/>
      <c r="AH771" s="78"/>
      <c r="AI771" s="72"/>
      <c r="AJ771" s="72"/>
      <c r="AK771" s="72"/>
      <c r="AL771" s="72"/>
      <c r="AM771" s="72"/>
      <c r="AN771" s="72"/>
    </row>
    <row r="772" spans="1:40" x14ac:dyDescent="0.15">
      <c r="A772" s="79"/>
      <c r="B772" s="72"/>
      <c r="C772" s="72"/>
      <c r="D772" s="72"/>
      <c r="E772" s="72"/>
      <c r="F772" s="72"/>
      <c r="G772" s="72"/>
      <c r="H772" s="72"/>
      <c r="I772" s="79"/>
      <c r="J772" s="79"/>
      <c r="K772" s="79"/>
      <c r="L772" s="79"/>
      <c r="M772" s="72"/>
      <c r="N772" s="72"/>
      <c r="O772" s="72"/>
      <c r="P772" s="81"/>
      <c r="Q772" s="72"/>
      <c r="R772" s="72"/>
      <c r="S772" s="72"/>
      <c r="T772" s="72"/>
      <c r="U772" s="72"/>
      <c r="V772" s="72"/>
      <c r="W772" s="72"/>
      <c r="X772" s="78"/>
      <c r="Y772" s="78"/>
      <c r="Z772" s="78"/>
      <c r="AA772" s="72"/>
      <c r="AB772" s="78"/>
      <c r="AC772" s="78"/>
      <c r="AD772" s="72"/>
      <c r="AE772" s="78"/>
      <c r="AF772" s="72"/>
      <c r="AG772" s="72"/>
      <c r="AH772" s="78"/>
      <c r="AI772" s="72"/>
      <c r="AJ772" s="72"/>
      <c r="AK772" s="72"/>
      <c r="AL772" s="72"/>
      <c r="AM772" s="72"/>
      <c r="AN772" s="72"/>
    </row>
    <row r="773" spans="1:40" x14ac:dyDescent="0.15">
      <c r="A773" s="79"/>
      <c r="B773" s="72"/>
      <c r="C773" s="72"/>
      <c r="D773" s="72"/>
      <c r="E773" s="72"/>
      <c r="F773" s="72"/>
      <c r="G773" s="72"/>
      <c r="H773" s="72"/>
      <c r="I773" s="79"/>
      <c r="J773" s="79"/>
      <c r="K773" s="79"/>
      <c r="L773" s="79"/>
      <c r="M773" s="72"/>
      <c r="N773" s="72"/>
      <c r="O773" s="72"/>
      <c r="P773" s="81"/>
      <c r="Q773" s="72"/>
      <c r="R773" s="72"/>
      <c r="S773" s="72"/>
      <c r="T773" s="72"/>
      <c r="U773" s="72"/>
      <c r="V773" s="72"/>
      <c r="W773" s="72"/>
      <c r="X773" s="78"/>
      <c r="Y773" s="78"/>
      <c r="Z773" s="78"/>
      <c r="AA773" s="72"/>
      <c r="AB773" s="78"/>
      <c r="AC773" s="78"/>
      <c r="AD773" s="72"/>
      <c r="AE773" s="78"/>
      <c r="AF773" s="72"/>
      <c r="AG773" s="72"/>
      <c r="AH773" s="78"/>
      <c r="AI773" s="72"/>
      <c r="AJ773" s="72"/>
      <c r="AK773" s="72"/>
      <c r="AL773" s="72"/>
      <c r="AM773" s="72"/>
      <c r="AN773" s="72"/>
    </row>
    <row r="774" spans="1:40" x14ac:dyDescent="0.15">
      <c r="A774" s="79"/>
      <c r="B774" s="72"/>
      <c r="C774" s="72"/>
      <c r="D774" s="72"/>
      <c r="E774" s="72"/>
      <c r="F774" s="72"/>
      <c r="G774" s="72"/>
      <c r="H774" s="72"/>
      <c r="I774" s="79"/>
      <c r="J774" s="79"/>
      <c r="K774" s="79"/>
      <c r="L774" s="79"/>
      <c r="M774" s="79"/>
      <c r="N774" s="79"/>
      <c r="O774" s="72"/>
      <c r="P774" s="81"/>
      <c r="Q774" s="72"/>
      <c r="R774" s="72"/>
      <c r="S774" s="72"/>
      <c r="T774" s="72"/>
      <c r="U774" s="72"/>
      <c r="V774" s="72"/>
      <c r="W774" s="72"/>
      <c r="X774" s="78"/>
      <c r="Y774" s="78"/>
      <c r="Z774" s="78"/>
      <c r="AA774" s="72"/>
      <c r="AB774" s="78"/>
      <c r="AC774" s="78"/>
      <c r="AD774" s="72"/>
      <c r="AE774" s="78"/>
      <c r="AF774" s="72"/>
      <c r="AG774" s="72"/>
      <c r="AH774" s="78"/>
      <c r="AI774" s="72"/>
      <c r="AJ774" s="72"/>
      <c r="AK774" s="72"/>
      <c r="AL774" s="72"/>
      <c r="AM774" s="72"/>
      <c r="AN774" s="72"/>
    </row>
    <row r="775" spans="1:40" x14ac:dyDescent="0.15">
      <c r="A775" s="79"/>
      <c r="B775" s="72"/>
      <c r="C775" s="72"/>
      <c r="D775" s="72"/>
      <c r="E775" s="72"/>
      <c r="F775" s="72"/>
      <c r="G775" s="72"/>
      <c r="H775" s="72"/>
      <c r="I775" s="79"/>
      <c r="J775" s="79"/>
      <c r="K775" s="79"/>
      <c r="L775" s="79"/>
      <c r="M775" s="79"/>
      <c r="N775" s="79"/>
      <c r="O775" s="72"/>
      <c r="P775" s="81"/>
      <c r="Q775" s="72"/>
      <c r="R775" s="72"/>
      <c r="S775" s="72"/>
      <c r="T775" s="72"/>
      <c r="U775" s="72"/>
      <c r="V775" s="72"/>
      <c r="W775" s="72"/>
      <c r="X775" s="78"/>
      <c r="Y775" s="78"/>
      <c r="Z775" s="78"/>
      <c r="AA775" s="72"/>
      <c r="AB775" s="78"/>
      <c r="AC775" s="78"/>
      <c r="AD775" s="72"/>
      <c r="AE775" s="78"/>
      <c r="AF775" s="72"/>
      <c r="AG775" s="72"/>
      <c r="AH775" s="78"/>
      <c r="AI775" s="72"/>
      <c r="AJ775" s="72"/>
      <c r="AK775" s="72"/>
      <c r="AL775" s="72"/>
      <c r="AM775" s="72"/>
      <c r="AN775" s="72"/>
    </row>
    <row r="776" spans="1:40" x14ac:dyDescent="0.15">
      <c r="A776" s="79"/>
      <c r="B776" s="72"/>
      <c r="C776" s="72"/>
      <c r="D776" s="72"/>
      <c r="E776" s="72"/>
      <c r="F776" s="72"/>
      <c r="G776" s="72"/>
      <c r="H776" s="72"/>
      <c r="I776" s="79"/>
      <c r="J776" s="79"/>
      <c r="K776" s="79"/>
      <c r="L776" s="79"/>
      <c r="M776" s="79"/>
      <c r="N776" s="79"/>
      <c r="O776" s="72"/>
      <c r="P776" s="81"/>
      <c r="Q776" s="72"/>
      <c r="R776" s="72"/>
      <c r="S776" s="72"/>
      <c r="T776" s="72"/>
      <c r="U776" s="72"/>
      <c r="V776" s="72"/>
      <c r="W776" s="72"/>
      <c r="X776" s="78"/>
      <c r="Y776" s="72"/>
      <c r="Z776" s="78"/>
      <c r="AA776" s="72"/>
      <c r="AB776" s="72"/>
      <c r="AC776" s="72"/>
      <c r="AD776" s="72"/>
      <c r="AE776" s="72"/>
      <c r="AF776" s="72"/>
      <c r="AG776" s="72"/>
      <c r="AH776" s="78"/>
      <c r="AI776" s="72"/>
      <c r="AJ776" s="72"/>
      <c r="AK776" s="72"/>
      <c r="AL776" s="72"/>
      <c r="AM776" s="72"/>
      <c r="AN776" s="72"/>
    </row>
    <row r="777" spans="1:40" x14ac:dyDescent="0.15">
      <c r="A777" s="79"/>
      <c r="B777" s="72"/>
      <c r="C777" s="72"/>
      <c r="D777" s="72"/>
      <c r="E777" s="72"/>
      <c r="F777" s="72"/>
      <c r="G777" s="72"/>
      <c r="H777" s="72"/>
      <c r="I777" s="79"/>
      <c r="J777" s="79"/>
      <c r="K777" s="79"/>
      <c r="L777" s="79"/>
      <c r="M777" s="79"/>
      <c r="N777" s="79"/>
      <c r="O777" s="72"/>
      <c r="P777" s="81"/>
      <c r="Q777" s="72"/>
      <c r="R777" s="72"/>
      <c r="S777" s="72"/>
      <c r="T777" s="72"/>
      <c r="U777" s="72"/>
      <c r="V777" s="72"/>
      <c r="W777" s="72"/>
      <c r="X777" s="78"/>
      <c r="Y777" s="78"/>
      <c r="Z777" s="78"/>
      <c r="AA777" s="72"/>
      <c r="AB777" s="78"/>
      <c r="AC777" s="78"/>
      <c r="AD777" s="72"/>
      <c r="AE777" s="78"/>
      <c r="AF777" s="72"/>
      <c r="AG777" s="72"/>
      <c r="AH777" s="78"/>
      <c r="AI777" s="72"/>
      <c r="AJ777" s="72"/>
      <c r="AK777" s="72"/>
      <c r="AL777" s="72"/>
      <c r="AM777" s="72"/>
      <c r="AN777" s="72"/>
    </row>
    <row r="778" spans="1:40" x14ac:dyDescent="0.15">
      <c r="A778" s="79"/>
      <c r="B778" s="72"/>
      <c r="C778" s="72"/>
      <c r="D778" s="72"/>
      <c r="E778" s="72"/>
      <c r="F778" s="72"/>
      <c r="G778" s="72"/>
      <c r="H778" s="72"/>
      <c r="I778" s="79"/>
      <c r="J778" s="79"/>
      <c r="K778" s="79"/>
      <c r="L778" s="79"/>
      <c r="M778" s="79"/>
      <c r="N778" s="79"/>
      <c r="O778" s="72"/>
      <c r="P778" s="81"/>
      <c r="Q778" s="72"/>
      <c r="R778" s="72"/>
      <c r="S778" s="72"/>
      <c r="T778" s="72"/>
      <c r="U778" s="72"/>
      <c r="V778" s="72"/>
      <c r="W778" s="72"/>
      <c r="X778" s="78"/>
      <c r="Y778" s="78"/>
      <c r="Z778" s="78"/>
      <c r="AA778" s="72"/>
      <c r="AB778" s="78"/>
      <c r="AC778" s="78"/>
      <c r="AD778" s="72"/>
      <c r="AE778" s="78"/>
      <c r="AF778" s="72"/>
      <c r="AG778" s="72"/>
      <c r="AH778" s="78"/>
      <c r="AI778" s="72"/>
      <c r="AJ778" s="72"/>
      <c r="AK778" s="72"/>
      <c r="AL778" s="72"/>
      <c r="AM778" s="72"/>
      <c r="AN778" s="72"/>
    </row>
    <row r="779" spans="1:40" x14ac:dyDescent="0.15">
      <c r="A779" s="79"/>
      <c r="B779" s="72"/>
      <c r="C779" s="72"/>
      <c r="D779" s="72"/>
      <c r="E779" s="72"/>
      <c r="F779" s="72"/>
      <c r="G779" s="72"/>
      <c r="H779" s="72"/>
      <c r="I779" s="79"/>
      <c r="J779" s="79"/>
      <c r="K779" s="79"/>
      <c r="L779" s="79"/>
      <c r="M779" s="79"/>
      <c r="N779" s="79"/>
      <c r="O779" s="72"/>
      <c r="P779" s="81"/>
      <c r="Q779" s="72"/>
      <c r="R779" s="72"/>
      <c r="S779" s="72"/>
      <c r="T779" s="72"/>
      <c r="U779" s="72"/>
      <c r="V779" s="72"/>
      <c r="W779" s="72"/>
      <c r="X779" s="78"/>
      <c r="Y779" s="78"/>
      <c r="Z779" s="78"/>
      <c r="AA779" s="72"/>
      <c r="AB779" s="78"/>
      <c r="AC779" s="78"/>
      <c r="AD779" s="72"/>
      <c r="AE779" s="78"/>
      <c r="AF779" s="72"/>
      <c r="AG779" s="72"/>
      <c r="AH779" s="78"/>
      <c r="AI779" s="72"/>
      <c r="AJ779" s="72"/>
      <c r="AK779" s="72"/>
      <c r="AL779" s="72"/>
      <c r="AM779" s="72"/>
      <c r="AN779" s="72"/>
    </row>
    <row r="780" spans="1:40" x14ac:dyDescent="0.15">
      <c r="A780" s="79"/>
      <c r="B780" s="72"/>
      <c r="C780" s="72"/>
      <c r="D780" s="72"/>
      <c r="E780" s="72"/>
      <c r="F780" s="72"/>
      <c r="G780" s="72"/>
      <c r="H780" s="72"/>
      <c r="I780" s="79"/>
      <c r="J780" s="79"/>
      <c r="K780" s="79"/>
      <c r="L780" s="79"/>
      <c r="M780" s="79"/>
      <c r="N780" s="79"/>
      <c r="O780" s="72"/>
      <c r="P780" s="81"/>
      <c r="Q780" s="72"/>
      <c r="R780" s="72"/>
      <c r="S780" s="72"/>
      <c r="T780" s="72"/>
      <c r="U780" s="72"/>
      <c r="V780" s="72"/>
      <c r="W780" s="72"/>
      <c r="X780" s="78"/>
      <c r="Y780" s="78"/>
      <c r="Z780" s="78"/>
      <c r="AA780" s="72"/>
      <c r="AB780" s="78"/>
      <c r="AC780" s="78"/>
      <c r="AD780" s="72"/>
      <c r="AE780" s="78"/>
      <c r="AF780" s="72"/>
      <c r="AG780" s="72"/>
      <c r="AH780" s="78"/>
      <c r="AI780" s="72"/>
      <c r="AJ780" s="72"/>
      <c r="AK780" s="72"/>
      <c r="AL780" s="72"/>
      <c r="AM780" s="72"/>
      <c r="AN780" s="72"/>
    </row>
    <row r="781" spans="1:40" x14ac:dyDescent="0.15">
      <c r="A781" s="79"/>
      <c r="B781" s="72"/>
      <c r="C781" s="72"/>
      <c r="D781" s="72"/>
      <c r="E781" s="72"/>
      <c r="F781" s="72"/>
      <c r="G781" s="72"/>
      <c r="H781" s="72"/>
      <c r="I781" s="79"/>
      <c r="J781" s="79"/>
      <c r="K781" s="79"/>
      <c r="L781" s="79"/>
      <c r="M781" s="79"/>
      <c r="N781" s="79"/>
      <c r="O781" s="72"/>
      <c r="P781" s="81"/>
      <c r="Q781" s="72"/>
      <c r="R781" s="72"/>
      <c r="S781" s="72"/>
      <c r="T781" s="72"/>
      <c r="U781" s="72"/>
      <c r="V781" s="72"/>
      <c r="W781" s="72"/>
      <c r="X781" s="78"/>
      <c r="Y781" s="78"/>
      <c r="Z781" s="78"/>
      <c r="AA781" s="72"/>
      <c r="AB781" s="78"/>
      <c r="AC781" s="78"/>
      <c r="AD781" s="72"/>
      <c r="AE781" s="78"/>
      <c r="AF781" s="72"/>
      <c r="AG781" s="72"/>
      <c r="AH781" s="78"/>
      <c r="AI781" s="72"/>
      <c r="AJ781" s="72"/>
      <c r="AK781" s="72"/>
      <c r="AL781" s="72"/>
      <c r="AM781" s="72"/>
      <c r="AN781" s="79"/>
    </row>
    <row r="782" spans="1:40" x14ac:dyDescent="0.15">
      <c r="A782" s="79"/>
      <c r="B782" s="72"/>
      <c r="C782" s="72"/>
      <c r="D782" s="72"/>
      <c r="E782" s="72"/>
      <c r="F782" s="72"/>
      <c r="G782" s="72"/>
      <c r="H782" s="72"/>
      <c r="I782" s="79"/>
      <c r="J782" s="79"/>
      <c r="K782" s="79"/>
      <c r="L782" s="79"/>
      <c r="M782" s="72"/>
      <c r="N782" s="72"/>
      <c r="O782" s="72"/>
      <c r="P782" s="81"/>
      <c r="Q782" s="72"/>
      <c r="R782" s="72"/>
      <c r="S782" s="72"/>
      <c r="T782" s="72"/>
      <c r="U782" s="72"/>
      <c r="V782" s="72"/>
      <c r="W782" s="72"/>
      <c r="X782" s="78"/>
      <c r="Y782" s="72"/>
      <c r="Z782" s="78"/>
      <c r="AA782" s="72"/>
      <c r="AB782" s="72"/>
      <c r="AC782" s="72"/>
      <c r="AD782" s="72"/>
      <c r="AE782" s="72"/>
      <c r="AF782" s="72"/>
      <c r="AG782" s="72"/>
      <c r="AH782" s="78"/>
      <c r="AI782" s="72"/>
      <c r="AJ782" s="72"/>
      <c r="AK782" s="72"/>
      <c r="AL782" s="72"/>
      <c r="AM782" s="72"/>
      <c r="AN782" s="79"/>
    </row>
    <row r="783" spans="1:40" x14ac:dyDescent="0.15">
      <c r="A783" s="79"/>
      <c r="B783" s="72"/>
      <c r="C783" s="72"/>
      <c r="D783" s="72"/>
      <c r="E783" s="72"/>
      <c r="F783" s="72"/>
      <c r="G783" s="72"/>
      <c r="H783" s="72"/>
      <c r="I783" s="79"/>
      <c r="J783" s="79"/>
      <c r="K783" s="79"/>
      <c r="L783" s="79"/>
      <c r="M783" s="79"/>
      <c r="N783" s="79"/>
      <c r="O783" s="72"/>
      <c r="P783" s="81"/>
      <c r="Q783" s="72"/>
      <c r="R783" s="72"/>
      <c r="S783" s="72"/>
      <c r="T783" s="72"/>
      <c r="U783" s="72"/>
      <c r="V783" s="72"/>
      <c r="W783" s="72"/>
      <c r="X783" s="78"/>
      <c r="Y783" s="78"/>
      <c r="Z783" s="78"/>
      <c r="AA783" s="72"/>
      <c r="AB783" s="78"/>
      <c r="AC783" s="80"/>
      <c r="AD783" s="72"/>
      <c r="AE783" s="78"/>
      <c r="AF783" s="72"/>
      <c r="AG783" s="72"/>
      <c r="AH783" s="78"/>
      <c r="AI783" s="72"/>
      <c r="AJ783" s="72"/>
      <c r="AK783" s="72"/>
      <c r="AL783" s="72"/>
      <c r="AM783" s="72"/>
      <c r="AN783" s="79"/>
    </row>
    <row r="784" spans="1:40" x14ac:dyDescent="0.15">
      <c r="A784" s="79"/>
      <c r="B784" s="72"/>
      <c r="C784" s="72"/>
      <c r="D784" s="72"/>
      <c r="E784" s="72"/>
      <c r="F784" s="72"/>
      <c r="G784" s="72"/>
      <c r="H784" s="72"/>
      <c r="I784" s="79"/>
      <c r="J784" s="79"/>
      <c r="K784" s="79"/>
      <c r="L784" s="79"/>
      <c r="M784" s="79"/>
      <c r="N784" s="79"/>
      <c r="O784" s="72"/>
      <c r="P784" s="81"/>
      <c r="Q784" s="72"/>
      <c r="R784" s="72"/>
      <c r="S784" s="72"/>
      <c r="T784" s="72"/>
      <c r="U784" s="72"/>
      <c r="V784" s="72"/>
      <c r="W784" s="72"/>
      <c r="X784" s="78"/>
      <c r="Y784" s="78"/>
      <c r="Z784" s="78"/>
      <c r="AA784" s="72"/>
      <c r="AB784" s="78"/>
      <c r="AC784" s="78"/>
      <c r="AD784" s="72"/>
      <c r="AE784" s="78"/>
      <c r="AF784" s="72"/>
      <c r="AG784" s="72"/>
      <c r="AH784" s="78"/>
      <c r="AI784" s="72"/>
      <c r="AJ784" s="72"/>
      <c r="AK784" s="72"/>
      <c r="AL784" s="72"/>
      <c r="AM784" s="72"/>
      <c r="AN784" s="79"/>
    </row>
    <row r="785" spans="1:40" x14ac:dyDescent="0.15">
      <c r="A785" s="79"/>
      <c r="B785" s="72"/>
      <c r="C785" s="72"/>
      <c r="D785" s="72"/>
      <c r="E785" s="72"/>
      <c r="F785" s="72"/>
      <c r="G785" s="72"/>
      <c r="H785" s="72"/>
      <c r="I785" s="79"/>
      <c r="J785" s="79"/>
      <c r="K785" s="79"/>
      <c r="L785" s="79"/>
      <c r="M785" s="79"/>
      <c r="N785" s="79"/>
      <c r="O785" s="72"/>
      <c r="P785" s="81"/>
      <c r="Q785" s="72"/>
      <c r="R785" s="72"/>
      <c r="S785" s="72"/>
      <c r="T785" s="72"/>
      <c r="U785" s="72"/>
      <c r="V785" s="72"/>
      <c r="W785" s="72"/>
      <c r="X785" s="78"/>
      <c r="Y785" s="72"/>
      <c r="Z785" s="78"/>
      <c r="AA785" s="72"/>
      <c r="AB785" s="72"/>
      <c r="AC785" s="72"/>
      <c r="AD785" s="72"/>
      <c r="AE785" s="72"/>
      <c r="AF785" s="72"/>
      <c r="AG785" s="72"/>
      <c r="AH785" s="78"/>
      <c r="AI785" s="72"/>
      <c r="AJ785" s="72"/>
      <c r="AK785" s="72"/>
      <c r="AL785" s="72"/>
      <c r="AM785" s="72"/>
      <c r="AN785" s="79"/>
    </row>
    <row r="786" spans="1:40" x14ac:dyDescent="0.15">
      <c r="A786" s="79"/>
      <c r="B786" s="72"/>
      <c r="C786" s="72"/>
      <c r="D786" s="72"/>
      <c r="E786" s="72"/>
      <c r="F786" s="72"/>
      <c r="G786" s="72"/>
      <c r="H786" s="72"/>
      <c r="I786" s="79"/>
      <c r="J786" s="79"/>
      <c r="K786" s="79"/>
      <c r="L786" s="79"/>
      <c r="M786" s="79"/>
      <c r="N786" s="79"/>
      <c r="O786" s="72"/>
      <c r="P786" s="81"/>
      <c r="Q786" s="72"/>
      <c r="R786" s="72"/>
      <c r="S786" s="72"/>
      <c r="T786" s="72"/>
      <c r="U786" s="72"/>
      <c r="V786" s="72"/>
      <c r="W786" s="72"/>
      <c r="X786" s="78"/>
      <c r="Y786" s="78"/>
      <c r="Z786" s="78"/>
      <c r="AA786" s="72"/>
      <c r="AB786" s="78"/>
      <c r="AC786" s="78"/>
      <c r="AD786" s="72"/>
      <c r="AE786" s="78"/>
      <c r="AF786" s="72"/>
      <c r="AG786" s="72"/>
      <c r="AH786" s="78"/>
      <c r="AI786" s="72"/>
      <c r="AJ786" s="72"/>
      <c r="AK786" s="72"/>
      <c r="AL786" s="72"/>
      <c r="AM786" s="72"/>
      <c r="AN786" s="79"/>
    </row>
    <row r="787" spans="1:40" x14ac:dyDescent="0.15">
      <c r="A787" s="79"/>
      <c r="B787" s="72"/>
      <c r="C787" s="72"/>
      <c r="D787" s="72"/>
      <c r="E787" s="72"/>
      <c r="F787" s="72"/>
      <c r="G787" s="72"/>
      <c r="H787" s="72"/>
      <c r="I787" s="79"/>
      <c r="J787" s="79"/>
      <c r="K787" s="79"/>
      <c r="L787" s="79"/>
      <c r="M787" s="79"/>
      <c r="N787" s="79"/>
      <c r="O787" s="72"/>
      <c r="P787" s="81"/>
      <c r="Q787" s="72"/>
      <c r="R787" s="72"/>
      <c r="S787" s="72"/>
      <c r="T787" s="72"/>
      <c r="U787" s="72"/>
      <c r="V787" s="72"/>
      <c r="W787" s="72"/>
      <c r="X787" s="78"/>
      <c r="Y787" s="78"/>
      <c r="Z787" s="78"/>
      <c r="AA787" s="72"/>
      <c r="AB787" s="78"/>
      <c r="AC787" s="78"/>
      <c r="AD787" s="72"/>
      <c r="AE787" s="78"/>
      <c r="AF787" s="72"/>
      <c r="AG787" s="72"/>
      <c r="AH787" s="78"/>
      <c r="AI787" s="72"/>
      <c r="AJ787" s="72"/>
      <c r="AK787" s="72"/>
      <c r="AL787" s="72"/>
      <c r="AM787" s="72"/>
      <c r="AN787" s="79"/>
    </row>
    <row r="788" spans="1:40" x14ac:dyDescent="0.15">
      <c r="A788" s="79"/>
      <c r="B788" s="72"/>
      <c r="C788" s="72"/>
      <c r="D788" s="72"/>
      <c r="E788" s="72"/>
      <c r="F788" s="72"/>
      <c r="G788" s="72"/>
      <c r="H788" s="72"/>
      <c r="I788" s="79"/>
      <c r="J788" s="79"/>
      <c r="K788" s="79"/>
      <c r="L788" s="72"/>
      <c r="M788" s="72"/>
      <c r="N788" s="79"/>
      <c r="O788" s="72"/>
      <c r="P788" s="81"/>
      <c r="Q788" s="72"/>
      <c r="R788" s="72"/>
      <c r="S788" s="72"/>
      <c r="T788" s="79"/>
      <c r="U788" s="72"/>
      <c r="V788" s="72"/>
      <c r="W788" s="72"/>
      <c r="X788" s="78"/>
      <c r="Y788" s="72"/>
      <c r="Z788" s="78"/>
      <c r="AA788" s="72"/>
      <c r="AB788" s="72"/>
      <c r="AC788" s="72"/>
      <c r="AD788" s="72"/>
      <c r="AE788" s="72"/>
      <c r="AF788" s="72"/>
      <c r="AG788" s="72"/>
      <c r="AH788" s="78"/>
      <c r="AI788" s="72"/>
      <c r="AJ788" s="72"/>
      <c r="AK788" s="72"/>
      <c r="AL788" s="72"/>
      <c r="AM788" s="72"/>
      <c r="AN788" s="72"/>
    </row>
    <row r="789" spans="1:40" x14ac:dyDescent="0.15">
      <c r="A789" s="79"/>
      <c r="B789" s="72"/>
      <c r="C789" s="72"/>
      <c r="D789" s="72"/>
      <c r="E789" s="72"/>
      <c r="F789" s="72"/>
      <c r="G789" s="72"/>
      <c r="H789" s="72"/>
      <c r="I789" s="79"/>
      <c r="J789" s="79"/>
      <c r="K789" s="79"/>
      <c r="L789" s="79"/>
      <c r="M789" s="79"/>
      <c r="N789" s="72"/>
      <c r="O789" s="72"/>
      <c r="P789" s="81"/>
      <c r="Q789" s="72"/>
      <c r="R789" s="72"/>
      <c r="S789" s="72"/>
      <c r="T789" s="72"/>
      <c r="U789" s="72"/>
      <c r="V789" s="72"/>
      <c r="W789" s="72"/>
      <c r="X789" s="78"/>
      <c r="Y789" s="78"/>
      <c r="Z789" s="78"/>
      <c r="AA789" s="72"/>
      <c r="AB789" s="78"/>
      <c r="AC789" s="78"/>
      <c r="AD789" s="72"/>
      <c r="AE789" s="78"/>
      <c r="AF789" s="72"/>
      <c r="AG789" s="72"/>
      <c r="AH789" s="78"/>
      <c r="AI789" s="72"/>
      <c r="AJ789" s="72"/>
      <c r="AK789" s="72"/>
      <c r="AL789" s="72"/>
      <c r="AM789" s="72"/>
      <c r="AN789" s="72"/>
    </row>
    <row r="790" spans="1:40" x14ac:dyDescent="0.15">
      <c r="A790" s="79"/>
      <c r="B790" s="72"/>
      <c r="C790" s="72"/>
      <c r="D790" s="72"/>
      <c r="E790" s="72"/>
      <c r="F790" s="72"/>
      <c r="G790" s="72"/>
      <c r="H790" s="72"/>
      <c r="I790" s="79"/>
      <c r="J790" s="79"/>
      <c r="K790" s="79"/>
      <c r="L790" s="72"/>
      <c r="M790" s="72"/>
      <c r="N790" s="79"/>
      <c r="O790" s="72"/>
      <c r="P790" s="81"/>
      <c r="Q790" s="72"/>
      <c r="R790" s="72"/>
      <c r="S790" s="72"/>
      <c r="T790" s="72"/>
      <c r="U790" s="72"/>
      <c r="V790" s="72"/>
      <c r="W790" s="72"/>
      <c r="X790" s="78"/>
      <c r="Y790" s="72"/>
      <c r="Z790" s="78"/>
      <c r="AA790" s="72"/>
      <c r="AB790" s="72"/>
      <c r="AC790" s="72"/>
      <c r="AD790" s="72"/>
      <c r="AE790" s="72"/>
      <c r="AF790" s="72"/>
      <c r="AG790" s="72"/>
      <c r="AH790" s="78"/>
      <c r="AI790" s="72"/>
      <c r="AJ790" s="72"/>
      <c r="AK790" s="72"/>
      <c r="AL790" s="72"/>
      <c r="AM790" s="72"/>
      <c r="AN790" s="72"/>
    </row>
    <row r="791" spans="1:40" x14ac:dyDescent="0.15">
      <c r="A791" s="79"/>
      <c r="B791" s="72"/>
      <c r="C791" s="72"/>
      <c r="D791" s="72"/>
      <c r="E791" s="72"/>
      <c r="F791" s="72"/>
      <c r="G791" s="72"/>
      <c r="H791" s="72"/>
      <c r="I791" s="79"/>
      <c r="J791" s="79"/>
      <c r="K791" s="79"/>
      <c r="L791" s="79"/>
      <c r="M791" s="79"/>
      <c r="N791" s="72"/>
      <c r="O791" s="72"/>
      <c r="P791" s="81"/>
      <c r="Q791" s="72"/>
      <c r="R791" s="72"/>
      <c r="S791" s="72"/>
      <c r="T791" s="72"/>
      <c r="U791" s="72"/>
      <c r="V791" s="72"/>
      <c r="W791" s="72"/>
      <c r="X791" s="78"/>
      <c r="Y791" s="78"/>
      <c r="Z791" s="78"/>
      <c r="AA791" s="72"/>
      <c r="AB791" s="78"/>
      <c r="AC791" s="78"/>
      <c r="AD791" s="72"/>
      <c r="AE791" s="78"/>
      <c r="AF791" s="72"/>
      <c r="AG791" s="72"/>
      <c r="AH791" s="78"/>
      <c r="AI791" s="72"/>
      <c r="AJ791" s="72"/>
      <c r="AK791" s="72"/>
      <c r="AL791" s="72"/>
      <c r="AM791" s="72"/>
      <c r="AN791" s="72"/>
    </row>
    <row r="792" spans="1:40" x14ac:dyDescent="0.15">
      <c r="A792" s="79"/>
      <c r="B792" s="72"/>
      <c r="C792" s="72"/>
      <c r="D792" s="72"/>
      <c r="E792" s="72"/>
      <c r="F792" s="72"/>
      <c r="G792" s="72"/>
      <c r="H792" s="72"/>
      <c r="I792" s="79"/>
      <c r="J792" s="79"/>
      <c r="K792" s="79"/>
      <c r="L792" s="72"/>
      <c r="M792" s="72"/>
      <c r="N792" s="79"/>
      <c r="O792" s="72"/>
      <c r="P792" s="81"/>
      <c r="Q792" s="72"/>
      <c r="R792" s="72"/>
      <c r="S792" s="72"/>
      <c r="T792" s="72"/>
      <c r="U792" s="72"/>
      <c r="V792" s="72"/>
      <c r="W792" s="72"/>
      <c r="X792" s="78"/>
      <c r="Y792" s="72"/>
      <c r="Z792" s="78"/>
      <c r="AA792" s="72"/>
      <c r="AB792" s="72"/>
      <c r="AC792" s="72"/>
      <c r="AD792" s="72"/>
      <c r="AE792" s="72"/>
      <c r="AF792" s="72"/>
      <c r="AG792" s="72"/>
      <c r="AH792" s="78"/>
      <c r="AI792" s="72"/>
      <c r="AJ792" s="72"/>
      <c r="AK792" s="72"/>
      <c r="AL792" s="72"/>
      <c r="AM792" s="72"/>
      <c r="AN792" s="79"/>
    </row>
    <row r="793" spans="1:40" x14ac:dyDescent="0.15">
      <c r="A793" s="79"/>
      <c r="B793" s="72"/>
      <c r="C793" s="72"/>
      <c r="D793" s="72"/>
      <c r="E793" s="72"/>
      <c r="F793" s="72"/>
      <c r="G793" s="72"/>
      <c r="H793" s="72"/>
      <c r="I793" s="79"/>
      <c r="J793" s="79"/>
      <c r="K793" s="79"/>
      <c r="L793" s="72"/>
      <c r="M793" s="72"/>
      <c r="N793" s="79"/>
      <c r="O793" s="72"/>
      <c r="P793" s="81"/>
      <c r="Q793" s="72"/>
      <c r="R793" s="72"/>
      <c r="S793" s="72"/>
      <c r="T793" s="72"/>
      <c r="U793" s="72"/>
      <c r="V793" s="72"/>
      <c r="W793" s="72"/>
      <c r="X793" s="78"/>
      <c r="Y793" s="78"/>
      <c r="Z793" s="78"/>
      <c r="AA793" s="72"/>
      <c r="AB793" s="80"/>
      <c r="AC793" s="80"/>
      <c r="AD793" s="72"/>
      <c r="AE793" s="78"/>
      <c r="AF793" s="72"/>
      <c r="AG793" s="72"/>
      <c r="AH793" s="78"/>
      <c r="AI793" s="72"/>
      <c r="AJ793" s="72"/>
      <c r="AK793" s="72"/>
      <c r="AL793" s="72"/>
      <c r="AM793" s="72"/>
      <c r="AN793" s="79"/>
    </row>
    <row r="794" spans="1:40" x14ac:dyDescent="0.15">
      <c r="A794" s="79"/>
      <c r="B794" s="72"/>
      <c r="C794" s="72"/>
      <c r="D794" s="72"/>
      <c r="E794" s="72"/>
      <c r="F794" s="72"/>
      <c r="G794" s="72"/>
      <c r="H794" s="72"/>
      <c r="I794" s="79"/>
      <c r="J794" s="79"/>
      <c r="K794" s="79"/>
      <c r="L794" s="72"/>
      <c r="M794" s="72"/>
      <c r="N794" s="79"/>
      <c r="O794" s="72"/>
      <c r="P794" s="81"/>
      <c r="Q794" s="72"/>
      <c r="R794" s="72"/>
      <c r="S794" s="72"/>
      <c r="T794" s="72"/>
      <c r="U794" s="72"/>
      <c r="V794" s="72"/>
      <c r="W794" s="72"/>
      <c r="X794" s="78"/>
      <c r="Y794" s="72"/>
      <c r="Z794" s="78"/>
      <c r="AA794" s="72"/>
      <c r="AB794" s="72"/>
      <c r="AC794" s="72"/>
      <c r="AD794" s="72"/>
      <c r="AE794" s="72"/>
      <c r="AF794" s="72"/>
      <c r="AG794" s="72"/>
      <c r="AH794" s="78"/>
      <c r="AI794" s="72"/>
      <c r="AJ794" s="72"/>
      <c r="AK794" s="72"/>
      <c r="AL794" s="72"/>
      <c r="AM794" s="72"/>
      <c r="AN794" s="79"/>
    </row>
    <row r="795" spans="1:40" x14ac:dyDescent="0.15">
      <c r="A795" s="79"/>
      <c r="B795" s="72"/>
      <c r="C795" s="72"/>
      <c r="D795" s="72"/>
      <c r="E795" s="72"/>
      <c r="F795" s="72"/>
      <c r="G795" s="72"/>
      <c r="H795" s="72"/>
      <c r="I795" s="79"/>
      <c r="J795" s="79"/>
      <c r="K795" s="79"/>
      <c r="L795" s="72"/>
      <c r="M795" s="72"/>
      <c r="N795" s="79"/>
      <c r="O795" s="72"/>
      <c r="P795" s="81"/>
      <c r="Q795" s="72"/>
      <c r="R795" s="72"/>
      <c r="S795" s="72"/>
      <c r="T795" s="72"/>
      <c r="U795" s="72"/>
      <c r="V795" s="72"/>
      <c r="W795" s="72"/>
      <c r="X795" s="78"/>
      <c r="Y795" s="72"/>
      <c r="Z795" s="78"/>
      <c r="AA795" s="72"/>
      <c r="AB795" s="72"/>
      <c r="AC795" s="72"/>
      <c r="AD795" s="72"/>
      <c r="AE795" s="72"/>
      <c r="AF795" s="72"/>
      <c r="AG795" s="72"/>
      <c r="AH795" s="78"/>
      <c r="AI795" s="72"/>
      <c r="AJ795" s="72"/>
      <c r="AK795" s="72"/>
      <c r="AL795" s="72"/>
      <c r="AM795" s="72"/>
      <c r="AN795" s="79"/>
    </row>
    <row r="796" spans="1:40" x14ac:dyDescent="0.15">
      <c r="A796" s="79"/>
      <c r="B796" s="72"/>
      <c r="C796" s="72"/>
      <c r="D796" s="72"/>
      <c r="E796" s="72"/>
      <c r="F796" s="72"/>
      <c r="G796" s="72"/>
      <c r="H796" s="72"/>
      <c r="I796" s="79"/>
      <c r="J796" s="79"/>
      <c r="K796" s="79"/>
      <c r="L796" s="79"/>
      <c r="M796" s="79"/>
      <c r="N796" s="79"/>
      <c r="O796" s="72"/>
      <c r="P796" s="81"/>
      <c r="Q796" s="72"/>
      <c r="R796" s="72"/>
      <c r="S796" s="72"/>
      <c r="T796" s="72"/>
      <c r="U796" s="72"/>
      <c r="V796" s="72"/>
      <c r="W796" s="72"/>
      <c r="X796" s="78"/>
      <c r="Y796" s="72"/>
      <c r="Z796" s="78"/>
      <c r="AA796" s="72"/>
      <c r="AB796" s="72"/>
      <c r="AC796" s="72"/>
      <c r="AD796" s="72"/>
      <c r="AE796" s="72"/>
      <c r="AF796" s="72"/>
      <c r="AG796" s="72"/>
      <c r="AH796" s="78"/>
      <c r="AI796" s="72"/>
      <c r="AJ796" s="72"/>
      <c r="AK796" s="72"/>
      <c r="AL796" s="72"/>
      <c r="AM796" s="72"/>
      <c r="AN796" s="79"/>
    </row>
    <row r="797" spans="1:40" x14ac:dyDescent="0.15">
      <c r="A797" s="79"/>
      <c r="B797" s="72"/>
      <c r="C797" s="72"/>
      <c r="D797" s="72"/>
      <c r="E797" s="72"/>
      <c r="F797" s="72"/>
      <c r="G797" s="72"/>
      <c r="H797" s="72"/>
      <c r="I797" s="79"/>
      <c r="J797" s="79"/>
      <c r="K797" s="79"/>
      <c r="L797" s="79"/>
      <c r="M797" s="79"/>
      <c r="N797" s="79"/>
      <c r="O797" s="72"/>
      <c r="P797" s="81"/>
      <c r="Q797" s="72"/>
      <c r="R797" s="72"/>
      <c r="S797" s="72"/>
      <c r="T797" s="72"/>
      <c r="U797" s="72"/>
      <c r="V797" s="72"/>
      <c r="W797" s="72"/>
      <c r="X797" s="78"/>
      <c r="Y797" s="72"/>
      <c r="Z797" s="78"/>
      <c r="AA797" s="72"/>
      <c r="AB797" s="72"/>
      <c r="AC797" s="72"/>
      <c r="AD797" s="72"/>
      <c r="AE797" s="72"/>
      <c r="AF797" s="72"/>
      <c r="AG797" s="72"/>
      <c r="AH797" s="78"/>
      <c r="AI797" s="72"/>
      <c r="AJ797" s="72"/>
      <c r="AK797" s="72"/>
      <c r="AL797" s="72"/>
      <c r="AM797" s="72"/>
      <c r="AN797" s="79"/>
    </row>
    <row r="798" spans="1:40" x14ac:dyDescent="0.15">
      <c r="A798" s="79"/>
      <c r="B798" s="72"/>
      <c r="C798" s="72"/>
      <c r="D798" s="72"/>
      <c r="E798" s="72"/>
      <c r="F798" s="72"/>
      <c r="G798" s="72"/>
      <c r="H798" s="72"/>
      <c r="I798" s="79"/>
      <c r="J798" s="79"/>
      <c r="K798" s="79"/>
      <c r="L798" s="72"/>
      <c r="M798" s="72"/>
      <c r="N798" s="79"/>
      <c r="O798" s="72"/>
      <c r="P798" s="81"/>
      <c r="Q798" s="72"/>
      <c r="R798" s="72"/>
      <c r="S798" s="72"/>
      <c r="T798" s="72"/>
      <c r="U798" s="72"/>
      <c r="V798" s="72"/>
      <c r="W798" s="72"/>
      <c r="X798" s="78"/>
      <c r="Y798" s="78"/>
      <c r="Z798" s="78"/>
      <c r="AA798" s="72"/>
      <c r="AB798" s="80"/>
      <c r="AC798" s="80"/>
      <c r="AD798" s="72"/>
      <c r="AE798" s="78"/>
      <c r="AF798" s="72"/>
      <c r="AG798" s="72"/>
      <c r="AH798" s="78"/>
      <c r="AI798" s="72"/>
      <c r="AJ798" s="72"/>
      <c r="AK798" s="72"/>
      <c r="AL798" s="72"/>
      <c r="AM798" s="72"/>
      <c r="AN798" s="79"/>
    </row>
    <row r="799" spans="1:40" x14ac:dyDescent="0.15">
      <c r="A799" s="79"/>
      <c r="B799" s="72"/>
      <c r="C799" s="72"/>
      <c r="D799" s="72"/>
      <c r="E799" s="72"/>
      <c r="F799" s="72"/>
      <c r="G799" s="72"/>
      <c r="H799" s="72"/>
      <c r="I799" s="79"/>
      <c r="J799" s="79"/>
      <c r="K799" s="79"/>
      <c r="L799" s="72"/>
      <c r="M799" s="79"/>
      <c r="N799" s="79"/>
      <c r="O799" s="72"/>
      <c r="P799" s="81"/>
      <c r="Q799" s="72"/>
      <c r="R799" s="72"/>
      <c r="S799" s="72"/>
      <c r="T799" s="72"/>
      <c r="U799" s="72"/>
      <c r="V799" s="72"/>
      <c r="W799" s="72"/>
      <c r="X799" s="78"/>
      <c r="Y799" s="72"/>
      <c r="Z799" s="78"/>
      <c r="AA799" s="72"/>
      <c r="AB799" s="72"/>
      <c r="AC799" s="72"/>
      <c r="AD799" s="72"/>
      <c r="AE799" s="72"/>
      <c r="AF799" s="72"/>
      <c r="AG799" s="72"/>
      <c r="AH799" s="78"/>
      <c r="AI799" s="72"/>
      <c r="AJ799" s="72"/>
      <c r="AK799" s="72"/>
      <c r="AL799" s="72"/>
      <c r="AM799" s="72"/>
      <c r="AN799" s="79"/>
    </row>
    <row r="800" spans="1:40" x14ac:dyDescent="0.15">
      <c r="A800" s="79"/>
      <c r="B800" s="72"/>
      <c r="C800" s="72"/>
      <c r="D800" s="72"/>
      <c r="E800" s="72"/>
      <c r="F800" s="72"/>
      <c r="G800" s="72"/>
      <c r="H800" s="72"/>
      <c r="I800" s="79"/>
      <c r="J800" s="79"/>
      <c r="K800" s="79"/>
      <c r="L800" s="72"/>
      <c r="M800" s="79"/>
      <c r="N800" s="79"/>
      <c r="O800" s="72"/>
      <c r="P800" s="81"/>
      <c r="Q800" s="72"/>
      <c r="R800" s="72"/>
      <c r="S800" s="72"/>
      <c r="T800" s="72"/>
      <c r="U800" s="72"/>
      <c r="V800" s="72"/>
      <c r="W800" s="72"/>
      <c r="X800" s="78"/>
      <c r="Y800" s="78"/>
      <c r="Z800" s="78"/>
      <c r="AA800" s="72"/>
      <c r="AB800" s="80"/>
      <c r="AC800" s="80"/>
      <c r="AD800" s="72"/>
      <c r="AE800" s="78"/>
      <c r="AF800" s="72"/>
      <c r="AG800" s="72"/>
      <c r="AH800" s="78"/>
      <c r="AI800" s="72"/>
      <c r="AJ800" s="72"/>
      <c r="AK800" s="72"/>
      <c r="AL800" s="72"/>
      <c r="AM800" s="72"/>
      <c r="AN800" s="79"/>
    </row>
    <row r="801" spans="1:40" x14ac:dyDescent="0.15">
      <c r="A801" s="79"/>
      <c r="B801" s="72"/>
      <c r="C801" s="72"/>
      <c r="D801" s="72"/>
      <c r="E801" s="72"/>
      <c r="F801" s="72"/>
      <c r="G801" s="72"/>
      <c r="H801" s="72"/>
      <c r="I801" s="79"/>
      <c r="J801" s="79"/>
      <c r="K801" s="79"/>
      <c r="L801" s="79"/>
      <c r="M801" s="79"/>
      <c r="N801" s="79"/>
      <c r="O801" s="72"/>
      <c r="P801" s="81"/>
      <c r="Q801" s="72"/>
      <c r="R801" s="72"/>
      <c r="S801" s="72"/>
      <c r="T801" s="72"/>
      <c r="U801" s="72"/>
      <c r="V801" s="72"/>
      <c r="W801" s="72"/>
      <c r="X801" s="78"/>
      <c r="Y801" s="78"/>
      <c r="Z801" s="78"/>
      <c r="AA801" s="72"/>
      <c r="AB801" s="78"/>
      <c r="AC801" s="78"/>
      <c r="AD801" s="72"/>
      <c r="AE801" s="78"/>
      <c r="AF801" s="72"/>
      <c r="AG801" s="72"/>
      <c r="AH801" s="78"/>
      <c r="AI801" s="72"/>
      <c r="AJ801" s="72"/>
      <c r="AK801" s="72"/>
      <c r="AL801" s="72"/>
      <c r="AM801" s="72"/>
      <c r="AN801" s="79"/>
    </row>
    <row r="802" spans="1:40" x14ac:dyDescent="0.15">
      <c r="A802" s="79"/>
      <c r="B802" s="72"/>
      <c r="C802" s="72"/>
      <c r="D802" s="72"/>
      <c r="E802" s="72"/>
      <c r="F802" s="72"/>
      <c r="G802" s="72"/>
      <c r="H802" s="72"/>
      <c r="I802" s="79"/>
      <c r="J802" s="79"/>
      <c r="K802" s="79"/>
      <c r="L802" s="79"/>
      <c r="M802" s="79"/>
      <c r="N802" s="79"/>
      <c r="O802" s="72"/>
      <c r="P802" s="81"/>
      <c r="Q802" s="72"/>
      <c r="R802" s="72"/>
      <c r="S802" s="72"/>
      <c r="T802" s="72"/>
      <c r="U802" s="72"/>
      <c r="V802" s="72"/>
      <c r="W802" s="72"/>
      <c r="X802" s="78"/>
      <c r="Y802" s="78"/>
      <c r="Z802" s="78"/>
      <c r="AA802" s="72"/>
      <c r="AB802" s="78"/>
      <c r="AC802" s="78"/>
      <c r="AD802" s="72"/>
      <c r="AE802" s="78"/>
      <c r="AF802" s="72"/>
      <c r="AG802" s="72"/>
      <c r="AH802" s="78"/>
      <c r="AI802" s="72"/>
      <c r="AJ802" s="72"/>
      <c r="AK802" s="72"/>
      <c r="AL802" s="72"/>
      <c r="AM802" s="72"/>
      <c r="AN802" s="72"/>
    </row>
    <row r="803" spans="1:40" x14ac:dyDescent="0.15">
      <c r="A803" s="79"/>
      <c r="B803" s="72"/>
      <c r="C803" s="72"/>
      <c r="D803" s="72"/>
      <c r="E803" s="72"/>
      <c r="F803" s="72"/>
      <c r="G803" s="72"/>
      <c r="H803" s="72"/>
      <c r="I803" s="79"/>
      <c r="J803" s="79"/>
      <c r="K803" s="79"/>
      <c r="L803" s="79"/>
      <c r="M803" s="79"/>
      <c r="N803" s="79"/>
      <c r="O803" s="72"/>
      <c r="P803" s="81"/>
      <c r="Q803" s="72"/>
      <c r="R803" s="72"/>
      <c r="S803" s="72"/>
      <c r="T803" s="72"/>
      <c r="U803" s="72"/>
      <c r="V803" s="72"/>
      <c r="W803" s="72"/>
      <c r="X803" s="78"/>
      <c r="Y803" s="78"/>
      <c r="Z803" s="78"/>
      <c r="AA803" s="72"/>
      <c r="AB803" s="78"/>
      <c r="AC803" s="78"/>
      <c r="AD803" s="72"/>
      <c r="AE803" s="78"/>
      <c r="AF803" s="72"/>
      <c r="AG803" s="72"/>
      <c r="AH803" s="78"/>
      <c r="AI803" s="72"/>
      <c r="AJ803" s="72"/>
      <c r="AK803" s="72"/>
      <c r="AL803" s="72"/>
      <c r="AM803" s="72"/>
      <c r="AN803" s="72"/>
    </row>
    <row r="804" spans="1:40" x14ac:dyDescent="0.15">
      <c r="A804" s="79"/>
      <c r="B804" s="72"/>
      <c r="C804" s="72"/>
      <c r="D804" s="72"/>
      <c r="E804" s="72"/>
      <c r="F804" s="72"/>
      <c r="G804" s="72"/>
      <c r="H804" s="72"/>
      <c r="I804" s="79"/>
      <c r="J804" s="79"/>
      <c r="K804" s="79"/>
      <c r="L804" s="79"/>
      <c r="M804" s="79"/>
      <c r="N804" s="79"/>
      <c r="O804" s="72"/>
      <c r="P804" s="81"/>
      <c r="Q804" s="72"/>
      <c r="R804" s="72"/>
      <c r="S804" s="72"/>
      <c r="T804" s="72"/>
      <c r="U804" s="72"/>
      <c r="V804" s="72"/>
      <c r="W804" s="72"/>
      <c r="X804" s="78"/>
      <c r="Y804" s="78"/>
      <c r="Z804" s="78"/>
      <c r="AA804" s="72"/>
      <c r="AB804" s="78"/>
      <c r="AC804" s="78"/>
      <c r="AD804" s="72"/>
      <c r="AE804" s="78"/>
      <c r="AF804" s="72"/>
      <c r="AG804" s="72"/>
      <c r="AH804" s="78"/>
      <c r="AI804" s="72"/>
      <c r="AJ804" s="72"/>
      <c r="AK804" s="72"/>
      <c r="AL804" s="72"/>
      <c r="AM804" s="72"/>
      <c r="AN804" s="72"/>
    </row>
    <row r="805" spans="1:40" x14ac:dyDescent="0.15">
      <c r="A805" s="79"/>
      <c r="B805" s="72"/>
      <c r="C805" s="72"/>
      <c r="D805" s="72"/>
      <c r="E805" s="72"/>
      <c r="F805" s="72"/>
      <c r="G805" s="72"/>
      <c r="H805" s="72"/>
      <c r="I805" s="79"/>
      <c r="J805" s="79"/>
      <c r="K805" s="79"/>
      <c r="L805" s="79"/>
      <c r="M805" s="79"/>
      <c r="N805" s="79"/>
      <c r="O805" s="72"/>
      <c r="P805" s="81"/>
      <c r="Q805" s="72"/>
      <c r="R805" s="72"/>
      <c r="S805" s="72"/>
      <c r="T805" s="72"/>
      <c r="U805" s="72"/>
      <c r="V805" s="72"/>
      <c r="W805" s="72"/>
      <c r="X805" s="78"/>
      <c r="Y805" s="78"/>
      <c r="Z805" s="78"/>
      <c r="AA805" s="72"/>
      <c r="AB805" s="78"/>
      <c r="AC805" s="78"/>
      <c r="AD805" s="72"/>
      <c r="AE805" s="78"/>
      <c r="AF805" s="72"/>
      <c r="AG805" s="72"/>
      <c r="AH805" s="78"/>
      <c r="AI805" s="72"/>
      <c r="AJ805" s="72"/>
      <c r="AK805" s="72"/>
      <c r="AL805" s="72"/>
      <c r="AM805" s="72"/>
      <c r="AN805" s="72"/>
    </row>
    <row r="806" spans="1:40" x14ac:dyDescent="0.15">
      <c r="A806" s="79"/>
      <c r="B806" s="72"/>
      <c r="C806" s="72"/>
      <c r="D806" s="72"/>
      <c r="E806" s="72"/>
      <c r="F806" s="72"/>
      <c r="G806" s="72"/>
      <c r="H806" s="72"/>
      <c r="I806" s="79"/>
      <c r="J806" s="79"/>
      <c r="K806" s="79"/>
      <c r="L806" s="79"/>
      <c r="M806" s="79"/>
      <c r="N806" s="79"/>
      <c r="O806" s="72"/>
      <c r="P806" s="81"/>
      <c r="Q806" s="72"/>
      <c r="R806" s="72"/>
      <c r="S806" s="72"/>
      <c r="T806" s="72"/>
      <c r="U806" s="72"/>
      <c r="V806" s="72"/>
      <c r="W806" s="72"/>
      <c r="X806" s="78"/>
      <c r="Y806" s="78"/>
      <c r="Z806" s="78"/>
      <c r="AA806" s="72"/>
      <c r="AB806" s="78"/>
      <c r="AC806" s="78"/>
      <c r="AD806" s="72"/>
      <c r="AE806" s="78"/>
      <c r="AF806" s="72"/>
      <c r="AG806" s="72"/>
      <c r="AH806" s="78"/>
      <c r="AI806" s="72"/>
      <c r="AJ806" s="72"/>
      <c r="AK806" s="72"/>
      <c r="AL806" s="72"/>
      <c r="AM806" s="72"/>
      <c r="AN806" s="79"/>
    </row>
    <row r="807" spans="1:40" x14ac:dyDescent="0.15">
      <c r="A807" s="79"/>
      <c r="B807" s="72"/>
      <c r="C807" s="72"/>
      <c r="D807" s="72"/>
      <c r="E807" s="72"/>
      <c r="F807" s="72"/>
      <c r="G807" s="72"/>
      <c r="H807" s="72"/>
      <c r="I807" s="79"/>
      <c r="J807" s="79"/>
      <c r="K807" s="79"/>
      <c r="L807" s="72"/>
      <c r="M807" s="72"/>
      <c r="N807" s="79"/>
      <c r="O807" s="72"/>
      <c r="P807" s="81"/>
      <c r="Q807" s="72"/>
      <c r="R807" s="72"/>
      <c r="S807" s="72"/>
      <c r="T807" s="72"/>
      <c r="U807" s="72"/>
      <c r="V807" s="72"/>
      <c r="W807" s="72"/>
      <c r="X807" s="78"/>
      <c r="Y807" s="78"/>
      <c r="Z807" s="78"/>
      <c r="AA807" s="72"/>
      <c r="AB807" s="78"/>
      <c r="AC807" s="78"/>
      <c r="AD807" s="72"/>
      <c r="AE807" s="78"/>
      <c r="AF807" s="72"/>
      <c r="AG807" s="72"/>
      <c r="AH807" s="78"/>
      <c r="AI807" s="72"/>
      <c r="AJ807" s="72"/>
      <c r="AK807" s="72"/>
      <c r="AL807" s="72"/>
      <c r="AM807" s="72"/>
      <c r="AN807" s="79"/>
    </row>
    <row r="808" spans="1:40" x14ac:dyDescent="0.15">
      <c r="A808" s="79"/>
      <c r="B808" s="72"/>
      <c r="C808" s="72"/>
      <c r="D808" s="72"/>
      <c r="E808" s="72"/>
      <c r="F808" s="72"/>
      <c r="G808" s="72"/>
      <c r="H808" s="72"/>
      <c r="I808" s="79"/>
      <c r="J808" s="79"/>
      <c r="K808" s="79"/>
      <c r="L808" s="79"/>
      <c r="M808" s="79"/>
      <c r="N808" s="79"/>
      <c r="O808" s="72"/>
      <c r="P808" s="81"/>
      <c r="Q808" s="72"/>
      <c r="R808" s="72"/>
      <c r="S808" s="72"/>
      <c r="T808" s="72"/>
      <c r="U808" s="72"/>
      <c r="V808" s="72"/>
      <c r="W808" s="72"/>
      <c r="X808" s="78"/>
      <c r="Y808" s="78"/>
      <c r="Z808" s="78"/>
      <c r="AA808" s="72"/>
      <c r="AB808" s="78"/>
      <c r="AC808" s="78"/>
      <c r="AD808" s="72"/>
      <c r="AE808" s="78"/>
      <c r="AF808" s="72"/>
      <c r="AG808" s="72"/>
      <c r="AH808" s="78"/>
      <c r="AI808" s="72"/>
      <c r="AJ808" s="72"/>
      <c r="AK808" s="72"/>
      <c r="AL808" s="72"/>
      <c r="AM808" s="72"/>
      <c r="AN808" s="79"/>
    </row>
    <row r="809" spans="1:40" x14ac:dyDescent="0.15">
      <c r="A809" s="79"/>
      <c r="B809" s="72"/>
      <c r="C809" s="72"/>
      <c r="D809" s="72"/>
      <c r="E809" s="72"/>
      <c r="F809" s="72"/>
      <c r="G809" s="72"/>
      <c r="H809" s="72"/>
      <c r="I809" s="79"/>
      <c r="J809" s="79"/>
      <c r="K809" s="79"/>
      <c r="L809" s="79"/>
      <c r="M809" s="72"/>
      <c r="N809" s="79"/>
      <c r="O809" s="72"/>
      <c r="P809" s="81"/>
      <c r="Q809" s="72"/>
      <c r="R809" s="72"/>
      <c r="S809" s="72"/>
      <c r="T809" s="72"/>
      <c r="U809" s="72"/>
      <c r="V809" s="72"/>
      <c r="W809" s="72"/>
      <c r="X809" s="78"/>
      <c r="Y809" s="78"/>
      <c r="Z809" s="78"/>
      <c r="AA809" s="72"/>
      <c r="AB809" s="78"/>
      <c r="AC809" s="78"/>
      <c r="AD809" s="72"/>
      <c r="AE809" s="78"/>
      <c r="AF809" s="72"/>
      <c r="AG809" s="72"/>
      <c r="AH809" s="78"/>
      <c r="AI809" s="72"/>
      <c r="AJ809" s="72"/>
      <c r="AK809" s="72"/>
      <c r="AL809" s="72"/>
      <c r="AM809" s="72"/>
      <c r="AN809" s="79"/>
    </row>
    <row r="810" spans="1:40" x14ac:dyDescent="0.15">
      <c r="A810" s="79"/>
      <c r="B810" s="72"/>
      <c r="C810" s="72"/>
      <c r="D810" s="72"/>
      <c r="E810" s="72"/>
      <c r="F810" s="72"/>
      <c r="G810" s="72"/>
      <c r="H810" s="72"/>
      <c r="I810" s="79"/>
      <c r="J810" s="79"/>
      <c r="K810" s="79"/>
      <c r="L810" s="79"/>
      <c r="M810" s="72"/>
      <c r="N810" s="79"/>
      <c r="O810" s="72"/>
      <c r="P810" s="81"/>
      <c r="Q810" s="72"/>
      <c r="R810" s="72"/>
      <c r="S810" s="72"/>
      <c r="T810" s="72"/>
      <c r="U810" s="72"/>
      <c r="V810" s="72"/>
      <c r="W810" s="72"/>
      <c r="X810" s="78"/>
      <c r="Y810" s="78"/>
      <c r="Z810" s="78"/>
      <c r="AA810" s="72"/>
      <c r="AB810" s="78"/>
      <c r="AC810" s="78"/>
      <c r="AD810" s="72"/>
      <c r="AE810" s="78"/>
      <c r="AF810" s="72"/>
      <c r="AG810" s="72"/>
      <c r="AH810" s="78"/>
      <c r="AI810" s="72"/>
      <c r="AJ810" s="72"/>
      <c r="AK810" s="72"/>
      <c r="AL810" s="72"/>
      <c r="AM810" s="72"/>
      <c r="AN810" s="79"/>
    </row>
    <row r="811" spans="1:40" x14ac:dyDescent="0.15">
      <c r="A811" s="79"/>
      <c r="B811" s="72"/>
      <c r="C811" s="72"/>
      <c r="D811" s="72"/>
      <c r="E811" s="72"/>
      <c r="F811" s="72"/>
      <c r="G811" s="72"/>
      <c r="H811" s="72"/>
      <c r="I811" s="79"/>
      <c r="J811" s="79"/>
      <c r="K811" s="79"/>
      <c r="L811" s="72"/>
      <c r="M811" s="72"/>
      <c r="N811" s="79"/>
      <c r="O811" s="72"/>
      <c r="P811" s="81"/>
      <c r="Q811" s="72"/>
      <c r="R811" s="72"/>
      <c r="S811" s="72"/>
      <c r="T811" s="72"/>
      <c r="U811" s="72"/>
      <c r="V811" s="72"/>
      <c r="W811" s="72"/>
      <c r="X811" s="78"/>
      <c r="Y811" s="72"/>
      <c r="Z811" s="78"/>
      <c r="AA811" s="72"/>
      <c r="AB811" s="72"/>
      <c r="AC811" s="72"/>
      <c r="AD811" s="72"/>
      <c r="AE811" s="78"/>
      <c r="AF811" s="72"/>
      <c r="AG811" s="72"/>
      <c r="AH811" s="78"/>
      <c r="AI811" s="72"/>
      <c r="AJ811" s="72"/>
      <c r="AK811" s="72"/>
      <c r="AL811" s="72"/>
      <c r="AM811" s="72"/>
      <c r="AN811" s="79"/>
    </row>
    <row r="812" spans="1:40" x14ac:dyDescent="0.15">
      <c r="A812" s="79"/>
      <c r="B812" s="72"/>
      <c r="C812" s="72"/>
      <c r="D812" s="72"/>
      <c r="E812" s="72"/>
      <c r="F812" s="72"/>
      <c r="G812" s="72"/>
      <c r="H812" s="72"/>
      <c r="I812" s="79"/>
      <c r="J812" s="79"/>
      <c r="K812" s="79"/>
      <c r="L812" s="79"/>
      <c r="M812" s="79"/>
      <c r="N812" s="79"/>
      <c r="O812" s="72"/>
      <c r="P812" s="81"/>
      <c r="Q812" s="72"/>
      <c r="R812" s="72"/>
      <c r="S812" s="72"/>
      <c r="T812" s="72"/>
      <c r="U812" s="72"/>
      <c r="V812" s="72"/>
      <c r="W812" s="72"/>
      <c r="X812" s="78"/>
      <c r="Y812" s="78"/>
      <c r="Z812" s="78"/>
      <c r="AA812" s="72"/>
      <c r="AB812" s="78"/>
      <c r="AC812" s="78"/>
      <c r="AD812" s="72"/>
      <c r="AE812" s="78"/>
      <c r="AF812" s="72"/>
      <c r="AG812" s="72"/>
      <c r="AH812" s="78"/>
      <c r="AI812" s="72"/>
      <c r="AJ812" s="72"/>
      <c r="AK812" s="72"/>
      <c r="AL812" s="72"/>
      <c r="AM812" s="72"/>
      <c r="AN812" s="72"/>
    </row>
    <row r="813" spans="1:40" x14ac:dyDescent="0.15">
      <c r="A813" s="79"/>
      <c r="B813" s="72"/>
      <c r="C813" s="72"/>
      <c r="D813" s="72"/>
      <c r="E813" s="72"/>
      <c r="F813" s="72"/>
      <c r="G813" s="72"/>
      <c r="H813" s="72"/>
      <c r="I813" s="79"/>
      <c r="J813" s="79"/>
      <c r="K813" s="79"/>
      <c r="L813" s="79"/>
      <c r="M813" s="72"/>
      <c r="N813" s="79"/>
      <c r="O813" s="72"/>
      <c r="P813" s="81"/>
      <c r="Q813" s="72"/>
      <c r="R813" s="72"/>
      <c r="S813" s="72"/>
      <c r="T813" s="72"/>
      <c r="U813" s="72"/>
      <c r="V813" s="79"/>
      <c r="W813" s="72"/>
      <c r="X813" s="78"/>
      <c r="Y813" s="78"/>
      <c r="Z813" s="78"/>
      <c r="AA813" s="72"/>
      <c r="AB813" s="78"/>
      <c r="AC813" s="78"/>
      <c r="AD813" s="72"/>
      <c r="AE813" s="78"/>
      <c r="AF813" s="72"/>
      <c r="AG813" s="72"/>
      <c r="AH813" s="78"/>
      <c r="AI813" s="72"/>
      <c r="AJ813" s="72"/>
      <c r="AK813" s="72"/>
      <c r="AL813" s="72"/>
      <c r="AM813" s="72"/>
      <c r="AN813" s="72"/>
    </row>
    <row r="814" spans="1:40" x14ac:dyDescent="0.15">
      <c r="A814" s="79"/>
      <c r="B814" s="72"/>
      <c r="C814" s="72"/>
      <c r="D814" s="72"/>
      <c r="E814" s="72"/>
      <c r="F814" s="72"/>
      <c r="G814" s="72"/>
      <c r="H814" s="72"/>
      <c r="I814" s="79"/>
      <c r="J814" s="79"/>
      <c r="K814" s="79"/>
      <c r="L814" s="79"/>
      <c r="M814" s="72"/>
      <c r="N814" s="79"/>
      <c r="O814" s="72"/>
      <c r="P814" s="81"/>
      <c r="Q814" s="72"/>
      <c r="R814" s="72"/>
      <c r="S814" s="72"/>
      <c r="T814" s="72"/>
      <c r="U814" s="72"/>
      <c r="V814" s="79"/>
      <c r="W814" s="72"/>
      <c r="X814" s="78"/>
      <c r="Y814" s="78"/>
      <c r="Z814" s="78"/>
      <c r="AA814" s="72"/>
      <c r="AB814" s="78"/>
      <c r="AC814" s="78"/>
      <c r="AD814" s="72"/>
      <c r="AE814" s="78"/>
      <c r="AF814" s="72"/>
      <c r="AG814" s="72"/>
      <c r="AH814" s="78"/>
      <c r="AI814" s="72"/>
      <c r="AJ814" s="72"/>
      <c r="AK814" s="72"/>
      <c r="AL814" s="72"/>
      <c r="AM814" s="72"/>
      <c r="AN814" s="72"/>
    </row>
    <row r="815" spans="1:40" x14ac:dyDescent="0.15">
      <c r="A815" s="79"/>
      <c r="B815" s="72"/>
      <c r="C815" s="72"/>
      <c r="D815" s="72"/>
      <c r="E815" s="72"/>
      <c r="F815" s="72"/>
      <c r="G815" s="72"/>
      <c r="H815" s="72"/>
      <c r="I815" s="79"/>
      <c r="J815" s="79"/>
      <c r="K815" s="79"/>
      <c r="L815" s="79"/>
      <c r="M815" s="72"/>
      <c r="N815" s="79"/>
      <c r="O815" s="72"/>
      <c r="P815" s="81"/>
      <c r="Q815" s="72"/>
      <c r="R815" s="72"/>
      <c r="S815" s="72"/>
      <c r="T815" s="72"/>
      <c r="U815" s="72"/>
      <c r="V815" s="79"/>
      <c r="W815" s="72"/>
      <c r="X815" s="78"/>
      <c r="Y815" s="78"/>
      <c r="Z815" s="78"/>
      <c r="AA815" s="72"/>
      <c r="AB815" s="78"/>
      <c r="AC815" s="78"/>
      <c r="AD815" s="72"/>
      <c r="AE815" s="78"/>
      <c r="AF815" s="72"/>
      <c r="AG815" s="72"/>
      <c r="AH815" s="78"/>
      <c r="AI815" s="72"/>
      <c r="AJ815" s="72"/>
      <c r="AK815" s="72"/>
      <c r="AL815" s="72"/>
      <c r="AM815" s="72"/>
      <c r="AN815" s="72"/>
    </row>
    <row r="816" spans="1:40" x14ac:dyDescent="0.15">
      <c r="A816" s="79"/>
      <c r="B816" s="72"/>
      <c r="C816" s="72"/>
      <c r="D816" s="72"/>
      <c r="E816" s="72"/>
      <c r="F816" s="72"/>
      <c r="G816" s="72"/>
      <c r="H816" s="72"/>
      <c r="I816" s="79"/>
      <c r="J816" s="79"/>
      <c r="K816" s="79"/>
      <c r="L816" s="72"/>
      <c r="M816" s="79"/>
      <c r="N816" s="79"/>
      <c r="O816" s="72"/>
      <c r="P816" s="81"/>
      <c r="Q816" s="72"/>
      <c r="R816" s="72"/>
      <c r="S816" s="72"/>
      <c r="T816" s="72"/>
      <c r="U816" s="72"/>
      <c r="V816" s="79"/>
      <c r="W816" s="72"/>
      <c r="X816" s="78"/>
      <c r="Y816" s="78"/>
      <c r="Z816" s="78"/>
      <c r="AA816" s="72"/>
      <c r="AB816" s="78"/>
      <c r="AC816" s="78"/>
      <c r="AD816" s="72"/>
      <c r="AE816" s="78"/>
      <c r="AF816" s="72"/>
      <c r="AG816" s="72"/>
      <c r="AH816" s="78"/>
      <c r="AI816" s="72"/>
      <c r="AJ816" s="72"/>
      <c r="AK816" s="72"/>
      <c r="AL816" s="72"/>
      <c r="AM816" s="72"/>
      <c r="AN816" s="79"/>
    </row>
    <row r="817" spans="1:40" x14ac:dyDescent="0.15">
      <c r="A817" s="79"/>
      <c r="B817" s="72"/>
      <c r="C817" s="72"/>
      <c r="D817" s="72"/>
      <c r="E817" s="72"/>
      <c r="F817" s="72"/>
      <c r="G817" s="72"/>
      <c r="H817" s="72"/>
      <c r="I817" s="79"/>
      <c r="J817" s="79"/>
      <c r="K817" s="79"/>
      <c r="L817" s="72"/>
      <c r="M817" s="79"/>
      <c r="N817" s="79"/>
      <c r="O817" s="72"/>
      <c r="P817" s="81"/>
      <c r="Q817" s="72"/>
      <c r="R817" s="72"/>
      <c r="S817" s="72"/>
      <c r="T817" s="72"/>
      <c r="U817" s="72"/>
      <c r="V817" s="79"/>
      <c r="W817" s="72"/>
      <c r="X817" s="78"/>
      <c r="Y817" s="78"/>
      <c r="Z817" s="78"/>
      <c r="AA817" s="72"/>
      <c r="AB817" s="78"/>
      <c r="AC817" s="78"/>
      <c r="AD817" s="72"/>
      <c r="AE817" s="78"/>
      <c r="AF817" s="72"/>
      <c r="AG817" s="72"/>
      <c r="AH817" s="78"/>
      <c r="AI817" s="72"/>
      <c r="AJ817" s="72"/>
      <c r="AK817" s="72"/>
      <c r="AL817" s="72"/>
      <c r="AM817" s="72"/>
      <c r="AN817" s="79"/>
    </row>
    <row r="818" spans="1:40" x14ac:dyDescent="0.15">
      <c r="A818" s="79"/>
      <c r="B818" s="72"/>
      <c r="C818" s="72"/>
      <c r="D818" s="72"/>
      <c r="E818" s="72"/>
      <c r="F818" s="72"/>
      <c r="G818" s="72"/>
      <c r="H818" s="72"/>
      <c r="I818" s="79"/>
      <c r="J818" s="79"/>
      <c r="K818" s="79"/>
      <c r="L818" s="72"/>
      <c r="M818" s="79"/>
      <c r="N818" s="79"/>
      <c r="O818" s="72"/>
      <c r="P818" s="81"/>
      <c r="Q818" s="72"/>
      <c r="R818" s="72"/>
      <c r="S818" s="72"/>
      <c r="T818" s="72"/>
      <c r="U818" s="72"/>
      <c r="V818" s="79"/>
      <c r="W818" s="72"/>
      <c r="X818" s="78"/>
      <c r="Y818" s="78"/>
      <c r="Z818" s="78"/>
      <c r="AA818" s="72"/>
      <c r="AB818" s="78"/>
      <c r="AC818" s="78"/>
      <c r="AD818" s="72"/>
      <c r="AE818" s="78"/>
      <c r="AF818" s="72"/>
      <c r="AG818" s="72"/>
      <c r="AH818" s="78"/>
      <c r="AI818" s="72"/>
      <c r="AJ818" s="72"/>
      <c r="AK818" s="72"/>
      <c r="AL818" s="72"/>
      <c r="AM818" s="72"/>
      <c r="AN818" s="79"/>
    </row>
    <row r="819" spans="1:40" x14ac:dyDescent="0.15">
      <c r="A819" s="79"/>
      <c r="B819" s="72"/>
      <c r="C819" s="72"/>
      <c r="D819" s="72"/>
      <c r="E819" s="72"/>
      <c r="F819" s="72"/>
      <c r="G819" s="72"/>
      <c r="H819" s="72"/>
      <c r="I819" s="79"/>
      <c r="J819" s="79"/>
      <c r="K819" s="79"/>
      <c r="L819" s="72"/>
      <c r="M819" s="79"/>
      <c r="N819" s="79"/>
      <c r="O819" s="72"/>
      <c r="P819" s="81"/>
      <c r="Q819" s="72"/>
      <c r="R819" s="72"/>
      <c r="S819" s="72"/>
      <c r="T819" s="72"/>
      <c r="U819" s="72"/>
      <c r="V819" s="79"/>
      <c r="W819" s="72"/>
      <c r="X819" s="78"/>
      <c r="Y819" s="78"/>
      <c r="Z819" s="78"/>
      <c r="AA819" s="72"/>
      <c r="AB819" s="78"/>
      <c r="AC819" s="78"/>
      <c r="AD819" s="72"/>
      <c r="AE819" s="78"/>
      <c r="AF819" s="72"/>
      <c r="AG819" s="72"/>
      <c r="AH819" s="78"/>
      <c r="AI819" s="72"/>
      <c r="AJ819" s="72"/>
      <c r="AK819" s="72"/>
      <c r="AL819" s="72"/>
      <c r="AM819" s="72"/>
      <c r="AN819" s="79"/>
    </row>
    <row r="820" spans="1:40" x14ac:dyDescent="0.15">
      <c r="A820" s="79"/>
      <c r="B820" s="72"/>
      <c r="C820" s="72"/>
      <c r="D820" s="72"/>
      <c r="E820" s="72"/>
      <c r="F820" s="72"/>
      <c r="G820" s="72"/>
      <c r="H820" s="72"/>
      <c r="I820" s="79"/>
      <c r="J820" s="79"/>
      <c r="K820" s="79"/>
      <c r="L820" s="72"/>
      <c r="M820" s="79"/>
      <c r="N820" s="79"/>
      <c r="O820" s="72"/>
      <c r="P820" s="81"/>
      <c r="Q820" s="72"/>
      <c r="R820" s="72"/>
      <c r="S820" s="72"/>
      <c r="T820" s="72"/>
      <c r="U820" s="72"/>
      <c r="V820" s="72"/>
      <c r="W820" s="72"/>
      <c r="X820" s="72"/>
      <c r="Y820" s="78"/>
      <c r="Z820" s="78"/>
      <c r="AA820" s="72"/>
      <c r="AB820" s="78"/>
      <c r="AC820" s="78"/>
      <c r="AD820" s="72"/>
      <c r="AE820" s="78"/>
      <c r="AF820" s="72"/>
      <c r="AG820" s="72"/>
      <c r="AH820" s="72"/>
      <c r="AI820" s="72"/>
      <c r="AJ820" s="72"/>
      <c r="AK820" s="72"/>
      <c r="AL820" s="72"/>
      <c r="AM820" s="72"/>
      <c r="AN820" s="79"/>
    </row>
    <row r="821" spans="1:40" x14ac:dyDescent="0.15">
      <c r="A821" s="79"/>
      <c r="B821" s="72"/>
      <c r="C821" s="72"/>
      <c r="D821" s="72"/>
      <c r="E821" s="72"/>
      <c r="F821" s="72"/>
      <c r="G821" s="72"/>
      <c r="H821" s="72"/>
      <c r="I821" s="79"/>
      <c r="J821" s="79"/>
      <c r="K821" s="79"/>
      <c r="L821" s="72"/>
      <c r="M821" s="79"/>
      <c r="N821" s="79"/>
      <c r="O821" s="72"/>
      <c r="P821" s="81"/>
      <c r="Q821" s="72"/>
      <c r="R821" s="72"/>
      <c r="S821" s="72"/>
      <c r="T821" s="72"/>
      <c r="U821" s="72"/>
      <c r="V821" s="72"/>
      <c r="W821" s="72"/>
      <c r="X821" s="72"/>
      <c r="Y821" s="78"/>
      <c r="Z821" s="78"/>
      <c r="AA821" s="72"/>
      <c r="AB821" s="78"/>
      <c r="AC821" s="78"/>
      <c r="AD821" s="72"/>
      <c r="AE821" s="78"/>
      <c r="AF821" s="72"/>
      <c r="AG821" s="72"/>
      <c r="AH821" s="72"/>
      <c r="AI821" s="72"/>
      <c r="AJ821" s="72"/>
      <c r="AK821" s="72"/>
      <c r="AL821" s="72"/>
      <c r="AM821" s="72"/>
      <c r="AN821" s="79"/>
    </row>
    <row r="822" spans="1:40" x14ac:dyDescent="0.15">
      <c r="A822" s="79"/>
      <c r="B822" s="72"/>
      <c r="C822" s="72"/>
      <c r="D822" s="72"/>
      <c r="E822" s="72"/>
      <c r="F822" s="72"/>
      <c r="G822" s="72"/>
      <c r="H822" s="72"/>
      <c r="I822" s="79"/>
      <c r="J822" s="79"/>
      <c r="K822" s="79"/>
      <c r="L822" s="72"/>
      <c r="M822" s="79"/>
      <c r="N822" s="79"/>
      <c r="O822" s="72"/>
      <c r="P822" s="81"/>
      <c r="Q822" s="72"/>
      <c r="R822" s="72"/>
      <c r="S822" s="72"/>
      <c r="T822" s="72"/>
      <c r="U822" s="72"/>
      <c r="V822" s="72"/>
      <c r="W822" s="72"/>
      <c r="X822" s="72"/>
      <c r="Y822" s="78"/>
      <c r="Z822" s="78"/>
      <c r="AA822" s="72"/>
      <c r="AB822" s="78"/>
      <c r="AC822" s="78"/>
      <c r="AD822" s="72"/>
      <c r="AE822" s="78"/>
      <c r="AF822" s="72"/>
      <c r="AG822" s="72"/>
      <c r="AH822" s="72"/>
      <c r="AI822" s="72"/>
      <c r="AJ822" s="72"/>
      <c r="AK822" s="72"/>
      <c r="AL822" s="72"/>
      <c r="AM822" s="72"/>
      <c r="AN822" s="79"/>
    </row>
    <row r="823" spans="1:40" x14ac:dyDescent="0.15">
      <c r="A823" s="79"/>
      <c r="B823" s="72"/>
      <c r="C823" s="72"/>
      <c r="D823" s="72"/>
      <c r="E823" s="72"/>
      <c r="F823" s="72"/>
      <c r="G823" s="72"/>
      <c r="H823" s="72"/>
      <c r="I823" s="79"/>
      <c r="J823" s="79"/>
      <c r="K823" s="79"/>
      <c r="L823" s="72"/>
      <c r="M823" s="79"/>
      <c r="N823" s="79"/>
      <c r="O823" s="72"/>
      <c r="P823" s="81"/>
      <c r="Q823" s="72"/>
      <c r="R823" s="72"/>
      <c r="S823" s="72"/>
      <c r="T823" s="72"/>
      <c r="U823" s="72"/>
      <c r="V823" s="72"/>
      <c r="W823" s="72"/>
      <c r="X823" s="72"/>
      <c r="Y823" s="78"/>
      <c r="Z823" s="78"/>
      <c r="AA823" s="72"/>
      <c r="AB823" s="78"/>
      <c r="AC823" s="78"/>
      <c r="AD823" s="72"/>
      <c r="AE823" s="78"/>
      <c r="AF823" s="72"/>
      <c r="AG823" s="72"/>
      <c r="AH823" s="72"/>
      <c r="AI823" s="72"/>
      <c r="AJ823" s="72"/>
      <c r="AK823" s="72"/>
      <c r="AL823" s="72"/>
      <c r="AM823" s="72"/>
      <c r="AN823" s="79"/>
    </row>
    <row r="824" spans="1:40" x14ac:dyDescent="0.15">
      <c r="A824" s="79"/>
      <c r="B824" s="72"/>
      <c r="C824" s="72"/>
      <c r="D824" s="72"/>
      <c r="E824" s="72"/>
      <c r="F824" s="72"/>
      <c r="G824" s="72"/>
      <c r="H824" s="72"/>
      <c r="I824" s="79"/>
      <c r="J824" s="79"/>
      <c r="K824" s="79"/>
      <c r="L824" s="72"/>
      <c r="M824" s="79"/>
      <c r="N824" s="79"/>
      <c r="O824" s="72"/>
      <c r="P824" s="81"/>
      <c r="Q824" s="72"/>
      <c r="R824" s="72"/>
      <c r="S824" s="72"/>
      <c r="T824" s="72"/>
      <c r="U824" s="72"/>
      <c r="V824" s="72"/>
      <c r="W824" s="72"/>
      <c r="X824" s="72"/>
      <c r="Y824" s="78"/>
      <c r="Z824" s="78"/>
      <c r="AA824" s="72"/>
      <c r="AB824" s="78"/>
      <c r="AC824" s="78"/>
      <c r="AD824" s="72"/>
      <c r="AE824" s="78"/>
      <c r="AF824" s="72"/>
      <c r="AG824" s="72"/>
      <c r="AH824" s="72"/>
      <c r="AI824" s="72"/>
      <c r="AJ824" s="72"/>
      <c r="AK824" s="72"/>
      <c r="AL824" s="72"/>
      <c r="AM824" s="72"/>
      <c r="AN824" s="79"/>
    </row>
    <row r="825" spans="1:40" x14ac:dyDescent="0.15">
      <c r="A825" s="79"/>
      <c r="B825" s="72"/>
      <c r="C825" s="72"/>
      <c r="D825" s="72"/>
      <c r="E825" s="72"/>
      <c r="F825" s="72"/>
      <c r="G825" s="72"/>
      <c r="H825" s="72"/>
      <c r="I825" s="79"/>
      <c r="J825" s="79"/>
      <c r="K825" s="79"/>
      <c r="L825" s="72"/>
      <c r="M825" s="79"/>
      <c r="N825" s="79"/>
      <c r="O825" s="72"/>
      <c r="P825" s="81"/>
      <c r="Q825" s="72"/>
      <c r="R825" s="72"/>
      <c r="S825" s="72"/>
      <c r="T825" s="72"/>
      <c r="U825" s="72"/>
      <c r="V825" s="72"/>
      <c r="W825" s="72"/>
      <c r="X825" s="72"/>
      <c r="Y825" s="78"/>
      <c r="Z825" s="78"/>
      <c r="AA825" s="72"/>
      <c r="AB825" s="78"/>
      <c r="AC825" s="78"/>
      <c r="AD825" s="72"/>
      <c r="AE825" s="78"/>
      <c r="AF825" s="72"/>
      <c r="AG825" s="72"/>
      <c r="AH825" s="72"/>
      <c r="AI825" s="72"/>
      <c r="AJ825" s="72"/>
      <c r="AK825" s="72"/>
      <c r="AL825" s="72"/>
      <c r="AM825" s="72"/>
      <c r="AN825" s="79"/>
    </row>
    <row r="826" spans="1:40" x14ac:dyDescent="0.15">
      <c r="A826" s="79"/>
      <c r="B826" s="72"/>
      <c r="C826" s="72"/>
      <c r="D826" s="72"/>
      <c r="E826" s="72"/>
      <c r="F826" s="72"/>
      <c r="G826" s="72"/>
      <c r="H826" s="72"/>
      <c r="I826" s="79"/>
      <c r="J826" s="79"/>
      <c r="K826" s="79"/>
      <c r="L826" s="72"/>
      <c r="M826" s="79"/>
      <c r="N826" s="79"/>
      <c r="O826" s="72"/>
      <c r="P826" s="81"/>
      <c r="Q826" s="72"/>
      <c r="R826" s="72"/>
      <c r="S826" s="72"/>
      <c r="T826" s="72"/>
      <c r="U826" s="72"/>
      <c r="V826" s="72"/>
      <c r="W826" s="72"/>
      <c r="X826" s="72"/>
      <c r="Y826" s="78"/>
      <c r="Z826" s="78"/>
      <c r="AA826" s="72"/>
      <c r="AB826" s="78"/>
      <c r="AC826" s="78"/>
      <c r="AD826" s="72"/>
      <c r="AE826" s="78"/>
      <c r="AF826" s="72"/>
      <c r="AG826" s="72"/>
      <c r="AH826" s="72"/>
      <c r="AI826" s="72"/>
      <c r="AJ826" s="72"/>
      <c r="AK826" s="72"/>
      <c r="AL826" s="72"/>
      <c r="AM826" s="72"/>
      <c r="AN826" s="79"/>
    </row>
    <row r="827" spans="1:40" x14ac:dyDescent="0.15">
      <c r="A827" s="79"/>
      <c r="B827" s="72"/>
      <c r="C827" s="72"/>
      <c r="D827" s="72"/>
      <c r="E827" s="72"/>
      <c r="F827" s="72"/>
      <c r="G827" s="72"/>
      <c r="H827" s="72"/>
      <c r="I827" s="79"/>
      <c r="J827" s="79"/>
      <c r="K827" s="79"/>
      <c r="L827" s="72"/>
      <c r="M827" s="79"/>
      <c r="N827" s="79"/>
      <c r="O827" s="72"/>
      <c r="P827" s="81"/>
      <c r="Q827" s="72"/>
      <c r="R827" s="72"/>
      <c r="S827" s="72"/>
      <c r="T827" s="72"/>
      <c r="U827" s="72"/>
      <c r="V827" s="72"/>
      <c r="W827" s="72"/>
      <c r="X827" s="72"/>
      <c r="Y827" s="78"/>
      <c r="Z827" s="78"/>
      <c r="AA827" s="72"/>
      <c r="AB827" s="78"/>
      <c r="AC827" s="78"/>
      <c r="AD827" s="72"/>
      <c r="AE827" s="78"/>
      <c r="AF827" s="72"/>
      <c r="AG827" s="72"/>
      <c r="AH827" s="72"/>
      <c r="AI827" s="72"/>
      <c r="AJ827" s="72"/>
      <c r="AK827" s="72"/>
      <c r="AL827" s="72"/>
      <c r="AM827" s="72"/>
      <c r="AN827" s="79"/>
    </row>
    <row r="828" spans="1:40" x14ac:dyDescent="0.15">
      <c r="A828" s="79"/>
      <c r="B828" s="72"/>
      <c r="C828" s="72"/>
      <c r="D828" s="72"/>
      <c r="E828" s="72"/>
      <c r="F828" s="72"/>
      <c r="G828" s="72"/>
      <c r="H828" s="72"/>
      <c r="I828" s="79"/>
      <c r="J828" s="79"/>
      <c r="K828" s="79"/>
      <c r="L828" s="72"/>
      <c r="M828" s="79"/>
      <c r="N828" s="79"/>
      <c r="O828" s="72"/>
      <c r="P828" s="81"/>
      <c r="Q828" s="72"/>
      <c r="R828" s="72"/>
      <c r="S828" s="72"/>
      <c r="T828" s="72"/>
      <c r="U828" s="72"/>
      <c r="V828" s="72"/>
      <c r="W828" s="72"/>
      <c r="X828" s="72"/>
      <c r="Y828" s="78"/>
      <c r="Z828" s="78"/>
      <c r="AA828" s="72"/>
      <c r="AB828" s="78"/>
      <c r="AC828" s="78"/>
      <c r="AD828" s="72"/>
      <c r="AE828" s="78"/>
      <c r="AF828" s="72"/>
      <c r="AG828" s="72"/>
      <c r="AH828" s="72"/>
      <c r="AI828" s="72"/>
      <c r="AJ828" s="72"/>
      <c r="AK828" s="72"/>
      <c r="AL828" s="72"/>
      <c r="AM828" s="72"/>
      <c r="AN828" s="79"/>
    </row>
    <row r="829" spans="1:40" x14ac:dyDescent="0.15">
      <c r="A829" s="79"/>
      <c r="B829" s="72"/>
      <c r="C829" s="72"/>
      <c r="D829" s="72"/>
      <c r="E829" s="72"/>
      <c r="F829" s="72"/>
      <c r="G829" s="72"/>
      <c r="H829" s="72"/>
      <c r="I829" s="79"/>
      <c r="J829" s="79"/>
      <c r="K829" s="79"/>
      <c r="L829" s="72"/>
      <c r="M829" s="79"/>
      <c r="N829" s="79"/>
      <c r="O829" s="72"/>
      <c r="P829" s="81"/>
      <c r="Q829" s="72"/>
      <c r="R829" s="72"/>
      <c r="S829" s="72"/>
      <c r="T829" s="72"/>
      <c r="U829" s="72"/>
      <c r="V829" s="79"/>
      <c r="W829" s="72"/>
      <c r="X829" s="72"/>
      <c r="Y829" s="78"/>
      <c r="Z829" s="78"/>
      <c r="AA829" s="72"/>
      <c r="AB829" s="78"/>
      <c r="AC829" s="78"/>
      <c r="AD829" s="72"/>
      <c r="AE829" s="78"/>
      <c r="AF829" s="72"/>
      <c r="AG829" s="72"/>
      <c r="AH829" s="78"/>
      <c r="AI829" s="72"/>
      <c r="AJ829" s="72"/>
      <c r="AK829" s="72"/>
      <c r="AL829" s="72"/>
      <c r="AM829" s="72"/>
      <c r="AN829" s="79"/>
    </row>
    <row r="830" spans="1:40" x14ac:dyDescent="0.15">
      <c r="A830" s="79"/>
      <c r="B830" s="72"/>
      <c r="C830" s="72"/>
      <c r="D830" s="72"/>
      <c r="E830" s="72"/>
      <c r="F830" s="72"/>
      <c r="G830" s="72"/>
      <c r="H830" s="72"/>
      <c r="I830" s="79"/>
      <c r="J830" s="79"/>
      <c r="K830" s="79"/>
      <c r="L830" s="72"/>
      <c r="M830" s="79"/>
      <c r="N830" s="79"/>
      <c r="O830" s="72"/>
      <c r="P830" s="81"/>
      <c r="Q830" s="72"/>
      <c r="R830" s="72"/>
      <c r="S830" s="72"/>
      <c r="T830" s="72"/>
      <c r="U830" s="72"/>
      <c r="V830" s="79"/>
      <c r="W830" s="72"/>
      <c r="X830" s="72"/>
      <c r="Y830" s="78"/>
      <c r="Z830" s="78"/>
      <c r="AA830" s="72"/>
      <c r="AB830" s="78"/>
      <c r="AC830" s="78"/>
      <c r="AD830" s="72"/>
      <c r="AE830" s="78"/>
      <c r="AF830" s="72"/>
      <c r="AG830" s="72"/>
      <c r="AH830" s="78"/>
      <c r="AI830" s="72"/>
      <c r="AJ830" s="72"/>
      <c r="AK830" s="72"/>
      <c r="AL830" s="72"/>
      <c r="AM830" s="72"/>
      <c r="AN830" s="79"/>
    </row>
    <row r="831" spans="1:40" x14ac:dyDescent="0.15">
      <c r="A831" s="79"/>
      <c r="B831" s="72"/>
      <c r="C831" s="72"/>
      <c r="D831" s="72"/>
      <c r="E831" s="72"/>
      <c r="F831" s="72"/>
      <c r="G831" s="72"/>
      <c r="H831" s="72"/>
      <c r="I831" s="79"/>
      <c r="J831" s="79"/>
      <c r="K831" s="79"/>
      <c r="L831" s="79"/>
      <c r="M831" s="72"/>
      <c r="N831" s="79"/>
      <c r="O831" s="72"/>
      <c r="P831" s="81"/>
      <c r="Q831" s="72"/>
      <c r="R831" s="72"/>
      <c r="S831" s="72"/>
      <c r="T831" s="72"/>
      <c r="U831" s="72"/>
      <c r="V831" s="79"/>
      <c r="W831" s="72"/>
      <c r="X831" s="78"/>
      <c r="Y831" s="78"/>
      <c r="Z831" s="78"/>
      <c r="AA831" s="78"/>
      <c r="AB831" s="78"/>
      <c r="AC831" s="78"/>
      <c r="AD831" s="78"/>
      <c r="AE831" s="78"/>
      <c r="AF831" s="78"/>
      <c r="AG831" s="78"/>
      <c r="AH831" s="78"/>
      <c r="AI831" s="72"/>
      <c r="AJ831" s="72"/>
      <c r="AK831" s="72"/>
      <c r="AL831" s="72"/>
      <c r="AM831" s="72"/>
      <c r="AN831" s="72"/>
    </row>
    <row r="832" spans="1:40" x14ac:dyDescent="0.15">
      <c r="A832" s="79"/>
      <c r="B832" s="72"/>
      <c r="C832" s="72"/>
      <c r="D832" s="72"/>
      <c r="E832" s="72"/>
      <c r="F832" s="72"/>
      <c r="G832" s="72"/>
      <c r="H832" s="72"/>
      <c r="I832" s="79"/>
      <c r="J832" s="79"/>
      <c r="K832" s="79"/>
      <c r="L832" s="79"/>
      <c r="M832" s="72"/>
      <c r="N832" s="79"/>
      <c r="O832" s="72"/>
      <c r="P832" s="81"/>
      <c r="Q832" s="72"/>
      <c r="R832" s="72"/>
      <c r="S832" s="72"/>
      <c r="T832" s="72"/>
      <c r="U832" s="72"/>
      <c r="V832" s="79"/>
      <c r="W832" s="72"/>
      <c r="X832" s="78"/>
      <c r="Y832" s="78"/>
      <c r="Z832" s="78"/>
      <c r="AA832" s="72"/>
      <c r="AB832" s="78"/>
      <c r="AC832" s="78"/>
      <c r="AD832" s="72"/>
      <c r="AE832" s="78"/>
      <c r="AF832" s="72"/>
      <c r="AG832" s="72"/>
      <c r="AH832" s="78"/>
      <c r="AI832" s="72"/>
      <c r="AJ832" s="72"/>
      <c r="AK832" s="72"/>
      <c r="AL832" s="72"/>
      <c r="AM832" s="72"/>
      <c r="AN832" s="72"/>
    </row>
    <row r="833" spans="1:40" x14ac:dyDescent="0.15">
      <c r="A833" s="79"/>
      <c r="B833" s="72"/>
      <c r="C833" s="72"/>
      <c r="D833" s="72"/>
      <c r="E833" s="72"/>
      <c r="F833" s="72"/>
      <c r="G833" s="72"/>
      <c r="H833" s="72"/>
      <c r="I833" s="79"/>
      <c r="J833" s="79"/>
      <c r="K833" s="79"/>
      <c r="L833" s="79"/>
      <c r="M833" s="72"/>
      <c r="N833" s="79"/>
      <c r="O833" s="72"/>
      <c r="P833" s="81"/>
      <c r="Q833" s="72"/>
      <c r="R833" s="72"/>
      <c r="S833" s="72"/>
      <c r="T833" s="72"/>
      <c r="U833" s="72"/>
      <c r="V833" s="79"/>
      <c r="W833" s="72"/>
      <c r="X833" s="78"/>
      <c r="Y833" s="78"/>
      <c r="Z833" s="78"/>
      <c r="AA833" s="72"/>
      <c r="AB833" s="78"/>
      <c r="AC833" s="78"/>
      <c r="AD833" s="72"/>
      <c r="AE833" s="78"/>
      <c r="AF833" s="72"/>
      <c r="AG833" s="72"/>
      <c r="AH833" s="78"/>
      <c r="AI833" s="72"/>
      <c r="AJ833" s="72"/>
      <c r="AK833" s="72"/>
      <c r="AL833" s="72"/>
      <c r="AM833" s="72"/>
      <c r="AN833" s="72"/>
    </row>
    <row r="834" spans="1:40" x14ac:dyDescent="0.15">
      <c r="A834" s="79"/>
      <c r="B834" s="72"/>
      <c r="C834" s="72"/>
      <c r="D834" s="72"/>
      <c r="E834" s="72"/>
      <c r="F834" s="72"/>
      <c r="G834" s="72"/>
      <c r="H834" s="72"/>
      <c r="I834" s="79"/>
      <c r="J834" s="79"/>
      <c r="K834" s="79"/>
      <c r="L834" s="79"/>
      <c r="M834" s="72"/>
      <c r="N834" s="79"/>
      <c r="O834" s="72"/>
      <c r="P834" s="81"/>
      <c r="Q834" s="72"/>
      <c r="R834" s="72"/>
      <c r="S834" s="72"/>
      <c r="T834" s="72"/>
      <c r="U834" s="72"/>
      <c r="V834" s="79"/>
      <c r="W834" s="72"/>
      <c r="X834" s="78"/>
      <c r="Y834" s="78"/>
      <c r="Z834" s="78"/>
      <c r="AA834" s="72"/>
      <c r="AB834" s="78"/>
      <c r="AC834" s="78"/>
      <c r="AD834" s="72"/>
      <c r="AE834" s="78"/>
      <c r="AF834" s="72"/>
      <c r="AG834" s="72"/>
      <c r="AH834" s="78"/>
      <c r="AI834" s="72"/>
      <c r="AJ834" s="72"/>
      <c r="AK834" s="72"/>
      <c r="AL834" s="72"/>
      <c r="AM834" s="72"/>
      <c r="AN834" s="72"/>
    </row>
    <row r="835" spans="1:40" x14ac:dyDescent="0.15">
      <c r="A835" s="79"/>
      <c r="B835" s="72"/>
      <c r="C835" s="72"/>
      <c r="D835" s="72"/>
      <c r="E835" s="72"/>
      <c r="F835" s="72"/>
      <c r="G835" s="72"/>
      <c r="H835" s="72"/>
      <c r="I835" s="79"/>
      <c r="J835" s="79"/>
      <c r="K835" s="79"/>
      <c r="L835" s="79"/>
      <c r="M835" s="72"/>
      <c r="N835" s="79"/>
      <c r="O835" s="72"/>
      <c r="P835" s="81"/>
      <c r="Q835" s="72"/>
      <c r="R835" s="72"/>
      <c r="S835" s="72"/>
      <c r="T835" s="72"/>
      <c r="U835" s="72"/>
      <c r="V835" s="79"/>
      <c r="W835" s="72"/>
      <c r="X835" s="78"/>
      <c r="Y835" s="78"/>
      <c r="Z835" s="78"/>
      <c r="AA835" s="72"/>
      <c r="AB835" s="78"/>
      <c r="AC835" s="78"/>
      <c r="AD835" s="72"/>
      <c r="AE835" s="78"/>
      <c r="AF835" s="72"/>
      <c r="AG835" s="72"/>
      <c r="AH835" s="78"/>
      <c r="AI835" s="72"/>
      <c r="AJ835" s="72"/>
      <c r="AK835" s="72"/>
      <c r="AL835" s="72"/>
      <c r="AM835" s="72"/>
      <c r="AN835" s="72"/>
    </row>
    <row r="836" spans="1:40" x14ac:dyDescent="0.15">
      <c r="A836" s="79"/>
      <c r="B836" s="72"/>
      <c r="C836" s="72"/>
      <c r="D836" s="72"/>
      <c r="E836" s="72"/>
      <c r="F836" s="72"/>
      <c r="G836" s="72"/>
      <c r="H836" s="72"/>
      <c r="I836" s="79"/>
      <c r="J836" s="79"/>
      <c r="K836" s="79"/>
      <c r="L836" s="79"/>
      <c r="M836" s="72"/>
      <c r="N836" s="79"/>
      <c r="O836" s="72"/>
      <c r="P836" s="81"/>
      <c r="Q836" s="72"/>
      <c r="R836" s="72"/>
      <c r="S836" s="72"/>
      <c r="T836" s="72"/>
      <c r="U836" s="72"/>
      <c r="V836" s="79"/>
      <c r="W836" s="72"/>
      <c r="X836" s="78"/>
      <c r="Y836" s="78"/>
      <c r="Z836" s="78"/>
      <c r="AA836" s="72"/>
      <c r="AB836" s="78"/>
      <c r="AC836" s="78"/>
      <c r="AD836" s="72"/>
      <c r="AE836" s="78"/>
      <c r="AF836" s="72"/>
      <c r="AG836" s="72"/>
      <c r="AH836" s="78"/>
      <c r="AI836" s="72"/>
      <c r="AJ836" s="72"/>
      <c r="AK836" s="72"/>
      <c r="AL836" s="72"/>
      <c r="AM836" s="72"/>
      <c r="AN836" s="72"/>
    </row>
    <row r="837" spans="1:40" x14ac:dyDescent="0.15">
      <c r="A837" s="79"/>
      <c r="B837" s="72"/>
      <c r="C837" s="72"/>
      <c r="D837" s="72"/>
      <c r="E837" s="72"/>
      <c r="F837" s="72"/>
      <c r="G837" s="72"/>
      <c r="H837" s="72"/>
      <c r="I837" s="79"/>
      <c r="J837" s="79"/>
      <c r="K837" s="79"/>
      <c r="L837" s="79"/>
      <c r="M837" s="72"/>
      <c r="N837" s="79"/>
      <c r="O837" s="72"/>
      <c r="P837" s="81"/>
      <c r="Q837" s="72"/>
      <c r="R837" s="72"/>
      <c r="S837" s="72"/>
      <c r="T837" s="72"/>
      <c r="U837" s="72"/>
      <c r="V837" s="79"/>
      <c r="W837" s="72"/>
      <c r="X837" s="78"/>
      <c r="Y837" s="78"/>
      <c r="Z837" s="78"/>
      <c r="AA837" s="72"/>
      <c r="AB837" s="78"/>
      <c r="AC837" s="78"/>
      <c r="AD837" s="72"/>
      <c r="AE837" s="78"/>
      <c r="AF837" s="72"/>
      <c r="AG837" s="72"/>
      <c r="AH837" s="78"/>
      <c r="AI837" s="72"/>
      <c r="AJ837" s="72"/>
      <c r="AK837" s="72"/>
      <c r="AL837" s="72"/>
      <c r="AM837" s="72"/>
      <c r="AN837" s="72"/>
    </row>
    <row r="838" spans="1:40" x14ac:dyDescent="0.15">
      <c r="A838" s="79"/>
      <c r="B838" s="72"/>
      <c r="C838" s="72"/>
      <c r="D838" s="72"/>
      <c r="E838" s="72"/>
      <c r="F838" s="72"/>
      <c r="G838" s="72"/>
      <c r="H838" s="72"/>
      <c r="I838" s="79"/>
      <c r="J838" s="79"/>
      <c r="K838" s="79"/>
      <c r="L838" s="79"/>
      <c r="M838" s="72"/>
      <c r="N838" s="79"/>
      <c r="O838" s="72"/>
      <c r="P838" s="81"/>
      <c r="Q838" s="72"/>
      <c r="R838" s="72"/>
      <c r="S838" s="72"/>
      <c r="T838" s="72"/>
      <c r="U838" s="72"/>
      <c r="V838" s="79"/>
      <c r="W838" s="72"/>
      <c r="X838" s="78"/>
      <c r="Y838" s="78"/>
      <c r="Z838" s="78"/>
      <c r="AA838" s="72"/>
      <c r="AB838" s="78"/>
      <c r="AC838" s="78"/>
      <c r="AD838" s="72"/>
      <c r="AE838" s="78"/>
      <c r="AF838" s="72"/>
      <c r="AG838" s="72"/>
      <c r="AH838" s="78"/>
      <c r="AI838" s="72"/>
      <c r="AJ838" s="72"/>
      <c r="AK838" s="72"/>
      <c r="AL838" s="72"/>
      <c r="AM838" s="72"/>
      <c r="AN838" s="72"/>
    </row>
    <row r="839" spans="1:40" x14ac:dyDescent="0.15">
      <c r="A839" s="79"/>
      <c r="B839" s="72"/>
      <c r="C839" s="72"/>
      <c r="D839" s="72"/>
      <c r="E839" s="72"/>
      <c r="F839" s="72"/>
      <c r="G839" s="72"/>
      <c r="H839" s="72"/>
      <c r="I839" s="79"/>
      <c r="J839" s="79"/>
      <c r="K839" s="79"/>
      <c r="L839" s="72"/>
      <c r="M839" s="79"/>
      <c r="N839" s="79"/>
      <c r="O839" s="72"/>
      <c r="P839" s="81"/>
      <c r="Q839" s="72"/>
      <c r="R839" s="72"/>
      <c r="S839" s="72"/>
      <c r="T839" s="72"/>
      <c r="U839" s="72"/>
      <c r="V839" s="79"/>
      <c r="W839" s="72"/>
      <c r="X839" s="78"/>
      <c r="Y839" s="78"/>
      <c r="Z839" s="78"/>
      <c r="AA839" s="72"/>
      <c r="AB839" s="78"/>
      <c r="AC839" s="78"/>
      <c r="AD839" s="72"/>
      <c r="AE839" s="78"/>
      <c r="AF839" s="72"/>
      <c r="AG839" s="72"/>
      <c r="AH839" s="78"/>
      <c r="AI839" s="72"/>
      <c r="AJ839" s="72"/>
      <c r="AK839" s="72"/>
      <c r="AL839" s="72"/>
      <c r="AM839" s="72"/>
      <c r="AN839" s="79"/>
    </row>
    <row r="840" spans="1:40" x14ac:dyDescent="0.15">
      <c r="A840" s="79"/>
      <c r="B840" s="72"/>
      <c r="C840" s="72"/>
      <c r="D840" s="72"/>
      <c r="E840" s="72"/>
      <c r="F840" s="72"/>
      <c r="G840" s="72"/>
      <c r="H840" s="72"/>
      <c r="I840" s="79"/>
      <c r="J840" s="79"/>
      <c r="K840" s="79"/>
      <c r="L840" s="72"/>
      <c r="M840" s="79"/>
      <c r="N840" s="79"/>
      <c r="O840" s="72"/>
      <c r="P840" s="81"/>
      <c r="Q840" s="72"/>
      <c r="R840" s="72"/>
      <c r="S840" s="72"/>
      <c r="T840" s="72"/>
      <c r="U840" s="72"/>
      <c r="V840" s="79"/>
      <c r="W840" s="72"/>
      <c r="X840" s="78"/>
      <c r="Y840" s="78"/>
      <c r="Z840" s="78"/>
      <c r="AA840" s="72"/>
      <c r="AB840" s="78"/>
      <c r="AC840" s="78"/>
      <c r="AD840" s="72"/>
      <c r="AE840" s="78"/>
      <c r="AF840" s="72"/>
      <c r="AG840" s="72"/>
      <c r="AH840" s="78"/>
      <c r="AI840" s="72"/>
      <c r="AJ840" s="72"/>
      <c r="AK840" s="72"/>
      <c r="AL840" s="72"/>
      <c r="AM840" s="72"/>
      <c r="AN840" s="79"/>
    </row>
    <row r="841" spans="1:40" x14ac:dyDescent="0.15">
      <c r="A841" s="79"/>
      <c r="B841" s="72"/>
      <c r="C841" s="72"/>
      <c r="D841" s="72"/>
      <c r="E841" s="72"/>
      <c r="F841" s="72"/>
      <c r="G841" s="72"/>
      <c r="H841" s="72"/>
      <c r="I841" s="79"/>
      <c r="J841" s="79"/>
      <c r="K841" s="79"/>
      <c r="L841" s="72"/>
      <c r="M841" s="79"/>
      <c r="N841" s="79"/>
      <c r="O841" s="72"/>
      <c r="P841" s="81"/>
      <c r="Q841" s="72"/>
      <c r="R841" s="72"/>
      <c r="S841" s="72"/>
      <c r="T841" s="72"/>
      <c r="U841" s="72"/>
      <c r="V841" s="79"/>
      <c r="W841" s="72"/>
      <c r="X841" s="78"/>
      <c r="Y841" s="78"/>
      <c r="Z841" s="78"/>
      <c r="AA841" s="72"/>
      <c r="AB841" s="78"/>
      <c r="AC841" s="78"/>
      <c r="AD841" s="72"/>
      <c r="AE841" s="78"/>
      <c r="AF841" s="72"/>
      <c r="AG841" s="72"/>
      <c r="AH841" s="78"/>
      <c r="AI841" s="72"/>
      <c r="AJ841" s="72"/>
      <c r="AK841" s="72"/>
      <c r="AL841" s="72"/>
      <c r="AM841" s="72"/>
      <c r="AN841" s="79"/>
    </row>
    <row r="842" spans="1:40" x14ac:dyDescent="0.15">
      <c r="A842" s="79"/>
      <c r="B842" s="72"/>
      <c r="C842" s="72"/>
      <c r="D842" s="72"/>
      <c r="E842" s="72"/>
      <c r="F842" s="72"/>
      <c r="G842" s="72"/>
      <c r="H842" s="72"/>
      <c r="I842" s="79"/>
      <c r="J842" s="79"/>
      <c r="K842" s="79"/>
      <c r="L842" s="72"/>
      <c r="M842" s="79"/>
      <c r="N842" s="79"/>
      <c r="O842" s="72"/>
      <c r="P842" s="81"/>
      <c r="Q842" s="72"/>
      <c r="R842" s="72"/>
      <c r="S842" s="72"/>
      <c r="T842" s="72"/>
      <c r="U842" s="72"/>
      <c r="V842" s="79"/>
      <c r="W842" s="72"/>
      <c r="X842" s="78"/>
      <c r="Y842" s="78"/>
      <c r="Z842" s="78"/>
      <c r="AA842" s="72"/>
      <c r="AB842" s="78"/>
      <c r="AC842" s="78"/>
      <c r="AD842" s="72"/>
      <c r="AE842" s="78"/>
      <c r="AF842" s="72"/>
      <c r="AG842" s="72"/>
      <c r="AH842" s="78"/>
      <c r="AI842" s="72"/>
      <c r="AJ842" s="72"/>
      <c r="AK842" s="72"/>
      <c r="AL842" s="72"/>
      <c r="AM842" s="72"/>
      <c r="AN842" s="79"/>
    </row>
    <row r="843" spans="1:40" x14ac:dyDescent="0.15">
      <c r="A843" s="79"/>
      <c r="B843" s="72"/>
      <c r="C843" s="72"/>
      <c r="D843" s="72"/>
      <c r="E843" s="72"/>
      <c r="F843" s="72"/>
      <c r="G843" s="72"/>
      <c r="H843" s="72"/>
      <c r="I843" s="79"/>
      <c r="J843" s="79"/>
      <c r="K843" s="79"/>
      <c r="L843" s="72"/>
      <c r="M843" s="79"/>
      <c r="N843" s="79"/>
      <c r="O843" s="72"/>
      <c r="P843" s="81"/>
      <c r="Q843" s="72"/>
      <c r="R843" s="72"/>
      <c r="S843" s="72"/>
      <c r="T843" s="72"/>
      <c r="U843" s="72"/>
      <c r="V843" s="79"/>
      <c r="W843" s="72"/>
      <c r="X843" s="78"/>
      <c r="Y843" s="78"/>
      <c r="Z843" s="78"/>
      <c r="AA843" s="72"/>
      <c r="AB843" s="78"/>
      <c r="AC843" s="78"/>
      <c r="AD843" s="72"/>
      <c r="AE843" s="78"/>
      <c r="AF843" s="72"/>
      <c r="AG843" s="72"/>
      <c r="AH843" s="78"/>
      <c r="AI843" s="72"/>
      <c r="AJ843" s="72"/>
      <c r="AK843" s="72"/>
      <c r="AL843" s="72"/>
      <c r="AM843" s="72"/>
      <c r="AN843" s="79"/>
    </row>
    <row r="844" spans="1:40" x14ac:dyDescent="0.15">
      <c r="A844" s="79"/>
      <c r="B844" s="72"/>
      <c r="C844" s="72"/>
      <c r="D844" s="72"/>
      <c r="E844" s="72"/>
      <c r="F844" s="72"/>
      <c r="G844" s="72"/>
      <c r="H844" s="72"/>
      <c r="I844" s="79"/>
      <c r="J844" s="79"/>
      <c r="K844" s="79"/>
      <c r="L844" s="72"/>
      <c r="M844" s="79"/>
      <c r="N844" s="79"/>
      <c r="O844" s="72"/>
      <c r="P844" s="81"/>
      <c r="Q844" s="72"/>
      <c r="R844" s="72"/>
      <c r="S844" s="72"/>
      <c r="T844" s="72"/>
      <c r="U844" s="72"/>
      <c r="V844" s="79"/>
      <c r="W844" s="72"/>
      <c r="X844" s="78"/>
      <c r="Y844" s="78"/>
      <c r="Z844" s="78"/>
      <c r="AA844" s="78"/>
      <c r="AB844" s="78"/>
      <c r="AC844" s="78"/>
      <c r="AD844" s="78"/>
      <c r="AE844" s="78"/>
      <c r="AF844" s="80"/>
      <c r="AG844" s="78"/>
      <c r="AH844" s="78"/>
      <c r="AI844" s="72"/>
      <c r="AJ844" s="72"/>
      <c r="AK844" s="72"/>
      <c r="AL844" s="72"/>
      <c r="AM844" s="72"/>
      <c r="AN844" s="79"/>
    </row>
    <row r="845" spans="1:40" x14ac:dyDescent="0.15">
      <c r="A845" s="79"/>
      <c r="B845" s="72"/>
      <c r="C845" s="72"/>
      <c r="D845" s="72"/>
      <c r="E845" s="72"/>
      <c r="F845" s="72"/>
      <c r="G845" s="72"/>
      <c r="H845" s="72"/>
      <c r="I845" s="79"/>
      <c r="J845" s="79"/>
      <c r="K845" s="79"/>
      <c r="L845" s="72"/>
      <c r="M845" s="79"/>
      <c r="N845" s="79"/>
      <c r="O845" s="72"/>
      <c r="P845" s="81"/>
      <c r="Q845" s="72"/>
      <c r="R845" s="72"/>
      <c r="S845" s="72"/>
      <c r="T845" s="72"/>
      <c r="U845" s="72"/>
      <c r="V845" s="79"/>
      <c r="W845" s="72"/>
      <c r="X845" s="78"/>
      <c r="Y845" s="78"/>
      <c r="Z845" s="78"/>
      <c r="AA845" s="72"/>
      <c r="AB845" s="78"/>
      <c r="AC845" s="78"/>
      <c r="AD845" s="72"/>
      <c r="AE845" s="78"/>
      <c r="AF845" s="72"/>
      <c r="AG845" s="72"/>
      <c r="AH845" s="78"/>
      <c r="AI845" s="72"/>
      <c r="AJ845" s="72"/>
      <c r="AK845" s="72"/>
      <c r="AL845" s="72"/>
      <c r="AM845" s="72"/>
      <c r="AN845" s="79"/>
    </row>
    <row r="846" spans="1:40" x14ac:dyDescent="0.15">
      <c r="A846" s="79"/>
      <c r="B846" s="72"/>
      <c r="C846" s="72"/>
      <c r="D846" s="72"/>
      <c r="E846" s="72"/>
      <c r="F846" s="72"/>
      <c r="G846" s="72"/>
      <c r="H846" s="72"/>
      <c r="I846" s="79"/>
      <c r="J846" s="79"/>
      <c r="K846" s="79"/>
      <c r="L846" s="72"/>
      <c r="M846" s="79"/>
      <c r="N846" s="79"/>
      <c r="O846" s="72"/>
      <c r="P846" s="81"/>
      <c r="Q846" s="72"/>
      <c r="R846" s="72"/>
      <c r="S846" s="72"/>
      <c r="T846" s="72"/>
      <c r="U846" s="72"/>
      <c r="V846" s="79"/>
      <c r="W846" s="72"/>
      <c r="X846" s="78"/>
      <c r="Y846" s="78"/>
      <c r="Z846" s="78"/>
      <c r="AA846" s="72"/>
      <c r="AB846" s="78"/>
      <c r="AC846" s="78"/>
      <c r="AD846" s="72"/>
      <c r="AE846" s="78"/>
      <c r="AF846" s="72"/>
      <c r="AG846" s="72"/>
      <c r="AH846" s="78"/>
      <c r="AI846" s="72"/>
      <c r="AJ846" s="72"/>
      <c r="AK846" s="72"/>
      <c r="AL846" s="72"/>
      <c r="AM846" s="72"/>
      <c r="AN846" s="79"/>
    </row>
    <row r="847" spans="1:40" x14ac:dyDescent="0.15">
      <c r="A847" s="79"/>
      <c r="B847" s="72"/>
      <c r="C847" s="72"/>
      <c r="D847" s="72"/>
      <c r="E847" s="72"/>
      <c r="F847" s="72"/>
      <c r="G847" s="72"/>
      <c r="H847" s="72"/>
      <c r="I847" s="79"/>
      <c r="J847" s="79"/>
      <c r="K847" s="79"/>
      <c r="L847" s="72"/>
      <c r="M847" s="79"/>
      <c r="N847" s="79"/>
      <c r="O847" s="72"/>
      <c r="P847" s="81"/>
      <c r="Q847" s="72"/>
      <c r="R847" s="72"/>
      <c r="S847" s="72"/>
      <c r="T847" s="72"/>
      <c r="U847" s="72"/>
      <c r="V847" s="79"/>
      <c r="W847" s="72"/>
      <c r="X847" s="78"/>
      <c r="Y847" s="78"/>
      <c r="Z847" s="78"/>
      <c r="AA847" s="72"/>
      <c r="AB847" s="78"/>
      <c r="AC847" s="78"/>
      <c r="AD847" s="72"/>
      <c r="AE847" s="78"/>
      <c r="AF847" s="72"/>
      <c r="AG847" s="72"/>
      <c r="AH847" s="78"/>
      <c r="AI847" s="72"/>
      <c r="AJ847" s="72"/>
      <c r="AK847" s="72"/>
      <c r="AL847" s="72"/>
      <c r="AM847" s="72"/>
      <c r="AN847" s="79"/>
    </row>
    <row r="848" spans="1:40" x14ac:dyDescent="0.15">
      <c r="A848" s="79"/>
      <c r="B848" s="72"/>
      <c r="C848" s="72"/>
      <c r="D848" s="72"/>
      <c r="E848" s="72"/>
      <c r="F848" s="72"/>
      <c r="G848" s="72"/>
      <c r="H848" s="72"/>
      <c r="I848" s="79"/>
      <c r="J848" s="79"/>
      <c r="K848" s="79"/>
      <c r="L848" s="72"/>
      <c r="M848" s="79"/>
      <c r="N848" s="79"/>
      <c r="O848" s="72"/>
      <c r="P848" s="81"/>
      <c r="Q848" s="72"/>
      <c r="R848" s="72"/>
      <c r="S848" s="72"/>
      <c r="T848" s="72"/>
      <c r="U848" s="72"/>
      <c r="V848" s="79"/>
      <c r="W848" s="72"/>
      <c r="X848" s="78"/>
      <c r="Y848" s="78"/>
      <c r="Z848" s="78"/>
      <c r="AA848" s="72"/>
      <c r="AB848" s="78"/>
      <c r="AC848" s="78"/>
      <c r="AD848" s="72"/>
      <c r="AE848" s="78"/>
      <c r="AF848" s="72"/>
      <c r="AG848" s="72"/>
      <c r="AH848" s="78"/>
      <c r="AI848" s="72"/>
      <c r="AJ848" s="72"/>
      <c r="AK848" s="72"/>
      <c r="AL848" s="72"/>
      <c r="AM848" s="72"/>
      <c r="AN848" s="79"/>
    </row>
    <row r="849" spans="1:40" x14ac:dyDescent="0.15">
      <c r="A849" s="79"/>
      <c r="B849" s="72"/>
      <c r="C849" s="72"/>
      <c r="D849" s="72"/>
      <c r="E849" s="72"/>
      <c r="F849" s="72"/>
      <c r="G849" s="72"/>
      <c r="H849" s="72"/>
      <c r="I849" s="79"/>
      <c r="J849" s="79"/>
      <c r="K849" s="79"/>
      <c r="L849" s="79"/>
      <c r="M849" s="72"/>
      <c r="N849" s="79"/>
      <c r="O849" s="72"/>
      <c r="P849" s="81"/>
      <c r="Q849" s="72"/>
      <c r="R849" s="72"/>
      <c r="S849" s="72"/>
      <c r="T849" s="72"/>
      <c r="U849" s="72"/>
      <c r="V849" s="79"/>
      <c r="W849" s="72"/>
      <c r="X849" s="78"/>
      <c r="Y849" s="78"/>
      <c r="Z849" s="78"/>
      <c r="AA849" s="72"/>
      <c r="AB849" s="78"/>
      <c r="AC849" s="78"/>
      <c r="AD849" s="72"/>
      <c r="AE849" s="78"/>
      <c r="AF849" s="72"/>
      <c r="AG849" s="72"/>
      <c r="AH849" s="78"/>
      <c r="AI849" s="72"/>
      <c r="AJ849" s="72"/>
      <c r="AK849" s="72"/>
      <c r="AL849" s="72"/>
      <c r="AM849" s="72"/>
      <c r="AN849" s="72"/>
    </row>
    <row r="850" spans="1:40" x14ac:dyDescent="0.15">
      <c r="A850" s="79"/>
      <c r="B850" s="72"/>
      <c r="C850" s="72"/>
      <c r="D850" s="72"/>
      <c r="E850" s="72"/>
      <c r="F850" s="72"/>
      <c r="G850" s="72"/>
      <c r="H850" s="72"/>
      <c r="I850" s="79"/>
      <c r="J850" s="79"/>
      <c r="K850" s="79"/>
      <c r="L850" s="79"/>
      <c r="M850" s="72"/>
      <c r="N850" s="79"/>
      <c r="O850" s="72"/>
      <c r="P850" s="81"/>
      <c r="Q850" s="72"/>
      <c r="R850" s="72"/>
      <c r="S850" s="72"/>
      <c r="T850" s="72"/>
      <c r="U850" s="72"/>
      <c r="V850" s="79"/>
      <c r="W850" s="72"/>
      <c r="X850" s="78"/>
      <c r="Y850" s="78"/>
      <c r="Z850" s="78"/>
      <c r="AA850" s="78"/>
      <c r="AB850" s="78"/>
      <c r="AC850" s="78"/>
      <c r="AD850" s="78"/>
      <c r="AE850" s="78"/>
      <c r="AF850" s="78"/>
      <c r="AG850" s="78"/>
      <c r="AH850" s="78"/>
      <c r="AI850" s="72"/>
      <c r="AJ850" s="72"/>
      <c r="AK850" s="72"/>
      <c r="AL850" s="72"/>
      <c r="AM850" s="72"/>
      <c r="AN850" s="72"/>
    </row>
    <row r="851" spans="1:40" x14ac:dyDescent="0.15">
      <c r="A851" s="79"/>
      <c r="B851" s="72"/>
      <c r="C851" s="72"/>
      <c r="D851" s="72"/>
      <c r="E851" s="72"/>
      <c r="F851" s="72"/>
      <c r="G851" s="72"/>
      <c r="H851" s="72"/>
      <c r="I851" s="79"/>
      <c r="J851" s="79"/>
      <c r="K851" s="79"/>
      <c r="L851" s="72"/>
      <c r="M851" s="79"/>
      <c r="N851" s="79"/>
      <c r="O851" s="72"/>
      <c r="P851" s="81"/>
      <c r="Q851" s="72"/>
      <c r="R851" s="72"/>
      <c r="S851" s="72"/>
      <c r="T851" s="72"/>
      <c r="U851" s="72"/>
      <c r="V851" s="79"/>
      <c r="W851" s="72"/>
      <c r="X851" s="78"/>
      <c r="Y851" s="78"/>
      <c r="Z851" s="78"/>
      <c r="AA851" s="72"/>
      <c r="AB851" s="78"/>
      <c r="AC851" s="78"/>
      <c r="AD851" s="72"/>
      <c r="AE851" s="78"/>
      <c r="AF851" s="72"/>
      <c r="AG851" s="72"/>
      <c r="AH851" s="78"/>
      <c r="AI851" s="72"/>
      <c r="AJ851" s="72"/>
      <c r="AK851" s="72"/>
      <c r="AL851" s="72"/>
      <c r="AM851" s="72"/>
      <c r="AN851" s="79"/>
    </row>
    <row r="852" spans="1:40" x14ac:dyDescent="0.15">
      <c r="A852" s="79"/>
      <c r="B852" s="72"/>
      <c r="C852" s="72"/>
      <c r="D852" s="72"/>
      <c r="E852" s="72"/>
      <c r="F852" s="72"/>
      <c r="G852" s="72"/>
      <c r="H852" s="72"/>
      <c r="I852" s="79"/>
      <c r="J852" s="79"/>
      <c r="K852" s="79"/>
      <c r="L852" s="72"/>
      <c r="M852" s="79"/>
      <c r="N852" s="79"/>
      <c r="O852" s="72"/>
      <c r="P852" s="81"/>
      <c r="Q852" s="72"/>
      <c r="R852" s="72"/>
      <c r="S852" s="72"/>
      <c r="T852" s="72"/>
      <c r="U852" s="72"/>
      <c r="V852" s="79"/>
      <c r="W852" s="72"/>
      <c r="X852" s="78"/>
      <c r="Y852" s="78"/>
      <c r="Z852" s="78"/>
      <c r="AA852" s="72"/>
      <c r="AB852" s="78"/>
      <c r="AC852" s="78"/>
      <c r="AD852" s="72"/>
      <c r="AE852" s="78"/>
      <c r="AF852" s="72"/>
      <c r="AG852" s="72"/>
      <c r="AH852" s="78"/>
      <c r="AI852" s="72"/>
      <c r="AJ852" s="72"/>
      <c r="AK852" s="72"/>
      <c r="AL852" s="72"/>
      <c r="AM852" s="72"/>
      <c r="AN852" s="79"/>
    </row>
    <row r="853" spans="1:40" x14ac:dyDescent="0.15">
      <c r="A853" s="79"/>
      <c r="B853" s="72"/>
      <c r="C853" s="72"/>
      <c r="D853" s="72"/>
      <c r="E853" s="72"/>
      <c r="F853" s="72"/>
      <c r="G853" s="72"/>
      <c r="H853" s="72"/>
      <c r="I853" s="79"/>
      <c r="J853" s="79"/>
      <c r="K853" s="79"/>
      <c r="L853" s="79"/>
      <c r="M853" s="72"/>
      <c r="N853" s="79"/>
      <c r="O853" s="72"/>
      <c r="P853" s="81"/>
      <c r="Q853" s="72"/>
      <c r="R853" s="72"/>
      <c r="S853" s="72"/>
      <c r="T853" s="72"/>
      <c r="U853" s="72"/>
      <c r="V853" s="79"/>
      <c r="W853" s="72"/>
      <c r="X853" s="78"/>
      <c r="Y853" s="78"/>
      <c r="Z853" s="78"/>
      <c r="AA853" s="78"/>
      <c r="AB853" s="78"/>
      <c r="AC853" s="78"/>
      <c r="AD853" s="78"/>
      <c r="AE853" s="78"/>
      <c r="AF853" s="78"/>
      <c r="AG853" s="80"/>
      <c r="AH853" s="78"/>
      <c r="AI853" s="72"/>
      <c r="AJ853" s="72"/>
      <c r="AK853" s="72"/>
      <c r="AL853" s="72"/>
      <c r="AM853" s="72"/>
      <c r="AN853" s="72"/>
    </row>
    <row r="854" spans="1:40" x14ac:dyDescent="0.15">
      <c r="A854" s="79"/>
      <c r="B854" s="72"/>
      <c r="C854" s="72"/>
      <c r="D854" s="72"/>
      <c r="E854" s="72"/>
      <c r="F854" s="72"/>
      <c r="G854" s="72"/>
      <c r="H854" s="72"/>
      <c r="I854" s="79"/>
      <c r="J854" s="79"/>
      <c r="K854" s="79"/>
      <c r="L854" s="79"/>
      <c r="M854" s="72"/>
      <c r="N854" s="79"/>
      <c r="O854" s="72"/>
      <c r="P854" s="81"/>
      <c r="Q854" s="72"/>
      <c r="R854" s="72"/>
      <c r="S854" s="72"/>
      <c r="T854" s="72"/>
      <c r="U854" s="72"/>
      <c r="V854" s="79"/>
      <c r="W854" s="72"/>
      <c r="X854" s="78"/>
      <c r="Y854" s="78"/>
      <c r="Z854" s="78"/>
      <c r="AA854" s="72"/>
      <c r="AB854" s="78"/>
      <c r="AC854" s="78"/>
      <c r="AD854" s="72"/>
      <c r="AE854" s="78"/>
      <c r="AF854" s="72"/>
      <c r="AG854" s="72"/>
      <c r="AH854" s="78"/>
      <c r="AI854" s="72"/>
      <c r="AJ854" s="72"/>
      <c r="AK854" s="72"/>
      <c r="AL854" s="72"/>
      <c r="AM854" s="72"/>
      <c r="AN854" s="72"/>
    </row>
    <row r="855" spans="1:40" x14ac:dyDescent="0.15">
      <c r="A855" s="79"/>
      <c r="B855" s="72"/>
      <c r="C855" s="72"/>
      <c r="D855" s="72"/>
      <c r="E855" s="72"/>
      <c r="F855" s="72"/>
      <c r="G855" s="72"/>
      <c r="H855" s="72"/>
      <c r="I855" s="79"/>
      <c r="J855" s="79"/>
      <c r="K855" s="79"/>
      <c r="L855" s="79"/>
      <c r="M855" s="72"/>
      <c r="N855" s="79"/>
      <c r="O855" s="72"/>
      <c r="P855" s="81"/>
      <c r="Q855" s="72"/>
      <c r="R855" s="72"/>
      <c r="S855" s="72"/>
      <c r="T855" s="72"/>
      <c r="U855" s="72"/>
      <c r="V855" s="79"/>
      <c r="W855" s="72"/>
      <c r="X855" s="78"/>
      <c r="Y855" s="78"/>
      <c r="Z855" s="78"/>
      <c r="AA855" s="78"/>
      <c r="AB855" s="78"/>
      <c r="AC855" s="78"/>
      <c r="AD855" s="78"/>
      <c r="AE855" s="78"/>
      <c r="AF855" s="78"/>
      <c r="AG855" s="78"/>
      <c r="AH855" s="78"/>
      <c r="AI855" s="72"/>
      <c r="AJ855" s="72"/>
      <c r="AK855" s="72"/>
      <c r="AL855" s="72"/>
      <c r="AM855" s="72"/>
      <c r="AN855" s="72"/>
    </row>
    <row r="856" spans="1:40" x14ac:dyDescent="0.15">
      <c r="A856" s="79"/>
      <c r="B856" s="72"/>
      <c r="C856" s="72"/>
      <c r="D856" s="72"/>
      <c r="E856" s="72"/>
      <c r="F856" s="72"/>
      <c r="G856" s="72"/>
      <c r="H856" s="72"/>
      <c r="I856" s="79"/>
      <c r="J856" s="79"/>
      <c r="K856" s="79"/>
      <c r="L856" s="72"/>
      <c r="M856" s="79"/>
      <c r="N856" s="79"/>
      <c r="O856" s="72"/>
      <c r="P856" s="81"/>
      <c r="Q856" s="72"/>
      <c r="R856" s="72"/>
      <c r="S856" s="72"/>
      <c r="T856" s="72"/>
      <c r="U856" s="72"/>
      <c r="V856" s="79"/>
      <c r="W856" s="72"/>
      <c r="X856" s="78"/>
      <c r="Y856" s="78"/>
      <c r="Z856" s="78"/>
      <c r="AA856" s="72"/>
      <c r="AB856" s="78"/>
      <c r="AC856" s="78"/>
      <c r="AD856" s="72"/>
      <c r="AE856" s="78"/>
      <c r="AF856" s="72"/>
      <c r="AG856" s="72"/>
      <c r="AH856" s="78"/>
      <c r="AI856" s="72"/>
      <c r="AJ856" s="72"/>
      <c r="AK856" s="72"/>
      <c r="AL856" s="72"/>
      <c r="AM856" s="72"/>
      <c r="AN856" s="79"/>
    </row>
    <row r="857" spans="1:40" x14ac:dyDescent="0.15">
      <c r="A857" s="79"/>
      <c r="B857" s="72"/>
      <c r="C857" s="72"/>
      <c r="D857" s="72"/>
      <c r="E857" s="72"/>
      <c r="F857" s="72"/>
      <c r="G857" s="72"/>
      <c r="H857" s="72"/>
      <c r="I857" s="79"/>
      <c r="J857" s="79"/>
      <c r="K857" s="79"/>
      <c r="L857" s="79"/>
      <c r="M857" s="72"/>
      <c r="N857" s="79"/>
      <c r="O857" s="72"/>
      <c r="P857" s="81"/>
      <c r="Q857" s="72"/>
      <c r="R857" s="72"/>
      <c r="S857" s="72"/>
      <c r="T857" s="72"/>
      <c r="U857" s="72"/>
      <c r="V857" s="79"/>
      <c r="W857" s="72"/>
      <c r="X857" s="78"/>
      <c r="Y857" s="78"/>
      <c r="Z857" s="78"/>
      <c r="AA857" s="78"/>
      <c r="AB857" s="78"/>
      <c r="AC857" s="78"/>
      <c r="AD857" s="78"/>
      <c r="AE857" s="78"/>
      <c r="AF857" s="78"/>
      <c r="AG857" s="78"/>
      <c r="AH857" s="78"/>
      <c r="AI857" s="72"/>
      <c r="AJ857" s="72"/>
      <c r="AK857" s="72"/>
      <c r="AL857" s="72"/>
      <c r="AM857" s="72"/>
      <c r="AN857" s="72"/>
    </row>
    <row r="858" spans="1:40" x14ac:dyDescent="0.15">
      <c r="A858" s="79"/>
      <c r="B858" s="72"/>
      <c r="C858" s="72"/>
      <c r="D858" s="72"/>
      <c r="E858" s="72"/>
      <c r="F858" s="72"/>
      <c r="G858" s="72"/>
      <c r="H858" s="72"/>
      <c r="I858" s="79"/>
      <c r="J858" s="79"/>
      <c r="K858" s="79"/>
      <c r="L858" s="79"/>
      <c r="M858" s="72"/>
      <c r="N858" s="79"/>
      <c r="O858" s="72"/>
      <c r="P858" s="81"/>
      <c r="Q858" s="72"/>
      <c r="R858" s="72"/>
      <c r="S858" s="72"/>
      <c r="T858" s="72"/>
      <c r="U858" s="72"/>
      <c r="V858" s="79"/>
      <c r="W858" s="72"/>
      <c r="X858" s="78"/>
      <c r="Y858" s="78"/>
      <c r="Z858" s="78"/>
      <c r="AA858" s="78"/>
      <c r="AB858" s="78"/>
      <c r="AC858" s="78"/>
      <c r="AD858" s="78"/>
      <c r="AE858" s="78"/>
      <c r="AF858" s="78"/>
      <c r="AG858" s="78"/>
      <c r="AH858" s="78"/>
      <c r="AI858" s="72"/>
      <c r="AJ858" s="72"/>
      <c r="AK858" s="72"/>
      <c r="AL858" s="72"/>
      <c r="AM858" s="72"/>
      <c r="AN858" s="72"/>
    </row>
    <row r="859" spans="1:40" x14ac:dyDescent="0.15">
      <c r="A859" s="79"/>
      <c r="B859" s="72"/>
      <c r="C859" s="72"/>
      <c r="D859" s="72"/>
      <c r="E859" s="72"/>
      <c r="F859" s="72"/>
      <c r="G859" s="72"/>
      <c r="H859" s="72"/>
      <c r="I859" s="79"/>
      <c r="J859" s="79"/>
      <c r="K859" s="79"/>
      <c r="L859" s="79"/>
      <c r="M859" s="72"/>
      <c r="N859" s="79"/>
      <c r="O859" s="72"/>
      <c r="P859" s="81"/>
      <c r="Q859" s="72"/>
      <c r="R859" s="72"/>
      <c r="S859" s="72"/>
      <c r="T859" s="72"/>
      <c r="U859" s="72"/>
      <c r="V859" s="79"/>
      <c r="W859" s="72"/>
      <c r="X859" s="78"/>
      <c r="Y859" s="78"/>
      <c r="Z859" s="78"/>
      <c r="AA859" s="72"/>
      <c r="AB859" s="78"/>
      <c r="AC859" s="78"/>
      <c r="AD859" s="72"/>
      <c r="AE859" s="78"/>
      <c r="AF859" s="72"/>
      <c r="AG859" s="72"/>
      <c r="AH859" s="78"/>
      <c r="AI859" s="72"/>
      <c r="AJ859" s="72"/>
      <c r="AK859" s="72"/>
      <c r="AL859" s="72"/>
      <c r="AM859" s="72"/>
      <c r="AN859" s="72"/>
    </row>
    <row r="860" spans="1:40" x14ac:dyDescent="0.15">
      <c r="A860" s="79"/>
      <c r="B860" s="72"/>
      <c r="C860" s="72"/>
      <c r="D860" s="72"/>
      <c r="E860" s="72"/>
      <c r="F860" s="72"/>
      <c r="G860" s="72"/>
      <c r="H860" s="72"/>
      <c r="I860" s="79"/>
      <c r="J860" s="79"/>
      <c r="K860" s="79"/>
      <c r="L860" s="79"/>
      <c r="M860" s="72"/>
      <c r="N860" s="79"/>
      <c r="O860" s="72"/>
      <c r="P860" s="81"/>
      <c r="Q860" s="72"/>
      <c r="R860" s="72"/>
      <c r="S860" s="72"/>
      <c r="T860" s="72"/>
      <c r="U860" s="72"/>
      <c r="V860" s="79"/>
      <c r="W860" s="72"/>
      <c r="X860" s="78"/>
      <c r="Y860" s="78"/>
      <c r="Z860" s="78"/>
      <c r="AA860" s="72"/>
      <c r="AB860" s="78"/>
      <c r="AC860" s="78"/>
      <c r="AD860" s="72"/>
      <c r="AE860" s="78"/>
      <c r="AF860" s="72"/>
      <c r="AG860" s="72"/>
      <c r="AH860" s="78"/>
      <c r="AI860" s="72"/>
      <c r="AJ860" s="72"/>
      <c r="AK860" s="72"/>
      <c r="AL860" s="72"/>
      <c r="AM860" s="72"/>
      <c r="AN860" s="72"/>
    </row>
    <row r="861" spans="1:40" x14ac:dyDescent="0.15">
      <c r="A861" s="79"/>
      <c r="B861" s="72"/>
      <c r="C861" s="72"/>
      <c r="D861" s="72"/>
      <c r="E861" s="72"/>
      <c r="F861" s="72"/>
      <c r="G861" s="72"/>
      <c r="H861" s="72"/>
      <c r="I861" s="79"/>
      <c r="J861" s="79"/>
      <c r="K861" s="79"/>
      <c r="L861" s="79"/>
      <c r="M861" s="72"/>
      <c r="N861" s="79"/>
      <c r="O861" s="72"/>
      <c r="P861" s="81"/>
      <c r="Q861" s="72"/>
      <c r="R861" s="72"/>
      <c r="S861" s="72"/>
      <c r="T861" s="72"/>
      <c r="U861" s="72"/>
      <c r="V861" s="79"/>
      <c r="W861" s="72"/>
      <c r="X861" s="78"/>
      <c r="Y861" s="78"/>
      <c r="Z861" s="78"/>
      <c r="AA861" s="72"/>
      <c r="AB861" s="78"/>
      <c r="AC861" s="78"/>
      <c r="AD861" s="72"/>
      <c r="AE861" s="78"/>
      <c r="AF861" s="72"/>
      <c r="AG861" s="72"/>
      <c r="AH861" s="78"/>
      <c r="AI861" s="72"/>
      <c r="AJ861" s="72"/>
      <c r="AK861" s="72"/>
      <c r="AL861" s="72"/>
      <c r="AM861" s="72"/>
      <c r="AN861" s="72"/>
    </row>
    <row r="862" spans="1:40" x14ac:dyDescent="0.15">
      <c r="A862" s="79"/>
      <c r="B862" s="72"/>
      <c r="C862" s="72"/>
      <c r="D862" s="72"/>
      <c r="E862" s="72"/>
      <c r="F862" s="72"/>
      <c r="G862" s="72"/>
      <c r="H862" s="72"/>
      <c r="I862" s="79"/>
      <c r="J862" s="79"/>
      <c r="K862" s="79"/>
      <c r="L862" s="79"/>
      <c r="M862" s="72"/>
      <c r="N862" s="79"/>
      <c r="O862" s="72"/>
      <c r="P862" s="81"/>
      <c r="Q862" s="72"/>
      <c r="R862" s="72"/>
      <c r="S862" s="72"/>
      <c r="T862" s="72"/>
      <c r="U862" s="72"/>
      <c r="V862" s="79"/>
      <c r="W862" s="72"/>
      <c r="X862" s="78"/>
      <c r="Y862" s="78"/>
      <c r="Z862" s="78"/>
      <c r="AA862" s="72"/>
      <c r="AB862" s="78"/>
      <c r="AC862" s="78"/>
      <c r="AD862" s="72"/>
      <c r="AE862" s="78"/>
      <c r="AF862" s="72"/>
      <c r="AG862" s="72"/>
      <c r="AH862" s="78"/>
      <c r="AI862" s="72"/>
      <c r="AJ862" s="72"/>
      <c r="AK862" s="72"/>
      <c r="AL862" s="72"/>
      <c r="AM862" s="72"/>
      <c r="AN862" s="72"/>
    </row>
    <row r="863" spans="1:40" x14ac:dyDescent="0.15">
      <c r="A863" s="79"/>
      <c r="B863" s="72"/>
      <c r="C863" s="72"/>
      <c r="D863" s="72"/>
      <c r="E863" s="72"/>
      <c r="F863" s="72"/>
      <c r="G863" s="72"/>
      <c r="H863" s="72"/>
      <c r="I863" s="79"/>
      <c r="J863" s="79"/>
      <c r="K863" s="79"/>
      <c r="L863" s="79"/>
      <c r="M863" s="72"/>
      <c r="N863" s="79"/>
      <c r="O863" s="72"/>
      <c r="P863" s="81"/>
      <c r="Q863" s="72"/>
      <c r="R863" s="72"/>
      <c r="S863" s="72"/>
      <c r="T863" s="72"/>
      <c r="U863" s="72"/>
      <c r="V863" s="79"/>
      <c r="W863" s="72"/>
      <c r="X863" s="78"/>
      <c r="Y863" s="78"/>
      <c r="Z863" s="78"/>
      <c r="AA863" s="72"/>
      <c r="AB863" s="78"/>
      <c r="AC863" s="78"/>
      <c r="AD863" s="72"/>
      <c r="AE863" s="78"/>
      <c r="AF863" s="72"/>
      <c r="AG863" s="72"/>
      <c r="AH863" s="78"/>
      <c r="AI863" s="72"/>
      <c r="AJ863" s="72"/>
      <c r="AK863" s="72"/>
      <c r="AL863" s="72"/>
      <c r="AM863" s="72"/>
      <c r="AN863" s="72"/>
    </row>
    <row r="864" spans="1:40" x14ac:dyDescent="0.15">
      <c r="A864" s="79"/>
      <c r="B864" s="72"/>
      <c r="C864" s="72"/>
      <c r="D864" s="72"/>
      <c r="E864" s="72"/>
      <c r="F864" s="72"/>
      <c r="G864" s="72"/>
      <c r="H864" s="72"/>
      <c r="I864" s="79"/>
      <c r="J864" s="79"/>
      <c r="K864" s="79"/>
      <c r="L864" s="79"/>
      <c r="M864" s="72"/>
      <c r="N864" s="79"/>
      <c r="O864" s="72"/>
      <c r="P864" s="81"/>
      <c r="Q864" s="72"/>
      <c r="R864" s="72"/>
      <c r="S864" s="72"/>
      <c r="T864" s="72"/>
      <c r="U864" s="72"/>
      <c r="V864" s="79"/>
      <c r="W864" s="72"/>
      <c r="X864" s="78"/>
      <c r="Y864" s="78"/>
      <c r="Z864" s="78"/>
      <c r="AA864" s="78"/>
      <c r="AB864" s="78"/>
      <c r="AC864" s="78"/>
      <c r="AD864" s="78"/>
      <c r="AE864" s="78"/>
      <c r="AF864" s="78"/>
      <c r="AG864" s="78"/>
      <c r="AH864" s="78"/>
      <c r="AI864" s="72"/>
      <c r="AJ864" s="72"/>
      <c r="AK864" s="72"/>
      <c r="AL864" s="72"/>
      <c r="AM864" s="72"/>
      <c r="AN864" s="72"/>
    </row>
    <row r="865" spans="1:40" x14ac:dyDescent="0.15">
      <c r="A865" s="79"/>
      <c r="B865" s="72"/>
      <c r="C865" s="72"/>
      <c r="D865" s="72"/>
      <c r="E865" s="72"/>
      <c r="F865" s="72"/>
      <c r="G865" s="72"/>
      <c r="H865" s="72"/>
      <c r="I865" s="79"/>
      <c r="J865" s="79"/>
      <c r="K865" s="79"/>
      <c r="L865" s="79"/>
      <c r="M865" s="72"/>
      <c r="N865" s="79"/>
      <c r="O865" s="72"/>
      <c r="P865" s="81"/>
      <c r="Q865" s="72"/>
      <c r="R865" s="72"/>
      <c r="S865" s="72"/>
      <c r="T865" s="72"/>
      <c r="U865" s="72"/>
      <c r="V865" s="79"/>
      <c r="W865" s="72"/>
      <c r="X865" s="78"/>
      <c r="Y865" s="78"/>
      <c r="Z865" s="78"/>
      <c r="AA865" s="78"/>
      <c r="AB865" s="78"/>
      <c r="AC865" s="78"/>
      <c r="AD865" s="78"/>
      <c r="AE865" s="78"/>
      <c r="AF865" s="78"/>
      <c r="AG865" s="78"/>
      <c r="AH865" s="78"/>
      <c r="AI865" s="72"/>
      <c r="AJ865" s="72"/>
      <c r="AK865" s="72"/>
      <c r="AL865" s="72"/>
      <c r="AM865" s="72"/>
      <c r="AN865" s="72"/>
    </row>
    <row r="866" spans="1:40" x14ac:dyDescent="0.15">
      <c r="A866" s="79"/>
      <c r="B866" s="72"/>
      <c r="C866" s="72"/>
      <c r="D866" s="72"/>
      <c r="E866" s="72"/>
      <c r="F866" s="72"/>
      <c r="G866" s="72"/>
      <c r="H866" s="72"/>
      <c r="I866" s="79"/>
      <c r="J866" s="79"/>
      <c r="K866" s="79"/>
      <c r="L866" s="79"/>
      <c r="M866" s="72"/>
      <c r="N866" s="79"/>
      <c r="O866" s="72"/>
      <c r="P866" s="81"/>
      <c r="Q866" s="72"/>
      <c r="R866" s="72"/>
      <c r="S866" s="72"/>
      <c r="T866" s="72"/>
      <c r="U866" s="72"/>
      <c r="V866" s="79"/>
      <c r="W866" s="72"/>
      <c r="X866" s="78"/>
      <c r="Y866" s="78"/>
      <c r="Z866" s="78"/>
      <c r="AA866" s="78"/>
      <c r="AB866" s="78"/>
      <c r="AC866" s="78"/>
      <c r="AD866" s="78"/>
      <c r="AE866" s="78"/>
      <c r="AF866" s="78"/>
      <c r="AG866" s="78"/>
      <c r="AH866" s="78"/>
      <c r="AI866" s="72"/>
      <c r="AJ866" s="72"/>
      <c r="AK866" s="72"/>
      <c r="AL866" s="72"/>
      <c r="AM866" s="72"/>
      <c r="AN866" s="72"/>
    </row>
    <row r="867" spans="1:40" x14ac:dyDescent="0.15">
      <c r="A867" s="79"/>
      <c r="B867" s="72"/>
      <c r="C867" s="72"/>
      <c r="D867" s="72"/>
      <c r="E867" s="72"/>
      <c r="F867" s="72"/>
      <c r="G867" s="72"/>
      <c r="H867" s="72"/>
      <c r="I867" s="79"/>
      <c r="J867" s="79"/>
      <c r="K867" s="79"/>
      <c r="L867" s="79"/>
      <c r="M867" s="72"/>
      <c r="N867" s="79"/>
      <c r="O867" s="72"/>
      <c r="P867" s="81"/>
      <c r="Q867" s="72"/>
      <c r="R867" s="72"/>
      <c r="S867" s="72"/>
      <c r="T867" s="72"/>
      <c r="U867" s="72"/>
      <c r="V867" s="72"/>
      <c r="W867" s="79"/>
      <c r="X867" s="79"/>
      <c r="Y867" s="78"/>
      <c r="Z867" s="79"/>
      <c r="AA867" s="72"/>
      <c r="AB867" s="78"/>
      <c r="AC867" s="78"/>
      <c r="AD867" s="72"/>
      <c r="AE867" s="78"/>
      <c r="AF867" s="72"/>
      <c r="AG867" s="72"/>
      <c r="AH867" s="79"/>
      <c r="AI867" s="72"/>
      <c r="AJ867" s="72"/>
      <c r="AK867" s="72"/>
      <c r="AL867" s="72"/>
      <c r="AM867" s="72"/>
      <c r="AN867" s="72"/>
    </row>
    <row r="868" spans="1:40" x14ac:dyDescent="0.15">
      <c r="A868" s="79"/>
      <c r="B868" s="72"/>
      <c r="C868" s="72"/>
      <c r="D868" s="72"/>
      <c r="E868" s="72"/>
      <c r="F868" s="72"/>
      <c r="G868" s="72"/>
      <c r="H868" s="72"/>
      <c r="I868" s="79"/>
      <c r="J868" s="79"/>
      <c r="K868" s="79"/>
      <c r="L868" s="79"/>
      <c r="M868" s="72"/>
      <c r="N868" s="79"/>
      <c r="O868" s="72"/>
      <c r="P868" s="81"/>
      <c r="Q868" s="72"/>
      <c r="R868" s="72"/>
      <c r="S868" s="72"/>
      <c r="T868" s="72"/>
      <c r="U868" s="72"/>
      <c r="V868" s="72"/>
      <c r="W868" s="79"/>
      <c r="X868" s="79"/>
      <c r="Y868" s="78"/>
      <c r="Z868" s="79"/>
      <c r="AA868" s="72"/>
      <c r="AB868" s="78"/>
      <c r="AC868" s="78"/>
      <c r="AD868" s="72"/>
      <c r="AE868" s="78"/>
      <c r="AF868" s="72"/>
      <c r="AG868" s="72"/>
      <c r="AH868" s="79"/>
      <c r="AI868" s="72"/>
      <c r="AJ868" s="72"/>
      <c r="AK868" s="72"/>
      <c r="AL868" s="72"/>
      <c r="AM868" s="72"/>
      <c r="AN868" s="72"/>
    </row>
    <row r="869" spans="1:40" x14ac:dyDescent="0.15">
      <c r="A869" s="79"/>
      <c r="B869" s="72"/>
      <c r="C869" s="72"/>
      <c r="D869" s="72"/>
      <c r="E869" s="72"/>
      <c r="F869" s="72"/>
      <c r="G869" s="72"/>
      <c r="H869" s="72"/>
      <c r="I869" s="79"/>
      <c r="J869" s="79"/>
      <c r="K869" s="79"/>
      <c r="L869" s="79"/>
      <c r="M869" s="72"/>
      <c r="N869" s="79"/>
      <c r="O869" s="72"/>
      <c r="P869" s="81"/>
      <c r="Q869" s="72"/>
      <c r="R869" s="72"/>
      <c r="S869" s="72"/>
      <c r="T869" s="72"/>
      <c r="U869" s="72"/>
      <c r="V869" s="72"/>
      <c r="W869" s="79"/>
      <c r="X869" s="79"/>
      <c r="Y869" s="78"/>
      <c r="Z869" s="79"/>
      <c r="AA869" s="72"/>
      <c r="AB869" s="78"/>
      <c r="AC869" s="78"/>
      <c r="AD869" s="72"/>
      <c r="AE869" s="78"/>
      <c r="AF869" s="72"/>
      <c r="AG869" s="72"/>
      <c r="AH869" s="79"/>
      <c r="AI869" s="72"/>
      <c r="AJ869" s="72"/>
      <c r="AK869" s="72"/>
      <c r="AL869" s="72"/>
      <c r="AM869" s="72"/>
      <c r="AN869" s="72"/>
    </row>
    <row r="870" spans="1:40" x14ac:dyDescent="0.15">
      <c r="A870" s="79"/>
      <c r="B870" s="72"/>
      <c r="C870" s="72"/>
      <c r="D870" s="72"/>
      <c r="E870" s="72"/>
      <c r="F870" s="72"/>
      <c r="G870" s="72"/>
      <c r="H870" s="72"/>
      <c r="I870" s="79"/>
      <c r="J870" s="79"/>
      <c r="K870" s="79"/>
      <c r="L870" s="79"/>
      <c r="M870" s="72"/>
      <c r="N870" s="79"/>
      <c r="O870" s="72"/>
      <c r="P870" s="81"/>
      <c r="Q870" s="72"/>
      <c r="R870" s="72"/>
      <c r="S870" s="72"/>
      <c r="T870" s="72"/>
      <c r="U870" s="72"/>
      <c r="V870" s="72"/>
      <c r="W870" s="79"/>
      <c r="X870" s="79"/>
      <c r="Y870" s="78"/>
      <c r="Z870" s="79"/>
      <c r="AA870" s="72"/>
      <c r="AB870" s="78"/>
      <c r="AC870" s="78"/>
      <c r="AD870" s="72"/>
      <c r="AE870" s="78"/>
      <c r="AF870" s="72"/>
      <c r="AG870" s="72"/>
      <c r="AH870" s="79"/>
      <c r="AI870" s="72"/>
      <c r="AJ870" s="72"/>
      <c r="AK870" s="72"/>
      <c r="AL870" s="72"/>
      <c r="AM870" s="72"/>
      <c r="AN870" s="72"/>
    </row>
    <row r="871" spans="1:40" x14ac:dyDescent="0.15">
      <c r="A871" s="79"/>
      <c r="B871" s="72"/>
      <c r="C871" s="72"/>
      <c r="D871" s="72"/>
      <c r="E871" s="72"/>
      <c r="F871" s="72"/>
      <c r="G871" s="72"/>
      <c r="H871" s="72"/>
      <c r="I871" s="79"/>
      <c r="J871" s="79"/>
      <c r="K871" s="79"/>
      <c r="L871" s="79"/>
      <c r="M871" s="72"/>
      <c r="N871" s="79"/>
      <c r="O871" s="72"/>
      <c r="P871" s="81"/>
      <c r="Q871" s="72"/>
      <c r="R871" s="72"/>
      <c r="S871" s="72"/>
      <c r="T871" s="72"/>
      <c r="U871" s="72"/>
      <c r="V871" s="72"/>
      <c r="W871" s="79"/>
      <c r="X871" s="79"/>
      <c r="Y871" s="78"/>
      <c r="Z871" s="79"/>
      <c r="AA871" s="72"/>
      <c r="AB871" s="78"/>
      <c r="AC871" s="78"/>
      <c r="AD871" s="72"/>
      <c r="AE871" s="78"/>
      <c r="AF871" s="72"/>
      <c r="AG871" s="72"/>
      <c r="AH871" s="79"/>
      <c r="AI871" s="72"/>
      <c r="AJ871" s="72"/>
      <c r="AK871" s="72"/>
      <c r="AL871" s="72"/>
      <c r="AM871" s="72"/>
      <c r="AN871" s="72"/>
    </row>
    <row r="872" spans="1:40" x14ac:dyDescent="0.15">
      <c r="A872" s="79"/>
      <c r="B872" s="72"/>
      <c r="C872" s="72"/>
      <c r="D872" s="72"/>
      <c r="E872" s="72"/>
      <c r="F872" s="72"/>
      <c r="G872" s="72"/>
      <c r="H872" s="72"/>
      <c r="I872" s="79"/>
      <c r="J872" s="79"/>
      <c r="K872" s="79"/>
      <c r="L872" s="79"/>
      <c r="M872" s="72"/>
      <c r="N872" s="79"/>
      <c r="O872" s="72"/>
      <c r="P872" s="81"/>
      <c r="Q872" s="72"/>
      <c r="R872" s="72"/>
      <c r="S872" s="72"/>
      <c r="T872" s="72"/>
      <c r="U872" s="72"/>
      <c r="V872" s="72"/>
      <c r="W872" s="79"/>
      <c r="X872" s="79"/>
      <c r="Y872" s="78"/>
      <c r="Z872" s="79"/>
      <c r="AA872" s="72"/>
      <c r="AB872" s="78"/>
      <c r="AC872" s="78"/>
      <c r="AD872" s="72"/>
      <c r="AE872" s="78"/>
      <c r="AF872" s="72"/>
      <c r="AG872" s="72"/>
      <c r="AH872" s="79"/>
      <c r="AI872" s="72"/>
      <c r="AJ872" s="72"/>
      <c r="AK872" s="72"/>
      <c r="AL872" s="72"/>
      <c r="AM872" s="72"/>
      <c r="AN872" s="72"/>
    </row>
    <row r="873" spans="1:40" x14ac:dyDescent="0.15">
      <c r="A873" s="79"/>
      <c r="B873" s="72"/>
      <c r="C873" s="72"/>
      <c r="D873" s="72"/>
      <c r="E873" s="72"/>
      <c r="F873" s="72"/>
      <c r="G873" s="72"/>
      <c r="H873" s="72"/>
      <c r="I873" s="79"/>
      <c r="J873" s="79"/>
      <c r="K873" s="79"/>
      <c r="L873" s="79"/>
      <c r="M873" s="72"/>
      <c r="N873" s="79"/>
      <c r="O873" s="72"/>
      <c r="P873" s="81"/>
      <c r="Q873" s="72"/>
      <c r="R873" s="72"/>
      <c r="S873" s="72"/>
      <c r="T873" s="72"/>
      <c r="U873" s="72"/>
      <c r="V873" s="72"/>
      <c r="W873" s="79"/>
      <c r="X873" s="79"/>
      <c r="Y873" s="78"/>
      <c r="Z873" s="79"/>
      <c r="AA873" s="72"/>
      <c r="AB873" s="78"/>
      <c r="AC873" s="78"/>
      <c r="AD873" s="72"/>
      <c r="AE873" s="78"/>
      <c r="AF873" s="72"/>
      <c r="AG873" s="72"/>
      <c r="AH873" s="79"/>
      <c r="AI873" s="72"/>
      <c r="AJ873" s="72"/>
      <c r="AK873" s="72"/>
      <c r="AL873" s="72"/>
      <c r="AM873" s="72"/>
      <c r="AN873" s="72"/>
    </row>
    <row r="874" spans="1:40" x14ac:dyDescent="0.15">
      <c r="A874" s="79"/>
      <c r="B874" s="72"/>
      <c r="C874" s="72"/>
      <c r="D874" s="72"/>
      <c r="E874" s="72"/>
      <c r="F874" s="72"/>
      <c r="G874" s="72"/>
      <c r="H874" s="72"/>
      <c r="I874" s="79"/>
      <c r="J874" s="79"/>
      <c r="K874" s="79"/>
      <c r="L874" s="79"/>
      <c r="M874" s="72"/>
      <c r="N874" s="79"/>
      <c r="O874" s="72"/>
      <c r="P874" s="81"/>
      <c r="Q874" s="72"/>
      <c r="R874" s="72"/>
      <c r="S874" s="72"/>
      <c r="T874" s="72"/>
      <c r="U874" s="72"/>
      <c r="V874" s="72"/>
      <c r="W874" s="79"/>
      <c r="X874" s="79"/>
      <c r="Y874" s="78"/>
      <c r="Z874" s="79"/>
      <c r="AA874" s="72"/>
      <c r="AB874" s="78"/>
      <c r="AC874" s="78"/>
      <c r="AD874" s="72"/>
      <c r="AE874" s="78"/>
      <c r="AF874" s="72"/>
      <c r="AG874" s="72"/>
      <c r="AH874" s="79"/>
      <c r="AI874" s="72"/>
      <c r="AJ874" s="72"/>
      <c r="AK874" s="72"/>
      <c r="AL874" s="72"/>
      <c r="AM874" s="72"/>
      <c r="AN874" s="72"/>
    </row>
    <row r="875" spans="1:40" x14ac:dyDescent="0.15">
      <c r="A875" s="79"/>
      <c r="B875" s="72"/>
      <c r="C875" s="72"/>
      <c r="D875" s="72"/>
      <c r="E875" s="72"/>
      <c r="F875" s="72"/>
      <c r="G875" s="72"/>
      <c r="H875" s="72"/>
      <c r="I875" s="79"/>
      <c r="J875" s="79"/>
      <c r="K875" s="79"/>
      <c r="L875" s="79"/>
      <c r="M875" s="72"/>
      <c r="N875" s="79"/>
      <c r="O875" s="72"/>
      <c r="P875" s="81"/>
      <c r="Q875" s="72"/>
      <c r="R875" s="72"/>
      <c r="S875" s="72"/>
      <c r="T875" s="72"/>
      <c r="U875" s="72"/>
      <c r="V875" s="72"/>
      <c r="W875" s="79"/>
      <c r="X875" s="79"/>
      <c r="Y875" s="78"/>
      <c r="Z875" s="79"/>
      <c r="AA875" s="72"/>
      <c r="AB875" s="78"/>
      <c r="AC875" s="78"/>
      <c r="AD875" s="72"/>
      <c r="AE875" s="78"/>
      <c r="AF875" s="72"/>
      <c r="AG875" s="72"/>
      <c r="AH875" s="79"/>
      <c r="AI875" s="72"/>
      <c r="AJ875" s="72"/>
      <c r="AK875" s="72"/>
      <c r="AL875" s="72"/>
      <c r="AM875" s="72"/>
      <c r="AN875" s="72"/>
    </row>
    <row r="876" spans="1:40" x14ac:dyDescent="0.15">
      <c r="A876" s="79"/>
      <c r="B876" s="72"/>
      <c r="C876" s="72"/>
      <c r="D876" s="72"/>
      <c r="E876" s="72"/>
      <c r="F876" s="72"/>
      <c r="G876" s="72"/>
      <c r="H876" s="72"/>
      <c r="I876" s="79"/>
      <c r="J876" s="79"/>
      <c r="K876" s="79"/>
      <c r="L876" s="79"/>
      <c r="M876" s="72"/>
      <c r="N876" s="79"/>
      <c r="O876" s="72"/>
      <c r="P876" s="81"/>
      <c r="Q876" s="72"/>
      <c r="R876" s="72"/>
      <c r="S876" s="72"/>
      <c r="T876" s="72"/>
      <c r="U876" s="72"/>
      <c r="V876" s="72"/>
      <c r="W876" s="79"/>
      <c r="X876" s="79"/>
      <c r="Y876" s="78"/>
      <c r="Z876" s="79"/>
      <c r="AA876" s="72"/>
      <c r="AB876" s="78"/>
      <c r="AC876" s="78"/>
      <c r="AD876" s="72"/>
      <c r="AE876" s="78"/>
      <c r="AF876" s="72"/>
      <c r="AG876" s="72"/>
      <c r="AH876" s="79"/>
      <c r="AI876" s="72"/>
      <c r="AJ876" s="72"/>
      <c r="AK876" s="72"/>
      <c r="AL876" s="72"/>
      <c r="AM876" s="72"/>
      <c r="AN876" s="72"/>
    </row>
    <row r="877" spans="1:40" x14ac:dyDescent="0.15">
      <c r="A877" s="79"/>
      <c r="B877" s="72"/>
      <c r="C877" s="72"/>
      <c r="D877" s="72"/>
      <c r="E877" s="72"/>
      <c r="F877" s="72"/>
      <c r="G877" s="72"/>
      <c r="H877" s="72"/>
      <c r="I877" s="79"/>
      <c r="J877" s="79"/>
      <c r="K877" s="79"/>
      <c r="L877" s="79"/>
      <c r="M877" s="72"/>
      <c r="N877" s="79"/>
      <c r="O877" s="72"/>
      <c r="P877" s="81"/>
      <c r="Q877" s="72"/>
      <c r="R877" s="72"/>
      <c r="S877" s="72"/>
      <c r="T877" s="72"/>
      <c r="U877" s="72"/>
      <c r="V877" s="79"/>
      <c r="W877" s="72"/>
      <c r="X877" s="78"/>
      <c r="Y877" s="78"/>
      <c r="Z877" s="78"/>
      <c r="AA877" s="72"/>
      <c r="AB877" s="78"/>
      <c r="AC877" s="78"/>
      <c r="AD877" s="72"/>
      <c r="AE877" s="78"/>
      <c r="AF877" s="72"/>
      <c r="AG877" s="72"/>
      <c r="AH877" s="78"/>
      <c r="AI877" s="72"/>
      <c r="AJ877" s="72"/>
      <c r="AK877" s="72"/>
      <c r="AL877" s="72"/>
      <c r="AM877" s="72"/>
      <c r="AN877" s="72"/>
    </row>
    <row r="878" spans="1:40" x14ac:dyDescent="0.15">
      <c r="A878" s="79"/>
      <c r="B878" s="72"/>
      <c r="C878" s="72"/>
      <c r="D878" s="72"/>
      <c r="E878" s="72"/>
      <c r="F878" s="72"/>
      <c r="G878" s="72"/>
      <c r="H878" s="72"/>
      <c r="I878" s="79"/>
      <c r="J878" s="79"/>
      <c r="K878" s="79"/>
      <c r="L878" s="79"/>
      <c r="M878" s="72"/>
      <c r="N878" s="79"/>
      <c r="O878" s="72"/>
      <c r="P878" s="81"/>
      <c r="Q878" s="72"/>
      <c r="R878" s="72"/>
      <c r="S878" s="72"/>
      <c r="T878" s="72"/>
      <c r="U878" s="72"/>
      <c r="V878" s="79"/>
      <c r="W878" s="72"/>
      <c r="X878" s="78"/>
      <c r="Y878" s="78"/>
      <c r="Z878" s="78"/>
      <c r="AA878" s="78"/>
      <c r="AB878" s="78"/>
      <c r="AC878" s="78"/>
      <c r="AD878" s="78"/>
      <c r="AE878" s="78"/>
      <c r="AF878" s="78"/>
      <c r="AG878" s="78"/>
      <c r="AH878" s="78"/>
      <c r="AI878" s="72"/>
      <c r="AJ878" s="72"/>
      <c r="AK878" s="72"/>
      <c r="AL878" s="72"/>
      <c r="AM878" s="72"/>
      <c r="AN878" s="72"/>
    </row>
    <row r="879" spans="1:40" x14ac:dyDescent="0.15">
      <c r="A879" s="79"/>
      <c r="B879" s="72"/>
      <c r="C879" s="72"/>
      <c r="D879" s="72"/>
      <c r="E879" s="72"/>
      <c r="F879" s="72"/>
      <c r="G879" s="72"/>
      <c r="H879" s="72"/>
      <c r="I879" s="79"/>
      <c r="J879" s="79"/>
      <c r="K879" s="79"/>
      <c r="L879" s="79"/>
      <c r="M879" s="72"/>
      <c r="N879" s="79"/>
      <c r="O879" s="72"/>
      <c r="P879" s="81"/>
      <c r="Q879" s="72"/>
      <c r="R879" s="72"/>
      <c r="S879" s="72"/>
      <c r="T879" s="72"/>
      <c r="U879" s="72"/>
      <c r="V879" s="79"/>
      <c r="W879" s="72"/>
      <c r="X879" s="78"/>
      <c r="Y879" s="78"/>
      <c r="Z879" s="78"/>
      <c r="AA879" s="78"/>
      <c r="AB879" s="78"/>
      <c r="AC879" s="78"/>
      <c r="AD879" s="78"/>
      <c r="AE879" s="78"/>
      <c r="AF879" s="78"/>
      <c r="AG879" s="78"/>
      <c r="AH879" s="78"/>
      <c r="AI879" s="72"/>
      <c r="AJ879" s="72"/>
      <c r="AK879" s="72"/>
      <c r="AL879" s="72"/>
      <c r="AM879" s="72"/>
      <c r="AN879" s="72"/>
    </row>
    <row r="880" spans="1:40" x14ac:dyDescent="0.15">
      <c r="A880" s="79"/>
      <c r="B880" s="72"/>
      <c r="C880" s="72"/>
      <c r="D880" s="72"/>
      <c r="E880" s="72"/>
      <c r="F880" s="72"/>
      <c r="G880" s="72"/>
      <c r="H880" s="72"/>
      <c r="I880" s="79"/>
      <c r="J880" s="79"/>
      <c r="K880" s="79"/>
      <c r="L880" s="72"/>
      <c r="M880" s="79"/>
      <c r="N880" s="79"/>
      <c r="O880" s="72"/>
      <c r="P880" s="81"/>
      <c r="Q880" s="72"/>
      <c r="R880" s="72"/>
      <c r="S880" s="72"/>
      <c r="T880" s="72"/>
      <c r="U880" s="72"/>
      <c r="V880" s="79"/>
      <c r="W880" s="72"/>
      <c r="X880" s="78"/>
      <c r="Y880" s="78"/>
      <c r="Z880" s="78"/>
      <c r="AA880" s="72"/>
      <c r="AB880" s="78"/>
      <c r="AC880" s="78"/>
      <c r="AD880" s="72"/>
      <c r="AE880" s="78"/>
      <c r="AF880" s="72"/>
      <c r="AG880" s="72"/>
      <c r="AH880" s="78"/>
      <c r="AI880" s="72"/>
      <c r="AJ880" s="72"/>
      <c r="AK880" s="72"/>
      <c r="AL880" s="72"/>
      <c r="AM880" s="72"/>
      <c r="AN880" s="79"/>
    </row>
    <row r="881" spans="1:40" x14ac:dyDescent="0.15">
      <c r="A881" s="79"/>
      <c r="B881" s="72"/>
      <c r="C881" s="72"/>
      <c r="D881" s="72"/>
      <c r="E881" s="72"/>
      <c r="F881" s="72"/>
      <c r="G881" s="72"/>
      <c r="H881" s="72"/>
      <c r="I881" s="79"/>
      <c r="J881" s="79"/>
      <c r="K881" s="79"/>
      <c r="L881" s="72"/>
      <c r="M881" s="79"/>
      <c r="N881" s="79"/>
      <c r="O881" s="72"/>
      <c r="P881" s="81"/>
      <c r="Q881" s="72"/>
      <c r="R881" s="72"/>
      <c r="S881" s="72"/>
      <c r="T881" s="72"/>
      <c r="U881" s="72"/>
      <c r="V881" s="79"/>
      <c r="W881" s="72"/>
      <c r="X881" s="78"/>
      <c r="Y881" s="78"/>
      <c r="Z881" s="78"/>
      <c r="AA881" s="72"/>
      <c r="AB881" s="78"/>
      <c r="AC881" s="78"/>
      <c r="AD881" s="72"/>
      <c r="AE881" s="78"/>
      <c r="AF881" s="72"/>
      <c r="AG881" s="72"/>
      <c r="AH881" s="78"/>
      <c r="AI881" s="72"/>
      <c r="AJ881" s="72"/>
      <c r="AK881" s="72"/>
      <c r="AL881" s="72"/>
      <c r="AM881" s="72"/>
      <c r="AN881" s="79"/>
    </row>
    <row r="882" spans="1:40" x14ac:dyDescent="0.15">
      <c r="A882" s="79"/>
      <c r="B882" s="72"/>
      <c r="C882" s="72"/>
      <c r="D882" s="72"/>
      <c r="E882" s="72"/>
      <c r="F882" s="72"/>
      <c r="G882" s="72"/>
      <c r="H882" s="72"/>
      <c r="I882" s="79"/>
      <c r="J882" s="79"/>
      <c r="K882" s="79"/>
      <c r="L882" s="72"/>
      <c r="M882" s="79"/>
      <c r="N882" s="79"/>
      <c r="O882" s="72"/>
      <c r="P882" s="81"/>
      <c r="Q882" s="72"/>
      <c r="R882" s="72"/>
      <c r="S882" s="72"/>
      <c r="T882" s="72"/>
      <c r="U882" s="72"/>
      <c r="V882" s="79"/>
      <c r="W882" s="72"/>
      <c r="X882" s="78"/>
      <c r="Y882" s="78"/>
      <c r="Z882" s="78"/>
      <c r="AA882" s="72"/>
      <c r="AB882" s="78"/>
      <c r="AC882" s="78"/>
      <c r="AD882" s="72"/>
      <c r="AE882" s="78"/>
      <c r="AF882" s="72"/>
      <c r="AG882" s="72"/>
      <c r="AH882" s="78"/>
      <c r="AI882" s="72"/>
      <c r="AJ882" s="72"/>
      <c r="AK882" s="72"/>
      <c r="AL882" s="72"/>
      <c r="AM882" s="72"/>
      <c r="AN882" s="79"/>
    </row>
    <row r="883" spans="1:40" x14ac:dyDescent="0.15">
      <c r="A883" s="79"/>
      <c r="B883" s="72"/>
      <c r="C883" s="72"/>
      <c r="D883" s="72"/>
      <c r="E883" s="72"/>
      <c r="F883" s="72"/>
      <c r="G883" s="72"/>
      <c r="H883" s="72"/>
      <c r="I883" s="79"/>
      <c r="J883" s="79"/>
      <c r="K883" s="79"/>
      <c r="L883" s="72"/>
      <c r="M883" s="79"/>
      <c r="N883" s="79"/>
      <c r="O883" s="72"/>
      <c r="P883" s="81"/>
      <c r="Q883" s="72"/>
      <c r="R883" s="72"/>
      <c r="S883" s="72"/>
      <c r="T883" s="72"/>
      <c r="U883" s="72"/>
      <c r="V883" s="79"/>
      <c r="W883" s="72"/>
      <c r="X883" s="78"/>
      <c r="Y883" s="78"/>
      <c r="Z883" s="78"/>
      <c r="AA883" s="72"/>
      <c r="AB883" s="78"/>
      <c r="AC883" s="78"/>
      <c r="AD883" s="72"/>
      <c r="AE883" s="78"/>
      <c r="AF883" s="72"/>
      <c r="AG883" s="72"/>
      <c r="AH883" s="78"/>
      <c r="AI883" s="72"/>
      <c r="AJ883" s="72"/>
      <c r="AK883" s="72"/>
      <c r="AL883" s="72"/>
      <c r="AM883" s="72"/>
      <c r="AN883" s="79"/>
    </row>
    <row r="884" spans="1:40" x14ac:dyDescent="0.15">
      <c r="A884" s="79"/>
      <c r="B884" s="72"/>
      <c r="C884" s="72"/>
      <c r="D884" s="72"/>
      <c r="E884" s="72"/>
      <c r="F884" s="72"/>
      <c r="G884" s="72"/>
      <c r="H884" s="72"/>
      <c r="I884" s="79"/>
      <c r="J884" s="79"/>
      <c r="K884" s="79"/>
      <c r="L884" s="72"/>
      <c r="M884" s="79"/>
      <c r="N884" s="79"/>
      <c r="O884" s="72"/>
      <c r="P884" s="81"/>
      <c r="Q884" s="72"/>
      <c r="R884" s="72"/>
      <c r="S884" s="72"/>
      <c r="T884" s="72"/>
      <c r="U884" s="72"/>
      <c r="V884" s="79"/>
      <c r="W884" s="72"/>
      <c r="X884" s="78"/>
      <c r="Y884" s="78"/>
      <c r="Z884" s="78"/>
      <c r="AA884" s="72"/>
      <c r="AB884" s="78"/>
      <c r="AC884" s="78"/>
      <c r="AD884" s="72"/>
      <c r="AE884" s="78"/>
      <c r="AF884" s="72"/>
      <c r="AG884" s="72"/>
      <c r="AH884" s="78"/>
      <c r="AI884" s="72"/>
      <c r="AJ884" s="72"/>
      <c r="AK884" s="72"/>
      <c r="AL884" s="72"/>
      <c r="AM884" s="72"/>
      <c r="AN884" s="79"/>
    </row>
    <row r="885" spans="1:40" x14ac:dyDescent="0.15">
      <c r="A885" s="79"/>
      <c r="B885" s="72"/>
      <c r="C885" s="72"/>
      <c r="D885" s="72"/>
      <c r="E885" s="72"/>
      <c r="F885" s="72"/>
      <c r="G885" s="72"/>
      <c r="H885" s="72"/>
      <c r="I885" s="79"/>
      <c r="J885" s="79"/>
      <c r="K885" s="79"/>
      <c r="L885" s="72"/>
      <c r="M885" s="79"/>
      <c r="N885" s="79"/>
      <c r="O885" s="72"/>
      <c r="P885" s="81"/>
      <c r="Q885" s="72"/>
      <c r="R885" s="72"/>
      <c r="S885" s="72"/>
      <c r="T885" s="72"/>
      <c r="U885" s="72"/>
      <c r="V885" s="72"/>
      <c r="W885" s="72"/>
      <c r="X885" s="78"/>
      <c r="Y885" s="78"/>
      <c r="Z885" s="78"/>
      <c r="AA885" s="72"/>
      <c r="AB885" s="78"/>
      <c r="AC885" s="78"/>
      <c r="AD885" s="72"/>
      <c r="AE885" s="78"/>
      <c r="AF885" s="72"/>
      <c r="AG885" s="72"/>
      <c r="AH885" s="78"/>
      <c r="AI885" s="72"/>
      <c r="AJ885" s="72"/>
      <c r="AK885" s="72"/>
      <c r="AL885" s="72"/>
      <c r="AM885" s="72"/>
      <c r="AN885" s="79"/>
    </row>
    <row r="886" spans="1:40" x14ac:dyDescent="0.15">
      <c r="A886" s="79"/>
      <c r="B886" s="72"/>
      <c r="C886" s="72"/>
      <c r="D886" s="72"/>
      <c r="E886" s="72"/>
      <c r="F886" s="72"/>
      <c r="G886" s="72"/>
      <c r="H886" s="72"/>
      <c r="I886" s="79"/>
      <c r="J886" s="79"/>
      <c r="K886" s="79"/>
      <c r="L886" s="72"/>
      <c r="M886" s="79"/>
      <c r="N886" s="79"/>
      <c r="O886" s="72"/>
      <c r="P886" s="81"/>
      <c r="Q886" s="72"/>
      <c r="R886" s="72"/>
      <c r="S886" s="72"/>
      <c r="T886" s="72"/>
      <c r="U886" s="72"/>
      <c r="V886" s="72"/>
      <c r="W886" s="72"/>
      <c r="X886" s="78"/>
      <c r="Y886" s="78"/>
      <c r="Z886" s="78"/>
      <c r="AA886" s="72"/>
      <c r="AB886" s="78"/>
      <c r="AC886" s="78"/>
      <c r="AD886" s="72"/>
      <c r="AE886" s="78"/>
      <c r="AF886" s="72"/>
      <c r="AG886" s="72"/>
      <c r="AH886" s="78"/>
      <c r="AI886" s="72"/>
      <c r="AJ886" s="72"/>
      <c r="AK886" s="72"/>
      <c r="AL886" s="72"/>
      <c r="AM886" s="72"/>
      <c r="AN886" s="79"/>
    </row>
    <row r="887" spans="1:40" x14ac:dyDescent="0.15">
      <c r="A887" s="79"/>
      <c r="B887" s="72"/>
      <c r="C887" s="72"/>
      <c r="D887" s="72"/>
      <c r="E887" s="72"/>
      <c r="F887" s="72"/>
      <c r="G887" s="72"/>
      <c r="H887" s="72"/>
      <c r="I887" s="79"/>
      <c r="J887" s="79"/>
      <c r="K887" s="79"/>
      <c r="L887" s="72"/>
      <c r="M887" s="79"/>
      <c r="N887" s="79"/>
      <c r="O887" s="72"/>
      <c r="P887" s="81"/>
      <c r="Q887" s="72"/>
      <c r="R887" s="72"/>
      <c r="S887" s="72"/>
      <c r="T887" s="72"/>
      <c r="U887" s="72"/>
      <c r="V887" s="72"/>
      <c r="W887" s="72"/>
      <c r="X887" s="78"/>
      <c r="Y887" s="78"/>
      <c r="Z887" s="78"/>
      <c r="AA887" s="72"/>
      <c r="AB887" s="78"/>
      <c r="AC887" s="78"/>
      <c r="AD887" s="72"/>
      <c r="AE887" s="78"/>
      <c r="AF887" s="72"/>
      <c r="AG887" s="72"/>
      <c r="AH887" s="78"/>
      <c r="AI887" s="72"/>
      <c r="AJ887" s="72"/>
      <c r="AK887" s="72"/>
      <c r="AL887" s="72"/>
      <c r="AM887" s="72"/>
      <c r="AN887" s="79"/>
    </row>
    <row r="888" spans="1:40" x14ac:dyDescent="0.15">
      <c r="A888" s="79"/>
      <c r="B888" s="72"/>
      <c r="C888" s="72"/>
      <c r="D888" s="72"/>
      <c r="E888" s="72"/>
      <c r="F888" s="72"/>
      <c r="G888" s="72"/>
      <c r="H888" s="72"/>
      <c r="I888" s="79"/>
      <c r="J888" s="79"/>
      <c r="K888" s="79"/>
      <c r="L888" s="72"/>
      <c r="M888" s="79"/>
      <c r="N888" s="79"/>
      <c r="O888" s="72"/>
      <c r="P888" s="81"/>
      <c r="Q888" s="72"/>
      <c r="R888" s="72"/>
      <c r="S888" s="72"/>
      <c r="T888" s="72"/>
      <c r="U888" s="72"/>
      <c r="V888" s="72"/>
      <c r="W888" s="72"/>
      <c r="X888" s="78"/>
      <c r="Y888" s="78"/>
      <c r="Z888" s="78"/>
      <c r="AA888" s="72"/>
      <c r="AB888" s="78"/>
      <c r="AC888" s="78"/>
      <c r="AD888" s="72"/>
      <c r="AE888" s="78"/>
      <c r="AF888" s="72"/>
      <c r="AG888" s="72"/>
      <c r="AH888" s="78"/>
      <c r="AI888" s="72"/>
      <c r="AJ888" s="72"/>
      <c r="AK888" s="72"/>
      <c r="AL888" s="72"/>
      <c r="AM888" s="72"/>
      <c r="AN888" s="79"/>
    </row>
    <row r="889" spans="1:40" x14ac:dyDescent="0.15">
      <c r="A889" s="79"/>
      <c r="B889" s="72"/>
      <c r="C889" s="72"/>
      <c r="D889" s="72"/>
      <c r="E889" s="72"/>
      <c r="F889" s="72"/>
      <c r="G889" s="72"/>
      <c r="H889" s="72"/>
      <c r="I889" s="79"/>
      <c r="J889" s="79"/>
      <c r="K889" s="79"/>
      <c r="L889" s="72"/>
      <c r="M889" s="79"/>
      <c r="N889" s="79"/>
      <c r="O889" s="72"/>
      <c r="P889" s="81"/>
      <c r="Q889" s="72"/>
      <c r="R889" s="72"/>
      <c r="S889" s="72"/>
      <c r="T889" s="72"/>
      <c r="U889" s="72"/>
      <c r="V889" s="72"/>
      <c r="W889" s="72"/>
      <c r="X889" s="78"/>
      <c r="Y889" s="78"/>
      <c r="Z889" s="78"/>
      <c r="AA889" s="72"/>
      <c r="AB889" s="78"/>
      <c r="AC889" s="78"/>
      <c r="AD889" s="72"/>
      <c r="AE889" s="78"/>
      <c r="AF889" s="72"/>
      <c r="AG889" s="72"/>
      <c r="AH889" s="78"/>
      <c r="AI889" s="72"/>
      <c r="AJ889" s="72"/>
      <c r="AK889" s="72"/>
      <c r="AL889" s="72"/>
      <c r="AM889" s="72"/>
      <c r="AN889" s="79"/>
    </row>
    <row r="890" spans="1:40" x14ac:dyDescent="0.15">
      <c r="A890" s="79"/>
      <c r="B890" s="72"/>
      <c r="C890" s="72"/>
      <c r="D890" s="72"/>
      <c r="E890" s="72"/>
      <c r="F890" s="72"/>
      <c r="G890" s="72"/>
      <c r="H890" s="72"/>
      <c r="I890" s="79"/>
      <c r="J890" s="79"/>
      <c r="K890" s="79"/>
      <c r="L890" s="72"/>
      <c r="M890" s="79"/>
      <c r="N890" s="79"/>
      <c r="O890" s="72"/>
      <c r="P890" s="81"/>
      <c r="Q890" s="72"/>
      <c r="R890" s="72"/>
      <c r="S890" s="72"/>
      <c r="T890" s="72"/>
      <c r="U890" s="72"/>
      <c r="V890" s="72"/>
      <c r="W890" s="72"/>
      <c r="X890" s="78"/>
      <c r="Y890" s="78"/>
      <c r="Z890" s="78"/>
      <c r="AA890" s="72"/>
      <c r="AB890" s="78"/>
      <c r="AC890" s="78"/>
      <c r="AD890" s="72"/>
      <c r="AE890" s="78"/>
      <c r="AF890" s="72"/>
      <c r="AG890" s="72"/>
      <c r="AH890" s="78"/>
      <c r="AI890" s="72"/>
      <c r="AJ890" s="72"/>
      <c r="AK890" s="72"/>
      <c r="AL890" s="72"/>
      <c r="AM890" s="72"/>
      <c r="AN890" s="79"/>
    </row>
    <row r="891" spans="1:40" x14ac:dyDescent="0.15">
      <c r="A891" s="79"/>
      <c r="B891" s="72"/>
      <c r="C891" s="72"/>
      <c r="D891" s="72"/>
      <c r="E891" s="72"/>
      <c r="F891" s="72"/>
      <c r="G891" s="72"/>
      <c r="H891" s="72"/>
      <c r="I891" s="79"/>
      <c r="J891" s="79"/>
      <c r="K891" s="79"/>
      <c r="L891" s="72"/>
      <c r="M891" s="79"/>
      <c r="N891" s="79"/>
      <c r="O891" s="72"/>
      <c r="P891" s="81"/>
      <c r="Q891" s="72"/>
      <c r="R891" s="72"/>
      <c r="S891" s="72"/>
      <c r="T891" s="72"/>
      <c r="U891" s="72"/>
      <c r="V891" s="72"/>
      <c r="W891" s="72"/>
      <c r="X891" s="78"/>
      <c r="Y891" s="78"/>
      <c r="Z891" s="78"/>
      <c r="AA891" s="72"/>
      <c r="AB891" s="78"/>
      <c r="AC891" s="78"/>
      <c r="AD891" s="72"/>
      <c r="AE891" s="78"/>
      <c r="AF891" s="72"/>
      <c r="AG891" s="72"/>
      <c r="AH891" s="78"/>
      <c r="AI891" s="72"/>
      <c r="AJ891" s="72"/>
      <c r="AK891" s="72"/>
      <c r="AL891" s="72"/>
      <c r="AM891" s="72"/>
      <c r="AN891" s="79"/>
    </row>
    <row r="892" spans="1:40" x14ac:dyDescent="0.15">
      <c r="A892" s="79"/>
      <c r="B892" s="72"/>
      <c r="C892" s="72"/>
      <c r="D892" s="72"/>
      <c r="E892" s="72"/>
      <c r="F892" s="72"/>
      <c r="G892" s="72"/>
      <c r="H892" s="72"/>
      <c r="I892" s="79"/>
      <c r="J892" s="79"/>
      <c r="K892" s="79"/>
      <c r="L892" s="79"/>
      <c r="M892" s="72"/>
      <c r="N892" s="79"/>
      <c r="O892" s="72"/>
      <c r="P892" s="81"/>
      <c r="Q892" s="72"/>
      <c r="R892" s="72"/>
      <c r="S892" s="72"/>
      <c r="T892" s="72"/>
      <c r="U892" s="72"/>
      <c r="V892" s="79"/>
      <c r="W892" s="72"/>
      <c r="X892" s="78"/>
      <c r="Y892" s="78"/>
      <c r="Z892" s="78"/>
      <c r="AA892" s="78"/>
      <c r="AB892" s="78"/>
      <c r="AC892" s="78"/>
      <c r="AD892" s="80"/>
      <c r="AE892" s="78"/>
      <c r="AF892" s="80"/>
      <c r="AG892" s="80"/>
      <c r="AH892" s="78"/>
      <c r="AI892" s="72"/>
      <c r="AJ892" s="72"/>
      <c r="AK892" s="72"/>
      <c r="AL892" s="72"/>
      <c r="AM892" s="72"/>
      <c r="AN892" s="72"/>
    </row>
    <row r="893" spans="1:40" x14ac:dyDescent="0.15">
      <c r="A893" s="79"/>
      <c r="B893" s="72"/>
      <c r="C893" s="72"/>
      <c r="D893" s="72"/>
      <c r="E893" s="72"/>
      <c r="F893" s="72"/>
      <c r="G893" s="72"/>
      <c r="H893" s="72"/>
      <c r="I893" s="79"/>
      <c r="J893" s="79"/>
      <c r="K893" s="79"/>
      <c r="L893" s="79"/>
      <c r="M893" s="72"/>
      <c r="N893" s="79"/>
      <c r="O893" s="72"/>
      <c r="P893" s="81"/>
      <c r="Q893" s="72"/>
      <c r="R893" s="72"/>
      <c r="S893" s="72"/>
      <c r="T893" s="72"/>
      <c r="U893" s="72"/>
      <c r="V893" s="79"/>
      <c r="W893" s="72"/>
      <c r="X893" s="78"/>
      <c r="Y893" s="78"/>
      <c r="Z893" s="78"/>
      <c r="AA893" s="78"/>
      <c r="AB893" s="78"/>
      <c r="AC893" s="78"/>
      <c r="AD893" s="80"/>
      <c r="AE893" s="78"/>
      <c r="AF893" s="80"/>
      <c r="AG893" s="80"/>
      <c r="AH893" s="78"/>
      <c r="AI893" s="72"/>
      <c r="AJ893" s="72"/>
      <c r="AK893" s="72"/>
      <c r="AL893" s="72"/>
      <c r="AM893" s="72"/>
      <c r="AN893" s="72"/>
    </row>
    <row r="894" spans="1:40" x14ac:dyDescent="0.15">
      <c r="A894" s="79"/>
      <c r="B894" s="72"/>
      <c r="C894" s="72"/>
      <c r="D894" s="72"/>
      <c r="E894" s="72"/>
      <c r="F894" s="72"/>
      <c r="G894" s="72"/>
      <c r="H894" s="72"/>
      <c r="I894" s="79"/>
      <c r="J894" s="79"/>
      <c r="K894" s="79"/>
      <c r="L894" s="79"/>
      <c r="M894" s="72"/>
      <c r="N894" s="79"/>
      <c r="O894" s="72"/>
      <c r="P894" s="81"/>
      <c r="Q894" s="72"/>
      <c r="R894" s="72"/>
      <c r="S894" s="72"/>
      <c r="T894" s="72"/>
      <c r="U894" s="72"/>
      <c r="V894" s="79"/>
      <c r="W894" s="72"/>
      <c r="X894" s="78"/>
      <c r="Y894" s="78"/>
      <c r="Z894" s="78"/>
      <c r="AA894" s="78"/>
      <c r="AB894" s="78"/>
      <c r="AC894" s="78"/>
      <c r="AD894" s="80"/>
      <c r="AE894" s="78"/>
      <c r="AF894" s="80"/>
      <c r="AG894" s="80"/>
      <c r="AH894" s="78"/>
      <c r="AI894" s="72"/>
      <c r="AJ894" s="72"/>
      <c r="AK894" s="72"/>
      <c r="AL894" s="72"/>
      <c r="AM894" s="72"/>
      <c r="AN894" s="72"/>
    </row>
    <row r="895" spans="1:40" x14ac:dyDescent="0.15">
      <c r="A895" s="79"/>
      <c r="C895" s="72"/>
      <c r="D895" s="72"/>
      <c r="E895" s="72"/>
      <c r="F895" s="72"/>
      <c r="G895" s="72"/>
      <c r="H895" s="72"/>
      <c r="I895" s="79"/>
      <c r="J895" s="79"/>
      <c r="K895" s="79"/>
      <c r="L895" s="72"/>
      <c r="M895" s="79"/>
      <c r="N895" s="79"/>
      <c r="O895" s="72"/>
      <c r="P895" s="81"/>
      <c r="Q895" s="72"/>
      <c r="R895" s="72"/>
      <c r="S895" s="72"/>
      <c r="T895" s="72"/>
      <c r="U895" s="72"/>
      <c r="V895" s="72"/>
      <c r="W895" s="72"/>
      <c r="X895" s="72"/>
      <c r="Y895" s="78"/>
      <c r="Z895" s="78"/>
      <c r="AA895" s="72"/>
      <c r="AB895" s="78"/>
      <c r="AC895" s="78"/>
      <c r="AD895" s="72"/>
      <c r="AE895" s="78"/>
      <c r="AF895" s="72"/>
      <c r="AG895" s="72"/>
      <c r="AH895" s="72"/>
      <c r="AI895" s="72"/>
      <c r="AJ895" s="72"/>
      <c r="AK895" s="72"/>
      <c r="AL895" s="72"/>
      <c r="AM895" s="72"/>
      <c r="AN895" s="79"/>
    </row>
    <row r="896" spans="1:40" x14ac:dyDescent="0.15">
      <c r="A896" s="79"/>
      <c r="C896" s="72"/>
      <c r="D896" s="72"/>
      <c r="E896" s="72"/>
      <c r="F896" s="72"/>
      <c r="G896" s="72"/>
      <c r="H896" s="72"/>
      <c r="I896" s="79"/>
      <c r="J896" s="79"/>
      <c r="K896" s="79"/>
      <c r="L896" s="72"/>
      <c r="M896" s="79"/>
      <c r="N896" s="79"/>
      <c r="O896" s="72"/>
      <c r="P896" s="81"/>
      <c r="Q896" s="72"/>
      <c r="R896" s="72"/>
      <c r="S896" s="72"/>
      <c r="T896" s="72"/>
      <c r="U896" s="72"/>
      <c r="V896" s="72"/>
      <c r="W896" s="72"/>
      <c r="X896" s="72"/>
      <c r="Y896" s="78"/>
      <c r="Z896" s="78"/>
      <c r="AA896" s="72"/>
      <c r="AB896" s="78"/>
      <c r="AC896" s="78"/>
      <c r="AD896" s="72"/>
      <c r="AE896" s="78"/>
      <c r="AF896" s="72"/>
      <c r="AG896" s="72"/>
      <c r="AH896" s="72"/>
      <c r="AI896" s="72"/>
      <c r="AJ896" s="72"/>
      <c r="AK896" s="72"/>
      <c r="AL896" s="72"/>
      <c r="AM896" s="72"/>
      <c r="AN896" s="79"/>
    </row>
    <row r="897" spans="1:40" x14ac:dyDescent="0.15">
      <c r="A897" s="79"/>
      <c r="C897" s="72"/>
      <c r="D897" s="72"/>
      <c r="E897" s="72"/>
      <c r="F897" s="72"/>
      <c r="G897" s="72"/>
      <c r="H897" s="72"/>
      <c r="I897" s="79"/>
      <c r="J897" s="79"/>
      <c r="K897" s="79"/>
      <c r="L897" s="72"/>
      <c r="M897" s="79"/>
      <c r="N897" s="79"/>
      <c r="O897" s="72"/>
      <c r="P897" s="81"/>
      <c r="Q897" s="72"/>
      <c r="R897" s="72"/>
      <c r="S897" s="72"/>
      <c r="T897" s="72"/>
      <c r="U897" s="72"/>
      <c r="V897" s="72"/>
      <c r="W897" s="72"/>
      <c r="X897" s="72"/>
      <c r="Y897" s="78"/>
      <c r="Z897" s="78"/>
      <c r="AA897" s="72"/>
      <c r="AB897" s="78"/>
      <c r="AC897" s="78"/>
      <c r="AD897" s="72"/>
      <c r="AE897" s="78"/>
      <c r="AF897" s="72"/>
      <c r="AG897" s="72"/>
      <c r="AH897" s="72"/>
      <c r="AI897" s="72"/>
      <c r="AJ897" s="72"/>
      <c r="AK897" s="72"/>
      <c r="AL897" s="72"/>
      <c r="AM897" s="72"/>
      <c r="AN897" s="79"/>
    </row>
    <row r="898" spans="1:40" x14ac:dyDescent="0.15">
      <c r="A898" s="79"/>
      <c r="C898" s="72"/>
      <c r="D898" s="72"/>
      <c r="E898" s="72"/>
      <c r="F898" s="72"/>
      <c r="G898" s="72"/>
      <c r="H898" s="72"/>
      <c r="I898" s="79"/>
      <c r="J898" s="79"/>
      <c r="K898" s="79"/>
      <c r="L898" s="72"/>
      <c r="M898" s="79"/>
      <c r="N898" s="79"/>
      <c r="O898" s="72"/>
      <c r="P898" s="81"/>
      <c r="Q898" s="72"/>
      <c r="R898" s="72"/>
      <c r="S898" s="72"/>
      <c r="T898" s="72"/>
      <c r="U898" s="72"/>
      <c r="V898" s="79"/>
      <c r="W898" s="72"/>
      <c r="X898" s="72"/>
      <c r="Y898" s="78"/>
      <c r="Z898" s="78"/>
      <c r="AA898" s="72"/>
      <c r="AB898" s="78"/>
      <c r="AC898" s="78"/>
      <c r="AD898" s="72"/>
      <c r="AE898" s="78"/>
      <c r="AF898" s="72"/>
      <c r="AG898" s="72"/>
      <c r="AH898" s="72"/>
      <c r="AI898" s="72"/>
      <c r="AJ898" s="72"/>
      <c r="AK898" s="72"/>
      <c r="AL898" s="72"/>
      <c r="AM898" s="72"/>
      <c r="AN898" s="79"/>
    </row>
    <row r="899" spans="1:40" x14ac:dyDescent="0.15">
      <c r="A899" s="79"/>
      <c r="C899" s="72"/>
      <c r="D899" s="72"/>
      <c r="E899" s="72"/>
      <c r="F899" s="72"/>
      <c r="G899" s="72"/>
      <c r="H899" s="72"/>
      <c r="I899" s="79"/>
      <c r="J899" s="79"/>
      <c r="K899" s="79"/>
      <c r="L899" s="72"/>
      <c r="M899" s="79"/>
      <c r="N899" s="79"/>
      <c r="O899" s="72"/>
      <c r="P899" s="81"/>
      <c r="Q899" s="72"/>
      <c r="R899" s="72"/>
      <c r="S899" s="72"/>
      <c r="T899" s="72"/>
      <c r="U899" s="72"/>
      <c r="V899" s="79"/>
      <c r="W899" s="72"/>
      <c r="X899" s="72"/>
      <c r="Y899" s="78"/>
      <c r="Z899" s="78"/>
      <c r="AA899" s="72"/>
      <c r="AB899" s="78"/>
      <c r="AC899" s="78"/>
      <c r="AD899" s="72"/>
      <c r="AE899" s="78"/>
      <c r="AF899" s="72"/>
      <c r="AG899" s="72"/>
      <c r="AH899" s="72"/>
      <c r="AI899" s="72"/>
      <c r="AJ899" s="72"/>
      <c r="AK899" s="72"/>
      <c r="AL899" s="72"/>
      <c r="AM899" s="72"/>
      <c r="AN899" s="79"/>
    </row>
    <row r="900" spans="1:40" x14ac:dyDescent="0.15">
      <c r="A900" s="79"/>
      <c r="B900" s="72"/>
      <c r="C900" s="72"/>
      <c r="D900" s="72"/>
      <c r="E900" s="72"/>
      <c r="F900" s="72"/>
      <c r="G900" s="72"/>
      <c r="H900" s="72"/>
      <c r="I900" s="79"/>
      <c r="J900" s="79"/>
      <c r="K900" s="79"/>
      <c r="L900" s="79"/>
      <c r="M900" s="72"/>
      <c r="N900" s="79"/>
      <c r="O900" s="72"/>
      <c r="P900" s="81"/>
      <c r="Q900" s="72"/>
      <c r="R900" s="72"/>
      <c r="S900" s="72"/>
      <c r="T900" s="72"/>
      <c r="U900" s="72"/>
      <c r="V900" s="79"/>
      <c r="W900" s="72"/>
      <c r="X900" s="78"/>
      <c r="Y900" s="72"/>
      <c r="Z900" s="78"/>
      <c r="AA900" s="72"/>
      <c r="AB900" s="72"/>
      <c r="AC900" s="72"/>
      <c r="AD900" s="72"/>
      <c r="AE900" s="72"/>
      <c r="AF900" s="72"/>
      <c r="AG900" s="72"/>
      <c r="AH900" s="78"/>
      <c r="AI900" s="72"/>
      <c r="AJ900" s="72"/>
      <c r="AK900" s="72"/>
      <c r="AL900" s="72"/>
      <c r="AM900" s="72"/>
      <c r="AN900" s="72"/>
    </row>
    <row r="901" spans="1:40" x14ac:dyDescent="0.15">
      <c r="A901" s="79"/>
      <c r="B901" s="72"/>
      <c r="C901" s="72"/>
      <c r="D901" s="72"/>
      <c r="E901" s="72"/>
      <c r="F901" s="72"/>
      <c r="G901" s="72"/>
      <c r="H901" s="72"/>
      <c r="I901" s="79"/>
      <c r="J901" s="79"/>
      <c r="K901" s="79"/>
      <c r="L901" s="79"/>
      <c r="M901" s="72"/>
      <c r="N901" s="79"/>
      <c r="O901" s="72"/>
      <c r="P901" s="81"/>
      <c r="Q901" s="72"/>
      <c r="R901" s="72"/>
      <c r="S901" s="72"/>
      <c r="T901" s="72"/>
      <c r="U901" s="72"/>
      <c r="V901" s="79"/>
      <c r="W901" s="72"/>
      <c r="X901" s="78"/>
      <c r="Y901" s="72"/>
      <c r="Z901" s="78"/>
      <c r="AA901" s="72"/>
      <c r="AB901" s="72"/>
      <c r="AC901" s="72"/>
      <c r="AD901" s="72"/>
      <c r="AE901" s="72"/>
      <c r="AF901" s="72"/>
      <c r="AG901" s="72"/>
      <c r="AH901" s="78"/>
      <c r="AI901" s="72"/>
      <c r="AJ901" s="72"/>
      <c r="AK901" s="72"/>
      <c r="AL901" s="72"/>
      <c r="AM901" s="72"/>
      <c r="AN901" s="72"/>
    </row>
    <row r="902" spans="1:40" x14ac:dyDescent="0.15">
      <c r="A902" s="79"/>
      <c r="B902" s="72"/>
      <c r="C902" s="72"/>
      <c r="D902" s="72"/>
      <c r="E902" s="72"/>
      <c r="F902" s="72"/>
      <c r="G902" s="72"/>
      <c r="H902" s="72"/>
      <c r="I902" s="79"/>
      <c r="J902" s="79"/>
      <c r="K902" s="79"/>
      <c r="L902" s="79"/>
      <c r="M902" s="72"/>
      <c r="N902" s="79"/>
      <c r="O902" s="72"/>
      <c r="P902" s="81"/>
      <c r="Q902" s="72"/>
      <c r="R902" s="72"/>
      <c r="S902" s="72"/>
      <c r="T902" s="72"/>
      <c r="U902" s="72"/>
      <c r="V902" s="72"/>
      <c r="W902" s="79"/>
      <c r="X902" s="79"/>
      <c r="Y902" s="78"/>
      <c r="Z902" s="79"/>
      <c r="AA902" s="72"/>
      <c r="AB902" s="78"/>
      <c r="AC902" s="78"/>
      <c r="AD902" s="72"/>
      <c r="AE902" s="78"/>
      <c r="AF902" s="72"/>
      <c r="AG902" s="72"/>
      <c r="AH902" s="79"/>
      <c r="AI902" s="72"/>
      <c r="AJ902" s="72"/>
      <c r="AK902" s="72"/>
      <c r="AL902" s="72"/>
      <c r="AM902" s="72"/>
      <c r="AN902" s="72"/>
    </row>
    <row r="903" spans="1:40" x14ac:dyDescent="0.15">
      <c r="A903" s="79"/>
      <c r="B903" s="72"/>
      <c r="C903" s="72"/>
      <c r="D903" s="72"/>
      <c r="E903" s="72"/>
      <c r="F903" s="72"/>
      <c r="G903" s="72"/>
      <c r="H903" s="72"/>
      <c r="I903" s="79"/>
      <c r="J903" s="79"/>
      <c r="K903" s="79"/>
      <c r="L903" s="79"/>
      <c r="M903" s="72"/>
      <c r="N903" s="79"/>
      <c r="O903" s="72"/>
      <c r="P903" s="81"/>
      <c r="Q903" s="72"/>
      <c r="R903" s="72"/>
      <c r="S903" s="72"/>
      <c r="T903" s="72"/>
      <c r="U903" s="72"/>
      <c r="V903" s="72"/>
      <c r="W903" s="79"/>
      <c r="X903" s="79"/>
      <c r="Y903" s="78"/>
      <c r="Z903" s="79"/>
      <c r="AA903" s="72"/>
      <c r="AB903" s="78"/>
      <c r="AC903" s="78"/>
      <c r="AD903" s="72"/>
      <c r="AE903" s="78"/>
      <c r="AF903" s="72"/>
      <c r="AG903" s="72"/>
      <c r="AH903" s="79"/>
      <c r="AI903" s="72"/>
      <c r="AJ903" s="72"/>
      <c r="AK903" s="72"/>
      <c r="AL903" s="72"/>
      <c r="AM903" s="72"/>
      <c r="AN903" s="72"/>
    </row>
    <row r="904" spans="1:40" x14ac:dyDescent="0.15">
      <c r="A904" s="79"/>
      <c r="B904" s="72"/>
      <c r="C904" s="72"/>
      <c r="D904" s="72"/>
      <c r="E904" s="72"/>
      <c r="F904" s="72"/>
      <c r="G904" s="72"/>
      <c r="H904" s="72"/>
      <c r="I904" s="79"/>
      <c r="J904" s="79"/>
      <c r="K904" s="79"/>
      <c r="L904" s="79"/>
      <c r="M904" s="72"/>
      <c r="N904" s="79"/>
      <c r="O904" s="72"/>
      <c r="P904" s="81"/>
      <c r="Q904" s="72"/>
      <c r="R904" s="72"/>
      <c r="S904" s="72"/>
      <c r="T904" s="72"/>
      <c r="U904" s="72"/>
      <c r="V904" s="72"/>
      <c r="W904" s="79"/>
      <c r="X904" s="79"/>
      <c r="Y904" s="78"/>
      <c r="Z904" s="79"/>
      <c r="AA904" s="72"/>
      <c r="AB904" s="78"/>
      <c r="AC904" s="78"/>
      <c r="AD904" s="72"/>
      <c r="AE904" s="78"/>
      <c r="AF904" s="72"/>
      <c r="AG904" s="72"/>
      <c r="AH904" s="79"/>
      <c r="AI904" s="72"/>
      <c r="AJ904" s="72"/>
      <c r="AK904" s="72"/>
      <c r="AL904" s="72"/>
      <c r="AM904" s="72"/>
      <c r="AN904" s="72"/>
    </row>
    <row r="905" spans="1:40" x14ac:dyDescent="0.15">
      <c r="A905" s="79"/>
      <c r="B905" s="72"/>
      <c r="C905" s="72"/>
      <c r="D905" s="72"/>
      <c r="E905" s="72"/>
      <c r="F905" s="72"/>
      <c r="G905" s="72"/>
      <c r="H905" s="72"/>
      <c r="I905" s="79"/>
      <c r="J905" s="79"/>
      <c r="K905" s="79"/>
      <c r="L905" s="79"/>
      <c r="M905" s="72"/>
      <c r="N905" s="79"/>
      <c r="O905" s="72"/>
      <c r="P905" s="81"/>
      <c r="Q905" s="72"/>
      <c r="R905" s="72"/>
      <c r="S905" s="72"/>
      <c r="T905" s="72"/>
      <c r="U905" s="72"/>
      <c r="V905" s="72"/>
      <c r="W905" s="79"/>
      <c r="X905" s="79"/>
      <c r="Y905" s="78"/>
      <c r="Z905" s="79"/>
      <c r="AA905" s="72"/>
      <c r="AB905" s="78"/>
      <c r="AC905" s="78"/>
      <c r="AD905" s="72"/>
      <c r="AE905" s="78"/>
      <c r="AF905" s="72"/>
      <c r="AG905" s="72"/>
      <c r="AH905" s="79"/>
      <c r="AI905" s="72"/>
      <c r="AJ905" s="72"/>
      <c r="AK905" s="72"/>
      <c r="AL905" s="72"/>
      <c r="AM905" s="72"/>
      <c r="AN905" s="72"/>
    </row>
    <row r="906" spans="1:40" x14ac:dyDescent="0.15">
      <c r="A906" s="79"/>
      <c r="B906" s="72"/>
      <c r="C906" s="72"/>
      <c r="D906" s="72"/>
      <c r="E906" s="72"/>
      <c r="F906" s="72"/>
      <c r="G906" s="72"/>
      <c r="H906" s="72"/>
      <c r="I906" s="79"/>
      <c r="J906" s="79"/>
      <c r="K906" s="79"/>
      <c r="L906" s="79"/>
      <c r="M906" s="72"/>
      <c r="N906" s="79"/>
      <c r="O906" s="72"/>
      <c r="P906" s="81"/>
      <c r="Q906" s="72"/>
      <c r="R906" s="72"/>
      <c r="S906" s="72"/>
      <c r="T906" s="72"/>
      <c r="U906" s="72"/>
      <c r="V906" s="72"/>
      <c r="W906" s="79"/>
      <c r="X906" s="79"/>
      <c r="Y906" s="78"/>
      <c r="Z906" s="79"/>
      <c r="AA906" s="72"/>
      <c r="AB906" s="78"/>
      <c r="AC906" s="78"/>
      <c r="AD906" s="72"/>
      <c r="AE906" s="78"/>
      <c r="AF906" s="72"/>
      <c r="AG906" s="72"/>
      <c r="AH906" s="79"/>
      <c r="AI906" s="72"/>
      <c r="AJ906" s="72"/>
      <c r="AK906" s="72"/>
      <c r="AL906" s="72"/>
      <c r="AM906" s="72"/>
      <c r="AN906" s="72"/>
    </row>
    <row r="907" spans="1:40" x14ac:dyDescent="0.15">
      <c r="A907" s="79"/>
      <c r="B907" s="72"/>
      <c r="C907" s="72"/>
      <c r="D907" s="72"/>
      <c r="E907" s="72"/>
      <c r="F907" s="72"/>
      <c r="G907" s="72"/>
      <c r="H907" s="72"/>
      <c r="I907" s="79"/>
      <c r="J907" s="79"/>
      <c r="K907" s="79"/>
      <c r="L907" s="79"/>
      <c r="M907" s="72"/>
      <c r="N907" s="79"/>
      <c r="O907" s="72"/>
      <c r="P907" s="81"/>
      <c r="Q907" s="72"/>
      <c r="R907" s="72"/>
      <c r="S907" s="72"/>
      <c r="T907" s="72"/>
      <c r="U907" s="72"/>
      <c r="V907" s="72"/>
      <c r="W907" s="79"/>
      <c r="X907" s="79"/>
      <c r="Y907" s="78"/>
      <c r="Z907" s="79"/>
      <c r="AA907" s="72"/>
      <c r="AB907" s="78"/>
      <c r="AC907" s="78"/>
      <c r="AD907" s="72"/>
      <c r="AE907" s="78"/>
      <c r="AF907" s="72"/>
      <c r="AG907" s="72"/>
      <c r="AH907" s="79"/>
      <c r="AI907" s="72"/>
      <c r="AJ907" s="72"/>
      <c r="AK907" s="72"/>
      <c r="AL907" s="72"/>
      <c r="AM907" s="72"/>
      <c r="AN907" s="72"/>
    </row>
    <row r="908" spans="1:40" x14ac:dyDescent="0.15">
      <c r="A908" s="79"/>
      <c r="B908" s="72"/>
      <c r="C908" s="72"/>
      <c r="D908" s="72"/>
      <c r="E908" s="72"/>
      <c r="F908" s="72"/>
      <c r="G908" s="72"/>
      <c r="H908" s="72"/>
      <c r="I908" s="79"/>
      <c r="J908" s="79"/>
      <c r="K908" s="79"/>
      <c r="L908" s="79"/>
      <c r="M908" s="72"/>
      <c r="N908" s="79"/>
      <c r="O908" s="72"/>
      <c r="P908" s="81"/>
      <c r="Q908" s="72"/>
      <c r="R908" s="72"/>
      <c r="S908" s="72"/>
      <c r="T908" s="72"/>
      <c r="U908" s="72"/>
      <c r="V908" s="72"/>
      <c r="W908" s="79"/>
      <c r="X908" s="79"/>
      <c r="Y908" s="78"/>
      <c r="Z908" s="79"/>
      <c r="AA908" s="72"/>
      <c r="AB908" s="78"/>
      <c r="AC908" s="78"/>
      <c r="AD908" s="72"/>
      <c r="AE908" s="78"/>
      <c r="AF908" s="72"/>
      <c r="AG908" s="72"/>
      <c r="AH908" s="79"/>
      <c r="AI908" s="72"/>
      <c r="AJ908" s="72"/>
      <c r="AK908" s="72"/>
      <c r="AL908" s="72"/>
      <c r="AM908" s="72"/>
      <c r="AN908" s="72"/>
    </row>
    <row r="909" spans="1:40" x14ac:dyDescent="0.15">
      <c r="A909" s="79"/>
      <c r="B909" s="72"/>
      <c r="C909" s="72"/>
      <c r="D909" s="72"/>
      <c r="E909" s="72"/>
      <c r="F909" s="72"/>
      <c r="G909" s="72"/>
      <c r="H909" s="72"/>
      <c r="I909" s="79"/>
      <c r="J909" s="79"/>
      <c r="K909" s="79"/>
      <c r="L909" s="79"/>
      <c r="M909" s="72"/>
      <c r="N909" s="79"/>
      <c r="O909" s="72"/>
      <c r="P909" s="81"/>
      <c r="Q909" s="72"/>
      <c r="R909" s="72"/>
      <c r="S909" s="72"/>
      <c r="T909" s="72"/>
      <c r="U909" s="72"/>
      <c r="V909" s="72"/>
      <c r="W909" s="79"/>
      <c r="X909" s="79"/>
      <c r="Y909" s="78"/>
      <c r="Z909" s="79"/>
      <c r="AA909" s="72"/>
      <c r="AB909" s="78"/>
      <c r="AC909" s="78"/>
      <c r="AD909" s="72"/>
      <c r="AE909" s="78"/>
      <c r="AF909" s="72"/>
      <c r="AG909" s="72"/>
      <c r="AH909" s="79"/>
      <c r="AI909" s="72"/>
      <c r="AJ909" s="72"/>
      <c r="AK909" s="72"/>
      <c r="AL909" s="72"/>
      <c r="AM909" s="72"/>
      <c r="AN909" s="72"/>
    </row>
    <row r="910" spans="1:40" x14ac:dyDescent="0.15">
      <c r="A910" s="79"/>
      <c r="B910" s="72"/>
      <c r="C910" s="72"/>
      <c r="D910" s="72"/>
      <c r="E910" s="72"/>
      <c r="F910" s="72"/>
      <c r="G910" s="72"/>
      <c r="H910" s="72"/>
      <c r="I910" s="79"/>
      <c r="J910" s="79"/>
      <c r="K910" s="79"/>
      <c r="L910" s="79"/>
      <c r="M910" s="72"/>
      <c r="N910" s="79"/>
      <c r="O910" s="72"/>
      <c r="P910" s="81"/>
      <c r="Q910" s="72"/>
      <c r="R910" s="72"/>
      <c r="S910" s="72"/>
      <c r="T910" s="72"/>
      <c r="U910" s="72"/>
      <c r="V910" s="72"/>
      <c r="W910" s="79"/>
      <c r="X910" s="79"/>
      <c r="Y910" s="78"/>
      <c r="Z910" s="79"/>
      <c r="AA910" s="72"/>
      <c r="AB910" s="78"/>
      <c r="AC910" s="78"/>
      <c r="AD910" s="72"/>
      <c r="AE910" s="78"/>
      <c r="AF910" s="72"/>
      <c r="AG910" s="72"/>
      <c r="AH910" s="79"/>
      <c r="AI910" s="72"/>
      <c r="AJ910" s="72"/>
      <c r="AK910" s="72"/>
      <c r="AL910" s="72"/>
      <c r="AM910" s="72"/>
      <c r="AN910" s="72"/>
    </row>
    <row r="911" spans="1:40" x14ac:dyDescent="0.15">
      <c r="A911" s="79"/>
      <c r="B911" s="72"/>
      <c r="C911" s="72"/>
      <c r="D911" s="72"/>
      <c r="E911" s="72"/>
      <c r="F911" s="72"/>
      <c r="G911" s="72"/>
      <c r="H911" s="72"/>
      <c r="I911" s="79"/>
      <c r="J911" s="79"/>
      <c r="K911" s="79"/>
      <c r="L911" s="79"/>
      <c r="M911" s="72"/>
      <c r="N911" s="79"/>
      <c r="O911" s="72"/>
      <c r="P911" s="81"/>
      <c r="Q911" s="72"/>
      <c r="R911" s="72"/>
      <c r="S911" s="72"/>
      <c r="T911" s="72"/>
      <c r="U911" s="72"/>
      <c r="V911" s="72"/>
      <c r="W911" s="79"/>
      <c r="X911" s="79"/>
      <c r="Y911" s="78"/>
      <c r="Z911" s="79"/>
      <c r="AA911" s="72"/>
      <c r="AB911" s="78"/>
      <c r="AC911" s="78"/>
      <c r="AD911" s="72"/>
      <c r="AE911" s="78"/>
      <c r="AF911" s="72"/>
      <c r="AG911" s="72"/>
      <c r="AH911" s="79"/>
      <c r="AI911" s="72"/>
      <c r="AJ911" s="72"/>
      <c r="AK911" s="72"/>
      <c r="AL911" s="72"/>
      <c r="AM911" s="72"/>
      <c r="AN911" s="72"/>
    </row>
    <row r="912" spans="1:40" x14ac:dyDescent="0.15">
      <c r="A912" s="79"/>
      <c r="B912" s="72"/>
      <c r="C912" s="72"/>
      <c r="D912" s="72"/>
      <c r="E912" s="72"/>
      <c r="F912" s="72"/>
      <c r="G912" s="72"/>
      <c r="H912" s="72"/>
      <c r="I912" s="79"/>
      <c r="J912" s="79"/>
      <c r="K912" s="79"/>
      <c r="L912" s="79"/>
      <c r="M912" s="72"/>
      <c r="N912" s="79"/>
      <c r="O912" s="72"/>
      <c r="P912" s="81"/>
      <c r="Q912" s="72"/>
      <c r="R912" s="72"/>
      <c r="S912" s="72"/>
      <c r="T912" s="72"/>
      <c r="U912" s="72"/>
      <c r="V912" s="72"/>
      <c r="W912" s="79"/>
      <c r="X912" s="79"/>
      <c r="Y912" s="78"/>
      <c r="Z912" s="79"/>
      <c r="AA912" s="72"/>
      <c r="AB912" s="78"/>
      <c r="AC912" s="78"/>
      <c r="AD912" s="72"/>
      <c r="AE912" s="78"/>
      <c r="AF912" s="72"/>
      <c r="AG912" s="72"/>
      <c r="AH912" s="79"/>
      <c r="AI912" s="72"/>
      <c r="AJ912" s="72"/>
      <c r="AK912" s="72"/>
      <c r="AL912" s="72"/>
      <c r="AM912" s="72"/>
      <c r="AN912" s="72"/>
    </row>
    <row r="913" spans="1:40" x14ac:dyDescent="0.15">
      <c r="A913" s="79"/>
      <c r="B913" s="72"/>
      <c r="C913" s="72"/>
      <c r="D913" s="72"/>
      <c r="E913" s="72"/>
      <c r="F913" s="72"/>
      <c r="G913" s="72"/>
      <c r="H913" s="72"/>
      <c r="I913" s="79"/>
      <c r="J913" s="79"/>
      <c r="K913" s="79"/>
      <c r="L913" s="79"/>
      <c r="M913" s="72"/>
      <c r="N913" s="79"/>
      <c r="O913" s="72"/>
      <c r="P913" s="81"/>
      <c r="Q913" s="72"/>
      <c r="R913" s="72"/>
      <c r="S913" s="72"/>
      <c r="T913" s="72"/>
      <c r="U913" s="72"/>
      <c r="V913" s="72"/>
      <c r="W913" s="79"/>
      <c r="X913" s="79"/>
      <c r="Y913" s="78"/>
      <c r="Z913" s="79"/>
      <c r="AA913" s="72"/>
      <c r="AB913" s="78"/>
      <c r="AC913" s="78"/>
      <c r="AD913" s="72"/>
      <c r="AE913" s="78"/>
      <c r="AF913" s="72"/>
      <c r="AG913" s="72"/>
      <c r="AH913" s="79"/>
      <c r="AI913" s="72"/>
      <c r="AJ913" s="72"/>
      <c r="AK913" s="72"/>
      <c r="AL913" s="72"/>
      <c r="AM913" s="72"/>
      <c r="AN913" s="72"/>
    </row>
    <row r="914" spans="1:40" x14ac:dyDescent="0.15">
      <c r="A914" s="79"/>
      <c r="B914" s="72"/>
      <c r="C914" s="72"/>
      <c r="D914" s="72"/>
      <c r="E914" s="72"/>
      <c r="F914" s="72"/>
      <c r="G914" s="72"/>
      <c r="H914" s="72"/>
      <c r="I914" s="79"/>
      <c r="J914" s="79"/>
      <c r="K914" s="79"/>
      <c r="L914" s="79"/>
      <c r="M914" s="72"/>
      <c r="N914" s="79"/>
      <c r="O914" s="72"/>
      <c r="P914" s="81"/>
      <c r="Q914" s="72"/>
      <c r="R914" s="72"/>
      <c r="S914" s="72"/>
      <c r="T914" s="72"/>
      <c r="U914" s="72"/>
      <c r="V914" s="72"/>
      <c r="W914" s="79"/>
      <c r="X914" s="79"/>
      <c r="Y914" s="78"/>
      <c r="Z914" s="79"/>
      <c r="AA914" s="72"/>
      <c r="AB914" s="78"/>
      <c r="AC914" s="78"/>
      <c r="AD914" s="72"/>
      <c r="AE914" s="78"/>
      <c r="AF914" s="72"/>
      <c r="AG914" s="72"/>
      <c r="AH914" s="79"/>
      <c r="AI914" s="72"/>
      <c r="AJ914" s="72"/>
      <c r="AK914" s="72"/>
      <c r="AL914" s="72"/>
      <c r="AM914" s="72"/>
      <c r="AN914" s="72"/>
    </row>
    <row r="915" spans="1:40" x14ac:dyDescent="0.15">
      <c r="A915" s="79"/>
      <c r="B915" s="72"/>
      <c r="C915" s="72"/>
      <c r="D915" s="72"/>
      <c r="E915" s="72"/>
      <c r="F915" s="72"/>
      <c r="G915" s="72"/>
      <c r="H915" s="72"/>
      <c r="I915" s="79"/>
      <c r="J915" s="79"/>
      <c r="K915" s="79"/>
      <c r="L915" s="79"/>
      <c r="M915" s="72"/>
      <c r="N915" s="79"/>
      <c r="O915" s="72"/>
      <c r="P915" s="81"/>
      <c r="Q915" s="72"/>
      <c r="R915" s="72"/>
      <c r="S915" s="72"/>
      <c r="T915" s="72"/>
      <c r="U915" s="72"/>
      <c r="V915" s="72"/>
      <c r="W915" s="72"/>
      <c r="X915" s="72"/>
      <c r="Y915" s="78"/>
      <c r="Z915" s="78"/>
      <c r="AB915" s="72"/>
      <c r="AC915" s="72"/>
      <c r="AD915" s="72"/>
      <c r="AE915" s="78"/>
      <c r="AF915" s="72"/>
      <c r="AG915" s="72"/>
      <c r="AH915" s="72"/>
      <c r="AI915" s="72"/>
      <c r="AJ915" s="72"/>
      <c r="AK915" s="72"/>
      <c r="AL915" s="72"/>
      <c r="AM915" s="72"/>
      <c r="AN915" s="72"/>
    </row>
    <row r="916" spans="1:40" x14ac:dyDescent="0.15">
      <c r="A916" s="79"/>
      <c r="B916" s="72"/>
      <c r="C916" s="72"/>
      <c r="D916" s="72"/>
      <c r="E916" s="72"/>
      <c r="F916" s="72"/>
      <c r="G916" s="72"/>
      <c r="H916" s="72"/>
      <c r="I916" s="79"/>
      <c r="J916" s="79"/>
      <c r="K916" s="79"/>
      <c r="L916" s="79"/>
      <c r="M916" s="72"/>
      <c r="N916" s="79"/>
      <c r="O916" s="72"/>
      <c r="P916" s="81"/>
      <c r="Q916" s="72"/>
      <c r="R916" s="72"/>
      <c r="S916" s="72"/>
      <c r="T916" s="72"/>
      <c r="U916" s="72"/>
      <c r="V916" s="72"/>
      <c r="W916" s="79"/>
      <c r="X916" s="79"/>
      <c r="Y916" s="78"/>
      <c r="Z916" s="79"/>
      <c r="AA916" s="72"/>
      <c r="AB916" s="78"/>
      <c r="AC916" s="78"/>
      <c r="AD916" s="72"/>
      <c r="AE916" s="78"/>
      <c r="AF916" s="72"/>
      <c r="AG916" s="72"/>
      <c r="AH916" s="79"/>
      <c r="AI916" s="72"/>
      <c r="AJ916" s="72"/>
      <c r="AK916" s="72"/>
      <c r="AL916" s="72"/>
      <c r="AM916" s="72"/>
      <c r="AN916" s="72"/>
    </row>
    <row r="917" spans="1:40" x14ac:dyDescent="0.15">
      <c r="A917" s="79"/>
      <c r="B917" s="72"/>
      <c r="C917" s="72"/>
      <c r="D917" s="72"/>
      <c r="E917" s="72"/>
      <c r="F917" s="72"/>
      <c r="G917" s="72"/>
      <c r="H917" s="72"/>
      <c r="I917" s="79"/>
      <c r="J917" s="79"/>
      <c r="K917" s="79"/>
      <c r="L917" s="79"/>
      <c r="M917" s="72"/>
      <c r="N917" s="79"/>
      <c r="O917" s="72"/>
      <c r="P917" s="81"/>
      <c r="Q917" s="72"/>
      <c r="R917" s="72"/>
      <c r="S917" s="72"/>
      <c r="T917" s="72"/>
      <c r="U917" s="72"/>
      <c r="V917" s="72"/>
      <c r="W917" s="79"/>
      <c r="X917" s="79"/>
      <c r="Y917" s="78"/>
      <c r="Z917" s="79"/>
      <c r="AA917" s="72"/>
      <c r="AB917" s="78"/>
      <c r="AC917" s="78"/>
      <c r="AD917" s="72"/>
      <c r="AE917" s="78"/>
      <c r="AF917" s="72"/>
      <c r="AG917" s="72"/>
      <c r="AH917" s="79"/>
      <c r="AI917" s="72"/>
      <c r="AJ917" s="72"/>
      <c r="AK917" s="72"/>
      <c r="AL917" s="72"/>
      <c r="AM917" s="72"/>
      <c r="AN917" s="72"/>
    </row>
    <row r="918" spans="1:40" x14ac:dyDescent="0.15">
      <c r="A918" s="79"/>
      <c r="B918" s="72"/>
      <c r="C918" s="72"/>
      <c r="D918" s="72"/>
      <c r="E918" s="72"/>
      <c r="F918" s="72"/>
      <c r="G918" s="72"/>
      <c r="H918" s="72"/>
      <c r="I918" s="79"/>
      <c r="J918" s="79"/>
      <c r="K918" s="79"/>
      <c r="L918" s="79"/>
      <c r="M918" s="72"/>
      <c r="N918" s="79"/>
      <c r="O918" s="72"/>
      <c r="P918" s="81"/>
      <c r="Q918" s="72"/>
      <c r="R918" s="72"/>
      <c r="S918" s="72"/>
      <c r="T918" s="72"/>
      <c r="U918" s="72"/>
      <c r="V918" s="72"/>
      <c r="W918" s="79"/>
      <c r="X918" s="79"/>
      <c r="Y918" s="78"/>
      <c r="Z918" s="79"/>
      <c r="AA918" s="72"/>
      <c r="AB918" s="78"/>
      <c r="AC918" s="78"/>
      <c r="AD918" s="72"/>
      <c r="AE918" s="78"/>
      <c r="AF918" s="72"/>
      <c r="AG918" s="72"/>
      <c r="AH918" s="79"/>
      <c r="AI918" s="72"/>
      <c r="AJ918" s="72"/>
      <c r="AK918" s="72"/>
      <c r="AL918" s="72"/>
      <c r="AM918" s="72"/>
      <c r="AN918" s="72"/>
    </row>
    <row r="919" spans="1:40" x14ac:dyDescent="0.15">
      <c r="A919" s="79"/>
      <c r="B919" s="72"/>
      <c r="C919" s="72"/>
      <c r="D919" s="72"/>
      <c r="E919" s="72"/>
      <c r="F919" s="72"/>
      <c r="G919" s="72"/>
      <c r="H919" s="72"/>
      <c r="I919" s="79"/>
      <c r="J919" s="79"/>
      <c r="K919" s="79"/>
      <c r="L919" s="79"/>
      <c r="M919" s="72"/>
      <c r="N919" s="79"/>
      <c r="O919" s="72"/>
      <c r="P919" s="81"/>
      <c r="Q919" s="72"/>
      <c r="R919" s="72"/>
      <c r="S919" s="72"/>
      <c r="T919" s="72"/>
      <c r="U919" s="72"/>
      <c r="V919" s="72"/>
      <c r="W919" s="79"/>
      <c r="X919" s="79"/>
      <c r="Y919" s="78"/>
      <c r="Z919" s="79"/>
      <c r="AA919" s="72"/>
      <c r="AB919" s="78"/>
      <c r="AC919" s="78"/>
      <c r="AD919" s="72"/>
      <c r="AE919" s="78"/>
      <c r="AF919" s="72"/>
      <c r="AG919" s="72"/>
      <c r="AH919" s="79"/>
      <c r="AI919" s="72"/>
      <c r="AJ919" s="72"/>
      <c r="AK919" s="72"/>
      <c r="AL919" s="72"/>
      <c r="AM919" s="72"/>
      <c r="AN919" s="72"/>
    </row>
    <row r="920" spans="1:40" x14ac:dyDescent="0.15">
      <c r="A920" s="79"/>
      <c r="B920" s="72"/>
      <c r="C920" s="72"/>
      <c r="D920" s="72"/>
      <c r="E920" s="72"/>
      <c r="F920" s="72"/>
      <c r="G920" s="72"/>
      <c r="H920" s="72"/>
      <c r="I920" s="79"/>
      <c r="J920" s="79"/>
      <c r="K920" s="79"/>
      <c r="L920" s="79"/>
      <c r="M920" s="72"/>
      <c r="N920" s="79"/>
      <c r="O920" s="72"/>
      <c r="P920" s="81"/>
      <c r="Q920" s="72"/>
      <c r="R920" s="72"/>
      <c r="S920" s="72"/>
      <c r="T920" s="72"/>
      <c r="U920" s="72"/>
      <c r="V920" s="72"/>
      <c r="W920" s="79"/>
      <c r="X920" s="79"/>
      <c r="Y920" s="78"/>
      <c r="Z920" s="79"/>
      <c r="AA920" s="72"/>
      <c r="AB920" s="78"/>
      <c r="AC920" s="78"/>
      <c r="AD920" s="72"/>
      <c r="AE920" s="78"/>
      <c r="AF920" s="72"/>
      <c r="AG920" s="72"/>
      <c r="AH920" s="79"/>
      <c r="AI920" s="72"/>
      <c r="AJ920" s="72"/>
      <c r="AK920" s="72"/>
      <c r="AL920" s="72"/>
      <c r="AM920" s="72"/>
      <c r="AN920" s="72"/>
    </row>
    <row r="921" spans="1:40" x14ac:dyDescent="0.15">
      <c r="A921" s="79"/>
      <c r="B921" s="72"/>
      <c r="C921" s="72"/>
      <c r="D921" s="72"/>
      <c r="E921" s="72"/>
      <c r="F921" s="72"/>
      <c r="G921" s="72"/>
      <c r="H921" s="72"/>
      <c r="I921" s="79"/>
      <c r="J921" s="79"/>
      <c r="K921" s="79"/>
      <c r="L921" s="79"/>
      <c r="M921" s="72"/>
      <c r="N921" s="79"/>
      <c r="O921" s="72"/>
      <c r="P921" s="81"/>
      <c r="Q921" s="72"/>
      <c r="R921" s="72"/>
      <c r="S921" s="72"/>
      <c r="T921" s="72"/>
      <c r="U921" s="72"/>
      <c r="V921" s="72"/>
      <c r="W921" s="79"/>
      <c r="X921" s="79"/>
      <c r="Y921" s="78"/>
      <c r="Z921" s="79"/>
      <c r="AA921" s="72"/>
      <c r="AB921" s="78"/>
      <c r="AC921" s="78"/>
      <c r="AD921" s="72"/>
      <c r="AE921" s="78"/>
      <c r="AF921" s="72"/>
      <c r="AG921" s="72"/>
      <c r="AH921" s="79"/>
      <c r="AI921" s="72"/>
      <c r="AJ921" s="72"/>
      <c r="AK921" s="72"/>
      <c r="AL921" s="72"/>
      <c r="AM921" s="72"/>
      <c r="AN921" s="72"/>
    </row>
    <row r="922" spans="1:40" x14ac:dyDescent="0.15">
      <c r="A922" s="79"/>
      <c r="B922" s="72"/>
      <c r="C922" s="72"/>
      <c r="D922" s="72"/>
      <c r="E922" s="72"/>
      <c r="F922" s="72"/>
      <c r="G922" s="72"/>
      <c r="H922" s="72"/>
      <c r="I922" s="79"/>
      <c r="J922" s="79"/>
      <c r="K922" s="79"/>
      <c r="L922" s="79"/>
      <c r="M922" s="72"/>
      <c r="N922" s="79"/>
      <c r="O922" s="72"/>
      <c r="P922" s="81"/>
      <c r="Q922" s="72"/>
      <c r="R922" s="72"/>
      <c r="S922" s="72"/>
      <c r="T922" s="72"/>
      <c r="U922" s="72"/>
      <c r="V922" s="72"/>
      <c r="W922" s="79"/>
      <c r="X922" s="79"/>
      <c r="Y922" s="78"/>
      <c r="Z922" s="79"/>
      <c r="AA922" s="72"/>
      <c r="AB922" s="78"/>
      <c r="AC922" s="78"/>
      <c r="AD922" s="72"/>
      <c r="AE922" s="78"/>
      <c r="AF922" s="72"/>
      <c r="AG922" s="72"/>
      <c r="AH922" s="79"/>
      <c r="AI922" s="72"/>
      <c r="AJ922" s="72"/>
      <c r="AK922" s="72"/>
      <c r="AL922" s="72"/>
      <c r="AM922" s="72"/>
      <c r="AN922" s="72"/>
    </row>
    <row r="923" spans="1:40" x14ac:dyDescent="0.15">
      <c r="A923" s="79"/>
      <c r="B923" s="72"/>
      <c r="C923" s="72"/>
      <c r="D923" s="72"/>
      <c r="E923" s="72"/>
      <c r="F923" s="72"/>
      <c r="G923" s="72"/>
      <c r="H923" s="72"/>
      <c r="I923" s="79"/>
      <c r="J923" s="79"/>
      <c r="K923" s="79"/>
      <c r="L923" s="79"/>
      <c r="M923" s="72"/>
      <c r="N923" s="79"/>
      <c r="O923" s="72"/>
      <c r="P923" s="81"/>
      <c r="Q923" s="72"/>
      <c r="R923" s="72"/>
      <c r="S923" s="72"/>
      <c r="T923" s="72"/>
      <c r="U923" s="72"/>
      <c r="V923" s="72"/>
      <c r="W923" s="79"/>
      <c r="X923" s="79"/>
      <c r="Y923" s="78"/>
      <c r="Z923" s="79"/>
      <c r="AA923" s="72"/>
      <c r="AB923" s="78"/>
      <c r="AC923" s="78"/>
      <c r="AD923" s="72"/>
      <c r="AE923" s="78"/>
      <c r="AF923" s="72"/>
      <c r="AG923" s="72"/>
      <c r="AH923" s="79"/>
      <c r="AI923" s="72"/>
      <c r="AJ923" s="72"/>
      <c r="AK923" s="72"/>
      <c r="AL923" s="72"/>
      <c r="AM923" s="72"/>
      <c r="AN923" s="72"/>
    </row>
    <row r="924" spans="1:40" x14ac:dyDescent="0.15">
      <c r="A924" s="79"/>
      <c r="B924" s="72"/>
      <c r="C924" s="72"/>
      <c r="D924" s="72"/>
      <c r="E924" s="72"/>
      <c r="F924" s="72"/>
      <c r="G924" s="72"/>
      <c r="H924" s="72"/>
      <c r="I924" s="79"/>
      <c r="J924" s="79"/>
      <c r="K924" s="79"/>
      <c r="L924" s="79"/>
      <c r="M924" s="72"/>
      <c r="N924" s="79"/>
      <c r="O924" s="72"/>
      <c r="P924" s="81"/>
      <c r="Q924" s="72"/>
      <c r="R924" s="72"/>
      <c r="S924" s="72"/>
      <c r="T924" s="72"/>
      <c r="U924" s="72"/>
      <c r="V924" s="72"/>
      <c r="W924" s="79"/>
      <c r="X924" s="79"/>
      <c r="Y924" s="78"/>
      <c r="Z924" s="79"/>
      <c r="AA924" s="72"/>
      <c r="AB924" s="78"/>
      <c r="AC924" s="78"/>
      <c r="AD924" s="72"/>
      <c r="AE924" s="78"/>
      <c r="AF924" s="72"/>
      <c r="AG924" s="72"/>
      <c r="AH924" s="79"/>
      <c r="AI924" s="72"/>
      <c r="AJ924" s="72"/>
      <c r="AK924" s="72"/>
      <c r="AL924" s="72"/>
      <c r="AM924" s="72"/>
      <c r="AN924" s="72"/>
    </row>
    <row r="925" spans="1:40" x14ac:dyDescent="0.15">
      <c r="A925" s="79"/>
      <c r="B925" s="72"/>
      <c r="C925" s="72"/>
      <c r="D925" s="72"/>
      <c r="E925" s="72"/>
      <c r="F925" s="72"/>
      <c r="G925" s="72"/>
      <c r="H925" s="72"/>
      <c r="I925" s="79"/>
      <c r="J925" s="79"/>
      <c r="K925" s="79"/>
      <c r="L925" s="79"/>
      <c r="M925" s="72"/>
      <c r="N925" s="79"/>
      <c r="O925" s="72"/>
      <c r="P925" s="81"/>
      <c r="Q925" s="72"/>
      <c r="R925" s="72"/>
      <c r="S925" s="72"/>
      <c r="T925" s="72"/>
      <c r="U925" s="72"/>
      <c r="V925" s="72"/>
      <c r="W925" s="79"/>
      <c r="X925" s="79"/>
      <c r="Y925" s="78"/>
      <c r="Z925" s="79"/>
      <c r="AA925" s="72"/>
      <c r="AB925" s="78"/>
      <c r="AC925" s="78"/>
      <c r="AD925" s="72"/>
      <c r="AE925" s="78"/>
      <c r="AF925" s="72"/>
      <c r="AG925" s="72"/>
      <c r="AH925" s="79"/>
      <c r="AI925" s="72"/>
      <c r="AJ925" s="72"/>
      <c r="AK925" s="72"/>
      <c r="AL925" s="72"/>
      <c r="AM925" s="72"/>
      <c r="AN925" s="72"/>
    </row>
    <row r="926" spans="1:40" x14ac:dyDescent="0.15">
      <c r="A926" s="79"/>
      <c r="B926" s="72"/>
      <c r="C926" s="72"/>
      <c r="D926" s="72"/>
      <c r="E926" s="72"/>
      <c r="F926" s="72"/>
      <c r="G926" s="72"/>
      <c r="H926" s="72"/>
      <c r="I926" s="79"/>
      <c r="J926" s="79"/>
      <c r="K926" s="79"/>
      <c r="L926" s="79"/>
      <c r="M926" s="72"/>
      <c r="N926" s="79"/>
      <c r="O926" s="72"/>
      <c r="P926" s="81"/>
      <c r="Q926" s="72"/>
      <c r="R926" s="72"/>
      <c r="S926" s="72"/>
      <c r="T926" s="72"/>
      <c r="U926" s="72"/>
      <c r="V926" s="72"/>
      <c r="W926" s="79"/>
      <c r="X926" s="79"/>
      <c r="Y926" s="78"/>
      <c r="Z926" s="79"/>
      <c r="AA926" s="72"/>
      <c r="AB926" s="78"/>
      <c r="AC926" s="78"/>
      <c r="AD926" s="72"/>
      <c r="AE926" s="78"/>
      <c r="AF926" s="72"/>
      <c r="AG926" s="72"/>
      <c r="AH926" s="79"/>
      <c r="AI926" s="72"/>
      <c r="AJ926" s="72"/>
      <c r="AK926" s="72"/>
      <c r="AL926" s="72"/>
      <c r="AM926" s="72"/>
      <c r="AN926" s="72"/>
    </row>
    <row r="927" spans="1:40" x14ac:dyDescent="0.15">
      <c r="A927" s="79"/>
      <c r="B927" s="72"/>
      <c r="C927" s="72"/>
      <c r="D927" s="72"/>
      <c r="E927" s="72"/>
      <c r="F927" s="72"/>
      <c r="G927" s="72"/>
      <c r="H927" s="72"/>
      <c r="I927" s="79"/>
      <c r="J927" s="79"/>
      <c r="K927" s="79"/>
      <c r="L927" s="79"/>
      <c r="M927" s="72"/>
      <c r="N927" s="79"/>
      <c r="O927" s="72"/>
      <c r="P927" s="81"/>
      <c r="Q927" s="72"/>
      <c r="R927" s="72"/>
      <c r="S927" s="72"/>
      <c r="T927" s="72"/>
      <c r="U927" s="72"/>
      <c r="V927" s="72"/>
      <c r="W927" s="79"/>
      <c r="X927" s="79"/>
      <c r="Y927" s="78"/>
      <c r="Z927" s="79"/>
      <c r="AA927" s="72"/>
      <c r="AB927" s="78"/>
      <c r="AC927" s="78"/>
      <c r="AD927" s="72"/>
      <c r="AE927" s="78"/>
      <c r="AF927" s="72"/>
      <c r="AG927" s="72"/>
      <c r="AH927" s="79"/>
      <c r="AI927" s="72"/>
      <c r="AJ927" s="72"/>
      <c r="AK927" s="72"/>
      <c r="AL927" s="72"/>
      <c r="AM927" s="72"/>
      <c r="AN927" s="72"/>
    </row>
    <row r="928" spans="1:40" x14ac:dyDescent="0.15">
      <c r="A928" s="79"/>
      <c r="B928" s="72"/>
      <c r="C928" s="72"/>
      <c r="D928" s="72"/>
      <c r="E928" s="72"/>
      <c r="F928" s="72"/>
      <c r="G928" s="72"/>
      <c r="H928" s="72"/>
      <c r="I928" s="79"/>
      <c r="J928" s="79"/>
      <c r="K928" s="79"/>
      <c r="L928" s="79"/>
      <c r="M928" s="72"/>
      <c r="N928" s="79"/>
      <c r="O928" s="72"/>
      <c r="P928" s="81"/>
      <c r="Q928" s="72"/>
      <c r="R928" s="72"/>
      <c r="S928" s="72"/>
      <c r="T928" s="72"/>
      <c r="U928" s="72"/>
      <c r="V928" s="72"/>
      <c r="W928" s="79"/>
      <c r="X928" s="79"/>
      <c r="Y928" s="78"/>
      <c r="Z928" s="79"/>
      <c r="AA928" s="72"/>
      <c r="AB928" s="78"/>
      <c r="AC928" s="78"/>
      <c r="AD928" s="72"/>
      <c r="AE928" s="78"/>
      <c r="AF928" s="72"/>
      <c r="AG928" s="72"/>
      <c r="AH928" s="79"/>
      <c r="AI928" s="72"/>
      <c r="AJ928" s="72"/>
      <c r="AK928" s="72"/>
      <c r="AL928" s="72"/>
      <c r="AM928" s="72"/>
      <c r="AN928" s="72"/>
    </row>
    <row r="929" spans="1:40" x14ac:dyDescent="0.15">
      <c r="A929" s="79"/>
      <c r="B929" s="72"/>
      <c r="C929" s="72"/>
      <c r="D929" s="72"/>
      <c r="E929" s="72"/>
      <c r="F929" s="72"/>
      <c r="G929" s="72"/>
      <c r="H929" s="72"/>
      <c r="I929" s="79"/>
      <c r="J929" s="79"/>
      <c r="K929" s="79"/>
      <c r="L929" s="79"/>
      <c r="M929" s="72"/>
      <c r="N929" s="79"/>
      <c r="O929" s="72"/>
      <c r="P929" s="81"/>
      <c r="Q929" s="72"/>
      <c r="R929" s="72"/>
      <c r="S929" s="72"/>
      <c r="T929" s="72"/>
      <c r="U929" s="72"/>
      <c r="V929" s="72"/>
      <c r="W929" s="79"/>
      <c r="X929" s="79"/>
      <c r="Y929" s="78"/>
      <c r="Z929" s="79"/>
      <c r="AA929" s="72"/>
      <c r="AB929" s="78"/>
      <c r="AC929" s="78"/>
      <c r="AD929" s="72"/>
      <c r="AE929" s="78"/>
      <c r="AF929" s="72"/>
      <c r="AG929" s="72"/>
      <c r="AH929" s="79"/>
      <c r="AI929" s="72"/>
      <c r="AJ929" s="72"/>
      <c r="AK929" s="72"/>
      <c r="AL929" s="72"/>
      <c r="AM929" s="72"/>
      <c r="AN929" s="72"/>
    </row>
    <row r="930" spans="1:40" x14ac:dyDescent="0.15">
      <c r="A930" s="79"/>
      <c r="B930" s="72"/>
      <c r="C930" s="72"/>
      <c r="D930" s="72"/>
      <c r="E930" s="72"/>
      <c r="F930" s="72"/>
      <c r="G930" s="72"/>
      <c r="H930" s="72"/>
      <c r="I930" s="79"/>
      <c r="J930" s="79"/>
      <c r="K930" s="79"/>
      <c r="L930" s="79"/>
      <c r="M930" s="72"/>
      <c r="N930" s="79"/>
      <c r="O930" s="72"/>
      <c r="P930" s="72"/>
      <c r="Q930" s="72"/>
      <c r="R930" s="72"/>
      <c r="S930" s="72"/>
      <c r="T930" s="72"/>
      <c r="U930" s="72"/>
      <c r="V930" s="72"/>
      <c r="W930" s="72"/>
      <c r="X930" s="72"/>
      <c r="Y930" s="78"/>
      <c r="Z930" s="78"/>
      <c r="AA930" s="72"/>
      <c r="AB930" s="78"/>
      <c r="AC930" s="78"/>
      <c r="AD930" s="72"/>
      <c r="AE930" s="78"/>
      <c r="AF930" s="72"/>
      <c r="AG930" s="72"/>
      <c r="AH930" s="72"/>
      <c r="AI930" s="72"/>
      <c r="AJ930" s="72"/>
      <c r="AK930" s="72"/>
      <c r="AL930" s="72"/>
      <c r="AM930" s="72"/>
      <c r="AN930" s="72"/>
    </row>
    <row r="931" spans="1:40" x14ac:dyDescent="0.15">
      <c r="A931" s="79"/>
      <c r="B931" s="72"/>
      <c r="C931" s="72"/>
      <c r="D931" s="72"/>
      <c r="E931" s="72"/>
      <c r="F931" s="72"/>
      <c r="G931" s="72"/>
      <c r="H931" s="72"/>
      <c r="I931" s="79"/>
      <c r="J931" s="79"/>
      <c r="K931" s="79"/>
      <c r="L931" s="79"/>
      <c r="M931" s="72"/>
      <c r="N931" s="79"/>
      <c r="O931" s="72"/>
      <c r="P931" s="72"/>
      <c r="Q931" s="72"/>
      <c r="R931" s="72"/>
      <c r="S931" s="72"/>
      <c r="T931" s="72"/>
      <c r="U931" s="72"/>
      <c r="V931" s="72"/>
      <c r="W931" s="72"/>
      <c r="X931" s="72"/>
      <c r="Y931" s="78"/>
      <c r="Z931" s="78"/>
      <c r="AA931" s="72"/>
      <c r="AB931" s="78"/>
      <c r="AC931" s="78"/>
      <c r="AD931" s="72"/>
      <c r="AE931" s="78"/>
      <c r="AF931" s="72"/>
      <c r="AG931" s="72"/>
      <c r="AH931" s="72"/>
      <c r="AI931" s="72"/>
      <c r="AJ931" s="72"/>
      <c r="AK931" s="72"/>
      <c r="AL931" s="72"/>
      <c r="AM931" s="72"/>
      <c r="AN931" s="72"/>
    </row>
    <row r="932" spans="1:40" x14ac:dyDescent="0.15">
      <c r="A932" s="79"/>
      <c r="B932" s="72"/>
      <c r="C932" s="72"/>
      <c r="D932" s="72"/>
      <c r="E932" s="72"/>
      <c r="F932" s="72"/>
      <c r="G932" s="72"/>
      <c r="H932" s="72"/>
      <c r="I932" s="79"/>
      <c r="J932" s="79"/>
      <c r="K932" s="79"/>
      <c r="L932" s="79"/>
      <c r="M932" s="72"/>
      <c r="N932" s="79"/>
      <c r="O932" s="72"/>
      <c r="P932" s="72"/>
      <c r="Q932" s="72"/>
      <c r="R932" s="72"/>
      <c r="S932" s="72"/>
      <c r="T932" s="72"/>
      <c r="U932" s="72"/>
      <c r="V932" s="72"/>
      <c r="W932" s="72"/>
      <c r="X932" s="72"/>
      <c r="Y932" s="78"/>
      <c r="Z932" s="78"/>
      <c r="AA932" s="72"/>
      <c r="AB932" s="78"/>
      <c r="AC932" s="78"/>
      <c r="AD932" s="72"/>
      <c r="AE932" s="78"/>
      <c r="AF932" s="72"/>
      <c r="AG932" s="72"/>
      <c r="AH932" s="72"/>
      <c r="AI932" s="72"/>
      <c r="AJ932" s="72"/>
      <c r="AK932" s="72"/>
      <c r="AL932" s="72"/>
      <c r="AM932" s="72"/>
      <c r="AN932" s="72"/>
    </row>
    <row r="933" spans="1:40" x14ac:dyDescent="0.15">
      <c r="A933" s="79"/>
      <c r="B933" s="72"/>
      <c r="C933" s="72"/>
      <c r="D933" s="72"/>
      <c r="E933" s="72"/>
      <c r="F933" s="72"/>
      <c r="G933" s="72"/>
      <c r="H933" s="72"/>
      <c r="I933" s="79"/>
      <c r="J933" s="79"/>
      <c r="K933" s="79"/>
      <c r="L933" s="79"/>
      <c r="M933" s="72"/>
      <c r="N933" s="79"/>
      <c r="O933" s="72"/>
      <c r="P933" s="81"/>
      <c r="Q933" s="72"/>
      <c r="R933" s="72"/>
      <c r="S933" s="72"/>
      <c r="T933" s="72"/>
      <c r="U933" s="72"/>
      <c r="V933" s="72"/>
      <c r="W933" s="72"/>
      <c r="X933" s="78"/>
      <c r="Y933" s="78"/>
      <c r="Z933" s="78"/>
      <c r="AA933" s="78"/>
      <c r="AB933" s="78"/>
      <c r="AC933" s="78"/>
      <c r="AD933" s="80"/>
      <c r="AE933" s="78"/>
      <c r="AF933" s="80"/>
      <c r="AG933" s="80"/>
      <c r="AH933" s="78"/>
      <c r="AI933" s="72"/>
      <c r="AJ933" s="72"/>
      <c r="AK933" s="72"/>
      <c r="AL933" s="72"/>
      <c r="AM933" s="72"/>
      <c r="AN933" s="72"/>
    </row>
    <row r="934" spans="1:40" x14ac:dyDescent="0.15">
      <c r="A934" s="79"/>
      <c r="B934" s="72"/>
      <c r="C934" s="72"/>
      <c r="D934" s="72"/>
      <c r="E934" s="72"/>
      <c r="F934" s="72"/>
      <c r="G934" s="72"/>
      <c r="H934" s="72"/>
      <c r="I934" s="79"/>
      <c r="J934" s="79"/>
      <c r="K934" s="79"/>
      <c r="L934" s="79"/>
      <c r="M934" s="72"/>
      <c r="N934" s="79"/>
      <c r="O934" s="72"/>
      <c r="P934" s="81"/>
      <c r="Q934" s="72"/>
      <c r="R934" s="72"/>
      <c r="S934" s="72"/>
      <c r="T934" s="72"/>
      <c r="U934" s="72"/>
      <c r="V934" s="72"/>
      <c r="W934" s="72"/>
      <c r="X934" s="78"/>
      <c r="Y934" s="78"/>
      <c r="Z934" s="78"/>
      <c r="AA934" s="78"/>
      <c r="AB934" s="78"/>
      <c r="AC934" s="78"/>
      <c r="AD934" s="80"/>
      <c r="AE934" s="78"/>
      <c r="AF934" s="80"/>
      <c r="AG934" s="80"/>
      <c r="AH934" s="78"/>
      <c r="AI934" s="72"/>
      <c r="AJ934" s="72"/>
      <c r="AK934" s="72"/>
      <c r="AL934" s="72"/>
      <c r="AM934" s="72"/>
      <c r="AN934" s="72"/>
    </row>
    <row r="935" spans="1:40" x14ac:dyDescent="0.15">
      <c r="A935" s="79"/>
      <c r="B935" s="72"/>
      <c r="C935" s="72"/>
      <c r="D935" s="72"/>
      <c r="E935" s="72"/>
      <c r="F935" s="72"/>
      <c r="G935" s="72"/>
      <c r="H935" s="72"/>
      <c r="I935" s="79"/>
      <c r="J935" s="79"/>
      <c r="K935" s="79"/>
      <c r="L935" s="79"/>
      <c r="M935" s="72"/>
      <c r="N935" s="79"/>
      <c r="O935" s="72"/>
      <c r="P935" s="81"/>
      <c r="Q935" s="72"/>
      <c r="R935" s="72"/>
      <c r="S935" s="72"/>
      <c r="T935" s="72"/>
      <c r="U935" s="72"/>
      <c r="V935" s="72"/>
      <c r="W935" s="72"/>
      <c r="X935" s="78"/>
      <c r="Y935" s="78"/>
      <c r="Z935" s="78"/>
      <c r="AA935" s="78"/>
      <c r="AB935" s="78"/>
      <c r="AC935" s="78"/>
      <c r="AD935" s="80"/>
      <c r="AE935" s="78"/>
      <c r="AF935" s="80"/>
      <c r="AG935" s="80"/>
      <c r="AH935" s="78"/>
      <c r="AI935" s="72"/>
      <c r="AJ935" s="72"/>
      <c r="AK935" s="72"/>
      <c r="AL935" s="72"/>
      <c r="AM935" s="72"/>
      <c r="AN935" s="72"/>
    </row>
    <row r="936" spans="1:40" x14ac:dyDescent="0.15">
      <c r="A936" s="79"/>
      <c r="B936" s="72"/>
      <c r="C936" s="72"/>
      <c r="D936" s="72"/>
      <c r="E936" s="72"/>
      <c r="F936" s="72"/>
      <c r="G936" s="72"/>
      <c r="H936" s="72"/>
      <c r="I936" s="79"/>
      <c r="J936" s="79"/>
      <c r="K936" s="79"/>
      <c r="L936" s="79"/>
      <c r="M936" s="72"/>
      <c r="N936" s="79"/>
      <c r="O936" s="72"/>
      <c r="P936" s="81"/>
      <c r="Q936" s="72"/>
      <c r="R936" s="72"/>
      <c r="S936" s="72"/>
      <c r="T936" s="72"/>
      <c r="U936" s="72"/>
      <c r="V936" s="72"/>
      <c r="W936" s="72"/>
      <c r="X936" s="78"/>
      <c r="Y936" s="78"/>
      <c r="Z936" s="78"/>
      <c r="AA936" s="78"/>
      <c r="AB936" s="78"/>
      <c r="AC936" s="78"/>
      <c r="AD936" s="80"/>
      <c r="AE936" s="78"/>
      <c r="AF936" s="80"/>
      <c r="AG936" s="80"/>
      <c r="AH936" s="78"/>
      <c r="AI936" s="72"/>
      <c r="AJ936" s="72"/>
      <c r="AK936" s="72"/>
      <c r="AL936" s="72"/>
      <c r="AM936" s="72"/>
      <c r="AN936" s="72"/>
    </row>
    <row r="937" spans="1:40" x14ac:dyDescent="0.15">
      <c r="A937" s="79"/>
      <c r="B937" s="72"/>
      <c r="C937" s="72"/>
      <c r="D937" s="72"/>
      <c r="E937" s="72"/>
      <c r="F937" s="72"/>
      <c r="G937" s="72"/>
      <c r="H937" s="72"/>
      <c r="I937" s="79"/>
      <c r="J937" s="79"/>
      <c r="K937" s="79"/>
      <c r="L937" s="72"/>
      <c r="M937" s="79"/>
      <c r="N937" s="79"/>
      <c r="O937" s="72"/>
      <c r="P937" s="81"/>
      <c r="Q937" s="72"/>
      <c r="R937" s="72"/>
      <c r="S937" s="72"/>
      <c r="T937" s="72"/>
      <c r="U937" s="72"/>
      <c r="V937" s="72"/>
      <c r="W937" s="72"/>
      <c r="X937" s="72"/>
      <c r="Y937" s="78"/>
      <c r="Z937" s="78"/>
      <c r="AA937" s="72"/>
      <c r="AB937" s="78"/>
      <c r="AC937" s="80"/>
      <c r="AD937" s="72"/>
      <c r="AE937" s="78"/>
      <c r="AF937" s="72"/>
      <c r="AG937" s="72"/>
      <c r="AH937" s="72"/>
      <c r="AI937" s="72"/>
      <c r="AJ937" s="72"/>
      <c r="AK937" s="72"/>
      <c r="AL937" s="72"/>
      <c r="AM937" s="72"/>
      <c r="AN937" s="79"/>
    </row>
    <row r="938" spans="1:40" x14ac:dyDescent="0.15">
      <c r="A938" s="79"/>
      <c r="B938" s="72"/>
      <c r="C938" s="72"/>
      <c r="D938" s="72"/>
      <c r="E938" s="72"/>
      <c r="F938" s="72"/>
      <c r="G938" s="72"/>
      <c r="H938" s="72"/>
      <c r="I938" s="79"/>
      <c r="J938" s="79"/>
      <c r="K938" s="79"/>
      <c r="L938" s="72"/>
      <c r="M938" s="79"/>
      <c r="N938" s="79"/>
      <c r="O938" s="72"/>
      <c r="P938" s="81"/>
      <c r="Q938" s="72"/>
      <c r="R938" s="72"/>
      <c r="S938" s="72"/>
      <c r="T938" s="72"/>
      <c r="U938" s="72"/>
      <c r="V938" s="72"/>
      <c r="W938" s="72"/>
      <c r="X938" s="72"/>
      <c r="Y938" s="78"/>
      <c r="Z938" s="78"/>
      <c r="AA938" s="72"/>
      <c r="AB938" s="80"/>
      <c r="AC938" s="80"/>
      <c r="AD938" s="72"/>
      <c r="AE938" s="78"/>
      <c r="AF938" s="72"/>
      <c r="AG938" s="72"/>
      <c r="AH938" s="72"/>
      <c r="AI938" s="72"/>
      <c r="AJ938" s="72"/>
      <c r="AK938" s="72"/>
      <c r="AL938" s="72"/>
      <c r="AM938" s="72"/>
      <c r="AN938" s="79"/>
    </row>
    <row r="939" spans="1:40" x14ac:dyDescent="0.15">
      <c r="A939" s="79"/>
      <c r="B939" s="72"/>
      <c r="C939" s="72"/>
      <c r="D939" s="72"/>
      <c r="E939" s="72"/>
      <c r="F939" s="72"/>
      <c r="G939" s="72"/>
      <c r="H939" s="72"/>
      <c r="I939" s="79"/>
      <c r="J939" s="79"/>
      <c r="K939" s="79"/>
      <c r="L939" s="72"/>
      <c r="M939" s="79"/>
      <c r="N939" s="79"/>
      <c r="O939" s="72"/>
      <c r="P939" s="81"/>
      <c r="Q939" s="72"/>
      <c r="R939" s="72"/>
      <c r="S939" s="72"/>
      <c r="T939" s="72"/>
      <c r="U939" s="72"/>
      <c r="V939" s="72"/>
      <c r="W939" s="72"/>
      <c r="X939" s="72"/>
      <c r="Y939" s="78"/>
      <c r="Z939" s="78"/>
      <c r="AA939" s="72"/>
      <c r="AB939" s="78"/>
      <c r="AC939" s="78"/>
      <c r="AD939" s="72"/>
      <c r="AE939" s="78"/>
      <c r="AF939" s="72"/>
      <c r="AG939" s="72"/>
      <c r="AH939" s="72"/>
      <c r="AI939" s="72"/>
      <c r="AJ939" s="72"/>
      <c r="AK939" s="72"/>
      <c r="AL939" s="72"/>
      <c r="AM939" s="72"/>
      <c r="AN939" s="79"/>
    </row>
    <row r="940" spans="1:40" x14ac:dyDescent="0.15">
      <c r="A940" s="79"/>
      <c r="B940" s="72"/>
      <c r="C940" s="72"/>
      <c r="D940" s="72"/>
      <c r="E940" s="72"/>
      <c r="F940" s="72"/>
      <c r="G940" s="72"/>
      <c r="H940" s="72"/>
      <c r="I940" s="79"/>
      <c r="J940" s="79"/>
      <c r="K940" s="79"/>
      <c r="L940" s="72"/>
      <c r="M940" s="79"/>
      <c r="N940" s="79"/>
      <c r="O940" s="72"/>
      <c r="P940" s="81"/>
      <c r="Q940" s="72"/>
      <c r="R940" s="72"/>
      <c r="S940" s="72"/>
      <c r="T940" s="72"/>
      <c r="U940" s="72"/>
      <c r="V940" s="72"/>
      <c r="W940" s="72"/>
      <c r="X940" s="72"/>
      <c r="Y940" s="78"/>
      <c r="Z940" s="78"/>
      <c r="AA940" s="72"/>
      <c r="AB940" s="80"/>
      <c r="AC940" s="80"/>
      <c r="AD940" s="72"/>
      <c r="AE940" s="78"/>
      <c r="AF940" s="72"/>
      <c r="AG940" s="72"/>
      <c r="AH940" s="72"/>
      <c r="AI940" s="72"/>
      <c r="AJ940" s="72"/>
      <c r="AK940" s="72"/>
      <c r="AL940" s="72"/>
      <c r="AM940" s="72"/>
      <c r="AN940" s="79"/>
    </row>
    <row r="941" spans="1:40" x14ac:dyDescent="0.15">
      <c r="A941" s="79"/>
      <c r="B941" s="72"/>
      <c r="C941" s="72"/>
      <c r="D941" s="72"/>
      <c r="E941" s="72"/>
      <c r="F941" s="72"/>
      <c r="G941" s="72"/>
      <c r="H941" s="72"/>
      <c r="I941" s="79"/>
      <c r="J941" s="79"/>
      <c r="K941" s="79"/>
      <c r="L941" s="72"/>
      <c r="M941" s="79"/>
      <c r="N941" s="79"/>
      <c r="O941" s="72"/>
      <c r="P941" s="81"/>
      <c r="Q941" s="72"/>
      <c r="R941" s="72"/>
      <c r="S941" s="72"/>
      <c r="T941" s="72"/>
      <c r="U941" s="72"/>
      <c r="V941" s="72"/>
      <c r="W941" s="72"/>
      <c r="X941" s="72"/>
      <c r="Y941" s="78"/>
      <c r="Z941" s="78"/>
      <c r="AA941" s="72"/>
      <c r="AB941" s="80"/>
      <c r="AC941" s="80"/>
      <c r="AD941" s="72"/>
      <c r="AE941" s="78"/>
      <c r="AF941" s="72"/>
      <c r="AG941" s="72"/>
      <c r="AH941" s="72"/>
      <c r="AI941" s="72"/>
      <c r="AJ941" s="72"/>
      <c r="AK941" s="72"/>
      <c r="AL941" s="72"/>
      <c r="AM941" s="72"/>
      <c r="AN941" s="79"/>
    </row>
    <row r="942" spans="1:40" x14ac:dyDescent="0.15">
      <c r="A942" s="79"/>
      <c r="B942" s="72"/>
      <c r="C942" s="72"/>
      <c r="D942" s="72"/>
      <c r="E942" s="72"/>
      <c r="F942" s="72"/>
      <c r="G942" s="72"/>
      <c r="H942" s="72"/>
      <c r="I942" s="79"/>
      <c r="J942" s="79"/>
      <c r="K942" s="79"/>
      <c r="L942" s="72"/>
      <c r="M942" s="79"/>
      <c r="N942" s="79"/>
      <c r="O942" s="72"/>
      <c r="P942" s="81"/>
      <c r="Q942" s="72"/>
      <c r="R942" s="72"/>
      <c r="S942" s="72"/>
      <c r="T942" s="72"/>
      <c r="U942" s="72"/>
      <c r="V942" s="72"/>
      <c r="W942" s="72"/>
      <c r="X942" s="72"/>
      <c r="Y942" s="78"/>
      <c r="Z942" s="78"/>
      <c r="AA942" s="72"/>
      <c r="AB942" s="80"/>
      <c r="AC942" s="80"/>
      <c r="AD942" s="72"/>
      <c r="AE942" s="78"/>
      <c r="AF942" s="72"/>
      <c r="AG942" s="72"/>
      <c r="AH942" s="72"/>
      <c r="AI942" s="72"/>
      <c r="AJ942" s="72"/>
      <c r="AK942" s="72"/>
      <c r="AL942" s="72"/>
      <c r="AM942" s="72"/>
      <c r="AN942" s="79"/>
    </row>
    <row r="943" spans="1:40" x14ac:dyDescent="0.15">
      <c r="A943" s="79"/>
      <c r="B943" s="72"/>
      <c r="C943" s="72"/>
      <c r="D943" s="72"/>
      <c r="E943" s="72"/>
      <c r="F943" s="72"/>
      <c r="G943" s="72"/>
      <c r="H943" s="72"/>
      <c r="I943" s="79"/>
      <c r="J943" s="79"/>
      <c r="K943" s="79"/>
      <c r="L943" s="72"/>
      <c r="M943" s="79"/>
      <c r="N943" s="79"/>
      <c r="O943" s="72"/>
      <c r="P943" s="81"/>
      <c r="Q943" s="72"/>
      <c r="R943" s="72"/>
      <c r="S943" s="72"/>
      <c r="T943" s="72"/>
      <c r="U943" s="72"/>
      <c r="V943" s="72"/>
      <c r="W943" s="72"/>
      <c r="X943" s="72"/>
      <c r="Y943" s="78"/>
      <c r="Z943" s="78"/>
      <c r="AA943" s="72"/>
      <c r="AB943" s="78"/>
      <c r="AC943" s="80"/>
      <c r="AD943" s="72"/>
      <c r="AE943" s="78"/>
      <c r="AF943" s="72"/>
      <c r="AG943" s="72"/>
      <c r="AH943" s="72"/>
      <c r="AI943" s="72"/>
      <c r="AJ943" s="72"/>
      <c r="AK943" s="72"/>
      <c r="AL943" s="72"/>
      <c r="AM943" s="72"/>
      <c r="AN943" s="79"/>
    </row>
    <row r="944" spans="1:40" x14ac:dyDescent="0.15">
      <c r="A944" s="79"/>
      <c r="B944" s="72"/>
      <c r="C944" s="72"/>
      <c r="D944" s="72"/>
      <c r="E944" s="72"/>
      <c r="F944" s="72"/>
      <c r="G944" s="72"/>
      <c r="H944" s="72"/>
      <c r="I944" s="79"/>
      <c r="J944" s="79"/>
      <c r="K944" s="79"/>
      <c r="L944" s="72"/>
      <c r="M944" s="79"/>
      <c r="N944" s="79"/>
      <c r="O944" s="72"/>
      <c r="P944" s="81"/>
      <c r="Q944" s="72"/>
      <c r="R944" s="72"/>
      <c r="S944" s="72"/>
      <c r="T944" s="72"/>
      <c r="U944" s="72"/>
      <c r="V944" s="72"/>
      <c r="W944" s="72"/>
      <c r="X944" s="72"/>
      <c r="Y944" s="78"/>
      <c r="Z944" s="78"/>
      <c r="AA944" s="72"/>
      <c r="AB944" s="80"/>
      <c r="AC944" s="80"/>
      <c r="AD944" s="72"/>
      <c r="AE944" s="78"/>
      <c r="AF944" s="72"/>
      <c r="AG944" s="72"/>
      <c r="AH944" s="72"/>
      <c r="AI944" s="72"/>
      <c r="AJ944" s="72"/>
      <c r="AK944" s="72"/>
      <c r="AL944" s="72"/>
      <c r="AM944" s="72"/>
      <c r="AN944" s="79"/>
    </row>
    <row r="945" spans="1:40" x14ac:dyDescent="0.15">
      <c r="A945" s="79"/>
      <c r="B945" s="72"/>
      <c r="C945" s="72"/>
      <c r="D945" s="72"/>
      <c r="E945" s="72"/>
      <c r="F945" s="72"/>
      <c r="G945" s="72"/>
      <c r="H945" s="72"/>
      <c r="I945" s="79"/>
      <c r="J945" s="79"/>
      <c r="K945" s="79"/>
      <c r="L945" s="72"/>
      <c r="M945" s="79"/>
      <c r="N945" s="79"/>
      <c r="O945" s="72"/>
      <c r="P945" s="81"/>
      <c r="Q945" s="72"/>
      <c r="R945" s="72"/>
      <c r="S945" s="72"/>
      <c r="T945" s="72"/>
      <c r="U945" s="72"/>
      <c r="V945" s="72"/>
      <c r="W945" s="72"/>
      <c r="X945" s="72"/>
      <c r="Y945" s="78"/>
      <c r="Z945" s="78"/>
      <c r="AA945" s="72"/>
      <c r="AB945" s="78"/>
      <c r="AC945" s="78"/>
      <c r="AD945" s="72"/>
      <c r="AE945" s="78"/>
      <c r="AF945" s="72"/>
      <c r="AG945" s="72"/>
      <c r="AH945" s="72"/>
      <c r="AI945" s="72"/>
      <c r="AJ945" s="72"/>
      <c r="AK945" s="72"/>
      <c r="AL945" s="72"/>
      <c r="AM945" s="72"/>
      <c r="AN945" s="79"/>
    </row>
    <row r="946" spans="1:40" x14ac:dyDescent="0.15">
      <c r="A946" s="79"/>
      <c r="B946" s="72"/>
      <c r="C946" s="72"/>
      <c r="D946" s="72"/>
      <c r="E946" s="72"/>
      <c r="F946" s="72"/>
      <c r="G946" s="72"/>
      <c r="H946" s="72"/>
      <c r="I946" s="79"/>
      <c r="J946" s="79"/>
      <c r="K946" s="79"/>
      <c r="L946" s="72"/>
      <c r="M946" s="79"/>
      <c r="N946" s="79"/>
      <c r="O946" s="72"/>
      <c r="P946" s="81"/>
      <c r="Q946" s="72"/>
      <c r="R946" s="72"/>
      <c r="S946" s="72"/>
      <c r="T946" s="72"/>
      <c r="U946" s="72"/>
      <c r="V946" s="72"/>
      <c r="W946" s="72"/>
      <c r="X946" s="72"/>
      <c r="Y946" s="78"/>
      <c r="Z946" s="78"/>
      <c r="AA946" s="72"/>
      <c r="AB946" s="80"/>
      <c r="AC946" s="80"/>
      <c r="AD946" s="72"/>
      <c r="AE946" s="78"/>
      <c r="AF946" s="72"/>
      <c r="AG946" s="72"/>
      <c r="AH946" s="72"/>
      <c r="AI946" s="72"/>
      <c r="AJ946" s="72"/>
      <c r="AK946" s="72"/>
      <c r="AL946" s="72"/>
      <c r="AM946" s="72"/>
      <c r="AN946" s="79"/>
    </row>
    <row r="947" spans="1:40" x14ac:dyDescent="0.15">
      <c r="A947" s="79"/>
      <c r="B947" s="72"/>
      <c r="C947" s="72"/>
      <c r="D947" s="72"/>
      <c r="E947" s="72"/>
      <c r="F947" s="72"/>
      <c r="G947" s="72"/>
      <c r="H947" s="72"/>
      <c r="I947" s="79"/>
      <c r="J947" s="79"/>
      <c r="K947" s="79"/>
      <c r="L947" s="72"/>
      <c r="M947" s="79"/>
      <c r="N947" s="79"/>
      <c r="O947" s="72"/>
      <c r="P947" s="81"/>
      <c r="Q947" s="72"/>
      <c r="R947" s="72"/>
      <c r="S947" s="72"/>
      <c r="T947" s="72"/>
      <c r="U947" s="72"/>
      <c r="V947" s="72"/>
      <c r="W947" s="72"/>
      <c r="X947" s="72"/>
      <c r="Y947" s="78"/>
      <c r="Z947" s="78"/>
      <c r="AA947" s="72"/>
      <c r="AB947" s="80"/>
      <c r="AC947" s="80"/>
      <c r="AD947" s="72"/>
      <c r="AE947" s="78"/>
      <c r="AF947" s="72"/>
      <c r="AG947" s="72"/>
      <c r="AH947" s="72"/>
      <c r="AI947" s="72"/>
      <c r="AJ947" s="72"/>
      <c r="AK947" s="72"/>
      <c r="AL947" s="72"/>
      <c r="AM947" s="72"/>
      <c r="AN947" s="79"/>
    </row>
    <row r="948" spans="1:40" x14ac:dyDescent="0.15">
      <c r="A948" s="79"/>
      <c r="B948" s="72"/>
      <c r="C948" s="72"/>
      <c r="D948" s="72"/>
      <c r="E948" s="72"/>
      <c r="F948" s="72"/>
      <c r="G948" s="72"/>
      <c r="H948" s="72"/>
      <c r="I948" s="79"/>
      <c r="J948" s="79"/>
      <c r="K948" s="79"/>
      <c r="L948" s="72"/>
      <c r="M948" s="79"/>
      <c r="N948" s="79"/>
      <c r="O948" s="72"/>
      <c r="P948" s="81"/>
      <c r="Q948" s="72"/>
      <c r="R948" s="72"/>
      <c r="S948" s="72"/>
      <c r="T948" s="72"/>
      <c r="U948" s="72"/>
      <c r="V948" s="72"/>
      <c r="W948" s="72"/>
      <c r="X948" s="72"/>
      <c r="Y948" s="78"/>
      <c r="Z948" s="78"/>
      <c r="AA948" s="72"/>
      <c r="AB948" s="80"/>
      <c r="AC948" s="80"/>
      <c r="AD948" s="72"/>
      <c r="AE948" s="78"/>
      <c r="AF948" s="72"/>
      <c r="AG948" s="72"/>
      <c r="AH948" s="72"/>
      <c r="AI948" s="72"/>
      <c r="AJ948" s="72"/>
      <c r="AK948" s="72"/>
      <c r="AL948" s="72"/>
      <c r="AM948" s="72"/>
      <c r="AN948" s="79"/>
    </row>
    <row r="949" spans="1:40" x14ac:dyDescent="0.15">
      <c r="A949" s="79"/>
      <c r="B949" s="72"/>
      <c r="C949" s="72"/>
      <c r="D949" s="72"/>
      <c r="E949" s="72"/>
      <c r="F949" s="72"/>
      <c r="G949" s="72"/>
      <c r="H949" s="72"/>
      <c r="I949" s="79"/>
      <c r="J949" s="79"/>
      <c r="K949" s="79"/>
      <c r="L949" s="72"/>
      <c r="M949" s="79"/>
      <c r="N949" s="79"/>
      <c r="O949" s="72"/>
      <c r="P949" s="81"/>
      <c r="Q949" s="72"/>
      <c r="R949" s="72"/>
      <c r="S949" s="72"/>
      <c r="T949" s="72"/>
      <c r="U949" s="72"/>
      <c r="V949" s="72"/>
      <c r="W949" s="72"/>
      <c r="X949" s="72"/>
      <c r="Y949" s="78"/>
      <c r="Z949" s="78"/>
      <c r="AA949" s="72"/>
      <c r="AB949" s="80"/>
      <c r="AC949" s="80"/>
      <c r="AD949" s="72"/>
      <c r="AE949" s="78"/>
      <c r="AF949" s="72"/>
      <c r="AG949" s="72"/>
      <c r="AH949" s="72"/>
      <c r="AI949" s="72"/>
      <c r="AJ949" s="72"/>
      <c r="AK949" s="72"/>
      <c r="AL949" s="72"/>
      <c r="AM949" s="72"/>
      <c r="AN949" s="79"/>
    </row>
    <row r="950" spans="1:40" x14ac:dyDescent="0.15">
      <c r="A950" s="79"/>
      <c r="B950" s="72"/>
      <c r="C950" s="72"/>
      <c r="D950" s="72"/>
      <c r="E950" s="72"/>
      <c r="F950" s="72"/>
      <c r="G950" s="72"/>
      <c r="H950" s="72"/>
      <c r="I950" s="79"/>
      <c r="J950" s="79"/>
      <c r="K950" s="79"/>
      <c r="L950" s="79"/>
      <c r="M950" s="72"/>
      <c r="N950" s="79"/>
      <c r="O950" s="72"/>
      <c r="P950" s="81"/>
      <c r="Q950" s="72"/>
      <c r="R950" s="72"/>
      <c r="S950" s="72"/>
      <c r="T950" s="72"/>
      <c r="U950" s="72"/>
      <c r="V950" s="72"/>
      <c r="W950" s="72"/>
      <c r="X950" s="78"/>
      <c r="Y950" s="72"/>
      <c r="Z950" s="78"/>
      <c r="AA950" s="72"/>
      <c r="AB950" s="72"/>
      <c r="AC950" s="72"/>
      <c r="AD950" s="72"/>
      <c r="AE950" s="72"/>
      <c r="AF950" s="72"/>
      <c r="AG950" s="72"/>
      <c r="AH950" s="78"/>
      <c r="AI950" s="72"/>
      <c r="AJ950" s="72"/>
      <c r="AK950" s="72"/>
      <c r="AL950" s="72"/>
      <c r="AM950" s="72"/>
      <c r="AN950" s="72"/>
    </row>
    <row r="951" spans="1:40" x14ac:dyDescent="0.15">
      <c r="A951" s="79"/>
      <c r="B951" s="72"/>
      <c r="C951" s="72"/>
      <c r="D951" s="72"/>
      <c r="E951" s="72"/>
      <c r="F951" s="72"/>
      <c r="G951" s="72"/>
      <c r="I951" s="79"/>
      <c r="J951" s="79"/>
      <c r="K951" s="79"/>
      <c r="L951" s="79"/>
      <c r="M951" s="72"/>
      <c r="N951" s="79"/>
      <c r="O951" s="72"/>
      <c r="P951" s="81"/>
      <c r="Q951" s="72"/>
      <c r="R951" s="72"/>
      <c r="S951" s="72"/>
      <c r="T951" s="72"/>
      <c r="U951" s="72"/>
      <c r="V951" s="72"/>
      <c r="W951" s="72"/>
      <c r="X951" s="72"/>
      <c r="Y951" s="78"/>
      <c r="Z951" s="78"/>
      <c r="AA951" s="72"/>
      <c r="AB951" s="78"/>
      <c r="AC951" s="78"/>
      <c r="AD951" s="72"/>
      <c r="AE951" s="78"/>
      <c r="AF951" s="72"/>
      <c r="AG951" s="72"/>
      <c r="AH951" s="72"/>
      <c r="AI951" s="72"/>
      <c r="AJ951" s="72"/>
      <c r="AK951" s="72"/>
      <c r="AL951" s="72"/>
      <c r="AM951" s="72"/>
      <c r="AN951" s="72"/>
    </row>
    <row r="952" spans="1:40" x14ac:dyDescent="0.15">
      <c r="A952" s="79"/>
      <c r="B952" s="72"/>
      <c r="C952" s="72"/>
      <c r="D952" s="72"/>
      <c r="E952" s="72"/>
      <c r="F952" s="72"/>
      <c r="G952" s="72"/>
      <c r="H952" s="72"/>
      <c r="I952" s="79"/>
      <c r="J952" s="79"/>
      <c r="K952" s="79"/>
      <c r="L952" s="72"/>
      <c r="M952" s="79"/>
      <c r="N952" s="79"/>
      <c r="O952" s="72"/>
      <c r="P952" s="81"/>
      <c r="Q952" s="72"/>
      <c r="R952" s="72"/>
      <c r="S952" s="72"/>
      <c r="T952" s="72"/>
      <c r="U952" s="72"/>
      <c r="V952" s="72"/>
      <c r="W952" s="72"/>
      <c r="X952" s="78"/>
      <c r="Y952" s="78"/>
      <c r="Z952" s="78"/>
      <c r="AA952" s="72"/>
      <c r="AB952" s="78"/>
      <c r="AC952" s="78"/>
      <c r="AD952" s="72"/>
      <c r="AE952" s="78"/>
      <c r="AF952" s="72"/>
      <c r="AG952" s="72"/>
      <c r="AH952" s="78"/>
      <c r="AI952" s="72"/>
      <c r="AJ952" s="72"/>
      <c r="AK952" s="72"/>
      <c r="AL952" s="72"/>
      <c r="AM952" s="72"/>
      <c r="AN952" s="79"/>
    </row>
    <row r="953" spans="1:40" x14ac:dyDescent="0.15">
      <c r="A953" s="79"/>
      <c r="B953" s="72"/>
      <c r="C953" s="72"/>
      <c r="D953" s="72"/>
      <c r="E953" s="72"/>
      <c r="F953" s="72"/>
      <c r="G953" s="72"/>
      <c r="H953" s="72"/>
      <c r="I953" s="79"/>
      <c r="J953" s="79"/>
      <c r="K953" s="79"/>
      <c r="L953" s="72"/>
      <c r="M953" s="79"/>
      <c r="N953" s="79"/>
      <c r="O953" s="72"/>
      <c r="P953" s="81"/>
      <c r="Q953" s="72"/>
      <c r="R953" s="72"/>
      <c r="S953" s="72"/>
      <c r="T953" s="72"/>
      <c r="U953" s="72"/>
      <c r="V953" s="72"/>
      <c r="W953" s="72"/>
      <c r="X953" s="78"/>
      <c r="Y953" s="78"/>
      <c r="Z953" s="78"/>
      <c r="AA953" s="72"/>
      <c r="AB953" s="78"/>
      <c r="AC953" s="78"/>
      <c r="AD953" s="72"/>
      <c r="AE953" s="78"/>
      <c r="AF953" s="72"/>
      <c r="AG953" s="72"/>
      <c r="AH953" s="78"/>
      <c r="AI953" s="72"/>
      <c r="AJ953" s="72"/>
      <c r="AK953" s="72"/>
      <c r="AL953" s="72"/>
      <c r="AM953" s="72"/>
      <c r="AN953" s="79"/>
    </row>
    <row r="954" spans="1:40" x14ac:dyDescent="0.15">
      <c r="A954" s="79"/>
      <c r="B954" s="72"/>
      <c r="C954" s="72"/>
      <c r="D954" s="72"/>
      <c r="E954" s="72"/>
      <c r="F954" s="72"/>
      <c r="G954" s="72"/>
      <c r="H954" s="72"/>
      <c r="I954" s="79"/>
      <c r="J954" s="79"/>
      <c r="K954" s="79"/>
      <c r="L954" s="72"/>
      <c r="M954" s="79"/>
      <c r="N954" s="79"/>
      <c r="O954" s="72"/>
      <c r="P954" s="81"/>
      <c r="Q954" s="72"/>
      <c r="R954" s="72"/>
      <c r="S954" s="72"/>
      <c r="T954" s="72"/>
      <c r="U954" s="72"/>
      <c r="V954" s="72"/>
      <c r="W954" s="72"/>
      <c r="X954" s="78"/>
      <c r="Y954" s="78"/>
      <c r="Z954" s="78"/>
      <c r="AA954" s="72"/>
      <c r="AB954" s="78"/>
      <c r="AC954" s="78"/>
      <c r="AD954" s="72"/>
      <c r="AE954" s="78"/>
      <c r="AF954" s="72"/>
      <c r="AG954" s="72"/>
      <c r="AH954" s="78"/>
      <c r="AI954" s="72"/>
      <c r="AJ954" s="72"/>
      <c r="AK954" s="72"/>
      <c r="AL954" s="72"/>
      <c r="AM954" s="72"/>
      <c r="AN954" s="79"/>
    </row>
    <row r="955" spans="1:40" x14ac:dyDescent="0.15">
      <c r="A955" s="79"/>
      <c r="B955" s="72"/>
      <c r="C955" s="72"/>
      <c r="D955" s="72"/>
      <c r="E955" s="72"/>
      <c r="F955" s="72"/>
      <c r="G955" s="72"/>
      <c r="I955" s="79"/>
      <c r="J955" s="79"/>
      <c r="K955" s="79"/>
      <c r="L955" s="79"/>
      <c r="M955" s="72"/>
      <c r="N955" s="79"/>
      <c r="O955" s="72"/>
      <c r="P955" s="72"/>
      <c r="Q955" s="72"/>
      <c r="R955" s="72"/>
      <c r="S955" s="72"/>
      <c r="T955" s="72"/>
      <c r="U955" s="72"/>
      <c r="V955" s="72"/>
      <c r="W955" s="72"/>
      <c r="X955" s="78"/>
      <c r="Y955" s="78"/>
      <c r="Z955" s="78"/>
      <c r="AA955" s="72"/>
      <c r="AB955" s="78"/>
      <c r="AC955" s="78"/>
      <c r="AD955" s="72"/>
      <c r="AE955" s="78"/>
      <c r="AF955" s="72"/>
      <c r="AG955" s="72"/>
      <c r="AH955" s="78"/>
      <c r="AI955" s="72"/>
      <c r="AJ955" s="72"/>
      <c r="AK955" s="72"/>
      <c r="AL955" s="72"/>
      <c r="AM955" s="72"/>
      <c r="AN955" s="72"/>
    </row>
    <row r="956" spans="1:40" x14ac:dyDescent="0.15">
      <c r="A956" s="79"/>
      <c r="B956" s="72"/>
      <c r="C956" s="72"/>
      <c r="D956" s="72"/>
      <c r="E956" s="72"/>
      <c r="F956" s="72"/>
      <c r="G956" s="72"/>
      <c r="H956" s="72"/>
      <c r="I956" s="79"/>
      <c r="J956" s="79"/>
      <c r="K956" s="79"/>
      <c r="L956" s="79"/>
      <c r="M956" s="72"/>
      <c r="N956" s="79"/>
      <c r="O956" s="72"/>
      <c r="P956" s="81"/>
      <c r="Q956" s="72"/>
      <c r="R956" s="72"/>
      <c r="S956" s="72"/>
      <c r="T956" s="72"/>
      <c r="U956" s="72"/>
      <c r="V956" s="72"/>
      <c r="W956" s="72"/>
      <c r="X956" s="78"/>
      <c r="Y956" s="78"/>
      <c r="Z956" s="78"/>
      <c r="AA956" s="78"/>
      <c r="AB956" s="80"/>
      <c r="AC956" s="80"/>
      <c r="AD956" s="80"/>
      <c r="AE956" s="78"/>
      <c r="AF956" s="80"/>
      <c r="AG956" s="80"/>
      <c r="AH956" s="78"/>
      <c r="AI956" s="72"/>
      <c r="AJ956" s="72"/>
      <c r="AK956" s="72"/>
      <c r="AL956" s="72"/>
      <c r="AM956" s="72"/>
      <c r="AN956" s="72"/>
    </row>
    <row r="957" spans="1:40" x14ac:dyDescent="0.15">
      <c r="A957" s="79"/>
      <c r="B957" s="72"/>
      <c r="C957" s="72"/>
      <c r="D957" s="72"/>
      <c r="E957" s="72"/>
      <c r="F957" s="72"/>
      <c r="G957" s="72"/>
      <c r="H957" s="72"/>
      <c r="I957" s="79"/>
      <c r="J957" s="79"/>
      <c r="K957" s="79"/>
      <c r="L957" s="79"/>
      <c r="M957" s="72"/>
      <c r="N957" s="79"/>
      <c r="O957" s="72"/>
      <c r="P957" s="81"/>
      <c r="Q957" s="72"/>
      <c r="R957" s="72"/>
      <c r="S957" s="72"/>
      <c r="T957" s="72"/>
      <c r="U957" s="72"/>
      <c r="V957" s="72"/>
      <c r="W957" s="72"/>
      <c r="X957" s="78"/>
      <c r="Y957" s="78"/>
      <c r="Z957" s="78"/>
      <c r="AA957" s="78"/>
      <c r="AB957" s="78"/>
      <c r="AC957" s="78"/>
      <c r="AD957" s="80"/>
      <c r="AE957" s="78"/>
      <c r="AF957" s="80"/>
      <c r="AG957" s="80"/>
      <c r="AH957" s="78"/>
      <c r="AI957" s="72"/>
      <c r="AJ957" s="72"/>
      <c r="AK957" s="72"/>
      <c r="AL957" s="72"/>
      <c r="AM957" s="72"/>
      <c r="AN957" s="72"/>
    </row>
    <row r="958" spans="1:40" x14ac:dyDescent="0.15">
      <c r="A958" s="79"/>
      <c r="B958" s="72"/>
      <c r="C958" s="72"/>
      <c r="D958" s="72"/>
      <c r="E958" s="72"/>
      <c r="F958" s="72"/>
      <c r="G958" s="72"/>
      <c r="H958" s="72"/>
      <c r="I958" s="79"/>
      <c r="J958" s="79"/>
      <c r="K958" s="79"/>
      <c r="L958" s="79"/>
      <c r="M958" s="72"/>
      <c r="N958" s="79"/>
      <c r="O958" s="72"/>
      <c r="P958" s="81"/>
      <c r="Q958" s="72"/>
      <c r="R958" s="72"/>
      <c r="S958" s="72"/>
      <c r="T958" s="72"/>
      <c r="U958" s="72"/>
      <c r="V958" s="72"/>
      <c r="W958" s="72"/>
      <c r="X958" s="78"/>
      <c r="Y958" s="78"/>
      <c r="Z958" s="78"/>
      <c r="AA958" s="78"/>
      <c r="AB958" s="78"/>
      <c r="AC958" s="78"/>
      <c r="AD958" s="80"/>
      <c r="AE958" s="78"/>
      <c r="AF958" s="80"/>
      <c r="AG958" s="80"/>
      <c r="AH958" s="78"/>
      <c r="AI958" s="72"/>
      <c r="AJ958" s="72"/>
      <c r="AK958" s="72"/>
      <c r="AL958" s="72"/>
      <c r="AM958" s="72"/>
      <c r="AN958" s="72"/>
    </row>
    <row r="959" spans="1:40" x14ac:dyDescent="0.15">
      <c r="A959" s="79"/>
      <c r="B959" s="72"/>
      <c r="C959" s="72"/>
      <c r="D959" s="72"/>
      <c r="E959" s="72"/>
      <c r="F959" s="72"/>
      <c r="G959" s="72"/>
      <c r="H959" s="72"/>
      <c r="I959" s="79"/>
      <c r="J959" s="79"/>
      <c r="K959" s="79"/>
      <c r="L959" s="79"/>
      <c r="M959" s="72"/>
      <c r="N959" s="79"/>
      <c r="O959" s="72"/>
      <c r="P959" s="81"/>
      <c r="Q959" s="72"/>
      <c r="R959" s="72"/>
      <c r="S959" s="72"/>
      <c r="T959" s="72"/>
      <c r="U959" s="72"/>
      <c r="V959" s="72"/>
      <c r="W959" s="72"/>
      <c r="X959" s="78"/>
      <c r="Y959" s="78"/>
      <c r="Z959" s="78"/>
      <c r="AA959" s="78"/>
      <c r="AB959" s="78"/>
      <c r="AC959" s="78"/>
      <c r="AD959" s="80"/>
      <c r="AE959" s="78"/>
      <c r="AF959" s="80"/>
      <c r="AG959" s="80"/>
      <c r="AH959" s="78"/>
      <c r="AI959" s="72"/>
      <c r="AJ959" s="72"/>
      <c r="AK959" s="72"/>
      <c r="AL959" s="72"/>
      <c r="AM959" s="72"/>
      <c r="AN959" s="72"/>
    </row>
    <row r="960" spans="1:40" x14ac:dyDescent="0.15">
      <c r="A960" s="79"/>
      <c r="B960" s="72"/>
      <c r="C960" s="72"/>
      <c r="D960" s="72"/>
      <c r="E960" s="72"/>
      <c r="F960" s="72"/>
      <c r="G960" s="72"/>
      <c r="H960" s="72"/>
      <c r="I960" s="79"/>
      <c r="J960" s="79"/>
      <c r="K960" s="79"/>
      <c r="L960" s="79"/>
      <c r="M960" s="72"/>
      <c r="N960" s="79"/>
      <c r="O960" s="72"/>
      <c r="P960" s="81"/>
      <c r="Q960" s="72"/>
      <c r="R960" s="72"/>
      <c r="S960" s="72"/>
      <c r="T960" s="72"/>
      <c r="U960" s="72"/>
      <c r="V960" s="72"/>
      <c r="W960" s="72"/>
      <c r="X960" s="78"/>
      <c r="Y960" s="78"/>
      <c r="Z960" s="78"/>
      <c r="AA960" s="72"/>
      <c r="AB960" s="78"/>
      <c r="AC960" s="78"/>
      <c r="AD960" s="72"/>
      <c r="AE960" s="78"/>
      <c r="AF960" s="72"/>
      <c r="AG960" s="72"/>
      <c r="AH960" s="78"/>
      <c r="AI960" s="72"/>
      <c r="AJ960" s="72"/>
      <c r="AK960" s="72"/>
      <c r="AL960" s="72"/>
      <c r="AM960" s="72"/>
      <c r="AN960" s="72"/>
    </row>
    <row r="961" spans="1:40" x14ac:dyDescent="0.15">
      <c r="A961" s="79"/>
      <c r="B961" s="72"/>
      <c r="C961" s="72"/>
      <c r="D961" s="72"/>
      <c r="E961" s="72"/>
      <c r="F961" s="72"/>
      <c r="G961" s="72"/>
      <c r="H961" s="72"/>
      <c r="I961" s="79"/>
      <c r="J961" s="79"/>
      <c r="K961" s="79"/>
      <c r="L961" s="79"/>
      <c r="M961" s="72"/>
      <c r="N961" s="79"/>
      <c r="O961" s="72"/>
      <c r="P961" s="81"/>
      <c r="Q961" s="72"/>
      <c r="R961" s="72"/>
      <c r="S961" s="72"/>
      <c r="T961" s="72"/>
      <c r="U961" s="72"/>
      <c r="V961" s="72"/>
      <c r="W961" s="72"/>
      <c r="X961" s="78"/>
      <c r="Y961" s="78"/>
      <c r="Z961" s="78"/>
      <c r="AA961" s="72"/>
      <c r="AB961" s="78"/>
      <c r="AC961" s="78"/>
      <c r="AD961" s="72"/>
      <c r="AE961" s="78"/>
      <c r="AF961" s="72"/>
      <c r="AG961" s="72"/>
      <c r="AH961" s="78"/>
      <c r="AI961" s="72"/>
      <c r="AJ961" s="72"/>
      <c r="AK961" s="72"/>
      <c r="AL961" s="72"/>
      <c r="AM961" s="72"/>
      <c r="AN961" s="72"/>
    </row>
    <row r="962" spans="1:40" x14ac:dyDescent="0.15">
      <c r="A962" s="79"/>
      <c r="B962" s="72"/>
      <c r="C962" s="72"/>
      <c r="D962" s="72"/>
      <c r="E962" s="72"/>
      <c r="F962" s="72"/>
      <c r="G962" s="72"/>
      <c r="H962" s="72"/>
      <c r="I962" s="79"/>
      <c r="J962" s="79"/>
      <c r="K962" s="79"/>
      <c r="L962" s="79"/>
      <c r="M962" s="72"/>
      <c r="N962" s="79"/>
      <c r="O962" s="72"/>
      <c r="P962" s="81"/>
      <c r="Q962" s="72"/>
      <c r="R962" s="72"/>
      <c r="S962" s="72"/>
      <c r="T962" s="72"/>
      <c r="U962" s="72"/>
      <c r="V962" s="72"/>
      <c r="W962" s="72"/>
      <c r="X962" s="78"/>
      <c r="Y962" s="78"/>
      <c r="Z962" s="78"/>
      <c r="AA962" s="72"/>
      <c r="AB962" s="78"/>
      <c r="AC962" s="78"/>
      <c r="AD962" s="72"/>
      <c r="AE962" s="78"/>
      <c r="AF962" s="72"/>
      <c r="AG962" s="72"/>
      <c r="AH962" s="78"/>
      <c r="AI962" s="72"/>
      <c r="AJ962" s="72"/>
      <c r="AK962" s="72"/>
      <c r="AL962" s="72"/>
      <c r="AM962" s="72"/>
      <c r="AN962" s="72"/>
    </row>
    <row r="963" spans="1:40" x14ac:dyDescent="0.15">
      <c r="A963" s="79"/>
      <c r="B963" s="72"/>
      <c r="C963" s="72"/>
      <c r="D963" s="72"/>
      <c r="E963" s="72"/>
      <c r="F963" s="72"/>
      <c r="G963" s="72"/>
      <c r="H963" s="72"/>
      <c r="I963" s="79"/>
      <c r="J963" s="79"/>
      <c r="K963" s="79"/>
      <c r="L963" s="72"/>
      <c r="M963" s="79"/>
      <c r="N963" s="79"/>
      <c r="O963" s="72"/>
      <c r="P963" s="81"/>
      <c r="Q963" s="72"/>
      <c r="R963" s="72"/>
      <c r="S963" s="72"/>
      <c r="T963" s="72"/>
      <c r="U963" s="72"/>
      <c r="V963" s="72"/>
      <c r="W963" s="72"/>
      <c r="X963" s="78"/>
      <c r="Y963" s="78"/>
      <c r="Z963" s="78"/>
      <c r="AA963" s="72"/>
      <c r="AB963" s="78"/>
      <c r="AC963" s="78"/>
      <c r="AD963" s="72"/>
      <c r="AE963" s="78"/>
      <c r="AF963" s="72"/>
      <c r="AG963" s="72"/>
      <c r="AH963" s="78"/>
      <c r="AI963" s="72"/>
      <c r="AJ963" s="72"/>
      <c r="AK963" s="72"/>
      <c r="AL963" s="72"/>
      <c r="AM963" s="72"/>
      <c r="AN963" s="79"/>
    </row>
    <row r="964" spans="1:40" x14ac:dyDescent="0.15">
      <c r="A964" s="79"/>
      <c r="B964" s="72"/>
      <c r="C964" s="72"/>
      <c r="D964" s="72"/>
      <c r="E964" s="72"/>
      <c r="F964" s="72"/>
      <c r="G964" s="72"/>
      <c r="H964" s="72"/>
      <c r="I964" s="79"/>
      <c r="J964" s="79"/>
      <c r="K964" s="79"/>
      <c r="L964" s="79"/>
      <c r="M964" s="72"/>
      <c r="N964" s="79"/>
      <c r="O964" s="72"/>
      <c r="P964" s="81"/>
      <c r="Q964" s="72"/>
      <c r="R964" s="72"/>
      <c r="S964" s="72"/>
      <c r="T964" s="72"/>
      <c r="U964" s="72"/>
      <c r="V964" s="72"/>
      <c r="W964" s="72"/>
      <c r="X964" s="72"/>
      <c r="Y964" s="78"/>
      <c r="Z964" s="78"/>
      <c r="AA964" s="72"/>
      <c r="AB964" s="78"/>
      <c r="AC964" s="78"/>
      <c r="AD964" s="72"/>
      <c r="AE964" s="78"/>
      <c r="AF964" s="72"/>
      <c r="AG964" s="72"/>
      <c r="AH964" s="78"/>
      <c r="AI964" s="72"/>
      <c r="AJ964" s="72"/>
      <c r="AK964" s="72"/>
      <c r="AL964" s="72"/>
      <c r="AM964" s="72"/>
      <c r="AN964" s="72"/>
    </row>
    <row r="965" spans="1:40" x14ac:dyDescent="0.15">
      <c r="A965" s="79"/>
      <c r="B965" s="72"/>
      <c r="C965" s="72"/>
      <c r="D965" s="72"/>
      <c r="E965" s="72"/>
      <c r="F965" s="72"/>
      <c r="G965" s="72"/>
      <c r="H965" s="72"/>
      <c r="I965" s="79"/>
      <c r="J965" s="79"/>
      <c r="K965" s="79"/>
      <c r="L965" s="72"/>
      <c r="M965" s="79"/>
      <c r="N965" s="79"/>
      <c r="O965" s="72"/>
      <c r="P965" s="81"/>
      <c r="Q965" s="72"/>
      <c r="R965" s="72"/>
      <c r="S965" s="72"/>
      <c r="T965" s="72"/>
      <c r="U965" s="72"/>
      <c r="V965" s="79"/>
      <c r="W965" s="72"/>
      <c r="X965" s="78"/>
      <c r="Y965" s="72"/>
      <c r="Z965" s="78"/>
      <c r="AA965" s="72"/>
      <c r="AB965" s="72"/>
      <c r="AC965" s="72"/>
      <c r="AD965" s="72"/>
      <c r="AE965" s="72"/>
      <c r="AF965" s="72"/>
      <c r="AG965" s="72"/>
      <c r="AH965" s="78"/>
      <c r="AI965" s="72"/>
      <c r="AJ965" s="72"/>
      <c r="AK965" s="72"/>
      <c r="AL965" s="72"/>
      <c r="AM965" s="72"/>
      <c r="AN965" s="79"/>
    </row>
    <row r="966" spans="1:40" x14ac:dyDescent="0.15">
      <c r="A966" s="79"/>
      <c r="B966" s="72"/>
      <c r="C966" s="72"/>
      <c r="D966" s="72"/>
      <c r="E966" s="72"/>
      <c r="F966" s="72"/>
      <c r="G966" s="72"/>
      <c r="H966" s="72"/>
      <c r="I966" s="79"/>
      <c r="J966" s="79"/>
      <c r="K966" s="79"/>
      <c r="L966" s="72"/>
      <c r="M966" s="79"/>
      <c r="N966" s="79"/>
      <c r="O966" s="72"/>
      <c r="P966" s="81"/>
      <c r="Q966" s="72"/>
      <c r="R966" s="72"/>
      <c r="S966" s="72"/>
      <c r="T966" s="72"/>
      <c r="U966" s="72"/>
      <c r="V966" s="79"/>
      <c r="W966" s="72"/>
      <c r="X966" s="78"/>
      <c r="Y966" s="78"/>
      <c r="Z966" s="78"/>
      <c r="AA966" s="72"/>
      <c r="AB966" s="80"/>
      <c r="AC966" s="80"/>
      <c r="AD966" s="72"/>
      <c r="AE966" s="78"/>
      <c r="AF966" s="72"/>
      <c r="AG966" s="72"/>
      <c r="AH966" s="78"/>
      <c r="AI966" s="72"/>
      <c r="AJ966" s="72"/>
      <c r="AK966" s="72"/>
      <c r="AL966" s="72"/>
      <c r="AM966" s="72"/>
      <c r="AN966" s="79"/>
    </row>
    <row r="967" spans="1:40" x14ac:dyDescent="0.15">
      <c r="A967" s="79"/>
      <c r="B967" s="72"/>
      <c r="C967" s="72"/>
      <c r="D967" s="72"/>
      <c r="E967" s="72"/>
      <c r="F967" s="72"/>
      <c r="G967" s="72"/>
      <c r="H967" s="72"/>
      <c r="I967" s="79"/>
      <c r="J967" s="79"/>
      <c r="K967" s="79"/>
      <c r="L967" s="72"/>
      <c r="M967" s="79"/>
      <c r="N967" s="79"/>
      <c r="O967" s="72"/>
      <c r="P967" s="81"/>
      <c r="Q967" s="72"/>
      <c r="R967" s="72"/>
      <c r="S967" s="72"/>
      <c r="T967" s="72"/>
      <c r="U967" s="72"/>
      <c r="V967" s="79"/>
      <c r="W967" s="72"/>
      <c r="X967" s="78"/>
      <c r="Y967" s="72"/>
      <c r="Z967" s="78"/>
      <c r="AA967" s="72"/>
      <c r="AB967" s="72"/>
      <c r="AC967" s="72"/>
      <c r="AD967" s="72"/>
      <c r="AE967" s="72"/>
      <c r="AF967" s="72"/>
      <c r="AG967" s="72"/>
      <c r="AH967" s="78"/>
      <c r="AI967" s="72"/>
      <c r="AJ967" s="72"/>
      <c r="AK967" s="72"/>
      <c r="AL967" s="72"/>
      <c r="AM967" s="72"/>
      <c r="AN967" s="79"/>
    </row>
    <row r="968" spans="1:40" x14ac:dyDescent="0.15">
      <c r="A968" s="79"/>
      <c r="B968" s="72"/>
      <c r="C968" s="72"/>
      <c r="D968" s="72"/>
      <c r="E968" s="72"/>
      <c r="F968" s="72"/>
      <c r="G968" s="72"/>
      <c r="H968" s="72"/>
      <c r="I968" s="79"/>
      <c r="J968" s="79"/>
      <c r="K968" s="79"/>
      <c r="L968" s="72"/>
      <c r="M968" s="79"/>
      <c r="N968" s="79"/>
      <c r="O968" s="72"/>
      <c r="P968" s="81"/>
      <c r="Q968" s="72"/>
      <c r="R968" s="72"/>
      <c r="S968" s="72"/>
      <c r="T968" s="72"/>
      <c r="U968" s="72"/>
      <c r="V968" s="79"/>
      <c r="W968" s="72"/>
      <c r="X968" s="78"/>
      <c r="Y968" s="72"/>
      <c r="Z968" s="78"/>
      <c r="AA968" s="72"/>
      <c r="AB968" s="72"/>
      <c r="AC968" s="72"/>
      <c r="AD968" s="72"/>
      <c r="AE968" s="72"/>
      <c r="AF968" s="72"/>
      <c r="AG968" s="72"/>
      <c r="AH968" s="78"/>
      <c r="AI968" s="72"/>
      <c r="AJ968" s="72"/>
      <c r="AK968" s="72"/>
      <c r="AL968" s="72"/>
      <c r="AM968" s="72"/>
      <c r="AN968" s="79"/>
    </row>
    <row r="969" spans="1:40" x14ac:dyDescent="0.15">
      <c r="A969" s="79"/>
      <c r="B969" s="72"/>
      <c r="C969" s="72"/>
      <c r="D969" s="72"/>
      <c r="E969" s="72"/>
      <c r="F969" s="72"/>
      <c r="G969" s="72"/>
      <c r="H969" s="72"/>
      <c r="I969" s="79"/>
      <c r="J969" s="79"/>
      <c r="K969" s="79"/>
      <c r="L969" s="72"/>
      <c r="M969" s="79"/>
      <c r="N969" s="79"/>
      <c r="O969" s="72"/>
      <c r="P969" s="81"/>
      <c r="Q969" s="72"/>
      <c r="R969" s="72"/>
      <c r="S969" s="72"/>
      <c r="T969" s="72"/>
      <c r="U969" s="72"/>
      <c r="V969" s="79"/>
      <c r="W969" s="72"/>
      <c r="X969" s="78"/>
      <c r="Y969" s="78"/>
      <c r="Z969" s="78"/>
      <c r="AA969" s="72"/>
      <c r="AB969" s="78"/>
      <c r="AC969" s="78"/>
      <c r="AD969" s="72"/>
      <c r="AE969" s="78"/>
      <c r="AF969" s="72"/>
      <c r="AG969" s="72"/>
      <c r="AH969" s="78"/>
      <c r="AI969" s="72"/>
      <c r="AJ969" s="72"/>
      <c r="AK969" s="72"/>
      <c r="AL969" s="72"/>
      <c r="AM969" s="72"/>
      <c r="AN969" s="79"/>
    </row>
    <row r="970" spans="1:40" x14ac:dyDescent="0.15">
      <c r="A970" s="79"/>
      <c r="B970" s="72"/>
      <c r="C970" s="72"/>
      <c r="D970" s="72"/>
      <c r="E970" s="72"/>
      <c r="F970" s="72"/>
      <c r="G970" s="72"/>
      <c r="H970" s="72"/>
      <c r="I970" s="79"/>
      <c r="J970" s="79"/>
      <c r="K970" s="79"/>
      <c r="L970" s="72"/>
      <c r="M970" s="79"/>
      <c r="N970" s="79"/>
      <c r="O970" s="72"/>
      <c r="P970" s="81"/>
      <c r="Q970" s="72"/>
      <c r="R970" s="72"/>
      <c r="S970" s="72"/>
      <c r="T970" s="72"/>
      <c r="U970" s="72"/>
      <c r="V970" s="79"/>
      <c r="W970" s="72"/>
      <c r="X970" s="78"/>
      <c r="Y970" s="72"/>
      <c r="Z970" s="78"/>
      <c r="AA970" s="72"/>
      <c r="AB970" s="72"/>
      <c r="AC970" s="72"/>
      <c r="AD970" s="72"/>
      <c r="AE970" s="72"/>
      <c r="AF970" s="72"/>
      <c r="AG970" s="72"/>
      <c r="AH970" s="78"/>
      <c r="AI970" s="72"/>
      <c r="AJ970" s="72"/>
      <c r="AK970" s="72"/>
      <c r="AL970" s="72"/>
      <c r="AM970" s="72"/>
      <c r="AN970" s="79"/>
    </row>
    <row r="971" spans="1:40" x14ac:dyDescent="0.15">
      <c r="A971" s="79"/>
      <c r="B971" s="72"/>
      <c r="C971" s="72"/>
      <c r="D971" s="72"/>
      <c r="E971" s="72"/>
      <c r="F971" s="72"/>
      <c r="G971" s="72"/>
      <c r="H971" s="72"/>
      <c r="I971" s="79"/>
      <c r="J971" s="79"/>
      <c r="K971" s="79"/>
      <c r="L971" s="72"/>
      <c r="M971" s="79"/>
      <c r="N971" s="79"/>
      <c r="O971" s="72"/>
      <c r="P971" s="81"/>
      <c r="Q971" s="72"/>
      <c r="R971" s="72"/>
      <c r="S971" s="72"/>
      <c r="T971" s="72"/>
      <c r="U971" s="72"/>
      <c r="V971" s="79"/>
      <c r="W971" s="72"/>
      <c r="X971" s="78"/>
      <c r="Y971" s="72"/>
      <c r="Z971" s="78"/>
      <c r="AA971" s="72"/>
      <c r="AB971" s="72"/>
      <c r="AC971" s="72"/>
      <c r="AD971" s="72"/>
      <c r="AE971" s="72"/>
      <c r="AF971" s="72"/>
      <c r="AG971" s="72"/>
      <c r="AH971" s="78"/>
      <c r="AI971" s="72"/>
      <c r="AJ971" s="72"/>
      <c r="AK971" s="72"/>
      <c r="AL971" s="72"/>
      <c r="AM971" s="72"/>
      <c r="AN971" s="79"/>
    </row>
    <row r="972" spans="1:40" x14ac:dyDescent="0.15">
      <c r="A972" s="79"/>
      <c r="B972" s="72"/>
      <c r="C972" s="72"/>
      <c r="D972" s="72"/>
      <c r="E972" s="72"/>
      <c r="F972" s="72"/>
      <c r="G972" s="72"/>
      <c r="H972" s="72"/>
      <c r="I972" s="79"/>
      <c r="J972" s="79"/>
      <c r="K972" s="79"/>
      <c r="L972" s="72"/>
      <c r="M972" s="79"/>
      <c r="N972" s="79"/>
      <c r="O972" s="72"/>
      <c r="P972" s="81"/>
      <c r="Q972" s="72"/>
      <c r="R972" s="72"/>
      <c r="S972" s="72"/>
      <c r="T972" s="72"/>
      <c r="U972" s="72"/>
      <c r="V972" s="79"/>
      <c r="W972" s="72"/>
      <c r="X972" s="78"/>
      <c r="Y972" s="72"/>
      <c r="Z972" s="78"/>
      <c r="AA972" s="72"/>
      <c r="AB972" s="72"/>
      <c r="AC972" s="72"/>
      <c r="AD972" s="72"/>
      <c r="AE972" s="72"/>
      <c r="AF972" s="72"/>
      <c r="AG972" s="72"/>
      <c r="AH972" s="78"/>
      <c r="AI972" s="72"/>
      <c r="AJ972" s="72"/>
      <c r="AK972" s="72"/>
      <c r="AL972" s="72"/>
      <c r="AM972" s="72"/>
      <c r="AN972" s="79"/>
    </row>
    <row r="973" spans="1:40" x14ac:dyDescent="0.15">
      <c r="A973" s="79"/>
      <c r="B973" s="72"/>
      <c r="C973" s="72"/>
      <c r="D973" s="72"/>
      <c r="E973" s="72"/>
      <c r="F973" s="72"/>
      <c r="G973" s="72"/>
      <c r="H973" s="72"/>
      <c r="I973" s="79"/>
      <c r="J973" s="79"/>
      <c r="K973" s="79"/>
      <c r="L973" s="72"/>
      <c r="M973" s="79"/>
      <c r="N973" s="79"/>
      <c r="O973" s="72"/>
      <c r="P973" s="81"/>
      <c r="Q973" s="72"/>
      <c r="R973" s="72"/>
      <c r="S973" s="72"/>
      <c r="T973" s="72"/>
      <c r="U973" s="72"/>
      <c r="V973" s="79"/>
      <c r="W973" s="72"/>
      <c r="X973" s="78"/>
      <c r="Y973" s="72"/>
      <c r="Z973" s="78"/>
      <c r="AA973" s="72"/>
      <c r="AB973" s="72"/>
      <c r="AC973" s="72"/>
      <c r="AD973" s="72"/>
      <c r="AE973" s="72"/>
      <c r="AF973" s="72"/>
      <c r="AG973" s="72"/>
      <c r="AH973" s="78"/>
      <c r="AI973" s="72"/>
      <c r="AJ973" s="72"/>
      <c r="AK973" s="72"/>
      <c r="AL973" s="72"/>
      <c r="AM973" s="72"/>
      <c r="AN973" s="79"/>
    </row>
    <row r="974" spans="1:40" x14ac:dyDescent="0.15">
      <c r="A974" s="79"/>
      <c r="B974" s="72"/>
      <c r="C974" s="72"/>
      <c r="D974" s="72"/>
      <c r="E974" s="72"/>
      <c r="F974" s="72"/>
      <c r="G974" s="72"/>
      <c r="H974" s="72"/>
      <c r="I974" s="79"/>
      <c r="J974" s="79"/>
      <c r="K974" s="79"/>
      <c r="L974" s="72"/>
      <c r="M974" s="79"/>
      <c r="N974" s="79"/>
      <c r="O974" s="72"/>
      <c r="P974" s="81"/>
      <c r="Q974" s="72"/>
      <c r="R974" s="72"/>
      <c r="S974" s="72"/>
      <c r="T974" s="72"/>
      <c r="U974" s="72"/>
      <c r="V974" s="72"/>
      <c r="W974" s="72"/>
      <c r="X974" s="78"/>
      <c r="Y974" s="72"/>
      <c r="Z974" s="78"/>
      <c r="AA974" s="72"/>
      <c r="AB974" s="72"/>
      <c r="AC974" s="72"/>
      <c r="AD974" s="72"/>
      <c r="AE974" s="72"/>
      <c r="AF974" s="72"/>
      <c r="AG974" s="72"/>
      <c r="AH974" s="78"/>
      <c r="AI974" s="72"/>
      <c r="AJ974" s="72"/>
      <c r="AK974" s="72"/>
      <c r="AL974" s="72"/>
      <c r="AM974" s="72"/>
      <c r="AN974" s="79"/>
    </row>
    <row r="975" spans="1:40" x14ac:dyDescent="0.15">
      <c r="A975" s="79"/>
      <c r="B975" s="72"/>
      <c r="C975" s="72"/>
      <c r="D975" s="72"/>
      <c r="E975" s="72"/>
      <c r="F975" s="72"/>
      <c r="G975" s="72"/>
      <c r="H975" s="72"/>
      <c r="I975" s="79"/>
      <c r="J975" s="79"/>
      <c r="K975" s="79"/>
      <c r="L975" s="72"/>
      <c r="M975" s="79"/>
      <c r="N975" s="79"/>
      <c r="O975" s="72"/>
      <c r="P975" s="81"/>
      <c r="Q975" s="72"/>
      <c r="R975" s="72"/>
      <c r="S975" s="72"/>
      <c r="T975" s="72"/>
      <c r="U975" s="72"/>
      <c r="V975" s="72"/>
      <c r="W975" s="72"/>
      <c r="X975" s="78"/>
      <c r="Y975" s="78"/>
      <c r="Z975" s="78"/>
      <c r="AA975" s="72"/>
      <c r="AB975" s="78"/>
      <c r="AC975" s="78"/>
      <c r="AD975" s="72"/>
      <c r="AE975" s="78"/>
      <c r="AF975" s="72"/>
      <c r="AG975" s="72"/>
      <c r="AH975" s="78"/>
      <c r="AI975" s="72"/>
      <c r="AJ975" s="72"/>
      <c r="AK975" s="72"/>
      <c r="AL975" s="72"/>
      <c r="AM975" s="72"/>
      <c r="AN975" s="79"/>
    </row>
    <row r="976" spans="1:40" x14ac:dyDescent="0.15">
      <c r="A976" s="79"/>
      <c r="B976" s="72"/>
      <c r="C976" s="72"/>
      <c r="D976" s="72"/>
      <c r="E976" s="72"/>
      <c r="F976" s="72"/>
      <c r="G976" s="72"/>
      <c r="H976" s="72"/>
      <c r="I976" s="79"/>
      <c r="J976" s="79"/>
      <c r="K976" s="79"/>
      <c r="L976" s="79"/>
      <c r="M976" s="72"/>
      <c r="N976" s="79"/>
      <c r="O976" s="72"/>
      <c r="P976" s="81"/>
      <c r="Q976" s="72"/>
      <c r="R976" s="72"/>
      <c r="S976" s="72"/>
      <c r="T976" s="72"/>
      <c r="U976" s="72"/>
      <c r="V976" s="72"/>
      <c r="W976" s="72"/>
      <c r="X976" s="72"/>
      <c r="Y976" s="78"/>
      <c r="Z976" s="78"/>
      <c r="AA976" s="72"/>
      <c r="AB976" s="78"/>
      <c r="AC976" s="78"/>
      <c r="AD976" s="72"/>
      <c r="AE976" s="78"/>
      <c r="AF976" s="72"/>
      <c r="AG976" s="72"/>
      <c r="AH976" s="78"/>
      <c r="AI976" s="72"/>
      <c r="AJ976" s="72"/>
      <c r="AK976" s="72"/>
      <c r="AL976" s="72"/>
      <c r="AM976" s="72"/>
      <c r="AN976" s="72"/>
    </row>
    <row r="977" spans="1:40" x14ac:dyDescent="0.15">
      <c r="A977" s="79"/>
      <c r="B977" s="72"/>
      <c r="C977" s="72"/>
      <c r="D977" s="72"/>
      <c r="E977" s="72"/>
      <c r="F977" s="72"/>
      <c r="G977" s="72"/>
      <c r="H977" s="72"/>
      <c r="I977" s="79"/>
      <c r="J977" s="79"/>
      <c r="K977" s="79"/>
      <c r="L977" s="79"/>
      <c r="M977" s="72"/>
      <c r="N977" s="79"/>
      <c r="O977" s="72"/>
      <c r="P977" s="81"/>
      <c r="Q977" s="72"/>
      <c r="R977" s="72"/>
      <c r="S977" s="72"/>
      <c r="T977" s="72"/>
      <c r="U977" s="72"/>
      <c r="V977" s="72"/>
      <c r="W977" s="72"/>
      <c r="X977" s="78"/>
      <c r="Y977" s="78"/>
      <c r="Z977" s="78"/>
      <c r="AA977" s="72"/>
      <c r="AB977" s="78"/>
      <c r="AC977" s="78"/>
      <c r="AD977" s="72"/>
      <c r="AE977" s="78"/>
      <c r="AF977" s="72"/>
      <c r="AG977" s="72"/>
      <c r="AH977" s="78"/>
      <c r="AI977" s="72"/>
      <c r="AJ977" s="72"/>
      <c r="AK977" s="72"/>
      <c r="AL977" s="72"/>
      <c r="AM977" s="72"/>
      <c r="AN977" s="72"/>
    </row>
    <row r="978" spans="1:40" x14ac:dyDescent="0.15">
      <c r="A978" s="79"/>
      <c r="B978" s="72"/>
      <c r="C978" s="72"/>
      <c r="D978" s="72"/>
      <c r="E978" s="72"/>
      <c r="F978" s="72"/>
      <c r="G978" s="72"/>
      <c r="H978" s="72"/>
      <c r="I978" s="79"/>
      <c r="J978" s="79"/>
      <c r="K978" s="79"/>
      <c r="L978" s="79"/>
      <c r="M978" s="72"/>
      <c r="N978" s="79"/>
      <c r="O978" s="72"/>
      <c r="P978" s="81"/>
      <c r="Q978" s="72"/>
      <c r="R978" s="72"/>
      <c r="S978" s="72"/>
      <c r="T978" s="72"/>
      <c r="U978" s="72"/>
      <c r="V978" s="72"/>
      <c r="W978" s="72"/>
      <c r="X978" s="78"/>
      <c r="Y978" s="78"/>
      <c r="Z978" s="78"/>
      <c r="AA978" s="72"/>
      <c r="AB978" s="78"/>
      <c r="AC978" s="78"/>
      <c r="AD978" s="72"/>
      <c r="AE978" s="78"/>
      <c r="AF978" s="72"/>
      <c r="AG978" s="72"/>
      <c r="AH978" s="78"/>
      <c r="AI978" s="72"/>
      <c r="AJ978" s="72"/>
      <c r="AK978" s="72"/>
      <c r="AL978" s="72"/>
      <c r="AM978" s="72"/>
      <c r="AN978" s="72"/>
    </row>
    <row r="979" spans="1:40" x14ac:dyDescent="0.15">
      <c r="A979" s="79"/>
      <c r="B979" s="72"/>
      <c r="C979" s="72"/>
      <c r="D979" s="72"/>
      <c r="E979" s="72"/>
      <c r="F979" s="72"/>
      <c r="G979" s="72"/>
      <c r="H979" s="72"/>
      <c r="I979" s="79"/>
      <c r="J979" s="79"/>
      <c r="K979" s="79"/>
      <c r="L979" s="79"/>
      <c r="M979" s="72"/>
      <c r="N979" s="79"/>
      <c r="O979" s="72"/>
      <c r="P979" s="81"/>
      <c r="Q979" s="72"/>
      <c r="R979" s="72"/>
      <c r="S979" s="72"/>
      <c r="T979" s="72"/>
      <c r="U979" s="72"/>
      <c r="V979" s="72"/>
      <c r="W979" s="72"/>
      <c r="X979" s="78"/>
      <c r="Y979" s="78"/>
      <c r="Z979" s="78"/>
      <c r="AA979" s="72"/>
      <c r="AB979" s="78"/>
      <c r="AC979" s="78"/>
      <c r="AD979" s="72"/>
      <c r="AE979" s="78"/>
      <c r="AF979" s="72"/>
      <c r="AG979" s="72"/>
      <c r="AH979" s="78"/>
      <c r="AI979" s="72"/>
      <c r="AJ979" s="72"/>
      <c r="AK979" s="72"/>
      <c r="AL979" s="72"/>
      <c r="AM979" s="72"/>
      <c r="AN979" s="72"/>
    </row>
    <row r="980" spans="1:40" x14ac:dyDescent="0.15">
      <c r="A980" s="79"/>
      <c r="B980" s="72"/>
      <c r="C980" s="72"/>
      <c r="D980" s="72"/>
      <c r="E980" s="72"/>
      <c r="F980" s="72"/>
      <c r="G980" s="72"/>
      <c r="H980" s="72"/>
      <c r="I980" s="79"/>
      <c r="J980" s="79"/>
      <c r="K980" s="79"/>
      <c r="L980" s="79"/>
      <c r="M980" s="72"/>
      <c r="N980" s="79"/>
      <c r="O980" s="72"/>
      <c r="P980" s="81"/>
      <c r="Q980" s="72"/>
      <c r="R980" s="72"/>
      <c r="S980" s="72"/>
      <c r="T980" s="72"/>
      <c r="U980" s="72"/>
      <c r="V980" s="72"/>
      <c r="W980" s="72"/>
      <c r="X980" s="78"/>
      <c r="Y980" s="78"/>
      <c r="Z980" s="78"/>
      <c r="AA980" s="72"/>
      <c r="AB980" s="78"/>
      <c r="AC980" s="78"/>
      <c r="AD980" s="72"/>
      <c r="AE980" s="78"/>
      <c r="AF980" s="72"/>
      <c r="AG980" s="72"/>
      <c r="AH980" s="78"/>
      <c r="AI980" s="72"/>
      <c r="AJ980" s="72"/>
      <c r="AK980" s="72"/>
      <c r="AL980" s="72"/>
      <c r="AM980" s="72"/>
      <c r="AN980" s="72"/>
    </row>
    <row r="981" spans="1:40" x14ac:dyDescent="0.15">
      <c r="A981" s="79"/>
      <c r="B981" s="72"/>
      <c r="C981" s="72"/>
      <c r="D981" s="72"/>
      <c r="E981" s="72"/>
      <c r="F981" s="72"/>
      <c r="G981" s="72"/>
      <c r="H981" s="72"/>
      <c r="I981" s="79"/>
      <c r="J981" s="79"/>
      <c r="K981" s="79"/>
      <c r="L981" s="79"/>
      <c r="M981" s="72"/>
      <c r="N981" s="79"/>
      <c r="O981" s="72"/>
      <c r="P981" s="81"/>
      <c r="Q981" s="72"/>
      <c r="R981" s="72"/>
      <c r="S981" s="72"/>
      <c r="T981" s="72"/>
      <c r="U981" s="72"/>
      <c r="V981" s="72"/>
      <c r="W981" s="72"/>
      <c r="X981" s="78"/>
      <c r="Y981" s="78"/>
      <c r="Z981" s="78"/>
      <c r="AA981" s="72"/>
      <c r="AB981" s="78"/>
      <c r="AC981" s="78"/>
      <c r="AD981" s="72"/>
      <c r="AE981" s="78"/>
      <c r="AF981" s="72"/>
      <c r="AG981" s="72"/>
      <c r="AH981" s="78"/>
      <c r="AI981" s="72"/>
      <c r="AJ981" s="72"/>
      <c r="AK981" s="72"/>
      <c r="AL981" s="72"/>
      <c r="AM981" s="72"/>
      <c r="AN981" s="72"/>
    </row>
    <row r="982" spans="1:40" x14ac:dyDescent="0.15">
      <c r="A982" s="79"/>
      <c r="B982" s="72"/>
      <c r="C982" s="72"/>
      <c r="D982" s="72"/>
      <c r="E982" s="72"/>
      <c r="F982" s="72"/>
      <c r="G982" s="72"/>
      <c r="H982" s="72"/>
      <c r="I982" s="79"/>
      <c r="J982" s="79"/>
      <c r="K982" s="79"/>
      <c r="L982" s="79"/>
      <c r="M982" s="72"/>
      <c r="N982" s="79"/>
      <c r="O982" s="72"/>
      <c r="P982" s="81"/>
      <c r="Q982" s="72"/>
      <c r="R982" s="72"/>
      <c r="S982" s="72"/>
      <c r="T982" s="72"/>
      <c r="U982" s="72"/>
      <c r="V982" s="72"/>
      <c r="W982" s="72"/>
      <c r="X982" s="78"/>
      <c r="Y982" s="78"/>
      <c r="Z982" s="78"/>
      <c r="AA982" s="72"/>
      <c r="AB982" s="78"/>
      <c r="AC982" s="78"/>
      <c r="AD982" s="72"/>
      <c r="AE982" s="78"/>
      <c r="AF982" s="72"/>
      <c r="AG982" s="72"/>
      <c r="AH982" s="78"/>
      <c r="AI982" s="72"/>
      <c r="AJ982" s="72"/>
      <c r="AK982" s="72"/>
      <c r="AL982" s="72"/>
      <c r="AM982" s="72"/>
      <c r="AN982" s="72"/>
    </row>
    <row r="983" spans="1:40" x14ac:dyDescent="0.15">
      <c r="A983" s="79"/>
      <c r="B983" s="72"/>
      <c r="C983" s="72"/>
      <c r="D983" s="72"/>
      <c r="E983" s="72"/>
      <c r="F983" s="72"/>
      <c r="G983" s="72"/>
      <c r="H983" s="72"/>
      <c r="I983" s="79"/>
      <c r="J983" s="79"/>
      <c r="K983" s="79"/>
      <c r="L983" s="79"/>
      <c r="M983" s="72"/>
      <c r="N983" s="79"/>
      <c r="O983" s="72"/>
      <c r="P983" s="81"/>
      <c r="Q983" s="72"/>
      <c r="R983" s="72"/>
      <c r="S983" s="72"/>
      <c r="T983" s="72"/>
      <c r="U983" s="72"/>
      <c r="V983" s="72"/>
      <c r="W983" s="72"/>
      <c r="X983" s="78"/>
      <c r="Y983" s="78"/>
      <c r="Z983" s="78"/>
      <c r="AA983" s="72"/>
      <c r="AB983" s="78"/>
      <c r="AC983" s="78"/>
      <c r="AD983" s="72"/>
      <c r="AE983" s="78"/>
      <c r="AF983" s="72"/>
      <c r="AG983" s="72"/>
      <c r="AH983" s="78"/>
      <c r="AI983" s="72"/>
      <c r="AJ983" s="72"/>
      <c r="AK983" s="72"/>
      <c r="AL983" s="72"/>
      <c r="AM983" s="72"/>
      <c r="AN983" s="72"/>
    </row>
    <row r="984" spans="1:40" x14ac:dyDescent="0.15">
      <c r="A984" s="79"/>
      <c r="B984" s="72"/>
      <c r="C984" s="72"/>
      <c r="D984" s="72"/>
      <c r="E984" s="72"/>
      <c r="F984" s="72"/>
      <c r="G984" s="72"/>
      <c r="H984" s="72"/>
      <c r="I984" s="79"/>
      <c r="J984" s="79"/>
      <c r="K984" s="79"/>
      <c r="L984" s="79"/>
      <c r="M984" s="72"/>
      <c r="N984" s="79"/>
      <c r="O984" s="72"/>
      <c r="P984" s="81"/>
      <c r="Q984" s="72"/>
      <c r="R984" s="72"/>
      <c r="S984" s="72"/>
      <c r="T984" s="72"/>
      <c r="U984" s="72"/>
      <c r="V984" s="72"/>
      <c r="W984" s="72"/>
      <c r="X984" s="78"/>
      <c r="Y984" s="78"/>
      <c r="Z984" s="78"/>
      <c r="AA984" s="72"/>
      <c r="AB984" s="78"/>
      <c r="AC984" s="78"/>
      <c r="AD984" s="72"/>
      <c r="AE984" s="78"/>
      <c r="AF984" s="72"/>
      <c r="AG984" s="72"/>
      <c r="AH984" s="78"/>
      <c r="AI984" s="72"/>
      <c r="AJ984" s="72"/>
      <c r="AK984" s="72"/>
      <c r="AL984" s="72"/>
      <c r="AM984" s="72"/>
      <c r="AN984" s="72"/>
    </row>
    <row r="985" spans="1:40" x14ac:dyDescent="0.15">
      <c r="A985" s="79"/>
      <c r="B985" s="72"/>
      <c r="C985" s="72"/>
      <c r="D985" s="72"/>
      <c r="E985" s="72"/>
      <c r="F985" s="72"/>
      <c r="G985" s="72"/>
      <c r="H985" s="72"/>
      <c r="I985" s="79"/>
      <c r="J985" s="79"/>
      <c r="K985" s="79"/>
      <c r="L985" s="79"/>
      <c r="M985" s="72"/>
      <c r="N985" s="79"/>
      <c r="O985" s="72"/>
      <c r="P985" s="81"/>
      <c r="Q985" s="72"/>
      <c r="R985" s="72"/>
      <c r="S985" s="72"/>
      <c r="T985" s="72"/>
      <c r="U985" s="72"/>
      <c r="V985" s="72"/>
      <c r="W985" s="72"/>
      <c r="X985" s="78"/>
      <c r="Y985" s="78"/>
      <c r="Z985" s="78"/>
      <c r="AA985" s="72"/>
      <c r="AB985" s="78"/>
      <c r="AC985" s="78"/>
      <c r="AD985" s="72"/>
      <c r="AE985" s="78"/>
      <c r="AF985" s="72"/>
      <c r="AG985" s="72"/>
      <c r="AH985" s="78"/>
      <c r="AI985" s="72"/>
      <c r="AJ985" s="72"/>
      <c r="AK985" s="72"/>
      <c r="AL985" s="72"/>
      <c r="AM985" s="72"/>
      <c r="AN985" s="72"/>
    </row>
    <row r="986" spans="1:40" x14ac:dyDescent="0.15">
      <c r="A986" s="79"/>
      <c r="B986" s="72"/>
      <c r="C986" s="72"/>
      <c r="D986" s="72"/>
      <c r="E986" s="72"/>
      <c r="F986" s="72"/>
      <c r="G986" s="72"/>
      <c r="H986" s="72"/>
      <c r="I986" s="79"/>
      <c r="J986" s="79"/>
      <c r="K986" s="79"/>
      <c r="L986" s="79"/>
      <c r="M986" s="72"/>
      <c r="N986" s="79"/>
      <c r="O986" s="72"/>
      <c r="P986" s="81"/>
      <c r="Q986" s="72"/>
      <c r="R986" s="72"/>
      <c r="S986" s="72"/>
      <c r="T986" s="72"/>
      <c r="U986" s="72"/>
      <c r="V986" s="72"/>
      <c r="W986" s="72"/>
      <c r="X986" s="78"/>
      <c r="Y986" s="78"/>
      <c r="Z986" s="78"/>
      <c r="AA986" s="72"/>
      <c r="AB986" s="78"/>
      <c r="AC986" s="78"/>
      <c r="AD986" s="72"/>
      <c r="AE986" s="78"/>
      <c r="AF986" s="72"/>
      <c r="AG986" s="72"/>
      <c r="AH986" s="78"/>
      <c r="AI986" s="72"/>
      <c r="AJ986" s="72"/>
      <c r="AK986" s="72"/>
      <c r="AL986" s="72"/>
      <c r="AM986" s="72"/>
      <c r="AN986" s="72"/>
    </row>
    <row r="987" spans="1:40" x14ac:dyDescent="0.15">
      <c r="A987" s="79"/>
      <c r="B987" s="72"/>
      <c r="C987" s="72"/>
      <c r="D987" s="72"/>
      <c r="E987" s="72"/>
      <c r="F987" s="72"/>
      <c r="G987" s="72"/>
      <c r="H987" s="72"/>
      <c r="I987" s="79"/>
      <c r="J987" s="79"/>
      <c r="K987" s="79"/>
      <c r="L987" s="79"/>
      <c r="M987" s="72"/>
      <c r="N987" s="79"/>
      <c r="O987" s="72"/>
      <c r="P987" s="81"/>
      <c r="Q987" s="72"/>
      <c r="R987" s="72"/>
      <c r="S987" s="72"/>
      <c r="T987" s="72"/>
      <c r="U987" s="72"/>
      <c r="V987" s="72"/>
      <c r="W987" s="72"/>
      <c r="X987" s="78"/>
      <c r="Y987" s="78"/>
      <c r="Z987" s="78"/>
      <c r="AA987" s="72"/>
      <c r="AB987" s="78"/>
      <c r="AC987" s="78"/>
      <c r="AD987" s="72"/>
      <c r="AE987" s="78"/>
      <c r="AF987" s="72"/>
      <c r="AG987" s="72"/>
      <c r="AH987" s="78"/>
      <c r="AI987" s="72"/>
      <c r="AJ987" s="72"/>
      <c r="AK987" s="72"/>
      <c r="AL987" s="72"/>
      <c r="AM987" s="72"/>
      <c r="AN987" s="72"/>
    </row>
    <row r="988" spans="1:40" x14ac:dyDescent="0.15">
      <c r="A988" s="79"/>
      <c r="B988" s="72"/>
      <c r="C988" s="72"/>
      <c r="D988" s="72"/>
      <c r="E988" s="72"/>
      <c r="F988" s="72"/>
      <c r="G988" s="72"/>
      <c r="H988" s="72"/>
      <c r="I988" s="79"/>
      <c r="J988" s="79"/>
      <c r="K988" s="79"/>
      <c r="L988" s="79"/>
      <c r="M988" s="72"/>
      <c r="N988" s="79"/>
      <c r="O988" s="72"/>
      <c r="P988" s="81"/>
      <c r="Q988" s="72"/>
      <c r="R988" s="72"/>
      <c r="S988" s="72"/>
      <c r="T988" s="72"/>
      <c r="U988" s="72"/>
      <c r="V988" s="72"/>
      <c r="W988" s="72"/>
      <c r="X988" s="78"/>
      <c r="Y988" s="78"/>
      <c r="Z988" s="78"/>
      <c r="AA988" s="72"/>
      <c r="AB988" s="78"/>
      <c r="AC988" s="78"/>
      <c r="AD988" s="72"/>
      <c r="AE988" s="78"/>
      <c r="AF988" s="72"/>
      <c r="AG988" s="72"/>
      <c r="AH988" s="78"/>
      <c r="AI988" s="72"/>
      <c r="AJ988" s="72"/>
      <c r="AK988" s="72"/>
      <c r="AL988" s="72"/>
      <c r="AM988" s="72"/>
      <c r="AN988" s="72"/>
    </row>
    <row r="989" spans="1:40" x14ac:dyDescent="0.15">
      <c r="A989" s="79"/>
      <c r="B989" s="72"/>
      <c r="C989" s="72"/>
      <c r="D989" s="72"/>
      <c r="E989" s="72"/>
      <c r="F989" s="72"/>
      <c r="G989" s="72"/>
      <c r="H989" s="72"/>
      <c r="I989" s="79"/>
      <c r="J989" s="79"/>
      <c r="K989" s="79"/>
      <c r="L989" s="79"/>
      <c r="M989" s="72"/>
      <c r="N989" s="79"/>
      <c r="O989" s="72"/>
      <c r="P989" s="81"/>
      <c r="Q989" s="72"/>
      <c r="R989" s="72"/>
      <c r="S989" s="72"/>
      <c r="T989" s="72"/>
      <c r="U989" s="72"/>
      <c r="V989" s="72"/>
      <c r="W989" s="72"/>
      <c r="X989" s="78"/>
      <c r="Y989" s="78"/>
      <c r="Z989" s="78"/>
      <c r="AA989" s="72"/>
      <c r="AB989" s="78"/>
      <c r="AC989" s="78"/>
      <c r="AD989" s="72"/>
      <c r="AE989" s="78"/>
      <c r="AF989" s="72"/>
      <c r="AG989" s="72"/>
      <c r="AH989" s="78"/>
      <c r="AI989" s="72"/>
      <c r="AJ989" s="72"/>
      <c r="AK989" s="72"/>
      <c r="AL989" s="72"/>
      <c r="AM989" s="72"/>
      <c r="AN989" s="72"/>
    </row>
    <row r="990" spans="1:40" x14ac:dyDescent="0.15">
      <c r="A990" s="79"/>
      <c r="B990" s="72"/>
      <c r="C990" s="72"/>
      <c r="D990" s="72"/>
      <c r="E990" s="72"/>
      <c r="F990" s="72"/>
      <c r="G990" s="72"/>
      <c r="H990" s="72"/>
      <c r="I990" s="79"/>
      <c r="J990" s="79"/>
      <c r="K990" s="79"/>
      <c r="L990" s="79"/>
      <c r="M990" s="72"/>
      <c r="N990" s="79"/>
      <c r="O990" s="72"/>
      <c r="P990" s="81"/>
      <c r="Q990" s="72"/>
      <c r="R990" s="72"/>
      <c r="S990" s="72"/>
      <c r="T990" s="72"/>
      <c r="U990" s="72"/>
      <c r="V990" s="72"/>
      <c r="W990" s="72"/>
      <c r="X990" s="78"/>
      <c r="Y990" s="78"/>
      <c r="Z990" s="78"/>
      <c r="AA990" s="72"/>
      <c r="AB990" s="78"/>
      <c r="AC990" s="78"/>
      <c r="AD990" s="72"/>
      <c r="AE990" s="78"/>
      <c r="AF990" s="72"/>
      <c r="AG990" s="72"/>
      <c r="AH990" s="78"/>
      <c r="AI990" s="72"/>
      <c r="AJ990" s="72"/>
      <c r="AK990" s="72"/>
      <c r="AL990" s="72"/>
      <c r="AM990" s="72"/>
      <c r="AN990" s="72"/>
    </row>
    <row r="991" spans="1:40" x14ac:dyDescent="0.15">
      <c r="A991" s="79"/>
      <c r="B991" s="72"/>
      <c r="C991" s="72"/>
      <c r="D991" s="72"/>
      <c r="E991" s="72"/>
      <c r="F991" s="72"/>
      <c r="G991" s="72"/>
      <c r="H991" s="72"/>
      <c r="I991" s="79"/>
      <c r="J991" s="79"/>
      <c r="K991" s="79"/>
      <c r="L991" s="79"/>
      <c r="M991" s="72"/>
      <c r="N991" s="79"/>
      <c r="O991" s="72"/>
      <c r="P991" s="81"/>
      <c r="Q991" s="72"/>
      <c r="R991" s="72"/>
      <c r="S991" s="72"/>
      <c r="T991" s="72"/>
      <c r="U991" s="72"/>
      <c r="V991" s="72"/>
      <c r="W991" s="72"/>
      <c r="X991" s="72"/>
      <c r="Y991" s="78"/>
      <c r="Z991" s="78"/>
      <c r="AB991" s="72"/>
      <c r="AC991" s="72"/>
      <c r="AD991" s="72"/>
      <c r="AE991" s="78"/>
      <c r="AF991" s="72"/>
      <c r="AG991" s="72"/>
      <c r="AH991" s="72"/>
      <c r="AI991" s="72"/>
      <c r="AJ991" s="72"/>
      <c r="AK991" s="72"/>
      <c r="AL991" s="72"/>
      <c r="AM991" s="72"/>
      <c r="AN991" s="72"/>
    </row>
    <row r="992" spans="1:40" x14ac:dyDescent="0.15">
      <c r="A992" s="79"/>
      <c r="B992" s="72"/>
      <c r="C992" s="72"/>
      <c r="D992" s="72"/>
      <c r="E992" s="72"/>
      <c r="F992" s="72"/>
      <c r="G992" s="72"/>
      <c r="H992" s="72"/>
      <c r="I992" s="79"/>
      <c r="J992" s="79"/>
      <c r="K992" s="79"/>
      <c r="L992" s="79"/>
      <c r="M992" s="72"/>
      <c r="N992" s="79"/>
      <c r="O992" s="72"/>
      <c r="P992" s="81"/>
      <c r="Q992" s="72"/>
      <c r="R992" s="72"/>
      <c r="S992" s="72"/>
      <c r="T992" s="72"/>
      <c r="U992" s="72"/>
      <c r="V992" s="72"/>
      <c r="W992" s="72"/>
      <c r="X992" s="72"/>
      <c r="Y992" s="78"/>
      <c r="Z992" s="78"/>
      <c r="AB992" s="72"/>
      <c r="AC992" s="72"/>
      <c r="AD992" s="72"/>
      <c r="AE992" s="78"/>
      <c r="AF992" s="72"/>
      <c r="AG992" s="72"/>
      <c r="AH992" s="72"/>
      <c r="AI992" s="72"/>
      <c r="AJ992" s="72"/>
      <c r="AK992" s="72"/>
      <c r="AL992" s="72"/>
      <c r="AM992" s="72"/>
      <c r="AN992" s="72"/>
    </row>
    <row r="993" spans="1:40" x14ac:dyDescent="0.15">
      <c r="A993" s="79"/>
      <c r="B993" s="72"/>
      <c r="C993" s="72"/>
      <c r="D993" s="72"/>
      <c r="E993" s="72"/>
      <c r="F993" s="72"/>
      <c r="G993" s="72"/>
      <c r="H993" s="72"/>
      <c r="I993" s="79"/>
      <c r="J993" s="79"/>
      <c r="K993" s="79"/>
      <c r="L993" s="79"/>
      <c r="M993" s="72"/>
      <c r="N993" s="79"/>
      <c r="O993" s="72"/>
      <c r="P993" s="81"/>
      <c r="Q993" s="72"/>
      <c r="R993" s="72"/>
      <c r="S993" s="72"/>
      <c r="T993" s="72"/>
      <c r="U993" s="72"/>
      <c r="V993" s="72"/>
      <c r="W993" s="72"/>
      <c r="X993" s="72"/>
      <c r="Y993" s="78"/>
      <c r="Z993" s="78"/>
      <c r="AB993" s="72"/>
      <c r="AC993" s="72"/>
      <c r="AD993" s="72"/>
      <c r="AE993" s="78"/>
      <c r="AF993" s="72"/>
      <c r="AG993" s="72"/>
      <c r="AH993" s="72"/>
      <c r="AI993" s="72"/>
      <c r="AJ993" s="72"/>
      <c r="AK993" s="72"/>
      <c r="AL993" s="72"/>
      <c r="AM993" s="72"/>
      <c r="AN993" s="72"/>
    </row>
    <row r="994" spans="1:40" x14ac:dyDescent="0.15">
      <c r="A994" s="79"/>
      <c r="B994" s="72"/>
      <c r="C994" s="72"/>
      <c r="D994" s="72"/>
      <c r="E994" s="72"/>
      <c r="F994" s="72"/>
      <c r="G994" s="72"/>
      <c r="H994" s="72"/>
      <c r="I994" s="79"/>
      <c r="J994" s="79"/>
      <c r="K994" s="79"/>
      <c r="L994" s="79"/>
      <c r="M994" s="72"/>
      <c r="N994" s="79"/>
      <c r="O994" s="72"/>
      <c r="P994" s="81"/>
      <c r="Q994" s="72"/>
      <c r="R994" s="72"/>
      <c r="S994" s="72"/>
      <c r="T994" s="72"/>
      <c r="U994" s="72"/>
      <c r="V994" s="72"/>
      <c r="W994" s="72"/>
      <c r="X994" s="72"/>
      <c r="Y994" s="78"/>
      <c r="Z994" s="78"/>
      <c r="AB994" s="72"/>
      <c r="AC994" s="72"/>
      <c r="AD994" s="72"/>
      <c r="AE994" s="78"/>
      <c r="AF994" s="72"/>
      <c r="AG994" s="72"/>
      <c r="AH994" s="72"/>
      <c r="AI994" s="72"/>
      <c r="AJ994" s="72"/>
      <c r="AK994" s="72"/>
      <c r="AL994" s="72"/>
      <c r="AM994" s="72"/>
      <c r="AN994" s="72"/>
    </row>
    <row r="995" spans="1:40" x14ac:dyDescent="0.15">
      <c r="A995" s="79"/>
      <c r="B995" s="72"/>
      <c r="C995" s="72"/>
      <c r="D995" s="72"/>
      <c r="E995" s="72"/>
      <c r="F995" s="72"/>
      <c r="G995" s="72"/>
      <c r="H995" s="72"/>
      <c r="I995" s="79"/>
      <c r="J995" s="79"/>
      <c r="K995" s="79"/>
      <c r="L995" s="79"/>
      <c r="M995" s="72"/>
      <c r="N995" s="79"/>
      <c r="O995" s="72"/>
      <c r="P995" s="81"/>
      <c r="Q995" s="72"/>
      <c r="R995" s="72"/>
      <c r="S995" s="72"/>
      <c r="T995" s="72"/>
      <c r="U995" s="72"/>
      <c r="V995" s="72"/>
      <c r="W995" s="72"/>
      <c r="X995" s="72"/>
      <c r="Y995" s="78"/>
      <c r="Z995" s="78"/>
      <c r="AB995" s="72"/>
      <c r="AC995" s="72"/>
      <c r="AD995" s="72"/>
      <c r="AE995" s="78"/>
      <c r="AF995" s="72"/>
      <c r="AG995" s="72"/>
      <c r="AH995" s="72"/>
      <c r="AI995" s="72"/>
      <c r="AJ995" s="72"/>
      <c r="AK995" s="72"/>
      <c r="AL995" s="72"/>
      <c r="AM995" s="72"/>
      <c r="AN995" s="72"/>
    </row>
    <row r="996" spans="1:40" x14ac:dyDescent="0.15">
      <c r="A996" s="79"/>
      <c r="B996" s="72"/>
      <c r="C996" s="72"/>
      <c r="D996" s="72"/>
      <c r="E996" s="72"/>
      <c r="F996" s="72"/>
      <c r="G996" s="72"/>
      <c r="H996" s="72"/>
      <c r="I996" s="79"/>
      <c r="J996" s="79"/>
      <c r="K996" s="79"/>
      <c r="L996" s="79"/>
      <c r="M996" s="72"/>
      <c r="N996" s="79"/>
      <c r="O996" s="72"/>
      <c r="P996" s="81"/>
      <c r="Q996" s="72"/>
      <c r="R996" s="72"/>
      <c r="S996" s="72"/>
      <c r="T996" s="72"/>
      <c r="U996" s="72"/>
      <c r="V996" s="72"/>
      <c r="W996" s="72"/>
      <c r="X996" s="72"/>
      <c r="Y996" s="78"/>
      <c r="Z996" s="78"/>
      <c r="AB996" s="72"/>
      <c r="AC996" s="72"/>
      <c r="AD996" s="72"/>
      <c r="AE996" s="78"/>
      <c r="AF996" s="72"/>
      <c r="AG996" s="72"/>
      <c r="AH996" s="72"/>
      <c r="AI996" s="72"/>
      <c r="AJ996" s="72"/>
      <c r="AK996" s="72"/>
      <c r="AL996" s="72"/>
      <c r="AM996" s="72"/>
      <c r="AN996" s="72"/>
    </row>
    <row r="997" spans="1:40" x14ac:dyDescent="0.15">
      <c r="A997" s="79"/>
      <c r="B997" s="72"/>
      <c r="C997" s="72"/>
      <c r="D997" s="72"/>
      <c r="E997" s="72"/>
      <c r="F997" s="72"/>
      <c r="G997" s="72"/>
      <c r="H997" s="72"/>
      <c r="I997" s="79"/>
      <c r="J997" s="79"/>
      <c r="K997" s="79"/>
      <c r="L997" s="79"/>
      <c r="M997" s="72"/>
      <c r="N997" s="79"/>
      <c r="O997" s="72"/>
      <c r="P997" s="81"/>
      <c r="Q997" s="72"/>
      <c r="R997" s="72"/>
      <c r="S997" s="72"/>
      <c r="T997" s="72"/>
      <c r="U997" s="72"/>
      <c r="V997" s="72"/>
      <c r="W997" s="72"/>
      <c r="X997" s="72"/>
      <c r="Y997" s="78"/>
      <c r="Z997" s="78"/>
      <c r="AB997" s="72"/>
      <c r="AC997" s="72"/>
      <c r="AD997" s="72"/>
      <c r="AE997" s="78"/>
      <c r="AF997" s="72"/>
      <c r="AG997" s="72"/>
      <c r="AH997" s="72"/>
      <c r="AI997" s="72"/>
      <c r="AJ997" s="72"/>
      <c r="AK997" s="72"/>
      <c r="AL997" s="72"/>
      <c r="AM997" s="72"/>
      <c r="AN997" s="72"/>
    </row>
    <row r="998" spans="1:40" x14ac:dyDescent="0.15">
      <c r="A998" s="79"/>
      <c r="B998" s="72"/>
      <c r="C998" s="72"/>
      <c r="D998" s="72"/>
      <c r="E998" s="72"/>
      <c r="F998" s="72"/>
      <c r="G998" s="72"/>
      <c r="H998" s="72"/>
      <c r="I998" s="79"/>
      <c r="J998" s="79"/>
      <c r="K998" s="79"/>
      <c r="L998" s="79"/>
      <c r="M998" s="72"/>
      <c r="N998" s="79"/>
      <c r="O998" s="72"/>
      <c r="P998" s="81"/>
      <c r="Q998" s="72"/>
      <c r="R998" s="72"/>
      <c r="S998" s="72"/>
      <c r="T998" s="72"/>
      <c r="U998" s="72"/>
      <c r="V998" s="72"/>
      <c r="W998" s="72"/>
      <c r="X998" s="72"/>
      <c r="Y998" s="78"/>
      <c r="Z998" s="78"/>
      <c r="AB998" s="72"/>
      <c r="AC998" s="72"/>
      <c r="AD998" s="72"/>
      <c r="AE998" s="78"/>
      <c r="AF998" s="72"/>
      <c r="AG998" s="72"/>
      <c r="AH998" s="72"/>
      <c r="AI998" s="72"/>
      <c r="AJ998" s="72"/>
      <c r="AK998" s="72"/>
      <c r="AL998" s="72"/>
      <c r="AM998" s="72"/>
      <c r="AN998" s="72"/>
    </row>
    <row r="999" spans="1:40" x14ac:dyDescent="0.15">
      <c r="A999" s="79"/>
      <c r="B999" s="72"/>
      <c r="C999" s="72"/>
      <c r="D999" s="72"/>
      <c r="E999" s="72"/>
      <c r="F999" s="72"/>
      <c r="G999" s="72"/>
      <c r="H999" s="72"/>
      <c r="I999" s="79"/>
      <c r="J999" s="79"/>
      <c r="K999" s="79"/>
      <c r="L999" s="79"/>
      <c r="M999" s="72"/>
      <c r="N999" s="79"/>
      <c r="O999" s="72"/>
      <c r="P999" s="81"/>
      <c r="Q999" s="72"/>
      <c r="R999" s="72"/>
      <c r="S999" s="72"/>
      <c r="T999" s="72"/>
      <c r="U999" s="72"/>
      <c r="V999" s="72"/>
      <c r="W999" s="72"/>
      <c r="X999" s="72"/>
      <c r="Y999" s="78"/>
      <c r="Z999" s="78"/>
      <c r="AB999" s="72"/>
      <c r="AC999" s="72"/>
      <c r="AD999" s="72"/>
      <c r="AE999" s="78"/>
      <c r="AF999" s="72"/>
      <c r="AG999" s="72"/>
      <c r="AH999" s="72"/>
      <c r="AI999" s="72"/>
      <c r="AJ999" s="72"/>
      <c r="AK999" s="72"/>
      <c r="AL999" s="72"/>
      <c r="AM999" s="72"/>
      <c r="AN999" s="72"/>
    </row>
    <row r="1000" spans="1:40" x14ac:dyDescent="0.15">
      <c r="A1000" s="79"/>
      <c r="B1000" s="72"/>
      <c r="C1000" s="72"/>
      <c r="D1000" s="72"/>
      <c r="E1000" s="72"/>
      <c r="F1000" s="72"/>
      <c r="G1000" s="72"/>
      <c r="H1000" s="72"/>
      <c r="I1000" s="79"/>
      <c r="J1000" s="79"/>
      <c r="K1000" s="79"/>
      <c r="L1000" s="79"/>
      <c r="M1000" s="72"/>
      <c r="N1000" s="79"/>
      <c r="O1000" s="72"/>
      <c r="P1000" s="81"/>
      <c r="Q1000" s="72"/>
      <c r="R1000" s="72"/>
      <c r="S1000" s="72"/>
      <c r="T1000" s="72"/>
      <c r="U1000" s="72"/>
      <c r="V1000" s="72"/>
      <c r="W1000" s="72"/>
      <c r="X1000" s="72"/>
      <c r="Y1000" s="78"/>
      <c r="Z1000" s="78"/>
      <c r="AB1000" s="72"/>
      <c r="AC1000" s="72"/>
      <c r="AD1000" s="72"/>
      <c r="AE1000" s="78"/>
      <c r="AF1000" s="72"/>
      <c r="AG1000" s="72"/>
      <c r="AH1000" s="72"/>
      <c r="AI1000" s="72"/>
      <c r="AJ1000" s="72"/>
      <c r="AK1000" s="72"/>
      <c r="AL1000" s="72"/>
      <c r="AM1000" s="72"/>
      <c r="AN1000" s="72"/>
    </row>
    <row r="1001" spans="1:40" x14ac:dyDescent="0.15">
      <c r="A1001" s="79"/>
      <c r="B1001" s="72"/>
      <c r="C1001" s="72"/>
      <c r="D1001" s="72"/>
      <c r="E1001" s="72"/>
      <c r="F1001" s="72"/>
      <c r="G1001" s="72"/>
      <c r="H1001" s="72"/>
      <c r="I1001" s="79"/>
      <c r="J1001" s="79"/>
      <c r="K1001" s="79"/>
      <c r="L1001" s="79"/>
      <c r="M1001" s="72"/>
      <c r="N1001" s="79"/>
      <c r="O1001" s="72"/>
      <c r="P1001" s="81"/>
      <c r="Q1001" s="72"/>
      <c r="R1001" s="72"/>
      <c r="S1001" s="72"/>
      <c r="T1001" s="72"/>
      <c r="U1001" s="72"/>
      <c r="V1001" s="72"/>
      <c r="W1001" s="72"/>
      <c r="X1001" s="72"/>
      <c r="Y1001" s="78"/>
      <c r="Z1001" s="78"/>
      <c r="AB1001" s="72"/>
      <c r="AC1001" s="72"/>
      <c r="AD1001" s="72"/>
      <c r="AE1001" s="78"/>
      <c r="AF1001" s="72"/>
      <c r="AG1001" s="72"/>
      <c r="AH1001" s="72"/>
      <c r="AI1001" s="72"/>
      <c r="AJ1001" s="72"/>
      <c r="AK1001" s="72"/>
      <c r="AL1001" s="72"/>
      <c r="AM1001" s="72"/>
      <c r="AN1001" s="72"/>
    </row>
    <row r="1002" spans="1:40" x14ac:dyDescent="0.15">
      <c r="A1002" s="79"/>
      <c r="B1002" s="72"/>
      <c r="C1002" s="72"/>
      <c r="D1002" s="72"/>
      <c r="E1002" s="72"/>
      <c r="F1002" s="72"/>
      <c r="G1002" s="72"/>
      <c r="H1002" s="72"/>
      <c r="I1002" s="79"/>
      <c r="J1002" s="79"/>
      <c r="K1002" s="79"/>
      <c r="L1002" s="79"/>
      <c r="M1002" s="72"/>
      <c r="N1002" s="79"/>
      <c r="O1002" s="72"/>
      <c r="P1002" s="81"/>
      <c r="Q1002" s="72"/>
      <c r="R1002" s="72"/>
      <c r="S1002" s="72"/>
      <c r="T1002" s="72"/>
      <c r="U1002" s="72"/>
      <c r="V1002" s="72"/>
      <c r="W1002" s="72"/>
      <c r="X1002" s="72"/>
      <c r="Y1002" s="78"/>
      <c r="Z1002" s="78"/>
      <c r="AB1002" s="72"/>
      <c r="AC1002" s="72"/>
      <c r="AD1002" s="72"/>
      <c r="AE1002" s="78"/>
      <c r="AF1002" s="72"/>
      <c r="AG1002" s="72"/>
      <c r="AH1002" s="72"/>
      <c r="AI1002" s="72"/>
      <c r="AJ1002" s="72"/>
      <c r="AK1002" s="72"/>
      <c r="AL1002" s="72"/>
      <c r="AM1002" s="72"/>
      <c r="AN1002" s="72"/>
    </row>
    <row r="1003" spans="1:40" x14ac:dyDescent="0.15">
      <c r="A1003" s="79"/>
      <c r="B1003" s="72"/>
      <c r="C1003" s="72"/>
      <c r="D1003" s="72"/>
      <c r="E1003" s="72"/>
      <c r="F1003" s="72"/>
      <c r="G1003" s="72"/>
      <c r="H1003" s="72"/>
      <c r="I1003" s="79"/>
      <c r="J1003" s="79"/>
      <c r="K1003" s="79"/>
      <c r="L1003" s="79"/>
      <c r="M1003" s="72"/>
      <c r="N1003" s="79"/>
      <c r="O1003" s="72"/>
      <c r="P1003" s="81"/>
      <c r="Q1003" s="72"/>
      <c r="R1003" s="72"/>
      <c r="S1003" s="72"/>
      <c r="T1003" s="72"/>
      <c r="U1003" s="72"/>
      <c r="V1003" s="72"/>
      <c r="W1003" s="72"/>
      <c r="X1003" s="72"/>
      <c r="Y1003" s="78"/>
      <c r="Z1003" s="78"/>
      <c r="AB1003" s="72"/>
      <c r="AC1003" s="72"/>
      <c r="AD1003" s="72"/>
      <c r="AE1003" s="78"/>
      <c r="AF1003" s="72"/>
      <c r="AG1003" s="72"/>
      <c r="AH1003" s="72"/>
      <c r="AI1003" s="72"/>
      <c r="AJ1003" s="72"/>
      <c r="AK1003" s="72"/>
      <c r="AL1003" s="72"/>
      <c r="AM1003" s="72"/>
      <c r="AN1003" s="72"/>
    </row>
    <row r="1004" spans="1:40" x14ac:dyDescent="0.15">
      <c r="A1004" s="79"/>
      <c r="B1004" s="72"/>
      <c r="C1004" s="72"/>
      <c r="D1004" s="72"/>
      <c r="E1004" s="72"/>
      <c r="F1004" s="72"/>
      <c r="G1004" s="72"/>
      <c r="H1004" s="72"/>
      <c r="I1004" s="79"/>
      <c r="J1004" s="79"/>
      <c r="K1004" s="79"/>
      <c r="L1004" s="79"/>
      <c r="M1004" s="72"/>
      <c r="N1004" s="79"/>
      <c r="O1004" s="72"/>
      <c r="P1004" s="81"/>
      <c r="Q1004" s="72"/>
      <c r="R1004" s="72"/>
      <c r="S1004" s="72"/>
      <c r="T1004" s="72"/>
      <c r="U1004" s="72"/>
      <c r="V1004" s="72"/>
      <c r="W1004" s="72"/>
      <c r="X1004" s="72"/>
      <c r="Y1004" s="78"/>
      <c r="Z1004" s="78"/>
      <c r="AB1004" s="72"/>
      <c r="AC1004" s="72"/>
      <c r="AD1004" s="72"/>
      <c r="AE1004" s="78"/>
      <c r="AF1004" s="72"/>
      <c r="AG1004" s="72"/>
      <c r="AH1004" s="72"/>
      <c r="AI1004" s="72"/>
      <c r="AJ1004" s="72"/>
      <c r="AK1004" s="72"/>
      <c r="AL1004" s="72"/>
      <c r="AM1004" s="72"/>
      <c r="AN1004" s="72"/>
    </row>
    <row r="1005" spans="1:40" x14ac:dyDescent="0.15">
      <c r="A1005" s="79"/>
      <c r="B1005" s="72"/>
      <c r="C1005" s="72"/>
      <c r="D1005" s="72"/>
      <c r="E1005" s="72"/>
      <c r="F1005" s="72"/>
      <c r="G1005" s="72"/>
      <c r="H1005" s="72"/>
      <c r="I1005" s="79"/>
      <c r="J1005" s="79"/>
      <c r="K1005" s="79"/>
      <c r="L1005" s="79"/>
      <c r="M1005" s="72"/>
      <c r="N1005" s="79"/>
      <c r="O1005" s="72"/>
      <c r="P1005" s="81"/>
      <c r="Q1005" s="72"/>
      <c r="R1005" s="72"/>
      <c r="S1005" s="72"/>
      <c r="T1005" s="72"/>
      <c r="U1005" s="72"/>
      <c r="V1005" s="72"/>
      <c r="W1005" s="72"/>
      <c r="X1005" s="72"/>
      <c r="Y1005" s="78"/>
      <c r="Z1005" s="78"/>
      <c r="AB1005" s="72"/>
      <c r="AC1005" s="72"/>
      <c r="AD1005" s="72"/>
      <c r="AE1005" s="78"/>
      <c r="AF1005" s="72"/>
      <c r="AG1005" s="72"/>
      <c r="AH1005" s="72"/>
      <c r="AI1005" s="72"/>
      <c r="AJ1005" s="72"/>
      <c r="AK1005" s="72"/>
      <c r="AL1005" s="72"/>
      <c r="AM1005" s="72"/>
      <c r="AN1005" s="72"/>
    </row>
    <row r="1006" spans="1:40" x14ac:dyDescent="0.15">
      <c r="A1006" s="79"/>
      <c r="B1006" s="72"/>
      <c r="C1006" s="72"/>
      <c r="D1006" s="72"/>
      <c r="E1006" s="72"/>
      <c r="F1006" s="72"/>
      <c r="G1006" s="72"/>
      <c r="H1006" s="72"/>
      <c r="I1006" s="79"/>
      <c r="J1006" s="79"/>
      <c r="K1006" s="79"/>
      <c r="L1006" s="79"/>
      <c r="M1006" s="72"/>
      <c r="N1006" s="79"/>
      <c r="O1006" s="72"/>
      <c r="P1006" s="81"/>
      <c r="Q1006" s="72"/>
      <c r="R1006" s="72"/>
      <c r="S1006" s="72"/>
      <c r="T1006" s="72"/>
      <c r="U1006" s="72"/>
      <c r="V1006" s="72"/>
      <c r="W1006" s="72"/>
      <c r="X1006" s="72"/>
      <c r="Y1006" s="78"/>
      <c r="Z1006" s="78"/>
      <c r="AB1006" s="72"/>
      <c r="AC1006" s="72"/>
      <c r="AD1006" s="72"/>
      <c r="AE1006" s="78"/>
      <c r="AF1006" s="72"/>
      <c r="AG1006" s="72"/>
      <c r="AH1006" s="72"/>
      <c r="AI1006" s="72"/>
      <c r="AJ1006" s="72"/>
      <c r="AK1006" s="72"/>
      <c r="AL1006" s="72"/>
      <c r="AM1006" s="72"/>
      <c r="AN1006" s="72"/>
    </row>
    <row r="1007" spans="1:40" x14ac:dyDescent="0.15">
      <c r="A1007" s="79"/>
      <c r="B1007" s="72"/>
      <c r="C1007" s="72"/>
      <c r="D1007" s="72"/>
      <c r="E1007" s="72"/>
      <c r="F1007" s="72"/>
      <c r="G1007" s="72"/>
      <c r="H1007" s="72"/>
      <c r="I1007" s="79"/>
      <c r="J1007" s="79"/>
      <c r="K1007" s="79"/>
      <c r="L1007" s="79"/>
      <c r="M1007" s="72"/>
      <c r="N1007" s="79"/>
      <c r="O1007" s="72"/>
      <c r="P1007" s="81"/>
      <c r="Q1007" s="72"/>
      <c r="R1007" s="72"/>
      <c r="S1007" s="72"/>
      <c r="T1007" s="72"/>
      <c r="U1007" s="72"/>
      <c r="V1007" s="72"/>
      <c r="W1007" s="72"/>
      <c r="X1007" s="72"/>
      <c r="Y1007" s="78"/>
      <c r="Z1007" s="78"/>
      <c r="AB1007" s="72"/>
      <c r="AC1007" s="72"/>
      <c r="AD1007" s="72"/>
      <c r="AE1007" s="78"/>
      <c r="AF1007" s="72"/>
      <c r="AG1007" s="72"/>
      <c r="AH1007" s="72"/>
      <c r="AI1007" s="72"/>
      <c r="AJ1007" s="72"/>
      <c r="AK1007" s="72"/>
      <c r="AL1007" s="72"/>
      <c r="AM1007" s="72"/>
      <c r="AN1007" s="72"/>
    </row>
    <row r="1008" spans="1:40" x14ac:dyDescent="0.15">
      <c r="A1008" s="79"/>
      <c r="B1008" s="72"/>
      <c r="C1008" s="72"/>
      <c r="D1008" s="72"/>
      <c r="E1008" s="72"/>
      <c r="F1008" s="72"/>
      <c r="G1008" s="72"/>
      <c r="H1008" s="72"/>
      <c r="I1008" s="79"/>
      <c r="J1008" s="79"/>
      <c r="K1008" s="79"/>
      <c r="L1008" s="79"/>
      <c r="M1008" s="72"/>
      <c r="N1008" s="79"/>
      <c r="O1008" s="72"/>
      <c r="P1008" s="81"/>
      <c r="Q1008" s="72"/>
      <c r="R1008" s="72"/>
      <c r="S1008" s="72"/>
      <c r="T1008" s="72"/>
      <c r="U1008" s="72"/>
      <c r="V1008" s="72"/>
      <c r="W1008" s="72"/>
      <c r="X1008" s="72"/>
      <c r="Y1008" s="78"/>
      <c r="Z1008" s="78"/>
      <c r="AB1008" s="72"/>
      <c r="AC1008" s="72"/>
      <c r="AD1008" s="72"/>
      <c r="AE1008" s="78"/>
      <c r="AF1008" s="72"/>
      <c r="AG1008" s="72"/>
      <c r="AH1008" s="72"/>
      <c r="AI1008" s="72"/>
      <c r="AJ1008" s="72"/>
      <c r="AK1008" s="72"/>
      <c r="AL1008" s="72"/>
      <c r="AM1008" s="72"/>
      <c r="AN1008" s="72"/>
    </row>
    <row r="1009" spans="1:40" x14ac:dyDescent="0.15">
      <c r="A1009" s="79"/>
      <c r="B1009" s="72"/>
      <c r="C1009" s="72"/>
      <c r="D1009" s="72"/>
      <c r="E1009" s="72"/>
      <c r="F1009" s="72"/>
      <c r="G1009" s="72"/>
      <c r="H1009" s="72"/>
      <c r="I1009" s="79"/>
      <c r="J1009" s="79"/>
      <c r="K1009" s="79"/>
      <c r="L1009" s="79"/>
      <c r="M1009" s="72"/>
      <c r="N1009" s="79"/>
      <c r="O1009" s="72"/>
      <c r="P1009" s="81"/>
      <c r="Q1009" s="72"/>
      <c r="R1009" s="72"/>
      <c r="S1009" s="72"/>
      <c r="T1009" s="72"/>
      <c r="U1009" s="72"/>
      <c r="V1009" s="72"/>
      <c r="W1009" s="72"/>
      <c r="X1009" s="72"/>
      <c r="Y1009" s="78"/>
      <c r="Z1009" s="78"/>
      <c r="AB1009" s="72"/>
      <c r="AC1009" s="72"/>
      <c r="AD1009" s="72"/>
      <c r="AE1009" s="78"/>
      <c r="AF1009" s="72"/>
      <c r="AG1009" s="72"/>
      <c r="AH1009" s="72"/>
      <c r="AI1009" s="72"/>
      <c r="AJ1009" s="72"/>
      <c r="AK1009" s="72"/>
      <c r="AL1009" s="72"/>
      <c r="AM1009" s="72"/>
      <c r="AN1009" s="72"/>
    </row>
    <row r="1010" spans="1:40" x14ac:dyDescent="0.15">
      <c r="A1010" s="79"/>
      <c r="B1010" s="72"/>
      <c r="C1010" s="72"/>
      <c r="D1010" s="72"/>
      <c r="E1010" s="72"/>
      <c r="F1010" s="72"/>
      <c r="G1010" s="72"/>
      <c r="H1010" s="72"/>
      <c r="I1010" s="79"/>
      <c r="J1010" s="79"/>
      <c r="K1010" s="79"/>
      <c r="L1010" s="79"/>
      <c r="M1010" s="72"/>
      <c r="N1010" s="79"/>
      <c r="O1010" s="72"/>
      <c r="P1010" s="81"/>
      <c r="Q1010" s="72"/>
      <c r="R1010" s="72"/>
      <c r="S1010" s="72"/>
      <c r="T1010" s="72"/>
      <c r="U1010" s="72"/>
      <c r="V1010" s="72"/>
      <c r="W1010" s="72"/>
      <c r="X1010" s="72"/>
      <c r="Y1010" s="78"/>
      <c r="Z1010" s="78"/>
      <c r="AB1010" s="72"/>
      <c r="AC1010" s="72"/>
      <c r="AD1010" s="72"/>
      <c r="AE1010" s="78"/>
      <c r="AF1010" s="72"/>
      <c r="AG1010" s="72"/>
      <c r="AH1010" s="72"/>
      <c r="AI1010" s="72"/>
      <c r="AJ1010" s="72"/>
      <c r="AK1010" s="72"/>
      <c r="AL1010" s="72"/>
      <c r="AM1010" s="72"/>
      <c r="AN1010" s="72"/>
    </row>
    <row r="1011" spans="1:40" x14ac:dyDescent="0.15">
      <c r="A1011" s="79"/>
      <c r="B1011" s="72"/>
      <c r="C1011" s="72"/>
      <c r="D1011" s="72"/>
      <c r="E1011" s="72"/>
      <c r="F1011" s="72"/>
      <c r="G1011" s="72"/>
      <c r="H1011" s="72"/>
      <c r="I1011" s="79"/>
      <c r="J1011" s="79"/>
      <c r="K1011" s="79"/>
      <c r="L1011" s="79"/>
      <c r="M1011" s="72"/>
      <c r="N1011" s="79"/>
      <c r="O1011" s="72"/>
      <c r="P1011" s="81"/>
      <c r="Q1011" s="72"/>
      <c r="R1011" s="72"/>
      <c r="S1011" s="72"/>
      <c r="T1011" s="72"/>
      <c r="U1011" s="72"/>
      <c r="V1011" s="72"/>
      <c r="W1011" s="72"/>
      <c r="X1011" s="72"/>
      <c r="Y1011" s="78"/>
      <c r="Z1011" s="78"/>
      <c r="AB1011" s="72"/>
      <c r="AC1011" s="72"/>
      <c r="AD1011" s="72"/>
      <c r="AE1011" s="78"/>
      <c r="AF1011" s="72"/>
      <c r="AG1011" s="72"/>
      <c r="AH1011" s="72"/>
      <c r="AI1011" s="72"/>
      <c r="AJ1011" s="72"/>
      <c r="AK1011" s="72"/>
      <c r="AL1011" s="72"/>
      <c r="AM1011" s="72"/>
      <c r="AN1011" s="72"/>
    </row>
    <row r="1012" spans="1:40" x14ac:dyDescent="0.15">
      <c r="A1012" s="79"/>
      <c r="B1012" s="72"/>
      <c r="C1012" s="72"/>
      <c r="D1012" s="72"/>
      <c r="E1012" s="72"/>
      <c r="F1012" s="72"/>
      <c r="G1012" s="72"/>
      <c r="H1012" s="72"/>
      <c r="I1012" s="79"/>
      <c r="J1012" s="79"/>
      <c r="K1012" s="79"/>
      <c r="L1012" s="79"/>
      <c r="M1012" s="72"/>
      <c r="N1012" s="79"/>
      <c r="O1012" s="72"/>
      <c r="P1012" s="81"/>
      <c r="Q1012" s="72"/>
      <c r="R1012" s="72"/>
      <c r="S1012" s="72"/>
      <c r="T1012" s="72"/>
      <c r="U1012" s="72"/>
      <c r="V1012" s="72"/>
      <c r="W1012" s="72"/>
      <c r="X1012" s="72"/>
      <c r="Y1012" s="78"/>
      <c r="Z1012" s="78"/>
      <c r="AB1012" s="72"/>
      <c r="AC1012" s="72"/>
      <c r="AD1012" s="72"/>
      <c r="AE1012" s="78"/>
      <c r="AF1012" s="72"/>
      <c r="AG1012" s="72"/>
      <c r="AH1012" s="72"/>
      <c r="AI1012" s="72"/>
      <c r="AJ1012" s="72"/>
      <c r="AK1012" s="72"/>
      <c r="AL1012" s="72"/>
      <c r="AM1012" s="72"/>
      <c r="AN1012" s="72"/>
    </row>
    <row r="1013" spans="1:40" x14ac:dyDescent="0.15">
      <c r="A1013" s="79"/>
      <c r="B1013" s="72"/>
      <c r="C1013" s="72"/>
      <c r="D1013" s="72"/>
      <c r="E1013" s="72"/>
      <c r="F1013" s="72"/>
      <c r="G1013" s="72"/>
      <c r="H1013" s="72"/>
      <c r="I1013" s="79"/>
      <c r="J1013" s="79"/>
      <c r="K1013" s="79"/>
      <c r="L1013" s="79"/>
      <c r="M1013" s="72"/>
      <c r="N1013" s="79"/>
      <c r="O1013" s="72"/>
      <c r="P1013" s="81"/>
      <c r="Q1013" s="72"/>
      <c r="R1013" s="72"/>
      <c r="S1013" s="72"/>
      <c r="T1013" s="72"/>
      <c r="U1013" s="72"/>
      <c r="V1013" s="72"/>
      <c r="W1013" s="72"/>
      <c r="X1013" s="72"/>
      <c r="Y1013" s="78"/>
      <c r="Z1013" s="78"/>
      <c r="AB1013" s="72"/>
      <c r="AC1013" s="72"/>
      <c r="AD1013" s="72"/>
      <c r="AE1013" s="78"/>
      <c r="AF1013" s="72"/>
      <c r="AG1013" s="72"/>
      <c r="AH1013" s="72"/>
      <c r="AI1013" s="72"/>
      <c r="AJ1013" s="72"/>
      <c r="AK1013" s="72"/>
      <c r="AL1013" s="72"/>
      <c r="AM1013" s="72"/>
      <c r="AN1013" s="72"/>
    </row>
    <row r="1014" spans="1:40" x14ac:dyDescent="0.15">
      <c r="A1014" s="79"/>
      <c r="B1014" s="72"/>
      <c r="C1014" s="72"/>
      <c r="D1014" s="72"/>
      <c r="E1014" s="72"/>
      <c r="F1014" s="72"/>
      <c r="G1014" s="72"/>
      <c r="H1014" s="72"/>
      <c r="I1014" s="79"/>
      <c r="J1014" s="79"/>
      <c r="K1014" s="79"/>
      <c r="L1014" s="79"/>
      <c r="M1014" s="72"/>
      <c r="N1014" s="79"/>
      <c r="O1014" s="72"/>
      <c r="P1014" s="81"/>
      <c r="Q1014" s="72"/>
      <c r="R1014" s="72"/>
      <c r="S1014" s="72"/>
      <c r="T1014" s="72"/>
      <c r="U1014" s="72"/>
      <c r="V1014" s="72"/>
      <c r="W1014" s="72"/>
      <c r="X1014" s="72"/>
      <c r="Y1014" s="78"/>
      <c r="Z1014" s="78"/>
      <c r="AB1014" s="72"/>
      <c r="AC1014" s="72"/>
      <c r="AD1014" s="72"/>
      <c r="AE1014" s="78"/>
      <c r="AF1014" s="72"/>
      <c r="AG1014" s="72"/>
      <c r="AH1014" s="72"/>
      <c r="AI1014" s="72"/>
      <c r="AJ1014" s="72"/>
      <c r="AK1014" s="72"/>
      <c r="AL1014" s="72"/>
      <c r="AM1014" s="72"/>
      <c r="AN1014" s="72"/>
    </row>
    <row r="1015" spans="1:40" x14ac:dyDescent="0.15">
      <c r="A1015" s="79"/>
      <c r="B1015" s="72"/>
      <c r="C1015" s="72"/>
      <c r="D1015" s="72"/>
      <c r="E1015" s="72"/>
      <c r="F1015" s="72"/>
      <c r="G1015" s="72"/>
      <c r="H1015" s="72"/>
      <c r="I1015" s="79"/>
      <c r="J1015" s="79"/>
      <c r="K1015" s="79"/>
      <c r="L1015" s="79"/>
      <c r="M1015" s="72"/>
      <c r="N1015" s="79"/>
      <c r="O1015" s="72"/>
      <c r="P1015" s="81"/>
      <c r="Q1015" s="72"/>
      <c r="R1015" s="72"/>
      <c r="S1015" s="72"/>
      <c r="T1015" s="72"/>
      <c r="U1015" s="72"/>
      <c r="V1015" s="72"/>
      <c r="W1015" s="72"/>
      <c r="X1015" s="72"/>
      <c r="Y1015" s="78"/>
      <c r="Z1015" s="78"/>
      <c r="AB1015" s="72"/>
      <c r="AC1015" s="72"/>
      <c r="AD1015" s="72"/>
      <c r="AE1015" s="78"/>
      <c r="AF1015" s="72"/>
      <c r="AG1015" s="72"/>
      <c r="AH1015" s="72"/>
      <c r="AI1015" s="72"/>
      <c r="AJ1015" s="72"/>
      <c r="AK1015" s="72"/>
      <c r="AL1015" s="72"/>
      <c r="AM1015" s="72"/>
      <c r="AN1015" s="72"/>
    </row>
    <row r="1016" spans="1:40" x14ac:dyDescent="0.15">
      <c r="A1016" s="79"/>
      <c r="B1016" s="72"/>
      <c r="C1016" s="72"/>
      <c r="D1016" s="72"/>
      <c r="E1016" s="72"/>
      <c r="F1016" s="72"/>
      <c r="G1016" s="72"/>
      <c r="H1016" s="72"/>
      <c r="I1016" s="79"/>
      <c r="J1016" s="79"/>
      <c r="K1016" s="79"/>
      <c r="L1016" s="79"/>
      <c r="M1016" s="72"/>
      <c r="N1016" s="79"/>
      <c r="O1016" s="72"/>
      <c r="P1016" s="81"/>
      <c r="Q1016" s="72"/>
      <c r="R1016" s="72"/>
      <c r="S1016" s="72"/>
      <c r="T1016" s="72"/>
      <c r="U1016" s="72"/>
      <c r="V1016" s="72"/>
      <c r="W1016" s="72"/>
      <c r="X1016" s="72"/>
      <c r="Y1016" s="78"/>
      <c r="Z1016" s="78"/>
      <c r="AB1016" s="72"/>
      <c r="AC1016" s="72"/>
      <c r="AD1016" s="72"/>
      <c r="AE1016" s="78"/>
      <c r="AF1016" s="72"/>
      <c r="AG1016" s="72"/>
      <c r="AH1016" s="72"/>
      <c r="AI1016" s="72"/>
      <c r="AJ1016" s="72"/>
      <c r="AK1016" s="72"/>
      <c r="AL1016" s="72"/>
      <c r="AM1016" s="72"/>
      <c r="AN1016" s="72"/>
    </row>
    <row r="1017" spans="1:40" x14ac:dyDescent="0.15">
      <c r="A1017" s="79"/>
      <c r="B1017" s="72"/>
      <c r="C1017" s="72"/>
      <c r="D1017" s="72"/>
      <c r="E1017" s="72"/>
      <c r="F1017" s="72"/>
      <c r="G1017" s="72"/>
      <c r="H1017" s="72"/>
      <c r="I1017" s="79"/>
      <c r="J1017" s="79"/>
      <c r="K1017" s="79"/>
      <c r="L1017" s="79"/>
      <c r="M1017" s="72"/>
      <c r="N1017" s="79"/>
      <c r="O1017" s="72"/>
      <c r="P1017" s="81"/>
      <c r="Q1017" s="72"/>
      <c r="R1017" s="72"/>
      <c r="S1017" s="72"/>
      <c r="T1017" s="72"/>
      <c r="U1017" s="72"/>
      <c r="V1017" s="72"/>
      <c r="W1017" s="72"/>
      <c r="X1017" s="72"/>
      <c r="Y1017" s="78"/>
      <c r="Z1017" s="78"/>
      <c r="AB1017" s="72"/>
      <c r="AC1017" s="72"/>
      <c r="AD1017" s="72"/>
      <c r="AE1017" s="78"/>
      <c r="AF1017" s="72"/>
      <c r="AG1017" s="72"/>
      <c r="AH1017" s="72"/>
      <c r="AI1017" s="72"/>
      <c r="AJ1017" s="72"/>
      <c r="AK1017" s="72"/>
      <c r="AL1017" s="72"/>
      <c r="AM1017" s="72"/>
      <c r="AN1017" s="72"/>
    </row>
    <row r="1018" spans="1:40" x14ac:dyDescent="0.15">
      <c r="A1018" s="79"/>
      <c r="B1018" s="72"/>
      <c r="C1018" s="72"/>
      <c r="D1018" s="72"/>
      <c r="E1018" s="72"/>
      <c r="F1018" s="72"/>
      <c r="G1018" s="72"/>
      <c r="H1018" s="72"/>
      <c r="I1018" s="79"/>
      <c r="J1018" s="79"/>
      <c r="K1018" s="79"/>
      <c r="L1018" s="79"/>
      <c r="M1018" s="72"/>
      <c r="N1018" s="79"/>
      <c r="O1018" s="72"/>
      <c r="P1018" s="81"/>
      <c r="Q1018" s="72"/>
      <c r="R1018" s="72"/>
      <c r="S1018" s="72"/>
      <c r="T1018" s="72"/>
      <c r="U1018" s="72"/>
      <c r="V1018" s="72"/>
      <c r="W1018" s="72"/>
      <c r="X1018" s="72"/>
      <c r="Y1018" s="78"/>
      <c r="Z1018" s="78"/>
      <c r="AB1018" s="72"/>
      <c r="AC1018" s="72"/>
      <c r="AD1018" s="72"/>
      <c r="AE1018" s="78"/>
      <c r="AF1018" s="72"/>
      <c r="AG1018" s="72"/>
      <c r="AH1018" s="72"/>
      <c r="AI1018" s="72"/>
      <c r="AJ1018" s="72"/>
      <c r="AK1018" s="72"/>
      <c r="AL1018" s="72"/>
      <c r="AM1018" s="72"/>
      <c r="AN1018" s="72"/>
    </row>
    <row r="1019" spans="1:40" x14ac:dyDescent="0.15">
      <c r="A1019" s="79"/>
      <c r="B1019" s="72"/>
      <c r="C1019" s="72"/>
      <c r="D1019" s="72"/>
      <c r="E1019" s="72"/>
      <c r="F1019" s="72"/>
      <c r="G1019" s="72"/>
      <c r="H1019" s="72"/>
      <c r="I1019" s="79"/>
      <c r="J1019" s="79"/>
      <c r="K1019" s="79"/>
      <c r="L1019" s="79"/>
      <c r="M1019" s="72"/>
      <c r="N1019" s="79"/>
      <c r="O1019" s="72"/>
      <c r="P1019" s="81"/>
      <c r="Q1019" s="72"/>
      <c r="R1019" s="72"/>
      <c r="S1019" s="72"/>
      <c r="T1019" s="72"/>
      <c r="U1019" s="72"/>
      <c r="V1019" s="72"/>
      <c r="W1019" s="72"/>
      <c r="X1019" s="72"/>
      <c r="Y1019" s="78"/>
      <c r="Z1019" s="78"/>
      <c r="AB1019" s="72"/>
      <c r="AC1019" s="72"/>
      <c r="AD1019" s="72"/>
      <c r="AE1019" s="78"/>
      <c r="AF1019" s="72"/>
      <c r="AG1019" s="72"/>
      <c r="AH1019" s="72"/>
      <c r="AI1019" s="72"/>
      <c r="AJ1019" s="72"/>
      <c r="AK1019" s="72"/>
      <c r="AL1019" s="72"/>
      <c r="AM1019" s="72"/>
      <c r="AN1019" s="72"/>
    </row>
    <row r="1020" spans="1:40" x14ac:dyDescent="0.15">
      <c r="A1020" s="79"/>
      <c r="B1020" s="72"/>
      <c r="C1020" s="72"/>
      <c r="D1020" s="72"/>
      <c r="E1020" s="72"/>
      <c r="F1020" s="72"/>
      <c r="G1020" s="72"/>
      <c r="H1020" s="72"/>
      <c r="I1020" s="79"/>
      <c r="J1020" s="79"/>
      <c r="K1020" s="79"/>
      <c r="L1020" s="79"/>
      <c r="M1020" s="72"/>
      <c r="N1020" s="79"/>
      <c r="O1020" s="72"/>
      <c r="P1020" s="81"/>
      <c r="Q1020" s="72"/>
      <c r="R1020" s="72"/>
      <c r="S1020" s="72"/>
      <c r="T1020" s="72"/>
      <c r="U1020" s="72"/>
      <c r="V1020" s="72"/>
      <c r="W1020" s="72"/>
      <c r="X1020" s="72"/>
      <c r="Y1020" s="78"/>
      <c r="Z1020" s="78"/>
      <c r="AB1020" s="72"/>
      <c r="AC1020" s="72"/>
      <c r="AD1020" s="72"/>
      <c r="AE1020" s="78"/>
      <c r="AF1020" s="72"/>
      <c r="AG1020" s="72"/>
      <c r="AH1020" s="72"/>
      <c r="AI1020" s="72"/>
      <c r="AJ1020" s="72"/>
      <c r="AK1020" s="72"/>
      <c r="AL1020" s="72"/>
      <c r="AM1020" s="72"/>
      <c r="AN1020" s="72"/>
    </row>
    <row r="1021" spans="1:40" x14ac:dyDescent="0.15">
      <c r="A1021" s="79"/>
      <c r="B1021" s="72"/>
      <c r="C1021" s="72"/>
      <c r="D1021" s="72"/>
      <c r="E1021" s="72"/>
      <c r="F1021" s="72"/>
      <c r="G1021" s="72"/>
      <c r="H1021" s="72"/>
      <c r="I1021" s="79"/>
      <c r="J1021" s="79"/>
      <c r="K1021" s="79"/>
      <c r="L1021" s="72"/>
      <c r="M1021" s="79"/>
      <c r="N1021" s="79"/>
      <c r="O1021" s="72"/>
      <c r="P1021" s="81"/>
      <c r="Q1021" s="72"/>
      <c r="R1021" s="72"/>
      <c r="S1021" s="72"/>
      <c r="T1021" s="72"/>
      <c r="U1021" s="72"/>
      <c r="V1021" s="79"/>
      <c r="W1021" s="72"/>
      <c r="X1021" s="72"/>
      <c r="Y1021" s="78"/>
      <c r="Z1021" s="78"/>
      <c r="AA1021" s="72"/>
      <c r="AB1021" s="78"/>
      <c r="AC1021" s="78"/>
      <c r="AD1021" s="72"/>
      <c r="AE1021" s="78"/>
      <c r="AF1021" s="72"/>
      <c r="AG1021" s="72"/>
      <c r="AH1021" s="78"/>
      <c r="AI1021" s="72"/>
      <c r="AJ1021" s="72"/>
      <c r="AK1021" s="72"/>
      <c r="AL1021" s="72"/>
      <c r="AM1021" s="72"/>
      <c r="AN1021" s="79"/>
    </row>
    <row r="1022" spans="1:40" x14ac:dyDescent="0.15">
      <c r="A1022" s="79"/>
      <c r="B1022" s="72"/>
      <c r="C1022" s="72"/>
      <c r="D1022" s="72"/>
      <c r="E1022" s="72"/>
      <c r="F1022" s="72"/>
      <c r="G1022" s="72"/>
      <c r="H1022" s="72"/>
      <c r="I1022" s="79"/>
      <c r="J1022" s="79"/>
      <c r="K1022" s="79"/>
      <c r="L1022" s="72"/>
      <c r="M1022" s="79"/>
      <c r="N1022" s="79"/>
      <c r="O1022" s="72"/>
      <c r="P1022" s="81"/>
      <c r="Q1022" s="72"/>
      <c r="R1022" s="72"/>
      <c r="S1022" s="72"/>
      <c r="T1022" s="72"/>
      <c r="U1022" s="72"/>
      <c r="V1022" s="79"/>
      <c r="W1022" s="72"/>
      <c r="X1022" s="78"/>
      <c r="Y1022" s="72"/>
      <c r="Z1022" s="78"/>
      <c r="AA1022" s="72"/>
      <c r="AB1022" s="72"/>
      <c r="AC1022" s="72"/>
      <c r="AD1022" s="72"/>
      <c r="AE1022" s="72"/>
      <c r="AF1022" s="72"/>
      <c r="AG1022" s="72"/>
      <c r="AH1022" s="78"/>
      <c r="AI1022" s="72"/>
      <c r="AJ1022" s="72"/>
      <c r="AK1022" s="72"/>
      <c r="AL1022" s="72"/>
      <c r="AM1022" s="72"/>
      <c r="AN1022" s="79"/>
    </row>
    <row r="1023" spans="1:40" x14ac:dyDescent="0.15">
      <c r="A1023" s="79"/>
      <c r="B1023" s="72"/>
      <c r="C1023" s="72"/>
      <c r="D1023" s="72"/>
      <c r="E1023" s="72"/>
      <c r="F1023" s="72"/>
      <c r="G1023" s="72"/>
      <c r="H1023" s="72"/>
      <c r="I1023" s="79"/>
      <c r="J1023" s="79"/>
      <c r="K1023" s="79"/>
      <c r="L1023" s="72"/>
      <c r="M1023" s="79"/>
      <c r="N1023" s="79"/>
      <c r="O1023" s="72"/>
      <c r="P1023" s="81"/>
      <c r="Q1023" s="72"/>
      <c r="R1023" s="72"/>
      <c r="S1023" s="72"/>
      <c r="T1023" s="72"/>
      <c r="U1023" s="72"/>
      <c r="V1023" s="79"/>
      <c r="W1023" s="72"/>
      <c r="X1023" s="78"/>
      <c r="Y1023" s="72"/>
      <c r="Z1023" s="78"/>
      <c r="AA1023" s="72"/>
      <c r="AB1023" s="72"/>
      <c r="AC1023" s="72"/>
      <c r="AD1023" s="72"/>
      <c r="AE1023" s="72"/>
      <c r="AF1023" s="72"/>
      <c r="AG1023" s="72"/>
      <c r="AH1023" s="78"/>
      <c r="AI1023" s="72"/>
      <c r="AJ1023" s="72"/>
      <c r="AK1023" s="72"/>
      <c r="AL1023" s="72"/>
      <c r="AM1023" s="72"/>
      <c r="AN1023" s="79"/>
    </row>
    <row r="1024" spans="1:40" x14ac:dyDescent="0.15">
      <c r="A1024" s="79"/>
      <c r="B1024" s="72"/>
      <c r="C1024" s="72"/>
      <c r="D1024" s="72"/>
      <c r="E1024" s="72"/>
      <c r="F1024" s="72"/>
      <c r="G1024" s="72"/>
      <c r="H1024" s="72"/>
      <c r="I1024" s="79"/>
      <c r="J1024" s="79"/>
      <c r="K1024" s="79"/>
      <c r="L1024" s="72"/>
      <c r="M1024" s="79"/>
      <c r="N1024" s="79"/>
      <c r="O1024" s="72"/>
      <c r="P1024" s="81"/>
      <c r="Q1024" s="72"/>
      <c r="R1024" s="72"/>
      <c r="S1024" s="72"/>
      <c r="T1024" s="72"/>
      <c r="U1024" s="72"/>
      <c r="V1024" s="79"/>
      <c r="W1024" s="72"/>
      <c r="X1024" s="78"/>
      <c r="Y1024" s="78"/>
      <c r="Z1024" s="78"/>
      <c r="AA1024" s="72"/>
      <c r="AB1024" s="78"/>
      <c r="AC1024" s="78"/>
      <c r="AD1024" s="72"/>
      <c r="AE1024" s="78"/>
      <c r="AF1024" s="72"/>
      <c r="AG1024" s="72"/>
      <c r="AH1024" s="78"/>
      <c r="AI1024" s="72"/>
      <c r="AJ1024" s="72"/>
      <c r="AK1024" s="72"/>
      <c r="AL1024" s="72"/>
      <c r="AM1024" s="72"/>
      <c r="AN1024" s="79"/>
    </row>
    <row r="1025" spans="1:40" x14ac:dyDescent="0.15">
      <c r="A1025" s="79"/>
      <c r="B1025" s="72"/>
      <c r="C1025" s="72"/>
      <c r="D1025" s="72"/>
      <c r="E1025" s="72"/>
      <c r="F1025" s="72"/>
      <c r="G1025" s="72"/>
      <c r="H1025" s="72"/>
      <c r="I1025" s="79"/>
      <c r="J1025" s="79"/>
      <c r="K1025" s="79"/>
      <c r="L1025" s="72"/>
      <c r="M1025" s="79"/>
      <c r="N1025" s="79"/>
      <c r="O1025" s="72"/>
      <c r="P1025" s="81"/>
      <c r="Q1025" s="72"/>
      <c r="R1025" s="72"/>
      <c r="S1025" s="72"/>
      <c r="T1025" s="72"/>
      <c r="U1025" s="72"/>
      <c r="V1025" s="79"/>
      <c r="W1025" s="72"/>
      <c r="X1025" s="78"/>
      <c r="Y1025" s="72"/>
      <c r="Z1025" s="78"/>
      <c r="AA1025" s="72"/>
      <c r="AB1025" s="72"/>
      <c r="AC1025" s="72"/>
      <c r="AD1025" s="72"/>
      <c r="AE1025" s="72"/>
      <c r="AF1025" s="72"/>
      <c r="AG1025" s="72"/>
      <c r="AH1025" s="78"/>
      <c r="AI1025" s="72"/>
      <c r="AJ1025" s="72"/>
      <c r="AK1025" s="72"/>
      <c r="AL1025" s="72"/>
      <c r="AM1025" s="72"/>
      <c r="AN1025" s="79"/>
    </row>
    <row r="1026" spans="1:40" x14ac:dyDescent="0.15">
      <c r="A1026" s="79"/>
      <c r="B1026" s="72"/>
      <c r="C1026" s="72"/>
      <c r="D1026" s="72"/>
      <c r="E1026" s="72"/>
      <c r="F1026" s="72"/>
      <c r="G1026" s="72"/>
      <c r="H1026" s="72"/>
      <c r="I1026" s="79"/>
      <c r="J1026" s="79"/>
      <c r="K1026" s="79"/>
      <c r="L1026" s="72"/>
      <c r="M1026" s="79"/>
      <c r="N1026" s="79"/>
      <c r="O1026" s="72"/>
      <c r="P1026" s="81"/>
      <c r="Q1026" s="72"/>
      <c r="R1026" s="72"/>
      <c r="S1026" s="72"/>
      <c r="T1026" s="72"/>
      <c r="U1026" s="72"/>
      <c r="V1026" s="79"/>
      <c r="W1026" s="72"/>
      <c r="X1026" s="78"/>
      <c r="Y1026" s="72"/>
      <c r="Z1026" s="78"/>
      <c r="AA1026" s="72"/>
      <c r="AB1026" s="72"/>
      <c r="AC1026" s="72"/>
      <c r="AD1026" s="72"/>
      <c r="AE1026" s="72"/>
      <c r="AF1026" s="72"/>
      <c r="AG1026" s="72"/>
      <c r="AH1026" s="78"/>
      <c r="AI1026" s="72"/>
      <c r="AJ1026" s="72"/>
      <c r="AK1026" s="72"/>
      <c r="AL1026" s="72"/>
      <c r="AM1026" s="72"/>
      <c r="AN1026" s="79"/>
    </row>
    <row r="1027" spans="1:40" x14ac:dyDescent="0.15">
      <c r="A1027" s="79"/>
      <c r="B1027" s="72"/>
      <c r="C1027" s="72"/>
      <c r="D1027" s="72"/>
      <c r="E1027" s="72"/>
      <c r="F1027" s="72"/>
      <c r="G1027" s="72"/>
      <c r="H1027" s="72"/>
      <c r="I1027" s="79"/>
      <c r="J1027" s="79"/>
      <c r="K1027" s="79"/>
      <c r="L1027" s="72"/>
      <c r="M1027" s="79"/>
      <c r="N1027" s="79"/>
      <c r="O1027" s="72"/>
      <c r="P1027" s="81"/>
      <c r="Q1027" s="72"/>
      <c r="R1027" s="72"/>
      <c r="S1027" s="72"/>
      <c r="T1027" s="72"/>
      <c r="U1027" s="72"/>
      <c r="V1027" s="79"/>
      <c r="W1027" s="72"/>
      <c r="X1027" s="78"/>
      <c r="Y1027" s="72"/>
      <c r="Z1027" s="78"/>
      <c r="AA1027" s="72"/>
      <c r="AB1027" s="72"/>
      <c r="AC1027" s="72"/>
      <c r="AD1027" s="72"/>
      <c r="AE1027" s="72"/>
      <c r="AF1027" s="72"/>
      <c r="AG1027" s="72"/>
      <c r="AH1027" s="78"/>
      <c r="AI1027" s="72"/>
      <c r="AJ1027" s="72"/>
      <c r="AK1027" s="72"/>
      <c r="AL1027" s="72"/>
      <c r="AM1027" s="72"/>
      <c r="AN1027" s="79"/>
    </row>
    <row r="1028" spans="1:40" x14ac:dyDescent="0.15">
      <c r="A1028" s="79"/>
      <c r="B1028" s="72"/>
      <c r="C1028" s="72"/>
      <c r="D1028" s="72"/>
      <c r="E1028" s="72"/>
      <c r="F1028" s="72"/>
      <c r="G1028" s="72"/>
      <c r="H1028" s="72"/>
      <c r="I1028" s="79"/>
      <c r="J1028" s="79"/>
      <c r="K1028" s="79"/>
      <c r="L1028" s="72"/>
      <c r="M1028" s="79"/>
      <c r="N1028" s="79"/>
      <c r="O1028" s="72"/>
      <c r="P1028" s="81"/>
      <c r="Q1028" s="72"/>
      <c r="R1028" s="72"/>
      <c r="S1028" s="72"/>
      <c r="T1028" s="72"/>
      <c r="U1028" s="72"/>
      <c r="V1028" s="79"/>
      <c r="W1028" s="72"/>
      <c r="X1028" s="78"/>
      <c r="Y1028" s="72"/>
      <c r="Z1028" s="78"/>
      <c r="AA1028" s="72"/>
      <c r="AB1028" s="72"/>
      <c r="AC1028" s="72"/>
      <c r="AD1028" s="72"/>
      <c r="AE1028" s="72"/>
      <c r="AF1028" s="72"/>
      <c r="AG1028" s="72"/>
      <c r="AH1028" s="78"/>
      <c r="AI1028" s="72"/>
      <c r="AJ1028" s="72"/>
      <c r="AK1028" s="72"/>
      <c r="AL1028" s="72"/>
      <c r="AM1028" s="72"/>
      <c r="AN1028" s="79"/>
    </row>
    <row r="1029" spans="1:40" x14ac:dyDescent="0.15">
      <c r="A1029" s="79"/>
      <c r="B1029" s="72"/>
      <c r="C1029" s="72"/>
      <c r="D1029" s="72"/>
      <c r="E1029" s="72"/>
      <c r="F1029" s="72"/>
      <c r="G1029" s="72"/>
      <c r="H1029" s="72"/>
      <c r="I1029" s="79"/>
      <c r="J1029" s="79"/>
      <c r="K1029" s="79"/>
      <c r="L1029" s="72"/>
      <c r="M1029" s="79"/>
      <c r="N1029" s="79"/>
      <c r="O1029" s="72"/>
      <c r="P1029" s="81"/>
      <c r="Q1029" s="72"/>
      <c r="R1029" s="72"/>
      <c r="S1029" s="72"/>
      <c r="T1029" s="72"/>
      <c r="U1029" s="72"/>
      <c r="V1029" s="79"/>
      <c r="W1029" s="72"/>
      <c r="X1029" s="78"/>
      <c r="Y1029" s="72"/>
      <c r="Z1029" s="78"/>
      <c r="AA1029" s="72"/>
      <c r="AB1029" s="72"/>
      <c r="AC1029" s="72"/>
      <c r="AD1029" s="72"/>
      <c r="AE1029" s="72"/>
      <c r="AF1029" s="72"/>
      <c r="AG1029" s="72"/>
      <c r="AH1029" s="78"/>
      <c r="AI1029" s="72"/>
      <c r="AJ1029" s="72"/>
      <c r="AK1029" s="72"/>
      <c r="AL1029" s="72"/>
      <c r="AM1029" s="72"/>
      <c r="AN1029" s="79"/>
    </row>
    <row r="1030" spans="1:40" x14ac:dyDescent="0.15">
      <c r="A1030" s="79"/>
      <c r="B1030" s="72"/>
      <c r="C1030" s="72"/>
      <c r="D1030" s="72"/>
      <c r="E1030" s="72"/>
      <c r="F1030" s="72"/>
      <c r="G1030" s="72"/>
      <c r="H1030" s="72"/>
      <c r="I1030" s="79"/>
      <c r="J1030" s="79"/>
      <c r="K1030" s="79"/>
      <c r="L1030" s="72"/>
      <c r="M1030" s="79"/>
      <c r="N1030" s="79"/>
      <c r="O1030" s="72"/>
      <c r="P1030" s="81"/>
      <c r="Q1030" s="72"/>
      <c r="R1030" s="72"/>
      <c r="S1030" s="72"/>
      <c r="T1030" s="72"/>
      <c r="U1030" s="72"/>
      <c r="V1030" s="79"/>
      <c r="W1030" s="72"/>
      <c r="X1030" s="78"/>
      <c r="Y1030" s="72"/>
      <c r="Z1030" s="78"/>
      <c r="AA1030" s="72"/>
      <c r="AB1030" s="72"/>
      <c r="AC1030" s="72"/>
      <c r="AD1030" s="72"/>
      <c r="AE1030" s="72"/>
      <c r="AF1030" s="72"/>
      <c r="AG1030" s="72"/>
      <c r="AH1030" s="78"/>
      <c r="AI1030" s="72"/>
      <c r="AJ1030" s="72"/>
      <c r="AK1030" s="72"/>
      <c r="AL1030" s="72"/>
      <c r="AM1030" s="72"/>
      <c r="AN1030" s="79"/>
    </row>
    <row r="1031" spans="1:40" x14ac:dyDescent="0.15">
      <c r="A1031" s="79"/>
      <c r="B1031" s="72"/>
      <c r="C1031" s="72"/>
      <c r="D1031" s="72"/>
      <c r="E1031" s="72"/>
      <c r="F1031" s="72"/>
      <c r="G1031" s="72"/>
      <c r="H1031" s="72"/>
      <c r="I1031" s="79"/>
      <c r="J1031" s="79"/>
      <c r="K1031" s="79"/>
      <c r="L1031" s="72"/>
      <c r="M1031" s="79"/>
      <c r="N1031" s="79"/>
      <c r="O1031" s="72"/>
      <c r="P1031" s="81"/>
      <c r="Q1031" s="72"/>
      <c r="R1031" s="72"/>
      <c r="S1031" s="72"/>
      <c r="T1031" s="72"/>
      <c r="U1031" s="72"/>
      <c r="V1031" s="79"/>
      <c r="W1031" s="72"/>
      <c r="X1031" s="78"/>
      <c r="Y1031" s="78"/>
      <c r="Z1031" s="78"/>
      <c r="AA1031" s="72"/>
      <c r="AB1031" s="78"/>
      <c r="AC1031" s="78"/>
      <c r="AD1031" s="72"/>
      <c r="AE1031" s="78"/>
      <c r="AF1031" s="72"/>
      <c r="AG1031" s="72"/>
      <c r="AH1031" s="78"/>
      <c r="AI1031" s="72"/>
      <c r="AJ1031" s="72"/>
      <c r="AK1031" s="72"/>
      <c r="AL1031" s="72"/>
      <c r="AM1031" s="72"/>
      <c r="AN1031" s="79"/>
    </row>
    <row r="1032" spans="1:40" x14ac:dyDescent="0.15">
      <c r="A1032" s="79"/>
      <c r="B1032" s="72"/>
      <c r="C1032" s="72"/>
      <c r="D1032" s="72"/>
      <c r="E1032" s="72"/>
      <c r="F1032" s="72"/>
      <c r="G1032" s="72"/>
      <c r="H1032" s="72"/>
      <c r="I1032" s="79"/>
      <c r="J1032" s="79"/>
      <c r="K1032" s="79"/>
      <c r="L1032" s="79"/>
      <c r="M1032" s="72"/>
      <c r="N1032" s="79"/>
      <c r="O1032" s="72"/>
      <c r="P1032" s="81"/>
      <c r="Q1032" s="72"/>
      <c r="R1032" s="72"/>
      <c r="S1032" s="72"/>
      <c r="T1032" s="72"/>
      <c r="U1032" s="72"/>
      <c r="V1032" s="79"/>
      <c r="W1032" s="72"/>
      <c r="X1032" s="78"/>
      <c r="Y1032" s="72"/>
      <c r="Z1032" s="78"/>
      <c r="AA1032" s="72"/>
      <c r="AB1032" s="72"/>
      <c r="AC1032" s="72"/>
      <c r="AD1032" s="72"/>
      <c r="AE1032" s="72"/>
      <c r="AF1032" s="72"/>
      <c r="AG1032" s="72"/>
      <c r="AH1032" s="78"/>
      <c r="AI1032" s="72"/>
      <c r="AJ1032" s="72"/>
      <c r="AK1032" s="72"/>
      <c r="AL1032" s="72"/>
      <c r="AM1032" s="72"/>
      <c r="AN1032" s="79"/>
    </row>
    <row r="1033" spans="1:40" x14ac:dyDescent="0.15">
      <c r="A1033" s="79"/>
      <c r="B1033" s="72"/>
      <c r="C1033" s="72"/>
      <c r="D1033" s="72"/>
      <c r="E1033" s="72"/>
      <c r="F1033" s="72"/>
      <c r="G1033" s="72"/>
      <c r="H1033" s="72"/>
      <c r="I1033" s="79"/>
      <c r="J1033" s="79"/>
      <c r="K1033" s="79"/>
      <c r="L1033" s="79"/>
      <c r="M1033" s="72"/>
      <c r="N1033" s="79"/>
      <c r="O1033" s="72"/>
      <c r="P1033" s="81"/>
      <c r="Q1033" s="72"/>
      <c r="R1033" s="72"/>
      <c r="S1033" s="72"/>
      <c r="T1033" s="72"/>
      <c r="U1033" s="72"/>
      <c r="V1033" s="79"/>
      <c r="W1033" s="72"/>
      <c r="X1033" s="78"/>
      <c r="Y1033" s="72"/>
      <c r="Z1033" s="78"/>
      <c r="AA1033" s="72"/>
      <c r="AB1033" s="72"/>
      <c r="AC1033" s="72"/>
      <c r="AD1033" s="72"/>
      <c r="AE1033" s="72"/>
      <c r="AF1033" s="72"/>
      <c r="AG1033" s="72"/>
      <c r="AH1033" s="78"/>
      <c r="AI1033" s="72"/>
      <c r="AJ1033" s="72"/>
      <c r="AK1033" s="72"/>
      <c r="AL1033" s="72"/>
      <c r="AM1033" s="72"/>
      <c r="AN1033" s="79"/>
    </row>
    <row r="1034" spans="1:40" x14ac:dyDescent="0.15">
      <c r="A1034" s="79"/>
      <c r="B1034" s="72"/>
      <c r="C1034" s="72"/>
      <c r="D1034" s="72"/>
      <c r="E1034" s="72"/>
      <c r="F1034" s="72"/>
      <c r="G1034" s="72"/>
      <c r="H1034" s="72"/>
      <c r="I1034" s="79"/>
      <c r="J1034" s="79"/>
      <c r="K1034" s="79"/>
      <c r="L1034" s="79"/>
      <c r="M1034" s="72"/>
      <c r="N1034" s="79"/>
      <c r="O1034" s="72"/>
      <c r="P1034" s="81"/>
      <c r="Q1034" s="72"/>
      <c r="R1034" s="72"/>
      <c r="S1034" s="72"/>
      <c r="T1034" s="72"/>
      <c r="U1034" s="72"/>
      <c r="V1034" s="79"/>
      <c r="W1034" s="72"/>
      <c r="X1034" s="78"/>
      <c r="Y1034" s="72"/>
      <c r="Z1034" s="78"/>
      <c r="AA1034" s="72"/>
      <c r="AB1034" s="72"/>
      <c r="AC1034" s="72"/>
      <c r="AD1034" s="72"/>
      <c r="AE1034" s="72"/>
      <c r="AF1034" s="72"/>
      <c r="AG1034" s="72"/>
      <c r="AH1034" s="78"/>
      <c r="AI1034" s="72"/>
      <c r="AJ1034" s="72"/>
      <c r="AK1034" s="72"/>
      <c r="AL1034" s="72"/>
      <c r="AM1034" s="72"/>
      <c r="AN1034" s="79"/>
    </row>
    <row r="1035" spans="1:40" x14ac:dyDescent="0.15">
      <c r="A1035" s="79"/>
      <c r="B1035" s="72"/>
      <c r="C1035" s="72"/>
      <c r="D1035" s="72"/>
      <c r="E1035" s="72"/>
      <c r="F1035" s="72"/>
      <c r="G1035" s="72"/>
      <c r="H1035" s="72"/>
      <c r="I1035" s="79"/>
      <c r="J1035" s="79"/>
      <c r="K1035" s="79"/>
      <c r="L1035" s="79"/>
      <c r="M1035" s="72"/>
      <c r="N1035" s="79"/>
      <c r="O1035" s="72"/>
      <c r="P1035" s="81"/>
      <c r="Q1035" s="72"/>
      <c r="R1035" s="72"/>
      <c r="S1035" s="72"/>
      <c r="T1035" s="72"/>
      <c r="U1035" s="72"/>
      <c r="V1035" s="79"/>
      <c r="W1035" s="72"/>
      <c r="X1035" s="78"/>
      <c r="Y1035" s="72"/>
      <c r="Z1035" s="78"/>
      <c r="AA1035" s="72"/>
      <c r="AB1035" s="72"/>
      <c r="AC1035" s="72"/>
      <c r="AD1035" s="72"/>
      <c r="AE1035" s="72"/>
      <c r="AF1035" s="72"/>
      <c r="AG1035" s="72"/>
      <c r="AH1035" s="78"/>
      <c r="AI1035" s="72"/>
      <c r="AJ1035" s="72"/>
      <c r="AK1035" s="72"/>
      <c r="AL1035" s="72"/>
      <c r="AM1035" s="72"/>
      <c r="AN1035" s="79"/>
    </row>
    <row r="1036" spans="1:40" x14ac:dyDescent="0.15">
      <c r="A1036" s="79"/>
      <c r="B1036" s="72"/>
      <c r="C1036" s="72"/>
      <c r="D1036" s="72"/>
      <c r="E1036" s="72"/>
      <c r="F1036" s="72"/>
      <c r="G1036" s="72"/>
      <c r="H1036" s="72"/>
      <c r="I1036" s="79"/>
      <c r="J1036" s="79"/>
      <c r="K1036" s="79"/>
      <c r="L1036" s="79"/>
      <c r="M1036" s="72"/>
      <c r="N1036" s="79"/>
      <c r="O1036" s="72"/>
      <c r="P1036" s="81"/>
      <c r="Q1036" s="72"/>
      <c r="R1036" s="72"/>
      <c r="S1036" s="72"/>
      <c r="T1036" s="72"/>
      <c r="U1036" s="72"/>
      <c r="V1036" s="79"/>
      <c r="W1036" s="72"/>
      <c r="X1036" s="78"/>
      <c r="Y1036" s="72"/>
      <c r="Z1036" s="78"/>
      <c r="AA1036" s="72"/>
      <c r="AB1036" s="72"/>
      <c r="AC1036" s="72"/>
      <c r="AD1036" s="72"/>
      <c r="AE1036" s="72"/>
      <c r="AF1036" s="72"/>
      <c r="AG1036" s="72"/>
      <c r="AH1036" s="78"/>
      <c r="AI1036" s="72"/>
      <c r="AJ1036" s="72"/>
      <c r="AK1036" s="72"/>
      <c r="AL1036" s="72"/>
      <c r="AM1036" s="72"/>
      <c r="AN1036" s="79"/>
    </row>
    <row r="1037" spans="1:40" x14ac:dyDescent="0.15">
      <c r="A1037" s="79"/>
      <c r="B1037" s="72"/>
      <c r="C1037" s="72"/>
      <c r="D1037" s="72"/>
      <c r="E1037" s="72"/>
      <c r="F1037" s="72"/>
      <c r="G1037" s="72"/>
      <c r="H1037" s="72"/>
      <c r="I1037" s="79"/>
      <c r="J1037" s="79"/>
      <c r="K1037" s="79"/>
      <c r="L1037" s="79"/>
      <c r="M1037" s="72"/>
      <c r="N1037" s="79"/>
      <c r="O1037" s="72"/>
      <c r="P1037" s="81"/>
      <c r="Q1037" s="72"/>
      <c r="R1037" s="72"/>
      <c r="S1037" s="72"/>
      <c r="T1037" s="72"/>
      <c r="U1037" s="72"/>
      <c r="V1037" s="79"/>
      <c r="W1037" s="72"/>
      <c r="X1037" s="78"/>
      <c r="Y1037" s="72"/>
      <c r="Z1037" s="78"/>
      <c r="AA1037" s="72"/>
      <c r="AB1037" s="72"/>
      <c r="AC1037" s="72"/>
      <c r="AD1037" s="72"/>
      <c r="AE1037" s="72"/>
      <c r="AF1037" s="72"/>
      <c r="AG1037" s="72"/>
      <c r="AH1037" s="78"/>
      <c r="AI1037" s="72"/>
      <c r="AJ1037" s="72"/>
      <c r="AK1037" s="72"/>
      <c r="AL1037" s="72"/>
      <c r="AM1037" s="72"/>
      <c r="AN1037" s="79"/>
    </row>
    <row r="1038" spans="1:40" x14ac:dyDescent="0.15">
      <c r="A1038" s="79"/>
      <c r="B1038" s="72"/>
      <c r="C1038" s="72"/>
      <c r="D1038" s="72"/>
      <c r="E1038" s="72"/>
      <c r="F1038" s="72"/>
      <c r="G1038" s="72"/>
      <c r="H1038" s="72"/>
      <c r="I1038" s="79"/>
      <c r="J1038" s="79"/>
      <c r="K1038" s="79"/>
      <c r="L1038" s="79"/>
      <c r="M1038" s="72"/>
      <c r="N1038" s="79"/>
      <c r="O1038" s="72"/>
      <c r="P1038" s="81"/>
      <c r="Q1038" s="72"/>
      <c r="R1038" s="72"/>
      <c r="S1038" s="72"/>
      <c r="T1038" s="72"/>
      <c r="U1038" s="72"/>
      <c r="V1038" s="79"/>
      <c r="W1038" s="72"/>
      <c r="X1038" s="78"/>
      <c r="Y1038" s="72"/>
      <c r="Z1038" s="78"/>
      <c r="AA1038" s="72"/>
      <c r="AB1038" s="72"/>
      <c r="AC1038" s="72"/>
      <c r="AD1038" s="72"/>
      <c r="AE1038" s="72"/>
      <c r="AF1038" s="72"/>
      <c r="AG1038" s="72"/>
      <c r="AH1038" s="78"/>
      <c r="AI1038" s="72"/>
      <c r="AJ1038" s="72"/>
      <c r="AK1038" s="72"/>
      <c r="AL1038" s="72"/>
      <c r="AM1038" s="72"/>
      <c r="AN1038" s="79"/>
    </row>
    <row r="1039" spans="1:40" x14ac:dyDescent="0.15">
      <c r="A1039" s="79"/>
      <c r="B1039" s="72"/>
      <c r="C1039" s="72"/>
      <c r="D1039" s="72"/>
      <c r="E1039" s="72"/>
      <c r="F1039" s="72"/>
      <c r="G1039" s="72"/>
      <c r="H1039" s="72"/>
      <c r="I1039" s="79"/>
      <c r="J1039" s="79"/>
      <c r="K1039" s="79"/>
      <c r="L1039" s="79"/>
      <c r="M1039" s="72"/>
      <c r="N1039" s="79"/>
      <c r="O1039" s="72"/>
      <c r="P1039" s="81"/>
      <c r="Q1039" s="72"/>
      <c r="R1039" s="72"/>
      <c r="S1039" s="72"/>
      <c r="T1039" s="72"/>
      <c r="U1039" s="72"/>
      <c r="V1039" s="79"/>
      <c r="W1039" s="72"/>
      <c r="X1039" s="78"/>
      <c r="Y1039" s="72"/>
      <c r="Z1039" s="78"/>
      <c r="AA1039" s="72"/>
      <c r="AB1039" s="72"/>
      <c r="AC1039" s="72"/>
      <c r="AD1039" s="72"/>
      <c r="AE1039" s="72"/>
      <c r="AF1039" s="72"/>
      <c r="AG1039" s="72"/>
      <c r="AH1039" s="78"/>
      <c r="AI1039" s="72"/>
      <c r="AJ1039" s="72"/>
      <c r="AK1039" s="72"/>
      <c r="AL1039" s="72"/>
      <c r="AM1039" s="72"/>
      <c r="AN1039" s="79"/>
    </row>
    <row r="1040" spans="1:40" x14ac:dyDescent="0.15">
      <c r="A1040" s="79"/>
      <c r="B1040" s="72"/>
      <c r="C1040" s="72"/>
      <c r="D1040" s="72"/>
      <c r="E1040" s="72"/>
      <c r="F1040" s="72"/>
      <c r="G1040" s="72"/>
      <c r="H1040" s="72"/>
      <c r="I1040" s="79"/>
      <c r="J1040" s="79"/>
      <c r="K1040" s="79"/>
      <c r="L1040" s="79"/>
      <c r="M1040" s="72"/>
      <c r="N1040" s="79"/>
      <c r="O1040" s="72"/>
      <c r="P1040" s="81"/>
      <c r="Q1040" s="72"/>
      <c r="R1040" s="72"/>
      <c r="S1040" s="72"/>
      <c r="T1040" s="72"/>
      <c r="U1040" s="72"/>
      <c r="V1040" s="79"/>
      <c r="W1040" s="72"/>
      <c r="X1040" s="78"/>
      <c r="Y1040" s="72"/>
      <c r="Z1040" s="78"/>
      <c r="AA1040" s="72"/>
      <c r="AB1040" s="72"/>
      <c r="AC1040" s="72"/>
      <c r="AD1040" s="72"/>
      <c r="AE1040" s="72"/>
      <c r="AF1040" s="72"/>
      <c r="AG1040" s="72"/>
      <c r="AH1040" s="78"/>
      <c r="AI1040" s="72"/>
      <c r="AJ1040" s="72"/>
      <c r="AK1040" s="72"/>
      <c r="AL1040" s="72"/>
      <c r="AM1040" s="72"/>
      <c r="AN1040" s="79"/>
    </row>
    <row r="1041" spans="1:40" x14ac:dyDescent="0.15">
      <c r="A1041" s="79"/>
      <c r="B1041" s="72"/>
      <c r="C1041" s="72"/>
      <c r="D1041" s="72"/>
      <c r="E1041" s="72"/>
      <c r="F1041" s="72"/>
      <c r="G1041" s="72"/>
      <c r="H1041" s="72"/>
      <c r="I1041" s="79"/>
      <c r="J1041" s="79"/>
      <c r="K1041" s="79"/>
      <c r="L1041" s="79"/>
      <c r="M1041" s="72"/>
      <c r="N1041" s="79"/>
      <c r="O1041" s="72"/>
      <c r="P1041" s="81"/>
      <c r="Q1041" s="72"/>
      <c r="R1041" s="72"/>
      <c r="S1041" s="72"/>
      <c r="T1041" s="72"/>
      <c r="U1041" s="72"/>
      <c r="V1041" s="72"/>
      <c r="W1041" s="72"/>
      <c r="X1041" s="78"/>
      <c r="Y1041" s="78"/>
      <c r="Z1041" s="78"/>
      <c r="AA1041" s="72"/>
      <c r="AB1041" s="78"/>
      <c r="AC1041" s="78"/>
      <c r="AD1041" s="72"/>
      <c r="AE1041" s="78"/>
      <c r="AF1041" s="72"/>
      <c r="AG1041" s="72"/>
      <c r="AH1041" s="78"/>
      <c r="AI1041" s="72"/>
      <c r="AJ1041" s="72"/>
      <c r="AK1041" s="72"/>
      <c r="AL1041" s="72"/>
      <c r="AM1041" s="72"/>
      <c r="AN1041" s="72"/>
    </row>
    <row r="1042" spans="1:40" x14ac:dyDescent="0.15">
      <c r="A1042" s="79"/>
      <c r="B1042" s="72"/>
      <c r="C1042" s="72"/>
      <c r="D1042" s="72"/>
      <c r="E1042" s="72"/>
      <c r="F1042" s="72"/>
      <c r="G1042" s="72"/>
      <c r="H1042" s="72"/>
      <c r="I1042" s="79"/>
      <c r="J1042" s="79"/>
      <c r="K1042" s="79"/>
      <c r="L1042" s="79"/>
      <c r="M1042" s="72"/>
      <c r="N1042" s="79"/>
      <c r="O1042" s="72"/>
      <c r="P1042" s="81"/>
      <c r="Q1042" s="72"/>
      <c r="R1042" s="72"/>
      <c r="S1042" s="72"/>
      <c r="T1042" s="72"/>
      <c r="U1042" s="72"/>
      <c r="V1042" s="72"/>
      <c r="W1042" s="72"/>
      <c r="X1042" s="78"/>
      <c r="Y1042" s="78"/>
      <c r="Z1042" s="78"/>
      <c r="AA1042" s="72"/>
      <c r="AB1042" s="78"/>
      <c r="AC1042" s="78"/>
      <c r="AD1042" s="72"/>
      <c r="AE1042" s="78"/>
      <c r="AF1042" s="72"/>
      <c r="AG1042" s="72"/>
      <c r="AH1042" s="78"/>
      <c r="AI1042" s="72"/>
      <c r="AJ1042" s="72"/>
      <c r="AK1042" s="72"/>
      <c r="AL1042" s="72"/>
      <c r="AM1042" s="72"/>
      <c r="AN1042" s="72"/>
    </row>
    <row r="1043" spans="1:40" x14ac:dyDescent="0.15">
      <c r="A1043" s="79"/>
      <c r="B1043" s="72"/>
      <c r="C1043" s="72"/>
      <c r="D1043" s="72"/>
      <c r="E1043" s="72"/>
      <c r="F1043" s="72"/>
      <c r="G1043" s="72"/>
      <c r="H1043" s="72"/>
      <c r="I1043" s="79"/>
      <c r="J1043" s="79"/>
      <c r="K1043" s="79"/>
      <c r="L1043" s="79"/>
      <c r="M1043" s="72"/>
      <c r="N1043" s="79"/>
      <c r="O1043" s="72"/>
      <c r="P1043" s="81"/>
      <c r="Q1043" s="72"/>
      <c r="R1043" s="72"/>
      <c r="S1043" s="72"/>
      <c r="T1043" s="72"/>
      <c r="U1043" s="72"/>
      <c r="V1043" s="72"/>
      <c r="W1043" s="72"/>
      <c r="X1043" s="78"/>
      <c r="Y1043" s="78"/>
      <c r="Z1043" s="78"/>
      <c r="AA1043" s="72"/>
      <c r="AB1043" s="78"/>
      <c r="AC1043" s="78"/>
      <c r="AD1043" s="72"/>
      <c r="AE1043" s="78"/>
      <c r="AF1043" s="72"/>
      <c r="AG1043" s="72"/>
      <c r="AH1043" s="78"/>
      <c r="AI1043" s="72"/>
      <c r="AJ1043" s="72"/>
      <c r="AK1043" s="72"/>
      <c r="AL1043" s="72"/>
      <c r="AM1043" s="72"/>
      <c r="AN1043" s="72"/>
    </row>
    <row r="1044" spans="1:40" x14ac:dyDescent="0.15">
      <c r="A1044" s="79"/>
      <c r="C1044" s="72"/>
      <c r="D1044" s="72"/>
      <c r="E1044" s="72"/>
      <c r="F1044" s="72"/>
      <c r="G1044" s="72"/>
      <c r="H1044" s="72"/>
      <c r="I1044" s="79"/>
      <c r="J1044" s="79"/>
      <c r="K1044" s="79"/>
      <c r="L1044" s="72"/>
      <c r="M1044" s="79"/>
      <c r="N1044" s="79"/>
      <c r="O1044" s="72"/>
      <c r="P1044" s="81"/>
      <c r="Q1044" s="72"/>
      <c r="R1044" s="72"/>
      <c r="S1044" s="72"/>
      <c r="T1044" s="72"/>
      <c r="U1044" s="72"/>
      <c r="V1044" s="72"/>
      <c r="W1044" s="72"/>
      <c r="X1044" s="78"/>
      <c r="Y1044" s="78"/>
      <c r="Z1044" s="78"/>
      <c r="AA1044" s="72"/>
      <c r="AB1044" s="78"/>
      <c r="AC1044" s="78"/>
      <c r="AD1044" s="72"/>
      <c r="AE1044" s="78"/>
      <c r="AF1044" s="72"/>
      <c r="AG1044" s="72"/>
      <c r="AH1044" s="78"/>
      <c r="AI1044" s="72"/>
      <c r="AJ1044" s="72"/>
      <c r="AK1044" s="72"/>
      <c r="AL1044" s="72"/>
      <c r="AM1044" s="72"/>
      <c r="AN1044" s="79"/>
    </row>
    <row r="1045" spans="1:40" x14ac:dyDescent="0.15">
      <c r="A1045" s="79"/>
      <c r="B1045" s="72"/>
      <c r="C1045" s="72"/>
      <c r="D1045" s="72"/>
      <c r="E1045" s="72"/>
      <c r="F1045" s="72"/>
      <c r="G1045" s="72"/>
      <c r="H1045" s="72"/>
      <c r="I1045" s="79"/>
      <c r="J1045" s="79"/>
      <c r="K1045" s="79"/>
      <c r="L1045" s="79"/>
      <c r="M1045" s="72"/>
      <c r="N1045" s="79"/>
      <c r="O1045" s="72"/>
      <c r="P1045" s="81"/>
      <c r="Q1045" s="72"/>
      <c r="R1045" s="72"/>
      <c r="S1045" s="72"/>
      <c r="T1045" s="72"/>
      <c r="U1045" s="72"/>
      <c r="V1045" s="72"/>
      <c r="W1045" s="72"/>
      <c r="X1045" s="78"/>
      <c r="Y1045" s="78"/>
      <c r="Z1045" s="78"/>
      <c r="AA1045" s="78"/>
      <c r="AB1045" s="78"/>
      <c r="AC1045" s="78"/>
      <c r="AD1045" s="80"/>
      <c r="AE1045" s="78"/>
      <c r="AF1045" s="80"/>
      <c r="AG1045" s="80"/>
      <c r="AH1045" s="78"/>
      <c r="AI1045" s="72"/>
      <c r="AJ1045" s="72"/>
      <c r="AK1045" s="72"/>
      <c r="AL1045" s="72"/>
      <c r="AM1045" s="72"/>
      <c r="AN1045" s="72"/>
    </row>
    <row r="1046" spans="1:40" x14ac:dyDescent="0.15">
      <c r="A1046" s="79"/>
      <c r="B1046" s="72"/>
      <c r="C1046" s="72"/>
      <c r="D1046" s="72"/>
      <c r="E1046" s="72"/>
      <c r="F1046" s="72"/>
      <c r="G1046" s="72"/>
      <c r="H1046" s="72"/>
      <c r="I1046" s="79"/>
      <c r="J1046" s="79"/>
      <c r="K1046" s="79"/>
      <c r="L1046" s="79"/>
      <c r="M1046" s="72"/>
      <c r="N1046" s="79"/>
      <c r="O1046" s="72"/>
      <c r="P1046" s="81"/>
      <c r="Q1046" s="72"/>
      <c r="R1046" s="72"/>
      <c r="S1046" s="72"/>
      <c r="T1046" s="72"/>
      <c r="U1046" s="72"/>
      <c r="V1046" s="72"/>
      <c r="W1046" s="72"/>
      <c r="X1046" s="78"/>
      <c r="Y1046" s="78"/>
      <c r="Z1046" s="78"/>
      <c r="AA1046" s="78"/>
      <c r="AB1046" s="78"/>
      <c r="AC1046" s="80"/>
      <c r="AD1046" s="80"/>
      <c r="AE1046" s="78"/>
      <c r="AF1046" s="80"/>
      <c r="AG1046" s="80"/>
      <c r="AH1046" s="78"/>
      <c r="AI1046" s="72"/>
      <c r="AJ1046" s="72"/>
      <c r="AK1046" s="72"/>
      <c r="AL1046" s="72"/>
      <c r="AM1046" s="72"/>
      <c r="AN1046" s="72"/>
    </row>
    <row r="1047" spans="1:40" x14ac:dyDescent="0.15">
      <c r="A1047" s="79"/>
      <c r="B1047" s="72"/>
      <c r="C1047" s="72"/>
      <c r="D1047" s="72"/>
      <c r="E1047" s="72"/>
      <c r="F1047" s="72"/>
      <c r="G1047" s="72"/>
      <c r="H1047" s="72"/>
      <c r="I1047" s="79"/>
      <c r="J1047" s="79"/>
      <c r="K1047" s="79"/>
      <c r="L1047" s="79"/>
      <c r="M1047" s="72"/>
      <c r="N1047" s="79"/>
      <c r="O1047" s="72"/>
      <c r="P1047" s="81"/>
      <c r="Q1047" s="72"/>
      <c r="R1047" s="72"/>
      <c r="S1047" s="72"/>
      <c r="T1047" s="72"/>
      <c r="U1047" s="72"/>
      <c r="V1047" s="72"/>
      <c r="W1047" s="72"/>
      <c r="X1047" s="78"/>
      <c r="Y1047" s="78"/>
      <c r="Z1047" s="78"/>
      <c r="AA1047" s="78"/>
      <c r="AB1047" s="78"/>
      <c r="AC1047" s="78"/>
      <c r="AD1047" s="80"/>
      <c r="AE1047" s="78"/>
      <c r="AF1047" s="80"/>
      <c r="AG1047" s="80"/>
      <c r="AH1047" s="78"/>
      <c r="AI1047" s="72"/>
      <c r="AJ1047" s="72"/>
      <c r="AK1047" s="72"/>
      <c r="AL1047" s="72"/>
      <c r="AM1047" s="72"/>
      <c r="AN1047" s="72"/>
    </row>
    <row r="1048" spans="1:40" x14ac:dyDescent="0.15">
      <c r="A1048" s="79"/>
      <c r="B1048" s="72"/>
      <c r="C1048" s="72"/>
      <c r="D1048" s="72"/>
      <c r="E1048" s="72"/>
      <c r="F1048" s="72"/>
      <c r="G1048" s="72"/>
      <c r="H1048" s="72"/>
      <c r="I1048" s="79"/>
      <c r="J1048" s="79"/>
      <c r="K1048" s="79"/>
      <c r="L1048" s="79"/>
      <c r="M1048" s="72"/>
      <c r="N1048" s="79"/>
      <c r="O1048" s="72"/>
      <c r="P1048" s="81"/>
      <c r="Q1048" s="72"/>
      <c r="R1048" s="72"/>
      <c r="S1048" s="72"/>
      <c r="T1048" s="72"/>
      <c r="U1048" s="72"/>
      <c r="V1048" s="72"/>
      <c r="W1048" s="72"/>
      <c r="X1048" s="78"/>
      <c r="Y1048" s="78"/>
      <c r="Z1048" s="78"/>
      <c r="AA1048" s="78"/>
      <c r="AB1048" s="78"/>
      <c r="AC1048" s="80"/>
      <c r="AD1048" s="80"/>
      <c r="AE1048" s="78"/>
      <c r="AF1048" s="80"/>
      <c r="AG1048" s="80"/>
      <c r="AH1048" s="78"/>
      <c r="AI1048" s="72"/>
      <c r="AJ1048" s="72"/>
      <c r="AK1048" s="72"/>
      <c r="AL1048" s="72"/>
      <c r="AM1048" s="72"/>
      <c r="AN1048" s="72"/>
    </row>
    <row r="1049" spans="1:40" x14ac:dyDescent="0.15">
      <c r="A1049" s="79"/>
      <c r="B1049" s="72"/>
      <c r="C1049" s="72"/>
      <c r="D1049" s="72"/>
      <c r="E1049" s="72"/>
      <c r="F1049" s="72"/>
      <c r="G1049" s="72"/>
      <c r="H1049" s="72"/>
      <c r="I1049" s="79"/>
      <c r="J1049" s="79"/>
      <c r="K1049" s="79"/>
      <c r="L1049" s="79"/>
      <c r="M1049" s="72"/>
      <c r="N1049" s="79"/>
      <c r="O1049" s="72"/>
      <c r="P1049" s="81"/>
      <c r="Q1049" s="72"/>
      <c r="R1049" s="72"/>
      <c r="S1049" s="72"/>
      <c r="T1049" s="72"/>
      <c r="U1049" s="72"/>
      <c r="V1049" s="72"/>
      <c r="W1049" s="72"/>
      <c r="X1049" s="78"/>
      <c r="Y1049" s="78"/>
      <c r="Z1049" s="78"/>
      <c r="AA1049" s="78"/>
      <c r="AB1049" s="78"/>
      <c r="AC1049" s="78"/>
      <c r="AD1049" s="80"/>
      <c r="AE1049" s="78"/>
      <c r="AF1049" s="80"/>
      <c r="AG1049" s="80"/>
      <c r="AH1049" s="78"/>
      <c r="AI1049" s="72"/>
      <c r="AJ1049" s="72"/>
      <c r="AK1049" s="72"/>
      <c r="AL1049" s="72"/>
      <c r="AM1049" s="72"/>
      <c r="AN1049" s="72"/>
    </row>
    <row r="1050" spans="1:40" x14ac:dyDescent="0.15">
      <c r="A1050" s="79"/>
      <c r="B1050" s="72"/>
      <c r="C1050" s="72"/>
      <c r="D1050" s="72"/>
      <c r="E1050" s="72"/>
      <c r="F1050" s="72"/>
      <c r="G1050" s="72"/>
      <c r="H1050" s="72"/>
      <c r="I1050" s="79"/>
      <c r="J1050" s="79"/>
      <c r="K1050" s="79"/>
      <c r="L1050" s="79"/>
      <c r="M1050" s="72"/>
      <c r="N1050" s="79"/>
      <c r="O1050" s="72"/>
      <c r="P1050" s="81"/>
      <c r="Q1050" s="72"/>
      <c r="R1050" s="72"/>
      <c r="S1050" s="72"/>
      <c r="T1050" s="72"/>
      <c r="U1050" s="72"/>
      <c r="V1050" s="79"/>
      <c r="W1050" s="72"/>
      <c r="X1050" s="78"/>
      <c r="Y1050" s="78"/>
      <c r="Z1050" s="78"/>
      <c r="AA1050" s="78"/>
      <c r="AB1050" s="78"/>
      <c r="AC1050" s="78"/>
      <c r="AD1050" s="80"/>
      <c r="AE1050" s="78"/>
      <c r="AF1050" s="80"/>
      <c r="AG1050" s="80"/>
      <c r="AH1050" s="78"/>
      <c r="AI1050" s="72"/>
      <c r="AJ1050" s="72"/>
      <c r="AK1050" s="72"/>
      <c r="AL1050" s="72"/>
      <c r="AM1050" s="72"/>
      <c r="AN1050" s="72"/>
    </row>
    <row r="1051" spans="1:40" x14ac:dyDescent="0.15">
      <c r="A1051" s="79"/>
      <c r="B1051" s="72"/>
      <c r="C1051" s="72"/>
      <c r="D1051" s="72"/>
      <c r="E1051" s="72"/>
      <c r="F1051" s="72"/>
      <c r="G1051" s="72"/>
      <c r="H1051" s="72"/>
      <c r="I1051" s="79"/>
      <c r="J1051" s="79"/>
      <c r="K1051" s="79"/>
      <c r="L1051" s="79"/>
      <c r="M1051" s="72"/>
      <c r="N1051" s="79"/>
      <c r="O1051" s="72"/>
      <c r="P1051" s="81"/>
      <c r="Q1051" s="72"/>
      <c r="R1051" s="72"/>
      <c r="S1051" s="72"/>
      <c r="T1051" s="72"/>
      <c r="U1051" s="72"/>
      <c r="V1051" s="79"/>
      <c r="W1051" s="72"/>
      <c r="X1051" s="78"/>
      <c r="Y1051" s="78"/>
      <c r="Z1051" s="78"/>
      <c r="AA1051" s="78"/>
      <c r="AB1051" s="78"/>
      <c r="AC1051" s="78"/>
      <c r="AD1051" s="80"/>
      <c r="AE1051" s="78"/>
      <c r="AF1051" s="80"/>
      <c r="AG1051" s="80"/>
      <c r="AH1051" s="78"/>
      <c r="AI1051" s="72"/>
      <c r="AJ1051" s="72"/>
      <c r="AK1051" s="72"/>
      <c r="AL1051" s="72"/>
      <c r="AM1051" s="72"/>
      <c r="AN1051" s="72"/>
    </row>
    <row r="1052" spans="1:40" x14ac:dyDescent="0.15">
      <c r="A1052" s="79"/>
      <c r="B1052" s="72"/>
      <c r="C1052" s="72"/>
      <c r="D1052" s="72"/>
      <c r="E1052" s="72"/>
      <c r="F1052" s="72"/>
      <c r="G1052" s="72"/>
      <c r="H1052" s="72"/>
      <c r="I1052" s="79"/>
      <c r="J1052" s="79"/>
      <c r="K1052" s="79"/>
      <c r="L1052" s="79"/>
      <c r="M1052" s="72"/>
      <c r="N1052" s="79"/>
      <c r="O1052" s="72"/>
      <c r="P1052" s="81"/>
      <c r="Q1052" s="72"/>
      <c r="R1052" s="72"/>
      <c r="S1052" s="72"/>
      <c r="T1052" s="72"/>
      <c r="U1052" s="72"/>
      <c r="V1052" s="79"/>
      <c r="W1052" s="72"/>
      <c r="X1052" s="78"/>
      <c r="Y1052" s="78"/>
      <c r="Z1052" s="78"/>
      <c r="AA1052" s="78"/>
      <c r="AB1052" s="78"/>
      <c r="AC1052" s="78"/>
      <c r="AD1052" s="80"/>
      <c r="AE1052" s="78"/>
      <c r="AF1052" s="80"/>
      <c r="AG1052" s="80"/>
      <c r="AH1052" s="78"/>
      <c r="AI1052" s="72"/>
      <c r="AJ1052" s="72"/>
      <c r="AK1052" s="72"/>
      <c r="AL1052" s="72"/>
      <c r="AM1052" s="72"/>
      <c r="AN1052" s="72"/>
    </row>
    <row r="1053" spans="1:40" x14ac:dyDescent="0.15">
      <c r="A1053" s="79"/>
      <c r="B1053" s="72"/>
      <c r="C1053" s="72"/>
      <c r="D1053" s="72"/>
      <c r="E1053" s="72"/>
      <c r="F1053" s="72"/>
      <c r="G1053" s="72"/>
      <c r="H1053" s="72"/>
      <c r="I1053" s="79"/>
      <c r="J1053" s="79"/>
      <c r="K1053" s="79"/>
      <c r="L1053" s="79"/>
      <c r="M1053" s="72"/>
      <c r="N1053" s="79"/>
      <c r="O1053" s="72"/>
      <c r="P1053" s="81"/>
      <c r="Q1053" s="72"/>
      <c r="R1053" s="72"/>
      <c r="S1053" s="72"/>
      <c r="T1053" s="72"/>
      <c r="U1053" s="72"/>
      <c r="V1053" s="72"/>
      <c r="W1053" s="72"/>
      <c r="X1053" s="72"/>
      <c r="Y1053" s="78"/>
      <c r="Z1053" s="78"/>
      <c r="AA1053" s="72"/>
      <c r="AB1053" s="78"/>
      <c r="AC1053" s="78"/>
      <c r="AD1053" s="72"/>
      <c r="AE1053" s="78"/>
      <c r="AF1053" s="72"/>
      <c r="AG1053" s="72"/>
      <c r="AH1053" s="72"/>
      <c r="AI1053" s="72"/>
      <c r="AJ1053" s="72"/>
      <c r="AK1053" s="72"/>
      <c r="AL1053" s="72"/>
      <c r="AM1053" s="72"/>
      <c r="AN1053" s="72"/>
    </row>
    <row r="1054" spans="1:40" x14ac:dyDescent="0.15">
      <c r="A1054" s="79"/>
      <c r="B1054" s="72"/>
      <c r="C1054" s="72"/>
      <c r="D1054" s="72"/>
      <c r="E1054" s="72"/>
      <c r="F1054" s="72"/>
      <c r="G1054" s="72"/>
      <c r="H1054" s="72"/>
      <c r="I1054" s="79"/>
      <c r="J1054" s="79"/>
      <c r="K1054" s="79"/>
      <c r="L1054" s="79"/>
      <c r="M1054" s="72"/>
      <c r="N1054" s="79"/>
      <c r="O1054" s="72"/>
      <c r="P1054" s="81"/>
      <c r="Q1054" s="72"/>
      <c r="R1054" s="72"/>
      <c r="S1054" s="72"/>
      <c r="T1054" s="72"/>
      <c r="U1054" s="72"/>
      <c r="V1054" s="72"/>
      <c r="W1054" s="72"/>
      <c r="X1054" s="72"/>
      <c r="Y1054" s="78"/>
      <c r="Z1054" s="78"/>
      <c r="AA1054" s="72"/>
      <c r="AB1054" s="78"/>
      <c r="AC1054" s="78"/>
      <c r="AD1054" s="72"/>
      <c r="AE1054" s="78"/>
      <c r="AF1054" s="72"/>
      <c r="AG1054" s="72"/>
      <c r="AH1054" s="72"/>
      <c r="AI1054" s="72"/>
      <c r="AJ1054" s="72"/>
      <c r="AK1054" s="72"/>
      <c r="AL1054" s="72"/>
      <c r="AM1054" s="72"/>
      <c r="AN1054" s="72"/>
    </row>
    <row r="1055" spans="1:40" x14ac:dyDescent="0.15">
      <c r="A1055" s="79"/>
      <c r="B1055" s="72"/>
      <c r="C1055" s="72"/>
      <c r="D1055" s="72"/>
      <c r="E1055" s="72"/>
      <c r="F1055" s="72"/>
      <c r="G1055" s="72"/>
      <c r="H1055" s="72"/>
      <c r="I1055" s="79"/>
      <c r="J1055" s="79"/>
      <c r="K1055" s="79"/>
      <c r="L1055" s="79"/>
      <c r="M1055" s="72"/>
      <c r="N1055" s="79"/>
      <c r="O1055" s="72"/>
      <c r="P1055" s="81"/>
      <c r="Q1055" s="72"/>
      <c r="R1055" s="72"/>
      <c r="S1055" s="72"/>
      <c r="T1055" s="72"/>
      <c r="U1055" s="72"/>
      <c r="V1055" s="79"/>
      <c r="W1055" s="72"/>
      <c r="X1055" s="72"/>
      <c r="Y1055" s="78"/>
      <c r="Z1055" s="78"/>
      <c r="AA1055" s="72"/>
      <c r="AB1055" s="78"/>
      <c r="AC1055" s="78"/>
      <c r="AD1055" s="72"/>
      <c r="AE1055" s="78"/>
      <c r="AF1055" s="72"/>
      <c r="AG1055" s="72"/>
      <c r="AH1055" s="72"/>
      <c r="AI1055" s="72"/>
      <c r="AJ1055" s="72"/>
      <c r="AK1055" s="72"/>
      <c r="AL1055" s="72"/>
      <c r="AM1055" s="72"/>
      <c r="AN1055" s="72"/>
    </row>
    <row r="1056" spans="1:40" x14ac:dyDescent="0.15">
      <c r="A1056" s="79"/>
      <c r="B1056" s="72"/>
      <c r="C1056" s="72"/>
      <c r="D1056" s="72"/>
      <c r="E1056" s="72"/>
      <c r="F1056" s="72"/>
      <c r="G1056" s="72"/>
      <c r="H1056" s="72"/>
      <c r="I1056" s="79"/>
      <c r="J1056" s="79"/>
      <c r="K1056" s="79"/>
      <c r="L1056" s="79"/>
      <c r="M1056" s="72"/>
      <c r="N1056" s="79"/>
      <c r="O1056" s="72"/>
      <c r="P1056" s="81"/>
      <c r="Q1056" s="72"/>
      <c r="R1056" s="72"/>
      <c r="S1056" s="72"/>
      <c r="T1056" s="72"/>
      <c r="U1056" s="72"/>
      <c r="V1056" s="79"/>
      <c r="W1056" s="72"/>
      <c r="X1056" s="72"/>
      <c r="Y1056" s="78"/>
      <c r="Z1056" s="78"/>
      <c r="AA1056" s="72"/>
      <c r="AB1056" s="78"/>
      <c r="AC1056" s="78"/>
      <c r="AD1056" s="72"/>
      <c r="AE1056" s="78"/>
      <c r="AF1056" s="72"/>
      <c r="AG1056" s="72"/>
      <c r="AH1056" s="72"/>
      <c r="AI1056" s="72"/>
      <c r="AJ1056" s="72"/>
      <c r="AK1056" s="72"/>
      <c r="AL1056" s="72"/>
      <c r="AM1056" s="72"/>
      <c r="AN1056" s="72"/>
    </row>
    <row r="1057" spans="1:40" x14ac:dyDescent="0.15">
      <c r="A1057" s="79"/>
      <c r="B1057" s="72"/>
      <c r="C1057" s="72"/>
      <c r="D1057" s="72"/>
      <c r="E1057" s="72"/>
      <c r="F1057" s="72"/>
      <c r="G1057" s="72"/>
      <c r="H1057" s="72"/>
      <c r="I1057" s="79"/>
      <c r="J1057" s="79"/>
      <c r="K1057" s="79"/>
      <c r="L1057" s="79"/>
      <c r="M1057" s="72"/>
      <c r="N1057" s="79"/>
      <c r="O1057" s="72"/>
      <c r="P1057" s="81"/>
      <c r="Q1057" s="72"/>
      <c r="R1057" s="72"/>
      <c r="S1057" s="72"/>
      <c r="T1057" s="72"/>
      <c r="U1057" s="72"/>
      <c r="V1057" s="72"/>
      <c r="W1057" s="72"/>
      <c r="X1057" s="72"/>
      <c r="Y1057" s="78"/>
      <c r="Z1057" s="78"/>
      <c r="AA1057" s="72"/>
      <c r="AB1057" s="78"/>
      <c r="AC1057" s="78"/>
      <c r="AD1057" s="72"/>
      <c r="AE1057" s="78"/>
      <c r="AF1057" s="72"/>
      <c r="AG1057" s="72"/>
      <c r="AH1057" s="72"/>
      <c r="AI1057" s="72"/>
      <c r="AJ1057" s="72"/>
      <c r="AK1057" s="72"/>
      <c r="AL1057" s="72"/>
      <c r="AM1057" s="72"/>
      <c r="AN1057" s="72"/>
    </row>
    <row r="1058" spans="1:40" x14ac:dyDescent="0.15">
      <c r="A1058" s="79"/>
      <c r="B1058" s="72"/>
      <c r="C1058" s="72"/>
      <c r="D1058" s="72"/>
      <c r="E1058" s="72"/>
      <c r="F1058" s="72"/>
      <c r="G1058" s="72"/>
      <c r="H1058" s="72"/>
      <c r="I1058" s="79"/>
      <c r="J1058" s="79"/>
      <c r="K1058" s="79"/>
      <c r="L1058" s="79"/>
      <c r="M1058" s="72"/>
      <c r="N1058" s="79"/>
      <c r="O1058" s="72"/>
      <c r="P1058" s="81"/>
      <c r="Q1058" s="72"/>
      <c r="R1058" s="72"/>
      <c r="S1058" s="72"/>
      <c r="T1058" s="72"/>
      <c r="U1058" s="72"/>
      <c r="V1058" s="72"/>
      <c r="W1058" s="72"/>
      <c r="X1058" s="72"/>
      <c r="Y1058" s="78"/>
      <c r="Z1058" s="78"/>
      <c r="AA1058" s="72"/>
      <c r="AB1058" s="78"/>
      <c r="AC1058" s="78"/>
      <c r="AD1058" s="72"/>
      <c r="AE1058" s="78"/>
      <c r="AF1058" s="72"/>
      <c r="AG1058" s="72"/>
      <c r="AH1058" s="72"/>
      <c r="AI1058" s="72"/>
      <c r="AJ1058" s="72"/>
      <c r="AK1058" s="72"/>
      <c r="AL1058" s="72"/>
      <c r="AM1058" s="72"/>
      <c r="AN1058" s="72"/>
    </row>
    <row r="1059" spans="1:40" x14ac:dyDescent="0.15">
      <c r="A1059" s="79"/>
      <c r="B1059" s="72"/>
      <c r="C1059" s="72"/>
      <c r="D1059" s="72"/>
      <c r="E1059" s="72"/>
      <c r="F1059" s="72"/>
      <c r="G1059" s="72"/>
      <c r="H1059" s="72"/>
      <c r="I1059" s="79"/>
      <c r="J1059" s="79"/>
      <c r="K1059" s="79"/>
      <c r="L1059" s="79"/>
      <c r="M1059" s="72"/>
      <c r="N1059" s="79"/>
      <c r="O1059" s="72"/>
      <c r="P1059" s="81"/>
      <c r="Q1059" s="72"/>
      <c r="R1059" s="72"/>
      <c r="S1059" s="72"/>
      <c r="T1059" s="72"/>
      <c r="U1059" s="72"/>
      <c r="V1059" s="72"/>
      <c r="W1059" s="72"/>
      <c r="X1059" s="72"/>
      <c r="Y1059" s="78"/>
      <c r="Z1059" s="78"/>
      <c r="AA1059" s="72"/>
      <c r="AB1059" s="78"/>
      <c r="AC1059" s="78"/>
      <c r="AD1059" s="72"/>
      <c r="AE1059" s="78"/>
      <c r="AF1059" s="72"/>
      <c r="AG1059" s="72"/>
      <c r="AH1059" s="72"/>
      <c r="AI1059" s="72"/>
      <c r="AJ1059" s="72"/>
      <c r="AK1059" s="72"/>
      <c r="AL1059" s="72"/>
      <c r="AM1059" s="72"/>
      <c r="AN1059" s="72"/>
    </row>
    <row r="1060" spans="1:40" x14ac:dyDescent="0.15">
      <c r="A1060" s="79"/>
      <c r="B1060" s="72"/>
      <c r="C1060" s="72"/>
      <c r="D1060" s="72"/>
      <c r="E1060" s="72"/>
      <c r="F1060" s="72"/>
      <c r="G1060" s="72"/>
      <c r="H1060" s="72"/>
      <c r="I1060" s="79"/>
      <c r="J1060" s="79"/>
      <c r="K1060" s="79"/>
      <c r="L1060" s="79"/>
      <c r="M1060" s="72"/>
      <c r="N1060" s="79"/>
      <c r="O1060" s="72"/>
      <c r="P1060" s="81"/>
      <c r="Q1060" s="72"/>
      <c r="R1060" s="72"/>
      <c r="S1060" s="72"/>
      <c r="T1060" s="72"/>
      <c r="U1060" s="72"/>
      <c r="V1060" s="79"/>
      <c r="W1060" s="72"/>
      <c r="X1060" s="78"/>
      <c r="Y1060" s="72"/>
      <c r="Z1060" s="78"/>
      <c r="AA1060" s="72"/>
      <c r="AB1060" s="72"/>
      <c r="AC1060" s="72"/>
      <c r="AD1060" s="72"/>
      <c r="AE1060" s="72"/>
      <c r="AF1060" s="72"/>
      <c r="AG1060" s="72"/>
      <c r="AH1060" s="78"/>
      <c r="AI1060" s="72"/>
      <c r="AJ1060" s="72"/>
      <c r="AK1060" s="72"/>
      <c r="AL1060" s="72"/>
      <c r="AM1060" s="72"/>
      <c r="AN1060" s="72"/>
    </row>
    <row r="1061" spans="1:40" x14ac:dyDescent="0.15">
      <c r="A1061" s="79"/>
      <c r="B1061" s="72"/>
      <c r="C1061" s="72"/>
      <c r="D1061" s="72"/>
      <c r="E1061" s="72"/>
      <c r="F1061" s="72"/>
      <c r="G1061" s="72"/>
      <c r="H1061" s="72"/>
      <c r="I1061" s="79"/>
      <c r="J1061" s="79"/>
      <c r="K1061" s="79"/>
      <c r="L1061" s="79"/>
      <c r="N1061" s="72"/>
      <c r="O1061" s="72"/>
      <c r="P1061" s="81"/>
      <c r="Q1061" s="72"/>
      <c r="R1061" s="72"/>
      <c r="S1061" s="72"/>
      <c r="T1061" s="79"/>
      <c r="V1061" s="72"/>
      <c r="W1061" s="72"/>
      <c r="X1061" s="78"/>
      <c r="Y1061" s="78"/>
      <c r="Z1061" s="78"/>
      <c r="AA1061" s="72"/>
      <c r="AB1061" s="78"/>
      <c r="AC1061" s="78"/>
      <c r="AD1061" s="72"/>
      <c r="AE1061" s="78"/>
      <c r="AF1061" s="72"/>
      <c r="AG1061" s="72"/>
      <c r="AH1061" s="78"/>
      <c r="AI1061" s="72"/>
      <c r="AJ1061" s="72"/>
      <c r="AK1061" s="72"/>
      <c r="AL1061" s="72"/>
      <c r="AM1061" s="72"/>
      <c r="AN1061" s="72"/>
    </row>
    <row r="1062" spans="1:40" x14ac:dyDescent="0.15">
      <c r="A1062" s="79"/>
      <c r="B1062" s="72"/>
      <c r="C1062" s="72"/>
      <c r="D1062" s="72"/>
      <c r="E1062" s="72"/>
      <c r="F1062" s="72"/>
      <c r="G1062" s="72"/>
      <c r="H1062" s="72"/>
      <c r="I1062" s="79"/>
      <c r="J1062" s="79"/>
      <c r="K1062" s="79"/>
      <c r="L1062" s="79"/>
      <c r="N1062" s="72"/>
      <c r="O1062" s="72"/>
      <c r="P1062" s="81"/>
      <c r="Q1062" s="72"/>
      <c r="R1062" s="72"/>
      <c r="S1062" s="72"/>
      <c r="T1062" s="79"/>
      <c r="V1062" s="72"/>
      <c r="W1062" s="72"/>
      <c r="X1062" s="78"/>
      <c r="Y1062" s="78"/>
      <c r="Z1062" s="78"/>
      <c r="AA1062" s="72"/>
      <c r="AB1062" s="78"/>
      <c r="AC1062" s="78"/>
      <c r="AD1062" s="72"/>
      <c r="AE1062" s="78"/>
      <c r="AF1062" s="72"/>
      <c r="AG1062" s="72"/>
      <c r="AH1062" s="78"/>
      <c r="AI1062" s="72"/>
      <c r="AJ1062" s="72"/>
      <c r="AK1062" s="72"/>
      <c r="AL1062" s="72"/>
      <c r="AM1062" s="72"/>
      <c r="AN1062" s="72"/>
    </row>
    <row r="1063" spans="1:40" x14ac:dyDescent="0.15">
      <c r="A1063" s="79"/>
      <c r="B1063" s="72"/>
      <c r="C1063" s="72"/>
      <c r="D1063" s="72"/>
      <c r="E1063" s="72"/>
      <c r="F1063" s="72"/>
      <c r="G1063" s="72"/>
      <c r="H1063" s="72"/>
      <c r="I1063" s="79"/>
      <c r="J1063" s="79"/>
      <c r="K1063" s="79"/>
      <c r="L1063" s="79"/>
      <c r="N1063" s="72"/>
      <c r="O1063" s="72"/>
      <c r="P1063" s="81"/>
      <c r="Q1063" s="72"/>
      <c r="R1063" s="72"/>
      <c r="S1063" s="72"/>
      <c r="T1063" s="79"/>
      <c r="V1063" s="72"/>
      <c r="W1063" s="72"/>
      <c r="X1063" s="78"/>
      <c r="Y1063" s="78"/>
      <c r="Z1063" s="78"/>
      <c r="AA1063" s="72"/>
      <c r="AB1063" s="78"/>
      <c r="AC1063" s="78"/>
      <c r="AD1063" s="72"/>
      <c r="AE1063" s="78"/>
      <c r="AF1063" s="72"/>
      <c r="AG1063" s="72"/>
      <c r="AH1063" s="78"/>
      <c r="AI1063" s="72"/>
      <c r="AJ1063" s="72"/>
      <c r="AK1063" s="72"/>
      <c r="AL1063" s="72"/>
      <c r="AM1063" s="72"/>
      <c r="AN1063" s="72"/>
    </row>
    <row r="1064" spans="1:40" x14ac:dyDescent="0.15">
      <c r="A1064" s="79"/>
      <c r="B1064" s="72"/>
      <c r="C1064" s="72"/>
      <c r="D1064" s="72"/>
      <c r="E1064" s="72"/>
      <c r="F1064" s="72"/>
      <c r="G1064" s="72"/>
      <c r="H1064" s="72"/>
      <c r="I1064" s="79"/>
      <c r="J1064" s="79"/>
      <c r="K1064" s="79"/>
      <c r="L1064" s="79"/>
      <c r="N1064" s="72"/>
      <c r="O1064" s="72"/>
      <c r="P1064" s="81"/>
      <c r="Q1064" s="72"/>
      <c r="R1064" s="72"/>
      <c r="S1064" s="72"/>
      <c r="T1064" s="79"/>
      <c r="V1064" s="72"/>
      <c r="W1064" s="72"/>
      <c r="X1064" s="78"/>
      <c r="Y1064" s="78"/>
      <c r="Z1064" s="78"/>
      <c r="AA1064" s="72"/>
      <c r="AB1064" s="78"/>
      <c r="AC1064" s="78"/>
      <c r="AD1064" s="72"/>
      <c r="AE1064" s="78"/>
      <c r="AF1064" s="72"/>
      <c r="AG1064" s="72"/>
      <c r="AH1064" s="78"/>
      <c r="AI1064" s="72"/>
      <c r="AJ1064" s="72"/>
      <c r="AK1064" s="72"/>
      <c r="AL1064" s="72"/>
      <c r="AM1064" s="72"/>
      <c r="AN1064" s="72"/>
    </row>
    <row r="1065" spans="1:40" x14ac:dyDescent="0.15">
      <c r="A1065" s="79"/>
      <c r="B1065" s="72"/>
      <c r="C1065" s="72"/>
      <c r="D1065" s="72"/>
      <c r="E1065" s="72"/>
      <c r="F1065" s="72"/>
      <c r="G1065" s="72"/>
      <c r="H1065" s="72"/>
      <c r="I1065" s="79"/>
      <c r="J1065" s="79"/>
      <c r="K1065" s="79"/>
      <c r="L1065" s="79"/>
      <c r="N1065" s="72"/>
      <c r="O1065" s="72"/>
      <c r="P1065" s="81"/>
      <c r="Q1065" s="72"/>
      <c r="R1065" s="72"/>
      <c r="S1065" s="72"/>
      <c r="T1065" s="79"/>
      <c r="V1065" s="72"/>
      <c r="W1065" s="72"/>
      <c r="X1065" s="78"/>
      <c r="Y1065" s="78"/>
      <c r="Z1065" s="78"/>
      <c r="AA1065" s="72"/>
      <c r="AB1065" s="78"/>
      <c r="AC1065" s="78"/>
      <c r="AD1065" s="72"/>
      <c r="AE1065" s="78"/>
      <c r="AF1065" s="72"/>
      <c r="AG1065" s="72"/>
      <c r="AH1065" s="78"/>
      <c r="AI1065" s="72"/>
      <c r="AJ1065" s="72"/>
      <c r="AK1065" s="72"/>
      <c r="AL1065" s="72"/>
      <c r="AM1065" s="72"/>
      <c r="AN1065" s="72"/>
    </row>
    <row r="1066" spans="1:40" x14ac:dyDescent="0.15">
      <c r="A1066" s="79"/>
      <c r="B1066" s="72"/>
      <c r="C1066" s="72"/>
      <c r="D1066" s="72"/>
      <c r="E1066" s="72"/>
      <c r="F1066" s="72"/>
      <c r="G1066" s="72"/>
      <c r="H1066" s="72"/>
      <c r="I1066" s="79"/>
      <c r="J1066" s="79"/>
      <c r="K1066" s="79"/>
      <c r="L1066" s="79"/>
      <c r="N1066" s="72"/>
      <c r="O1066" s="72"/>
      <c r="P1066" s="81"/>
      <c r="Q1066" s="72"/>
      <c r="R1066" s="72"/>
      <c r="S1066" s="72"/>
      <c r="T1066" s="79"/>
      <c r="V1066" s="72"/>
      <c r="W1066" s="72"/>
      <c r="X1066" s="78"/>
      <c r="Y1066" s="78"/>
      <c r="Z1066" s="78"/>
      <c r="AA1066" s="72"/>
      <c r="AB1066" s="78"/>
      <c r="AC1066" s="78"/>
      <c r="AD1066" s="72"/>
      <c r="AE1066" s="78"/>
      <c r="AF1066" s="72"/>
      <c r="AG1066" s="72"/>
      <c r="AH1066" s="78"/>
      <c r="AI1066" s="72"/>
      <c r="AJ1066" s="72"/>
      <c r="AK1066" s="72"/>
      <c r="AL1066" s="72"/>
      <c r="AM1066" s="72"/>
      <c r="AN1066" s="72"/>
    </row>
    <row r="1067" spans="1:40" x14ac:dyDescent="0.15">
      <c r="A1067" s="79"/>
      <c r="B1067" s="72"/>
      <c r="C1067" s="72"/>
      <c r="D1067" s="72"/>
      <c r="E1067" s="72"/>
      <c r="F1067" s="72"/>
      <c r="G1067" s="72"/>
      <c r="H1067" s="72"/>
      <c r="I1067" s="79"/>
      <c r="J1067" s="79"/>
      <c r="K1067" s="79"/>
      <c r="L1067" s="79"/>
      <c r="N1067" s="72"/>
      <c r="O1067" s="72"/>
      <c r="P1067" s="81"/>
      <c r="Q1067" s="72"/>
      <c r="R1067" s="72"/>
      <c r="S1067" s="72"/>
      <c r="T1067" s="79"/>
      <c r="V1067" s="72"/>
      <c r="W1067" s="72"/>
      <c r="X1067" s="78"/>
      <c r="Y1067" s="78"/>
      <c r="Z1067" s="78"/>
      <c r="AA1067" s="72"/>
      <c r="AB1067" s="78"/>
      <c r="AC1067" s="78"/>
      <c r="AD1067" s="72"/>
      <c r="AE1067" s="78"/>
      <c r="AF1067" s="72"/>
      <c r="AG1067" s="72"/>
      <c r="AH1067" s="78"/>
      <c r="AI1067" s="72"/>
      <c r="AJ1067" s="72"/>
      <c r="AK1067" s="72"/>
      <c r="AL1067" s="72"/>
      <c r="AM1067" s="72"/>
      <c r="AN1067" s="72"/>
    </row>
    <row r="1068" spans="1:40" x14ac:dyDescent="0.15">
      <c r="A1068" s="79"/>
      <c r="B1068" s="72"/>
      <c r="C1068" s="72"/>
      <c r="D1068" s="72"/>
      <c r="E1068" s="72"/>
      <c r="F1068" s="72"/>
      <c r="G1068" s="72"/>
      <c r="H1068" s="72"/>
      <c r="I1068" s="79"/>
      <c r="J1068" s="79"/>
      <c r="K1068" s="79"/>
      <c r="L1068" s="79"/>
      <c r="N1068" s="72"/>
      <c r="O1068" s="72"/>
      <c r="P1068" s="81"/>
      <c r="Q1068" s="72"/>
      <c r="R1068" s="72"/>
      <c r="S1068" s="72"/>
      <c r="T1068" s="79"/>
      <c r="V1068" s="72"/>
      <c r="W1068" s="72"/>
      <c r="X1068" s="78"/>
      <c r="Y1068" s="78"/>
      <c r="Z1068" s="78"/>
      <c r="AA1068" s="72"/>
      <c r="AB1068" s="78"/>
      <c r="AC1068" s="78"/>
      <c r="AD1068" s="72"/>
      <c r="AE1068" s="78"/>
      <c r="AF1068" s="72"/>
      <c r="AG1068" s="72"/>
      <c r="AH1068" s="78"/>
      <c r="AI1068" s="72"/>
      <c r="AJ1068" s="72"/>
      <c r="AK1068" s="72"/>
      <c r="AL1068" s="72"/>
      <c r="AM1068" s="72"/>
      <c r="AN1068" s="72"/>
    </row>
    <row r="1069" spans="1:40" x14ac:dyDescent="0.15">
      <c r="A1069" s="79"/>
      <c r="B1069" s="72"/>
      <c r="C1069" s="72"/>
      <c r="D1069" s="72"/>
      <c r="E1069" s="72"/>
      <c r="F1069" s="72"/>
      <c r="G1069" s="72"/>
      <c r="H1069" s="72"/>
      <c r="I1069" s="79"/>
      <c r="J1069" s="79"/>
      <c r="K1069" s="79"/>
      <c r="L1069" s="79"/>
      <c r="N1069" s="72"/>
      <c r="O1069" s="72"/>
      <c r="P1069" s="81"/>
      <c r="Q1069" s="72"/>
      <c r="R1069" s="72"/>
      <c r="S1069" s="72"/>
      <c r="T1069" s="79"/>
      <c r="V1069" s="72"/>
      <c r="W1069" s="72"/>
      <c r="X1069" s="78"/>
      <c r="Y1069" s="78"/>
      <c r="Z1069" s="78"/>
      <c r="AA1069" s="72"/>
      <c r="AB1069" s="78"/>
      <c r="AC1069" s="78"/>
      <c r="AD1069" s="72"/>
      <c r="AE1069" s="78"/>
      <c r="AF1069" s="72"/>
      <c r="AG1069" s="72"/>
      <c r="AH1069" s="78"/>
      <c r="AI1069" s="72"/>
      <c r="AJ1069" s="72"/>
      <c r="AK1069" s="72"/>
      <c r="AL1069" s="72"/>
      <c r="AM1069" s="72"/>
      <c r="AN1069" s="72"/>
    </row>
    <row r="1070" spans="1:40" x14ac:dyDescent="0.15">
      <c r="A1070" s="79"/>
      <c r="B1070" s="72"/>
      <c r="C1070" s="72"/>
      <c r="D1070" s="72"/>
      <c r="E1070" s="72"/>
      <c r="F1070" s="72"/>
      <c r="G1070" s="72"/>
      <c r="H1070" s="72"/>
      <c r="I1070" s="79"/>
      <c r="J1070" s="79"/>
      <c r="K1070" s="79"/>
      <c r="L1070" s="79"/>
      <c r="N1070" s="72"/>
      <c r="O1070" s="72"/>
      <c r="P1070" s="81"/>
      <c r="Q1070" s="72"/>
      <c r="R1070" s="72"/>
      <c r="S1070" s="72"/>
      <c r="T1070" s="79"/>
      <c r="V1070" s="72"/>
      <c r="W1070" s="72"/>
      <c r="X1070" s="78"/>
      <c r="Y1070" s="78"/>
      <c r="Z1070" s="78"/>
      <c r="AA1070" s="72"/>
      <c r="AB1070" s="78"/>
      <c r="AC1070" s="78"/>
      <c r="AD1070" s="72"/>
      <c r="AE1070" s="78"/>
      <c r="AF1070" s="72"/>
      <c r="AG1070" s="72"/>
      <c r="AH1070" s="78"/>
      <c r="AI1070" s="72"/>
      <c r="AJ1070" s="72"/>
      <c r="AK1070" s="72"/>
      <c r="AL1070" s="72"/>
      <c r="AM1070" s="72"/>
      <c r="AN1070" s="72"/>
    </row>
    <row r="1071" spans="1:40" x14ac:dyDescent="0.15">
      <c r="A1071" s="79"/>
      <c r="B1071" s="72"/>
      <c r="C1071" s="72"/>
      <c r="D1071" s="72"/>
      <c r="E1071" s="72"/>
      <c r="F1071" s="72"/>
      <c r="G1071" s="72"/>
      <c r="H1071" s="72"/>
      <c r="I1071" s="79"/>
      <c r="J1071" s="79"/>
      <c r="K1071" s="79"/>
      <c r="L1071" s="79"/>
      <c r="N1071" s="72"/>
      <c r="O1071" s="72"/>
      <c r="P1071" s="81"/>
      <c r="Q1071" s="72"/>
      <c r="R1071" s="72"/>
      <c r="S1071" s="72"/>
      <c r="T1071" s="79"/>
      <c r="V1071" s="72"/>
      <c r="W1071" s="72"/>
      <c r="X1071" s="78"/>
      <c r="Y1071" s="78"/>
      <c r="Z1071" s="78"/>
      <c r="AA1071" s="72"/>
      <c r="AB1071" s="78"/>
      <c r="AC1071" s="78"/>
      <c r="AD1071" s="72"/>
      <c r="AE1071" s="78"/>
      <c r="AF1071" s="72"/>
      <c r="AG1071" s="72"/>
      <c r="AH1071" s="78"/>
      <c r="AI1071" s="72"/>
      <c r="AJ1071" s="72"/>
      <c r="AK1071" s="72"/>
      <c r="AL1071" s="72"/>
      <c r="AM1071" s="72"/>
      <c r="AN1071" s="72"/>
    </row>
    <row r="1072" spans="1:40" x14ac:dyDescent="0.15">
      <c r="A1072" s="79"/>
      <c r="B1072" s="72"/>
      <c r="C1072" s="72"/>
      <c r="D1072" s="72"/>
      <c r="E1072" s="72"/>
      <c r="F1072" s="72"/>
      <c r="G1072" s="72"/>
      <c r="H1072" s="72"/>
      <c r="I1072" s="79"/>
      <c r="J1072" s="79"/>
      <c r="K1072" s="79"/>
      <c r="L1072" s="79"/>
      <c r="N1072" s="72"/>
      <c r="O1072" s="72"/>
      <c r="P1072" s="81"/>
      <c r="Q1072" s="72"/>
      <c r="R1072" s="72"/>
      <c r="S1072" s="72"/>
      <c r="T1072" s="79"/>
      <c r="V1072" s="72"/>
      <c r="W1072" s="72"/>
      <c r="X1072" s="78"/>
      <c r="Y1072" s="78"/>
      <c r="Z1072" s="78"/>
      <c r="AA1072" s="72"/>
      <c r="AB1072" s="78"/>
      <c r="AC1072" s="78"/>
      <c r="AD1072" s="72"/>
      <c r="AE1072" s="78"/>
      <c r="AF1072" s="72"/>
      <c r="AG1072" s="72"/>
      <c r="AH1072" s="78"/>
      <c r="AI1072" s="72"/>
      <c r="AJ1072" s="72"/>
      <c r="AK1072" s="72"/>
      <c r="AL1072" s="72"/>
      <c r="AM1072" s="72"/>
      <c r="AN1072" s="72"/>
    </row>
    <row r="1073" spans="1:40" x14ac:dyDescent="0.15">
      <c r="A1073" s="79"/>
      <c r="B1073" s="72"/>
      <c r="C1073" s="72"/>
      <c r="D1073" s="72"/>
      <c r="E1073" s="72"/>
      <c r="F1073" s="72"/>
      <c r="G1073" s="72"/>
      <c r="H1073" s="72"/>
      <c r="I1073" s="79"/>
      <c r="J1073" s="79"/>
      <c r="K1073" s="79"/>
      <c r="L1073" s="72"/>
      <c r="M1073" s="79"/>
      <c r="N1073" s="79"/>
      <c r="O1073" s="72"/>
      <c r="P1073" s="81"/>
      <c r="Q1073" s="72"/>
      <c r="R1073" s="72"/>
      <c r="S1073" s="72"/>
      <c r="T1073" s="72"/>
      <c r="U1073" s="72"/>
      <c r="V1073" s="79"/>
      <c r="W1073" s="72"/>
      <c r="X1073" s="78"/>
      <c r="Y1073" s="78"/>
      <c r="Z1073" s="78"/>
      <c r="AA1073" s="72"/>
      <c r="AB1073" s="78"/>
      <c r="AC1073" s="78"/>
      <c r="AD1073" s="72"/>
      <c r="AE1073" s="78"/>
      <c r="AF1073" s="72"/>
      <c r="AG1073" s="72"/>
      <c r="AH1073" s="78"/>
      <c r="AI1073" s="72"/>
      <c r="AJ1073" s="72"/>
      <c r="AK1073" s="72"/>
      <c r="AL1073" s="72"/>
      <c r="AM1073" s="72"/>
      <c r="AN1073" s="79"/>
    </row>
    <row r="1074" spans="1:40" x14ac:dyDescent="0.15">
      <c r="A1074" s="79"/>
      <c r="B1074" s="72"/>
      <c r="C1074" s="72"/>
      <c r="D1074" s="72"/>
      <c r="E1074" s="72"/>
      <c r="F1074" s="72"/>
      <c r="G1074" s="72"/>
      <c r="H1074" s="72"/>
      <c r="I1074" s="79"/>
      <c r="J1074" s="79"/>
      <c r="K1074" s="79"/>
      <c r="L1074" s="72"/>
      <c r="M1074" s="79"/>
      <c r="N1074" s="79"/>
      <c r="O1074" s="72"/>
      <c r="P1074" s="81"/>
      <c r="Q1074" s="72"/>
      <c r="R1074" s="72"/>
      <c r="S1074" s="72"/>
      <c r="T1074" s="72"/>
      <c r="U1074" s="72"/>
      <c r="V1074" s="79"/>
      <c r="W1074" s="72"/>
      <c r="X1074" s="78"/>
      <c r="Y1074" s="78"/>
      <c r="Z1074" s="78"/>
      <c r="AA1074" s="72"/>
      <c r="AB1074" s="78"/>
      <c r="AC1074" s="78"/>
      <c r="AD1074" s="72"/>
      <c r="AE1074" s="78"/>
      <c r="AF1074" s="72"/>
      <c r="AG1074" s="72"/>
      <c r="AH1074" s="78"/>
      <c r="AI1074" s="72"/>
      <c r="AJ1074" s="72"/>
      <c r="AK1074" s="72"/>
      <c r="AL1074" s="72"/>
      <c r="AM1074" s="72"/>
      <c r="AN1074" s="79"/>
    </row>
    <row r="1075" spans="1:40" x14ac:dyDescent="0.15">
      <c r="A1075" s="79"/>
      <c r="B1075" s="72"/>
      <c r="C1075" s="72"/>
      <c r="D1075" s="72"/>
      <c r="E1075" s="72"/>
      <c r="F1075" s="72"/>
      <c r="G1075" s="72"/>
      <c r="H1075" s="72"/>
      <c r="I1075" s="79"/>
      <c r="J1075" s="79"/>
      <c r="K1075" s="79"/>
      <c r="L1075" s="72"/>
      <c r="M1075" s="79"/>
      <c r="N1075" s="79"/>
      <c r="O1075" s="72"/>
      <c r="P1075" s="81"/>
      <c r="Q1075" s="72"/>
      <c r="R1075" s="72"/>
      <c r="S1075" s="72"/>
      <c r="T1075" s="72"/>
      <c r="U1075" s="72"/>
      <c r="V1075" s="79"/>
      <c r="W1075" s="72"/>
      <c r="X1075" s="78"/>
      <c r="Y1075" s="78"/>
      <c r="Z1075" s="78"/>
      <c r="AA1075" s="72"/>
      <c r="AB1075" s="78"/>
      <c r="AC1075" s="78"/>
      <c r="AD1075" s="72"/>
      <c r="AE1075" s="78"/>
      <c r="AF1075" s="72"/>
      <c r="AG1075" s="72"/>
      <c r="AH1075" s="78"/>
      <c r="AI1075" s="72"/>
      <c r="AJ1075" s="72"/>
      <c r="AK1075" s="72"/>
      <c r="AL1075" s="72"/>
      <c r="AM1075" s="72"/>
      <c r="AN1075" s="79"/>
    </row>
    <row r="1076" spans="1:40" x14ac:dyDescent="0.15">
      <c r="A1076" s="79"/>
      <c r="B1076" s="72"/>
      <c r="C1076" s="72"/>
      <c r="D1076" s="72"/>
      <c r="E1076" s="72"/>
      <c r="F1076" s="72"/>
      <c r="G1076" s="72"/>
      <c r="H1076" s="72"/>
      <c r="I1076" s="79"/>
      <c r="J1076" s="79"/>
      <c r="K1076" s="79"/>
      <c r="L1076" s="72"/>
      <c r="M1076" s="79"/>
      <c r="N1076" s="79"/>
      <c r="O1076" s="72"/>
      <c r="P1076" s="81"/>
      <c r="Q1076" s="72"/>
      <c r="R1076" s="72"/>
      <c r="S1076" s="72"/>
      <c r="T1076" s="72"/>
      <c r="U1076" s="72"/>
      <c r="V1076" s="79"/>
      <c r="W1076" s="72"/>
      <c r="X1076" s="78"/>
      <c r="Y1076" s="78"/>
      <c r="Z1076" s="78"/>
      <c r="AA1076" s="72"/>
      <c r="AB1076" s="78"/>
      <c r="AC1076" s="78"/>
      <c r="AD1076" s="72"/>
      <c r="AE1076" s="78"/>
      <c r="AF1076" s="72"/>
      <c r="AG1076" s="72"/>
      <c r="AH1076" s="78"/>
      <c r="AI1076" s="72"/>
      <c r="AJ1076" s="72"/>
      <c r="AK1076" s="72"/>
      <c r="AL1076" s="72"/>
      <c r="AM1076" s="72"/>
      <c r="AN1076" s="79"/>
    </row>
    <row r="1077" spans="1:40" x14ac:dyDescent="0.15">
      <c r="A1077" s="79"/>
      <c r="B1077" s="72"/>
      <c r="C1077" s="72"/>
      <c r="D1077" s="72"/>
      <c r="E1077" s="72"/>
      <c r="F1077" s="72"/>
      <c r="G1077" s="72"/>
      <c r="H1077" s="72"/>
      <c r="I1077" s="79"/>
      <c r="J1077" s="79"/>
      <c r="K1077" s="79"/>
      <c r="L1077" s="72"/>
      <c r="M1077" s="79"/>
      <c r="N1077" s="79"/>
      <c r="O1077" s="72"/>
      <c r="P1077" s="81"/>
      <c r="Q1077" s="72"/>
      <c r="R1077" s="72"/>
      <c r="S1077" s="72"/>
      <c r="T1077" s="72"/>
      <c r="U1077" s="72"/>
      <c r="V1077" s="79"/>
      <c r="W1077" s="72"/>
      <c r="X1077" s="78"/>
      <c r="Y1077" s="78"/>
      <c r="Z1077" s="78"/>
      <c r="AA1077" s="72"/>
      <c r="AB1077" s="78"/>
      <c r="AC1077" s="78"/>
      <c r="AD1077" s="72"/>
      <c r="AE1077" s="78"/>
      <c r="AF1077" s="72"/>
      <c r="AG1077" s="72"/>
      <c r="AH1077" s="78"/>
      <c r="AI1077" s="72"/>
      <c r="AJ1077" s="72"/>
      <c r="AK1077" s="72"/>
      <c r="AL1077" s="72"/>
      <c r="AM1077" s="72"/>
      <c r="AN1077" s="79"/>
    </row>
    <row r="1078" spans="1:40" x14ac:dyDescent="0.15">
      <c r="A1078" s="79"/>
      <c r="B1078" s="72"/>
      <c r="C1078" s="72"/>
      <c r="D1078" s="72"/>
      <c r="E1078" s="72"/>
      <c r="F1078" s="72"/>
      <c r="G1078" s="72"/>
      <c r="H1078" s="72"/>
      <c r="I1078" s="79"/>
      <c r="J1078" s="79"/>
      <c r="K1078" s="79"/>
      <c r="L1078" s="72"/>
      <c r="M1078" s="79"/>
      <c r="N1078" s="79"/>
      <c r="O1078" s="72"/>
      <c r="P1078" s="81"/>
      <c r="Q1078" s="72"/>
      <c r="R1078" s="72"/>
      <c r="S1078" s="72"/>
      <c r="T1078" s="72"/>
      <c r="U1078" s="72"/>
      <c r="V1078" s="79"/>
      <c r="W1078" s="72"/>
      <c r="X1078" s="78"/>
      <c r="Y1078" s="78"/>
      <c r="Z1078" s="78"/>
      <c r="AA1078" s="72"/>
      <c r="AB1078" s="78"/>
      <c r="AC1078" s="78"/>
      <c r="AD1078" s="72"/>
      <c r="AE1078" s="78"/>
      <c r="AF1078" s="72"/>
      <c r="AG1078" s="72"/>
      <c r="AH1078" s="78"/>
      <c r="AI1078" s="72"/>
      <c r="AJ1078" s="72"/>
      <c r="AK1078" s="72"/>
      <c r="AL1078" s="72"/>
      <c r="AM1078" s="72"/>
      <c r="AN1078" s="79"/>
    </row>
    <row r="1079" spans="1:40" x14ac:dyDescent="0.15">
      <c r="A1079" s="79"/>
      <c r="B1079" s="72"/>
      <c r="C1079" s="72"/>
      <c r="D1079" s="72"/>
      <c r="E1079" s="72"/>
      <c r="F1079" s="72"/>
      <c r="G1079" s="72"/>
      <c r="H1079" s="72"/>
      <c r="I1079" s="79"/>
      <c r="J1079" s="79"/>
      <c r="K1079" s="79"/>
      <c r="L1079" s="72"/>
      <c r="M1079" s="79"/>
      <c r="N1079" s="79"/>
      <c r="O1079" s="72"/>
      <c r="P1079" s="81"/>
      <c r="Q1079" s="72"/>
      <c r="R1079" s="72"/>
      <c r="S1079" s="72"/>
      <c r="T1079" s="72"/>
      <c r="V1079" s="79"/>
      <c r="W1079" s="72"/>
      <c r="X1079" s="78"/>
      <c r="Y1079" s="78"/>
      <c r="Z1079" s="78"/>
      <c r="AA1079" s="72"/>
      <c r="AB1079" s="78"/>
      <c r="AC1079" s="78"/>
      <c r="AD1079" s="72"/>
      <c r="AE1079" s="78"/>
      <c r="AF1079" s="72"/>
      <c r="AG1079" s="72"/>
      <c r="AH1079" s="78"/>
      <c r="AI1079" s="72"/>
      <c r="AJ1079" s="72"/>
      <c r="AK1079" s="72"/>
      <c r="AL1079" s="72"/>
      <c r="AM1079" s="72"/>
      <c r="AN1079" s="79"/>
    </row>
    <row r="1080" spans="1:40" x14ac:dyDescent="0.15">
      <c r="A1080" s="79"/>
      <c r="B1080" s="72"/>
      <c r="C1080" s="72"/>
      <c r="D1080" s="72"/>
      <c r="E1080" s="72"/>
      <c r="F1080" s="72"/>
      <c r="G1080" s="72"/>
      <c r="H1080" s="72"/>
      <c r="I1080" s="79"/>
      <c r="J1080" s="79"/>
      <c r="K1080" s="79"/>
      <c r="L1080" s="72"/>
      <c r="M1080" s="79"/>
      <c r="N1080" s="79"/>
      <c r="O1080" s="72"/>
      <c r="P1080" s="72"/>
      <c r="Q1080" s="72"/>
      <c r="R1080" s="72"/>
      <c r="S1080" s="72"/>
      <c r="T1080" s="72"/>
      <c r="U1080" s="72"/>
      <c r="V1080" s="79"/>
      <c r="W1080" s="72"/>
      <c r="X1080" s="78"/>
      <c r="Y1080" s="78"/>
      <c r="Z1080" s="78"/>
      <c r="AA1080" s="72"/>
      <c r="AB1080" s="72"/>
      <c r="AC1080" s="72"/>
      <c r="AD1080" s="72"/>
      <c r="AE1080" s="78"/>
      <c r="AF1080" s="72"/>
      <c r="AG1080" s="72"/>
      <c r="AH1080" s="72"/>
      <c r="AI1080" s="72"/>
      <c r="AJ1080" s="72"/>
      <c r="AK1080" s="72"/>
      <c r="AL1080" s="72"/>
      <c r="AM1080" s="72"/>
      <c r="AN1080" s="79"/>
    </row>
    <row r="1081" spans="1:40" x14ac:dyDescent="0.15">
      <c r="A1081" s="79"/>
      <c r="B1081" s="72"/>
      <c r="C1081" s="72"/>
      <c r="D1081" s="72"/>
      <c r="E1081" s="72"/>
      <c r="F1081" s="72"/>
      <c r="G1081" s="72"/>
      <c r="H1081" s="72"/>
      <c r="I1081" s="79"/>
      <c r="J1081" s="79"/>
      <c r="K1081" s="79"/>
      <c r="L1081" s="72"/>
      <c r="M1081" s="79"/>
      <c r="N1081" s="79"/>
      <c r="O1081" s="72"/>
      <c r="P1081" s="72"/>
      <c r="Q1081" s="72"/>
      <c r="R1081" s="72"/>
      <c r="S1081" s="72"/>
      <c r="T1081" s="72"/>
      <c r="U1081" s="72"/>
      <c r="V1081" s="72"/>
      <c r="W1081" s="72"/>
      <c r="X1081" s="78"/>
      <c r="Y1081" s="78"/>
      <c r="Z1081" s="78"/>
      <c r="AA1081" s="72"/>
      <c r="AB1081" s="72"/>
      <c r="AC1081" s="72"/>
      <c r="AD1081" s="72"/>
      <c r="AE1081" s="78"/>
      <c r="AF1081" s="72"/>
      <c r="AG1081" s="72"/>
      <c r="AH1081" s="72"/>
      <c r="AI1081" s="72"/>
      <c r="AJ1081" s="72"/>
      <c r="AK1081" s="72"/>
      <c r="AL1081" s="72"/>
      <c r="AM1081" s="72"/>
      <c r="AN1081" s="79"/>
    </row>
    <row r="1082" spans="1:40" x14ac:dyDescent="0.15">
      <c r="A1082" s="79"/>
      <c r="B1082" s="72"/>
      <c r="C1082" s="72"/>
      <c r="D1082" s="72"/>
      <c r="E1082" s="72"/>
      <c r="F1082" s="72"/>
      <c r="G1082" s="72"/>
      <c r="H1082" s="72"/>
      <c r="I1082" s="79"/>
      <c r="J1082" s="79"/>
      <c r="K1082" s="79"/>
      <c r="L1082" s="72"/>
      <c r="M1082" s="79"/>
      <c r="N1082" s="79"/>
      <c r="O1082" s="72"/>
      <c r="P1082" s="72"/>
      <c r="Q1082" s="72"/>
      <c r="R1082" s="72"/>
      <c r="S1082" s="72"/>
      <c r="T1082" s="72"/>
      <c r="U1082" s="72"/>
      <c r="V1082" s="72"/>
      <c r="W1082" s="72"/>
      <c r="X1082" s="78"/>
      <c r="Y1082" s="78"/>
      <c r="Z1082" s="78"/>
      <c r="AA1082" s="72"/>
      <c r="AB1082" s="72"/>
      <c r="AC1082" s="72"/>
      <c r="AD1082" s="72"/>
      <c r="AE1082" s="78"/>
      <c r="AF1082" s="72"/>
      <c r="AG1082" s="72"/>
      <c r="AH1082" s="72"/>
      <c r="AI1082" s="72"/>
      <c r="AJ1082" s="72"/>
      <c r="AK1082" s="72"/>
      <c r="AL1082" s="72"/>
      <c r="AM1082" s="72"/>
      <c r="AN1082" s="79"/>
    </row>
    <row r="1083" spans="1:40" x14ac:dyDescent="0.15">
      <c r="A1083" s="79"/>
      <c r="B1083" s="72"/>
      <c r="C1083" s="72"/>
      <c r="D1083" s="72"/>
      <c r="E1083" s="72"/>
      <c r="F1083" s="72"/>
      <c r="G1083" s="72"/>
      <c r="H1083" s="72"/>
      <c r="I1083" s="79"/>
      <c r="J1083" s="79"/>
      <c r="K1083" s="79"/>
      <c r="L1083" s="72"/>
      <c r="M1083" s="79"/>
      <c r="N1083" s="79"/>
      <c r="O1083" s="72"/>
      <c r="P1083" s="72"/>
      <c r="Q1083" s="72"/>
      <c r="R1083" s="72"/>
      <c r="S1083" s="72"/>
      <c r="T1083" s="72"/>
      <c r="U1083" s="72"/>
      <c r="V1083" s="72"/>
      <c r="W1083" s="72"/>
      <c r="X1083" s="78"/>
      <c r="Y1083" s="78"/>
      <c r="Z1083" s="78"/>
      <c r="AA1083" s="72"/>
      <c r="AB1083" s="72"/>
      <c r="AC1083" s="72"/>
      <c r="AD1083" s="72"/>
      <c r="AE1083" s="78"/>
      <c r="AF1083" s="72"/>
      <c r="AG1083" s="72"/>
      <c r="AH1083" s="72"/>
      <c r="AI1083" s="72"/>
      <c r="AJ1083" s="72"/>
      <c r="AK1083" s="72"/>
      <c r="AL1083" s="72"/>
      <c r="AM1083" s="72"/>
      <c r="AN1083" s="79"/>
    </row>
    <row r="1084" spans="1:40" x14ac:dyDescent="0.15">
      <c r="A1084" s="79"/>
      <c r="B1084" s="72"/>
      <c r="C1084" s="72"/>
      <c r="D1084" s="72"/>
      <c r="E1084" s="72"/>
      <c r="F1084" s="72"/>
      <c r="G1084" s="72"/>
      <c r="H1084" s="72"/>
      <c r="I1084" s="79"/>
      <c r="J1084" s="79"/>
      <c r="K1084" s="79"/>
      <c r="L1084" s="72"/>
      <c r="M1084" s="79"/>
      <c r="N1084" s="79"/>
      <c r="O1084" s="72"/>
      <c r="P1084" s="72"/>
      <c r="Q1084" s="72"/>
      <c r="R1084" s="72"/>
      <c r="S1084" s="72"/>
      <c r="T1084" s="72"/>
      <c r="U1084" s="72"/>
      <c r="V1084" s="72"/>
      <c r="W1084" s="72"/>
      <c r="X1084" s="78"/>
      <c r="Y1084" s="78"/>
      <c r="Z1084" s="78"/>
      <c r="AA1084" s="72"/>
      <c r="AB1084" s="72"/>
      <c r="AC1084" s="72"/>
      <c r="AD1084" s="72"/>
      <c r="AE1084" s="78"/>
      <c r="AF1084" s="72"/>
      <c r="AG1084" s="72"/>
      <c r="AH1084" s="72"/>
      <c r="AI1084" s="72"/>
      <c r="AJ1084" s="72"/>
      <c r="AK1084" s="72"/>
      <c r="AL1084" s="72"/>
      <c r="AM1084" s="72"/>
      <c r="AN1084" s="79"/>
    </row>
    <row r="1085" spans="1:40" x14ac:dyDescent="0.15">
      <c r="A1085" s="79"/>
      <c r="B1085" s="72"/>
      <c r="C1085" s="72"/>
      <c r="D1085" s="72"/>
      <c r="E1085" s="72"/>
      <c r="F1085" s="72"/>
      <c r="G1085" s="72"/>
      <c r="H1085" s="72"/>
      <c r="I1085" s="79"/>
      <c r="J1085" s="79"/>
      <c r="K1085" s="79"/>
      <c r="L1085" s="72"/>
      <c r="M1085" s="79"/>
      <c r="N1085" s="79"/>
      <c r="O1085" s="72"/>
      <c r="P1085" s="72"/>
      <c r="Q1085" s="72"/>
      <c r="R1085" s="72"/>
      <c r="S1085" s="72"/>
      <c r="T1085" s="72"/>
      <c r="U1085" s="72"/>
      <c r="V1085" s="72"/>
      <c r="W1085" s="72"/>
      <c r="X1085" s="78"/>
      <c r="Y1085" s="78"/>
      <c r="Z1085" s="78"/>
      <c r="AA1085" s="72"/>
      <c r="AB1085" s="72"/>
      <c r="AC1085" s="72"/>
      <c r="AD1085" s="72"/>
      <c r="AE1085" s="78"/>
      <c r="AF1085" s="72"/>
      <c r="AG1085" s="72"/>
      <c r="AH1085" s="72"/>
      <c r="AI1085" s="72"/>
      <c r="AJ1085" s="72"/>
      <c r="AK1085" s="72"/>
      <c r="AL1085" s="72"/>
      <c r="AM1085" s="72"/>
      <c r="AN1085" s="79"/>
    </row>
    <row r="1086" spans="1:40" x14ac:dyDescent="0.15">
      <c r="A1086" s="79"/>
      <c r="B1086" s="72"/>
      <c r="C1086" s="72"/>
      <c r="D1086" s="72"/>
      <c r="E1086" s="72"/>
      <c r="F1086" s="72"/>
      <c r="G1086" s="72"/>
      <c r="H1086" s="72"/>
      <c r="I1086" s="79"/>
      <c r="J1086" s="79"/>
      <c r="K1086" s="79"/>
      <c r="L1086" s="72"/>
      <c r="M1086" s="79"/>
      <c r="N1086" s="79"/>
      <c r="O1086" s="72"/>
      <c r="P1086" s="72"/>
      <c r="Q1086" s="72"/>
      <c r="R1086" s="72"/>
      <c r="S1086" s="72"/>
      <c r="T1086" s="72"/>
      <c r="U1086" s="72"/>
      <c r="V1086" s="79"/>
      <c r="W1086" s="72"/>
      <c r="X1086" s="78"/>
      <c r="Y1086" s="78"/>
      <c r="Z1086" s="78"/>
      <c r="AA1086" s="72"/>
      <c r="AB1086" s="72"/>
      <c r="AC1086" s="72"/>
      <c r="AD1086" s="72"/>
      <c r="AE1086" s="78"/>
      <c r="AF1086" s="72"/>
      <c r="AG1086" s="72"/>
      <c r="AH1086" s="72"/>
      <c r="AI1086" s="72"/>
      <c r="AJ1086" s="72"/>
      <c r="AK1086" s="72"/>
      <c r="AL1086" s="72"/>
      <c r="AM1086" s="72"/>
      <c r="AN1086" s="79"/>
    </row>
    <row r="1087" spans="1:40" x14ac:dyDescent="0.15">
      <c r="A1087" s="79"/>
      <c r="B1087" s="72"/>
      <c r="C1087" s="72"/>
      <c r="D1087" s="72"/>
      <c r="E1087" s="72"/>
      <c r="F1087" s="72"/>
      <c r="G1087" s="72"/>
      <c r="H1087" s="72"/>
      <c r="I1087" s="79"/>
      <c r="J1087" s="79"/>
      <c r="K1087" s="79"/>
      <c r="L1087" s="72"/>
      <c r="M1087" s="79"/>
      <c r="N1087" s="79"/>
      <c r="O1087" s="72"/>
      <c r="P1087" s="72"/>
      <c r="Q1087" s="72"/>
      <c r="R1087" s="72"/>
      <c r="S1087" s="72"/>
      <c r="T1087" s="72"/>
      <c r="U1087" s="72"/>
      <c r="V1087" s="72"/>
      <c r="W1087" s="72"/>
      <c r="X1087" s="78"/>
      <c r="Y1087" s="78"/>
      <c r="Z1087" s="78"/>
      <c r="AA1087" s="72"/>
      <c r="AB1087" s="72"/>
      <c r="AC1087" s="72"/>
      <c r="AD1087" s="72"/>
      <c r="AE1087" s="78"/>
      <c r="AF1087" s="72"/>
      <c r="AG1087" s="72"/>
      <c r="AH1087" s="72"/>
      <c r="AI1087" s="72"/>
      <c r="AJ1087" s="72"/>
      <c r="AK1087" s="72"/>
      <c r="AL1087" s="72"/>
      <c r="AM1087" s="72"/>
      <c r="AN1087" s="79"/>
    </row>
    <row r="1088" spans="1:40" x14ac:dyDescent="0.15">
      <c r="A1088" s="79"/>
      <c r="B1088" s="72"/>
      <c r="C1088" s="72"/>
      <c r="D1088" s="72"/>
      <c r="E1088" s="72"/>
      <c r="F1088" s="72"/>
      <c r="G1088" s="72"/>
      <c r="H1088" s="72"/>
      <c r="I1088" s="79"/>
      <c r="J1088" s="79"/>
      <c r="K1088" s="79"/>
      <c r="L1088" s="72"/>
      <c r="M1088" s="79"/>
      <c r="N1088" s="79"/>
      <c r="O1088" s="72"/>
      <c r="P1088" s="72"/>
      <c r="Q1088" s="72"/>
      <c r="R1088" s="72"/>
      <c r="S1088" s="72"/>
      <c r="T1088" s="72"/>
      <c r="U1088" s="72"/>
      <c r="V1088" s="72"/>
      <c r="W1088" s="72"/>
      <c r="X1088" s="78"/>
      <c r="Y1088" s="78"/>
      <c r="Z1088" s="78"/>
      <c r="AA1088" s="72"/>
      <c r="AB1088" s="72"/>
      <c r="AC1088" s="72"/>
      <c r="AD1088" s="72"/>
      <c r="AE1088" s="78"/>
      <c r="AF1088" s="72"/>
      <c r="AG1088" s="72"/>
      <c r="AH1088" s="72"/>
      <c r="AI1088" s="72"/>
      <c r="AJ1088" s="72"/>
      <c r="AK1088" s="72"/>
      <c r="AL1088" s="72"/>
      <c r="AM1088" s="72"/>
      <c r="AN1088" s="79"/>
    </row>
    <row r="1089" spans="1:40" x14ac:dyDescent="0.15">
      <c r="A1089" s="79"/>
      <c r="B1089" s="72"/>
      <c r="C1089" s="72"/>
      <c r="D1089" s="72"/>
      <c r="E1089" s="72"/>
      <c r="F1089" s="72"/>
      <c r="G1089" s="72"/>
      <c r="H1089" s="72"/>
      <c r="I1089" s="79"/>
      <c r="J1089" s="79"/>
      <c r="K1089" s="79"/>
      <c r="L1089" s="72"/>
      <c r="M1089" s="79"/>
      <c r="N1089" s="79"/>
      <c r="O1089" s="72"/>
      <c r="P1089" s="72"/>
      <c r="Q1089" s="72"/>
      <c r="R1089" s="72"/>
      <c r="S1089" s="72"/>
      <c r="T1089" s="72"/>
      <c r="U1089" s="72"/>
      <c r="V1089" s="72"/>
      <c r="W1089" s="72"/>
      <c r="X1089" s="78"/>
      <c r="Y1089" s="78"/>
      <c r="Z1089" s="78"/>
      <c r="AA1089" s="72"/>
      <c r="AB1089" s="72"/>
      <c r="AC1089" s="72"/>
      <c r="AD1089" s="72"/>
      <c r="AE1089" s="78"/>
      <c r="AF1089" s="72"/>
      <c r="AG1089" s="72"/>
      <c r="AH1089" s="72"/>
      <c r="AI1089" s="72"/>
      <c r="AJ1089" s="72"/>
      <c r="AK1089" s="72"/>
      <c r="AL1089" s="72"/>
      <c r="AM1089" s="72"/>
      <c r="AN1089" s="79"/>
    </row>
    <row r="1090" spans="1:40" x14ac:dyDescent="0.15">
      <c r="A1090" s="79"/>
      <c r="B1090" s="72"/>
      <c r="C1090" s="72"/>
      <c r="D1090" s="72"/>
      <c r="E1090" s="72"/>
      <c r="F1090" s="72"/>
      <c r="G1090" s="72"/>
      <c r="H1090" s="72"/>
      <c r="I1090" s="79"/>
      <c r="J1090" s="79"/>
      <c r="K1090" s="79"/>
      <c r="L1090" s="72"/>
      <c r="M1090" s="79"/>
      <c r="N1090" s="79"/>
      <c r="O1090" s="72"/>
      <c r="P1090" s="72"/>
      <c r="Q1090" s="72"/>
      <c r="R1090" s="72"/>
      <c r="S1090" s="72"/>
      <c r="T1090" s="72"/>
      <c r="U1090" s="72"/>
      <c r="V1090" s="72"/>
      <c r="W1090" s="72"/>
      <c r="X1090" s="78"/>
      <c r="Y1090" s="78"/>
      <c r="Z1090" s="78"/>
      <c r="AA1090" s="72"/>
      <c r="AB1090" s="72"/>
      <c r="AC1090" s="72"/>
      <c r="AD1090" s="72"/>
      <c r="AE1090" s="78"/>
      <c r="AF1090" s="72"/>
      <c r="AG1090" s="72"/>
      <c r="AH1090" s="72"/>
      <c r="AI1090" s="72"/>
      <c r="AJ1090" s="72"/>
      <c r="AK1090" s="72"/>
      <c r="AL1090" s="72"/>
      <c r="AM1090" s="72"/>
      <c r="AN1090" s="79"/>
    </row>
    <row r="1091" spans="1:40" x14ac:dyDescent="0.15">
      <c r="A1091" s="79"/>
      <c r="B1091" s="72"/>
      <c r="C1091" s="72"/>
      <c r="D1091" s="72"/>
      <c r="E1091" s="72"/>
      <c r="F1091" s="72"/>
      <c r="G1091" s="72"/>
      <c r="H1091" s="72"/>
      <c r="I1091" s="79"/>
      <c r="J1091" s="79"/>
      <c r="K1091" s="79"/>
      <c r="L1091" s="72"/>
      <c r="M1091" s="79"/>
      <c r="N1091" s="79"/>
      <c r="O1091" s="72"/>
      <c r="P1091" s="72"/>
      <c r="Q1091" s="72"/>
      <c r="R1091" s="72"/>
      <c r="S1091" s="72"/>
      <c r="T1091" s="72"/>
      <c r="U1091" s="72"/>
      <c r="V1091" s="72"/>
      <c r="W1091" s="72"/>
      <c r="X1091" s="78"/>
      <c r="Y1091" s="78"/>
      <c r="Z1091" s="78"/>
      <c r="AA1091" s="72"/>
      <c r="AB1091" s="72"/>
      <c r="AC1091" s="72"/>
      <c r="AD1091" s="72"/>
      <c r="AE1091" s="78"/>
      <c r="AF1091" s="72"/>
      <c r="AG1091" s="72"/>
      <c r="AH1091" s="72"/>
      <c r="AI1091" s="72"/>
      <c r="AJ1091" s="72"/>
      <c r="AK1091" s="72"/>
      <c r="AL1091" s="72"/>
      <c r="AM1091" s="72"/>
      <c r="AN1091" s="79"/>
    </row>
    <row r="1092" spans="1:40" x14ac:dyDescent="0.15">
      <c r="A1092" s="79"/>
      <c r="B1092" s="72"/>
      <c r="C1092" s="72"/>
      <c r="D1092" s="72"/>
      <c r="E1092" s="72"/>
      <c r="F1092" s="72"/>
      <c r="G1092" s="72"/>
      <c r="H1092" s="72"/>
      <c r="I1092" s="79"/>
      <c r="J1092" s="79"/>
      <c r="K1092" s="79"/>
      <c r="L1092" s="72"/>
      <c r="M1092" s="79"/>
      <c r="N1092" s="79"/>
      <c r="O1092" s="72"/>
      <c r="P1092" s="72"/>
      <c r="Q1092" s="72"/>
      <c r="R1092" s="72"/>
      <c r="S1092" s="72"/>
      <c r="T1092" s="72"/>
      <c r="U1092" s="72"/>
      <c r="V1092" s="72"/>
      <c r="W1092" s="72"/>
      <c r="X1092" s="78"/>
      <c r="Y1092" s="78"/>
      <c r="Z1092" s="78"/>
      <c r="AA1092" s="72"/>
      <c r="AB1092" s="72"/>
      <c r="AC1092" s="72"/>
      <c r="AD1092" s="72"/>
      <c r="AE1092" s="78"/>
      <c r="AF1092" s="72"/>
      <c r="AG1092" s="72"/>
      <c r="AH1092" s="72"/>
      <c r="AI1092" s="72"/>
      <c r="AJ1092" s="72"/>
      <c r="AK1092" s="72"/>
      <c r="AL1092" s="72"/>
      <c r="AM1092" s="72"/>
      <c r="AN1092" s="79"/>
    </row>
    <row r="1093" spans="1:40" x14ac:dyDescent="0.15">
      <c r="A1093" s="79"/>
      <c r="B1093" s="72"/>
      <c r="C1093" s="72"/>
      <c r="D1093" s="72"/>
      <c r="E1093" s="72"/>
      <c r="F1093" s="72"/>
      <c r="G1093" s="72"/>
      <c r="H1093" s="72"/>
      <c r="I1093" s="79"/>
      <c r="J1093" s="79"/>
      <c r="K1093" s="79"/>
      <c r="L1093" s="72"/>
      <c r="M1093" s="79"/>
      <c r="N1093" s="79"/>
      <c r="O1093" s="72"/>
      <c r="P1093" s="72"/>
      <c r="Q1093" s="72"/>
      <c r="R1093" s="72"/>
      <c r="S1093" s="72"/>
      <c r="T1093" s="72"/>
      <c r="U1093" s="72"/>
      <c r="V1093" s="72"/>
      <c r="W1093" s="72"/>
      <c r="X1093" s="78"/>
      <c r="Y1093" s="78"/>
      <c r="Z1093" s="78"/>
      <c r="AA1093" s="72"/>
      <c r="AB1093" s="72"/>
      <c r="AC1093" s="72"/>
      <c r="AD1093" s="72"/>
      <c r="AE1093" s="78"/>
      <c r="AF1093" s="72"/>
      <c r="AG1093" s="72"/>
      <c r="AH1093" s="72"/>
      <c r="AI1093" s="72"/>
      <c r="AJ1093" s="72"/>
      <c r="AK1093" s="72"/>
      <c r="AL1093" s="72"/>
      <c r="AM1093" s="72"/>
      <c r="AN1093" s="79"/>
    </row>
    <row r="1094" spans="1:40" x14ac:dyDescent="0.15">
      <c r="A1094" s="79"/>
      <c r="B1094" s="72"/>
      <c r="C1094" s="72"/>
      <c r="D1094" s="72"/>
      <c r="E1094" s="72"/>
      <c r="F1094" s="72"/>
      <c r="G1094" s="72"/>
      <c r="H1094" s="72"/>
      <c r="I1094" s="79"/>
      <c r="J1094" s="79"/>
      <c r="K1094" s="79"/>
      <c r="L1094" s="72"/>
      <c r="M1094" s="79"/>
      <c r="N1094" s="79"/>
      <c r="O1094" s="72"/>
      <c r="P1094" s="72"/>
      <c r="Q1094" s="72"/>
      <c r="R1094" s="72"/>
      <c r="S1094" s="72"/>
      <c r="T1094" s="72"/>
      <c r="U1094" s="72"/>
      <c r="V1094" s="72"/>
      <c r="W1094" s="72"/>
      <c r="X1094" s="78"/>
      <c r="Y1094" s="78"/>
      <c r="Z1094" s="78"/>
      <c r="AA1094" s="72"/>
      <c r="AB1094" s="72"/>
      <c r="AC1094" s="72"/>
      <c r="AD1094" s="72"/>
      <c r="AE1094" s="78"/>
      <c r="AF1094" s="72"/>
      <c r="AG1094" s="72"/>
      <c r="AH1094" s="72"/>
      <c r="AI1094" s="72"/>
      <c r="AJ1094" s="72"/>
      <c r="AK1094" s="72"/>
      <c r="AL1094" s="72"/>
      <c r="AM1094" s="72"/>
      <c r="AN1094" s="79"/>
    </row>
    <row r="1095" spans="1:40" x14ac:dyDescent="0.15">
      <c r="A1095" s="79"/>
      <c r="B1095" s="72"/>
      <c r="C1095" s="72"/>
      <c r="D1095" s="72"/>
      <c r="E1095" s="72"/>
      <c r="F1095" s="72"/>
      <c r="G1095" s="72"/>
      <c r="H1095" s="72"/>
      <c r="I1095" s="79"/>
      <c r="J1095" s="79"/>
      <c r="K1095" s="79"/>
      <c r="L1095" s="72"/>
      <c r="M1095" s="79"/>
      <c r="N1095" s="79"/>
      <c r="O1095" s="72"/>
      <c r="P1095" s="72"/>
      <c r="Q1095" s="72"/>
      <c r="R1095" s="72"/>
      <c r="S1095" s="72"/>
      <c r="T1095" s="72"/>
      <c r="U1095" s="72"/>
      <c r="V1095" s="72"/>
      <c r="W1095" s="72"/>
      <c r="X1095" s="78"/>
      <c r="Y1095" s="78"/>
      <c r="Z1095" s="78"/>
      <c r="AA1095" s="72"/>
      <c r="AB1095" s="72"/>
      <c r="AC1095" s="72"/>
      <c r="AD1095" s="72"/>
      <c r="AE1095" s="78"/>
      <c r="AF1095" s="72"/>
      <c r="AG1095" s="72"/>
      <c r="AH1095" s="72"/>
      <c r="AI1095" s="72"/>
      <c r="AJ1095" s="72"/>
      <c r="AK1095" s="72"/>
      <c r="AL1095" s="72"/>
      <c r="AM1095" s="72"/>
      <c r="AN1095" s="79"/>
    </row>
    <row r="1096" spans="1:40" x14ac:dyDescent="0.15">
      <c r="A1096" s="79"/>
      <c r="B1096" s="72"/>
      <c r="C1096" s="72"/>
      <c r="D1096" s="72"/>
      <c r="E1096" s="72"/>
      <c r="F1096" s="72"/>
      <c r="G1096" s="72"/>
      <c r="H1096" s="72"/>
      <c r="I1096" s="79"/>
      <c r="J1096" s="79"/>
      <c r="K1096" s="79"/>
      <c r="L1096" s="72"/>
      <c r="M1096" s="79"/>
      <c r="N1096" s="79"/>
      <c r="O1096" s="72"/>
      <c r="P1096" s="72"/>
      <c r="Q1096" s="72"/>
      <c r="R1096" s="72"/>
      <c r="S1096" s="72"/>
      <c r="T1096" s="72"/>
      <c r="U1096" s="72"/>
      <c r="V1096" s="72"/>
      <c r="W1096" s="72"/>
      <c r="X1096" s="78"/>
      <c r="Y1096" s="78"/>
      <c r="Z1096" s="78"/>
      <c r="AA1096" s="72"/>
      <c r="AB1096" s="72"/>
      <c r="AC1096" s="72"/>
      <c r="AD1096" s="72"/>
      <c r="AE1096" s="78"/>
      <c r="AF1096" s="72"/>
      <c r="AG1096" s="72"/>
      <c r="AH1096" s="72"/>
      <c r="AI1096" s="72"/>
      <c r="AJ1096" s="72"/>
      <c r="AK1096" s="72"/>
      <c r="AL1096" s="72"/>
      <c r="AM1096" s="72"/>
      <c r="AN1096" s="79"/>
    </row>
    <row r="1097" spans="1:40" x14ac:dyDescent="0.15">
      <c r="A1097" s="79"/>
      <c r="B1097" s="72"/>
      <c r="C1097" s="72"/>
      <c r="D1097" s="72"/>
      <c r="E1097" s="72"/>
      <c r="F1097" s="72"/>
      <c r="G1097" s="72"/>
      <c r="H1097" s="72"/>
      <c r="I1097" s="79"/>
      <c r="J1097" s="79"/>
      <c r="K1097" s="79"/>
      <c r="L1097" s="72"/>
      <c r="M1097" s="79"/>
      <c r="N1097" s="79"/>
      <c r="O1097" s="72"/>
      <c r="P1097" s="72"/>
      <c r="Q1097" s="72"/>
      <c r="R1097" s="72"/>
      <c r="S1097" s="72"/>
      <c r="T1097" s="72"/>
      <c r="U1097" s="72"/>
      <c r="V1097" s="72"/>
      <c r="W1097" s="72"/>
      <c r="X1097" s="78"/>
      <c r="Y1097" s="78"/>
      <c r="Z1097" s="78"/>
      <c r="AA1097" s="72"/>
      <c r="AB1097" s="72"/>
      <c r="AC1097" s="72"/>
      <c r="AD1097" s="72"/>
      <c r="AE1097" s="78"/>
      <c r="AF1097" s="72"/>
      <c r="AG1097" s="72"/>
      <c r="AH1097" s="72"/>
      <c r="AI1097" s="72"/>
      <c r="AJ1097" s="72"/>
      <c r="AK1097" s="72"/>
      <c r="AL1097" s="72"/>
      <c r="AM1097" s="72"/>
      <c r="AN1097" s="79"/>
    </row>
    <row r="1098" spans="1:40" x14ac:dyDescent="0.15">
      <c r="A1098" s="79"/>
      <c r="B1098" s="72"/>
      <c r="C1098" s="72"/>
      <c r="D1098" s="72"/>
      <c r="E1098" s="72"/>
      <c r="F1098" s="72"/>
      <c r="G1098" s="72"/>
      <c r="H1098" s="72"/>
      <c r="I1098" s="79"/>
      <c r="J1098" s="79"/>
      <c r="K1098" s="79"/>
      <c r="L1098" s="72"/>
      <c r="M1098" s="79"/>
      <c r="N1098" s="79"/>
      <c r="O1098" s="72"/>
      <c r="P1098" s="72"/>
      <c r="Q1098" s="72"/>
      <c r="R1098" s="72"/>
      <c r="S1098" s="72"/>
      <c r="T1098" s="72"/>
      <c r="U1098" s="72"/>
      <c r="V1098" s="72"/>
      <c r="W1098" s="72"/>
      <c r="X1098" s="78"/>
      <c r="Y1098" s="78"/>
      <c r="Z1098" s="78"/>
      <c r="AA1098" s="72"/>
      <c r="AB1098" s="72"/>
      <c r="AC1098" s="72"/>
      <c r="AD1098" s="72"/>
      <c r="AE1098" s="78"/>
      <c r="AF1098" s="72"/>
      <c r="AG1098" s="72"/>
      <c r="AH1098" s="72"/>
      <c r="AI1098" s="72"/>
      <c r="AJ1098" s="72"/>
      <c r="AK1098" s="72"/>
      <c r="AL1098" s="72"/>
      <c r="AM1098" s="72"/>
      <c r="AN1098" s="79"/>
    </row>
    <row r="1099" spans="1:40" x14ac:dyDescent="0.15">
      <c r="A1099" s="79"/>
      <c r="B1099" s="72"/>
      <c r="C1099" s="72"/>
      <c r="D1099" s="72"/>
      <c r="E1099" s="72"/>
      <c r="F1099" s="72"/>
      <c r="G1099" s="72"/>
      <c r="H1099" s="72"/>
      <c r="I1099" s="79"/>
      <c r="J1099" s="79"/>
      <c r="K1099" s="79"/>
      <c r="L1099" s="72"/>
      <c r="M1099" s="79"/>
      <c r="N1099" s="79"/>
      <c r="O1099" s="72"/>
      <c r="P1099" s="72"/>
      <c r="Q1099" s="72"/>
      <c r="R1099" s="72"/>
      <c r="S1099" s="72"/>
      <c r="T1099" s="72"/>
      <c r="U1099" s="72"/>
      <c r="V1099" s="72"/>
      <c r="W1099" s="72"/>
      <c r="X1099" s="78"/>
      <c r="Y1099" s="78"/>
      <c r="Z1099" s="78"/>
      <c r="AA1099" s="72"/>
      <c r="AB1099" s="72"/>
      <c r="AC1099" s="72"/>
      <c r="AD1099" s="72"/>
      <c r="AE1099" s="78"/>
      <c r="AF1099" s="72"/>
      <c r="AG1099" s="72"/>
      <c r="AH1099" s="72"/>
      <c r="AI1099" s="72"/>
      <c r="AJ1099" s="72"/>
      <c r="AK1099" s="72"/>
      <c r="AL1099" s="72"/>
      <c r="AM1099" s="72"/>
      <c r="AN1099" s="79"/>
    </row>
    <row r="1100" spans="1:40" x14ac:dyDescent="0.15">
      <c r="A1100" s="79"/>
      <c r="B1100" s="72"/>
      <c r="C1100" s="72"/>
      <c r="D1100" s="72"/>
      <c r="E1100" s="72"/>
      <c r="F1100" s="72"/>
      <c r="G1100" s="72"/>
      <c r="H1100" s="72"/>
      <c r="I1100" s="79"/>
      <c r="J1100" s="79"/>
      <c r="K1100" s="79"/>
      <c r="L1100" s="72"/>
      <c r="M1100" s="79"/>
      <c r="N1100" s="79"/>
      <c r="O1100" s="72"/>
      <c r="P1100" s="72"/>
      <c r="Q1100" s="72"/>
      <c r="R1100" s="72"/>
      <c r="S1100" s="72"/>
      <c r="T1100" s="72"/>
      <c r="U1100" s="72"/>
      <c r="V1100" s="72"/>
      <c r="W1100" s="72"/>
      <c r="X1100" s="78"/>
      <c r="Y1100" s="78"/>
      <c r="Z1100" s="78"/>
      <c r="AA1100" s="72"/>
      <c r="AB1100" s="72"/>
      <c r="AC1100" s="72"/>
      <c r="AD1100" s="72"/>
      <c r="AE1100" s="78"/>
      <c r="AF1100" s="72"/>
      <c r="AG1100" s="72"/>
      <c r="AH1100" s="72"/>
      <c r="AI1100" s="72"/>
      <c r="AJ1100" s="72"/>
      <c r="AK1100" s="72"/>
      <c r="AL1100" s="72"/>
      <c r="AM1100" s="72"/>
      <c r="AN1100" s="79"/>
    </row>
    <row r="1101" spans="1:40" x14ac:dyDescent="0.15">
      <c r="A1101" s="79"/>
      <c r="B1101" s="72"/>
      <c r="C1101" s="72"/>
      <c r="D1101" s="72"/>
      <c r="E1101" s="72"/>
      <c r="F1101" s="72"/>
      <c r="G1101" s="72"/>
      <c r="H1101" s="72"/>
      <c r="I1101" s="79"/>
      <c r="J1101" s="79"/>
      <c r="K1101" s="79"/>
      <c r="L1101" s="72"/>
      <c r="M1101" s="79"/>
      <c r="N1101" s="79"/>
      <c r="O1101" s="72"/>
      <c r="P1101" s="72"/>
      <c r="Q1101" s="72"/>
      <c r="R1101" s="72"/>
      <c r="S1101" s="72"/>
      <c r="T1101" s="72"/>
      <c r="U1101" s="72"/>
      <c r="V1101" s="72"/>
      <c r="W1101" s="72"/>
      <c r="X1101" s="78"/>
      <c r="Y1101" s="78"/>
      <c r="Z1101" s="78"/>
      <c r="AA1101" s="72"/>
      <c r="AB1101" s="72"/>
      <c r="AC1101" s="72"/>
      <c r="AD1101" s="72"/>
      <c r="AE1101" s="78"/>
      <c r="AF1101" s="72"/>
      <c r="AG1101" s="72"/>
      <c r="AH1101" s="72"/>
      <c r="AI1101" s="72"/>
      <c r="AJ1101" s="72"/>
      <c r="AK1101" s="72"/>
      <c r="AL1101" s="72"/>
      <c r="AM1101" s="72"/>
      <c r="AN1101" s="79"/>
    </row>
    <row r="1102" spans="1:40" x14ac:dyDescent="0.15">
      <c r="A1102" s="79"/>
      <c r="B1102" s="72"/>
      <c r="C1102" s="72"/>
      <c r="D1102" s="72"/>
      <c r="E1102" s="72"/>
      <c r="F1102" s="72"/>
      <c r="G1102" s="72"/>
      <c r="H1102" s="72"/>
      <c r="I1102" s="79"/>
      <c r="J1102" s="79"/>
      <c r="K1102" s="79"/>
      <c r="L1102" s="72"/>
      <c r="M1102" s="79"/>
      <c r="N1102" s="79"/>
      <c r="O1102" s="72"/>
      <c r="P1102" s="72"/>
      <c r="Q1102" s="72"/>
      <c r="R1102" s="72"/>
      <c r="S1102" s="72"/>
      <c r="T1102" s="72"/>
      <c r="U1102" s="72"/>
      <c r="V1102" s="72"/>
      <c r="W1102" s="72"/>
      <c r="X1102" s="78"/>
      <c r="Y1102" s="78"/>
      <c r="Z1102" s="78"/>
      <c r="AA1102" s="72"/>
      <c r="AB1102" s="72"/>
      <c r="AC1102" s="72"/>
      <c r="AD1102" s="72"/>
      <c r="AE1102" s="78"/>
      <c r="AF1102" s="72"/>
      <c r="AG1102" s="72"/>
      <c r="AH1102" s="72"/>
      <c r="AI1102" s="72"/>
      <c r="AJ1102" s="72"/>
      <c r="AK1102" s="72"/>
      <c r="AL1102" s="72"/>
      <c r="AM1102" s="72"/>
      <c r="AN1102" s="79"/>
    </row>
    <row r="1103" spans="1:40" x14ac:dyDescent="0.15">
      <c r="A1103" s="79"/>
      <c r="B1103" s="72"/>
      <c r="C1103" s="72"/>
      <c r="D1103" s="72"/>
      <c r="E1103" s="72"/>
      <c r="F1103" s="72"/>
      <c r="G1103" s="72"/>
      <c r="H1103" s="72"/>
      <c r="I1103" s="79"/>
      <c r="J1103" s="79"/>
      <c r="K1103" s="79"/>
      <c r="L1103" s="72"/>
      <c r="M1103" s="79"/>
      <c r="N1103" s="79"/>
      <c r="O1103" s="72"/>
      <c r="P1103" s="72"/>
      <c r="Q1103" s="72"/>
      <c r="R1103" s="72"/>
      <c r="S1103" s="72"/>
      <c r="T1103" s="72"/>
      <c r="U1103" s="72"/>
      <c r="V1103" s="72"/>
      <c r="W1103" s="72"/>
      <c r="X1103" s="78"/>
      <c r="Y1103" s="78"/>
      <c r="Z1103" s="78"/>
      <c r="AA1103" s="72"/>
      <c r="AB1103" s="72"/>
      <c r="AC1103" s="72"/>
      <c r="AD1103" s="72"/>
      <c r="AE1103" s="78"/>
      <c r="AF1103" s="72"/>
      <c r="AG1103" s="72"/>
      <c r="AH1103" s="72"/>
      <c r="AI1103" s="72"/>
      <c r="AJ1103" s="72"/>
      <c r="AK1103" s="72"/>
      <c r="AL1103" s="72"/>
      <c r="AM1103" s="72"/>
      <c r="AN1103" s="79"/>
    </row>
    <row r="1104" spans="1:40" x14ac:dyDescent="0.15">
      <c r="A1104" s="79"/>
      <c r="B1104" s="72"/>
      <c r="C1104" s="72"/>
      <c r="D1104" s="72"/>
      <c r="E1104" s="72"/>
      <c r="F1104" s="72"/>
      <c r="G1104" s="72"/>
      <c r="H1104" s="72"/>
      <c r="I1104" s="79"/>
      <c r="J1104" s="79"/>
      <c r="K1104" s="79"/>
      <c r="L1104" s="72"/>
      <c r="M1104" s="79"/>
      <c r="N1104" s="79"/>
      <c r="O1104" s="72"/>
      <c r="P1104" s="72"/>
      <c r="Q1104" s="72"/>
      <c r="R1104" s="72"/>
      <c r="S1104" s="72"/>
      <c r="T1104" s="72"/>
      <c r="U1104" s="72"/>
      <c r="V1104" s="72"/>
      <c r="W1104" s="72"/>
      <c r="X1104" s="78"/>
      <c r="Y1104" s="78"/>
      <c r="Z1104" s="78"/>
      <c r="AA1104" s="72"/>
      <c r="AB1104" s="72"/>
      <c r="AC1104" s="72"/>
      <c r="AD1104" s="72"/>
      <c r="AE1104" s="78"/>
      <c r="AF1104" s="72"/>
      <c r="AG1104" s="72"/>
      <c r="AH1104" s="72"/>
      <c r="AI1104" s="72"/>
      <c r="AJ1104" s="72"/>
      <c r="AK1104" s="72"/>
      <c r="AL1104" s="72"/>
      <c r="AM1104" s="72"/>
      <c r="AN1104" s="79"/>
    </row>
    <row r="1105" spans="1:40" x14ac:dyDescent="0.15">
      <c r="A1105" s="79"/>
      <c r="B1105" s="72"/>
      <c r="C1105" s="72"/>
      <c r="D1105" s="72"/>
      <c r="E1105" s="72"/>
      <c r="F1105" s="72"/>
      <c r="G1105" s="72"/>
      <c r="H1105" s="72"/>
      <c r="I1105" s="79"/>
      <c r="J1105" s="79"/>
      <c r="K1105" s="79"/>
      <c r="L1105" s="72"/>
      <c r="M1105" s="79"/>
      <c r="N1105" s="79"/>
      <c r="O1105" s="72"/>
      <c r="P1105" s="72"/>
      <c r="Q1105" s="72"/>
      <c r="R1105" s="72"/>
      <c r="S1105" s="72"/>
      <c r="T1105" s="72"/>
      <c r="U1105" s="72"/>
      <c r="V1105" s="72"/>
      <c r="W1105" s="72"/>
      <c r="X1105" s="78"/>
      <c r="Y1105" s="78"/>
      <c r="Z1105" s="78"/>
      <c r="AA1105" s="72"/>
      <c r="AB1105" s="72"/>
      <c r="AC1105" s="72"/>
      <c r="AD1105" s="72"/>
      <c r="AE1105" s="78"/>
      <c r="AF1105" s="72"/>
      <c r="AG1105" s="72"/>
      <c r="AH1105" s="72"/>
      <c r="AI1105" s="72"/>
      <c r="AJ1105" s="72"/>
      <c r="AK1105" s="72"/>
      <c r="AL1105" s="72"/>
      <c r="AM1105" s="72"/>
      <c r="AN1105" s="79"/>
    </row>
    <row r="1106" spans="1:40" x14ac:dyDescent="0.15">
      <c r="A1106" s="79"/>
      <c r="B1106" s="72"/>
      <c r="C1106" s="72"/>
      <c r="D1106" s="72"/>
      <c r="E1106" s="72"/>
      <c r="F1106" s="72"/>
      <c r="G1106" s="72"/>
      <c r="H1106" s="72"/>
      <c r="I1106" s="79"/>
      <c r="J1106" s="79"/>
      <c r="K1106" s="79"/>
      <c r="L1106" s="79"/>
      <c r="M1106" s="72"/>
      <c r="N1106" s="79"/>
      <c r="O1106" s="72"/>
      <c r="P1106" s="72"/>
      <c r="Q1106" s="72"/>
      <c r="R1106" s="72"/>
      <c r="S1106" s="72"/>
      <c r="T1106" s="72"/>
      <c r="U1106" s="72"/>
      <c r="V1106" s="72"/>
      <c r="W1106" s="72"/>
      <c r="X1106" s="78"/>
      <c r="Y1106" s="78"/>
      <c r="Z1106" s="78"/>
      <c r="AA1106" s="72"/>
      <c r="AB1106" s="72"/>
      <c r="AC1106" s="72"/>
      <c r="AD1106" s="72"/>
      <c r="AE1106" s="72"/>
      <c r="AF1106" s="72"/>
      <c r="AG1106" s="72"/>
      <c r="AH1106" s="72"/>
      <c r="AI1106" s="72"/>
      <c r="AJ1106" s="72"/>
      <c r="AK1106" s="72"/>
      <c r="AL1106" s="72"/>
      <c r="AM1106" s="72"/>
      <c r="AN1106" s="72"/>
    </row>
    <row r="1107" spans="1:40" x14ac:dyDescent="0.15">
      <c r="A1107" s="79"/>
      <c r="B1107" s="72"/>
      <c r="C1107" s="72"/>
      <c r="D1107" s="72"/>
      <c r="E1107" s="72"/>
      <c r="F1107" s="72"/>
      <c r="G1107" s="72"/>
      <c r="H1107" s="72"/>
      <c r="I1107" s="79"/>
      <c r="J1107" s="79"/>
      <c r="K1107" s="79"/>
      <c r="L1107" s="79"/>
      <c r="M1107" s="72"/>
      <c r="N1107" s="79"/>
      <c r="O1107" s="72"/>
      <c r="P1107" s="72"/>
      <c r="Q1107" s="72"/>
      <c r="R1107" s="72"/>
      <c r="S1107" s="72"/>
      <c r="T1107" s="72"/>
      <c r="U1107" s="72"/>
      <c r="V1107" s="72"/>
      <c r="W1107" s="72"/>
      <c r="X1107" s="78"/>
      <c r="Y1107" s="78"/>
      <c r="Z1107" s="78"/>
      <c r="AA1107" s="72"/>
      <c r="AB1107" s="72"/>
      <c r="AC1107" s="72"/>
      <c r="AD1107" s="72"/>
      <c r="AE1107" s="72"/>
      <c r="AF1107" s="72"/>
      <c r="AG1107" s="72"/>
      <c r="AH1107" s="72"/>
      <c r="AI1107" s="72"/>
      <c r="AJ1107" s="72"/>
      <c r="AK1107" s="72"/>
      <c r="AL1107" s="72"/>
      <c r="AM1107" s="72"/>
      <c r="AN1107" s="72"/>
    </row>
    <row r="1108" spans="1:40" x14ac:dyDescent="0.15">
      <c r="A1108" s="79"/>
      <c r="B1108" s="72"/>
      <c r="C1108" s="72"/>
      <c r="D1108" s="72"/>
      <c r="E1108" s="72"/>
      <c r="F1108" s="72"/>
      <c r="G1108" s="72"/>
      <c r="H1108" s="72"/>
      <c r="I1108" s="79"/>
      <c r="J1108" s="79"/>
      <c r="K1108" s="79"/>
      <c r="L1108" s="79"/>
      <c r="M1108" s="72"/>
      <c r="N1108" s="79"/>
      <c r="O1108" s="72"/>
      <c r="P1108" s="72"/>
      <c r="Q1108" s="72"/>
      <c r="R1108" s="72"/>
      <c r="S1108" s="72"/>
      <c r="T1108" s="72"/>
      <c r="U1108" s="72"/>
      <c r="V1108" s="72"/>
      <c r="W1108" s="72"/>
      <c r="X1108" s="78"/>
      <c r="Y1108" s="78"/>
      <c r="Z1108" s="78"/>
      <c r="AA1108" s="72"/>
      <c r="AB1108" s="72"/>
      <c r="AC1108" s="72"/>
      <c r="AD1108" s="72"/>
      <c r="AE1108" s="72"/>
      <c r="AF1108" s="72"/>
      <c r="AG1108" s="72"/>
      <c r="AH1108" s="72"/>
      <c r="AI1108" s="72"/>
      <c r="AJ1108" s="72"/>
      <c r="AK1108" s="72"/>
      <c r="AL1108" s="72"/>
      <c r="AM1108" s="72"/>
      <c r="AN1108" s="72"/>
    </row>
    <row r="1109" spans="1:40" x14ac:dyDescent="0.15">
      <c r="A1109" s="79"/>
      <c r="B1109" s="72"/>
      <c r="C1109" s="72"/>
      <c r="D1109" s="72"/>
      <c r="E1109" s="72"/>
      <c r="F1109" s="72"/>
      <c r="G1109" s="72"/>
      <c r="H1109" s="72"/>
      <c r="I1109" s="79"/>
      <c r="J1109" s="79"/>
      <c r="K1109" s="79"/>
      <c r="L1109" s="79"/>
      <c r="M1109" s="72"/>
      <c r="N1109" s="79"/>
      <c r="O1109" s="72"/>
      <c r="P1109" s="72"/>
      <c r="Q1109" s="72"/>
      <c r="R1109" s="72"/>
      <c r="S1109" s="72"/>
      <c r="T1109" s="72"/>
      <c r="U1109" s="72"/>
      <c r="V1109" s="72"/>
      <c r="W1109" s="72"/>
      <c r="X1109" s="78"/>
      <c r="Y1109" s="78"/>
      <c r="Z1109" s="78"/>
      <c r="AA1109" s="72"/>
      <c r="AB1109" s="72"/>
      <c r="AC1109" s="72"/>
      <c r="AD1109" s="72"/>
      <c r="AE1109" s="72"/>
      <c r="AF1109" s="72"/>
      <c r="AG1109" s="72"/>
      <c r="AH1109" s="72"/>
      <c r="AI1109" s="72"/>
      <c r="AJ1109" s="72"/>
      <c r="AK1109" s="72"/>
      <c r="AL1109" s="72"/>
      <c r="AM1109" s="72"/>
      <c r="AN1109" s="72"/>
    </row>
    <row r="1110" spans="1:40" x14ac:dyDescent="0.15">
      <c r="A1110" s="79"/>
      <c r="B1110" s="72"/>
      <c r="C1110" s="72"/>
      <c r="D1110" s="72"/>
      <c r="E1110" s="72"/>
      <c r="F1110" s="72"/>
      <c r="G1110" s="72"/>
      <c r="H1110" s="72"/>
      <c r="I1110" s="79"/>
      <c r="J1110" s="79"/>
      <c r="K1110" s="79"/>
      <c r="L1110" s="79"/>
      <c r="M1110" s="72"/>
      <c r="N1110" s="79"/>
      <c r="O1110" s="72"/>
      <c r="P1110" s="72"/>
      <c r="Q1110" s="72"/>
      <c r="R1110" s="72"/>
      <c r="S1110" s="72"/>
      <c r="T1110" s="72"/>
      <c r="U1110" s="72"/>
      <c r="V1110" s="72"/>
      <c r="W1110" s="72"/>
      <c r="X1110" s="78"/>
      <c r="Y1110" s="78"/>
      <c r="Z1110" s="78"/>
      <c r="AA1110" s="72"/>
      <c r="AB1110" s="72"/>
      <c r="AC1110" s="72"/>
      <c r="AD1110" s="72"/>
      <c r="AE1110" s="72"/>
      <c r="AF1110" s="72"/>
      <c r="AG1110" s="72"/>
      <c r="AH1110" s="72"/>
      <c r="AI1110" s="72"/>
      <c r="AJ1110" s="72"/>
      <c r="AK1110" s="72"/>
      <c r="AL1110" s="72"/>
      <c r="AM1110" s="72"/>
      <c r="AN1110" s="72"/>
    </row>
    <row r="1111" spans="1:40" x14ac:dyDescent="0.15">
      <c r="A1111" s="79"/>
      <c r="B1111" s="72"/>
      <c r="C1111" s="72"/>
      <c r="D1111" s="72"/>
      <c r="E1111" s="72"/>
      <c r="F1111" s="72"/>
      <c r="G1111" s="72"/>
      <c r="H1111" s="72"/>
      <c r="I1111" s="79"/>
      <c r="J1111" s="79"/>
      <c r="K1111" s="79"/>
      <c r="L1111" s="79"/>
      <c r="M1111" s="72"/>
      <c r="N1111" s="79"/>
      <c r="O1111" s="72"/>
      <c r="P1111" s="72"/>
      <c r="Q1111" s="72"/>
      <c r="R1111" s="72"/>
      <c r="S1111" s="72"/>
      <c r="T1111" s="72"/>
      <c r="U1111" s="72"/>
      <c r="V1111" s="72"/>
      <c r="W1111" s="72"/>
      <c r="X1111" s="78"/>
      <c r="Y1111" s="78"/>
      <c r="Z1111" s="78"/>
      <c r="AA1111" s="72"/>
      <c r="AB1111" s="72"/>
      <c r="AC1111" s="72"/>
      <c r="AD1111" s="72"/>
      <c r="AE1111" s="72"/>
      <c r="AF1111" s="72"/>
      <c r="AG1111" s="72"/>
      <c r="AH1111" s="72"/>
      <c r="AI1111" s="72"/>
      <c r="AJ1111" s="72"/>
      <c r="AK1111" s="72"/>
      <c r="AL1111" s="72"/>
      <c r="AM1111" s="72"/>
      <c r="AN1111" s="72"/>
    </row>
    <row r="1112" spans="1:40" x14ac:dyDescent="0.15">
      <c r="A1112" s="79"/>
      <c r="B1112" s="72"/>
      <c r="C1112" s="72"/>
      <c r="D1112" s="72"/>
      <c r="E1112" s="72"/>
      <c r="F1112" s="72"/>
      <c r="G1112" s="72"/>
      <c r="H1112" s="72"/>
      <c r="I1112" s="79"/>
      <c r="J1112" s="79"/>
      <c r="K1112" s="79"/>
      <c r="L1112" s="79"/>
      <c r="M1112" s="72"/>
      <c r="N1112" s="79"/>
      <c r="O1112" s="72"/>
      <c r="P1112" s="72"/>
      <c r="Q1112" s="72"/>
      <c r="R1112" s="72"/>
      <c r="S1112" s="72"/>
      <c r="T1112" s="72"/>
      <c r="U1112" s="72"/>
      <c r="V1112" s="72"/>
      <c r="W1112" s="72"/>
      <c r="X1112" s="78"/>
      <c r="Y1112" s="78"/>
      <c r="Z1112" s="78"/>
      <c r="AA1112" s="72"/>
      <c r="AB1112" s="72"/>
      <c r="AC1112" s="72"/>
      <c r="AD1112" s="72"/>
      <c r="AE1112" s="72"/>
      <c r="AF1112" s="72"/>
      <c r="AG1112" s="72"/>
      <c r="AH1112" s="72"/>
      <c r="AI1112" s="72"/>
      <c r="AJ1112" s="72"/>
      <c r="AK1112" s="72"/>
      <c r="AL1112" s="72"/>
      <c r="AM1112" s="72"/>
      <c r="AN1112" s="72"/>
    </row>
    <row r="1113" spans="1:40" x14ac:dyDescent="0.15">
      <c r="A1113" s="79"/>
      <c r="B1113" s="72"/>
      <c r="C1113" s="72"/>
      <c r="D1113" s="72"/>
      <c r="E1113" s="72"/>
      <c r="F1113" s="72"/>
      <c r="G1113" s="72"/>
      <c r="H1113" s="72"/>
      <c r="I1113" s="79"/>
      <c r="J1113" s="79"/>
      <c r="K1113" s="79"/>
      <c r="L1113" s="79"/>
      <c r="M1113" s="72"/>
      <c r="N1113" s="79"/>
      <c r="O1113" s="72"/>
      <c r="P1113" s="72"/>
      <c r="Q1113" s="72"/>
      <c r="R1113" s="72"/>
      <c r="S1113" s="72"/>
      <c r="T1113" s="72"/>
      <c r="U1113" s="72"/>
      <c r="V1113" s="72"/>
      <c r="W1113" s="72"/>
      <c r="X1113" s="78"/>
      <c r="Y1113" s="78"/>
      <c r="Z1113" s="78"/>
      <c r="AA1113" s="72"/>
      <c r="AB1113" s="72"/>
      <c r="AC1113" s="72"/>
      <c r="AD1113" s="72"/>
      <c r="AE1113" s="72"/>
      <c r="AF1113" s="72"/>
      <c r="AG1113" s="72"/>
      <c r="AH1113" s="72"/>
      <c r="AI1113" s="72"/>
      <c r="AJ1113" s="72"/>
      <c r="AK1113" s="72"/>
      <c r="AL1113" s="72"/>
      <c r="AM1113" s="72"/>
      <c r="AN1113" s="72"/>
    </row>
    <row r="1114" spans="1:40" x14ac:dyDescent="0.15">
      <c r="A1114" s="79"/>
      <c r="B1114" s="72"/>
      <c r="C1114" s="72"/>
      <c r="D1114" s="72"/>
      <c r="E1114" s="72"/>
      <c r="F1114" s="72"/>
      <c r="G1114" s="72"/>
      <c r="H1114" s="72"/>
      <c r="I1114" s="79"/>
      <c r="J1114" s="79"/>
      <c r="K1114" s="79"/>
      <c r="L1114" s="79"/>
      <c r="M1114" s="72"/>
      <c r="N1114" s="79"/>
      <c r="O1114" s="72"/>
      <c r="P1114" s="72"/>
      <c r="Q1114" s="72"/>
      <c r="R1114" s="72"/>
      <c r="S1114" s="72"/>
      <c r="T1114" s="72"/>
      <c r="U1114" s="72"/>
      <c r="V1114" s="72"/>
      <c r="W1114" s="72"/>
      <c r="X1114" s="78"/>
      <c r="Y1114" s="78"/>
      <c r="Z1114" s="78"/>
      <c r="AA1114" s="72"/>
      <c r="AB1114" s="72"/>
      <c r="AC1114" s="72"/>
      <c r="AD1114" s="72"/>
      <c r="AE1114" s="72"/>
      <c r="AF1114" s="72"/>
      <c r="AG1114" s="72"/>
      <c r="AH1114" s="72"/>
      <c r="AI1114" s="72"/>
      <c r="AJ1114" s="72"/>
      <c r="AK1114" s="72"/>
      <c r="AL1114" s="72"/>
      <c r="AM1114" s="72"/>
      <c r="AN1114" s="72"/>
    </row>
    <row r="1115" spans="1:40" x14ac:dyDescent="0.15">
      <c r="A1115" s="79"/>
      <c r="B1115" s="72"/>
      <c r="C1115" s="72"/>
      <c r="D1115" s="72"/>
      <c r="E1115" s="72"/>
      <c r="F1115" s="72"/>
      <c r="G1115" s="72"/>
      <c r="H1115" s="72"/>
      <c r="I1115" s="79"/>
      <c r="J1115" s="79"/>
      <c r="K1115" s="79"/>
      <c r="L1115" s="79"/>
      <c r="M1115" s="72"/>
      <c r="N1115" s="79"/>
      <c r="O1115" s="72"/>
      <c r="P1115" s="72"/>
      <c r="Q1115" s="72"/>
      <c r="R1115" s="72"/>
      <c r="S1115" s="72"/>
      <c r="T1115" s="72"/>
      <c r="U1115" s="72"/>
      <c r="V1115" s="72"/>
      <c r="W1115" s="72"/>
      <c r="X1115" s="78"/>
      <c r="Y1115" s="78"/>
      <c r="Z1115" s="78"/>
      <c r="AA1115" s="72"/>
      <c r="AB1115" s="72"/>
      <c r="AC1115" s="72"/>
      <c r="AD1115" s="72"/>
      <c r="AE1115" s="72"/>
      <c r="AF1115" s="72"/>
      <c r="AG1115" s="72"/>
      <c r="AH1115" s="72"/>
      <c r="AI1115" s="72"/>
      <c r="AJ1115" s="72"/>
      <c r="AK1115" s="72"/>
      <c r="AL1115" s="72"/>
      <c r="AM1115" s="72"/>
      <c r="AN1115" s="72"/>
    </row>
    <row r="1116" spans="1:40" x14ac:dyDescent="0.15">
      <c r="A1116" s="79"/>
      <c r="B1116" s="72"/>
      <c r="C1116" s="72"/>
      <c r="D1116" s="72"/>
      <c r="E1116" s="72"/>
      <c r="F1116" s="72"/>
      <c r="G1116" s="72"/>
      <c r="H1116" s="72"/>
      <c r="I1116" s="79"/>
      <c r="J1116" s="79"/>
      <c r="K1116" s="79"/>
      <c r="L1116" s="79"/>
      <c r="M1116" s="72"/>
      <c r="N1116" s="79"/>
      <c r="O1116" s="72"/>
      <c r="P1116" s="72"/>
      <c r="Q1116" s="72"/>
      <c r="R1116" s="72"/>
      <c r="S1116" s="72"/>
      <c r="T1116" s="72"/>
      <c r="U1116" s="72"/>
      <c r="V1116" s="72"/>
      <c r="W1116" s="72"/>
      <c r="X1116" s="78"/>
      <c r="Y1116" s="78"/>
      <c r="Z1116" s="78"/>
      <c r="AA1116" s="72"/>
      <c r="AB1116" s="72"/>
      <c r="AC1116" s="72"/>
      <c r="AD1116" s="72"/>
      <c r="AE1116" s="72"/>
      <c r="AF1116" s="72"/>
      <c r="AG1116" s="72"/>
      <c r="AH1116" s="72"/>
      <c r="AI1116" s="72"/>
      <c r="AJ1116" s="72"/>
      <c r="AK1116" s="72"/>
      <c r="AL1116" s="72"/>
      <c r="AM1116" s="72"/>
      <c r="AN1116" s="72"/>
    </row>
    <row r="1117" spans="1:40" x14ac:dyDescent="0.15">
      <c r="A1117" s="79"/>
      <c r="B1117" s="72"/>
      <c r="C1117" s="72"/>
      <c r="D1117" s="72"/>
      <c r="E1117" s="72"/>
      <c r="F1117" s="72"/>
      <c r="G1117" s="72"/>
      <c r="H1117" s="72"/>
      <c r="I1117" s="79"/>
      <c r="J1117" s="79"/>
      <c r="K1117" s="79"/>
      <c r="L1117" s="79"/>
      <c r="M1117" s="72"/>
      <c r="N1117" s="79"/>
      <c r="O1117" s="72"/>
      <c r="P1117" s="72"/>
      <c r="Q1117" s="72"/>
      <c r="R1117" s="72"/>
      <c r="S1117" s="72"/>
      <c r="T1117" s="72"/>
      <c r="U1117" s="72"/>
      <c r="V1117" s="72"/>
      <c r="W1117" s="72"/>
      <c r="X1117" s="78"/>
      <c r="Y1117" s="78"/>
      <c r="Z1117" s="78"/>
      <c r="AA1117" s="72"/>
      <c r="AB1117" s="72"/>
      <c r="AC1117" s="72"/>
      <c r="AD1117" s="72"/>
      <c r="AE1117" s="72"/>
      <c r="AF1117" s="72"/>
      <c r="AG1117" s="72"/>
      <c r="AH1117" s="72"/>
      <c r="AI1117" s="72"/>
      <c r="AJ1117" s="72"/>
      <c r="AK1117" s="72"/>
      <c r="AL1117" s="72"/>
      <c r="AM1117" s="72"/>
      <c r="AN1117" s="72"/>
    </row>
    <row r="1118" spans="1:40" x14ac:dyDescent="0.15">
      <c r="A1118" s="79"/>
      <c r="B1118" s="72"/>
      <c r="C1118" s="72"/>
      <c r="D1118" s="72"/>
      <c r="E1118" s="72"/>
      <c r="F1118" s="72"/>
      <c r="G1118" s="72"/>
      <c r="H1118" s="72"/>
      <c r="I1118" s="79"/>
      <c r="J1118" s="79"/>
      <c r="K1118" s="79"/>
      <c r="L1118" s="79"/>
      <c r="M1118" s="72"/>
      <c r="N1118" s="79"/>
      <c r="O1118" s="72"/>
      <c r="P1118" s="72"/>
      <c r="Q1118" s="72"/>
      <c r="R1118" s="72"/>
      <c r="S1118" s="72"/>
      <c r="T1118" s="72"/>
      <c r="U1118" s="72"/>
      <c r="V1118" s="72"/>
      <c r="W1118" s="72"/>
      <c r="X1118" s="78"/>
      <c r="Y1118" s="78"/>
      <c r="Z1118" s="78"/>
      <c r="AA1118" s="72"/>
      <c r="AB1118" s="72"/>
      <c r="AC1118" s="72"/>
      <c r="AD1118" s="72"/>
      <c r="AE1118" s="72"/>
      <c r="AF1118" s="72"/>
      <c r="AG1118" s="72"/>
      <c r="AH1118" s="72"/>
      <c r="AI1118" s="72"/>
      <c r="AJ1118" s="72"/>
      <c r="AK1118" s="72"/>
      <c r="AL1118" s="72"/>
      <c r="AM1118" s="72"/>
      <c r="AN1118" s="72"/>
    </row>
    <row r="1119" spans="1:40" x14ac:dyDescent="0.15">
      <c r="A1119" s="79"/>
      <c r="B1119" s="72"/>
      <c r="C1119" s="72"/>
      <c r="D1119" s="72"/>
      <c r="E1119" s="72"/>
      <c r="F1119" s="72"/>
      <c r="G1119" s="72"/>
      <c r="H1119" s="72"/>
      <c r="I1119" s="79"/>
      <c r="J1119" s="79"/>
      <c r="K1119" s="79"/>
      <c r="L1119" s="79"/>
      <c r="M1119" s="72"/>
      <c r="N1119" s="79"/>
      <c r="O1119" s="72"/>
      <c r="P1119" s="72"/>
      <c r="Q1119" s="72"/>
      <c r="R1119" s="72"/>
      <c r="S1119" s="72"/>
      <c r="T1119" s="72"/>
      <c r="U1119" s="72"/>
      <c r="V1119" s="72"/>
      <c r="W1119" s="72"/>
      <c r="X1119" s="78"/>
      <c r="Y1119" s="78"/>
      <c r="Z1119" s="78"/>
      <c r="AA1119" s="72"/>
      <c r="AB1119" s="72"/>
      <c r="AC1119" s="72"/>
      <c r="AD1119" s="72"/>
      <c r="AE1119" s="72"/>
      <c r="AF1119" s="72"/>
      <c r="AG1119" s="72"/>
      <c r="AH1119" s="72"/>
      <c r="AI1119" s="72"/>
      <c r="AJ1119" s="72"/>
      <c r="AK1119" s="72"/>
      <c r="AL1119" s="72"/>
      <c r="AM1119" s="72"/>
      <c r="AN1119" s="72"/>
    </row>
    <row r="1120" spans="1:40" x14ac:dyDescent="0.15">
      <c r="A1120" s="79"/>
      <c r="B1120" s="72"/>
      <c r="C1120" s="72"/>
      <c r="D1120" s="72"/>
      <c r="E1120" s="72"/>
      <c r="F1120" s="72"/>
      <c r="G1120" s="72"/>
      <c r="H1120" s="72"/>
      <c r="I1120" s="79"/>
      <c r="J1120" s="79"/>
      <c r="K1120" s="79"/>
      <c r="L1120" s="79"/>
      <c r="M1120" s="72"/>
      <c r="N1120" s="79"/>
      <c r="O1120" s="72"/>
      <c r="P1120" s="72"/>
      <c r="Q1120" s="72"/>
      <c r="R1120" s="72"/>
      <c r="S1120" s="72"/>
      <c r="T1120" s="72"/>
      <c r="U1120" s="72"/>
      <c r="V1120" s="72"/>
      <c r="W1120" s="72"/>
      <c r="X1120" s="78"/>
      <c r="Y1120" s="78"/>
      <c r="Z1120" s="78"/>
      <c r="AA1120" s="72"/>
      <c r="AB1120" s="72"/>
      <c r="AC1120" s="72"/>
      <c r="AD1120" s="72"/>
      <c r="AE1120" s="72"/>
      <c r="AF1120" s="72"/>
      <c r="AG1120" s="72"/>
      <c r="AH1120" s="72"/>
      <c r="AI1120" s="72"/>
      <c r="AJ1120" s="72"/>
      <c r="AK1120" s="72"/>
      <c r="AL1120" s="72"/>
      <c r="AM1120" s="72"/>
      <c r="AN1120" s="72"/>
    </row>
    <row r="1121" spans="1:40" x14ac:dyDescent="0.15">
      <c r="A1121" s="79"/>
      <c r="B1121" s="72"/>
      <c r="C1121" s="72"/>
      <c r="D1121" s="72"/>
      <c r="E1121" s="72"/>
      <c r="F1121" s="72"/>
      <c r="G1121" s="72"/>
      <c r="H1121" s="72"/>
      <c r="I1121" s="79"/>
      <c r="J1121" s="79"/>
      <c r="K1121" s="79"/>
      <c r="L1121" s="79"/>
      <c r="M1121" s="72"/>
      <c r="N1121" s="79"/>
      <c r="O1121" s="72"/>
      <c r="P1121" s="72"/>
      <c r="Q1121" s="72"/>
      <c r="R1121" s="72"/>
      <c r="S1121" s="72"/>
      <c r="T1121" s="72"/>
      <c r="U1121" s="72"/>
      <c r="V1121" s="72"/>
      <c r="W1121" s="72"/>
      <c r="X1121" s="78"/>
      <c r="Y1121" s="78"/>
      <c r="Z1121" s="78"/>
      <c r="AA1121" s="72"/>
      <c r="AB1121" s="72"/>
      <c r="AC1121" s="72"/>
      <c r="AD1121" s="72"/>
      <c r="AE1121" s="72"/>
      <c r="AF1121" s="72"/>
      <c r="AG1121" s="72"/>
      <c r="AH1121" s="72"/>
      <c r="AI1121" s="72"/>
      <c r="AJ1121" s="72"/>
      <c r="AK1121" s="72"/>
      <c r="AL1121" s="72"/>
      <c r="AM1121" s="72"/>
      <c r="AN1121" s="72"/>
    </row>
    <row r="1122" spans="1:40" x14ac:dyDescent="0.15">
      <c r="A1122" s="79"/>
      <c r="B1122" s="72"/>
      <c r="C1122" s="72"/>
      <c r="D1122" s="72"/>
      <c r="E1122" s="72"/>
      <c r="F1122" s="72"/>
      <c r="G1122" s="72"/>
      <c r="H1122" s="72"/>
      <c r="I1122" s="79"/>
      <c r="J1122" s="79"/>
      <c r="K1122" s="79"/>
      <c r="L1122" s="79"/>
      <c r="M1122" s="72"/>
      <c r="N1122" s="79"/>
      <c r="O1122" s="72"/>
      <c r="P1122" s="72"/>
      <c r="Q1122" s="72"/>
      <c r="R1122" s="72"/>
      <c r="S1122" s="72"/>
      <c r="T1122" s="72"/>
      <c r="U1122" s="72"/>
      <c r="V1122" s="72"/>
      <c r="W1122" s="72"/>
      <c r="X1122" s="78"/>
      <c r="Y1122" s="78"/>
      <c r="Z1122" s="78"/>
      <c r="AA1122" s="72"/>
      <c r="AB1122" s="72"/>
      <c r="AC1122" s="72"/>
      <c r="AD1122" s="72"/>
      <c r="AE1122" s="72"/>
      <c r="AF1122" s="72"/>
      <c r="AG1122" s="72"/>
      <c r="AH1122" s="72"/>
      <c r="AI1122" s="72"/>
      <c r="AJ1122" s="72"/>
      <c r="AK1122" s="72"/>
      <c r="AL1122" s="72"/>
      <c r="AM1122" s="72"/>
      <c r="AN1122" s="72"/>
    </row>
    <row r="1123" spans="1:40" x14ac:dyDescent="0.15">
      <c r="A1123" s="79"/>
      <c r="B1123" s="72"/>
      <c r="C1123" s="72"/>
      <c r="D1123" s="72"/>
      <c r="E1123" s="72"/>
      <c r="F1123" s="72"/>
      <c r="G1123" s="72"/>
      <c r="H1123" s="72"/>
      <c r="I1123" s="79"/>
      <c r="J1123" s="79"/>
      <c r="K1123" s="79"/>
      <c r="L1123" s="79"/>
      <c r="M1123" s="72"/>
      <c r="N1123" s="79"/>
      <c r="O1123" s="72"/>
      <c r="P1123" s="72"/>
      <c r="Q1123" s="72"/>
      <c r="R1123" s="72"/>
      <c r="S1123" s="72"/>
      <c r="T1123" s="72"/>
      <c r="U1123" s="72"/>
      <c r="V1123" s="72"/>
      <c r="W1123" s="72"/>
      <c r="X1123" s="78"/>
      <c r="Y1123" s="78"/>
      <c r="Z1123" s="78"/>
      <c r="AA1123" s="72"/>
      <c r="AB1123" s="72"/>
      <c r="AC1123" s="72"/>
      <c r="AD1123" s="72"/>
      <c r="AE1123" s="72"/>
      <c r="AF1123" s="72"/>
      <c r="AG1123" s="72"/>
      <c r="AH1123" s="72"/>
      <c r="AI1123" s="72"/>
      <c r="AJ1123" s="72"/>
      <c r="AK1123" s="72"/>
      <c r="AL1123" s="72"/>
      <c r="AM1123" s="72"/>
      <c r="AN1123" s="72"/>
    </row>
    <row r="1124" spans="1:40" x14ac:dyDescent="0.15">
      <c r="A1124" s="79"/>
      <c r="B1124" s="72"/>
      <c r="C1124" s="72"/>
      <c r="D1124" s="72"/>
      <c r="E1124" s="72"/>
      <c r="F1124" s="72"/>
      <c r="G1124" s="72"/>
      <c r="H1124" s="72"/>
      <c r="I1124" s="79"/>
      <c r="J1124" s="79"/>
      <c r="K1124" s="79"/>
      <c r="L1124" s="79"/>
      <c r="M1124" s="72"/>
      <c r="N1124" s="79"/>
      <c r="O1124" s="72"/>
      <c r="P1124" s="72"/>
      <c r="Q1124" s="72"/>
      <c r="R1124" s="72"/>
      <c r="S1124" s="72"/>
      <c r="T1124" s="72"/>
      <c r="U1124" s="72"/>
      <c r="V1124" s="72"/>
      <c r="W1124" s="72"/>
      <c r="X1124" s="78"/>
      <c r="Y1124" s="78"/>
      <c r="Z1124" s="78"/>
      <c r="AA1124" s="72"/>
      <c r="AB1124" s="72"/>
      <c r="AC1124" s="72"/>
      <c r="AD1124" s="72"/>
      <c r="AE1124" s="72"/>
      <c r="AF1124" s="72"/>
      <c r="AG1124" s="72"/>
      <c r="AH1124" s="72"/>
      <c r="AI1124" s="72"/>
      <c r="AJ1124" s="72"/>
      <c r="AK1124" s="72"/>
      <c r="AL1124" s="72"/>
      <c r="AM1124" s="72"/>
      <c r="AN1124" s="72"/>
    </row>
    <row r="1125" spans="1:40" x14ac:dyDescent="0.15">
      <c r="A1125" s="79"/>
      <c r="B1125" s="72"/>
      <c r="C1125" s="72"/>
      <c r="D1125" s="72"/>
      <c r="E1125" s="72"/>
      <c r="F1125" s="72"/>
      <c r="G1125" s="72"/>
      <c r="H1125" s="72"/>
      <c r="I1125" s="79"/>
      <c r="J1125" s="79"/>
      <c r="K1125" s="79"/>
      <c r="L1125" s="79"/>
      <c r="M1125" s="72"/>
      <c r="N1125" s="79"/>
      <c r="O1125" s="72"/>
      <c r="P1125" s="72"/>
      <c r="Q1125" s="72"/>
      <c r="R1125" s="72"/>
      <c r="S1125" s="72"/>
      <c r="T1125" s="72"/>
      <c r="U1125" s="72"/>
      <c r="V1125" s="72"/>
      <c r="W1125" s="72"/>
      <c r="X1125" s="78"/>
      <c r="Y1125" s="78"/>
      <c r="Z1125" s="78"/>
      <c r="AA1125" s="72"/>
      <c r="AB1125" s="72"/>
      <c r="AC1125" s="72"/>
      <c r="AD1125" s="72"/>
      <c r="AE1125" s="72"/>
      <c r="AF1125" s="72"/>
      <c r="AG1125" s="72"/>
      <c r="AH1125" s="72"/>
      <c r="AI1125" s="72"/>
      <c r="AJ1125" s="72"/>
      <c r="AK1125" s="72"/>
      <c r="AL1125" s="72"/>
      <c r="AM1125" s="72"/>
      <c r="AN1125" s="72"/>
    </row>
    <row r="1126" spans="1:40" x14ac:dyDescent="0.15">
      <c r="A1126" s="79"/>
      <c r="B1126" s="72"/>
      <c r="C1126" s="72"/>
      <c r="D1126" s="72"/>
      <c r="E1126" s="72"/>
      <c r="F1126" s="72"/>
      <c r="G1126" s="72"/>
      <c r="H1126" s="72"/>
      <c r="I1126" s="79"/>
      <c r="J1126" s="79"/>
      <c r="K1126" s="79"/>
      <c r="L1126" s="79"/>
      <c r="M1126" s="72"/>
      <c r="N1126" s="79"/>
      <c r="O1126" s="72"/>
      <c r="P1126" s="72"/>
      <c r="Q1126" s="72"/>
      <c r="R1126" s="72"/>
      <c r="S1126" s="72"/>
      <c r="T1126" s="72"/>
      <c r="U1126" s="72"/>
      <c r="V1126" s="72"/>
      <c r="W1126" s="72"/>
      <c r="X1126" s="78"/>
      <c r="Y1126" s="78"/>
      <c r="Z1126" s="78"/>
      <c r="AA1126" s="72"/>
      <c r="AB1126" s="72"/>
      <c r="AC1126" s="72"/>
      <c r="AD1126" s="72"/>
      <c r="AE1126" s="72"/>
      <c r="AF1126" s="72"/>
      <c r="AG1126" s="72"/>
      <c r="AH1126" s="72"/>
      <c r="AI1126" s="72"/>
      <c r="AJ1126" s="72"/>
      <c r="AK1126" s="72"/>
      <c r="AL1126" s="72"/>
      <c r="AM1126" s="72"/>
      <c r="AN1126" s="72"/>
    </row>
    <row r="1127" spans="1:40" x14ac:dyDescent="0.15">
      <c r="A1127" s="79"/>
      <c r="B1127" s="72"/>
      <c r="C1127" s="72"/>
      <c r="D1127" s="72"/>
      <c r="E1127" s="72"/>
      <c r="F1127" s="72"/>
      <c r="G1127" s="72"/>
      <c r="H1127" s="72"/>
      <c r="I1127" s="79"/>
      <c r="J1127" s="79"/>
      <c r="K1127" s="79"/>
      <c r="L1127" s="79"/>
      <c r="M1127" s="72"/>
      <c r="N1127" s="79"/>
      <c r="O1127" s="72"/>
      <c r="P1127" s="72"/>
      <c r="Q1127" s="72"/>
      <c r="R1127" s="72"/>
      <c r="S1127" s="72"/>
      <c r="T1127" s="72"/>
      <c r="U1127" s="72"/>
      <c r="V1127" s="72"/>
      <c r="W1127" s="72"/>
      <c r="X1127" s="78"/>
      <c r="Y1127" s="78"/>
      <c r="Z1127" s="78"/>
      <c r="AA1127" s="72"/>
      <c r="AB1127" s="72"/>
      <c r="AC1127" s="72"/>
      <c r="AD1127" s="72"/>
      <c r="AE1127" s="72"/>
      <c r="AF1127" s="72"/>
      <c r="AG1127" s="72"/>
      <c r="AH1127" s="72"/>
      <c r="AI1127" s="72"/>
      <c r="AJ1127" s="72"/>
      <c r="AK1127" s="72"/>
      <c r="AL1127" s="72"/>
      <c r="AM1127" s="72"/>
      <c r="AN1127" s="72"/>
    </row>
    <row r="1128" spans="1:40" x14ac:dyDescent="0.15">
      <c r="A1128" s="79"/>
      <c r="B1128" s="72"/>
      <c r="C1128" s="72"/>
      <c r="D1128" s="72"/>
      <c r="E1128" s="72"/>
      <c r="F1128" s="72"/>
      <c r="G1128" s="72"/>
      <c r="H1128" s="72"/>
      <c r="I1128" s="79"/>
      <c r="J1128" s="79"/>
      <c r="K1128" s="79"/>
      <c r="L1128" s="79"/>
      <c r="M1128" s="72"/>
      <c r="N1128" s="79"/>
      <c r="O1128" s="72"/>
      <c r="P1128" s="72"/>
      <c r="Q1128" s="72"/>
      <c r="R1128" s="72"/>
      <c r="S1128" s="72"/>
      <c r="T1128" s="72"/>
      <c r="U1128" s="72"/>
      <c r="V1128" s="72"/>
      <c r="W1128" s="72"/>
      <c r="X1128" s="78"/>
      <c r="Y1128" s="78"/>
      <c r="Z1128" s="78"/>
      <c r="AA1128" s="72"/>
      <c r="AB1128" s="72"/>
      <c r="AC1128" s="72"/>
      <c r="AD1128" s="72"/>
      <c r="AE1128" s="72"/>
      <c r="AF1128" s="72"/>
      <c r="AG1128" s="72"/>
      <c r="AH1128" s="72"/>
      <c r="AI1128" s="72"/>
      <c r="AJ1128" s="72"/>
      <c r="AK1128" s="72"/>
      <c r="AL1128" s="72"/>
      <c r="AM1128" s="72"/>
      <c r="AN1128" s="72"/>
    </row>
    <row r="1129" spans="1:40" x14ac:dyDescent="0.15">
      <c r="A1129" s="79"/>
      <c r="B1129" s="72"/>
      <c r="C1129" s="72"/>
      <c r="D1129" s="72"/>
      <c r="E1129" s="72"/>
      <c r="F1129" s="72"/>
      <c r="G1129" s="72"/>
      <c r="H1129" s="72"/>
      <c r="I1129" s="79"/>
      <c r="J1129" s="79"/>
      <c r="K1129" s="79"/>
      <c r="L1129" s="79"/>
      <c r="M1129" s="72"/>
      <c r="N1129" s="79"/>
      <c r="O1129" s="72"/>
      <c r="P1129" s="72"/>
      <c r="Q1129" s="72"/>
      <c r="R1129" s="72"/>
      <c r="S1129" s="72"/>
      <c r="T1129" s="72"/>
      <c r="U1129" s="72"/>
      <c r="V1129" s="72"/>
      <c r="W1129" s="72"/>
      <c r="X1129" s="78"/>
      <c r="Y1129" s="78"/>
      <c r="Z1129" s="78"/>
      <c r="AA1129" s="72"/>
      <c r="AB1129" s="72"/>
      <c r="AC1129" s="72"/>
      <c r="AD1129" s="72"/>
      <c r="AE1129" s="72"/>
      <c r="AF1129" s="72"/>
      <c r="AG1129" s="72"/>
      <c r="AH1129" s="72"/>
      <c r="AI1129" s="72"/>
      <c r="AJ1129" s="72"/>
      <c r="AK1129" s="72"/>
      <c r="AL1129" s="72"/>
      <c r="AM1129" s="72"/>
      <c r="AN1129" s="72"/>
    </row>
    <row r="1130" spans="1:40" x14ac:dyDescent="0.15">
      <c r="A1130" s="79"/>
      <c r="B1130" s="72"/>
      <c r="C1130" s="72"/>
      <c r="D1130" s="72"/>
      <c r="E1130" s="72"/>
      <c r="F1130" s="72"/>
      <c r="G1130" s="72"/>
      <c r="H1130" s="72"/>
      <c r="I1130" s="79"/>
      <c r="J1130" s="79"/>
      <c r="K1130" s="79"/>
      <c r="L1130" s="79"/>
      <c r="M1130" s="72"/>
      <c r="N1130" s="79"/>
      <c r="O1130" s="72"/>
      <c r="P1130" s="72"/>
      <c r="Q1130" s="72"/>
      <c r="R1130" s="72"/>
      <c r="S1130" s="72"/>
      <c r="T1130" s="72"/>
      <c r="U1130" s="72"/>
      <c r="V1130" s="72"/>
      <c r="W1130" s="72"/>
      <c r="X1130" s="78"/>
      <c r="Y1130" s="78"/>
      <c r="Z1130" s="78"/>
      <c r="AA1130" s="72"/>
      <c r="AB1130" s="72"/>
      <c r="AC1130" s="72"/>
      <c r="AD1130" s="72"/>
      <c r="AE1130" s="72"/>
      <c r="AF1130" s="72"/>
      <c r="AG1130" s="72"/>
      <c r="AH1130" s="72"/>
      <c r="AI1130" s="72"/>
      <c r="AJ1130" s="72"/>
      <c r="AK1130" s="72"/>
      <c r="AL1130" s="72"/>
      <c r="AM1130" s="72"/>
      <c r="AN1130" s="72"/>
    </row>
    <row r="1131" spans="1:40" x14ac:dyDescent="0.15">
      <c r="A1131" s="79"/>
      <c r="B1131" s="72"/>
      <c r="C1131" s="72"/>
      <c r="D1131" s="72"/>
      <c r="E1131" s="72"/>
      <c r="F1131" s="72"/>
      <c r="G1131" s="72"/>
      <c r="H1131" s="72"/>
      <c r="I1131" s="79"/>
      <c r="J1131" s="79"/>
      <c r="K1131" s="79"/>
      <c r="L1131" s="79"/>
      <c r="M1131" s="72"/>
      <c r="N1131" s="79"/>
      <c r="O1131" s="72"/>
      <c r="P1131" s="72"/>
      <c r="Q1131" s="72"/>
      <c r="R1131" s="72"/>
      <c r="S1131" s="72"/>
      <c r="T1131" s="72"/>
      <c r="U1131" s="72"/>
      <c r="V1131" s="72"/>
      <c r="W1131" s="72"/>
      <c r="X1131" s="78"/>
      <c r="Y1131" s="78"/>
      <c r="Z1131" s="78"/>
      <c r="AA1131" s="72"/>
      <c r="AB1131" s="72"/>
      <c r="AC1131" s="72"/>
      <c r="AD1131" s="72"/>
      <c r="AE1131" s="72"/>
      <c r="AF1131" s="72"/>
      <c r="AG1131" s="72"/>
      <c r="AH1131" s="72"/>
      <c r="AI1131" s="72"/>
      <c r="AJ1131" s="72"/>
      <c r="AK1131" s="72"/>
      <c r="AL1131" s="72"/>
      <c r="AM1131" s="72"/>
      <c r="AN1131" s="72"/>
    </row>
    <row r="1132" spans="1:40" x14ac:dyDescent="0.15">
      <c r="A1132" s="79"/>
      <c r="B1132" s="72"/>
      <c r="C1132" s="72"/>
      <c r="D1132" s="72"/>
      <c r="E1132" s="72"/>
      <c r="F1132" s="72"/>
      <c r="G1132" s="72"/>
      <c r="H1132" s="72"/>
      <c r="I1132" s="79"/>
      <c r="J1132" s="79"/>
      <c r="K1132" s="79"/>
      <c r="L1132" s="79"/>
      <c r="M1132" s="72"/>
      <c r="N1132" s="79"/>
      <c r="O1132" s="72"/>
      <c r="P1132" s="72"/>
      <c r="Q1132" s="72"/>
      <c r="R1132" s="72"/>
      <c r="S1132" s="72"/>
      <c r="T1132" s="72"/>
      <c r="U1132" s="72"/>
      <c r="V1132" s="72"/>
      <c r="W1132" s="72"/>
      <c r="X1132" s="78"/>
      <c r="Y1132" s="78"/>
      <c r="Z1132" s="78"/>
      <c r="AA1132" s="72"/>
      <c r="AB1132" s="72"/>
      <c r="AC1132" s="72"/>
      <c r="AD1132" s="72"/>
      <c r="AE1132" s="72"/>
      <c r="AF1132" s="72"/>
      <c r="AG1132" s="72"/>
      <c r="AH1132" s="72"/>
      <c r="AI1132" s="72"/>
      <c r="AJ1132" s="72"/>
      <c r="AK1132" s="72"/>
      <c r="AL1132" s="72"/>
      <c r="AM1132" s="72"/>
      <c r="AN1132" s="72"/>
    </row>
    <row r="1133" spans="1:40" x14ac:dyDescent="0.15">
      <c r="A1133" s="79"/>
      <c r="B1133" s="72"/>
      <c r="C1133" s="72"/>
      <c r="D1133" s="72"/>
      <c r="E1133" s="72"/>
      <c r="F1133" s="72"/>
      <c r="G1133" s="72"/>
      <c r="H1133" s="72"/>
      <c r="I1133" s="79"/>
      <c r="J1133" s="79"/>
      <c r="K1133" s="79"/>
      <c r="L1133" s="79"/>
      <c r="M1133" s="72"/>
      <c r="N1133" s="79"/>
      <c r="O1133" s="72"/>
      <c r="P1133" s="72"/>
      <c r="Q1133" s="72"/>
      <c r="R1133" s="72"/>
      <c r="S1133" s="72"/>
      <c r="T1133" s="72"/>
      <c r="U1133" s="72"/>
      <c r="V1133" s="72"/>
      <c r="W1133" s="72"/>
      <c r="X1133" s="78"/>
      <c r="Y1133" s="78"/>
      <c r="Z1133" s="78"/>
      <c r="AA1133" s="72"/>
      <c r="AB1133" s="72"/>
      <c r="AC1133" s="72"/>
      <c r="AD1133" s="72"/>
      <c r="AE1133" s="72"/>
      <c r="AF1133" s="72"/>
      <c r="AG1133" s="72"/>
      <c r="AH1133" s="72"/>
      <c r="AI1133" s="72"/>
      <c r="AJ1133" s="72"/>
      <c r="AK1133" s="72"/>
      <c r="AL1133" s="72"/>
      <c r="AM1133" s="72"/>
      <c r="AN1133" s="72"/>
    </row>
    <row r="1134" spans="1:40" x14ac:dyDescent="0.15">
      <c r="A1134" s="79"/>
      <c r="B1134" s="72"/>
      <c r="C1134" s="72"/>
      <c r="D1134" s="72"/>
      <c r="E1134" s="72"/>
      <c r="F1134" s="72"/>
      <c r="G1134" s="72"/>
      <c r="H1134" s="72"/>
      <c r="I1134" s="79"/>
      <c r="J1134" s="79"/>
      <c r="K1134" s="79"/>
      <c r="L1134" s="79"/>
      <c r="M1134" s="72"/>
      <c r="N1134" s="79"/>
      <c r="O1134" s="72"/>
      <c r="P1134" s="72"/>
      <c r="Q1134" s="72"/>
      <c r="R1134" s="72"/>
      <c r="S1134" s="72"/>
      <c r="T1134" s="72"/>
      <c r="U1134" s="72"/>
      <c r="V1134" s="72"/>
      <c r="W1134" s="72"/>
      <c r="X1134" s="78"/>
      <c r="Y1134" s="78"/>
      <c r="Z1134" s="78"/>
      <c r="AA1134" s="72"/>
      <c r="AB1134" s="72"/>
      <c r="AC1134" s="72"/>
      <c r="AD1134" s="72"/>
      <c r="AE1134" s="72"/>
      <c r="AF1134" s="72"/>
      <c r="AG1134" s="72"/>
      <c r="AH1134" s="72"/>
      <c r="AI1134" s="72"/>
      <c r="AJ1134" s="72"/>
      <c r="AK1134" s="72"/>
      <c r="AL1134" s="72"/>
      <c r="AM1134" s="72"/>
      <c r="AN1134" s="72"/>
    </row>
    <row r="1135" spans="1:40" x14ac:dyDescent="0.15">
      <c r="A1135" s="79"/>
      <c r="B1135" s="72"/>
      <c r="C1135" s="72"/>
      <c r="D1135" s="72"/>
      <c r="E1135" s="72"/>
      <c r="F1135" s="72"/>
      <c r="G1135" s="72"/>
      <c r="H1135" s="72"/>
      <c r="I1135" s="79"/>
      <c r="J1135" s="79"/>
      <c r="K1135" s="79"/>
      <c r="L1135" s="79"/>
      <c r="M1135" s="72"/>
      <c r="N1135" s="79"/>
      <c r="O1135" s="72"/>
      <c r="P1135" s="72"/>
      <c r="Q1135" s="72"/>
      <c r="R1135" s="72"/>
      <c r="S1135" s="72"/>
      <c r="T1135" s="72"/>
      <c r="U1135" s="72"/>
      <c r="V1135" s="72"/>
      <c r="W1135" s="72"/>
      <c r="X1135" s="78"/>
      <c r="Y1135" s="78"/>
      <c r="Z1135" s="78"/>
      <c r="AA1135" s="72"/>
      <c r="AB1135" s="72"/>
      <c r="AC1135" s="72"/>
      <c r="AD1135" s="72"/>
      <c r="AE1135" s="72"/>
      <c r="AF1135" s="72"/>
      <c r="AG1135" s="72"/>
      <c r="AH1135" s="72"/>
      <c r="AI1135" s="72"/>
      <c r="AJ1135" s="72"/>
      <c r="AK1135" s="72"/>
      <c r="AL1135" s="72"/>
      <c r="AM1135" s="72"/>
      <c r="AN1135" s="72"/>
    </row>
    <row r="1136" spans="1:40" x14ac:dyDescent="0.15">
      <c r="A1136" s="79"/>
      <c r="B1136" s="72"/>
      <c r="C1136" s="72"/>
      <c r="D1136" s="72"/>
      <c r="E1136" s="72"/>
      <c r="F1136" s="72"/>
      <c r="G1136" s="72"/>
      <c r="H1136" s="72"/>
      <c r="I1136" s="79"/>
      <c r="J1136" s="79"/>
      <c r="K1136" s="79"/>
      <c r="L1136" s="79"/>
      <c r="M1136" s="72"/>
      <c r="N1136" s="79"/>
      <c r="O1136" s="72"/>
      <c r="P1136" s="72"/>
      <c r="Q1136" s="72"/>
      <c r="R1136" s="72"/>
      <c r="S1136" s="72"/>
      <c r="T1136" s="72"/>
      <c r="U1136" s="72"/>
      <c r="V1136" s="72"/>
      <c r="W1136" s="72"/>
      <c r="X1136" s="78"/>
      <c r="Y1136" s="78"/>
      <c r="Z1136" s="78"/>
      <c r="AA1136" s="72"/>
      <c r="AB1136" s="72"/>
      <c r="AC1136" s="72"/>
      <c r="AD1136" s="72"/>
      <c r="AE1136" s="72"/>
      <c r="AF1136" s="72"/>
      <c r="AG1136" s="72"/>
      <c r="AH1136" s="72"/>
      <c r="AI1136" s="72"/>
      <c r="AJ1136" s="72"/>
      <c r="AK1136" s="72"/>
      <c r="AL1136" s="72"/>
      <c r="AM1136" s="72"/>
      <c r="AN1136" s="72"/>
    </row>
    <row r="1137" spans="1:40" x14ac:dyDescent="0.15">
      <c r="A1137" s="79"/>
      <c r="B1137" s="72"/>
      <c r="C1137" s="72"/>
      <c r="D1137" s="72"/>
      <c r="E1137" s="72"/>
      <c r="F1137" s="72"/>
      <c r="G1137" s="72"/>
      <c r="H1137" s="72"/>
      <c r="I1137" s="79"/>
      <c r="J1137" s="79"/>
      <c r="K1137" s="79"/>
      <c r="L1137" s="79"/>
      <c r="M1137" s="72"/>
      <c r="N1137" s="79"/>
      <c r="O1137" s="72"/>
      <c r="P1137" s="72"/>
      <c r="Q1137" s="72"/>
      <c r="R1137" s="72"/>
      <c r="S1137" s="72"/>
      <c r="T1137" s="72"/>
      <c r="U1137" s="72"/>
      <c r="V1137" s="72"/>
      <c r="W1137" s="72"/>
      <c r="X1137" s="78"/>
      <c r="Y1137" s="78"/>
      <c r="Z1137" s="78"/>
      <c r="AA1137" s="72"/>
      <c r="AB1137" s="72"/>
      <c r="AC1137" s="72"/>
      <c r="AD1137" s="72"/>
      <c r="AE1137" s="72"/>
      <c r="AF1137" s="72"/>
      <c r="AG1137" s="72"/>
      <c r="AH1137" s="72"/>
      <c r="AI1137" s="72"/>
      <c r="AJ1137" s="72"/>
      <c r="AK1137" s="72"/>
      <c r="AL1137" s="72"/>
      <c r="AM1137" s="72"/>
      <c r="AN1137" s="72"/>
    </row>
    <row r="1138" spans="1:40" x14ac:dyDescent="0.15">
      <c r="A1138" s="79"/>
      <c r="B1138" s="72"/>
      <c r="C1138" s="72"/>
      <c r="D1138" s="72"/>
      <c r="E1138" s="72"/>
      <c r="F1138" s="72"/>
      <c r="G1138" s="72"/>
      <c r="H1138" s="72"/>
      <c r="I1138" s="79"/>
      <c r="J1138" s="79"/>
      <c r="K1138" s="79"/>
      <c r="L1138" s="79"/>
      <c r="M1138" s="72"/>
      <c r="N1138" s="79"/>
      <c r="O1138" s="72"/>
      <c r="P1138" s="72"/>
      <c r="Q1138" s="72"/>
      <c r="R1138" s="72"/>
      <c r="S1138" s="72"/>
      <c r="T1138" s="72"/>
      <c r="U1138" s="72"/>
      <c r="V1138" s="72"/>
      <c r="W1138" s="72"/>
      <c r="X1138" s="78"/>
      <c r="Y1138" s="78"/>
      <c r="Z1138" s="78"/>
      <c r="AA1138" s="72"/>
      <c r="AB1138" s="72"/>
      <c r="AC1138" s="72"/>
      <c r="AD1138" s="72"/>
      <c r="AE1138" s="72"/>
      <c r="AF1138" s="72"/>
      <c r="AG1138" s="72"/>
      <c r="AH1138" s="72"/>
      <c r="AI1138" s="72"/>
      <c r="AJ1138" s="72"/>
      <c r="AK1138" s="72"/>
      <c r="AL1138" s="72"/>
      <c r="AM1138" s="72"/>
      <c r="AN1138" s="72"/>
    </row>
    <row r="1139" spans="1:40" x14ac:dyDescent="0.15">
      <c r="A1139" s="79"/>
      <c r="B1139" s="72"/>
      <c r="C1139" s="72"/>
      <c r="D1139" s="72"/>
      <c r="E1139" s="72"/>
      <c r="F1139" s="72"/>
      <c r="G1139" s="72"/>
      <c r="H1139" s="72"/>
      <c r="I1139" s="79"/>
      <c r="J1139" s="79"/>
      <c r="K1139" s="79"/>
      <c r="L1139" s="79"/>
      <c r="M1139" s="72"/>
      <c r="N1139" s="79"/>
      <c r="O1139" s="72"/>
      <c r="P1139" s="72"/>
      <c r="Q1139" s="72"/>
      <c r="R1139" s="72"/>
      <c r="S1139" s="72"/>
      <c r="T1139" s="72"/>
      <c r="U1139" s="72"/>
      <c r="V1139" s="72"/>
      <c r="W1139" s="72"/>
      <c r="X1139" s="78"/>
      <c r="Y1139" s="78"/>
      <c r="Z1139" s="78"/>
      <c r="AA1139" s="72"/>
      <c r="AB1139" s="72"/>
      <c r="AC1139" s="72"/>
      <c r="AD1139" s="72"/>
      <c r="AE1139" s="72"/>
      <c r="AF1139" s="72"/>
      <c r="AG1139" s="72"/>
      <c r="AH1139" s="72"/>
      <c r="AI1139" s="72"/>
      <c r="AJ1139" s="72"/>
      <c r="AK1139" s="72"/>
      <c r="AL1139" s="72"/>
      <c r="AM1139" s="72"/>
      <c r="AN1139" s="72"/>
    </row>
    <row r="1140" spans="1:40" x14ac:dyDescent="0.15">
      <c r="A1140" s="79"/>
      <c r="B1140" s="72"/>
      <c r="C1140" s="72"/>
      <c r="D1140" s="72"/>
      <c r="E1140" s="72"/>
      <c r="F1140" s="72"/>
      <c r="G1140" s="72"/>
      <c r="H1140" s="72"/>
      <c r="I1140" s="79"/>
      <c r="J1140" s="79"/>
      <c r="K1140" s="79"/>
      <c r="L1140" s="79"/>
      <c r="M1140" s="72"/>
      <c r="N1140" s="79"/>
      <c r="O1140" s="72"/>
      <c r="P1140" s="72"/>
      <c r="Q1140" s="72"/>
      <c r="R1140" s="72"/>
      <c r="S1140" s="72"/>
      <c r="T1140" s="72"/>
      <c r="U1140" s="72"/>
      <c r="V1140" s="72"/>
      <c r="W1140" s="72"/>
      <c r="X1140" s="78"/>
      <c r="Y1140" s="78"/>
      <c r="Z1140" s="78"/>
      <c r="AA1140" s="72"/>
      <c r="AB1140" s="72"/>
      <c r="AC1140" s="72"/>
      <c r="AD1140" s="72"/>
      <c r="AE1140" s="72"/>
      <c r="AF1140" s="72"/>
      <c r="AG1140" s="72"/>
      <c r="AH1140" s="72"/>
      <c r="AI1140" s="72"/>
      <c r="AJ1140" s="72"/>
      <c r="AK1140" s="72"/>
      <c r="AL1140" s="72"/>
      <c r="AM1140" s="72"/>
      <c r="AN1140" s="72"/>
    </row>
    <row r="1141" spans="1:40" x14ac:dyDescent="0.15">
      <c r="A1141" s="79"/>
      <c r="B1141" s="72"/>
      <c r="C1141" s="72"/>
      <c r="D1141" s="72"/>
      <c r="E1141" s="72"/>
      <c r="F1141" s="72"/>
      <c r="G1141" s="72"/>
      <c r="H1141" s="72"/>
      <c r="I1141" s="79"/>
      <c r="J1141" s="79"/>
      <c r="K1141" s="79"/>
      <c r="L1141" s="79"/>
      <c r="M1141" s="72"/>
      <c r="N1141" s="79"/>
      <c r="O1141" s="72"/>
      <c r="P1141" s="72"/>
      <c r="Q1141" s="72"/>
      <c r="R1141" s="72"/>
      <c r="S1141" s="72"/>
      <c r="T1141" s="72"/>
      <c r="U1141" s="72"/>
      <c r="V1141" s="72"/>
      <c r="W1141" s="72"/>
      <c r="X1141" s="78"/>
      <c r="Y1141" s="78"/>
      <c r="Z1141" s="78"/>
      <c r="AA1141" s="72"/>
      <c r="AB1141" s="72"/>
      <c r="AC1141" s="72"/>
      <c r="AD1141" s="72"/>
      <c r="AE1141" s="72"/>
      <c r="AF1141" s="72"/>
      <c r="AG1141" s="72"/>
      <c r="AH1141" s="72"/>
      <c r="AI1141" s="72"/>
      <c r="AJ1141" s="72"/>
      <c r="AK1141" s="72"/>
      <c r="AL1141" s="72"/>
      <c r="AM1141" s="72"/>
      <c r="AN1141" s="72"/>
    </row>
    <row r="1142" spans="1:40" x14ac:dyDescent="0.15">
      <c r="A1142" s="79"/>
      <c r="B1142" s="72"/>
      <c r="C1142" s="72"/>
      <c r="D1142" s="72"/>
      <c r="E1142" s="72"/>
      <c r="F1142" s="72"/>
      <c r="G1142" s="72"/>
      <c r="H1142" s="72"/>
      <c r="I1142" s="79"/>
      <c r="J1142" s="79"/>
      <c r="K1142" s="79"/>
      <c r="L1142" s="79"/>
      <c r="M1142" s="72"/>
      <c r="N1142" s="79"/>
      <c r="O1142" s="72"/>
      <c r="P1142" s="72"/>
      <c r="Q1142" s="72"/>
      <c r="R1142" s="72"/>
      <c r="S1142" s="72"/>
      <c r="T1142" s="72"/>
      <c r="U1142" s="72"/>
      <c r="V1142" s="72"/>
      <c r="W1142" s="72"/>
      <c r="X1142" s="78"/>
      <c r="Y1142" s="78"/>
      <c r="Z1142" s="78"/>
      <c r="AA1142" s="72"/>
      <c r="AB1142" s="72"/>
      <c r="AC1142" s="72"/>
      <c r="AD1142" s="72"/>
      <c r="AE1142" s="72"/>
      <c r="AF1142" s="72"/>
      <c r="AG1142" s="72"/>
      <c r="AH1142" s="72"/>
      <c r="AI1142" s="72"/>
      <c r="AJ1142" s="72"/>
      <c r="AK1142" s="72"/>
      <c r="AL1142" s="72"/>
      <c r="AM1142" s="72"/>
      <c r="AN1142" s="72"/>
    </row>
    <row r="1143" spans="1:40" x14ac:dyDescent="0.15">
      <c r="A1143" s="79"/>
      <c r="B1143" s="72"/>
      <c r="C1143" s="72"/>
      <c r="D1143" s="72"/>
      <c r="E1143" s="72"/>
      <c r="F1143" s="72"/>
      <c r="G1143" s="72"/>
      <c r="H1143" s="72"/>
      <c r="I1143" s="79"/>
      <c r="J1143" s="79"/>
      <c r="K1143" s="79"/>
      <c r="L1143" s="79"/>
      <c r="M1143" s="72"/>
      <c r="N1143" s="79"/>
      <c r="O1143" s="72"/>
      <c r="P1143" s="72"/>
      <c r="Q1143" s="72"/>
      <c r="R1143" s="72"/>
      <c r="S1143" s="72"/>
      <c r="T1143" s="72"/>
      <c r="U1143" s="72"/>
      <c r="V1143" s="72"/>
      <c r="W1143" s="72"/>
      <c r="X1143" s="78"/>
      <c r="Y1143" s="78"/>
      <c r="Z1143" s="78"/>
      <c r="AA1143" s="72"/>
      <c r="AB1143" s="72"/>
      <c r="AC1143" s="72"/>
      <c r="AD1143" s="72"/>
      <c r="AE1143" s="72"/>
      <c r="AF1143" s="72"/>
      <c r="AG1143" s="72"/>
      <c r="AH1143" s="72"/>
      <c r="AI1143" s="72"/>
      <c r="AJ1143" s="72"/>
      <c r="AK1143" s="72"/>
      <c r="AL1143" s="72"/>
      <c r="AM1143" s="72"/>
      <c r="AN1143" s="72"/>
    </row>
    <row r="1144" spans="1:40" x14ac:dyDescent="0.15">
      <c r="A1144" s="79"/>
      <c r="B1144" s="72"/>
      <c r="C1144" s="72"/>
      <c r="D1144" s="72"/>
      <c r="E1144" s="72"/>
      <c r="F1144" s="72"/>
      <c r="G1144" s="72"/>
      <c r="H1144" s="72"/>
      <c r="I1144" s="79"/>
      <c r="J1144" s="79"/>
      <c r="K1144" s="79"/>
      <c r="L1144" s="79"/>
      <c r="M1144" s="72"/>
      <c r="N1144" s="79"/>
      <c r="O1144" s="72"/>
      <c r="P1144" s="72"/>
      <c r="Q1144" s="72"/>
      <c r="R1144" s="72"/>
      <c r="S1144" s="72"/>
      <c r="T1144" s="72"/>
      <c r="U1144" s="72"/>
      <c r="V1144" s="72"/>
      <c r="W1144" s="72"/>
      <c r="X1144" s="78"/>
      <c r="Y1144" s="78"/>
      <c r="Z1144" s="78"/>
      <c r="AA1144" s="72"/>
      <c r="AB1144" s="72"/>
      <c r="AC1144" s="72"/>
      <c r="AD1144" s="72"/>
      <c r="AE1144" s="72"/>
      <c r="AF1144" s="72"/>
      <c r="AG1144" s="72"/>
      <c r="AH1144" s="72"/>
      <c r="AI1144" s="72"/>
      <c r="AJ1144" s="72"/>
      <c r="AK1144" s="72"/>
      <c r="AL1144" s="72"/>
      <c r="AM1144" s="72"/>
      <c r="AN1144" s="72"/>
    </row>
    <row r="1145" spans="1:40" x14ac:dyDescent="0.15">
      <c r="A1145" s="79"/>
      <c r="B1145" s="72"/>
      <c r="C1145" s="72"/>
      <c r="D1145" s="72"/>
      <c r="E1145" s="72"/>
      <c r="F1145" s="72"/>
      <c r="G1145" s="72"/>
      <c r="H1145" s="72"/>
      <c r="I1145" s="79"/>
      <c r="J1145" s="79"/>
      <c r="K1145" s="79"/>
      <c r="L1145" s="79"/>
      <c r="M1145" s="72"/>
      <c r="N1145" s="79"/>
      <c r="O1145" s="72"/>
      <c r="P1145" s="72"/>
      <c r="Q1145" s="72"/>
      <c r="R1145" s="72"/>
      <c r="S1145" s="72"/>
      <c r="T1145" s="72"/>
      <c r="U1145" s="72"/>
      <c r="V1145" s="72"/>
      <c r="W1145" s="72"/>
      <c r="X1145" s="78"/>
      <c r="Y1145" s="78"/>
      <c r="Z1145" s="78"/>
      <c r="AA1145" s="72"/>
      <c r="AB1145" s="72"/>
      <c r="AC1145" s="72"/>
      <c r="AD1145" s="72"/>
      <c r="AE1145" s="72"/>
      <c r="AF1145" s="72"/>
      <c r="AG1145" s="72"/>
      <c r="AH1145" s="72"/>
      <c r="AI1145" s="72"/>
      <c r="AJ1145" s="72"/>
      <c r="AK1145" s="72"/>
      <c r="AL1145" s="72"/>
      <c r="AM1145" s="72"/>
      <c r="AN1145" s="72"/>
    </row>
    <row r="1146" spans="1:40" x14ac:dyDescent="0.15">
      <c r="A1146" s="79"/>
      <c r="B1146" s="72"/>
      <c r="C1146" s="72"/>
      <c r="D1146" s="72"/>
      <c r="E1146" s="72"/>
      <c r="F1146" s="72"/>
      <c r="G1146" s="72"/>
      <c r="H1146" s="72"/>
      <c r="I1146" s="79"/>
      <c r="J1146" s="79"/>
      <c r="K1146" s="79"/>
      <c r="L1146" s="79"/>
      <c r="M1146" s="72"/>
      <c r="N1146" s="79"/>
      <c r="O1146" s="72"/>
      <c r="P1146" s="72"/>
      <c r="Q1146" s="72"/>
      <c r="R1146" s="72"/>
      <c r="S1146" s="72"/>
      <c r="T1146" s="72"/>
      <c r="U1146" s="72"/>
      <c r="V1146" s="72"/>
      <c r="W1146" s="72"/>
      <c r="X1146" s="78"/>
      <c r="Y1146" s="78"/>
      <c r="Z1146" s="78"/>
      <c r="AA1146" s="72"/>
      <c r="AB1146" s="72"/>
      <c r="AC1146" s="72"/>
      <c r="AD1146" s="72"/>
      <c r="AE1146" s="72"/>
      <c r="AF1146" s="72"/>
      <c r="AG1146" s="72"/>
      <c r="AH1146" s="72"/>
      <c r="AI1146" s="72"/>
      <c r="AJ1146" s="72"/>
      <c r="AK1146" s="72"/>
      <c r="AL1146" s="72"/>
      <c r="AM1146" s="72"/>
      <c r="AN1146" s="72"/>
    </row>
    <row r="1147" spans="1:40" x14ac:dyDescent="0.15">
      <c r="A1147" s="79"/>
      <c r="B1147" s="72"/>
      <c r="C1147" s="72"/>
      <c r="D1147" s="72"/>
      <c r="E1147" s="72"/>
      <c r="F1147" s="72"/>
      <c r="G1147" s="72"/>
      <c r="H1147" s="72"/>
      <c r="I1147" s="79"/>
      <c r="J1147" s="79"/>
      <c r="K1147" s="79"/>
      <c r="L1147" s="79"/>
      <c r="M1147" s="72"/>
      <c r="N1147" s="79"/>
      <c r="O1147" s="72"/>
      <c r="P1147" s="72"/>
      <c r="Q1147" s="72"/>
      <c r="R1147" s="72"/>
      <c r="S1147" s="72"/>
      <c r="T1147" s="72"/>
      <c r="U1147" s="72"/>
      <c r="V1147" s="72"/>
      <c r="W1147" s="72"/>
      <c r="X1147" s="78"/>
      <c r="Y1147" s="78"/>
      <c r="Z1147" s="78"/>
      <c r="AA1147" s="72"/>
      <c r="AB1147" s="72"/>
      <c r="AC1147" s="72"/>
      <c r="AD1147" s="72"/>
      <c r="AE1147" s="72"/>
      <c r="AF1147" s="72"/>
      <c r="AG1147" s="72"/>
      <c r="AH1147" s="72"/>
      <c r="AI1147" s="72"/>
      <c r="AJ1147" s="72"/>
      <c r="AK1147" s="72"/>
      <c r="AL1147" s="72"/>
      <c r="AM1147" s="72"/>
      <c r="AN1147" s="72"/>
    </row>
    <row r="1148" spans="1:40" x14ac:dyDescent="0.15">
      <c r="A1148" s="79"/>
      <c r="B1148" s="72"/>
      <c r="C1148" s="72"/>
      <c r="D1148" s="72"/>
      <c r="E1148" s="72"/>
      <c r="F1148" s="72"/>
      <c r="G1148" s="72"/>
      <c r="H1148" s="72"/>
      <c r="I1148" s="79"/>
      <c r="J1148" s="79"/>
      <c r="K1148" s="79"/>
      <c r="L1148" s="79"/>
      <c r="M1148" s="72"/>
      <c r="N1148" s="79"/>
      <c r="O1148" s="72"/>
      <c r="P1148" s="72"/>
      <c r="Q1148" s="72"/>
      <c r="R1148" s="72"/>
      <c r="S1148" s="72"/>
      <c r="T1148" s="72"/>
      <c r="U1148" s="72"/>
      <c r="V1148" s="72"/>
      <c r="W1148" s="72"/>
      <c r="X1148" s="78"/>
      <c r="Y1148" s="78"/>
      <c r="Z1148" s="78"/>
      <c r="AA1148" s="72"/>
      <c r="AB1148" s="72"/>
      <c r="AC1148" s="72"/>
      <c r="AD1148" s="72"/>
      <c r="AE1148" s="72"/>
      <c r="AF1148" s="72"/>
      <c r="AG1148" s="72"/>
      <c r="AH1148" s="72"/>
      <c r="AI1148" s="72"/>
      <c r="AJ1148" s="72"/>
      <c r="AK1148" s="72"/>
      <c r="AL1148" s="72"/>
      <c r="AM1148" s="72"/>
      <c r="AN1148" s="72"/>
    </row>
    <row r="1149" spans="1:40" x14ac:dyDescent="0.15">
      <c r="A1149" s="79"/>
      <c r="B1149" s="72"/>
      <c r="C1149" s="72"/>
      <c r="D1149" s="72"/>
      <c r="E1149" s="72"/>
      <c r="F1149" s="72"/>
      <c r="G1149" s="72"/>
      <c r="H1149" s="72"/>
      <c r="I1149" s="79"/>
      <c r="J1149" s="79"/>
      <c r="K1149" s="79"/>
      <c r="L1149" s="79"/>
      <c r="M1149" s="72"/>
      <c r="N1149" s="79"/>
      <c r="O1149" s="72"/>
      <c r="P1149" s="72"/>
      <c r="Q1149" s="72"/>
      <c r="R1149" s="72"/>
      <c r="S1149" s="72"/>
      <c r="T1149" s="72"/>
      <c r="U1149" s="72"/>
      <c r="V1149" s="72"/>
      <c r="W1149" s="72"/>
      <c r="X1149" s="78"/>
      <c r="Y1149" s="78"/>
      <c r="Z1149" s="78"/>
      <c r="AA1149" s="72"/>
      <c r="AB1149" s="72"/>
      <c r="AC1149" s="72"/>
      <c r="AD1149" s="72"/>
      <c r="AE1149" s="72"/>
      <c r="AF1149" s="72"/>
      <c r="AG1149" s="72"/>
      <c r="AH1149" s="72"/>
      <c r="AI1149" s="72"/>
      <c r="AJ1149" s="72"/>
      <c r="AK1149" s="72"/>
      <c r="AL1149" s="72"/>
      <c r="AM1149" s="72"/>
      <c r="AN1149" s="72"/>
    </row>
    <row r="1150" spans="1:40" x14ac:dyDescent="0.15">
      <c r="A1150" s="79"/>
      <c r="B1150" s="72"/>
      <c r="C1150" s="72"/>
      <c r="D1150" s="72"/>
      <c r="E1150" s="72"/>
      <c r="F1150" s="72"/>
      <c r="G1150" s="72"/>
      <c r="H1150" s="72"/>
      <c r="I1150" s="79"/>
      <c r="J1150" s="79"/>
      <c r="K1150" s="79"/>
      <c r="L1150" s="79"/>
      <c r="M1150" s="72"/>
      <c r="N1150" s="79"/>
      <c r="O1150" s="72"/>
      <c r="P1150" s="72"/>
      <c r="Q1150" s="72"/>
      <c r="R1150" s="72"/>
      <c r="S1150" s="72"/>
      <c r="T1150" s="72"/>
      <c r="U1150" s="72"/>
      <c r="V1150" s="72"/>
      <c r="W1150" s="72"/>
      <c r="X1150" s="78"/>
      <c r="Y1150" s="78"/>
      <c r="Z1150" s="78"/>
      <c r="AA1150" s="72"/>
      <c r="AB1150" s="72"/>
      <c r="AC1150" s="72"/>
      <c r="AD1150" s="72"/>
      <c r="AE1150" s="72"/>
      <c r="AF1150" s="72"/>
      <c r="AG1150" s="72"/>
      <c r="AH1150" s="72"/>
      <c r="AI1150" s="72"/>
      <c r="AJ1150" s="72"/>
      <c r="AK1150" s="72"/>
      <c r="AL1150" s="72"/>
      <c r="AM1150" s="72"/>
      <c r="AN1150" s="72"/>
    </row>
    <row r="1151" spans="1:40" x14ac:dyDescent="0.15">
      <c r="A1151" s="79"/>
      <c r="B1151" s="72"/>
      <c r="C1151" s="72"/>
      <c r="D1151" s="72"/>
      <c r="E1151" s="72"/>
      <c r="F1151" s="72"/>
      <c r="G1151" s="72"/>
      <c r="H1151" s="72"/>
      <c r="I1151" s="79"/>
      <c r="J1151" s="79"/>
      <c r="K1151" s="79"/>
      <c r="L1151" s="79"/>
      <c r="M1151" s="72"/>
      <c r="N1151" s="79"/>
      <c r="O1151" s="72"/>
      <c r="P1151" s="72"/>
      <c r="Q1151" s="72"/>
      <c r="R1151" s="72"/>
      <c r="S1151" s="72"/>
      <c r="T1151" s="72"/>
      <c r="U1151" s="72"/>
      <c r="V1151" s="72"/>
      <c r="W1151" s="72"/>
      <c r="X1151" s="78"/>
      <c r="Y1151" s="78"/>
      <c r="Z1151" s="78"/>
      <c r="AA1151" s="72"/>
      <c r="AB1151" s="72"/>
      <c r="AC1151" s="72"/>
      <c r="AD1151" s="72"/>
      <c r="AE1151" s="72"/>
      <c r="AF1151" s="72"/>
      <c r="AG1151" s="72"/>
      <c r="AH1151" s="72"/>
      <c r="AI1151" s="72"/>
      <c r="AJ1151" s="72"/>
      <c r="AK1151" s="72"/>
      <c r="AL1151" s="72"/>
      <c r="AM1151" s="72"/>
      <c r="AN1151" s="72"/>
    </row>
    <row r="1152" spans="1:40" x14ac:dyDescent="0.15">
      <c r="A1152" s="79"/>
      <c r="B1152" s="72"/>
      <c r="C1152" s="72"/>
      <c r="D1152" s="72"/>
      <c r="E1152" s="72"/>
      <c r="F1152" s="72"/>
      <c r="G1152" s="72"/>
      <c r="H1152" s="72"/>
      <c r="I1152" s="79"/>
      <c r="J1152" s="79"/>
      <c r="K1152" s="79"/>
      <c r="L1152" s="79"/>
      <c r="M1152" s="72"/>
      <c r="N1152" s="79"/>
      <c r="O1152" s="72"/>
      <c r="P1152" s="72"/>
      <c r="Q1152" s="72"/>
      <c r="R1152" s="72"/>
      <c r="S1152" s="72"/>
      <c r="T1152" s="72"/>
      <c r="U1152" s="72"/>
      <c r="V1152" s="72"/>
      <c r="W1152" s="72"/>
      <c r="X1152" s="78"/>
      <c r="Y1152" s="78"/>
      <c r="Z1152" s="78"/>
      <c r="AA1152" s="72"/>
      <c r="AB1152" s="72"/>
      <c r="AC1152" s="72"/>
      <c r="AD1152" s="72"/>
      <c r="AE1152" s="72"/>
      <c r="AF1152" s="72"/>
      <c r="AG1152" s="72"/>
      <c r="AH1152" s="72"/>
      <c r="AI1152" s="72"/>
      <c r="AJ1152" s="72"/>
      <c r="AK1152" s="72"/>
      <c r="AL1152" s="72"/>
      <c r="AM1152" s="72"/>
      <c r="AN1152" s="72"/>
    </row>
    <row r="1153" spans="1:40" x14ac:dyDescent="0.15">
      <c r="A1153" s="79"/>
      <c r="B1153" s="72"/>
      <c r="C1153" s="72"/>
      <c r="D1153" s="72"/>
      <c r="E1153" s="72"/>
      <c r="F1153" s="72"/>
      <c r="G1153" s="72"/>
      <c r="H1153" s="72"/>
      <c r="I1153" s="79"/>
      <c r="J1153" s="79"/>
      <c r="K1153" s="79"/>
      <c r="L1153" s="79"/>
      <c r="M1153" s="72"/>
      <c r="N1153" s="79"/>
      <c r="O1153" s="72"/>
      <c r="P1153" s="72"/>
      <c r="Q1153" s="72"/>
      <c r="R1153" s="72"/>
      <c r="S1153" s="72"/>
      <c r="T1153" s="72"/>
      <c r="U1153" s="72"/>
      <c r="V1153" s="72"/>
      <c r="W1153" s="72"/>
      <c r="X1153" s="78"/>
      <c r="Y1153" s="78"/>
      <c r="Z1153" s="78"/>
      <c r="AA1153" s="72"/>
      <c r="AB1153" s="72"/>
      <c r="AC1153" s="72"/>
      <c r="AD1153" s="72"/>
      <c r="AE1153" s="72"/>
      <c r="AF1153" s="72"/>
      <c r="AG1153" s="72"/>
      <c r="AH1153" s="72"/>
      <c r="AI1153" s="72"/>
      <c r="AJ1153" s="72"/>
      <c r="AK1153" s="72"/>
      <c r="AL1153" s="72"/>
      <c r="AM1153" s="72"/>
      <c r="AN1153" s="72"/>
    </row>
    <row r="1154" spans="1:40" x14ac:dyDescent="0.15">
      <c r="A1154" s="79"/>
      <c r="B1154" s="72"/>
      <c r="C1154" s="72"/>
      <c r="D1154" s="72"/>
      <c r="E1154" s="72"/>
      <c r="F1154" s="72"/>
      <c r="G1154" s="72"/>
      <c r="H1154" s="72"/>
      <c r="I1154" s="79"/>
      <c r="J1154" s="79"/>
      <c r="K1154" s="79"/>
      <c r="L1154" s="79"/>
      <c r="M1154" s="72"/>
      <c r="N1154" s="79"/>
      <c r="O1154" s="72"/>
      <c r="P1154" s="72"/>
      <c r="Q1154" s="72"/>
      <c r="R1154" s="72"/>
      <c r="S1154" s="72"/>
      <c r="T1154" s="72"/>
      <c r="U1154" s="72"/>
      <c r="V1154" s="72"/>
      <c r="W1154" s="72"/>
      <c r="X1154" s="78"/>
      <c r="Y1154" s="78"/>
      <c r="Z1154" s="78"/>
      <c r="AA1154" s="72"/>
      <c r="AB1154" s="72"/>
      <c r="AC1154" s="72"/>
      <c r="AD1154" s="72"/>
      <c r="AE1154" s="72"/>
      <c r="AF1154" s="72"/>
      <c r="AG1154" s="72"/>
      <c r="AH1154" s="72"/>
      <c r="AI1154" s="72"/>
      <c r="AJ1154" s="72"/>
      <c r="AK1154" s="72"/>
      <c r="AL1154" s="72"/>
      <c r="AM1154" s="72"/>
      <c r="AN1154" s="72"/>
    </row>
    <row r="1155" spans="1:40" x14ac:dyDescent="0.15">
      <c r="A1155" s="79"/>
      <c r="B1155" s="72"/>
      <c r="C1155" s="72"/>
      <c r="D1155" s="72"/>
      <c r="E1155" s="72"/>
      <c r="F1155" s="72"/>
      <c r="G1155" s="72"/>
      <c r="H1155" s="72"/>
      <c r="I1155" s="79"/>
      <c r="J1155" s="79"/>
      <c r="K1155" s="79"/>
      <c r="L1155" s="79"/>
      <c r="M1155" s="72"/>
      <c r="N1155" s="79"/>
      <c r="O1155" s="72"/>
      <c r="P1155" s="72"/>
      <c r="Q1155" s="72"/>
      <c r="R1155" s="72"/>
      <c r="S1155" s="72"/>
      <c r="T1155" s="72"/>
      <c r="U1155" s="72"/>
      <c r="V1155" s="72"/>
      <c r="W1155" s="72"/>
      <c r="X1155" s="78"/>
      <c r="Y1155" s="78"/>
      <c r="Z1155" s="78"/>
      <c r="AA1155" s="72"/>
      <c r="AB1155" s="72"/>
      <c r="AC1155" s="72"/>
      <c r="AD1155" s="72"/>
      <c r="AE1155" s="72"/>
      <c r="AF1155" s="72"/>
      <c r="AG1155" s="72"/>
      <c r="AH1155" s="72"/>
      <c r="AI1155" s="72"/>
      <c r="AJ1155" s="72"/>
      <c r="AK1155" s="72"/>
      <c r="AL1155" s="72"/>
      <c r="AM1155" s="72"/>
      <c r="AN1155" s="72"/>
    </row>
    <row r="1156" spans="1:40" x14ac:dyDescent="0.15">
      <c r="A1156" s="79"/>
      <c r="B1156" s="72"/>
      <c r="C1156" s="72"/>
      <c r="D1156" s="72"/>
      <c r="E1156" s="72"/>
      <c r="F1156" s="72"/>
      <c r="G1156" s="72"/>
      <c r="H1156" s="72"/>
      <c r="I1156" s="79"/>
      <c r="J1156" s="79"/>
      <c r="K1156" s="79"/>
      <c r="L1156" s="79"/>
      <c r="M1156" s="72"/>
      <c r="N1156" s="79"/>
      <c r="O1156" s="72"/>
      <c r="P1156" s="72"/>
      <c r="Q1156" s="72"/>
      <c r="R1156" s="72"/>
      <c r="S1156" s="72"/>
      <c r="T1156" s="72"/>
      <c r="U1156" s="72"/>
      <c r="V1156" s="72"/>
      <c r="W1156" s="72"/>
      <c r="X1156" s="78"/>
      <c r="Y1156" s="78"/>
      <c r="Z1156" s="78"/>
      <c r="AA1156" s="72"/>
      <c r="AB1156" s="72"/>
      <c r="AC1156" s="72"/>
      <c r="AD1156" s="72"/>
      <c r="AE1156" s="72"/>
      <c r="AF1156" s="72"/>
      <c r="AG1156" s="72"/>
      <c r="AH1156" s="72"/>
      <c r="AI1156" s="72"/>
      <c r="AJ1156" s="72"/>
      <c r="AK1156" s="72"/>
      <c r="AL1156" s="72"/>
      <c r="AM1156" s="72"/>
      <c r="AN1156" s="72"/>
    </row>
    <row r="1157" spans="1:40" x14ac:dyDescent="0.15">
      <c r="A1157" s="79"/>
      <c r="B1157" s="72"/>
      <c r="C1157" s="72"/>
      <c r="D1157" s="72"/>
      <c r="E1157" s="72"/>
      <c r="F1157" s="72"/>
      <c r="G1157" s="72"/>
      <c r="H1157" s="72"/>
      <c r="I1157" s="79"/>
      <c r="J1157" s="79"/>
      <c r="K1157" s="79"/>
      <c r="L1157" s="79"/>
      <c r="M1157" s="72"/>
      <c r="N1157" s="79"/>
      <c r="O1157" s="72"/>
      <c r="P1157" s="72"/>
      <c r="Q1157" s="72"/>
      <c r="R1157" s="72"/>
      <c r="S1157" s="72"/>
      <c r="T1157" s="72"/>
      <c r="U1157" s="72"/>
      <c r="V1157" s="72"/>
      <c r="W1157" s="72"/>
      <c r="X1157" s="78"/>
      <c r="Y1157" s="78"/>
      <c r="Z1157" s="78"/>
      <c r="AA1157" s="72"/>
      <c r="AB1157" s="72"/>
      <c r="AC1157" s="72"/>
      <c r="AD1157" s="72"/>
      <c r="AE1157" s="72"/>
      <c r="AF1157" s="72"/>
      <c r="AG1157" s="72"/>
      <c r="AH1157" s="72"/>
      <c r="AI1157" s="72"/>
      <c r="AJ1157" s="72"/>
      <c r="AK1157" s="72"/>
      <c r="AL1157" s="72"/>
      <c r="AM1157" s="72"/>
      <c r="AN1157" s="72"/>
    </row>
    <row r="1158" spans="1:40" x14ac:dyDescent="0.15">
      <c r="A1158" s="79"/>
      <c r="B1158" s="72"/>
      <c r="C1158" s="72"/>
      <c r="D1158" s="72"/>
      <c r="E1158" s="72"/>
      <c r="F1158" s="72"/>
      <c r="G1158" s="72"/>
      <c r="H1158" s="72"/>
      <c r="I1158" s="79"/>
      <c r="J1158" s="79"/>
      <c r="K1158" s="79"/>
      <c r="L1158" s="79"/>
      <c r="M1158" s="72"/>
      <c r="N1158" s="79"/>
      <c r="O1158" s="72"/>
      <c r="P1158" s="72"/>
      <c r="Q1158" s="72"/>
      <c r="R1158" s="72"/>
      <c r="S1158" s="72"/>
      <c r="T1158" s="72"/>
      <c r="U1158" s="72"/>
      <c r="V1158" s="72"/>
      <c r="W1158" s="72"/>
      <c r="X1158" s="78"/>
      <c r="Y1158" s="78"/>
      <c r="Z1158" s="78"/>
      <c r="AA1158" s="72"/>
      <c r="AB1158" s="72"/>
      <c r="AC1158" s="72"/>
      <c r="AD1158" s="72"/>
      <c r="AE1158" s="72"/>
      <c r="AF1158" s="72"/>
      <c r="AG1158" s="72"/>
      <c r="AH1158" s="72"/>
      <c r="AI1158" s="72"/>
      <c r="AJ1158" s="72"/>
      <c r="AK1158" s="72"/>
      <c r="AL1158" s="72"/>
      <c r="AM1158" s="72"/>
      <c r="AN1158" s="72"/>
    </row>
    <row r="1159" spans="1:40" x14ac:dyDescent="0.15">
      <c r="A1159" s="79"/>
      <c r="B1159" s="72"/>
      <c r="C1159" s="72"/>
      <c r="D1159" s="72"/>
      <c r="E1159" s="72"/>
      <c r="F1159" s="72"/>
      <c r="G1159" s="72"/>
      <c r="H1159" s="72"/>
      <c r="I1159" s="79"/>
      <c r="J1159" s="79"/>
      <c r="K1159" s="79"/>
      <c r="L1159" s="79"/>
      <c r="M1159" s="72"/>
      <c r="N1159" s="79"/>
      <c r="O1159" s="72"/>
      <c r="P1159" s="72"/>
      <c r="Q1159" s="72"/>
      <c r="R1159" s="72"/>
      <c r="S1159" s="72"/>
      <c r="T1159" s="72"/>
      <c r="U1159" s="72"/>
      <c r="V1159" s="72"/>
      <c r="W1159" s="72"/>
      <c r="X1159" s="78"/>
      <c r="Y1159" s="78"/>
      <c r="Z1159" s="78"/>
      <c r="AA1159" s="72"/>
      <c r="AB1159" s="72"/>
      <c r="AC1159" s="72"/>
      <c r="AD1159" s="72"/>
      <c r="AE1159" s="72"/>
      <c r="AF1159" s="72"/>
      <c r="AG1159" s="72"/>
      <c r="AH1159" s="72"/>
      <c r="AI1159" s="72"/>
      <c r="AJ1159" s="72"/>
      <c r="AK1159" s="72"/>
      <c r="AL1159" s="72"/>
      <c r="AM1159" s="72"/>
      <c r="AN1159" s="72"/>
    </row>
    <row r="1160" spans="1:40" x14ac:dyDescent="0.15">
      <c r="A1160" s="79"/>
      <c r="B1160" s="72"/>
      <c r="C1160" s="72"/>
      <c r="D1160" s="72"/>
      <c r="E1160" s="72"/>
      <c r="F1160" s="72"/>
      <c r="G1160" s="72"/>
      <c r="H1160" s="72"/>
      <c r="I1160" s="79"/>
      <c r="J1160" s="79"/>
      <c r="K1160" s="79"/>
      <c r="L1160" s="79"/>
      <c r="M1160" s="72"/>
      <c r="N1160" s="79"/>
      <c r="O1160" s="72"/>
      <c r="P1160" s="72"/>
      <c r="Q1160" s="72"/>
      <c r="R1160" s="72"/>
      <c r="S1160" s="72"/>
      <c r="T1160" s="72"/>
      <c r="U1160" s="72"/>
      <c r="V1160" s="72"/>
      <c r="W1160" s="72"/>
      <c r="X1160" s="78"/>
      <c r="Y1160" s="78"/>
      <c r="Z1160" s="78"/>
      <c r="AA1160" s="72"/>
      <c r="AB1160" s="72"/>
      <c r="AC1160" s="72"/>
      <c r="AD1160" s="72"/>
      <c r="AE1160" s="72"/>
      <c r="AF1160" s="72"/>
      <c r="AG1160" s="72"/>
      <c r="AH1160" s="72"/>
      <c r="AI1160" s="72"/>
      <c r="AJ1160" s="72"/>
      <c r="AK1160" s="72"/>
      <c r="AL1160" s="72"/>
      <c r="AM1160" s="72"/>
      <c r="AN1160" s="72"/>
    </row>
    <row r="1161" spans="1:40" x14ac:dyDescent="0.15">
      <c r="A1161" s="79"/>
      <c r="B1161" s="72"/>
      <c r="C1161" s="72"/>
      <c r="D1161" s="72"/>
      <c r="E1161" s="72"/>
      <c r="F1161" s="72"/>
      <c r="G1161" s="72"/>
      <c r="H1161" s="72"/>
      <c r="I1161" s="79"/>
      <c r="J1161" s="79"/>
      <c r="K1161" s="79"/>
      <c r="L1161" s="79"/>
      <c r="M1161" s="72"/>
      <c r="N1161" s="79"/>
      <c r="O1161" s="72"/>
      <c r="P1161" s="72"/>
      <c r="Q1161" s="72"/>
      <c r="R1161" s="72"/>
      <c r="S1161" s="72"/>
      <c r="T1161" s="72"/>
      <c r="U1161" s="72"/>
      <c r="V1161" s="72"/>
      <c r="W1161" s="72"/>
      <c r="X1161" s="78"/>
      <c r="Y1161" s="78"/>
      <c r="Z1161" s="78"/>
      <c r="AA1161" s="72"/>
      <c r="AB1161" s="72"/>
      <c r="AC1161" s="72"/>
      <c r="AD1161" s="72"/>
      <c r="AE1161" s="72"/>
      <c r="AF1161" s="72"/>
      <c r="AG1161" s="72"/>
      <c r="AH1161" s="72"/>
      <c r="AI1161" s="72"/>
      <c r="AJ1161" s="72"/>
      <c r="AK1161" s="72"/>
      <c r="AL1161" s="72"/>
      <c r="AM1161" s="72"/>
      <c r="AN1161" s="72"/>
    </row>
    <row r="1162" spans="1:40" x14ac:dyDescent="0.15">
      <c r="A1162" s="79"/>
      <c r="B1162" s="72"/>
      <c r="C1162" s="72"/>
      <c r="D1162" s="72"/>
      <c r="E1162" s="72"/>
      <c r="F1162" s="72"/>
      <c r="G1162" s="72"/>
      <c r="H1162" s="72"/>
      <c r="I1162" s="79"/>
      <c r="J1162" s="79"/>
      <c r="K1162" s="79"/>
      <c r="L1162" s="79"/>
      <c r="M1162" s="72"/>
      <c r="N1162" s="79"/>
      <c r="O1162" s="72"/>
      <c r="P1162" s="72"/>
      <c r="Q1162" s="72"/>
      <c r="R1162" s="72"/>
      <c r="S1162" s="72"/>
      <c r="T1162" s="72"/>
      <c r="U1162" s="72"/>
      <c r="V1162" s="72"/>
      <c r="W1162" s="72"/>
      <c r="X1162" s="78"/>
      <c r="Y1162" s="78"/>
      <c r="Z1162" s="78"/>
      <c r="AA1162" s="72"/>
      <c r="AB1162" s="72"/>
      <c r="AC1162" s="72"/>
      <c r="AD1162" s="72"/>
      <c r="AE1162" s="72"/>
      <c r="AF1162" s="72"/>
      <c r="AG1162" s="72"/>
      <c r="AH1162" s="72"/>
      <c r="AI1162" s="72"/>
      <c r="AJ1162" s="72"/>
      <c r="AK1162" s="72"/>
      <c r="AL1162" s="72"/>
      <c r="AM1162" s="72"/>
      <c r="AN1162" s="72"/>
    </row>
    <row r="1163" spans="1:40" x14ac:dyDescent="0.15">
      <c r="A1163" s="79"/>
      <c r="B1163" s="72"/>
      <c r="C1163" s="72"/>
      <c r="D1163" s="72"/>
      <c r="E1163" s="72"/>
      <c r="F1163" s="72"/>
      <c r="G1163" s="72"/>
      <c r="H1163" s="72"/>
      <c r="I1163" s="79"/>
      <c r="J1163" s="79"/>
      <c r="K1163" s="79"/>
      <c r="L1163" s="79"/>
      <c r="M1163" s="72"/>
      <c r="N1163" s="79"/>
      <c r="O1163" s="72"/>
      <c r="P1163" s="72"/>
      <c r="Q1163" s="72"/>
      <c r="R1163" s="72"/>
      <c r="S1163" s="72"/>
      <c r="T1163" s="72"/>
      <c r="U1163" s="72"/>
      <c r="V1163" s="72"/>
      <c r="W1163" s="72"/>
      <c r="X1163" s="78"/>
      <c r="Y1163" s="78"/>
      <c r="Z1163" s="78"/>
      <c r="AA1163" s="72"/>
      <c r="AB1163" s="72"/>
      <c r="AC1163" s="72"/>
      <c r="AD1163" s="72"/>
      <c r="AE1163" s="72"/>
      <c r="AF1163" s="72"/>
      <c r="AG1163" s="72"/>
      <c r="AH1163" s="72"/>
      <c r="AI1163" s="72"/>
      <c r="AJ1163" s="72"/>
      <c r="AK1163" s="72"/>
      <c r="AL1163" s="72"/>
      <c r="AM1163" s="72"/>
      <c r="AN1163" s="72"/>
    </row>
    <row r="1164" spans="1:40" x14ac:dyDescent="0.15">
      <c r="A1164" s="79"/>
      <c r="B1164" s="72"/>
      <c r="C1164" s="72"/>
      <c r="D1164" s="72"/>
      <c r="E1164" s="72"/>
      <c r="F1164" s="72"/>
      <c r="G1164" s="72"/>
      <c r="H1164" s="72"/>
      <c r="I1164" s="79"/>
      <c r="J1164" s="79"/>
      <c r="K1164" s="79"/>
      <c r="L1164" s="79"/>
      <c r="M1164" s="72"/>
      <c r="N1164" s="79"/>
      <c r="O1164" s="72"/>
      <c r="P1164" s="72"/>
      <c r="Q1164" s="72"/>
      <c r="R1164" s="72"/>
      <c r="S1164" s="72"/>
      <c r="T1164" s="72"/>
      <c r="U1164" s="72"/>
      <c r="V1164" s="72"/>
      <c r="W1164" s="72"/>
      <c r="X1164" s="78"/>
      <c r="Y1164" s="78"/>
      <c r="Z1164" s="78"/>
      <c r="AA1164" s="72"/>
      <c r="AB1164" s="72"/>
      <c r="AC1164" s="72"/>
      <c r="AD1164" s="72"/>
      <c r="AE1164" s="72"/>
      <c r="AF1164" s="72"/>
      <c r="AG1164" s="72"/>
      <c r="AH1164" s="72"/>
      <c r="AI1164" s="72"/>
      <c r="AJ1164" s="72"/>
      <c r="AK1164" s="72"/>
      <c r="AL1164" s="72"/>
      <c r="AM1164" s="72"/>
      <c r="AN1164" s="72"/>
    </row>
    <row r="1165" spans="1:40" x14ac:dyDescent="0.15">
      <c r="A1165" s="79"/>
      <c r="B1165" s="72"/>
      <c r="C1165" s="72"/>
      <c r="D1165" s="72"/>
      <c r="E1165" s="72"/>
      <c r="F1165" s="72"/>
      <c r="G1165" s="72"/>
      <c r="H1165" s="72"/>
      <c r="I1165" s="79"/>
      <c r="J1165" s="79"/>
      <c r="K1165" s="79"/>
      <c r="L1165" s="79"/>
      <c r="M1165" s="72"/>
      <c r="N1165" s="79"/>
      <c r="O1165" s="72"/>
      <c r="P1165" s="72"/>
      <c r="Q1165" s="72"/>
      <c r="R1165" s="72"/>
      <c r="S1165" s="72"/>
      <c r="T1165" s="72"/>
      <c r="U1165" s="72"/>
      <c r="V1165" s="72"/>
      <c r="W1165" s="72"/>
      <c r="X1165" s="78"/>
      <c r="Y1165" s="78"/>
      <c r="Z1165" s="78"/>
      <c r="AA1165" s="72"/>
      <c r="AB1165" s="72"/>
      <c r="AC1165" s="72"/>
      <c r="AD1165" s="72"/>
      <c r="AE1165" s="72"/>
      <c r="AF1165" s="72"/>
      <c r="AG1165" s="72"/>
      <c r="AH1165" s="72"/>
      <c r="AI1165" s="72"/>
      <c r="AJ1165" s="72"/>
      <c r="AK1165" s="72"/>
      <c r="AL1165" s="72"/>
      <c r="AM1165" s="72"/>
      <c r="AN1165" s="72"/>
    </row>
    <row r="1166" spans="1:40" x14ac:dyDescent="0.15">
      <c r="A1166" s="79"/>
      <c r="B1166" s="72"/>
      <c r="C1166" s="72"/>
      <c r="D1166" s="72"/>
      <c r="E1166" s="72"/>
      <c r="F1166" s="72"/>
      <c r="G1166" s="72"/>
      <c r="H1166" s="72"/>
      <c r="I1166" s="79"/>
      <c r="J1166" s="79"/>
      <c r="K1166" s="79"/>
      <c r="L1166" s="79"/>
      <c r="M1166" s="72"/>
      <c r="N1166" s="79"/>
      <c r="O1166" s="72"/>
      <c r="P1166" s="72"/>
      <c r="Q1166" s="72"/>
      <c r="R1166" s="72"/>
      <c r="S1166" s="72"/>
      <c r="T1166" s="72"/>
      <c r="U1166" s="72"/>
      <c r="V1166" s="72"/>
      <c r="W1166" s="72"/>
      <c r="X1166" s="78"/>
      <c r="Y1166" s="78"/>
      <c r="Z1166" s="78"/>
      <c r="AA1166" s="72"/>
      <c r="AB1166" s="72"/>
      <c r="AC1166" s="72"/>
      <c r="AD1166" s="72"/>
      <c r="AE1166" s="72"/>
      <c r="AF1166" s="72"/>
      <c r="AG1166" s="72"/>
      <c r="AH1166" s="72"/>
      <c r="AI1166" s="72"/>
      <c r="AJ1166" s="72"/>
      <c r="AK1166" s="72"/>
      <c r="AL1166" s="72"/>
      <c r="AM1166" s="72"/>
      <c r="AN1166" s="72"/>
    </row>
    <row r="1167" spans="1:40" x14ac:dyDescent="0.15">
      <c r="A1167" s="79"/>
      <c r="B1167" s="72"/>
      <c r="C1167" s="72"/>
      <c r="D1167" s="72"/>
      <c r="E1167" s="72"/>
      <c r="F1167" s="72"/>
      <c r="G1167" s="72"/>
      <c r="H1167" s="72"/>
      <c r="I1167" s="79"/>
      <c r="J1167" s="79"/>
      <c r="K1167" s="79"/>
      <c r="L1167" s="79"/>
      <c r="M1167" s="72"/>
      <c r="N1167" s="79"/>
      <c r="O1167" s="72"/>
      <c r="P1167" s="72"/>
      <c r="Q1167" s="72"/>
      <c r="R1167" s="72"/>
      <c r="S1167" s="72"/>
      <c r="T1167" s="72"/>
      <c r="U1167" s="72"/>
      <c r="V1167" s="72"/>
      <c r="W1167" s="72"/>
      <c r="X1167" s="78"/>
      <c r="Y1167" s="78"/>
      <c r="Z1167" s="78"/>
      <c r="AA1167" s="72"/>
      <c r="AB1167" s="72"/>
      <c r="AC1167" s="72"/>
      <c r="AD1167" s="72"/>
      <c r="AE1167" s="72"/>
      <c r="AF1167" s="72"/>
      <c r="AG1167" s="72"/>
      <c r="AH1167" s="72"/>
      <c r="AI1167" s="72"/>
      <c r="AJ1167" s="72"/>
      <c r="AK1167" s="72"/>
      <c r="AL1167" s="72"/>
      <c r="AM1167" s="72"/>
      <c r="AN1167" s="72"/>
    </row>
    <row r="1168" spans="1:40" x14ac:dyDescent="0.15">
      <c r="A1168" s="79"/>
      <c r="B1168" s="72"/>
      <c r="C1168" s="72"/>
      <c r="D1168" s="72"/>
      <c r="E1168" s="72"/>
      <c r="F1168" s="72"/>
      <c r="G1168" s="72"/>
      <c r="H1168" s="72"/>
      <c r="I1168" s="79"/>
      <c r="J1168" s="79"/>
      <c r="K1168" s="79"/>
      <c r="L1168" s="79"/>
      <c r="M1168" s="72"/>
      <c r="N1168" s="79"/>
      <c r="O1168" s="72"/>
      <c r="P1168" s="72"/>
      <c r="Q1168" s="72"/>
      <c r="R1168" s="72"/>
      <c r="S1168" s="72"/>
      <c r="T1168" s="72"/>
      <c r="U1168" s="72"/>
      <c r="V1168" s="72"/>
      <c r="W1168" s="72"/>
      <c r="X1168" s="78"/>
      <c r="Y1168" s="78"/>
      <c r="Z1168" s="78"/>
      <c r="AA1168" s="72"/>
      <c r="AB1168" s="72"/>
      <c r="AC1168" s="72"/>
      <c r="AD1168" s="72"/>
      <c r="AE1168" s="72"/>
      <c r="AF1168" s="72"/>
      <c r="AG1168" s="72"/>
      <c r="AH1168" s="72"/>
      <c r="AI1168" s="72"/>
      <c r="AJ1168" s="72"/>
      <c r="AK1168" s="72"/>
      <c r="AL1168" s="72"/>
      <c r="AM1168" s="72"/>
      <c r="AN1168" s="72"/>
    </row>
    <row r="1169" spans="1:40" x14ac:dyDescent="0.15">
      <c r="A1169" s="79"/>
      <c r="B1169" s="72"/>
      <c r="C1169" s="72"/>
      <c r="D1169" s="72"/>
      <c r="E1169" s="72"/>
      <c r="F1169" s="72"/>
      <c r="G1169" s="72"/>
      <c r="H1169" s="72"/>
      <c r="I1169" s="79"/>
      <c r="J1169" s="79"/>
      <c r="K1169" s="79"/>
      <c r="L1169" s="79"/>
      <c r="M1169" s="72"/>
      <c r="N1169" s="79"/>
      <c r="O1169" s="72"/>
      <c r="P1169" s="72"/>
      <c r="Q1169" s="72"/>
      <c r="R1169" s="72"/>
      <c r="S1169" s="72"/>
      <c r="T1169" s="72"/>
      <c r="U1169" s="72"/>
      <c r="V1169" s="72"/>
      <c r="W1169" s="72"/>
      <c r="X1169" s="78"/>
      <c r="Y1169" s="78"/>
      <c r="Z1169" s="78"/>
      <c r="AA1169" s="72"/>
      <c r="AB1169" s="72"/>
      <c r="AC1169" s="72"/>
      <c r="AD1169" s="72"/>
      <c r="AE1169" s="72"/>
      <c r="AF1169" s="72"/>
      <c r="AG1169" s="72"/>
      <c r="AH1169" s="72"/>
      <c r="AI1169" s="72"/>
      <c r="AJ1169" s="72"/>
      <c r="AK1169" s="72"/>
      <c r="AL1169" s="72"/>
      <c r="AM1169" s="72"/>
      <c r="AN1169" s="72"/>
    </row>
    <row r="1170" spans="1:40" x14ac:dyDescent="0.15">
      <c r="A1170" s="79"/>
      <c r="B1170" s="72"/>
      <c r="C1170" s="72"/>
      <c r="D1170" s="72"/>
      <c r="E1170" s="72"/>
      <c r="F1170" s="72"/>
      <c r="G1170" s="72"/>
      <c r="H1170" s="72"/>
      <c r="I1170" s="79"/>
      <c r="J1170" s="79"/>
      <c r="K1170" s="79"/>
      <c r="L1170" s="79"/>
      <c r="M1170" s="72"/>
      <c r="N1170" s="79"/>
      <c r="O1170" s="72"/>
      <c r="P1170" s="72"/>
      <c r="Q1170" s="72"/>
      <c r="R1170" s="72"/>
      <c r="S1170" s="72"/>
      <c r="T1170" s="72"/>
      <c r="U1170" s="72"/>
      <c r="V1170" s="72"/>
      <c r="W1170" s="72"/>
      <c r="X1170" s="78"/>
      <c r="Y1170" s="78"/>
      <c r="Z1170" s="78"/>
      <c r="AA1170" s="72"/>
      <c r="AB1170" s="72"/>
      <c r="AC1170" s="72"/>
      <c r="AD1170" s="72"/>
      <c r="AE1170" s="72"/>
      <c r="AF1170" s="72"/>
      <c r="AG1170" s="72"/>
      <c r="AH1170" s="72"/>
      <c r="AI1170" s="72"/>
      <c r="AJ1170" s="72"/>
      <c r="AK1170" s="72"/>
      <c r="AL1170" s="72"/>
      <c r="AM1170" s="72"/>
      <c r="AN1170" s="72"/>
    </row>
    <row r="1171" spans="1:40" x14ac:dyDescent="0.15">
      <c r="A1171" s="79"/>
      <c r="B1171" s="72"/>
      <c r="C1171" s="72"/>
      <c r="D1171" s="72"/>
      <c r="E1171" s="72"/>
      <c r="F1171" s="72"/>
      <c r="G1171" s="72"/>
      <c r="H1171" s="72"/>
      <c r="I1171" s="79"/>
      <c r="J1171" s="79"/>
      <c r="K1171" s="79"/>
      <c r="L1171" s="79"/>
      <c r="M1171" s="72"/>
      <c r="N1171" s="79"/>
      <c r="O1171" s="72"/>
      <c r="P1171" s="72"/>
      <c r="Q1171" s="72"/>
      <c r="R1171" s="72"/>
      <c r="S1171" s="72"/>
      <c r="T1171" s="72"/>
      <c r="U1171" s="72"/>
      <c r="V1171" s="72"/>
      <c r="W1171" s="72"/>
      <c r="X1171" s="78"/>
      <c r="Y1171" s="78"/>
      <c r="Z1171" s="78"/>
      <c r="AA1171" s="72"/>
      <c r="AB1171" s="72"/>
      <c r="AC1171" s="72"/>
      <c r="AD1171" s="72"/>
      <c r="AE1171" s="72"/>
      <c r="AF1171" s="72"/>
      <c r="AG1171" s="72"/>
      <c r="AH1171" s="72"/>
      <c r="AI1171" s="72"/>
      <c r="AJ1171" s="72"/>
      <c r="AK1171" s="72"/>
      <c r="AL1171" s="72"/>
      <c r="AM1171" s="72"/>
      <c r="AN1171" s="72"/>
    </row>
    <row r="1172" spans="1:40" x14ac:dyDescent="0.15">
      <c r="A1172" s="79"/>
      <c r="B1172" s="72"/>
      <c r="C1172" s="72"/>
      <c r="D1172" s="72"/>
      <c r="E1172" s="72"/>
      <c r="F1172" s="72"/>
      <c r="G1172" s="72"/>
      <c r="H1172" s="72"/>
      <c r="I1172" s="79"/>
      <c r="J1172" s="79"/>
      <c r="K1172" s="79"/>
      <c r="L1172" s="79"/>
      <c r="M1172" s="72"/>
      <c r="N1172" s="79"/>
      <c r="O1172" s="72"/>
      <c r="P1172" s="72"/>
      <c r="Q1172" s="72"/>
      <c r="R1172" s="72"/>
      <c r="S1172" s="72"/>
      <c r="T1172" s="72"/>
      <c r="U1172" s="72"/>
      <c r="V1172" s="72"/>
      <c r="W1172" s="72"/>
      <c r="X1172" s="78"/>
      <c r="Y1172" s="78"/>
      <c r="Z1172" s="78"/>
      <c r="AA1172" s="72"/>
      <c r="AB1172" s="72"/>
      <c r="AC1172" s="72"/>
      <c r="AD1172" s="72"/>
      <c r="AE1172" s="72"/>
      <c r="AF1172" s="72"/>
      <c r="AG1172" s="72"/>
      <c r="AH1172" s="72"/>
      <c r="AI1172" s="72"/>
      <c r="AJ1172" s="72"/>
      <c r="AK1172" s="72"/>
      <c r="AL1172" s="72"/>
      <c r="AM1172" s="72"/>
      <c r="AN1172" s="72"/>
    </row>
    <row r="1173" spans="1:40" x14ac:dyDescent="0.15">
      <c r="A1173" s="79"/>
      <c r="B1173" s="72"/>
      <c r="C1173" s="72"/>
      <c r="D1173" s="72"/>
      <c r="E1173" s="72"/>
      <c r="F1173" s="72"/>
      <c r="G1173" s="72"/>
      <c r="H1173" s="72"/>
      <c r="I1173" s="79"/>
      <c r="J1173" s="79"/>
      <c r="K1173" s="79"/>
      <c r="L1173" s="79"/>
      <c r="M1173" s="72"/>
      <c r="N1173" s="79"/>
      <c r="O1173" s="72"/>
      <c r="P1173" s="72"/>
      <c r="Q1173" s="72"/>
      <c r="R1173" s="72"/>
      <c r="S1173" s="72"/>
      <c r="T1173" s="72"/>
      <c r="U1173" s="72"/>
      <c r="V1173" s="72"/>
      <c r="W1173" s="72"/>
      <c r="X1173" s="78"/>
      <c r="Y1173" s="78"/>
      <c r="Z1173" s="78"/>
      <c r="AA1173" s="72"/>
      <c r="AB1173" s="72"/>
      <c r="AC1173" s="72"/>
      <c r="AD1173" s="72"/>
      <c r="AE1173" s="72"/>
      <c r="AF1173" s="72"/>
      <c r="AG1173" s="72"/>
      <c r="AH1173" s="72"/>
      <c r="AI1173" s="72"/>
      <c r="AJ1173" s="72"/>
      <c r="AK1173" s="72"/>
      <c r="AL1173" s="72"/>
      <c r="AM1173" s="72"/>
      <c r="AN1173" s="72"/>
    </row>
    <row r="1174" spans="1:40" x14ac:dyDescent="0.15">
      <c r="A1174" s="79"/>
      <c r="B1174" s="72"/>
      <c r="C1174" s="72"/>
      <c r="D1174" s="72"/>
      <c r="E1174" s="72"/>
      <c r="F1174" s="72"/>
      <c r="G1174" s="72"/>
      <c r="H1174" s="72"/>
      <c r="I1174" s="79"/>
      <c r="J1174" s="79"/>
      <c r="K1174" s="79"/>
      <c r="L1174" s="79"/>
      <c r="M1174" s="72"/>
      <c r="N1174" s="79"/>
      <c r="O1174" s="72"/>
      <c r="P1174" s="72"/>
      <c r="Q1174" s="72"/>
      <c r="R1174" s="72"/>
      <c r="S1174" s="72"/>
      <c r="T1174" s="72"/>
      <c r="U1174" s="72"/>
      <c r="V1174" s="72"/>
      <c r="W1174" s="72"/>
      <c r="X1174" s="78"/>
      <c r="Y1174" s="78"/>
      <c r="Z1174" s="78"/>
      <c r="AA1174" s="72"/>
      <c r="AB1174" s="72"/>
      <c r="AC1174" s="72"/>
      <c r="AD1174" s="72"/>
      <c r="AE1174" s="72"/>
      <c r="AF1174" s="72"/>
      <c r="AG1174" s="72"/>
      <c r="AH1174" s="72"/>
      <c r="AI1174" s="72"/>
      <c r="AJ1174" s="72"/>
      <c r="AK1174" s="72"/>
      <c r="AL1174" s="72"/>
      <c r="AM1174" s="72"/>
      <c r="AN1174" s="72"/>
    </row>
    <row r="1175" spans="1:40" x14ac:dyDescent="0.15">
      <c r="A1175" s="79"/>
      <c r="B1175" s="72"/>
      <c r="C1175" s="72"/>
      <c r="D1175" s="72"/>
      <c r="E1175" s="72"/>
      <c r="F1175" s="72"/>
      <c r="G1175" s="72"/>
      <c r="H1175" s="72"/>
      <c r="I1175" s="79"/>
      <c r="J1175" s="79"/>
      <c r="K1175" s="79"/>
      <c r="L1175" s="79"/>
      <c r="M1175" s="72"/>
      <c r="N1175" s="79"/>
      <c r="O1175" s="72"/>
      <c r="P1175" s="72"/>
      <c r="Q1175" s="72"/>
      <c r="R1175" s="72"/>
      <c r="S1175" s="72"/>
      <c r="T1175" s="72"/>
      <c r="U1175" s="72"/>
      <c r="V1175" s="72"/>
      <c r="W1175" s="72"/>
      <c r="X1175" s="78"/>
      <c r="Y1175" s="78"/>
      <c r="Z1175" s="78"/>
      <c r="AA1175" s="72"/>
      <c r="AB1175" s="72"/>
      <c r="AC1175" s="72"/>
      <c r="AD1175" s="72"/>
      <c r="AE1175" s="72"/>
      <c r="AF1175" s="72"/>
      <c r="AG1175" s="72"/>
      <c r="AH1175" s="72"/>
      <c r="AI1175" s="72"/>
      <c r="AJ1175" s="72"/>
      <c r="AK1175" s="72"/>
      <c r="AL1175" s="72"/>
      <c r="AM1175" s="72"/>
      <c r="AN1175" s="72"/>
    </row>
    <row r="1176" spans="1:40" x14ac:dyDescent="0.15">
      <c r="A1176" s="79"/>
      <c r="B1176" s="72"/>
      <c r="C1176" s="72"/>
      <c r="D1176" s="72"/>
      <c r="E1176" s="72"/>
      <c r="F1176" s="72"/>
      <c r="G1176" s="72"/>
      <c r="H1176" s="72"/>
      <c r="I1176" s="79"/>
      <c r="J1176" s="79"/>
      <c r="K1176" s="79"/>
      <c r="L1176" s="79"/>
      <c r="M1176" s="72"/>
      <c r="N1176" s="79"/>
      <c r="O1176" s="72"/>
      <c r="P1176" s="72"/>
      <c r="Q1176" s="72"/>
      <c r="R1176" s="72"/>
      <c r="S1176" s="72"/>
      <c r="T1176" s="72"/>
      <c r="U1176" s="72"/>
      <c r="V1176" s="72"/>
      <c r="W1176" s="72"/>
      <c r="X1176" s="78"/>
      <c r="Y1176" s="78"/>
      <c r="Z1176" s="78"/>
      <c r="AA1176" s="72"/>
      <c r="AB1176" s="72"/>
      <c r="AC1176" s="72"/>
      <c r="AD1176" s="72"/>
      <c r="AE1176" s="72"/>
      <c r="AF1176" s="72"/>
      <c r="AG1176" s="72"/>
      <c r="AH1176" s="72"/>
      <c r="AI1176" s="72"/>
      <c r="AJ1176" s="72"/>
      <c r="AK1176" s="72"/>
      <c r="AL1176" s="72"/>
      <c r="AM1176" s="72"/>
      <c r="AN1176" s="72"/>
    </row>
    <row r="1177" spans="1:40" x14ac:dyDescent="0.15">
      <c r="A1177" s="79"/>
      <c r="B1177" s="72"/>
      <c r="C1177" s="72"/>
      <c r="D1177" s="72"/>
      <c r="E1177" s="72"/>
      <c r="F1177" s="72"/>
      <c r="G1177" s="72"/>
      <c r="H1177" s="72"/>
      <c r="I1177" s="79"/>
      <c r="J1177" s="79"/>
      <c r="K1177" s="79"/>
      <c r="L1177" s="79"/>
      <c r="M1177" s="72"/>
      <c r="N1177" s="79"/>
      <c r="O1177" s="72"/>
      <c r="P1177" s="72"/>
      <c r="Q1177" s="72"/>
      <c r="R1177" s="72"/>
      <c r="S1177" s="72"/>
      <c r="T1177" s="72"/>
      <c r="U1177" s="72"/>
      <c r="V1177" s="72"/>
      <c r="W1177" s="72"/>
      <c r="X1177" s="78"/>
      <c r="Y1177" s="78"/>
      <c r="Z1177" s="78"/>
      <c r="AA1177" s="72"/>
      <c r="AB1177" s="72"/>
      <c r="AC1177" s="72"/>
      <c r="AD1177" s="72"/>
      <c r="AE1177" s="72"/>
      <c r="AF1177" s="72"/>
      <c r="AG1177" s="72"/>
      <c r="AH1177" s="72"/>
      <c r="AI1177" s="72"/>
      <c r="AJ1177" s="72"/>
      <c r="AK1177" s="72"/>
      <c r="AL1177" s="72"/>
      <c r="AM1177" s="72"/>
      <c r="AN1177" s="72"/>
    </row>
    <row r="1178" spans="1:40" x14ac:dyDescent="0.15">
      <c r="A1178" s="79"/>
      <c r="B1178" s="72"/>
      <c r="C1178" s="72"/>
      <c r="D1178" s="72"/>
      <c r="E1178" s="72"/>
      <c r="F1178" s="72"/>
      <c r="G1178" s="72"/>
      <c r="H1178" s="72"/>
      <c r="I1178" s="79"/>
      <c r="J1178" s="79"/>
      <c r="K1178" s="79"/>
      <c r="L1178" s="79"/>
      <c r="M1178" s="72"/>
      <c r="N1178" s="79"/>
      <c r="O1178" s="72"/>
      <c r="P1178" s="72"/>
      <c r="Q1178" s="72"/>
      <c r="R1178" s="72"/>
      <c r="S1178" s="72"/>
      <c r="T1178" s="72"/>
      <c r="U1178" s="72"/>
      <c r="V1178" s="72"/>
      <c r="W1178" s="72"/>
      <c r="X1178" s="78"/>
      <c r="Y1178" s="78"/>
      <c r="Z1178" s="78"/>
      <c r="AA1178" s="72"/>
      <c r="AB1178" s="72"/>
      <c r="AC1178" s="72"/>
      <c r="AD1178" s="72"/>
      <c r="AE1178" s="72"/>
      <c r="AF1178" s="72"/>
      <c r="AG1178" s="72"/>
      <c r="AH1178" s="72"/>
      <c r="AI1178" s="72"/>
      <c r="AJ1178" s="72"/>
      <c r="AK1178" s="72"/>
      <c r="AL1178" s="72"/>
      <c r="AM1178" s="72"/>
      <c r="AN1178" s="72"/>
    </row>
    <row r="1179" spans="1:40" x14ac:dyDescent="0.15">
      <c r="A1179" s="79"/>
      <c r="B1179" s="72"/>
      <c r="C1179" s="72"/>
      <c r="D1179" s="72"/>
      <c r="E1179" s="72"/>
      <c r="F1179" s="72"/>
      <c r="G1179" s="72"/>
      <c r="H1179" s="72"/>
      <c r="I1179" s="79"/>
      <c r="J1179" s="79"/>
      <c r="K1179" s="79"/>
      <c r="L1179" s="79"/>
      <c r="M1179" s="72"/>
      <c r="N1179" s="79"/>
      <c r="O1179" s="72"/>
      <c r="P1179" s="72"/>
      <c r="Q1179" s="72"/>
      <c r="R1179" s="72"/>
      <c r="S1179" s="72"/>
      <c r="T1179" s="72"/>
      <c r="U1179" s="72"/>
      <c r="V1179" s="72"/>
      <c r="W1179" s="72"/>
      <c r="X1179" s="78"/>
      <c r="Y1179" s="78"/>
      <c r="Z1179" s="78"/>
      <c r="AA1179" s="72"/>
      <c r="AB1179" s="72"/>
      <c r="AC1179" s="72"/>
      <c r="AD1179" s="72"/>
      <c r="AE1179" s="72"/>
      <c r="AF1179" s="72"/>
      <c r="AG1179" s="72"/>
      <c r="AH1179" s="72"/>
      <c r="AI1179" s="72"/>
      <c r="AJ1179" s="72"/>
      <c r="AK1179" s="72"/>
      <c r="AL1179" s="72"/>
      <c r="AM1179" s="72"/>
      <c r="AN1179" s="72"/>
    </row>
    <row r="1180" spans="1:40" x14ac:dyDescent="0.15">
      <c r="A1180" s="79"/>
      <c r="B1180" s="72"/>
      <c r="C1180" s="72"/>
      <c r="D1180" s="72"/>
      <c r="E1180" s="72"/>
      <c r="F1180" s="72"/>
      <c r="G1180" s="72"/>
      <c r="H1180" s="72"/>
      <c r="I1180" s="79"/>
      <c r="J1180" s="79"/>
      <c r="K1180" s="79"/>
      <c r="L1180" s="79"/>
      <c r="M1180" s="72"/>
      <c r="N1180" s="79"/>
      <c r="O1180" s="72"/>
      <c r="P1180" s="72"/>
      <c r="Q1180" s="72"/>
      <c r="R1180" s="72"/>
      <c r="S1180" s="72"/>
      <c r="T1180" s="72"/>
      <c r="U1180" s="72"/>
      <c r="V1180" s="72"/>
      <c r="W1180" s="72"/>
      <c r="X1180" s="78"/>
      <c r="Y1180" s="78"/>
      <c r="Z1180" s="78"/>
      <c r="AA1180" s="72"/>
      <c r="AB1180" s="72"/>
      <c r="AC1180" s="72"/>
      <c r="AD1180" s="72"/>
      <c r="AE1180" s="72"/>
      <c r="AF1180" s="72"/>
      <c r="AG1180" s="72"/>
      <c r="AH1180" s="72"/>
      <c r="AI1180" s="72"/>
      <c r="AJ1180" s="72"/>
      <c r="AK1180" s="72"/>
      <c r="AL1180" s="72"/>
      <c r="AM1180" s="72"/>
      <c r="AN1180" s="72"/>
    </row>
    <row r="1181" spans="1:40" x14ac:dyDescent="0.15">
      <c r="A1181" s="79"/>
      <c r="B1181" s="72"/>
      <c r="C1181" s="72"/>
      <c r="D1181" s="72"/>
      <c r="E1181" s="72"/>
      <c r="F1181" s="72"/>
      <c r="G1181" s="72"/>
      <c r="H1181" s="72"/>
      <c r="I1181" s="79"/>
      <c r="J1181" s="79"/>
      <c r="K1181" s="79"/>
      <c r="L1181" s="79"/>
      <c r="M1181" s="72"/>
      <c r="N1181" s="79"/>
      <c r="O1181" s="72"/>
      <c r="P1181" s="72"/>
      <c r="Q1181" s="72"/>
      <c r="R1181" s="72"/>
      <c r="S1181" s="72"/>
      <c r="T1181" s="72"/>
      <c r="U1181" s="72"/>
      <c r="V1181" s="72"/>
      <c r="W1181" s="72"/>
      <c r="X1181" s="78"/>
      <c r="Y1181" s="78"/>
      <c r="Z1181" s="78"/>
      <c r="AA1181" s="72"/>
      <c r="AB1181" s="72"/>
      <c r="AC1181" s="72"/>
      <c r="AD1181" s="72"/>
      <c r="AE1181" s="72"/>
      <c r="AF1181" s="72"/>
      <c r="AG1181" s="72"/>
      <c r="AH1181" s="72"/>
      <c r="AI1181" s="72"/>
      <c r="AJ1181" s="72"/>
      <c r="AK1181" s="72"/>
      <c r="AL1181" s="72"/>
      <c r="AM1181" s="72"/>
      <c r="AN1181" s="72"/>
    </row>
    <row r="1182" spans="1:40" x14ac:dyDescent="0.15">
      <c r="A1182" s="79"/>
      <c r="B1182" s="72"/>
      <c r="C1182" s="72"/>
      <c r="D1182" s="72"/>
      <c r="E1182" s="72"/>
      <c r="F1182" s="72"/>
      <c r="G1182" s="72"/>
      <c r="H1182" s="72"/>
      <c r="I1182" s="79"/>
      <c r="J1182" s="79"/>
      <c r="K1182" s="79"/>
      <c r="L1182" s="79"/>
      <c r="M1182" s="72"/>
      <c r="N1182" s="79"/>
      <c r="O1182" s="72"/>
      <c r="P1182" s="72"/>
      <c r="Q1182" s="72"/>
      <c r="R1182" s="72"/>
      <c r="S1182" s="72"/>
      <c r="T1182" s="72"/>
      <c r="U1182" s="72"/>
      <c r="V1182" s="72"/>
      <c r="W1182" s="72"/>
      <c r="X1182" s="78"/>
      <c r="Y1182" s="78"/>
      <c r="Z1182" s="78"/>
      <c r="AA1182" s="72"/>
      <c r="AB1182" s="72"/>
      <c r="AC1182" s="72"/>
      <c r="AD1182" s="72"/>
      <c r="AE1182" s="72"/>
      <c r="AF1182" s="72"/>
      <c r="AG1182" s="72"/>
      <c r="AH1182" s="72"/>
      <c r="AI1182" s="72"/>
      <c r="AJ1182" s="72"/>
      <c r="AK1182" s="72"/>
      <c r="AL1182" s="72"/>
      <c r="AM1182" s="72"/>
      <c r="AN1182" s="72"/>
    </row>
    <row r="1183" spans="1:40" x14ac:dyDescent="0.15">
      <c r="A1183" s="79"/>
      <c r="B1183" s="72"/>
      <c r="C1183" s="72"/>
      <c r="D1183" s="72"/>
      <c r="E1183" s="72"/>
      <c r="F1183" s="72"/>
      <c r="G1183" s="72"/>
      <c r="H1183" s="72"/>
      <c r="I1183" s="79"/>
      <c r="J1183" s="79"/>
      <c r="K1183" s="79"/>
      <c r="L1183" s="79"/>
      <c r="M1183" s="72"/>
      <c r="N1183" s="79"/>
      <c r="O1183" s="72"/>
      <c r="P1183" s="72"/>
      <c r="Q1183" s="72"/>
      <c r="R1183" s="72"/>
      <c r="S1183" s="72"/>
      <c r="T1183" s="72"/>
      <c r="U1183" s="72"/>
      <c r="V1183" s="72"/>
      <c r="W1183" s="72"/>
      <c r="X1183" s="78"/>
      <c r="Y1183" s="78"/>
      <c r="Z1183" s="78"/>
      <c r="AA1183" s="72"/>
      <c r="AB1183" s="72"/>
      <c r="AC1183" s="72"/>
      <c r="AD1183" s="72"/>
      <c r="AE1183" s="72"/>
      <c r="AF1183" s="72"/>
      <c r="AG1183" s="72"/>
      <c r="AH1183" s="72"/>
      <c r="AI1183" s="72"/>
      <c r="AJ1183" s="72"/>
      <c r="AK1183" s="72"/>
      <c r="AL1183" s="72"/>
      <c r="AM1183" s="72"/>
      <c r="AN1183" s="72"/>
    </row>
    <row r="1184" spans="1:40" x14ac:dyDescent="0.15">
      <c r="A1184" s="79"/>
      <c r="B1184" s="72"/>
      <c r="C1184" s="72"/>
      <c r="D1184" s="72"/>
      <c r="E1184" s="72"/>
      <c r="F1184" s="72"/>
      <c r="G1184" s="72"/>
      <c r="H1184" s="72"/>
      <c r="I1184" s="79"/>
      <c r="J1184" s="79"/>
      <c r="K1184" s="79"/>
      <c r="L1184" s="79"/>
      <c r="M1184" s="72"/>
      <c r="N1184" s="79"/>
      <c r="O1184" s="72"/>
      <c r="P1184" s="72"/>
      <c r="Q1184" s="72"/>
      <c r="R1184" s="72"/>
      <c r="S1184" s="72"/>
      <c r="T1184" s="72"/>
      <c r="U1184" s="72"/>
      <c r="V1184" s="72"/>
      <c r="W1184" s="72"/>
      <c r="X1184" s="78"/>
      <c r="Y1184" s="78"/>
      <c r="Z1184" s="78"/>
      <c r="AA1184" s="72"/>
      <c r="AB1184" s="72"/>
      <c r="AC1184" s="72"/>
      <c r="AD1184" s="72"/>
      <c r="AE1184" s="72"/>
      <c r="AF1184" s="72"/>
      <c r="AG1184" s="72"/>
      <c r="AH1184" s="72"/>
      <c r="AI1184" s="72"/>
      <c r="AJ1184" s="72"/>
      <c r="AK1184" s="72"/>
      <c r="AL1184" s="72"/>
      <c r="AM1184" s="72"/>
      <c r="AN1184" s="72"/>
    </row>
    <row r="1185" spans="1:40" x14ac:dyDescent="0.15">
      <c r="A1185" s="79"/>
      <c r="B1185" s="72"/>
      <c r="C1185" s="72"/>
      <c r="D1185" s="72"/>
      <c r="E1185" s="72"/>
      <c r="F1185" s="72"/>
      <c r="G1185" s="72"/>
      <c r="H1185" s="72"/>
      <c r="I1185" s="79"/>
      <c r="J1185" s="79"/>
      <c r="K1185" s="79"/>
      <c r="L1185" s="79"/>
      <c r="M1185" s="72"/>
      <c r="N1185" s="79"/>
      <c r="O1185" s="72"/>
      <c r="P1185" s="72"/>
      <c r="Q1185" s="72"/>
      <c r="R1185" s="72"/>
      <c r="S1185" s="72"/>
      <c r="T1185" s="72"/>
      <c r="U1185" s="72"/>
      <c r="V1185" s="72"/>
      <c r="W1185" s="72"/>
      <c r="X1185" s="78"/>
      <c r="Y1185" s="78"/>
      <c r="Z1185" s="78"/>
      <c r="AA1185" s="72"/>
      <c r="AB1185" s="72"/>
      <c r="AC1185" s="72"/>
      <c r="AD1185" s="72"/>
      <c r="AE1185" s="72"/>
      <c r="AF1185" s="72"/>
      <c r="AG1185" s="72"/>
      <c r="AH1185" s="72"/>
      <c r="AI1185" s="72"/>
      <c r="AJ1185" s="72"/>
      <c r="AK1185" s="72"/>
      <c r="AL1185" s="72"/>
      <c r="AM1185" s="72"/>
      <c r="AN1185" s="72"/>
    </row>
    <row r="1186" spans="1:40" x14ac:dyDescent="0.15">
      <c r="A1186" s="79"/>
      <c r="B1186" s="72"/>
      <c r="C1186" s="72"/>
      <c r="D1186" s="72"/>
      <c r="E1186" s="72"/>
      <c r="F1186" s="72"/>
      <c r="G1186" s="72"/>
      <c r="H1186" s="72"/>
      <c r="I1186" s="79"/>
      <c r="J1186" s="79"/>
      <c r="K1186" s="79"/>
      <c r="L1186" s="79"/>
      <c r="M1186" s="72"/>
      <c r="N1186" s="79"/>
      <c r="O1186" s="72"/>
      <c r="P1186" s="72"/>
      <c r="Q1186" s="72"/>
      <c r="R1186" s="72"/>
      <c r="S1186" s="72"/>
      <c r="T1186" s="72"/>
      <c r="U1186" s="72"/>
      <c r="V1186" s="72"/>
      <c r="W1186" s="72"/>
      <c r="X1186" s="78"/>
      <c r="Y1186" s="78"/>
      <c r="Z1186" s="78"/>
      <c r="AA1186" s="72"/>
      <c r="AB1186" s="72"/>
      <c r="AC1186" s="72"/>
      <c r="AD1186" s="72"/>
      <c r="AE1186" s="72"/>
      <c r="AF1186" s="72"/>
      <c r="AG1186" s="72"/>
      <c r="AH1186" s="72"/>
      <c r="AI1186" s="72"/>
      <c r="AJ1186" s="72"/>
      <c r="AK1186" s="72"/>
      <c r="AL1186" s="72"/>
      <c r="AM1186" s="72"/>
      <c r="AN1186" s="72"/>
    </row>
    <row r="1187" spans="1:40" x14ac:dyDescent="0.15">
      <c r="A1187" s="79"/>
      <c r="B1187" s="72"/>
      <c r="C1187" s="72"/>
      <c r="D1187" s="72"/>
      <c r="E1187" s="72"/>
      <c r="F1187" s="72"/>
      <c r="G1187" s="72"/>
      <c r="H1187" s="72"/>
      <c r="I1187" s="79"/>
      <c r="J1187" s="79"/>
      <c r="K1187" s="79"/>
      <c r="L1187" s="79"/>
      <c r="M1187" s="72"/>
      <c r="N1187" s="79"/>
      <c r="O1187" s="72"/>
      <c r="P1187" s="72"/>
      <c r="Q1187" s="72"/>
      <c r="R1187" s="72"/>
      <c r="S1187" s="72"/>
      <c r="T1187" s="72"/>
      <c r="U1187" s="72"/>
      <c r="V1187" s="72"/>
      <c r="W1187" s="72"/>
      <c r="X1187" s="78"/>
      <c r="Y1187" s="78"/>
      <c r="Z1187" s="78"/>
      <c r="AA1187" s="72"/>
      <c r="AB1187" s="72"/>
      <c r="AC1187" s="72"/>
      <c r="AD1187" s="72"/>
      <c r="AE1187" s="72"/>
      <c r="AF1187" s="72"/>
      <c r="AG1187" s="72"/>
      <c r="AH1187" s="72"/>
      <c r="AI1187" s="72"/>
      <c r="AJ1187" s="72"/>
      <c r="AK1187" s="72"/>
      <c r="AL1187" s="72"/>
      <c r="AM1187" s="72"/>
      <c r="AN1187" s="72"/>
    </row>
    <row r="1188" spans="1:40" x14ac:dyDescent="0.15">
      <c r="A1188" s="79"/>
      <c r="B1188" s="72"/>
      <c r="C1188" s="72"/>
      <c r="D1188" s="72"/>
      <c r="E1188" s="72"/>
      <c r="F1188" s="72"/>
      <c r="G1188" s="72"/>
      <c r="H1188" s="72"/>
      <c r="I1188" s="79"/>
      <c r="J1188" s="79"/>
      <c r="K1188" s="79"/>
      <c r="L1188" s="79"/>
      <c r="M1188" s="72"/>
      <c r="N1188" s="79"/>
      <c r="O1188" s="72"/>
      <c r="P1188" s="72"/>
      <c r="Q1188" s="72"/>
      <c r="R1188" s="72"/>
      <c r="S1188" s="72"/>
      <c r="T1188" s="72"/>
      <c r="U1188" s="72"/>
      <c r="V1188" s="72"/>
      <c r="W1188" s="72"/>
      <c r="X1188" s="78"/>
      <c r="Y1188" s="78"/>
      <c r="Z1188" s="78"/>
      <c r="AA1188" s="72"/>
      <c r="AB1188" s="72"/>
      <c r="AC1188" s="72"/>
      <c r="AD1188" s="72"/>
      <c r="AE1188" s="72"/>
      <c r="AF1188" s="72"/>
      <c r="AG1188" s="72"/>
      <c r="AH1188" s="72"/>
      <c r="AI1188" s="72"/>
      <c r="AJ1188" s="72"/>
      <c r="AK1188" s="72"/>
      <c r="AL1188" s="72"/>
      <c r="AM1188" s="72"/>
      <c r="AN1188" s="72"/>
    </row>
    <row r="1189" spans="1:40" x14ac:dyDescent="0.15">
      <c r="A1189" s="79"/>
      <c r="B1189" s="72"/>
      <c r="C1189" s="72"/>
      <c r="D1189" s="72"/>
      <c r="E1189" s="72"/>
      <c r="F1189" s="72"/>
      <c r="G1189" s="72"/>
      <c r="H1189" s="72"/>
      <c r="I1189" s="79"/>
      <c r="J1189" s="79"/>
      <c r="K1189" s="79"/>
      <c r="L1189" s="79"/>
      <c r="M1189" s="72"/>
      <c r="N1189" s="79"/>
      <c r="O1189" s="72"/>
      <c r="P1189" s="72"/>
      <c r="Q1189" s="72"/>
      <c r="R1189" s="72"/>
      <c r="S1189" s="72"/>
      <c r="T1189" s="72"/>
      <c r="U1189" s="72"/>
      <c r="V1189" s="72"/>
      <c r="W1189" s="72"/>
      <c r="X1189" s="78"/>
      <c r="Y1189" s="78"/>
      <c r="Z1189" s="78"/>
      <c r="AA1189" s="72"/>
      <c r="AB1189" s="72"/>
      <c r="AC1189" s="72"/>
      <c r="AD1189" s="72"/>
      <c r="AE1189" s="72"/>
      <c r="AF1189" s="72"/>
      <c r="AG1189" s="72"/>
      <c r="AH1189" s="72"/>
      <c r="AI1189" s="72"/>
      <c r="AJ1189" s="72"/>
      <c r="AK1189" s="72"/>
      <c r="AL1189" s="72"/>
      <c r="AM1189" s="72"/>
      <c r="AN1189" s="72"/>
    </row>
    <row r="1190" spans="1:40" x14ac:dyDescent="0.15">
      <c r="A1190" s="79"/>
      <c r="B1190" s="72"/>
      <c r="C1190" s="72"/>
      <c r="D1190" s="72"/>
      <c r="E1190" s="72"/>
      <c r="F1190" s="72"/>
      <c r="G1190" s="72"/>
      <c r="H1190" s="72"/>
      <c r="I1190" s="79"/>
      <c r="J1190" s="79"/>
      <c r="K1190" s="79"/>
      <c r="L1190" s="79"/>
      <c r="M1190" s="72"/>
      <c r="N1190" s="79"/>
      <c r="O1190" s="72"/>
      <c r="P1190" s="72"/>
      <c r="Q1190" s="72"/>
      <c r="R1190" s="72"/>
      <c r="S1190" s="72"/>
      <c r="T1190" s="72"/>
      <c r="U1190" s="72"/>
      <c r="V1190" s="72"/>
      <c r="W1190" s="72"/>
      <c r="X1190" s="78"/>
      <c r="Y1190" s="78"/>
      <c r="Z1190" s="78"/>
      <c r="AA1190" s="72"/>
      <c r="AB1190" s="72"/>
      <c r="AC1190" s="72"/>
      <c r="AD1190" s="72"/>
      <c r="AE1190" s="72"/>
      <c r="AF1190" s="72"/>
      <c r="AG1190" s="72"/>
      <c r="AH1190" s="72"/>
      <c r="AI1190" s="72"/>
      <c r="AJ1190" s="72"/>
      <c r="AK1190" s="72"/>
      <c r="AL1190" s="72"/>
      <c r="AM1190" s="72"/>
      <c r="AN1190" s="72"/>
    </row>
    <row r="1191" spans="1:40" x14ac:dyDescent="0.15">
      <c r="A1191" s="79"/>
      <c r="B1191" s="72"/>
      <c r="C1191" s="72"/>
      <c r="D1191" s="72"/>
      <c r="E1191" s="72"/>
      <c r="F1191" s="72"/>
      <c r="G1191" s="72"/>
      <c r="H1191" s="72"/>
      <c r="I1191" s="79"/>
      <c r="J1191" s="79"/>
      <c r="K1191" s="79"/>
      <c r="L1191" s="79"/>
      <c r="M1191" s="72"/>
      <c r="N1191" s="79"/>
      <c r="O1191" s="72"/>
      <c r="P1191" s="72"/>
      <c r="Q1191" s="72"/>
      <c r="R1191" s="72"/>
      <c r="S1191" s="72"/>
      <c r="T1191" s="72"/>
      <c r="U1191" s="72"/>
      <c r="V1191" s="72"/>
      <c r="W1191" s="72"/>
      <c r="X1191" s="78"/>
      <c r="Y1191" s="78"/>
      <c r="Z1191" s="78"/>
      <c r="AA1191" s="72"/>
      <c r="AB1191" s="72"/>
      <c r="AC1191" s="72"/>
      <c r="AD1191" s="72"/>
      <c r="AE1191" s="72"/>
      <c r="AF1191" s="72"/>
      <c r="AG1191" s="72"/>
      <c r="AH1191" s="72"/>
      <c r="AI1191" s="72"/>
      <c r="AJ1191" s="72"/>
      <c r="AK1191" s="72"/>
      <c r="AL1191" s="72"/>
      <c r="AM1191" s="72"/>
      <c r="AN1191" s="72"/>
    </row>
    <row r="1192" spans="1:40" x14ac:dyDescent="0.15">
      <c r="A1192" s="79"/>
      <c r="B1192" s="72"/>
      <c r="C1192" s="72"/>
      <c r="D1192" s="72"/>
      <c r="E1192" s="72"/>
      <c r="F1192" s="72"/>
      <c r="G1192" s="72"/>
      <c r="H1192" s="72"/>
      <c r="I1192" s="79"/>
      <c r="J1192" s="79"/>
      <c r="K1192" s="79"/>
      <c r="L1192" s="79"/>
      <c r="M1192" s="72"/>
      <c r="N1192" s="79"/>
      <c r="O1192" s="72"/>
      <c r="P1192" s="72"/>
      <c r="Q1192" s="72"/>
      <c r="R1192" s="72"/>
      <c r="S1192" s="72"/>
      <c r="T1192" s="72"/>
      <c r="U1192" s="72"/>
      <c r="V1192" s="72"/>
      <c r="W1192" s="72"/>
      <c r="X1192" s="78"/>
      <c r="Y1192" s="78"/>
      <c r="Z1192" s="78"/>
      <c r="AA1192" s="72"/>
      <c r="AB1192" s="72"/>
      <c r="AC1192" s="72"/>
      <c r="AD1192" s="72"/>
      <c r="AE1192" s="72"/>
      <c r="AF1192" s="72"/>
      <c r="AG1192" s="72"/>
      <c r="AH1192" s="72"/>
      <c r="AI1192" s="72"/>
      <c r="AJ1192" s="72"/>
      <c r="AK1192" s="72"/>
      <c r="AL1192" s="72"/>
      <c r="AM1192" s="72"/>
      <c r="AN1192" s="72"/>
    </row>
    <row r="1193" spans="1:40" x14ac:dyDescent="0.15">
      <c r="A1193" s="79"/>
      <c r="B1193" s="72"/>
      <c r="C1193" s="72"/>
      <c r="D1193" s="72"/>
      <c r="E1193" s="72"/>
      <c r="F1193" s="72"/>
      <c r="G1193" s="72"/>
      <c r="H1193" s="72"/>
      <c r="I1193" s="79"/>
      <c r="J1193" s="79"/>
      <c r="K1193" s="79"/>
      <c r="L1193" s="79"/>
      <c r="M1193" s="72"/>
      <c r="N1193" s="79"/>
      <c r="O1193" s="72"/>
      <c r="P1193" s="72"/>
      <c r="Q1193" s="72"/>
      <c r="R1193" s="72"/>
      <c r="S1193" s="72"/>
      <c r="T1193" s="72"/>
      <c r="U1193" s="72"/>
      <c r="V1193" s="72"/>
      <c r="W1193" s="72"/>
      <c r="X1193" s="78"/>
      <c r="Y1193" s="78"/>
      <c r="Z1193" s="78"/>
      <c r="AA1193" s="72"/>
      <c r="AB1193" s="72"/>
      <c r="AC1193" s="72"/>
      <c r="AD1193" s="72"/>
      <c r="AE1193" s="72"/>
      <c r="AF1193" s="72"/>
      <c r="AG1193" s="72"/>
      <c r="AH1193" s="72"/>
      <c r="AI1193" s="72"/>
      <c r="AJ1193" s="72"/>
      <c r="AK1193" s="72"/>
      <c r="AL1193" s="72"/>
      <c r="AM1193" s="72"/>
      <c r="AN1193" s="72"/>
    </row>
    <row r="1194" spans="1:40" x14ac:dyDescent="0.15">
      <c r="A1194" s="79"/>
      <c r="B1194" s="72"/>
      <c r="C1194" s="72"/>
      <c r="D1194" s="72"/>
      <c r="E1194" s="72"/>
      <c r="F1194" s="72"/>
      <c r="G1194" s="72"/>
      <c r="H1194" s="72"/>
      <c r="I1194" s="79"/>
      <c r="J1194" s="79"/>
      <c r="K1194" s="79"/>
      <c r="L1194" s="79"/>
      <c r="M1194" s="72"/>
      <c r="N1194" s="79"/>
      <c r="O1194" s="72"/>
      <c r="P1194" s="72"/>
      <c r="Q1194" s="72"/>
      <c r="R1194" s="72"/>
      <c r="S1194" s="72"/>
      <c r="T1194" s="72"/>
      <c r="U1194" s="72"/>
      <c r="V1194" s="72"/>
      <c r="W1194" s="72"/>
      <c r="X1194" s="78"/>
      <c r="Y1194" s="78"/>
      <c r="Z1194" s="78"/>
      <c r="AA1194" s="72"/>
      <c r="AB1194" s="72"/>
      <c r="AC1194" s="72"/>
      <c r="AD1194" s="72"/>
      <c r="AE1194" s="72"/>
      <c r="AF1194" s="72"/>
      <c r="AG1194" s="72"/>
      <c r="AH1194" s="72"/>
      <c r="AI1194" s="72"/>
      <c r="AJ1194" s="72"/>
      <c r="AK1194" s="72"/>
      <c r="AL1194" s="72"/>
      <c r="AM1194" s="72"/>
      <c r="AN1194" s="72"/>
    </row>
    <row r="1195" spans="1:40" x14ac:dyDescent="0.15">
      <c r="A1195" s="79"/>
      <c r="B1195" s="72"/>
      <c r="C1195" s="72"/>
      <c r="D1195" s="72"/>
      <c r="E1195" s="72"/>
      <c r="F1195" s="72"/>
      <c r="G1195" s="72"/>
      <c r="H1195" s="72"/>
      <c r="I1195" s="79"/>
      <c r="J1195" s="79"/>
      <c r="K1195" s="79"/>
      <c r="L1195" s="79"/>
      <c r="M1195" s="72"/>
      <c r="N1195" s="79"/>
      <c r="O1195" s="72"/>
      <c r="P1195" s="72"/>
      <c r="Q1195" s="72"/>
      <c r="R1195" s="72"/>
      <c r="S1195" s="72"/>
      <c r="T1195" s="72"/>
      <c r="U1195" s="72"/>
      <c r="V1195" s="72"/>
      <c r="W1195" s="72"/>
      <c r="X1195" s="78"/>
      <c r="Y1195" s="78"/>
      <c r="Z1195" s="78"/>
      <c r="AA1195" s="72"/>
      <c r="AB1195" s="72"/>
      <c r="AC1195" s="72"/>
      <c r="AD1195" s="72"/>
      <c r="AE1195" s="72"/>
      <c r="AF1195" s="72"/>
      <c r="AG1195" s="72"/>
      <c r="AH1195" s="72"/>
      <c r="AI1195" s="72"/>
      <c r="AJ1195" s="72"/>
      <c r="AK1195" s="72"/>
      <c r="AL1195" s="72"/>
      <c r="AM1195" s="72"/>
      <c r="AN1195" s="72"/>
    </row>
    <row r="1196" spans="1:40" x14ac:dyDescent="0.15">
      <c r="A1196" s="79"/>
      <c r="B1196" s="72"/>
      <c r="C1196" s="72"/>
      <c r="D1196" s="72"/>
      <c r="E1196" s="72"/>
      <c r="F1196" s="72"/>
      <c r="G1196" s="72"/>
      <c r="H1196" s="72"/>
      <c r="I1196" s="79"/>
      <c r="J1196" s="79"/>
      <c r="K1196" s="79"/>
      <c r="L1196" s="79"/>
      <c r="M1196" s="72"/>
      <c r="N1196" s="79"/>
      <c r="O1196" s="72"/>
      <c r="P1196" s="72"/>
      <c r="Q1196" s="72"/>
      <c r="R1196" s="72"/>
      <c r="S1196" s="72"/>
      <c r="T1196" s="72"/>
      <c r="U1196" s="72"/>
      <c r="V1196" s="72"/>
      <c r="W1196" s="72"/>
      <c r="X1196" s="78"/>
      <c r="Y1196" s="78"/>
      <c r="Z1196" s="78"/>
      <c r="AA1196" s="72"/>
      <c r="AB1196" s="72"/>
      <c r="AC1196" s="72"/>
      <c r="AD1196" s="72"/>
      <c r="AE1196" s="72"/>
      <c r="AF1196" s="72"/>
      <c r="AG1196" s="72"/>
      <c r="AH1196" s="72"/>
      <c r="AI1196" s="72"/>
      <c r="AJ1196" s="72"/>
      <c r="AK1196" s="72"/>
      <c r="AL1196" s="72"/>
      <c r="AM1196" s="72"/>
      <c r="AN1196" s="72"/>
    </row>
    <row r="1197" spans="1:40" x14ac:dyDescent="0.15">
      <c r="A1197" s="79"/>
      <c r="B1197" s="72"/>
      <c r="C1197" s="72"/>
      <c r="D1197" s="72"/>
      <c r="E1197" s="72"/>
      <c r="F1197" s="72"/>
      <c r="G1197" s="72"/>
      <c r="H1197" s="72"/>
      <c r="I1197" s="79"/>
      <c r="J1197" s="79"/>
      <c r="K1197" s="79"/>
      <c r="L1197" s="79"/>
      <c r="M1197" s="72"/>
      <c r="N1197" s="79"/>
      <c r="O1197" s="72"/>
      <c r="P1197" s="72"/>
      <c r="Q1197" s="72"/>
      <c r="R1197" s="72"/>
      <c r="S1197" s="72"/>
      <c r="T1197" s="72"/>
      <c r="U1197" s="72"/>
      <c r="V1197" s="72"/>
      <c r="W1197" s="72"/>
      <c r="X1197" s="78"/>
      <c r="Y1197" s="78"/>
      <c r="Z1197" s="78"/>
      <c r="AA1197" s="72"/>
      <c r="AB1197" s="72"/>
      <c r="AC1197" s="72"/>
      <c r="AD1197" s="72"/>
      <c r="AE1197" s="72"/>
      <c r="AF1197" s="72"/>
      <c r="AG1197" s="72"/>
      <c r="AH1197" s="72"/>
      <c r="AI1197" s="72"/>
      <c r="AJ1197" s="72"/>
      <c r="AK1197" s="72"/>
      <c r="AL1197" s="72"/>
      <c r="AM1197" s="72"/>
      <c r="AN1197" s="72"/>
    </row>
    <row r="1198" spans="1:40" x14ac:dyDescent="0.15">
      <c r="A1198" s="79"/>
      <c r="B1198" s="72"/>
      <c r="C1198" s="72"/>
      <c r="D1198" s="72"/>
      <c r="E1198" s="72"/>
      <c r="F1198" s="72"/>
      <c r="G1198" s="72"/>
      <c r="H1198" s="72"/>
      <c r="I1198" s="79"/>
      <c r="J1198" s="79"/>
      <c r="K1198" s="79"/>
      <c r="L1198" s="79"/>
      <c r="M1198" s="72"/>
      <c r="N1198" s="79"/>
      <c r="O1198" s="72"/>
      <c r="P1198" s="72"/>
      <c r="Q1198" s="72"/>
      <c r="R1198" s="72"/>
      <c r="S1198" s="72"/>
      <c r="T1198" s="72"/>
      <c r="U1198" s="72"/>
      <c r="V1198" s="72"/>
      <c r="W1198" s="72"/>
      <c r="X1198" s="78"/>
      <c r="Y1198" s="78"/>
      <c r="Z1198" s="78"/>
      <c r="AA1198" s="72"/>
      <c r="AB1198" s="72"/>
      <c r="AC1198" s="72"/>
      <c r="AD1198" s="72"/>
      <c r="AE1198" s="72"/>
      <c r="AF1198" s="72"/>
      <c r="AG1198" s="72"/>
      <c r="AH1198" s="72"/>
      <c r="AI1198" s="72"/>
      <c r="AJ1198" s="72"/>
      <c r="AK1198" s="72"/>
      <c r="AL1198" s="72"/>
      <c r="AM1198" s="72"/>
      <c r="AN1198" s="72"/>
    </row>
    <row r="1199" spans="1:40" x14ac:dyDescent="0.15">
      <c r="A1199" s="79"/>
      <c r="B1199" s="72"/>
      <c r="C1199" s="72"/>
      <c r="D1199" s="72"/>
      <c r="E1199" s="72"/>
      <c r="F1199" s="72"/>
      <c r="G1199" s="72"/>
      <c r="H1199" s="72"/>
      <c r="I1199" s="79"/>
      <c r="J1199" s="79"/>
      <c r="K1199" s="79"/>
      <c r="L1199" s="79"/>
      <c r="M1199" s="72"/>
      <c r="N1199" s="79"/>
      <c r="O1199" s="72"/>
      <c r="P1199" s="72"/>
      <c r="Q1199" s="72"/>
      <c r="R1199" s="72"/>
      <c r="S1199" s="72"/>
      <c r="T1199" s="72"/>
      <c r="U1199" s="72"/>
      <c r="V1199" s="72"/>
      <c r="W1199" s="72"/>
      <c r="X1199" s="78"/>
      <c r="Y1199" s="78"/>
      <c r="Z1199" s="78"/>
      <c r="AA1199" s="72"/>
      <c r="AB1199" s="72"/>
      <c r="AC1199" s="72"/>
      <c r="AD1199" s="72"/>
      <c r="AE1199" s="72"/>
      <c r="AF1199" s="72"/>
      <c r="AG1199" s="72"/>
      <c r="AH1199" s="72"/>
      <c r="AI1199" s="72"/>
      <c r="AJ1199" s="72"/>
      <c r="AK1199" s="72"/>
      <c r="AL1199" s="72"/>
      <c r="AM1199" s="72"/>
      <c r="AN1199" s="72"/>
    </row>
    <row r="1200" spans="1:40" x14ac:dyDescent="0.15">
      <c r="A1200" s="79"/>
      <c r="B1200" s="72"/>
      <c r="C1200" s="72"/>
      <c r="D1200" s="72"/>
      <c r="E1200" s="72"/>
      <c r="F1200" s="72"/>
      <c r="G1200" s="72"/>
      <c r="H1200" s="72"/>
      <c r="I1200" s="79"/>
      <c r="J1200" s="79"/>
      <c r="K1200" s="79"/>
      <c r="L1200" s="79"/>
      <c r="M1200" s="72"/>
      <c r="N1200" s="79"/>
      <c r="O1200" s="72"/>
      <c r="P1200" s="72"/>
      <c r="Q1200" s="72"/>
      <c r="R1200" s="72"/>
      <c r="S1200" s="72"/>
      <c r="T1200" s="72"/>
      <c r="U1200" s="72"/>
      <c r="V1200" s="72"/>
      <c r="W1200" s="72"/>
      <c r="X1200" s="78"/>
      <c r="Y1200" s="78"/>
      <c r="Z1200" s="78"/>
      <c r="AA1200" s="72"/>
      <c r="AB1200" s="72"/>
      <c r="AC1200" s="72"/>
      <c r="AD1200" s="72"/>
      <c r="AE1200" s="72"/>
      <c r="AF1200" s="72"/>
      <c r="AG1200" s="72"/>
      <c r="AH1200" s="72"/>
      <c r="AI1200" s="72"/>
      <c r="AJ1200" s="72"/>
      <c r="AK1200" s="72"/>
      <c r="AL1200" s="72"/>
      <c r="AM1200" s="72"/>
      <c r="AN1200" s="72"/>
    </row>
    <row r="1201" spans="1:40" x14ac:dyDescent="0.15">
      <c r="A1201" s="79"/>
      <c r="B1201" s="72"/>
      <c r="C1201" s="72"/>
      <c r="D1201" s="72"/>
      <c r="E1201" s="72"/>
      <c r="F1201" s="72"/>
      <c r="G1201" s="72"/>
      <c r="H1201" s="72"/>
      <c r="I1201" s="79"/>
      <c r="J1201" s="79"/>
      <c r="K1201" s="79"/>
      <c r="L1201" s="79"/>
      <c r="M1201" s="72"/>
      <c r="N1201" s="79"/>
      <c r="O1201" s="72"/>
      <c r="P1201" s="72"/>
      <c r="Q1201" s="72"/>
      <c r="R1201" s="72"/>
      <c r="S1201" s="72"/>
      <c r="T1201" s="72"/>
      <c r="U1201" s="72"/>
      <c r="V1201" s="72"/>
      <c r="W1201" s="72"/>
      <c r="X1201" s="78"/>
      <c r="Y1201" s="78"/>
      <c r="Z1201" s="78"/>
      <c r="AA1201" s="72"/>
      <c r="AB1201" s="72"/>
      <c r="AC1201" s="72"/>
      <c r="AD1201" s="72"/>
      <c r="AE1201" s="72"/>
      <c r="AF1201" s="72"/>
      <c r="AG1201" s="72"/>
      <c r="AH1201" s="72"/>
      <c r="AI1201" s="72"/>
      <c r="AJ1201" s="72"/>
      <c r="AK1201" s="72"/>
      <c r="AL1201" s="72"/>
      <c r="AM1201" s="72"/>
      <c r="AN1201" s="72"/>
    </row>
    <row r="1202" spans="1:40" x14ac:dyDescent="0.15">
      <c r="A1202" s="79"/>
      <c r="B1202" s="72"/>
      <c r="C1202" s="72"/>
      <c r="D1202" s="72"/>
      <c r="E1202" s="72"/>
      <c r="F1202" s="72"/>
      <c r="G1202" s="72"/>
      <c r="H1202" s="72"/>
      <c r="I1202" s="79"/>
      <c r="J1202" s="79"/>
      <c r="K1202" s="79"/>
      <c r="L1202" s="79"/>
      <c r="M1202" s="72"/>
      <c r="N1202" s="79"/>
      <c r="O1202" s="72"/>
      <c r="P1202" s="72"/>
      <c r="Q1202" s="72"/>
      <c r="R1202" s="72"/>
      <c r="S1202" s="72"/>
      <c r="T1202" s="72"/>
      <c r="U1202" s="72"/>
      <c r="V1202" s="72"/>
      <c r="W1202" s="72"/>
      <c r="X1202" s="78"/>
      <c r="Y1202" s="78"/>
      <c r="Z1202" s="78"/>
      <c r="AA1202" s="72"/>
      <c r="AB1202" s="72"/>
      <c r="AC1202" s="72"/>
      <c r="AD1202" s="72"/>
      <c r="AE1202" s="72"/>
      <c r="AF1202" s="72"/>
      <c r="AG1202" s="72"/>
      <c r="AH1202" s="72"/>
      <c r="AI1202" s="72"/>
      <c r="AJ1202" s="72"/>
      <c r="AK1202" s="72"/>
      <c r="AL1202" s="72"/>
      <c r="AM1202" s="72"/>
      <c r="AN1202" s="72"/>
    </row>
    <row r="1203" spans="1:40" x14ac:dyDescent="0.15">
      <c r="A1203" s="79"/>
      <c r="B1203" s="72"/>
      <c r="C1203" s="72"/>
      <c r="D1203" s="72"/>
      <c r="E1203" s="72"/>
      <c r="F1203" s="72"/>
      <c r="G1203" s="72"/>
      <c r="H1203" s="72"/>
      <c r="I1203" s="79"/>
      <c r="J1203" s="79"/>
      <c r="K1203" s="79"/>
      <c r="L1203" s="79"/>
      <c r="M1203" s="72"/>
      <c r="N1203" s="79"/>
      <c r="O1203" s="72"/>
      <c r="P1203" s="72"/>
      <c r="Q1203" s="72"/>
      <c r="R1203" s="72"/>
      <c r="S1203" s="72"/>
      <c r="T1203" s="72"/>
      <c r="U1203" s="72"/>
      <c r="V1203" s="72"/>
      <c r="W1203" s="72"/>
      <c r="X1203" s="78"/>
      <c r="Y1203" s="78"/>
      <c r="Z1203" s="78"/>
      <c r="AA1203" s="72"/>
      <c r="AB1203" s="72"/>
      <c r="AC1203" s="72"/>
      <c r="AD1203" s="72"/>
      <c r="AE1203" s="72"/>
      <c r="AF1203" s="72"/>
      <c r="AG1203" s="72"/>
      <c r="AH1203" s="72"/>
      <c r="AI1203" s="72"/>
      <c r="AJ1203" s="72"/>
      <c r="AK1203" s="72"/>
      <c r="AL1203" s="72"/>
      <c r="AM1203" s="72"/>
      <c r="AN1203" s="72"/>
    </row>
    <row r="1204" spans="1:40" x14ac:dyDescent="0.15">
      <c r="A1204" s="79"/>
      <c r="B1204" s="72"/>
      <c r="C1204" s="72"/>
      <c r="D1204" s="72"/>
      <c r="E1204" s="72"/>
      <c r="F1204" s="72"/>
      <c r="G1204" s="72"/>
      <c r="H1204" s="72"/>
      <c r="I1204" s="79"/>
      <c r="J1204" s="79"/>
      <c r="K1204" s="79"/>
      <c r="L1204" s="79"/>
      <c r="M1204" s="72"/>
      <c r="N1204" s="79"/>
      <c r="O1204" s="72"/>
      <c r="P1204" s="72"/>
      <c r="Q1204" s="72"/>
      <c r="R1204" s="72"/>
      <c r="S1204" s="72"/>
      <c r="T1204" s="72"/>
      <c r="U1204" s="72"/>
      <c r="V1204" s="72"/>
      <c r="W1204" s="72"/>
      <c r="X1204" s="78"/>
      <c r="Y1204" s="78"/>
      <c r="Z1204" s="78"/>
      <c r="AA1204" s="72"/>
      <c r="AB1204" s="72"/>
      <c r="AC1204" s="72"/>
      <c r="AD1204" s="72"/>
      <c r="AE1204" s="72"/>
      <c r="AF1204" s="72"/>
      <c r="AG1204" s="72"/>
      <c r="AH1204" s="72"/>
      <c r="AI1204" s="72"/>
      <c r="AJ1204" s="72"/>
      <c r="AK1204" s="72"/>
      <c r="AL1204" s="72"/>
      <c r="AM1204" s="72"/>
      <c r="AN1204" s="72"/>
    </row>
    <row r="1205" spans="1:40" x14ac:dyDescent="0.15">
      <c r="A1205" s="79"/>
      <c r="B1205" s="72"/>
      <c r="C1205" s="72"/>
      <c r="D1205" s="72"/>
      <c r="E1205" s="72"/>
      <c r="F1205" s="72"/>
      <c r="G1205" s="72"/>
      <c r="H1205" s="72"/>
      <c r="I1205" s="79"/>
      <c r="J1205" s="79"/>
      <c r="K1205" s="79"/>
      <c r="L1205" s="79"/>
      <c r="M1205" s="72"/>
      <c r="N1205" s="79"/>
      <c r="O1205" s="72"/>
      <c r="P1205" s="72"/>
      <c r="Q1205" s="72"/>
      <c r="R1205" s="72"/>
      <c r="S1205" s="72"/>
      <c r="T1205" s="72"/>
      <c r="U1205" s="72"/>
      <c r="V1205" s="72"/>
      <c r="W1205" s="72"/>
      <c r="X1205" s="78"/>
      <c r="Y1205" s="78"/>
      <c r="Z1205" s="78"/>
      <c r="AA1205" s="72"/>
      <c r="AB1205" s="72"/>
      <c r="AC1205" s="72"/>
      <c r="AD1205" s="72"/>
      <c r="AE1205" s="72"/>
      <c r="AF1205" s="72"/>
      <c r="AG1205" s="72"/>
      <c r="AH1205" s="72"/>
      <c r="AI1205" s="72"/>
      <c r="AJ1205" s="72"/>
      <c r="AK1205" s="72"/>
      <c r="AL1205" s="72"/>
      <c r="AM1205" s="72"/>
      <c r="AN1205" s="72"/>
    </row>
    <row r="1206" spans="1:40" x14ac:dyDescent="0.15">
      <c r="A1206" s="79"/>
      <c r="B1206" s="72"/>
      <c r="C1206" s="72"/>
      <c r="D1206" s="72"/>
      <c r="E1206" s="72"/>
      <c r="F1206" s="72"/>
      <c r="G1206" s="72"/>
      <c r="H1206" s="72"/>
      <c r="I1206" s="79"/>
      <c r="J1206" s="79"/>
      <c r="K1206" s="79"/>
      <c r="L1206" s="79"/>
      <c r="M1206" s="72"/>
      <c r="N1206" s="79"/>
      <c r="O1206" s="72"/>
      <c r="P1206" s="72"/>
      <c r="Q1206" s="72"/>
      <c r="R1206" s="72"/>
      <c r="S1206" s="72"/>
      <c r="T1206" s="72"/>
      <c r="U1206" s="72"/>
      <c r="V1206" s="72"/>
      <c r="W1206" s="72"/>
      <c r="X1206" s="78"/>
      <c r="Y1206" s="78"/>
      <c r="Z1206" s="78"/>
      <c r="AA1206" s="72"/>
      <c r="AB1206" s="72"/>
      <c r="AC1206" s="72"/>
      <c r="AD1206" s="72"/>
      <c r="AE1206" s="72"/>
      <c r="AF1206" s="72"/>
      <c r="AG1206" s="72"/>
      <c r="AH1206" s="72"/>
      <c r="AI1206" s="72"/>
      <c r="AJ1206" s="72"/>
      <c r="AK1206" s="72"/>
      <c r="AL1206" s="72"/>
      <c r="AM1206" s="72"/>
      <c r="AN1206" s="72"/>
    </row>
    <row r="1207" spans="1:40" x14ac:dyDescent="0.15">
      <c r="A1207" s="79"/>
      <c r="B1207" s="72"/>
      <c r="C1207" s="72"/>
      <c r="D1207" s="72"/>
      <c r="E1207" s="72"/>
      <c r="F1207" s="72"/>
      <c r="G1207" s="72"/>
      <c r="H1207" s="72"/>
      <c r="I1207" s="79"/>
      <c r="J1207" s="79"/>
      <c r="K1207" s="79"/>
      <c r="L1207" s="79"/>
      <c r="M1207" s="72"/>
      <c r="N1207" s="79"/>
      <c r="O1207" s="72"/>
      <c r="P1207" s="72"/>
      <c r="Q1207" s="72"/>
      <c r="R1207" s="72"/>
      <c r="S1207" s="72"/>
      <c r="T1207" s="72"/>
      <c r="U1207" s="72"/>
      <c r="V1207" s="72"/>
      <c r="W1207" s="72"/>
      <c r="X1207" s="78"/>
      <c r="Y1207" s="78"/>
      <c r="Z1207" s="78"/>
      <c r="AA1207" s="72"/>
      <c r="AB1207" s="72"/>
      <c r="AC1207" s="72"/>
      <c r="AD1207" s="72"/>
      <c r="AE1207" s="72"/>
      <c r="AF1207" s="72"/>
      <c r="AG1207" s="72"/>
      <c r="AH1207" s="72"/>
      <c r="AI1207" s="72"/>
      <c r="AJ1207" s="72"/>
      <c r="AK1207" s="72"/>
      <c r="AL1207" s="72"/>
      <c r="AM1207" s="72"/>
      <c r="AN1207" s="72"/>
    </row>
    <row r="1208" spans="1:40" x14ac:dyDescent="0.15">
      <c r="A1208" s="79"/>
      <c r="B1208" s="72"/>
      <c r="C1208" s="72"/>
      <c r="D1208" s="72"/>
      <c r="E1208" s="72"/>
      <c r="F1208" s="72"/>
      <c r="G1208" s="72"/>
      <c r="H1208" s="72"/>
      <c r="I1208" s="79"/>
      <c r="J1208" s="79"/>
      <c r="K1208" s="79"/>
      <c r="L1208" s="79"/>
      <c r="M1208" s="72"/>
      <c r="N1208" s="79"/>
      <c r="O1208" s="72"/>
      <c r="P1208" s="72"/>
      <c r="Q1208" s="72"/>
      <c r="R1208" s="72"/>
      <c r="S1208" s="72"/>
      <c r="T1208" s="72"/>
      <c r="U1208" s="72"/>
      <c r="V1208" s="72"/>
      <c r="W1208" s="72"/>
      <c r="X1208" s="78"/>
      <c r="Y1208" s="78"/>
      <c r="Z1208" s="78"/>
      <c r="AA1208" s="72"/>
      <c r="AB1208" s="72"/>
      <c r="AC1208" s="72"/>
      <c r="AD1208" s="72"/>
      <c r="AE1208" s="72"/>
      <c r="AF1208" s="72"/>
      <c r="AG1208" s="72"/>
      <c r="AH1208" s="72"/>
      <c r="AI1208" s="72"/>
      <c r="AJ1208" s="72"/>
      <c r="AK1208" s="72"/>
      <c r="AL1208" s="72"/>
      <c r="AM1208" s="72"/>
      <c r="AN1208" s="72"/>
    </row>
    <row r="1209" spans="1:40" x14ac:dyDescent="0.15">
      <c r="A1209" s="79"/>
      <c r="B1209" s="72"/>
      <c r="C1209" s="72"/>
      <c r="D1209" s="72"/>
      <c r="E1209" s="72"/>
      <c r="F1209" s="72"/>
      <c r="G1209" s="72"/>
      <c r="H1209" s="72"/>
      <c r="I1209" s="79"/>
      <c r="J1209" s="79"/>
      <c r="K1209" s="79"/>
      <c r="L1209" s="79"/>
      <c r="M1209" s="72"/>
      <c r="N1209" s="79"/>
      <c r="O1209" s="72"/>
      <c r="P1209" s="72"/>
      <c r="Q1209" s="72"/>
      <c r="R1209" s="72"/>
      <c r="S1209" s="72"/>
      <c r="T1209" s="72"/>
      <c r="U1209" s="72"/>
      <c r="V1209" s="72"/>
      <c r="W1209" s="72"/>
      <c r="X1209" s="78"/>
      <c r="Y1209" s="78"/>
      <c r="Z1209" s="78"/>
      <c r="AA1209" s="72"/>
      <c r="AB1209" s="72"/>
      <c r="AC1209" s="72"/>
      <c r="AD1209" s="72"/>
      <c r="AE1209" s="72"/>
      <c r="AF1209" s="72"/>
      <c r="AG1209" s="72"/>
      <c r="AH1209" s="72"/>
      <c r="AI1209" s="72"/>
      <c r="AJ1209" s="72"/>
      <c r="AK1209" s="72"/>
      <c r="AL1209" s="72"/>
      <c r="AM1209" s="72"/>
      <c r="AN1209" s="72"/>
    </row>
    <row r="1210" spans="1:40" x14ac:dyDescent="0.15">
      <c r="A1210" s="79"/>
      <c r="B1210" s="72"/>
      <c r="C1210" s="72"/>
      <c r="D1210" s="72"/>
      <c r="E1210" s="72"/>
      <c r="F1210" s="72"/>
      <c r="G1210" s="72"/>
      <c r="H1210" s="72"/>
      <c r="I1210" s="79"/>
      <c r="J1210" s="79"/>
      <c r="K1210" s="79"/>
      <c r="L1210" s="79"/>
      <c r="M1210" s="72"/>
      <c r="N1210" s="79"/>
      <c r="O1210" s="72"/>
      <c r="P1210" s="72"/>
      <c r="Q1210" s="72"/>
      <c r="R1210" s="72"/>
      <c r="S1210" s="72"/>
      <c r="T1210" s="72"/>
      <c r="U1210" s="72"/>
      <c r="V1210" s="72"/>
      <c r="W1210" s="72"/>
      <c r="X1210" s="78"/>
      <c r="Y1210" s="78"/>
      <c r="Z1210" s="78"/>
      <c r="AA1210" s="72"/>
      <c r="AB1210" s="72"/>
      <c r="AC1210" s="72"/>
      <c r="AD1210" s="72"/>
      <c r="AE1210" s="72"/>
      <c r="AF1210" s="72"/>
      <c r="AG1210" s="72"/>
      <c r="AH1210" s="72"/>
      <c r="AI1210" s="72"/>
      <c r="AJ1210" s="72"/>
      <c r="AK1210" s="72"/>
      <c r="AL1210" s="72"/>
      <c r="AM1210" s="72"/>
      <c r="AN1210" s="72"/>
    </row>
    <row r="1211" spans="1:40" x14ac:dyDescent="0.15">
      <c r="A1211" s="79"/>
      <c r="B1211" s="72"/>
      <c r="C1211" s="72"/>
      <c r="D1211" s="72"/>
      <c r="E1211" s="72"/>
      <c r="F1211" s="72"/>
      <c r="G1211" s="72"/>
      <c r="H1211" s="72"/>
      <c r="I1211" s="79"/>
      <c r="J1211" s="79"/>
      <c r="K1211" s="79"/>
      <c r="L1211" s="79"/>
      <c r="M1211" s="72"/>
      <c r="N1211" s="79"/>
      <c r="O1211" s="72"/>
      <c r="P1211" s="72"/>
      <c r="Q1211" s="72"/>
      <c r="R1211" s="72"/>
      <c r="S1211" s="72"/>
      <c r="T1211" s="72"/>
      <c r="U1211" s="72"/>
      <c r="V1211" s="72"/>
      <c r="W1211" s="72"/>
      <c r="X1211" s="78"/>
      <c r="Y1211" s="78"/>
      <c r="Z1211" s="78"/>
      <c r="AA1211" s="72"/>
      <c r="AB1211" s="72"/>
      <c r="AC1211" s="72"/>
      <c r="AD1211" s="72"/>
      <c r="AE1211" s="72"/>
      <c r="AF1211" s="72"/>
      <c r="AG1211" s="72"/>
      <c r="AH1211" s="72"/>
      <c r="AI1211" s="72"/>
      <c r="AJ1211" s="72"/>
      <c r="AK1211" s="72"/>
      <c r="AL1211" s="72"/>
      <c r="AM1211" s="72"/>
      <c r="AN1211" s="72"/>
    </row>
    <row r="1212" spans="1:40" x14ac:dyDescent="0.15">
      <c r="A1212" s="79"/>
      <c r="B1212" s="72"/>
      <c r="C1212" s="72"/>
      <c r="D1212" s="72"/>
      <c r="E1212" s="72"/>
      <c r="F1212" s="72"/>
      <c r="G1212" s="72"/>
      <c r="H1212" s="72"/>
      <c r="I1212" s="79"/>
      <c r="J1212" s="79"/>
      <c r="K1212" s="79"/>
      <c r="L1212" s="79"/>
      <c r="M1212" s="72"/>
      <c r="N1212" s="79"/>
      <c r="O1212" s="72"/>
      <c r="P1212" s="72"/>
      <c r="Q1212" s="72"/>
      <c r="R1212" s="72"/>
      <c r="S1212" s="72"/>
      <c r="T1212" s="72"/>
      <c r="U1212" s="72"/>
      <c r="V1212" s="72"/>
      <c r="W1212" s="72"/>
      <c r="X1212" s="78"/>
      <c r="Y1212" s="78"/>
      <c r="Z1212" s="78"/>
      <c r="AA1212" s="72"/>
      <c r="AB1212" s="72"/>
      <c r="AC1212" s="72"/>
      <c r="AD1212" s="72"/>
      <c r="AE1212" s="72"/>
      <c r="AF1212" s="72"/>
      <c r="AG1212" s="72"/>
      <c r="AH1212" s="72"/>
      <c r="AI1212" s="72"/>
      <c r="AJ1212" s="72"/>
      <c r="AK1212" s="72"/>
      <c r="AL1212" s="72"/>
      <c r="AM1212" s="72"/>
      <c r="AN1212" s="72"/>
    </row>
    <row r="1213" spans="1:40" x14ac:dyDescent="0.15">
      <c r="A1213" s="79"/>
      <c r="B1213" s="72"/>
      <c r="C1213" s="72"/>
      <c r="D1213" s="72"/>
      <c r="E1213" s="72"/>
      <c r="F1213" s="72"/>
      <c r="G1213" s="72"/>
      <c r="H1213" s="72"/>
      <c r="I1213" s="79"/>
      <c r="J1213" s="79"/>
      <c r="K1213" s="79"/>
      <c r="L1213" s="79"/>
      <c r="M1213" s="72"/>
      <c r="N1213" s="79"/>
      <c r="O1213" s="72"/>
      <c r="P1213" s="72"/>
      <c r="Q1213" s="72"/>
      <c r="R1213" s="72"/>
      <c r="S1213" s="72"/>
      <c r="T1213" s="72"/>
      <c r="U1213" s="72"/>
      <c r="V1213" s="72"/>
      <c r="W1213" s="72"/>
      <c r="X1213" s="78"/>
      <c r="Y1213" s="78"/>
      <c r="Z1213" s="78"/>
      <c r="AA1213" s="72"/>
      <c r="AB1213" s="72"/>
      <c r="AC1213" s="72"/>
      <c r="AD1213" s="72"/>
      <c r="AE1213" s="72"/>
      <c r="AF1213" s="72"/>
      <c r="AG1213" s="72"/>
      <c r="AH1213" s="72"/>
      <c r="AI1213" s="72"/>
      <c r="AJ1213" s="72"/>
      <c r="AK1213" s="72"/>
      <c r="AL1213" s="72"/>
      <c r="AM1213" s="72"/>
      <c r="AN1213" s="72"/>
    </row>
    <row r="1214" spans="1:40" x14ac:dyDescent="0.15">
      <c r="A1214" s="79"/>
      <c r="B1214" s="72"/>
      <c r="C1214" s="72"/>
      <c r="D1214" s="72"/>
      <c r="E1214" s="72"/>
      <c r="F1214" s="72"/>
      <c r="G1214" s="72"/>
      <c r="H1214" s="72"/>
      <c r="I1214" s="79"/>
      <c r="J1214" s="79"/>
      <c r="K1214" s="79"/>
      <c r="L1214" s="79"/>
      <c r="M1214" s="72"/>
      <c r="N1214" s="79"/>
      <c r="O1214" s="72"/>
      <c r="P1214" s="72"/>
      <c r="Q1214" s="72"/>
      <c r="R1214" s="72"/>
      <c r="S1214" s="72"/>
      <c r="T1214" s="72"/>
      <c r="U1214" s="72"/>
      <c r="V1214" s="72"/>
      <c r="W1214" s="72"/>
      <c r="X1214" s="78"/>
      <c r="Y1214" s="78"/>
      <c r="Z1214" s="78"/>
      <c r="AA1214" s="72"/>
      <c r="AB1214" s="72"/>
      <c r="AC1214" s="72"/>
      <c r="AD1214" s="72"/>
      <c r="AE1214" s="72"/>
      <c r="AF1214" s="72"/>
      <c r="AG1214" s="72"/>
      <c r="AH1214" s="72"/>
      <c r="AI1214" s="72"/>
      <c r="AJ1214" s="72"/>
      <c r="AK1214" s="72"/>
      <c r="AL1214" s="72"/>
      <c r="AM1214" s="72"/>
      <c r="AN1214" s="72"/>
    </row>
    <row r="1215" spans="1:40" x14ac:dyDescent="0.15">
      <c r="A1215" s="79"/>
      <c r="B1215" s="72"/>
      <c r="C1215" s="72"/>
      <c r="D1215" s="72"/>
      <c r="E1215" s="72"/>
      <c r="F1215" s="72"/>
      <c r="G1215" s="72"/>
      <c r="H1215" s="72"/>
      <c r="I1215" s="79"/>
      <c r="J1215" s="79"/>
      <c r="K1215" s="79"/>
      <c r="L1215" s="79"/>
      <c r="M1215" s="72"/>
      <c r="N1215" s="79"/>
      <c r="O1215" s="72"/>
      <c r="P1215" s="72"/>
      <c r="Q1215" s="72"/>
      <c r="R1215" s="72"/>
      <c r="S1215" s="72"/>
      <c r="T1215" s="72"/>
      <c r="U1215" s="72"/>
      <c r="V1215" s="72"/>
      <c r="W1215" s="72"/>
      <c r="X1215" s="78"/>
      <c r="Y1215" s="78"/>
      <c r="Z1215" s="78"/>
      <c r="AA1215" s="72"/>
      <c r="AB1215" s="72"/>
      <c r="AC1215" s="72"/>
      <c r="AD1215" s="72"/>
      <c r="AE1215" s="72"/>
      <c r="AF1215" s="72"/>
      <c r="AG1215" s="72"/>
      <c r="AH1215" s="72"/>
      <c r="AI1215" s="72"/>
      <c r="AJ1215" s="72"/>
      <c r="AK1215" s="72"/>
      <c r="AL1215" s="72"/>
      <c r="AM1215" s="72"/>
      <c r="AN1215" s="72"/>
    </row>
    <row r="1216" spans="1:40" x14ac:dyDescent="0.15">
      <c r="A1216" s="79"/>
      <c r="B1216" s="72"/>
      <c r="C1216" s="72"/>
      <c r="D1216" s="72"/>
      <c r="E1216" s="72"/>
      <c r="F1216" s="72"/>
      <c r="G1216" s="72"/>
      <c r="H1216" s="72"/>
      <c r="I1216" s="79"/>
      <c r="J1216" s="79"/>
      <c r="K1216" s="79"/>
      <c r="L1216" s="79"/>
      <c r="M1216" s="72"/>
      <c r="N1216" s="79"/>
      <c r="O1216" s="72"/>
      <c r="P1216" s="72"/>
      <c r="Q1216" s="72"/>
      <c r="R1216" s="72"/>
      <c r="S1216" s="72"/>
      <c r="T1216" s="72"/>
      <c r="U1216" s="72"/>
      <c r="V1216" s="72"/>
      <c r="W1216" s="72"/>
      <c r="X1216" s="78"/>
      <c r="Y1216" s="78"/>
      <c r="Z1216" s="78"/>
      <c r="AA1216" s="72"/>
      <c r="AB1216" s="72"/>
      <c r="AC1216" s="72"/>
      <c r="AD1216" s="72"/>
      <c r="AE1216" s="72"/>
      <c r="AF1216" s="72"/>
      <c r="AG1216" s="72"/>
      <c r="AH1216" s="72"/>
      <c r="AI1216" s="72"/>
      <c r="AJ1216" s="72"/>
      <c r="AK1216" s="72"/>
      <c r="AL1216" s="72"/>
      <c r="AM1216" s="72"/>
      <c r="AN1216" s="72"/>
    </row>
    <row r="1217" spans="1:40" x14ac:dyDescent="0.15">
      <c r="A1217" s="79"/>
      <c r="B1217" s="72"/>
      <c r="C1217" s="72"/>
      <c r="D1217" s="72"/>
      <c r="E1217" s="72"/>
      <c r="F1217" s="72"/>
      <c r="G1217" s="72"/>
      <c r="H1217" s="72"/>
      <c r="I1217" s="79"/>
      <c r="J1217" s="79"/>
      <c r="K1217" s="79"/>
      <c r="L1217" s="79"/>
      <c r="M1217" s="72"/>
      <c r="N1217" s="79"/>
      <c r="O1217" s="72"/>
      <c r="P1217" s="72"/>
      <c r="Q1217" s="72"/>
      <c r="R1217" s="72"/>
      <c r="S1217" s="72"/>
      <c r="T1217" s="72"/>
      <c r="U1217" s="72"/>
      <c r="V1217" s="72"/>
      <c r="W1217" s="72"/>
      <c r="X1217" s="78"/>
      <c r="Y1217" s="78"/>
      <c r="Z1217" s="78"/>
      <c r="AA1217" s="72"/>
      <c r="AB1217" s="72"/>
      <c r="AC1217" s="72"/>
      <c r="AD1217" s="72"/>
      <c r="AE1217" s="72"/>
      <c r="AF1217" s="72"/>
      <c r="AG1217" s="72"/>
      <c r="AH1217" s="72"/>
      <c r="AI1217" s="72"/>
      <c r="AJ1217" s="72"/>
      <c r="AK1217" s="72"/>
      <c r="AL1217" s="72"/>
      <c r="AM1217" s="72"/>
      <c r="AN1217" s="72"/>
    </row>
    <row r="1218" spans="1:40" x14ac:dyDescent="0.15">
      <c r="A1218" s="79"/>
      <c r="B1218" s="72"/>
      <c r="C1218" s="72"/>
      <c r="D1218" s="72"/>
      <c r="E1218" s="72"/>
      <c r="F1218" s="72"/>
      <c r="G1218" s="72"/>
      <c r="H1218" s="72"/>
      <c r="I1218" s="79"/>
      <c r="J1218" s="79"/>
      <c r="K1218" s="79"/>
      <c r="L1218" s="79"/>
      <c r="M1218" s="72"/>
      <c r="N1218" s="79"/>
      <c r="O1218" s="72"/>
      <c r="P1218" s="72"/>
      <c r="Q1218" s="72"/>
      <c r="R1218" s="72"/>
      <c r="S1218" s="72"/>
      <c r="T1218" s="72"/>
      <c r="U1218" s="72"/>
      <c r="V1218" s="72"/>
      <c r="W1218" s="72"/>
      <c r="X1218" s="78"/>
      <c r="Y1218" s="78"/>
      <c r="Z1218" s="78"/>
      <c r="AA1218" s="72"/>
      <c r="AB1218" s="72"/>
      <c r="AC1218" s="72"/>
      <c r="AD1218" s="72"/>
      <c r="AE1218" s="72"/>
      <c r="AF1218" s="72"/>
      <c r="AG1218" s="72"/>
      <c r="AH1218" s="72"/>
      <c r="AI1218" s="72"/>
      <c r="AJ1218" s="72"/>
      <c r="AK1218" s="72"/>
      <c r="AL1218" s="72"/>
      <c r="AM1218" s="72"/>
      <c r="AN1218" s="72"/>
    </row>
    <row r="1219" spans="1:40" x14ac:dyDescent="0.15">
      <c r="A1219" s="79"/>
      <c r="B1219" s="72"/>
      <c r="C1219" s="72"/>
      <c r="D1219" s="72"/>
      <c r="E1219" s="72"/>
      <c r="F1219" s="72"/>
      <c r="G1219" s="72"/>
      <c r="H1219" s="72"/>
      <c r="I1219" s="79"/>
      <c r="J1219" s="79"/>
      <c r="K1219" s="79"/>
      <c r="L1219" s="79"/>
      <c r="M1219" s="72"/>
      <c r="N1219" s="79"/>
      <c r="O1219" s="72"/>
      <c r="P1219" s="72"/>
      <c r="Q1219" s="72"/>
      <c r="R1219" s="72"/>
      <c r="S1219" s="72"/>
      <c r="T1219" s="72"/>
      <c r="U1219" s="72"/>
      <c r="V1219" s="72"/>
      <c r="W1219" s="72"/>
      <c r="X1219" s="78"/>
      <c r="Y1219" s="78"/>
      <c r="Z1219" s="78"/>
      <c r="AA1219" s="72"/>
      <c r="AB1219" s="72"/>
      <c r="AC1219" s="72"/>
      <c r="AD1219" s="72"/>
      <c r="AE1219" s="72"/>
      <c r="AF1219" s="72"/>
      <c r="AG1219" s="72"/>
      <c r="AH1219" s="72"/>
      <c r="AI1219" s="72"/>
      <c r="AJ1219" s="72"/>
      <c r="AK1219" s="72"/>
      <c r="AL1219" s="72"/>
      <c r="AM1219" s="72"/>
      <c r="AN1219" s="72"/>
    </row>
    <row r="1220" spans="1:40" x14ac:dyDescent="0.15">
      <c r="A1220" s="79"/>
      <c r="B1220" s="72"/>
      <c r="C1220" s="72"/>
      <c r="D1220" s="72"/>
      <c r="E1220" s="72"/>
      <c r="F1220" s="72"/>
      <c r="G1220" s="72"/>
      <c r="H1220" s="72"/>
      <c r="I1220" s="79"/>
      <c r="J1220" s="79"/>
      <c r="K1220" s="79"/>
      <c r="L1220" s="79"/>
      <c r="M1220" s="72"/>
      <c r="N1220" s="79"/>
      <c r="O1220" s="72"/>
      <c r="P1220" s="72"/>
      <c r="Q1220" s="72"/>
      <c r="R1220" s="72"/>
      <c r="S1220" s="72"/>
      <c r="T1220" s="72"/>
      <c r="U1220" s="72"/>
      <c r="V1220" s="72"/>
      <c r="W1220" s="72"/>
      <c r="X1220" s="78"/>
      <c r="Y1220" s="78"/>
      <c r="Z1220" s="78"/>
      <c r="AA1220" s="72"/>
      <c r="AB1220" s="72"/>
      <c r="AC1220" s="72"/>
      <c r="AD1220" s="72"/>
      <c r="AE1220" s="72"/>
      <c r="AF1220" s="72"/>
      <c r="AG1220" s="72"/>
      <c r="AH1220" s="72"/>
      <c r="AI1220" s="72"/>
      <c r="AJ1220" s="72"/>
      <c r="AK1220" s="72"/>
      <c r="AL1220" s="72"/>
      <c r="AM1220" s="72"/>
      <c r="AN1220" s="72"/>
    </row>
    <row r="1221" spans="1:40" x14ac:dyDescent="0.15">
      <c r="A1221" s="79"/>
      <c r="B1221" s="72"/>
      <c r="C1221" s="72"/>
      <c r="D1221" s="72"/>
      <c r="E1221" s="72"/>
      <c r="F1221" s="72"/>
      <c r="G1221" s="72"/>
      <c r="H1221" s="72"/>
      <c r="I1221" s="79"/>
      <c r="J1221" s="79"/>
      <c r="K1221" s="79"/>
      <c r="L1221" s="79"/>
      <c r="M1221" s="72"/>
      <c r="N1221" s="79"/>
      <c r="O1221" s="72"/>
      <c r="P1221" s="72"/>
      <c r="Q1221" s="72"/>
      <c r="R1221" s="72"/>
      <c r="S1221" s="72"/>
      <c r="T1221" s="72"/>
      <c r="U1221" s="72"/>
      <c r="V1221" s="72"/>
      <c r="W1221" s="72"/>
      <c r="X1221" s="78"/>
      <c r="Y1221" s="78"/>
      <c r="Z1221" s="78"/>
      <c r="AA1221" s="72"/>
      <c r="AB1221" s="72"/>
      <c r="AC1221" s="72"/>
      <c r="AD1221" s="72"/>
      <c r="AE1221" s="72"/>
      <c r="AF1221" s="72"/>
      <c r="AG1221" s="72"/>
      <c r="AH1221" s="72"/>
      <c r="AI1221" s="72"/>
      <c r="AJ1221" s="72"/>
      <c r="AK1221" s="72"/>
      <c r="AL1221" s="72"/>
      <c r="AM1221" s="72"/>
      <c r="AN1221" s="72"/>
    </row>
    <row r="1222" spans="1:40" x14ac:dyDescent="0.15">
      <c r="A1222" s="79"/>
      <c r="B1222" s="72"/>
      <c r="C1222" s="72"/>
      <c r="D1222" s="72"/>
      <c r="E1222" s="72"/>
      <c r="F1222" s="72"/>
      <c r="G1222" s="72"/>
      <c r="H1222" s="72"/>
      <c r="I1222" s="79"/>
      <c r="J1222" s="79"/>
      <c r="K1222" s="79"/>
      <c r="L1222" s="79"/>
      <c r="M1222" s="72"/>
      <c r="N1222" s="79"/>
      <c r="O1222" s="72"/>
      <c r="P1222" s="72"/>
      <c r="Q1222" s="72"/>
      <c r="R1222" s="72"/>
      <c r="S1222" s="72"/>
      <c r="T1222" s="72"/>
      <c r="U1222" s="72"/>
      <c r="V1222" s="72"/>
      <c r="W1222" s="72"/>
      <c r="X1222" s="78"/>
      <c r="Y1222" s="78"/>
      <c r="Z1222" s="78"/>
      <c r="AA1222" s="72"/>
      <c r="AB1222" s="72"/>
      <c r="AC1222" s="72"/>
      <c r="AD1222" s="72"/>
      <c r="AE1222" s="72"/>
      <c r="AF1222" s="72"/>
      <c r="AG1222" s="72"/>
      <c r="AH1222" s="72"/>
      <c r="AI1222" s="72"/>
      <c r="AJ1222" s="72"/>
      <c r="AK1222" s="72"/>
      <c r="AL1222" s="72"/>
      <c r="AM1222" s="72"/>
      <c r="AN1222" s="72"/>
    </row>
    <row r="1223" spans="1:40" x14ac:dyDescent="0.15">
      <c r="A1223" s="79"/>
      <c r="B1223" s="72"/>
      <c r="C1223" s="72"/>
      <c r="D1223" s="72"/>
      <c r="E1223" s="72"/>
      <c r="F1223" s="72"/>
      <c r="G1223" s="72"/>
      <c r="H1223" s="72"/>
      <c r="I1223" s="79"/>
      <c r="J1223" s="79"/>
      <c r="K1223" s="79"/>
      <c r="L1223" s="79"/>
      <c r="M1223" s="72"/>
      <c r="N1223" s="79"/>
      <c r="O1223" s="72"/>
      <c r="P1223" s="72"/>
      <c r="Q1223" s="72"/>
      <c r="R1223" s="72"/>
      <c r="S1223" s="72"/>
      <c r="T1223" s="72"/>
      <c r="U1223" s="72"/>
      <c r="V1223" s="72"/>
      <c r="W1223" s="72"/>
      <c r="X1223" s="78"/>
      <c r="Y1223" s="78"/>
      <c r="Z1223" s="78"/>
      <c r="AA1223" s="72"/>
      <c r="AB1223" s="72"/>
      <c r="AC1223" s="72"/>
      <c r="AD1223" s="72"/>
      <c r="AE1223" s="72"/>
      <c r="AF1223" s="72"/>
      <c r="AG1223" s="72"/>
      <c r="AH1223" s="72"/>
      <c r="AI1223" s="72"/>
      <c r="AJ1223" s="72"/>
      <c r="AK1223" s="72"/>
      <c r="AL1223" s="72"/>
      <c r="AM1223" s="72"/>
      <c r="AN1223" s="72"/>
    </row>
    <row r="1224" spans="1:40" x14ac:dyDescent="0.15">
      <c r="A1224" s="79"/>
      <c r="B1224" s="72"/>
      <c r="C1224" s="72"/>
      <c r="D1224" s="72"/>
      <c r="E1224" s="72"/>
      <c r="F1224" s="72"/>
      <c r="G1224" s="72"/>
      <c r="H1224" s="72"/>
      <c r="I1224" s="79"/>
      <c r="J1224" s="79"/>
      <c r="K1224" s="79"/>
      <c r="L1224" s="79"/>
      <c r="M1224" s="72"/>
      <c r="N1224" s="79"/>
      <c r="O1224" s="72"/>
      <c r="P1224" s="72"/>
      <c r="Q1224" s="72"/>
      <c r="R1224" s="72"/>
      <c r="S1224" s="72"/>
      <c r="T1224" s="72"/>
      <c r="U1224" s="72"/>
      <c r="V1224" s="72"/>
      <c r="W1224" s="72"/>
      <c r="X1224" s="78"/>
      <c r="Y1224" s="78"/>
      <c r="Z1224" s="78"/>
      <c r="AA1224" s="72"/>
      <c r="AB1224" s="72"/>
      <c r="AC1224" s="72"/>
      <c r="AD1224" s="72"/>
      <c r="AE1224" s="72"/>
      <c r="AF1224" s="72"/>
      <c r="AG1224" s="72"/>
      <c r="AH1224" s="72"/>
      <c r="AI1224" s="72"/>
      <c r="AJ1224" s="72"/>
      <c r="AK1224" s="72"/>
      <c r="AL1224" s="72"/>
      <c r="AM1224" s="72"/>
      <c r="AN1224" s="72"/>
    </row>
    <row r="1225" spans="1:40" x14ac:dyDescent="0.15">
      <c r="A1225" s="79"/>
      <c r="B1225" s="72"/>
      <c r="C1225" s="72"/>
      <c r="D1225" s="72"/>
      <c r="E1225" s="72"/>
      <c r="F1225" s="72"/>
      <c r="G1225" s="72"/>
      <c r="H1225" s="72"/>
      <c r="I1225" s="79"/>
      <c r="J1225" s="79"/>
      <c r="K1225" s="79"/>
      <c r="L1225" s="79"/>
      <c r="M1225" s="72"/>
      <c r="N1225" s="79"/>
      <c r="O1225" s="72"/>
      <c r="P1225" s="72"/>
      <c r="Q1225" s="72"/>
      <c r="R1225" s="72"/>
      <c r="S1225" s="72"/>
      <c r="T1225" s="72"/>
      <c r="U1225" s="72"/>
      <c r="V1225" s="72"/>
      <c r="W1225" s="72"/>
      <c r="X1225" s="78"/>
      <c r="Y1225" s="78"/>
      <c r="Z1225" s="78"/>
      <c r="AA1225" s="72"/>
      <c r="AB1225" s="72"/>
      <c r="AC1225" s="72"/>
      <c r="AD1225" s="72"/>
      <c r="AE1225" s="72"/>
      <c r="AF1225" s="72"/>
      <c r="AG1225" s="72"/>
      <c r="AH1225" s="72"/>
      <c r="AI1225" s="72"/>
      <c r="AJ1225" s="72"/>
      <c r="AK1225" s="72"/>
      <c r="AL1225" s="72"/>
      <c r="AM1225" s="72"/>
      <c r="AN1225" s="72"/>
    </row>
    <row r="1226" spans="1:40" x14ac:dyDescent="0.15">
      <c r="A1226" s="79"/>
      <c r="B1226" s="72"/>
      <c r="C1226" s="72"/>
      <c r="D1226" s="72"/>
      <c r="E1226" s="72"/>
      <c r="F1226" s="72"/>
      <c r="G1226" s="72"/>
      <c r="H1226" s="72"/>
      <c r="I1226" s="79"/>
      <c r="J1226" s="79"/>
      <c r="K1226" s="79"/>
      <c r="L1226" s="79"/>
      <c r="M1226" s="72"/>
      <c r="N1226" s="79"/>
      <c r="O1226" s="72"/>
      <c r="P1226" s="72"/>
      <c r="Q1226" s="72"/>
      <c r="R1226" s="72"/>
      <c r="S1226" s="72"/>
      <c r="T1226" s="72"/>
      <c r="U1226" s="72"/>
      <c r="V1226" s="72"/>
      <c r="W1226" s="72"/>
      <c r="X1226" s="78"/>
      <c r="Y1226" s="78"/>
      <c r="Z1226" s="78"/>
      <c r="AA1226" s="72"/>
      <c r="AB1226" s="72"/>
      <c r="AC1226" s="72"/>
      <c r="AD1226" s="72"/>
      <c r="AE1226" s="72"/>
      <c r="AF1226" s="72"/>
      <c r="AG1226" s="72"/>
      <c r="AH1226" s="72"/>
      <c r="AI1226" s="72"/>
      <c r="AJ1226" s="72"/>
      <c r="AK1226" s="72"/>
      <c r="AL1226" s="72"/>
      <c r="AM1226" s="72"/>
      <c r="AN1226" s="72"/>
    </row>
    <row r="1227" spans="1:40" x14ac:dyDescent="0.15">
      <c r="A1227" s="79"/>
      <c r="B1227" s="72"/>
      <c r="C1227" s="72"/>
      <c r="D1227" s="72"/>
      <c r="E1227" s="72"/>
      <c r="F1227" s="72"/>
      <c r="G1227" s="72"/>
      <c r="H1227" s="72"/>
      <c r="I1227" s="79"/>
      <c r="J1227" s="79"/>
      <c r="K1227" s="79"/>
      <c r="L1227" s="79"/>
      <c r="M1227" s="72"/>
      <c r="N1227" s="79"/>
      <c r="O1227" s="72"/>
      <c r="P1227" s="72"/>
      <c r="Q1227" s="72"/>
      <c r="R1227" s="72"/>
      <c r="S1227" s="72"/>
      <c r="T1227" s="72"/>
      <c r="U1227" s="72"/>
      <c r="V1227" s="72"/>
      <c r="W1227" s="72"/>
      <c r="X1227" s="78"/>
      <c r="Y1227" s="78"/>
      <c r="Z1227" s="78"/>
      <c r="AA1227" s="72"/>
      <c r="AB1227" s="72"/>
      <c r="AC1227" s="72"/>
      <c r="AD1227" s="72"/>
      <c r="AE1227" s="72"/>
      <c r="AF1227" s="72"/>
      <c r="AG1227" s="72"/>
      <c r="AH1227" s="72"/>
      <c r="AI1227" s="72"/>
      <c r="AJ1227" s="72"/>
      <c r="AK1227" s="72"/>
      <c r="AL1227" s="72"/>
      <c r="AM1227" s="72"/>
      <c r="AN1227" s="72"/>
    </row>
    <row r="1228" spans="1:40" x14ac:dyDescent="0.15">
      <c r="A1228" s="79"/>
      <c r="B1228" s="72"/>
      <c r="C1228" s="72"/>
      <c r="D1228" s="72"/>
      <c r="E1228" s="72"/>
      <c r="F1228" s="72"/>
      <c r="G1228" s="72"/>
      <c r="H1228" s="72"/>
      <c r="I1228" s="79"/>
      <c r="J1228" s="79"/>
      <c r="K1228" s="79"/>
      <c r="L1228" s="79"/>
      <c r="M1228" s="72"/>
      <c r="N1228" s="79"/>
      <c r="O1228" s="72"/>
      <c r="P1228" s="72"/>
      <c r="Q1228" s="72"/>
      <c r="R1228" s="72"/>
      <c r="S1228" s="72"/>
      <c r="T1228" s="72"/>
      <c r="U1228" s="72"/>
      <c r="V1228" s="72"/>
      <c r="W1228" s="72"/>
      <c r="X1228" s="78"/>
      <c r="Y1228" s="78"/>
      <c r="Z1228" s="78"/>
      <c r="AA1228" s="72"/>
      <c r="AB1228" s="72"/>
      <c r="AC1228" s="72"/>
      <c r="AD1228" s="72"/>
      <c r="AE1228" s="72"/>
      <c r="AF1228" s="72"/>
      <c r="AG1228" s="72"/>
      <c r="AH1228" s="72"/>
      <c r="AI1228" s="72"/>
      <c r="AJ1228" s="72"/>
      <c r="AK1228" s="72"/>
      <c r="AL1228" s="72"/>
      <c r="AM1228" s="72"/>
      <c r="AN1228" s="72"/>
    </row>
    <row r="1229" spans="1:40" x14ac:dyDescent="0.15">
      <c r="A1229" s="79"/>
      <c r="B1229" s="72"/>
      <c r="C1229" s="72"/>
      <c r="D1229" s="72"/>
      <c r="E1229" s="72"/>
      <c r="F1229" s="72"/>
      <c r="G1229" s="72"/>
      <c r="H1229" s="72"/>
      <c r="I1229" s="79"/>
      <c r="J1229" s="79"/>
      <c r="K1229" s="79"/>
      <c r="L1229" s="79"/>
      <c r="M1229" s="72"/>
      <c r="N1229" s="79"/>
      <c r="O1229" s="72"/>
      <c r="P1229" s="72"/>
      <c r="Q1229" s="72"/>
      <c r="R1229" s="72"/>
      <c r="S1229" s="72"/>
      <c r="T1229" s="72"/>
      <c r="U1229" s="72"/>
      <c r="V1229" s="72"/>
      <c r="W1229" s="72"/>
      <c r="X1229" s="78"/>
      <c r="Y1229" s="78"/>
      <c r="Z1229" s="78"/>
      <c r="AA1229" s="72"/>
      <c r="AB1229" s="72"/>
      <c r="AC1229" s="72"/>
      <c r="AD1229" s="72"/>
      <c r="AE1229" s="72"/>
      <c r="AF1229" s="72"/>
      <c r="AG1229" s="72"/>
      <c r="AH1229" s="72"/>
      <c r="AI1229" s="72"/>
      <c r="AJ1229" s="72"/>
      <c r="AK1229" s="72"/>
      <c r="AL1229" s="72"/>
      <c r="AM1229" s="72"/>
      <c r="AN1229" s="72"/>
    </row>
    <row r="1230" spans="1:40" x14ac:dyDescent="0.15">
      <c r="A1230" s="79"/>
      <c r="B1230" s="72"/>
      <c r="C1230" s="72"/>
      <c r="D1230" s="72"/>
      <c r="E1230" s="72"/>
      <c r="F1230" s="72"/>
      <c r="G1230" s="72"/>
      <c r="H1230" s="72"/>
      <c r="I1230" s="79"/>
      <c r="J1230" s="79"/>
      <c r="K1230" s="79"/>
      <c r="L1230" s="79"/>
      <c r="M1230" s="72"/>
      <c r="N1230" s="79"/>
      <c r="O1230" s="72"/>
      <c r="P1230" s="72"/>
      <c r="Q1230" s="72"/>
      <c r="R1230" s="72"/>
      <c r="S1230" s="72"/>
      <c r="T1230" s="72"/>
      <c r="U1230" s="72"/>
      <c r="V1230" s="72"/>
      <c r="W1230" s="72"/>
      <c r="X1230" s="78"/>
      <c r="Y1230" s="78"/>
      <c r="Z1230" s="78"/>
      <c r="AA1230" s="72"/>
      <c r="AB1230" s="72"/>
      <c r="AC1230" s="72"/>
      <c r="AD1230" s="72"/>
      <c r="AE1230" s="72"/>
      <c r="AF1230" s="72"/>
      <c r="AG1230" s="72"/>
      <c r="AH1230" s="72"/>
      <c r="AI1230" s="72"/>
      <c r="AJ1230" s="72"/>
      <c r="AK1230" s="72"/>
      <c r="AL1230" s="72"/>
      <c r="AM1230" s="72"/>
      <c r="AN1230" s="72"/>
    </row>
    <row r="1231" spans="1:40" x14ac:dyDescent="0.15">
      <c r="A1231" s="79"/>
      <c r="B1231" s="72"/>
      <c r="C1231" s="72"/>
      <c r="D1231" s="72"/>
      <c r="E1231" s="72"/>
      <c r="F1231" s="72"/>
      <c r="G1231" s="72"/>
      <c r="H1231" s="72"/>
      <c r="I1231" s="79"/>
      <c r="J1231" s="79"/>
      <c r="K1231" s="79"/>
      <c r="L1231" s="79"/>
      <c r="M1231" s="72"/>
      <c r="N1231" s="79"/>
      <c r="O1231" s="72"/>
      <c r="P1231" s="72"/>
      <c r="Q1231" s="72"/>
      <c r="R1231" s="72"/>
      <c r="S1231" s="72"/>
      <c r="T1231" s="72"/>
      <c r="U1231" s="72"/>
      <c r="V1231" s="72"/>
      <c r="W1231" s="72"/>
      <c r="X1231" s="78"/>
      <c r="Y1231" s="78"/>
      <c r="Z1231" s="78"/>
      <c r="AA1231" s="72"/>
      <c r="AB1231" s="72"/>
      <c r="AC1231" s="72"/>
      <c r="AD1231" s="72"/>
      <c r="AE1231" s="72"/>
      <c r="AF1231" s="72"/>
      <c r="AG1231" s="72"/>
      <c r="AH1231" s="72"/>
      <c r="AI1231" s="72"/>
      <c r="AJ1231" s="72"/>
      <c r="AK1231" s="72"/>
      <c r="AL1231" s="72"/>
      <c r="AM1231" s="72"/>
      <c r="AN1231" s="72"/>
    </row>
    <row r="1232" spans="1:40" x14ac:dyDescent="0.15">
      <c r="A1232" s="79"/>
      <c r="B1232" s="72"/>
      <c r="C1232" s="72"/>
      <c r="D1232" s="72"/>
      <c r="E1232" s="72"/>
      <c r="F1232" s="72"/>
      <c r="G1232" s="72"/>
      <c r="H1232" s="72"/>
      <c r="I1232" s="79"/>
      <c r="J1232" s="79"/>
      <c r="K1232" s="79"/>
      <c r="L1232" s="79"/>
      <c r="M1232" s="72"/>
      <c r="N1232" s="79"/>
      <c r="O1232" s="72"/>
      <c r="P1232" s="72"/>
      <c r="Q1232" s="72"/>
      <c r="R1232" s="72"/>
      <c r="S1232" s="72"/>
      <c r="T1232" s="72"/>
      <c r="U1232" s="72"/>
      <c r="V1232" s="72"/>
      <c r="W1232" s="72"/>
      <c r="X1232" s="78"/>
      <c r="Y1232" s="78"/>
      <c r="Z1232" s="78"/>
      <c r="AA1232" s="72"/>
      <c r="AB1232" s="72"/>
      <c r="AC1232" s="72"/>
      <c r="AD1232" s="72"/>
      <c r="AE1232" s="72"/>
      <c r="AF1232" s="72"/>
      <c r="AG1232" s="72"/>
      <c r="AH1232" s="72"/>
      <c r="AI1232" s="72"/>
      <c r="AJ1232" s="72"/>
      <c r="AK1232" s="72"/>
      <c r="AL1232" s="72"/>
      <c r="AM1232" s="72"/>
      <c r="AN1232" s="72"/>
    </row>
    <row r="1233" spans="1:40" x14ac:dyDescent="0.15">
      <c r="A1233" s="79"/>
      <c r="B1233" s="72"/>
      <c r="C1233" s="72"/>
      <c r="D1233" s="72"/>
      <c r="E1233" s="72"/>
      <c r="F1233" s="72"/>
      <c r="G1233" s="72"/>
      <c r="H1233" s="72"/>
      <c r="I1233" s="79"/>
      <c r="J1233" s="79"/>
      <c r="K1233" s="79"/>
      <c r="L1233" s="79"/>
      <c r="M1233" s="72"/>
      <c r="N1233" s="79"/>
      <c r="O1233" s="72"/>
      <c r="P1233" s="72"/>
      <c r="Q1233" s="72"/>
      <c r="R1233" s="72"/>
      <c r="S1233" s="72"/>
      <c r="T1233" s="72"/>
      <c r="U1233" s="72"/>
      <c r="V1233" s="72"/>
      <c r="W1233" s="72"/>
      <c r="X1233" s="78"/>
      <c r="Y1233" s="78"/>
      <c r="Z1233" s="78"/>
      <c r="AA1233" s="72"/>
      <c r="AB1233" s="72"/>
      <c r="AC1233" s="72"/>
      <c r="AD1233" s="72"/>
      <c r="AE1233" s="72"/>
      <c r="AF1233" s="72"/>
      <c r="AG1233" s="72"/>
      <c r="AH1233" s="72"/>
      <c r="AI1233" s="72"/>
      <c r="AJ1233" s="72"/>
      <c r="AK1233" s="72"/>
      <c r="AL1233" s="72"/>
      <c r="AM1233" s="72"/>
      <c r="AN1233" s="72"/>
    </row>
    <row r="1234" spans="1:40" x14ac:dyDescent="0.15">
      <c r="A1234" s="79"/>
      <c r="B1234" s="72"/>
      <c r="C1234" s="72"/>
      <c r="D1234" s="72"/>
      <c r="E1234" s="72"/>
      <c r="F1234" s="72"/>
      <c r="G1234" s="72"/>
      <c r="H1234" s="72"/>
      <c r="I1234" s="79"/>
      <c r="J1234" s="79"/>
      <c r="K1234" s="79"/>
      <c r="L1234" s="79"/>
      <c r="M1234" s="72"/>
      <c r="N1234" s="79"/>
      <c r="O1234" s="72"/>
      <c r="P1234" s="72"/>
      <c r="Q1234" s="72"/>
      <c r="R1234" s="72"/>
      <c r="S1234" s="72"/>
      <c r="T1234" s="72"/>
      <c r="U1234" s="72"/>
      <c r="V1234" s="72"/>
      <c r="W1234" s="72"/>
      <c r="X1234" s="78"/>
      <c r="Y1234" s="78"/>
      <c r="Z1234" s="78"/>
      <c r="AA1234" s="72"/>
      <c r="AB1234" s="72"/>
      <c r="AC1234" s="72"/>
      <c r="AD1234" s="72"/>
      <c r="AE1234" s="72"/>
      <c r="AF1234" s="72"/>
      <c r="AG1234" s="72"/>
      <c r="AH1234" s="72"/>
      <c r="AI1234" s="72"/>
      <c r="AJ1234" s="72"/>
      <c r="AK1234" s="72"/>
      <c r="AL1234" s="72"/>
      <c r="AM1234" s="72"/>
      <c r="AN1234" s="72"/>
    </row>
    <row r="1235" spans="1:40" x14ac:dyDescent="0.15">
      <c r="A1235" s="79"/>
      <c r="B1235" s="72"/>
      <c r="C1235" s="72"/>
      <c r="D1235" s="72"/>
      <c r="E1235" s="72"/>
      <c r="F1235" s="72"/>
      <c r="G1235" s="72"/>
      <c r="H1235" s="72"/>
      <c r="I1235" s="79"/>
      <c r="J1235" s="79"/>
      <c r="K1235" s="79"/>
      <c r="L1235" s="79"/>
      <c r="M1235" s="72"/>
      <c r="N1235" s="79"/>
      <c r="O1235" s="72"/>
      <c r="P1235" s="72"/>
      <c r="Q1235" s="72"/>
      <c r="R1235" s="72"/>
      <c r="S1235" s="72"/>
      <c r="T1235" s="72"/>
      <c r="U1235" s="72"/>
      <c r="V1235" s="72"/>
      <c r="W1235" s="72"/>
      <c r="X1235" s="78"/>
      <c r="Y1235" s="78"/>
      <c r="Z1235" s="78"/>
      <c r="AA1235" s="72"/>
      <c r="AB1235" s="72"/>
      <c r="AC1235" s="72"/>
      <c r="AD1235" s="72"/>
      <c r="AE1235" s="72"/>
      <c r="AF1235" s="72"/>
      <c r="AG1235" s="72"/>
      <c r="AH1235" s="72"/>
      <c r="AI1235" s="72"/>
      <c r="AJ1235" s="72"/>
      <c r="AK1235" s="72"/>
      <c r="AL1235" s="72"/>
      <c r="AM1235" s="72"/>
      <c r="AN1235" s="72"/>
    </row>
    <row r="1236" spans="1:40" x14ac:dyDescent="0.15">
      <c r="A1236" s="79"/>
      <c r="B1236" s="72"/>
      <c r="C1236" s="72"/>
      <c r="D1236" s="72"/>
      <c r="E1236" s="72"/>
      <c r="F1236" s="72"/>
      <c r="G1236" s="72"/>
      <c r="H1236" s="72"/>
      <c r="I1236" s="79"/>
      <c r="J1236" s="79"/>
      <c r="K1236" s="79"/>
      <c r="L1236" s="79"/>
      <c r="M1236" s="72"/>
      <c r="N1236" s="79"/>
      <c r="O1236" s="72"/>
      <c r="P1236" s="72"/>
      <c r="Q1236" s="72"/>
      <c r="R1236" s="72"/>
      <c r="S1236" s="72"/>
      <c r="T1236" s="72"/>
      <c r="U1236" s="72"/>
      <c r="V1236" s="72"/>
      <c r="W1236" s="72"/>
      <c r="X1236" s="78"/>
      <c r="Y1236" s="78"/>
      <c r="Z1236" s="78"/>
      <c r="AA1236" s="72"/>
      <c r="AB1236" s="72"/>
      <c r="AC1236" s="72"/>
      <c r="AD1236" s="72"/>
      <c r="AE1236" s="72"/>
      <c r="AF1236" s="72"/>
      <c r="AG1236" s="72"/>
      <c r="AH1236" s="72"/>
      <c r="AI1236" s="72"/>
      <c r="AJ1236" s="72"/>
      <c r="AK1236" s="72"/>
      <c r="AL1236" s="72"/>
      <c r="AM1236" s="72"/>
      <c r="AN1236" s="72"/>
    </row>
    <row r="1237" spans="1:40" x14ac:dyDescent="0.15">
      <c r="A1237" s="79"/>
      <c r="B1237" s="72"/>
      <c r="C1237" s="72"/>
      <c r="D1237" s="72"/>
      <c r="E1237" s="72"/>
      <c r="F1237" s="72"/>
      <c r="G1237" s="72"/>
      <c r="H1237" s="72"/>
      <c r="I1237" s="79"/>
      <c r="J1237" s="79"/>
      <c r="K1237" s="79"/>
      <c r="L1237" s="79"/>
      <c r="M1237" s="72"/>
      <c r="N1237" s="79"/>
      <c r="O1237" s="72"/>
      <c r="P1237" s="72"/>
      <c r="Q1237" s="72"/>
      <c r="R1237" s="72"/>
      <c r="S1237" s="72"/>
      <c r="T1237" s="72"/>
      <c r="U1237" s="72"/>
      <c r="V1237" s="72"/>
      <c r="W1237" s="72"/>
      <c r="X1237" s="78"/>
      <c r="Y1237" s="78"/>
      <c r="Z1237" s="78"/>
      <c r="AA1237" s="72"/>
      <c r="AB1237" s="72"/>
      <c r="AC1237" s="72"/>
      <c r="AD1237" s="72"/>
      <c r="AE1237" s="72"/>
      <c r="AF1237" s="72"/>
      <c r="AG1237" s="72"/>
      <c r="AH1237" s="72"/>
      <c r="AI1237" s="72"/>
      <c r="AJ1237" s="72"/>
      <c r="AK1237" s="72"/>
      <c r="AL1237" s="72"/>
      <c r="AM1237" s="72"/>
      <c r="AN1237" s="72"/>
    </row>
    <row r="1238" spans="1:40" x14ac:dyDescent="0.15">
      <c r="A1238" s="79"/>
      <c r="B1238" s="72"/>
      <c r="C1238" s="72"/>
      <c r="D1238" s="72"/>
      <c r="E1238" s="72"/>
      <c r="F1238" s="72"/>
      <c r="G1238" s="72"/>
      <c r="H1238" s="72"/>
      <c r="I1238" s="79"/>
      <c r="J1238" s="79"/>
      <c r="K1238" s="79"/>
      <c r="L1238" s="79"/>
      <c r="M1238" s="72"/>
      <c r="N1238" s="79"/>
      <c r="O1238" s="72"/>
      <c r="P1238" s="72"/>
      <c r="Q1238" s="72"/>
      <c r="R1238" s="72"/>
      <c r="S1238" s="72"/>
      <c r="T1238" s="72"/>
      <c r="U1238" s="72"/>
      <c r="V1238" s="72"/>
      <c r="W1238" s="72"/>
      <c r="X1238" s="78"/>
      <c r="Y1238" s="78"/>
      <c r="Z1238" s="78"/>
      <c r="AA1238" s="72"/>
      <c r="AB1238" s="72"/>
      <c r="AC1238" s="72"/>
      <c r="AD1238" s="72"/>
      <c r="AE1238" s="72"/>
      <c r="AF1238" s="72"/>
      <c r="AG1238" s="72"/>
      <c r="AH1238" s="72"/>
      <c r="AI1238" s="72"/>
      <c r="AJ1238" s="72"/>
      <c r="AK1238" s="72"/>
      <c r="AL1238" s="72"/>
      <c r="AM1238" s="72"/>
      <c r="AN1238" s="72"/>
    </row>
    <row r="1239" spans="1:40" x14ac:dyDescent="0.15">
      <c r="A1239" s="79"/>
      <c r="B1239" s="72"/>
      <c r="C1239" s="72"/>
      <c r="D1239" s="72"/>
      <c r="E1239" s="72"/>
      <c r="F1239" s="72"/>
      <c r="G1239" s="72"/>
      <c r="H1239" s="72"/>
      <c r="I1239" s="79"/>
      <c r="J1239" s="79"/>
      <c r="K1239" s="79"/>
      <c r="L1239" s="79"/>
      <c r="M1239" s="72"/>
      <c r="N1239" s="79"/>
      <c r="O1239" s="72"/>
      <c r="P1239" s="72"/>
      <c r="Q1239" s="72"/>
      <c r="R1239" s="72"/>
      <c r="S1239" s="72"/>
      <c r="T1239" s="72"/>
      <c r="U1239" s="72"/>
      <c r="V1239" s="72"/>
      <c r="W1239" s="72"/>
      <c r="X1239" s="78"/>
      <c r="Y1239" s="78"/>
      <c r="Z1239" s="78"/>
      <c r="AA1239" s="72"/>
      <c r="AB1239" s="72"/>
      <c r="AC1239" s="72"/>
      <c r="AD1239" s="72"/>
      <c r="AE1239" s="72"/>
      <c r="AF1239" s="72"/>
      <c r="AG1239" s="72"/>
      <c r="AH1239" s="72"/>
      <c r="AI1239" s="72"/>
      <c r="AJ1239" s="72"/>
      <c r="AK1239" s="72"/>
      <c r="AL1239" s="72"/>
      <c r="AM1239" s="72"/>
      <c r="AN1239" s="72"/>
    </row>
    <row r="1240" spans="1:40" x14ac:dyDescent="0.15">
      <c r="A1240" s="79"/>
      <c r="B1240" s="72"/>
      <c r="C1240" s="72"/>
      <c r="D1240" s="72"/>
      <c r="E1240" s="72"/>
      <c r="F1240" s="72"/>
      <c r="G1240" s="72"/>
      <c r="H1240" s="72"/>
      <c r="I1240" s="79"/>
      <c r="J1240" s="79"/>
      <c r="K1240" s="79"/>
      <c r="L1240" s="79"/>
      <c r="M1240" s="72"/>
      <c r="N1240" s="79"/>
      <c r="O1240" s="72"/>
      <c r="P1240" s="72"/>
      <c r="Q1240" s="72"/>
      <c r="R1240" s="72"/>
      <c r="S1240" s="72"/>
      <c r="T1240" s="72"/>
      <c r="U1240" s="72"/>
      <c r="V1240" s="72"/>
      <c r="W1240" s="72"/>
      <c r="X1240" s="78"/>
      <c r="Y1240" s="78"/>
      <c r="Z1240" s="78"/>
      <c r="AA1240" s="72"/>
      <c r="AB1240" s="72"/>
      <c r="AC1240" s="72"/>
      <c r="AD1240" s="72"/>
      <c r="AE1240" s="72"/>
      <c r="AF1240" s="72"/>
      <c r="AG1240" s="72"/>
      <c r="AH1240" s="72"/>
      <c r="AI1240" s="72"/>
      <c r="AJ1240" s="72"/>
      <c r="AK1240" s="72"/>
      <c r="AL1240" s="72"/>
      <c r="AM1240" s="72"/>
      <c r="AN1240" s="72"/>
    </row>
    <row r="1241" spans="1:40" x14ac:dyDescent="0.15">
      <c r="A1241" s="79"/>
      <c r="B1241" s="72"/>
      <c r="C1241" s="72"/>
      <c r="D1241" s="72"/>
      <c r="E1241" s="72"/>
      <c r="F1241" s="72"/>
      <c r="G1241" s="72"/>
      <c r="H1241" s="72"/>
      <c r="I1241" s="79"/>
      <c r="J1241" s="79"/>
      <c r="K1241" s="79"/>
      <c r="L1241" s="79"/>
      <c r="M1241" s="72"/>
      <c r="N1241" s="79"/>
      <c r="O1241" s="72"/>
      <c r="P1241" s="72"/>
      <c r="Q1241" s="72"/>
      <c r="R1241" s="72"/>
      <c r="S1241" s="72"/>
      <c r="T1241" s="72"/>
      <c r="U1241" s="72"/>
      <c r="V1241" s="72"/>
      <c r="W1241" s="72"/>
      <c r="X1241" s="78"/>
      <c r="Y1241" s="78"/>
      <c r="Z1241" s="78"/>
      <c r="AA1241" s="72"/>
      <c r="AB1241" s="72"/>
      <c r="AC1241" s="72"/>
      <c r="AD1241" s="72"/>
      <c r="AE1241" s="72"/>
      <c r="AF1241" s="72"/>
      <c r="AG1241" s="72"/>
      <c r="AH1241" s="72"/>
      <c r="AI1241" s="72"/>
      <c r="AJ1241" s="72"/>
      <c r="AK1241" s="72"/>
      <c r="AL1241" s="72"/>
      <c r="AM1241" s="72"/>
      <c r="AN1241" s="72"/>
    </row>
    <row r="1242" spans="1:40" x14ac:dyDescent="0.15">
      <c r="A1242" s="79"/>
      <c r="B1242" s="72"/>
      <c r="C1242" s="72"/>
      <c r="D1242" s="72"/>
      <c r="E1242" s="72"/>
      <c r="F1242" s="72"/>
      <c r="G1242" s="72"/>
      <c r="H1242" s="72"/>
      <c r="I1242" s="79"/>
      <c r="J1242" s="79"/>
      <c r="K1242" s="79"/>
      <c r="L1242" s="79"/>
      <c r="M1242" s="72"/>
      <c r="N1242" s="79"/>
      <c r="O1242" s="72"/>
      <c r="P1242" s="72"/>
      <c r="Q1242" s="72"/>
      <c r="R1242" s="72"/>
      <c r="S1242" s="72"/>
      <c r="T1242" s="72"/>
      <c r="U1242" s="72"/>
      <c r="V1242" s="72"/>
      <c r="W1242" s="72"/>
      <c r="X1242" s="78"/>
      <c r="Y1242" s="78"/>
      <c r="Z1242" s="78"/>
      <c r="AA1242" s="72"/>
      <c r="AB1242" s="72"/>
      <c r="AC1242" s="72"/>
      <c r="AD1242" s="72"/>
      <c r="AE1242" s="72"/>
      <c r="AF1242" s="72"/>
      <c r="AG1242" s="72"/>
      <c r="AH1242" s="72"/>
      <c r="AI1242" s="72"/>
      <c r="AJ1242" s="72"/>
      <c r="AK1242" s="72"/>
      <c r="AL1242" s="72"/>
      <c r="AM1242" s="72"/>
      <c r="AN1242" s="72"/>
    </row>
    <row r="1243" spans="1:40" x14ac:dyDescent="0.15">
      <c r="A1243" s="79"/>
      <c r="B1243" s="72"/>
      <c r="C1243" s="72"/>
      <c r="D1243" s="72"/>
      <c r="E1243" s="72"/>
      <c r="F1243" s="72"/>
      <c r="G1243" s="72"/>
      <c r="H1243" s="72"/>
      <c r="I1243" s="79"/>
      <c r="J1243" s="79"/>
      <c r="K1243" s="79"/>
      <c r="L1243" s="79"/>
      <c r="M1243" s="72"/>
      <c r="N1243" s="79"/>
      <c r="O1243" s="72"/>
      <c r="P1243" s="72"/>
      <c r="Q1243" s="72"/>
      <c r="R1243" s="72"/>
      <c r="S1243" s="72"/>
      <c r="T1243" s="72"/>
      <c r="U1243" s="72"/>
      <c r="V1243" s="72"/>
      <c r="W1243" s="72"/>
      <c r="X1243" s="78"/>
      <c r="Y1243" s="78"/>
      <c r="Z1243" s="78"/>
      <c r="AA1243" s="72"/>
      <c r="AB1243" s="72"/>
      <c r="AC1243" s="72"/>
      <c r="AD1243" s="72"/>
      <c r="AE1243" s="72"/>
      <c r="AF1243" s="72"/>
      <c r="AG1243" s="72"/>
      <c r="AH1243" s="72"/>
      <c r="AI1243" s="72"/>
      <c r="AJ1243" s="72"/>
      <c r="AK1243" s="72"/>
      <c r="AL1243" s="72"/>
      <c r="AM1243" s="72"/>
      <c r="AN1243" s="72"/>
    </row>
    <row r="1244" spans="1:40" x14ac:dyDescent="0.15">
      <c r="A1244" s="79"/>
      <c r="B1244" s="72"/>
      <c r="C1244" s="72"/>
      <c r="D1244" s="72"/>
      <c r="E1244" s="72"/>
      <c r="F1244" s="72"/>
      <c r="G1244" s="72"/>
      <c r="H1244" s="72"/>
      <c r="I1244" s="79"/>
      <c r="J1244" s="79"/>
      <c r="K1244" s="79"/>
      <c r="L1244" s="79"/>
      <c r="M1244" s="72"/>
      <c r="N1244" s="79"/>
      <c r="O1244" s="72"/>
      <c r="P1244" s="72"/>
      <c r="Q1244" s="72"/>
      <c r="R1244" s="72"/>
      <c r="S1244" s="72"/>
      <c r="T1244" s="72"/>
      <c r="U1244" s="72"/>
      <c r="V1244" s="72"/>
      <c r="W1244" s="72"/>
      <c r="X1244" s="78"/>
      <c r="Y1244" s="78"/>
      <c r="Z1244" s="78"/>
      <c r="AA1244" s="72"/>
      <c r="AB1244" s="72"/>
      <c r="AC1244" s="72"/>
      <c r="AD1244" s="72"/>
      <c r="AE1244" s="72"/>
      <c r="AF1244" s="72"/>
      <c r="AG1244" s="72"/>
      <c r="AH1244" s="72"/>
      <c r="AI1244" s="72"/>
      <c r="AJ1244" s="72"/>
      <c r="AK1244" s="72"/>
      <c r="AL1244" s="72"/>
      <c r="AM1244" s="72"/>
      <c r="AN1244" s="72"/>
    </row>
    <row r="1245" spans="1:40" x14ac:dyDescent="0.15">
      <c r="A1245" s="79"/>
      <c r="B1245" s="72"/>
      <c r="C1245" s="72"/>
      <c r="D1245" s="72"/>
      <c r="E1245" s="72"/>
      <c r="F1245" s="72"/>
      <c r="G1245" s="72"/>
      <c r="H1245" s="72"/>
      <c r="I1245" s="79"/>
      <c r="J1245" s="79"/>
      <c r="K1245" s="79"/>
      <c r="L1245" s="79"/>
      <c r="M1245" s="72"/>
      <c r="N1245" s="79"/>
      <c r="O1245" s="72"/>
      <c r="P1245" s="72"/>
      <c r="Q1245" s="72"/>
      <c r="R1245" s="72"/>
      <c r="S1245" s="72"/>
      <c r="T1245" s="72"/>
      <c r="U1245" s="72"/>
      <c r="V1245" s="72"/>
      <c r="W1245" s="72"/>
      <c r="X1245" s="78"/>
      <c r="Y1245" s="78"/>
      <c r="Z1245" s="78"/>
      <c r="AA1245" s="72"/>
      <c r="AB1245" s="72"/>
      <c r="AC1245" s="72"/>
      <c r="AD1245" s="72"/>
      <c r="AE1245" s="72"/>
      <c r="AF1245" s="72"/>
      <c r="AG1245" s="72"/>
      <c r="AH1245" s="72"/>
      <c r="AI1245" s="72"/>
      <c r="AJ1245" s="72"/>
      <c r="AK1245" s="72"/>
      <c r="AL1245" s="72"/>
      <c r="AM1245" s="72"/>
      <c r="AN1245" s="72"/>
    </row>
    <row r="1246" spans="1:40" x14ac:dyDescent="0.15">
      <c r="A1246" s="79"/>
      <c r="B1246" s="72"/>
      <c r="C1246" s="72"/>
      <c r="D1246" s="72"/>
      <c r="E1246" s="72"/>
      <c r="F1246" s="72"/>
      <c r="G1246" s="72"/>
      <c r="H1246" s="72"/>
      <c r="I1246" s="79"/>
      <c r="J1246" s="79"/>
      <c r="K1246" s="79"/>
      <c r="L1246" s="79"/>
      <c r="M1246" s="72"/>
      <c r="N1246" s="79"/>
      <c r="O1246" s="72"/>
      <c r="P1246" s="72"/>
      <c r="Q1246" s="72"/>
      <c r="R1246" s="72"/>
      <c r="S1246" s="72"/>
      <c r="T1246" s="72"/>
      <c r="U1246" s="72"/>
      <c r="V1246" s="72"/>
      <c r="W1246" s="72"/>
      <c r="X1246" s="78"/>
      <c r="Y1246" s="78"/>
      <c r="Z1246" s="78"/>
      <c r="AA1246" s="72"/>
      <c r="AB1246" s="72"/>
      <c r="AC1246" s="72"/>
      <c r="AD1246" s="72"/>
      <c r="AE1246" s="72"/>
      <c r="AF1246" s="72"/>
      <c r="AG1246" s="72"/>
      <c r="AH1246" s="72"/>
      <c r="AI1246" s="72"/>
      <c r="AJ1246" s="72"/>
      <c r="AK1246" s="72"/>
      <c r="AL1246" s="72"/>
      <c r="AM1246" s="72"/>
      <c r="AN1246" s="72"/>
    </row>
    <row r="1247" spans="1:40" x14ac:dyDescent="0.15">
      <c r="A1247" s="79"/>
      <c r="B1247" s="72"/>
      <c r="C1247" s="72"/>
      <c r="D1247" s="72"/>
      <c r="E1247" s="72"/>
      <c r="F1247" s="72"/>
      <c r="G1247" s="72"/>
      <c r="H1247" s="72"/>
      <c r="I1247" s="79"/>
      <c r="J1247" s="79"/>
      <c r="K1247" s="79"/>
      <c r="L1247" s="79"/>
      <c r="M1247" s="72"/>
      <c r="N1247" s="79"/>
      <c r="O1247" s="72"/>
      <c r="P1247" s="72"/>
      <c r="Q1247" s="72"/>
      <c r="R1247" s="72"/>
      <c r="S1247" s="72"/>
      <c r="T1247" s="72"/>
      <c r="U1247" s="72"/>
      <c r="V1247" s="72"/>
      <c r="W1247" s="72"/>
      <c r="X1247" s="78"/>
      <c r="Y1247" s="78"/>
      <c r="Z1247" s="78"/>
      <c r="AA1247" s="72"/>
      <c r="AB1247" s="72"/>
      <c r="AC1247" s="72"/>
      <c r="AD1247" s="72"/>
      <c r="AE1247" s="72"/>
      <c r="AF1247" s="72"/>
      <c r="AG1247" s="72"/>
      <c r="AH1247" s="72"/>
      <c r="AI1247" s="72"/>
      <c r="AJ1247" s="72"/>
      <c r="AK1247" s="72"/>
      <c r="AL1247" s="72"/>
      <c r="AM1247" s="72"/>
      <c r="AN1247" s="72"/>
    </row>
    <row r="1248" spans="1:40" x14ac:dyDescent="0.15">
      <c r="A1248" s="79"/>
      <c r="B1248" s="72"/>
      <c r="C1248" s="72"/>
      <c r="D1248" s="72"/>
      <c r="E1248" s="72"/>
      <c r="F1248" s="72"/>
      <c r="G1248" s="72"/>
      <c r="H1248" s="72"/>
      <c r="I1248" s="79"/>
      <c r="J1248" s="79"/>
      <c r="K1248" s="79"/>
      <c r="L1248" s="79"/>
      <c r="M1248" s="72"/>
      <c r="N1248" s="79"/>
      <c r="O1248" s="72"/>
      <c r="P1248" s="72"/>
      <c r="Q1248" s="72"/>
      <c r="R1248" s="72"/>
      <c r="S1248" s="72"/>
      <c r="T1248" s="72"/>
      <c r="U1248" s="72"/>
      <c r="V1248" s="72"/>
      <c r="W1248" s="72"/>
      <c r="X1248" s="78"/>
      <c r="Y1248" s="78"/>
      <c r="Z1248" s="78"/>
      <c r="AA1248" s="72"/>
      <c r="AB1248" s="72"/>
      <c r="AC1248" s="72"/>
      <c r="AD1248" s="72"/>
      <c r="AE1248" s="72"/>
      <c r="AF1248" s="72"/>
      <c r="AG1248" s="72"/>
      <c r="AH1248" s="72"/>
      <c r="AI1248" s="72"/>
      <c r="AJ1248" s="72"/>
      <c r="AK1248" s="72"/>
      <c r="AL1248" s="72"/>
      <c r="AM1248" s="72"/>
      <c r="AN1248" s="72"/>
    </row>
    <row r="1249" spans="1:40" x14ac:dyDescent="0.15">
      <c r="A1249" s="79"/>
      <c r="B1249" s="72"/>
      <c r="C1249" s="72"/>
      <c r="D1249" s="72"/>
      <c r="E1249" s="72"/>
      <c r="F1249" s="72"/>
      <c r="G1249" s="72"/>
      <c r="H1249" s="72"/>
      <c r="I1249" s="79"/>
      <c r="J1249" s="79"/>
      <c r="K1249" s="79"/>
      <c r="L1249" s="79"/>
      <c r="M1249" s="72"/>
      <c r="N1249" s="79"/>
      <c r="O1249" s="72"/>
      <c r="P1249" s="72"/>
      <c r="Q1249" s="72"/>
      <c r="R1249" s="72"/>
      <c r="S1249" s="72"/>
      <c r="T1249" s="72"/>
      <c r="U1249" s="72"/>
      <c r="V1249" s="72"/>
      <c r="W1249" s="72"/>
      <c r="X1249" s="78"/>
      <c r="Y1249" s="78"/>
      <c r="Z1249" s="78"/>
      <c r="AA1249" s="72"/>
      <c r="AB1249" s="72"/>
      <c r="AC1249" s="72"/>
      <c r="AD1249" s="72"/>
      <c r="AE1249" s="72"/>
      <c r="AF1249" s="72"/>
      <c r="AG1249" s="72"/>
      <c r="AH1249" s="72"/>
      <c r="AI1249" s="72"/>
      <c r="AJ1249" s="72"/>
      <c r="AK1249" s="72"/>
      <c r="AL1249" s="72"/>
      <c r="AM1249" s="72"/>
      <c r="AN1249" s="72"/>
    </row>
    <row r="1250" spans="1:40" x14ac:dyDescent="0.15">
      <c r="A1250" s="79"/>
      <c r="B1250" s="72"/>
      <c r="C1250" s="72"/>
      <c r="D1250" s="72"/>
      <c r="E1250" s="72"/>
      <c r="F1250" s="72"/>
      <c r="G1250" s="72"/>
      <c r="H1250" s="72"/>
      <c r="I1250" s="79"/>
      <c r="J1250" s="79"/>
      <c r="K1250" s="79"/>
      <c r="L1250" s="79"/>
      <c r="M1250" s="72"/>
      <c r="N1250" s="79"/>
      <c r="O1250" s="72"/>
      <c r="P1250" s="72"/>
      <c r="Q1250" s="72"/>
      <c r="R1250" s="72"/>
      <c r="S1250" s="72"/>
      <c r="T1250" s="72"/>
      <c r="U1250" s="72"/>
      <c r="V1250" s="72"/>
      <c r="W1250" s="72"/>
      <c r="X1250" s="78"/>
      <c r="Y1250" s="78"/>
      <c r="Z1250" s="78"/>
      <c r="AA1250" s="72"/>
      <c r="AB1250" s="72"/>
      <c r="AC1250" s="72"/>
      <c r="AD1250" s="72"/>
      <c r="AE1250" s="72"/>
      <c r="AF1250" s="72"/>
      <c r="AG1250" s="72"/>
      <c r="AH1250" s="72"/>
      <c r="AI1250" s="72"/>
      <c r="AJ1250" s="72"/>
      <c r="AK1250" s="72"/>
      <c r="AL1250" s="72"/>
      <c r="AM1250" s="72"/>
      <c r="AN1250" s="72"/>
    </row>
    <row r="1251" spans="1:40" x14ac:dyDescent="0.15">
      <c r="A1251" s="79"/>
      <c r="B1251" s="72"/>
      <c r="C1251" s="72"/>
      <c r="D1251" s="72"/>
      <c r="E1251" s="72"/>
      <c r="F1251" s="72"/>
      <c r="G1251" s="72"/>
      <c r="H1251" s="72"/>
      <c r="I1251" s="79"/>
      <c r="J1251" s="79"/>
      <c r="K1251" s="79"/>
      <c r="L1251" s="79"/>
      <c r="M1251" s="72"/>
      <c r="N1251" s="79"/>
      <c r="O1251" s="72"/>
      <c r="P1251" s="72"/>
      <c r="Q1251" s="72"/>
      <c r="R1251" s="72"/>
      <c r="S1251" s="72"/>
      <c r="T1251" s="72"/>
      <c r="U1251" s="72"/>
      <c r="V1251" s="72"/>
      <c r="W1251" s="72"/>
      <c r="X1251" s="78"/>
      <c r="Y1251" s="78"/>
      <c r="Z1251" s="78"/>
      <c r="AA1251" s="72"/>
      <c r="AB1251" s="72"/>
      <c r="AC1251" s="72"/>
      <c r="AD1251" s="72"/>
      <c r="AE1251" s="72"/>
      <c r="AF1251" s="72"/>
      <c r="AG1251" s="72"/>
      <c r="AH1251" s="72"/>
      <c r="AI1251" s="72"/>
      <c r="AJ1251" s="72"/>
      <c r="AK1251" s="72"/>
      <c r="AL1251" s="72"/>
      <c r="AM1251" s="72"/>
      <c r="AN1251" s="72"/>
    </row>
    <row r="1252" spans="1:40" x14ac:dyDescent="0.15">
      <c r="A1252" s="79"/>
      <c r="B1252" s="72"/>
      <c r="C1252" s="72"/>
      <c r="D1252" s="72"/>
      <c r="E1252" s="72"/>
      <c r="F1252" s="72"/>
      <c r="G1252" s="72"/>
      <c r="H1252" s="72"/>
      <c r="I1252" s="79"/>
      <c r="J1252" s="79"/>
      <c r="K1252" s="79"/>
      <c r="L1252" s="79"/>
      <c r="M1252" s="72"/>
      <c r="N1252" s="79"/>
      <c r="O1252" s="72"/>
      <c r="P1252" s="72"/>
      <c r="Q1252" s="72"/>
      <c r="R1252" s="72"/>
      <c r="S1252" s="72"/>
      <c r="T1252" s="72"/>
      <c r="U1252" s="72"/>
      <c r="V1252" s="72"/>
      <c r="W1252" s="72"/>
      <c r="X1252" s="78"/>
      <c r="Y1252" s="78"/>
      <c r="Z1252" s="78"/>
      <c r="AA1252" s="72"/>
      <c r="AB1252" s="72"/>
      <c r="AC1252" s="72"/>
      <c r="AD1252" s="72"/>
      <c r="AE1252" s="72"/>
      <c r="AF1252" s="72"/>
      <c r="AG1252" s="72"/>
      <c r="AH1252" s="72"/>
      <c r="AI1252" s="72"/>
      <c r="AJ1252" s="72"/>
      <c r="AK1252" s="72"/>
      <c r="AL1252" s="72"/>
      <c r="AM1252" s="72"/>
      <c r="AN1252" s="72"/>
    </row>
    <row r="1253" spans="1:40" x14ac:dyDescent="0.15">
      <c r="A1253" s="79"/>
      <c r="B1253" s="72"/>
      <c r="C1253" s="72"/>
      <c r="D1253" s="72"/>
      <c r="E1253" s="72"/>
      <c r="F1253" s="72"/>
      <c r="G1253" s="72"/>
      <c r="H1253" s="72"/>
      <c r="I1253" s="79"/>
      <c r="J1253" s="79"/>
      <c r="K1253" s="79"/>
      <c r="L1253" s="79"/>
      <c r="M1253" s="72"/>
      <c r="N1253" s="79"/>
      <c r="O1253" s="72"/>
      <c r="P1253" s="72"/>
      <c r="Q1253" s="72"/>
      <c r="R1253" s="72"/>
      <c r="S1253" s="72"/>
      <c r="T1253" s="72"/>
      <c r="U1253" s="72"/>
      <c r="V1253" s="72"/>
      <c r="W1253" s="72"/>
      <c r="X1253" s="78"/>
      <c r="Y1253" s="78"/>
      <c r="Z1253" s="78"/>
      <c r="AA1253" s="72"/>
      <c r="AB1253" s="72"/>
      <c r="AC1253" s="72"/>
      <c r="AD1253" s="72"/>
      <c r="AE1253" s="72"/>
      <c r="AF1253" s="72"/>
      <c r="AG1253" s="72"/>
      <c r="AH1253" s="72"/>
      <c r="AI1253" s="72"/>
      <c r="AJ1253" s="72"/>
      <c r="AK1253" s="72"/>
      <c r="AL1253" s="72"/>
      <c r="AM1253" s="72"/>
      <c r="AN1253" s="72"/>
    </row>
    <row r="1254" spans="1:40" x14ac:dyDescent="0.15">
      <c r="A1254" s="79"/>
      <c r="B1254" s="72"/>
      <c r="C1254" s="72"/>
      <c r="D1254" s="72"/>
      <c r="E1254" s="72"/>
      <c r="F1254" s="72"/>
      <c r="G1254" s="72"/>
      <c r="H1254" s="72"/>
      <c r="I1254" s="79"/>
      <c r="J1254" s="79"/>
      <c r="K1254" s="79"/>
      <c r="L1254" s="79"/>
      <c r="M1254" s="72"/>
      <c r="N1254" s="79"/>
      <c r="O1254" s="72"/>
      <c r="P1254" s="72"/>
      <c r="Q1254" s="72"/>
      <c r="R1254" s="72"/>
      <c r="S1254" s="72"/>
      <c r="T1254" s="72"/>
      <c r="U1254" s="72"/>
      <c r="V1254" s="72"/>
      <c r="W1254" s="72"/>
      <c r="X1254" s="78"/>
      <c r="Y1254" s="78"/>
      <c r="Z1254" s="78"/>
      <c r="AA1254" s="72"/>
      <c r="AB1254" s="72"/>
      <c r="AC1254" s="72"/>
      <c r="AD1254" s="72"/>
      <c r="AE1254" s="72"/>
      <c r="AF1254" s="72"/>
      <c r="AG1254" s="72"/>
      <c r="AH1254" s="72"/>
      <c r="AI1254" s="72"/>
      <c r="AJ1254" s="72"/>
      <c r="AK1254" s="72"/>
      <c r="AL1254" s="72"/>
      <c r="AM1254" s="72"/>
      <c r="AN1254" s="72"/>
    </row>
    <row r="1255" spans="1:40" x14ac:dyDescent="0.15">
      <c r="A1255" s="79"/>
      <c r="B1255" s="72"/>
      <c r="C1255" s="72"/>
      <c r="D1255" s="72"/>
      <c r="E1255" s="72"/>
      <c r="F1255" s="72"/>
      <c r="G1255" s="72"/>
      <c r="H1255" s="72"/>
      <c r="I1255" s="79"/>
      <c r="J1255" s="79"/>
      <c r="K1255" s="79"/>
      <c r="L1255" s="79"/>
      <c r="M1255" s="72"/>
      <c r="N1255" s="79"/>
      <c r="O1255" s="72"/>
      <c r="P1255" s="72"/>
      <c r="Q1255" s="72"/>
      <c r="R1255" s="72"/>
      <c r="S1255" s="72"/>
      <c r="T1255" s="72"/>
      <c r="U1255" s="72"/>
      <c r="V1255" s="72"/>
      <c r="W1255" s="72"/>
      <c r="X1255" s="78"/>
      <c r="Y1255" s="78"/>
      <c r="Z1255" s="78"/>
      <c r="AA1255" s="72"/>
      <c r="AB1255" s="72"/>
      <c r="AC1255" s="72"/>
      <c r="AD1255" s="72"/>
      <c r="AE1255" s="72"/>
      <c r="AF1255" s="72"/>
      <c r="AG1255" s="72"/>
      <c r="AH1255" s="72"/>
      <c r="AI1255" s="72"/>
      <c r="AJ1255" s="72"/>
      <c r="AK1255" s="72"/>
      <c r="AL1255" s="72"/>
      <c r="AM1255" s="72"/>
      <c r="AN1255" s="72"/>
    </row>
    <row r="1256" spans="1:40" x14ac:dyDescent="0.15">
      <c r="A1256" s="79"/>
      <c r="B1256" s="72"/>
      <c r="C1256" s="72"/>
      <c r="D1256" s="72"/>
      <c r="E1256" s="72"/>
      <c r="F1256" s="72"/>
      <c r="G1256" s="72"/>
      <c r="H1256" s="72"/>
      <c r="I1256" s="79"/>
      <c r="J1256" s="79"/>
      <c r="K1256" s="79"/>
      <c r="L1256" s="79"/>
      <c r="M1256" s="72"/>
      <c r="N1256" s="79"/>
      <c r="O1256" s="72"/>
      <c r="P1256" s="72"/>
      <c r="Q1256" s="72"/>
      <c r="R1256" s="72"/>
      <c r="S1256" s="72"/>
      <c r="T1256" s="72"/>
      <c r="U1256" s="72"/>
      <c r="V1256" s="72"/>
      <c r="W1256" s="72"/>
      <c r="X1256" s="78"/>
      <c r="Y1256" s="78"/>
      <c r="Z1256" s="78"/>
      <c r="AA1256" s="72"/>
      <c r="AB1256" s="72"/>
      <c r="AC1256" s="72"/>
      <c r="AD1256" s="72"/>
      <c r="AE1256" s="72"/>
      <c r="AF1256" s="72"/>
      <c r="AG1256" s="72"/>
      <c r="AH1256" s="72"/>
      <c r="AI1256" s="72"/>
      <c r="AJ1256" s="72"/>
      <c r="AK1256" s="72"/>
      <c r="AL1256" s="72"/>
      <c r="AM1256" s="72"/>
      <c r="AN1256" s="72"/>
    </row>
    <row r="1257" spans="1:40" x14ac:dyDescent="0.15">
      <c r="A1257" s="79"/>
      <c r="B1257" s="72"/>
      <c r="C1257" s="72"/>
      <c r="D1257" s="72"/>
      <c r="E1257" s="72"/>
      <c r="F1257" s="72"/>
      <c r="G1257" s="72"/>
      <c r="H1257" s="72"/>
      <c r="I1257" s="79"/>
      <c r="J1257" s="79"/>
      <c r="K1257" s="79"/>
      <c r="L1257" s="79"/>
      <c r="M1257" s="72"/>
      <c r="N1257" s="79"/>
      <c r="O1257" s="72"/>
      <c r="P1257" s="72"/>
      <c r="Q1257" s="72"/>
      <c r="R1257" s="72"/>
      <c r="S1257" s="72"/>
      <c r="T1257" s="72"/>
      <c r="U1257" s="72"/>
      <c r="V1257" s="72"/>
      <c r="W1257" s="72"/>
      <c r="X1257" s="78"/>
      <c r="Y1257" s="78"/>
      <c r="Z1257" s="78"/>
      <c r="AA1257" s="72"/>
      <c r="AB1257" s="72"/>
      <c r="AC1257" s="72"/>
      <c r="AD1257" s="72"/>
      <c r="AE1257" s="72"/>
      <c r="AF1257" s="72"/>
      <c r="AG1257" s="72"/>
      <c r="AH1257" s="72"/>
      <c r="AI1257" s="72"/>
      <c r="AJ1257" s="72"/>
      <c r="AK1257" s="72"/>
      <c r="AL1257" s="72"/>
      <c r="AM1257" s="72"/>
      <c r="AN1257" s="72"/>
    </row>
    <row r="1258" spans="1:40" x14ac:dyDescent="0.15">
      <c r="A1258" s="79"/>
      <c r="B1258" s="72"/>
      <c r="C1258" s="72"/>
      <c r="D1258" s="72"/>
      <c r="E1258" s="72"/>
      <c r="F1258" s="72"/>
      <c r="G1258" s="72"/>
      <c r="H1258" s="72"/>
      <c r="I1258" s="79"/>
      <c r="J1258" s="79"/>
      <c r="K1258" s="79"/>
      <c r="L1258" s="79"/>
      <c r="M1258" s="72"/>
      <c r="N1258" s="79"/>
      <c r="O1258" s="72"/>
      <c r="P1258" s="72"/>
      <c r="Q1258" s="72"/>
      <c r="R1258" s="72"/>
      <c r="S1258" s="72"/>
      <c r="T1258" s="72"/>
      <c r="U1258" s="72"/>
      <c r="V1258" s="72"/>
      <c r="W1258" s="72"/>
      <c r="X1258" s="78"/>
      <c r="Y1258" s="78"/>
      <c r="Z1258" s="78"/>
      <c r="AA1258" s="72"/>
      <c r="AB1258" s="72"/>
      <c r="AC1258" s="72"/>
      <c r="AD1258" s="72"/>
      <c r="AE1258" s="72"/>
      <c r="AF1258" s="72"/>
      <c r="AG1258" s="72"/>
      <c r="AH1258" s="72"/>
      <c r="AI1258" s="72"/>
      <c r="AJ1258" s="72"/>
      <c r="AK1258" s="72"/>
      <c r="AL1258" s="72"/>
      <c r="AM1258" s="72"/>
      <c r="AN1258" s="72"/>
    </row>
    <row r="1259" spans="1:40" x14ac:dyDescent="0.15">
      <c r="A1259" s="79"/>
      <c r="B1259" s="72"/>
      <c r="C1259" s="72"/>
      <c r="D1259" s="72"/>
      <c r="E1259" s="72"/>
      <c r="F1259" s="72"/>
      <c r="G1259" s="72"/>
      <c r="H1259" s="72"/>
      <c r="I1259" s="79"/>
      <c r="J1259" s="79"/>
      <c r="K1259" s="79"/>
      <c r="L1259" s="79"/>
      <c r="M1259" s="72"/>
      <c r="N1259" s="79"/>
      <c r="O1259" s="72"/>
      <c r="P1259" s="72"/>
      <c r="Q1259" s="72"/>
      <c r="R1259" s="72"/>
      <c r="S1259" s="72"/>
      <c r="T1259" s="72"/>
      <c r="U1259" s="72"/>
      <c r="V1259" s="72"/>
      <c r="W1259" s="72"/>
      <c r="X1259" s="78"/>
      <c r="Y1259" s="78"/>
      <c r="Z1259" s="78"/>
      <c r="AA1259" s="72"/>
      <c r="AB1259" s="72"/>
      <c r="AC1259" s="72"/>
      <c r="AD1259" s="72"/>
      <c r="AE1259" s="72"/>
      <c r="AF1259" s="72"/>
      <c r="AG1259" s="72"/>
      <c r="AH1259" s="72"/>
      <c r="AI1259" s="72"/>
      <c r="AJ1259" s="72"/>
      <c r="AK1259" s="72"/>
      <c r="AL1259" s="72"/>
      <c r="AM1259" s="72"/>
      <c r="AN1259" s="72"/>
    </row>
    <row r="1260" spans="1:40" x14ac:dyDescent="0.15">
      <c r="A1260" s="79"/>
      <c r="B1260" s="72"/>
      <c r="C1260" s="72"/>
      <c r="D1260" s="72"/>
      <c r="E1260" s="72"/>
      <c r="F1260" s="72"/>
      <c r="G1260" s="72"/>
      <c r="H1260" s="72"/>
      <c r="I1260" s="79"/>
      <c r="J1260" s="79"/>
      <c r="K1260" s="79"/>
      <c r="L1260" s="79"/>
      <c r="M1260" s="72"/>
      <c r="N1260" s="79"/>
      <c r="O1260" s="72"/>
      <c r="P1260" s="72"/>
      <c r="Q1260" s="72"/>
      <c r="R1260" s="72"/>
      <c r="S1260" s="72"/>
      <c r="T1260" s="72"/>
      <c r="U1260" s="72"/>
      <c r="V1260" s="72"/>
      <c r="W1260" s="72"/>
      <c r="X1260" s="78"/>
      <c r="Y1260" s="78"/>
      <c r="Z1260" s="78"/>
      <c r="AA1260" s="72"/>
      <c r="AB1260" s="72"/>
      <c r="AC1260" s="72"/>
      <c r="AD1260" s="72"/>
      <c r="AE1260" s="72"/>
      <c r="AF1260" s="72"/>
      <c r="AG1260" s="72"/>
      <c r="AH1260" s="72"/>
      <c r="AI1260" s="72"/>
      <c r="AJ1260" s="72"/>
      <c r="AK1260" s="72"/>
      <c r="AL1260" s="72"/>
      <c r="AM1260" s="72"/>
      <c r="AN1260" s="72"/>
    </row>
    <row r="1261" spans="1:40" x14ac:dyDescent="0.15">
      <c r="A1261" s="79"/>
      <c r="B1261" s="72"/>
      <c r="C1261" s="72"/>
      <c r="D1261" s="72"/>
      <c r="E1261" s="72"/>
      <c r="F1261" s="72"/>
      <c r="G1261" s="72"/>
      <c r="H1261" s="72"/>
      <c r="I1261" s="79"/>
      <c r="J1261" s="79"/>
      <c r="K1261" s="79"/>
      <c r="L1261" s="79"/>
      <c r="M1261" s="72"/>
      <c r="N1261" s="79"/>
      <c r="O1261" s="72"/>
      <c r="P1261" s="72"/>
      <c r="Q1261" s="72"/>
      <c r="R1261" s="72"/>
      <c r="S1261" s="72"/>
      <c r="T1261" s="72"/>
      <c r="U1261" s="72"/>
      <c r="V1261" s="72"/>
      <c r="W1261" s="72"/>
      <c r="X1261" s="78"/>
      <c r="Y1261" s="78"/>
      <c r="Z1261" s="78"/>
      <c r="AA1261" s="72"/>
      <c r="AB1261" s="72"/>
      <c r="AC1261" s="72"/>
      <c r="AD1261" s="72"/>
      <c r="AE1261" s="72"/>
      <c r="AF1261" s="72"/>
      <c r="AG1261" s="72"/>
      <c r="AH1261" s="72"/>
      <c r="AI1261" s="72"/>
      <c r="AJ1261" s="72"/>
      <c r="AK1261" s="72"/>
      <c r="AL1261" s="72"/>
      <c r="AM1261" s="72"/>
      <c r="AN1261" s="72"/>
    </row>
    <row r="1262" spans="1:40" x14ac:dyDescent="0.15">
      <c r="A1262" s="79"/>
      <c r="B1262" s="72"/>
      <c r="C1262" s="72"/>
      <c r="D1262" s="72"/>
      <c r="E1262" s="72"/>
      <c r="F1262" s="72"/>
      <c r="G1262" s="72"/>
      <c r="H1262" s="72"/>
      <c r="I1262" s="79"/>
      <c r="J1262" s="79"/>
      <c r="K1262" s="79"/>
      <c r="L1262" s="79"/>
      <c r="M1262" s="72"/>
      <c r="N1262" s="79"/>
      <c r="O1262" s="72"/>
      <c r="P1262" s="72"/>
      <c r="Q1262" s="72"/>
      <c r="R1262" s="72"/>
      <c r="S1262" s="72"/>
      <c r="T1262" s="72"/>
      <c r="U1262" s="72"/>
      <c r="V1262" s="72"/>
      <c r="W1262" s="72"/>
      <c r="X1262" s="78"/>
      <c r="Y1262" s="78"/>
      <c r="Z1262" s="78"/>
      <c r="AA1262" s="72"/>
      <c r="AB1262" s="72"/>
      <c r="AC1262" s="72"/>
      <c r="AD1262" s="72"/>
      <c r="AE1262" s="72"/>
      <c r="AF1262" s="72"/>
      <c r="AG1262" s="72"/>
      <c r="AH1262" s="72"/>
      <c r="AI1262" s="72"/>
      <c r="AJ1262" s="72"/>
      <c r="AK1262" s="72"/>
      <c r="AL1262" s="72"/>
      <c r="AM1262" s="72"/>
      <c r="AN1262" s="72"/>
    </row>
    <row r="1263" spans="1:40" x14ac:dyDescent="0.15">
      <c r="A1263" s="79"/>
      <c r="B1263" s="72"/>
      <c r="C1263" s="72"/>
      <c r="D1263" s="72"/>
      <c r="E1263" s="72"/>
      <c r="F1263" s="72"/>
      <c r="G1263" s="72"/>
      <c r="H1263" s="72"/>
      <c r="I1263" s="79"/>
      <c r="J1263" s="79"/>
      <c r="K1263" s="79"/>
      <c r="L1263" s="79"/>
      <c r="M1263" s="72"/>
      <c r="N1263" s="79"/>
      <c r="O1263" s="72"/>
      <c r="P1263" s="72"/>
      <c r="Q1263" s="72"/>
      <c r="R1263" s="72"/>
      <c r="S1263" s="72"/>
      <c r="T1263" s="72"/>
      <c r="U1263" s="72"/>
      <c r="V1263" s="72"/>
      <c r="W1263" s="72"/>
      <c r="X1263" s="78"/>
      <c r="Y1263" s="78"/>
      <c r="Z1263" s="78"/>
      <c r="AA1263" s="72"/>
      <c r="AB1263" s="72"/>
      <c r="AC1263" s="72"/>
      <c r="AD1263" s="72"/>
      <c r="AE1263" s="72"/>
      <c r="AF1263" s="72"/>
      <c r="AG1263" s="72"/>
      <c r="AH1263" s="72"/>
      <c r="AI1263" s="72"/>
      <c r="AJ1263" s="72"/>
      <c r="AK1263" s="72"/>
      <c r="AL1263" s="72"/>
      <c r="AM1263" s="72"/>
      <c r="AN1263" s="72"/>
    </row>
    <row r="1264" spans="1:40" x14ac:dyDescent="0.15">
      <c r="A1264" s="79"/>
      <c r="B1264" s="72"/>
      <c r="C1264" s="72"/>
      <c r="D1264" s="72"/>
      <c r="E1264" s="72"/>
      <c r="F1264" s="72"/>
      <c r="G1264" s="72"/>
      <c r="H1264" s="72"/>
      <c r="I1264" s="79"/>
      <c r="J1264" s="79"/>
      <c r="K1264" s="79"/>
      <c r="L1264" s="79"/>
      <c r="M1264" s="72"/>
      <c r="N1264" s="79"/>
      <c r="O1264" s="72"/>
      <c r="P1264" s="72"/>
      <c r="Q1264" s="72"/>
      <c r="R1264" s="72"/>
      <c r="S1264" s="72"/>
      <c r="T1264" s="72"/>
      <c r="U1264" s="72"/>
      <c r="V1264" s="72"/>
      <c r="W1264" s="72"/>
      <c r="X1264" s="78"/>
      <c r="Y1264" s="78"/>
      <c r="Z1264" s="78"/>
      <c r="AA1264" s="72"/>
      <c r="AB1264" s="72"/>
      <c r="AC1264" s="72"/>
      <c r="AD1264" s="72"/>
      <c r="AE1264" s="72"/>
      <c r="AF1264" s="72"/>
      <c r="AG1264" s="72"/>
      <c r="AH1264" s="72"/>
      <c r="AI1264" s="72"/>
      <c r="AJ1264" s="72"/>
      <c r="AK1264" s="72"/>
      <c r="AL1264" s="72"/>
      <c r="AM1264" s="72"/>
      <c r="AN1264" s="72"/>
    </row>
    <row r="1265" spans="1:40" x14ac:dyDescent="0.15">
      <c r="A1265" s="79"/>
      <c r="B1265" s="72"/>
      <c r="C1265" s="72"/>
      <c r="D1265" s="72"/>
      <c r="E1265" s="72"/>
      <c r="F1265" s="72"/>
      <c r="G1265" s="72"/>
      <c r="H1265" s="72"/>
      <c r="I1265" s="79"/>
      <c r="J1265" s="79"/>
      <c r="K1265" s="79"/>
      <c r="L1265" s="79"/>
      <c r="M1265" s="72"/>
      <c r="N1265" s="79"/>
      <c r="O1265" s="72"/>
      <c r="P1265" s="72"/>
      <c r="Q1265" s="72"/>
      <c r="R1265" s="72"/>
      <c r="S1265" s="72"/>
      <c r="T1265" s="72"/>
      <c r="U1265" s="72"/>
      <c r="V1265" s="72"/>
      <c r="W1265" s="72"/>
      <c r="X1265" s="78"/>
      <c r="Y1265" s="78"/>
      <c r="Z1265" s="78"/>
      <c r="AA1265" s="72"/>
      <c r="AB1265" s="72"/>
      <c r="AC1265" s="72"/>
      <c r="AD1265" s="72"/>
      <c r="AE1265" s="72"/>
      <c r="AF1265" s="72"/>
      <c r="AG1265" s="72"/>
      <c r="AH1265" s="72"/>
      <c r="AI1265" s="72"/>
      <c r="AJ1265" s="72"/>
      <c r="AK1265" s="72"/>
      <c r="AL1265" s="72"/>
      <c r="AM1265" s="72"/>
      <c r="AN1265" s="72"/>
    </row>
    <row r="1266" spans="1:40" x14ac:dyDescent="0.15">
      <c r="A1266" s="79"/>
      <c r="B1266" s="72"/>
      <c r="C1266" s="72"/>
      <c r="D1266" s="72"/>
      <c r="E1266" s="72"/>
      <c r="F1266" s="72"/>
      <c r="G1266" s="72"/>
      <c r="H1266" s="72"/>
      <c r="I1266" s="79"/>
      <c r="J1266" s="79"/>
      <c r="K1266" s="79"/>
      <c r="L1266" s="79"/>
      <c r="M1266" s="72"/>
      <c r="N1266" s="79"/>
      <c r="O1266" s="72"/>
      <c r="P1266" s="72"/>
      <c r="Q1266" s="72"/>
      <c r="R1266" s="72"/>
      <c r="S1266" s="72"/>
      <c r="T1266" s="72"/>
      <c r="U1266" s="72"/>
      <c r="V1266" s="72"/>
      <c r="W1266" s="72"/>
      <c r="X1266" s="78"/>
      <c r="Y1266" s="78"/>
      <c r="Z1266" s="78"/>
      <c r="AA1266" s="72"/>
      <c r="AB1266" s="72"/>
      <c r="AC1266" s="72"/>
      <c r="AD1266" s="72"/>
      <c r="AE1266" s="72"/>
      <c r="AF1266" s="72"/>
      <c r="AG1266" s="72"/>
      <c r="AH1266" s="72"/>
      <c r="AI1266" s="72"/>
      <c r="AJ1266" s="72"/>
      <c r="AK1266" s="72"/>
      <c r="AL1266" s="72"/>
      <c r="AM1266" s="72"/>
      <c r="AN1266" s="72"/>
    </row>
    <row r="1267" spans="1:40" x14ac:dyDescent="0.15">
      <c r="A1267" s="79"/>
      <c r="B1267" s="72"/>
      <c r="C1267" s="72"/>
      <c r="D1267" s="72"/>
      <c r="E1267" s="72"/>
      <c r="F1267" s="72"/>
      <c r="G1267" s="72"/>
      <c r="H1267" s="72"/>
      <c r="I1267" s="79"/>
      <c r="J1267" s="79"/>
      <c r="K1267" s="79"/>
      <c r="L1267" s="79"/>
      <c r="M1267" s="72"/>
      <c r="N1267" s="79"/>
      <c r="O1267" s="72"/>
      <c r="P1267" s="72"/>
      <c r="Q1267" s="72"/>
      <c r="R1267" s="72"/>
      <c r="S1267" s="72"/>
      <c r="T1267" s="72"/>
      <c r="U1267" s="72"/>
      <c r="V1267" s="72"/>
      <c r="W1267" s="72"/>
      <c r="X1267" s="78"/>
      <c r="Y1267" s="78"/>
      <c r="Z1267" s="78"/>
      <c r="AA1267" s="72"/>
      <c r="AB1267" s="72"/>
      <c r="AC1267" s="72"/>
      <c r="AD1267" s="72"/>
      <c r="AE1267" s="72"/>
      <c r="AF1267" s="72"/>
      <c r="AG1267" s="72"/>
      <c r="AH1267" s="72"/>
      <c r="AI1267" s="72"/>
      <c r="AJ1267" s="72"/>
      <c r="AK1267" s="72"/>
      <c r="AL1267" s="72"/>
      <c r="AM1267" s="72"/>
      <c r="AN1267" s="72"/>
    </row>
    <row r="1268" spans="1:40" x14ac:dyDescent="0.15">
      <c r="A1268" s="79"/>
      <c r="B1268" s="72"/>
      <c r="C1268" s="72"/>
      <c r="D1268" s="72"/>
      <c r="E1268" s="72"/>
      <c r="F1268" s="72"/>
      <c r="G1268" s="72"/>
      <c r="H1268" s="72"/>
      <c r="I1268" s="79"/>
      <c r="J1268" s="79"/>
      <c r="K1268" s="79"/>
      <c r="L1268" s="79"/>
      <c r="M1268" s="72"/>
      <c r="N1268" s="79"/>
      <c r="O1268" s="72"/>
      <c r="P1268" s="72"/>
      <c r="Q1268" s="72"/>
      <c r="R1268" s="72"/>
      <c r="S1268" s="72"/>
      <c r="T1268" s="72"/>
      <c r="U1268" s="72"/>
      <c r="V1268" s="72"/>
      <c r="W1268" s="72"/>
      <c r="X1268" s="78"/>
      <c r="Y1268" s="78"/>
      <c r="Z1268" s="78"/>
      <c r="AA1268" s="72"/>
      <c r="AB1268" s="72"/>
      <c r="AC1268" s="72"/>
      <c r="AD1268" s="72"/>
      <c r="AE1268" s="72"/>
      <c r="AF1268" s="72"/>
      <c r="AG1268" s="72"/>
      <c r="AH1268" s="72"/>
      <c r="AI1268" s="72"/>
      <c r="AJ1268" s="72"/>
      <c r="AK1268" s="72"/>
      <c r="AL1268" s="72"/>
      <c r="AM1268" s="72"/>
      <c r="AN1268" s="72"/>
    </row>
    <row r="1269" spans="1:40" x14ac:dyDescent="0.15">
      <c r="A1269" s="79"/>
      <c r="B1269" s="72"/>
      <c r="C1269" s="72"/>
      <c r="D1269" s="72"/>
      <c r="E1269" s="72"/>
      <c r="F1269" s="72"/>
      <c r="G1269" s="72"/>
      <c r="H1269" s="72"/>
      <c r="I1269" s="79"/>
      <c r="J1269" s="79"/>
      <c r="K1269" s="79"/>
      <c r="L1269" s="79"/>
      <c r="M1269" s="72"/>
      <c r="N1269" s="79"/>
      <c r="O1269" s="72"/>
      <c r="P1269" s="72"/>
      <c r="Q1269" s="72"/>
      <c r="R1269" s="72"/>
      <c r="S1269" s="72"/>
      <c r="T1269" s="72"/>
      <c r="U1269" s="72"/>
      <c r="V1269" s="72"/>
      <c r="W1269" s="72"/>
      <c r="X1269" s="78"/>
      <c r="Y1269" s="78"/>
      <c r="Z1269" s="78"/>
      <c r="AA1269" s="72"/>
      <c r="AB1269" s="72"/>
      <c r="AC1269" s="72"/>
      <c r="AD1269" s="72"/>
      <c r="AE1269" s="72"/>
      <c r="AF1269" s="72"/>
      <c r="AG1269" s="72"/>
      <c r="AH1269" s="72"/>
      <c r="AI1269" s="72"/>
      <c r="AJ1269" s="72"/>
      <c r="AK1269" s="72"/>
      <c r="AL1269" s="72"/>
      <c r="AM1269" s="72"/>
      <c r="AN1269" s="72"/>
    </row>
    <row r="1270" spans="1:40" x14ac:dyDescent="0.15">
      <c r="A1270" s="79"/>
      <c r="B1270" s="72"/>
      <c r="C1270" s="72"/>
      <c r="D1270" s="72"/>
      <c r="E1270" s="72"/>
      <c r="F1270" s="72"/>
      <c r="G1270" s="72"/>
      <c r="H1270" s="72"/>
      <c r="I1270" s="79"/>
      <c r="J1270" s="79"/>
      <c r="K1270" s="79"/>
      <c r="L1270" s="79"/>
      <c r="M1270" s="72"/>
      <c r="N1270" s="79"/>
      <c r="O1270" s="72"/>
      <c r="P1270" s="72"/>
      <c r="Q1270" s="72"/>
      <c r="R1270" s="72"/>
      <c r="S1270" s="72"/>
      <c r="T1270" s="72"/>
      <c r="U1270" s="72"/>
      <c r="V1270" s="72"/>
      <c r="W1270" s="72"/>
      <c r="X1270" s="78"/>
      <c r="Y1270" s="78"/>
      <c r="Z1270" s="78"/>
      <c r="AA1270" s="72"/>
      <c r="AB1270" s="72"/>
      <c r="AC1270" s="72"/>
      <c r="AD1270" s="72"/>
      <c r="AE1270" s="72"/>
      <c r="AF1270" s="72"/>
      <c r="AG1270" s="72"/>
      <c r="AH1270" s="72"/>
      <c r="AI1270" s="72"/>
      <c r="AJ1270" s="72"/>
      <c r="AK1270" s="72"/>
      <c r="AL1270" s="72"/>
      <c r="AM1270" s="72"/>
      <c r="AN1270" s="72"/>
    </row>
    <row r="1271" spans="1:40" x14ac:dyDescent="0.15">
      <c r="A1271" s="79"/>
      <c r="B1271" s="72"/>
      <c r="C1271" s="72"/>
      <c r="D1271" s="72"/>
      <c r="E1271" s="72"/>
      <c r="F1271" s="72"/>
      <c r="G1271" s="72"/>
      <c r="H1271" s="72"/>
      <c r="I1271" s="79"/>
      <c r="J1271" s="79"/>
      <c r="K1271" s="79"/>
      <c r="L1271" s="79"/>
      <c r="M1271" s="72"/>
      <c r="N1271" s="79"/>
      <c r="O1271" s="72"/>
      <c r="P1271" s="72"/>
      <c r="Q1271" s="72"/>
      <c r="R1271" s="72"/>
      <c r="S1271" s="72"/>
      <c r="T1271" s="72"/>
      <c r="U1271" s="72"/>
      <c r="V1271" s="72"/>
      <c r="W1271" s="72"/>
      <c r="X1271" s="78"/>
      <c r="Y1271" s="78"/>
      <c r="Z1271" s="78"/>
      <c r="AA1271" s="72"/>
      <c r="AB1271" s="72"/>
      <c r="AC1271" s="72"/>
      <c r="AD1271" s="72"/>
      <c r="AE1271" s="72"/>
      <c r="AF1271" s="72"/>
      <c r="AG1271" s="72"/>
      <c r="AH1271" s="72"/>
      <c r="AI1271" s="72"/>
      <c r="AJ1271" s="72"/>
      <c r="AK1271" s="72"/>
      <c r="AL1271" s="72"/>
      <c r="AM1271" s="72"/>
      <c r="AN1271" s="72"/>
    </row>
    <row r="1272" spans="1:40" x14ac:dyDescent="0.15">
      <c r="A1272" s="79"/>
      <c r="B1272" s="72"/>
      <c r="C1272" s="72"/>
      <c r="D1272" s="72"/>
      <c r="E1272" s="72"/>
      <c r="F1272" s="72"/>
      <c r="G1272" s="72"/>
      <c r="H1272" s="72"/>
      <c r="I1272" s="79"/>
      <c r="J1272" s="79"/>
      <c r="K1272" s="79"/>
      <c r="L1272" s="79"/>
      <c r="M1272" s="72"/>
      <c r="N1272" s="79"/>
      <c r="O1272" s="72"/>
      <c r="P1272" s="72"/>
      <c r="Q1272" s="72"/>
      <c r="R1272" s="72"/>
      <c r="S1272" s="72"/>
      <c r="T1272" s="72"/>
      <c r="U1272" s="72"/>
      <c r="V1272" s="72"/>
      <c r="W1272" s="72"/>
      <c r="X1272" s="78"/>
      <c r="Y1272" s="78"/>
      <c r="Z1272" s="78"/>
      <c r="AA1272" s="72"/>
      <c r="AB1272" s="72"/>
      <c r="AC1272" s="72"/>
      <c r="AD1272" s="72"/>
      <c r="AE1272" s="72"/>
      <c r="AF1272" s="72"/>
      <c r="AG1272" s="72"/>
      <c r="AH1272" s="72"/>
      <c r="AI1272" s="72"/>
      <c r="AJ1272" s="72"/>
      <c r="AK1272" s="72"/>
      <c r="AL1272" s="72"/>
      <c r="AM1272" s="72"/>
      <c r="AN1272" s="72"/>
    </row>
    <row r="1273" spans="1:40" x14ac:dyDescent="0.15">
      <c r="A1273" s="79"/>
      <c r="B1273" s="72"/>
      <c r="C1273" s="72"/>
      <c r="D1273" s="72"/>
      <c r="E1273" s="72"/>
      <c r="F1273" s="72"/>
      <c r="G1273" s="72"/>
      <c r="H1273" s="72"/>
      <c r="I1273" s="79"/>
      <c r="J1273" s="79"/>
      <c r="K1273" s="79"/>
      <c r="L1273" s="79"/>
      <c r="M1273" s="72"/>
      <c r="N1273" s="79"/>
      <c r="O1273" s="72"/>
      <c r="P1273" s="72"/>
      <c r="Q1273" s="72"/>
      <c r="R1273" s="72"/>
      <c r="S1273" s="72"/>
      <c r="T1273" s="72"/>
      <c r="U1273" s="72"/>
      <c r="V1273" s="72"/>
      <c r="W1273" s="72"/>
      <c r="X1273" s="78"/>
      <c r="Y1273" s="78"/>
      <c r="Z1273" s="78"/>
      <c r="AA1273" s="72"/>
      <c r="AB1273" s="72"/>
      <c r="AC1273" s="72"/>
      <c r="AD1273" s="72"/>
      <c r="AE1273" s="72"/>
      <c r="AF1273" s="72"/>
      <c r="AG1273" s="72"/>
      <c r="AH1273" s="72"/>
      <c r="AI1273" s="72"/>
      <c r="AJ1273" s="72"/>
      <c r="AK1273" s="72"/>
      <c r="AL1273" s="72"/>
      <c r="AM1273" s="72"/>
      <c r="AN1273" s="72"/>
    </row>
    <row r="1274" spans="1:40" x14ac:dyDescent="0.15">
      <c r="A1274" s="79"/>
      <c r="B1274" s="72"/>
      <c r="C1274" s="72"/>
      <c r="D1274" s="72"/>
      <c r="E1274" s="72"/>
      <c r="F1274" s="72"/>
      <c r="G1274" s="72"/>
      <c r="H1274" s="72"/>
      <c r="I1274" s="79"/>
      <c r="J1274" s="79"/>
      <c r="K1274" s="79"/>
      <c r="L1274" s="79"/>
      <c r="M1274" s="72"/>
      <c r="N1274" s="79"/>
      <c r="O1274" s="72"/>
      <c r="P1274" s="72"/>
      <c r="Q1274" s="72"/>
      <c r="R1274" s="72"/>
      <c r="S1274" s="72"/>
      <c r="T1274" s="72"/>
      <c r="U1274" s="72"/>
      <c r="V1274" s="72"/>
      <c r="W1274" s="72"/>
      <c r="X1274" s="78"/>
      <c r="Y1274" s="78"/>
      <c r="Z1274" s="78"/>
      <c r="AA1274" s="72"/>
      <c r="AB1274" s="72"/>
      <c r="AC1274" s="72"/>
      <c r="AD1274" s="72"/>
      <c r="AE1274" s="72"/>
      <c r="AF1274" s="72"/>
      <c r="AG1274" s="72"/>
      <c r="AH1274" s="72"/>
      <c r="AI1274" s="72"/>
      <c r="AJ1274" s="72"/>
      <c r="AK1274" s="72"/>
      <c r="AL1274" s="72"/>
      <c r="AM1274" s="72"/>
      <c r="AN1274" s="72"/>
    </row>
    <row r="1275" spans="1:40" x14ac:dyDescent="0.15">
      <c r="A1275" s="79"/>
      <c r="B1275" s="72"/>
      <c r="C1275" s="72"/>
      <c r="D1275" s="72"/>
      <c r="E1275" s="72"/>
      <c r="F1275" s="72"/>
      <c r="G1275" s="72"/>
      <c r="H1275" s="72"/>
      <c r="I1275" s="79"/>
      <c r="J1275" s="79"/>
      <c r="K1275" s="79"/>
      <c r="L1275" s="79"/>
      <c r="M1275" s="72"/>
      <c r="N1275" s="79"/>
      <c r="O1275" s="72"/>
      <c r="P1275" s="72"/>
      <c r="Q1275" s="72"/>
      <c r="R1275" s="72"/>
      <c r="S1275" s="72"/>
      <c r="T1275" s="72"/>
      <c r="U1275" s="72"/>
      <c r="V1275" s="72"/>
      <c r="W1275" s="72"/>
      <c r="X1275" s="78"/>
      <c r="Y1275" s="78"/>
      <c r="Z1275" s="78"/>
      <c r="AA1275" s="72"/>
      <c r="AB1275" s="72"/>
      <c r="AC1275" s="72"/>
      <c r="AD1275" s="72"/>
      <c r="AE1275" s="72"/>
      <c r="AF1275" s="72"/>
      <c r="AG1275" s="72"/>
      <c r="AH1275" s="72"/>
      <c r="AI1275" s="72"/>
      <c r="AJ1275" s="72"/>
      <c r="AK1275" s="72"/>
      <c r="AL1275" s="72"/>
      <c r="AM1275" s="72"/>
      <c r="AN1275" s="72"/>
    </row>
    <row r="1276" spans="1:40" x14ac:dyDescent="0.15">
      <c r="A1276" s="79"/>
      <c r="B1276" s="72"/>
      <c r="C1276" s="72"/>
      <c r="D1276" s="72"/>
      <c r="E1276" s="72"/>
      <c r="F1276" s="72"/>
      <c r="G1276" s="72"/>
      <c r="H1276" s="72"/>
      <c r="I1276" s="79"/>
      <c r="J1276" s="79"/>
      <c r="K1276" s="79"/>
      <c r="L1276" s="79"/>
      <c r="M1276" s="72"/>
      <c r="N1276" s="79"/>
      <c r="O1276" s="72"/>
      <c r="P1276" s="72"/>
      <c r="Q1276" s="72"/>
      <c r="R1276" s="72"/>
      <c r="S1276" s="72"/>
      <c r="T1276" s="72"/>
      <c r="U1276" s="72"/>
      <c r="V1276" s="72"/>
      <c r="W1276" s="72"/>
      <c r="X1276" s="78"/>
      <c r="Y1276" s="78"/>
      <c r="Z1276" s="78"/>
      <c r="AA1276" s="72"/>
      <c r="AB1276" s="72"/>
      <c r="AC1276" s="72"/>
      <c r="AD1276" s="72"/>
      <c r="AE1276" s="72"/>
      <c r="AF1276" s="72"/>
      <c r="AG1276" s="72"/>
      <c r="AH1276" s="72"/>
      <c r="AI1276" s="72"/>
      <c r="AJ1276" s="72"/>
      <c r="AK1276" s="72"/>
      <c r="AL1276" s="72"/>
      <c r="AM1276" s="72"/>
      <c r="AN1276" s="72"/>
    </row>
    <row r="1277" spans="1:40" x14ac:dyDescent="0.15">
      <c r="A1277" s="79"/>
      <c r="B1277" s="72"/>
      <c r="C1277" s="72"/>
      <c r="D1277" s="72"/>
      <c r="E1277" s="72"/>
      <c r="F1277" s="72"/>
      <c r="G1277" s="72"/>
      <c r="H1277" s="72"/>
      <c r="I1277" s="79"/>
      <c r="J1277" s="79"/>
      <c r="K1277" s="79"/>
      <c r="L1277" s="79"/>
      <c r="M1277" s="72"/>
      <c r="N1277" s="79"/>
      <c r="O1277" s="72"/>
      <c r="P1277" s="72"/>
      <c r="Q1277" s="72"/>
      <c r="R1277" s="72"/>
      <c r="S1277" s="72"/>
      <c r="T1277" s="72"/>
      <c r="U1277" s="72"/>
      <c r="V1277" s="72"/>
      <c r="W1277" s="72"/>
      <c r="X1277" s="78"/>
      <c r="Y1277" s="78"/>
      <c r="Z1277" s="78"/>
      <c r="AA1277" s="72"/>
      <c r="AB1277" s="72"/>
      <c r="AC1277" s="72"/>
      <c r="AD1277" s="72"/>
      <c r="AE1277" s="72"/>
      <c r="AF1277" s="72"/>
      <c r="AG1277" s="72"/>
      <c r="AH1277" s="72"/>
      <c r="AI1277" s="72"/>
      <c r="AJ1277" s="72"/>
      <c r="AK1277" s="72"/>
      <c r="AL1277" s="72"/>
      <c r="AM1277" s="72"/>
      <c r="AN1277" s="72"/>
    </row>
    <row r="1278" spans="1:40" x14ac:dyDescent="0.15">
      <c r="A1278" s="79"/>
      <c r="B1278" s="72"/>
      <c r="C1278" s="72"/>
      <c r="D1278" s="72"/>
      <c r="E1278" s="72"/>
      <c r="F1278" s="72"/>
      <c r="G1278" s="72"/>
      <c r="H1278" s="72"/>
      <c r="I1278" s="79"/>
      <c r="J1278" s="79"/>
      <c r="K1278" s="79"/>
      <c r="L1278" s="79"/>
      <c r="M1278" s="72"/>
      <c r="N1278" s="79"/>
      <c r="O1278" s="72"/>
      <c r="P1278" s="72"/>
      <c r="Q1278" s="72"/>
      <c r="R1278" s="72"/>
      <c r="S1278" s="72"/>
      <c r="T1278" s="72"/>
      <c r="U1278" s="72"/>
      <c r="V1278" s="72"/>
      <c r="W1278" s="72"/>
      <c r="X1278" s="78"/>
      <c r="Y1278" s="78"/>
      <c r="Z1278" s="78"/>
      <c r="AA1278" s="72"/>
      <c r="AB1278" s="72"/>
      <c r="AC1278" s="72"/>
      <c r="AD1278" s="72"/>
      <c r="AE1278" s="72"/>
      <c r="AF1278" s="72"/>
      <c r="AG1278" s="72"/>
      <c r="AH1278" s="72"/>
      <c r="AI1278" s="72"/>
      <c r="AJ1278" s="72"/>
      <c r="AK1278" s="72"/>
      <c r="AL1278" s="72"/>
      <c r="AM1278" s="72"/>
      <c r="AN1278" s="72"/>
    </row>
    <row r="1279" spans="1:40" x14ac:dyDescent="0.15">
      <c r="A1279" s="79"/>
      <c r="B1279" s="72"/>
      <c r="C1279" s="72"/>
      <c r="D1279" s="72"/>
      <c r="E1279" s="72"/>
      <c r="F1279" s="72"/>
      <c r="G1279" s="72"/>
      <c r="H1279" s="72"/>
      <c r="I1279" s="79"/>
      <c r="J1279" s="79"/>
      <c r="K1279" s="79"/>
      <c r="L1279" s="79"/>
      <c r="M1279" s="72"/>
      <c r="N1279" s="79"/>
      <c r="O1279" s="72"/>
      <c r="P1279" s="72"/>
      <c r="Q1279" s="72"/>
      <c r="R1279" s="72"/>
      <c r="S1279" s="72"/>
      <c r="T1279" s="72"/>
      <c r="U1279" s="72"/>
      <c r="V1279" s="72"/>
      <c r="W1279" s="72"/>
      <c r="X1279" s="78"/>
      <c r="Y1279" s="78"/>
      <c r="Z1279" s="78"/>
      <c r="AA1279" s="72"/>
      <c r="AB1279" s="72"/>
      <c r="AC1279" s="72"/>
      <c r="AD1279" s="72"/>
      <c r="AE1279" s="72"/>
      <c r="AF1279" s="72"/>
      <c r="AG1279" s="72"/>
      <c r="AH1279" s="72"/>
      <c r="AI1279" s="72"/>
      <c r="AJ1279" s="72"/>
      <c r="AK1279" s="72"/>
      <c r="AL1279" s="72"/>
      <c r="AM1279" s="72"/>
      <c r="AN1279" s="72"/>
    </row>
    <row r="1280" spans="1:40" x14ac:dyDescent="0.15">
      <c r="A1280" s="79"/>
      <c r="C1280" s="72"/>
      <c r="D1280" s="72"/>
      <c r="W1280" s="78"/>
      <c r="X1280" s="78"/>
      <c r="Y1280" s="78"/>
    </row>
    <row r="1281" spans="1:25" x14ac:dyDescent="0.15">
      <c r="A1281" s="79"/>
      <c r="C1281" s="72"/>
      <c r="D1281" s="72"/>
      <c r="W1281" s="78"/>
      <c r="X1281" s="78"/>
      <c r="Y1281" s="78"/>
    </row>
    <row r="1282" spans="1:25" x14ac:dyDescent="0.15">
      <c r="A1282" s="79"/>
      <c r="C1282" s="72"/>
      <c r="D1282" s="72"/>
      <c r="W1282" s="78"/>
      <c r="X1282" s="78"/>
      <c r="Y1282" s="78"/>
    </row>
    <row r="1283" spans="1:25" x14ac:dyDescent="0.15">
      <c r="A1283" s="79"/>
      <c r="C1283" s="72"/>
      <c r="D1283" s="72"/>
      <c r="W1283" s="78"/>
      <c r="X1283" s="78"/>
      <c r="Y1283" s="78"/>
    </row>
    <row r="1284" spans="1:25" x14ac:dyDescent="0.15">
      <c r="A1284" s="79"/>
      <c r="C1284" s="72"/>
      <c r="D1284" s="72"/>
      <c r="W1284" s="78"/>
      <c r="X1284" s="78"/>
      <c r="Y1284" s="78"/>
    </row>
    <row r="1285" spans="1:25" x14ac:dyDescent="0.15">
      <c r="A1285" s="79"/>
      <c r="C1285" s="72"/>
      <c r="D1285" s="72"/>
      <c r="W1285" s="78"/>
      <c r="X1285" s="78"/>
      <c r="Y1285" s="78"/>
    </row>
    <row r="1286" spans="1:25" x14ac:dyDescent="0.15">
      <c r="A1286" s="79"/>
      <c r="C1286" s="72"/>
      <c r="D1286" s="72"/>
      <c r="W1286" s="78"/>
      <c r="X1286" s="78"/>
      <c r="Y1286" s="78"/>
    </row>
    <row r="1287" spans="1:25" x14ac:dyDescent="0.15">
      <c r="A1287" s="79"/>
      <c r="C1287" s="72"/>
      <c r="D1287" s="72"/>
      <c r="W1287" s="78"/>
      <c r="X1287" s="78"/>
      <c r="Y1287" s="78"/>
    </row>
    <row r="1288" spans="1:25" x14ac:dyDescent="0.15">
      <c r="A1288" s="79"/>
      <c r="C1288" s="72"/>
      <c r="D1288" s="72"/>
      <c r="W1288" s="78"/>
      <c r="X1288" s="78"/>
      <c r="Y1288" s="78"/>
    </row>
    <row r="1289" spans="1:25" x14ac:dyDescent="0.15">
      <c r="A1289" s="79"/>
      <c r="C1289" s="72"/>
      <c r="D1289" s="72"/>
      <c r="W1289" s="78"/>
      <c r="X1289" s="78"/>
      <c r="Y1289" s="78"/>
    </row>
    <row r="1290" spans="1:25" x14ac:dyDescent="0.15">
      <c r="A1290" s="79"/>
      <c r="C1290" s="72"/>
      <c r="D1290" s="72"/>
      <c r="W1290" s="78"/>
      <c r="X1290" s="78"/>
      <c r="Y1290" s="78"/>
    </row>
    <row r="1291" spans="1:25" x14ac:dyDescent="0.15">
      <c r="A1291" s="79"/>
      <c r="C1291" s="72"/>
      <c r="D1291" s="72"/>
      <c r="W1291" s="78"/>
      <c r="X1291" s="78"/>
      <c r="Y1291" s="78"/>
    </row>
    <row r="1292" spans="1:25" x14ac:dyDescent="0.15">
      <c r="A1292" s="79"/>
      <c r="C1292" s="72"/>
      <c r="D1292" s="72"/>
      <c r="W1292" s="78"/>
      <c r="X1292" s="78"/>
      <c r="Y1292" s="78"/>
    </row>
    <row r="1293" spans="1:25" x14ac:dyDescent="0.15">
      <c r="A1293" s="79"/>
      <c r="C1293" s="72"/>
      <c r="D1293" s="72"/>
      <c r="W1293" s="78"/>
      <c r="X1293" s="78"/>
      <c r="Y1293" s="78"/>
    </row>
    <row r="1294" spans="1:25" x14ac:dyDescent="0.15">
      <c r="A1294" s="79"/>
      <c r="C1294" s="72"/>
      <c r="D1294" s="72"/>
      <c r="W1294" s="78"/>
      <c r="X1294" s="78"/>
      <c r="Y1294" s="78"/>
    </row>
    <row r="1295" spans="1:25" x14ac:dyDescent="0.15">
      <c r="A1295" s="79"/>
      <c r="C1295" s="72"/>
      <c r="D1295" s="72"/>
      <c r="W1295" s="78"/>
      <c r="X1295" s="78"/>
      <c r="Y1295" s="78"/>
    </row>
    <row r="1296" spans="1:25" x14ac:dyDescent="0.15">
      <c r="A1296" s="79"/>
      <c r="C1296" s="72"/>
      <c r="D1296" s="72"/>
      <c r="W1296" s="78"/>
      <c r="X1296" s="78"/>
      <c r="Y1296" s="78"/>
    </row>
    <row r="1297" spans="1:25" x14ac:dyDescent="0.15">
      <c r="A1297" s="79"/>
      <c r="C1297" s="72"/>
      <c r="D1297" s="72"/>
      <c r="W1297" s="78"/>
      <c r="X1297" s="78"/>
      <c r="Y1297" s="78"/>
    </row>
    <row r="1298" spans="1:25" x14ac:dyDescent="0.15">
      <c r="A1298" s="79"/>
      <c r="C1298" s="72"/>
      <c r="D1298" s="72"/>
      <c r="W1298" s="78"/>
      <c r="X1298" s="78"/>
      <c r="Y1298" s="78"/>
    </row>
    <row r="1299" spans="1:25" x14ac:dyDescent="0.15">
      <c r="A1299" s="79"/>
      <c r="C1299" s="72"/>
      <c r="D1299" s="72"/>
      <c r="W1299" s="78"/>
      <c r="X1299" s="78"/>
      <c r="Y1299" s="78"/>
    </row>
    <row r="1300" spans="1:25" x14ac:dyDescent="0.15">
      <c r="A1300" s="79"/>
      <c r="C1300" s="72"/>
      <c r="D1300" s="72"/>
      <c r="W1300" s="78"/>
      <c r="X1300" s="78"/>
      <c r="Y1300" s="78"/>
    </row>
    <row r="1301" spans="1:25" x14ac:dyDescent="0.15">
      <c r="A1301" s="79"/>
      <c r="C1301" s="72"/>
      <c r="D1301" s="72"/>
      <c r="W1301" s="78"/>
      <c r="X1301" s="78"/>
      <c r="Y1301" s="78"/>
    </row>
    <row r="1302" spans="1:25" x14ac:dyDescent="0.15">
      <c r="A1302" s="79"/>
      <c r="C1302" s="72"/>
      <c r="D1302" s="72"/>
      <c r="W1302" s="78"/>
      <c r="X1302" s="78"/>
      <c r="Y1302" s="78"/>
    </row>
    <row r="1303" spans="1:25" x14ac:dyDescent="0.15">
      <c r="A1303" s="79"/>
      <c r="C1303" s="72"/>
      <c r="D1303" s="72"/>
      <c r="W1303" s="78"/>
      <c r="X1303" s="78"/>
      <c r="Y1303" s="78"/>
    </row>
    <row r="1304" spans="1:25" x14ac:dyDescent="0.15">
      <c r="A1304" s="79"/>
      <c r="C1304" s="72"/>
      <c r="D1304" s="72"/>
      <c r="W1304" s="78"/>
      <c r="X1304" s="78"/>
      <c r="Y1304" s="78"/>
    </row>
    <row r="1305" spans="1:25" x14ac:dyDescent="0.15">
      <c r="A1305" s="79"/>
      <c r="C1305" s="72"/>
      <c r="D1305" s="72"/>
      <c r="W1305" s="78"/>
      <c r="X1305" s="78"/>
      <c r="Y1305" s="78"/>
    </row>
    <row r="1306" spans="1:25" x14ac:dyDescent="0.15">
      <c r="A1306" s="79"/>
      <c r="C1306" s="72"/>
      <c r="D1306" s="72"/>
      <c r="W1306" s="78"/>
      <c r="X1306" s="78"/>
      <c r="Y1306" s="78"/>
    </row>
    <row r="1307" spans="1:25" x14ac:dyDescent="0.15">
      <c r="A1307" s="79"/>
      <c r="C1307" s="72"/>
      <c r="D1307" s="72"/>
      <c r="W1307" s="78"/>
      <c r="X1307" s="78"/>
      <c r="Y1307" s="78"/>
    </row>
    <row r="1308" spans="1:25" x14ac:dyDescent="0.15">
      <c r="A1308" s="79"/>
      <c r="C1308" s="72"/>
      <c r="D1308" s="72"/>
      <c r="W1308" s="78"/>
      <c r="X1308" s="78"/>
      <c r="Y1308" s="78"/>
    </row>
    <row r="1309" spans="1:25" x14ac:dyDescent="0.15">
      <c r="A1309" s="79"/>
      <c r="C1309" s="72"/>
      <c r="D1309" s="72"/>
      <c r="W1309" s="78"/>
      <c r="X1309" s="78"/>
      <c r="Y1309" s="78"/>
    </row>
    <row r="1310" spans="1:25" x14ac:dyDescent="0.15">
      <c r="A1310" s="79"/>
      <c r="C1310" s="72"/>
      <c r="D1310" s="72"/>
      <c r="W1310" s="78"/>
      <c r="X1310" s="78"/>
      <c r="Y1310" s="78"/>
    </row>
    <row r="1311" spans="1:25" x14ac:dyDescent="0.15">
      <c r="A1311" s="79"/>
      <c r="C1311" s="72"/>
      <c r="D1311" s="72"/>
      <c r="W1311" s="78"/>
      <c r="X1311" s="78"/>
      <c r="Y1311" s="78"/>
    </row>
    <row r="1312" spans="1:25" x14ac:dyDescent="0.15">
      <c r="A1312" s="79"/>
      <c r="C1312" s="72"/>
      <c r="D1312" s="72"/>
      <c r="W1312" s="78"/>
      <c r="X1312" s="78"/>
      <c r="Y1312" s="78"/>
    </row>
    <row r="1313" spans="1:25" x14ac:dyDescent="0.15">
      <c r="A1313" s="79"/>
      <c r="C1313" s="72"/>
      <c r="D1313" s="72"/>
      <c r="W1313" s="78"/>
      <c r="X1313" s="78"/>
      <c r="Y1313" s="78"/>
    </row>
    <row r="1314" spans="1:25" x14ac:dyDescent="0.15">
      <c r="A1314" s="79"/>
      <c r="C1314" s="72"/>
      <c r="D1314" s="72"/>
      <c r="W1314" s="78"/>
      <c r="X1314" s="78"/>
      <c r="Y1314" s="78"/>
    </row>
    <row r="1315" spans="1:25" x14ac:dyDescent="0.15">
      <c r="A1315" s="79"/>
      <c r="C1315" s="72"/>
      <c r="D1315" s="72"/>
      <c r="W1315" s="78"/>
      <c r="X1315" s="78"/>
      <c r="Y1315" s="78"/>
    </row>
    <row r="1316" spans="1:25" x14ac:dyDescent="0.15">
      <c r="A1316" s="79"/>
      <c r="C1316" s="72"/>
      <c r="D1316" s="72"/>
      <c r="W1316" s="78"/>
      <c r="X1316" s="78"/>
      <c r="Y1316" s="78"/>
    </row>
    <row r="1317" spans="1:25" x14ac:dyDescent="0.15">
      <c r="A1317" s="79"/>
      <c r="C1317" s="72"/>
      <c r="D1317" s="72"/>
      <c r="W1317" s="78"/>
      <c r="X1317" s="78"/>
      <c r="Y1317" s="78"/>
    </row>
    <row r="1318" spans="1:25" x14ac:dyDescent="0.15">
      <c r="A1318" s="79"/>
      <c r="C1318" s="72"/>
      <c r="D1318" s="72"/>
      <c r="W1318" s="78"/>
      <c r="X1318" s="78"/>
      <c r="Y1318" s="78"/>
    </row>
    <row r="1319" spans="1:25" x14ac:dyDescent="0.15">
      <c r="A1319" s="79"/>
      <c r="C1319" s="72"/>
      <c r="D1319" s="72"/>
      <c r="W1319" s="78"/>
      <c r="X1319" s="78"/>
      <c r="Y1319" s="78"/>
    </row>
    <row r="1320" spans="1:25" x14ac:dyDescent="0.15">
      <c r="A1320" s="79"/>
      <c r="C1320" s="72"/>
      <c r="D1320" s="72"/>
      <c r="W1320" s="78"/>
      <c r="X1320" s="78"/>
      <c r="Y1320" s="78"/>
    </row>
    <row r="1321" spans="1:25" x14ac:dyDescent="0.15">
      <c r="A1321" s="79"/>
      <c r="C1321" s="72"/>
      <c r="D1321" s="72"/>
      <c r="W1321" s="78"/>
      <c r="X1321" s="78"/>
      <c r="Y1321" s="78"/>
    </row>
    <row r="1322" spans="1:25" x14ac:dyDescent="0.15">
      <c r="A1322" s="79"/>
      <c r="C1322" s="72"/>
      <c r="D1322" s="72"/>
      <c r="W1322" s="78"/>
      <c r="X1322" s="78"/>
      <c r="Y1322" s="78"/>
    </row>
    <row r="1323" spans="1:25" x14ac:dyDescent="0.15">
      <c r="A1323" s="79"/>
      <c r="C1323" s="72"/>
      <c r="D1323" s="72"/>
      <c r="W1323" s="78"/>
      <c r="X1323" s="78"/>
      <c r="Y1323" s="78"/>
    </row>
    <row r="1324" spans="1:25" x14ac:dyDescent="0.15">
      <c r="A1324" s="79"/>
      <c r="C1324" s="72"/>
      <c r="D1324" s="72"/>
      <c r="W1324" s="78"/>
      <c r="X1324" s="78"/>
      <c r="Y1324" s="78"/>
    </row>
    <row r="1325" spans="1:25" x14ac:dyDescent="0.15">
      <c r="A1325" s="79"/>
      <c r="C1325" s="72"/>
      <c r="D1325" s="72"/>
      <c r="W1325" s="78"/>
      <c r="X1325" s="78"/>
      <c r="Y1325" s="78"/>
    </row>
    <row r="1326" spans="1:25" x14ac:dyDescent="0.15">
      <c r="A1326" s="79"/>
      <c r="C1326" s="72"/>
      <c r="D1326" s="72"/>
      <c r="W1326" s="78"/>
      <c r="X1326" s="78"/>
      <c r="Y1326" s="78"/>
    </row>
    <row r="1327" spans="1:25" x14ac:dyDescent="0.15">
      <c r="A1327" s="79"/>
      <c r="C1327" s="72"/>
      <c r="D1327" s="72"/>
      <c r="W1327" s="78"/>
      <c r="X1327" s="78"/>
      <c r="Y1327" s="78"/>
    </row>
    <row r="1328" spans="1:25" x14ac:dyDescent="0.15">
      <c r="A1328" s="79"/>
      <c r="C1328" s="72"/>
      <c r="D1328" s="72"/>
      <c r="W1328" s="78"/>
      <c r="X1328" s="78"/>
      <c r="Y1328" s="78"/>
    </row>
    <row r="1329" spans="1:25" x14ac:dyDescent="0.15">
      <c r="A1329" s="79"/>
      <c r="C1329" s="72"/>
      <c r="D1329" s="72"/>
      <c r="W1329" s="78"/>
      <c r="X1329" s="78"/>
      <c r="Y1329" s="78"/>
    </row>
    <row r="1330" spans="1:25" x14ac:dyDescent="0.15">
      <c r="A1330" s="79"/>
      <c r="C1330" s="72"/>
      <c r="D1330" s="72"/>
      <c r="W1330" s="78"/>
      <c r="X1330" s="78"/>
      <c r="Y1330" s="78"/>
    </row>
    <row r="1331" spans="1:25" x14ac:dyDescent="0.15">
      <c r="A1331" s="79"/>
      <c r="C1331" s="72"/>
      <c r="D1331" s="72"/>
      <c r="W1331" s="78"/>
      <c r="X1331" s="78"/>
      <c r="Y1331" s="78"/>
    </row>
    <row r="1332" spans="1:25" x14ac:dyDescent="0.15">
      <c r="A1332" s="79"/>
      <c r="C1332" s="72"/>
      <c r="D1332" s="72"/>
      <c r="W1332" s="78"/>
      <c r="X1332" s="78"/>
      <c r="Y1332" s="78"/>
    </row>
    <row r="1333" spans="1:25" x14ac:dyDescent="0.15">
      <c r="A1333" s="79"/>
      <c r="C1333" s="72"/>
      <c r="D1333" s="72"/>
      <c r="W1333" s="78"/>
      <c r="X1333" s="78"/>
      <c r="Y1333" s="78"/>
    </row>
    <row r="1334" spans="1:25" x14ac:dyDescent="0.15">
      <c r="A1334" s="79"/>
      <c r="C1334" s="72"/>
      <c r="D1334" s="72"/>
      <c r="W1334" s="78"/>
      <c r="X1334" s="78"/>
      <c r="Y1334" s="78"/>
    </row>
    <row r="1335" spans="1:25" x14ac:dyDescent="0.15">
      <c r="A1335" s="79"/>
      <c r="C1335" s="72"/>
      <c r="D1335" s="72"/>
      <c r="W1335" s="78"/>
      <c r="X1335" s="78"/>
      <c r="Y1335" s="78"/>
    </row>
    <row r="1336" spans="1:25" x14ac:dyDescent="0.15">
      <c r="A1336" s="79"/>
      <c r="C1336" s="72"/>
      <c r="D1336" s="72"/>
      <c r="W1336" s="78"/>
      <c r="X1336" s="78"/>
      <c r="Y1336" s="78"/>
    </row>
    <row r="1337" spans="1:25" x14ac:dyDescent="0.15">
      <c r="A1337" s="79"/>
      <c r="C1337" s="72"/>
      <c r="D1337" s="72"/>
      <c r="W1337" s="78"/>
      <c r="X1337" s="78"/>
      <c r="Y1337" s="78"/>
    </row>
    <row r="1338" spans="1:25" x14ac:dyDescent="0.15">
      <c r="A1338" s="79"/>
      <c r="C1338" s="72"/>
      <c r="D1338" s="72"/>
      <c r="W1338" s="78"/>
      <c r="X1338" s="78"/>
      <c r="Y1338" s="78"/>
    </row>
    <row r="1339" spans="1:25" x14ac:dyDescent="0.15">
      <c r="A1339" s="79"/>
      <c r="C1339" s="72"/>
      <c r="D1339" s="72"/>
      <c r="W1339" s="78"/>
      <c r="X1339" s="78"/>
      <c r="Y1339" s="78"/>
    </row>
    <row r="1340" spans="1:25" x14ac:dyDescent="0.15">
      <c r="A1340" s="79"/>
      <c r="C1340" s="72"/>
      <c r="D1340" s="72"/>
      <c r="W1340" s="78"/>
      <c r="X1340" s="78"/>
      <c r="Y1340" s="78"/>
    </row>
    <row r="1341" spans="1:25" x14ac:dyDescent="0.15">
      <c r="A1341" s="79"/>
      <c r="C1341" s="72"/>
      <c r="D1341" s="72"/>
      <c r="W1341" s="78"/>
      <c r="X1341" s="78"/>
      <c r="Y1341" s="78"/>
    </row>
    <row r="1342" spans="1:25" x14ac:dyDescent="0.15">
      <c r="A1342" s="79"/>
      <c r="C1342" s="72"/>
      <c r="D1342" s="72"/>
      <c r="W1342" s="78"/>
      <c r="X1342" s="78"/>
      <c r="Y1342" s="78"/>
    </row>
    <row r="1343" spans="1:25" x14ac:dyDescent="0.15">
      <c r="A1343" s="79"/>
      <c r="C1343" s="72"/>
      <c r="D1343" s="72"/>
      <c r="W1343" s="78"/>
      <c r="X1343" s="78"/>
      <c r="Y1343" s="78"/>
    </row>
    <row r="1344" spans="1:25" x14ac:dyDescent="0.15">
      <c r="A1344" s="79"/>
      <c r="C1344" s="72"/>
      <c r="D1344" s="72"/>
      <c r="W1344" s="78"/>
      <c r="X1344" s="78"/>
      <c r="Y1344" s="78"/>
    </row>
    <row r="1345" spans="1:25" x14ac:dyDescent="0.15">
      <c r="A1345" s="79"/>
      <c r="C1345" s="72"/>
      <c r="D1345" s="72"/>
      <c r="W1345" s="78"/>
      <c r="X1345" s="78"/>
      <c r="Y1345" s="78"/>
    </row>
    <row r="1346" spans="1:25" x14ac:dyDescent="0.15">
      <c r="A1346" s="79"/>
      <c r="C1346" s="72"/>
      <c r="D1346" s="72"/>
      <c r="W1346" s="78"/>
      <c r="X1346" s="78"/>
      <c r="Y1346" s="78"/>
    </row>
    <row r="1347" spans="1:25" x14ac:dyDescent="0.15">
      <c r="A1347" s="79"/>
      <c r="C1347" s="72"/>
      <c r="D1347" s="72"/>
      <c r="W1347" s="78"/>
      <c r="X1347" s="78"/>
      <c r="Y1347" s="78"/>
    </row>
    <row r="1348" spans="1:25" x14ac:dyDescent="0.15">
      <c r="A1348" s="79"/>
      <c r="C1348" s="72"/>
      <c r="D1348" s="72"/>
      <c r="W1348" s="78"/>
      <c r="X1348" s="78"/>
      <c r="Y1348" s="78"/>
    </row>
    <row r="1349" spans="1:25" x14ac:dyDescent="0.15">
      <c r="A1349" s="79"/>
      <c r="C1349" s="72"/>
      <c r="D1349" s="72"/>
      <c r="W1349" s="78"/>
      <c r="X1349" s="78"/>
      <c r="Y1349" s="78"/>
    </row>
    <row r="1350" spans="1:25" x14ac:dyDescent="0.15">
      <c r="A1350" s="79"/>
      <c r="C1350" s="72"/>
      <c r="D1350" s="72"/>
      <c r="W1350" s="78"/>
      <c r="X1350" s="78"/>
      <c r="Y1350" s="78"/>
    </row>
    <row r="1351" spans="1:25" x14ac:dyDescent="0.15">
      <c r="A1351" s="79"/>
      <c r="C1351" s="72"/>
      <c r="D1351" s="72"/>
      <c r="W1351" s="78"/>
      <c r="X1351" s="78"/>
      <c r="Y1351" s="78"/>
    </row>
    <row r="1352" spans="1:25" x14ac:dyDescent="0.15">
      <c r="A1352" s="79"/>
      <c r="C1352" s="72"/>
      <c r="D1352" s="72"/>
      <c r="W1352" s="78"/>
      <c r="X1352" s="78"/>
      <c r="Y1352" s="78"/>
    </row>
    <row r="1353" spans="1:25" x14ac:dyDescent="0.15">
      <c r="A1353" s="79"/>
      <c r="C1353" s="72"/>
      <c r="D1353" s="72"/>
      <c r="W1353" s="78"/>
      <c r="X1353" s="78"/>
      <c r="Y1353" s="78"/>
    </row>
    <row r="1354" spans="1:25" x14ac:dyDescent="0.15">
      <c r="A1354" s="79"/>
      <c r="C1354" s="72"/>
      <c r="D1354" s="72"/>
      <c r="W1354" s="78"/>
      <c r="X1354" s="78"/>
      <c r="Y1354" s="78"/>
    </row>
    <row r="1355" spans="1:25" x14ac:dyDescent="0.15">
      <c r="A1355" s="79"/>
      <c r="C1355" s="72"/>
      <c r="D1355" s="72"/>
      <c r="W1355" s="78"/>
      <c r="X1355" s="78"/>
      <c r="Y1355" s="78"/>
    </row>
    <row r="1356" spans="1:25" x14ac:dyDescent="0.15">
      <c r="A1356" s="79"/>
      <c r="C1356" s="72"/>
      <c r="D1356" s="72"/>
      <c r="W1356" s="78"/>
      <c r="X1356" s="78"/>
      <c r="Y1356" s="78"/>
    </row>
    <row r="1357" spans="1:25" x14ac:dyDescent="0.15">
      <c r="A1357" s="79"/>
      <c r="C1357" s="72"/>
      <c r="D1357" s="72"/>
      <c r="W1357" s="78"/>
      <c r="X1357" s="78"/>
      <c r="Y1357" s="78"/>
    </row>
    <row r="1358" spans="1:25" x14ac:dyDescent="0.15">
      <c r="A1358" s="79"/>
      <c r="C1358" s="72"/>
      <c r="D1358" s="72"/>
      <c r="W1358" s="78"/>
      <c r="X1358" s="78"/>
      <c r="Y1358" s="78"/>
    </row>
    <row r="1359" spans="1:25" x14ac:dyDescent="0.15">
      <c r="A1359" s="79"/>
      <c r="C1359" s="72"/>
      <c r="D1359" s="72"/>
      <c r="W1359" s="78"/>
      <c r="X1359" s="78"/>
      <c r="Y1359" s="78"/>
    </row>
    <row r="1360" spans="1:25" x14ac:dyDescent="0.15">
      <c r="A1360" s="79"/>
      <c r="C1360" s="72"/>
      <c r="D1360" s="72"/>
      <c r="W1360" s="78"/>
      <c r="X1360" s="78"/>
      <c r="Y1360" s="78"/>
    </row>
    <row r="1361" spans="1:25" x14ac:dyDescent="0.15">
      <c r="A1361" s="79"/>
      <c r="C1361" s="72"/>
      <c r="D1361" s="72"/>
      <c r="W1361" s="78"/>
      <c r="X1361" s="78"/>
      <c r="Y1361" s="78"/>
    </row>
    <row r="1362" spans="1:25" x14ac:dyDescent="0.15">
      <c r="A1362" s="79"/>
      <c r="C1362" s="72"/>
      <c r="D1362" s="72"/>
      <c r="W1362" s="78"/>
      <c r="X1362" s="78"/>
      <c r="Y1362" s="78"/>
    </row>
    <row r="1363" spans="1:25" x14ac:dyDescent="0.15">
      <c r="A1363" s="79"/>
      <c r="C1363" s="72"/>
      <c r="D1363" s="72"/>
      <c r="W1363" s="78"/>
      <c r="X1363" s="78"/>
      <c r="Y1363" s="78"/>
    </row>
    <row r="1364" spans="1:25" x14ac:dyDescent="0.15">
      <c r="A1364" s="79"/>
      <c r="C1364" s="72"/>
      <c r="D1364" s="72"/>
      <c r="W1364" s="78"/>
      <c r="X1364" s="78"/>
      <c r="Y1364" s="78"/>
    </row>
    <row r="1365" spans="1:25" x14ac:dyDescent="0.15">
      <c r="A1365" s="79"/>
      <c r="C1365" s="72"/>
      <c r="D1365" s="72"/>
      <c r="W1365" s="78"/>
      <c r="X1365" s="78"/>
      <c r="Y1365" s="78"/>
    </row>
    <row r="1366" spans="1:25" x14ac:dyDescent="0.15">
      <c r="A1366" s="79"/>
      <c r="C1366" s="72"/>
      <c r="D1366" s="72"/>
      <c r="W1366" s="78"/>
      <c r="X1366" s="78"/>
      <c r="Y1366" s="78"/>
    </row>
    <row r="1367" spans="1:25" x14ac:dyDescent="0.15">
      <c r="A1367" s="79"/>
      <c r="C1367" s="72"/>
      <c r="D1367" s="72"/>
      <c r="W1367" s="78"/>
      <c r="X1367" s="78"/>
      <c r="Y1367" s="78"/>
    </row>
    <row r="1368" spans="1:25" x14ac:dyDescent="0.15">
      <c r="A1368" s="79"/>
      <c r="C1368" s="72"/>
      <c r="D1368" s="72"/>
      <c r="W1368" s="78"/>
      <c r="X1368" s="78"/>
      <c r="Y1368" s="78"/>
    </row>
    <row r="1369" spans="1:25" x14ac:dyDescent="0.15">
      <c r="A1369" s="79"/>
      <c r="C1369" s="72"/>
      <c r="D1369" s="72"/>
      <c r="W1369" s="78"/>
      <c r="X1369" s="78"/>
      <c r="Y1369" s="78"/>
    </row>
    <row r="1370" spans="1:25" x14ac:dyDescent="0.15">
      <c r="A1370" s="79"/>
      <c r="C1370" s="72"/>
      <c r="D1370" s="72"/>
      <c r="W1370" s="78"/>
      <c r="X1370" s="78"/>
      <c r="Y1370" s="78"/>
    </row>
    <row r="1371" spans="1:25" x14ac:dyDescent="0.15">
      <c r="A1371" s="79"/>
      <c r="C1371" s="72"/>
      <c r="D1371" s="72"/>
      <c r="W1371" s="78"/>
      <c r="X1371" s="78"/>
      <c r="Y1371" s="78"/>
    </row>
    <row r="1372" spans="1:25" x14ac:dyDescent="0.15">
      <c r="A1372" s="79"/>
      <c r="C1372" s="72"/>
      <c r="D1372" s="72"/>
      <c r="W1372" s="78"/>
      <c r="X1372" s="78"/>
      <c r="Y1372" s="78"/>
    </row>
    <row r="1373" spans="1:25" x14ac:dyDescent="0.15">
      <c r="A1373" s="79"/>
      <c r="C1373" s="72"/>
      <c r="D1373" s="72"/>
      <c r="W1373" s="78"/>
      <c r="X1373" s="78"/>
      <c r="Y1373" s="78"/>
    </row>
    <row r="1374" spans="1:25" x14ac:dyDescent="0.15">
      <c r="A1374" s="79"/>
      <c r="C1374" s="72"/>
      <c r="D1374" s="72"/>
      <c r="W1374" s="78"/>
      <c r="X1374" s="78"/>
      <c r="Y1374" s="78"/>
    </row>
    <row r="1375" spans="1:25" x14ac:dyDescent="0.15">
      <c r="A1375" s="79"/>
      <c r="C1375" s="72"/>
      <c r="D1375" s="72"/>
      <c r="W1375" s="78"/>
      <c r="X1375" s="78"/>
      <c r="Y1375" s="78"/>
    </row>
    <row r="1376" spans="1:25" x14ac:dyDescent="0.15">
      <c r="A1376" s="79"/>
      <c r="C1376" s="72"/>
      <c r="D1376" s="72"/>
      <c r="W1376" s="78"/>
      <c r="X1376" s="78"/>
      <c r="Y1376" s="78"/>
    </row>
    <row r="1377" spans="1:25" x14ac:dyDescent="0.15">
      <c r="A1377" s="79"/>
      <c r="C1377" s="72"/>
      <c r="D1377" s="72"/>
      <c r="W1377" s="78"/>
      <c r="X1377" s="78"/>
      <c r="Y1377" s="78"/>
    </row>
    <row r="1378" spans="1:25" x14ac:dyDescent="0.15">
      <c r="A1378" s="79"/>
      <c r="C1378" s="72"/>
      <c r="D1378" s="72"/>
      <c r="W1378" s="78"/>
      <c r="X1378" s="78"/>
      <c r="Y1378" s="78"/>
    </row>
    <row r="1379" spans="1:25" x14ac:dyDescent="0.15">
      <c r="A1379" s="79"/>
      <c r="C1379" s="72"/>
      <c r="D1379" s="72"/>
      <c r="W1379" s="78"/>
      <c r="X1379" s="78"/>
      <c r="Y1379" s="78"/>
    </row>
    <row r="1380" spans="1:25" x14ac:dyDescent="0.15">
      <c r="A1380" s="79"/>
      <c r="C1380" s="72"/>
      <c r="D1380" s="72"/>
      <c r="W1380" s="78"/>
      <c r="X1380" s="78"/>
      <c r="Y1380" s="78"/>
    </row>
    <row r="1381" spans="1:25" x14ac:dyDescent="0.15">
      <c r="A1381" s="79"/>
      <c r="C1381" s="72"/>
      <c r="D1381" s="72"/>
      <c r="W1381" s="78"/>
      <c r="X1381" s="78"/>
      <c r="Y1381" s="78"/>
    </row>
    <row r="1382" spans="1:25" x14ac:dyDescent="0.15">
      <c r="A1382" s="79"/>
      <c r="C1382" s="72"/>
      <c r="D1382" s="72"/>
      <c r="W1382" s="78"/>
      <c r="X1382" s="78"/>
      <c r="Y1382" s="78"/>
    </row>
    <row r="1383" spans="1:25" x14ac:dyDescent="0.15">
      <c r="A1383" s="79"/>
      <c r="C1383" s="72"/>
      <c r="D1383" s="72"/>
      <c r="W1383" s="78"/>
      <c r="X1383" s="78"/>
      <c r="Y1383" s="78"/>
    </row>
    <row r="1384" spans="1:25" x14ac:dyDescent="0.15">
      <c r="A1384" s="79"/>
      <c r="C1384" s="72"/>
      <c r="D1384" s="72"/>
      <c r="W1384" s="78"/>
      <c r="X1384" s="78"/>
      <c r="Y1384" s="78"/>
    </row>
    <row r="1385" spans="1:25" x14ac:dyDescent="0.15">
      <c r="A1385" s="79"/>
      <c r="C1385" s="72"/>
      <c r="D1385" s="72"/>
      <c r="W1385" s="78"/>
      <c r="X1385" s="78"/>
      <c r="Y1385" s="78"/>
    </row>
    <row r="1386" spans="1:25" x14ac:dyDescent="0.15">
      <c r="A1386" s="79"/>
      <c r="C1386" s="72"/>
      <c r="D1386" s="72"/>
      <c r="W1386" s="78"/>
      <c r="X1386" s="78"/>
      <c r="Y1386" s="78"/>
    </row>
    <row r="1387" spans="1:25" x14ac:dyDescent="0.15">
      <c r="A1387" s="79"/>
      <c r="C1387" s="72"/>
      <c r="D1387" s="72"/>
      <c r="W1387" s="78"/>
      <c r="X1387" s="78"/>
      <c r="Y1387" s="78"/>
    </row>
    <row r="1388" spans="1:25" x14ac:dyDescent="0.15">
      <c r="A1388" s="79"/>
      <c r="C1388" s="72"/>
      <c r="D1388" s="72"/>
      <c r="W1388" s="78"/>
      <c r="X1388" s="78"/>
      <c r="Y1388" s="78"/>
    </row>
    <row r="1389" spans="1:25" x14ac:dyDescent="0.15">
      <c r="A1389" s="79"/>
      <c r="C1389" s="72"/>
      <c r="D1389" s="72"/>
      <c r="W1389" s="78"/>
      <c r="X1389" s="78"/>
      <c r="Y1389" s="78"/>
    </row>
    <row r="1390" spans="1:25" x14ac:dyDescent="0.15">
      <c r="A1390" s="79"/>
      <c r="C1390" s="72"/>
      <c r="D1390" s="72"/>
      <c r="W1390" s="78"/>
      <c r="X1390" s="78"/>
      <c r="Y1390" s="78"/>
    </row>
    <row r="1391" spans="1:25" x14ac:dyDescent="0.15">
      <c r="A1391" s="79"/>
      <c r="C1391" s="72"/>
      <c r="D1391" s="72"/>
      <c r="W1391" s="78"/>
      <c r="X1391" s="78"/>
      <c r="Y1391" s="78"/>
    </row>
    <row r="1392" spans="1:25" x14ac:dyDescent="0.15">
      <c r="A1392" s="79"/>
      <c r="C1392" s="72"/>
      <c r="D1392" s="72"/>
      <c r="W1392" s="78"/>
      <c r="X1392" s="78"/>
      <c r="Y1392" s="78"/>
    </row>
    <row r="1393" spans="1:25" x14ac:dyDescent="0.15">
      <c r="A1393" s="79"/>
      <c r="C1393" s="72"/>
      <c r="D1393" s="72"/>
      <c r="W1393" s="78"/>
      <c r="X1393" s="78"/>
      <c r="Y1393" s="78"/>
    </row>
    <row r="1394" spans="1:25" x14ac:dyDescent="0.15">
      <c r="A1394" s="79"/>
      <c r="C1394" s="72"/>
      <c r="D1394" s="72"/>
      <c r="W1394" s="78"/>
      <c r="X1394" s="78"/>
      <c r="Y1394" s="78"/>
    </row>
    <row r="1395" spans="1:25" x14ac:dyDescent="0.15">
      <c r="A1395" s="79"/>
      <c r="C1395" s="72"/>
      <c r="D1395" s="72"/>
      <c r="W1395" s="78"/>
      <c r="X1395" s="78"/>
      <c r="Y1395" s="78"/>
    </row>
    <row r="1396" spans="1:25" x14ac:dyDescent="0.15">
      <c r="A1396" s="79"/>
      <c r="C1396" s="72"/>
      <c r="D1396" s="72"/>
      <c r="W1396" s="78"/>
      <c r="X1396" s="78"/>
      <c r="Y1396" s="78"/>
    </row>
    <row r="1397" spans="1:25" x14ac:dyDescent="0.15">
      <c r="A1397" s="79"/>
      <c r="C1397" s="72"/>
      <c r="D1397" s="72"/>
      <c r="W1397" s="78"/>
      <c r="X1397" s="78"/>
      <c r="Y1397" s="78"/>
    </row>
    <row r="1398" spans="1:25" x14ac:dyDescent="0.15">
      <c r="A1398" s="79"/>
      <c r="C1398" s="72"/>
      <c r="D1398" s="72"/>
      <c r="W1398" s="78"/>
      <c r="X1398" s="78"/>
      <c r="Y1398" s="78"/>
    </row>
    <row r="1399" spans="1:25" x14ac:dyDescent="0.15">
      <c r="A1399" s="79"/>
      <c r="C1399" s="72"/>
      <c r="D1399" s="72"/>
      <c r="W1399" s="78"/>
      <c r="X1399" s="78"/>
      <c r="Y1399" s="78"/>
    </row>
    <row r="1400" spans="1:25" x14ac:dyDescent="0.15">
      <c r="A1400" s="79"/>
      <c r="C1400" s="72"/>
      <c r="D1400" s="72"/>
      <c r="W1400" s="78"/>
      <c r="X1400" s="78"/>
      <c r="Y1400" s="78"/>
    </row>
    <row r="1401" spans="1:25" x14ac:dyDescent="0.15">
      <c r="A1401" s="79"/>
      <c r="C1401" s="72"/>
      <c r="D1401" s="72"/>
      <c r="W1401" s="78"/>
      <c r="X1401" s="78"/>
      <c r="Y1401" s="78"/>
    </row>
    <row r="1402" spans="1:25" x14ac:dyDescent="0.15">
      <c r="A1402" s="79"/>
      <c r="C1402" s="72"/>
      <c r="D1402" s="72"/>
      <c r="W1402" s="78"/>
      <c r="X1402" s="78"/>
      <c r="Y1402" s="78"/>
    </row>
    <row r="1403" spans="1:25" x14ac:dyDescent="0.15">
      <c r="A1403" s="79"/>
      <c r="C1403" s="72"/>
      <c r="D1403" s="72"/>
      <c r="W1403" s="78"/>
      <c r="X1403" s="78"/>
      <c r="Y1403" s="78"/>
    </row>
    <row r="1404" spans="1:25" x14ac:dyDescent="0.15">
      <c r="A1404" s="79"/>
      <c r="C1404" s="72"/>
      <c r="D1404" s="72"/>
      <c r="W1404" s="78"/>
      <c r="X1404" s="78"/>
      <c r="Y1404" s="78"/>
    </row>
    <row r="1405" spans="1:25" x14ac:dyDescent="0.15">
      <c r="A1405" s="79"/>
      <c r="C1405" s="72"/>
      <c r="D1405" s="72"/>
      <c r="W1405" s="78"/>
      <c r="X1405" s="78"/>
      <c r="Y1405" s="78"/>
    </row>
    <row r="1406" spans="1:25" x14ac:dyDescent="0.15">
      <c r="A1406" s="79"/>
      <c r="C1406" s="72"/>
      <c r="D1406" s="72"/>
      <c r="W1406" s="78"/>
      <c r="X1406" s="78"/>
      <c r="Y1406" s="78"/>
    </row>
    <row r="1407" spans="1:25" x14ac:dyDescent="0.15">
      <c r="A1407" s="79"/>
      <c r="C1407" s="72"/>
      <c r="D1407" s="72"/>
      <c r="W1407" s="78"/>
      <c r="X1407" s="78"/>
      <c r="Y1407" s="78"/>
    </row>
    <row r="1408" spans="1:25" x14ac:dyDescent="0.15">
      <c r="A1408" s="79"/>
      <c r="C1408" s="72"/>
      <c r="D1408" s="72"/>
      <c r="W1408" s="78"/>
      <c r="X1408" s="78"/>
      <c r="Y1408" s="78"/>
    </row>
    <row r="1409" spans="1:25" x14ac:dyDescent="0.15">
      <c r="A1409" s="79"/>
      <c r="C1409" s="72"/>
      <c r="D1409" s="72"/>
      <c r="W1409" s="78"/>
      <c r="X1409" s="78"/>
      <c r="Y1409" s="78"/>
    </row>
    <row r="1410" spans="1:25" x14ac:dyDescent="0.15">
      <c r="A1410" s="79"/>
      <c r="C1410" s="72"/>
      <c r="D1410" s="72"/>
      <c r="W1410" s="78"/>
      <c r="X1410" s="78"/>
      <c r="Y1410" s="78"/>
    </row>
    <row r="1411" spans="1:25" x14ac:dyDescent="0.15">
      <c r="A1411" s="79"/>
      <c r="C1411" s="72"/>
      <c r="D1411" s="72"/>
      <c r="W1411" s="78"/>
      <c r="X1411" s="78"/>
      <c r="Y1411" s="78"/>
    </row>
    <row r="1412" spans="1:25" x14ac:dyDescent="0.15">
      <c r="A1412" s="79"/>
      <c r="C1412" s="72"/>
      <c r="D1412" s="72"/>
      <c r="W1412" s="78"/>
      <c r="X1412" s="78"/>
      <c r="Y1412" s="78"/>
    </row>
    <row r="1413" spans="1:25" x14ac:dyDescent="0.15">
      <c r="A1413" s="79"/>
      <c r="C1413" s="72"/>
      <c r="D1413" s="72"/>
      <c r="W1413" s="78"/>
      <c r="X1413" s="78"/>
      <c r="Y1413" s="78"/>
    </row>
    <row r="1414" spans="1:25" x14ac:dyDescent="0.15">
      <c r="A1414" s="79"/>
      <c r="C1414" s="72"/>
      <c r="D1414" s="72"/>
      <c r="W1414" s="78"/>
      <c r="X1414" s="78"/>
      <c r="Y1414" s="78"/>
    </row>
    <row r="1415" spans="1:25" x14ac:dyDescent="0.15">
      <c r="A1415" s="79"/>
      <c r="C1415" s="72"/>
      <c r="D1415" s="72"/>
      <c r="W1415" s="78"/>
      <c r="X1415" s="78"/>
      <c r="Y1415" s="78"/>
    </row>
    <row r="1416" spans="1:25" x14ac:dyDescent="0.15">
      <c r="A1416" s="79"/>
      <c r="C1416" s="72"/>
      <c r="D1416" s="72"/>
      <c r="W1416" s="78"/>
      <c r="X1416" s="78"/>
      <c r="Y1416" s="78"/>
    </row>
    <row r="1417" spans="1:25" x14ac:dyDescent="0.15">
      <c r="A1417" s="79"/>
      <c r="C1417" s="72"/>
      <c r="D1417" s="72"/>
      <c r="W1417" s="78"/>
      <c r="X1417" s="78"/>
      <c r="Y1417" s="78"/>
    </row>
    <row r="1418" spans="1:25" x14ac:dyDescent="0.15">
      <c r="A1418" s="79"/>
      <c r="C1418" s="72"/>
      <c r="D1418" s="72"/>
      <c r="W1418" s="78"/>
      <c r="X1418" s="78"/>
      <c r="Y1418" s="78"/>
    </row>
    <row r="1419" spans="1:25" x14ac:dyDescent="0.15">
      <c r="A1419" s="79"/>
      <c r="C1419" s="72"/>
      <c r="D1419" s="72"/>
      <c r="W1419" s="78"/>
      <c r="X1419" s="78"/>
      <c r="Y1419" s="78"/>
    </row>
    <row r="1420" spans="1:25" x14ac:dyDescent="0.15">
      <c r="A1420" s="79"/>
      <c r="C1420" s="72"/>
      <c r="D1420" s="72"/>
      <c r="W1420" s="78"/>
      <c r="X1420" s="78"/>
      <c r="Y1420" s="78"/>
    </row>
    <row r="1421" spans="1:25" x14ac:dyDescent="0.15">
      <c r="A1421" s="79"/>
      <c r="C1421" s="72"/>
      <c r="D1421" s="72"/>
      <c r="W1421" s="78"/>
      <c r="X1421" s="78"/>
      <c r="Y1421" s="78"/>
    </row>
    <row r="1422" spans="1:25" x14ac:dyDescent="0.15">
      <c r="A1422" s="79"/>
      <c r="C1422" s="72"/>
      <c r="D1422" s="72"/>
      <c r="W1422" s="78"/>
      <c r="X1422" s="78"/>
      <c r="Y1422" s="78"/>
    </row>
    <row r="1423" spans="1:25" x14ac:dyDescent="0.15">
      <c r="A1423" s="79"/>
      <c r="C1423" s="72"/>
      <c r="D1423" s="72"/>
      <c r="W1423" s="78"/>
      <c r="X1423" s="78"/>
      <c r="Y1423" s="78"/>
    </row>
    <row r="1424" spans="1:25" x14ac:dyDescent="0.15">
      <c r="A1424" s="79"/>
      <c r="C1424" s="72"/>
      <c r="D1424" s="72"/>
      <c r="W1424" s="78"/>
      <c r="X1424" s="78"/>
      <c r="Y1424" s="78"/>
    </row>
    <row r="1425" spans="1:25" x14ac:dyDescent="0.15">
      <c r="A1425" s="79"/>
      <c r="C1425" s="72"/>
      <c r="D1425" s="72"/>
      <c r="W1425" s="78"/>
      <c r="X1425" s="78"/>
      <c r="Y1425" s="78"/>
    </row>
    <row r="1426" spans="1:25" x14ac:dyDescent="0.15">
      <c r="A1426" s="79"/>
      <c r="C1426" s="72"/>
      <c r="D1426" s="72"/>
      <c r="W1426" s="78"/>
      <c r="X1426" s="78"/>
      <c r="Y1426" s="78"/>
    </row>
    <row r="1427" spans="1:25" x14ac:dyDescent="0.15">
      <c r="A1427" s="79"/>
      <c r="C1427" s="72"/>
      <c r="D1427" s="72"/>
      <c r="W1427" s="78"/>
      <c r="X1427" s="78"/>
      <c r="Y1427" s="78"/>
    </row>
    <row r="1428" spans="1:25" x14ac:dyDescent="0.15">
      <c r="A1428" s="79"/>
      <c r="C1428" s="72"/>
      <c r="D1428" s="72"/>
      <c r="W1428" s="78"/>
      <c r="X1428" s="78"/>
      <c r="Y1428" s="78"/>
    </row>
    <row r="1429" spans="1:25" x14ac:dyDescent="0.15">
      <c r="A1429" s="79"/>
      <c r="C1429" s="72"/>
      <c r="D1429" s="72"/>
      <c r="W1429" s="78"/>
      <c r="X1429" s="78"/>
      <c r="Y1429" s="78"/>
    </row>
    <row r="1430" spans="1:25" x14ac:dyDescent="0.15">
      <c r="A1430" s="79"/>
      <c r="C1430" s="72"/>
      <c r="D1430" s="72"/>
      <c r="W1430" s="78"/>
      <c r="X1430" s="78"/>
      <c r="Y1430" s="78"/>
    </row>
    <row r="1431" spans="1:25" x14ac:dyDescent="0.15">
      <c r="A1431" s="79"/>
      <c r="C1431" s="72"/>
      <c r="D1431" s="72"/>
      <c r="W1431" s="78"/>
      <c r="X1431" s="78"/>
      <c r="Y1431" s="78"/>
    </row>
    <row r="1432" spans="1:25" x14ac:dyDescent="0.15">
      <c r="A1432" s="79"/>
      <c r="C1432" s="72"/>
      <c r="D1432" s="72"/>
      <c r="W1432" s="78"/>
      <c r="X1432" s="78"/>
      <c r="Y1432" s="78"/>
    </row>
    <row r="1433" spans="1:25" x14ac:dyDescent="0.15">
      <c r="A1433" s="79"/>
      <c r="C1433" s="72"/>
      <c r="D1433" s="72"/>
      <c r="W1433" s="78"/>
      <c r="X1433" s="78"/>
      <c r="Y1433" s="78"/>
    </row>
    <row r="1434" spans="1:25" x14ac:dyDescent="0.15">
      <c r="A1434" s="79"/>
      <c r="C1434" s="72"/>
      <c r="D1434" s="72"/>
      <c r="W1434" s="78"/>
      <c r="X1434" s="78"/>
      <c r="Y1434" s="78"/>
    </row>
    <row r="1435" spans="1:25" x14ac:dyDescent="0.15">
      <c r="A1435" s="79"/>
      <c r="C1435" s="72"/>
      <c r="D1435" s="72"/>
      <c r="W1435" s="78"/>
      <c r="X1435" s="78"/>
      <c r="Y1435" s="78"/>
    </row>
    <row r="1436" spans="1:25" x14ac:dyDescent="0.15">
      <c r="A1436" s="79"/>
      <c r="C1436" s="72"/>
      <c r="D1436" s="72"/>
      <c r="W1436" s="78"/>
      <c r="X1436" s="78"/>
      <c r="Y1436" s="78"/>
    </row>
    <row r="1437" spans="1:25" x14ac:dyDescent="0.15">
      <c r="A1437" s="79"/>
      <c r="C1437" s="72"/>
      <c r="D1437" s="72"/>
      <c r="W1437" s="78"/>
      <c r="X1437" s="78"/>
      <c r="Y1437" s="78"/>
    </row>
    <row r="1438" spans="1:25" x14ac:dyDescent="0.15">
      <c r="A1438" s="79"/>
      <c r="C1438" s="72"/>
      <c r="D1438" s="72"/>
      <c r="W1438" s="78"/>
      <c r="X1438" s="78"/>
      <c r="Y1438" s="78"/>
    </row>
    <row r="1439" spans="1:25" x14ac:dyDescent="0.15">
      <c r="A1439" s="79"/>
      <c r="C1439" s="72"/>
      <c r="D1439" s="72"/>
      <c r="W1439" s="78"/>
      <c r="X1439" s="78"/>
      <c r="Y1439" s="78"/>
    </row>
    <row r="1440" spans="1:25" x14ac:dyDescent="0.15">
      <c r="A1440" s="79"/>
      <c r="C1440" s="72"/>
      <c r="D1440" s="72"/>
      <c r="W1440" s="78"/>
      <c r="X1440" s="78"/>
      <c r="Y1440" s="78"/>
    </row>
    <row r="1441" spans="1:25" x14ac:dyDescent="0.15">
      <c r="A1441" s="79"/>
      <c r="C1441" s="72"/>
      <c r="D1441" s="72"/>
      <c r="W1441" s="78"/>
      <c r="X1441" s="78"/>
      <c r="Y1441" s="78"/>
    </row>
    <row r="1442" spans="1:25" x14ac:dyDescent="0.15">
      <c r="A1442" s="79"/>
      <c r="C1442" s="72"/>
      <c r="D1442" s="72"/>
      <c r="W1442" s="78"/>
      <c r="X1442" s="78"/>
      <c r="Y1442" s="78"/>
    </row>
    <row r="1443" spans="1:25" x14ac:dyDescent="0.15">
      <c r="A1443" s="79"/>
      <c r="C1443" s="72"/>
      <c r="D1443" s="72"/>
      <c r="W1443" s="78"/>
      <c r="X1443" s="78"/>
      <c r="Y1443" s="78"/>
    </row>
    <row r="1444" spans="1:25" x14ac:dyDescent="0.15">
      <c r="A1444" s="79"/>
      <c r="C1444" s="72"/>
      <c r="D1444" s="72"/>
      <c r="W1444" s="78"/>
      <c r="X1444" s="78"/>
      <c r="Y1444" s="78"/>
    </row>
    <row r="1445" spans="1:25" x14ac:dyDescent="0.15">
      <c r="A1445" s="79"/>
      <c r="C1445" s="72"/>
      <c r="D1445" s="72"/>
      <c r="W1445" s="78"/>
      <c r="X1445" s="78"/>
      <c r="Y1445" s="78"/>
    </row>
    <row r="1446" spans="1:25" x14ac:dyDescent="0.15">
      <c r="A1446" s="79"/>
      <c r="C1446" s="72"/>
      <c r="D1446" s="72"/>
      <c r="W1446" s="78"/>
      <c r="X1446" s="78"/>
      <c r="Y1446" s="78"/>
    </row>
    <row r="1447" spans="1:25" x14ac:dyDescent="0.15">
      <c r="A1447" s="79"/>
      <c r="C1447" s="72"/>
      <c r="D1447" s="72"/>
      <c r="W1447" s="78"/>
      <c r="X1447" s="78"/>
      <c r="Y1447" s="78"/>
    </row>
    <row r="1448" spans="1:25" x14ac:dyDescent="0.15">
      <c r="A1448" s="79"/>
      <c r="C1448" s="72"/>
      <c r="D1448" s="72"/>
      <c r="W1448" s="78"/>
      <c r="X1448" s="78"/>
      <c r="Y1448" s="78"/>
    </row>
    <row r="1449" spans="1:25" x14ac:dyDescent="0.15">
      <c r="A1449" s="79"/>
      <c r="C1449" s="72"/>
      <c r="D1449" s="72"/>
      <c r="W1449" s="78"/>
      <c r="X1449" s="78"/>
      <c r="Y1449" s="78"/>
    </row>
    <row r="1450" spans="1:25" x14ac:dyDescent="0.15">
      <c r="A1450" s="79"/>
      <c r="C1450" s="72"/>
      <c r="D1450" s="72"/>
      <c r="W1450" s="78"/>
      <c r="X1450" s="78"/>
      <c r="Y1450" s="78"/>
    </row>
    <row r="1451" spans="1:25" x14ac:dyDescent="0.15">
      <c r="A1451" s="79"/>
      <c r="C1451" s="72"/>
      <c r="D1451" s="72"/>
      <c r="W1451" s="78"/>
      <c r="X1451" s="78"/>
      <c r="Y1451" s="78"/>
    </row>
    <row r="1452" spans="1:25" x14ac:dyDescent="0.15">
      <c r="A1452" s="79"/>
      <c r="C1452" s="72"/>
      <c r="D1452" s="72"/>
      <c r="W1452" s="78"/>
      <c r="X1452" s="78"/>
      <c r="Y1452" s="78"/>
    </row>
    <row r="1453" spans="1:25" x14ac:dyDescent="0.15">
      <c r="A1453" s="79"/>
      <c r="C1453" s="72"/>
      <c r="D1453" s="72"/>
      <c r="W1453" s="78"/>
      <c r="X1453" s="78"/>
      <c r="Y1453" s="78"/>
    </row>
    <row r="1454" spans="1:25" x14ac:dyDescent="0.15">
      <c r="A1454" s="79"/>
      <c r="C1454" s="72"/>
      <c r="D1454" s="72"/>
      <c r="W1454" s="78"/>
      <c r="X1454" s="78"/>
      <c r="Y1454" s="78"/>
    </row>
    <row r="1455" spans="1:25" x14ac:dyDescent="0.15">
      <c r="A1455" s="79"/>
      <c r="C1455" s="72"/>
      <c r="D1455" s="72"/>
      <c r="W1455" s="78"/>
      <c r="X1455" s="78"/>
      <c r="Y1455" s="78"/>
    </row>
    <row r="1456" spans="1:25" x14ac:dyDescent="0.15">
      <c r="A1456" s="79"/>
      <c r="C1456" s="72"/>
      <c r="D1456" s="72"/>
      <c r="W1456" s="78"/>
      <c r="X1456" s="78"/>
      <c r="Y1456" s="78"/>
    </row>
    <row r="1457" spans="1:25" x14ac:dyDescent="0.15">
      <c r="A1457" s="79"/>
      <c r="C1457" s="72"/>
      <c r="D1457" s="72"/>
      <c r="W1457" s="78"/>
      <c r="X1457" s="78"/>
      <c r="Y1457" s="78"/>
    </row>
    <row r="1458" spans="1:25" x14ac:dyDescent="0.15">
      <c r="A1458" s="79"/>
      <c r="C1458" s="72"/>
      <c r="D1458" s="72"/>
      <c r="W1458" s="78"/>
      <c r="X1458" s="78"/>
      <c r="Y1458" s="78"/>
    </row>
    <row r="1459" spans="1:25" x14ac:dyDescent="0.15">
      <c r="A1459" s="79"/>
      <c r="C1459" s="72"/>
      <c r="D1459" s="72"/>
      <c r="W1459" s="78"/>
      <c r="X1459" s="78"/>
      <c r="Y1459" s="78"/>
    </row>
    <row r="1460" spans="1:25" x14ac:dyDescent="0.15">
      <c r="A1460" s="79"/>
      <c r="C1460" s="72"/>
      <c r="D1460" s="72"/>
      <c r="W1460" s="78"/>
      <c r="X1460" s="78"/>
      <c r="Y1460" s="78"/>
    </row>
    <row r="1461" spans="1:25" x14ac:dyDescent="0.15">
      <c r="A1461" s="79"/>
      <c r="C1461" s="72"/>
      <c r="D1461" s="72"/>
      <c r="W1461" s="78"/>
      <c r="X1461" s="78"/>
      <c r="Y1461" s="78"/>
    </row>
    <row r="1462" spans="1:25" x14ac:dyDescent="0.15">
      <c r="A1462" s="79"/>
      <c r="C1462" s="72"/>
      <c r="D1462" s="72"/>
      <c r="W1462" s="78"/>
      <c r="X1462" s="78"/>
      <c r="Y1462" s="78"/>
    </row>
    <row r="1463" spans="1:25" x14ac:dyDescent="0.15">
      <c r="A1463" s="79"/>
      <c r="C1463" s="72"/>
      <c r="D1463" s="72"/>
      <c r="W1463" s="78"/>
      <c r="X1463" s="78"/>
      <c r="Y1463" s="78"/>
    </row>
    <row r="1464" spans="1:25" x14ac:dyDescent="0.15">
      <c r="A1464" s="79"/>
      <c r="C1464" s="72"/>
      <c r="D1464" s="72"/>
      <c r="W1464" s="78"/>
      <c r="X1464" s="78"/>
      <c r="Y1464" s="78"/>
    </row>
    <row r="1465" spans="1:25" x14ac:dyDescent="0.15">
      <c r="A1465" s="79"/>
      <c r="C1465" s="72"/>
      <c r="D1465" s="72"/>
      <c r="W1465" s="78"/>
      <c r="X1465" s="78"/>
      <c r="Y1465" s="78"/>
    </row>
    <row r="1466" spans="1:25" x14ac:dyDescent="0.15">
      <c r="A1466" s="79"/>
      <c r="C1466" s="72"/>
      <c r="D1466" s="72"/>
      <c r="W1466" s="78"/>
      <c r="X1466" s="78"/>
      <c r="Y1466" s="78"/>
    </row>
    <row r="1467" spans="1:25" x14ac:dyDescent="0.15">
      <c r="A1467" s="79"/>
      <c r="C1467" s="72"/>
      <c r="D1467" s="72"/>
      <c r="W1467" s="78"/>
      <c r="X1467" s="78"/>
      <c r="Y1467" s="78"/>
    </row>
    <row r="1468" spans="1:25" x14ac:dyDescent="0.15">
      <c r="A1468" s="79"/>
      <c r="C1468" s="72"/>
      <c r="D1468" s="72"/>
      <c r="W1468" s="78"/>
      <c r="X1468" s="78"/>
      <c r="Y1468" s="78"/>
    </row>
    <row r="1469" spans="1:25" x14ac:dyDescent="0.15">
      <c r="A1469" s="79"/>
      <c r="C1469" s="72"/>
      <c r="D1469" s="72"/>
      <c r="W1469" s="78"/>
      <c r="X1469" s="78"/>
      <c r="Y1469" s="78"/>
    </row>
    <row r="1470" spans="1:25" x14ac:dyDescent="0.15">
      <c r="A1470" s="79"/>
      <c r="C1470" s="72"/>
      <c r="D1470" s="72"/>
      <c r="W1470" s="78"/>
      <c r="X1470" s="78"/>
      <c r="Y1470" s="78"/>
    </row>
    <row r="1471" spans="1:25" x14ac:dyDescent="0.15">
      <c r="A1471" s="79"/>
      <c r="C1471" s="72"/>
      <c r="D1471" s="72"/>
      <c r="W1471" s="78"/>
      <c r="X1471" s="78"/>
      <c r="Y1471" s="78"/>
    </row>
    <row r="1472" spans="1:25" x14ac:dyDescent="0.15">
      <c r="A1472" s="79"/>
      <c r="C1472" s="72"/>
      <c r="D1472" s="72"/>
      <c r="W1472" s="78"/>
      <c r="X1472" s="78"/>
      <c r="Y1472" s="78"/>
    </row>
    <row r="1473" spans="1:25" x14ac:dyDescent="0.15">
      <c r="A1473" s="79"/>
      <c r="C1473" s="72"/>
      <c r="D1473" s="72"/>
      <c r="W1473" s="78"/>
      <c r="X1473" s="78"/>
      <c r="Y1473" s="78"/>
    </row>
    <row r="1474" spans="1:25" x14ac:dyDescent="0.15">
      <c r="A1474" s="79"/>
      <c r="C1474" s="72"/>
      <c r="D1474" s="72"/>
      <c r="W1474" s="78"/>
      <c r="X1474" s="78"/>
      <c r="Y1474" s="78"/>
    </row>
    <row r="1475" spans="1:25" x14ac:dyDescent="0.15">
      <c r="A1475" s="79"/>
      <c r="C1475" s="72"/>
      <c r="D1475" s="72"/>
      <c r="W1475" s="78"/>
      <c r="X1475" s="78"/>
      <c r="Y1475" s="78"/>
    </row>
    <row r="1476" spans="1:25" x14ac:dyDescent="0.15">
      <c r="A1476" s="79"/>
      <c r="C1476" s="72"/>
      <c r="D1476" s="72"/>
      <c r="W1476" s="78"/>
      <c r="X1476" s="78"/>
      <c r="Y1476" s="78"/>
    </row>
    <row r="1477" spans="1:25" x14ac:dyDescent="0.15">
      <c r="A1477" s="79"/>
      <c r="C1477" s="72"/>
      <c r="D1477" s="72"/>
      <c r="W1477" s="78"/>
      <c r="X1477" s="78"/>
      <c r="Y1477" s="78"/>
    </row>
    <row r="1478" spans="1:25" x14ac:dyDescent="0.15">
      <c r="A1478" s="79"/>
      <c r="C1478" s="72"/>
      <c r="D1478" s="72"/>
      <c r="W1478" s="78"/>
      <c r="X1478" s="78"/>
      <c r="Y1478" s="78"/>
    </row>
    <row r="1479" spans="1:25" x14ac:dyDescent="0.15">
      <c r="A1479" s="79"/>
      <c r="C1479" s="72"/>
      <c r="D1479" s="72"/>
      <c r="W1479" s="78"/>
      <c r="X1479" s="78"/>
      <c r="Y1479" s="78"/>
    </row>
    <row r="1480" spans="1:25" x14ac:dyDescent="0.15">
      <c r="A1480" s="79"/>
      <c r="C1480" s="72"/>
      <c r="D1480" s="72"/>
      <c r="W1480" s="78"/>
      <c r="X1480" s="78"/>
      <c r="Y1480" s="78"/>
    </row>
    <row r="1481" spans="1:25" x14ac:dyDescent="0.15">
      <c r="A1481" s="79"/>
      <c r="C1481" s="72"/>
      <c r="D1481" s="72"/>
      <c r="W1481" s="78"/>
      <c r="X1481" s="78"/>
      <c r="Y1481" s="78"/>
    </row>
    <row r="1482" spans="1:25" x14ac:dyDescent="0.15">
      <c r="A1482" s="79"/>
      <c r="C1482" s="72"/>
      <c r="D1482" s="72"/>
      <c r="W1482" s="78"/>
      <c r="X1482" s="78"/>
      <c r="Y1482" s="78"/>
    </row>
    <row r="1483" spans="1:25" x14ac:dyDescent="0.15">
      <c r="A1483" s="79"/>
      <c r="C1483" s="72"/>
      <c r="D1483" s="72"/>
      <c r="W1483" s="78"/>
      <c r="X1483" s="78"/>
      <c r="Y1483" s="78"/>
    </row>
    <row r="1484" spans="1:25" x14ac:dyDescent="0.15">
      <c r="A1484" s="79"/>
      <c r="C1484" s="72"/>
      <c r="D1484" s="72"/>
      <c r="W1484" s="78"/>
      <c r="X1484" s="78"/>
      <c r="Y1484" s="78"/>
    </row>
    <row r="1485" spans="1:25" x14ac:dyDescent="0.15">
      <c r="A1485" s="79"/>
      <c r="C1485" s="72"/>
      <c r="D1485" s="72"/>
      <c r="W1485" s="78"/>
      <c r="X1485" s="78"/>
      <c r="Y1485" s="78"/>
    </row>
    <row r="1486" spans="1:25" x14ac:dyDescent="0.15">
      <c r="A1486" s="79"/>
      <c r="C1486" s="72"/>
      <c r="D1486" s="72"/>
      <c r="W1486" s="78"/>
      <c r="X1486" s="78"/>
      <c r="Y1486" s="78"/>
    </row>
    <row r="1487" spans="1:25" x14ac:dyDescent="0.15">
      <c r="A1487" s="79"/>
      <c r="C1487" s="72"/>
      <c r="D1487" s="72"/>
      <c r="W1487" s="78"/>
      <c r="X1487" s="78"/>
      <c r="Y1487" s="78"/>
    </row>
    <row r="1488" spans="1:25" x14ac:dyDescent="0.15">
      <c r="A1488" s="79"/>
      <c r="C1488" s="72"/>
      <c r="D1488" s="72"/>
      <c r="W1488" s="78"/>
      <c r="X1488" s="78"/>
      <c r="Y1488" s="78"/>
    </row>
    <row r="1489" spans="1:25" x14ac:dyDescent="0.15">
      <c r="A1489" s="79"/>
      <c r="C1489" s="72"/>
      <c r="D1489" s="72"/>
      <c r="W1489" s="78"/>
      <c r="X1489" s="78"/>
      <c r="Y1489" s="78"/>
    </row>
    <row r="1490" spans="1:25" x14ac:dyDescent="0.15">
      <c r="A1490" s="79"/>
      <c r="C1490" s="72"/>
      <c r="D1490" s="72"/>
      <c r="W1490" s="78"/>
      <c r="X1490" s="78"/>
      <c r="Y1490" s="78"/>
    </row>
    <row r="1491" spans="1:25" x14ac:dyDescent="0.15">
      <c r="A1491" s="79"/>
      <c r="C1491" s="72"/>
      <c r="D1491" s="72"/>
      <c r="W1491" s="78"/>
      <c r="X1491" s="78"/>
      <c r="Y1491" s="78"/>
    </row>
    <row r="1492" spans="1:25" x14ac:dyDescent="0.15">
      <c r="A1492" s="79"/>
      <c r="C1492" s="72"/>
      <c r="D1492" s="72"/>
      <c r="W1492" s="78"/>
      <c r="X1492" s="78"/>
      <c r="Y1492" s="78"/>
    </row>
    <row r="1493" spans="1:25" x14ac:dyDescent="0.15">
      <c r="A1493" s="79"/>
      <c r="C1493" s="72"/>
      <c r="D1493" s="72"/>
      <c r="W1493" s="78"/>
      <c r="X1493" s="78"/>
      <c r="Y1493" s="78"/>
    </row>
    <row r="1494" spans="1:25" x14ac:dyDescent="0.15">
      <c r="A1494" s="79"/>
      <c r="C1494" s="72"/>
      <c r="D1494" s="72"/>
      <c r="W1494" s="78"/>
      <c r="X1494" s="78"/>
      <c r="Y1494" s="78"/>
    </row>
    <row r="1495" spans="1:25" x14ac:dyDescent="0.15">
      <c r="A1495" s="79"/>
      <c r="C1495" s="72"/>
      <c r="D1495" s="72"/>
      <c r="W1495" s="78"/>
      <c r="X1495" s="78"/>
      <c r="Y1495" s="78"/>
    </row>
    <row r="1496" spans="1:25" x14ac:dyDescent="0.15">
      <c r="A1496" s="79"/>
      <c r="C1496" s="72"/>
      <c r="D1496" s="72"/>
      <c r="W1496" s="78"/>
      <c r="X1496" s="78"/>
      <c r="Y1496" s="78"/>
    </row>
    <row r="1497" spans="1:25" x14ac:dyDescent="0.15">
      <c r="A1497" s="79"/>
      <c r="C1497" s="72"/>
      <c r="D1497" s="72"/>
      <c r="W1497" s="78"/>
      <c r="X1497" s="78"/>
      <c r="Y1497" s="78"/>
    </row>
    <row r="1498" spans="1:25" x14ac:dyDescent="0.15">
      <c r="A1498" s="79"/>
      <c r="C1498" s="72"/>
      <c r="D1498" s="72"/>
      <c r="W1498" s="78"/>
      <c r="X1498" s="78"/>
      <c r="Y1498" s="78"/>
    </row>
    <row r="1499" spans="1:25" x14ac:dyDescent="0.15">
      <c r="A1499" s="79"/>
      <c r="C1499" s="72"/>
      <c r="D1499" s="72"/>
      <c r="W1499" s="78"/>
      <c r="X1499" s="78"/>
      <c r="Y1499" s="78"/>
    </row>
    <row r="1500" spans="1:25" x14ac:dyDescent="0.15">
      <c r="A1500" s="79"/>
      <c r="C1500" s="72"/>
      <c r="D1500" s="72"/>
      <c r="W1500" s="78"/>
      <c r="X1500" s="78"/>
      <c r="Y1500" s="78"/>
    </row>
    <row r="1501" spans="1:25" x14ac:dyDescent="0.15">
      <c r="A1501" s="79"/>
      <c r="C1501" s="72"/>
      <c r="D1501" s="72"/>
      <c r="W1501" s="78"/>
      <c r="X1501" s="78"/>
      <c r="Y1501" s="78"/>
    </row>
    <row r="1502" spans="1:25" x14ac:dyDescent="0.15">
      <c r="A1502" s="79"/>
      <c r="C1502" s="72"/>
      <c r="D1502" s="72"/>
      <c r="W1502" s="78"/>
      <c r="X1502" s="78"/>
      <c r="Y1502" s="78"/>
    </row>
    <row r="1503" spans="1:25" x14ac:dyDescent="0.15">
      <c r="A1503" s="79"/>
      <c r="C1503" s="72"/>
      <c r="D1503" s="72"/>
      <c r="W1503" s="78"/>
      <c r="X1503" s="78"/>
      <c r="Y1503" s="78"/>
    </row>
    <row r="1504" spans="1:25" x14ac:dyDescent="0.15">
      <c r="A1504" s="79"/>
      <c r="C1504" s="72"/>
      <c r="D1504" s="72"/>
      <c r="W1504" s="78"/>
      <c r="X1504" s="78"/>
      <c r="Y1504" s="78"/>
    </row>
    <row r="1505" spans="1:25" x14ac:dyDescent="0.15">
      <c r="A1505" s="79"/>
      <c r="C1505" s="72"/>
      <c r="D1505" s="72"/>
      <c r="W1505" s="78"/>
      <c r="X1505" s="78"/>
      <c r="Y1505" s="78"/>
    </row>
    <row r="1506" spans="1:25" x14ac:dyDescent="0.15">
      <c r="A1506" s="79"/>
      <c r="C1506" s="72"/>
      <c r="D1506" s="72"/>
      <c r="W1506" s="78"/>
      <c r="X1506" s="78"/>
      <c r="Y1506" s="78"/>
    </row>
    <row r="1507" spans="1:25" x14ac:dyDescent="0.15">
      <c r="A1507" s="79"/>
      <c r="C1507" s="72"/>
      <c r="D1507" s="72"/>
      <c r="W1507" s="78"/>
      <c r="X1507" s="78"/>
      <c r="Y1507" s="78"/>
    </row>
    <row r="1508" spans="1:25" x14ac:dyDescent="0.15">
      <c r="A1508" s="79"/>
      <c r="C1508" s="72"/>
      <c r="D1508" s="72"/>
      <c r="W1508" s="78"/>
      <c r="X1508" s="78"/>
      <c r="Y1508" s="78"/>
    </row>
    <row r="1509" spans="1:25" x14ac:dyDescent="0.15">
      <c r="A1509" s="79"/>
      <c r="C1509" s="72"/>
      <c r="D1509" s="72"/>
      <c r="W1509" s="78"/>
      <c r="X1509" s="78"/>
      <c r="Y1509" s="78"/>
    </row>
    <row r="1510" spans="1:25" x14ac:dyDescent="0.15">
      <c r="A1510" s="79"/>
      <c r="C1510" s="72"/>
      <c r="D1510" s="72"/>
      <c r="W1510" s="78"/>
      <c r="X1510" s="78"/>
      <c r="Y1510" s="78"/>
    </row>
    <row r="1511" spans="1:25" x14ac:dyDescent="0.15">
      <c r="A1511" s="79"/>
      <c r="C1511" s="72"/>
      <c r="D1511" s="72"/>
      <c r="W1511" s="78"/>
      <c r="X1511" s="78"/>
      <c r="Y1511" s="78"/>
    </row>
    <row r="1512" spans="1:25" x14ac:dyDescent="0.15">
      <c r="A1512" s="79"/>
      <c r="C1512" s="72"/>
      <c r="D1512" s="72"/>
      <c r="W1512" s="78"/>
      <c r="X1512" s="78"/>
      <c r="Y1512" s="78"/>
    </row>
    <row r="1513" spans="1:25" x14ac:dyDescent="0.15">
      <c r="A1513" s="79"/>
      <c r="C1513" s="72"/>
      <c r="D1513" s="72"/>
      <c r="W1513" s="78"/>
      <c r="X1513" s="78"/>
      <c r="Y1513" s="78"/>
    </row>
    <row r="1514" spans="1:25" x14ac:dyDescent="0.15">
      <c r="A1514" s="79"/>
      <c r="C1514" s="72"/>
      <c r="D1514" s="72"/>
      <c r="W1514" s="78"/>
      <c r="X1514" s="78"/>
      <c r="Y1514" s="78"/>
    </row>
    <row r="1515" spans="1:25" x14ac:dyDescent="0.15">
      <c r="A1515" s="79"/>
      <c r="C1515" s="72"/>
      <c r="D1515" s="72"/>
      <c r="W1515" s="78"/>
      <c r="X1515" s="78"/>
      <c r="Y1515" s="78"/>
    </row>
    <row r="1516" spans="1:25" x14ac:dyDescent="0.15">
      <c r="A1516" s="79"/>
      <c r="C1516" s="72"/>
      <c r="D1516" s="72"/>
      <c r="W1516" s="78"/>
      <c r="X1516" s="78"/>
      <c r="Y1516" s="78"/>
    </row>
    <row r="1517" spans="1:25" x14ac:dyDescent="0.15">
      <c r="A1517" s="79"/>
      <c r="C1517" s="72"/>
      <c r="D1517" s="72"/>
      <c r="W1517" s="78"/>
      <c r="X1517" s="78"/>
      <c r="Y1517" s="78"/>
    </row>
    <row r="1518" spans="1:25" x14ac:dyDescent="0.15">
      <c r="A1518" s="79"/>
      <c r="C1518" s="72"/>
      <c r="D1518" s="72"/>
      <c r="W1518" s="78"/>
      <c r="X1518" s="78"/>
      <c r="Y1518" s="78"/>
    </row>
    <row r="1519" spans="1:25" x14ac:dyDescent="0.15">
      <c r="A1519" s="79"/>
      <c r="C1519" s="72"/>
      <c r="D1519" s="72"/>
      <c r="W1519" s="78"/>
      <c r="X1519" s="78"/>
      <c r="Y1519" s="78"/>
    </row>
    <row r="1520" spans="1:25" x14ac:dyDescent="0.15">
      <c r="A1520" s="79"/>
      <c r="C1520" s="72"/>
      <c r="D1520" s="72"/>
      <c r="W1520" s="78"/>
      <c r="X1520" s="78"/>
      <c r="Y1520" s="78"/>
    </row>
    <row r="1521" spans="1:25" x14ac:dyDescent="0.15">
      <c r="A1521" s="79"/>
      <c r="C1521" s="72"/>
      <c r="D1521" s="72"/>
      <c r="W1521" s="78"/>
      <c r="X1521" s="78"/>
      <c r="Y1521" s="78"/>
    </row>
    <row r="1522" spans="1:25" x14ac:dyDescent="0.15">
      <c r="A1522" s="79"/>
      <c r="C1522" s="72"/>
      <c r="D1522" s="72"/>
      <c r="W1522" s="78"/>
      <c r="X1522" s="78"/>
      <c r="Y1522" s="78"/>
    </row>
    <row r="1523" spans="1:25" x14ac:dyDescent="0.15">
      <c r="A1523" s="79"/>
      <c r="C1523" s="72"/>
      <c r="D1523" s="72"/>
      <c r="W1523" s="78"/>
      <c r="X1523" s="78"/>
      <c r="Y1523" s="78"/>
    </row>
    <row r="1524" spans="1:25" x14ac:dyDescent="0.15">
      <c r="A1524" s="79"/>
      <c r="C1524" s="72"/>
      <c r="D1524" s="72"/>
      <c r="W1524" s="78"/>
      <c r="X1524" s="78"/>
      <c r="Y1524" s="78"/>
    </row>
    <row r="1525" spans="1:25" x14ac:dyDescent="0.15">
      <c r="A1525" s="79"/>
      <c r="C1525" s="72"/>
      <c r="D1525" s="72"/>
      <c r="W1525" s="78"/>
      <c r="X1525" s="78"/>
      <c r="Y1525" s="78"/>
    </row>
    <row r="1526" spans="1:25" x14ac:dyDescent="0.15">
      <c r="A1526" s="79"/>
      <c r="C1526" s="72"/>
      <c r="D1526" s="72"/>
      <c r="W1526" s="78"/>
      <c r="X1526" s="78"/>
      <c r="Y1526" s="78"/>
    </row>
    <row r="1527" spans="1:25" x14ac:dyDescent="0.15">
      <c r="A1527" s="79"/>
      <c r="C1527" s="72"/>
      <c r="D1527" s="72"/>
      <c r="W1527" s="78"/>
      <c r="X1527" s="78"/>
      <c r="Y1527" s="78"/>
    </row>
    <row r="1528" spans="1:25" x14ac:dyDescent="0.15">
      <c r="A1528" s="79"/>
      <c r="C1528" s="72"/>
      <c r="D1528" s="72"/>
      <c r="W1528" s="78"/>
      <c r="X1528" s="78"/>
      <c r="Y1528" s="78"/>
    </row>
    <row r="1529" spans="1:25" x14ac:dyDescent="0.15">
      <c r="A1529" s="79"/>
      <c r="C1529" s="72"/>
      <c r="D1529" s="72"/>
      <c r="W1529" s="78"/>
      <c r="X1529" s="78"/>
      <c r="Y1529" s="78"/>
    </row>
    <row r="1530" spans="1:25" x14ac:dyDescent="0.15">
      <c r="A1530" s="79"/>
      <c r="C1530" s="72"/>
      <c r="D1530" s="72"/>
      <c r="W1530" s="78"/>
      <c r="X1530" s="78"/>
      <c r="Y1530" s="78"/>
    </row>
    <row r="1531" spans="1:25" x14ac:dyDescent="0.15">
      <c r="A1531" s="79"/>
      <c r="C1531" s="72"/>
      <c r="D1531" s="72"/>
      <c r="W1531" s="78"/>
      <c r="X1531" s="78"/>
      <c r="Y1531" s="78"/>
    </row>
    <row r="1532" spans="1:25" x14ac:dyDescent="0.15">
      <c r="A1532" s="79"/>
      <c r="C1532" s="72"/>
      <c r="D1532" s="72"/>
      <c r="W1532" s="78"/>
      <c r="X1532" s="78"/>
      <c r="Y1532" s="78"/>
    </row>
    <row r="1533" spans="1:25" x14ac:dyDescent="0.15">
      <c r="A1533" s="79"/>
      <c r="C1533" s="72"/>
      <c r="D1533" s="72"/>
      <c r="W1533" s="78"/>
      <c r="X1533" s="78"/>
      <c r="Y1533" s="78"/>
    </row>
    <row r="1534" spans="1:25" x14ac:dyDescent="0.15">
      <c r="A1534" s="79"/>
      <c r="C1534" s="72"/>
      <c r="D1534" s="72"/>
      <c r="W1534" s="78"/>
      <c r="X1534" s="78"/>
      <c r="Y1534" s="78"/>
    </row>
    <row r="1535" spans="1:25" x14ac:dyDescent="0.15">
      <c r="A1535" s="79"/>
      <c r="C1535" s="72"/>
      <c r="D1535" s="72"/>
      <c r="W1535" s="78"/>
      <c r="X1535" s="78"/>
      <c r="Y1535" s="78"/>
    </row>
    <row r="1536" spans="1:25" x14ac:dyDescent="0.15">
      <c r="A1536" s="79"/>
      <c r="C1536" s="72"/>
      <c r="D1536" s="72"/>
      <c r="W1536" s="78"/>
      <c r="X1536" s="78"/>
      <c r="Y1536" s="78"/>
    </row>
    <row r="1537" spans="1:25" x14ac:dyDescent="0.15">
      <c r="A1537" s="79"/>
      <c r="C1537" s="72"/>
      <c r="D1537" s="72"/>
      <c r="W1537" s="78"/>
      <c r="X1537" s="78"/>
      <c r="Y1537" s="78"/>
    </row>
    <row r="1538" spans="1:25" x14ac:dyDescent="0.15">
      <c r="A1538" s="79"/>
      <c r="C1538" s="72"/>
      <c r="D1538" s="72"/>
      <c r="W1538" s="78"/>
      <c r="X1538" s="78"/>
      <c r="Y1538" s="78"/>
    </row>
    <row r="1539" spans="1:25" x14ac:dyDescent="0.15">
      <c r="A1539" s="79"/>
      <c r="C1539" s="72"/>
      <c r="D1539" s="72"/>
      <c r="W1539" s="78"/>
      <c r="X1539" s="78"/>
      <c r="Y1539" s="78"/>
    </row>
    <row r="1540" spans="1:25" x14ac:dyDescent="0.15">
      <c r="A1540" s="79"/>
      <c r="C1540" s="72"/>
      <c r="D1540" s="72"/>
      <c r="W1540" s="78"/>
      <c r="X1540" s="78"/>
      <c r="Y1540" s="78"/>
    </row>
    <row r="1541" spans="1:25" x14ac:dyDescent="0.15">
      <c r="A1541" s="79"/>
      <c r="C1541" s="72"/>
      <c r="D1541" s="72"/>
      <c r="W1541" s="78"/>
      <c r="X1541" s="78"/>
      <c r="Y1541" s="78"/>
    </row>
    <row r="1542" spans="1:25" x14ac:dyDescent="0.15">
      <c r="A1542" s="79"/>
      <c r="C1542" s="72"/>
      <c r="D1542" s="72"/>
      <c r="W1542" s="78"/>
      <c r="X1542" s="78"/>
      <c r="Y1542" s="78"/>
    </row>
    <row r="1543" spans="1:25" x14ac:dyDescent="0.15">
      <c r="A1543" s="79"/>
      <c r="C1543" s="72"/>
      <c r="D1543" s="72"/>
      <c r="W1543" s="78"/>
      <c r="X1543" s="78"/>
      <c r="Y1543" s="78"/>
    </row>
    <row r="1544" spans="1:25" x14ac:dyDescent="0.15">
      <c r="A1544" s="79"/>
      <c r="C1544" s="72"/>
      <c r="D1544" s="72"/>
      <c r="W1544" s="78"/>
      <c r="X1544" s="78"/>
      <c r="Y1544" s="78"/>
    </row>
    <row r="1545" spans="1:25" x14ac:dyDescent="0.15">
      <c r="A1545" s="79"/>
      <c r="C1545" s="72"/>
      <c r="D1545" s="72"/>
      <c r="W1545" s="78"/>
      <c r="X1545" s="78"/>
      <c r="Y1545" s="78"/>
    </row>
    <row r="1546" spans="1:25" x14ac:dyDescent="0.15">
      <c r="A1546" s="79"/>
      <c r="C1546" s="72"/>
      <c r="D1546" s="72"/>
      <c r="W1546" s="78"/>
      <c r="X1546" s="78"/>
      <c r="Y1546" s="78"/>
    </row>
    <row r="1547" spans="1:25" x14ac:dyDescent="0.15">
      <c r="A1547" s="79"/>
      <c r="C1547" s="72"/>
      <c r="D1547" s="72"/>
      <c r="W1547" s="78"/>
      <c r="X1547" s="78"/>
      <c r="Y1547" s="78"/>
    </row>
    <row r="1548" spans="1:25" x14ac:dyDescent="0.15">
      <c r="A1548" s="79"/>
      <c r="C1548" s="72"/>
      <c r="D1548" s="72"/>
      <c r="W1548" s="78"/>
      <c r="X1548" s="78"/>
      <c r="Y1548" s="78"/>
    </row>
    <row r="1549" spans="1:25" x14ac:dyDescent="0.15">
      <c r="A1549" s="79"/>
      <c r="C1549" s="72"/>
      <c r="D1549" s="72"/>
      <c r="W1549" s="78"/>
      <c r="X1549" s="78"/>
      <c r="Y1549" s="78"/>
    </row>
    <row r="1550" spans="1:25" x14ac:dyDescent="0.15">
      <c r="A1550" s="79"/>
      <c r="C1550" s="72"/>
      <c r="D1550" s="72"/>
      <c r="W1550" s="78"/>
      <c r="X1550" s="78"/>
      <c r="Y1550" s="78"/>
    </row>
    <row r="1551" spans="1:25" x14ac:dyDescent="0.15">
      <c r="A1551" s="79"/>
      <c r="C1551" s="72"/>
      <c r="D1551" s="72"/>
      <c r="W1551" s="78"/>
      <c r="X1551" s="78"/>
      <c r="Y1551" s="78"/>
    </row>
    <row r="1552" spans="1:25" x14ac:dyDescent="0.15">
      <c r="A1552" s="79"/>
      <c r="C1552" s="72"/>
      <c r="D1552" s="72"/>
      <c r="W1552" s="78"/>
      <c r="X1552" s="78"/>
      <c r="Y1552" s="78"/>
    </row>
    <row r="1553" spans="1:25" x14ac:dyDescent="0.15">
      <c r="A1553" s="79"/>
      <c r="C1553" s="72"/>
      <c r="D1553" s="72"/>
      <c r="W1553" s="78"/>
      <c r="X1553" s="78"/>
      <c r="Y1553" s="78"/>
    </row>
    <row r="1554" spans="1:25" x14ac:dyDescent="0.15">
      <c r="A1554" s="79"/>
      <c r="C1554" s="72"/>
      <c r="D1554" s="72"/>
      <c r="W1554" s="78"/>
      <c r="X1554" s="78"/>
      <c r="Y1554" s="78"/>
    </row>
    <row r="1555" spans="1:25" x14ac:dyDescent="0.15">
      <c r="A1555" s="79"/>
      <c r="C1555" s="72"/>
      <c r="D1555" s="72"/>
      <c r="W1555" s="78"/>
      <c r="X1555" s="78"/>
      <c r="Y1555" s="78"/>
    </row>
    <row r="1556" spans="1:25" x14ac:dyDescent="0.15">
      <c r="A1556" s="79"/>
      <c r="C1556" s="72"/>
      <c r="D1556" s="72"/>
      <c r="W1556" s="78"/>
      <c r="X1556" s="78"/>
      <c r="Y1556" s="78"/>
    </row>
    <row r="1557" spans="1:25" x14ac:dyDescent="0.15">
      <c r="A1557" s="79"/>
      <c r="C1557" s="72"/>
      <c r="D1557" s="72"/>
      <c r="W1557" s="78"/>
      <c r="X1557" s="78"/>
      <c r="Y1557" s="78"/>
    </row>
    <row r="1558" spans="1:25" x14ac:dyDescent="0.15">
      <c r="A1558" s="79"/>
      <c r="C1558" s="72"/>
      <c r="D1558" s="72"/>
      <c r="W1558" s="78"/>
      <c r="X1558" s="78"/>
      <c r="Y1558" s="78"/>
    </row>
    <row r="1559" spans="1:25" x14ac:dyDescent="0.15">
      <c r="A1559" s="79"/>
      <c r="C1559" s="72"/>
      <c r="D1559" s="72"/>
      <c r="W1559" s="78"/>
      <c r="X1559" s="78"/>
      <c r="Y1559" s="78"/>
    </row>
    <row r="1560" spans="1:25" x14ac:dyDescent="0.15">
      <c r="A1560" s="79"/>
      <c r="C1560" s="72"/>
      <c r="D1560" s="72"/>
      <c r="W1560" s="78"/>
      <c r="X1560" s="78"/>
      <c r="Y1560" s="78"/>
    </row>
    <row r="1561" spans="1:25" x14ac:dyDescent="0.15">
      <c r="A1561" s="79"/>
      <c r="C1561" s="72"/>
      <c r="D1561" s="72"/>
      <c r="W1561" s="78"/>
      <c r="X1561" s="78"/>
      <c r="Y1561" s="78"/>
    </row>
    <row r="1562" spans="1:25" x14ac:dyDescent="0.15">
      <c r="A1562" s="79"/>
      <c r="C1562" s="72"/>
      <c r="D1562" s="72"/>
      <c r="W1562" s="78"/>
      <c r="X1562" s="78"/>
      <c r="Y1562" s="78"/>
    </row>
    <row r="1563" spans="1:25" x14ac:dyDescent="0.15">
      <c r="A1563" s="79"/>
      <c r="C1563" s="72"/>
      <c r="D1563" s="72"/>
      <c r="W1563" s="78"/>
      <c r="X1563" s="78"/>
      <c r="Y1563" s="78"/>
    </row>
    <row r="1564" spans="1:25" x14ac:dyDescent="0.15">
      <c r="A1564" s="79"/>
      <c r="C1564" s="72"/>
      <c r="D1564" s="72"/>
      <c r="W1564" s="78"/>
      <c r="X1564" s="78"/>
      <c r="Y1564" s="78"/>
    </row>
    <row r="1565" spans="1:25" x14ac:dyDescent="0.15">
      <c r="A1565" s="79"/>
      <c r="C1565" s="72"/>
      <c r="D1565" s="72"/>
      <c r="W1565" s="78"/>
      <c r="X1565" s="78"/>
      <c r="Y1565" s="78"/>
    </row>
    <row r="1566" spans="1:25" x14ac:dyDescent="0.15">
      <c r="A1566" s="79"/>
      <c r="C1566" s="72"/>
      <c r="D1566" s="72"/>
      <c r="W1566" s="78"/>
      <c r="X1566" s="78"/>
      <c r="Y1566" s="78"/>
    </row>
    <row r="1567" spans="1:25" x14ac:dyDescent="0.15">
      <c r="A1567" s="79"/>
      <c r="C1567" s="72"/>
      <c r="D1567" s="72"/>
      <c r="W1567" s="78"/>
      <c r="X1567" s="78"/>
      <c r="Y1567" s="78"/>
    </row>
    <row r="1568" spans="1:25" x14ac:dyDescent="0.15">
      <c r="A1568" s="79"/>
      <c r="C1568" s="72"/>
      <c r="D1568" s="72"/>
      <c r="W1568" s="78"/>
      <c r="X1568" s="78"/>
      <c r="Y1568" s="78"/>
    </row>
    <row r="1569" spans="1:25" x14ac:dyDescent="0.15">
      <c r="A1569" s="79"/>
      <c r="C1569" s="72"/>
      <c r="D1569" s="72"/>
      <c r="W1569" s="78"/>
      <c r="X1569" s="78"/>
      <c r="Y1569" s="78"/>
    </row>
    <row r="1570" spans="1:25" x14ac:dyDescent="0.15">
      <c r="A1570" s="79"/>
      <c r="C1570" s="72"/>
      <c r="D1570" s="72"/>
      <c r="W1570" s="78"/>
      <c r="X1570" s="78"/>
      <c r="Y1570" s="78"/>
    </row>
    <row r="1571" spans="1:25" x14ac:dyDescent="0.15">
      <c r="A1571" s="79"/>
      <c r="C1571" s="72"/>
      <c r="D1571" s="72"/>
      <c r="W1571" s="78"/>
      <c r="X1571" s="78"/>
      <c r="Y1571" s="78"/>
    </row>
    <row r="1572" spans="1:25" x14ac:dyDescent="0.15">
      <c r="A1572" s="79"/>
      <c r="C1572" s="72"/>
      <c r="D1572" s="72"/>
      <c r="W1572" s="78"/>
      <c r="X1572" s="78"/>
      <c r="Y1572" s="78"/>
    </row>
    <row r="1573" spans="1:25" x14ac:dyDescent="0.15">
      <c r="A1573" s="79"/>
      <c r="C1573" s="72"/>
      <c r="D1573" s="72"/>
      <c r="W1573" s="78"/>
      <c r="X1573" s="78"/>
      <c r="Y1573" s="78"/>
    </row>
    <row r="1574" spans="1:25" x14ac:dyDescent="0.15">
      <c r="A1574" s="79"/>
      <c r="C1574" s="72"/>
      <c r="D1574" s="72"/>
      <c r="W1574" s="78"/>
      <c r="X1574" s="78"/>
      <c r="Y1574" s="78"/>
    </row>
    <row r="1575" spans="1:25" x14ac:dyDescent="0.15">
      <c r="A1575" s="79"/>
      <c r="C1575" s="72"/>
      <c r="D1575" s="72"/>
      <c r="W1575" s="78"/>
      <c r="X1575" s="78"/>
      <c r="Y1575" s="78"/>
    </row>
    <row r="1576" spans="1:25" x14ac:dyDescent="0.15">
      <c r="A1576" s="79"/>
      <c r="C1576" s="72"/>
      <c r="D1576" s="72"/>
      <c r="W1576" s="78"/>
      <c r="X1576" s="78"/>
      <c r="Y1576" s="78"/>
    </row>
    <row r="1577" spans="1:25" x14ac:dyDescent="0.15">
      <c r="A1577" s="79"/>
      <c r="C1577" s="72"/>
      <c r="D1577" s="72"/>
      <c r="W1577" s="78"/>
      <c r="X1577" s="78"/>
      <c r="Y1577" s="78"/>
    </row>
    <row r="1578" spans="1:25" x14ac:dyDescent="0.15">
      <c r="A1578" s="79"/>
      <c r="C1578" s="72"/>
      <c r="D1578" s="72"/>
      <c r="W1578" s="78"/>
      <c r="X1578" s="78"/>
      <c r="Y1578" s="78"/>
    </row>
    <row r="1579" spans="1:25" x14ac:dyDescent="0.15">
      <c r="A1579" s="79"/>
      <c r="C1579" s="72"/>
      <c r="D1579" s="72"/>
      <c r="W1579" s="78"/>
      <c r="X1579" s="78"/>
      <c r="Y1579" s="78"/>
    </row>
    <row r="1580" spans="1:25" x14ac:dyDescent="0.15">
      <c r="A1580" s="79"/>
      <c r="C1580" s="72"/>
      <c r="D1580" s="72"/>
      <c r="W1580" s="78"/>
      <c r="X1580" s="78"/>
      <c r="Y1580" s="78"/>
    </row>
    <row r="1581" spans="1:25" x14ac:dyDescent="0.15">
      <c r="A1581" s="79"/>
      <c r="C1581" s="72"/>
      <c r="D1581" s="72"/>
      <c r="W1581" s="78"/>
      <c r="X1581" s="78"/>
      <c r="Y1581" s="78"/>
    </row>
    <row r="1582" spans="1:25" x14ac:dyDescent="0.15">
      <c r="A1582" s="79"/>
      <c r="C1582" s="72"/>
      <c r="D1582" s="72"/>
      <c r="W1582" s="78"/>
      <c r="X1582" s="78"/>
      <c r="Y1582" s="78"/>
    </row>
    <row r="1583" spans="1:25" x14ac:dyDescent="0.15">
      <c r="A1583" s="79"/>
      <c r="C1583" s="72"/>
      <c r="D1583" s="72"/>
      <c r="W1583" s="78"/>
      <c r="X1583" s="78"/>
      <c r="Y1583" s="78"/>
    </row>
    <row r="1584" spans="1:25" x14ac:dyDescent="0.15">
      <c r="A1584" s="79"/>
      <c r="C1584" s="72"/>
      <c r="D1584" s="72"/>
      <c r="W1584" s="78"/>
      <c r="X1584" s="78"/>
      <c r="Y1584" s="78"/>
    </row>
    <row r="1585" spans="1:25" x14ac:dyDescent="0.15">
      <c r="A1585" s="79"/>
      <c r="C1585" s="72"/>
      <c r="D1585" s="72"/>
      <c r="W1585" s="78"/>
      <c r="X1585" s="78"/>
      <c r="Y1585" s="78"/>
    </row>
    <row r="1586" spans="1:25" x14ac:dyDescent="0.15">
      <c r="A1586" s="79"/>
      <c r="C1586" s="72"/>
      <c r="D1586" s="72"/>
      <c r="W1586" s="78"/>
      <c r="X1586" s="78"/>
      <c r="Y1586" s="78"/>
    </row>
    <row r="1587" spans="1:25" x14ac:dyDescent="0.15">
      <c r="A1587" s="79"/>
      <c r="C1587" s="72"/>
      <c r="D1587" s="72"/>
      <c r="W1587" s="78"/>
      <c r="X1587" s="78"/>
      <c r="Y1587" s="78"/>
    </row>
    <row r="1588" spans="1:25" x14ac:dyDescent="0.15">
      <c r="A1588" s="79"/>
      <c r="C1588" s="72"/>
      <c r="D1588" s="72"/>
      <c r="W1588" s="78"/>
      <c r="X1588" s="78"/>
      <c r="Y1588" s="78"/>
    </row>
    <row r="1589" spans="1:25" x14ac:dyDescent="0.15">
      <c r="A1589" s="79"/>
      <c r="C1589" s="72"/>
      <c r="D1589" s="72"/>
      <c r="W1589" s="78"/>
      <c r="X1589" s="78"/>
      <c r="Y1589" s="78"/>
    </row>
    <row r="1590" spans="1:25" x14ac:dyDescent="0.15">
      <c r="A1590" s="79"/>
      <c r="C1590" s="72"/>
      <c r="D1590" s="72"/>
      <c r="W1590" s="78"/>
      <c r="X1590" s="78"/>
      <c r="Y1590" s="78"/>
    </row>
    <row r="1591" spans="1:25" x14ac:dyDescent="0.15">
      <c r="A1591" s="79"/>
      <c r="C1591" s="72"/>
      <c r="D1591" s="72"/>
      <c r="W1591" s="78"/>
      <c r="X1591" s="78"/>
      <c r="Y1591" s="78"/>
    </row>
    <row r="1592" spans="1:25" x14ac:dyDescent="0.15">
      <c r="A1592" s="79"/>
      <c r="C1592" s="72"/>
      <c r="D1592" s="72"/>
      <c r="W1592" s="78"/>
      <c r="X1592" s="78"/>
      <c r="Y1592" s="78"/>
    </row>
    <row r="1593" spans="1:25" x14ac:dyDescent="0.15">
      <c r="A1593" s="79"/>
      <c r="C1593" s="72"/>
      <c r="D1593" s="72"/>
      <c r="W1593" s="78"/>
      <c r="X1593" s="78"/>
      <c r="Y1593" s="78"/>
    </row>
    <row r="1594" spans="1:25" x14ac:dyDescent="0.15">
      <c r="A1594" s="79"/>
      <c r="C1594" s="72"/>
      <c r="D1594" s="72"/>
      <c r="W1594" s="78"/>
      <c r="X1594" s="78"/>
      <c r="Y1594" s="78"/>
    </row>
    <row r="1595" spans="1:25" x14ac:dyDescent="0.15">
      <c r="A1595" s="79"/>
      <c r="C1595" s="72"/>
      <c r="D1595" s="72"/>
      <c r="W1595" s="78"/>
      <c r="X1595" s="78"/>
      <c r="Y1595" s="78"/>
    </row>
    <row r="1596" spans="1:25" x14ac:dyDescent="0.15">
      <c r="A1596" s="79"/>
      <c r="C1596" s="72"/>
      <c r="D1596" s="72"/>
      <c r="W1596" s="78"/>
      <c r="X1596" s="78"/>
      <c r="Y1596" s="78"/>
    </row>
    <row r="1597" spans="1:25" x14ac:dyDescent="0.15">
      <c r="A1597" s="79"/>
      <c r="C1597" s="72"/>
      <c r="D1597" s="72"/>
      <c r="W1597" s="78"/>
      <c r="X1597" s="78"/>
      <c r="Y1597" s="78"/>
    </row>
    <row r="1598" spans="1:25" x14ac:dyDescent="0.15">
      <c r="A1598" s="79"/>
      <c r="C1598" s="72"/>
      <c r="D1598" s="72"/>
      <c r="W1598" s="78"/>
      <c r="X1598" s="78"/>
      <c r="Y1598" s="78"/>
    </row>
    <row r="1599" spans="1:25" x14ac:dyDescent="0.15">
      <c r="A1599" s="79"/>
      <c r="C1599" s="72"/>
      <c r="D1599" s="72"/>
      <c r="W1599" s="78"/>
      <c r="X1599" s="78"/>
      <c r="Y1599" s="78"/>
    </row>
    <row r="1600" spans="1:25" x14ac:dyDescent="0.15">
      <c r="A1600" s="79"/>
      <c r="C1600" s="72"/>
      <c r="D1600" s="72"/>
      <c r="W1600" s="78"/>
      <c r="X1600" s="78"/>
      <c r="Y1600" s="78"/>
    </row>
    <row r="1601" spans="1:25" x14ac:dyDescent="0.15">
      <c r="A1601" s="79"/>
      <c r="C1601" s="72"/>
      <c r="D1601" s="72"/>
      <c r="W1601" s="78"/>
      <c r="X1601" s="78"/>
      <c r="Y1601" s="78"/>
    </row>
  </sheetData>
  <autoFilter ref="A1:AN1601" xr:uid="{00000000-0009-0000-0000-000002000000}">
    <sortState xmlns:xlrd2="http://schemas.microsoft.com/office/spreadsheetml/2017/richdata2" ref="A2:AN1601">
      <sortCondition ref="A1:A1601"/>
    </sortState>
  </autoFilter>
  <pageMargins left="0.7" right="0.7" top="0.75" bottom="0.75" header="0.3" footer="0.3"/>
  <pageSetup paperSize="9"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9900"/>
    <outlinePr summaryBelow="0" summaryRight="0"/>
  </sheetPr>
  <dimension ref="A1:S999"/>
  <sheetViews>
    <sheetView workbookViewId="0">
      <pane xSplit="1" ySplit="1" topLeftCell="B2" activePane="bottomRight" state="frozen"/>
      <selection pane="topRight" activeCell="B1" sqref="B1"/>
      <selection pane="bottomLeft" activeCell="A2" sqref="A2"/>
      <selection pane="bottomRight" activeCell="A51" sqref="A51"/>
    </sheetView>
  </sheetViews>
  <sheetFormatPr baseColWidth="10" defaultColWidth="12.6640625" defaultRowHeight="13" x14ac:dyDescent="0.15"/>
  <cols>
    <col min="1" max="1" width="31.1640625" style="86" bestFit="1" customWidth="1"/>
    <col min="2" max="2" width="9.83203125" style="86" bestFit="1" customWidth="1"/>
    <col min="3" max="3" width="10.1640625" style="86" bestFit="1" customWidth="1"/>
    <col min="4" max="4" width="10" style="86" bestFit="1" customWidth="1"/>
    <col min="5" max="5" width="11.33203125" style="86" bestFit="1" customWidth="1"/>
    <col min="6" max="6" width="10.1640625" style="86" bestFit="1" customWidth="1"/>
    <col min="7" max="7" width="26.83203125" style="86" bestFit="1" customWidth="1"/>
    <col min="8" max="8" width="36.33203125" style="86" bestFit="1" customWidth="1"/>
    <col min="9" max="9" width="10" style="86" bestFit="1" customWidth="1"/>
    <col min="10" max="10" width="19.83203125" style="86" bestFit="1" customWidth="1"/>
    <col min="11" max="11" width="17.5" style="86" bestFit="1" customWidth="1"/>
    <col min="12" max="12" width="8.33203125" style="86" bestFit="1" customWidth="1"/>
    <col min="13" max="13" width="15.83203125" style="86" bestFit="1" customWidth="1"/>
    <col min="14" max="14" width="33.33203125" style="86" bestFit="1" customWidth="1"/>
    <col min="15" max="15" width="34.6640625" style="86" bestFit="1" customWidth="1"/>
    <col min="16" max="16" width="17.6640625" style="86" bestFit="1" customWidth="1"/>
    <col min="17" max="17" width="44" style="86" bestFit="1" customWidth="1"/>
    <col min="18" max="18" width="30.33203125" style="86" bestFit="1" customWidth="1"/>
    <col min="19" max="19" width="12.6640625" style="86" bestFit="1" customWidth="1"/>
    <col min="20" max="16384" width="12.6640625" style="86"/>
  </cols>
  <sheetData>
    <row r="1" spans="1:19" s="85" customFormat="1" ht="15" x14ac:dyDescent="0.15">
      <c r="A1" s="68" t="s">
        <v>33</v>
      </c>
      <c r="B1" s="68" t="s">
        <v>440</v>
      </c>
      <c r="C1" s="84" t="s">
        <v>1557</v>
      </c>
      <c r="D1" s="84" t="s">
        <v>34</v>
      </c>
      <c r="E1" s="84" t="s">
        <v>35</v>
      </c>
      <c r="F1" s="68" t="s">
        <v>441</v>
      </c>
      <c r="G1" s="68" t="s">
        <v>1559</v>
      </c>
      <c r="H1" s="68" t="s">
        <v>1560</v>
      </c>
      <c r="I1" s="68" t="s">
        <v>1563</v>
      </c>
      <c r="J1" s="68" t="s">
        <v>456</v>
      </c>
      <c r="K1" s="77" t="s">
        <v>457</v>
      </c>
      <c r="L1" s="75" t="s">
        <v>458</v>
      </c>
      <c r="M1" s="76" t="s">
        <v>11108</v>
      </c>
      <c r="N1" s="68" t="s">
        <v>459</v>
      </c>
      <c r="O1" s="68" t="s">
        <v>1564</v>
      </c>
      <c r="P1" s="68" t="s">
        <v>1565</v>
      </c>
      <c r="Q1" s="68" t="s">
        <v>460</v>
      </c>
      <c r="R1" s="68" t="s">
        <v>1566</v>
      </c>
      <c r="S1" s="68" t="s">
        <v>28</v>
      </c>
    </row>
    <row r="2" spans="1:19" x14ac:dyDescent="0.15">
      <c r="A2" s="70" t="s">
        <v>39</v>
      </c>
      <c r="B2" s="70" t="s">
        <v>1567</v>
      </c>
      <c r="C2" s="72" t="s">
        <v>1568</v>
      </c>
      <c r="D2" s="72">
        <v>55.599999999999902</v>
      </c>
      <c r="E2" s="72">
        <v>11.5</v>
      </c>
      <c r="F2" s="70" t="s">
        <v>999</v>
      </c>
      <c r="G2" s="70"/>
      <c r="H2" s="70" t="s">
        <v>1569</v>
      </c>
      <c r="I2" s="70" t="s">
        <v>1570</v>
      </c>
      <c r="J2" s="70">
        <v>5140</v>
      </c>
      <c r="K2" s="79">
        <v>70</v>
      </c>
      <c r="L2" s="70" t="s">
        <v>1571</v>
      </c>
      <c r="M2" s="72"/>
      <c r="N2" s="70" t="s">
        <v>1572</v>
      </c>
      <c r="O2" s="70">
        <v>32</v>
      </c>
      <c r="P2" s="70">
        <v>2002</v>
      </c>
      <c r="Q2" s="70" t="s">
        <v>1573</v>
      </c>
      <c r="R2" s="70"/>
      <c r="S2" s="70"/>
    </row>
    <row r="3" spans="1:19" x14ac:dyDescent="0.15">
      <c r="A3" s="70" t="s">
        <v>39</v>
      </c>
      <c r="B3" s="70" t="s">
        <v>1567</v>
      </c>
      <c r="C3" s="72" t="s">
        <v>1568</v>
      </c>
      <c r="D3" s="72">
        <v>55.599999999999902</v>
      </c>
      <c r="E3" s="72">
        <v>11.5</v>
      </c>
      <c r="F3" s="70" t="s">
        <v>999</v>
      </c>
      <c r="G3" s="70"/>
      <c r="H3" s="70" t="s">
        <v>1574</v>
      </c>
      <c r="I3" s="70" t="s">
        <v>1575</v>
      </c>
      <c r="J3" s="70">
        <v>5195</v>
      </c>
      <c r="K3" s="79">
        <v>40</v>
      </c>
      <c r="L3" s="70" t="s">
        <v>1571</v>
      </c>
      <c r="M3" s="72">
        <v>-27</v>
      </c>
      <c r="N3" s="70" t="s">
        <v>1576</v>
      </c>
      <c r="O3" s="70">
        <v>108</v>
      </c>
      <c r="P3" s="70">
        <v>2002</v>
      </c>
      <c r="Q3" s="70" t="s">
        <v>1573</v>
      </c>
      <c r="R3" s="70"/>
      <c r="S3" s="70"/>
    </row>
    <row r="4" spans="1:19" x14ac:dyDescent="0.15">
      <c r="A4" s="70" t="s">
        <v>39</v>
      </c>
      <c r="B4" s="70" t="s">
        <v>1567</v>
      </c>
      <c r="C4" s="72" t="s">
        <v>1568</v>
      </c>
      <c r="D4" s="72">
        <v>55.599999999999902</v>
      </c>
      <c r="E4" s="72">
        <v>11.5</v>
      </c>
      <c r="F4" s="70" t="s">
        <v>999</v>
      </c>
      <c r="G4" s="70"/>
      <c r="H4" s="70" t="s">
        <v>1577</v>
      </c>
      <c r="I4" s="70" t="s">
        <v>1578</v>
      </c>
      <c r="J4" s="70">
        <v>5155</v>
      </c>
      <c r="K4" s="79">
        <v>40</v>
      </c>
      <c r="L4" s="70" t="s">
        <v>1571</v>
      </c>
      <c r="M4" s="72">
        <v>-24.3</v>
      </c>
      <c r="N4" s="70" t="s">
        <v>1576</v>
      </c>
      <c r="O4" s="70">
        <v>109</v>
      </c>
      <c r="P4" s="70">
        <v>2002</v>
      </c>
      <c r="Q4" s="70" t="s">
        <v>1573</v>
      </c>
      <c r="R4" s="70"/>
      <c r="S4" s="70"/>
    </row>
    <row r="5" spans="1:19" x14ac:dyDescent="0.15">
      <c r="A5" s="70" t="s">
        <v>39</v>
      </c>
      <c r="B5" s="70" t="s">
        <v>1567</v>
      </c>
      <c r="C5" s="72" t="s">
        <v>1568</v>
      </c>
      <c r="D5" s="72">
        <v>55.599999999999902</v>
      </c>
      <c r="E5" s="72">
        <v>11.5</v>
      </c>
      <c r="F5" s="70" t="s">
        <v>999</v>
      </c>
      <c r="G5" s="70"/>
      <c r="H5" s="70" t="s">
        <v>1579</v>
      </c>
      <c r="I5" s="70" t="s">
        <v>1580</v>
      </c>
      <c r="J5" s="70">
        <v>5115</v>
      </c>
      <c r="K5" s="79">
        <v>40</v>
      </c>
      <c r="L5" s="70" t="s">
        <v>1571</v>
      </c>
      <c r="M5" s="72">
        <v>-30.6</v>
      </c>
      <c r="N5" s="70" t="s">
        <v>1581</v>
      </c>
      <c r="O5" s="70">
        <v>103</v>
      </c>
      <c r="P5" s="70">
        <v>2002</v>
      </c>
      <c r="Q5" s="70" t="s">
        <v>1573</v>
      </c>
      <c r="R5" s="70"/>
      <c r="S5" s="70"/>
    </row>
    <row r="6" spans="1:19" x14ac:dyDescent="0.15">
      <c r="A6" s="70" t="s">
        <v>39</v>
      </c>
      <c r="B6" s="70" t="s">
        <v>1567</v>
      </c>
      <c r="C6" s="72" t="s">
        <v>1568</v>
      </c>
      <c r="D6" s="72">
        <v>55.599999999999902</v>
      </c>
      <c r="E6" s="72">
        <v>11.5</v>
      </c>
      <c r="F6" s="70" t="s">
        <v>999</v>
      </c>
      <c r="G6" s="70"/>
      <c r="H6" s="70" t="s">
        <v>1579</v>
      </c>
      <c r="I6" s="70" t="s">
        <v>1582</v>
      </c>
      <c r="J6" s="70">
        <v>5385</v>
      </c>
      <c r="K6" s="79">
        <v>40</v>
      </c>
      <c r="L6" s="70" t="s">
        <v>1571</v>
      </c>
      <c r="M6" s="72">
        <v>-28.8</v>
      </c>
      <c r="N6" s="70" t="s">
        <v>1583</v>
      </c>
      <c r="O6" s="70">
        <v>104</v>
      </c>
      <c r="P6" s="70">
        <v>2002</v>
      </c>
      <c r="Q6" s="70" t="s">
        <v>1573</v>
      </c>
      <c r="R6" s="70"/>
      <c r="S6" s="70"/>
    </row>
    <row r="7" spans="1:19" x14ac:dyDescent="0.15">
      <c r="A7" s="70" t="s">
        <v>39</v>
      </c>
      <c r="B7" s="70" t="s">
        <v>1567</v>
      </c>
      <c r="C7" s="72" t="s">
        <v>1568</v>
      </c>
      <c r="D7" s="72">
        <v>55.599999999999902</v>
      </c>
      <c r="E7" s="72">
        <v>11.5</v>
      </c>
      <c r="F7" s="70" t="s">
        <v>999</v>
      </c>
      <c r="G7" s="70"/>
      <c r="H7" s="70" t="s">
        <v>1574</v>
      </c>
      <c r="I7" s="70" t="s">
        <v>1584</v>
      </c>
      <c r="J7" s="70">
        <v>5195</v>
      </c>
      <c r="K7" s="79">
        <v>45</v>
      </c>
      <c r="L7" s="70" t="s">
        <v>1571</v>
      </c>
      <c r="M7" s="72">
        <v>-27.1</v>
      </c>
      <c r="N7" s="70" t="s">
        <v>1583</v>
      </c>
      <c r="O7" s="70">
        <v>105</v>
      </c>
      <c r="P7" s="70">
        <v>2002</v>
      </c>
      <c r="Q7" s="70" t="s">
        <v>1573</v>
      </c>
      <c r="R7" s="70"/>
      <c r="S7" s="70"/>
    </row>
    <row r="8" spans="1:19" x14ac:dyDescent="0.15">
      <c r="A8" s="70" t="s">
        <v>39</v>
      </c>
      <c r="B8" s="70" t="s">
        <v>1567</v>
      </c>
      <c r="C8" s="72" t="s">
        <v>1568</v>
      </c>
      <c r="D8" s="72">
        <v>55.599999999999902</v>
      </c>
      <c r="E8" s="72">
        <v>11.5</v>
      </c>
      <c r="F8" s="70" t="s">
        <v>999</v>
      </c>
      <c r="G8" s="70"/>
      <c r="H8" s="70" t="s">
        <v>1579</v>
      </c>
      <c r="I8" s="70" t="s">
        <v>1585</v>
      </c>
      <c r="J8" s="70">
        <v>5150</v>
      </c>
      <c r="K8" s="79">
        <v>100</v>
      </c>
      <c r="L8" s="70" t="s">
        <v>1571</v>
      </c>
      <c r="M8" s="72" t="s">
        <v>1586</v>
      </c>
      <c r="N8" s="70" t="s">
        <v>1587</v>
      </c>
      <c r="O8" s="70">
        <v>24</v>
      </c>
      <c r="P8" s="70">
        <v>2002</v>
      </c>
      <c r="Q8" s="70" t="s">
        <v>1573</v>
      </c>
      <c r="R8" s="70"/>
      <c r="S8" s="70"/>
    </row>
    <row r="9" spans="1:19" x14ac:dyDescent="0.15">
      <c r="A9" s="70" t="s">
        <v>39</v>
      </c>
      <c r="B9" s="70" t="s">
        <v>1567</v>
      </c>
      <c r="C9" s="72" t="s">
        <v>1568</v>
      </c>
      <c r="D9" s="72">
        <v>55.599999999999902</v>
      </c>
      <c r="E9" s="72">
        <v>11.5</v>
      </c>
      <c r="F9" s="70" t="s">
        <v>999</v>
      </c>
      <c r="G9" s="70"/>
      <c r="H9" s="70" t="s">
        <v>1574</v>
      </c>
      <c r="I9" s="70" t="s">
        <v>1588</v>
      </c>
      <c r="J9" s="70">
        <v>5140</v>
      </c>
      <c r="K9" s="79">
        <v>40</v>
      </c>
      <c r="L9" s="70" t="s">
        <v>1571</v>
      </c>
      <c r="M9" s="72">
        <v>-26.8</v>
      </c>
      <c r="N9" s="70" t="s">
        <v>1587</v>
      </c>
      <c r="O9" s="70">
        <v>112</v>
      </c>
      <c r="P9" s="70">
        <v>2002</v>
      </c>
      <c r="Q9" s="70" t="s">
        <v>1573</v>
      </c>
      <c r="R9" s="70"/>
      <c r="S9" s="70"/>
    </row>
    <row r="10" spans="1:19" x14ac:dyDescent="0.15">
      <c r="A10" s="70" t="s">
        <v>39</v>
      </c>
      <c r="B10" s="70" t="s">
        <v>1567</v>
      </c>
      <c r="C10" s="72" t="s">
        <v>1568</v>
      </c>
      <c r="D10" s="72">
        <v>55.599999999999902</v>
      </c>
      <c r="E10" s="72">
        <v>11.5</v>
      </c>
      <c r="F10" s="70" t="s">
        <v>999</v>
      </c>
      <c r="G10" s="70"/>
      <c r="H10" s="70" t="s">
        <v>1579</v>
      </c>
      <c r="I10" s="70" t="s">
        <v>1589</v>
      </c>
      <c r="J10" s="70">
        <v>5185</v>
      </c>
      <c r="K10" s="79">
        <v>40</v>
      </c>
      <c r="L10" s="70" t="s">
        <v>1571</v>
      </c>
      <c r="M10" s="72">
        <v>-28</v>
      </c>
      <c r="N10" s="70" t="s">
        <v>1590</v>
      </c>
      <c r="O10" s="70">
        <v>117</v>
      </c>
      <c r="P10" s="70">
        <v>2002</v>
      </c>
      <c r="Q10" s="70" t="s">
        <v>1573</v>
      </c>
      <c r="R10" s="70"/>
      <c r="S10" s="70"/>
    </row>
    <row r="11" spans="1:19" x14ac:dyDescent="0.15">
      <c r="A11" s="70" t="s">
        <v>39</v>
      </c>
      <c r="B11" s="70" t="s">
        <v>1567</v>
      </c>
      <c r="C11" s="72" t="s">
        <v>1568</v>
      </c>
      <c r="D11" s="72">
        <v>55.599999999999902</v>
      </c>
      <c r="E11" s="72">
        <v>11.5</v>
      </c>
      <c r="F11" s="70" t="s">
        <v>999</v>
      </c>
      <c r="G11" s="70"/>
      <c r="H11" s="70" t="s">
        <v>1574</v>
      </c>
      <c r="I11" s="70" t="s">
        <v>1591</v>
      </c>
      <c r="J11" s="70">
        <v>5070</v>
      </c>
      <c r="K11" s="79">
        <v>45</v>
      </c>
      <c r="L11" s="70" t="s">
        <v>1571</v>
      </c>
      <c r="M11" s="72">
        <v>-26.5</v>
      </c>
      <c r="N11" s="70" t="s">
        <v>1590</v>
      </c>
      <c r="O11" s="70">
        <v>118</v>
      </c>
      <c r="P11" s="70">
        <v>2002</v>
      </c>
      <c r="Q11" s="70" t="s">
        <v>1573</v>
      </c>
      <c r="R11" s="70"/>
      <c r="S11" s="70"/>
    </row>
    <row r="12" spans="1:19" x14ac:dyDescent="0.15">
      <c r="A12" s="70" t="s">
        <v>39</v>
      </c>
      <c r="B12" s="70" t="s">
        <v>1567</v>
      </c>
      <c r="C12" s="72" t="s">
        <v>1568</v>
      </c>
      <c r="D12" s="72">
        <v>55.599999999999902</v>
      </c>
      <c r="E12" s="72">
        <v>11.5</v>
      </c>
      <c r="F12" s="70" t="s">
        <v>999</v>
      </c>
      <c r="G12" s="70"/>
      <c r="H12" s="70" t="s">
        <v>1592</v>
      </c>
      <c r="I12" s="70" t="s">
        <v>1593</v>
      </c>
      <c r="J12" s="70">
        <v>5095</v>
      </c>
      <c r="K12" s="79">
        <v>45</v>
      </c>
      <c r="L12" s="70" t="s">
        <v>1571</v>
      </c>
      <c r="M12" s="72">
        <v>-26.6</v>
      </c>
      <c r="N12" s="70" t="s">
        <v>1583</v>
      </c>
      <c r="O12" s="70">
        <v>106</v>
      </c>
      <c r="P12" s="70">
        <v>2002</v>
      </c>
      <c r="Q12" s="70" t="s">
        <v>1573</v>
      </c>
      <c r="R12" s="70"/>
      <c r="S12" s="70"/>
    </row>
    <row r="13" spans="1:19" x14ac:dyDescent="0.15">
      <c r="A13" s="70" t="s">
        <v>39</v>
      </c>
      <c r="B13" s="70" t="s">
        <v>1567</v>
      </c>
      <c r="C13" s="72" t="s">
        <v>1568</v>
      </c>
      <c r="D13" s="72">
        <v>55.599999999999902</v>
      </c>
      <c r="E13" s="72">
        <v>11.5</v>
      </c>
      <c r="F13" s="70" t="s">
        <v>999</v>
      </c>
      <c r="G13" s="70" t="s">
        <v>1594</v>
      </c>
      <c r="H13" s="70" t="s">
        <v>1579</v>
      </c>
      <c r="I13" s="70" t="s">
        <v>1595</v>
      </c>
      <c r="J13" s="70">
        <v>5260</v>
      </c>
      <c r="K13" s="79">
        <v>70</v>
      </c>
      <c r="L13" s="70" t="s">
        <v>1596</v>
      </c>
      <c r="M13" s="72">
        <v>-32.5</v>
      </c>
      <c r="N13" s="70" t="s">
        <v>1597</v>
      </c>
      <c r="O13" s="70" t="s">
        <v>605</v>
      </c>
      <c r="P13" s="70">
        <v>2003</v>
      </c>
      <c r="Q13" s="70" t="s">
        <v>1598</v>
      </c>
      <c r="R13" s="70"/>
      <c r="S13" s="70"/>
    </row>
    <row r="14" spans="1:19" x14ac:dyDescent="0.15">
      <c r="A14" s="70" t="s">
        <v>50</v>
      </c>
      <c r="B14" s="70" t="s">
        <v>1599</v>
      </c>
      <c r="C14" s="72" t="s">
        <v>1600</v>
      </c>
      <c r="D14" s="72">
        <v>55.716700000000003</v>
      </c>
      <c r="E14" s="72">
        <v>11.433299999999999</v>
      </c>
      <c r="F14" s="70" t="s">
        <v>1337</v>
      </c>
      <c r="G14" s="70"/>
      <c r="H14" s="70" t="s">
        <v>1579</v>
      </c>
      <c r="I14" s="70" t="s">
        <v>1601</v>
      </c>
      <c r="J14" s="70">
        <v>5210</v>
      </c>
      <c r="K14" s="79">
        <v>160</v>
      </c>
      <c r="L14" s="70" t="s">
        <v>1571</v>
      </c>
      <c r="M14" s="72">
        <v>-22.8</v>
      </c>
      <c r="N14" s="70" t="s">
        <v>1602</v>
      </c>
      <c r="O14" s="70">
        <v>52</v>
      </c>
      <c r="P14" s="70">
        <v>1998</v>
      </c>
      <c r="Q14" s="70" t="s">
        <v>1603</v>
      </c>
      <c r="R14" s="70">
        <v>85.1</v>
      </c>
      <c r="S14" s="70" t="s">
        <v>1604</v>
      </c>
    </row>
    <row r="15" spans="1:19" x14ac:dyDescent="0.15">
      <c r="A15" s="70" t="s">
        <v>71</v>
      </c>
      <c r="B15" s="70" t="s">
        <v>465</v>
      </c>
      <c r="C15" s="72" t="s">
        <v>1568</v>
      </c>
      <c r="D15" s="72">
        <v>55.580019</v>
      </c>
      <c r="E15" s="72">
        <v>11.534045000000001</v>
      </c>
      <c r="F15" s="70" t="s">
        <v>999</v>
      </c>
      <c r="G15" s="70"/>
      <c r="H15" s="70" t="s">
        <v>1574</v>
      </c>
      <c r="I15" s="70" t="s">
        <v>1605</v>
      </c>
      <c r="J15" s="70">
        <v>5110</v>
      </c>
      <c r="K15" s="79">
        <v>75</v>
      </c>
      <c r="L15" s="70" t="s">
        <v>1571</v>
      </c>
      <c r="M15" s="72">
        <v>-27.1</v>
      </c>
      <c r="N15" s="70" t="s">
        <v>1606</v>
      </c>
      <c r="O15" s="70">
        <v>36</v>
      </c>
      <c r="P15" s="70">
        <v>1998</v>
      </c>
      <c r="Q15" s="70" t="s">
        <v>1603</v>
      </c>
      <c r="R15" s="70">
        <v>150</v>
      </c>
      <c r="S15" s="70" t="s">
        <v>1607</v>
      </c>
    </row>
    <row r="16" spans="1:19" x14ac:dyDescent="0.15">
      <c r="A16" s="70" t="s">
        <v>166</v>
      </c>
      <c r="B16" s="70" t="s">
        <v>1567</v>
      </c>
      <c r="C16" s="72" t="s">
        <v>1568</v>
      </c>
      <c r="D16" s="72">
        <v>55.611550999999999</v>
      </c>
      <c r="E16" s="72">
        <v>11.300101</v>
      </c>
      <c r="F16" s="70" t="s">
        <v>999</v>
      </c>
      <c r="G16" s="70"/>
      <c r="H16" s="70" t="s">
        <v>1579</v>
      </c>
      <c r="I16" s="70" t="s">
        <v>1608</v>
      </c>
      <c r="J16" s="70">
        <v>4300</v>
      </c>
      <c r="K16" s="79">
        <v>80</v>
      </c>
      <c r="L16" s="70" t="s">
        <v>1571</v>
      </c>
      <c r="M16" s="70">
        <v>-28.8</v>
      </c>
      <c r="N16" s="70" t="s">
        <v>1609</v>
      </c>
      <c r="O16" s="70">
        <v>80</v>
      </c>
      <c r="P16" s="70">
        <v>1998</v>
      </c>
      <c r="Q16" s="70" t="s">
        <v>1610</v>
      </c>
      <c r="R16" s="70">
        <v>175.9</v>
      </c>
      <c r="S16" s="70" t="s">
        <v>1611</v>
      </c>
    </row>
    <row r="17" spans="1:19" x14ac:dyDescent="0.15">
      <c r="A17" s="70" t="s">
        <v>167</v>
      </c>
      <c r="B17" s="70" t="s">
        <v>1567</v>
      </c>
      <c r="C17" s="72" t="s">
        <v>1568</v>
      </c>
      <c r="D17" s="72">
        <v>55.611550999999999</v>
      </c>
      <c r="E17" s="72">
        <v>11.300101</v>
      </c>
      <c r="F17" s="70" t="s">
        <v>999</v>
      </c>
      <c r="G17" s="70"/>
      <c r="H17" s="70" t="s">
        <v>1579</v>
      </c>
      <c r="I17" s="70" t="s">
        <v>1612</v>
      </c>
      <c r="J17" s="70">
        <v>4980</v>
      </c>
      <c r="K17" s="79">
        <v>65</v>
      </c>
      <c r="L17" s="70" t="s">
        <v>1571</v>
      </c>
      <c r="M17" s="70">
        <v>-23.2</v>
      </c>
      <c r="N17" s="70" t="s">
        <v>1613</v>
      </c>
      <c r="O17" s="70">
        <v>54</v>
      </c>
      <c r="P17" s="70">
        <v>1998</v>
      </c>
      <c r="Q17" s="70" t="s">
        <v>1610</v>
      </c>
      <c r="R17" s="70">
        <v>182.1</v>
      </c>
      <c r="S17" s="70" t="s">
        <v>1614</v>
      </c>
    </row>
    <row r="18" spans="1:19" x14ac:dyDescent="0.15">
      <c r="A18" s="70" t="s">
        <v>168</v>
      </c>
      <c r="B18" s="70" t="s">
        <v>1567</v>
      </c>
      <c r="C18" s="72" t="s">
        <v>1568</v>
      </c>
      <c r="D18" s="72">
        <v>55.611550999999999</v>
      </c>
      <c r="E18" s="72">
        <v>11.300101</v>
      </c>
      <c r="F18" s="70" t="s">
        <v>999</v>
      </c>
      <c r="G18" s="70"/>
      <c r="H18" s="70" t="s">
        <v>1574</v>
      </c>
      <c r="I18" s="70" t="s">
        <v>1615</v>
      </c>
      <c r="J18" s="70">
        <v>4930</v>
      </c>
      <c r="K18" s="79">
        <v>70</v>
      </c>
      <c r="L18" s="70" t="s">
        <v>1571</v>
      </c>
      <c r="M18" s="70">
        <v>-25.6</v>
      </c>
      <c r="N18" s="70" t="s">
        <v>1616</v>
      </c>
      <c r="O18" s="70">
        <v>56</v>
      </c>
      <c r="P18" s="70">
        <v>2021</v>
      </c>
      <c r="Q18" s="70" t="s">
        <v>1617</v>
      </c>
      <c r="R18" s="70">
        <v>187.2</v>
      </c>
      <c r="S18" s="70" t="s">
        <v>1618</v>
      </c>
    </row>
    <row r="19" spans="1:19" x14ac:dyDescent="0.15">
      <c r="A19" s="70" t="s">
        <v>170</v>
      </c>
      <c r="B19" s="70" t="s">
        <v>1567</v>
      </c>
      <c r="C19" s="72" t="s">
        <v>1568</v>
      </c>
      <c r="D19" s="72">
        <v>55.611550999999999</v>
      </c>
      <c r="E19" s="72">
        <v>11.300101</v>
      </c>
      <c r="F19" s="70" t="s">
        <v>999</v>
      </c>
      <c r="G19" s="70"/>
      <c r="H19" s="70" t="s">
        <v>1619</v>
      </c>
      <c r="I19" s="70" t="s">
        <v>1620</v>
      </c>
      <c r="J19" s="70">
        <v>7020</v>
      </c>
      <c r="K19" s="79">
        <v>70</v>
      </c>
      <c r="L19" s="70" t="s">
        <v>474</v>
      </c>
      <c r="M19" s="70">
        <v>-25.8</v>
      </c>
      <c r="N19" s="70" t="s">
        <v>1621</v>
      </c>
      <c r="O19" s="70" t="s">
        <v>605</v>
      </c>
      <c r="P19" s="70">
        <v>2021</v>
      </c>
      <c r="Q19" s="70" t="s">
        <v>1617</v>
      </c>
      <c r="R19" s="70" t="s">
        <v>1622</v>
      </c>
      <c r="S19" s="70" t="s">
        <v>1623</v>
      </c>
    </row>
    <row r="20" spans="1:19" x14ac:dyDescent="0.15">
      <c r="A20" s="70" t="s">
        <v>170</v>
      </c>
      <c r="B20" s="70" t="s">
        <v>1567</v>
      </c>
      <c r="C20" s="72" t="s">
        <v>1568</v>
      </c>
      <c r="D20" s="72">
        <v>55.611550999999999</v>
      </c>
      <c r="E20" s="72">
        <v>11.300101</v>
      </c>
      <c r="F20" s="70" t="s">
        <v>999</v>
      </c>
      <c r="G20" s="70"/>
      <c r="H20" s="70" t="s">
        <v>1579</v>
      </c>
      <c r="I20" s="70" t="s">
        <v>1624</v>
      </c>
      <c r="J20" s="70">
        <v>8101</v>
      </c>
      <c r="K20" s="79">
        <v>44</v>
      </c>
      <c r="L20" s="70" t="s">
        <v>474</v>
      </c>
      <c r="M20" s="70">
        <v>-29.4</v>
      </c>
      <c r="N20" s="70" t="s">
        <v>1625</v>
      </c>
      <c r="O20" s="70" t="s">
        <v>605</v>
      </c>
      <c r="P20" s="70">
        <v>2021</v>
      </c>
      <c r="Q20" s="70" t="s">
        <v>1617</v>
      </c>
      <c r="R20" s="70" t="s">
        <v>1622</v>
      </c>
      <c r="S20" s="70" t="s">
        <v>1623</v>
      </c>
    </row>
    <row r="21" spans="1:19" x14ac:dyDescent="0.15">
      <c r="A21" s="70" t="s">
        <v>170</v>
      </c>
      <c r="B21" s="70" t="s">
        <v>1567</v>
      </c>
      <c r="C21" s="72" t="s">
        <v>1568</v>
      </c>
      <c r="D21" s="72">
        <v>55.611550999999999</v>
      </c>
      <c r="E21" s="72">
        <v>11.300101</v>
      </c>
      <c r="F21" s="70" t="s">
        <v>999</v>
      </c>
      <c r="G21" s="70"/>
      <c r="H21" s="70" t="s">
        <v>1574</v>
      </c>
      <c r="I21" s="70" t="s">
        <v>1626</v>
      </c>
      <c r="J21" s="70">
        <v>6145</v>
      </c>
      <c r="K21" s="79">
        <v>80</v>
      </c>
      <c r="L21" s="70" t="s">
        <v>474</v>
      </c>
      <c r="M21" s="70">
        <v>-27.8</v>
      </c>
      <c r="N21" s="70" t="s">
        <v>1627</v>
      </c>
      <c r="O21" s="70" t="s">
        <v>605</v>
      </c>
      <c r="P21" s="70">
        <v>2021</v>
      </c>
      <c r="Q21" s="70" t="s">
        <v>1617</v>
      </c>
      <c r="R21" s="70" t="s">
        <v>1622</v>
      </c>
      <c r="S21" s="70" t="s">
        <v>1623</v>
      </c>
    </row>
    <row r="22" spans="1:19" x14ac:dyDescent="0.15">
      <c r="A22" s="70" t="s">
        <v>185</v>
      </c>
      <c r="B22" s="70" t="s">
        <v>1567</v>
      </c>
      <c r="C22" s="72" t="s">
        <v>1568</v>
      </c>
      <c r="D22" s="72">
        <v>55.597636000000001</v>
      </c>
      <c r="E22" s="72">
        <v>11.517322999999999</v>
      </c>
      <c r="F22" s="70" t="s">
        <v>999</v>
      </c>
      <c r="G22" s="70"/>
      <c r="H22" s="70" t="s">
        <v>1579</v>
      </c>
      <c r="I22" s="70" t="s">
        <v>1628</v>
      </c>
      <c r="J22" s="70">
        <v>4860</v>
      </c>
      <c r="K22" s="79">
        <v>110</v>
      </c>
      <c r="L22" s="70" t="s">
        <v>1571</v>
      </c>
      <c r="M22" s="70">
        <v>-28.7</v>
      </c>
      <c r="N22" s="70" t="s">
        <v>1629</v>
      </c>
      <c r="O22" s="70">
        <v>255</v>
      </c>
      <c r="P22" s="70">
        <v>1998</v>
      </c>
      <c r="Q22" s="70" t="s">
        <v>1603</v>
      </c>
      <c r="R22" s="70">
        <v>119</v>
      </c>
      <c r="S22" s="70" t="s">
        <v>1630</v>
      </c>
    </row>
    <row r="23" spans="1:19" x14ac:dyDescent="0.15">
      <c r="A23" s="70" t="s">
        <v>186</v>
      </c>
      <c r="B23" s="70" t="s">
        <v>1631</v>
      </c>
      <c r="C23" s="72" t="s">
        <v>1600</v>
      </c>
      <c r="D23" s="72">
        <v>56.298299999999998</v>
      </c>
      <c r="E23" s="72">
        <v>10.228300000000001</v>
      </c>
      <c r="F23" s="70"/>
      <c r="G23" s="70"/>
      <c r="H23" s="70" t="s">
        <v>1632</v>
      </c>
      <c r="I23" s="70" t="s">
        <v>1633</v>
      </c>
      <c r="J23" s="70">
        <v>4823</v>
      </c>
      <c r="K23" s="79">
        <v>35</v>
      </c>
      <c r="L23" s="70" t="s">
        <v>474</v>
      </c>
      <c r="M23" s="70"/>
      <c r="N23" s="70" t="s">
        <v>1122</v>
      </c>
      <c r="O23" s="70" t="s">
        <v>605</v>
      </c>
      <c r="P23" s="70">
        <v>2011</v>
      </c>
      <c r="Q23" s="70" t="s">
        <v>1634</v>
      </c>
      <c r="R23" s="70"/>
      <c r="S23" s="70"/>
    </row>
    <row r="24" spans="1:19" x14ac:dyDescent="0.15">
      <c r="A24" s="70" t="s">
        <v>198</v>
      </c>
      <c r="B24" s="70" t="s">
        <v>1567</v>
      </c>
      <c r="C24" s="72" t="s">
        <v>1568</v>
      </c>
      <c r="D24" s="72">
        <v>55.582597</v>
      </c>
      <c r="E24" s="72">
        <v>11.547713999999999</v>
      </c>
      <c r="F24" s="70" t="s">
        <v>999</v>
      </c>
      <c r="G24" s="70"/>
      <c r="H24" s="70" t="s">
        <v>1579</v>
      </c>
      <c r="I24" s="70" t="s">
        <v>1635</v>
      </c>
      <c r="J24" s="70">
        <v>5160</v>
      </c>
      <c r="K24" s="79">
        <v>110</v>
      </c>
      <c r="L24" s="70" t="s">
        <v>1571</v>
      </c>
      <c r="M24" s="70">
        <v>-30</v>
      </c>
      <c r="N24" s="70" t="s">
        <v>1572</v>
      </c>
      <c r="O24" s="70">
        <v>160</v>
      </c>
      <c r="P24" s="70">
        <v>1998</v>
      </c>
      <c r="Q24" s="70" t="s">
        <v>1603</v>
      </c>
      <c r="R24" s="70">
        <v>152</v>
      </c>
      <c r="S24" s="70" t="s">
        <v>1636</v>
      </c>
    </row>
    <row r="25" spans="1:19" x14ac:dyDescent="0.15">
      <c r="A25" s="70" t="s">
        <v>220</v>
      </c>
      <c r="B25" s="70" t="s">
        <v>1567</v>
      </c>
      <c r="C25" s="72" t="s">
        <v>1568</v>
      </c>
      <c r="D25" s="72">
        <v>55.576566999999997</v>
      </c>
      <c r="E25" s="72">
        <v>11.420544</v>
      </c>
      <c r="F25" s="70" t="s">
        <v>999</v>
      </c>
      <c r="G25" s="70"/>
      <c r="H25" s="70" t="s">
        <v>1637</v>
      </c>
      <c r="I25" s="70" t="s">
        <v>1638</v>
      </c>
      <c r="J25" s="70">
        <v>5030</v>
      </c>
      <c r="K25" s="79">
        <v>90</v>
      </c>
      <c r="L25" s="70" t="s">
        <v>1571</v>
      </c>
      <c r="M25" s="70">
        <v>-28.8</v>
      </c>
      <c r="N25" s="70" t="s">
        <v>1639</v>
      </c>
      <c r="O25" s="70">
        <v>170</v>
      </c>
      <c r="P25" s="70">
        <v>2002</v>
      </c>
      <c r="Q25" s="70" t="s">
        <v>1573</v>
      </c>
      <c r="R25" s="70"/>
      <c r="S25" s="70"/>
    </row>
    <row r="26" spans="1:19" x14ac:dyDescent="0.15">
      <c r="A26" s="70" t="s">
        <v>229</v>
      </c>
      <c r="B26" s="70" t="s">
        <v>1567</v>
      </c>
      <c r="C26" s="72" t="s">
        <v>1568</v>
      </c>
      <c r="D26" s="72">
        <v>55.579254379212003</v>
      </c>
      <c r="E26" s="72">
        <v>11.579353809357</v>
      </c>
      <c r="F26" s="70" t="s">
        <v>999</v>
      </c>
      <c r="G26" s="70"/>
      <c r="H26" s="70" t="s">
        <v>1574</v>
      </c>
      <c r="I26" s="70" t="s">
        <v>1640</v>
      </c>
      <c r="J26" s="70">
        <v>4700</v>
      </c>
      <c r="K26" s="79">
        <v>65</v>
      </c>
      <c r="L26" s="70" t="s">
        <v>1571</v>
      </c>
      <c r="M26" s="70">
        <v>-22.6</v>
      </c>
      <c r="N26" s="70" t="s">
        <v>1641</v>
      </c>
      <c r="O26" s="70">
        <v>256</v>
      </c>
      <c r="P26" s="70">
        <v>1998</v>
      </c>
      <c r="Q26" s="70" t="s">
        <v>1610</v>
      </c>
      <c r="R26" s="70">
        <v>158.1</v>
      </c>
      <c r="S26" s="70" t="s">
        <v>1642</v>
      </c>
    </row>
    <row r="27" spans="1:19" x14ac:dyDescent="0.15">
      <c r="A27" s="70" t="s">
        <v>230</v>
      </c>
      <c r="B27" s="70" t="s">
        <v>1567</v>
      </c>
      <c r="C27" s="72" t="s">
        <v>1568</v>
      </c>
      <c r="D27" s="72">
        <v>55.579254379212003</v>
      </c>
      <c r="E27" s="72">
        <v>11.579353809357</v>
      </c>
      <c r="F27" s="70" t="s">
        <v>999</v>
      </c>
      <c r="G27" s="70"/>
      <c r="H27" s="70" t="s">
        <v>1579</v>
      </c>
      <c r="I27" s="70" t="s">
        <v>1643</v>
      </c>
      <c r="J27" s="70">
        <v>5380</v>
      </c>
      <c r="K27" s="79">
        <v>80</v>
      </c>
      <c r="L27" s="70" t="s">
        <v>1571</v>
      </c>
      <c r="M27" s="70">
        <v>-27.5</v>
      </c>
      <c r="N27" s="70" t="s">
        <v>1644</v>
      </c>
      <c r="O27" s="70">
        <v>199</v>
      </c>
      <c r="P27" s="70">
        <v>2002</v>
      </c>
      <c r="Q27" s="70" t="s">
        <v>1573</v>
      </c>
      <c r="R27" s="70"/>
      <c r="S27" s="70"/>
    </row>
    <row r="28" spans="1:19" x14ac:dyDescent="0.15">
      <c r="A28" s="70" t="s">
        <v>231</v>
      </c>
      <c r="B28" s="70" t="s">
        <v>1567</v>
      </c>
      <c r="C28" s="72" t="s">
        <v>1568</v>
      </c>
      <c r="D28" s="72">
        <v>55.759690999999997</v>
      </c>
      <c r="E28" s="72">
        <v>12.331403</v>
      </c>
      <c r="F28" s="70" t="s">
        <v>999</v>
      </c>
      <c r="G28" s="70"/>
      <c r="H28" s="70" t="s">
        <v>1579</v>
      </c>
      <c r="I28" s="70" t="s">
        <v>1645</v>
      </c>
      <c r="J28" s="70">
        <v>4950</v>
      </c>
      <c r="K28" s="79">
        <v>230</v>
      </c>
      <c r="L28" s="70" t="s">
        <v>474</v>
      </c>
      <c r="M28" s="70">
        <v>-27.9</v>
      </c>
      <c r="N28" s="70" t="s">
        <v>1646</v>
      </c>
      <c r="O28" s="70" t="s">
        <v>605</v>
      </c>
      <c r="P28" s="70">
        <v>1998</v>
      </c>
      <c r="Q28" s="70" t="s">
        <v>1647</v>
      </c>
      <c r="R28" s="70">
        <v>43.2</v>
      </c>
      <c r="S28" s="70" t="s">
        <v>1648</v>
      </c>
    </row>
    <row r="29" spans="1:19" x14ac:dyDescent="0.15">
      <c r="A29" s="70" t="s">
        <v>231</v>
      </c>
      <c r="B29" s="70" t="s">
        <v>1567</v>
      </c>
      <c r="C29" s="72" t="s">
        <v>1568</v>
      </c>
      <c r="D29" s="72">
        <v>55.759690999999997</v>
      </c>
      <c r="E29" s="72">
        <v>12.331403</v>
      </c>
      <c r="F29" s="70" t="s">
        <v>999</v>
      </c>
      <c r="G29" s="70"/>
      <c r="H29" s="70" t="s">
        <v>1649</v>
      </c>
      <c r="I29" s="70" t="s">
        <v>1650</v>
      </c>
      <c r="J29" s="70">
        <v>4980</v>
      </c>
      <c r="K29" s="79">
        <v>75</v>
      </c>
      <c r="L29" s="70" t="s">
        <v>1571</v>
      </c>
      <c r="M29" s="70">
        <v>-27.5</v>
      </c>
      <c r="N29" s="70" t="s">
        <v>1651</v>
      </c>
      <c r="O29" s="70">
        <v>40</v>
      </c>
      <c r="P29" s="70">
        <v>1998</v>
      </c>
      <c r="Q29" s="70" t="s">
        <v>1652</v>
      </c>
      <c r="R29" s="70">
        <v>43.2</v>
      </c>
      <c r="S29" s="70" t="s">
        <v>1648</v>
      </c>
    </row>
    <row r="30" spans="1:19" x14ac:dyDescent="0.15">
      <c r="A30" s="70" t="s">
        <v>243</v>
      </c>
      <c r="B30" s="70" t="s">
        <v>1567</v>
      </c>
      <c r="C30" s="72" t="s">
        <v>1568</v>
      </c>
      <c r="D30" s="72">
        <v>55.576428153731001</v>
      </c>
      <c r="E30" s="72">
        <v>11.42041683197</v>
      </c>
      <c r="F30" s="70" t="s">
        <v>999</v>
      </c>
      <c r="G30" s="70"/>
      <c r="H30" s="70" t="s">
        <v>1579</v>
      </c>
      <c r="I30" s="70" t="s">
        <v>1653</v>
      </c>
      <c r="J30" s="70">
        <v>5030</v>
      </c>
      <c r="K30" s="79">
        <v>90</v>
      </c>
      <c r="L30" s="70" t="s">
        <v>1571</v>
      </c>
      <c r="M30" s="70">
        <v>-28.8</v>
      </c>
      <c r="N30" s="70" t="s">
        <v>1639</v>
      </c>
      <c r="O30" s="70">
        <v>170</v>
      </c>
      <c r="P30" s="70">
        <v>1998</v>
      </c>
      <c r="Q30" s="70" t="s">
        <v>1603</v>
      </c>
      <c r="R30" s="70">
        <v>134</v>
      </c>
      <c r="S30" s="70" t="s">
        <v>1654</v>
      </c>
    </row>
    <row r="31" spans="1:19" x14ac:dyDescent="0.15">
      <c r="A31" s="70" t="s">
        <v>258</v>
      </c>
      <c r="B31" s="70" t="s">
        <v>1567</v>
      </c>
      <c r="C31" s="72" t="s">
        <v>1568</v>
      </c>
      <c r="D31" s="72">
        <v>55.584299999999999</v>
      </c>
      <c r="E31" s="72">
        <v>11.5548</v>
      </c>
      <c r="F31" s="70" t="s">
        <v>999</v>
      </c>
      <c r="G31" s="70"/>
      <c r="H31" s="70" t="s">
        <v>1655</v>
      </c>
      <c r="I31" s="70" t="s">
        <v>1656</v>
      </c>
      <c r="J31" s="70">
        <v>5320</v>
      </c>
      <c r="K31" s="79">
        <v>80</v>
      </c>
      <c r="L31" s="70" t="s">
        <v>474</v>
      </c>
      <c r="M31" s="72">
        <v>-29</v>
      </c>
      <c r="N31" s="70" t="s">
        <v>1657</v>
      </c>
      <c r="O31" s="70" t="s">
        <v>605</v>
      </c>
      <c r="P31" s="70">
        <v>2002</v>
      </c>
      <c r="Q31" s="72" t="s">
        <v>1573</v>
      </c>
      <c r="R31" s="70"/>
      <c r="S31" s="70"/>
    </row>
    <row r="32" spans="1:19" x14ac:dyDescent="0.15">
      <c r="A32" s="70" t="s">
        <v>267</v>
      </c>
      <c r="B32" s="70" t="s">
        <v>1567</v>
      </c>
      <c r="C32" s="72" t="s">
        <v>1568</v>
      </c>
      <c r="D32" s="72">
        <v>55.593659000000002</v>
      </c>
      <c r="E32" s="72">
        <v>11.542581999999999</v>
      </c>
      <c r="F32" s="70" t="s">
        <v>999</v>
      </c>
      <c r="G32" s="70"/>
      <c r="H32" s="70" t="s">
        <v>1579</v>
      </c>
      <c r="I32" s="70" t="s">
        <v>1658</v>
      </c>
      <c r="J32" s="70">
        <v>5060</v>
      </c>
      <c r="K32" s="79">
        <v>65</v>
      </c>
      <c r="L32" s="70" t="s">
        <v>1571</v>
      </c>
      <c r="M32" s="72">
        <v>-24.3</v>
      </c>
      <c r="N32" s="70" t="s">
        <v>1659</v>
      </c>
      <c r="O32" s="70">
        <v>200</v>
      </c>
      <c r="P32" s="70">
        <v>1998</v>
      </c>
      <c r="Q32" s="70" t="s">
        <v>1610</v>
      </c>
      <c r="R32" s="70">
        <v>88</v>
      </c>
      <c r="S32" s="70" t="s">
        <v>1660</v>
      </c>
    </row>
    <row r="33" spans="1:19" x14ac:dyDescent="0.15">
      <c r="A33" s="70" t="s">
        <v>268</v>
      </c>
      <c r="B33" s="70" t="s">
        <v>1567</v>
      </c>
      <c r="C33" s="72" t="s">
        <v>1568</v>
      </c>
      <c r="D33" s="72">
        <v>55.593659000000002</v>
      </c>
      <c r="E33" s="72">
        <v>11.542581999999999</v>
      </c>
      <c r="F33" s="70" t="s">
        <v>999</v>
      </c>
      <c r="G33" s="70"/>
      <c r="H33" s="70" t="s">
        <v>1579</v>
      </c>
      <c r="I33" s="70" t="s">
        <v>1661</v>
      </c>
      <c r="J33" s="79">
        <v>4780</v>
      </c>
      <c r="K33" s="79">
        <v>100</v>
      </c>
      <c r="L33" s="70" t="s">
        <v>1571</v>
      </c>
      <c r="M33" s="72">
        <v>-27.3</v>
      </c>
      <c r="N33" s="70" t="s">
        <v>1662</v>
      </c>
      <c r="O33" s="70">
        <v>60</v>
      </c>
      <c r="P33" s="70">
        <v>1998</v>
      </c>
      <c r="Q33" s="70" t="s">
        <v>1603</v>
      </c>
      <c r="R33" s="70">
        <v>89.2</v>
      </c>
      <c r="S33" s="70" t="s">
        <v>1660</v>
      </c>
    </row>
    <row r="34" spans="1:19" x14ac:dyDescent="0.15">
      <c r="A34" s="70" t="s">
        <v>269</v>
      </c>
      <c r="B34" s="70" t="s">
        <v>1567</v>
      </c>
      <c r="C34" s="72" t="s">
        <v>1568</v>
      </c>
      <c r="D34" s="72">
        <v>55.593659000000002</v>
      </c>
      <c r="E34" s="72">
        <v>11.542581999999999</v>
      </c>
      <c r="F34" s="70" t="s">
        <v>999</v>
      </c>
      <c r="G34" s="70"/>
      <c r="H34" s="70" t="s">
        <v>1579</v>
      </c>
      <c r="I34" s="70" t="s">
        <v>1663</v>
      </c>
      <c r="J34" s="70">
        <v>4860</v>
      </c>
      <c r="K34" s="79">
        <v>75</v>
      </c>
      <c r="L34" s="70" t="s">
        <v>1571</v>
      </c>
      <c r="M34" s="72">
        <v>-27</v>
      </c>
      <c r="N34" s="70" t="s">
        <v>1664</v>
      </c>
      <c r="O34" s="70">
        <v>203</v>
      </c>
      <c r="P34" s="70">
        <v>1998</v>
      </c>
      <c r="Q34" s="70" t="s">
        <v>1610</v>
      </c>
      <c r="R34" s="70">
        <v>90.1</v>
      </c>
      <c r="S34" s="70" t="s">
        <v>1665</v>
      </c>
    </row>
    <row r="35" spans="1:19" x14ac:dyDescent="0.15">
      <c r="A35" s="70" t="s">
        <v>278</v>
      </c>
      <c r="B35" s="70" t="s">
        <v>1567</v>
      </c>
      <c r="C35" s="72" t="s">
        <v>1568</v>
      </c>
      <c r="D35" s="72">
        <v>55.631802</v>
      </c>
      <c r="E35" s="72">
        <v>11.503716000000001</v>
      </c>
      <c r="F35" s="70" t="s">
        <v>999</v>
      </c>
      <c r="G35" s="70"/>
      <c r="H35" s="70" t="s">
        <v>1579</v>
      </c>
      <c r="I35" s="70" t="s">
        <v>1666</v>
      </c>
      <c r="J35" s="70">
        <v>4870</v>
      </c>
      <c r="K35" s="79">
        <v>70</v>
      </c>
      <c r="L35" s="70" t="s">
        <v>1571</v>
      </c>
      <c r="M35" s="72">
        <v>-26.5</v>
      </c>
      <c r="N35" s="70" t="s">
        <v>1667</v>
      </c>
      <c r="O35" s="70">
        <v>241</v>
      </c>
      <c r="P35" s="70">
        <v>1998</v>
      </c>
      <c r="Q35" s="70" t="s">
        <v>1603</v>
      </c>
      <c r="R35" s="70">
        <v>126.1</v>
      </c>
      <c r="S35" s="70" t="s">
        <v>1668</v>
      </c>
    </row>
    <row r="36" spans="1:19" x14ac:dyDescent="0.15">
      <c r="A36" s="70" t="s">
        <v>300</v>
      </c>
      <c r="B36" s="70" t="s">
        <v>542</v>
      </c>
      <c r="C36" s="72" t="s">
        <v>1600</v>
      </c>
      <c r="D36" s="72">
        <v>55.43947</v>
      </c>
      <c r="E36" s="72">
        <v>9.8193730000000006</v>
      </c>
      <c r="F36" s="70" t="s">
        <v>1337</v>
      </c>
      <c r="G36" s="70" t="s">
        <v>1669</v>
      </c>
      <c r="H36" s="70" t="s">
        <v>1579</v>
      </c>
      <c r="I36" s="70" t="s">
        <v>1670</v>
      </c>
      <c r="J36" s="79">
        <v>5630</v>
      </c>
      <c r="K36" s="79">
        <v>55</v>
      </c>
      <c r="L36" s="70" t="s">
        <v>474</v>
      </c>
      <c r="M36" s="72">
        <v>-22.6</v>
      </c>
      <c r="N36" s="70" t="s">
        <v>1671</v>
      </c>
      <c r="O36" s="70" t="s">
        <v>605</v>
      </c>
      <c r="P36" s="70">
        <v>2009</v>
      </c>
      <c r="Q36" s="72" t="s">
        <v>1672</v>
      </c>
      <c r="R36" s="70"/>
      <c r="S36" s="70"/>
    </row>
    <row r="37" spans="1:19" x14ac:dyDescent="0.15">
      <c r="A37" s="70" t="s">
        <v>300</v>
      </c>
      <c r="B37" s="70" t="s">
        <v>542</v>
      </c>
      <c r="C37" s="72" t="s">
        <v>1600</v>
      </c>
      <c r="D37" s="72">
        <v>55.43947</v>
      </c>
      <c r="E37" s="72">
        <v>9.8193730000000006</v>
      </c>
      <c r="F37" s="70" t="s">
        <v>1337</v>
      </c>
      <c r="G37" s="70" t="s">
        <v>1669</v>
      </c>
      <c r="H37" s="70" t="s">
        <v>1579</v>
      </c>
      <c r="I37" s="70" t="s">
        <v>1673</v>
      </c>
      <c r="J37" s="70">
        <v>4640</v>
      </c>
      <c r="K37" s="79">
        <v>55</v>
      </c>
      <c r="L37" s="70" t="s">
        <v>474</v>
      </c>
      <c r="M37" s="72">
        <v>-25.7</v>
      </c>
      <c r="N37" s="70" t="s">
        <v>1674</v>
      </c>
      <c r="O37" s="70" t="s">
        <v>605</v>
      </c>
      <c r="P37" s="70">
        <v>2009</v>
      </c>
      <c r="Q37" s="72" t="s">
        <v>1672</v>
      </c>
      <c r="R37" s="70"/>
      <c r="S37" s="70"/>
    </row>
    <row r="38" spans="1:19" x14ac:dyDescent="0.15">
      <c r="A38" s="70" t="s">
        <v>308</v>
      </c>
      <c r="B38" s="70" t="s">
        <v>1675</v>
      </c>
      <c r="C38" s="72" t="s">
        <v>1600</v>
      </c>
      <c r="D38" s="72">
        <v>55.810200000000002</v>
      </c>
      <c r="E38" s="72">
        <v>12.059200000000001</v>
      </c>
      <c r="F38" s="70" t="s">
        <v>1337</v>
      </c>
      <c r="G38" s="70"/>
      <c r="H38" s="70" t="s">
        <v>1579</v>
      </c>
      <c r="I38" s="70" t="s">
        <v>1676</v>
      </c>
      <c r="J38" s="70">
        <v>4500</v>
      </c>
      <c r="K38" s="79">
        <v>35</v>
      </c>
      <c r="L38" s="70" t="s">
        <v>1571</v>
      </c>
      <c r="M38" s="72">
        <v>-26.3</v>
      </c>
      <c r="N38" s="70" t="s">
        <v>1677</v>
      </c>
      <c r="O38" s="70">
        <v>261</v>
      </c>
      <c r="P38" s="70">
        <v>1998</v>
      </c>
      <c r="Q38" s="70" t="s">
        <v>1678</v>
      </c>
      <c r="R38" s="70">
        <v>26.1</v>
      </c>
      <c r="S38" s="70" t="s">
        <v>1679</v>
      </c>
    </row>
    <row r="39" spans="1:19" x14ac:dyDescent="0.15">
      <c r="A39" s="70" t="s">
        <v>310</v>
      </c>
      <c r="B39" s="70" t="s">
        <v>1675</v>
      </c>
      <c r="C39" s="72" t="s">
        <v>1568</v>
      </c>
      <c r="D39" s="72">
        <v>55.9</v>
      </c>
      <c r="E39" s="72">
        <v>12.3</v>
      </c>
      <c r="F39" s="70" t="s">
        <v>999</v>
      </c>
      <c r="G39" s="70"/>
      <c r="H39" s="70" t="s">
        <v>1579</v>
      </c>
      <c r="I39" s="70" t="s">
        <v>1680</v>
      </c>
      <c r="J39" s="70">
        <v>4450</v>
      </c>
      <c r="K39" s="79">
        <v>30</v>
      </c>
      <c r="L39" s="70" t="s">
        <v>1571</v>
      </c>
      <c r="M39" s="72">
        <v>-27.3</v>
      </c>
      <c r="N39" s="70" t="s">
        <v>1681</v>
      </c>
      <c r="O39" s="70">
        <v>262</v>
      </c>
      <c r="P39" s="70">
        <v>2011</v>
      </c>
      <c r="Q39" s="70" t="s">
        <v>1682</v>
      </c>
      <c r="R39" s="70">
        <v>20</v>
      </c>
      <c r="S39" s="70" t="s">
        <v>1683</v>
      </c>
    </row>
    <row r="40" spans="1:19" x14ac:dyDescent="0.15">
      <c r="A40" s="70" t="s">
        <v>347</v>
      </c>
      <c r="B40" s="70" t="s">
        <v>1567</v>
      </c>
      <c r="C40" s="72" t="s">
        <v>1568</v>
      </c>
      <c r="D40" s="72">
        <v>55.354809000000003</v>
      </c>
      <c r="E40" s="72">
        <v>11.411054</v>
      </c>
      <c r="F40" s="70" t="s">
        <v>999</v>
      </c>
      <c r="G40" s="70"/>
      <c r="H40" s="70" t="s">
        <v>1579</v>
      </c>
      <c r="I40" s="70" t="s">
        <v>1684</v>
      </c>
      <c r="J40" s="70">
        <v>4940</v>
      </c>
      <c r="K40" s="79">
        <v>80</v>
      </c>
      <c r="L40" s="70" t="s">
        <v>1571</v>
      </c>
      <c r="M40" s="72">
        <v>-31</v>
      </c>
      <c r="N40" s="70" t="s">
        <v>1685</v>
      </c>
      <c r="O40" s="70">
        <v>258</v>
      </c>
      <c r="P40" s="70">
        <v>1998</v>
      </c>
      <c r="Q40" s="70" t="s">
        <v>1603</v>
      </c>
      <c r="R40" s="70">
        <v>217.2</v>
      </c>
      <c r="S40" s="70" t="s">
        <v>1686</v>
      </c>
    </row>
    <row r="41" spans="1:19" x14ac:dyDescent="0.15">
      <c r="A41" s="70" t="s">
        <v>347</v>
      </c>
      <c r="B41" s="70" t="s">
        <v>1567</v>
      </c>
      <c r="C41" s="72" t="s">
        <v>1568</v>
      </c>
      <c r="D41" s="72">
        <v>55.354809000000003</v>
      </c>
      <c r="E41" s="72">
        <v>11.411054</v>
      </c>
      <c r="F41" s="70" t="s">
        <v>999</v>
      </c>
      <c r="G41" s="70"/>
      <c r="H41" s="70" t="s">
        <v>1579</v>
      </c>
      <c r="I41" s="70" t="s">
        <v>1687</v>
      </c>
      <c r="J41" s="70">
        <v>4690</v>
      </c>
      <c r="K41" s="79">
        <v>75</v>
      </c>
      <c r="L41" s="70" t="s">
        <v>1571</v>
      </c>
      <c r="M41" s="72">
        <v>-25.7</v>
      </c>
      <c r="N41" s="70" t="s">
        <v>1688</v>
      </c>
      <c r="O41" s="70">
        <v>259</v>
      </c>
      <c r="P41" s="70">
        <v>1998</v>
      </c>
      <c r="Q41" s="70" t="s">
        <v>1603</v>
      </c>
      <c r="R41" s="70">
        <v>217.3</v>
      </c>
      <c r="S41" s="70" t="s">
        <v>1686</v>
      </c>
    </row>
    <row r="42" spans="1:19" x14ac:dyDescent="0.15">
      <c r="A42" s="70" t="s">
        <v>349</v>
      </c>
      <c r="B42" s="70" t="s">
        <v>1567</v>
      </c>
      <c r="C42" s="72" t="s">
        <v>1568</v>
      </c>
      <c r="D42" s="72">
        <v>55.593910999999999</v>
      </c>
      <c r="E42" s="72">
        <v>11.559044</v>
      </c>
      <c r="F42" s="70" t="s">
        <v>999</v>
      </c>
      <c r="G42" s="70"/>
      <c r="H42" s="70" t="s">
        <v>1579</v>
      </c>
      <c r="I42" s="70" t="s">
        <v>1689</v>
      </c>
      <c r="J42" s="70">
        <v>5180</v>
      </c>
      <c r="K42" s="79">
        <v>40</v>
      </c>
      <c r="L42" s="70" t="s">
        <v>1571</v>
      </c>
      <c r="M42" s="72">
        <v>-26.7</v>
      </c>
      <c r="N42" s="70" t="s">
        <v>1690</v>
      </c>
      <c r="O42" s="70">
        <v>26</v>
      </c>
      <c r="P42" s="70">
        <v>2002</v>
      </c>
      <c r="Q42" s="70" t="s">
        <v>1573</v>
      </c>
      <c r="R42" s="70"/>
      <c r="S42" s="70"/>
    </row>
    <row r="43" spans="1:19" x14ac:dyDescent="0.15">
      <c r="A43" s="70" t="s">
        <v>349</v>
      </c>
      <c r="B43" s="70" t="s">
        <v>1567</v>
      </c>
      <c r="C43" s="72" t="s">
        <v>1568</v>
      </c>
      <c r="D43" s="72">
        <v>55.593910999999999</v>
      </c>
      <c r="E43" s="72">
        <v>11.559044</v>
      </c>
      <c r="F43" s="70" t="s">
        <v>999</v>
      </c>
      <c r="G43" s="70"/>
      <c r="H43" s="70" t="s">
        <v>1574</v>
      </c>
      <c r="I43" s="70" t="s">
        <v>1691</v>
      </c>
      <c r="J43" s="70">
        <v>5095</v>
      </c>
      <c r="K43" s="79">
        <v>45</v>
      </c>
      <c r="L43" s="70" t="s">
        <v>1571</v>
      </c>
      <c r="M43" s="72" t="s">
        <v>1586</v>
      </c>
      <c r="N43" s="70" t="s">
        <v>1692</v>
      </c>
      <c r="O43" s="70">
        <v>28</v>
      </c>
      <c r="P43" s="70">
        <v>2002</v>
      </c>
      <c r="Q43" s="70" t="s">
        <v>1573</v>
      </c>
      <c r="R43" s="70"/>
      <c r="S43" s="70"/>
    </row>
    <row r="44" spans="1:19" x14ac:dyDescent="0.15">
      <c r="A44" s="70" t="s">
        <v>379</v>
      </c>
      <c r="B44" s="70" t="s">
        <v>1567</v>
      </c>
      <c r="C44" s="72" t="s">
        <v>1568</v>
      </c>
      <c r="D44" s="72">
        <v>55.590859999999999</v>
      </c>
      <c r="E44" s="72">
        <v>11.57616</v>
      </c>
      <c r="F44" s="70" t="s">
        <v>999</v>
      </c>
      <c r="G44" s="70"/>
      <c r="H44" s="70" t="s">
        <v>1579</v>
      </c>
      <c r="I44" s="70" t="s">
        <v>1693</v>
      </c>
      <c r="J44" s="70">
        <v>4370</v>
      </c>
      <c r="K44" s="79">
        <v>110</v>
      </c>
      <c r="L44" s="70" t="s">
        <v>1571</v>
      </c>
      <c r="M44" s="72">
        <v>-25</v>
      </c>
      <c r="N44" s="70" t="s">
        <v>1694</v>
      </c>
      <c r="O44" s="70">
        <v>266</v>
      </c>
      <c r="P44" s="70">
        <v>1998</v>
      </c>
      <c r="Q44" s="70" t="s">
        <v>1610</v>
      </c>
      <c r="R44" s="70">
        <v>167.1</v>
      </c>
      <c r="S44" s="70" t="s">
        <v>1695</v>
      </c>
    </row>
    <row r="45" spans="1:19" x14ac:dyDescent="0.15">
      <c r="A45" s="70" t="s">
        <v>384</v>
      </c>
      <c r="B45" s="70" t="s">
        <v>1567</v>
      </c>
      <c r="C45" s="72" t="s">
        <v>1568</v>
      </c>
      <c r="D45" s="72">
        <v>55.590181345491999</v>
      </c>
      <c r="E45" s="72">
        <v>11.502170562744</v>
      </c>
      <c r="F45" s="70" t="s">
        <v>999</v>
      </c>
      <c r="G45" s="70"/>
      <c r="H45" s="70" t="s">
        <v>1579</v>
      </c>
      <c r="I45" s="70" t="s">
        <v>1696</v>
      </c>
      <c r="J45" s="70">
        <v>4530</v>
      </c>
      <c r="K45" s="79">
        <v>80</v>
      </c>
      <c r="L45" s="70" t="s">
        <v>1571</v>
      </c>
      <c r="M45" s="72">
        <v>-17.2</v>
      </c>
      <c r="N45" s="70" t="s">
        <v>1697</v>
      </c>
      <c r="O45" s="70">
        <v>265</v>
      </c>
      <c r="P45" s="70">
        <v>2007</v>
      </c>
      <c r="Q45" s="70" t="s">
        <v>1698</v>
      </c>
      <c r="R45" s="70">
        <v>122.1</v>
      </c>
      <c r="S45" s="70" t="s">
        <v>1699</v>
      </c>
    </row>
    <row r="46" spans="1:19" x14ac:dyDescent="0.15">
      <c r="A46" s="70" t="s">
        <v>385</v>
      </c>
      <c r="B46" s="70" t="s">
        <v>1567</v>
      </c>
      <c r="C46" s="72" t="s">
        <v>1568</v>
      </c>
      <c r="D46" s="72">
        <v>55.590181345491999</v>
      </c>
      <c r="E46" s="72">
        <v>11.502170562744</v>
      </c>
      <c r="F46" s="70" t="s">
        <v>999</v>
      </c>
      <c r="G46" s="70"/>
      <c r="H46" s="70" t="s">
        <v>1579</v>
      </c>
      <c r="I46" s="70" t="s">
        <v>1700</v>
      </c>
      <c r="J46" s="70">
        <v>4960</v>
      </c>
      <c r="K46" s="79">
        <v>65</v>
      </c>
      <c r="L46" s="70" t="s">
        <v>1571</v>
      </c>
      <c r="M46" s="72">
        <v>-24.7</v>
      </c>
      <c r="N46" s="70" t="s">
        <v>1701</v>
      </c>
      <c r="O46" s="70">
        <v>201</v>
      </c>
      <c r="P46" s="70">
        <v>1998</v>
      </c>
      <c r="Q46" s="70" t="s">
        <v>1603</v>
      </c>
      <c r="R46" s="70">
        <v>124</v>
      </c>
      <c r="S46" s="70" t="s">
        <v>1668</v>
      </c>
    </row>
    <row r="47" spans="1:19" x14ac:dyDescent="0.15">
      <c r="A47" s="70" t="s">
        <v>392</v>
      </c>
      <c r="B47" s="70" t="s">
        <v>542</v>
      </c>
      <c r="C47" s="72" t="s">
        <v>1600</v>
      </c>
      <c r="D47" s="72">
        <v>55.4</v>
      </c>
      <c r="E47" s="72">
        <v>9.8000000000000007</v>
      </c>
      <c r="F47" s="70" t="s">
        <v>1337</v>
      </c>
      <c r="G47" s="70"/>
      <c r="H47" s="70"/>
      <c r="I47" s="70" t="s">
        <v>1702</v>
      </c>
      <c r="J47" s="70">
        <v>5640</v>
      </c>
      <c r="K47" s="79">
        <v>95</v>
      </c>
      <c r="L47" s="70" t="s">
        <v>474</v>
      </c>
      <c r="M47" s="72">
        <v>-22.1</v>
      </c>
      <c r="N47" s="70" t="s">
        <v>1703</v>
      </c>
      <c r="O47" s="70" t="s">
        <v>605</v>
      </c>
      <c r="P47" s="70">
        <v>2007</v>
      </c>
      <c r="Q47" s="70" t="s">
        <v>1704</v>
      </c>
      <c r="R47" s="70"/>
      <c r="S47" s="70"/>
    </row>
    <row r="48" spans="1:19" x14ac:dyDescent="0.15">
      <c r="A48" s="70" t="s">
        <v>392</v>
      </c>
      <c r="B48" s="70" t="s">
        <v>542</v>
      </c>
      <c r="C48" s="72" t="s">
        <v>1600</v>
      </c>
      <c r="D48" s="72">
        <v>55.4</v>
      </c>
      <c r="E48" s="72">
        <v>9.8000000000000007</v>
      </c>
      <c r="F48" s="70" t="s">
        <v>1337</v>
      </c>
      <c r="G48" s="70"/>
      <c r="H48" s="70"/>
      <c r="I48" s="70" t="s">
        <v>1705</v>
      </c>
      <c r="J48" s="70">
        <v>5440</v>
      </c>
      <c r="K48" s="79">
        <v>125</v>
      </c>
      <c r="L48" s="70" t="s">
        <v>474</v>
      </c>
      <c r="M48" s="72">
        <v>-26.6</v>
      </c>
      <c r="N48" s="70" t="s">
        <v>1706</v>
      </c>
      <c r="O48" s="70" t="s">
        <v>605</v>
      </c>
      <c r="P48" s="70">
        <v>2011</v>
      </c>
      <c r="Q48" s="70" t="s">
        <v>1707</v>
      </c>
      <c r="R48" s="70"/>
      <c r="S48" s="70"/>
    </row>
    <row r="49" spans="1:19" x14ac:dyDescent="0.15">
      <c r="A49" s="70" t="s">
        <v>397</v>
      </c>
      <c r="B49" s="70" t="s">
        <v>1567</v>
      </c>
      <c r="C49" s="72" t="s">
        <v>1568</v>
      </c>
      <c r="D49" s="72">
        <v>55.590181345491999</v>
      </c>
      <c r="E49" s="72">
        <v>11.502170562744</v>
      </c>
      <c r="F49" s="70" t="s">
        <v>999</v>
      </c>
      <c r="G49" s="70"/>
      <c r="H49" s="70" t="s">
        <v>1579</v>
      </c>
      <c r="I49" s="70" t="s">
        <v>1708</v>
      </c>
      <c r="J49" s="70">
        <v>4860</v>
      </c>
      <c r="K49" s="79">
        <v>135</v>
      </c>
      <c r="L49" s="70" t="s">
        <v>1571</v>
      </c>
      <c r="M49" s="72">
        <v>-26.6</v>
      </c>
      <c r="N49" s="70" t="s">
        <v>1709</v>
      </c>
      <c r="O49" s="70">
        <v>202</v>
      </c>
      <c r="P49" s="70">
        <v>1998</v>
      </c>
      <c r="Q49" s="70" t="s">
        <v>1710</v>
      </c>
      <c r="R49" s="70">
        <v>117.4</v>
      </c>
      <c r="S49" s="70" t="s">
        <v>1711</v>
      </c>
    </row>
    <row r="50" spans="1:19" x14ac:dyDescent="0.15">
      <c r="A50" s="70" t="s">
        <v>401</v>
      </c>
      <c r="B50" s="70" t="s">
        <v>1567</v>
      </c>
      <c r="C50" s="72" t="s">
        <v>1568</v>
      </c>
      <c r="D50" s="72">
        <v>55.620154999999997</v>
      </c>
      <c r="E50" s="72">
        <v>11.528988999999999</v>
      </c>
      <c r="F50" s="70" t="s">
        <v>999</v>
      </c>
      <c r="G50" s="70"/>
      <c r="H50" s="70" t="s">
        <v>1579</v>
      </c>
      <c r="I50" s="70" t="s">
        <v>1712</v>
      </c>
      <c r="J50" s="70">
        <v>4820</v>
      </c>
      <c r="K50" s="79">
        <v>90</v>
      </c>
      <c r="L50" s="70" t="s">
        <v>1571</v>
      </c>
      <c r="M50" s="72">
        <v>-26.5</v>
      </c>
      <c r="N50" s="70" t="s">
        <v>1713</v>
      </c>
      <c r="O50" s="70">
        <v>81</v>
      </c>
      <c r="P50" s="70">
        <v>1998</v>
      </c>
      <c r="Q50" s="70" t="s">
        <v>1603</v>
      </c>
      <c r="R50" s="70">
        <v>130</v>
      </c>
      <c r="S50" s="70" t="s">
        <v>1683</v>
      </c>
    </row>
    <row r="51" spans="1:19" x14ac:dyDescent="0.15">
      <c r="A51" s="70" t="s">
        <v>421</v>
      </c>
      <c r="B51" s="70" t="s">
        <v>1567</v>
      </c>
      <c r="C51" s="72" t="s">
        <v>1568</v>
      </c>
      <c r="D51" s="72">
        <v>55.561492000000001</v>
      </c>
      <c r="E51" s="72">
        <v>11.510089000000001</v>
      </c>
      <c r="F51" s="70" t="s">
        <v>999</v>
      </c>
      <c r="G51" s="70"/>
      <c r="H51" s="70" t="s">
        <v>1579</v>
      </c>
      <c r="I51" s="70" t="s">
        <v>1714</v>
      </c>
      <c r="J51" s="70">
        <v>4570</v>
      </c>
      <c r="K51" s="79">
        <v>150</v>
      </c>
      <c r="L51" s="70" t="s">
        <v>1571</v>
      </c>
      <c r="M51" s="72">
        <v>-25.5</v>
      </c>
      <c r="N51" s="70" t="s">
        <v>1715</v>
      </c>
      <c r="O51" s="70">
        <v>264</v>
      </c>
      <c r="P51" s="70">
        <v>1998</v>
      </c>
      <c r="Q51" s="70" t="s">
        <v>1603</v>
      </c>
      <c r="R51" s="70">
        <v>140</v>
      </c>
      <c r="S51" s="70" t="s">
        <v>1716</v>
      </c>
    </row>
    <row r="52" spans="1:19" x14ac:dyDescent="0.15">
      <c r="A52" s="70"/>
      <c r="B52" s="70"/>
      <c r="C52" s="70"/>
      <c r="D52" s="70"/>
      <c r="E52" s="70"/>
      <c r="F52" s="70"/>
      <c r="G52" s="70"/>
      <c r="H52" s="70"/>
      <c r="I52" s="70"/>
      <c r="J52" s="70"/>
      <c r="K52" s="79"/>
      <c r="L52" s="70"/>
      <c r="M52" s="70"/>
      <c r="N52" s="70"/>
      <c r="O52" s="70"/>
      <c r="P52" s="70"/>
      <c r="Q52" s="70"/>
      <c r="R52" s="70"/>
      <c r="S52" s="70"/>
    </row>
    <row r="53" spans="1:19" x14ac:dyDescent="0.15">
      <c r="A53" s="70"/>
      <c r="B53" s="70"/>
      <c r="C53" s="70"/>
      <c r="D53" s="70"/>
      <c r="E53" s="70"/>
      <c r="F53" s="70"/>
      <c r="G53" s="70"/>
      <c r="H53" s="70"/>
      <c r="I53" s="70"/>
      <c r="J53" s="70"/>
      <c r="K53" s="79"/>
      <c r="L53" s="70"/>
      <c r="M53" s="70"/>
      <c r="N53" s="70"/>
      <c r="O53" s="70"/>
      <c r="P53" s="70"/>
      <c r="Q53" s="70"/>
      <c r="R53" s="70"/>
      <c r="S53" s="70"/>
    </row>
    <row r="54" spans="1:19" x14ac:dyDescent="0.15">
      <c r="A54" s="70"/>
      <c r="B54" s="70"/>
      <c r="C54" s="70"/>
      <c r="D54" s="70"/>
      <c r="E54" s="70"/>
      <c r="F54" s="70"/>
      <c r="G54" s="70"/>
      <c r="H54" s="70"/>
      <c r="I54" s="70"/>
      <c r="J54" s="70"/>
      <c r="K54" s="79"/>
      <c r="L54" s="70"/>
      <c r="M54" s="70"/>
      <c r="N54" s="70"/>
      <c r="O54" s="70"/>
      <c r="P54" s="70"/>
      <c r="Q54" s="70"/>
      <c r="R54" s="70"/>
      <c r="S54" s="70"/>
    </row>
    <row r="55" spans="1:19" x14ac:dyDescent="0.15">
      <c r="A55" s="70"/>
      <c r="B55" s="70"/>
      <c r="C55" s="70"/>
      <c r="D55" s="70"/>
      <c r="E55" s="70"/>
      <c r="F55" s="70"/>
      <c r="G55" s="70"/>
      <c r="H55" s="70"/>
      <c r="I55" s="70"/>
      <c r="J55" s="70"/>
      <c r="K55" s="79"/>
      <c r="L55" s="70"/>
      <c r="M55" s="70"/>
      <c r="N55" s="70"/>
      <c r="O55" s="70"/>
      <c r="P55" s="70"/>
      <c r="Q55" s="70"/>
      <c r="R55" s="70"/>
      <c r="S55" s="70"/>
    </row>
    <row r="56" spans="1:19" x14ac:dyDescent="0.15">
      <c r="A56" s="70"/>
      <c r="B56" s="70"/>
      <c r="C56" s="70"/>
      <c r="D56" s="70"/>
      <c r="E56" s="70"/>
      <c r="F56" s="70"/>
      <c r="G56" s="70"/>
      <c r="H56" s="70"/>
      <c r="I56" s="70"/>
      <c r="J56" s="70"/>
      <c r="K56" s="79"/>
      <c r="L56" s="70"/>
      <c r="M56" s="70"/>
      <c r="N56" s="70"/>
      <c r="O56" s="70"/>
      <c r="P56" s="70"/>
      <c r="Q56" s="70"/>
      <c r="R56" s="70"/>
      <c r="S56" s="70"/>
    </row>
    <row r="57" spans="1:19" x14ac:dyDescent="0.15">
      <c r="A57" s="70"/>
      <c r="B57" s="70"/>
      <c r="C57" s="70"/>
      <c r="D57" s="70"/>
      <c r="E57" s="70"/>
      <c r="F57" s="70"/>
      <c r="G57" s="70"/>
      <c r="H57" s="70"/>
      <c r="I57" s="70"/>
      <c r="J57" s="70"/>
      <c r="K57" s="79"/>
      <c r="L57" s="70"/>
      <c r="M57" s="70"/>
      <c r="N57" s="70"/>
      <c r="O57" s="70"/>
      <c r="P57" s="70"/>
      <c r="Q57" s="70"/>
      <c r="R57" s="70"/>
      <c r="S57" s="70"/>
    </row>
    <row r="58" spans="1:19" x14ac:dyDescent="0.15">
      <c r="A58" s="70"/>
      <c r="B58" s="70"/>
      <c r="C58" s="70"/>
      <c r="D58" s="70"/>
      <c r="E58" s="70"/>
      <c r="F58" s="70"/>
      <c r="G58" s="70"/>
      <c r="H58" s="70"/>
      <c r="I58" s="70"/>
      <c r="J58" s="70"/>
      <c r="K58" s="79"/>
      <c r="L58" s="70"/>
      <c r="M58" s="70"/>
      <c r="N58" s="70"/>
      <c r="O58" s="70"/>
      <c r="P58" s="70"/>
      <c r="Q58" s="70"/>
      <c r="R58" s="70"/>
      <c r="S58" s="70"/>
    </row>
    <row r="59" spans="1:19" x14ac:dyDescent="0.15">
      <c r="A59" s="70"/>
      <c r="B59" s="70"/>
      <c r="C59" s="70"/>
      <c r="D59" s="70"/>
      <c r="E59" s="70"/>
      <c r="F59" s="70"/>
      <c r="G59" s="70"/>
      <c r="H59" s="70"/>
      <c r="I59" s="70"/>
      <c r="J59" s="70"/>
      <c r="K59" s="79"/>
      <c r="L59" s="70"/>
      <c r="M59" s="70"/>
      <c r="N59" s="70"/>
      <c r="O59" s="70"/>
      <c r="P59" s="70"/>
      <c r="Q59" s="70"/>
      <c r="R59" s="70"/>
      <c r="S59" s="70"/>
    </row>
    <row r="60" spans="1:19" x14ac:dyDescent="0.15">
      <c r="A60" s="70"/>
      <c r="B60" s="70"/>
      <c r="C60" s="70"/>
      <c r="D60" s="70"/>
      <c r="E60" s="70"/>
      <c r="F60" s="70"/>
      <c r="G60" s="70"/>
      <c r="H60" s="70"/>
      <c r="I60" s="70"/>
      <c r="J60" s="70"/>
      <c r="K60" s="79"/>
      <c r="L60" s="70"/>
      <c r="M60" s="70"/>
      <c r="N60" s="70"/>
      <c r="O60" s="70"/>
      <c r="P60" s="70"/>
      <c r="Q60" s="70"/>
      <c r="R60" s="70"/>
      <c r="S60" s="70"/>
    </row>
    <row r="61" spans="1:19" x14ac:dyDescent="0.15">
      <c r="A61" s="70"/>
      <c r="B61" s="70"/>
      <c r="C61" s="70"/>
      <c r="D61" s="70"/>
      <c r="E61" s="70"/>
      <c r="F61" s="70"/>
      <c r="G61" s="70"/>
      <c r="H61" s="70"/>
      <c r="I61" s="70"/>
      <c r="J61" s="70"/>
      <c r="K61" s="79"/>
      <c r="L61" s="70"/>
      <c r="M61" s="70"/>
      <c r="N61" s="70"/>
      <c r="O61" s="70"/>
      <c r="P61" s="70"/>
      <c r="Q61" s="70"/>
      <c r="R61" s="70"/>
      <c r="S61" s="70"/>
    </row>
    <row r="62" spans="1:19" x14ac:dyDescent="0.15">
      <c r="A62" s="70"/>
      <c r="B62" s="70"/>
      <c r="C62" s="70"/>
      <c r="D62" s="70"/>
      <c r="E62" s="70"/>
      <c r="F62" s="70"/>
      <c r="G62" s="70"/>
      <c r="H62" s="70"/>
      <c r="I62" s="70"/>
      <c r="J62" s="70"/>
      <c r="K62" s="79"/>
      <c r="L62" s="70"/>
      <c r="M62" s="70"/>
      <c r="N62" s="70"/>
      <c r="O62" s="70"/>
      <c r="P62" s="70"/>
      <c r="Q62" s="70"/>
      <c r="R62" s="70"/>
      <c r="S62" s="70"/>
    </row>
    <row r="63" spans="1:19" x14ac:dyDescent="0.15">
      <c r="A63" s="70"/>
      <c r="B63" s="70"/>
      <c r="C63" s="70"/>
      <c r="D63" s="70"/>
      <c r="E63" s="70"/>
      <c r="F63" s="70"/>
      <c r="G63" s="70"/>
      <c r="H63" s="70"/>
      <c r="I63" s="70"/>
      <c r="J63" s="70"/>
      <c r="K63" s="79"/>
      <c r="L63" s="70"/>
      <c r="M63" s="70"/>
      <c r="N63" s="70"/>
      <c r="O63" s="70"/>
      <c r="P63" s="70"/>
      <c r="Q63" s="70"/>
      <c r="R63" s="70"/>
      <c r="S63" s="70"/>
    </row>
    <row r="64" spans="1:19" x14ac:dyDescent="0.15">
      <c r="A64" s="70"/>
      <c r="B64" s="70"/>
      <c r="C64" s="70"/>
      <c r="D64" s="70"/>
      <c r="E64" s="70"/>
      <c r="F64" s="70"/>
      <c r="G64" s="70"/>
      <c r="H64" s="70"/>
      <c r="I64" s="70"/>
      <c r="J64" s="70"/>
      <c r="K64" s="79"/>
      <c r="L64" s="70"/>
      <c r="M64" s="70"/>
      <c r="N64" s="70"/>
      <c r="O64" s="70"/>
      <c r="P64" s="70"/>
      <c r="Q64" s="70"/>
      <c r="R64" s="70"/>
      <c r="S64" s="70"/>
    </row>
    <row r="65" spans="1:19" x14ac:dyDescent="0.15">
      <c r="A65" s="70"/>
      <c r="B65" s="70"/>
      <c r="C65" s="70"/>
      <c r="D65" s="70"/>
      <c r="E65" s="70"/>
      <c r="F65" s="70"/>
      <c r="G65" s="70"/>
      <c r="H65" s="70"/>
      <c r="I65" s="70"/>
      <c r="J65" s="70"/>
      <c r="K65" s="79"/>
      <c r="L65" s="70"/>
      <c r="M65" s="70"/>
      <c r="N65" s="70"/>
      <c r="O65" s="70"/>
      <c r="P65" s="70"/>
      <c r="Q65" s="70"/>
      <c r="R65" s="70"/>
      <c r="S65" s="70"/>
    </row>
    <row r="66" spans="1:19" x14ac:dyDescent="0.15">
      <c r="A66" s="70"/>
      <c r="B66" s="70"/>
      <c r="C66" s="70"/>
      <c r="D66" s="70"/>
      <c r="E66" s="70"/>
      <c r="F66" s="70"/>
      <c r="G66" s="70"/>
      <c r="H66" s="70"/>
      <c r="I66" s="70"/>
      <c r="J66" s="70"/>
      <c r="K66" s="79"/>
      <c r="L66" s="70"/>
      <c r="M66" s="70"/>
      <c r="N66" s="70"/>
      <c r="O66" s="70"/>
      <c r="P66" s="70"/>
      <c r="Q66" s="70"/>
      <c r="R66" s="70"/>
      <c r="S66" s="70"/>
    </row>
    <row r="67" spans="1:19" x14ac:dyDescent="0.15">
      <c r="A67" s="70"/>
      <c r="B67" s="70"/>
      <c r="C67" s="70"/>
      <c r="D67" s="70"/>
      <c r="E67" s="70"/>
      <c r="F67" s="70"/>
      <c r="G67" s="70"/>
      <c r="H67" s="70"/>
      <c r="I67" s="70"/>
      <c r="J67" s="70"/>
      <c r="K67" s="79"/>
      <c r="L67" s="70"/>
      <c r="M67" s="70"/>
      <c r="N67" s="70"/>
      <c r="O67" s="70"/>
      <c r="P67" s="70"/>
      <c r="Q67" s="70"/>
      <c r="R67" s="70"/>
      <c r="S67" s="70"/>
    </row>
    <row r="68" spans="1:19" x14ac:dyDescent="0.15">
      <c r="A68" s="70"/>
      <c r="B68" s="70"/>
      <c r="C68" s="70"/>
      <c r="D68" s="70"/>
      <c r="E68" s="70"/>
      <c r="F68" s="70"/>
      <c r="G68" s="70"/>
      <c r="H68" s="70"/>
      <c r="I68" s="70"/>
      <c r="J68" s="70"/>
      <c r="K68" s="79"/>
      <c r="L68" s="70"/>
      <c r="M68" s="70"/>
      <c r="N68" s="70"/>
      <c r="O68" s="70"/>
      <c r="P68" s="70"/>
      <c r="Q68" s="70"/>
      <c r="R68" s="70"/>
      <c r="S68" s="70"/>
    </row>
    <row r="69" spans="1:19" x14ac:dyDescent="0.15">
      <c r="A69" s="70"/>
      <c r="B69" s="70"/>
      <c r="C69" s="70"/>
      <c r="D69" s="70"/>
      <c r="E69" s="70"/>
      <c r="F69" s="70"/>
      <c r="G69" s="70"/>
      <c r="H69" s="70"/>
      <c r="I69" s="70"/>
      <c r="J69" s="70"/>
      <c r="K69" s="79"/>
      <c r="L69" s="70"/>
      <c r="M69" s="70"/>
      <c r="N69" s="70"/>
      <c r="O69" s="70"/>
      <c r="P69" s="70"/>
      <c r="Q69" s="70"/>
      <c r="R69" s="70"/>
      <c r="S69" s="70"/>
    </row>
    <row r="70" spans="1:19" x14ac:dyDescent="0.15">
      <c r="A70" s="70"/>
      <c r="B70" s="70"/>
      <c r="C70" s="70"/>
      <c r="D70" s="70"/>
      <c r="E70" s="70"/>
      <c r="F70" s="70"/>
      <c r="G70" s="70"/>
      <c r="H70" s="70"/>
      <c r="I70" s="70"/>
      <c r="J70" s="70"/>
      <c r="K70" s="79"/>
      <c r="L70" s="70"/>
      <c r="M70" s="70"/>
      <c r="N70" s="70"/>
      <c r="O70" s="70"/>
      <c r="P70" s="70"/>
      <c r="Q70" s="70"/>
      <c r="R70" s="70"/>
      <c r="S70" s="70"/>
    </row>
    <row r="71" spans="1:19" x14ac:dyDescent="0.15">
      <c r="A71" s="70"/>
      <c r="B71" s="70"/>
      <c r="C71" s="70"/>
      <c r="D71" s="70"/>
      <c r="E71" s="70"/>
      <c r="F71" s="70"/>
      <c r="G71" s="70"/>
      <c r="H71" s="70"/>
      <c r="I71" s="70"/>
      <c r="J71" s="70"/>
      <c r="K71" s="79"/>
      <c r="L71" s="70"/>
      <c r="M71" s="70"/>
      <c r="N71" s="70"/>
      <c r="O71" s="70"/>
      <c r="P71" s="70"/>
      <c r="Q71" s="70"/>
      <c r="R71" s="70"/>
      <c r="S71" s="70"/>
    </row>
    <row r="72" spans="1:19" x14ac:dyDescent="0.15">
      <c r="A72" s="70"/>
      <c r="B72" s="70"/>
      <c r="C72" s="70"/>
      <c r="D72" s="70"/>
      <c r="E72" s="70"/>
      <c r="F72" s="70"/>
      <c r="G72" s="70"/>
      <c r="H72" s="70"/>
      <c r="I72" s="70"/>
      <c r="J72" s="70"/>
      <c r="K72" s="79"/>
      <c r="L72" s="70"/>
      <c r="M72" s="70"/>
      <c r="N72" s="70"/>
      <c r="O72" s="70"/>
      <c r="P72" s="70"/>
      <c r="Q72" s="70"/>
      <c r="R72" s="70"/>
      <c r="S72" s="70"/>
    </row>
    <row r="73" spans="1:19" x14ac:dyDescent="0.15">
      <c r="A73" s="70"/>
      <c r="B73" s="70"/>
      <c r="C73" s="70"/>
      <c r="D73" s="70"/>
      <c r="E73" s="70"/>
      <c r="F73" s="70"/>
      <c r="G73" s="70"/>
      <c r="H73" s="70"/>
      <c r="I73" s="70"/>
      <c r="J73" s="70"/>
      <c r="K73" s="79"/>
      <c r="L73" s="70"/>
      <c r="M73" s="70"/>
      <c r="N73" s="70"/>
      <c r="O73" s="70"/>
      <c r="P73" s="70"/>
      <c r="Q73" s="70"/>
      <c r="R73" s="70"/>
      <c r="S73" s="70"/>
    </row>
    <row r="74" spans="1:19" x14ac:dyDescent="0.15">
      <c r="A74" s="70"/>
      <c r="B74" s="70"/>
      <c r="C74" s="70"/>
      <c r="D74" s="70"/>
      <c r="E74" s="70"/>
      <c r="F74" s="70"/>
      <c r="G74" s="70"/>
      <c r="H74" s="70"/>
      <c r="I74" s="70"/>
      <c r="J74" s="70"/>
      <c r="K74" s="79"/>
      <c r="L74" s="70"/>
      <c r="M74" s="70"/>
      <c r="N74" s="70"/>
      <c r="O74" s="70"/>
      <c r="P74" s="70"/>
      <c r="Q74" s="70"/>
      <c r="R74" s="70"/>
      <c r="S74" s="70"/>
    </row>
    <row r="75" spans="1:19" x14ac:dyDescent="0.15">
      <c r="A75" s="70"/>
      <c r="B75" s="70"/>
      <c r="C75" s="70"/>
      <c r="D75" s="70"/>
      <c r="E75" s="70"/>
      <c r="F75" s="70"/>
      <c r="G75" s="70"/>
      <c r="H75" s="70"/>
      <c r="I75" s="70"/>
      <c r="J75" s="70"/>
      <c r="K75" s="79"/>
      <c r="L75" s="70"/>
      <c r="M75" s="70"/>
      <c r="N75" s="70"/>
      <c r="O75" s="70"/>
      <c r="P75" s="70"/>
      <c r="Q75" s="70"/>
      <c r="R75" s="70"/>
      <c r="S75" s="70"/>
    </row>
    <row r="76" spans="1:19" x14ac:dyDescent="0.15">
      <c r="A76" s="70"/>
      <c r="B76" s="70"/>
      <c r="C76" s="70"/>
      <c r="D76" s="70"/>
      <c r="E76" s="70"/>
      <c r="F76" s="70"/>
      <c r="G76" s="70"/>
      <c r="H76" s="70"/>
      <c r="I76" s="70"/>
      <c r="J76" s="70"/>
      <c r="K76" s="79"/>
      <c r="L76" s="70"/>
      <c r="M76" s="70"/>
      <c r="N76" s="70"/>
      <c r="O76" s="70"/>
      <c r="P76" s="70"/>
      <c r="Q76" s="70"/>
      <c r="R76" s="70"/>
      <c r="S76" s="70"/>
    </row>
    <row r="77" spans="1:19" x14ac:dyDescent="0.15">
      <c r="A77" s="70"/>
      <c r="B77" s="70"/>
      <c r="C77" s="70"/>
      <c r="D77" s="70"/>
      <c r="E77" s="70"/>
      <c r="F77" s="70"/>
      <c r="G77" s="70"/>
      <c r="H77" s="70"/>
      <c r="I77" s="70"/>
      <c r="J77" s="70"/>
      <c r="K77" s="79"/>
      <c r="L77" s="70"/>
      <c r="M77" s="70"/>
      <c r="N77" s="70"/>
      <c r="O77" s="70"/>
      <c r="P77" s="70"/>
      <c r="Q77" s="70"/>
      <c r="R77" s="70"/>
      <c r="S77" s="70"/>
    </row>
    <row r="78" spans="1:19" x14ac:dyDescent="0.15">
      <c r="A78" s="70"/>
      <c r="B78" s="70"/>
      <c r="C78" s="70"/>
      <c r="D78" s="70"/>
      <c r="E78" s="70"/>
      <c r="F78" s="70"/>
      <c r="G78" s="70"/>
      <c r="H78" s="70"/>
      <c r="I78" s="70"/>
      <c r="J78" s="70"/>
      <c r="K78" s="79"/>
      <c r="L78" s="70"/>
      <c r="M78" s="70"/>
      <c r="N78" s="70"/>
      <c r="O78" s="70"/>
      <c r="P78" s="70"/>
      <c r="Q78" s="70"/>
      <c r="R78" s="70"/>
      <c r="S78" s="70"/>
    </row>
    <row r="79" spans="1:19" x14ac:dyDescent="0.15">
      <c r="A79" s="70"/>
      <c r="B79" s="70"/>
      <c r="C79" s="70"/>
      <c r="D79" s="70"/>
      <c r="E79" s="70"/>
      <c r="F79" s="70"/>
      <c r="G79" s="70"/>
      <c r="H79" s="70"/>
      <c r="I79" s="70"/>
      <c r="J79" s="70"/>
      <c r="K79" s="79"/>
      <c r="L79" s="70"/>
      <c r="M79" s="70"/>
      <c r="N79" s="70"/>
      <c r="O79" s="70"/>
      <c r="P79" s="70"/>
      <c r="Q79" s="70"/>
      <c r="R79" s="70"/>
      <c r="S79" s="70"/>
    </row>
    <row r="80" spans="1:19" x14ac:dyDescent="0.15">
      <c r="A80" s="70"/>
      <c r="B80" s="70"/>
      <c r="C80" s="70"/>
      <c r="D80" s="70"/>
      <c r="E80" s="70"/>
      <c r="F80" s="70"/>
      <c r="G80" s="70"/>
      <c r="H80" s="70"/>
      <c r="I80" s="70"/>
      <c r="J80" s="70"/>
      <c r="K80" s="79"/>
      <c r="L80" s="70"/>
      <c r="M80" s="70"/>
      <c r="N80" s="70"/>
      <c r="O80" s="70"/>
      <c r="P80" s="70"/>
      <c r="Q80" s="70"/>
      <c r="R80" s="70"/>
      <c r="S80" s="70"/>
    </row>
    <row r="81" spans="1:19" x14ac:dyDescent="0.15">
      <c r="A81" s="70"/>
      <c r="B81" s="70"/>
      <c r="C81" s="70"/>
      <c r="D81" s="70"/>
      <c r="E81" s="70"/>
      <c r="F81" s="70"/>
      <c r="G81" s="70"/>
      <c r="H81" s="70"/>
      <c r="I81" s="70"/>
      <c r="J81" s="70"/>
      <c r="K81" s="79"/>
      <c r="L81" s="70"/>
      <c r="M81" s="70"/>
      <c r="N81" s="70"/>
      <c r="O81" s="70"/>
      <c r="P81" s="70"/>
      <c r="Q81" s="70"/>
      <c r="R81" s="70"/>
      <c r="S81" s="70"/>
    </row>
    <row r="82" spans="1:19" x14ac:dyDescent="0.15">
      <c r="A82" s="70"/>
      <c r="B82" s="70"/>
      <c r="C82" s="70"/>
      <c r="D82" s="70"/>
      <c r="E82" s="70"/>
      <c r="F82" s="70"/>
      <c r="G82" s="70"/>
      <c r="H82" s="70"/>
      <c r="I82" s="70"/>
      <c r="J82" s="70"/>
      <c r="K82" s="79"/>
      <c r="L82" s="70"/>
      <c r="M82" s="70"/>
      <c r="N82" s="70"/>
      <c r="O82" s="70"/>
      <c r="P82" s="70"/>
      <c r="Q82" s="70"/>
      <c r="R82" s="70"/>
      <c r="S82" s="70"/>
    </row>
    <row r="83" spans="1:19" x14ac:dyDescent="0.15">
      <c r="A83" s="70"/>
      <c r="B83" s="70"/>
      <c r="C83" s="70"/>
      <c r="D83" s="70"/>
      <c r="E83" s="70"/>
      <c r="F83" s="70"/>
      <c r="G83" s="70"/>
      <c r="H83" s="70"/>
      <c r="I83" s="70"/>
      <c r="J83" s="70"/>
      <c r="K83" s="79"/>
      <c r="L83" s="70"/>
      <c r="M83" s="70"/>
      <c r="N83" s="70"/>
      <c r="O83" s="70"/>
      <c r="P83" s="70"/>
      <c r="Q83" s="70"/>
      <c r="R83" s="70"/>
      <c r="S83" s="70"/>
    </row>
    <row r="84" spans="1:19" x14ac:dyDescent="0.15">
      <c r="A84" s="70"/>
      <c r="B84" s="70"/>
      <c r="C84" s="70"/>
      <c r="D84" s="70"/>
      <c r="E84" s="70"/>
      <c r="F84" s="70"/>
      <c r="G84" s="70"/>
      <c r="H84" s="70"/>
      <c r="I84" s="70"/>
      <c r="J84" s="70"/>
      <c r="K84" s="79"/>
      <c r="L84" s="70"/>
      <c r="M84" s="70"/>
      <c r="N84" s="70"/>
      <c r="O84" s="70"/>
      <c r="P84" s="70"/>
      <c r="Q84" s="70"/>
      <c r="R84" s="70"/>
      <c r="S84" s="70"/>
    </row>
    <row r="85" spans="1:19" x14ac:dyDescent="0.15">
      <c r="A85" s="70"/>
      <c r="B85" s="70"/>
      <c r="C85" s="70"/>
      <c r="D85" s="70"/>
      <c r="E85" s="70"/>
      <c r="F85" s="70"/>
      <c r="G85" s="70"/>
      <c r="H85" s="70"/>
      <c r="I85" s="70"/>
      <c r="J85" s="70"/>
      <c r="K85" s="79"/>
      <c r="L85" s="70"/>
      <c r="M85" s="70"/>
      <c r="N85" s="70"/>
      <c r="O85" s="70"/>
      <c r="P85" s="70"/>
      <c r="Q85" s="70"/>
      <c r="R85" s="70"/>
      <c r="S85" s="70"/>
    </row>
    <row r="86" spans="1:19" x14ac:dyDescent="0.15">
      <c r="A86" s="70"/>
      <c r="B86" s="70"/>
      <c r="C86" s="70"/>
      <c r="D86" s="70"/>
      <c r="E86" s="70"/>
      <c r="F86" s="70"/>
      <c r="G86" s="70"/>
      <c r="H86" s="70"/>
      <c r="I86" s="70"/>
      <c r="J86" s="70"/>
      <c r="K86" s="79"/>
      <c r="L86" s="70"/>
      <c r="M86" s="70"/>
      <c r="N86" s="70"/>
      <c r="O86" s="70"/>
      <c r="P86" s="70"/>
      <c r="Q86" s="70"/>
      <c r="R86" s="70"/>
      <c r="S86" s="70"/>
    </row>
    <row r="87" spans="1:19" x14ac:dyDescent="0.15">
      <c r="A87" s="70"/>
      <c r="B87" s="70"/>
      <c r="C87" s="70"/>
      <c r="D87" s="70"/>
      <c r="E87" s="70"/>
      <c r="F87" s="70"/>
      <c r="G87" s="70"/>
      <c r="H87" s="70"/>
      <c r="I87" s="70"/>
      <c r="J87" s="70"/>
      <c r="K87" s="79"/>
      <c r="L87" s="70"/>
      <c r="M87" s="70"/>
      <c r="N87" s="70"/>
      <c r="O87" s="70"/>
      <c r="P87" s="70"/>
      <c r="Q87" s="70"/>
      <c r="R87" s="70"/>
      <c r="S87" s="70"/>
    </row>
    <row r="88" spans="1:19" x14ac:dyDescent="0.15">
      <c r="A88" s="70"/>
      <c r="B88" s="70"/>
      <c r="C88" s="70"/>
      <c r="D88" s="70"/>
      <c r="E88" s="70"/>
      <c r="F88" s="70"/>
      <c r="G88" s="70"/>
      <c r="H88" s="70"/>
      <c r="I88" s="70"/>
      <c r="J88" s="70"/>
      <c r="K88" s="79"/>
      <c r="L88" s="70"/>
      <c r="M88" s="70"/>
      <c r="N88" s="70"/>
      <c r="O88" s="70"/>
      <c r="P88" s="70"/>
      <c r="Q88" s="70"/>
      <c r="R88" s="70"/>
      <c r="S88" s="70"/>
    </row>
    <row r="89" spans="1:19" x14ac:dyDescent="0.15">
      <c r="A89" s="70"/>
      <c r="B89" s="70"/>
      <c r="C89" s="70"/>
      <c r="D89" s="70"/>
      <c r="E89" s="70"/>
      <c r="F89" s="70"/>
      <c r="G89" s="70"/>
      <c r="H89" s="70"/>
      <c r="I89" s="70"/>
      <c r="J89" s="70"/>
      <c r="K89" s="79"/>
      <c r="L89" s="70"/>
      <c r="M89" s="70"/>
      <c r="N89" s="70"/>
      <c r="O89" s="70"/>
      <c r="P89" s="70"/>
      <c r="Q89" s="70"/>
      <c r="R89" s="70"/>
      <c r="S89" s="70"/>
    </row>
    <row r="90" spans="1:19" x14ac:dyDescent="0.15">
      <c r="A90" s="70"/>
      <c r="B90" s="70"/>
      <c r="C90" s="70"/>
      <c r="D90" s="70"/>
      <c r="E90" s="70"/>
      <c r="F90" s="70"/>
      <c r="G90" s="70"/>
      <c r="H90" s="70"/>
      <c r="I90" s="70"/>
      <c r="J90" s="70"/>
      <c r="K90" s="79"/>
      <c r="L90" s="70"/>
      <c r="M90" s="70"/>
      <c r="N90" s="70"/>
      <c r="O90" s="70"/>
      <c r="P90" s="70"/>
      <c r="Q90" s="70"/>
      <c r="R90" s="70"/>
      <c r="S90" s="70"/>
    </row>
    <row r="91" spans="1:19" x14ac:dyDescent="0.15">
      <c r="A91" s="70"/>
      <c r="B91" s="70"/>
      <c r="C91" s="70"/>
      <c r="D91" s="70"/>
      <c r="E91" s="70"/>
      <c r="F91" s="70"/>
      <c r="G91" s="70"/>
      <c r="H91" s="70"/>
      <c r="I91" s="70"/>
      <c r="J91" s="70"/>
      <c r="K91" s="79"/>
      <c r="L91" s="70"/>
      <c r="M91" s="70"/>
      <c r="N91" s="70"/>
      <c r="O91" s="70"/>
      <c r="P91" s="70"/>
      <c r="Q91" s="70"/>
      <c r="R91" s="70"/>
      <c r="S91" s="70"/>
    </row>
    <row r="92" spans="1:19" x14ac:dyDescent="0.15">
      <c r="A92" s="70"/>
      <c r="B92" s="70"/>
      <c r="C92" s="70"/>
      <c r="D92" s="70"/>
      <c r="E92" s="70"/>
      <c r="F92" s="70"/>
      <c r="G92" s="70"/>
      <c r="H92" s="70"/>
      <c r="I92" s="70"/>
      <c r="J92" s="70"/>
      <c r="K92" s="79"/>
      <c r="L92" s="70"/>
      <c r="M92" s="70"/>
      <c r="N92" s="70"/>
      <c r="O92" s="70"/>
      <c r="P92" s="70"/>
      <c r="Q92" s="70"/>
      <c r="R92" s="70"/>
      <c r="S92" s="70"/>
    </row>
    <row r="93" spans="1:19" x14ac:dyDescent="0.15">
      <c r="A93" s="70"/>
      <c r="B93" s="70"/>
      <c r="C93" s="70"/>
      <c r="D93" s="70"/>
      <c r="E93" s="70"/>
      <c r="F93" s="70"/>
      <c r="G93" s="70"/>
      <c r="H93" s="70"/>
      <c r="I93" s="70"/>
      <c r="J93" s="70"/>
      <c r="K93" s="79"/>
      <c r="L93" s="70"/>
      <c r="M93" s="70"/>
      <c r="N93" s="70"/>
      <c r="O93" s="70"/>
      <c r="P93" s="70"/>
      <c r="Q93" s="70"/>
      <c r="R93" s="70"/>
      <c r="S93" s="70"/>
    </row>
    <row r="94" spans="1:19" x14ac:dyDescent="0.15">
      <c r="A94" s="70"/>
      <c r="B94" s="70"/>
      <c r="C94" s="70"/>
      <c r="D94" s="70"/>
      <c r="E94" s="70"/>
      <c r="F94" s="70"/>
      <c r="G94" s="70"/>
      <c r="H94" s="70"/>
      <c r="I94" s="70"/>
      <c r="J94" s="70"/>
      <c r="K94" s="79"/>
      <c r="L94" s="70"/>
      <c r="M94" s="70"/>
      <c r="N94" s="70"/>
      <c r="O94" s="70"/>
      <c r="P94" s="70"/>
      <c r="Q94" s="70"/>
      <c r="R94" s="70"/>
      <c r="S94" s="70"/>
    </row>
    <row r="95" spans="1:19" x14ac:dyDescent="0.15">
      <c r="A95" s="70"/>
      <c r="B95" s="70"/>
      <c r="C95" s="70"/>
      <c r="D95" s="70"/>
      <c r="E95" s="70"/>
      <c r="F95" s="70"/>
      <c r="G95" s="70"/>
      <c r="H95" s="70"/>
      <c r="I95" s="70"/>
      <c r="J95" s="70"/>
      <c r="K95" s="79"/>
      <c r="L95" s="70"/>
      <c r="M95" s="70"/>
      <c r="N95" s="70"/>
      <c r="O95" s="70"/>
      <c r="P95" s="70"/>
      <c r="Q95" s="70"/>
      <c r="R95" s="70"/>
      <c r="S95" s="70"/>
    </row>
    <row r="96" spans="1:19" x14ac:dyDescent="0.15">
      <c r="A96" s="70"/>
      <c r="B96" s="70"/>
      <c r="C96" s="70"/>
      <c r="D96" s="70"/>
      <c r="E96" s="70"/>
      <c r="F96" s="70"/>
      <c r="G96" s="70"/>
      <c r="H96" s="70"/>
      <c r="I96" s="70"/>
      <c r="J96" s="70"/>
      <c r="K96" s="79"/>
      <c r="L96" s="70"/>
      <c r="M96" s="70"/>
      <c r="N96" s="70"/>
      <c r="O96" s="70"/>
      <c r="P96" s="70"/>
      <c r="Q96" s="70"/>
      <c r="R96" s="70"/>
      <c r="S96" s="70"/>
    </row>
    <row r="97" spans="1:19" x14ac:dyDescent="0.15">
      <c r="A97" s="70"/>
      <c r="B97" s="70"/>
      <c r="C97" s="70"/>
      <c r="D97" s="70"/>
      <c r="E97" s="70"/>
      <c r="F97" s="70"/>
      <c r="G97" s="70"/>
      <c r="H97" s="70"/>
      <c r="I97" s="70"/>
      <c r="J97" s="70"/>
      <c r="K97" s="79"/>
      <c r="L97" s="70"/>
      <c r="M97" s="70"/>
      <c r="N97" s="70"/>
      <c r="O97" s="70"/>
      <c r="P97" s="70"/>
      <c r="Q97" s="70"/>
      <c r="R97" s="70"/>
      <c r="S97" s="70"/>
    </row>
    <row r="98" spans="1:19" x14ac:dyDescent="0.15">
      <c r="A98" s="70"/>
      <c r="B98" s="70"/>
      <c r="C98" s="70"/>
      <c r="D98" s="70"/>
      <c r="E98" s="70"/>
      <c r="F98" s="70"/>
      <c r="G98" s="70"/>
      <c r="H98" s="70"/>
      <c r="I98" s="70"/>
      <c r="J98" s="70"/>
      <c r="K98" s="79"/>
      <c r="L98" s="70"/>
      <c r="M98" s="70"/>
      <c r="N98" s="70"/>
      <c r="O98" s="70"/>
      <c r="P98" s="70"/>
      <c r="Q98" s="70"/>
      <c r="R98" s="70"/>
      <c r="S98" s="70"/>
    </row>
    <row r="99" spans="1:19" x14ac:dyDescent="0.15">
      <c r="A99" s="70"/>
      <c r="B99" s="70"/>
      <c r="C99" s="70"/>
      <c r="D99" s="70"/>
      <c r="E99" s="70"/>
      <c r="F99" s="70"/>
      <c r="G99" s="70"/>
      <c r="H99" s="70"/>
      <c r="I99" s="70"/>
      <c r="J99" s="70"/>
      <c r="K99" s="79"/>
      <c r="L99" s="70"/>
      <c r="M99" s="70"/>
      <c r="N99" s="70"/>
      <c r="O99" s="70"/>
      <c r="P99" s="70"/>
      <c r="Q99" s="70"/>
      <c r="R99" s="70"/>
      <c r="S99" s="70"/>
    </row>
    <row r="100" spans="1:19" x14ac:dyDescent="0.15">
      <c r="A100" s="70"/>
      <c r="B100" s="70"/>
      <c r="C100" s="70"/>
      <c r="D100" s="70"/>
      <c r="E100" s="70"/>
      <c r="F100" s="70"/>
      <c r="G100" s="70"/>
      <c r="H100" s="70"/>
      <c r="I100" s="70"/>
      <c r="J100" s="70"/>
      <c r="K100" s="79"/>
      <c r="L100" s="70"/>
      <c r="M100" s="70"/>
      <c r="N100" s="70"/>
      <c r="O100" s="70"/>
      <c r="P100" s="70"/>
      <c r="Q100" s="70"/>
      <c r="R100" s="70"/>
      <c r="S100" s="70"/>
    </row>
    <row r="101" spans="1:19" x14ac:dyDescent="0.15">
      <c r="A101" s="70"/>
      <c r="B101" s="70"/>
      <c r="C101" s="70"/>
      <c r="D101" s="70"/>
      <c r="E101" s="70"/>
      <c r="F101" s="70"/>
      <c r="G101" s="70"/>
      <c r="H101" s="70"/>
      <c r="I101" s="70"/>
      <c r="J101" s="70"/>
      <c r="K101" s="79"/>
      <c r="L101" s="70"/>
      <c r="M101" s="70"/>
      <c r="N101" s="70"/>
      <c r="O101" s="70"/>
      <c r="P101" s="70"/>
      <c r="Q101" s="70"/>
      <c r="R101" s="70"/>
      <c r="S101" s="70"/>
    </row>
    <row r="102" spans="1:19" x14ac:dyDescent="0.15">
      <c r="A102" s="70"/>
      <c r="B102" s="70"/>
      <c r="C102" s="70"/>
      <c r="D102" s="70"/>
      <c r="E102" s="70"/>
      <c r="F102" s="70"/>
      <c r="G102" s="70"/>
      <c r="H102" s="70"/>
      <c r="I102" s="70"/>
      <c r="J102" s="70"/>
      <c r="K102" s="79"/>
      <c r="L102" s="70"/>
      <c r="M102" s="70"/>
      <c r="N102" s="70"/>
      <c r="O102" s="70"/>
      <c r="P102" s="70"/>
      <c r="Q102" s="70"/>
      <c r="R102" s="70"/>
      <c r="S102" s="70"/>
    </row>
    <row r="103" spans="1:19" x14ac:dyDescent="0.15">
      <c r="A103" s="70"/>
      <c r="B103" s="70"/>
      <c r="C103" s="70"/>
      <c r="D103" s="70"/>
      <c r="E103" s="70"/>
      <c r="F103" s="70"/>
      <c r="G103" s="70"/>
      <c r="H103" s="70"/>
      <c r="I103" s="70"/>
      <c r="J103" s="70"/>
      <c r="K103" s="79"/>
      <c r="L103" s="70"/>
      <c r="M103" s="70"/>
      <c r="N103" s="70"/>
      <c r="O103" s="70"/>
      <c r="P103" s="70"/>
      <c r="Q103" s="70"/>
      <c r="R103" s="70"/>
      <c r="S103" s="70"/>
    </row>
    <row r="104" spans="1:19" x14ac:dyDescent="0.15">
      <c r="A104" s="70"/>
      <c r="B104" s="70"/>
      <c r="C104" s="70"/>
      <c r="D104" s="70"/>
      <c r="E104" s="70"/>
      <c r="F104" s="70"/>
      <c r="G104" s="70"/>
      <c r="H104" s="70"/>
      <c r="I104" s="70"/>
      <c r="J104" s="70"/>
      <c r="K104" s="79"/>
      <c r="L104" s="70"/>
      <c r="M104" s="70"/>
      <c r="N104" s="70"/>
      <c r="O104" s="70"/>
      <c r="P104" s="70"/>
      <c r="Q104" s="70"/>
      <c r="R104" s="70"/>
      <c r="S104" s="70"/>
    </row>
    <row r="105" spans="1:19" x14ac:dyDescent="0.15">
      <c r="A105" s="70"/>
      <c r="B105" s="70"/>
      <c r="C105" s="70"/>
      <c r="D105" s="70"/>
      <c r="E105" s="70"/>
      <c r="F105" s="70"/>
      <c r="G105" s="70"/>
      <c r="H105" s="70"/>
      <c r="I105" s="70"/>
      <c r="J105" s="70"/>
      <c r="K105" s="79"/>
      <c r="L105" s="70"/>
      <c r="M105" s="70"/>
      <c r="N105" s="70"/>
      <c r="O105" s="70"/>
      <c r="P105" s="70"/>
      <c r="Q105" s="70"/>
      <c r="R105" s="70"/>
      <c r="S105" s="70"/>
    </row>
    <row r="106" spans="1:19" x14ac:dyDescent="0.15">
      <c r="A106" s="70"/>
      <c r="B106" s="70"/>
      <c r="C106" s="70"/>
      <c r="D106" s="70"/>
      <c r="E106" s="70"/>
      <c r="F106" s="70"/>
      <c r="G106" s="70"/>
      <c r="H106" s="70"/>
      <c r="I106" s="70"/>
      <c r="J106" s="70"/>
      <c r="K106" s="79"/>
      <c r="L106" s="70"/>
      <c r="M106" s="70"/>
      <c r="N106" s="70"/>
      <c r="O106" s="70"/>
      <c r="P106" s="70"/>
      <c r="Q106" s="70"/>
      <c r="R106" s="70"/>
      <c r="S106" s="70"/>
    </row>
    <row r="107" spans="1:19" x14ac:dyDescent="0.15">
      <c r="A107" s="70"/>
      <c r="B107" s="70"/>
      <c r="C107" s="70"/>
      <c r="D107" s="70"/>
      <c r="E107" s="70"/>
      <c r="F107" s="70"/>
      <c r="G107" s="70"/>
      <c r="H107" s="70"/>
      <c r="I107" s="70"/>
      <c r="J107" s="70"/>
      <c r="K107" s="79"/>
      <c r="L107" s="70"/>
      <c r="M107" s="70"/>
      <c r="N107" s="70"/>
      <c r="O107" s="70"/>
      <c r="P107" s="70"/>
      <c r="Q107" s="70"/>
      <c r="R107" s="70"/>
      <c r="S107" s="70"/>
    </row>
    <row r="108" spans="1:19" x14ac:dyDescent="0.15">
      <c r="A108" s="70"/>
      <c r="B108" s="70"/>
      <c r="C108" s="70"/>
      <c r="D108" s="70"/>
      <c r="E108" s="70"/>
      <c r="F108" s="70"/>
      <c r="G108" s="70"/>
      <c r="H108" s="70"/>
      <c r="I108" s="70"/>
      <c r="J108" s="70"/>
      <c r="K108" s="79"/>
      <c r="L108" s="70"/>
      <c r="M108" s="70"/>
      <c r="N108" s="70"/>
      <c r="O108" s="70"/>
      <c r="P108" s="70"/>
      <c r="Q108" s="70"/>
      <c r="R108" s="70"/>
      <c r="S108" s="70"/>
    </row>
    <row r="109" spans="1:19" x14ac:dyDescent="0.15">
      <c r="A109" s="70"/>
      <c r="B109" s="70"/>
      <c r="C109" s="70"/>
      <c r="D109" s="70"/>
      <c r="E109" s="70"/>
      <c r="F109" s="70"/>
      <c r="G109" s="70"/>
      <c r="H109" s="70"/>
      <c r="I109" s="70"/>
      <c r="J109" s="70"/>
      <c r="K109" s="79"/>
      <c r="L109" s="70"/>
      <c r="M109" s="70"/>
      <c r="N109" s="70"/>
      <c r="O109" s="70"/>
      <c r="P109" s="70"/>
      <c r="Q109" s="70"/>
      <c r="R109" s="70"/>
      <c r="S109" s="70"/>
    </row>
    <row r="110" spans="1:19" x14ac:dyDescent="0.15">
      <c r="A110" s="70"/>
      <c r="B110" s="70"/>
      <c r="C110" s="70"/>
      <c r="D110" s="70"/>
      <c r="E110" s="70"/>
      <c r="F110" s="70"/>
      <c r="G110" s="70"/>
      <c r="H110" s="70"/>
      <c r="I110" s="70"/>
      <c r="J110" s="70"/>
      <c r="K110" s="79"/>
      <c r="L110" s="70"/>
      <c r="M110" s="70"/>
      <c r="N110" s="70"/>
      <c r="O110" s="70"/>
      <c r="P110" s="70"/>
      <c r="Q110" s="70"/>
      <c r="R110" s="70"/>
      <c r="S110" s="70"/>
    </row>
    <row r="111" spans="1:19" x14ac:dyDescent="0.15">
      <c r="A111" s="70"/>
      <c r="B111" s="70"/>
      <c r="C111" s="70"/>
      <c r="D111" s="70"/>
      <c r="E111" s="70"/>
      <c r="F111" s="70"/>
      <c r="G111" s="70"/>
      <c r="H111" s="70"/>
      <c r="I111" s="70"/>
      <c r="J111" s="70"/>
      <c r="K111" s="79"/>
      <c r="L111" s="70"/>
      <c r="M111" s="70"/>
      <c r="N111" s="70"/>
      <c r="O111" s="70"/>
      <c r="P111" s="70"/>
      <c r="Q111" s="70"/>
      <c r="R111" s="70"/>
      <c r="S111" s="70"/>
    </row>
    <row r="112" spans="1:19" x14ac:dyDescent="0.15">
      <c r="A112" s="70"/>
      <c r="B112" s="70"/>
      <c r="C112" s="70"/>
      <c r="D112" s="70"/>
      <c r="E112" s="70"/>
      <c r="F112" s="70"/>
      <c r="G112" s="70"/>
      <c r="H112" s="70"/>
      <c r="I112" s="70"/>
      <c r="J112" s="70"/>
      <c r="K112" s="79"/>
      <c r="L112" s="70"/>
      <c r="M112" s="70"/>
      <c r="N112" s="70"/>
      <c r="O112" s="70"/>
      <c r="P112" s="70"/>
      <c r="Q112" s="70"/>
      <c r="R112" s="70"/>
      <c r="S112" s="70"/>
    </row>
    <row r="113" spans="1:19" x14ac:dyDescent="0.15">
      <c r="A113" s="70"/>
      <c r="B113" s="70"/>
      <c r="C113" s="70"/>
      <c r="D113" s="70"/>
      <c r="E113" s="70"/>
      <c r="F113" s="70"/>
      <c r="G113" s="70"/>
      <c r="H113" s="70"/>
      <c r="I113" s="70"/>
      <c r="J113" s="70"/>
      <c r="K113" s="79"/>
      <c r="L113" s="70"/>
      <c r="M113" s="70"/>
      <c r="N113" s="70"/>
      <c r="O113" s="70"/>
      <c r="P113" s="70"/>
      <c r="Q113" s="70"/>
      <c r="R113" s="70"/>
      <c r="S113" s="70"/>
    </row>
    <row r="114" spans="1:19" x14ac:dyDescent="0.15">
      <c r="A114" s="70"/>
      <c r="B114" s="70"/>
      <c r="C114" s="70"/>
      <c r="D114" s="70"/>
      <c r="E114" s="70"/>
      <c r="F114" s="70"/>
      <c r="G114" s="70"/>
      <c r="H114" s="70"/>
      <c r="I114" s="70"/>
      <c r="J114" s="70"/>
      <c r="K114" s="79"/>
      <c r="L114" s="70"/>
      <c r="M114" s="70"/>
      <c r="N114" s="70"/>
      <c r="O114" s="70"/>
      <c r="P114" s="70"/>
      <c r="Q114" s="70"/>
      <c r="R114" s="70"/>
      <c r="S114" s="70"/>
    </row>
    <row r="115" spans="1:19" x14ac:dyDescent="0.15">
      <c r="A115" s="70"/>
      <c r="B115" s="70"/>
      <c r="C115" s="70"/>
      <c r="D115" s="70"/>
      <c r="E115" s="70"/>
      <c r="F115" s="70"/>
      <c r="G115" s="70"/>
      <c r="H115" s="70"/>
      <c r="I115" s="70"/>
      <c r="J115" s="70"/>
      <c r="K115" s="79"/>
      <c r="L115" s="70"/>
      <c r="M115" s="70"/>
      <c r="N115" s="70"/>
      <c r="O115" s="70"/>
      <c r="P115" s="70"/>
      <c r="Q115" s="70"/>
      <c r="R115" s="70"/>
      <c r="S115" s="70"/>
    </row>
    <row r="116" spans="1:19" x14ac:dyDescent="0.15">
      <c r="A116" s="70"/>
      <c r="B116" s="70"/>
      <c r="C116" s="70"/>
      <c r="D116" s="70"/>
      <c r="E116" s="70"/>
      <c r="F116" s="70"/>
      <c r="G116" s="70"/>
      <c r="H116" s="70"/>
      <c r="I116" s="70"/>
      <c r="J116" s="70"/>
      <c r="K116" s="79"/>
      <c r="L116" s="70"/>
      <c r="M116" s="70"/>
      <c r="N116" s="70"/>
      <c r="O116" s="70"/>
      <c r="P116" s="70"/>
      <c r="Q116" s="70"/>
      <c r="R116" s="70"/>
      <c r="S116" s="70"/>
    </row>
    <row r="117" spans="1:19" x14ac:dyDescent="0.15">
      <c r="A117" s="70"/>
      <c r="B117" s="70"/>
      <c r="C117" s="70"/>
      <c r="D117" s="70"/>
      <c r="E117" s="70"/>
      <c r="F117" s="70"/>
      <c r="G117" s="70"/>
      <c r="H117" s="70"/>
      <c r="I117" s="70"/>
      <c r="J117" s="70"/>
      <c r="K117" s="79"/>
      <c r="L117" s="70"/>
      <c r="M117" s="70"/>
      <c r="N117" s="70"/>
      <c r="O117" s="70"/>
      <c r="P117" s="70"/>
      <c r="Q117" s="70"/>
      <c r="R117" s="70"/>
      <c r="S117" s="70"/>
    </row>
    <row r="118" spans="1:19" x14ac:dyDescent="0.15">
      <c r="A118" s="70"/>
      <c r="B118" s="70"/>
      <c r="C118" s="70"/>
      <c r="D118" s="70"/>
      <c r="E118" s="70"/>
      <c r="F118" s="70"/>
      <c r="G118" s="70"/>
      <c r="H118" s="70"/>
      <c r="I118" s="70"/>
      <c r="J118" s="70"/>
      <c r="K118" s="79"/>
      <c r="L118" s="70"/>
      <c r="M118" s="70"/>
      <c r="N118" s="70"/>
      <c r="O118" s="70"/>
      <c r="P118" s="70"/>
      <c r="Q118" s="70"/>
      <c r="R118" s="70"/>
      <c r="S118" s="70"/>
    </row>
    <row r="119" spans="1:19" x14ac:dyDescent="0.15">
      <c r="A119" s="70"/>
      <c r="B119" s="70"/>
      <c r="C119" s="70"/>
      <c r="D119" s="70"/>
      <c r="E119" s="70"/>
      <c r="F119" s="70"/>
      <c r="G119" s="70"/>
      <c r="H119" s="70"/>
      <c r="I119" s="70"/>
      <c r="J119" s="70"/>
      <c r="K119" s="79"/>
      <c r="L119" s="70"/>
      <c r="M119" s="70"/>
      <c r="N119" s="70"/>
      <c r="O119" s="70"/>
      <c r="P119" s="70"/>
      <c r="Q119" s="70"/>
      <c r="R119" s="70"/>
      <c r="S119" s="70"/>
    </row>
    <row r="120" spans="1:19" x14ac:dyDescent="0.15">
      <c r="A120" s="70"/>
      <c r="B120" s="70"/>
      <c r="C120" s="70"/>
      <c r="D120" s="70"/>
      <c r="E120" s="70"/>
      <c r="F120" s="70"/>
      <c r="G120" s="70"/>
      <c r="H120" s="70"/>
      <c r="I120" s="70"/>
      <c r="J120" s="70"/>
      <c r="K120" s="79"/>
      <c r="L120" s="70"/>
      <c r="M120" s="70"/>
      <c r="N120" s="70"/>
      <c r="O120" s="70"/>
      <c r="P120" s="70"/>
      <c r="Q120" s="70"/>
      <c r="R120" s="70"/>
      <c r="S120" s="70"/>
    </row>
    <row r="121" spans="1:19" x14ac:dyDescent="0.15">
      <c r="A121" s="70"/>
      <c r="B121" s="70"/>
      <c r="C121" s="70"/>
      <c r="D121" s="70"/>
      <c r="E121" s="70"/>
      <c r="F121" s="70"/>
      <c r="G121" s="70"/>
      <c r="H121" s="70"/>
      <c r="I121" s="70"/>
      <c r="J121" s="70"/>
      <c r="K121" s="79"/>
      <c r="L121" s="70"/>
      <c r="M121" s="70"/>
      <c r="N121" s="70"/>
      <c r="O121" s="70"/>
      <c r="P121" s="70"/>
      <c r="Q121" s="70"/>
      <c r="R121" s="70"/>
      <c r="S121" s="70"/>
    </row>
    <row r="122" spans="1:19" x14ac:dyDescent="0.15">
      <c r="A122" s="70"/>
      <c r="B122" s="70"/>
      <c r="C122" s="70"/>
      <c r="D122" s="70"/>
      <c r="E122" s="70"/>
      <c r="F122" s="70"/>
      <c r="G122" s="70"/>
      <c r="H122" s="70"/>
      <c r="I122" s="70"/>
      <c r="J122" s="70"/>
      <c r="K122" s="79"/>
      <c r="L122" s="70"/>
      <c r="M122" s="70"/>
      <c r="N122" s="70"/>
      <c r="O122" s="70"/>
      <c r="P122" s="70"/>
      <c r="Q122" s="70"/>
      <c r="R122" s="70"/>
      <c r="S122" s="70"/>
    </row>
    <row r="123" spans="1:19" x14ac:dyDescent="0.15">
      <c r="A123" s="70"/>
      <c r="B123" s="70"/>
      <c r="C123" s="70"/>
      <c r="D123" s="70"/>
      <c r="E123" s="70"/>
      <c r="F123" s="70"/>
      <c r="G123" s="70"/>
      <c r="H123" s="70"/>
      <c r="I123" s="70"/>
      <c r="J123" s="70"/>
      <c r="K123" s="79"/>
      <c r="L123" s="70"/>
      <c r="M123" s="70"/>
      <c r="N123" s="70"/>
      <c r="O123" s="70"/>
      <c r="P123" s="70"/>
      <c r="Q123" s="70"/>
      <c r="R123" s="70"/>
      <c r="S123" s="70"/>
    </row>
    <row r="124" spans="1:19" x14ac:dyDescent="0.15">
      <c r="A124" s="70"/>
      <c r="B124" s="70"/>
      <c r="C124" s="70"/>
      <c r="D124" s="70"/>
      <c r="E124" s="70"/>
      <c r="F124" s="70"/>
      <c r="G124" s="70"/>
      <c r="H124" s="70"/>
      <c r="I124" s="70"/>
      <c r="J124" s="70"/>
      <c r="K124" s="79"/>
      <c r="L124" s="70"/>
      <c r="M124" s="70"/>
      <c r="N124" s="70"/>
      <c r="O124" s="70"/>
      <c r="P124" s="70"/>
      <c r="Q124" s="70"/>
      <c r="R124" s="70"/>
      <c r="S124" s="70"/>
    </row>
    <row r="125" spans="1:19" x14ac:dyDescent="0.15">
      <c r="A125" s="70"/>
      <c r="B125" s="70"/>
      <c r="C125" s="70"/>
      <c r="D125" s="70"/>
      <c r="E125" s="70"/>
      <c r="F125" s="70"/>
      <c r="G125" s="70"/>
      <c r="H125" s="70"/>
      <c r="I125" s="70"/>
      <c r="J125" s="70"/>
      <c r="K125" s="79"/>
      <c r="L125" s="70"/>
      <c r="M125" s="70"/>
      <c r="N125" s="70"/>
      <c r="O125" s="70"/>
      <c r="P125" s="70"/>
      <c r="Q125" s="70"/>
      <c r="R125" s="70"/>
      <c r="S125" s="70"/>
    </row>
    <row r="126" spans="1:19" x14ac:dyDescent="0.15">
      <c r="A126" s="70"/>
      <c r="B126" s="70"/>
      <c r="C126" s="70"/>
      <c r="D126" s="70"/>
      <c r="E126" s="70"/>
      <c r="F126" s="70"/>
      <c r="G126" s="70"/>
      <c r="H126" s="70"/>
      <c r="I126" s="70"/>
      <c r="J126" s="70"/>
      <c r="K126" s="79"/>
      <c r="L126" s="70"/>
      <c r="M126" s="70"/>
      <c r="N126" s="70"/>
      <c r="O126" s="70"/>
      <c r="P126" s="70"/>
      <c r="Q126" s="70"/>
      <c r="R126" s="70"/>
      <c r="S126" s="70"/>
    </row>
    <row r="127" spans="1:19" x14ac:dyDescent="0.15">
      <c r="A127" s="70"/>
      <c r="B127" s="70"/>
      <c r="C127" s="70"/>
      <c r="D127" s="70"/>
      <c r="E127" s="70"/>
      <c r="F127" s="70"/>
      <c r="G127" s="70"/>
      <c r="H127" s="70"/>
      <c r="I127" s="70"/>
      <c r="J127" s="70"/>
      <c r="K127" s="79"/>
      <c r="L127" s="70"/>
      <c r="M127" s="70"/>
      <c r="N127" s="70"/>
      <c r="O127" s="70"/>
      <c r="P127" s="70"/>
      <c r="Q127" s="70"/>
      <c r="R127" s="70"/>
      <c r="S127" s="70"/>
    </row>
    <row r="128" spans="1:19" x14ac:dyDescent="0.15">
      <c r="A128" s="70"/>
      <c r="B128" s="70"/>
      <c r="C128" s="70"/>
      <c r="D128" s="70"/>
      <c r="E128" s="70"/>
      <c r="F128" s="70"/>
      <c r="G128" s="70"/>
      <c r="H128" s="70"/>
      <c r="I128" s="70"/>
      <c r="J128" s="70"/>
      <c r="K128" s="79"/>
      <c r="L128" s="70"/>
      <c r="M128" s="70"/>
      <c r="N128" s="70"/>
      <c r="O128" s="70"/>
      <c r="P128" s="70"/>
      <c r="Q128" s="70"/>
      <c r="R128" s="70"/>
      <c r="S128" s="70"/>
    </row>
    <row r="129" spans="1:19" x14ac:dyDescent="0.15">
      <c r="A129" s="70"/>
      <c r="B129" s="70"/>
      <c r="C129" s="70"/>
      <c r="D129" s="70"/>
      <c r="E129" s="70"/>
      <c r="F129" s="70"/>
      <c r="G129" s="70"/>
      <c r="H129" s="70"/>
      <c r="I129" s="70"/>
      <c r="J129" s="70"/>
      <c r="K129" s="79"/>
      <c r="L129" s="70"/>
      <c r="M129" s="70"/>
      <c r="N129" s="70"/>
      <c r="O129" s="70"/>
      <c r="P129" s="70"/>
      <c r="Q129" s="70"/>
      <c r="R129" s="70"/>
      <c r="S129" s="70"/>
    </row>
    <row r="130" spans="1:19" x14ac:dyDescent="0.15">
      <c r="A130" s="70"/>
      <c r="B130" s="70"/>
      <c r="C130" s="70"/>
      <c r="D130" s="70"/>
      <c r="E130" s="70"/>
      <c r="F130" s="70"/>
      <c r="G130" s="70"/>
      <c r="H130" s="70"/>
      <c r="I130" s="70"/>
      <c r="J130" s="70"/>
      <c r="K130" s="79"/>
      <c r="L130" s="70"/>
      <c r="M130" s="70"/>
      <c r="N130" s="70"/>
      <c r="O130" s="70"/>
      <c r="P130" s="70"/>
      <c r="Q130" s="70"/>
      <c r="R130" s="70"/>
      <c r="S130" s="70"/>
    </row>
    <row r="131" spans="1:19" x14ac:dyDescent="0.15">
      <c r="A131" s="70"/>
      <c r="B131" s="70"/>
      <c r="C131" s="70"/>
      <c r="D131" s="70"/>
      <c r="E131" s="70"/>
      <c r="F131" s="70"/>
      <c r="G131" s="70"/>
      <c r="H131" s="70"/>
      <c r="I131" s="70"/>
      <c r="J131" s="70"/>
      <c r="K131" s="79"/>
      <c r="L131" s="70"/>
      <c r="M131" s="70"/>
      <c r="N131" s="70"/>
      <c r="O131" s="70"/>
      <c r="P131" s="70"/>
      <c r="Q131" s="70"/>
      <c r="R131" s="70"/>
      <c r="S131" s="70"/>
    </row>
    <row r="132" spans="1:19" x14ac:dyDescent="0.15">
      <c r="A132" s="70"/>
      <c r="B132" s="70"/>
      <c r="C132" s="70"/>
      <c r="D132" s="70"/>
      <c r="E132" s="70"/>
      <c r="F132" s="70"/>
      <c r="G132" s="70"/>
      <c r="H132" s="70"/>
      <c r="I132" s="70"/>
      <c r="J132" s="70"/>
      <c r="K132" s="79"/>
      <c r="L132" s="70"/>
      <c r="M132" s="70"/>
      <c r="N132" s="70"/>
      <c r="O132" s="70"/>
      <c r="P132" s="70"/>
      <c r="Q132" s="70"/>
      <c r="R132" s="70"/>
      <c r="S132" s="70"/>
    </row>
    <row r="133" spans="1:19" x14ac:dyDescent="0.15">
      <c r="A133" s="70"/>
      <c r="B133" s="70"/>
      <c r="C133" s="70"/>
      <c r="D133" s="70"/>
      <c r="E133" s="70"/>
      <c r="F133" s="70"/>
      <c r="G133" s="70"/>
      <c r="H133" s="70"/>
      <c r="I133" s="70"/>
      <c r="J133" s="70"/>
      <c r="K133" s="79"/>
      <c r="L133" s="70"/>
      <c r="M133" s="70"/>
      <c r="N133" s="70"/>
      <c r="O133" s="70"/>
      <c r="P133" s="70"/>
      <c r="Q133" s="70"/>
      <c r="R133" s="70"/>
      <c r="S133" s="70"/>
    </row>
    <row r="134" spans="1:19" x14ac:dyDescent="0.15">
      <c r="A134" s="70"/>
      <c r="B134" s="70"/>
      <c r="C134" s="70"/>
      <c r="D134" s="70"/>
      <c r="E134" s="70"/>
      <c r="F134" s="70"/>
      <c r="G134" s="70"/>
      <c r="H134" s="70"/>
      <c r="I134" s="70"/>
      <c r="J134" s="70"/>
      <c r="K134" s="79"/>
      <c r="L134" s="70"/>
      <c r="M134" s="70"/>
      <c r="N134" s="70"/>
      <c r="O134" s="70"/>
      <c r="P134" s="70"/>
      <c r="Q134" s="70"/>
      <c r="R134" s="70"/>
      <c r="S134" s="70"/>
    </row>
    <row r="135" spans="1:19" x14ac:dyDescent="0.15">
      <c r="A135" s="70"/>
      <c r="B135" s="70"/>
      <c r="C135" s="70"/>
      <c r="D135" s="70"/>
      <c r="E135" s="70"/>
      <c r="F135" s="70"/>
      <c r="G135" s="70"/>
      <c r="H135" s="70"/>
      <c r="I135" s="70"/>
      <c r="J135" s="70"/>
      <c r="K135" s="79"/>
      <c r="L135" s="70"/>
      <c r="M135" s="70"/>
      <c r="N135" s="70"/>
      <c r="O135" s="70"/>
      <c r="P135" s="70"/>
      <c r="Q135" s="70"/>
      <c r="R135" s="70"/>
      <c r="S135" s="70"/>
    </row>
    <row r="136" spans="1:19" x14ac:dyDescent="0.15">
      <c r="A136" s="70"/>
      <c r="B136" s="70"/>
      <c r="C136" s="70"/>
      <c r="D136" s="70"/>
      <c r="E136" s="70"/>
      <c r="F136" s="70"/>
      <c r="G136" s="70"/>
      <c r="H136" s="70"/>
      <c r="I136" s="70"/>
      <c r="J136" s="70"/>
      <c r="K136" s="79"/>
      <c r="L136" s="70"/>
      <c r="M136" s="70"/>
      <c r="N136" s="70"/>
      <c r="O136" s="70"/>
      <c r="P136" s="70"/>
      <c r="Q136" s="70"/>
      <c r="R136" s="70"/>
      <c r="S136" s="70"/>
    </row>
    <row r="137" spans="1:19" x14ac:dyDescent="0.15">
      <c r="A137" s="70"/>
      <c r="B137" s="70"/>
      <c r="C137" s="70"/>
      <c r="D137" s="70"/>
      <c r="E137" s="70"/>
      <c r="F137" s="70"/>
      <c r="G137" s="70"/>
      <c r="H137" s="70"/>
      <c r="I137" s="70"/>
      <c r="J137" s="70"/>
      <c r="K137" s="79"/>
      <c r="L137" s="70"/>
      <c r="M137" s="70"/>
      <c r="N137" s="70"/>
      <c r="O137" s="70"/>
      <c r="P137" s="70"/>
      <c r="Q137" s="70"/>
      <c r="R137" s="70"/>
      <c r="S137" s="70"/>
    </row>
    <row r="138" spans="1:19" x14ac:dyDescent="0.15">
      <c r="A138" s="70"/>
      <c r="B138" s="70"/>
      <c r="C138" s="70"/>
      <c r="D138" s="70"/>
      <c r="E138" s="70"/>
      <c r="F138" s="70"/>
      <c r="G138" s="70"/>
      <c r="H138" s="70"/>
      <c r="I138" s="70"/>
      <c r="J138" s="70"/>
      <c r="K138" s="79"/>
      <c r="L138" s="70"/>
      <c r="M138" s="70"/>
      <c r="N138" s="70"/>
      <c r="O138" s="70"/>
      <c r="P138" s="70"/>
      <c r="Q138" s="70"/>
      <c r="R138" s="70"/>
      <c r="S138" s="70"/>
    </row>
    <row r="139" spans="1:19" x14ac:dyDescent="0.15">
      <c r="A139" s="70"/>
      <c r="B139" s="70"/>
      <c r="C139" s="70"/>
      <c r="D139" s="70"/>
      <c r="E139" s="70"/>
      <c r="F139" s="70"/>
      <c r="G139" s="70"/>
      <c r="H139" s="70"/>
      <c r="I139" s="70"/>
      <c r="J139" s="70"/>
      <c r="K139" s="79"/>
      <c r="L139" s="70"/>
      <c r="M139" s="70"/>
      <c r="N139" s="70"/>
      <c r="O139" s="70"/>
      <c r="P139" s="70"/>
      <c r="Q139" s="70"/>
      <c r="R139" s="70"/>
      <c r="S139" s="70"/>
    </row>
    <row r="140" spans="1:19" x14ac:dyDescent="0.15">
      <c r="A140" s="70"/>
      <c r="B140" s="70"/>
      <c r="C140" s="70"/>
      <c r="D140" s="70"/>
      <c r="E140" s="70"/>
      <c r="F140" s="70"/>
      <c r="G140" s="70"/>
      <c r="H140" s="70"/>
      <c r="I140" s="70"/>
      <c r="J140" s="70"/>
      <c r="K140" s="79"/>
      <c r="L140" s="70"/>
      <c r="M140" s="70"/>
      <c r="N140" s="70"/>
      <c r="O140" s="70"/>
      <c r="P140" s="70"/>
      <c r="Q140" s="70"/>
      <c r="R140" s="70"/>
      <c r="S140" s="70"/>
    </row>
    <row r="141" spans="1:19" x14ac:dyDescent="0.15">
      <c r="A141" s="70"/>
      <c r="B141" s="70"/>
      <c r="C141" s="70"/>
      <c r="D141" s="70"/>
      <c r="E141" s="70"/>
      <c r="F141" s="70"/>
      <c r="G141" s="70"/>
      <c r="H141" s="70"/>
      <c r="I141" s="70"/>
      <c r="J141" s="70"/>
      <c r="K141" s="79"/>
      <c r="L141" s="70"/>
      <c r="M141" s="70"/>
      <c r="N141" s="70"/>
      <c r="O141" s="70"/>
      <c r="P141" s="70"/>
      <c r="Q141" s="70"/>
      <c r="R141" s="70"/>
      <c r="S141" s="70"/>
    </row>
    <row r="142" spans="1:19" x14ac:dyDescent="0.15">
      <c r="A142" s="70"/>
      <c r="B142" s="70"/>
      <c r="C142" s="70"/>
      <c r="D142" s="70"/>
      <c r="E142" s="70"/>
      <c r="F142" s="70"/>
      <c r="G142" s="70"/>
      <c r="H142" s="70"/>
      <c r="I142" s="70"/>
      <c r="J142" s="70"/>
      <c r="K142" s="79"/>
      <c r="L142" s="70"/>
      <c r="M142" s="70"/>
      <c r="N142" s="70"/>
      <c r="O142" s="70"/>
      <c r="P142" s="70"/>
      <c r="Q142" s="70"/>
      <c r="R142" s="70"/>
      <c r="S142" s="70"/>
    </row>
    <row r="143" spans="1:19" x14ac:dyDescent="0.15">
      <c r="A143" s="70"/>
      <c r="B143" s="70"/>
      <c r="C143" s="70"/>
      <c r="D143" s="70"/>
      <c r="E143" s="70"/>
      <c r="F143" s="70"/>
      <c r="G143" s="70"/>
      <c r="H143" s="70"/>
      <c r="I143" s="70"/>
      <c r="J143" s="70"/>
      <c r="K143" s="79"/>
      <c r="L143" s="70"/>
      <c r="M143" s="70"/>
      <c r="N143" s="70"/>
      <c r="O143" s="70"/>
      <c r="P143" s="70"/>
      <c r="Q143" s="70"/>
      <c r="R143" s="70"/>
      <c r="S143" s="70"/>
    </row>
    <row r="144" spans="1:19" x14ac:dyDescent="0.15">
      <c r="A144" s="70"/>
      <c r="B144" s="70"/>
      <c r="C144" s="70"/>
      <c r="D144" s="70"/>
      <c r="E144" s="70"/>
      <c r="F144" s="70"/>
      <c r="G144" s="70"/>
      <c r="H144" s="70"/>
      <c r="I144" s="70"/>
      <c r="J144" s="70"/>
      <c r="K144" s="79"/>
      <c r="L144" s="70"/>
      <c r="M144" s="70"/>
      <c r="N144" s="70"/>
      <c r="O144" s="70"/>
      <c r="P144" s="70"/>
      <c r="Q144" s="70"/>
      <c r="R144" s="70"/>
      <c r="S144" s="70"/>
    </row>
    <row r="145" spans="1:19" x14ac:dyDescent="0.15">
      <c r="A145" s="70"/>
      <c r="B145" s="70"/>
      <c r="C145" s="70"/>
      <c r="D145" s="70"/>
      <c r="E145" s="70"/>
      <c r="F145" s="70"/>
      <c r="G145" s="70"/>
      <c r="H145" s="70"/>
      <c r="I145" s="70"/>
      <c r="J145" s="70"/>
      <c r="K145" s="79"/>
      <c r="L145" s="70"/>
      <c r="M145" s="70"/>
      <c r="N145" s="70"/>
      <c r="O145" s="70"/>
      <c r="P145" s="70"/>
      <c r="Q145" s="70"/>
      <c r="R145" s="70"/>
      <c r="S145" s="70"/>
    </row>
    <row r="146" spans="1:19" x14ac:dyDescent="0.15">
      <c r="A146" s="70"/>
      <c r="B146" s="70"/>
      <c r="C146" s="70"/>
      <c r="D146" s="70"/>
      <c r="E146" s="70"/>
      <c r="F146" s="70"/>
      <c r="G146" s="70"/>
      <c r="H146" s="70"/>
      <c r="I146" s="70"/>
      <c r="J146" s="70"/>
      <c r="K146" s="79"/>
      <c r="L146" s="70"/>
      <c r="M146" s="70"/>
      <c r="N146" s="70"/>
      <c r="O146" s="70"/>
      <c r="P146" s="70"/>
      <c r="Q146" s="70"/>
      <c r="R146" s="70"/>
      <c r="S146" s="70"/>
    </row>
    <row r="147" spans="1:19" x14ac:dyDescent="0.15">
      <c r="A147" s="70"/>
      <c r="B147" s="70"/>
      <c r="C147" s="70"/>
      <c r="D147" s="70"/>
      <c r="E147" s="70"/>
      <c r="F147" s="70"/>
      <c r="G147" s="70"/>
      <c r="H147" s="70"/>
      <c r="I147" s="70"/>
      <c r="J147" s="70"/>
      <c r="K147" s="79"/>
      <c r="L147" s="70"/>
      <c r="M147" s="70"/>
      <c r="N147" s="70"/>
      <c r="O147" s="70"/>
      <c r="P147" s="70"/>
      <c r="Q147" s="70"/>
      <c r="R147" s="70"/>
      <c r="S147" s="70"/>
    </row>
    <row r="148" spans="1:19" x14ac:dyDescent="0.15">
      <c r="A148" s="70"/>
      <c r="B148" s="70"/>
      <c r="C148" s="70"/>
      <c r="D148" s="70"/>
      <c r="E148" s="70"/>
      <c r="F148" s="70"/>
      <c r="G148" s="70"/>
      <c r="H148" s="70"/>
      <c r="I148" s="70"/>
      <c r="J148" s="70"/>
      <c r="K148" s="79"/>
      <c r="L148" s="70"/>
      <c r="M148" s="70"/>
      <c r="N148" s="70"/>
      <c r="O148" s="70"/>
      <c r="P148" s="70"/>
      <c r="Q148" s="70"/>
      <c r="R148" s="70"/>
      <c r="S148" s="70"/>
    </row>
    <row r="149" spans="1:19" x14ac:dyDescent="0.15">
      <c r="A149" s="70"/>
      <c r="B149" s="70"/>
      <c r="C149" s="70"/>
      <c r="D149" s="70"/>
      <c r="E149" s="70"/>
      <c r="F149" s="70"/>
      <c r="G149" s="70"/>
      <c r="H149" s="70"/>
      <c r="I149" s="70"/>
      <c r="J149" s="70"/>
      <c r="K149" s="79"/>
      <c r="L149" s="70"/>
      <c r="M149" s="70"/>
      <c r="N149" s="70"/>
      <c r="O149" s="70"/>
      <c r="P149" s="70"/>
      <c r="Q149" s="70"/>
      <c r="R149" s="70"/>
      <c r="S149" s="70"/>
    </row>
    <row r="150" spans="1:19" x14ac:dyDescent="0.15">
      <c r="A150" s="70"/>
      <c r="B150" s="70"/>
      <c r="C150" s="70"/>
      <c r="D150" s="70"/>
      <c r="E150" s="70"/>
      <c r="F150" s="70"/>
      <c r="G150" s="70"/>
      <c r="H150" s="70"/>
      <c r="I150" s="70"/>
      <c r="J150" s="70"/>
      <c r="K150" s="79"/>
      <c r="L150" s="70"/>
      <c r="M150" s="70"/>
      <c r="N150" s="70"/>
      <c r="O150" s="70"/>
      <c r="P150" s="70"/>
      <c r="Q150" s="70"/>
      <c r="R150" s="70"/>
      <c r="S150" s="70"/>
    </row>
    <row r="151" spans="1:19" x14ac:dyDescent="0.15">
      <c r="A151" s="70"/>
      <c r="B151" s="70"/>
      <c r="C151" s="70"/>
      <c r="D151" s="70"/>
      <c r="E151" s="70"/>
      <c r="F151" s="70"/>
      <c r="G151" s="70"/>
      <c r="H151" s="70"/>
      <c r="I151" s="70"/>
      <c r="J151" s="70"/>
      <c r="K151" s="79"/>
      <c r="L151" s="70"/>
      <c r="M151" s="70"/>
      <c r="N151" s="70"/>
      <c r="O151" s="70"/>
      <c r="P151" s="70"/>
      <c r="Q151" s="70"/>
      <c r="R151" s="70"/>
      <c r="S151" s="70"/>
    </row>
    <row r="152" spans="1:19" x14ac:dyDescent="0.15">
      <c r="A152" s="70"/>
      <c r="B152" s="70"/>
      <c r="C152" s="70"/>
      <c r="D152" s="70"/>
      <c r="E152" s="70"/>
      <c r="F152" s="70"/>
      <c r="G152" s="70"/>
      <c r="H152" s="70"/>
      <c r="I152" s="70"/>
      <c r="J152" s="70"/>
      <c r="K152" s="79"/>
      <c r="L152" s="70"/>
      <c r="M152" s="70"/>
      <c r="N152" s="70"/>
      <c r="O152" s="70"/>
      <c r="P152" s="70"/>
      <c r="Q152" s="70"/>
      <c r="R152" s="70"/>
      <c r="S152" s="70"/>
    </row>
    <row r="153" spans="1:19" x14ac:dyDescent="0.15">
      <c r="A153" s="70"/>
      <c r="B153" s="70"/>
      <c r="C153" s="70"/>
      <c r="D153" s="70"/>
      <c r="E153" s="70"/>
      <c r="F153" s="70"/>
      <c r="G153" s="70"/>
      <c r="H153" s="70"/>
      <c r="I153" s="70"/>
      <c r="J153" s="70"/>
      <c r="K153" s="79"/>
      <c r="L153" s="70"/>
      <c r="M153" s="70"/>
      <c r="N153" s="70"/>
      <c r="O153" s="70"/>
      <c r="P153" s="70"/>
      <c r="Q153" s="70"/>
      <c r="R153" s="70"/>
      <c r="S153" s="70"/>
    </row>
    <row r="154" spans="1:19" x14ac:dyDescent="0.15">
      <c r="A154" s="70"/>
      <c r="B154" s="70"/>
      <c r="C154" s="70"/>
      <c r="D154" s="70"/>
      <c r="E154" s="70"/>
      <c r="F154" s="70"/>
      <c r="G154" s="70"/>
      <c r="H154" s="70"/>
      <c r="I154" s="70"/>
      <c r="J154" s="70"/>
      <c r="K154" s="79"/>
      <c r="L154" s="70"/>
      <c r="M154" s="70"/>
      <c r="N154" s="70"/>
      <c r="O154" s="70"/>
      <c r="P154" s="70"/>
      <c r="Q154" s="70"/>
      <c r="R154" s="70"/>
      <c r="S154" s="70"/>
    </row>
    <row r="155" spans="1:19" x14ac:dyDescent="0.15">
      <c r="A155" s="70"/>
      <c r="B155" s="70"/>
      <c r="C155" s="70"/>
      <c r="D155" s="70"/>
      <c r="E155" s="70"/>
      <c r="F155" s="70"/>
      <c r="G155" s="70"/>
      <c r="H155" s="70"/>
      <c r="I155" s="70"/>
      <c r="J155" s="70"/>
      <c r="K155" s="79"/>
      <c r="L155" s="70"/>
      <c r="M155" s="70"/>
      <c r="N155" s="70"/>
      <c r="O155" s="70"/>
      <c r="P155" s="70"/>
      <c r="Q155" s="70"/>
      <c r="R155" s="70"/>
      <c r="S155" s="70"/>
    </row>
    <row r="156" spans="1:19" x14ac:dyDescent="0.15">
      <c r="A156" s="70"/>
      <c r="B156" s="70"/>
      <c r="C156" s="70"/>
      <c r="D156" s="70"/>
      <c r="E156" s="70"/>
      <c r="F156" s="70"/>
      <c r="G156" s="70"/>
      <c r="H156" s="70"/>
      <c r="I156" s="70"/>
      <c r="J156" s="70"/>
      <c r="K156" s="79"/>
      <c r="L156" s="70"/>
      <c r="M156" s="70"/>
      <c r="N156" s="70"/>
      <c r="O156" s="70"/>
      <c r="P156" s="70"/>
      <c r="Q156" s="70"/>
      <c r="R156" s="70"/>
      <c r="S156" s="70"/>
    </row>
    <row r="157" spans="1:19" x14ac:dyDescent="0.15">
      <c r="A157" s="70"/>
      <c r="B157" s="70"/>
      <c r="C157" s="70"/>
      <c r="D157" s="70"/>
      <c r="E157" s="70"/>
      <c r="F157" s="70"/>
      <c r="G157" s="70"/>
      <c r="H157" s="70"/>
      <c r="I157" s="70"/>
      <c r="J157" s="70"/>
      <c r="K157" s="79"/>
      <c r="L157" s="70"/>
      <c r="M157" s="70"/>
      <c r="N157" s="70"/>
      <c r="O157" s="70"/>
      <c r="P157" s="70"/>
      <c r="Q157" s="70"/>
      <c r="R157" s="70"/>
      <c r="S157" s="70"/>
    </row>
    <row r="158" spans="1:19" x14ac:dyDescent="0.15">
      <c r="A158" s="70"/>
      <c r="B158" s="70"/>
      <c r="C158" s="70"/>
      <c r="D158" s="70"/>
      <c r="E158" s="70"/>
      <c r="F158" s="70"/>
      <c r="G158" s="70"/>
      <c r="H158" s="70"/>
      <c r="I158" s="70"/>
      <c r="J158" s="70"/>
      <c r="K158" s="79"/>
      <c r="L158" s="70"/>
      <c r="M158" s="70"/>
      <c r="N158" s="70"/>
      <c r="O158" s="70"/>
      <c r="P158" s="70"/>
      <c r="Q158" s="70"/>
      <c r="R158" s="70"/>
      <c r="S158" s="70"/>
    </row>
    <row r="159" spans="1:19" x14ac:dyDescent="0.15">
      <c r="A159" s="70"/>
      <c r="B159" s="70"/>
      <c r="C159" s="70"/>
      <c r="D159" s="70"/>
      <c r="E159" s="70"/>
      <c r="F159" s="70"/>
      <c r="G159" s="70"/>
      <c r="H159" s="70"/>
      <c r="I159" s="70"/>
      <c r="J159" s="70"/>
      <c r="K159" s="79"/>
      <c r="L159" s="70"/>
      <c r="M159" s="70"/>
      <c r="N159" s="70"/>
      <c r="O159" s="70"/>
      <c r="P159" s="70"/>
      <c r="Q159" s="70"/>
      <c r="R159" s="70"/>
      <c r="S159" s="70"/>
    </row>
    <row r="160" spans="1:19" x14ac:dyDescent="0.15">
      <c r="A160" s="70"/>
      <c r="B160" s="70"/>
      <c r="C160" s="70"/>
      <c r="D160" s="70"/>
      <c r="E160" s="70"/>
      <c r="F160" s="70"/>
      <c r="G160" s="70"/>
      <c r="H160" s="70"/>
      <c r="I160" s="70"/>
      <c r="J160" s="70"/>
      <c r="K160" s="79"/>
      <c r="L160" s="70"/>
      <c r="M160" s="70"/>
      <c r="N160" s="70"/>
      <c r="O160" s="70"/>
      <c r="P160" s="70"/>
      <c r="Q160" s="70"/>
      <c r="R160" s="70"/>
      <c r="S160" s="70"/>
    </row>
    <row r="161" spans="1:19" x14ac:dyDescent="0.15">
      <c r="A161" s="70"/>
      <c r="B161" s="70"/>
      <c r="C161" s="70"/>
      <c r="D161" s="70"/>
      <c r="E161" s="70"/>
      <c r="F161" s="70"/>
      <c r="G161" s="70"/>
      <c r="H161" s="70"/>
      <c r="I161" s="70"/>
      <c r="J161" s="70"/>
      <c r="K161" s="79"/>
      <c r="L161" s="70"/>
      <c r="M161" s="70"/>
      <c r="N161" s="70"/>
      <c r="O161" s="70"/>
      <c r="P161" s="70"/>
      <c r="Q161" s="70"/>
      <c r="R161" s="70"/>
      <c r="S161" s="70"/>
    </row>
    <row r="162" spans="1:19" x14ac:dyDescent="0.15">
      <c r="A162" s="70"/>
      <c r="B162" s="70"/>
      <c r="C162" s="70"/>
      <c r="D162" s="70"/>
      <c r="E162" s="70"/>
      <c r="F162" s="70"/>
      <c r="G162" s="70"/>
      <c r="H162" s="70"/>
      <c r="I162" s="70"/>
      <c r="J162" s="70"/>
      <c r="K162" s="79"/>
      <c r="L162" s="70"/>
      <c r="M162" s="70"/>
      <c r="N162" s="70"/>
      <c r="O162" s="70"/>
      <c r="P162" s="70"/>
      <c r="Q162" s="70"/>
      <c r="R162" s="70"/>
      <c r="S162" s="70"/>
    </row>
    <row r="163" spans="1:19" x14ac:dyDescent="0.15">
      <c r="A163" s="70"/>
      <c r="B163" s="70"/>
      <c r="C163" s="70"/>
      <c r="D163" s="70"/>
      <c r="E163" s="70"/>
      <c r="F163" s="70"/>
      <c r="G163" s="70"/>
      <c r="H163" s="70"/>
      <c r="I163" s="70"/>
      <c r="J163" s="70"/>
      <c r="K163" s="79"/>
      <c r="L163" s="70"/>
      <c r="M163" s="70"/>
      <c r="N163" s="70"/>
      <c r="O163" s="70"/>
      <c r="P163" s="70"/>
      <c r="Q163" s="70"/>
      <c r="R163" s="70"/>
      <c r="S163" s="70"/>
    </row>
    <row r="164" spans="1:19" x14ac:dyDescent="0.15">
      <c r="A164" s="70"/>
      <c r="B164" s="70"/>
      <c r="C164" s="70"/>
      <c r="D164" s="70"/>
      <c r="E164" s="70"/>
      <c r="F164" s="70"/>
      <c r="G164" s="70"/>
      <c r="H164" s="70"/>
      <c r="I164" s="70"/>
      <c r="J164" s="70"/>
      <c r="K164" s="79"/>
      <c r="L164" s="70"/>
      <c r="M164" s="70"/>
      <c r="N164" s="70"/>
      <c r="O164" s="70"/>
      <c r="P164" s="70"/>
      <c r="Q164" s="70"/>
      <c r="R164" s="70"/>
      <c r="S164" s="70"/>
    </row>
    <row r="165" spans="1:19" x14ac:dyDescent="0.15">
      <c r="A165" s="70"/>
      <c r="B165" s="70"/>
      <c r="C165" s="70"/>
      <c r="D165" s="70"/>
      <c r="E165" s="70"/>
      <c r="F165" s="70"/>
      <c r="G165" s="70"/>
      <c r="H165" s="70"/>
      <c r="I165" s="70"/>
      <c r="J165" s="70"/>
      <c r="K165" s="79"/>
      <c r="L165" s="70"/>
      <c r="M165" s="70"/>
      <c r="N165" s="70"/>
      <c r="O165" s="70"/>
      <c r="P165" s="70"/>
      <c r="Q165" s="70"/>
      <c r="R165" s="70"/>
      <c r="S165" s="70"/>
    </row>
    <row r="166" spans="1:19" x14ac:dyDescent="0.15">
      <c r="A166" s="70"/>
      <c r="B166" s="70"/>
      <c r="C166" s="70"/>
      <c r="D166" s="70"/>
      <c r="E166" s="70"/>
      <c r="F166" s="70"/>
      <c r="G166" s="70"/>
      <c r="H166" s="70"/>
      <c r="I166" s="70"/>
      <c r="J166" s="70"/>
      <c r="K166" s="79"/>
      <c r="L166" s="70"/>
      <c r="M166" s="70"/>
      <c r="N166" s="70"/>
      <c r="O166" s="70"/>
      <c r="P166" s="70"/>
      <c r="Q166" s="70"/>
      <c r="R166" s="70"/>
      <c r="S166" s="70"/>
    </row>
    <row r="167" spans="1:19" x14ac:dyDescent="0.15">
      <c r="A167" s="70"/>
      <c r="B167" s="70"/>
      <c r="C167" s="70"/>
      <c r="D167" s="70"/>
      <c r="E167" s="70"/>
      <c r="F167" s="70"/>
      <c r="G167" s="70"/>
      <c r="H167" s="70"/>
      <c r="I167" s="70"/>
      <c r="J167" s="70"/>
      <c r="K167" s="79"/>
      <c r="L167" s="70"/>
      <c r="M167" s="70"/>
      <c r="N167" s="70"/>
      <c r="O167" s="70"/>
      <c r="P167" s="70"/>
      <c r="Q167" s="70"/>
      <c r="R167" s="70"/>
      <c r="S167" s="70"/>
    </row>
    <row r="168" spans="1:19" x14ac:dyDescent="0.15">
      <c r="A168" s="70"/>
      <c r="B168" s="70"/>
      <c r="C168" s="70"/>
      <c r="D168" s="70"/>
      <c r="E168" s="70"/>
      <c r="F168" s="70"/>
      <c r="G168" s="70"/>
      <c r="H168" s="70"/>
      <c r="I168" s="70"/>
      <c r="J168" s="70"/>
      <c r="K168" s="79"/>
      <c r="L168" s="70"/>
      <c r="M168" s="70"/>
      <c r="N168" s="70"/>
      <c r="O168" s="70"/>
      <c r="P168" s="70"/>
      <c r="Q168" s="70"/>
      <c r="R168" s="70"/>
      <c r="S168" s="70"/>
    </row>
    <row r="169" spans="1:19" x14ac:dyDescent="0.15">
      <c r="A169" s="70"/>
      <c r="B169" s="70"/>
      <c r="C169" s="70"/>
      <c r="D169" s="70"/>
      <c r="E169" s="70"/>
      <c r="F169" s="70"/>
      <c r="G169" s="70"/>
      <c r="H169" s="70"/>
      <c r="I169" s="70"/>
      <c r="J169" s="70"/>
      <c r="K169" s="79"/>
      <c r="L169" s="70"/>
      <c r="M169" s="70"/>
      <c r="N169" s="70"/>
      <c r="O169" s="70"/>
      <c r="P169" s="70"/>
      <c r="Q169" s="70"/>
      <c r="R169" s="70"/>
      <c r="S169" s="70"/>
    </row>
    <row r="170" spans="1:19" x14ac:dyDescent="0.15">
      <c r="A170" s="70"/>
      <c r="B170" s="70"/>
      <c r="C170" s="70"/>
      <c r="D170" s="70"/>
      <c r="E170" s="70"/>
      <c r="F170" s="70"/>
      <c r="G170" s="70"/>
      <c r="H170" s="70"/>
      <c r="I170" s="70"/>
      <c r="J170" s="70"/>
      <c r="K170" s="79"/>
      <c r="L170" s="70"/>
      <c r="M170" s="70"/>
      <c r="N170" s="70"/>
      <c r="O170" s="70"/>
      <c r="P170" s="70"/>
      <c r="Q170" s="70"/>
      <c r="R170" s="70"/>
      <c r="S170" s="70"/>
    </row>
    <row r="171" spans="1:19" x14ac:dyDescent="0.15">
      <c r="A171" s="70"/>
      <c r="B171" s="70"/>
      <c r="C171" s="70"/>
      <c r="D171" s="70"/>
      <c r="E171" s="70"/>
      <c r="F171" s="70"/>
      <c r="G171" s="70"/>
      <c r="H171" s="70"/>
      <c r="I171" s="70"/>
      <c r="J171" s="70"/>
      <c r="K171" s="79"/>
      <c r="L171" s="70"/>
      <c r="M171" s="70"/>
      <c r="N171" s="70"/>
      <c r="O171" s="70"/>
      <c r="P171" s="70"/>
      <c r="Q171" s="70"/>
      <c r="R171" s="70"/>
      <c r="S171" s="70"/>
    </row>
    <row r="172" spans="1:19" x14ac:dyDescent="0.15">
      <c r="A172" s="70"/>
      <c r="B172" s="70"/>
      <c r="C172" s="70"/>
      <c r="D172" s="70"/>
      <c r="E172" s="70"/>
      <c r="F172" s="70"/>
      <c r="G172" s="70"/>
      <c r="H172" s="70"/>
      <c r="I172" s="70"/>
      <c r="J172" s="70"/>
      <c r="K172" s="79"/>
      <c r="L172" s="70"/>
      <c r="M172" s="70"/>
      <c r="N172" s="70"/>
      <c r="O172" s="70"/>
      <c r="P172" s="70"/>
      <c r="Q172" s="70"/>
      <c r="R172" s="70"/>
      <c r="S172" s="70"/>
    </row>
    <row r="173" spans="1:19" x14ac:dyDescent="0.15">
      <c r="A173" s="70"/>
      <c r="B173" s="70"/>
      <c r="C173" s="70"/>
      <c r="D173" s="70"/>
      <c r="E173" s="70"/>
      <c r="F173" s="70"/>
      <c r="G173" s="70"/>
      <c r="H173" s="70"/>
      <c r="I173" s="70"/>
      <c r="J173" s="70"/>
      <c r="K173" s="79"/>
      <c r="L173" s="70"/>
      <c r="M173" s="70"/>
      <c r="N173" s="70"/>
      <c r="O173" s="70"/>
      <c r="P173" s="70"/>
      <c r="Q173" s="70"/>
      <c r="R173" s="70"/>
      <c r="S173" s="70"/>
    </row>
    <row r="174" spans="1:19" x14ac:dyDescent="0.15">
      <c r="A174" s="70"/>
      <c r="B174" s="70"/>
      <c r="C174" s="70"/>
      <c r="D174" s="70"/>
      <c r="E174" s="70"/>
      <c r="F174" s="70"/>
      <c r="G174" s="70"/>
      <c r="H174" s="70"/>
      <c r="I174" s="70"/>
      <c r="J174" s="70"/>
      <c r="K174" s="79"/>
      <c r="L174" s="70"/>
      <c r="M174" s="70"/>
      <c r="N174" s="70"/>
      <c r="O174" s="70"/>
      <c r="P174" s="70"/>
      <c r="Q174" s="70"/>
      <c r="R174" s="70"/>
      <c r="S174" s="70"/>
    </row>
    <row r="175" spans="1:19" x14ac:dyDescent="0.15">
      <c r="A175" s="70"/>
      <c r="B175" s="70"/>
      <c r="C175" s="70"/>
      <c r="D175" s="70"/>
      <c r="E175" s="70"/>
      <c r="F175" s="70"/>
      <c r="G175" s="70"/>
      <c r="H175" s="70"/>
      <c r="I175" s="70"/>
      <c r="J175" s="70"/>
      <c r="K175" s="79"/>
      <c r="L175" s="70"/>
      <c r="M175" s="70"/>
      <c r="N175" s="70"/>
      <c r="O175" s="70"/>
      <c r="P175" s="70"/>
      <c r="Q175" s="70"/>
      <c r="R175" s="70"/>
      <c r="S175" s="70"/>
    </row>
    <row r="176" spans="1:19" x14ac:dyDescent="0.15">
      <c r="A176" s="70"/>
      <c r="B176" s="70"/>
      <c r="C176" s="70"/>
      <c r="D176" s="70"/>
      <c r="E176" s="70"/>
      <c r="F176" s="70"/>
      <c r="G176" s="70"/>
      <c r="H176" s="70"/>
      <c r="I176" s="70"/>
      <c r="J176" s="70"/>
      <c r="K176" s="79"/>
      <c r="L176" s="70"/>
      <c r="M176" s="70"/>
      <c r="N176" s="70"/>
      <c r="O176" s="70"/>
      <c r="P176" s="70"/>
      <c r="Q176" s="70"/>
      <c r="R176" s="70"/>
      <c r="S176" s="70"/>
    </row>
    <row r="177" spans="1:19" x14ac:dyDescent="0.15">
      <c r="A177" s="70"/>
      <c r="B177" s="70"/>
      <c r="C177" s="70"/>
      <c r="D177" s="70"/>
      <c r="E177" s="70"/>
      <c r="F177" s="70"/>
      <c r="G177" s="70"/>
      <c r="H177" s="70"/>
      <c r="I177" s="70"/>
      <c r="J177" s="70"/>
      <c r="K177" s="79"/>
      <c r="L177" s="70"/>
      <c r="M177" s="70"/>
      <c r="N177" s="70"/>
      <c r="O177" s="70"/>
      <c r="P177" s="70"/>
      <c r="Q177" s="70"/>
      <c r="R177" s="70"/>
      <c r="S177" s="70"/>
    </row>
    <row r="178" spans="1:19" x14ac:dyDescent="0.15">
      <c r="A178" s="70"/>
      <c r="B178" s="70"/>
      <c r="C178" s="70"/>
      <c r="D178" s="70"/>
      <c r="E178" s="70"/>
      <c r="F178" s="70"/>
      <c r="G178" s="70"/>
      <c r="H178" s="70"/>
      <c r="I178" s="70"/>
      <c r="J178" s="70"/>
      <c r="K178" s="79"/>
      <c r="L178" s="70"/>
      <c r="M178" s="70"/>
      <c r="N178" s="70"/>
      <c r="O178" s="70"/>
      <c r="P178" s="70"/>
      <c r="Q178" s="70"/>
      <c r="R178" s="70"/>
      <c r="S178" s="70"/>
    </row>
    <row r="179" spans="1:19" x14ac:dyDescent="0.15">
      <c r="A179" s="70"/>
      <c r="B179" s="70"/>
      <c r="C179" s="70"/>
      <c r="D179" s="70"/>
      <c r="E179" s="70"/>
      <c r="F179" s="70"/>
      <c r="G179" s="70"/>
      <c r="H179" s="70"/>
      <c r="I179" s="70"/>
      <c r="J179" s="70"/>
      <c r="K179" s="79"/>
      <c r="L179" s="70"/>
      <c r="M179" s="70"/>
      <c r="N179" s="70"/>
      <c r="O179" s="70"/>
      <c r="P179" s="70"/>
      <c r="Q179" s="70"/>
      <c r="R179" s="70"/>
      <c r="S179" s="70"/>
    </row>
    <row r="180" spans="1:19" x14ac:dyDescent="0.15">
      <c r="A180" s="70"/>
      <c r="B180" s="70"/>
      <c r="C180" s="70"/>
      <c r="D180" s="70"/>
      <c r="E180" s="70"/>
      <c r="F180" s="70"/>
      <c r="G180" s="70"/>
      <c r="H180" s="70"/>
      <c r="I180" s="70"/>
      <c r="J180" s="70"/>
      <c r="K180" s="79"/>
      <c r="L180" s="70"/>
      <c r="M180" s="70"/>
      <c r="N180" s="70"/>
      <c r="O180" s="70"/>
      <c r="P180" s="70"/>
      <c r="Q180" s="70"/>
      <c r="R180" s="70"/>
      <c r="S180" s="70"/>
    </row>
    <row r="181" spans="1:19" x14ac:dyDescent="0.15">
      <c r="A181" s="70"/>
      <c r="B181" s="70"/>
      <c r="C181" s="70"/>
      <c r="D181" s="70"/>
      <c r="E181" s="70"/>
      <c r="F181" s="70"/>
      <c r="G181" s="70"/>
      <c r="H181" s="70"/>
      <c r="I181" s="70"/>
      <c r="J181" s="70"/>
      <c r="K181" s="79"/>
      <c r="L181" s="70"/>
      <c r="M181" s="70"/>
      <c r="N181" s="70"/>
      <c r="O181" s="70"/>
      <c r="P181" s="70"/>
      <c r="Q181" s="70"/>
      <c r="R181" s="70"/>
      <c r="S181" s="70"/>
    </row>
    <row r="182" spans="1:19" x14ac:dyDescent="0.15">
      <c r="A182" s="70"/>
      <c r="B182" s="70"/>
      <c r="C182" s="70"/>
      <c r="D182" s="70"/>
      <c r="E182" s="70"/>
      <c r="F182" s="70"/>
      <c r="G182" s="70"/>
      <c r="H182" s="70"/>
      <c r="I182" s="70"/>
      <c r="J182" s="70"/>
      <c r="K182" s="79"/>
      <c r="L182" s="70"/>
      <c r="M182" s="70"/>
      <c r="N182" s="70"/>
      <c r="O182" s="70"/>
      <c r="P182" s="70"/>
      <c r="Q182" s="70"/>
      <c r="R182" s="70"/>
      <c r="S182" s="70"/>
    </row>
    <row r="183" spans="1:19" x14ac:dyDescent="0.15">
      <c r="A183" s="70"/>
      <c r="B183" s="70"/>
      <c r="C183" s="70"/>
      <c r="D183" s="70"/>
      <c r="E183" s="70"/>
      <c r="F183" s="70"/>
      <c r="G183" s="70"/>
      <c r="H183" s="70"/>
      <c r="I183" s="70"/>
      <c r="J183" s="70"/>
      <c r="K183" s="79"/>
      <c r="L183" s="70"/>
      <c r="M183" s="70"/>
      <c r="N183" s="70"/>
      <c r="O183" s="70"/>
      <c r="P183" s="70"/>
      <c r="Q183" s="70"/>
      <c r="R183" s="70"/>
      <c r="S183" s="70"/>
    </row>
    <row r="184" spans="1:19" x14ac:dyDescent="0.15">
      <c r="A184" s="70"/>
      <c r="B184" s="70"/>
      <c r="C184" s="70"/>
      <c r="D184" s="70"/>
      <c r="E184" s="70"/>
      <c r="F184" s="70"/>
      <c r="G184" s="70"/>
      <c r="H184" s="70"/>
      <c r="I184" s="70"/>
      <c r="J184" s="70"/>
      <c r="K184" s="79"/>
      <c r="L184" s="70"/>
      <c r="M184" s="70"/>
      <c r="N184" s="70"/>
      <c r="O184" s="70"/>
      <c r="P184" s="70"/>
      <c r="Q184" s="70"/>
      <c r="R184" s="70"/>
      <c r="S184" s="70"/>
    </row>
    <row r="185" spans="1:19" x14ac:dyDescent="0.15">
      <c r="A185" s="70"/>
      <c r="B185" s="70"/>
      <c r="C185" s="70"/>
      <c r="D185" s="70"/>
      <c r="E185" s="70"/>
      <c r="F185" s="70"/>
      <c r="G185" s="70"/>
      <c r="H185" s="70"/>
      <c r="I185" s="70"/>
      <c r="J185" s="70"/>
      <c r="K185" s="79"/>
      <c r="L185" s="70"/>
      <c r="M185" s="70"/>
      <c r="N185" s="70"/>
      <c r="O185" s="70"/>
      <c r="P185" s="70"/>
      <c r="Q185" s="70"/>
      <c r="R185" s="70"/>
      <c r="S185" s="70"/>
    </row>
    <row r="186" spans="1:19" x14ac:dyDescent="0.15">
      <c r="A186" s="70"/>
      <c r="B186" s="70"/>
      <c r="C186" s="70"/>
      <c r="D186" s="70"/>
      <c r="E186" s="70"/>
      <c r="F186" s="70"/>
      <c r="G186" s="70"/>
      <c r="H186" s="70"/>
      <c r="I186" s="70"/>
      <c r="J186" s="70"/>
      <c r="K186" s="79"/>
      <c r="L186" s="70"/>
      <c r="M186" s="70"/>
      <c r="N186" s="70"/>
      <c r="O186" s="70"/>
      <c r="P186" s="70"/>
      <c r="Q186" s="70"/>
      <c r="R186" s="70"/>
      <c r="S186" s="70"/>
    </row>
    <row r="187" spans="1:19" x14ac:dyDescent="0.15">
      <c r="A187" s="70"/>
      <c r="B187" s="70"/>
      <c r="C187" s="70"/>
      <c r="D187" s="70"/>
      <c r="E187" s="70"/>
      <c r="F187" s="70"/>
      <c r="G187" s="70"/>
      <c r="H187" s="70"/>
      <c r="I187" s="70"/>
      <c r="J187" s="70"/>
      <c r="K187" s="79"/>
      <c r="L187" s="70"/>
      <c r="M187" s="70"/>
      <c r="N187" s="70"/>
      <c r="O187" s="70"/>
      <c r="P187" s="70"/>
      <c r="Q187" s="70"/>
      <c r="R187" s="70"/>
      <c r="S187" s="70"/>
    </row>
    <row r="188" spans="1:19" x14ac:dyDescent="0.15">
      <c r="A188" s="70"/>
      <c r="B188" s="70"/>
      <c r="C188" s="70"/>
      <c r="D188" s="70"/>
      <c r="E188" s="70"/>
      <c r="F188" s="70"/>
      <c r="G188" s="70"/>
      <c r="H188" s="70"/>
      <c r="I188" s="70"/>
      <c r="J188" s="70"/>
      <c r="K188" s="79"/>
      <c r="L188" s="70"/>
      <c r="M188" s="70"/>
      <c r="N188" s="70"/>
      <c r="O188" s="70"/>
      <c r="P188" s="70"/>
      <c r="Q188" s="70"/>
      <c r="R188" s="70"/>
      <c r="S188" s="70"/>
    </row>
    <row r="189" spans="1:19" x14ac:dyDescent="0.15">
      <c r="A189" s="70"/>
      <c r="B189" s="70"/>
      <c r="C189" s="70"/>
      <c r="D189" s="70"/>
      <c r="E189" s="70"/>
      <c r="F189" s="70"/>
      <c r="G189" s="70"/>
      <c r="H189" s="70"/>
      <c r="I189" s="70"/>
      <c r="J189" s="70"/>
      <c r="K189" s="79"/>
      <c r="L189" s="70"/>
      <c r="M189" s="70"/>
      <c r="N189" s="70"/>
      <c r="O189" s="70"/>
      <c r="P189" s="70"/>
      <c r="Q189" s="70"/>
      <c r="R189" s="70"/>
      <c r="S189" s="70"/>
    </row>
    <row r="190" spans="1:19" x14ac:dyDescent="0.15">
      <c r="A190" s="70"/>
      <c r="B190" s="70"/>
      <c r="C190" s="70"/>
      <c r="D190" s="70"/>
      <c r="E190" s="70"/>
      <c r="F190" s="70"/>
      <c r="G190" s="70"/>
      <c r="H190" s="70"/>
      <c r="I190" s="70"/>
      <c r="J190" s="70"/>
      <c r="K190" s="79"/>
      <c r="L190" s="70"/>
      <c r="M190" s="70"/>
      <c r="N190" s="70"/>
      <c r="O190" s="70"/>
      <c r="P190" s="70"/>
      <c r="Q190" s="70"/>
      <c r="R190" s="70"/>
      <c r="S190" s="70"/>
    </row>
    <row r="191" spans="1:19" x14ac:dyDescent="0.15">
      <c r="A191" s="70"/>
      <c r="B191" s="70"/>
      <c r="C191" s="70"/>
      <c r="D191" s="70"/>
      <c r="E191" s="70"/>
      <c r="F191" s="70"/>
      <c r="G191" s="70"/>
      <c r="H191" s="70"/>
      <c r="I191" s="70"/>
      <c r="J191" s="70"/>
      <c r="K191" s="79"/>
      <c r="L191" s="70"/>
      <c r="M191" s="70"/>
      <c r="N191" s="70"/>
      <c r="O191" s="70"/>
      <c r="P191" s="70"/>
      <c r="Q191" s="70"/>
      <c r="R191" s="70"/>
      <c r="S191" s="70"/>
    </row>
    <row r="192" spans="1:19" x14ac:dyDescent="0.15">
      <c r="A192" s="70"/>
      <c r="B192" s="70"/>
      <c r="C192" s="70"/>
      <c r="D192" s="70"/>
      <c r="E192" s="70"/>
      <c r="F192" s="70"/>
      <c r="G192" s="70"/>
      <c r="H192" s="70"/>
      <c r="I192" s="70"/>
      <c r="J192" s="70"/>
      <c r="K192" s="79"/>
      <c r="L192" s="70"/>
      <c r="M192" s="70"/>
      <c r="N192" s="70"/>
      <c r="O192" s="70"/>
      <c r="P192" s="70"/>
      <c r="Q192" s="70"/>
      <c r="R192" s="70"/>
      <c r="S192" s="70"/>
    </row>
    <row r="193" spans="1:19" x14ac:dyDescent="0.15">
      <c r="A193" s="70"/>
      <c r="B193" s="70"/>
      <c r="C193" s="70"/>
      <c r="D193" s="70"/>
      <c r="E193" s="70"/>
      <c r="F193" s="70"/>
      <c r="G193" s="70"/>
      <c r="H193" s="70"/>
      <c r="I193" s="70"/>
      <c r="J193" s="70"/>
      <c r="K193" s="79"/>
      <c r="L193" s="70"/>
      <c r="M193" s="70"/>
      <c r="N193" s="70"/>
      <c r="O193" s="70"/>
      <c r="P193" s="70"/>
      <c r="Q193" s="70"/>
      <c r="R193" s="70"/>
      <c r="S193" s="70"/>
    </row>
    <row r="194" spans="1:19" x14ac:dyDescent="0.15">
      <c r="A194" s="70"/>
      <c r="B194" s="70"/>
      <c r="C194" s="70"/>
      <c r="D194" s="70"/>
      <c r="E194" s="70"/>
      <c r="F194" s="70"/>
      <c r="G194" s="70"/>
      <c r="H194" s="70"/>
      <c r="I194" s="70"/>
      <c r="J194" s="70"/>
      <c r="K194" s="79"/>
      <c r="L194" s="70"/>
      <c r="M194" s="70"/>
      <c r="N194" s="70"/>
      <c r="O194" s="70"/>
      <c r="P194" s="70"/>
      <c r="Q194" s="70"/>
      <c r="R194" s="70"/>
      <c r="S194" s="70"/>
    </row>
    <row r="195" spans="1:19" x14ac:dyDescent="0.15">
      <c r="A195" s="70"/>
      <c r="B195" s="70"/>
      <c r="C195" s="70"/>
      <c r="D195" s="70"/>
      <c r="E195" s="70"/>
      <c r="F195" s="70"/>
      <c r="G195" s="70"/>
      <c r="H195" s="70"/>
      <c r="I195" s="70"/>
      <c r="J195" s="70"/>
      <c r="K195" s="79"/>
      <c r="L195" s="70"/>
      <c r="M195" s="70"/>
      <c r="N195" s="70"/>
      <c r="O195" s="70"/>
      <c r="P195" s="70"/>
      <c r="Q195" s="70"/>
      <c r="R195" s="70"/>
      <c r="S195" s="70"/>
    </row>
    <row r="196" spans="1:19" x14ac:dyDescent="0.15">
      <c r="A196" s="70"/>
      <c r="B196" s="70"/>
      <c r="C196" s="70"/>
      <c r="D196" s="70"/>
      <c r="E196" s="70"/>
      <c r="F196" s="70"/>
      <c r="G196" s="70"/>
      <c r="H196" s="70"/>
      <c r="I196" s="70"/>
      <c r="J196" s="70"/>
      <c r="K196" s="79"/>
      <c r="L196" s="70"/>
      <c r="M196" s="70"/>
      <c r="N196" s="70"/>
      <c r="O196" s="70"/>
      <c r="P196" s="70"/>
      <c r="Q196" s="70"/>
      <c r="R196" s="70"/>
      <c r="S196" s="70"/>
    </row>
    <row r="197" spans="1:19" x14ac:dyDescent="0.15">
      <c r="A197" s="70"/>
      <c r="B197" s="70"/>
      <c r="C197" s="70"/>
      <c r="D197" s="70"/>
      <c r="E197" s="70"/>
      <c r="F197" s="70"/>
      <c r="G197" s="70"/>
      <c r="H197" s="70"/>
      <c r="I197" s="70"/>
      <c r="J197" s="70"/>
      <c r="K197" s="79"/>
      <c r="L197" s="70"/>
      <c r="M197" s="70"/>
      <c r="N197" s="70"/>
      <c r="O197" s="70"/>
      <c r="P197" s="70"/>
      <c r="Q197" s="70"/>
      <c r="R197" s="70"/>
      <c r="S197" s="70"/>
    </row>
    <row r="198" spans="1:19" x14ac:dyDescent="0.15">
      <c r="A198" s="70"/>
      <c r="B198" s="70"/>
      <c r="C198" s="70"/>
      <c r="D198" s="70"/>
      <c r="E198" s="70"/>
      <c r="F198" s="70"/>
      <c r="G198" s="70"/>
      <c r="H198" s="70"/>
      <c r="I198" s="70"/>
      <c r="J198" s="70"/>
      <c r="K198" s="79"/>
      <c r="L198" s="70"/>
      <c r="M198" s="70"/>
      <c r="N198" s="70"/>
      <c r="O198" s="70"/>
      <c r="P198" s="70"/>
      <c r="Q198" s="70"/>
      <c r="R198" s="70"/>
      <c r="S198" s="70"/>
    </row>
    <row r="199" spans="1:19" x14ac:dyDescent="0.15">
      <c r="A199" s="70"/>
      <c r="B199" s="70"/>
      <c r="C199" s="70"/>
      <c r="D199" s="70"/>
      <c r="E199" s="70"/>
      <c r="F199" s="70"/>
      <c r="G199" s="70"/>
      <c r="H199" s="70"/>
      <c r="I199" s="70"/>
      <c r="J199" s="70"/>
      <c r="K199" s="79"/>
      <c r="L199" s="70"/>
      <c r="M199" s="70"/>
      <c r="N199" s="70"/>
      <c r="O199" s="70"/>
      <c r="P199" s="70"/>
      <c r="Q199" s="70"/>
      <c r="R199" s="70"/>
      <c r="S199" s="70"/>
    </row>
    <row r="200" spans="1:19" x14ac:dyDescent="0.15">
      <c r="A200" s="70"/>
      <c r="B200" s="70"/>
      <c r="C200" s="70"/>
      <c r="D200" s="70"/>
      <c r="E200" s="70"/>
      <c r="F200" s="70"/>
      <c r="G200" s="70"/>
      <c r="H200" s="70"/>
      <c r="I200" s="70"/>
      <c r="J200" s="70"/>
      <c r="K200" s="79"/>
      <c r="L200" s="70"/>
      <c r="M200" s="70"/>
      <c r="N200" s="70"/>
      <c r="O200" s="70"/>
      <c r="P200" s="70"/>
      <c r="Q200" s="70"/>
      <c r="R200" s="70"/>
      <c r="S200" s="70"/>
    </row>
    <row r="201" spans="1:19" x14ac:dyDescent="0.15">
      <c r="A201" s="70"/>
      <c r="B201" s="70"/>
      <c r="C201" s="70"/>
      <c r="D201" s="70"/>
      <c r="E201" s="70"/>
      <c r="F201" s="70"/>
      <c r="G201" s="70"/>
      <c r="H201" s="70"/>
      <c r="I201" s="70"/>
      <c r="J201" s="70"/>
      <c r="K201" s="79"/>
      <c r="L201" s="70"/>
      <c r="M201" s="70"/>
      <c r="N201" s="70"/>
      <c r="O201" s="70"/>
      <c r="P201" s="70"/>
      <c r="Q201" s="70"/>
      <c r="R201" s="70"/>
      <c r="S201" s="70"/>
    </row>
    <row r="202" spans="1:19" x14ac:dyDescent="0.15">
      <c r="A202" s="70"/>
      <c r="B202" s="70"/>
      <c r="C202" s="70"/>
      <c r="D202" s="70"/>
      <c r="E202" s="70"/>
      <c r="F202" s="70"/>
      <c r="G202" s="70"/>
      <c r="H202" s="70"/>
      <c r="I202" s="70"/>
      <c r="J202" s="70"/>
      <c r="K202" s="79"/>
      <c r="L202" s="70"/>
      <c r="M202" s="70"/>
      <c r="N202" s="70"/>
      <c r="O202" s="70"/>
      <c r="P202" s="70"/>
      <c r="Q202" s="70"/>
      <c r="R202" s="70"/>
      <c r="S202" s="70"/>
    </row>
    <row r="203" spans="1:19" x14ac:dyDescent="0.15">
      <c r="A203" s="70"/>
      <c r="B203" s="70"/>
      <c r="C203" s="70"/>
      <c r="D203" s="70"/>
      <c r="E203" s="70"/>
      <c r="F203" s="70"/>
      <c r="G203" s="70"/>
      <c r="H203" s="70"/>
      <c r="I203" s="70"/>
      <c r="J203" s="70"/>
      <c r="K203" s="79"/>
      <c r="L203" s="70"/>
      <c r="M203" s="70"/>
      <c r="N203" s="70"/>
      <c r="O203" s="70"/>
      <c r="P203" s="70"/>
      <c r="Q203" s="70"/>
      <c r="R203" s="70"/>
      <c r="S203" s="70"/>
    </row>
    <row r="204" spans="1:19" x14ac:dyDescent="0.15">
      <c r="A204" s="70"/>
      <c r="B204" s="70"/>
      <c r="C204" s="70"/>
      <c r="D204" s="70"/>
      <c r="E204" s="70"/>
      <c r="F204" s="70"/>
      <c r="G204" s="70"/>
      <c r="H204" s="70"/>
      <c r="I204" s="70"/>
      <c r="J204" s="70"/>
      <c r="K204" s="79"/>
      <c r="L204" s="70"/>
      <c r="M204" s="70"/>
      <c r="N204" s="70"/>
      <c r="O204" s="70"/>
      <c r="P204" s="70"/>
      <c r="Q204" s="70"/>
      <c r="R204" s="70"/>
      <c r="S204" s="70"/>
    </row>
    <row r="205" spans="1:19" x14ac:dyDescent="0.15">
      <c r="A205" s="70"/>
      <c r="B205" s="70"/>
      <c r="C205" s="70"/>
      <c r="D205" s="70"/>
      <c r="E205" s="70"/>
      <c r="F205" s="70"/>
      <c r="G205" s="70"/>
      <c r="H205" s="70"/>
      <c r="I205" s="70"/>
      <c r="J205" s="70"/>
      <c r="K205" s="79"/>
      <c r="L205" s="70"/>
      <c r="M205" s="70"/>
      <c r="N205" s="70"/>
      <c r="O205" s="70"/>
      <c r="P205" s="70"/>
      <c r="Q205" s="70"/>
      <c r="R205" s="70"/>
      <c r="S205" s="70"/>
    </row>
    <row r="206" spans="1:19" x14ac:dyDescent="0.15">
      <c r="A206" s="70"/>
      <c r="B206" s="70"/>
      <c r="C206" s="70"/>
      <c r="D206" s="70"/>
      <c r="E206" s="70"/>
      <c r="F206" s="70"/>
      <c r="G206" s="70"/>
      <c r="H206" s="70"/>
      <c r="I206" s="70"/>
      <c r="J206" s="70"/>
      <c r="K206" s="79"/>
      <c r="L206" s="70"/>
      <c r="M206" s="70"/>
      <c r="N206" s="70"/>
      <c r="O206" s="70"/>
      <c r="P206" s="70"/>
      <c r="Q206" s="70"/>
      <c r="R206" s="70"/>
      <c r="S206" s="70"/>
    </row>
    <row r="207" spans="1:19" x14ac:dyDescent="0.15">
      <c r="A207" s="70"/>
      <c r="B207" s="70"/>
      <c r="C207" s="70"/>
      <c r="D207" s="70"/>
      <c r="E207" s="70"/>
      <c r="F207" s="70"/>
      <c r="G207" s="70"/>
      <c r="H207" s="70"/>
      <c r="I207" s="70"/>
      <c r="J207" s="70"/>
      <c r="K207" s="79"/>
      <c r="L207" s="70"/>
      <c r="M207" s="70"/>
      <c r="N207" s="70"/>
      <c r="O207" s="70"/>
      <c r="P207" s="70"/>
      <c r="Q207" s="70"/>
      <c r="R207" s="70"/>
      <c r="S207" s="70"/>
    </row>
    <row r="208" spans="1:19" x14ac:dyDescent="0.15">
      <c r="A208" s="70"/>
      <c r="B208" s="70"/>
      <c r="C208" s="70"/>
      <c r="D208" s="70"/>
      <c r="E208" s="70"/>
      <c r="F208" s="70"/>
      <c r="G208" s="70"/>
      <c r="H208" s="70"/>
      <c r="I208" s="70"/>
      <c r="J208" s="70"/>
      <c r="K208" s="79"/>
      <c r="L208" s="70"/>
      <c r="M208" s="70"/>
      <c r="N208" s="70"/>
      <c r="O208" s="70"/>
      <c r="P208" s="70"/>
      <c r="Q208" s="70"/>
      <c r="R208" s="70"/>
      <c r="S208" s="70"/>
    </row>
    <row r="209" spans="1:19" x14ac:dyDescent="0.15">
      <c r="A209" s="70"/>
      <c r="B209" s="70"/>
      <c r="C209" s="70"/>
      <c r="D209" s="70"/>
      <c r="E209" s="70"/>
      <c r="F209" s="70"/>
      <c r="G209" s="70"/>
      <c r="H209" s="70"/>
      <c r="I209" s="70"/>
      <c r="J209" s="70"/>
      <c r="K209" s="79"/>
      <c r="L209" s="70"/>
      <c r="M209" s="70"/>
      <c r="N209" s="70"/>
      <c r="O209" s="70"/>
      <c r="P209" s="70"/>
      <c r="Q209" s="70"/>
      <c r="R209" s="70"/>
      <c r="S209" s="70"/>
    </row>
    <row r="210" spans="1:19" x14ac:dyDescent="0.15">
      <c r="A210" s="70"/>
      <c r="B210" s="70"/>
      <c r="C210" s="70"/>
      <c r="D210" s="70"/>
      <c r="E210" s="70"/>
      <c r="F210" s="70"/>
      <c r="G210" s="70"/>
      <c r="H210" s="70"/>
      <c r="I210" s="70"/>
      <c r="J210" s="70"/>
      <c r="K210" s="79"/>
      <c r="L210" s="70"/>
      <c r="M210" s="70"/>
      <c r="N210" s="70"/>
      <c r="O210" s="70"/>
      <c r="P210" s="70"/>
      <c r="Q210" s="70"/>
      <c r="R210" s="70"/>
      <c r="S210" s="70"/>
    </row>
    <row r="211" spans="1:19" x14ac:dyDescent="0.15">
      <c r="A211" s="70"/>
      <c r="B211" s="70"/>
      <c r="C211" s="70"/>
      <c r="D211" s="70"/>
      <c r="E211" s="70"/>
      <c r="F211" s="70"/>
      <c r="G211" s="70"/>
      <c r="H211" s="70"/>
      <c r="I211" s="70"/>
      <c r="J211" s="70"/>
      <c r="K211" s="79"/>
      <c r="L211" s="70"/>
      <c r="M211" s="70"/>
      <c r="N211" s="70"/>
      <c r="O211" s="70"/>
      <c r="P211" s="70"/>
      <c r="Q211" s="70"/>
      <c r="R211" s="70"/>
      <c r="S211" s="70"/>
    </row>
    <row r="212" spans="1:19" x14ac:dyDescent="0.15">
      <c r="A212" s="70"/>
      <c r="B212" s="70"/>
      <c r="C212" s="70"/>
      <c r="D212" s="70"/>
      <c r="E212" s="70"/>
      <c r="F212" s="70"/>
      <c r="G212" s="70"/>
      <c r="H212" s="70"/>
      <c r="I212" s="70"/>
      <c r="J212" s="70"/>
      <c r="K212" s="79"/>
      <c r="L212" s="70"/>
      <c r="M212" s="70"/>
      <c r="N212" s="70"/>
      <c r="O212" s="70"/>
      <c r="P212" s="70"/>
      <c r="Q212" s="70"/>
      <c r="R212" s="70"/>
      <c r="S212" s="70"/>
    </row>
    <row r="213" spans="1:19" x14ac:dyDescent="0.15">
      <c r="A213" s="70"/>
      <c r="B213" s="70"/>
      <c r="C213" s="70"/>
      <c r="D213" s="70"/>
      <c r="E213" s="70"/>
      <c r="F213" s="70"/>
      <c r="G213" s="70"/>
      <c r="H213" s="70"/>
      <c r="I213" s="70"/>
      <c r="J213" s="70"/>
      <c r="K213" s="79"/>
      <c r="L213" s="70"/>
      <c r="M213" s="70"/>
      <c r="N213" s="70"/>
      <c r="O213" s="70"/>
      <c r="P213" s="70"/>
      <c r="Q213" s="70"/>
      <c r="R213" s="70"/>
      <c r="S213" s="70"/>
    </row>
    <row r="214" spans="1:19" x14ac:dyDescent="0.15">
      <c r="A214" s="70"/>
      <c r="B214" s="70"/>
      <c r="C214" s="70"/>
      <c r="D214" s="70"/>
      <c r="E214" s="70"/>
      <c r="F214" s="70"/>
      <c r="G214" s="70"/>
      <c r="H214" s="70"/>
      <c r="I214" s="70"/>
      <c r="J214" s="70"/>
      <c r="K214" s="79"/>
      <c r="L214" s="70"/>
      <c r="M214" s="70"/>
      <c r="N214" s="70"/>
      <c r="O214" s="70"/>
      <c r="P214" s="70"/>
      <c r="Q214" s="70"/>
      <c r="R214" s="70"/>
      <c r="S214" s="70"/>
    </row>
    <row r="215" spans="1:19" x14ac:dyDescent="0.15">
      <c r="A215" s="70"/>
      <c r="B215" s="70"/>
      <c r="C215" s="70"/>
      <c r="D215" s="70"/>
      <c r="E215" s="70"/>
      <c r="F215" s="70"/>
      <c r="G215" s="70"/>
      <c r="H215" s="70"/>
      <c r="I215" s="70"/>
      <c r="J215" s="70"/>
      <c r="K215" s="79"/>
      <c r="L215" s="70"/>
      <c r="M215" s="70"/>
      <c r="N215" s="70"/>
      <c r="O215" s="70"/>
      <c r="P215" s="70"/>
      <c r="Q215" s="70"/>
      <c r="R215" s="70"/>
      <c r="S215" s="70"/>
    </row>
    <row r="216" spans="1:19" x14ac:dyDescent="0.15">
      <c r="A216" s="70"/>
      <c r="B216" s="70"/>
      <c r="C216" s="70"/>
      <c r="D216" s="70"/>
      <c r="E216" s="70"/>
      <c r="F216" s="70"/>
      <c r="G216" s="70"/>
      <c r="H216" s="70"/>
      <c r="I216" s="70"/>
      <c r="J216" s="70"/>
      <c r="K216" s="79"/>
      <c r="L216" s="70"/>
      <c r="M216" s="70"/>
      <c r="N216" s="70"/>
      <c r="O216" s="70"/>
      <c r="P216" s="70"/>
      <c r="Q216" s="70"/>
      <c r="R216" s="70"/>
      <c r="S216" s="70"/>
    </row>
    <row r="217" spans="1:19" x14ac:dyDescent="0.15">
      <c r="A217" s="70"/>
      <c r="B217" s="70"/>
      <c r="C217" s="70"/>
      <c r="D217" s="70"/>
      <c r="E217" s="70"/>
      <c r="F217" s="70"/>
      <c r="G217" s="70"/>
      <c r="H217" s="70"/>
      <c r="I217" s="70"/>
      <c r="J217" s="70"/>
      <c r="K217" s="79"/>
      <c r="L217" s="70"/>
      <c r="M217" s="70"/>
      <c r="N217" s="70"/>
      <c r="O217" s="70"/>
      <c r="P217" s="70"/>
      <c r="Q217" s="70"/>
      <c r="R217" s="70"/>
      <c r="S217" s="70"/>
    </row>
    <row r="218" spans="1:19" x14ac:dyDescent="0.15">
      <c r="A218" s="70"/>
      <c r="B218" s="70"/>
      <c r="C218" s="70"/>
      <c r="D218" s="70"/>
      <c r="E218" s="70"/>
      <c r="F218" s="70"/>
      <c r="G218" s="70"/>
      <c r="H218" s="70"/>
      <c r="I218" s="70"/>
      <c r="J218" s="70"/>
      <c r="K218" s="79"/>
      <c r="L218" s="70"/>
      <c r="M218" s="70"/>
      <c r="N218" s="70"/>
      <c r="O218" s="70"/>
      <c r="P218" s="70"/>
      <c r="Q218" s="70"/>
      <c r="R218" s="70"/>
      <c r="S218" s="70"/>
    </row>
    <row r="219" spans="1:19" x14ac:dyDescent="0.15">
      <c r="A219" s="70"/>
      <c r="B219" s="70"/>
      <c r="C219" s="70"/>
      <c r="D219" s="70"/>
      <c r="E219" s="70"/>
      <c r="F219" s="70"/>
      <c r="G219" s="70"/>
      <c r="H219" s="70"/>
      <c r="I219" s="70"/>
      <c r="J219" s="70"/>
      <c r="K219" s="79"/>
      <c r="L219" s="70"/>
      <c r="M219" s="70"/>
      <c r="N219" s="70"/>
      <c r="O219" s="70"/>
      <c r="P219" s="70"/>
      <c r="Q219" s="70"/>
      <c r="R219" s="70"/>
      <c r="S219" s="70"/>
    </row>
    <row r="220" spans="1:19" x14ac:dyDescent="0.15">
      <c r="A220" s="70"/>
      <c r="B220" s="70"/>
      <c r="C220" s="70"/>
      <c r="D220" s="70"/>
      <c r="E220" s="70"/>
      <c r="F220" s="70"/>
      <c r="G220" s="70"/>
      <c r="H220" s="70"/>
      <c r="I220" s="70"/>
      <c r="J220" s="70"/>
      <c r="K220" s="79"/>
      <c r="L220" s="70"/>
      <c r="M220" s="70"/>
      <c r="N220" s="70"/>
      <c r="O220" s="70"/>
      <c r="P220" s="70"/>
      <c r="Q220" s="70"/>
      <c r="R220" s="70"/>
      <c r="S220" s="70"/>
    </row>
    <row r="221" spans="1:19" x14ac:dyDescent="0.15">
      <c r="A221" s="70"/>
      <c r="B221" s="70"/>
      <c r="C221" s="70"/>
      <c r="D221" s="70"/>
      <c r="E221" s="70"/>
      <c r="F221" s="70"/>
      <c r="G221" s="70"/>
      <c r="H221" s="70"/>
      <c r="I221" s="70"/>
      <c r="J221" s="70"/>
      <c r="K221" s="79"/>
      <c r="L221" s="70"/>
      <c r="M221" s="70"/>
      <c r="N221" s="70"/>
      <c r="O221" s="70"/>
      <c r="P221" s="70"/>
      <c r="Q221" s="70"/>
      <c r="R221" s="70"/>
      <c r="S221" s="70"/>
    </row>
    <row r="222" spans="1:19" x14ac:dyDescent="0.15">
      <c r="A222" s="70"/>
      <c r="B222" s="70"/>
      <c r="C222" s="70"/>
      <c r="D222" s="70"/>
      <c r="E222" s="70"/>
      <c r="F222" s="70"/>
      <c r="G222" s="70"/>
      <c r="H222" s="70"/>
      <c r="I222" s="70"/>
      <c r="J222" s="70"/>
      <c r="K222" s="79"/>
      <c r="L222" s="70"/>
      <c r="M222" s="70"/>
      <c r="N222" s="70"/>
      <c r="O222" s="70"/>
      <c r="P222" s="70"/>
      <c r="Q222" s="70"/>
      <c r="R222" s="70"/>
      <c r="S222" s="70"/>
    </row>
    <row r="223" spans="1:19" x14ac:dyDescent="0.15">
      <c r="A223" s="70"/>
      <c r="B223" s="70"/>
      <c r="C223" s="70"/>
      <c r="D223" s="70"/>
      <c r="E223" s="70"/>
      <c r="F223" s="70"/>
      <c r="G223" s="70"/>
      <c r="H223" s="70"/>
      <c r="I223" s="70"/>
      <c r="J223" s="70"/>
      <c r="K223" s="79"/>
      <c r="L223" s="70"/>
      <c r="M223" s="70"/>
      <c r="N223" s="70"/>
      <c r="O223" s="70"/>
      <c r="P223" s="70"/>
      <c r="Q223" s="70"/>
      <c r="R223" s="70"/>
      <c r="S223" s="70"/>
    </row>
    <row r="224" spans="1:19" x14ac:dyDescent="0.15">
      <c r="A224" s="70"/>
      <c r="B224" s="70"/>
      <c r="C224" s="70"/>
      <c r="D224" s="70"/>
      <c r="E224" s="70"/>
      <c r="F224" s="70"/>
      <c r="G224" s="70"/>
      <c r="H224" s="70"/>
      <c r="I224" s="70"/>
      <c r="J224" s="70"/>
      <c r="K224" s="79"/>
      <c r="L224" s="70"/>
      <c r="M224" s="70"/>
      <c r="N224" s="70"/>
      <c r="O224" s="70"/>
      <c r="P224" s="70"/>
      <c r="Q224" s="70"/>
      <c r="R224" s="70"/>
      <c r="S224" s="70"/>
    </row>
    <row r="225" spans="1:19" x14ac:dyDescent="0.15">
      <c r="A225" s="70"/>
      <c r="B225" s="70"/>
      <c r="C225" s="70"/>
      <c r="D225" s="70"/>
      <c r="E225" s="70"/>
      <c r="F225" s="70"/>
      <c r="G225" s="70"/>
      <c r="H225" s="70"/>
      <c r="I225" s="70"/>
      <c r="J225" s="70"/>
      <c r="K225" s="79"/>
      <c r="L225" s="70"/>
      <c r="M225" s="70"/>
      <c r="N225" s="70"/>
      <c r="O225" s="70"/>
      <c r="P225" s="70"/>
      <c r="Q225" s="70"/>
      <c r="R225" s="70"/>
      <c r="S225" s="70"/>
    </row>
    <row r="226" spans="1:19" x14ac:dyDescent="0.15">
      <c r="A226" s="70"/>
      <c r="B226" s="70"/>
      <c r="C226" s="70"/>
      <c r="D226" s="70"/>
      <c r="E226" s="70"/>
      <c r="F226" s="70"/>
      <c r="G226" s="70"/>
      <c r="H226" s="70"/>
      <c r="I226" s="70"/>
      <c r="J226" s="70"/>
      <c r="K226" s="79"/>
      <c r="L226" s="70"/>
      <c r="M226" s="70"/>
      <c r="N226" s="70"/>
      <c r="O226" s="70"/>
      <c r="P226" s="70"/>
      <c r="Q226" s="70"/>
      <c r="R226" s="70"/>
      <c r="S226" s="70"/>
    </row>
    <row r="227" spans="1:19" x14ac:dyDescent="0.15">
      <c r="A227" s="70"/>
      <c r="B227" s="70"/>
      <c r="C227" s="70"/>
      <c r="D227" s="70"/>
      <c r="E227" s="70"/>
      <c r="F227" s="70"/>
      <c r="G227" s="70"/>
      <c r="H227" s="70"/>
      <c r="I227" s="70"/>
      <c r="J227" s="70"/>
      <c r="K227" s="79"/>
      <c r="L227" s="70"/>
      <c r="M227" s="70"/>
      <c r="N227" s="70"/>
      <c r="O227" s="70"/>
      <c r="P227" s="70"/>
      <c r="Q227" s="70"/>
      <c r="R227" s="70"/>
      <c r="S227" s="70"/>
    </row>
    <row r="228" spans="1:19" x14ac:dyDescent="0.15">
      <c r="A228" s="70"/>
      <c r="B228" s="70"/>
      <c r="C228" s="70"/>
      <c r="D228" s="70"/>
      <c r="E228" s="70"/>
      <c r="F228" s="70"/>
      <c r="G228" s="70"/>
      <c r="H228" s="70"/>
      <c r="I228" s="70"/>
      <c r="J228" s="70"/>
      <c r="K228" s="79"/>
      <c r="L228" s="70"/>
      <c r="M228" s="70"/>
      <c r="N228" s="70"/>
      <c r="O228" s="70"/>
      <c r="P228" s="70"/>
      <c r="Q228" s="70"/>
      <c r="R228" s="70"/>
      <c r="S228" s="70"/>
    </row>
    <row r="229" spans="1:19" x14ac:dyDescent="0.15">
      <c r="A229" s="70"/>
      <c r="B229" s="70"/>
      <c r="C229" s="70"/>
      <c r="D229" s="70"/>
      <c r="E229" s="70"/>
      <c r="F229" s="70"/>
      <c r="G229" s="70"/>
      <c r="H229" s="70"/>
      <c r="I229" s="70"/>
      <c r="J229" s="70"/>
      <c r="K229" s="79"/>
      <c r="L229" s="70"/>
      <c r="M229" s="70"/>
      <c r="N229" s="70"/>
      <c r="O229" s="70"/>
      <c r="P229" s="70"/>
      <c r="Q229" s="70"/>
      <c r="R229" s="70"/>
      <c r="S229" s="70"/>
    </row>
    <row r="230" spans="1:19" x14ac:dyDescent="0.15">
      <c r="A230" s="70"/>
      <c r="B230" s="70"/>
      <c r="C230" s="70"/>
      <c r="D230" s="70"/>
      <c r="E230" s="70"/>
      <c r="F230" s="70"/>
      <c r="G230" s="70"/>
      <c r="H230" s="70"/>
      <c r="I230" s="70"/>
      <c r="J230" s="70"/>
      <c r="K230" s="79"/>
      <c r="L230" s="70"/>
      <c r="M230" s="70"/>
      <c r="N230" s="70"/>
      <c r="O230" s="70"/>
      <c r="P230" s="70"/>
      <c r="Q230" s="70"/>
      <c r="R230" s="70"/>
      <c r="S230" s="70"/>
    </row>
    <row r="231" spans="1:19" x14ac:dyDescent="0.15">
      <c r="A231" s="70"/>
      <c r="B231" s="70"/>
      <c r="C231" s="70"/>
      <c r="D231" s="70"/>
      <c r="E231" s="70"/>
      <c r="F231" s="70"/>
      <c r="G231" s="70"/>
      <c r="H231" s="70"/>
      <c r="I231" s="70"/>
      <c r="J231" s="70"/>
      <c r="K231" s="79"/>
      <c r="L231" s="70"/>
      <c r="M231" s="70"/>
      <c r="N231" s="70"/>
      <c r="O231" s="70"/>
      <c r="P231" s="70"/>
      <c r="Q231" s="70"/>
      <c r="R231" s="70"/>
      <c r="S231" s="70"/>
    </row>
    <row r="232" spans="1:19" x14ac:dyDescent="0.15">
      <c r="A232" s="70"/>
      <c r="B232" s="70"/>
      <c r="C232" s="70"/>
      <c r="D232" s="70"/>
      <c r="E232" s="70"/>
      <c r="F232" s="70"/>
      <c r="G232" s="70"/>
      <c r="H232" s="70"/>
      <c r="I232" s="70"/>
      <c r="J232" s="70"/>
      <c r="K232" s="79"/>
      <c r="L232" s="70"/>
      <c r="M232" s="70"/>
      <c r="N232" s="70"/>
      <c r="O232" s="70"/>
      <c r="P232" s="70"/>
      <c r="Q232" s="70"/>
      <c r="R232" s="70"/>
      <c r="S232" s="70"/>
    </row>
    <row r="233" spans="1:19" x14ac:dyDescent="0.15">
      <c r="A233" s="70"/>
      <c r="B233" s="70"/>
      <c r="C233" s="70"/>
      <c r="D233" s="70"/>
      <c r="E233" s="70"/>
      <c r="F233" s="70"/>
      <c r="G233" s="70"/>
      <c r="H233" s="70"/>
      <c r="I233" s="70"/>
      <c r="J233" s="70"/>
      <c r="K233" s="79"/>
      <c r="L233" s="70"/>
      <c r="M233" s="70"/>
      <c r="N233" s="70"/>
      <c r="O233" s="70"/>
      <c r="P233" s="70"/>
      <c r="Q233" s="70"/>
      <c r="R233" s="70"/>
      <c r="S233" s="70"/>
    </row>
    <row r="234" spans="1:19" x14ac:dyDescent="0.15">
      <c r="A234" s="70"/>
      <c r="B234" s="70"/>
      <c r="C234" s="70"/>
      <c r="D234" s="70"/>
      <c r="E234" s="70"/>
      <c r="F234" s="70"/>
      <c r="G234" s="70"/>
      <c r="H234" s="70"/>
      <c r="I234" s="70"/>
      <c r="J234" s="70"/>
      <c r="K234" s="79"/>
      <c r="L234" s="70"/>
      <c r="M234" s="70"/>
      <c r="N234" s="70"/>
      <c r="O234" s="70"/>
      <c r="P234" s="70"/>
      <c r="Q234" s="70"/>
      <c r="R234" s="70"/>
      <c r="S234" s="70"/>
    </row>
    <row r="235" spans="1:19" x14ac:dyDescent="0.15">
      <c r="A235" s="70"/>
      <c r="B235" s="70"/>
      <c r="C235" s="70"/>
      <c r="D235" s="70"/>
      <c r="E235" s="70"/>
      <c r="F235" s="70"/>
      <c r="G235" s="70"/>
      <c r="H235" s="70"/>
      <c r="I235" s="70"/>
      <c r="J235" s="70"/>
      <c r="K235" s="79"/>
      <c r="L235" s="70"/>
      <c r="M235" s="70"/>
      <c r="N235" s="70"/>
      <c r="O235" s="70"/>
      <c r="P235" s="70"/>
      <c r="Q235" s="70"/>
      <c r="R235" s="70"/>
      <c r="S235" s="70"/>
    </row>
    <row r="236" spans="1:19" x14ac:dyDescent="0.15">
      <c r="A236" s="70"/>
      <c r="B236" s="70"/>
      <c r="C236" s="70"/>
      <c r="D236" s="70"/>
      <c r="E236" s="70"/>
      <c r="F236" s="70"/>
      <c r="G236" s="70"/>
      <c r="H236" s="70"/>
      <c r="I236" s="70"/>
      <c r="J236" s="70"/>
      <c r="K236" s="79"/>
      <c r="L236" s="70"/>
      <c r="M236" s="70"/>
      <c r="N236" s="70"/>
      <c r="O236" s="70"/>
      <c r="P236" s="70"/>
      <c r="Q236" s="70"/>
      <c r="R236" s="70"/>
      <c r="S236" s="70"/>
    </row>
    <row r="237" spans="1:19" x14ac:dyDescent="0.15">
      <c r="A237" s="70"/>
      <c r="B237" s="70"/>
      <c r="C237" s="70"/>
      <c r="D237" s="70"/>
      <c r="E237" s="70"/>
      <c r="F237" s="70"/>
      <c r="G237" s="70"/>
      <c r="H237" s="70"/>
      <c r="I237" s="70"/>
      <c r="J237" s="70"/>
      <c r="K237" s="79"/>
      <c r="L237" s="70"/>
      <c r="M237" s="70"/>
      <c r="N237" s="70"/>
      <c r="O237" s="70"/>
      <c r="P237" s="70"/>
      <c r="Q237" s="70"/>
      <c r="R237" s="70"/>
      <c r="S237" s="70"/>
    </row>
    <row r="238" spans="1:19" x14ac:dyDescent="0.15">
      <c r="A238" s="70"/>
      <c r="B238" s="70"/>
      <c r="C238" s="70"/>
      <c r="D238" s="70"/>
      <c r="E238" s="70"/>
      <c r="F238" s="70"/>
      <c r="G238" s="70"/>
      <c r="H238" s="70"/>
      <c r="I238" s="70"/>
      <c r="J238" s="70"/>
      <c r="K238" s="79"/>
      <c r="L238" s="70"/>
      <c r="M238" s="70"/>
      <c r="N238" s="70"/>
      <c r="O238" s="70"/>
      <c r="P238" s="70"/>
      <c r="Q238" s="70"/>
      <c r="R238" s="70"/>
      <c r="S238" s="70"/>
    </row>
    <row r="239" spans="1:19" x14ac:dyDescent="0.15">
      <c r="A239" s="70"/>
      <c r="B239" s="70"/>
      <c r="C239" s="70"/>
      <c r="D239" s="70"/>
      <c r="E239" s="70"/>
      <c r="F239" s="70"/>
      <c r="G239" s="70"/>
      <c r="H239" s="70"/>
      <c r="I239" s="70"/>
      <c r="J239" s="70"/>
      <c r="K239" s="79"/>
      <c r="L239" s="70"/>
      <c r="M239" s="70"/>
      <c r="N239" s="70"/>
      <c r="O239" s="70"/>
      <c r="P239" s="70"/>
      <c r="Q239" s="70"/>
      <c r="R239" s="70"/>
      <c r="S239" s="70"/>
    </row>
    <row r="240" spans="1:19" x14ac:dyDescent="0.15">
      <c r="A240" s="70"/>
      <c r="B240" s="70"/>
      <c r="C240" s="70"/>
      <c r="D240" s="70"/>
      <c r="E240" s="70"/>
      <c r="F240" s="70"/>
      <c r="G240" s="70"/>
      <c r="H240" s="70"/>
      <c r="I240" s="70"/>
      <c r="J240" s="70"/>
      <c r="K240" s="79"/>
      <c r="L240" s="70"/>
      <c r="M240" s="70"/>
      <c r="N240" s="70"/>
      <c r="O240" s="70"/>
      <c r="P240" s="70"/>
      <c r="Q240" s="70"/>
      <c r="R240" s="70"/>
      <c r="S240" s="70"/>
    </row>
    <row r="241" spans="1:19" x14ac:dyDescent="0.15">
      <c r="A241" s="70"/>
      <c r="B241" s="70"/>
      <c r="C241" s="70"/>
      <c r="D241" s="70"/>
      <c r="E241" s="70"/>
      <c r="F241" s="70"/>
      <c r="G241" s="70"/>
      <c r="H241" s="70"/>
      <c r="I241" s="70"/>
      <c r="J241" s="70"/>
      <c r="K241" s="79"/>
      <c r="L241" s="70"/>
      <c r="M241" s="70"/>
      <c r="N241" s="70"/>
      <c r="O241" s="70"/>
      <c r="P241" s="70"/>
      <c r="Q241" s="70"/>
      <c r="R241" s="70"/>
      <c r="S241" s="70"/>
    </row>
    <row r="242" spans="1:19" x14ac:dyDescent="0.15">
      <c r="A242" s="70"/>
      <c r="B242" s="70"/>
      <c r="C242" s="70"/>
      <c r="D242" s="70"/>
      <c r="E242" s="70"/>
      <c r="F242" s="70"/>
      <c r="G242" s="70"/>
      <c r="H242" s="70"/>
      <c r="I242" s="70"/>
      <c r="J242" s="70"/>
      <c r="K242" s="79"/>
      <c r="L242" s="70"/>
      <c r="M242" s="70"/>
      <c r="N242" s="70"/>
      <c r="O242" s="70"/>
      <c r="P242" s="70"/>
      <c r="Q242" s="70"/>
      <c r="R242" s="70"/>
      <c r="S242" s="70"/>
    </row>
    <row r="243" spans="1:19" x14ac:dyDescent="0.15">
      <c r="A243" s="70"/>
      <c r="B243" s="70"/>
      <c r="C243" s="70"/>
      <c r="D243" s="70"/>
      <c r="E243" s="70"/>
      <c r="F243" s="70"/>
      <c r="G243" s="70"/>
      <c r="H243" s="70"/>
      <c r="I243" s="70"/>
      <c r="J243" s="70"/>
      <c r="K243" s="79"/>
      <c r="L243" s="70"/>
      <c r="M243" s="70"/>
      <c r="N243" s="70"/>
      <c r="O243" s="70"/>
      <c r="P243" s="70"/>
      <c r="Q243" s="70"/>
      <c r="R243" s="70"/>
      <c r="S243" s="70"/>
    </row>
    <row r="244" spans="1:19" x14ac:dyDescent="0.15">
      <c r="A244" s="70"/>
      <c r="B244" s="70"/>
      <c r="C244" s="70"/>
      <c r="D244" s="70"/>
      <c r="E244" s="70"/>
      <c r="F244" s="70"/>
      <c r="G244" s="70"/>
      <c r="H244" s="70"/>
      <c r="I244" s="70"/>
      <c r="J244" s="70"/>
      <c r="K244" s="79"/>
      <c r="L244" s="70"/>
      <c r="M244" s="70"/>
      <c r="N244" s="70"/>
      <c r="O244" s="70"/>
      <c r="P244" s="70"/>
      <c r="Q244" s="70"/>
      <c r="R244" s="70"/>
      <c r="S244" s="70"/>
    </row>
    <row r="245" spans="1:19" x14ac:dyDescent="0.15">
      <c r="A245" s="70"/>
      <c r="B245" s="70"/>
      <c r="C245" s="70"/>
      <c r="D245" s="70"/>
      <c r="E245" s="70"/>
      <c r="F245" s="70"/>
      <c r="G245" s="70"/>
      <c r="H245" s="70"/>
      <c r="I245" s="70"/>
      <c r="J245" s="70"/>
      <c r="K245" s="79"/>
      <c r="L245" s="70"/>
      <c r="M245" s="70"/>
      <c r="N245" s="70"/>
      <c r="O245" s="70"/>
      <c r="P245" s="70"/>
      <c r="Q245" s="70"/>
      <c r="R245" s="70"/>
      <c r="S245" s="70"/>
    </row>
    <row r="246" spans="1:19" x14ac:dyDescent="0.15">
      <c r="A246" s="70"/>
      <c r="B246" s="70"/>
      <c r="C246" s="70"/>
      <c r="D246" s="70"/>
      <c r="E246" s="70"/>
      <c r="F246" s="70"/>
      <c r="G246" s="70"/>
      <c r="H246" s="70"/>
      <c r="I246" s="70"/>
      <c r="J246" s="70"/>
      <c r="K246" s="79"/>
      <c r="L246" s="70"/>
      <c r="M246" s="70"/>
      <c r="N246" s="70"/>
      <c r="O246" s="70"/>
      <c r="P246" s="70"/>
      <c r="Q246" s="70"/>
      <c r="R246" s="70"/>
      <c r="S246" s="70"/>
    </row>
    <row r="247" spans="1:19" x14ac:dyDescent="0.15">
      <c r="A247" s="70"/>
      <c r="B247" s="70"/>
      <c r="C247" s="70"/>
      <c r="D247" s="70"/>
      <c r="E247" s="70"/>
      <c r="F247" s="70"/>
      <c r="G247" s="70"/>
      <c r="H247" s="70"/>
      <c r="I247" s="70"/>
      <c r="J247" s="70"/>
      <c r="K247" s="79"/>
      <c r="L247" s="70"/>
      <c r="M247" s="70"/>
      <c r="N247" s="70"/>
      <c r="O247" s="70"/>
      <c r="P247" s="70"/>
      <c r="Q247" s="70"/>
      <c r="R247" s="70"/>
      <c r="S247" s="70"/>
    </row>
    <row r="248" spans="1:19" x14ac:dyDescent="0.15">
      <c r="A248" s="70"/>
      <c r="B248" s="70"/>
      <c r="C248" s="70"/>
      <c r="D248" s="70"/>
      <c r="E248" s="70"/>
      <c r="F248" s="70"/>
      <c r="G248" s="70"/>
      <c r="H248" s="70"/>
      <c r="I248" s="70"/>
      <c r="J248" s="70"/>
      <c r="K248" s="79"/>
      <c r="L248" s="70"/>
      <c r="M248" s="70"/>
      <c r="N248" s="70"/>
      <c r="O248" s="70"/>
      <c r="P248" s="70"/>
      <c r="Q248" s="70"/>
      <c r="R248" s="70"/>
      <c r="S248" s="70"/>
    </row>
    <row r="249" spans="1:19" x14ac:dyDescent="0.15">
      <c r="A249" s="70"/>
      <c r="B249" s="70"/>
      <c r="C249" s="70"/>
      <c r="D249" s="70"/>
      <c r="E249" s="70"/>
      <c r="F249" s="70"/>
      <c r="G249" s="70"/>
      <c r="H249" s="70"/>
      <c r="I249" s="70"/>
      <c r="J249" s="70"/>
      <c r="K249" s="79"/>
      <c r="L249" s="70"/>
      <c r="M249" s="70"/>
      <c r="N249" s="70"/>
      <c r="O249" s="70"/>
      <c r="P249" s="70"/>
      <c r="Q249" s="70"/>
      <c r="R249" s="70"/>
      <c r="S249" s="70"/>
    </row>
    <row r="250" spans="1:19" x14ac:dyDescent="0.15">
      <c r="A250" s="70"/>
      <c r="B250" s="70"/>
      <c r="C250" s="70"/>
      <c r="D250" s="70"/>
      <c r="E250" s="70"/>
      <c r="F250" s="70"/>
      <c r="G250" s="70"/>
      <c r="H250" s="70"/>
      <c r="I250" s="70"/>
      <c r="J250" s="70"/>
      <c r="K250" s="79"/>
      <c r="L250" s="70"/>
      <c r="M250" s="70"/>
      <c r="N250" s="70"/>
      <c r="O250" s="70"/>
      <c r="P250" s="70"/>
      <c r="Q250" s="70"/>
      <c r="R250" s="70"/>
      <c r="S250" s="70"/>
    </row>
    <row r="251" spans="1:19" x14ac:dyDescent="0.15">
      <c r="A251" s="70"/>
      <c r="B251" s="70"/>
      <c r="C251" s="70"/>
      <c r="D251" s="70"/>
      <c r="E251" s="70"/>
      <c r="F251" s="70"/>
      <c r="G251" s="70"/>
      <c r="H251" s="70"/>
      <c r="I251" s="70"/>
      <c r="J251" s="70"/>
      <c r="K251" s="79"/>
      <c r="L251" s="70"/>
      <c r="M251" s="70"/>
      <c r="N251" s="70"/>
      <c r="O251" s="70"/>
      <c r="P251" s="70"/>
      <c r="Q251" s="70"/>
      <c r="R251" s="70"/>
      <c r="S251" s="70"/>
    </row>
    <row r="252" spans="1:19" x14ac:dyDescent="0.15">
      <c r="A252" s="70"/>
      <c r="B252" s="70"/>
      <c r="C252" s="70"/>
      <c r="D252" s="70"/>
      <c r="E252" s="70"/>
      <c r="F252" s="70"/>
      <c r="G252" s="70"/>
      <c r="H252" s="70"/>
      <c r="I252" s="70"/>
      <c r="J252" s="70"/>
      <c r="K252" s="79"/>
      <c r="L252" s="70"/>
      <c r="M252" s="70"/>
      <c r="N252" s="70"/>
      <c r="O252" s="70"/>
      <c r="P252" s="70"/>
      <c r="Q252" s="70"/>
      <c r="R252" s="70"/>
      <c r="S252" s="70"/>
    </row>
    <row r="253" spans="1:19" x14ac:dyDescent="0.15">
      <c r="A253" s="70"/>
      <c r="B253" s="70"/>
      <c r="C253" s="70"/>
      <c r="D253" s="70"/>
      <c r="E253" s="70"/>
      <c r="F253" s="70"/>
      <c r="G253" s="70"/>
      <c r="H253" s="70"/>
      <c r="I253" s="70"/>
      <c r="J253" s="70"/>
      <c r="K253" s="79"/>
      <c r="L253" s="70"/>
      <c r="M253" s="70"/>
      <c r="N253" s="70"/>
      <c r="O253" s="70"/>
      <c r="P253" s="70"/>
      <c r="Q253" s="70"/>
      <c r="R253" s="70"/>
      <c r="S253" s="70"/>
    </row>
    <row r="254" spans="1:19" x14ac:dyDescent="0.15">
      <c r="A254" s="70"/>
      <c r="B254" s="70"/>
      <c r="C254" s="70"/>
      <c r="D254" s="70"/>
      <c r="E254" s="70"/>
      <c r="F254" s="70"/>
      <c r="G254" s="70"/>
      <c r="H254" s="70"/>
      <c r="I254" s="70"/>
      <c r="J254" s="70"/>
      <c r="K254" s="79"/>
      <c r="L254" s="70"/>
      <c r="M254" s="70"/>
      <c r="N254" s="70"/>
      <c r="O254" s="70"/>
      <c r="P254" s="70"/>
      <c r="Q254" s="70"/>
      <c r="R254" s="70"/>
      <c r="S254" s="70"/>
    </row>
    <row r="255" spans="1:19" x14ac:dyDescent="0.15">
      <c r="A255" s="70"/>
      <c r="B255" s="70"/>
      <c r="C255" s="70"/>
      <c r="D255" s="70"/>
      <c r="E255" s="70"/>
      <c r="F255" s="70"/>
      <c r="G255" s="70"/>
      <c r="H255" s="70"/>
      <c r="I255" s="70"/>
      <c r="J255" s="70"/>
      <c r="K255" s="79"/>
      <c r="L255" s="70"/>
      <c r="M255" s="70"/>
      <c r="N255" s="70"/>
      <c r="O255" s="70"/>
      <c r="P255" s="70"/>
      <c r="Q255" s="70"/>
      <c r="R255" s="70"/>
      <c r="S255" s="70"/>
    </row>
    <row r="256" spans="1:19" x14ac:dyDescent="0.15">
      <c r="A256" s="70"/>
      <c r="B256" s="70"/>
      <c r="C256" s="70"/>
      <c r="D256" s="70"/>
      <c r="E256" s="70"/>
      <c r="F256" s="70"/>
      <c r="G256" s="70"/>
      <c r="H256" s="70"/>
      <c r="I256" s="70"/>
      <c r="J256" s="70"/>
      <c r="K256" s="79"/>
      <c r="L256" s="70"/>
      <c r="M256" s="70"/>
      <c r="N256" s="70"/>
      <c r="O256" s="70"/>
      <c r="P256" s="70"/>
      <c r="Q256" s="70"/>
      <c r="R256" s="70"/>
      <c r="S256" s="70"/>
    </row>
    <row r="257" spans="1:19" x14ac:dyDescent="0.15">
      <c r="A257" s="70"/>
      <c r="B257" s="70"/>
      <c r="C257" s="70"/>
      <c r="D257" s="70"/>
      <c r="E257" s="70"/>
      <c r="F257" s="70"/>
      <c r="G257" s="70"/>
      <c r="H257" s="70"/>
      <c r="I257" s="70"/>
      <c r="J257" s="70"/>
      <c r="K257" s="79"/>
      <c r="L257" s="70"/>
      <c r="M257" s="70"/>
      <c r="N257" s="70"/>
      <c r="O257" s="70"/>
      <c r="P257" s="70"/>
      <c r="Q257" s="70"/>
      <c r="R257" s="70"/>
      <c r="S257" s="70"/>
    </row>
    <row r="258" spans="1:19" x14ac:dyDescent="0.15">
      <c r="A258" s="70"/>
      <c r="B258" s="70"/>
      <c r="C258" s="70"/>
      <c r="D258" s="70"/>
      <c r="E258" s="70"/>
      <c r="F258" s="70"/>
      <c r="G258" s="70"/>
      <c r="H258" s="70"/>
      <c r="I258" s="70"/>
      <c r="J258" s="70"/>
      <c r="K258" s="79"/>
      <c r="L258" s="70"/>
      <c r="M258" s="70"/>
      <c r="N258" s="70"/>
      <c r="O258" s="70"/>
      <c r="P258" s="70"/>
      <c r="Q258" s="70"/>
      <c r="R258" s="70"/>
      <c r="S258" s="70"/>
    </row>
    <row r="259" spans="1:19" x14ac:dyDescent="0.15">
      <c r="A259" s="70"/>
      <c r="B259" s="70"/>
      <c r="C259" s="70"/>
      <c r="D259" s="70"/>
      <c r="E259" s="70"/>
      <c r="F259" s="70"/>
      <c r="G259" s="70"/>
      <c r="H259" s="70"/>
      <c r="I259" s="70"/>
      <c r="J259" s="70"/>
      <c r="K259" s="79"/>
      <c r="L259" s="70"/>
      <c r="M259" s="70"/>
      <c r="N259" s="70"/>
      <c r="O259" s="70"/>
      <c r="P259" s="70"/>
      <c r="Q259" s="70"/>
      <c r="R259" s="70"/>
      <c r="S259" s="70"/>
    </row>
    <row r="260" spans="1:19" x14ac:dyDescent="0.15">
      <c r="A260" s="70"/>
      <c r="B260" s="70"/>
      <c r="C260" s="70"/>
      <c r="D260" s="70"/>
      <c r="E260" s="70"/>
      <c r="F260" s="70"/>
      <c r="G260" s="70"/>
      <c r="H260" s="70"/>
      <c r="I260" s="70"/>
      <c r="J260" s="70"/>
      <c r="K260" s="79"/>
      <c r="L260" s="70"/>
      <c r="M260" s="70"/>
      <c r="N260" s="70"/>
      <c r="O260" s="70"/>
      <c r="P260" s="70"/>
      <c r="Q260" s="70"/>
      <c r="R260" s="70"/>
      <c r="S260" s="70"/>
    </row>
    <row r="261" spans="1:19" x14ac:dyDescent="0.15">
      <c r="A261" s="70"/>
      <c r="B261" s="70"/>
      <c r="C261" s="70"/>
      <c r="D261" s="70"/>
      <c r="E261" s="70"/>
      <c r="F261" s="70"/>
      <c r="G261" s="70"/>
      <c r="H261" s="70"/>
      <c r="I261" s="70"/>
      <c r="J261" s="70"/>
      <c r="K261" s="79"/>
      <c r="L261" s="70"/>
      <c r="M261" s="70"/>
      <c r="N261" s="70"/>
      <c r="O261" s="70"/>
      <c r="P261" s="70"/>
      <c r="Q261" s="70"/>
      <c r="R261" s="70"/>
      <c r="S261" s="70"/>
    </row>
    <row r="262" spans="1:19" x14ac:dyDescent="0.15">
      <c r="A262" s="70"/>
      <c r="B262" s="70"/>
      <c r="C262" s="70"/>
      <c r="D262" s="70"/>
      <c r="E262" s="70"/>
      <c r="F262" s="70"/>
      <c r="G262" s="70"/>
      <c r="H262" s="70"/>
      <c r="I262" s="70"/>
      <c r="J262" s="70"/>
      <c r="K262" s="79"/>
      <c r="L262" s="70"/>
      <c r="M262" s="70"/>
      <c r="N262" s="70"/>
      <c r="O262" s="70"/>
      <c r="P262" s="70"/>
      <c r="Q262" s="70"/>
      <c r="R262" s="70"/>
      <c r="S262" s="70"/>
    </row>
    <row r="263" spans="1:19" x14ac:dyDescent="0.15">
      <c r="A263" s="70"/>
      <c r="B263" s="70"/>
      <c r="C263" s="70"/>
      <c r="D263" s="70"/>
      <c r="E263" s="70"/>
      <c r="F263" s="70"/>
      <c r="G263" s="70"/>
      <c r="H263" s="70"/>
      <c r="I263" s="70"/>
      <c r="J263" s="70"/>
      <c r="K263" s="79"/>
      <c r="L263" s="70"/>
      <c r="M263" s="70"/>
      <c r="N263" s="70"/>
      <c r="O263" s="70"/>
      <c r="P263" s="70"/>
      <c r="Q263" s="70"/>
      <c r="R263" s="70"/>
      <c r="S263" s="70"/>
    </row>
    <row r="264" spans="1:19" x14ac:dyDescent="0.15">
      <c r="A264" s="70"/>
      <c r="B264" s="70"/>
      <c r="C264" s="70"/>
      <c r="D264" s="70"/>
      <c r="E264" s="70"/>
      <c r="F264" s="70"/>
      <c r="G264" s="70"/>
      <c r="H264" s="70"/>
      <c r="I264" s="70"/>
      <c r="J264" s="70"/>
      <c r="K264" s="79"/>
      <c r="L264" s="70"/>
      <c r="M264" s="70"/>
      <c r="N264" s="70"/>
      <c r="O264" s="70"/>
      <c r="P264" s="70"/>
      <c r="Q264" s="70"/>
      <c r="R264" s="70"/>
      <c r="S264" s="70"/>
    </row>
    <row r="265" spans="1:19" x14ac:dyDescent="0.15">
      <c r="A265" s="70"/>
      <c r="B265" s="70"/>
      <c r="C265" s="70"/>
      <c r="D265" s="70"/>
      <c r="E265" s="70"/>
      <c r="F265" s="70"/>
      <c r="G265" s="70"/>
      <c r="H265" s="70"/>
      <c r="I265" s="70"/>
      <c r="J265" s="70"/>
      <c r="K265" s="79"/>
      <c r="L265" s="70"/>
      <c r="M265" s="70"/>
      <c r="N265" s="70"/>
      <c r="O265" s="70"/>
      <c r="P265" s="70"/>
      <c r="Q265" s="70"/>
      <c r="R265" s="70"/>
      <c r="S265" s="70"/>
    </row>
    <row r="266" spans="1:19" x14ac:dyDescent="0.15">
      <c r="A266" s="70"/>
      <c r="B266" s="70"/>
      <c r="C266" s="70"/>
      <c r="D266" s="70"/>
      <c r="E266" s="70"/>
      <c r="F266" s="70"/>
      <c r="G266" s="70"/>
      <c r="H266" s="70"/>
      <c r="I266" s="70"/>
      <c r="J266" s="70"/>
      <c r="K266" s="79"/>
      <c r="L266" s="70"/>
      <c r="M266" s="70"/>
      <c r="N266" s="70"/>
      <c r="O266" s="70"/>
      <c r="P266" s="70"/>
      <c r="Q266" s="70"/>
      <c r="R266" s="70"/>
      <c r="S266" s="70"/>
    </row>
    <row r="267" spans="1:19" x14ac:dyDescent="0.15">
      <c r="A267" s="70"/>
      <c r="B267" s="70"/>
      <c r="C267" s="70"/>
      <c r="D267" s="70"/>
      <c r="E267" s="70"/>
      <c r="F267" s="70"/>
      <c r="G267" s="70"/>
      <c r="H267" s="70"/>
      <c r="I267" s="70"/>
      <c r="J267" s="70"/>
      <c r="K267" s="79"/>
      <c r="L267" s="70"/>
      <c r="M267" s="70"/>
      <c r="N267" s="70"/>
      <c r="O267" s="70"/>
      <c r="P267" s="70"/>
      <c r="Q267" s="70"/>
      <c r="R267" s="70"/>
      <c r="S267" s="70"/>
    </row>
    <row r="268" spans="1:19" x14ac:dyDescent="0.15">
      <c r="A268" s="70"/>
      <c r="B268" s="70"/>
      <c r="C268" s="70"/>
      <c r="D268" s="70"/>
      <c r="E268" s="70"/>
      <c r="F268" s="70"/>
      <c r="G268" s="70"/>
      <c r="H268" s="70"/>
      <c r="I268" s="70"/>
      <c r="J268" s="70"/>
      <c r="K268" s="79"/>
      <c r="L268" s="70"/>
      <c r="M268" s="70"/>
      <c r="N268" s="70"/>
      <c r="O268" s="70"/>
      <c r="P268" s="70"/>
      <c r="Q268" s="70"/>
      <c r="R268" s="70"/>
      <c r="S268" s="70"/>
    </row>
    <row r="269" spans="1:19" x14ac:dyDescent="0.15">
      <c r="A269" s="70"/>
      <c r="B269" s="70"/>
      <c r="C269" s="70"/>
      <c r="D269" s="70"/>
      <c r="E269" s="70"/>
      <c r="F269" s="70"/>
      <c r="G269" s="70"/>
      <c r="H269" s="70"/>
      <c r="I269" s="70"/>
      <c r="J269" s="70"/>
      <c r="K269" s="79"/>
      <c r="L269" s="70"/>
      <c r="M269" s="70"/>
      <c r="N269" s="70"/>
      <c r="O269" s="70"/>
      <c r="P269" s="70"/>
      <c r="Q269" s="70"/>
      <c r="R269" s="70"/>
      <c r="S269" s="70"/>
    </row>
    <row r="270" spans="1:19" x14ac:dyDescent="0.15">
      <c r="A270" s="70"/>
      <c r="B270" s="70"/>
      <c r="C270" s="70"/>
      <c r="D270" s="70"/>
      <c r="E270" s="70"/>
      <c r="F270" s="70"/>
      <c r="G270" s="70"/>
      <c r="H270" s="70"/>
      <c r="I270" s="70"/>
      <c r="J270" s="70"/>
      <c r="K270" s="79"/>
      <c r="L270" s="70"/>
      <c r="M270" s="70"/>
      <c r="N270" s="70"/>
      <c r="O270" s="70"/>
      <c r="P270" s="70"/>
      <c r="Q270" s="70"/>
      <c r="R270" s="70"/>
      <c r="S270" s="70"/>
    </row>
    <row r="271" spans="1:19" x14ac:dyDescent="0.15">
      <c r="A271" s="70"/>
      <c r="B271" s="70"/>
      <c r="C271" s="70"/>
      <c r="D271" s="70"/>
      <c r="E271" s="70"/>
      <c r="F271" s="70"/>
      <c r="G271" s="70"/>
      <c r="H271" s="70"/>
      <c r="I271" s="70"/>
      <c r="J271" s="70"/>
      <c r="K271" s="79"/>
      <c r="L271" s="70"/>
      <c r="M271" s="70"/>
      <c r="N271" s="70"/>
      <c r="O271" s="70"/>
      <c r="P271" s="70"/>
      <c r="Q271" s="70"/>
      <c r="R271" s="70"/>
      <c r="S271" s="70"/>
    </row>
    <row r="272" spans="1:19" x14ac:dyDescent="0.15">
      <c r="A272" s="70"/>
      <c r="B272" s="70"/>
      <c r="C272" s="70"/>
      <c r="D272" s="70"/>
      <c r="E272" s="70"/>
      <c r="F272" s="70"/>
      <c r="G272" s="70"/>
      <c r="H272" s="70"/>
      <c r="I272" s="70"/>
      <c r="J272" s="70"/>
      <c r="K272" s="79"/>
      <c r="L272" s="70"/>
      <c r="M272" s="70"/>
      <c r="N272" s="70"/>
      <c r="O272" s="70"/>
      <c r="P272" s="70"/>
      <c r="Q272" s="70"/>
      <c r="R272" s="70"/>
      <c r="S272" s="70"/>
    </row>
    <row r="273" spans="1:19" x14ac:dyDescent="0.15">
      <c r="A273" s="70"/>
      <c r="B273" s="70"/>
      <c r="C273" s="70"/>
      <c r="D273" s="70"/>
      <c r="E273" s="70"/>
      <c r="F273" s="70"/>
      <c r="G273" s="70"/>
      <c r="H273" s="70"/>
      <c r="I273" s="70"/>
      <c r="J273" s="70"/>
      <c r="K273" s="79"/>
      <c r="L273" s="70"/>
      <c r="M273" s="70"/>
      <c r="N273" s="70"/>
      <c r="O273" s="70"/>
      <c r="P273" s="70"/>
      <c r="Q273" s="70"/>
      <c r="R273" s="70"/>
      <c r="S273" s="70"/>
    </row>
    <row r="274" spans="1:19" x14ac:dyDescent="0.15">
      <c r="A274" s="70"/>
      <c r="B274" s="70"/>
      <c r="C274" s="70"/>
      <c r="D274" s="70"/>
      <c r="E274" s="70"/>
      <c r="F274" s="70"/>
      <c r="G274" s="70"/>
      <c r="H274" s="70"/>
      <c r="I274" s="70"/>
      <c r="J274" s="70"/>
      <c r="K274" s="79"/>
      <c r="L274" s="70"/>
      <c r="M274" s="70"/>
      <c r="N274" s="70"/>
      <c r="O274" s="70"/>
      <c r="P274" s="70"/>
      <c r="Q274" s="70"/>
      <c r="R274" s="70"/>
      <c r="S274" s="70"/>
    </row>
    <row r="275" spans="1:19" x14ac:dyDescent="0.15">
      <c r="A275" s="70"/>
      <c r="B275" s="70"/>
      <c r="C275" s="70"/>
      <c r="D275" s="70"/>
      <c r="E275" s="70"/>
      <c r="F275" s="70"/>
      <c r="G275" s="70"/>
      <c r="H275" s="70"/>
      <c r="I275" s="70"/>
      <c r="J275" s="70"/>
      <c r="K275" s="79"/>
      <c r="L275" s="70"/>
      <c r="M275" s="70"/>
      <c r="N275" s="70"/>
      <c r="O275" s="70"/>
      <c r="P275" s="70"/>
      <c r="Q275" s="70"/>
      <c r="R275" s="70"/>
      <c r="S275" s="70"/>
    </row>
    <row r="276" spans="1:19" x14ac:dyDescent="0.15">
      <c r="A276" s="70"/>
      <c r="B276" s="70"/>
      <c r="C276" s="70"/>
      <c r="D276" s="70"/>
      <c r="E276" s="70"/>
      <c r="F276" s="70"/>
      <c r="G276" s="70"/>
      <c r="H276" s="70"/>
      <c r="I276" s="70"/>
      <c r="J276" s="70"/>
      <c r="K276" s="79"/>
      <c r="L276" s="70"/>
      <c r="M276" s="70"/>
      <c r="N276" s="70"/>
      <c r="O276" s="70"/>
      <c r="P276" s="70"/>
      <c r="Q276" s="70"/>
      <c r="R276" s="70"/>
      <c r="S276" s="70"/>
    </row>
    <row r="277" spans="1:19" x14ac:dyDescent="0.15">
      <c r="A277" s="70"/>
      <c r="B277" s="70"/>
      <c r="C277" s="70"/>
      <c r="D277" s="70"/>
      <c r="E277" s="70"/>
      <c r="F277" s="70"/>
      <c r="G277" s="70"/>
      <c r="H277" s="70"/>
      <c r="I277" s="70"/>
      <c r="J277" s="70"/>
      <c r="K277" s="79"/>
      <c r="L277" s="70"/>
      <c r="M277" s="70"/>
      <c r="N277" s="70"/>
      <c r="O277" s="70"/>
      <c r="P277" s="70"/>
      <c r="Q277" s="70"/>
      <c r="R277" s="70"/>
      <c r="S277" s="70"/>
    </row>
    <row r="278" spans="1:19" x14ac:dyDescent="0.15">
      <c r="A278" s="70"/>
      <c r="B278" s="70"/>
      <c r="C278" s="70"/>
      <c r="D278" s="70"/>
      <c r="E278" s="70"/>
      <c r="F278" s="70"/>
      <c r="G278" s="70"/>
      <c r="H278" s="70"/>
      <c r="I278" s="70"/>
      <c r="J278" s="70"/>
      <c r="K278" s="79"/>
      <c r="L278" s="70"/>
      <c r="M278" s="70"/>
      <c r="N278" s="70"/>
      <c r="O278" s="70"/>
      <c r="P278" s="70"/>
      <c r="Q278" s="70"/>
      <c r="R278" s="70"/>
      <c r="S278" s="70"/>
    </row>
    <row r="279" spans="1:19" x14ac:dyDescent="0.15">
      <c r="A279" s="70"/>
      <c r="B279" s="70"/>
      <c r="C279" s="70"/>
      <c r="D279" s="70"/>
      <c r="E279" s="70"/>
      <c r="F279" s="70"/>
      <c r="G279" s="70"/>
      <c r="H279" s="70"/>
      <c r="I279" s="70"/>
      <c r="J279" s="70"/>
      <c r="K279" s="79"/>
      <c r="L279" s="70"/>
      <c r="M279" s="70"/>
      <c r="N279" s="70"/>
      <c r="O279" s="70"/>
      <c r="P279" s="70"/>
      <c r="Q279" s="70"/>
      <c r="R279" s="70"/>
      <c r="S279" s="70"/>
    </row>
    <row r="280" spans="1:19" x14ac:dyDescent="0.15">
      <c r="A280" s="70"/>
      <c r="B280" s="70"/>
      <c r="C280" s="70"/>
      <c r="D280" s="70"/>
      <c r="E280" s="70"/>
      <c r="F280" s="70"/>
      <c r="G280" s="70"/>
      <c r="H280" s="70"/>
      <c r="I280" s="70"/>
      <c r="J280" s="70"/>
      <c r="K280" s="79"/>
      <c r="L280" s="70"/>
      <c r="M280" s="70"/>
      <c r="N280" s="70"/>
      <c r="O280" s="70"/>
      <c r="P280" s="70"/>
      <c r="Q280" s="70"/>
      <c r="R280" s="70"/>
      <c r="S280" s="70"/>
    </row>
    <row r="281" spans="1:19" x14ac:dyDescent="0.15">
      <c r="A281" s="70"/>
      <c r="B281" s="70"/>
      <c r="C281" s="70"/>
      <c r="D281" s="70"/>
      <c r="E281" s="70"/>
      <c r="F281" s="70"/>
      <c r="G281" s="70"/>
      <c r="H281" s="70"/>
      <c r="I281" s="70"/>
      <c r="J281" s="70"/>
      <c r="K281" s="79"/>
      <c r="L281" s="70"/>
      <c r="M281" s="70"/>
      <c r="N281" s="70"/>
      <c r="O281" s="70"/>
      <c r="P281" s="70"/>
      <c r="Q281" s="70"/>
      <c r="R281" s="70"/>
      <c r="S281" s="70"/>
    </row>
    <row r="282" spans="1:19" x14ac:dyDescent="0.15">
      <c r="A282" s="70"/>
      <c r="B282" s="70"/>
      <c r="C282" s="70"/>
      <c r="D282" s="70"/>
      <c r="E282" s="70"/>
      <c r="F282" s="70"/>
      <c r="G282" s="70"/>
      <c r="H282" s="70"/>
      <c r="I282" s="70"/>
      <c r="J282" s="70"/>
      <c r="K282" s="79"/>
      <c r="L282" s="70"/>
      <c r="M282" s="70"/>
      <c r="N282" s="70"/>
      <c r="O282" s="70"/>
      <c r="P282" s="70"/>
      <c r="Q282" s="70"/>
      <c r="R282" s="70"/>
      <c r="S282" s="70"/>
    </row>
    <row r="283" spans="1:19" x14ac:dyDescent="0.15">
      <c r="A283" s="70"/>
      <c r="B283" s="70"/>
      <c r="C283" s="70"/>
      <c r="D283" s="70"/>
      <c r="E283" s="70"/>
      <c r="F283" s="70"/>
      <c r="G283" s="70"/>
      <c r="H283" s="70"/>
      <c r="I283" s="70"/>
      <c r="J283" s="70"/>
      <c r="K283" s="79"/>
      <c r="L283" s="70"/>
      <c r="M283" s="70"/>
      <c r="N283" s="70"/>
      <c r="O283" s="70"/>
      <c r="P283" s="70"/>
      <c r="Q283" s="70"/>
      <c r="R283" s="70"/>
      <c r="S283" s="70"/>
    </row>
    <row r="284" spans="1:19" x14ac:dyDescent="0.15">
      <c r="A284" s="70"/>
      <c r="B284" s="70"/>
      <c r="C284" s="70"/>
      <c r="D284" s="70"/>
      <c r="E284" s="70"/>
      <c r="F284" s="70"/>
      <c r="G284" s="70"/>
      <c r="H284" s="70"/>
      <c r="I284" s="70"/>
      <c r="J284" s="70"/>
      <c r="K284" s="79"/>
      <c r="L284" s="70"/>
      <c r="M284" s="70"/>
      <c r="N284" s="70"/>
      <c r="O284" s="70"/>
      <c r="P284" s="70"/>
      <c r="Q284" s="70"/>
      <c r="R284" s="70"/>
      <c r="S284" s="70"/>
    </row>
    <row r="285" spans="1:19" x14ac:dyDescent="0.15">
      <c r="A285" s="70"/>
      <c r="B285" s="70"/>
      <c r="C285" s="70"/>
      <c r="D285" s="70"/>
      <c r="E285" s="70"/>
      <c r="F285" s="70"/>
      <c r="G285" s="70"/>
      <c r="H285" s="70"/>
      <c r="I285" s="70"/>
      <c r="J285" s="70"/>
      <c r="K285" s="79"/>
      <c r="L285" s="70"/>
      <c r="M285" s="70"/>
      <c r="N285" s="70"/>
      <c r="O285" s="70"/>
      <c r="P285" s="70"/>
      <c r="Q285" s="70"/>
      <c r="R285" s="70"/>
      <c r="S285" s="70"/>
    </row>
    <row r="286" spans="1:19" x14ac:dyDescent="0.15">
      <c r="A286" s="70"/>
      <c r="B286" s="70"/>
      <c r="C286" s="70"/>
      <c r="D286" s="70"/>
      <c r="E286" s="70"/>
      <c r="F286" s="70"/>
      <c r="G286" s="70"/>
      <c r="H286" s="70"/>
      <c r="I286" s="70"/>
      <c r="J286" s="70"/>
      <c r="K286" s="79"/>
      <c r="L286" s="70"/>
      <c r="M286" s="70"/>
      <c r="N286" s="70"/>
      <c r="O286" s="70"/>
      <c r="P286" s="70"/>
      <c r="Q286" s="70"/>
      <c r="R286" s="70"/>
      <c r="S286" s="70"/>
    </row>
    <row r="287" spans="1:19" x14ac:dyDescent="0.15">
      <c r="A287" s="70"/>
      <c r="B287" s="70"/>
      <c r="C287" s="70"/>
      <c r="D287" s="70"/>
      <c r="E287" s="70"/>
      <c r="F287" s="70"/>
      <c r="G287" s="70"/>
      <c r="H287" s="70"/>
      <c r="I287" s="70"/>
      <c r="J287" s="70"/>
      <c r="K287" s="79"/>
      <c r="L287" s="70"/>
      <c r="M287" s="70"/>
      <c r="N287" s="70"/>
      <c r="O287" s="70"/>
      <c r="P287" s="70"/>
      <c r="Q287" s="70"/>
      <c r="R287" s="70"/>
      <c r="S287" s="70"/>
    </row>
    <row r="288" spans="1:19" x14ac:dyDescent="0.15">
      <c r="A288" s="70"/>
      <c r="B288" s="70"/>
      <c r="C288" s="70"/>
      <c r="D288" s="70"/>
      <c r="E288" s="70"/>
      <c r="F288" s="70"/>
      <c r="G288" s="70"/>
      <c r="H288" s="70"/>
      <c r="I288" s="70"/>
      <c r="J288" s="70"/>
      <c r="K288" s="79"/>
      <c r="L288" s="70"/>
      <c r="M288" s="70"/>
      <c r="N288" s="70"/>
      <c r="O288" s="70"/>
      <c r="P288" s="70"/>
      <c r="Q288" s="70"/>
      <c r="R288" s="70"/>
      <c r="S288" s="70"/>
    </row>
    <row r="289" spans="1:19" x14ac:dyDescent="0.15">
      <c r="A289" s="70"/>
      <c r="B289" s="70"/>
      <c r="C289" s="70"/>
      <c r="D289" s="70"/>
      <c r="E289" s="70"/>
      <c r="F289" s="70"/>
      <c r="G289" s="70"/>
      <c r="H289" s="70"/>
      <c r="I289" s="70"/>
      <c r="J289" s="70"/>
      <c r="K289" s="79"/>
      <c r="L289" s="70"/>
      <c r="M289" s="70"/>
      <c r="N289" s="70"/>
      <c r="O289" s="70"/>
      <c r="P289" s="70"/>
      <c r="Q289" s="70"/>
      <c r="R289" s="70"/>
      <c r="S289" s="70"/>
    </row>
    <row r="290" spans="1:19" x14ac:dyDescent="0.15">
      <c r="A290" s="70"/>
      <c r="B290" s="70"/>
      <c r="C290" s="70"/>
      <c r="D290" s="70"/>
      <c r="E290" s="70"/>
      <c r="F290" s="70"/>
      <c r="G290" s="70"/>
      <c r="H290" s="70"/>
      <c r="I290" s="70"/>
      <c r="J290" s="70"/>
      <c r="K290" s="79"/>
      <c r="L290" s="70"/>
      <c r="M290" s="70"/>
      <c r="N290" s="70"/>
      <c r="O290" s="70"/>
      <c r="P290" s="70"/>
      <c r="Q290" s="70"/>
      <c r="R290" s="70"/>
      <c r="S290" s="70"/>
    </row>
    <row r="291" spans="1:19" x14ac:dyDescent="0.15">
      <c r="A291" s="70"/>
      <c r="B291" s="70"/>
      <c r="C291" s="70"/>
      <c r="D291" s="70"/>
      <c r="E291" s="70"/>
      <c r="F291" s="70"/>
      <c r="G291" s="70"/>
      <c r="H291" s="70"/>
      <c r="I291" s="70"/>
      <c r="J291" s="70"/>
      <c r="K291" s="79"/>
      <c r="L291" s="70"/>
      <c r="M291" s="70"/>
      <c r="N291" s="70"/>
      <c r="O291" s="70"/>
      <c r="P291" s="70"/>
      <c r="Q291" s="70"/>
      <c r="R291" s="70"/>
      <c r="S291" s="70"/>
    </row>
    <row r="292" spans="1:19" x14ac:dyDescent="0.15">
      <c r="A292" s="70"/>
      <c r="B292" s="70"/>
      <c r="C292" s="70"/>
      <c r="D292" s="70"/>
      <c r="E292" s="70"/>
      <c r="F292" s="70"/>
      <c r="G292" s="70"/>
      <c r="H292" s="70"/>
      <c r="I292" s="70"/>
      <c r="J292" s="70"/>
      <c r="K292" s="79"/>
      <c r="L292" s="70"/>
      <c r="M292" s="70"/>
      <c r="N292" s="70"/>
      <c r="O292" s="70"/>
      <c r="P292" s="70"/>
      <c r="Q292" s="70"/>
      <c r="R292" s="70"/>
      <c r="S292" s="70"/>
    </row>
    <row r="293" spans="1:19" x14ac:dyDescent="0.15">
      <c r="A293" s="70"/>
      <c r="B293" s="70"/>
      <c r="C293" s="70"/>
      <c r="D293" s="70"/>
      <c r="E293" s="70"/>
      <c r="F293" s="70"/>
      <c r="G293" s="70"/>
      <c r="H293" s="70"/>
      <c r="I293" s="70"/>
      <c r="J293" s="70"/>
      <c r="K293" s="79"/>
      <c r="L293" s="70"/>
      <c r="M293" s="70"/>
      <c r="N293" s="70"/>
      <c r="O293" s="70"/>
      <c r="P293" s="70"/>
      <c r="Q293" s="70"/>
      <c r="R293" s="70"/>
      <c r="S293" s="70"/>
    </row>
    <row r="294" spans="1:19" x14ac:dyDescent="0.15">
      <c r="A294" s="70"/>
      <c r="B294" s="70"/>
      <c r="C294" s="70"/>
      <c r="D294" s="70"/>
      <c r="E294" s="70"/>
      <c r="F294" s="70"/>
      <c r="G294" s="70"/>
      <c r="H294" s="70"/>
      <c r="I294" s="70"/>
      <c r="J294" s="70"/>
      <c r="K294" s="79"/>
      <c r="L294" s="70"/>
      <c r="M294" s="70"/>
      <c r="N294" s="70"/>
      <c r="O294" s="70"/>
      <c r="P294" s="70"/>
      <c r="Q294" s="70"/>
      <c r="R294" s="70"/>
      <c r="S294" s="70"/>
    </row>
    <row r="295" spans="1:19" x14ac:dyDescent="0.15">
      <c r="A295" s="70"/>
      <c r="B295" s="70"/>
      <c r="C295" s="70"/>
      <c r="D295" s="70"/>
      <c r="E295" s="70"/>
      <c r="F295" s="70"/>
      <c r="G295" s="70"/>
      <c r="H295" s="70"/>
      <c r="I295" s="70"/>
      <c r="J295" s="70"/>
      <c r="K295" s="79"/>
      <c r="L295" s="70"/>
      <c r="M295" s="70"/>
      <c r="N295" s="70"/>
      <c r="O295" s="70"/>
      <c r="P295" s="70"/>
      <c r="Q295" s="70"/>
      <c r="R295" s="70"/>
      <c r="S295" s="70"/>
    </row>
    <row r="296" spans="1:19" x14ac:dyDescent="0.15">
      <c r="A296" s="70"/>
      <c r="B296" s="70"/>
      <c r="C296" s="70"/>
      <c r="D296" s="70"/>
      <c r="E296" s="70"/>
      <c r="F296" s="70"/>
      <c r="G296" s="70"/>
      <c r="H296" s="70"/>
      <c r="I296" s="70"/>
      <c r="J296" s="70"/>
      <c r="K296" s="79"/>
      <c r="L296" s="70"/>
      <c r="M296" s="70"/>
      <c r="N296" s="70"/>
      <c r="O296" s="70"/>
      <c r="P296" s="70"/>
      <c r="Q296" s="70"/>
      <c r="R296" s="70"/>
      <c r="S296" s="70"/>
    </row>
    <row r="297" spans="1:19" x14ac:dyDescent="0.15">
      <c r="A297" s="70"/>
      <c r="B297" s="70"/>
      <c r="C297" s="70"/>
      <c r="D297" s="70"/>
      <c r="E297" s="70"/>
      <c r="F297" s="70"/>
      <c r="G297" s="70"/>
      <c r="H297" s="70"/>
      <c r="I297" s="70"/>
      <c r="J297" s="70"/>
      <c r="K297" s="79"/>
      <c r="L297" s="70"/>
      <c r="M297" s="70"/>
      <c r="N297" s="70"/>
      <c r="O297" s="70"/>
      <c r="P297" s="70"/>
      <c r="Q297" s="70"/>
      <c r="R297" s="70"/>
      <c r="S297" s="70"/>
    </row>
    <row r="298" spans="1:19" x14ac:dyDescent="0.15">
      <c r="A298" s="70"/>
      <c r="B298" s="70"/>
      <c r="C298" s="70"/>
      <c r="D298" s="70"/>
      <c r="E298" s="70"/>
      <c r="F298" s="70"/>
      <c r="G298" s="70"/>
      <c r="H298" s="70"/>
      <c r="I298" s="70"/>
      <c r="J298" s="70"/>
      <c r="K298" s="79"/>
      <c r="L298" s="70"/>
      <c r="M298" s="70"/>
      <c r="N298" s="70"/>
      <c r="O298" s="70"/>
      <c r="P298" s="70"/>
      <c r="Q298" s="70"/>
      <c r="R298" s="70"/>
      <c r="S298" s="70"/>
    </row>
    <row r="299" spans="1:19" x14ac:dyDescent="0.15">
      <c r="A299" s="70"/>
      <c r="B299" s="70"/>
      <c r="C299" s="70"/>
      <c r="D299" s="70"/>
      <c r="E299" s="70"/>
      <c r="F299" s="70"/>
      <c r="G299" s="70"/>
      <c r="H299" s="70"/>
      <c r="I299" s="70"/>
      <c r="J299" s="70"/>
      <c r="K299" s="79"/>
      <c r="L299" s="70"/>
      <c r="M299" s="70"/>
      <c r="N299" s="70"/>
      <c r="O299" s="70"/>
      <c r="P299" s="70"/>
      <c r="Q299" s="70"/>
      <c r="R299" s="70"/>
      <c r="S299" s="70"/>
    </row>
    <row r="300" spans="1:19" x14ac:dyDescent="0.15">
      <c r="A300" s="70"/>
      <c r="B300" s="70"/>
      <c r="C300" s="70"/>
      <c r="D300" s="70"/>
      <c r="E300" s="70"/>
      <c r="F300" s="70"/>
      <c r="G300" s="70"/>
      <c r="H300" s="70"/>
      <c r="I300" s="70"/>
      <c r="J300" s="70"/>
      <c r="K300" s="79"/>
      <c r="L300" s="70"/>
      <c r="M300" s="70"/>
      <c r="N300" s="70"/>
      <c r="O300" s="70"/>
      <c r="P300" s="70"/>
      <c r="Q300" s="70"/>
      <c r="R300" s="70"/>
      <c r="S300" s="70"/>
    </row>
    <row r="301" spans="1:19" x14ac:dyDescent="0.15">
      <c r="A301" s="70"/>
      <c r="B301" s="70"/>
      <c r="C301" s="70"/>
      <c r="D301" s="70"/>
      <c r="E301" s="70"/>
      <c r="F301" s="70"/>
      <c r="G301" s="70"/>
      <c r="H301" s="70"/>
      <c r="I301" s="70"/>
      <c r="J301" s="70"/>
      <c r="K301" s="79"/>
      <c r="L301" s="70"/>
      <c r="M301" s="70"/>
      <c r="N301" s="70"/>
      <c r="O301" s="70"/>
      <c r="P301" s="70"/>
      <c r="Q301" s="70"/>
      <c r="R301" s="70"/>
      <c r="S301" s="70"/>
    </row>
    <row r="302" spans="1:19" x14ac:dyDescent="0.15">
      <c r="A302" s="70"/>
      <c r="B302" s="70"/>
      <c r="C302" s="70"/>
      <c r="D302" s="70"/>
      <c r="E302" s="70"/>
      <c r="F302" s="70"/>
      <c r="G302" s="70"/>
      <c r="H302" s="70"/>
      <c r="I302" s="70"/>
      <c r="J302" s="70"/>
      <c r="K302" s="79"/>
      <c r="L302" s="70"/>
      <c r="M302" s="70"/>
      <c r="N302" s="70"/>
      <c r="O302" s="70"/>
      <c r="P302" s="70"/>
      <c r="Q302" s="70"/>
      <c r="R302" s="70"/>
      <c r="S302" s="70"/>
    </row>
    <row r="303" spans="1:19" x14ac:dyDescent="0.15">
      <c r="A303" s="70"/>
      <c r="B303" s="70"/>
      <c r="C303" s="70"/>
      <c r="D303" s="70"/>
      <c r="E303" s="70"/>
      <c r="F303" s="70"/>
      <c r="G303" s="70"/>
      <c r="H303" s="70"/>
      <c r="I303" s="70"/>
      <c r="J303" s="70"/>
      <c r="K303" s="79"/>
      <c r="L303" s="70"/>
      <c r="M303" s="70"/>
      <c r="N303" s="70"/>
      <c r="O303" s="70"/>
      <c r="P303" s="70"/>
      <c r="Q303" s="70"/>
      <c r="R303" s="70"/>
      <c r="S303" s="70"/>
    </row>
    <row r="304" spans="1:19" x14ac:dyDescent="0.15">
      <c r="A304" s="70"/>
      <c r="B304" s="70"/>
      <c r="C304" s="70"/>
      <c r="D304" s="70"/>
      <c r="E304" s="70"/>
      <c r="F304" s="70"/>
      <c r="G304" s="70"/>
      <c r="H304" s="70"/>
      <c r="I304" s="70"/>
      <c r="J304" s="70"/>
      <c r="K304" s="79"/>
      <c r="L304" s="70"/>
      <c r="M304" s="70"/>
      <c r="N304" s="70"/>
      <c r="O304" s="70"/>
      <c r="P304" s="70"/>
      <c r="Q304" s="70"/>
      <c r="R304" s="70"/>
      <c r="S304" s="70"/>
    </row>
    <row r="305" spans="1:19" x14ac:dyDescent="0.15">
      <c r="A305" s="70"/>
      <c r="B305" s="70"/>
      <c r="C305" s="70"/>
      <c r="D305" s="70"/>
      <c r="E305" s="70"/>
      <c r="F305" s="70"/>
      <c r="G305" s="70"/>
      <c r="H305" s="70"/>
      <c r="I305" s="70"/>
      <c r="J305" s="70"/>
      <c r="K305" s="79"/>
      <c r="L305" s="70"/>
      <c r="M305" s="70"/>
      <c r="N305" s="70"/>
      <c r="O305" s="70"/>
      <c r="P305" s="70"/>
      <c r="Q305" s="70"/>
      <c r="R305" s="70"/>
      <c r="S305" s="70"/>
    </row>
    <row r="306" spans="1:19" x14ac:dyDescent="0.15">
      <c r="A306" s="70"/>
      <c r="B306" s="70"/>
      <c r="C306" s="70"/>
      <c r="D306" s="70"/>
      <c r="E306" s="70"/>
      <c r="F306" s="70"/>
      <c r="G306" s="70"/>
      <c r="H306" s="70"/>
      <c r="I306" s="70"/>
      <c r="J306" s="70"/>
      <c r="K306" s="79"/>
      <c r="L306" s="70"/>
      <c r="M306" s="70"/>
      <c r="N306" s="70"/>
      <c r="O306" s="70"/>
      <c r="P306" s="70"/>
      <c r="Q306" s="70"/>
      <c r="R306" s="70"/>
      <c r="S306" s="70"/>
    </row>
    <row r="307" spans="1:19" x14ac:dyDescent="0.15">
      <c r="A307" s="70"/>
      <c r="B307" s="70"/>
      <c r="C307" s="70"/>
      <c r="D307" s="70"/>
      <c r="E307" s="70"/>
      <c r="F307" s="70"/>
      <c r="G307" s="70"/>
      <c r="H307" s="70"/>
      <c r="I307" s="70"/>
      <c r="J307" s="70"/>
      <c r="K307" s="79"/>
      <c r="L307" s="70"/>
      <c r="M307" s="70"/>
      <c r="N307" s="70"/>
      <c r="O307" s="70"/>
      <c r="P307" s="70"/>
      <c r="Q307" s="70"/>
      <c r="R307" s="70"/>
      <c r="S307" s="70"/>
    </row>
    <row r="308" spans="1:19" x14ac:dyDescent="0.15">
      <c r="A308" s="70"/>
      <c r="B308" s="70"/>
      <c r="C308" s="70"/>
      <c r="D308" s="70"/>
      <c r="E308" s="70"/>
      <c r="F308" s="70"/>
      <c r="G308" s="70"/>
      <c r="H308" s="70"/>
      <c r="I308" s="70"/>
      <c r="J308" s="70"/>
      <c r="K308" s="79"/>
      <c r="L308" s="70"/>
      <c r="M308" s="70"/>
      <c r="N308" s="70"/>
      <c r="O308" s="70"/>
      <c r="P308" s="70"/>
      <c r="Q308" s="70"/>
      <c r="R308" s="70"/>
      <c r="S308" s="70"/>
    </row>
    <row r="309" spans="1:19" x14ac:dyDescent="0.15">
      <c r="A309" s="70"/>
      <c r="B309" s="70"/>
      <c r="C309" s="70"/>
      <c r="D309" s="70"/>
      <c r="E309" s="70"/>
      <c r="F309" s="70"/>
      <c r="G309" s="70"/>
      <c r="H309" s="70"/>
      <c r="I309" s="70"/>
      <c r="J309" s="70"/>
      <c r="K309" s="79"/>
      <c r="L309" s="70"/>
      <c r="M309" s="70"/>
      <c r="N309" s="70"/>
      <c r="O309" s="70"/>
      <c r="P309" s="70"/>
      <c r="Q309" s="70"/>
      <c r="R309" s="70"/>
      <c r="S309" s="70"/>
    </row>
    <row r="310" spans="1:19" x14ac:dyDescent="0.15">
      <c r="A310" s="70"/>
      <c r="B310" s="70"/>
      <c r="C310" s="70"/>
      <c r="D310" s="70"/>
      <c r="E310" s="70"/>
      <c r="F310" s="70"/>
      <c r="G310" s="70"/>
      <c r="H310" s="70"/>
      <c r="I310" s="70"/>
      <c r="J310" s="70"/>
      <c r="K310" s="79"/>
      <c r="L310" s="70"/>
      <c r="M310" s="70"/>
      <c r="N310" s="70"/>
      <c r="O310" s="70"/>
      <c r="P310" s="70"/>
      <c r="Q310" s="70"/>
      <c r="R310" s="70"/>
      <c r="S310" s="70"/>
    </row>
    <row r="311" spans="1:19" x14ac:dyDescent="0.15">
      <c r="A311" s="70"/>
      <c r="B311" s="70"/>
      <c r="C311" s="70"/>
      <c r="D311" s="70"/>
      <c r="E311" s="70"/>
      <c r="F311" s="70"/>
      <c r="G311" s="70"/>
      <c r="H311" s="70"/>
      <c r="I311" s="70"/>
      <c r="J311" s="70"/>
      <c r="K311" s="79"/>
      <c r="L311" s="70"/>
      <c r="M311" s="70"/>
      <c r="N311" s="70"/>
      <c r="O311" s="70"/>
      <c r="P311" s="70"/>
      <c r="Q311" s="70"/>
      <c r="R311" s="70"/>
      <c r="S311" s="70"/>
    </row>
    <row r="312" spans="1:19" x14ac:dyDescent="0.15">
      <c r="A312" s="70"/>
      <c r="B312" s="70"/>
      <c r="C312" s="70"/>
      <c r="D312" s="70"/>
      <c r="E312" s="70"/>
      <c r="F312" s="70"/>
      <c r="G312" s="70"/>
      <c r="H312" s="70"/>
      <c r="I312" s="70"/>
      <c r="J312" s="70"/>
      <c r="K312" s="79"/>
      <c r="L312" s="70"/>
      <c r="M312" s="70"/>
      <c r="N312" s="70"/>
      <c r="O312" s="70"/>
      <c r="P312" s="70"/>
      <c r="Q312" s="70"/>
      <c r="R312" s="70"/>
      <c r="S312" s="70"/>
    </row>
    <row r="313" spans="1:19" x14ac:dyDescent="0.15">
      <c r="A313" s="70"/>
      <c r="B313" s="70"/>
      <c r="C313" s="70"/>
      <c r="D313" s="70"/>
      <c r="E313" s="70"/>
      <c r="F313" s="70"/>
      <c r="G313" s="70"/>
      <c r="H313" s="70"/>
      <c r="I313" s="70"/>
      <c r="J313" s="70"/>
      <c r="K313" s="79"/>
      <c r="L313" s="70"/>
      <c r="M313" s="70"/>
      <c r="N313" s="70"/>
      <c r="O313" s="70"/>
      <c r="P313" s="70"/>
      <c r="Q313" s="70"/>
      <c r="R313" s="70"/>
      <c r="S313" s="70"/>
    </row>
    <row r="314" spans="1:19" x14ac:dyDescent="0.15">
      <c r="A314" s="70"/>
      <c r="B314" s="70"/>
      <c r="C314" s="70"/>
      <c r="D314" s="70"/>
      <c r="E314" s="70"/>
      <c r="F314" s="70"/>
      <c r="G314" s="70"/>
      <c r="H314" s="70"/>
      <c r="I314" s="70"/>
      <c r="J314" s="70"/>
      <c r="K314" s="79"/>
      <c r="L314" s="70"/>
      <c r="M314" s="70"/>
      <c r="N314" s="70"/>
      <c r="O314" s="70"/>
      <c r="P314" s="70"/>
      <c r="Q314" s="70"/>
      <c r="R314" s="70"/>
      <c r="S314" s="70"/>
    </row>
    <row r="315" spans="1:19" x14ac:dyDescent="0.15">
      <c r="A315" s="70"/>
      <c r="B315" s="70"/>
      <c r="C315" s="70"/>
      <c r="D315" s="70"/>
      <c r="E315" s="70"/>
      <c r="F315" s="70"/>
      <c r="G315" s="70"/>
      <c r="H315" s="70"/>
      <c r="I315" s="70"/>
      <c r="J315" s="70"/>
      <c r="K315" s="79"/>
      <c r="L315" s="70"/>
      <c r="M315" s="70"/>
      <c r="N315" s="70"/>
      <c r="O315" s="70"/>
      <c r="P315" s="70"/>
      <c r="Q315" s="70"/>
      <c r="R315" s="70"/>
      <c r="S315" s="70"/>
    </row>
    <row r="316" spans="1:19" x14ac:dyDescent="0.15">
      <c r="A316" s="70"/>
      <c r="B316" s="70"/>
      <c r="C316" s="70"/>
      <c r="D316" s="70"/>
      <c r="E316" s="70"/>
      <c r="F316" s="70"/>
      <c r="G316" s="70"/>
      <c r="H316" s="70"/>
      <c r="I316" s="70"/>
      <c r="J316" s="70"/>
      <c r="K316" s="79"/>
      <c r="L316" s="70"/>
      <c r="M316" s="70"/>
      <c r="N316" s="70"/>
      <c r="O316" s="70"/>
      <c r="P316" s="70"/>
      <c r="Q316" s="70"/>
      <c r="R316" s="70"/>
      <c r="S316" s="70"/>
    </row>
    <row r="317" spans="1:19" x14ac:dyDescent="0.15">
      <c r="A317" s="70"/>
      <c r="B317" s="70"/>
      <c r="C317" s="70"/>
      <c r="D317" s="70"/>
      <c r="E317" s="70"/>
      <c r="F317" s="70"/>
      <c r="G317" s="70"/>
      <c r="H317" s="70"/>
      <c r="I317" s="70"/>
      <c r="J317" s="70"/>
      <c r="K317" s="79"/>
      <c r="L317" s="70"/>
      <c r="M317" s="70"/>
      <c r="N317" s="70"/>
      <c r="O317" s="70"/>
      <c r="P317" s="70"/>
      <c r="Q317" s="70"/>
      <c r="R317" s="70"/>
      <c r="S317" s="70"/>
    </row>
    <row r="318" spans="1:19" x14ac:dyDescent="0.15">
      <c r="A318" s="70"/>
      <c r="B318" s="70"/>
      <c r="C318" s="70"/>
      <c r="D318" s="70"/>
      <c r="E318" s="70"/>
      <c r="F318" s="70"/>
      <c r="G318" s="70"/>
      <c r="H318" s="70"/>
      <c r="I318" s="70"/>
      <c r="J318" s="70"/>
      <c r="K318" s="79"/>
      <c r="L318" s="70"/>
      <c r="M318" s="70"/>
      <c r="N318" s="70"/>
      <c r="O318" s="70"/>
      <c r="P318" s="70"/>
      <c r="Q318" s="70"/>
      <c r="R318" s="70"/>
      <c r="S318" s="70"/>
    </row>
    <row r="319" spans="1:19" x14ac:dyDescent="0.15">
      <c r="A319" s="70"/>
      <c r="B319" s="70"/>
      <c r="C319" s="70"/>
      <c r="D319" s="70"/>
      <c r="E319" s="70"/>
      <c r="F319" s="70"/>
      <c r="G319" s="70"/>
      <c r="H319" s="70"/>
      <c r="I319" s="70"/>
      <c r="J319" s="70"/>
      <c r="K319" s="79"/>
      <c r="L319" s="70"/>
      <c r="M319" s="70"/>
      <c r="N319" s="70"/>
      <c r="O319" s="70"/>
      <c r="P319" s="70"/>
      <c r="Q319" s="70"/>
      <c r="R319" s="70"/>
      <c r="S319" s="70"/>
    </row>
    <row r="320" spans="1:19" x14ac:dyDescent="0.15">
      <c r="A320" s="70"/>
      <c r="B320" s="70"/>
      <c r="C320" s="70"/>
      <c r="D320" s="70"/>
      <c r="E320" s="70"/>
      <c r="F320" s="70"/>
      <c r="G320" s="70"/>
      <c r="H320" s="70"/>
      <c r="I320" s="70"/>
      <c r="J320" s="70"/>
      <c r="K320" s="79"/>
      <c r="L320" s="70"/>
      <c r="M320" s="70"/>
      <c r="N320" s="70"/>
      <c r="O320" s="70"/>
      <c r="P320" s="70"/>
      <c r="Q320" s="70"/>
      <c r="R320" s="70"/>
      <c r="S320" s="70"/>
    </row>
    <row r="321" spans="1:19" x14ac:dyDescent="0.15">
      <c r="A321" s="70"/>
      <c r="B321" s="70"/>
      <c r="C321" s="70"/>
      <c r="D321" s="70"/>
      <c r="E321" s="70"/>
      <c r="F321" s="70"/>
      <c r="G321" s="70"/>
      <c r="H321" s="70"/>
      <c r="I321" s="70"/>
      <c r="J321" s="70"/>
      <c r="K321" s="79"/>
      <c r="L321" s="70"/>
      <c r="M321" s="70"/>
      <c r="N321" s="70"/>
      <c r="O321" s="70"/>
      <c r="P321" s="70"/>
      <c r="Q321" s="70"/>
      <c r="R321" s="70"/>
      <c r="S321" s="70"/>
    </row>
    <row r="322" spans="1:19" x14ac:dyDescent="0.15">
      <c r="A322" s="70"/>
      <c r="B322" s="70"/>
      <c r="C322" s="70"/>
      <c r="D322" s="70"/>
      <c r="E322" s="70"/>
      <c r="F322" s="70"/>
      <c r="G322" s="70"/>
      <c r="H322" s="70"/>
      <c r="I322" s="70"/>
      <c r="J322" s="70"/>
      <c r="K322" s="79"/>
      <c r="L322" s="70"/>
      <c r="M322" s="70"/>
      <c r="N322" s="70"/>
      <c r="O322" s="70"/>
      <c r="P322" s="70"/>
      <c r="Q322" s="70"/>
      <c r="R322" s="70"/>
      <c r="S322" s="70"/>
    </row>
    <row r="323" spans="1:19" x14ac:dyDescent="0.15">
      <c r="A323" s="70"/>
      <c r="B323" s="70"/>
      <c r="C323" s="70"/>
      <c r="D323" s="70"/>
      <c r="E323" s="70"/>
      <c r="F323" s="70"/>
      <c r="G323" s="70"/>
      <c r="H323" s="70"/>
      <c r="I323" s="70"/>
      <c r="J323" s="70"/>
      <c r="K323" s="79"/>
      <c r="L323" s="70"/>
      <c r="M323" s="70"/>
      <c r="N323" s="70"/>
      <c r="O323" s="70"/>
      <c r="P323" s="70"/>
      <c r="Q323" s="70"/>
      <c r="R323" s="70"/>
      <c r="S323" s="70"/>
    </row>
    <row r="324" spans="1:19" x14ac:dyDescent="0.15">
      <c r="A324" s="70"/>
      <c r="B324" s="70"/>
      <c r="C324" s="70"/>
      <c r="D324" s="70"/>
      <c r="E324" s="70"/>
      <c r="F324" s="70"/>
      <c r="G324" s="70"/>
      <c r="H324" s="70"/>
      <c r="I324" s="70"/>
      <c r="J324" s="70"/>
      <c r="K324" s="79"/>
      <c r="L324" s="70"/>
      <c r="M324" s="70"/>
      <c r="N324" s="70"/>
      <c r="O324" s="70"/>
      <c r="P324" s="70"/>
      <c r="Q324" s="70"/>
      <c r="R324" s="70"/>
      <c r="S324" s="70"/>
    </row>
    <row r="325" spans="1:19" x14ac:dyDescent="0.15">
      <c r="A325" s="70"/>
      <c r="B325" s="70"/>
      <c r="C325" s="70"/>
      <c r="D325" s="70"/>
      <c r="E325" s="70"/>
      <c r="F325" s="70"/>
      <c r="G325" s="70"/>
      <c r="H325" s="70"/>
      <c r="I325" s="70"/>
      <c r="J325" s="70"/>
      <c r="K325" s="79"/>
      <c r="L325" s="70"/>
      <c r="M325" s="70"/>
      <c r="N325" s="70"/>
      <c r="O325" s="70"/>
      <c r="P325" s="70"/>
      <c r="Q325" s="70"/>
      <c r="R325" s="70"/>
      <c r="S325" s="70"/>
    </row>
    <row r="326" spans="1:19" x14ac:dyDescent="0.15">
      <c r="A326" s="70"/>
      <c r="B326" s="70"/>
      <c r="C326" s="70"/>
      <c r="D326" s="70"/>
      <c r="E326" s="70"/>
      <c r="F326" s="70"/>
      <c r="G326" s="70"/>
      <c r="H326" s="70"/>
      <c r="I326" s="70"/>
      <c r="J326" s="70"/>
      <c r="K326" s="79"/>
      <c r="L326" s="70"/>
      <c r="M326" s="70"/>
      <c r="N326" s="70"/>
      <c r="O326" s="70"/>
      <c r="P326" s="70"/>
      <c r="Q326" s="70"/>
      <c r="R326" s="70"/>
      <c r="S326" s="70"/>
    </row>
    <row r="327" spans="1:19" x14ac:dyDescent="0.15">
      <c r="A327" s="70"/>
      <c r="B327" s="70"/>
      <c r="C327" s="70"/>
      <c r="D327" s="70"/>
      <c r="E327" s="70"/>
      <c r="F327" s="70"/>
      <c r="G327" s="70"/>
      <c r="H327" s="70"/>
      <c r="I327" s="70"/>
      <c r="J327" s="70"/>
      <c r="K327" s="79"/>
      <c r="L327" s="70"/>
      <c r="M327" s="70"/>
      <c r="N327" s="70"/>
      <c r="O327" s="70"/>
      <c r="P327" s="70"/>
      <c r="Q327" s="70"/>
      <c r="R327" s="70"/>
      <c r="S327" s="70"/>
    </row>
    <row r="328" spans="1:19" x14ac:dyDescent="0.15">
      <c r="A328" s="70"/>
      <c r="B328" s="70"/>
      <c r="C328" s="70"/>
      <c r="D328" s="70"/>
      <c r="E328" s="70"/>
      <c r="F328" s="70"/>
      <c r="G328" s="70"/>
      <c r="H328" s="70"/>
      <c r="I328" s="70"/>
      <c r="J328" s="70"/>
      <c r="K328" s="79"/>
      <c r="L328" s="70"/>
      <c r="M328" s="70"/>
      <c r="N328" s="70"/>
      <c r="O328" s="70"/>
      <c r="P328" s="70"/>
      <c r="Q328" s="70"/>
      <c r="R328" s="70"/>
      <c r="S328" s="70"/>
    </row>
    <row r="329" spans="1:19" x14ac:dyDescent="0.15">
      <c r="A329" s="70"/>
      <c r="B329" s="70"/>
      <c r="C329" s="70"/>
      <c r="D329" s="70"/>
      <c r="E329" s="70"/>
      <c r="F329" s="70"/>
      <c r="G329" s="70"/>
      <c r="H329" s="70"/>
      <c r="I329" s="70"/>
      <c r="J329" s="70"/>
      <c r="K329" s="79"/>
      <c r="L329" s="70"/>
      <c r="M329" s="70"/>
      <c r="N329" s="70"/>
      <c r="O329" s="70"/>
      <c r="P329" s="70"/>
      <c r="Q329" s="70"/>
      <c r="R329" s="70"/>
      <c r="S329" s="70"/>
    </row>
    <row r="330" spans="1:19" x14ac:dyDescent="0.15">
      <c r="A330" s="70"/>
      <c r="B330" s="70"/>
      <c r="C330" s="70"/>
      <c r="D330" s="70"/>
      <c r="E330" s="70"/>
      <c r="F330" s="70"/>
      <c r="G330" s="70"/>
      <c r="H330" s="70"/>
      <c r="I330" s="70"/>
      <c r="J330" s="70"/>
      <c r="K330" s="79"/>
      <c r="L330" s="70"/>
      <c r="M330" s="70"/>
      <c r="N330" s="70"/>
      <c r="O330" s="70"/>
      <c r="P330" s="70"/>
      <c r="Q330" s="70"/>
      <c r="R330" s="70"/>
      <c r="S330" s="70"/>
    </row>
    <row r="331" spans="1:19" x14ac:dyDescent="0.15">
      <c r="A331" s="70"/>
      <c r="B331" s="70"/>
      <c r="C331" s="70"/>
      <c r="D331" s="70"/>
      <c r="E331" s="70"/>
      <c r="F331" s="70"/>
      <c r="G331" s="70"/>
      <c r="H331" s="70"/>
      <c r="I331" s="70"/>
      <c r="J331" s="70"/>
      <c r="K331" s="79"/>
      <c r="L331" s="70"/>
      <c r="M331" s="70"/>
      <c r="N331" s="70"/>
      <c r="O331" s="70"/>
      <c r="P331" s="70"/>
      <c r="Q331" s="70"/>
      <c r="R331" s="70"/>
      <c r="S331" s="70"/>
    </row>
    <row r="332" spans="1:19" x14ac:dyDescent="0.15">
      <c r="A332" s="70"/>
      <c r="B332" s="70"/>
      <c r="C332" s="70"/>
      <c r="D332" s="70"/>
      <c r="E332" s="70"/>
      <c r="F332" s="70"/>
      <c r="G332" s="70"/>
      <c r="H332" s="70"/>
      <c r="I332" s="70"/>
      <c r="J332" s="70"/>
      <c r="K332" s="79"/>
      <c r="L332" s="70"/>
      <c r="M332" s="70"/>
      <c r="N332" s="70"/>
      <c r="O332" s="70"/>
      <c r="P332" s="70"/>
      <c r="Q332" s="70"/>
      <c r="R332" s="70"/>
      <c r="S332" s="70"/>
    </row>
    <row r="333" spans="1:19" x14ac:dyDescent="0.15">
      <c r="A333" s="70"/>
      <c r="B333" s="70"/>
      <c r="C333" s="70"/>
      <c r="D333" s="70"/>
      <c r="E333" s="70"/>
      <c r="F333" s="70"/>
      <c r="G333" s="70"/>
      <c r="H333" s="70"/>
      <c r="I333" s="70"/>
      <c r="J333" s="70"/>
      <c r="K333" s="79"/>
      <c r="L333" s="70"/>
      <c r="M333" s="70"/>
      <c r="N333" s="70"/>
      <c r="O333" s="70"/>
      <c r="P333" s="70"/>
      <c r="Q333" s="70"/>
      <c r="R333" s="70"/>
      <c r="S333" s="70"/>
    </row>
    <row r="334" spans="1:19" x14ac:dyDescent="0.15">
      <c r="A334" s="70"/>
      <c r="B334" s="70"/>
      <c r="C334" s="70"/>
      <c r="D334" s="70"/>
      <c r="E334" s="70"/>
      <c r="F334" s="70"/>
      <c r="G334" s="70"/>
      <c r="H334" s="70"/>
      <c r="I334" s="70"/>
      <c r="J334" s="70"/>
      <c r="K334" s="79"/>
      <c r="L334" s="70"/>
      <c r="M334" s="70"/>
      <c r="N334" s="70"/>
      <c r="O334" s="70"/>
      <c r="P334" s="70"/>
      <c r="Q334" s="70"/>
      <c r="R334" s="70"/>
      <c r="S334" s="70"/>
    </row>
    <row r="335" spans="1:19" x14ac:dyDescent="0.15">
      <c r="A335" s="70"/>
      <c r="B335" s="70"/>
      <c r="C335" s="70"/>
      <c r="D335" s="70"/>
      <c r="E335" s="70"/>
      <c r="F335" s="70"/>
      <c r="G335" s="70"/>
      <c r="H335" s="70"/>
      <c r="I335" s="70"/>
      <c r="J335" s="70"/>
      <c r="K335" s="79"/>
      <c r="L335" s="70"/>
      <c r="M335" s="70"/>
      <c r="N335" s="70"/>
      <c r="O335" s="70"/>
      <c r="P335" s="70"/>
      <c r="Q335" s="70"/>
      <c r="R335" s="70"/>
      <c r="S335" s="70"/>
    </row>
    <row r="336" spans="1:19" x14ac:dyDescent="0.15">
      <c r="A336" s="70"/>
      <c r="B336" s="70"/>
      <c r="C336" s="70"/>
      <c r="D336" s="70"/>
      <c r="E336" s="70"/>
      <c r="F336" s="70"/>
      <c r="G336" s="70"/>
      <c r="H336" s="70"/>
      <c r="I336" s="70"/>
      <c r="J336" s="70"/>
      <c r="K336" s="79"/>
      <c r="L336" s="70"/>
      <c r="M336" s="70"/>
      <c r="N336" s="70"/>
      <c r="O336" s="70"/>
      <c r="P336" s="70"/>
      <c r="Q336" s="70"/>
      <c r="R336" s="70"/>
      <c r="S336" s="70"/>
    </row>
    <row r="337" spans="1:19" x14ac:dyDescent="0.15">
      <c r="A337" s="70"/>
      <c r="B337" s="70"/>
      <c r="C337" s="70"/>
      <c r="D337" s="70"/>
      <c r="E337" s="70"/>
      <c r="F337" s="70"/>
      <c r="G337" s="70"/>
      <c r="H337" s="70"/>
      <c r="I337" s="70"/>
      <c r="J337" s="70"/>
      <c r="K337" s="79"/>
      <c r="L337" s="70"/>
      <c r="M337" s="70"/>
      <c r="N337" s="70"/>
      <c r="O337" s="70"/>
      <c r="P337" s="70"/>
      <c r="Q337" s="70"/>
      <c r="R337" s="70"/>
      <c r="S337" s="70"/>
    </row>
    <row r="338" spans="1:19" x14ac:dyDescent="0.15">
      <c r="A338" s="70"/>
      <c r="B338" s="70"/>
      <c r="C338" s="70"/>
      <c r="D338" s="70"/>
      <c r="E338" s="70"/>
      <c r="F338" s="70"/>
      <c r="G338" s="70"/>
      <c r="H338" s="70"/>
      <c r="I338" s="70"/>
      <c r="J338" s="70"/>
      <c r="K338" s="79"/>
      <c r="L338" s="70"/>
      <c r="M338" s="70"/>
      <c r="N338" s="70"/>
      <c r="O338" s="70"/>
      <c r="P338" s="70"/>
      <c r="Q338" s="70"/>
      <c r="R338" s="70"/>
      <c r="S338" s="70"/>
    </row>
    <row r="339" spans="1:19" x14ac:dyDescent="0.15">
      <c r="A339" s="70"/>
      <c r="B339" s="70"/>
      <c r="C339" s="70"/>
      <c r="D339" s="70"/>
      <c r="E339" s="70"/>
      <c r="F339" s="70"/>
      <c r="G339" s="70"/>
      <c r="H339" s="70"/>
      <c r="I339" s="70"/>
      <c r="J339" s="70"/>
      <c r="K339" s="79"/>
      <c r="L339" s="70"/>
      <c r="M339" s="70"/>
      <c r="N339" s="70"/>
      <c r="O339" s="70"/>
      <c r="P339" s="70"/>
      <c r="Q339" s="70"/>
      <c r="R339" s="70"/>
      <c r="S339" s="70"/>
    </row>
    <row r="340" spans="1:19" x14ac:dyDescent="0.15">
      <c r="A340" s="70"/>
      <c r="B340" s="70"/>
      <c r="C340" s="70"/>
      <c r="D340" s="70"/>
      <c r="E340" s="70"/>
      <c r="F340" s="70"/>
      <c r="G340" s="70"/>
      <c r="H340" s="70"/>
      <c r="I340" s="70"/>
      <c r="J340" s="70"/>
      <c r="K340" s="79"/>
      <c r="L340" s="70"/>
      <c r="M340" s="70"/>
      <c r="N340" s="70"/>
      <c r="O340" s="70"/>
      <c r="P340" s="70"/>
      <c r="Q340" s="70"/>
      <c r="R340" s="70"/>
      <c r="S340" s="70"/>
    </row>
    <row r="341" spans="1:19" x14ac:dyDescent="0.15">
      <c r="A341" s="70"/>
      <c r="B341" s="70"/>
      <c r="C341" s="70"/>
      <c r="D341" s="70"/>
      <c r="E341" s="70"/>
      <c r="F341" s="70"/>
      <c r="G341" s="70"/>
      <c r="H341" s="70"/>
      <c r="I341" s="70"/>
      <c r="J341" s="70"/>
      <c r="K341" s="79"/>
      <c r="L341" s="70"/>
      <c r="M341" s="70"/>
      <c r="N341" s="70"/>
      <c r="O341" s="70"/>
      <c r="P341" s="70"/>
      <c r="Q341" s="70"/>
      <c r="R341" s="70"/>
      <c r="S341" s="70"/>
    </row>
    <row r="342" spans="1:19" x14ac:dyDescent="0.15">
      <c r="A342" s="70"/>
      <c r="B342" s="70"/>
      <c r="C342" s="70"/>
      <c r="D342" s="70"/>
      <c r="E342" s="70"/>
      <c r="F342" s="70"/>
      <c r="G342" s="70"/>
      <c r="H342" s="70"/>
      <c r="I342" s="70"/>
      <c r="J342" s="70"/>
      <c r="K342" s="79"/>
      <c r="L342" s="70"/>
      <c r="M342" s="70"/>
      <c r="N342" s="70"/>
      <c r="O342" s="70"/>
      <c r="P342" s="70"/>
      <c r="Q342" s="70"/>
      <c r="R342" s="70"/>
      <c r="S342" s="70"/>
    </row>
    <row r="343" spans="1:19" x14ac:dyDescent="0.15">
      <c r="A343" s="70"/>
      <c r="B343" s="70"/>
      <c r="C343" s="70"/>
      <c r="D343" s="70"/>
      <c r="E343" s="70"/>
      <c r="F343" s="70"/>
      <c r="G343" s="70"/>
      <c r="H343" s="70"/>
      <c r="I343" s="70"/>
      <c r="J343" s="70"/>
      <c r="K343" s="79"/>
      <c r="L343" s="70"/>
      <c r="M343" s="70"/>
      <c r="N343" s="70"/>
      <c r="O343" s="70"/>
      <c r="P343" s="70"/>
      <c r="Q343" s="70"/>
      <c r="R343" s="70"/>
      <c r="S343" s="70"/>
    </row>
    <row r="344" spans="1:19" x14ac:dyDescent="0.15">
      <c r="A344" s="70"/>
      <c r="B344" s="70"/>
      <c r="C344" s="70"/>
      <c r="D344" s="70"/>
      <c r="E344" s="70"/>
      <c r="F344" s="70"/>
      <c r="G344" s="70"/>
      <c r="H344" s="70"/>
      <c r="I344" s="70"/>
      <c r="J344" s="70"/>
      <c r="K344" s="79"/>
      <c r="L344" s="70"/>
      <c r="M344" s="70"/>
      <c r="N344" s="70"/>
      <c r="O344" s="70"/>
      <c r="P344" s="70"/>
      <c r="Q344" s="70"/>
      <c r="R344" s="70"/>
      <c r="S344" s="70"/>
    </row>
    <row r="345" spans="1:19" x14ac:dyDescent="0.15">
      <c r="A345" s="70"/>
      <c r="B345" s="70"/>
      <c r="C345" s="70"/>
      <c r="D345" s="70"/>
      <c r="E345" s="70"/>
      <c r="F345" s="70"/>
      <c r="G345" s="70"/>
      <c r="H345" s="70"/>
      <c r="I345" s="70"/>
      <c r="J345" s="70"/>
      <c r="K345" s="79"/>
      <c r="L345" s="70"/>
      <c r="M345" s="70"/>
      <c r="N345" s="70"/>
      <c r="O345" s="70"/>
      <c r="P345" s="70"/>
      <c r="Q345" s="70"/>
      <c r="R345" s="70"/>
      <c r="S345" s="70"/>
    </row>
    <row r="346" spans="1:19" x14ac:dyDescent="0.15">
      <c r="A346" s="70"/>
      <c r="B346" s="70"/>
      <c r="C346" s="70"/>
      <c r="D346" s="70"/>
      <c r="E346" s="70"/>
      <c r="F346" s="70"/>
      <c r="G346" s="70"/>
      <c r="H346" s="70"/>
      <c r="I346" s="70"/>
      <c r="J346" s="70"/>
      <c r="K346" s="79"/>
      <c r="L346" s="70"/>
      <c r="M346" s="70"/>
      <c r="N346" s="70"/>
      <c r="O346" s="70"/>
      <c r="P346" s="70"/>
      <c r="Q346" s="70"/>
      <c r="R346" s="70"/>
      <c r="S346" s="70"/>
    </row>
    <row r="347" spans="1:19" x14ac:dyDescent="0.15">
      <c r="A347" s="70"/>
      <c r="B347" s="70"/>
      <c r="C347" s="70"/>
      <c r="D347" s="70"/>
      <c r="E347" s="70"/>
      <c r="F347" s="70"/>
      <c r="G347" s="70"/>
      <c r="H347" s="70"/>
      <c r="I347" s="70"/>
      <c r="J347" s="70"/>
      <c r="K347" s="79"/>
      <c r="L347" s="70"/>
      <c r="M347" s="70"/>
      <c r="N347" s="70"/>
      <c r="O347" s="70"/>
      <c r="P347" s="70"/>
      <c r="Q347" s="70"/>
      <c r="R347" s="70"/>
      <c r="S347" s="70"/>
    </row>
    <row r="348" spans="1:19" x14ac:dyDescent="0.15">
      <c r="A348" s="70"/>
      <c r="B348" s="70"/>
      <c r="C348" s="70"/>
      <c r="D348" s="70"/>
      <c r="E348" s="70"/>
      <c r="F348" s="70"/>
      <c r="G348" s="70"/>
      <c r="H348" s="70"/>
      <c r="I348" s="70"/>
      <c r="J348" s="70"/>
      <c r="K348" s="79"/>
      <c r="L348" s="70"/>
      <c r="M348" s="70"/>
      <c r="N348" s="70"/>
      <c r="O348" s="70"/>
      <c r="P348" s="70"/>
      <c r="Q348" s="70"/>
      <c r="R348" s="70"/>
      <c r="S348" s="70"/>
    </row>
    <row r="349" spans="1:19" x14ac:dyDescent="0.15">
      <c r="A349" s="70"/>
      <c r="B349" s="70"/>
      <c r="C349" s="70"/>
      <c r="D349" s="70"/>
      <c r="E349" s="70"/>
      <c r="F349" s="70"/>
      <c r="G349" s="70"/>
      <c r="H349" s="70"/>
      <c r="I349" s="70"/>
      <c r="J349" s="70"/>
      <c r="K349" s="79"/>
      <c r="L349" s="70"/>
      <c r="M349" s="70"/>
      <c r="N349" s="70"/>
      <c r="O349" s="70"/>
      <c r="P349" s="70"/>
      <c r="Q349" s="70"/>
      <c r="R349" s="70"/>
      <c r="S349" s="70"/>
    </row>
    <row r="350" spans="1:19" x14ac:dyDescent="0.15">
      <c r="A350" s="70"/>
      <c r="B350" s="70"/>
      <c r="C350" s="70"/>
      <c r="D350" s="70"/>
      <c r="E350" s="70"/>
      <c r="F350" s="70"/>
      <c r="G350" s="70"/>
      <c r="H350" s="70"/>
      <c r="I350" s="70"/>
      <c r="J350" s="70"/>
      <c r="K350" s="79"/>
      <c r="L350" s="70"/>
      <c r="M350" s="70"/>
      <c r="N350" s="70"/>
      <c r="O350" s="70"/>
      <c r="P350" s="70"/>
      <c r="Q350" s="70"/>
      <c r="R350" s="70"/>
      <c r="S350" s="70"/>
    </row>
    <row r="351" spans="1:19" x14ac:dyDescent="0.15">
      <c r="A351" s="70"/>
      <c r="B351" s="70"/>
      <c r="C351" s="70"/>
      <c r="D351" s="70"/>
      <c r="E351" s="70"/>
      <c r="F351" s="70"/>
      <c r="G351" s="70"/>
      <c r="H351" s="70"/>
      <c r="I351" s="70"/>
      <c r="J351" s="70"/>
      <c r="K351" s="79"/>
      <c r="L351" s="70"/>
      <c r="M351" s="70"/>
      <c r="N351" s="70"/>
      <c r="O351" s="70"/>
      <c r="P351" s="70"/>
      <c r="Q351" s="70"/>
      <c r="R351" s="70"/>
      <c r="S351" s="70"/>
    </row>
    <row r="352" spans="1:19" x14ac:dyDescent="0.15">
      <c r="A352" s="70"/>
      <c r="B352" s="70"/>
      <c r="C352" s="70"/>
      <c r="D352" s="70"/>
      <c r="E352" s="70"/>
      <c r="F352" s="70"/>
      <c r="G352" s="70"/>
      <c r="H352" s="70"/>
      <c r="I352" s="70"/>
      <c r="J352" s="70"/>
      <c r="K352" s="79"/>
      <c r="L352" s="70"/>
      <c r="M352" s="70"/>
      <c r="N352" s="70"/>
      <c r="O352" s="70"/>
      <c r="P352" s="70"/>
      <c r="Q352" s="70"/>
      <c r="R352" s="70"/>
      <c r="S352" s="70"/>
    </row>
    <row r="353" spans="1:19" x14ac:dyDescent="0.15">
      <c r="A353" s="70"/>
      <c r="B353" s="70"/>
      <c r="C353" s="70"/>
      <c r="D353" s="70"/>
      <c r="E353" s="70"/>
      <c r="F353" s="70"/>
      <c r="G353" s="70"/>
      <c r="H353" s="70"/>
      <c r="I353" s="70"/>
      <c r="J353" s="70"/>
      <c r="K353" s="79"/>
      <c r="L353" s="70"/>
      <c r="M353" s="70"/>
      <c r="N353" s="70"/>
      <c r="O353" s="70"/>
      <c r="P353" s="70"/>
      <c r="Q353" s="70"/>
      <c r="R353" s="70"/>
      <c r="S353" s="70"/>
    </row>
    <row r="354" spans="1:19" x14ac:dyDescent="0.15">
      <c r="A354" s="70"/>
      <c r="B354" s="70"/>
      <c r="C354" s="70"/>
      <c r="D354" s="70"/>
      <c r="E354" s="70"/>
      <c r="F354" s="70"/>
      <c r="G354" s="70"/>
      <c r="H354" s="70"/>
      <c r="I354" s="70"/>
      <c r="J354" s="70"/>
      <c r="K354" s="79"/>
      <c r="L354" s="70"/>
      <c r="M354" s="70"/>
      <c r="N354" s="70"/>
      <c r="O354" s="70"/>
      <c r="P354" s="70"/>
      <c r="Q354" s="70"/>
      <c r="R354" s="70"/>
      <c r="S354" s="70"/>
    </row>
    <row r="355" spans="1:19" x14ac:dyDescent="0.15">
      <c r="A355" s="70"/>
      <c r="B355" s="70"/>
      <c r="C355" s="70"/>
      <c r="D355" s="70"/>
      <c r="E355" s="70"/>
      <c r="F355" s="70"/>
      <c r="G355" s="70"/>
      <c r="H355" s="70"/>
      <c r="I355" s="70"/>
      <c r="J355" s="70"/>
      <c r="K355" s="79"/>
      <c r="L355" s="70"/>
      <c r="M355" s="70"/>
      <c r="N355" s="70"/>
      <c r="O355" s="70"/>
      <c r="P355" s="70"/>
      <c r="Q355" s="70"/>
      <c r="R355" s="70"/>
      <c r="S355" s="70"/>
    </row>
    <row r="356" spans="1:19" x14ac:dyDescent="0.15">
      <c r="A356" s="70"/>
      <c r="B356" s="70"/>
      <c r="C356" s="70"/>
      <c r="D356" s="70"/>
      <c r="E356" s="70"/>
      <c r="F356" s="70"/>
      <c r="G356" s="70"/>
      <c r="H356" s="70"/>
      <c r="I356" s="70"/>
      <c r="J356" s="70"/>
      <c r="K356" s="79"/>
      <c r="L356" s="70"/>
      <c r="M356" s="70"/>
      <c r="N356" s="70"/>
      <c r="O356" s="70"/>
      <c r="P356" s="70"/>
      <c r="Q356" s="70"/>
      <c r="R356" s="70"/>
      <c r="S356" s="70"/>
    </row>
    <row r="357" spans="1:19" x14ac:dyDescent="0.15">
      <c r="A357" s="70"/>
      <c r="B357" s="70"/>
      <c r="C357" s="70"/>
      <c r="D357" s="70"/>
      <c r="E357" s="70"/>
      <c r="F357" s="70"/>
      <c r="G357" s="70"/>
      <c r="H357" s="70"/>
      <c r="I357" s="70"/>
      <c r="J357" s="70"/>
      <c r="K357" s="79"/>
      <c r="L357" s="70"/>
      <c r="M357" s="70"/>
      <c r="N357" s="70"/>
      <c r="O357" s="70"/>
      <c r="P357" s="70"/>
      <c r="Q357" s="70"/>
      <c r="R357" s="70"/>
      <c r="S357" s="70"/>
    </row>
    <row r="358" spans="1:19" x14ac:dyDescent="0.15">
      <c r="A358" s="70"/>
      <c r="B358" s="70"/>
      <c r="C358" s="70"/>
      <c r="D358" s="70"/>
      <c r="E358" s="70"/>
      <c r="F358" s="70"/>
      <c r="G358" s="70"/>
      <c r="H358" s="70"/>
      <c r="I358" s="70"/>
      <c r="J358" s="70"/>
      <c r="K358" s="79"/>
      <c r="L358" s="70"/>
      <c r="M358" s="70"/>
      <c r="N358" s="70"/>
      <c r="O358" s="70"/>
      <c r="P358" s="70"/>
      <c r="Q358" s="70"/>
      <c r="R358" s="70"/>
      <c r="S358" s="70"/>
    </row>
    <row r="359" spans="1:19" x14ac:dyDescent="0.15">
      <c r="A359" s="70"/>
      <c r="B359" s="70"/>
      <c r="C359" s="70"/>
      <c r="D359" s="70"/>
      <c r="E359" s="70"/>
      <c r="F359" s="70"/>
      <c r="G359" s="70"/>
      <c r="H359" s="70"/>
      <c r="I359" s="70"/>
      <c r="J359" s="70"/>
      <c r="K359" s="79"/>
      <c r="L359" s="70"/>
      <c r="M359" s="70"/>
      <c r="N359" s="70"/>
      <c r="O359" s="70"/>
      <c r="P359" s="70"/>
      <c r="Q359" s="70"/>
      <c r="R359" s="70"/>
      <c r="S359" s="70"/>
    </row>
    <row r="360" spans="1:19" x14ac:dyDescent="0.15">
      <c r="A360" s="70"/>
      <c r="B360" s="70"/>
      <c r="C360" s="70"/>
      <c r="D360" s="70"/>
      <c r="E360" s="70"/>
      <c r="F360" s="70"/>
      <c r="G360" s="70"/>
      <c r="H360" s="70"/>
      <c r="I360" s="70"/>
      <c r="J360" s="70"/>
      <c r="K360" s="79"/>
      <c r="L360" s="70"/>
      <c r="M360" s="70"/>
      <c r="N360" s="70"/>
      <c r="O360" s="70"/>
      <c r="P360" s="70"/>
      <c r="Q360" s="70"/>
      <c r="R360" s="70"/>
      <c r="S360" s="70"/>
    </row>
    <row r="361" spans="1:19" x14ac:dyDescent="0.15">
      <c r="A361" s="70"/>
      <c r="B361" s="70"/>
      <c r="C361" s="70"/>
      <c r="D361" s="70"/>
      <c r="E361" s="70"/>
      <c r="F361" s="70"/>
      <c r="G361" s="70"/>
      <c r="H361" s="70"/>
      <c r="I361" s="70"/>
      <c r="J361" s="70"/>
      <c r="K361" s="79"/>
      <c r="L361" s="70"/>
      <c r="M361" s="70"/>
      <c r="N361" s="70"/>
      <c r="O361" s="70"/>
      <c r="P361" s="70"/>
      <c r="Q361" s="70"/>
      <c r="R361" s="70"/>
      <c r="S361" s="70"/>
    </row>
    <row r="362" spans="1:19" x14ac:dyDescent="0.15">
      <c r="A362" s="70"/>
      <c r="B362" s="70"/>
      <c r="C362" s="70"/>
      <c r="D362" s="70"/>
      <c r="E362" s="70"/>
      <c r="F362" s="70"/>
      <c r="G362" s="70"/>
      <c r="H362" s="70"/>
      <c r="I362" s="70"/>
      <c r="J362" s="70"/>
      <c r="K362" s="79"/>
      <c r="L362" s="70"/>
      <c r="M362" s="70"/>
      <c r="N362" s="70"/>
      <c r="O362" s="70"/>
      <c r="P362" s="70"/>
      <c r="Q362" s="70"/>
      <c r="R362" s="70"/>
      <c r="S362" s="70"/>
    </row>
    <row r="363" spans="1:19" x14ac:dyDescent="0.15">
      <c r="A363" s="70"/>
      <c r="B363" s="70"/>
      <c r="C363" s="70"/>
      <c r="D363" s="70"/>
      <c r="E363" s="70"/>
      <c r="F363" s="70"/>
      <c r="G363" s="70"/>
      <c r="H363" s="70"/>
      <c r="I363" s="70"/>
      <c r="J363" s="70"/>
      <c r="K363" s="79"/>
      <c r="L363" s="70"/>
      <c r="M363" s="70"/>
      <c r="N363" s="70"/>
      <c r="O363" s="70"/>
      <c r="P363" s="70"/>
      <c r="Q363" s="70"/>
      <c r="R363" s="70"/>
      <c r="S363" s="70"/>
    </row>
    <row r="364" spans="1:19" x14ac:dyDescent="0.15">
      <c r="A364" s="70"/>
      <c r="B364" s="70"/>
      <c r="C364" s="70"/>
      <c r="D364" s="70"/>
      <c r="E364" s="70"/>
      <c r="F364" s="70"/>
      <c r="G364" s="70"/>
      <c r="H364" s="70"/>
      <c r="I364" s="70"/>
      <c r="J364" s="70"/>
      <c r="K364" s="79"/>
      <c r="L364" s="70"/>
      <c r="M364" s="70"/>
      <c r="N364" s="70"/>
      <c r="O364" s="70"/>
      <c r="P364" s="70"/>
      <c r="Q364" s="70"/>
      <c r="R364" s="70"/>
      <c r="S364" s="70"/>
    </row>
    <row r="365" spans="1:19" x14ac:dyDescent="0.15">
      <c r="A365" s="70"/>
      <c r="B365" s="70"/>
      <c r="C365" s="70"/>
      <c r="D365" s="70"/>
      <c r="E365" s="70"/>
      <c r="F365" s="70"/>
      <c r="G365" s="70"/>
      <c r="H365" s="70"/>
      <c r="I365" s="70"/>
      <c r="J365" s="70"/>
      <c r="K365" s="79"/>
      <c r="L365" s="70"/>
      <c r="M365" s="70"/>
      <c r="N365" s="70"/>
      <c r="O365" s="70"/>
      <c r="P365" s="70"/>
      <c r="Q365" s="70"/>
      <c r="R365" s="70"/>
      <c r="S365" s="70"/>
    </row>
    <row r="366" spans="1:19" x14ac:dyDescent="0.15">
      <c r="A366" s="70"/>
      <c r="B366" s="70"/>
      <c r="C366" s="70"/>
      <c r="D366" s="70"/>
      <c r="E366" s="70"/>
      <c r="F366" s="70"/>
      <c r="G366" s="70"/>
      <c r="H366" s="70"/>
      <c r="I366" s="70"/>
      <c r="J366" s="70"/>
      <c r="K366" s="79"/>
      <c r="L366" s="70"/>
      <c r="M366" s="70"/>
      <c r="N366" s="70"/>
      <c r="O366" s="70"/>
      <c r="P366" s="70"/>
      <c r="Q366" s="70"/>
      <c r="R366" s="70"/>
      <c r="S366" s="70"/>
    </row>
    <row r="367" spans="1:19" x14ac:dyDescent="0.15">
      <c r="A367" s="70"/>
      <c r="B367" s="70"/>
      <c r="C367" s="70"/>
      <c r="D367" s="70"/>
      <c r="E367" s="70"/>
      <c r="F367" s="70"/>
      <c r="G367" s="70"/>
      <c r="H367" s="70"/>
      <c r="I367" s="70"/>
      <c r="J367" s="70"/>
      <c r="K367" s="79"/>
      <c r="L367" s="70"/>
      <c r="M367" s="70"/>
      <c r="N367" s="70"/>
      <c r="O367" s="70"/>
      <c r="P367" s="70"/>
      <c r="Q367" s="70"/>
      <c r="R367" s="70"/>
      <c r="S367" s="70"/>
    </row>
    <row r="368" spans="1:19" x14ac:dyDescent="0.15">
      <c r="A368" s="70"/>
      <c r="B368" s="70"/>
      <c r="C368" s="70"/>
      <c r="D368" s="70"/>
      <c r="E368" s="70"/>
      <c r="F368" s="70"/>
      <c r="G368" s="70"/>
      <c r="H368" s="70"/>
      <c r="I368" s="70"/>
      <c r="J368" s="70"/>
      <c r="K368" s="79"/>
      <c r="L368" s="70"/>
      <c r="M368" s="70"/>
      <c r="N368" s="70"/>
      <c r="O368" s="70"/>
      <c r="P368" s="70"/>
      <c r="Q368" s="70"/>
      <c r="R368" s="70"/>
      <c r="S368" s="70"/>
    </row>
    <row r="369" spans="1:19" x14ac:dyDescent="0.15">
      <c r="A369" s="70"/>
      <c r="B369" s="70"/>
      <c r="C369" s="70"/>
      <c r="D369" s="70"/>
      <c r="E369" s="70"/>
      <c r="F369" s="70"/>
      <c r="G369" s="70"/>
      <c r="H369" s="70"/>
      <c r="I369" s="70"/>
      <c r="J369" s="70"/>
      <c r="K369" s="79"/>
      <c r="L369" s="70"/>
      <c r="M369" s="70"/>
      <c r="N369" s="70"/>
      <c r="O369" s="70"/>
      <c r="P369" s="70"/>
      <c r="Q369" s="70"/>
      <c r="R369" s="70"/>
      <c r="S369" s="70"/>
    </row>
    <row r="370" spans="1:19" x14ac:dyDescent="0.15">
      <c r="A370" s="70"/>
      <c r="B370" s="70"/>
      <c r="C370" s="70"/>
      <c r="D370" s="70"/>
      <c r="E370" s="70"/>
      <c r="F370" s="70"/>
      <c r="G370" s="70"/>
      <c r="H370" s="70"/>
      <c r="I370" s="70"/>
      <c r="J370" s="70"/>
      <c r="K370" s="79"/>
      <c r="L370" s="70"/>
      <c r="M370" s="70"/>
      <c r="N370" s="70"/>
      <c r="O370" s="70"/>
      <c r="P370" s="70"/>
      <c r="Q370" s="70"/>
      <c r="R370" s="70"/>
      <c r="S370" s="70"/>
    </row>
    <row r="371" spans="1:19" x14ac:dyDescent="0.15">
      <c r="A371" s="70"/>
      <c r="B371" s="70"/>
      <c r="C371" s="70"/>
      <c r="D371" s="70"/>
      <c r="E371" s="70"/>
      <c r="F371" s="70"/>
      <c r="G371" s="70"/>
      <c r="H371" s="70"/>
      <c r="I371" s="70"/>
      <c r="J371" s="70"/>
      <c r="K371" s="79"/>
      <c r="L371" s="70"/>
      <c r="M371" s="70"/>
      <c r="N371" s="70"/>
      <c r="O371" s="70"/>
      <c r="P371" s="70"/>
      <c r="Q371" s="70"/>
      <c r="R371" s="70"/>
      <c r="S371" s="70"/>
    </row>
    <row r="372" spans="1:19" x14ac:dyDescent="0.15">
      <c r="A372" s="70"/>
      <c r="B372" s="70"/>
      <c r="C372" s="70"/>
      <c r="D372" s="70"/>
      <c r="E372" s="70"/>
      <c r="F372" s="70"/>
      <c r="G372" s="70"/>
      <c r="H372" s="70"/>
      <c r="I372" s="70"/>
      <c r="J372" s="70"/>
      <c r="K372" s="79"/>
      <c r="L372" s="70"/>
      <c r="M372" s="70"/>
      <c r="N372" s="70"/>
      <c r="O372" s="70"/>
      <c r="P372" s="70"/>
      <c r="Q372" s="70"/>
      <c r="R372" s="70"/>
      <c r="S372" s="70"/>
    </row>
    <row r="373" spans="1:19" x14ac:dyDescent="0.15">
      <c r="A373" s="70"/>
      <c r="B373" s="70"/>
      <c r="C373" s="70"/>
      <c r="D373" s="70"/>
      <c r="E373" s="70"/>
      <c r="F373" s="70"/>
      <c r="G373" s="70"/>
      <c r="H373" s="70"/>
      <c r="I373" s="70"/>
      <c r="J373" s="70"/>
      <c r="K373" s="79"/>
      <c r="L373" s="70"/>
      <c r="M373" s="70"/>
      <c r="N373" s="70"/>
      <c r="O373" s="70"/>
      <c r="P373" s="70"/>
      <c r="Q373" s="70"/>
      <c r="R373" s="70"/>
      <c r="S373" s="70"/>
    </row>
    <row r="374" spans="1:19" x14ac:dyDescent="0.15">
      <c r="A374" s="70"/>
      <c r="B374" s="70"/>
      <c r="C374" s="70"/>
      <c r="D374" s="70"/>
      <c r="E374" s="70"/>
      <c r="F374" s="70"/>
      <c r="G374" s="70"/>
      <c r="H374" s="70"/>
      <c r="I374" s="70"/>
      <c r="J374" s="70"/>
      <c r="K374" s="79"/>
      <c r="L374" s="70"/>
      <c r="M374" s="70"/>
      <c r="N374" s="70"/>
      <c r="O374" s="70"/>
      <c r="P374" s="70"/>
      <c r="Q374" s="70"/>
      <c r="R374" s="70"/>
      <c r="S374" s="70"/>
    </row>
    <row r="375" spans="1:19" x14ac:dyDescent="0.15">
      <c r="A375" s="70"/>
      <c r="B375" s="70"/>
      <c r="C375" s="70"/>
      <c r="D375" s="70"/>
      <c r="E375" s="70"/>
      <c r="F375" s="70"/>
      <c r="G375" s="70"/>
      <c r="H375" s="70"/>
      <c r="I375" s="70"/>
      <c r="J375" s="70"/>
      <c r="K375" s="79"/>
      <c r="L375" s="70"/>
      <c r="M375" s="70"/>
      <c r="N375" s="70"/>
      <c r="O375" s="70"/>
      <c r="P375" s="70"/>
      <c r="Q375" s="70"/>
      <c r="R375" s="70"/>
      <c r="S375" s="70"/>
    </row>
    <row r="376" spans="1:19" x14ac:dyDescent="0.15">
      <c r="A376" s="70"/>
      <c r="B376" s="70"/>
      <c r="C376" s="70"/>
      <c r="D376" s="70"/>
      <c r="E376" s="70"/>
      <c r="F376" s="70"/>
      <c r="G376" s="70"/>
      <c r="H376" s="70"/>
      <c r="I376" s="70"/>
      <c r="J376" s="70"/>
      <c r="K376" s="79"/>
      <c r="L376" s="70"/>
      <c r="M376" s="70"/>
      <c r="N376" s="70"/>
      <c r="O376" s="70"/>
      <c r="P376" s="70"/>
      <c r="Q376" s="70"/>
      <c r="R376" s="70"/>
      <c r="S376" s="70"/>
    </row>
    <row r="377" spans="1:19" x14ac:dyDescent="0.15">
      <c r="A377" s="70"/>
      <c r="B377" s="70"/>
      <c r="C377" s="70"/>
      <c r="D377" s="70"/>
      <c r="E377" s="70"/>
      <c r="F377" s="70"/>
      <c r="G377" s="70"/>
      <c r="H377" s="70"/>
      <c r="I377" s="70"/>
      <c r="J377" s="70"/>
      <c r="K377" s="79"/>
      <c r="L377" s="70"/>
      <c r="M377" s="70"/>
      <c r="N377" s="70"/>
      <c r="O377" s="70"/>
      <c r="P377" s="70"/>
      <c r="Q377" s="70"/>
      <c r="R377" s="70"/>
      <c r="S377" s="70"/>
    </row>
    <row r="378" spans="1:19" x14ac:dyDescent="0.15">
      <c r="A378" s="70"/>
      <c r="B378" s="70"/>
      <c r="C378" s="70"/>
      <c r="D378" s="70"/>
      <c r="E378" s="70"/>
      <c r="F378" s="70"/>
      <c r="G378" s="70"/>
      <c r="H378" s="70"/>
      <c r="I378" s="70"/>
      <c r="J378" s="70"/>
      <c r="K378" s="79"/>
      <c r="L378" s="70"/>
      <c r="M378" s="70"/>
      <c r="N378" s="70"/>
      <c r="O378" s="70"/>
      <c r="P378" s="70"/>
      <c r="Q378" s="70"/>
      <c r="R378" s="70"/>
      <c r="S378" s="70"/>
    </row>
    <row r="379" spans="1:19" x14ac:dyDescent="0.15">
      <c r="A379" s="70"/>
      <c r="B379" s="70"/>
      <c r="C379" s="70"/>
      <c r="D379" s="70"/>
      <c r="E379" s="70"/>
      <c r="F379" s="70"/>
      <c r="G379" s="70"/>
      <c r="H379" s="70"/>
      <c r="I379" s="70"/>
      <c r="J379" s="70"/>
      <c r="K379" s="79"/>
      <c r="L379" s="70"/>
      <c r="M379" s="70"/>
      <c r="N379" s="70"/>
      <c r="O379" s="70"/>
      <c r="P379" s="70"/>
      <c r="Q379" s="70"/>
      <c r="R379" s="70"/>
      <c r="S379" s="70"/>
    </row>
    <row r="380" spans="1:19" x14ac:dyDescent="0.15">
      <c r="A380" s="70"/>
      <c r="B380" s="70"/>
      <c r="C380" s="70"/>
      <c r="D380" s="70"/>
      <c r="E380" s="70"/>
      <c r="F380" s="70"/>
      <c r="G380" s="70"/>
      <c r="H380" s="70"/>
      <c r="I380" s="70"/>
      <c r="J380" s="70"/>
      <c r="K380" s="79"/>
      <c r="L380" s="70"/>
      <c r="M380" s="70"/>
      <c r="N380" s="70"/>
      <c r="O380" s="70"/>
      <c r="P380" s="70"/>
      <c r="Q380" s="70"/>
      <c r="R380" s="70"/>
      <c r="S380" s="70"/>
    </row>
    <row r="381" spans="1:19" x14ac:dyDescent="0.15">
      <c r="A381" s="70"/>
      <c r="B381" s="70"/>
      <c r="C381" s="70"/>
      <c r="D381" s="70"/>
      <c r="E381" s="70"/>
      <c r="F381" s="70"/>
      <c r="G381" s="70"/>
      <c r="H381" s="70"/>
      <c r="I381" s="70"/>
      <c r="J381" s="70"/>
      <c r="K381" s="79"/>
      <c r="L381" s="70"/>
      <c r="M381" s="70"/>
      <c r="N381" s="70"/>
      <c r="O381" s="70"/>
      <c r="P381" s="70"/>
      <c r="Q381" s="70"/>
      <c r="R381" s="70"/>
      <c r="S381" s="70"/>
    </row>
    <row r="382" spans="1:19" x14ac:dyDescent="0.15">
      <c r="A382" s="70"/>
      <c r="B382" s="70"/>
      <c r="C382" s="70"/>
      <c r="D382" s="70"/>
      <c r="E382" s="70"/>
      <c r="F382" s="70"/>
      <c r="G382" s="70"/>
      <c r="H382" s="70"/>
      <c r="I382" s="70"/>
      <c r="J382" s="70"/>
      <c r="K382" s="79"/>
      <c r="L382" s="70"/>
      <c r="M382" s="70"/>
      <c r="N382" s="70"/>
      <c r="O382" s="70"/>
      <c r="P382" s="70"/>
      <c r="Q382" s="70"/>
      <c r="R382" s="70"/>
      <c r="S382" s="70"/>
    </row>
    <row r="383" spans="1:19" x14ac:dyDescent="0.15">
      <c r="A383" s="70"/>
      <c r="B383" s="70"/>
      <c r="C383" s="70"/>
      <c r="D383" s="70"/>
      <c r="E383" s="70"/>
      <c r="F383" s="70"/>
      <c r="G383" s="70"/>
      <c r="H383" s="70"/>
      <c r="I383" s="70"/>
      <c r="J383" s="70"/>
      <c r="K383" s="79"/>
      <c r="L383" s="70"/>
      <c r="M383" s="70"/>
      <c r="N383" s="70"/>
      <c r="O383" s="70"/>
      <c r="P383" s="70"/>
      <c r="Q383" s="70"/>
      <c r="R383" s="70"/>
      <c r="S383" s="70"/>
    </row>
    <row r="384" spans="1:19" x14ac:dyDescent="0.15">
      <c r="A384" s="70"/>
      <c r="B384" s="70"/>
      <c r="C384" s="70"/>
      <c r="D384" s="70"/>
      <c r="E384" s="70"/>
      <c r="F384" s="70"/>
      <c r="G384" s="70"/>
      <c r="H384" s="70"/>
      <c r="I384" s="70"/>
      <c r="J384" s="70"/>
      <c r="K384" s="79"/>
      <c r="L384" s="70"/>
      <c r="M384" s="70"/>
      <c r="N384" s="70"/>
      <c r="O384" s="70"/>
      <c r="P384" s="70"/>
      <c r="Q384" s="70"/>
      <c r="R384" s="70"/>
      <c r="S384" s="70"/>
    </row>
    <row r="385" spans="1:19" x14ac:dyDescent="0.15">
      <c r="A385" s="70"/>
      <c r="B385" s="70"/>
      <c r="C385" s="70"/>
      <c r="D385" s="70"/>
      <c r="E385" s="70"/>
      <c r="F385" s="70"/>
      <c r="G385" s="70"/>
      <c r="H385" s="70"/>
      <c r="I385" s="70"/>
      <c r="J385" s="70"/>
      <c r="K385" s="79"/>
      <c r="L385" s="70"/>
      <c r="M385" s="70"/>
      <c r="N385" s="70"/>
      <c r="O385" s="70"/>
      <c r="P385" s="70"/>
      <c r="Q385" s="70"/>
      <c r="R385" s="70"/>
      <c r="S385" s="70"/>
    </row>
    <row r="386" spans="1:19" x14ac:dyDescent="0.15">
      <c r="A386" s="70"/>
      <c r="B386" s="70"/>
      <c r="C386" s="70"/>
      <c r="D386" s="70"/>
      <c r="E386" s="70"/>
      <c r="F386" s="70"/>
      <c r="G386" s="70"/>
      <c r="H386" s="70"/>
      <c r="I386" s="70"/>
      <c r="J386" s="70"/>
      <c r="K386" s="79"/>
      <c r="L386" s="70"/>
      <c r="M386" s="70"/>
      <c r="N386" s="70"/>
      <c r="O386" s="70"/>
      <c r="P386" s="70"/>
      <c r="Q386" s="70"/>
      <c r="R386" s="70"/>
      <c r="S386" s="70"/>
    </row>
    <row r="387" spans="1:19" x14ac:dyDescent="0.15">
      <c r="A387" s="70"/>
      <c r="B387" s="70"/>
      <c r="C387" s="70"/>
      <c r="D387" s="70"/>
      <c r="E387" s="70"/>
      <c r="F387" s="70"/>
      <c r="G387" s="70"/>
      <c r="H387" s="70"/>
      <c r="I387" s="70"/>
      <c r="J387" s="70"/>
      <c r="K387" s="79"/>
      <c r="L387" s="70"/>
      <c r="M387" s="70"/>
      <c r="N387" s="70"/>
      <c r="O387" s="70"/>
      <c r="P387" s="70"/>
      <c r="Q387" s="70"/>
      <c r="R387" s="70"/>
      <c r="S387" s="70"/>
    </row>
    <row r="388" spans="1:19" x14ac:dyDescent="0.15">
      <c r="A388" s="70"/>
      <c r="B388" s="70"/>
      <c r="C388" s="70"/>
      <c r="D388" s="70"/>
      <c r="E388" s="70"/>
      <c r="F388" s="70"/>
      <c r="G388" s="70"/>
      <c r="H388" s="70"/>
      <c r="I388" s="70"/>
      <c r="J388" s="70"/>
      <c r="K388" s="79"/>
      <c r="L388" s="70"/>
      <c r="M388" s="70"/>
      <c r="N388" s="70"/>
      <c r="O388" s="70"/>
      <c r="P388" s="70"/>
      <c r="Q388" s="70"/>
      <c r="R388" s="70"/>
      <c r="S388" s="70"/>
    </row>
    <row r="389" spans="1:19" x14ac:dyDescent="0.15">
      <c r="A389" s="70"/>
      <c r="B389" s="70"/>
      <c r="C389" s="70"/>
      <c r="D389" s="70"/>
      <c r="E389" s="70"/>
      <c r="F389" s="70"/>
      <c r="G389" s="70"/>
      <c r="H389" s="70"/>
      <c r="I389" s="70"/>
      <c r="J389" s="70"/>
      <c r="K389" s="79"/>
      <c r="L389" s="70"/>
      <c r="M389" s="70"/>
      <c r="N389" s="70"/>
      <c r="O389" s="70"/>
      <c r="P389" s="70"/>
      <c r="Q389" s="70"/>
      <c r="R389" s="70"/>
      <c r="S389" s="70"/>
    </row>
    <row r="390" spans="1:19" x14ac:dyDescent="0.15">
      <c r="A390" s="70"/>
      <c r="B390" s="70"/>
      <c r="C390" s="70"/>
      <c r="D390" s="70"/>
      <c r="E390" s="70"/>
      <c r="F390" s="70"/>
      <c r="G390" s="70"/>
      <c r="H390" s="70"/>
      <c r="I390" s="70"/>
      <c r="J390" s="70"/>
      <c r="K390" s="79"/>
      <c r="L390" s="70"/>
      <c r="M390" s="70"/>
      <c r="N390" s="70"/>
      <c r="O390" s="70"/>
      <c r="P390" s="70"/>
      <c r="Q390" s="70"/>
      <c r="R390" s="70"/>
      <c r="S390" s="70"/>
    </row>
    <row r="391" spans="1:19" x14ac:dyDescent="0.15">
      <c r="A391" s="70"/>
      <c r="B391" s="70"/>
      <c r="C391" s="70"/>
      <c r="D391" s="70"/>
      <c r="E391" s="70"/>
      <c r="F391" s="70"/>
      <c r="G391" s="70"/>
      <c r="H391" s="70"/>
      <c r="I391" s="70"/>
      <c r="J391" s="70"/>
      <c r="K391" s="79"/>
      <c r="L391" s="70"/>
      <c r="M391" s="70"/>
      <c r="N391" s="70"/>
      <c r="O391" s="70"/>
      <c r="P391" s="70"/>
      <c r="Q391" s="70"/>
      <c r="R391" s="70"/>
      <c r="S391" s="70"/>
    </row>
    <row r="392" spans="1:19" x14ac:dyDescent="0.15">
      <c r="A392" s="70"/>
      <c r="B392" s="70"/>
      <c r="C392" s="70"/>
      <c r="D392" s="70"/>
      <c r="E392" s="70"/>
      <c r="F392" s="70"/>
      <c r="G392" s="70"/>
      <c r="H392" s="70"/>
      <c r="I392" s="70"/>
      <c r="J392" s="70"/>
      <c r="K392" s="79"/>
      <c r="L392" s="70"/>
      <c r="M392" s="70"/>
      <c r="N392" s="70"/>
      <c r="O392" s="70"/>
      <c r="P392" s="70"/>
      <c r="Q392" s="70"/>
      <c r="R392" s="70"/>
      <c r="S392" s="70"/>
    </row>
    <row r="393" spans="1:19" x14ac:dyDescent="0.15">
      <c r="A393" s="70"/>
      <c r="B393" s="70"/>
      <c r="C393" s="70"/>
      <c r="D393" s="70"/>
      <c r="E393" s="70"/>
      <c r="F393" s="70"/>
      <c r="G393" s="70"/>
      <c r="H393" s="70"/>
      <c r="I393" s="70"/>
      <c r="J393" s="70"/>
      <c r="K393" s="79"/>
      <c r="L393" s="70"/>
      <c r="M393" s="70"/>
      <c r="N393" s="70"/>
      <c r="O393" s="70"/>
      <c r="P393" s="70"/>
      <c r="Q393" s="70"/>
      <c r="R393" s="70"/>
      <c r="S393" s="70"/>
    </row>
    <row r="394" spans="1:19" x14ac:dyDescent="0.15">
      <c r="A394" s="70"/>
      <c r="B394" s="70"/>
      <c r="C394" s="70"/>
      <c r="D394" s="70"/>
      <c r="E394" s="70"/>
      <c r="F394" s="70"/>
      <c r="G394" s="70"/>
      <c r="H394" s="70"/>
      <c r="I394" s="70"/>
      <c r="J394" s="70"/>
      <c r="K394" s="79"/>
      <c r="L394" s="70"/>
      <c r="M394" s="70"/>
      <c r="N394" s="70"/>
      <c r="O394" s="70"/>
      <c r="P394" s="70"/>
      <c r="Q394" s="70"/>
      <c r="R394" s="70"/>
      <c r="S394" s="70"/>
    </row>
    <row r="395" spans="1:19" x14ac:dyDescent="0.15">
      <c r="A395" s="70"/>
      <c r="B395" s="70"/>
      <c r="C395" s="70"/>
      <c r="D395" s="70"/>
      <c r="E395" s="70"/>
      <c r="F395" s="70"/>
      <c r="G395" s="70"/>
      <c r="H395" s="70"/>
      <c r="I395" s="70"/>
      <c r="J395" s="70"/>
      <c r="K395" s="79"/>
      <c r="L395" s="70"/>
      <c r="M395" s="70"/>
      <c r="N395" s="70"/>
      <c r="O395" s="70"/>
      <c r="P395" s="70"/>
      <c r="Q395" s="70"/>
      <c r="R395" s="70"/>
      <c r="S395" s="70"/>
    </row>
    <row r="396" spans="1:19" x14ac:dyDescent="0.15">
      <c r="A396" s="70"/>
      <c r="B396" s="70"/>
      <c r="C396" s="70"/>
      <c r="D396" s="70"/>
      <c r="E396" s="70"/>
      <c r="F396" s="70"/>
      <c r="G396" s="70"/>
      <c r="H396" s="70"/>
      <c r="I396" s="70"/>
      <c r="J396" s="70"/>
      <c r="K396" s="79"/>
      <c r="L396" s="70"/>
      <c r="M396" s="70"/>
      <c r="N396" s="70"/>
      <c r="O396" s="70"/>
      <c r="P396" s="70"/>
      <c r="Q396" s="70"/>
      <c r="R396" s="70"/>
      <c r="S396" s="70"/>
    </row>
    <row r="397" spans="1:19" x14ac:dyDescent="0.15">
      <c r="A397" s="70"/>
      <c r="B397" s="70"/>
      <c r="C397" s="70"/>
      <c r="D397" s="70"/>
      <c r="E397" s="70"/>
      <c r="F397" s="70"/>
      <c r="G397" s="70"/>
      <c r="H397" s="70"/>
      <c r="I397" s="70"/>
      <c r="J397" s="70"/>
      <c r="K397" s="79"/>
      <c r="L397" s="70"/>
      <c r="M397" s="70"/>
      <c r="N397" s="70"/>
      <c r="O397" s="70"/>
      <c r="P397" s="70"/>
      <c r="Q397" s="70"/>
      <c r="R397" s="70"/>
      <c r="S397" s="70"/>
    </row>
    <row r="398" spans="1:19" x14ac:dyDescent="0.15">
      <c r="A398" s="70"/>
      <c r="B398" s="70"/>
      <c r="C398" s="70"/>
      <c r="D398" s="70"/>
      <c r="E398" s="70"/>
      <c r="F398" s="70"/>
      <c r="G398" s="70"/>
      <c r="H398" s="70"/>
      <c r="I398" s="70"/>
      <c r="J398" s="70"/>
      <c r="K398" s="79"/>
      <c r="L398" s="70"/>
      <c r="M398" s="70"/>
      <c r="N398" s="70"/>
      <c r="O398" s="70"/>
      <c r="P398" s="70"/>
      <c r="Q398" s="70"/>
      <c r="R398" s="70"/>
      <c r="S398" s="70"/>
    </row>
    <row r="399" spans="1:19" x14ac:dyDescent="0.15">
      <c r="A399" s="70"/>
      <c r="B399" s="70"/>
      <c r="C399" s="70"/>
      <c r="D399" s="70"/>
      <c r="E399" s="70"/>
      <c r="F399" s="70"/>
      <c r="G399" s="70"/>
      <c r="H399" s="70"/>
      <c r="I399" s="70"/>
      <c r="J399" s="70"/>
      <c r="K399" s="79"/>
      <c r="L399" s="70"/>
      <c r="M399" s="70"/>
      <c r="N399" s="70"/>
      <c r="O399" s="70"/>
      <c r="P399" s="70"/>
      <c r="Q399" s="70"/>
      <c r="R399" s="70"/>
      <c r="S399" s="70"/>
    </row>
    <row r="400" spans="1:19" x14ac:dyDescent="0.15">
      <c r="A400" s="70"/>
      <c r="B400" s="70"/>
      <c r="C400" s="70"/>
      <c r="D400" s="70"/>
      <c r="E400" s="70"/>
      <c r="F400" s="70"/>
      <c r="G400" s="70"/>
      <c r="H400" s="70"/>
      <c r="I400" s="70"/>
      <c r="J400" s="70"/>
      <c r="K400" s="79"/>
      <c r="L400" s="70"/>
      <c r="M400" s="70"/>
      <c r="N400" s="70"/>
      <c r="O400" s="70"/>
      <c r="P400" s="70"/>
      <c r="Q400" s="70"/>
      <c r="R400" s="70"/>
      <c r="S400" s="70"/>
    </row>
    <row r="401" spans="1:19" x14ac:dyDescent="0.15">
      <c r="A401" s="70"/>
      <c r="B401" s="70"/>
      <c r="C401" s="70"/>
      <c r="D401" s="70"/>
      <c r="E401" s="70"/>
      <c r="F401" s="70"/>
      <c r="G401" s="70"/>
      <c r="H401" s="70"/>
      <c r="I401" s="70"/>
      <c r="J401" s="70"/>
      <c r="K401" s="79"/>
      <c r="L401" s="70"/>
      <c r="M401" s="70"/>
      <c r="N401" s="70"/>
      <c r="O401" s="70"/>
      <c r="P401" s="70"/>
      <c r="Q401" s="70"/>
      <c r="R401" s="70"/>
      <c r="S401" s="70"/>
    </row>
    <row r="402" spans="1:19" x14ac:dyDescent="0.15">
      <c r="A402" s="70"/>
      <c r="B402" s="70"/>
      <c r="C402" s="70"/>
      <c r="D402" s="70"/>
      <c r="E402" s="70"/>
      <c r="F402" s="70"/>
      <c r="G402" s="70"/>
      <c r="H402" s="70"/>
      <c r="I402" s="70"/>
      <c r="J402" s="70"/>
      <c r="K402" s="79"/>
      <c r="L402" s="70"/>
      <c r="M402" s="70"/>
      <c r="N402" s="70"/>
      <c r="O402" s="70"/>
      <c r="P402" s="70"/>
      <c r="Q402" s="70"/>
      <c r="R402" s="70"/>
      <c r="S402" s="70"/>
    </row>
    <row r="403" spans="1:19" x14ac:dyDescent="0.15">
      <c r="A403" s="70"/>
      <c r="B403" s="70"/>
      <c r="C403" s="70"/>
      <c r="D403" s="70"/>
      <c r="E403" s="70"/>
      <c r="F403" s="70"/>
      <c r="G403" s="70"/>
      <c r="H403" s="70"/>
      <c r="I403" s="70"/>
      <c r="J403" s="70"/>
      <c r="K403" s="79"/>
      <c r="L403" s="70"/>
      <c r="M403" s="70"/>
      <c r="N403" s="70"/>
      <c r="O403" s="70"/>
      <c r="P403" s="70"/>
      <c r="Q403" s="70"/>
      <c r="R403" s="70"/>
      <c r="S403" s="70"/>
    </row>
    <row r="404" spans="1:19" x14ac:dyDescent="0.15">
      <c r="A404" s="70"/>
      <c r="B404" s="70"/>
      <c r="C404" s="70"/>
      <c r="D404" s="70"/>
      <c r="E404" s="70"/>
      <c r="F404" s="70"/>
      <c r="G404" s="70"/>
      <c r="H404" s="70"/>
      <c r="I404" s="70"/>
      <c r="J404" s="70"/>
      <c r="K404" s="79"/>
      <c r="L404" s="70"/>
      <c r="M404" s="70"/>
      <c r="N404" s="70"/>
      <c r="O404" s="70"/>
      <c r="P404" s="70"/>
      <c r="Q404" s="70"/>
      <c r="R404" s="70"/>
      <c r="S404" s="70"/>
    </row>
    <row r="405" spans="1:19" x14ac:dyDescent="0.15">
      <c r="A405" s="70"/>
      <c r="B405" s="70"/>
      <c r="C405" s="70"/>
      <c r="D405" s="70"/>
      <c r="E405" s="70"/>
      <c r="F405" s="70"/>
      <c r="G405" s="70"/>
      <c r="H405" s="70"/>
      <c r="I405" s="70"/>
      <c r="J405" s="70"/>
      <c r="K405" s="79"/>
      <c r="L405" s="70"/>
      <c r="M405" s="70"/>
      <c r="N405" s="70"/>
      <c r="O405" s="70"/>
      <c r="P405" s="70"/>
      <c r="Q405" s="70"/>
      <c r="R405" s="70"/>
      <c r="S405" s="70"/>
    </row>
    <row r="406" spans="1:19" x14ac:dyDescent="0.15">
      <c r="A406" s="70"/>
      <c r="B406" s="70"/>
      <c r="C406" s="70"/>
      <c r="D406" s="70"/>
      <c r="E406" s="70"/>
      <c r="F406" s="70"/>
      <c r="G406" s="70"/>
      <c r="H406" s="70"/>
      <c r="I406" s="70"/>
      <c r="J406" s="70"/>
      <c r="K406" s="79"/>
      <c r="L406" s="70"/>
      <c r="M406" s="70"/>
      <c r="N406" s="70"/>
      <c r="O406" s="70"/>
      <c r="P406" s="70"/>
      <c r="Q406" s="70"/>
      <c r="R406" s="70"/>
      <c r="S406" s="70"/>
    </row>
    <row r="407" spans="1:19" x14ac:dyDescent="0.15">
      <c r="A407" s="70"/>
      <c r="B407" s="70"/>
      <c r="C407" s="70"/>
      <c r="D407" s="70"/>
      <c r="E407" s="70"/>
      <c r="F407" s="70"/>
      <c r="G407" s="70"/>
      <c r="H407" s="70"/>
      <c r="I407" s="70"/>
      <c r="J407" s="70"/>
      <c r="K407" s="79"/>
      <c r="L407" s="70"/>
      <c r="M407" s="70"/>
      <c r="N407" s="70"/>
      <c r="O407" s="70"/>
      <c r="P407" s="70"/>
      <c r="Q407" s="70"/>
      <c r="R407" s="70"/>
      <c r="S407" s="70"/>
    </row>
    <row r="408" spans="1:19" x14ac:dyDescent="0.15">
      <c r="A408" s="70"/>
      <c r="B408" s="70"/>
      <c r="C408" s="70"/>
      <c r="D408" s="70"/>
      <c r="E408" s="70"/>
      <c r="F408" s="70"/>
      <c r="G408" s="70"/>
      <c r="H408" s="70"/>
      <c r="I408" s="70"/>
      <c r="J408" s="70"/>
      <c r="K408" s="79"/>
      <c r="L408" s="70"/>
      <c r="M408" s="70"/>
      <c r="N408" s="70"/>
      <c r="O408" s="70"/>
      <c r="P408" s="70"/>
      <c r="Q408" s="70"/>
      <c r="R408" s="70"/>
      <c r="S408" s="70"/>
    </row>
    <row r="409" spans="1:19" x14ac:dyDescent="0.15">
      <c r="A409" s="70"/>
      <c r="B409" s="70"/>
      <c r="C409" s="70"/>
      <c r="D409" s="70"/>
      <c r="E409" s="70"/>
      <c r="F409" s="70"/>
      <c r="G409" s="70"/>
      <c r="H409" s="70"/>
      <c r="I409" s="70"/>
      <c r="J409" s="70"/>
      <c r="K409" s="79"/>
      <c r="L409" s="70"/>
      <c r="M409" s="70"/>
      <c r="N409" s="70"/>
      <c r="O409" s="70"/>
      <c r="P409" s="70"/>
      <c r="Q409" s="70"/>
      <c r="R409" s="70"/>
      <c r="S409" s="70"/>
    </row>
    <row r="410" spans="1:19" x14ac:dyDescent="0.15">
      <c r="A410" s="70"/>
      <c r="B410" s="70"/>
      <c r="C410" s="70"/>
      <c r="D410" s="70"/>
      <c r="E410" s="70"/>
      <c r="F410" s="70"/>
      <c r="G410" s="70"/>
      <c r="H410" s="70"/>
      <c r="I410" s="70"/>
      <c r="J410" s="70"/>
      <c r="K410" s="79"/>
      <c r="L410" s="70"/>
      <c r="M410" s="70"/>
      <c r="N410" s="70"/>
      <c r="O410" s="70"/>
      <c r="P410" s="70"/>
      <c r="Q410" s="70"/>
      <c r="R410" s="70"/>
      <c r="S410" s="70"/>
    </row>
    <row r="411" spans="1:19" x14ac:dyDescent="0.15">
      <c r="A411" s="70"/>
      <c r="B411" s="70"/>
      <c r="C411" s="70"/>
      <c r="D411" s="70"/>
      <c r="E411" s="70"/>
      <c r="F411" s="70"/>
      <c r="G411" s="70"/>
      <c r="H411" s="70"/>
      <c r="I411" s="70"/>
      <c r="J411" s="70"/>
      <c r="K411" s="79"/>
      <c r="L411" s="70"/>
      <c r="M411" s="70"/>
      <c r="N411" s="70"/>
      <c r="O411" s="70"/>
      <c r="P411" s="70"/>
      <c r="Q411" s="70"/>
      <c r="R411" s="70"/>
      <c r="S411" s="70"/>
    </row>
    <row r="412" spans="1:19" x14ac:dyDescent="0.15">
      <c r="A412" s="70"/>
      <c r="B412" s="70"/>
      <c r="C412" s="70"/>
      <c r="D412" s="70"/>
      <c r="E412" s="70"/>
      <c r="F412" s="70"/>
      <c r="G412" s="70"/>
      <c r="H412" s="70"/>
      <c r="I412" s="70"/>
      <c r="J412" s="70"/>
      <c r="K412" s="79"/>
      <c r="L412" s="70"/>
      <c r="M412" s="70"/>
      <c r="N412" s="70"/>
      <c r="O412" s="70"/>
      <c r="P412" s="70"/>
      <c r="Q412" s="70"/>
      <c r="R412" s="70"/>
      <c r="S412" s="70"/>
    </row>
    <row r="413" spans="1:19" x14ac:dyDescent="0.15">
      <c r="A413" s="70"/>
      <c r="B413" s="70"/>
      <c r="C413" s="70"/>
      <c r="D413" s="70"/>
      <c r="E413" s="70"/>
      <c r="F413" s="70"/>
      <c r="G413" s="70"/>
      <c r="H413" s="70"/>
      <c r="I413" s="70"/>
      <c r="J413" s="70"/>
      <c r="K413" s="79"/>
      <c r="L413" s="70"/>
      <c r="M413" s="70"/>
      <c r="N413" s="70"/>
      <c r="O413" s="70"/>
      <c r="P413" s="70"/>
      <c r="Q413" s="70"/>
      <c r="R413" s="70"/>
      <c r="S413" s="70"/>
    </row>
    <row r="414" spans="1:19" x14ac:dyDescent="0.15">
      <c r="A414" s="70"/>
      <c r="B414" s="70"/>
      <c r="C414" s="70"/>
      <c r="D414" s="70"/>
      <c r="E414" s="70"/>
      <c r="F414" s="70"/>
      <c r="G414" s="70"/>
      <c r="H414" s="70"/>
      <c r="I414" s="70"/>
      <c r="J414" s="70"/>
      <c r="K414" s="79"/>
      <c r="L414" s="70"/>
      <c r="M414" s="70"/>
      <c r="N414" s="70"/>
      <c r="O414" s="70"/>
      <c r="P414" s="70"/>
      <c r="Q414" s="70"/>
      <c r="R414" s="70"/>
      <c r="S414" s="70"/>
    </row>
    <row r="415" spans="1:19" x14ac:dyDescent="0.15">
      <c r="A415" s="70"/>
      <c r="B415" s="70"/>
      <c r="C415" s="70"/>
      <c r="D415" s="70"/>
      <c r="E415" s="70"/>
      <c r="F415" s="70"/>
      <c r="G415" s="70"/>
      <c r="H415" s="70"/>
      <c r="I415" s="70"/>
      <c r="J415" s="70"/>
      <c r="K415" s="79"/>
      <c r="L415" s="70"/>
      <c r="M415" s="70"/>
      <c r="N415" s="70"/>
      <c r="O415" s="70"/>
      <c r="P415" s="70"/>
      <c r="Q415" s="70"/>
      <c r="R415" s="70"/>
      <c r="S415" s="70"/>
    </row>
    <row r="416" spans="1:19" x14ac:dyDescent="0.15">
      <c r="A416" s="70"/>
      <c r="B416" s="70"/>
      <c r="C416" s="70"/>
      <c r="D416" s="70"/>
      <c r="E416" s="70"/>
      <c r="F416" s="70"/>
      <c r="G416" s="70"/>
      <c r="H416" s="70"/>
      <c r="I416" s="70"/>
      <c r="J416" s="70"/>
      <c r="K416" s="79"/>
      <c r="L416" s="70"/>
      <c r="M416" s="70"/>
      <c r="N416" s="70"/>
      <c r="O416" s="70"/>
      <c r="P416" s="70"/>
      <c r="Q416" s="70"/>
      <c r="R416" s="70"/>
      <c r="S416" s="70"/>
    </row>
    <row r="417" spans="1:19" x14ac:dyDescent="0.15">
      <c r="A417" s="70"/>
      <c r="B417" s="70"/>
      <c r="C417" s="70"/>
      <c r="D417" s="70"/>
      <c r="E417" s="70"/>
      <c r="F417" s="70"/>
      <c r="G417" s="70"/>
      <c r="H417" s="70"/>
      <c r="I417" s="70"/>
      <c r="J417" s="70"/>
      <c r="K417" s="79"/>
      <c r="L417" s="70"/>
      <c r="M417" s="70"/>
      <c r="N417" s="70"/>
      <c r="O417" s="70"/>
      <c r="P417" s="70"/>
      <c r="Q417" s="70"/>
      <c r="R417" s="70"/>
      <c r="S417" s="70"/>
    </row>
    <row r="418" spans="1:19" x14ac:dyDescent="0.15">
      <c r="A418" s="70"/>
      <c r="B418" s="70"/>
      <c r="C418" s="70"/>
      <c r="D418" s="70"/>
      <c r="E418" s="70"/>
      <c r="F418" s="70"/>
      <c r="G418" s="70"/>
      <c r="H418" s="70"/>
      <c r="I418" s="70"/>
      <c r="J418" s="70"/>
      <c r="K418" s="79"/>
      <c r="L418" s="70"/>
      <c r="M418" s="70"/>
      <c r="N418" s="70"/>
      <c r="O418" s="70"/>
      <c r="P418" s="70"/>
      <c r="Q418" s="70"/>
      <c r="R418" s="70"/>
      <c r="S418" s="70"/>
    </row>
    <row r="419" spans="1:19" x14ac:dyDescent="0.15">
      <c r="A419" s="70"/>
      <c r="B419" s="70"/>
      <c r="C419" s="70"/>
      <c r="D419" s="70"/>
      <c r="E419" s="70"/>
      <c r="F419" s="70"/>
      <c r="G419" s="70"/>
      <c r="H419" s="70"/>
      <c r="I419" s="70"/>
      <c r="J419" s="70"/>
      <c r="K419" s="79"/>
      <c r="L419" s="70"/>
      <c r="M419" s="70"/>
      <c r="N419" s="70"/>
      <c r="O419" s="70"/>
      <c r="P419" s="70"/>
      <c r="Q419" s="70"/>
      <c r="R419" s="70"/>
      <c r="S419" s="70"/>
    </row>
    <row r="420" spans="1:19" x14ac:dyDescent="0.15">
      <c r="A420" s="70"/>
      <c r="B420" s="70"/>
      <c r="C420" s="70"/>
      <c r="D420" s="70"/>
      <c r="E420" s="70"/>
      <c r="F420" s="70"/>
      <c r="G420" s="70"/>
      <c r="H420" s="70"/>
      <c r="I420" s="70"/>
      <c r="J420" s="70"/>
      <c r="K420" s="79"/>
      <c r="L420" s="70"/>
      <c r="M420" s="70"/>
      <c r="N420" s="70"/>
      <c r="O420" s="70"/>
      <c r="P420" s="70"/>
      <c r="Q420" s="70"/>
      <c r="R420" s="70"/>
      <c r="S420" s="70"/>
    </row>
    <row r="421" spans="1:19" x14ac:dyDescent="0.15">
      <c r="A421" s="70"/>
      <c r="B421" s="70"/>
      <c r="C421" s="70"/>
      <c r="D421" s="70"/>
      <c r="E421" s="70"/>
      <c r="F421" s="70"/>
      <c r="G421" s="70"/>
      <c r="H421" s="70"/>
      <c r="I421" s="70"/>
      <c r="J421" s="70"/>
      <c r="K421" s="79"/>
      <c r="L421" s="70"/>
      <c r="M421" s="70"/>
      <c r="N421" s="70"/>
      <c r="O421" s="70"/>
      <c r="P421" s="70"/>
      <c r="Q421" s="70"/>
      <c r="R421" s="70"/>
      <c r="S421" s="70"/>
    </row>
    <row r="422" spans="1:19" x14ac:dyDescent="0.15">
      <c r="A422" s="70"/>
      <c r="B422" s="70"/>
      <c r="C422" s="70"/>
      <c r="D422" s="70"/>
      <c r="E422" s="70"/>
      <c r="F422" s="70"/>
      <c r="G422" s="70"/>
      <c r="H422" s="70"/>
      <c r="I422" s="70"/>
      <c r="J422" s="70"/>
      <c r="K422" s="79"/>
      <c r="L422" s="70"/>
      <c r="M422" s="70"/>
      <c r="N422" s="70"/>
      <c r="O422" s="70"/>
      <c r="P422" s="70"/>
      <c r="Q422" s="70"/>
      <c r="R422" s="70"/>
      <c r="S422" s="70"/>
    </row>
    <row r="423" spans="1:19" x14ac:dyDescent="0.15">
      <c r="A423" s="70"/>
      <c r="B423" s="70"/>
      <c r="C423" s="70"/>
      <c r="D423" s="70"/>
      <c r="E423" s="70"/>
      <c r="F423" s="70"/>
      <c r="G423" s="70"/>
      <c r="H423" s="70"/>
      <c r="I423" s="70"/>
      <c r="J423" s="70"/>
      <c r="K423" s="79"/>
      <c r="L423" s="70"/>
      <c r="M423" s="70"/>
      <c r="N423" s="70"/>
      <c r="O423" s="70"/>
      <c r="P423" s="70"/>
      <c r="Q423" s="70"/>
      <c r="R423" s="70"/>
      <c r="S423" s="70"/>
    </row>
    <row r="424" spans="1:19" x14ac:dyDescent="0.15">
      <c r="A424" s="70"/>
      <c r="B424" s="70"/>
      <c r="C424" s="70"/>
      <c r="D424" s="70"/>
      <c r="E424" s="70"/>
      <c r="F424" s="70"/>
      <c r="G424" s="70"/>
      <c r="H424" s="70"/>
      <c r="I424" s="70"/>
      <c r="J424" s="70"/>
      <c r="K424" s="79"/>
      <c r="L424" s="70"/>
      <c r="M424" s="70"/>
      <c r="N424" s="70"/>
      <c r="O424" s="70"/>
      <c r="P424" s="70"/>
      <c r="Q424" s="70"/>
      <c r="R424" s="70"/>
      <c r="S424" s="70"/>
    </row>
    <row r="425" spans="1:19" x14ac:dyDescent="0.15">
      <c r="A425" s="70"/>
      <c r="B425" s="70"/>
      <c r="C425" s="70"/>
      <c r="D425" s="70"/>
      <c r="E425" s="70"/>
      <c r="F425" s="70"/>
      <c r="G425" s="70"/>
      <c r="H425" s="70"/>
      <c r="I425" s="70"/>
      <c r="J425" s="70"/>
      <c r="K425" s="79"/>
      <c r="L425" s="70"/>
      <c r="M425" s="70"/>
      <c r="N425" s="70"/>
      <c r="O425" s="70"/>
      <c r="P425" s="70"/>
      <c r="Q425" s="70"/>
      <c r="R425" s="70"/>
      <c r="S425" s="70"/>
    </row>
    <row r="426" spans="1:19" x14ac:dyDescent="0.15">
      <c r="A426" s="70"/>
      <c r="B426" s="70"/>
      <c r="C426" s="70"/>
      <c r="D426" s="70"/>
      <c r="E426" s="70"/>
      <c r="F426" s="70"/>
      <c r="G426" s="70"/>
      <c r="H426" s="70"/>
      <c r="I426" s="70"/>
      <c r="J426" s="70"/>
      <c r="K426" s="79"/>
      <c r="L426" s="70"/>
      <c r="M426" s="70"/>
      <c r="N426" s="70"/>
      <c r="O426" s="70"/>
      <c r="P426" s="70"/>
      <c r="Q426" s="70"/>
      <c r="R426" s="70"/>
      <c r="S426" s="70"/>
    </row>
    <row r="427" spans="1:19" x14ac:dyDescent="0.15">
      <c r="A427" s="70"/>
      <c r="B427" s="70"/>
      <c r="C427" s="70"/>
      <c r="D427" s="70"/>
      <c r="E427" s="70"/>
      <c r="F427" s="70"/>
      <c r="G427" s="70"/>
      <c r="H427" s="70"/>
      <c r="I427" s="70"/>
      <c r="J427" s="70"/>
      <c r="K427" s="79"/>
      <c r="L427" s="70"/>
      <c r="M427" s="70"/>
      <c r="N427" s="70"/>
      <c r="O427" s="70"/>
      <c r="P427" s="70"/>
      <c r="Q427" s="70"/>
      <c r="R427" s="70"/>
      <c r="S427" s="70"/>
    </row>
    <row r="428" spans="1:19" x14ac:dyDescent="0.15">
      <c r="A428" s="70"/>
      <c r="B428" s="70"/>
      <c r="C428" s="70"/>
      <c r="D428" s="70"/>
      <c r="E428" s="70"/>
      <c r="F428" s="70"/>
      <c r="G428" s="70"/>
      <c r="H428" s="70"/>
      <c r="I428" s="70"/>
      <c r="J428" s="70"/>
      <c r="K428" s="79"/>
      <c r="L428" s="70"/>
      <c r="M428" s="70"/>
      <c r="N428" s="70"/>
      <c r="O428" s="70"/>
      <c r="P428" s="70"/>
      <c r="Q428" s="70"/>
      <c r="R428" s="70"/>
      <c r="S428" s="70"/>
    </row>
    <row r="429" spans="1:19" x14ac:dyDescent="0.15">
      <c r="A429" s="70"/>
      <c r="B429" s="70"/>
      <c r="C429" s="70"/>
      <c r="D429" s="70"/>
      <c r="E429" s="70"/>
      <c r="F429" s="70"/>
      <c r="G429" s="70"/>
      <c r="H429" s="70"/>
      <c r="I429" s="70"/>
      <c r="J429" s="70"/>
      <c r="K429" s="79"/>
      <c r="L429" s="70"/>
      <c r="M429" s="70"/>
      <c r="N429" s="70"/>
      <c r="O429" s="70"/>
      <c r="P429" s="70"/>
      <c r="Q429" s="70"/>
      <c r="R429" s="70"/>
      <c r="S429" s="70"/>
    </row>
    <row r="430" spans="1:19" x14ac:dyDescent="0.15">
      <c r="A430" s="70"/>
      <c r="B430" s="70"/>
      <c r="C430" s="70"/>
      <c r="D430" s="70"/>
      <c r="E430" s="70"/>
      <c r="F430" s="70"/>
      <c r="G430" s="70"/>
      <c r="H430" s="70"/>
      <c r="I430" s="70"/>
      <c r="J430" s="70"/>
      <c r="K430" s="79"/>
      <c r="L430" s="70"/>
      <c r="M430" s="70"/>
      <c r="N430" s="70"/>
      <c r="O430" s="70"/>
      <c r="P430" s="70"/>
      <c r="Q430" s="70"/>
      <c r="R430" s="70"/>
      <c r="S430" s="70"/>
    </row>
    <row r="431" spans="1:19" x14ac:dyDescent="0.15">
      <c r="A431" s="70"/>
      <c r="B431" s="70"/>
      <c r="C431" s="70"/>
      <c r="D431" s="70"/>
      <c r="E431" s="70"/>
      <c r="F431" s="70"/>
      <c r="G431" s="70"/>
      <c r="H431" s="70"/>
      <c r="I431" s="70"/>
      <c r="J431" s="70"/>
      <c r="K431" s="79"/>
      <c r="L431" s="70"/>
      <c r="M431" s="70"/>
      <c r="N431" s="70"/>
      <c r="O431" s="70"/>
      <c r="P431" s="70"/>
      <c r="Q431" s="70"/>
      <c r="R431" s="70"/>
      <c r="S431" s="70"/>
    </row>
    <row r="432" spans="1:19" x14ac:dyDescent="0.15">
      <c r="A432" s="70"/>
      <c r="B432" s="70"/>
      <c r="C432" s="70"/>
      <c r="D432" s="70"/>
      <c r="E432" s="70"/>
      <c r="F432" s="70"/>
      <c r="G432" s="70"/>
      <c r="H432" s="70"/>
      <c r="I432" s="70"/>
      <c r="J432" s="70"/>
      <c r="K432" s="79"/>
      <c r="L432" s="70"/>
      <c r="M432" s="70"/>
      <c r="N432" s="70"/>
      <c r="O432" s="70"/>
      <c r="P432" s="70"/>
      <c r="Q432" s="70"/>
      <c r="R432" s="70"/>
      <c r="S432" s="70"/>
    </row>
    <row r="433" spans="1:19" x14ac:dyDescent="0.15">
      <c r="A433" s="70"/>
      <c r="B433" s="70"/>
      <c r="C433" s="70"/>
      <c r="D433" s="70"/>
      <c r="E433" s="70"/>
      <c r="F433" s="70"/>
      <c r="G433" s="70"/>
      <c r="H433" s="70"/>
      <c r="I433" s="70"/>
      <c r="J433" s="70"/>
      <c r="K433" s="79"/>
      <c r="L433" s="70"/>
      <c r="M433" s="70"/>
      <c r="N433" s="70"/>
      <c r="O433" s="70"/>
      <c r="P433" s="70"/>
      <c r="Q433" s="70"/>
      <c r="R433" s="70"/>
      <c r="S433" s="70"/>
    </row>
    <row r="434" spans="1:19" x14ac:dyDescent="0.15">
      <c r="A434" s="70"/>
      <c r="B434" s="70"/>
      <c r="C434" s="70"/>
      <c r="D434" s="70"/>
      <c r="E434" s="70"/>
      <c r="F434" s="70"/>
      <c r="G434" s="70"/>
      <c r="H434" s="70"/>
      <c r="I434" s="70"/>
      <c r="J434" s="70"/>
      <c r="K434" s="79"/>
      <c r="L434" s="70"/>
      <c r="M434" s="70"/>
      <c r="N434" s="70"/>
      <c r="O434" s="70"/>
      <c r="P434" s="70"/>
      <c r="Q434" s="70"/>
      <c r="R434" s="70"/>
      <c r="S434" s="70"/>
    </row>
    <row r="435" spans="1:19" x14ac:dyDescent="0.15">
      <c r="A435" s="70"/>
      <c r="B435" s="70"/>
      <c r="C435" s="70"/>
      <c r="D435" s="70"/>
      <c r="E435" s="70"/>
      <c r="F435" s="70"/>
      <c r="G435" s="70"/>
      <c r="H435" s="70"/>
      <c r="I435" s="70"/>
      <c r="J435" s="70"/>
      <c r="K435" s="79"/>
      <c r="L435" s="70"/>
      <c r="M435" s="70"/>
      <c r="N435" s="70"/>
      <c r="O435" s="70"/>
      <c r="P435" s="70"/>
      <c r="Q435" s="70"/>
      <c r="R435" s="70"/>
      <c r="S435" s="70"/>
    </row>
    <row r="436" spans="1:19" x14ac:dyDescent="0.15">
      <c r="A436" s="70"/>
      <c r="B436" s="70"/>
      <c r="C436" s="70"/>
      <c r="D436" s="70"/>
      <c r="E436" s="70"/>
      <c r="F436" s="70"/>
      <c r="G436" s="70"/>
      <c r="H436" s="70"/>
      <c r="I436" s="70"/>
      <c r="J436" s="70"/>
      <c r="K436" s="79"/>
      <c r="L436" s="70"/>
      <c r="M436" s="70"/>
      <c r="N436" s="70"/>
      <c r="O436" s="70"/>
      <c r="P436" s="70"/>
      <c r="Q436" s="70"/>
      <c r="R436" s="70"/>
      <c r="S436" s="70"/>
    </row>
    <row r="437" spans="1:19" x14ac:dyDescent="0.15">
      <c r="A437" s="70"/>
      <c r="B437" s="70"/>
      <c r="C437" s="70"/>
      <c r="D437" s="70"/>
      <c r="E437" s="70"/>
      <c r="F437" s="70"/>
      <c r="G437" s="70"/>
      <c r="H437" s="70"/>
      <c r="I437" s="70"/>
      <c r="J437" s="70"/>
      <c r="K437" s="79"/>
      <c r="L437" s="70"/>
      <c r="M437" s="70"/>
      <c r="N437" s="70"/>
      <c r="O437" s="70"/>
      <c r="P437" s="70"/>
      <c r="Q437" s="70"/>
      <c r="R437" s="70"/>
      <c r="S437" s="70"/>
    </row>
    <row r="438" spans="1:19" x14ac:dyDescent="0.15">
      <c r="A438" s="70"/>
      <c r="B438" s="70"/>
      <c r="C438" s="70"/>
      <c r="D438" s="70"/>
      <c r="E438" s="70"/>
      <c r="F438" s="70"/>
      <c r="G438" s="70"/>
      <c r="H438" s="70"/>
      <c r="I438" s="70"/>
      <c r="J438" s="70"/>
      <c r="K438" s="79"/>
      <c r="L438" s="70"/>
      <c r="M438" s="70"/>
      <c r="N438" s="70"/>
      <c r="O438" s="70"/>
      <c r="P438" s="70"/>
      <c r="Q438" s="70"/>
      <c r="R438" s="70"/>
      <c r="S438" s="70"/>
    </row>
    <row r="439" spans="1:19" x14ac:dyDescent="0.15">
      <c r="A439" s="70"/>
      <c r="B439" s="70"/>
      <c r="C439" s="70"/>
      <c r="D439" s="70"/>
      <c r="E439" s="70"/>
      <c r="F439" s="70"/>
      <c r="G439" s="70"/>
      <c r="H439" s="70"/>
      <c r="I439" s="70"/>
      <c r="J439" s="70"/>
      <c r="K439" s="79"/>
      <c r="L439" s="70"/>
      <c r="M439" s="70"/>
      <c r="N439" s="70"/>
      <c r="O439" s="70"/>
      <c r="P439" s="70"/>
      <c r="Q439" s="70"/>
      <c r="R439" s="70"/>
      <c r="S439" s="70"/>
    </row>
    <row r="440" spans="1:19" x14ac:dyDescent="0.15">
      <c r="A440" s="70"/>
      <c r="B440" s="70"/>
      <c r="C440" s="70"/>
      <c r="D440" s="70"/>
      <c r="E440" s="70"/>
      <c r="F440" s="70"/>
      <c r="G440" s="70"/>
      <c r="H440" s="70"/>
      <c r="I440" s="70"/>
      <c r="J440" s="70"/>
      <c r="K440" s="79"/>
      <c r="L440" s="70"/>
      <c r="M440" s="70"/>
      <c r="N440" s="70"/>
      <c r="O440" s="70"/>
      <c r="P440" s="70"/>
      <c r="Q440" s="70"/>
      <c r="R440" s="70"/>
      <c r="S440" s="70"/>
    </row>
    <row r="441" spans="1:19" x14ac:dyDescent="0.15">
      <c r="A441" s="70"/>
      <c r="B441" s="70"/>
      <c r="C441" s="70"/>
      <c r="D441" s="70"/>
      <c r="E441" s="70"/>
      <c r="F441" s="70"/>
      <c r="G441" s="70"/>
      <c r="H441" s="70"/>
      <c r="I441" s="70"/>
      <c r="J441" s="70"/>
      <c r="K441" s="79"/>
      <c r="L441" s="70"/>
      <c r="M441" s="70"/>
      <c r="N441" s="70"/>
      <c r="O441" s="70"/>
      <c r="P441" s="70"/>
      <c r="Q441" s="70"/>
      <c r="R441" s="70"/>
      <c r="S441" s="70"/>
    </row>
    <row r="442" spans="1:19" x14ac:dyDescent="0.15">
      <c r="A442" s="70"/>
      <c r="B442" s="70"/>
      <c r="C442" s="70"/>
      <c r="D442" s="70"/>
      <c r="E442" s="70"/>
      <c r="F442" s="70"/>
      <c r="G442" s="70"/>
      <c r="H442" s="70"/>
      <c r="I442" s="70"/>
      <c r="J442" s="70"/>
      <c r="K442" s="79"/>
      <c r="L442" s="70"/>
      <c r="M442" s="70"/>
      <c r="N442" s="70"/>
      <c r="O442" s="70"/>
      <c r="P442" s="70"/>
      <c r="Q442" s="70"/>
      <c r="R442" s="70"/>
      <c r="S442" s="70"/>
    </row>
    <row r="443" spans="1:19" x14ac:dyDescent="0.15">
      <c r="A443" s="70"/>
      <c r="B443" s="70"/>
      <c r="C443" s="70"/>
      <c r="D443" s="70"/>
      <c r="E443" s="70"/>
      <c r="F443" s="70"/>
      <c r="G443" s="70"/>
      <c r="H443" s="70"/>
      <c r="I443" s="70"/>
      <c r="J443" s="70"/>
      <c r="K443" s="79"/>
      <c r="L443" s="70"/>
      <c r="M443" s="70"/>
      <c r="N443" s="70"/>
      <c r="O443" s="70"/>
      <c r="P443" s="70"/>
      <c r="Q443" s="70"/>
      <c r="R443" s="70"/>
      <c r="S443" s="70"/>
    </row>
    <row r="444" spans="1:19" x14ac:dyDescent="0.15">
      <c r="A444" s="70"/>
      <c r="B444" s="70"/>
      <c r="C444" s="70"/>
      <c r="D444" s="70"/>
      <c r="E444" s="70"/>
      <c r="F444" s="70"/>
      <c r="G444" s="70"/>
      <c r="H444" s="70"/>
      <c r="I444" s="70"/>
      <c r="J444" s="70"/>
      <c r="K444" s="79"/>
      <c r="L444" s="70"/>
      <c r="M444" s="70"/>
      <c r="N444" s="70"/>
      <c r="O444" s="70"/>
      <c r="P444" s="70"/>
      <c r="Q444" s="70"/>
      <c r="R444" s="70"/>
      <c r="S444" s="70"/>
    </row>
    <row r="445" spans="1:19" x14ac:dyDescent="0.15">
      <c r="A445" s="70"/>
      <c r="B445" s="70"/>
      <c r="C445" s="70"/>
      <c r="D445" s="70"/>
      <c r="E445" s="70"/>
      <c r="F445" s="70"/>
      <c r="G445" s="70"/>
      <c r="H445" s="70"/>
      <c r="I445" s="70"/>
      <c r="J445" s="70"/>
      <c r="K445" s="79"/>
      <c r="L445" s="70"/>
      <c r="M445" s="70"/>
      <c r="N445" s="70"/>
      <c r="O445" s="70"/>
      <c r="P445" s="70"/>
      <c r="Q445" s="70"/>
      <c r="R445" s="70"/>
      <c r="S445" s="70"/>
    </row>
    <row r="446" spans="1:19" x14ac:dyDescent="0.15">
      <c r="A446" s="70"/>
      <c r="B446" s="70"/>
      <c r="C446" s="70"/>
      <c r="D446" s="70"/>
      <c r="E446" s="70"/>
      <c r="F446" s="70"/>
      <c r="G446" s="70"/>
      <c r="H446" s="70"/>
      <c r="I446" s="70"/>
      <c r="J446" s="70"/>
      <c r="K446" s="79"/>
      <c r="L446" s="70"/>
      <c r="M446" s="70"/>
      <c r="N446" s="70"/>
      <c r="O446" s="70"/>
      <c r="P446" s="70"/>
      <c r="Q446" s="70"/>
      <c r="R446" s="70"/>
      <c r="S446" s="70"/>
    </row>
    <row r="447" spans="1:19" x14ac:dyDescent="0.15">
      <c r="A447" s="70"/>
      <c r="B447" s="70"/>
      <c r="C447" s="70"/>
      <c r="D447" s="70"/>
      <c r="E447" s="70"/>
      <c r="F447" s="70"/>
      <c r="G447" s="70"/>
      <c r="H447" s="70"/>
      <c r="I447" s="70"/>
      <c r="J447" s="70"/>
      <c r="K447" s="79"/>
      <c r="L447" s="70"/>
      <c r="M447" s="70"/>
      <c r="N447" s="70"/>
      <c r="O447" s="70"/>
      <c r="P447" s="70"/>
      <c r="Q447" s="70"/>
      <c r="R447" s="70"/>
      <c r="S447" s="70"/>
    </row>
    <row r="448" spans="1:19" x14ac:dyDescent="0.15">
      <c r="A448" s="70"/>
      <c r="B448" s="70"/>
      <c r="C448" s="70"/>
      <c r="D448" s="70"/>
      <c r="E448" s="70"/>
      <c r="F448" s="70"/>
      <c r="G448" s="70"/>
      <c r="H448" s="70"/>
      <c r="I448" s="70"/>
      <c r="J448" s="70"/>
      <c r="K448" s="79"/>
      <c r="L448" s="70"/>
      <c r="M448" s="70"/>
      <c r="N448" s="70"/>
      <c r="O448" s="70"/>
      <c r="P448" s="70"/>
      <c r="Q448" s="70"/>
      <c r="R448" s="70"/>
      <c r="S448" s="70"/>
    </row>
    <row r="449" spans="1:19" x14ac:dyDescent="0.15">
      <c r="A449" s="70"/>
      <c r="B449" s="70"/>
      <c r="C449" s="70"/>
      <c r="D449" s="70"/>
      <c r="E449" s="70"/>
      <c r="F449" s="70"/>
      <c r="G449" s="70"/>
      <c r="H449" s="70"/>
      <c r="I449" s="70"/>
      <c r="J449" s="70"/>
      <c r="K449" s="79"/>
      <c r="L449" s="70"/>
      <c r="M449" s="70"/>
      <c r="N449" s="70"/>
      <c r="O449" s="70"/>
      <c r="P449" s="70"/>
      <c r="Q449" s="70"/>
      <c r="R449" s="70"/>
      <c r="S449" s="70"/>
    </row>
    <row r="450" spans="1:19" x14ac:dyDescent="0.15">
      <c r="A450" s="70"/>
      <c r="B450" s="70"/>
      <c r="C450" s="70"/>
      <c r="D450" s="70"/>
      <c r="E450" s="70"/>
      <c r="F450" s="70"/>
      <c r="G450" s="70"/>
      <c r="H450" s="70"/>
      <c r="I450" s="70"/>
      <c r="J450" s="70"/>
      <c r="K450" s="79"/>
      <c r="L450" s="70"/>
      <c r="M450" s="70"/>
      <c r="N450" s="70"/>
      <c r="O450" s="70"/>
      <c r="P450" s="70"/>
      <c r="Q450" s="70"/>
      <c r="R450" s="70"/>
      <c r="S450" s="70"/>
    </row>
    <row r="451" spans="1:19" x14ac:dyDescent="0.15">
      <c r="A451" s="70"/>
      <c r="B451" s="70"/>
      <c r="C451" s="70"/>
      <c r="D451" s="70"/>
      <c r="E451" s="70"/>
      <c r="F451" s="70"/>
      <c r="G451" s="70"/>
      <c r="H451" s="70"/>
      <c r="I451" s="70"/>
      <c r="J451" s="70"/>
      <c r="K451" s="79"/>
      <c r="L451" s="70"/>
      <c r="M451" s="70"/>
      <c r="N451" s="70"/>
      <c r="O451" s="70"/>
      <c r="P451" s="70"/>
      <c r="Q451" s="70"/>
      <c r="R451" s="70"/>
      <c r="S451" s="70"/>
    </row>
    <row r="452" spans="1:19" x14ac:dyDescent="0.15">
      <c r="A452" s="70"/>
      <c r="B452" s="70"/>
      <c r="C452" s="70"/>
      <c r="D452" s="70"/>
      <c r="E452" s="70"/>
      <c r="F452" s="70"/>
      <c r="G452" s="70"/>
      <c r="H452" s="70"/>
      <c r="I452" s="70"/>
      <c r="J452" s="70"/>
      <c r="K452" s="79"/>
      <c r="L452" s="70"/>
      <c r="M452" s="70"/>
      <c r="N452" s="70"/>
      <c r="O452" s="70"/>
      <c r="P452" s="70"/>
      <c r="Q452" s="70"/>
      <c r="R452" s="70"/>
      <c r="S452" s="70"/>
    </row>
    <row r="453" spans="1:19" x14ac:dyDescent="0.15">
      <c r="A453" s="70"/>
      <c r="B453" s="70"/>
      <c r="C453" s="70"/>
      <c r="D453" s="70"/>
      <c r="E453" s="70"/>
      <c r="F453" s="70"/>
      <c r="G453" s="70"/>
      <c r="H453" s="70"/>
      <c r="I453" s="70"/>
      <c r="J453" s="70"/>
      <c r="K453" s="79"/>
      <c r="L453" s="70"/>
      <c r="M453" s="70"/>
      <c r="N453" s="70"/>
      <c r="O453" s="70"/>
      <c r="P453" s="70"/>
      <c r="Q453" s="70"/>
      <c r="R453" s="70"/>
      <c r="S453" s="70"/>
    </row>
    <row r="454" spans="1:19" x14ac:dyDescent="0.15">
      <c r="A454" s="70"/>
      <c r="B454" s="70"/>
      <c r="C454" s="70"/>
      <c r="D454" s="70"/>
      <c r="E454" s="70"/>
      <c r="F454" s="70"/>
      <c r="G454" s="70"/>
      <c r="H454" s="70"/>
      <c r="I454" s="70"/>
      <c r="J454" s="70"/>
      <c r="K454" s="79"/>
      <c r="L454" s="70"/>
      <c r="M454" s="70"/>
      <c r="N454" s="70"/>
      <c r="O454" s="70"/>
      <c r="P454" s="70"/>
      <c r="Q454" s="70"/>
      <c r="R454" s="70"/>
      <c r="S454" s="70"/>
    </row>
    <row r="455" spans="1:19" x14ac:dyDescent="0.15">
      <c r="A455" s="70"/>
      <c r="B455" s="70"/>
      <c r="C455" s="70"/>
      <c r="D455" s="70"/>
      <c r="E455" s="70"/>
      <c r="F455" s="70"/>
      <c r="G455" s="70"/>
      <c r="H455" s="70"/>
      <c r="I455" s="70"/>
      <c r="J455" s="70"/>
      <c r="K455" s="79"/>
      <c r="L455" s="70"/>
      <c r="M455" s="70"/>
      <c r="N455" s="70"/>
      <c r="O455" s="70"/>
      <c r="P455" s="70"/>
      <c r="Q455" s="70"/>
      <c r="R455" s="70"/>
      <c r="S455" s="70"/>
    </row>
    <row r="456" spans="1:19" x14ac:dyDescent="0.15">
      <c r="A456" s="70"/>
      <c r="B456" s="70"/>
      <c r="C456" s="70"/>
      <c r="D456" s="70"/>
      <c r="E456" s="70"/>
      <c r="F456" s="70"/>
      <c r="G456" s="70"/>
      <c r="H456" s="70"/>
      <c r="I456" s="70"/>
      <c r="J456" s="70"/>
      <c r="K456" s="79"/>
      <c r="L456" s="70"/>
      <c r="M456" s="70"/>
      <c r="N456" s="70"/>
      <c r="O456" s="70"/>
      <c r="P456" s="70"/>
      <c r="Q456" s="70"/>
      <c r="R456" s="70"/>
      <c r="S456" s="70"/>
    </row>
    <row r="457" spans="1:19" x14ac:dyDescent="0.15">
      <c r="A457" s="70"/>
      <c r="B457" s="70"/>
      <c r="C457" s="70"/>
      <c r="D457" s="70"/>
      <c r="E457" s="70"/>
      <c r="F457" s="70"/>
      <c r="G457" s="70"/>
      <c r="H457" s="70"/>
      <c r="I457" s="70"/>
      <c r="J457" s="70"/>
      <c r="K457" s="79"/>
      <c r="L457" s="70"/>
      <c r="M457" s="70"/>
      <c r="N457" s="70"/>
      <c r="O457" s="70"/>
      <c r="P457" s="70"/>
      <c r="Q457" s="70"/>
      <c r="R457" s="70"/>
      <c r="S457" s="70"/>
    </row>
    <row r="458" spans="1:19" x14ac:dyDescent="0.15">
      <c r="A458" s="70"/>
      <c r="B458" s="70"/>
      <c r="C458" s="70"/>
      <c r="D458" s="70"/>
      <c r="E458" s="70"/>
      <c r="F458" s="70"/>
      <c r="G458" s="70"/>
      <c r="H458" s="70"/>
      <c r="I458" s="70"/>
      <c r="J458" s="70"/>
      <c r="K458" s="79"/>
      <c r="L458" s="70"/>
      <c r="M458" s="70"/>
      <c r="N458" s="70"/>
      <c r="O458" s="70"/>
      <c r="P458" s="70"/>
      <c r="Q458" s="70"/>
      <c r="R458" s="70"/>
      <c r="S458" s="70"/>
    </row>
    <row r="459" spans="1:19" x14ac:dyDescent="0.15">
      <c r="A459" s="70"/>
      <c r="B459" s="70"/>
      <c r="C459" s="70"/>
      <c r="D459" s="70"/>
      <c r="E459" s="70"/>
      <c r="F459" s="70"/>
      <c r="G459" s="70"/>
      <c r="H459" s="70"/>
      <c r="I459" s="70"/>
      <c r="J459" s="70"/>
      <c r="K459" s="79"/>
      <c r="L459" s="70"/>
      <c r="M459" s="70"/>
      <c r="N459" s="70"/>
      <c r="O459" s="70"/>
      <c r="P459" s="70"/>
      <c r="Q459" s="70"/>
      <c r="R459" s="70"/>
      <c r="S459" s="70"/>
    </row>
    <row r="460" spans="1:19" x14ac:dyDescent="0.15">
      <c r="A460" s="70"/>
      <c r="B460" s="70"/>
      <c r="C460" s="70"/>
      <c r="D460" s="70"/>
      <c r="E460" s="70"/>
      <c r="F460" s="70"/>
      <c r="G460" s="70"/>
      <c r="H460" s="70"/>
      <c r="I460" s="70"/>
      <c r="J460" s="70"/>
      <c r="K460" s="79"/>
      <c r="L460" s="70"/>
      <c r="M460" s="70"/>
      <c r="N460" s="70"/>
      <c r="O460" s="70"/>
      <c r="P460" s="70"/>
      <c r="Q460" s="70"/>
      <c r="R460" s="70"/>
      <c r="S460" s="70"/>
    </row>
    <row r="461" spans="1:19" x14ac:dyDescent="0.15">
      <c r="A461" s="70"/>
      <c r="B461" s="70"/>
      <c r="C461" s="70"/>
      <c r="D461" s="70"/>
      <c r="E461" s="70"/>
      <c r="F461" s="70"/>
      <c r="G461" s="70"/>
      <c r="H461" s="70"/>
      <c r="I461" s="70"/>
      <c r="J461" s="70"/>
      <c r="K461" s="79"/>
      <c r="L461" s="70"/>
      <c r="M461" s="70"/>
      <c r="N461" s="70"/>
      <c r="O461" s="70"/>
      <c r="P461" s="70"/>
      <c r="Q461" s="70"/>
      <c r="R461" s="70"/>
      <c r="S461" s="70"/>
    </row>
    <row r="462" spans="1:19" x14ac:dyDescent="0.15">
      <c r="A462" s="70"/>
      <c r="B462" s="70"/>
      <c r="C462" s="70"/>
      <c r="D462" s="70"/>
      <c r="E462" s="70"/>
      <c r="F462" s="70"/>
      <c r="G462" s="70"/>
      <c r="H462" s="70"/>
      <c r="I462" s="70"/>
      <c r="J462" s="70"/>
      <c r="K462" s="79"/>
      <c r="L462" s="70"/>
      <c r="M462" s="70"/>
      <c r="N462" s="70"/>
      <c r="O462" s="70"/>
      <c r="P462" s="70"/>
      <c r="Q462" s="70"/>
      <c r="R462" s="70"/>
      <c r="S462" s="70"/>
    </row>
    <row r="463" spans="1:19" x14ac:dyDescent="0.15">
      <c r="A463" s="70"/>
      <c r="B463" s="70"/>
      <c r="C463" s="70"/>
      <c r="D463" s="70"/>
      <c r="E463" s="70"/>
      <c r="F463" s="70"/>
      <c r="G463" s="70"/>
      <c r="H463" s="70"/>
      <c r="I463" s="70"/>
      <c r="J463" s="70"/>
      <c r="K463" s="79"/>
      <c r="L463" s="70"/>
      <c r="M463" s="70"/>
      <c r="N463" s="70"/>
      <c r="O463" s="70"/>
      <c r="P463" s="70"/>
      <c r="Q463" s="70"/>
      <c r="R463" s="70"/>
      <c r="S463" s="70"/>
    </row>
    <row r="464" spans="1:19" x14ac:dyDescent="0.15">
      <c r="A464" s="70"/>
      <c r="B464" s="70"/>
      <c r="C464" s="70"/>
      <c r="D464" s="70"/>
      <c r="E464" s="70"/>
      <c r="F464" s="70"/>
      <c r="G464" s="70"/>
      <c r="H464" s="70"/>
      <c r="I464" s="70"/>
      <c r="J464" s="70"/>
      <c r="K464" s="79"/>
      <c r="L464" s="70"/>
      <c r="M464" s="70"/>
      <c r="N464" s="70"/>
      <c r="O464" s="70"/>
      <c r="P464" s="70"/>
      <c r="Q464" s="70"/>
      <c r="R464" s="70"/>
      <c r="S464" s="70"/>
    </row>
    <row r="465" spans="1:19" x14ac:dyDescent="0.15">
      <c r="A465" s="70"/>
      <c r="B465" s="70"/>
      <c r="C465" s="70"/>
      <c r="D465" s="70"/>
      <c r="E465" s="70"/>
      <c r="F465" s="70"/>
      <c r="G465" s="70"/>
      <c r="H465" s="70"/>
      <c r="I465" s="70"/>
      <c r="J465" s="70"/>
      <c r="K465" s="79"/>
      <c r="L465" s="70"/>
      <c r="M465" s="70"/>
      <c r="N465" s="70"/>
      <c r="O465" s="70"/>
      <c r="P465" s="70"/>
      <c r="Q465" s="70"/>
      <c r="R465" s="70"/>
      <c r="S465" s="70"/>
    </row>
    <row r="466" spans="1:19" x14ac:dyDescent="0.15">
      <c r="A466" s="70"/>
      <c r="B466" s="70"/>
      <c r="C466" s="70"/>
      <c r="D466" s="70"/>
      <c r="E466" s="70"/>
      <c r="F466" s="70"/>
      <c r="G466" s="70"/>
      <c r="H466" s="70"/>
      <c r="I466" s="70"/>
      <c r="J466" s="70"/>
      <c r="K466" s="79"/>
      <c r="L466" s="70"/>
      <c r="M466" s="70"/>
      <c r="N466" s="70"/>
      <c r="O466" s="70"/>
      <c r="P466" s="70"/>
      <c r="Q466" s="70"/>
      <c r="R466" s="70"/>
      <c r="S466" s="70"/>
    </row>
    <row r="467" spans="1:19" x14ac:dyDescent="0.15">
      <c r="A467" s="70"/>
      <c r="B467" s="70"/>
      <c r="C467" s="70"/>
      <c r="D467" s="70"/>
      <c r="E467" s="70"/>
      <c r="F467" s="70"/>
      <c r="G467" s="70"/>
      <c r="H467" s="70"/>
      <c r="I467" s="70"/>
      <c r="J467" s="70"/>
      <c r="K467" s="79"/>
      <c r="L467" s="70"/>
      <c r="M467" s="70"/>
      <c r="N467" s="70"/>
      <c r="O467" s="70"/>
      <c r="P467" s="70"/>
      <c r="Q467" s="70"/>
      <c r="R467" s="70"/>
      <c r="S467" s="70"/>
    </row>
    <row r="468" spans="1:19" x14ac:dyDescent="0.15">
      <c r="A468" s="70"/>
      <c r="B468" s="70"/>
      <c r="C468" s="70"/>
      <c r="D468" s="70"/>
      <c r="E468" s="70"/>
      <c r="F468" s="70"/>
      <c r="G468" s="70"/>
      <c r="H468" s="70"/>
      <c r="I468" s="70"/>
      <c r="J468" s="70"/>
      <c r="K468" s="79"/>
      <c r="L468" s="70"/>
      <c r="M468" s="70"/>
      <c r="N468" s="70"/>
      <c r="O468" s="70"/>
      <c r="P468" s="70"/>
      <c r="Q468" s="70"/>
      <c r="R468" s="70"/>
      <c r="S468" s="70"/>
    </row>
    <row r="469" spans="1:19" x14ac:dyDescent="0.15">
      <c r="A469" s="70"/>
      <c r="B469" s="70"/>
      <c r="C469" s="70"/>
      <c r="D469" s="70"/>
      <c r="E469" s="70"/>
      <c r="F469" s="70"/>
      <c r="G469" s="70"/>
      <c r="H469" s="70"/>
      <c r="I469" s="70"/>
      <c r="J469" s="70"/>
      <c r="K469" s="79"/>
      <c r="L469" s="70"/>
      <c r="M469" s="70"/>
      <c r="N469" s="70"/>
      <c r="O469" s="70"/>
      <c r="P469" s="70"/>
      <c r="Q469" s="70"/>
      <c r="R469" s="70"/>
      <c r="S469" s="70"/>
    </row>
    <row r="470" spans="1:19" x14ac:dyDescent="0.15">
      <c r="A470" s="70"/>
      <c r="B470" s="70"/>
      <c r="C470" s="70"/>
      <c r="D470" s="70"/>
      <c r="E470" s="70"/>
      <c r="F470" s="70"/>
      <c r="G470" s="70"/>
      <c r="H470" s="70"/>
      <c r="I470" s="70"/>
      <c r="J470" s="70"/>
      <c r="K470" s="79"/>
      <c r="L470" s="70"/>
      <c r="M470" s="70"/>
      <c r="N470" s="70"/>
      <c r="O470" s="70"/>
      <c r="P470" s="70"/>
      <c r="Q470" s="70"/>
      <c r="R470" s="70"/>
      <c r="S470" s="70"/>
    </row>
    <row r="471" spans="1:19" x14ac:dyDescent="0.15">
      <c r="A471" s="70"/>
      <c r="B471" s="70"/>
      <c r="C471" s="70"/>
      <c r="D471" s="70"/>
      <c r="E471" s="70"/>
      <c r="F471" s="70"/>
      <c r="G471" s="70"/>
      <c r="H471" s="70"/>
      <c r="I471" s="70"/>
      <c r="J471" s="70"/>
      <c r="K471" s="79"/>
      <c r="L471" s="70"/>
      <c r="M471" s="70"/>
      <c r="N471" s="70"/>
      <c r="O471" s="70"/>
      <c r="P471" s="70"/>
      <c r="Q471" s="70"/>
      <c r="R471" s="70"/>
      <c r="S471" s="70"/>
    </row>
    <row r="472" spans="1:19" x14ac:dyDescent="0.15">
      <c r="A472" s="70"/>
      <c r="B472" s="70"/>
      <c r="C472" s="70"/>
      <c r="D472" s="70"/>
      <c r="E472" s="70"/>
      <c r="F472" s="70"/>
      <c r="G472" s="70"/>
      <c r="H472" s="70"/>
      <c r="I472" s="70"/>
      <c r="J472" s="70"/>
      <c r="K472" s="79"/>
      <c r="L472" s="70"/>
      <c r="M472" s="70"/>
      <c r="N472" s="70"/>
      <c r="O472" s="70"/>
      <c r="P472" s="70"/>
      <c r="Q472" s="70"/>
      <c r="R472" s="70"/>
      <c r="S472" s="70"/>
    </row>
    <row r="473" spans="1:19" x14ac:dyDescent="0.15">
      <c r="A473" s="70"/>
      <c r="B473" s="70"/>
      <c r="C473" s="70"/>
      <c r="D473" s="70"/>
      <c r="E473" s="70"/>
      <c r="F473" s="70"/>
      <c r="G473" s="70"/>
      <c r="H473" s="70"/>
      <c r="I473" s="70"/>
      <c r="J473" s="70"/>
      <c r="K473" s="79"/>
      <c r="L473" s="70"/>
      <c r="M473" s="70"/>
      <c r="N473" s="70"/>
      <c r="O473" s="70"/>
      <c r="P473" s="70"/>
      <c r="Q473" s="70"/>
      <c r="R473" s="70"/>
      <c r="S473" s="70"/>
    </row>
    <row r="474" spans="1:19" x14ac:dyDescent="0.15">
      <c r="A474" s="70"/>
      <c r="B474" s="70"/>
      <c r="C474" s="70"/>
      <c r="D474" s="70"/>
      <c r="E474" s="70"/>
      <c r="F474" s="70"/>
      <c r="G474" s="70"/>
      <c r="H474" s="70"/>
      <c r="I474" s="70"/>
      <c r="J474" s="70"/>
      <c r="K474" s="79"/>
      <c r="L474" s="70"/>
      <c r="M474" s="70"/>
      <c r="N474" s="70"/>
      <c r="O474" s="70"/>
      <c r="P474" s="70"/>
      <c r="Q474" s="70"/>
      <c r="R474" s="70"/>
      <c r="S474" s="70"/>
    </row>
    <row r="475" spans="1:19" x14ac:dyDescent="0.15">
      <c r="A475" s="70"/>
      <c r="B475" s="70"/>
      <c r="C475" s="70"/>
      <c r="D475" s="70"/>
      <c r="E475" s="70"/>
      <c r="F475" s="70"/>
      <c r="G475" s="70"/>
      <c r="H475" s="70"/>
      <c r="I475" s="70"/>
      <c r="J475" s="70"/>
      <c r="K475" s="79"/>
      <c r="L475" s="70"/>
      <c r="M475" s="70"/>
      <c r="N475" s="70"/>
      <c r="O475" s="70"/>
      <c r="P475" s="70"/>
      <c r="Q475" s="70"/>
      <c r="R475" s="70"/>
      <c r="S475" s="70"/>
    </row>
    <row r="476" spans="1:19" x14ac:dyDescent="0.15">
      <c r="A476" s="70"/>
      <c r="B476" s="70"/>
      <c r="C476" s="70"/>
      <c r="D476" s="70"/>
      <c r="E476" s="70"/>
      <c r="F476" s="70"/>
      <c r="G476" s="70"/>
      <c r="H476" s="70"/>
      <c r="I476" s="70"/>
      <c r="J476" s="70"/>
      <c r="K476" s="79"/>
      <c r="L476" s="70"/>
      <c r="M476" s="70"/>
      <c r="N476" s="70"/>
      <c r="O476" s="70"/>
      <c r="P476" s="70"/>
      <c r="Q476" s="70"/>
      <c r="R476" s="70"/>
      <c r="S476" s="70"/>
    </row>
    <row r="477" spans="1:19" x14ac:dyDescent="0.15">
      <c r="A477" s="70"/>
      <c r="B477" s="70"/>
      <c r="C477" s="70"/>
      <c r="D477" s="70"/>
      <c r="E477" s="70"/>
      <c r="F477" s="70"/>
      <c r="G477" s="70"/>
      <c r="H477" s="70"/>
      <c r="I477" s="70"/>
      <c r="J477" s="70"/>
      <c r="K477" s="79"/>
      <c r="L477" s="70"/>
      <c r="M477" s="70"/>
      <c r="N477" s="70"/>
      <c r="O477" s="70"/>
      <c r="P477" s="70"/>
      <c r="Q477" s="70"/>
      <c r="R477" s="70"/>
      <c r="S477" s="70"/>
    </row>
    <row r="478" spans="1:19" x14ac:dyDescent="0.15">
      <c r="A478" s="70"/>
      <c r="B478" s="70"/>
      <c r="C478" s="70"/>
      <c r="D478" s="70"/>
      <c r="E478" s="70"/>
      <c r="F478" s="70"/>
      <c r="G478" s="70"/>
      <c r="H478" s="70"/>
      <c r="I478" s="70"/>
      <c r="J478" s="70"/>
      <c r="K478" s="79"/>
      <c r="L478" s="70"/>
      <c r="M478" s="70"/>
      <c r="N478" s="70"/>
      <c r="O478" s="70"/>
      <c r="P478" s="70"/>
      <c r="Q478" s="70"/>
      <c r="R478" s="70"/>
      <c r="S478" s="70"/>
    </row>
    <row r="479" spans="1:19" x14ac:dyDescent="0.15">
      <c r="A479" s="70"/>
      <c r="B479" s="70"/>
      <c r="C479" s="70"/>
      <c r="D479" s="70"/>
      <c r="E479" s="70"/>
      <c r="F479" s="70"/>
      <c r="G479" s="70"/>
      <c r="H479" s="70"/>
      <c r="I479" s="70"/>
      <c r="J479" s="70"/>
      <c r="K479" s="79"/>
      <c r="L479" s="70"/>
      <c r="M479" s="70"/>
      <c r="N479" s="70"/>
      <c r="O479" s="70"/>
      <c r="P479" s="70"/>
      <c r="Q479" s="70"/>
      <c r="R479" s="70"/>
      <c r="S479" s="70"/>
    </row>
    <row r="480" spans="1:19" x14ac:dyDescent="0.15">
      <c r="A480" s="70"/>
      <c r="B480" s="70"/>
      <c r="C480" s="70"/>
      <c r="D480" s="70"/>
      <c r="E480" s="70"/>
      <c r="F480" s="70"/>
      <c r="G480" s="70"/>
      <c r="H480" s="70"/>
      <c r="I480" s="70"/>
      <c r="J480" s="70"/>
      <c r="K480" s="79"/>
      <c r="L480" s="70"/>
      <c r="M480" s="70"/>
      <c r="N480" s="70"/>
      <c r="O480" s="70"/>
      <c r="P480" s="70"/>
      <c r="Q480" s="70"/>
      <c r="R480" s="70"/>
      <c r="S480" s="70"/>
    </row>
    <row r="481" spans="1:19" x14ac:dyDescent="0.15">
      <c r="A481" s="70"/>
      <c r="B481" s="70"/>
      <c r="C481" s="70"/>
      <c r="D481" s="70"/>
      <c r="E481" s="70"/>
      <c r="F481" s="70"/>
      <c r="G481" s="70"/>
      <c r="H481" s="70"/>
      <c r="I481" s="70"/>
      <c r="J481" s="70"/>
      <c r="K481" s="79"/>
      <c r="L481" s="70"/>
      <c r="M481" s="70"/>
      <c r="N481" s="70"/>
      <c r="O481" s="70"/>
      <c r="P481" s="70"/>
      <c r="Q481" s="70"/>
      <c r="R481" s="70"/>
      <c r="S481" s="70"/>
    </row>
    <row r="482" spans="1:19" x14ac:dyDescent="0.15">
      <c r="A482" s="70"/>
      <c r="B482" s="70"/>
      <c r="C482" s="70"/>
      <c r="D482" s="70"/>
      <c r="E482" s="70"/>
      <c r="F482" s="70"/>
      <c r="G482" s="70"/>
      <c r="H482" s="70"/>
      <c r="I482" s="70"/>
      <c r="J482" s="70"/>
      <c r="K482" s="79"/>
      <c r="L482" s="70"/>
      <c r="M482" s="70"/>
      <c r="N482" s="70"/>
      <c r="O482" s="70"/>
      <c r="P482" s="70"/>
      <c r="Q482" s="70"/>
      <c r="R482" s="70"/>
      <c r="S482" s="70"/>
    </row>
    <row r="483" spans="1:19" x14ac:dyDescent="0.15">
      <c r="A483" s="70"/>
      <c r="B483" s="70"/>
      <c r="C483" s="70"/>
      <c r="D483" s="70"/>
      <c r="E483" s="70"/>
      <c r="F483" s="70"/>
      <c r="G483" s="70"/>
      <c r="H483" s="70"/>
      <c r="I483" s="70"/>
      <c r="J483" s="70"/>
      <c r="K483" s="79"/>
      <c r="L483" s="70"/>
      <c r="M483" s="70"/>
      <c r="N483" s="70"/>
      <c r="O483" s="70"/>
      <c r="P483" s="70"/>
      <c r="Q483" s="70"/>
      <c r="R483" s="70"/>
      <c r="S483" s="70"/>
    </row>
    <row r="484" spans="1:19" x14ac:dyDescent="0.15">
      <c r="A484" s="70"/>
      <c r="B484" s="70"/>
      <c r="C484" s="70"/>
      <c r="D484" s="70"/>
      <c r="E484" s="70"/>
      <c r="F484" s="70"/>
      <c r="G484" s="70"/>
      <c r="H484" s="70"/>
      <c r="I484" s="70"/>
      <c r="J484" s="70"/>
      <c r="K484" s="79"/>
      <c r="L484" s="70"/>
      <c r="M484" s="70"/>
      <c r="N484" s="70"/>
      <c r="O484" s="70"/>
      <c r="P484" s="70"/>
      <c r="Q484" s="70"/>
      <c r="R484" s="70"/>
      <c r="S484" s="70"/>
    </row>
    <row r="485" spans="1:19" x14ac:dyDescent="0.15">
      <c r="A485" s="70"/>
      <c r="B485" s="70"/>
      <c r="C485" s="70"/>
      <c r="D485" s="70"/>
      <c r="E485" s="70"/>
      <c r="F485" s="70"/>
      <c r="G485" s="70"/>
      <c r="H485" s="70"/>
      <c r="I485" s="70"/>
      <c r="J485" s="70"/>
      <c r="K485" s="79"/>
      <c r="L485" s="70"/>
      <c r="M485" s="70"/>
      <c r="N485" s="70"/>
      <c r="O485" s="70"/>
      <c r="P485" s="70"/>
      <c r="Q485" s="70"/>
      <c r="R485" s="70"/>
      <c r="S485" s="70"/>
    </row>
    <row r="486" spans="1:19" x14ac:dyDescent="0.15">
      <c r="A486" s="70"/>
      <c r="B486" s="70"/>
      <c r="C486" s="70"/>
      <c r="D486" s="70"/>
      <c r="E486" s="70"/>
      <c r="F486" s="70"/>
      <c r="G486" s="70"/>
      <c r="H486" s="70"/>
      <c r="I486" s="70"/>
      <c r="J486" s="70"/>
      <c r="K486" s="79"/>
      <c r="L486" s="70"/>
      <c r="M486" s="70"/>
      <c r="N486" s="70"/>
      <c r="O486" s="70"/>
      <c r="P486" s="70"/>
      <c r="Q486" s="70"/>
      <c r="R486" s="70"/>
      <c r="S486" s="70"/>
    </row>
    <row r="487" spans="1:19" x14ac:dyDescent="0.15">
      <c r="A487" s="70"/>
      <c r="B487" s="70"/>
      <c r="C487" s="70"/>
      <c r="D487" s="70"/>
      <c r="E487" s="70"/>
      <c r="F487" s="70"/>
      <c r="G487" s="70"/>
      <c r="H487" s="70"/>
      <c r="I487" s="70"/>
      <c r="J487" s="70"/>
      <c r="K487" s="79"/>
      <c r="L487" s="70"/>
      <c r="M487" s="70"/>
      <c r="N487" s="70"/>
      <c r="O487" s="70"/>
      <c r="P487" s="70"/>
      <c r="Q487" s="70"/>
      <c r="R487" s="70"/>
      <c r="S487" s="70"/>
    </row>
    <row r="488" spans="1:19" x14ac:dyDescent="0.15">
      <c r="A488" s="70"/>
      <c r="B488" s="70"/>
      <c r="C488" s="70"/>
      <c r="D488" s="70"/>
      <c r="E488" s="70"/>
      <c r="F488" s="70"/>
      <c r="G488" s="70"/>
      <c r="H488" s="70"/>
      <c r="I488" s="70"/>
      <c r="J488" s="70"/>
      <c r="K488" s="79"/>
      <c r="L488" s="70"/>
      <c r="M488" s="70"/>
      <c r="N488" s="70"/>
      <c r="O488" s="70"/>
      <c r="P488" s="70"/>
      <c r="Q488" s="70"/>
      <c r="R488" s="70"/>
      <c r="S488" s="70"/>
    </row>
    <row r="489" spans="1:19" x14ac:dyDescent="0.15">
      <c r="A489" s="70"/>
      <c r="B489" s="70"/>
      <c r="C489" s="70"/>
      <c r="D489" s="70"/>
      <c r="E489" s="70"/>
      <c r="F489" s="70"/>
      <c r="G489" s="70"/>
      <c r="H489" s="70"/>
      <c r="I489" s="70"/>
      <c r="J489" s="70"/>
      <c r="K489" s="79"/>
      <c r="L489" s="70"/>
      <c r="M489" s="70"/>
      <c r="N489" s="70"/>
      <c r="O489" s="70"/>
      <c r="P489" s="70"/>
      <c r="Q489" s="70"/>
      <c r="R489" s="70"/>
      <c r="S489" s="70"/>
    </row>
    <row r="490" spans="1:19" x14ac:dyDescent="0.15">
      <c r="A490" s="70"/>
      <c r="B490" s="70"/>
      <c r="C490" s="70"/>
      <c r="D490" s="70"/>
      <c r="E490" s="70"/>
      <c r="F490" s="70"/>
      <c r="G490" s="70"/>
      <c r="H490" s="70"/>
      <c r="I490" s="70"/>
      <c r="J490" s="70"/>
      <c r="K490" s="79"/>
      <c r="L490" s="70"/>
      <c r="M490" s="70"/>
      <c r="N490" s="70"/>
      <c r="O490" s="70"/>
      <c r="P490" s="70"/>
      <c r="Q490" s="70"/>
      <c r="R490" s="70"/>
      <c r="S490" s="70"/>
    </row>
    <row r="491" spans="1:19" x14ac:dyDescent="0.15">
      <c r="A491" s="70"/>
      <c r="B491" s="70"/>
      <c r="C491" s="70"/>
      <c r="D491" s="70"/>
      <c r="E491" s="70"/>
      <c r="F491" s="70"/>
      <c r="G491" s="70"/>
      <c r="H491" s="70"/>
      <c r="I491" s="70"/>
      <c r="J491" s="70"/>
      <c r="K491" s="79"/>
      <c r="L491" s="70"/>
      <c r="M491" s="70"/>
      <c r="N491" s="70"/>
      <c r="O491" s="70"/>
      <c r="P491" s="70"/>
      <c r="Q491" s="70"/>
      <c r="R491" s="70"/>
      <c r="S491" s="70"/>
    </row>
    <row r="492" spans="1:19" x14ac:dyDescent="0.15">
      <c r="A492" s="70"/>
      <c r="B492" s="70"/>
      <c r="C492" s="70"/>
      <c r="D492" s="70"/>
      <c r="E492" s="70"/>
      <c r="F492" s="70"/>
      <c r="G492" s="70"/>
      <c r="H492" s="70"/>
      <c r="I492" s="70"/>
      <c r="J492" s="70"/>
      <c r="K492" s="79"/>
      <c r="L492" s="70"/>
      <c r="M492" s="70"/>
      <c r="N492" s="70"/>
      <c r="O492" s="70"/>
      <c r="P492" s="70"/>
      <c r="Q492" s="70"/>
      <c r="R492" s="70"/>
      <c r="S492" s="70"/>
    </row>
    <row r="493" spans="1:19" x14ac:dyDescent="0.15">
      <c r="A493" s="70"/>
      <c r="B493" s="70"/>
      <c r="C493" s="70"/>
      <c r="D493" s="70"/>
      <c r="E493" s="70"/>
      <c r="F493" s="70"/>
      <c r="G493" s="70"/>
      <c r="H493" s="70"/>
      <c r="I493" s="70"/>
      <c r="J493" s="70"/>
      <c r="K493" s="79"/>
      <c r="L493" s="70"/>
      <c r="M493" s="70"/>
      <c r="N493" s="70"/>
      <c r="O493" s="70"/>
      <c r="P493" s="70"/>
      <c r="Q493" s="70"/>
      <c r="R493" s="70"/>
      <c r="S493" s="70"/>
    </row>
    <row r="494" spans="1:19" x14ac:dyDescent="0.15">
      <c r="A494" s="70"/>
      <c r="B494" s="70"/>
      <c r="C494" s="70"/>
      <c r="D494" s="70"/>
      <c r="E494" s="70"/>
      <c r="F494" s="70"/>
      <c r="G494" s="70"/>
      <c r="H494" s="70"/>
      <c r="I494" s="70"/>
      <c r="J494" s="70"/>
      <c r="K494" s="79"/>
      <c r="L494" s="70"/>
      <c r="M494" s="70"/>
      <c r="N494" s="70"/>
      <c r="O494" s="70"/>
      <c r="P494" s="70"/>
      <c r="Q494" s="70"/>
      <c r="R494" s="70"/>
      <c r="S494" s="70"/>
    </row>
    <row r="495" spans="1:19" x14ac:dyDescent="0.15">
      <c r="A495" s="70"/>
      <c r="B495" s="70"/>
      <c r="C495" s="70"/>
      <c r="D495" s="70"/>
      <c r="E495" s="70"/>
      <c r="F495" s="70"/>
      <c r="G495" s="70"/>
      <c r="H495" s="70"/>
      <c r="I495" s="70"/>
      <c r="J495" s="70"/>
      <c r="K495" s="79"/>
      <c r="L495" s="70"/>
      <c r="M495" s="70"/>
      <c r="N495" s="70"/>
      <c r="O495" s="70"/>
      <c r="P495" s="70"/>
      <c r="Q495" s="70"/>
      <c r="R495" s="70"/>
      <c r="S495" s="70"/>
    </row>
    <row r="496" spans="1:19" x14ac:dyDescent="0.15">
      <c r="A496" s="70"/>
      <c r="B496" s="70"/>
      <c r="C496" s="70"/>
      <c r="D496" s="70"/>
      <c r="E496" s="70"/>
      <c r="F496" s="70"/>
      <c r="G496" s="70"/>
      <c r="H496" s="70"/>
      <c r="I496" s="70"/>
      <c r="J496" s="70"/>
      <c r="K496" s="79"/>
      <c r="L496" s="70"/>
      <c r="M496" s="70"/>
      <c r="N496" s="70"/>
      <c r="O496" s="70"/>
      <c r="P496" s="70"/>
      <c r="Q496" s="70"/>
      <c r="R496" s="70"/>
      <c r="S496" s="70"/>
    </row>
    <row r="497" spans="1:19" x14ac:dyDescent="0.15">
      <c r="A497" s="70"/>
      <c r="B497" s="70"/>
      <c r="C497" s="70"/>
      <c r="D497" s="70"/>
      <c r="E497" s="70"/>
      <c r="F497" s="70"/>
      <c r="G497" s="70"/>
      <c r="H497" s="70"/>
      <c r="I497" s="70"/>
      <c r="J497" s="70"/>
      <c r="K497" s="79"/>
      <c r="L497" s="70"/>
      <c r="M497" s="70"/>
      <c r="N497" s="70"/>
      <c r="O497" s="70"/>
      <c r="P497" s="70"/>
      <c r="Q497" s="70"/>
      <c r="R497" s="70"/>
      <c r="S497" s="70"/>
    </row>
    <row r="498" spans="1:19" x14ac:dyDescent="0.15">
      <c r="A498" s="70"/>
      <c r="B498" s="70"/>
      <c r="C498" s="70"/>
      <c r="D498" s="70"/>
      <c r="E498" s="70"/>
      <c r="F498" s="70"/>
      <c r="G498" s="70"/>
      <c r="H498" s="70"/>
      <c r="I498" s="70"/>
      <c r="J498" s="70"/>
      <c r="K498" s="79"/>
      <c r="L498" s="70"/>
      <c r="M498" s="70"/>
      <c r="N498" s="70"/>
      <c r="O498" s="70"/>
      <c r="P498" s="70"/>
      <c r="Q498" s="70"/>
      <c r="R498" s="70"/>
      <c r="S498" s="70"/>
    </row>
    <row r="499" spans="1:19" x14ac:dyDescent="0.15">
      <c r="A499" s="70"/>
      <c r="B499" s="70"/>
      <c r="C499" s="70"/>
      <c r="D499" s="70"/>
      <c r="E499" s="70"/>
      <c r="F499" s="70"/>
      <c r="G499" s="70"/>
      <c r="H499" s="70"/>
      <c r="I499" s="70"/>
      <c r="J499" s="70"/>
      <c r="K499" s="79"/>
      <c r="L499" s="70"/>
      <c r="M499" s="70"/>
      <c r="N499" s="70"/>
      <c r="O499" s="70"/>
      <c r="P499" s="70"/>
      <c r="Q499" s="70"/>
      <c r="R499" s="70"/>
      <c r="S499" s="70"/>
    </row>
    <row r="500" spans="1:19" x14ac:dyDescent="0.15">
      <c r="A500" s="70"/>
      <c r="B500" s="70"/>
      <c r="C500" s="70"/>
      <c r="D500" s="70"/>
      <c r="E500" s="70"/>
      <c r="F500" s="70"/>
      <c r="G500" s="70"/>
      <c r="H500" s="70"/>
      <c r="I500" s="70"/>
      <c r="J500" s="70"/>
      <c r="K500" s="79"/>
      <c r="L500" s="70"/>
      <c r="M500" s="70"/>
      <c r="N500" s="70"/>
      <c r="O500" s="70"/>
      <c r="P500" s="70"/>
      <c r="Q500" s="70"/>
      <c r="R500" s="70"/>
      <c r="S500" s="70"/>
    </row>
    <row r="501" spans="1:19" x14ac:dyDescent="0.15">
      <c r="A501" s="70"/>
      <c r="B501" s="70"/>
      <c r="C501" s="70"/>
      <c r="D501" s="70"/>
      <c r="E501" s="70"/>
      <c r="F501" s="70"/>
      <c r="G501" s="70"/>
      <c r="H501" s="70"/>
      <c r="I501" s="70"/>
      <c r="J501" s="70"/>
      <c r="K501" s="79"/>
      <c r="L501" s="70"/>
      <c r="M501" s="70"/>
      <c r="N501" s="70"/>
      <c r="O501" s="70"/>
      <c r="P501" s="70"/>
      <c r="Q501" s="70"/>
      <c r="R501" s="70"/>
      <c r="S501" s="70"/>
    </row>
    <row r="502" spans="1:19" x14ac:dyDescent="0.15">
      <c r="A502" s="70"/>
      <c r="B502" s="70"/>
      <c r="C502" s="70"/>
      <c r="D502" s="70"/>
      <c r="E502" s="70"/>
      <c r="F502" s="70"/>
      <c r="G502" s="70"/>
      <c r="H502" s="70"/>
      <c r="I502" s="70"/>
      <c r="J502" s="70"/>
      <c r="K502" s="79"/>
      <c r="L502" s="70"/>
      <c r="M502" s="70"/>
      <c r="N502" s="70"/>
      <c r="O502" s="70"/>
      <c r="P502" s="70"/>
      <c r="Q502" s="70"/>
      <c r="R502" s="70"/>
      <c r="S502" s="70"/>
    </row>
    <row r="503" spans="1:19" x14ac:dyDescent="0.15">
      <c r="A503" s="70"/>
      <c r="B503" s="70"/>
      <c r="C503" s="70"/>
      <c r="D503" s="70"/>
      <c r="E503" s="70"/>
      <c r="F503" s="70"/>
      <c r="G503" s="70"/>
      <c r="H503" s="70"/>
      <c r="I503" s="70"/>
      <c r="J503" s="70"/>
      <c r="K503" s="79"/>
      <c r="L503" s="70"/>
      <c r="M503" s="70"/>
      <c r="N503" s="70"/>
      <c r="O503" s="70"/>
      <c r="P503" s="70"/>
      <c r="Q503" s="70"/>
      <c r="R503" s="70"/>
      <c r="S503" s="70"/>
    </row>
    <row r="504" spans="1:19" x14ac:dyDescent="0.15">
      <c r="A504" s="70"/>
      <c r="B504" s="70"/>
      <c r="C504" s="70"/>
      <c r="D504" s="70"/>
      <c r="E504" s="70"/>
      <c r="F504" s="70"/>
      <c r="G504" s="70"/>
      <c r="H504" s="70"/>
      <c r="I504" s="70"/>
      <c r="J504" s="70"/>
      <c r="K504" s="79"/>
      <c r="L504" s="70"/>
      <c r="M504" s="70"/>
      <c r="N504" s="70"/>
      <c r="O504" s="70"/>
      <c r="P504" s="70"/>
      <c r="Q504" s="70"/>
      <c r="R504" s="70"/>
      <c r="S504" s="70"/>
    </row>
    <row r="505" spans="1:19" x14ac:dyDescent="0.15">
      <c r="A505" s="70"/>
      <c r="B505" s="70"/>
      <c r="C505" s="70"/>
      <c r="D505" s="70"/>
      <c r="E505" s="70"/>
      <c r="F505" s="70"/>
      <c r="G505" s="70"/>
      <c r="H505" s="70"/>
      <c r="I505" s="70"/>
      <c r="J505" s="70"/>
      <c r="K505" s="79"/>
      <c r="L505" s="70"/>
      <c r="M505" s="70"/>
      <c r="N505" s="70"/>
      <c r="O505" s="70"/>
      <c r="P505" s="70"/>
      <c r="Q505" s="70"/>
      <c r="R505" s="70"/>
      <c r="S505" s="70"/>
    </row>
    <row r="506" spans="1:19" x14ac:dyDescent="0.15">
      <c r="A506" s="70"/>
      <c r="B506" s="70"/>
      <c r="C506" s="70"/>
      <c r="D506" s="70"/>
      <c r="E506" s="70"/>
      <c r="F506" s="70"/>
      <c r="G506" s="70"/>
      <c r="H506" s="70"/>
      <c r="I506" s="70"/>
      <c r="J506" s="70"/>
      <c r="K506" s="79"/>
      <c r="L506" s="70"/>
      <c r="M506" s="70"/>
      <c r="N506" s="70"/>
      <c r="O506" s="70"/>
      <c r="P506" s="70"/>
      <c r="Q506" s="70"/>
      <c r="R506" s="70"/>
      <c r="S506" s="70"/>
    </row>
    <row r="507" spans="1:19" x14ac:dyDescent="0.15">
      <c r="A507" s="70"/>
      <c r="B507" s="70"/>
      <c r="C507" s="70"/>
      <c r="D507" s="70"/>
      <c r="E507" s="70"/>
      <c r="F507" s="70"/>
      <c r="G507" s="70"/>
      <c r="H507" s="70"/>
      <c r="I507" s="70"/>
      <c r="J507" s="70"/>
      <c r="K507" s="79"/>
      <c r="L507" s="70"/>
      <c r="M507" s="70"/>
      <c r="N507" s="70"/>
      <c r="O507" s="70"/>
      <c r="P507" s="70"/>
      <c r="Q507" s="70"/>
      <c r="R507" s="70"/>
      <c r="S507" s="70"/>
    </row>
    <row r="508" spans="1:19" x14ac:dyDescent="0.15">
      <c r="A508" s="70"/>
      <c r="B508" s="70"/>
      <c r="C508" s="70"/>
      <c r="D508" s="70"/>
      <c r="E508" s="70"/>
      <c r="F508" s="70"/>
      <c r="G508" s="70"/>
      <c r="H508" s="70"/>
      <c r="I508" s="70"/>
      <c r="J508" s="70"/>
      <c r="K508" s="79"/>
      <c r="L508" s="70"/>
      <c r="M508" s="70"/>
      <c r="N508" s="70"/>
      <c r="O508" s="70"/>
      <c r="P508" s="70"/>
      <c r="Q508" s="70"/>
      <c r="R508" s="70"/>
      <c r="S508" s="70"/>
    </row>
    <row r="509" spans="1:19" x14ac:dyDescent="0.15">
      <c r="A509" s="70"/>
      <c r="B509" s="70"/>
      <c r="C509" s="70"/>
      <c r="D509" s="70"/>
      <c r="E509" s="70"/>
      <c r="F509" s="70"/>
      <c r="G509" s="70"/>
      <c r="H509" s="70"/>
      <c r="I509" s="70"/>
      <c r="J509" s="70"/>
      <c r="K509" s="79"/>
      <c r="L509" s="70"/>
      <c r="M509" s="70"/>
      <c r="N509" s="70"/>
      <c r="O509" s="70"/>
      <c r="P509" s="70"/>
      <c r="Q509" s="70"/>
      <c r="R509" s="70"/>
      <c r="S509" s="70"/>
    </row>
    <row r="510" spans="1:19" x14ac:dyDescent="0.15">
      <c r="A510" s="70"/>
      <c r="B510" s="70"/>
      <c r="C510" s="70"/>
      <c r="D510" s="70"/>
      <c r="E510" s="70"/>
      <c r="F510" s="70"/>
      <c r="G510" s="70"/>
      <c r="H510" s="70"/>
      <c r="I510" s="70"/>
      <c r="J510" s="70"/>
      <c r="K510" s="79"/>
      <c r="L510" s="70"/>
      <c r="M510" s="70"/>
      <c r="N510" s="70"/>
      <c r="O510" s="70"/>
      <c r="P510" s="70"/>
      <c r="Q510" s="70"/>
      <c r="R510" s="70"/>
      <c r="S510" s="70"/>
    </row>
    <row r="511" spans="1:19" x14ac:dyDescent="0.15">
      <c r="A511" s="70"/>
      <c r="B511" s="70"/>
      <c r="C511" s="70"/>
      <c r="D511" s="70"/>
      <c r="E511" s="70"/>
      <c r="F511" s="70"/>
      <c r="G511" s="70"/>
      <c r="H511" s="70"/>
      <c r="I511" s="70"/>
      <c r="J511" s="70"/>
      <c r="K511" s="79"/>
      <c r="L511" s="70"/>
      <c r="M511" s="70"/>
      <c r="N511" s="70"/>
      <c r="O511" s="70"/>
      <c r="P511" s="70"/>
      <c r="Q511" s="70"/>
      <c r="R511" s="70"/>
      <c r="S511" s="70"/>
    </row>
    <row r="512" spans="1:19" x14ac:dyDescent="0.15">
      <c r="A512" s="70"/>
      <c r="B512" s="70"/>
      <c r="C512" s="70"/>
      <c r="D512" s="70"/>
      <c r="E512" s="70"/>
      <c r="F512" s="70"/>
      <c r="G512" s="70"/>
      <c r="H512" s="70"/>
      <c r="I512" s="70"/>
      <c r="J512" s="70"/>
      <c r="K512" s="79"/>
      <c r="L512" s="70"/>
      <c r="M512" s="70"/>
      <c r="N512" s="70"/>
      <c r="O512" s="70"/>
      <c r="P512" s="70"/>
      <c r="Q512" s="70"/>
      <c r="R512" s="70"/>
      <c r="S512" s="70"/>
    </row>
    <row r="513" spans="1:19" x14ac:dyDescent="0.15">
      <c r="A513" s="70"/>
      <c r="B513" s="70"/>
      <c r="C513" s="70"/>
      <c r="D513" s="70"/>
      <c r="E513" s="70"/>
      <c r="F513" s="70"/>
      <c r="G513" s="70"/>
      <c r="H513" s="70"/>
      <c r="I513" s="70"/>
      <c r="J513" s="70"/>
      <c r="K513" s="79"/>
      <c r="L513" s="70"/>
      <c r="M513" s="70"/>
      <c r="N513" s="70"/>
      <c r="O513" s="70"/>
      <c r="P513" s="70"/>
      <c r="Q513" s="70"/>
      <c r="R513" s="70"/>
      <c r="S513" s="70"/>
    </row>
    <row r="514" spans="1:19" x14ac:dyDescent="0.15">
      <c r="A514" s="70"/>
      <c r="B514" s="70"/>
      <c r="C514" s="70"/>
      <c r="D514" s="70"/>
      <c r="E514" s="70"/>
      <c r="F514" s="70"/>
      <c r="G514" s="70"/>
      <c r="H514" s="70"/>
      <c r="I514" s="70"/>
      <c r="J514" s="70"/>
      <c r="K514" s="79"/>
      <c r="L514" s="70"/>
      <c r="M514" s="70"/>
      <c r="N514" s="70"/>
      <c r="O514" s="70"/>
      <c r="P514" s="70"/>
      <c r="Q514" s="70"/>
      <c r="R514" s="70"/>
      <c r="S514" s="70"/>
    </row>
    <row r="515" spans="1:19" x14ac:dyDescent="0.15">
      <c r="A515" s="70"/>
      <c r="B515" s="70"/>
      <c r="C515" s="70"/>
      <c r="D515" s="70"/>
      <c r="E515" s="70"/>
      <c r="F515" s="70"/>
      <c r="G515" s="70"/>
      <c r="H515" s="70"/>
      <c r="I515" s="70"/>
      <c r="J515" s="70"/>
      <c r="K515" s="79"/>
      <c r="L515" s="70"/>
      <c r="M515" s="70"/>
      <c r="N515" s="70"/>
      <c r="O515" s="70"/>
      <c r="P515" s="70"/>
      <c r="Q515" s="70"/>
      <c r="R515" s="70"/>
      <c r="S515" s="70"/>
    </row>
    <row r="516" spans="1:19" x14ac:dyDescent="0.15">
      <c r="A516" s="70"/>
      <c r="B516" s="70"/>
      <c r="C516" s="70"/>
      <c r="D516" s="70"/>
      <c r="E516" s="70"/>
      <c r="F516" s="70"/>
      <c r="G516" s="70"/>
      <c r="H516" s="70"/>
      <c r="I516" s="70"/>
      <c r="J516" s="70"/>
      <c r="K516" s="79"/>
      <c r="L516" s="70"/>
      <c r="M516" s="70"/>
      <c r="N516" s="70"/>
      <c r="O516" s="70"/>
      <c r="P516" s="70"/>
      <c r="Q516" s="70"/>
      <c r="R516" s="70"/>
      <c r="S516" s="70"/>
    </row>
    <row r="517" spans="1:19" x14ac:dyDescent="0.15">
      <c r="A517" s="70"/>
      <c r="B517" s="70"/>
      <c r="C517" s="70"/>
      <c r="D517" s="70"/>
      <c r="E517" s="70"/>
      <c r="F517" s="70"/>
      <c r="G517" s="70"/>
      <c r="H517" s="70"/>
      <c r="I517" s="70"/>
      <c r="J517" s="70"/>
      <c r="K517" s="79"/>
      <c r="L517" s="70"/>
      <c r="M517" s="70"/>
      <c r="N517" s="70"/>
      <c r="O517" s="70"/>
      <c r="P517" s="70"/>
      <c r="Q517" s="70"/>
      <c r="R517" s="70"/>
      <c r="S517" s="70"/>
    </row>
    <row r="518" spans="1:19" x14ac:dyDescent="0.15">
      <c r="A518" s="70"/>
      <c r="B518" s="70"/>
      <c r="C518" s="70"/>
      <c r="D518" s="70"/>
      <c r="E518" s="70"/>
      <c r="F518" s="70"/>
      <c r="G518" s="70"/>
      <c r="H518" s="70"/>
      <c r="I518" s="70"/>
      <c r="J518" s="70"/>
      <c r="K518" s="79"/>
      <c r="L518" s="70"/>
      <c r="M518" s="70"/>
      <c r="N518" s="70"/>
      <c r="O518" s="70"/>
      <c r="P518" s="70"/>
      <c r="Q518" s="70"/>
      <c r="R518" s="70"/>
      <c r="S518" s="70"/>
    </row>
    <row r="519" spans="1:19" x14ac:dyDescent="0.15">
      <c r="A519" s="70"/>
      <c r="B519" s="70"/>
      <c r="C519" s="70"/>
      <c r="D519" s="70"/>
      <c r="E519" s="70"/>
      <c r="F519" s="70"/>
      <c r="G519" s="70"/>
      <c r="H519" s="70"/>
      <c r="I519" s="70"/>
      <c r="J519" s="70"/>
      <c r="K519" s="79"/>
      <c r="L519" s="70"/>
      <c r="M519" s="70"/>
      <c r="N519" s="70"/>
      <c r="O519" s="70"/>
      <c r="P519" s="70"/>
      <c r="Q519" s="70"/>
      <c r="R519" s="70"/>
      <c r="S519" s="70"/>
    </row>
    <row r="520" spans="1:19" x14ac:dyDescent="0.15">
      <c r="A520" s="70"/>
      <c r="B520" s="70"/>
      <c r="C520" s="70"/>
      <c r="D520" s="70"/>
      <c r="E520" s="70"/>
      <c r="F520" s="70"/>
      <c r="G520" s="70"/>
      <c r="H520" s="70"/>
      <c r="I520" s="70"/>
      <c r="J520" s="70"/>
      <c r="K520" s="79"/>
      <c r="L520" s="70"/>
      <c r="M520" s="70"/>
      <c r="N520" s="70"/>
      <c r="O520" s="70"/>
      <c r="P520" s="70"/>
      <c r="Q520" s="70"/>
      <c r="R520" s="70"/>
      <c r="S520" s="70"/>
    </row>
    <row r="521" spans="1:19" x14ac:dyDescent="0.15">
      <c r="A521" s="70"/>
      <c r="B521" s="70"/>
      <c r="C521" s="70"/>
      <c r="D521" s="70"/>
      <c r="E521" s="70"/>
      <c r="F521" s="70"/>
      <c r="G521" s="70"/>
      <c r="H521" s="70"/>
      <c r="I521" s="70"/>
      <c r="J521" s="70"/>
      <c r="K521" s="79"/>
      <c r="L521" s="70"/>
      <c r="M521" s="70"/>
      <c r="N521" s="70"/>
      <c r="O521" s="70"/>
      <c r="P521" s="70"/>
      <c r="Q521" s="70"/>
      <c r="R521" s="70"/>
      <c r="S521" s="70"/>
    </row>
    <row r="522" spans="1:19" x14ac:dyDescent="0.15">
      <c r="A522" s="70"/>
      <c r="B522" s="70"/>
      <c r="C522" s="70"/>
      <c r="D522" s="70"/>
      <c r="E522" s="70"/>
      <c r="F522" s="70"/>
      <c r="G522" s="70"/>
      <c r="H522" s="70"/>
      <c r="I522" s="70"/>
      <c r="J522" s="70"/>
      <c r="K522" s="79"/>
      <c r="L522" s="70"/>
      <c r="M522" s="70"/>
      <c r="N522" s="70"/>
      <c r="O522" s="70"/>
      <c r="P522" s="70"/>
      <c r="Q522" s="70"/>
      <c r="R522" s="70"/>
      <c r="S522" s="70"/>
    </row>
    <row r="523" spans="1:19" x14ac:dyDescent="0.15">
      <c r="A523" s="70"/>
      <c r="B523" s="70"/>
      <c r="C523" s="70"/>
      <c r="D523" s="70"/>
      <c r="E523" s="70"/>
      <c r="F523" s="70"/>
      <c r="G523" s="70"/>
      <c r="H523" s="70"/>
      <c r="I523" s="70"/>
      <c r="J523" s="70"/>
      <c r="K523" s="79"/>
      <c r="L523" s="70"/>
      <c r="M523" s="70"/>
      <c r="N523" s="70"/>
      <c r="O523" s="70"/>
      <c r="P523" s="70"/>
      <c r="Q523" s="70"/>
      <c r="R523" s="70"/>
      <c r="S523" s="70"/>
    </row>
    <row r="524" spans="1:19" x14ac:dyDescent="0.15">
      <c r="A524" s="70"/>
      <c r="B524" s="70"/>
      <c r="C524" s="70"/>
      <c r="D524" s="70"/>
      <c r="E524" s="70"/>
      <c r="F524" s="70"/>
      <c r="G524" s="70"/>
      <c r="H524" s="70"/>
      <c r="I524" s="70"/>
      <c r="J524" s="70"/>
      <c r="K524" s="79"/>
      <c r="L524" s="70"/>
      <c r="M524" s="70"/>
      <c r="N524" s="70"/>
      <c r="O524" s="70"/>
      <c r="P524" s="70"/>
      <c r="Q524" s="70"/>
      <c r="R524" s="70"/>
      <c r="S524" s="70"/>
    </row>
    <row r="525" spans="1:19" x14ac:dyDescent="0.15">
      <c r="A525" s="70"/>
      <c r="B525" s="70"/>
      <c r="C525" s="70"/>
      <c r="D525" s="70"/>
      <c r="E525" s="70"/>
      <c r="F525" s="70"/>
      <c r="G525" s="70"/>
      <c r="H525" s="70"/>
      <c r="I525" s="70"/>
      <c r="J525" s="70"/>
      <c r="K525" s="79"/>
      <c r="L525" s="70"/>
      <c r="M525" s="70"/>
      <c r="N525" s="70"/>
      <c r="O525" s="70"/>
      <c r="P525" s="70"/>
      <c r="Q525" s="70"/>
      <c r="R525" s="70"/>
      <c r="S525" s="70"/>
    </row>
    <row r="526" spans="1:19" x14ac:dyDescent="0.15">
      <c r="A526" s="70"/>
      <c r="B526" s="70"/>
      <c r="C526" s="70"/>
      <c r="D526" s="70"/>
      <c r="E526" s="70"/>
      <c r="F526" s="70"/>
      <c r="G526" s="70"/>
      <c r="H526" s="70"/>
      <c r="I526" s="70"/>
      <c r="J526" s="70"/>
      <c r="K526" s="79"/>
      <c r="L526" s="70"/>
      <c r="M526" s="70"/>
      <c r="N526" s="70"/>
      <c r="O526" s="70"/>
      <c r="P526" s="70"/>
      <c r="Q526" s="70"/>
      <c r="R526" s="70"/>
      <c r="S526" s="70"/>
    </row>
    <row r="527" spans="1:19" x14ac:dyDescent="0.15">
      <c r="A527" s="70"/>
      <c r="B527" s="70"/>
      <c r="C527" s="70"/>
      <c r="D527" s="70"/>
      <c r="E527" s="70"/>
      <c r="F527" s="70"/>
      <c r="G527" s="70"/>
      <c r="H527" s="70"/>
      <c r="I527" s="70"/>
      <c r="J527" s="70"/>
      <c r="K527" s="79"/>
      <c r="L527" s="70"/>
      <c r="M527" s="70"/>
      <c r="N527" s="70"/>
      <c r="O527" s="70"/>
      <c r="P527" s="70"/>
      <c r="Q527" s="70"/>
      <c r="R527" s="70"/>
      <c r="S527" s="70"/>
    </row>
    <row r="528" spans="1:19" x14ac:dyDescent="0.15">
      <c r="A528" s="70"/>
      <c r="B528" s="70"/>
      <c r="C528" s="70"/>
      <c r="D528" s="70"/>
      <c r="E528" s="70"/>
      <c r="F528" s="70"/>
      <c r="G528" s="70"/>
      <c r="H528" s="70"/>
      <c r="I528" s="70"/>
      <c r="J528" s="70"/>
      <c r="K528" s="79"/>
      <c r="L528" s="70"/>
      <c r="M528" s="70"/>
      <c r="N528" s="70"/>
      <c r="O528" s="70"/>
      <c r="P528" s="70"/>
      <c r="Q528" s="70"/>
      <c r="R528" s="70"/>
      <c r="S528" s="70"/>
    </row>
    <row r="529" spans="1:19" x14ac:dyDescent="0.15">
      <c r="A529" s="70"/>
      <c r="B529" s="70"/>
      <c r="C529" s="70"/>
      <c r="D529" s="70"/>
      <c r="E529" s="70"/>
      <c r="F529" s="70"/>
      <c r="G529" s="70"/>
      <c r="H529" s="70"/>
      <c r="I529" s="70"/>
      <c r="J529" s="70"/>
      <c r="K529" s="79"/>
      <c r="L529" s="70"/>
      <c r="M529" s="70"/>
      <c r="N529" s="70"/>
      <c r="O529" s="70"/>
      <c r="P529" s="70"/>
      <c r="Q529" s="70"/>
      <c r="R529" s="70"/>
      <c r="S529" s="70"/>
    </row>
    <row r="530" spans="1:19" x14ac:dyDescent="0.15">
      <c r="A530" s="70"/>
      <c r="B530" s="70"/>
      <c r="C530" s="70"/>
      <c r="D530" s="70"/>
      <c r="E530" s="70"/>
      <c r="F530" s="70"/>
      <c r="G530" s="70"/>
      <c r="H530" s="70"/>
      <c r="I530" s="70"/>
      <c r="J530" s="70"/>
      <c r="K530" s="79"/>
      <c r="L530" s="70"/>
      <c r="M530" s="70"/>
      <c r="N530" s="70"/>
      <c r="O530" s="70"/>
      <c r="P530" s="70"/>
      <c r="Q530" s="70"/>
      <c r="R530" s="70"/>
      <c r="S530" s="70"/>
    </row>
    <row r="531" spans="1:19" x14ac:dyDescent="0.15">
      <c r="A531" s="70"/>
      <c r="B531" s="70"/>
      <c r="C531" s="70"/>
      <c r="D531" s="70"/>
      <c r="E531" s="70"/>
      <c r="F531" s="70"/>
      <c r="G531" s="70"/>
      <c r="H531" s="70"/>
      <c r="I531" s="70"/>
      <c r="J531" s="70"/>
      <c r="K531" s="79"/>
      <c r="L531" s="70"/>
      <c r="M531" s="70"/>
      <c r="N531" s="70"/>
      <c r="O531" s="70"/>
      <c r="P531" s="70"/>
      <c r="Q531" s="70"/>
      <c r="R531" s="70"/>
      <c r="S531" s="70"/>
    </row>
    <row r="532" spans="1:19" x14ac:dyDescent="0.15">
      <c r="A532" s="70"/>
      <c r="B532" s="70"/>
      <c r="C532" s="70"/>
      <c r="D532" s="70"/>
      <c r="E532" s="70"/>
      <c r="F532" s="70"/>
      <c r="G532" s="70"/>
      <c r="H532" s="70"/>
      <c r="I532" s="70"/>
      <c r="J532" s="70"/>
      <c r="K532" s="79"/>
      <c r="L532" s="70"/>
      <c r="M532" s="70"/>
      <c r="N532" s="70"/>
      <c r="O532" s="70"/>
      <c r="P532" s="70"/>
      <c r="Q532" s="70"/>
      <c r="R532" s="70"/>
      <c r="S532" s="70"/>
    </row>
    <row r="533" spans="1:19" x14ac:dyDescent="0.15">
      <c r="A533" s="70"/>
      <c r="B533" s="70"/>
      <c r="C533" s="70"/>
      <c r="D533" s="70"/>
      <c r="E533" s="70"/>
      <c r="F533" s="70"/>
      <c r="G533" s="70"/>
      <c r="H533" s="70"/>
      <c r="I533" s="70"/>
      <c r="J533" s="70"/>
      <c r="K533" s="79"/>
      <c r="L533" s="70"/>
      <c r="M533" s="70"/>
      <c r="N533" s="70"/>
      <c r="O533" s="70"/>
      <c r="P533" s="70"/>
      <c r="Q533" s="70"/>
      <c r="R533" s="70"/>
      <c r="S533" s="70"/>
    </row>
    <row r="534" spans="1:19" x14ac:dyDescent="0.15">
      <c r="A534" s="70"/>
      <c r="B534" s="70"/>
      <c r="C534" s="70"/>
      <c r="D534" s="70"/>
      <c r="E534" s="70"/>
      <c r="F534" s="70"/>
      <c r="G534" s="70"/>
      <c r="H534" s="70"/>
      <c r="I534" s="70"/>
      <c r="J534" s="70"/>
      <c r="K534" s="79"/>
      <c r="L534" s="70"/>
      <c r="M534" s="70"/>
      <c r="N534" s="70"/>
      <c r="O534" s="70"/>
      <c r="P534" s="70"/>
      <c r="Q534" s="70"/>
      <c r="R534" s="70"/>
      <c r="S534" s="70"/>
    </row>
    <row r="535" spans="1:19" x14ac:dyDescent="0.15">
      <c r="A535" s="70"/>
      <c r="B535" s="70"/>
      <c r="C535" s="70"/>
      <c r="D535" s="70"/>
      <c r="E535" s="70"/>
      <c r="F535" s="70"/>
      <c r="G535" s="70"/>
      <c r="H535" s="70"/>
      <c r="I535" s="70"/>
      <c r="J535" s="70"/>
      <c r="K535" s="79"/>
      <c r="L535" s="70"/>
      <c r="M535" s="70"/>
      <c r="N535" s="70"/>
      <c r="O535" s="70"/>
      <c r="P535" s="70"/>
      <c r="Q535" s="70"/>
      <c r="R535" s="70"/>
      <c r="S535" s="70"/>
    </row>
    <row r="536" spans="1:19" x14ac:dyDescent="0.15">
      <c r="A536" s="70"/>
      <c r="B536" s="70"/>
      <c r="C536" s="70"/>
      <c r="D536" s="70"/>
      <c r="E536" s="70"/>
      <c r="F536" s="70"/>
      <c r="G536" s="70"/>
      <c r="H536" s="70"/>
      <c r="I536" s="70"/>
      <c r="J536" s="70"/>
      <c r="K536" s="79"/>
      <c r="L536" s="70"/>
      <c r="M536" s="70"/>
      <c r="N536" s="70"/>
      <c r="O536" s="70"/>
      <c r="P536" s="70"/>
      <c r="Q536" s="70"/>
      <c r="R536" s="70"/>
      <c r="S536" s="70"/>
    </row>
    <row r="537" spans="1:19" x14ac:dyDescent="0.15">
      <c r="A537" s="70"/>
      <c r="B537" s="70"/>
      <c r="C537" s="70"/>
      <c r="D537" s="70"/>
      <c r="E537" s="70"/>
      <c r="F537" s="70"/>
      <c r="G537" s="70"/>
      <c r="H537" s="70"/>
      <c r="I537" s="70"/>
      <c r="J537" s="70"/>
      <c r="K537" s="79"/>
      <c r="L537" s="70"/>
      <c r="M537" s="70"/>
      <c r="N537" s="70"/>
      <c r="O537" s="70"/>
      <c r="P537" s="70"/>
      <c r="Q537" s="70"/>
      <c r="R537" s="70"/>
      <c r="S537" s="70"/>
    </row>
    <row r="538" spans="1:19" x14ac:dyDescent="0.15">
      <c r="A538" s="70"/>
      <c r="B538" s="70"/>
      <c r="C538" s="70"/>
      <c r="D538" s="70"/>
      <c r="E538" s="70"/>
      <c r="F538" s="70"/>
      <c r="G538" s="70"/>
      <c r="H538" s="70"/>
      <c r="I538" s="70"/>
      <c r="J538" s="70"/>
      <c r="K538" s="79"/>
      <c r="L538" s="70"/>
      <c r="M538" s="70"/>
      <c r="N538" s="70"/>
      <c r="O538" s="70"/>
      <c r="P538" s="70"/>
      <c r="Q538" s="70"/>
      <c r="R538" s="70"/>
      <c r="S538" s="70"/>
    </row>
    <row r="539" spans="1:19" x14ac:dyDescent="0.15">
      <c r="A539" s="70"/>
      <c r="B539" s="70"/>
      <c r="C539" s="70"/>
      <c r="D539" s="70"/>
      <c r="E539" s="70"/>
      <c r="F539" s="70"/>
      <c r="G539" s="70"/>
      <c r="H539" s="70"/>
      <c r="I539" s="70"/>
      <c r="J539" s="70"/>
      <c r="K539" s="79"/>
      <c r="L539" s="70"/>
      <c r="M539" s="70"/>
      <c r="N539" s="70"/>
      <c r="O539" s="70"/>
      <c r="P539" s="70"/>
      <c r="Q539" s="70"/>
      <c r="R539" s="70"/>
      <c r="S539" s="70"/>
    </row>
    <row r="540" spans="1:19" x14ac:dyDescent="0.15">
      <c r="A540" s="70"/>
      <c r="B540" s="70"/>
      <c r="C540" s="70"/>
      <c r="D540" s="70"/>
      <c r="E540" s="70"/>
      <c r="F540" s="70"/>
      <c r="G540" s="70"/>
      <c r="H540" s="70"/>
      <c r="I540" s="70"/>
      <c r="J540" s="70"/>
      <c r="K540" s="79"/>
      <c r="L540" s="70"/>
      <c r="M540" s="70"/>
      <c r="N540" s="70"/>
      <c r="O540" s="70"/>
      <c r="P540" s="70"/>
      <c r="Q540" s="70"/>
      <c r="R540" s="70"/>
      <c r="S540" s="70"/>
    </row>
    <row r="541" spans="1:19" x14ac:dyDescent="0.15">
      <c r="A541" s="70"/>
      <c r="B541" s="70"/>
      <c r="C541" s="70"/>
      <c r="D541" s="70"/>
      <c r="E541" s="70"/>
      <c r="F541" s="70"/>
      <c r="G541" s="70"/>
      <c r="H541" s="70"/>
      <c r="I541" s="70"/>
      <c r="J541" s="70"/>
      <c r="K541" s="79"/>
      <c r="L541" s="70"/>
      <c r="M541" s="70"/>
      <c r="N541" s="70"/>
      <c r="O541" s="70"/>
      <c r="P541" s="70"/>
      <c r="Q541" s="70"/>
      <c r="R541" s="70"/>
      <c r="S541" s="70"/>
    </row>
    <row r="542" spans="1:19" x14ac:dyDescent="0.15">
      <c r="A542" s="70"/>
      <c r="B542" s="70"/>
      <c r="C542" s="70"/>
      <c r="D542" s="70"/>
      <c r="E542" s="70"/>
      <c r="F542" s="70"/>
      <c r="G542" s="70"/>
      <c r="H542" s="70"/>
      <c r="I542" s="70"/>
      <c r="J542" s="70"/>
      <c r="K542" s="79"/>
      <c r="L542" s="70"/>
      <c r="M542" s="70"/>
      <c r="N542" s="70"/>
      <c r="O542" s="70"/>
      <c r="P542" s="70"/>
      <c r="Q542" s="70"/>
      <c r="R542" s="70"/>
      <c r="S542" s="70"/>
    </row>
    <row r="543" spans="1:19" x14ac:dyDescent="0.15">
      <c r="A543" s="70"/>
      <c r="B543" s="70"/>
      <c r="C543" s="70"/>
      <c r="D543" s="70"/>
      <c r="E543" s="70"/>
      <c r="F543" s="70"/>
      <c r="G543" s="70"/>
      <c r="H543" s="70"/>
      <c r="I543" s="70"/>
      <c r="J543" s="70"/>
      <c r="K543" s="79"/>
      <c r="L543" s="70"/>
      <c r="M543" s="70"/>
      <c r="N543" s="70"/>
      <c r="O543" s="70"/>
      <c r="P543" s="70"/>
      <c r="Q543" s="70"/>
      <c r="R543" s="70"/>
      <c r="S543" s="70"/>
    </row>
    <row r="544" spans="1:19" x14ac:dyDescent="0.15">
      <c r="A544" s="70"/>
      <c r="B544" s="70"/>
      <c r="C544" s="70"/>
      <c r="D544" s="70"/>
      <c r="E544" s="70"/>
      <c r="F544" s="70"/>
      <c r="G544" s="70"/>
      <c r="H544" s="70"/>
      <c r="I544" s="70"/>
      <c r="J544" s="70"/>
      <c r="K544" s="79"/>
      <c r="L544" s="70"/>
      <c r="M544" s="70"/>
      <c r="N544" s="70"/>
      <c r="O544" s="70"/>
      <c r="P544" s="70"/>
      <c r="Q544" s="70"/>
      <c r="R544" s="70"/>
      <c r="S544" s="70"/>
    </row>
    <row r="545" spans="1:19" x14ac:dyDescent="0.15">
      <c r="A545" s="70"/>
      <c r="B545" s="70"/>
      <c r="C545" s="70"/>
      <c r="D545" s="70"/>
      <c r="E545" s="70"/>
      <c r="F545" s="70"/>
      <c r="G545" s="70"/>
      <c r="H545" s="70"/>
      <c r="I545" s="70"/>
      <c r="J545" s="70"/>
      <c r="K545" s="79"/>
      <c r="L545" s="70"/>
      <c r="M545" s="70"/>
      <c r="N545" s="70"/>
      <c r="O545" s="70"/>
      <c r="P545" s="70"/>
      <c r="Q545" s="70"/>
      <c r="R545" s="70"/>
      <c r="S545" s="70"/>
    </row>
    <row r="546" spans="1:19" x14ac:dyDescent="0.15">
      <c r="A546" s="70"/>
      <c r="B546" s="70"/>
      <c r="C546" s="70"/>
      <c r="D546" s="70"/>
      <c r="E546" s="70"/>
      <c r="F546" s="70"/>
      <c r="G546" s="70"/>
      <c r="H546" s="70"/>
      <c r="I546" s="70"/>
      <c r="J546" s="70"/>
      <c r="K546" s="79"/>
      <c r="L546" s="70"/>
      <c r="M546" s="70"/>
      <c r="N546" s="70"/>
      <c r="O546" s="70"/>
      <c r="P546" s="70"/>
      <c r="Q546" s="70"/>
      <c r="R546" s="70"/>
      <c r="S546" s="70"/>
    </row>
    <row r="547" spans="1:19" x14ac:dyDescent="0.15">
      <c r="A547" s="70"/>
      <c r="B547" s="70"/>
      <c r="C547" s="70"/>
      <c r="D547" s="70"/>
      <c r="E547" s="70"/>
      <c r="F547" s="70"/>
      <c r="G547" s="70"/>
      <c r="H547" s="70"/>
      <c r="I547" s="70"/>
      <c r="J547" s="70"/>
      <c r="K547" s="79"/>
      <c r="L547" s="70"/>
      <c r="M547" s="70"/>
      <c r="N547" s="70"/>
      <c r="O547" s="70"/>
      <c r="P547" s="70"/>
      <c r="Q547" s="70"/>
      <c r="R547" s="70"/>
      <c r="S547" s="70"/>
    </row>
    <row r="548" spans="1:19" x14ac:dyDescent="0.15">
      <c r="A548" s="70"/>
      <c r="B548" s="70"/>
      <c r="C548" s="70"/>
      <c r="D548" s="70"/>
      <c r="E548" s="70"/>
      <c r="F548" s="70"/>
      <c r="G548" s="70"/>
      <c r="H548" s="70"/>
      <c r="I548" s="70"/>
      <c r="J548" s="70"/>
      <c r="K548" s="79"/>
      <c r="L548" s="70"/>
      <c r="M548" s="70"/>
      <c r="N548" s="70"/>
      <c r="O548" s="70"/>
      <c r="P548" s="70"/>
      <c r="Q548" s="70"/>
      <c r="R548" s="70"/>
      <c r="S548" s="70"/>
    </row>
    <row r="549" spans="1:19" x14ac:dyDescent="0.15">
      <c r="A549" s="70"/>
      <c r="B549" s="70"/>
      <c r="C549" s="70"/>
      <c r="D549" s="70"/>
      <c r="E549" s="70"/>
      <c r="F549" s="70"/>
      <c r="G549" s="70"/>
      <c r="H549" s="70"/>
      <c r="I549" s="70"/>
      <c r="J549" s="70"/>
      <c r="K549" s="79"/>
      <c r="L549" s="70"/>
      <c r="M549" s="70"/>
      <c r="N549" s="70"/>
      <c r="O549" s="70"/>
      <c r="P549" s="70"/>
      <c r="Q549" s="70"/>
      <c r="R549" s="70"/>
      <c r="S549" s="70"/>
    </row>
    <row r="550" spans="1:19" x14ac:dyDescent="0.15">
      <c r="A550" s="70"/>
      <c r="B550" s="70"/>
      <c r="C550" s="70"/>
      <c r="D550" s="70"/>
      <c r="E550" s="70"/>
      <c r="F550" s="70"/>
      <c r="G550" s="70"/>
      <c r="H550" s="70"/>
      <c r="I550" s="70"/>
      <c r="J550" s="70"/>
      <c r="K550" s="79"/>
      <c r="L550" s="70"/>
      <c r="M550" s="70"/>
      <c r="N550" s="70"/>
      <c r="O550" s="70"/>
      <c r="P550" s="70"/>
      <c r="Q550" s="70"/>
      <c r="R550" s="70"/>
      <c r="S550" s="70"/>
    </row>
    <row r="551" spans="1:19" x14ac:dyDescent="0.15">
      <c r="A551" s="70"/>
      <c r="B551" s="70"/>
      <c r="C551" s="70"/>
      <c r="D551" s="70"/>
      <c r="E551" s="70"/>
      <c r="F551" s="70"/>
      <c r="G551" s="70"/>
      <c r="H551" s="70"/>
      <c r="I551" s="70"/>
      <c r="J551" s="70"/>
      <c r="K551" s="79"/>
      <c r="L551" s="70"/>
      <c r="M551" s="70"/>
      <c r="N551" s="70"/>
      <c r="O551" s="70"/>
      <c r="P551" s="70"/>
      <c r="Q551" s="70"/>
      <c r="R551" s="70"/>
      <c r="S551" s="70"/>
    </row>
    <row r="552" spans="1:19" x14ac:dyDescent="0.15">
      <c r="A552" s="70"/>
      <c r="B552" s="70"/>
      <c r="C552" s="70"/>
      <c r="D552" s="70"/>
      <c r="E552" s="70"/>
      <c r="F552" s="70"/>
      <c r="G552" s="70"/>
      <c r="H552" s="70"/>
      <c r="I552" s="70"/>
      <c r="J552" s="70"/>
      <c r="K552" s="79"/>
      <c r="L552" s="70"/>
      <c r="M552" s="70"/>
      <c r="N552" s="70"/>
      <c r="O552" s="70"/>
      <c r="P552" s="70"/>
      <c r="Q552" s="70"/>
      <c r="R552" s="70"/>
      <c r="S552" s="70"/>
    </row>
    <row r="553" spans="1:19" x14ac:dyDescent="0.15">
      <c r="A553" s="70"/>
      <c r="B553" s="70"/>
      <c r="C553" s="70"/>
      <c r="D553" s="70"/>
      <c r="E553" s="70"/>
      <c r="F553" s="70"/>
      <c r="G553" s="70"/>
      <c r="H553" s="70"/>
      <c r="I553" s="70"/>
      <c r="J553" s="70"/>
      <c r="K553" s="79"/>
      <c r="L553" s="70"/>
      <c r="M553" s="70"/>
      <c r="N553" s="70"/>
      <c r="O553" s="70"/>
      <c r="P553" s="70"/>
      <c r="Q553" s="70"/>
      <c r="R553" s="70"/>
      <c r="S553" s="70"/>
    </row>
    <row r="554" spans="1:19" x14ac:dyDescent="0.15">
      <c r="A554" s="70"/>
      <c r="B554" s="70"/>
      <c r="C554" s="70"/>
      <c r="D554" s="70"/>
      <c r="E554" s="70"/>
      <c r="F554" s="70"/>
      <c r="G554" s="70"/>
      <c r="H554" s="70"/>
      <c r="I554" s="70"/>
      <c r="J554" s="70"/>
      <c r="K554" s="79"/>
      <c r="L554" s="70"/>
      <c r="M554" s="70"/>
      <c r="N554" s="70"/>
      <c r="O554" s="70"/>
      <c r="P554" s="70"/>
      <c r="Q554" s="70"/>
      <c r="R554" s="70"/>
      <c r="S554" s="70"/>
    </row>
    <row r="555" spans="1:19" x14ac:dyDescent="0.15">
      <c r="A555" s="70"/>
      <c r="B555" s="70"/>
      <c r="C555" s="70"/>
      <c r="D555" s="70"/>
      <c r="E555" s="70"/>
      <c r="F555" s="70"/>
      <c r="G555" s="70"/>
      <c r="H555" s="70"/>
      <c r="I555" s="70"/>
      <c r="J555" s="70"/>
      <c r="K555" s="79"/>
      <c r="L555" s="70"/>
      <c r="M555" s="70"/>
      <c r="N555" s="70"/>
      <c r="O555" s="70"/>
      <c r="P555" s="70"/>
      <c r="Q555" s="70"/>
      <c r="R555" s="70"/>
      <c r="S555" s="70"/>
    </row>
    <row r="556" spans="1:19" x14ac:dyDescent="0.15">
      <c r="A556" s="70"/>
      <c r="B556" s="70"/>
      <c r="C556" s="70"/>
      <c r="D556" s="70"/>
      <c r="E556" s="70"/>
      <c r="F556" s="70"/>
      <c r="G556" s="70"/>
      <c r="H556" s="70"/>
      <c r="I556" s="70"/>
      <c r="J556" s="70"/>
      <c r="K556" s="79"/>
      <c r="L556" s="70"/>
      <c r="M556" s="70"/>
      <c r="N556" s="70"/>
      <c r="O556" s="70"/>
      <c r="P556" s="70"/>
      <c r="Q556" s="70"/>
      <c r="R556" s="70"/>
      <c r="S556" s="70"/>
    </row>
    <row r="557" spans="1:19" x14ac:dyDescent="0.15">
      <c r="A557" s="70"/>
      <c r="B557" s="70"/>
      <c r="C557" s="70"/>
      <c r="D557" s="70"/>
      <c r="E557" s="70"/>
      <c r="F557" s="70"/>
      <c r="G557" s="70"/>
      <c r="H557" s="70"/>
      <c r="I557" s="70"/>
      <c r="J557" s="70"/>
      <c r="K557" s="79"/>
      <c r="L557" s="70"/>
      <c r="M557" s="70"/>
      <c r="N557" s="70"/>
      <c r="O557" s="70"/>
      <c r="P557" s="70"/>
      <c r="Q557" s="70"/>
      <c r="R557" s="70"/>
      <c r="S557" s="70"/>
    </row>
    <row r="558" spans="1:19" x14ac:dyDescent="0.15">
      <c r="A558" s="70"/>
      <c r="B558" s="70"/>
      <c r="C558" s="70"/>
      <c r="D558" s="70"/>
      <c r="E558" s="70"/>
      <c r="F558" s="70"/>
      <c r="G558" s="70"/>
      <c r="H558" s="70"/>
      <c r="I558" s="70"/>
      <c r="J558" s="70"/>
      <c r="K558" s="79"/>
      <c r="L558" s="70"/>
      <c r="M558" s="70"/>
      <c r="N558" s="70"/>
      <c r="O558" s="70"/>
      <c r="P558" s="70"/>
      <c r="Q558" s="70"/>
      <c r="R558" s="70"/>
      <c r="S558" s="70"/>
    </row>
    <row r="559" spans="1:19" x14ac:dyDescent="0.15">
      <c r="A559" s="70"/>
      <c r="B559" s="70"/>
      <c r="C559" s="70"/>
      <c r="D559" s="70"/>
      <c r="E559" s="70"/>
      <c r="F559" s="70"/>
      <c r="G559" s="70"/>
      <c r="H559" s="70"/>
      <c r="I559" s="70"/>
      <c r="J559" s="70"/>
      <c r="K559" s="79"/>
      <c r="L559" s="70"/>
      <c r="M559" s="70"/>
      <c r="N559" s="70"/>
      <c r="O559" s="70"/>
      <c r="P559" s="70"/>
      <c r="Q559" s="70"/>
      <c r="R559" s="70"/>
      <c r="S559" s="70"/>
    </row>
    <row r="560" spans="1:19" x14ac:dyDescent="0.15">
      <c r="A560" s="70"/>
      <c r="B560" s="70"/>
      <c r="C560" s="70"/>
      <c r="D560" s="70"/>
      <c r="E560" s="70"/>
      <c r="F560" s="70"/>
      <c r="G560" s="70"/>
      <c r="H560" s="70"/>
      <c r="I560" s="70"/>
      <c r="J560" s="70"/>
      <c r="K560" s="79"/>
      <c r="L560" s="70"/>
      <c r="M560" s="70"/>
      <c r="N560" s="70"/>
      <c r="O560" s="70"/>
      <c r="P560" s="70"/>
      <c r="Q560" s="70"/>
      <c r="R560" s="70"/>
      <c r="S560" s="70"/>
    </row>
    <row r="561" spans="1:19" x14ac:dyDescent="0.15">
      <c r="A561" s="70"/>
      <c r="B561" s="70"/>
      <c r="C561" s="70"/>
      <c r="D561" s="70"/>
      <c r="E561" s="70"/>
      <c r="F561" s="70"/>
      <c r="G561" s="70"/>
      <c r="H561" s="70"/>
      <c r="I561" s="70"/>
      <c r="J561" s="70"/>
      <c r="K561" s="79"/>
      <c r="L561" s="70"/>
      <c r="M561" s="70"/>
      <c r="N561" s="70"/>
      <c r="O561" s="70"/>
      <c r="P561" s="70"/>
      <c r="Q561" s="70"/>
      <c r="R561" s="70"/>
      <c r="S561" s="70"/>
    </row>
    <row r="562" spans="1:19" x14ac:dyDescent="0.15">
      <c r="A562" s="70"/>
      <c r="B562" s="70"/>
      <c r="C562" s="70"/>
      <c r="D562" s="70"/>
      <c r="E562" s="70"/>
      <c r="F562" s="70"/>
      <c r="G562" s="70"/>
      <c r="H562" s="70"/>
      <c r="I562" s="70"/>
      <c r="J562" s="70"/>
      <c r="K562" s="79"/>
      <c r="L562" s="70"/>
      <c r="M562" s="70"/>
      <c r="N562" s="70"/>
      <c r="O562" s="70"/>
      <c r="P562" s="70"/>
      <c r="Q562" s="70"/>
      <c r="R562" s="70"/>
      <c r="S562" s="70"/>
    </row>
    <row r="563" spans="1:19" x14ac:dyDescent="0.15">
      <c r="A563" s="70"/>
      <c r="B563" s="70"/>
      <c r="C563" s="70"/>
      <c r="D563" s="70"/>
      <c r="E563" s="70"/>
      <c r="F563" s="70"/>
      <c r="G563" s="70"/>
      <c r="H563" s="70"/>
      <c r="I563" s="70"/>
      <c r="J563" s="70"/>
      <c r="K563" s="79"/>
      <c r="L563" s="70"/>
      <c r="M563" s="70"/>
      <c r="N563" s="70"/>
      <c r="O563" s="70"/>
      <c r="P563" s="70"/>
      <c r="Q563" s="70"/>
      <c r="R563" s="70"/>
      <c r="S563" s="70"/>
    </row>
    <row r="564" spans="1:19" x14ac:dyDescent="0.15">
      <c r="A564" s="70"/>
      <c r="B564" s="70"/>
      <c r="C564" s="70"/>
      <c r="D564" s="70"/>
      <c r="E564" s="70"/>
      <c r="F564" s="70"/>
      <c r="G564" s="70"/>
      <c r="H564" s="70"/>
      <c r="I564" s="70"/>
      <c r="J564" s="70"/>
      <c r="K564" s="79"/>
      <c r="L564" s="70"/>
      <c r="M564" s="70"/>
      <c r="N564" s="70"/>
      <c r="O564" s="70"/>
      <c r="P564" s="70"/>
      <c r="Q564" s="70"/>
      <c r="R564" s="70"/>
      <c r="S564" s="70"/>
    </row>
    <row r="565" spans="1:19" x14ac:dyDescent="0.15">
      <c r="A565" s="70"/>
      <c r="B565" s="70"/>
      <c r="C565" s="70"/>
      <c r="D565" s="70"/>
      <c r="E565" s="70"/>
      <c r="F565" s="70"/>
      <c r="G565" s="70"/>
      <c r="H565" s="70"/>
      <c r="I565" s="70"/>
      <c r="J565" s="70"/>
      <c r="K565" s="79"/>
      <c r="L565" s="70"/>
      <c r="M565" s="70"/>
      <c r="N565" s="70"/>
      <c r="O565" s="70"/>
      <c r="P565" s="70"/>
      <c r="Q565" s="70"/>
      <c r="R565" s="70"/>
      <c r="S565" s="70"/>
    </row>
    <row r="566" spans="1:19" x14ac:dyDescent="0.15">
      <c r="A566" s="70"/>
      <c r="B566" s="70"/>
      <c r="C566" s="70"/>
      <c r="D566" s="70"/>
      <c r="E566" s="70"/>
      <c r="F566" s="70"/>
      <c r="G566" s="70"/>
      <c r="H566" s="70"/>
      <c r="I566" s="70"/>
      <c r="J566" s="70"/>
      <c r="K566" s="79"/>
      <c r="L566" s="70"/>
      <c r="M566" s="70"/>
      <c r="N566" s="70"/>
      <c r="O566" s="70"/>
      <c r="P566" s="70"/>
      <c r="Q566" s="70"/>
      <c r="R566" s="70"/>
      <c r="S566" s="70"/>
    </row>
    <row r="567" spans="1:19" x14ac:dyDescent="0.15">
      <c r="A567" s="70"/>
      <c r="B567" s="70"/>
      <c r="C567" s="70"/>
      <c r="D567" s="70"/>
      <c r="E567" s="70"/>
      <c r="F567" s="70"/>
      <c r="G567" s="70"/>
      <c r="H567" s="70"/>
      <c r="I567" s="70"/>
      <c r="J567" s="70"/>
      <c r="K567" s="79"/>
      <c r="L567" s="70"/>
      <c r="M567" s="70"/>
      <c r="N567" s="70"/>
      <c r="O567" s="70"/>
      <c r="P567" s="70"/>
      <c r="Q567" s="70"/>
      <c r="R567" s="70"/>
      <c r="S567" s="70"/>
    </row>
    <row r="568" spans="1:19" x14ac:dyDescent="0.15">
      <c r="A568" s="70"/>
      <c r="B568" s="70"/>
      <c r="C568" s="70"/>
      <c r="D568" s="70"/>
      <c r="E568" s="70"/>
      <c r="F568" s="70"/>
      <c r="G568" s="70"/>
      <c r="H568" s="70"/>
      <c r="I568" s="70"/>
      <c r="J568" s="70"/>
      <c r="K568" s="79"/>
      <c r="L568" s="70"/>
      <c r="M568" s="70"/>
      <c r="N568" s="70"/>
      <c r="O568" s="70"/>
      <c r="P568" s="70"/>
      <c r="Q568" s="70"/>
      <c r="R568" s="70"/>
      <c r="S568" s="70"/>
    </row>
    <row r="569" spans="1:19" x14ac:dyDescent="0.15">
      <c r="A569" s="70"/>
      <c r="B569" s="70"/>
      <c r="C569" s="70"/>
      <c r="D569" s="70"/>
      <c r="E569" s="70"/>
      <c r="F569" s="70"/>
      <c r="G569" s="70"/>
      <c r="H569" s="70"/>
      <c r="I569" s="70"/>
      <c r="J569" s="70"/>
      <c r="K569" s="79"/>
      <c r="L569" s="70"/>
      <c r="M569" s="70"/>
      <c r="N569" s="70"/>
      <c r="O569" s="70"/>
      <c r="P569" s="70"/>
      <c r="Q569" s="70"/>
      <c r="R569" s="70"/>
      <c r="S569" s="70"/>
    </row>
    <row r="570" spans="1:19" x14ac:dyDescent="0.15">
      <c r="A570" s="70"/>
      <c r="B570" s="70"/>
      <c r="C570" s="70"/>
      <c r="D570" s="70"/>
      <c r="E570" s="70"/>
      <c r="F570" s="70"/>
      <c r="G570" s="70"/>
      <c r="H570" s="70"/>
      <c r="I570" s="70"/>
      <c r="J570" s="70"/>
      <c r="K570" s="79"/>
      <c r="L570" s="70"/>
      <c r="M570" s="70"/>
      <c r="N570" s="70"/>
      <c r="O570" s="70"/>
      <c r="P570" s="70"/>
      <c r="Q570" s="70"/>
      <c r="R570" s="70"/>
      <c r="S570" s="70"/>
    </row>
    <row r="571" spans="1:19" x14ac:dyDescent="0.15">
      <c r="A571" s="70"/>
      <c r="B571" s="70"/>
      <c r="C571" s="70"/>
      <c r="D571" s="70"/>
      <c r="E571" s="70"/>
      <c r="F571" s="70"/>
      <c r="G571" s="70"/>
      <c r="H571" s="70"/>
      <c r="I571" s="70"/>
      <c r="J571" s="70"/>
      <c r="K571" s="79"/>
      <c r="L571" s="70"/>
      <c r="M571" s="70"/>
      <c r="N571" s="70"/>
      <c r="O571" s="70"/>
      <c r="P571" s="70"/>
      <c r="Q571" s="70"/>
      <c r="R571" s="70"/>
      <c r="S571" s="70"/>
    </row>
    <row r="572" spans="1:19" x14ac:dyDescent="0.15">
      <c r="A572" s="70"/>
      <c r="B572" s="70"/>
      <c r="C572" s="70"/>
      <c r="D572" s="70"/>
      <c r="E572" s="70"/>
      <c r="F572" s="70"/>
      <c r="G572" s="70"/>
      <c r="H572" s="70"/>
      <c r="I572" s="70"/>
      <c r="J572" s="70"/>
      <c r="K572" s="79"/>
      <c r="L572" s="70"/>
      <c r="M572" s="70"/>
      <c r="N572" s="70"/>
      <c r="O572" s="70"/>
      <c r="P572" s="70"/>
      <c r="Q572" s="70"/>
      <c r="R572" s="70"/>
      <c r="S572" s="70"/>
    </row>
    <row r="573" spans="1:19" x14ac:dyDescent="0.15">
      <c r="A573" s="70"/>
      <c r="B573" s="70"/>
      <c r="C573" s="70"/>
      <c r="D573" s="70"/>
      <c r="E573" s="70"/>
      <c r="F573" s="70"/>
      <c r="G573" s="70"/>
      <c r="H573" s="70"/>
      <c r="I573" s="70"/>
      <c r="J573" s="70"/>
      <c r="K573" s="79"/>
      <c r="L573" s="70"/>
      <c r="M573" s="70"/>
      <c r="N573" s="70"/>
      <c r="O573" s="70"/>
      <c r="P573" s="70"/>
      <c r="Q573" s="70"/>
      <c r="R573" s="70"/>
      <c r="S573" s="70"/>
    </row>
    <row r="574" spans="1:19" x14ac:dyDescent="0.15">
      <c r="A574" s="70"/>
      <c r="B574" s="70"/>
      <c r="C574" s="70"/>
      <c r="D574" s="70"/>
      <c r="E574" s="70"/>
      <c r="F574" s="70"/>
      <c r="G574" s="70"/>
      <c r="H574" s="70"/>
      <c r="I574" s="70"/>
      <c r="J574" s="70"/>
      <c r="K574" s="79"/>
      <c r="L574" s="70"/>
      <c r="M574" s="70"/>
      <c r="N574" s="70"/>
      <c r="O574" s="70"/>
      <c r="P574" s="70"/>
      <c r="Q574" s="70"/>
      <c r="R574" s="70"/>
      <c r="S574" s="70"/>
    </row>
    <row r="575" spans="1:19" x14ac:dyDescent="0.15">
      <c r="A575" s="70"/>
      <c r="B575" s="70"/>
      <c r="C575" s="70"/>
      <c r="D575" s="70"/>
      <c r="E575" s="70"/>
      <c r="F575" s="70"/>
      <c r="G575" s="70"/>
      <c r="H575" s="70"/>
      <c r="I575" s="70"/>
      <c r="J575" s="70"/>
      <c r="K575" s="79"/>
      <c r="L575" s="70"/>
      <c r="M575" s="70"/>
      <c r="N575" s="70"/>
      <c r="O575" s="70"/>
      <c r="P575" s="70"/>
      <c r="Q575" s="70"/>
      <c r="R575" s="70"/>
      <c r="S575" s="70"/>
    </row>
    <row r="576" spans="1:19" x14ac:dyDescent="0.15">
      <c r="A576" s="70"/>
      <c r="B576" s="70"/>
      <c r="C576" s="70"/>
      <c r="D576" s="70"/>
      <c r="E576" s="70"/>
      <c r="F576" s="70"/>
      <c r="G576" s="70"/>
      <c r="H576" s="70"/>
      <c r="I576" s="70"/>
      <c r="J576" s="70"/>
      <c r="K576" s="79"/>
      <c r="L576" s="70"/>
      <c r="M576" s="70"/>
      <c r="N576" s="70"/>
      <c r="O576" s="70"/>
      <c r="P576" s="70"/>
      <c r="Q576" s="70"/>
      <c r="R576" s="70"/>
      <c r="S576" s="70"/>
    </row>
    <row r="577" spans="1:19" x14ac:dyDescent="0.15">
      <c r="A577" s="70"/>
      <c r="B577" s="70"/>
      <c r="C577" s="70"/>
      <c r="D577" s="70"/>
      <c r="E577" s="70"/>
      <c r="F577" s="70"/>
      <c r="G577" s="70"/>
      <c r="H577" s="70"/>
      <c r="I577" s="70"/>
      <c r="J577" s="70"/>
      <c r="K577" s="79"/>
      <c r="L577" s="70"/>
      <c r="M577" s="70"/>
      <c r="N577" s="70"/>
      <c r="O577" s="70"/>
      <c r="P577" s="70"/>
      <c r="Q577" s="70"/>
      <c r="R577" s="70"/>
      <c r="S577" s="70"/>
    </row>
    <row r="578" spans="1:19" x14ac:dyDescent="0.15">
      <c r="A578" s="70"/>
      <c r="B578" s="70"/>
      <c r="C578" s="70"/>
      <c r="D578" s="70"/>
      <c r="E578" s="70"/>
      <c r="F578" s="70"/>
      <c r="G578" s="70"/>
      <c r="H578" s="70"/>
      <c r="I578" s="70"/>
      <c r="J578" s="70"/>
      <c r="K578" s="79"/>
      <c r="L578" s="70"/>
      <c r="M578" s="70"/>
      <c r="N578" s="70"/>
      <c r="O578" s="70"/>
      <c r="P578" s="70"/>
      <c r="Q578" s="70"/>
      <c r="R578" s="70"/>
      <c r="S578" s="70"/>
    </row>
    <row r="579" spans="1:19" x14ac:dyDescent="0.15">
      <c r="A579" s="70"/>
      <c r="B579" s="70"/>
      <c r="C579" s="70"/>
      <c r="D579" s="70"/>
      <c r="E579" s="70"/>
      <c r="F579" s="70"/>
      <c r="G579" s="70"/>
      <c r="H579" s="70"/>
      <c r="I579" s="70"/>
      <c r="J579" s="70"/>
      <c r="K579" s="79"/>
      <c r="L579" s="70"/>
      <c r="M579" s="70"/>
      <c r="N579" s="70"/>
      <c r="O579" s="70"/>
      <c r="P579" s="70"/>
      <c r="Q579" s="70"/>
      <c r="R579" s="70"/>
      <c r="S579" s="70"/>
    </row>
    <row r="580" spans="1:19" x14ac:dyDescent="0.15">
      <c r="A580" s="70"/>
      <c r="B580" s="70"/>
      <c r="C580" s="70"/>
      <c r="D580" s="70"/>
      <c r="E580" s="70"/>
      <c r="F580" s="70"/>
      <c r="G580" s="70"/>
      <c r="H580" s="70"/>
      <c r="I580" s="70"/>
      <c r="J580" s="70"/>
      <c r="K580" s="79"/>
      <c r="L580" s="70"/>
      <c r="M580" s="70"/>
      <c r="N580" s="70"/>
      <c r="O580" s="70"/>
      <c r="P580" s="70"/>
      <c r="Q580" s="70"/>
      <c r="R580" s="70"/>
      <c r="S580" s="70"/>
    </row>
    <row r="581" spans="1:19" x14ac:dyDescent="0.15">
      <c r="A581" s="70"/>
      <c r="B581" s="70"/>
      <c r="C581" s="70"/>
      <c r="D581" s="70"/>
      <c r="E581" s="70"/>
      <c r="F581" s="70"/>
      <c r="G581" s="70"/>
      <c r="H581" s="70"/>
      <c r="I581" s="70"/>
      <c r="J581" s="70"/>
      <c r="K581" s="79"/>
      <c r="L581" s="70"/>
      <c r="M581" s="70"/>
      <c r="N581" s="70"/>
      <c r="O581" s="70"/>
      <c r="P581" s="70"/>
      <c r="Q581" s="70"/>
      <c r="R581" s="70"/>
      <c r="S581" s="70"/>
    </row>
    <row r="582" spans="1:19" x14ac:dyDescent="0.15">
      <c r="A582" s="70"/>
      <c r="B582" s="70"/>
      <c r="C582" s="70"/>
      <c r="D582" s="70"/>
      <c r="E582" s="70"/>
      <c r="F582" s="70"/>
      <c r="G582" s="70"/>
      <c r="H582" s="70"/>
      <c r="I582" s="70"/>
      <c r="J582" s="70"/>
      <c r="K582" s="79"/>
      <c r="L582" s="70"/>
      <c r="M582" s="70"/>
      <c r="N582" s="70"/>
      <c r="O582" s="70"/>
      <c r="P582" s="70"/>
      <c r="Q582" s="70"/>
      <c r="R582" s="70"/>
      <c r="S582" s="70"/>
    </row>
    <row r="583" spans="1:19" x14ac:dyDescent="0.15">
      <c r="A583" s="70"/>
      <c r="B583" s="70"/>
      <c r="C583" s="70"/>
      <c r="D583" s="70"/>
      <c r="E583" s="70"/>
      <c r="F583" s="70"/>
      <c r="G583" s="70"/>
      <c r="H583" s="70"/>
      <c r="I583" s="70"/>
      <c r="J583" s="70"/>
      <c r="K583" s="79"/>
      <c r="L583" s="70"/>
      <c r="M583" s="70"/>
      <c r="N583" s="70"/>
      <c r="O583" s="70"/>
      <c r="P583" s="70"/>
      <c r="Q583" s="70"/>
      <c r="R583" s="70"/>
      <c r="S583" s="70"/>
    </row>
    <row r="584" spans="1:19" x14ac:dyDescent="0.15">
      <c r="A584" s="70"/>
      <c r="B584" s="70"/>
      <c r="C584" s="70"/>
      <c r="D584" s="70"/>
      <c r="E584" s="70"/>
      <c r="F584" s="70"/>
      <c r="G584" s="70"/>
      <c r="H584" s="70"/>
      <c r="I584" s="70"/>
      <c r="J584" s="70"/>
      <c r="K584" s="79"/>
      <c r="L584" s="70"/>
      <c r="M584" s="70"/>
      <c r="N584" s="70"/>
      <c r="O584" s="70"/>
      <c r="P584" s="70"/>
      <c r="Q584" s="70"/>
      <c r="R584" s="70"/>
      <c r="S584" s="70"/>
    </row>
    <row r="585" spans="1:19" x14ac:dyDescent="0.15">
      <c r="A585" s="70"/>
      <c r="B585" s="70"/>
      <c r="C585" s="70"/>
      <c r="D585" s="70"/>
      <c r="E585" s="70"/>
      <c r="F585" s="70"/>
      <c r="G585" s="70"/>
      <c r="H585" s="70"/>
      <c r="I585" s="70"/>
      <c r="J585" s="70"/>
      <c r="K585" s="79"/>
      <c r="L585" s="70"/>
      <c r="M585" s="70"/>
      <c r="N585" s="70"/>
      <c r="O585" s="70"/>
      <c r="P585" s="70"/>
      <c r="Q585" s="70"/>
      <c r="R585" s="70"/>
      <c r="S585" s="70"/>
    </row>
    <row r="586" spans="1:19" x14ac:dyDescent="0.15">
      <c r="A586" s="70"/>
      <c r="B586" s="70"/>
      <c r="C586" s="70"/>
      <c r="D586" s="70"/>
      <c r="E586" s="70"/>
      <c r="F586" s="70"/>
      <c r="G586" s="70"/>
      <c r="H586" s="70"/>
      <c r="I586" s="70"/>
      <c r="J586" s="70"/>
      <c r="K586" s="79"/>
      <c r="L586" s="70"/>
      <c r="M586" s="70"/>
      <c r="N586" s="70"/>
      <c r="O586" s="70"/>
      <c r="P586" s="70"/>
      <c r="Q586" s="70"/>
      <c r="R586" s="70"/>
      <c r="S586" s="70"/>
    </row>
    <row r="587" spans="1:19" x14ac:dyDescent="0.15">
      <c r="A587" s="70"/>
      <c r="B587" s="70"/>
      <c r="C587" s="70"/>
      <c r="D587" s="70"/>
      <c r="E587" s="70"/>
      <c r="F587" s="70"/>
      <c r="G587" s="70"/>
      <c r="H587" s="70"/>
      <c r="I587" s="70"/>
      <c r="J587" s="70"/>
      <c r="K587" s="79"/>
      <c r="L587" s="70"/>
      <c r="M587" s="70"/>
      <c r="N587" s="70"/>
      <c r="O587" s="70"/>
      <c r="P587" s="70"/>
      <c r="Q587" s="70"/>
      <c r="R587" s="70"/>
      <c r="S587" s="70"/>
    </row>
    <row r="588" spans="1:19" x14ac:dyDescent="0.15">
      <c r="A588" s="70"/>
      <c r="B588" s="70"/>
      <c r="C588" s="70"/>
      <c r="D588" s="70"/>
      <c r="E588" s="70"/>
      <c r="F588" s="70"/>
      <c r="G588" s="70"/>
      <c r="H588" s="70"/>
      <c r="I588" s="70"/>
      <c r="J588" s="70"/>
      <c r="K588" s="79"/>
      <c r="L588" s="70"/>
      <c r="M588" s="70"/>
      <c r="N588" s="70"/>
      <c r="O588" s="70"/>
      <c r="P588" s="70"/>
      <c r="Q588" s="70"/>
      <c r="R588" s="70"/>
      <c r="S588" s="70"/>
    </row>
    <row r="589" spans="1:19" x14ac:dyDescent="0.15">
      <c r="A589" s="70"/>
      <c r="B589" s="70"/>
      <c r="C589" s="70"/>
      <c r="D589" s="70"/>
      <c r="E589" s="70"/>
      <c r="F589" s="70"/>
      <c r="G589" s="70"/>
      <c r="H589" s="70"/>
      <c r="I589" s="70"/>
      <c r="J589" s="70"/>
      <c r="K589" s="79"/>
      <c r="L589" s="70"/>
      <c r="M589" s="70"/>
      <c r="N589" s="70"/>
      <c r="O589" s="70"/>
      <c r="P589" s="70"/>
      <c r="Q589" s="70"/>
      <c r="R589" s="70"/>
      <c r="S589" s="70"/>
    </row>
    <row r="590" spans="1:19" x14ac:dyDescent="0.15">
      <c r="A590" s="70"/>
      <c r="B590" s="70"/>
      <c r="C590" s="70"/>
      <c r="D590" s="70"/>
      <c r="E590" s="70"/>
      <c r="F590" s="70"/>
      <c r="G590" s="70"/>
      <c r="H590" s="70"/>
      <c r="I590" s="70"/>
      <c r="J590" s="70"/>
      <c r="K590" s="79"/>
      <c r="L590" s="70"/>
      <c r="M590" s="70"/>
      <c r="N590" s="70"/>
      <c r="O590" s="70"/>
      <c r="P590" s="70"/>
      <c r="Q590" s="70"/>
      <c r="R590" s="70"/>
      <c r="S590" s="70"/>
    </row>
    <row r="591" spans="1:19" x14ac:dyDescent="0.15">
      <c r="A591" s="70"/>
      <c r="B591" s="70"/>
      <c r="C591" s="70"/>
      <c r="D591" s="70"/>
      <c r="E591" s="70"/>
      <c r="F591" s="70"/>
      <c r="G591" s="70"/>
      <c r="H591" s="70"/>
      <c r="I591" s="70"/>
      <c r="J591" s="70"/>
      <c r="K591" s="79"/>
      <c r="L591" s="70"/>
      <c r="M591" s="70"/>
      <c r="N591" s="70"/>
      <c r="O591" s="70"/>
      <c r="P591" s="70"/>
      <c r="Q591" s="70"/>
      <c r="R591" s="70"/>
      <c r="S591" s="70"/>
    </row>
    <row r="592" spans="1:19" x14ac:dyDescent="0.15">
      <c r="A592" s="70"/>
      <c r="B592" s="70"/>
      <c r="C592" s="70"/>
      <c r="D592" s="70"/>
      <c r="E592" s="70"/>
      <c r="F592" s="70"/>
      <c r="G592" s="70"/>
      <c r="H592" s="70"/>
      <c r="I592" s="70"/>
      <c r="J592" s="70"/>
      <c r="K592" s="79"/>
      <c r="L592" s="70"/>
      <c r="M592" s="70"/>
      <c r="N592" s="70"/>
      <c r="O592" s="70"/>
      <c r="P592" s="70"/>
      <c r="Q592" s="70"/>
      <c r="R592" s="70"/>
      <c r="S592" s="70"/>
    </row>
    <row r="593" spans="1:19" x14ac:dyDescent="0.15">
      <c r="A593" s="70"/>
      <c r="B593" s="70"/>
      <c r="C593" s="70"/>
      <c r="D593" s="70"/>
      <c r="E593" s="70"/>
      <c r="F593" s="70"/>
      <c r="G593" s="70"/>
      <c r="H593" s="70"/>
      <c r="I593" s="70"/>
      <c r="J593" s="70"/>
      <c r="K593" s="79"/>
      <c r="L593" s="70"/>
      <c r="M593" s="70"/>
      <c r="N593" s="70"/>
      <c r="O593" s="70"/>
      <c r="P593" s="70"/>
      <c r="Q593" s="70"/>
      <c r="R593" s="70"/>
      <c r="S593" s="70"/>
    </row>
    <row r="594" spans="1:19" x14ac:dyDescent="0.15">
      <c r="A594" s="70"/>
      <c r="B594" s="70"/>
      <c r="C594" s="70"/>
      <c r="D594" s="70"/>
      <c r="E594" s="70"/>
      <c r="F594" s="70"/>
      <c r="G594" s="70"/>
      <c r="H594" s="70"/>
      <c r="I594" s="70"/>
      <c r="J594" s="70"/>
      <c r="K594" s="79"/>
      <c r="L594" s="70"/>
      <c r="M594" s="70"/>
      <c r="N594" s="70"/>
      <c r="O594" s="70"/>
      <c r="P594" s="70"/>
      <c r="Q594" s="70"/>
      <c r="R594" s="70"/>
      <c r="S594" s="70"/>
    </row>
    <row r="595" spans="1:19" x14ac:dyDescent="0.15">
      <c r="A595" s="70"/>
      <c r="B595" s="70"/>
      <c r="C595" s="70"/>
      <c r="D595" s="70"/>
      <c r="E595" s="70"/>
      <c r="F595" s="70"/>
      <c r="G595" s="70"/>
      <c r="H595" s="70"/>
      <c r="I595" s="70"/>
      <c r="J595" s="70"/>
      <c r="K595" s="79"/>
      <c r="L595" s="70"/>
      <c r="M595" s="70"/>
      <c r="N595" s="70"/>
      <c r="O595" s="70"/>
      <c r="P595" s="70"/>
      <c r="Q595" s="70"/>
      <c r="R595" s="70"/>
      <c r="S595" s="70"/>
    </row>
    <row r="596" spans="1:19" x14ac:dyDescent="0.15">
      <c r="A596" s="70"/>
      <c r="B596" s="70"/>
      <c r="C596" s="70"/>
      <c r="D596" s="70"/>
      <c r="E596" s="70"/>
      <c r="F596" s="70"/>
      <c r="G596" s="70"/>
      <c r="H596" s="70"/>
      <c r="I596" s="70"/>
      <c r="J596" s="70"/>
      <c r="K596" s="79"/>
      <c r="L596" s="70"/>
      <c r="M596" s="70"/>
      <c r="N596" s="70"/>
      <c r="O596" s="70"/>
      <c r="P596" s="70"/>
      <c r="Q596" s="70"/>
      <c r="R596" s="70"/>
      <c r="S596" s="70"/>
    </row>
    <row r="597" spans="1:19" x14ac:dyDescent="0.15">
      <c r="A597" s="70"/>
      <c r="B597" s="70"/>
      <c r="C597" s="70"/>
      <c r="D597" s="70"/>
      <c r="E597" s="70"/>
      <c r="F597" s="70"/>
      <c r="G597" s="70"/>
      <c r="H597" s="70"/>
      <c r="I597" s="70"/>
      <c r="J597" s="70"/>
      <c r="K597" s="79"/>
      <c r="L597" s="70"/>
      <c r="M597" s="70"/>
      <c r="N597" s="70"/>
      <c r="O597" s="70"/>
      <c r="P597" s="70"/>
      <c r="Q597" s="70"/>
      <c r="R597" s="70"/>
      <c r="S597" s="70"/>
    </row>
    <row r="598" spans="1:19" x14ac:dyDescent="0.15">
      <c r="A598" s="70"/>
      <c r="B598" s="70"/>
      <c r="C598" s="70"/>
      <c r="D598" s="70"/>
      <c r="E598" s="70"/>
      <c r="F598" s="70"/>
      <c r="G598" s="70"/>
      <c r="H598" s="70"/>
      <c r="I598" s="70"/>
      <c r="J598" s="70"/>
      <c r="K598" s="79"/>
      <c r="L598" s="70"/>
      <c r="M598" s="70"/>
      <c r="N598" s="70"/>
      <c r="O598" s="70"/>
      <c r="P598" s="70"/>
      <c r="Q598" s="70"/>
      <c r="R598" s="70"/>
      <c r="S598" s="70"/>
    </row>
    <row r="599" spans="1:19" x14ac:dyDescent="0.15">
      <c r="A599" s="70"/>
      <c r="B599" s="70"/>
      <c r="C599" s="70"/>
      <c r="D599" s="70"/>
      <c r="E599" s="70"/>
      <c r="F599" s="70"/>
      <c r="G599" s="70"/>
      <c r="H599" s="70"/>
      <c r="I599" s="70"/>
      <c r="J599" s="70"/>
      <c r="K599" s="79"/>
      <c r="L599" s="70"/>
      <c r="M599" s="70"/>
      <c r="N599" s="70"/>
      <c r="O599" s="70"/>
      <c r="P599" s="70"/>
      <c r="Q599" s="70"/>
      <c r="R599" s="70"/>
      <c r="S599" s="70"/>
    </row>
    <row r="600" spans="1:19" x14ac:dyDescent="0.15">
      <c r="A600" s="70"/>
      <c r="B600" s="70"/>
      <c r="C600" s="70"/>
      <c r="D600" s="70"/>
      <c r="E600" s="70"/>
      <c r="F600" s="70"/>
      <c r="G600" s="70"/>
      <c r="H600" s="70"/>
      <c r="I600" s="70"/>
      <c r="J600" s="70"/>
      <c r="K600" s="79"/>
      <c r="L600" s="70"/>
      <c r="M600" s="70"/>
      <c r="N600" s="70"/>
      <c r="O600" s="70"/>
      <c r="P600" s="70"/>
      <c r="Q600" s="70"/>
      <c r="R600" s="70"/>
      <c r="S600" s="70"/>
    </row>
    <row r="601" spans="1:19" x14ac:dyDescent="0.15">
      <c r="A601" s="70"/>
      <c r="B601" s="70"/>
      <c r="C601" s="70"/>
      <c r="D601" s="70"/>
      <c r="E601" s="70"/>
      <c r="F601" s="70"/>
      <c r="G601" s="70"/>
      <c r="H601" s="70"/>
      <c r="I601" s="70"/>
      <c r="J601" s="70"/>
      <c r="K601" s="79"/>
      <c r="L601" s="70"/>
      <c r="M601" s="70"/>
      <c r="N601" s="70"/>
      <c r="O601" s="70"/>
      <c r="P601" s="70"/>
      <c r="Q601" s="70"/>
      <c r="R601" s="70"/>
      <c r="S601" s="70"/>
    </row>
    <row r="602" spans="1:19" x14ac:dyDescent="0.15">
      <c r="A602" s="70"/>
      <c r="B602" s="70"/>
      <c r="C602" s="70"/>
      <c r="D602" s="70"/>
      <c r="E602" s="70"/>
      <c r="F602" s="70"/>
      <c r="G602" s="70"/>
      <c r="H602" s="70"/>
      <c r="I602" s="70"/>
      <c r="J602" s="70"/>
      <c r="K602" s="79"/>
      <c r="L602" s="70"/>
      <c r="M602" s="70"/>
      <c r="N602" s="70"/>
      <c r="O602" s="70"/>
      <c r="P602" s="70"/>
      <c r="Q602" s="70"/>
      <c r="R602" s="70"/>
      <c r="S602" s="70"/>
    </row>
    <row r="603" spans="1:19" x14ac:dyDescent="0.15">
      <c r="A603" s="70"/>
      <c r="B603" s="70"/>
      <c r="C603" s="70"/>
      <c r="D603" s="70"/>
      <c r="E603" s="70"/>
      <c r="F603" s="70"/>
      <c r="G603" s="70"/>
      <c r="H603" s="70"/>
      <c r="I603" s="70"/>
      <c r="J603" s="70"/>
      <c r="K603" s="79"/>
      <c r="L603" s="70"/>
      <c r="M603" s="70"/>
      <c r="N603" s="70"/>
      <c r="O603" s="70"/>
      <c r="P603" s="70"/>
      <c r="Q603" s="70"/>
      <c r="R603" s="70"/>
      <c r="S603" s="70"/>
    </row>
    <row r="604" spans="1:19" x14ac:dyDescent="0.15">
      <c r="A604" s="70"/>
      <c r="B604" s="70"/>
      <c r="C604" s="70"/>
      <c r="D604" s="70"/>
      <c r="E604" s="70"/>
      <c r="F604" s="70"/>
      <c r="G604" s="70"/>
      <c r="H604" s="70"/>
      <c r="I604" s="70"/>
      <c r="J604" s="70"/>
      <c r="K604" s="79"/>
      <c r="L604" s="70"/>
      <c r="M604" s="70"/>
      <c r="N604" s="70"/>
      <c r="O604" s="70"/>
      <c r="P604" s="70"/>
      <c r="Q604" s="70"/>
      <c r="R604" s="70"/>
      <c r="S604" s="70"/>
    </row>
    <row r="605" spans="1:19" x14ac:dyDescent="0.15">
      <c r="A605" s="70"/>
      <c r="B605" s="70"/>
      <c r="C605" s="70"/>
      <c r="D605" s="70"/>
      <c r="E605" s="70"/>
      <c r="F605" s="70"/>
      <c r="G605" s="70"/>
      <c r="H605" s="70"/>
      <c r="I605" s="70"/>
      <c r="J605" s="70"/>
      <c r="K605" s="79"/>
      <c r="L605" s="70"/>
      <c r="M605" s="70"/>
      <c r="N605" s="70"/>
      <c r="O605" s="70"/>
      <c r="P605" s="70"/>
      <c r="Q605" s="70"/>
      <c r="R605" s="70"/>
      <c r="S605" s="70"/>
    </row>
    <row r="606" spans="1:19" x14ac:dyDescent="0.15">
      <c r="A606" s="70"/>
      <c r="B606" s="70"/>
      <c r="C606" s="70"/>
      <c r="D606" s="70"/>
      <c r="E606" s="70"/>
      <c r="F606" s="70"/>
      <c r="G606" s="70"/>
      <c r="H606" s="70"/>
      <c r="I606" s="70"/>
      <c r="J606" s="70"/>
      <c r="K606" s="79"/>
      <c r="L606" s="70"/>
      <c r="M606" s="70"/>
      <c r="N606" s="70"/>
      <c r="O606" s="70"/>
      <c r="P606" s="70"/>
      <c r="Q606" s="70"/>
      <c r="R606" s="70"/>
      <c r="S606" s="70"/>
    </row>
    <row r="607" spans="1:19" x14ac:dyDescent="0.15">
      <c r="A607" s="70"/>
      <c r="B607" s="70"/>
      <c r="C607" s="70"/>
      <c r="D607" s="70"/>
      <c r="E607" s="70"/>
      <c r="F607" s="70"/>
      <c r="G607" s="70"/>
      <c r="H607" s="70"/>
      <c r="I607" s="70"/>
      <c r="J607" s="70"/>
      <c r="K607" s="79"/>
      <c r="L607" s="70"/>
      <c r="M607" s="70"/>
      <c r="N607" s="70"/>
      <c r="O607" s="70"/>
      <c r="P607" s="70"/>
      <c r="Q607" s="70"/>
      <c r="R607" s="70"/>
      <c r="S607" s="70"/>
    </row>
    <row r="608" spans="1:19" x14ac:dyDescent="0.15">
      <c r="A608" s="70"/>
      <c r="B608" s="70"/>
      <c r="C608" s="70"/>
      <c r="D608" s="70"/>
      <c r="E608" s="70"/>
      <c r="F608" s="70"/>
      <c r="G608" s="70"/>
      <c r="H608" s="70"/>
      <c r="I608" s="70"/>
      <c r="J608" s="70"/>
      <c r="K608" s="79"/>
      <c r="L608" s="70"/>
      <c r="M608" s="70"/>
      <c r="N608" s="70"/>
      <c r="O608" s="70"/>
      <c r="P608" s="70"/>
      <c r="Q608" s="70"/>
      <c r="R608" s="70"/>
      <c r="S608" s="70"/>
    </row>
    <row r="609" spans="1:19" x14ac:dyDescent="0.15">
      <c r="A609" s="70"/>
      <c r="B609" s="70"/>
      <c r="C609" s="70"/>
      <c r="D609" s="70"/>
      <c r="E609" s="70"/>
      <c r="F609" s="70"/>
      <c r="G609" s="70"/>
      <c r="H609" s="70"/>
      <c r="I609" s="70"/>
      <c r="J609" s="70"/>
      <c r="K609" s="79"/>
      <c r="L609" s="70"/>
      <c r="M609" s="70"/>
      <c r="N609" s="70"/>
      <c r="O609" s="70"/>
      <c r="P609" s="70"/>
      <c r="Q609" s="70"/>
      <c r="R609" s="70"/>
      <c r="S609" s="70"/>
    </row>
    <row r="610" spans="1:19" x14ac:dyDescent="0.15">
      <c r="A610" s="70"/>
      <c r="B610" s="70"/>
      <c r="C610" s="70"/>
      <c r="D610" s="70"/>
      <c r="E610" s="70"/>
      <c r="F610" s="70"/>
      <c r="G610" s="70"/>
      <c r="H610" s="70"/>
      <c r="I610" s="70"/>
      <c r="J610" s="70"/>
      <c r="K610" s="79"/>
      <c r="L610" s="70"/>
      <c r="M610" s="70"/>
      <c r="N610" s="70"/>
      <c r="O610" s="70"/>
      <c r="P610" s="70"/>
      <c r="Q610" s="70"/>
      <c r="R610" s="70"/>
      <c r="S610" s="70"/>
    </row>
    <row r="611" spans="1:19" x14ac:dyDescent="0.15">
      <c r="A611" s="70"/>
      <c r="B611" s="70"/>
      <c r="C611" s="70"/>
      <c r="D611" s="70"/>
      <c r="E611" s="70"/>
      <c r="F611" s="70"/>
      <c r="G611" s="70"/>
      <c r="H611" s="70"/>
      <c r="I611" s="70"/>
      <c r="J611" s="70"/>
      <c r="K611" s="79"/>
      <c r="L611" s="70"/>
      <c r="M611" s="70"/>
      <c r="N611" s="70"/>
      <c r="O611" s="70"/>
      <c r="P611" s="70"/>
      <c r="Q611" s="70"/>
      <c r="R611" s="70"/>
      <c r="S611" s="70"/>
    </row>
    <row r="612" spans="1:19" x14ac:dyDescent="0.15">
      <c r="A612" s="70"/>
      <c r="B612" s="70"/>
      <c r="C612" s="70"/>
      <c r="D612" s="70"/>
      <c r="E612" s="70"/>
      <c r="F612" s="70"/>
      <c r="G612" s="70"/>
      <c r="H612" s="70"/>
      <c r="I612" s="70"/>
      <c r="J612" s="70"/>
      <c r="K612" s="79"/>
      <c r="L612" s="70"/>
      <c r="M612" s="70"/>
      <c r="N612" s="70"/>
      <c r="O612" s="70"/>
      <c r="P612" s="70"/>
      <c r="Q612" s="70"/>
      <c r="R612" s="70"/>
      <c r="S612" s="70"/>
    </row>
    <row r="613" spans="1:19" x14ac:dyDescent="0.15">
      <c r="A613" s="70"/>
      <c r="B613" s="70"/>
      <c r="C613" s="70"/>
      <c r="D613" s="70"/>
      <c r="E613" s="70"/>
      <c r="F613" s="70"/>
      <c r="G613" s="70"/>
      <c r="H613" s="70"/>
      <c r="I613" s="70"/>
      <c r="J613" s="70"/>
      <c r="K613" s="79"/>
      <c r="L613" s="70"/>
      <c r="M613" s="70"/>
      <c r="N613" s="70"/>
      <c r="O613" s="70"/>
      <c r="P613" s="70"/>
      <c r="Q613" s="70"/>
      <c r="R613" s="70"/>
      <c r="S613" s="70"/>
    </row>
    <row r="614" spans="1:19" x14ac:dyDescent="0.15">
      <c r="A614" s="70"/>
      <c r="B614" s="70"/>
      <c r="C614" s="70"/>
      <c r="D614" s="70"/>
      <c r="E614" s="70"/>
      <c r="F614" s="70"/>
      <c r="G614" s="70"/>
      <c r="H614" s="70"/>
      <c r="I614" s="70"/>
      <c r="J614" s="70"/>
      <c r="K614" s="79"/>
      <c r="L614" s="70"/>
      <c r="M614" s="70"/>
      <c r="N614" s="70"/>
      <c r="O614" s="70"/>
      <c r="P614" s="70"/>
      <c r="Q614" s="70"/>
      <c r="R614" s="70"/>
      <c r="S614" s="70"/>
    </row>
    <row r="615" spans="1:19" x14ac:dyDescent="0.15">
      <c r="A615" s="70"/>
      <c r="B615" s="70"/>
      <c r="C615" s="70"/>
      <c r="D615" s="70"/>
      <c r="E615" s="70"/>
      <c r="F615" s="70"/>
      <c r="G615" s="70"/>
      <c r="H615" s="70"/>
      <c r="I615" s="70"/>
      <c r="J615" s="70"/>
      <c r="K615" s="79"/>
      <c r="L615" s="70"/>
      <c r="M615" s="70"/>
      <c r="N615" s="70"/>
      <c r="O615" s="70"/>
      <c r="P615" s="70"/>
      <c r="Q615" s="70"/>
      <c r="R615" s="70"/>
      <c r="S615" s="70"/>
    </row>
    <row r="616" spans="1:19" x14ac:dyDescent="0.15">
      <c r="A616" s="70"/>
      <c r="B616" s="70"/>
      <c r="C616" s="70"/>
      <c r="D616" s="70"/>
      <c r="E616" s="70"/>
      <c r="F616" s="70"/>
      <c r="G616" s="70"/>
      <c r="H616" s="70"/>
      <c r="I616" s="70"/>
      <c r="J616" s="70"/>
      <c r="K616" s="79"/>
      <c r="L616" s="70"/>
      <c r="M616" s="70"/>
      <c r="N616" s="70"/>
      <c r="O616" s="70"/>
      <c r="P616" s="70"/>
      <c r="Q616" s="70"/>
      <c r="R616" s="70"/>
      <c r="S616" s="70"/>
    </row>
    <row r="617" spans="1:19" x14ac:dyDescent="0.15">
      <c r="A617" s="70"/>
      <c r="B617" s="70"/>
      <c r="C617" s="70"/>
      <c r="D617" s="70"/>
      <c r="E617" s="70"/>
      <c r="F617" s="70"/>
      <c r="G617" s="70"/>
      <c r="H617" s="70"/>
      <c r="I617" s="70"/>
      <c r="J617" s="70"/>
      <c r="K617" s="79"/>
      <c r="L617" s="70"/>
      <c r="M617" s="70"/>
      <c r="N617" s="70"/>
      <c r="O617" s="70"/>
      <c r="P617" s="70"/>
      <c r="Q617" s="70"/>
      <c r="R617" s="70"/>
      <c r="S617" s="70"/>
    </row>
    <row r="618" spans="1:19" x14ac:dyDescent="0.15">
      <c r="A618" s="70"/>
      <c r="B618" s="70"/>
      <c r="C618" s="70"/>
      <c r="D618" s="70"/>
      <c r="E618" s="70"/>
      <c r="F618" s="70"/>
      <c r="G618" s="70"/>
      <c r="H618" s="70"/>
      <c r="I618" s="70"/>
      <c r="J618" s="70"/>
      <c r="K618" s="79"/>
      <c r="L618" s="70"/>
      <c r="M618" s="70"/>
      <c r="N618" s="70"/>
      <c r="O618" s="70"/>
      <c r="P618" s="70"/>
      <c r="Q618" s="70"/>
      <c r="R618" s="70"/>
      <c r="S618" s="70"/>
    </row>
    <row r="619" spans="1:19" x14ac:dyDescent="0.15">
      <c r="A619" s="70"/>
      <c r="B619" s="70"/>
      <c r="C619" s="70"/>
      <c r="D619" s="70"/>
      <c r="E619" s="70"/>
      <c r="F619" s="70"/>
      <c r="G619" s="70"/>
      <c r="H619" s="70"/>
      <c r="I619" s="70"/>
      <c r="J619" s="70"/>
      <c r="K619" s="79"/>
      <c r="L619" s="70"/>
      <c r="M619" s="70"/>
      <c r="N619" s="70"/>
      <c r="O619" s="70"/>
      <c r="P619" s="70"/>
      <c r="Q619" s="70"/>
      <c r="R619" s="70"/>
      <c r="S619" s="70"/>
    </row>
    <row r="620" spans="1:19" x14ac:dyDescent="0.15">
      <c r="A620" s="70"/>
      <c r="B620" s="70"/>
      <c r="C620" s="70"/>
      <c r="D620" s="70"/>
      <c r="E620" s="70"/>
      <c r="F620" s="70"/>
      <c r="G620" s="70"/>
      <c r="H620" s="70"/>
      <c r="I620" s="70"/>
      <c r="J620" s="70"/>
      <c r="K620" s="79"/>
      <c r="L620" s="70"/>
      <c r="M620" s="70"/>
      <c r="N620" s="70"/>
      <c r="O620" s="70"/>
      <c r="P620" s="70"/>
      <c r="Q620" s="70"/>
      <c r="R620" s="70"/>
      <c r="S620" s="70"/>
    </row>
    <row r="621" spans="1:19" x14ac:dyDescent="0.15">
      <c r="A621" s="70"/>
      <c r="B621" s="70"/>
      <c r="C621" s="70"/>
      <c r="D621" s="70"/>
      <c r="E621" s="70"/>
      <c r="F621" s="70"/>
      <c r="G621" s="70"/>
      <c r="H621" s="70"/>
      <c r="I621" s="70"/>
      <c r="J621" s="70"/>
      <c r="K621" s="79"/>
      <c r="L621" s="70"/>
      <c r="M621" s="70"/>
      <c r="N621" s="70"/>
      <c r="O621" s="70"/>
      <c r="P621" s="70"/>
      <c r="Q621" s="70"/>
      <c r="R621" s="70"/>
      <c r="S621" s="70"/>
    </row>
    <row r="622" spans="1:19" x14ac:dyDescent="0.15">
      <c r="A622" s="70"/>
      <c r="B622" s="70"/>
      <c r="C622" s="70"/>
      <c r="D622" s="70"/>
      <c r="E622" s="70"/>
      <c r="F622" s="70"/>
      <c r="G622" s="70"/>
      <c r="H622" s="70"/>
      <c r="I622" s="70"/>
      <c r="J622" s="70"/>
      <c r="K622" s="79"/>
      <c r="L622" s="70"/>
      <c r="M622" s="70"/>
      <c r="N622" s="70"/>
      <c r="O622" s="70"/>
      <c r="P622" s="70"/>
      <c r="Q622" s="70"/>
      <c r="R622" s="70"/>
      <c r="S622" s="70"/>
    </row>
    <row r="623" spans="1:19" x14ac:dyDescent="0.15">
      <c r="A623" s="70"/>
      <c r="B623" s="70"/>
      <c r="C623" s="70"/>
      <c r="D623" s="70"/>
      <c r="E623" s="70"/>
      <c r="F623" s="70"/>
      <c r="G623" s="70"/>
      <c r="H623" s="70"/>
      <c r="I623" s="70"/>
      <c r="J623" s="70"/>
      <c r="K623" s="79"/>
      <c r="L623" s="70"/>
      <c r="M623" s="70"/>
      <c r="N623" s="70"/>
      <c r="O623" s="70"/>
      <c r="P623" s="70"/>
      <c r="Q623" s="70"/>
      <c r="R623" s="70"/>
      <c r="S623" s="70"/>
    </row>
    <row r="624" spans="1:19" x14ac:dyDescent="0.15">
      <c r="A624" s="70"/>
      <c r="B624" s="70"/>
      <c r="C624" s="70"/>
      <c r="D624" s="70"/>
      <c r="E624" s="70"/>
      <c r="F624" s="70"/>
      <c r="G624" s="70"/>
      <c r="H624" s="70"/>
      <c r="I624" s="70"/>
      <c r="J624" s="70"/>
      <c r="K624" s="79"/>
      <c r="L624" s="70"/>
      <c r="M624" s="70"/>
      <c r="N624" s="70"/>
      <c r="O624" s="70"/>
      <c r="P624" s="70"/>
      <c r="Q624" s="70"/>
      <c r="R624" s="70"/>
      <c r="S624" s="70"/>
    </row>
    <row r="625" spans="1:19" x14ac:dyDescent="0.15">
      <c r="A625" s="70"/>
      <c r="B625" s="70"/>
      <c r="C625" s="70"/>
      <c r="D625" s="70"/>
      <c r="E625" s="70"/>
      <c r="F625" s="70"/>
      <c r="G625" s="70"/>
      <c r="H625" s="70"/>
      <c r="I625" s="70"/>
      <c r="J625" s="70"/>
      <c r="K625" s="79"/>
      <c r="L625" s="70"/>
      <c r="M625" s="70"/>
      <c r="N625" s="70"/>
      <c r="O625" s="70"/>
      <c r="P625" s="70"/>
      <c r="Q625" s="70"/>
      <c r="R625" s="70"/>
      <c r="S625" s="70"/>
    </row>
    <row r="626" spans="1:19" x14ac:dyDescent="0.15">
      <c r="A626" s="70"/>
      <c r="B626" s="70"/>
      <c r="C626" s="70"/>
      <c r="D626" s="70"/>
      <c r="E626" s="70"/>
      <c r="F626" s="70"/>
      <c r="G626" s="70"/>
      <c r="H626" s="70"/>
      <c r="I626" s="70"/>
      <c r="J626" s="70"/>
      <c r="K626" s="79"/>
      <c r="L626" s="70"/>
      <c r="M626" s="70"/>
      <c r="N626" s="70"/>
      <c r="O626" s="70"/>
      <c r="P626" s="70"/>
      <c r="Q626" s="70"/>
      <c r="R626" s="70"/>
      <c r="S626" s="70"/>
    </row>
    <row r="627" spans="1:19" x14ac:dyDescent="0.15">
      <c r="A627" s="70"/>
      <c r="B627" s="70"/>
      <c r="C627" s="70"/>
      <c r="D627" s="70"/>
      <c r="E627" s="70"/>
      <c r="F627" s="70"/>
      <c r="G627" s="70"/>
      <c r="H627" s="70"/>
      <c r="I627" s="70"/>
      <c r="J627" s="70"/>
      <c r="K627" s="79"/>
      <c r="L627" s="70"/>
      <c r="M627" s="70"/>
      <c r="N627" s="70"/>
      <c r="O627" s="70"/>
      <c r="P627" s="70"/>
      <c r="Q627" s="70"/>
      <c r="R627" s="70"/>
      <c r="S627" s="70"/>
    </row>
    <row r="628" spans="1:19" x14ac:dyDescent="0.15">
      <c r="A628" s="70"/>
      <c r="B628" s="70"/>
      <c r="C628" s="70"/>
      <c r="D628" s="70"/>
      <c r="E628" s="70"/>
      <c r="F628" s="70"/>
      <c r="G628" s="70"/>
      <c r="H628" s="70"/>
      <c r="I628" s="70"/>
      <c r="J628" s="70"/>
      <c r="K628" s="79"/>
      <c r="L628" s="70"/>
      <c r="M628" s="70"/>
      <c r="N628" s="70"/>
      <c r="O628" s="70"/>
      <c r="P628" s="70"/>
      <c r="Q628" s="70"/>
      <c r="R628" s="70"/>
      <c r="S628" s="70"/>
    </row>
    <row r="629" spans="1:19" x14ac:dyDescent="0.15">
      <c r="A629" s="70"/>
      <c r="B629" s="70"/>
      <c r="C629" s="70"/>
      <c r="D629" s="70"/>
      <c r="E629" s="70"/>
      <c r="F629" s="70"/>
      <c r="G629" s="70"/>
      <c r="H629" s="70"/>
      <c r="I629" s="70"/>
      <c r="J629" s="70"/>
      <c r="K629" s="79"/>
      <c r="L629" s="70"/>
      <c r="M629" s="70"/>
      <c r="N629" s="70"/>
      <c r="O629" s="70"/>
      <c r="P629" s="70"/>
      <c r="Q629" s="70"/>
      <c r="R629" s="70"/>
      <c r="S629" s="70"/>
    </row>
    <row r="630" spans="1:19" x14ac:dyDescent="0.15">
      <c r="A630" s="70"/>
      <c r="B630" s="70"/>
      <c r="C630" s="70"/>
      <c r="D630" s="70"/>
      <c r="E630" s="70"/>
      <c r="F630" s="70"/>
      <c r="G630" s="70"/>
      <c r="H630" s="70"/>
      <c r="I630" s="70"/>
      <c r="J630" s="70"/>
      <c r="K630" s="79"/>
      <c r="L630" s="70"/>
      <c r="M630" s="70"/>
      <c r="N630" s="70"/>
      <c r="O630" s="70"/>
      <c r="P630" s="70"/>
      <c r="Q630" s="70"/>
      <c r="R630" s="70"/>
      <c r="S630" s="70"/>
    </row>
    <row r="631" spans="1:19" x14ac:dyDescent="0.15">
      <c r="A631" s="70"/>
      <c r="B631" s="70"/>
      <c r="C631" s="70"/>
      <c r="D631" s="70"/>
      <c r="E631" s="70"/>
      <c r="F631" s="70"/>
      <c r="G631" s="70"/>
      <c r="H631" s="70"/>
      <c r="I631" s="70"/>
      <c r="J631" s="70"/>
      <c r="K631" s="79"/>
      <c r="L631" s="70"/>
      <c r="M631" s="70"/>
      <c r="N631" s="70"/>
      <c r="O631" s="70"/>
      <c r="P631" s="70"/>
      <c r="Q631" s="70"/>
      <c r="R631" s="70"/>
      <c r="S631" s="70"/>
    </row>
    <row r="632" spans="1:19" x14ac:dyDescent="0.15">
      <c r="A632" s="70"/>
      <c r="B632" s="70"/>
      <c r="C632" s="70"/>
      <c r="D632" s="70"/>
      <c r="E632" s="70"/>
      <c r="F632" s="70"/>
      <c r="G632" s="70"/>
      <c r="H632" s="70"/>
      <c r="I632" s="70"/>
      <c r="J632" s="70"/>
      <c r="K632" s="79"/>
      <c r="L632" s="70"/>
      <c r="M632" s="70"/>
      <c r="N632" s="70"/>
      <c r="O632" s="70"/>
      <c r="P632" s="70"/>
      <c r="Q632" s="70"/>
      <c r="R632" s="70"/>
      <c r="S632" s="70"/>
    </row>
    <row r="633" spans="1:19" x14ac:dyDescent="0.15">
      <c r="A633" s="70"/>
      <c r="B633" s="70"/>
      <c r="C633" s="70"/>
      <c r="D633" s="70"/>
      <c r="E633" s="70"/>
      <c r="F633" s="70"/>
      <c r="G633" s="70"/>
      <c r="H633" s="70"/>
      <c r="I633" s="70"/>
      <c r="J633" s="70"/>
      <c r="K633" s="79"/>
      <c r="L633" s="70"/>
      <c r="M633" s="70"/>
      <c r="N633" s="70"/>
      <c r="O633" s="70"/>
      <c r="P633" s="70"/>
      <c r="Q633" s="70"/>
      <c r="R633" s="70"/>
      <c r="S633" s="70"/>
    </row>
    <row r="634" spans="1:19" x14ac:dyDescent="0.15">
      <c r="A634" s="70"/>
      <c r="B634" s="70"/>
      <c r="C634" s="70"/>
      <c r="D634" s="70"/>
      <c r="E634" s="70"/>
      <c r="F634" s="70"/>
      <c r="G634" s="70"/>
      <c r="H634" s="70"/>
      <c r="I634" s="70"/>
      <c r="J634" s="70"/>
      <c r="K634" s="79"/>
      <c r="L634" s="70"/>
      <c r="M634" s="70"/>
      <c r="N634" s="70"/>
      <c r="O634" s="70"/>
      <c r="P634" s="70"/>
      <c r="Q634" s="70"/>
      <c r="R634" s="70"/>
      <c r="S634" s="70"/>
    </row>
    <row r="635" spans="1:19" x14ac:dyDescent="0.15">
      <c r="A635" s="70"/>
      <c r="B635" s="70"/>
      <c r="C635" s="70"/>
      <c r="D635" s="70"/>
      <c r="E635" s="70"/>
      <c r="F635" s="70"/>
      <c r="G635" s="70"/>
      <c r="H635" s="70"/>
      <c r="I635" s="70"/>
      <c r="J635" s="70"/>
      <c r="K635" s="79"/>
      <c r="L635" s="70"/>
      <c r="M635" s="70"/>
      <c r="N635" s="70"/>
      <c r="O635" s="70"/>
      <c r="P635" s="70"/>
      <c r="Q635" s="70"/>
      <c r="R635" s="70"/>
      <c r="S635" s="70"/>
    </row>
    <row r="636" spans="1:19" x14ac:dyDescent="0.15">
      <c r="A636" s="70"/>
      <c r="B636" s="70"/>
      <c r="C636" s="70"/>
      <c r="D636" s="70"/>
      <c r="E636" s="70"/>
      <c r="F636" s="70"/>
      <c r="G636" s="70"/>
      <c r="H636" s="70"/>
      <c r="I636" s="70"/>
      <c r="J636" s="70"/>
      <c r="K636" s="79"/>
      <c r="L636" s="70"/>
      <c r="M636" s="70"/>
      <c r="N636" s="70"/>
      <c r="O636" s="70"/>
      <c r="P636" s="70"/>
      <c r="Q636" s="70"/>
      <c r="R636" s="70"/>
      <c r="S636" s="70"/>
    </row>
    <row r="637" spans="1:19" x14ac:dyDescent="0.15">
      <c r="A637" s="70"/>
      <c r="B637" s="70"/>
      <c r="C637" s="70"/>
      <c r="D637" s="70"/>
      <c r="E637" s="70"/>
      <c r="F637" s="70"/>
      <c r="G637" s="70"/>
      <c r="H637" s="70"/>
      <c r="I637" s="70"/>
      <c r="J637" s="70"/>
      <c r="K637" s="79"/>
      <c r="L637" s="70"/>
      <c r="M637" s="70"/>
      <c r="N637" s="70"/>
      <c r="O637" s="70"/>
      <c r="P637" s="70"/>
      <c r="Q637" s="70"/>
      <c r="R637" s="70"/>
      <c r="S637" s="70"/>
    </row>
    <row r="638" spans="1:19" x14ac:dyDescent="0.15">
      <c r="A638" s="70"/>
      <c r="B638" s="70"/>
      <c r="C638" s="70"/>
      <c r="D638" s="70"/>
      <c r="E638" s="70"/>
      <c r="F638" s="70"/>
      <c r="G638" s="70"/>
      <c r="H638" s="70"/>
      <c r="I638" s="70"/>
      <c r="J638" s="70"/>
      <c r="K638" s="79"/>
      <c r="L638" s="70"/>
      <c r="M638" s="70"/>
      <c r="N638" s="70"/>
      <c r="O638" s="70"/>
      <c r="P638" s="70"/>
      <c r="Q638" s="70"/>
      <c r="R638" s="70"/>
      <c r="S638" s="70"/>
    </row>
    <row r="639" spans="1:19" x14ac:dyDescent="0.15">
      <c r="A639" s="70"/>
      <c r="B639" s="70"/>
      <c r="C639" s="70"/>
      <c r="D639" s="70"/>
      <c r="E639" s="70"/>
      <c r="F639" s="70"/>
      <c r="G639" s="70"/>
      <c r="H639" s="70"/>
      <c r="I639" s="70"/>
      <c r="J639" s="70"/>
      <c r="K639" s="79"/>
      <c r="L639" s="70"/>
      <c r="M639" s="70"/>
      <c r="N639" s="70"/>
      <c r="O639" s="70"/>
      <c r="P639" s="70"/>
      <c r="Q639" s="70"/>
      <c r="R639" s="70"/>
      <c r="S639" s="70"/>
    </row>
    <row r="640" spans="1:19" x14ac:dyDescent="0.15">
      <c r="A640" s="70"/>
      <c r="B640" s="70"/>
      <c r="C640" s="70"/>
      <c r="D640" s="70"/>
      <c r="E640" s="70"/>
      <c r="F640" s="70"/>
      <c r="G640" s="70"/>
      <c r="H640" s="70"/>
      <c r="I640" s="70"/>
      <c r="J640" s="70"/>
      <c r="K640" s="79"/>
      <c r="L640" s="70"/>
      <c r="M640" s="70"/>
      <c r="N640" s="70"/>
      <c r="O640" s="70"/>
      <c r="P640" s="70"/>
      <c r="Q640" s="70"/>
      <c r="R640" s="70"/>
      <c r="S640" s="70"/>
    </row>
    <row r="641" spans="1:19" x14ac:dyDescent="0.15">
      <c r="A641" s="70"/>
      <c r="B641" s="70"/>
      <c r="C641" s="70"/>
      <c r="D641" s="70"/>
      <c r="E641" s="70"/>
      <c r="F641" s="70"/>
      <c r="G641" s="70"/>
      <c r="H641" s="70"/>
      <c r="I641" s="70"/>
      <c r="J641" s="70"/>
      <c r="K641" s="79"/>
      <c r="L641" s="70"/>
      <c r="M641" s="70"/>
      <c r="N641" s="70"/>
      <c r="O641" s="70"/>
      <c r="P641" s="70"/>
      <c r="Q641" s="70"/>
      <c r="R641" s="70"/>
      <c r="S641" s="70"/>
    </row>
    <row r="642" spans="1:19" x14ac:dyDescent="0.15">
      <c r="A642" s="70"/>
      <c r="B642" s="70"/>
      <c r="C642" s="70"/>
      <c r="D642" s="70"/>
      <c r="E642" s="70"/>
      <c r="F642" s="70"/>
      <c r="G642" s="70"/>
      <c r="H642" s="70"/>
      <c r="I642" s="70"/>
      <c r="J642" s="70"/>
      <c r="K642" s="79"/>
      <c r="L642" s="70"/>
      <c r="M642" s="70"/>
      <c r="N642" s="70"/>
      <c r="O642" s="70"/>
      <c r="P642" s="70"/>
      <c r="Q642" s="70"/>
      <c r="R642" s="70"/>
      <c r="S642" s="70"/>
    </row>
    <row r="643" spans="1:19" x14ac:dyDescent="0.15">
      <c r="A643" s="70"/>
      <c r="B643" s="70"/>
      <c r="C643" s="70"/>
      <c r="D643" s="70"/>
      <c r="E643" s="70"/>
      <c r="F643" s="70"/>
      <c r="G643" s="70"/>
      <c r="H643" s="70"/>
      <c r="I643" s="70"/>
      <c r="J643" s="70"/>
      <c r="K643" s="79"/>
      <c r="L643" s="70"/>
      <c r="M643" s="70"/>
      <c r="N643" s="70"/>
      <c r="O643" s="70"/>
      <c r="P643" s="70"/>
      <c r="Q643" s="70"/>
      <c r="R643" s="70"/>
      <c r="S643" s="70"/>
    </row>
    <row r="644" spans="1:19" x14ac:dyDescent="0.15">
      <c r="A644" s="70"/>
      <c r="B644" s="70"/>
      <c r="C644" s="70"/>
      <c r="D644" s="70"/>
      <c r="E644" s="70"/>
      <c r="F644" s="70"/>
      <c r="G644" s="70"/>
      <c r="H644" s="70"/>
      <c r="I644" s="70"/>
      <c r="J644" s="70"/>
      <c r="K644" s="79"/>
      <c r="L644" s="70"/>
      <c r="M644" s="70"/>
      <c r="N644" s="70"/>
      <c r="O644" s="70"/>
      <c r="P644" s="70"/>
      <c r="Q644" s="70"/>
      <c r="R644" s="70"/>
      <c r="S644" s="70"/>
    </row>
    <row r="645" spans="1:19" x14ac:dyDescent="0.15">
      <c r="A645" s="70"/>
      <c r="B645" s="70"/>
      <c r="C645" s="70"/>
      <c r="D645" s="70"/>
      <c r="E645" s="70"/>
      <c r="F645" s="70"/>
      <c r="G645" s="70"/>
      <c r="H645" s="70"/>
      <c r="I645" s="70"/>
      <c r="J645" s="70"/>
      <c r="K645" s="79"/>
      <c r="L645" s="70"/>
      <c r="M645" s="70"/>
      <c r="N645" s="70"/>
      <c r="O645" s="70"/>
      <c r="P645" s="70"/>
      <c r="Q645" s="70"/>
      <c r="R645" s="70"/>
      <c r="S645" s="70"/>
    </row>
    <row r="646" spans="1:19" x14ac:dyDescent="0.15">
      <c r="A646" s="70"/>
      <c r="B646" s="70"/>
      <c r="C646" s="70"/>
      <c r="D646" s="70"/>
      <c r="E646" s="70"/>
      <c r="F646" s="70"/>
      <c r="G646" s="70"/>
      <c r="H646" s="70"/>
      <c r="I646" s="70"/>
      <c r="J646" s="70"/>
      <c r="K646" s="79"/>
      <c r="L646" s="70"/>
      <c r="M646" s="70"/>
      <c r="N646" s="70"/>
      <c r="O646" s="70"/>
      <c r="P646" s="70"/>
      <c r="Q646" s="70"/>
      <c r="R646" s="70"/>
      <c r="S646" s="70"/>
    </row>
    <row r="647" spans="1:19" x14ac:dyDescent="0.15">
      <c r="A647" s="70"/>
      <c r="B647" s="70"/>
      <c r="C647" s="70"/>
      <c r="D647" s="70"/>
      <c r="E647" s="70"/>
      <c r="F647" s="70"/>
      <c r="G647" s="70"/>
      <c r="H647" s="70"/>
      <c r="I647" s="70"/>
      <c r="J647" s="70"/>
      <c r="K647" s="79"/>
      <c r="L647" s="70"/>
      <c r="M647" s="70"/>
      <c r="N647" s="70"/>
      <c r="O647" s="70"/>
      <c r="P647" s="70"/>
      <c r="Q647" s="70"/>
      <c r="R647" s="70"/>
      <c r="S647" s="70"/>
    </row>
    <row r="648" spans="1:19" x14ac:dyDescent="0.15">
      <c r="A648" s="70"/>
      <c r="B648" s="70"/>
      <c r="C648" s="70"/>
      <c r="D648" s="70"/>
      <c r="E648" s="70"/>
      <c r="F648" s="70"/>
      <c r="G648" s="70"/>
      <c r="H648" s="70"/>
      <c r="I648" s="70"/>
      <c r="J648" s="70"/>
      <c r="K648" s="79"/>
      <c r="L648" s="70"/>
      <c r="M648" s="70"/>
      <c r="N648" s="70"/>
      <c r="O648" s="70"/>
      <c r="P648" s="70"/>
      <c r="Q648" s="70"/>
      <c r="R648" s="70"/>
      <c r="S648" s="70"/>
    </row>
    <row r="649" spans="1:19" x14ac:dyDescent="0.15">
      <c r="A649" s="70"/>
      <c r="B649" s="70"/>
      <c r="C649" s="70"/>
      <c r="D649" s="70"/>
      <c r="E649" s="70"/>
      <c r="F649" s="70"/>
      <c r="G649" s="70"/>
      <c r="H649" s="70"/>
      <c r="I649" s="70"/>
      <c r="J649" s="70"/>
      <c r="K649" s="79"/>
      <c r="L649" s="70"/>
      <c r="M649" s="70"/>
      <c r="N649" s="70"/>
      <c r="O649" s="70"/>
      <c r="P649" s="70"/>
      <c r="Q649" s="70"/>
      <c r="R649" s="70"/>
      <c r="S649" s="70"/>
    </row>
    <row r="650" spans="1:19" x14ac:dyDescent="0.15">
      <c r="A650" s="70"/>
      <c r="B650" s="70"/>
      <c r="C650" s="70"/>
      <c r="D650" s="70"/>
      <c r="E650" s="70"/>
      <c r="F650" s="70"/>
      <c r="G650" s="70"/>
      <c r="H650" s="70"/>
      <c r="I650" s="70"/>
      <c r="J650" s="70"/>
      <c r="K650" s="79"/>
      <c r="L650" s="70"/>
      <c r="M650" s="70"/>
      <c r="N650" s="70"/>
      <c r="O650" s="70"/>
      <c r="P650" s="70"/>
      <c r="Q650" s="70"/>
      <c r="R650" s="70"/>
      <c r="S650" s="70"/>
    </row>
    <row r="651" spans="1:19" x14ac:dyDescent="0.15">
      <c r="A651" s="70"/>
      <c r="B651" s="70"/>
      <c r="C651" s="70"/>
      <c r="D651" s="70"/>
      <c r="E651" s="70"/>
      <c r="F651" s="70"/>
      <c r="G651" s="70"/>
      <c r="H651" s="70"/>
      <c r="I651" s="70"/>
      <c r="J651" s="70"/>
      <c r="K651" s="79"/>
      <c r="L651" s="70"/>
      <c r="M651" s="70"/>
      <c r="N651" s="70"/>
      <c r="O651" s="70"/>
      <c r="P651" s="70"/>
      <c r="Q651" s="70"/>
      <c r="R651" s="70"/>
      <c r="S651" s="70"/>
    </row>
    <row r="652" spans="1:19" x14ac:dyDescent="0.15">
      <c r="A652" s="70"/>
      <c r="B652" s="70"/>
      <c r="C652" s="70"/>
      <c r="D652" s="70"/>
      <c r="E652" s="70"/>
      <c r="F652" s="70"/>
      <c r="G652" s="70"/>
      <c r="H652" s="70"/>
      <c r="I652" s="70"/>
      <c r="J652" s="70"/>
      <c r="K652" s="79"/>
      <c r="L652" s="70"/>
      <c r="M652" s="70"/>
      <c r="N652" s="70"/>
      <c r="O652" s="70"/>
      <c r="P652" s="70"/>
      <c r="Q652" s="70"/>
      <c r="R652" s="70"/>
      <c r="S652" s="70"/>
    </row>
    <row r="653" spans="1:19" x14ac:dyDescent="0.15">
      <c r="A653" s="70"/>
      <c r="B653" s="70"/>
      <c r="C653" s="70"/>
      <c r="D653" s="70"/>
      <c r="E653" s="70"/>
      <c r="F653" s="70"/>
      <c r="G653" s="70"/>
      <c r="H653" s="70"/>
      <c r="I653" s="70"/>
      <c r="J653" s="70"/>
      <c r="K653" s="79"/>
      <c r="L653" s="70"/>
      <c r="M653" s="70"/>
      <c r="N653" s="70"/>
      <c r="O653" s="70"/>
      <c r="P653" s="70"/>
      <c r="Q653" s="70"/>
      <c r="R653" s="70"/>
      <c r="S653" s="70"/>
    </row>
    <row r="654" spans="1:19" x14ac:dyDescent="0.15">
      <c r="A654" s="70"/>
      <c r="B654" s="70"/>
      <c r="C654" s="70"/>
      <c r="D654" s="70"/>
      <c r="E654" s="70"/>
      <c r="F654" s="70"/>
      <c r="G654" s="70"/>
      <c r="H654" s="70"/>
      <c r="I654" s="70"/>
      <c r="J654" s="70"/>
      <c r="K654" s="79"/>
      <c r="L654" s="70"/>
      <c r="M654" s="70"/>
      <c r="N654" s="70"/>
      <c r="O654" s="70"/>
      <c r="P654" s="70"/>
      <c r="Q654" s="70"/>
      <c r="R654" s="70"/>
      <c r="S654" s="70"/>
    </row>
    <row r="655" spans="1:19" x14ac:dyDescent="0.15">
      <c r="A655" s="70"/>
      <c r="B655" s="70"/>
      <c r="C655" s="70"/>
      <c r="D655" s="70"/>
      <c r="E655" s="70"/>
      <c r="F655" s="70"/>
      <c r="G655" s="70"/>
      <c r="H655" s="70"/>
      <c r="I655" s="70"/>
      <c r="J655" s="70"/>
      <c r="K655" s="79"/>
      <c r="L655" s="70"/>
      <c r="M655" s="70"/>
      <c r="N655" s="70"/>
      <c r="O655" s="70"/>
      <c r="P655" s="70"/>
      <c r="Q655" s="70"/>
      <c r="R655" s="70"/>
      <c r="S655" s="70"/>
    </row>
    <row r="656" spans="1:19" x14ac:dyDescent="0.15">
      <c r="A656" s="70"/>
      <c r="B656" s="70"/>
      <c r="C656" s="70"/>
      <c r="D656" s="70"/>
      <c r="E656" s="70"/>
      <c r="F656" s="70"/>
      <c r="G656" s="70"/>
      <c r="H656" s="70"/>
      <c r="I656" s="70"/>
      <c r="J656" s="70"/>
      <c r="K656" s="79"/>
      <c r="L656" s="70"/>
      <c r="M656" s="70"/>
      <c r="N656" s="70"/>
      <c r="O656" s="70"/>
      <c r="P656" s="70"/>
      <c r="Q656" s="70"/>
      <c r="R656" s="70"/>
      <c r="S656" s="70"/>
    </row>
    <row r="657" spans="1:19" x14ac:dyDescent="0.15">
      <c r="A657" s="70"/>
      <c r="B657" s="70"/>
      <c r="C657" s="70"/>
      <c r="D657" s="70"/>
      <c r="E657" s="70"/>
      <c r="F657" s="70"/>
      <c r="G657" s="70"/>
      <c r="H657" s="70"/>
      <c r="I657" s="70"/>
      <c r="J657" s="70"/>
      <c r="K657" s="79"/>
      <c r="L657" s="70"/>
      <c r="M657" s="70"/>
      <c r="N657" s="70"/>
      <c r="O657" s="70"/>
      <c r="P657" s="70"/>
      <c r="Q657" s="70"/>
      <c r="R657" s="70"/>
      <c r="S657" s="70"/>
    </row>
    <row r="658" spans="1:19" x14ac:dyDescent="0.15">
      <c r="A658" s="70"/>
      <c r="B658" s="70"/>
      <c r="C658" s="70"/>
      <c r="D658" s="70"/>
      <c r="E658" s="70"/>
      <c r="F658" s="70"/>
      <c r="G658" s="70"/>
      <c r="H658" s="70"/>
      <c r="I658" s="70"/>
      <c r="J658" s="70"/>
      <c r="K658" s="79"/>
      <c r="L658" s="70"/>
      <c r="M658" s="70"/>
      <c r="N658" s="70"/>
      <c r="O658" s="70"/>
      <c r="P658" s="70"/>
      <c r="Q658" s="70"/>
      <c r="R658" s="70"/>
      <c r="S658" s="70"/>
    </row>
    <row r="659" spans="1:19" x14ac:dyDescent="0.15">
      <c r="A659" s="70"/>
      <c r="B659" s="70"/>
      <c r="C659" s="70"/>
      <c r="D659" s="70"/>
      <c r="E659" s="70"/>
      <c r="F659" s="70"/>
      <c r="G659" s="70"/>
      <c r="H659" s="70"/>
      <c r="I659" s="70"/>
      <c r="J659" s="70"/>
      <c r="K659" s="79"/>
      <c r="L659" s="70"/>
      <c r="M659" s="70"/>
      <c r="N659" s="70"/>
      <c r="O659" s="70"/>
      <c r="P659" s="70"/>
      <c r="Q659" s="70"/>
      <c r="R659" s="70"/>
      <c r="S659" s="70"/>
    </row>
    <row r="660" spans="1:19" x14ac:dyDescent="0.15">
      <c r="A660" s="70"/>
      <c r="B660" s="70"/>
      <c r="C660" s="70"/>
      <c r="D660" s="70"/>
      <c r="E660" s="70"/>
      <c r="F660" s="70"/>
      <c r="G660" s="70"/>
      <c r="H660" s="70"/>
      <c r="I660" s="70"/>
      <c r="J660" s="70"/>
      <c r="K660" s="79"/>
      <c r="L660" s="70"/>
      <c r="M660" s="70"/>
      <c r="N660" s="70"/>
      <c r="O660" s="70"/>
      <c r="P660" s="70"/>
      <c r="Q660" s="70"/>
      <c r="R660" s="70"/>
      <c r="S660" s="70"/>
    </row>
    <row r="661" spans="1:19" x14ac:dyDescent="0.15">
      <c r="A661" s="70"/>
      <c r="B661" s="70"/>
      <c r="C661" s="70"/>
      <c r="D661" s="70"/>
      <c r="E661" s="70"/>
      <c r="F661" s="70"/>
      <c r="G661" s="70"/>
      <c r="H661" s="70"/>
      <c r="I661" s="70"/>
      <c r="J661" s="70"/>
      <c r="K661" s="79"/>
      <c r="L661" s="70"/>
      <c r="M661" s="70"/>
      <c r="N661" s="70"/>
      <c r="O661" s="70"/>
      <c r="P661" s="70"/>
      <c r="Q661" s="70"/>
      <c r="R661" s="70"/>
      <c r="S661" s="70"/>
    </row>
    <row r="662" spans="1:19" x14ac:dyDescent="0.15">
      <c r="A662" s="70"/>
      <c r="B662" s="70"/>
      <c r="C662" s="70"/>
      <c r="D662" s="70"/>
      <c r="E662" s="70"/>
      <c r="F662" s="70"/>
      <c r="G662" s="70"/>
      <c r="H662" s="70"/>
      <c r="I662" s="70"/>
      <c r="J662" s="70"/>
      <c r="K662" s="79"/>
      <c r="L662" s="70"/>
      <c r="M662" s="70"/>
      <c r="N662" s="70"/>
      <c r="O662" s="70"/>
      <c r="P662" s="70"/>
      <c r="Q662" s="70"/>
      <c r="R662" s="70"/>
      <c r="S662" s="70"/>
    </row>
    <row r="663" spans="1:19" x14ac:dyDescent="0.15">
      <c r="A663" s="70"/>
      <c r="B663" s="70"/>
      <c r="C663" s="70"/>
      <c r="D663" s="70"/>
      <c r="E663" s="70"/>
      <c r="F663" s="70"/>
      <c r="G663" s="70"/>
      <c r="H663" s="70"/>
      <c r="I663" s="70"/>
      <c r="J663" s="70"/>
      <c r="K663" s="79"/>
      <c r="L663" s="70"/>
      <c r="M663" s="70"/>
      <c r="N663" s="70"/>
      <c r="O663" s="70"/>
      <c r="P663" s="70"/>
      <c r="Q663" s="70"/>
      <c r="R663" s="70"/>
      <c r="S663" s="70"/>
    </row>
    <row r="664" spans="1:19" x14ac:dyDescent="0.15">
      <c r="A664" s="70"/>
      <c r="B664" s="70"/>
      <c r="C664" s="70"/>
      <c r="D664" s="70"/>
      <c r="E664" s="70"/>
      <c r="F664" s="70"/>
      <c r="G664" s="70"/>
      <c r="H664" s="70"/>
      <c r="I664" s="70"/>
      <c r="J664" s="70"/>
      <c r="K664" s="79"/>
      <c r="L664" s="70"/>
      <c r="M664" s="70"/>
      <c r="N664" s="70"/>
      <c r="O664" s="70"/>
      <c r="P664" s="70"/>
      <c r="Q664" s="70"/>
      <c r="R664" s="70"/>
      <c r="S664" s="70"/>
    </row>
    <row r="665" spans="1:19" x14ac:dyDescent="0.15">
      <c r="A665" s="70"/>
      <c r="B665" s="70"/>
      <c r="C665" s="70"/>
      <c r="D665" s="70"/>
      <c r="E665" s="70"/>
      <c r="F665" s="70"/>
      <c r="G665" s="70"/>
      <c r="H665" s="70"/>
      <c r="I665" s="70"/>
      <c r="J665" s="70"/>
      <c r="K665" s="79"/>
      <c r="L665" s="70"/>
      <c r="M665" s="70"/>
      <c r="N665" s="70"/>
      <c r="O665" s="70"/>
      <c r="P665" s="70"/>
      <c r="Q665" s="70"/>
      <c r="R665" s="70"/>
      <c r="S665" s="70"/>
    </row>
    <row r="666" spans="1:19" x14ac:dyDescent="0.15">
      <c r="A666" s="70"/>
      <c r="B666" s="70"/>
      <c r="C666" s="70"/>
      <c r="D666" s="70"/>
      <c r="E666" s="70"/>
      <c r="F666" s="70"/>
      <c r="G666" s="70"/>
      <c r="H666" s="70"/>
      <c r="I666" s="70"/>
      <c r="J666" s="70"/>
      <c r="K666" s="79"/>
      <c r="L666" s="70"/>
      <c r="M666" s="70"/>
      <c r="N666" s="70"/>
      <c r="O666" s="70"/>
      <c r="P666" s="70"/>
      <c r="Q666" s="70"/>
      <c r="R666" s="70"/>
      <c r="S666" s="70"/>
    </row>
    <row r="667" spans="1:19" x14ac:dyDescent="0.15">
      <c r="A667" s="70"/>
      <c r="B667" s="70"/>
      <c r="C667" s="70"/>
      <c r="D667" s="70"/>
      <c r="E667" s="70"/>
      <c r="F667" s="70"/>
      <c r="G667" s="70"/>
      <c r="H667" s="70"/>
      <c r="I667" s="70"/>
      <c r="J667" s="70"/>
      <c r="K667" s="79"/>
      <c r="L667" s="70"/>
      <c r="M667" s="70"/>
      <c r="N667" s="70"/>
      <c r="O667" s="70"/>
      <c r="P667" s="70"/>
      <c r="Q667" s="70"/>
      <c r="R667" s="70"/>
      <c r="S667" s="70"/>
    </row>
    <row r="668" spans="1:19" x14ac:dyDescent="0.15">
      <c r="A668" s="70"/>
      <c r="B668" s="70"/>
      <c r="C668" s="70"/>
      <c r="D668" s="70"/>
      <c r="E668" s="70"/>
      <c r="F668" s="70"/>
      <c r="G668" s="70"/>
      <c r="H668" s="70"/>
      <c r="I668" s="70"/>
      <c r="J668" s="70"/>
      <c r="K668" s="79"/>
      <c r="L668" s="70"/>
      <c r="M668" s="70"/>
      <c r="N668" s="70"/>
      <c r="O668" s="70"/>
      <c r="P668" s="70"/>
      <c r="Q668" s="70"/>
      <c r="R668" s="70"/>
      <c r="S668" s="70"/>
    </row>
    <row r="669" spans="1:19" x14ac:dyDescent="0.15">
      <c r="A669" s="70"/>
      <c r="B669" s="70"/>
      <c r="C669" s="70"/>
      <c r="D669" s="70"/>
      <c r="E669" s="70"/>
      <c r="F669" s="70"/>
      <c r="G669" s="70"/>
      <c r="H669" s="70"/>
      <c r="I669" s="70"/>
      <c r="J669" s="70"/>
      <c r="K669" s="79"/>
      <c r="L669" s="70"/>
      <c r="M669" s="70"/>
      <c r="N669" s="70"/>
      <c r="O669" s="70"/>
      <c r="P669" s="70"/>
      <c r="Q669" s="70"/>
      <c r="R669" s="70"/>
      <c r="S669" s="70"/>
    </row>
    <row r="670" spans="1:19" x14ac:dyDescent="0.15">
      <c r="A670" s="70"/>
      <c r="B670" s="70"/>
      <c r="C670" s="70"/>
      <c r="D670" s="70"/>
      <c r="E670" s="70"/>
      <c r="F670" s="70"/>
      <c r="G670" s="70"/>
      <c r="H670" s="70"/>
      <c r="I670" s="70"/>
      <c r="J670" s="70"/>
      <c r="K670" s="79"/>
      <c r="L670" s="70"/>
      <c r="M670" s="70"/>
      <c r="N670" s="70"/>
      <c r="O670" s="70"/>
      <c r="P670" s="70"/>
      <c r="Q670" s="70"/>
      <c r="R670" s="70"/>
      <c r="S670" s="70"/>
    </row>
    <row r="671" spans="1:19" x14ac:dyDescent="0.15">
      <c r="A671" s="70"/>
      <c r="B671" s="70"/>
      <c r="C671" s="70"/>
      <c r="D671" s="70"/>
      <c r="E671" s="70"/>
      <c r="F671" s="70"/>
      <c r="G671" s="70"/>
      <c r="H671" s="70"/>
      <c r="I671" s="70"/>
      <c r="J671" s="70"/>
      <c r="K671" s="79"/>
      <c r="L671" s="70"/>
      <c r="M671" s="70"/>
      <c r="N671" s="70"/>
      <c r="O671" s="70"/>
      <c r="P671" s="70"/>
      <c r="Q671" s="70"/>
      <c r="R671" s="70"/>
      <c r="S671" s="70"/>
    </row>
    <row r="672" spans="1:19" x14ac:dyDescent="0.15">
      <c r="A672" s="70"/>
      <c r="B672" s="70"/>
      <c r="C672" s="70"/>
      <c r="D672" s="70"/>
      <c r="E672" s="70"/>
      <c r="F672" s="70"/>
      <c r="G672" s="70"/>
      <c r="H672" s="70"/>
      <c r="I672" s="70"/>
      <c r="J672" s="70"/>
      <c r="K672" s="79"/>
      <c r="L672" s="70"/>
      <c r="M672" s="70"/>
      <c r="N672" s="70"/>
      <c r="O672" s="70"/>
      <c r="P672" s="70"/>
      <c r="Q672" s="70"/>
      <c r="R672" s="70"/>
      <c r="S672" s="70"/>
    </row>
    <row r="673" spans="1:19" x14ac:dyDescent="0.15">
      <c r="A673" s="70"/>
      <c r="B673" s="70"/>
      <c r="C673" s="70"/>
      <c r="D673" s="70"/>
      <c r="E673" s="70"/>
      <c r="F673" s="70"/>
      <c r="G673" s="70"/>
      <c r="H673" s="70"/>
      <c r="I673" s="70"/>
      <c r="J673" s="70"/>
      <c r="K673" s="79"/>
      <c r="L673" s="70"/>
      <c r="M673" s="70"/>
      <c r="N673" s="70"/>
      <c r="O673" s="70"/>
      <c r="P673" s="70"/>
      <c r="Q673" s="70"/>
      <c r="R673" s="70"/>
      <c r="S673" s="70"/>
    </row>
    <row r="674" spans="1:19" x14ac:dyDescent="0.15">
      <c r="A674" s="70"/>
      <c r="B674" s="70"/>
      <c r="C674" s="70"/>
      <c r="D674" s="70"/>
      <c r="E674" s="70"/>
      <c r="F674" s="70"/>
      <c r="G674" s="70"/>
      <c r="H674" s="70"/>
      <c r="I674" s="70"/>
      <c r="J674" s="70"/>
      <c r="K674" s="79"/>
      <c r="L674" s="70"/>
      <c r="M674" s="70"/>
      <c r="N674" s="70"/>
      <c r="O674" s="70"/>
      <c r="P674" s="70"/>
      <c r="Q674" s="70"/>
      <c r="R674" s="70"/>
      <c r="S674" s="70"/>
    </row>
    <row r="675" spans="1:19" x14ac:dyDescent="0.15">
      <c r="A675" s="70"/>
      <c r="B675" s="70"/>
      <c r="C675" s="70"/>
      <c r="D675" s="70"/>
      <c r="E675" s="70"/>
      <c r="F675" s="70"/>
      <c r="G675" s="70"/>
      <c r="H675" s="70"/>
      <c r="I675" s="70"/>
      <c r="J675" s="70"/>
      <c r="K675" s="79"/>
      <c r="L675" s="70"/>
      <c r="M675" s="70"/>
      <c r="N675" s="70"/>
      <c r="O675" s="70"/>
      <c r="P675" s="70"/>
      <c r="Q675" s="70"/>
      <c r="R675" s="70"/>
      <c r="S675" s="70"/>
    </row>
    <row r="676" spans="1:19" x14ac:dyDescent="0.15">
      <c r="A676" s="70"/>
      <c r="B676" s="70"/>
      <c r="C676" s="70"/>
      <c r="D676" s="70"/>
      <c r="E676" s="70"/>
      <c r="F676" s="70"/>
      <c r="G676" s="70"/>
      <c r="H676" s="70"/>
      <c r="I676" s="70"/>
      <c r="J676" s="70"/>
      <c r="K676" s="79"/>
      <c r="L676" s="70"/>
      <c r="M676" s="70"/>
      <c r="N676" s="70"/>
      <c r="O676" s="70"/>
      <c r="P676" s="70"/>
      <c r="Q676" s="70"/>
      <c r="R676" s="70"/>
      <c r="S676" s="70"/>
    </row>
    <row r="677" spans="1:19" x14ac:dyDescent="0.15">
      <c r="A677" s="70"/>
      <c r="B677" s="70"/>
      <c r="C677" s="70"/>
      <c r="D677" s="70"/>
      <c r="E677" s="70"/>
      <c r="F677" s="70"/>
      <c r="G677" s="70"/>
      <c r="H677" s="70"/>
      <c r="I677" s="70"/>
      <c r="J677" s="70"/>
      <c r="K677" s="79"/>
      <c r="L677" s="70"/>
      <c r="M677" s="70"/>
      <c r="N677" s="70"/>
      <c r="O677" s="70"/>
      <c r="P677" s="70"/>
      <c r="Q677" s="70"/>
      <c r="R677" s="70"/>
      <c r="S677" s="70"/>
    </row>
    <row r="678" spans="1:19" x14ac:dyDescent="0.15">
      <c r="A678" s="70"/>
      <c r="B678" s="70"/>
      <c r="C678" s="70"/>
      <c r="D678" s="70"/>
      <c r="E678" s="70"/>
      <c r="F678" s="70"/>
      <c r="G678" s="70"/>
      <c r="H678" s="70"/>
      <c r="I678" s="70"/>
      <c r="J678" s="70"/>
      <c r="K678" s="79"/>
      <c r="L678" s="70"/>
      <c r="M678" s="70"/>
      <c r="N678" s="70"/>
      <c r="O678" s="70"/>
      <c r="P678" s="70"/>
      <c r="Q678" s="70"/>
      <c r="R678" s="70"/>
      <c r="S678" s="70"/>
    </row>
    <row r="679" spans="1:19" x14ac:dyDescent="0.15">
      <c r="A679" s="70"/>
      <c r="B679" s="70"/>
      <c r="C679" s="70"/>
      <c r="D679" s="70"/>
      <c r="E679" s="70"/>
      <c r="F679" s="70"/>
      <c r="G679" s="70"/>
      <c r="H679" s="70"/>
      <c r="I679" s="70"/>
      <c r="J679" s="70"/>
      <c r="K679" s="79"/>
      <c r="L679" s="70"/>
      <c r="M679" s="70"/>
      <c r="N679" s="70"/>
      <c r="O679" s="70"/>
      <c r="P679" s="70"/>
      <c r="Q679" s="70"/>
      <c r="R679" s="70"/>
      <c r="S679" s="70"/>
    </row>
    <row r="680" spans="1:19" x14ac:dyDescent="0.15">
      <c r="A680" s="70"/>
      <c r="B680" s="70"/>
      <c r="C680" s="70"/>
      <c r="D680" s="70"/>
      <c r="E680" s="70"/>
      <c r="F680" s="70"/>
      <c r="G680" s="70"/>
      <c r="H680" s="70"/>
      <c r="I680" s="70"/>
      <c r="J680" s="70"/>
      <c r="K680" s="79"/>
      <c r="L680" s="70"/>
      <c r="M680" s="70"/>
      <c r="N680" s="70"/>
      <c r="O680" s="70"/>
      <c r="P680" s="70"/>
      <c r="Q680" s="70"/>
      <c r="R680" s="70"/>
      <c r="S680" s="70"/>
    </row>
    <row r="681" spans="1:19" x14ac:dyDescent="0.15">
      <c r="A681" s="70"/>
      <c r="B681" s="70"/>
      <c r="C681" s="70"/>
      <c r="D681" s="70"/>
      <c r="E681" s="70"/>
      <c r="F681" s="70"/>
      <c r="G681" s="70"/>
      <c r="H681" s="70"/>
      <c r="I681" s="70"/>
      <c r="J681" s="70"/>
      <c r="K681" s="79"/>
      <c r="L681" s="70"/>
      <c r="M681" s="70"/>
      <c r="N681" s="70"/>
      <c r="O681" s="70"/>
      <c r="P681" s="70"/>
      <c r="Q681" s="70"/>
      <c r="R681" s="70"/>
      <c r="S681" s="70"/>
    </row>
    <row r="682" spans="1:19" x14ac:dyDescent="0.15">
      <c r="A682" s="70"/>
      <c r="B682" s="70"/>
      <c r="C682" s="70"/>
      <c r="D682" s="70"/>
      <c r="E682" s="70"/>
      <c r="F682" s="70"/>
      <c r="G682" s="70"/>
      <c r="H682" s="70"/>
      <c r="I682" s="70"/>
      <c r="J682" s="70"/>
      <c r="K682" s="79"/>
      <c r="L682" s="70"/>
      <c r="M682" s="70"/>
      <c r="N682" s="70"/>
      <c r="O682" s="70"/>
      <c r="P682" s="70"/>
      <c r="Q682" s="70"/>
      <c r="R682" s="70"/>
      <c r="S682" s="70"/>
    </row>
    <row r="683" spans="1:19" x14ac:dyDescent="0.15">
      <c r="A683" s="70"/>
      <c r="B683" s="70"/>
      <c r="C683" s="70"/>
      <c r="D683" s="70"/>
      <c r="E683" s="70"/>
      <c r="F683" s="70"/>
      <c r="G683" s="70"/>
      <c r="H683" s="70"/>
      <c r="I683" s="70"/>
      <c r="J683" s="70"/>
      <c r="K683" s="79"/>
      <c r="L683" s="70"/>
      <c r="M683" s="70"/>
      <c r="N683" s="70"/>
      <c r="O683" s="70"/>
      <c r="P683" s="70"/>
      <c r="Q683" s="70"/>
      <c r="R683" s="70"/>
      <c r="S683" s="70"/>
    </row>
    <row r="684" spans="1:19" x14ac:dyDescent="0.15">
      <c r="A684" s="70"/>
      <c r="B684" s="70"/>
      <c r="C684" s="70"/>
      <c r="D684" s="70"/>
      <c r="E684" s="70"/>
      <c r="F684" s="70"/>
      <c r="G684" s="70"/>
      <c r="H684" s="70"/>
      <c r="I684" s="70"/>
      <c r="J684" s="70"/>
      <c r="K684" s="79"/>
      <c r="L684" s="70"/>
      <c r="M684" s="70"/>
      <c r="N684" s="70"/>
      <c r="O684" s="70"/>
      <c r="P684" s="70"/>
      <c r="Q684" s="70"/>
      <c r="R684" s="70"/>
      <c r="S684" s="70"/>
    </row>
    <row r="685" spans="1:19" x14ac:dyDescent="0.15">
      <c r="A685" s="70"/>
      <c r="B685" s="70"/>
      <c r="C685" s="70"/>
      <c r="D685" s="70"/>
      <c r="E685" s="70"/>
      <c r="F685" s="70"/>
      <c r="G685" s="70"/>
      <c r="H685" s="70"/>
      <c r="I685" s="70"/>
      <c r="J685" s="70"/>
      <c r="K685" s="79"/>
      <c r="L685" s="70"/>
      <c r="M685" s="70"/>
      <c r="N685" s="70"/>
      <c r="O685" s="70"/>
      <c r="P685" s="70"/>
      <c r="Q685" s="70"/>
      <c r="R685" s="70"/>
      <c r="S685" s="70"/>
    </row>
    <row r="686" spans="1:19" x14ac:dyDescent="0.15">
      <c r="A686" s="70"/>
      <c r="B686" s="70"/>
      <c r="C686" s="70"/>
      <c r="D686" s="70"/>
      <c r="E686" s="70"/>
      <c r="F686" s="70"/>
      <c r="G686" s="70"/>
      <c r="H686" s="70"/>
      <c r="I686" s="70"/>
      <c r="J686" s="70"/>
      <c r="K686" s="79"/>
      <c r="L686" s="70"/>
      <c r="M686" s="70"/>
      <c r="N686" s="70"/>
      <c r="O686" s="70"/>
      <c r="P686" s="70"/>
      <c r="Q686" s="70"/>
      <c r="R686" s="70"/>
      <c r="S686" s="70"/>
    </row>
    <row r="687" spans="1:19" x14ac:dyDescent="0.15">
      <c r="A687" s="70"/>
      <c r="B687" s="70"/>
      <c r="C687" s="70"/>
      <c r="D687" s="70"/>
      <c r="E687" s="70"/>
      <c r="F687" s="70"/>
      <c r="G687" s="70"/>
      <c r="H687" s="70"/>
      <c r="I687" s="70"/>
      <c r="J687" s="70"/>
      <c r="K687" s="79"/>
      <c r="L687" s="70"/>
      <c r="M687" s="70"/>
      <c r="N687" s="70"/>
      <c r="O687" s="70"/>
      <c r="P687" s="70"/>
      <c r="Q687" s="70"/>
      <c r="R687" s="70"/>
      <c r="S687" s="70"/>
    </row>
    <row r="688" spans="1:19" x14ac:dyDescent="0.15">
      <c r="A688" s="70"/>
      <c r="B688" s="70"/>
      <c r="C688" s="70"/>
      <c r="D688" s="70"/>
      <c r="E688" s="70"/>
      <c r="F688" s="70"/>
      <c r="G688" s="70"/>
      <c r="H688" s="70"/>
      <c r="I688" s="70"/>
      <c r="J688" s="70"/>
      <c r="K688" s="79"/>
      <c r="L688" s="70"/>
      <c r="M688" s="70"/>
      <c r="N688" s="70"/>
      <c r="O688" s="70"/>
      <c r="P688" s="70"/>
      <c r="Q688" s="70"/>
      <c r="R688" s="70"/>
      <c r="S688" s="70"/>
    </row>
    <row r="689" spans="1:19" x14ac:dyDescent="0.15">
      <c r="A689" s="70"/>
      <c r="B689" s="70"/>
      <c r="C689" s="70"/>
      <c r="D689" s="70"/>
      <c r="E689" s="70"/>
      <c r="F689" s="70"/>
      <c r="G689" s="70"/>
      <c r="H689" s="70"/>
      <c r="I689" s="70"/>
      <c r="J689" s="70"/>
      <c r="K689" s="79"/>
      <c r="L689" s="70"/>
      <c r="M689" s="70"/>
      <c r="N689" s="70"/>
      <c r="O689" s="70"/>
      <c r="P689" s="70"/>
      <c r="Q689" s="70"/>
      <c r="R689" s="70"/>
      <c r="S689" s="70"/>
    </row>
    <row r="690" spans="1:19" x14ac:dyDescent="0.15">
      <c r="A690" s="70"/>
      <c r="B690" s="70"/>
      <c r="C690" s="70"/>
      <c r="D690" s="70"/>
      <c r="E690" s="70"/>
      <c r="F690" s="70"/>
      <c r="G690" s="70"/>
      <c r="H690" s="70"/>
      <c r="I690" s="70"/>
      <c r="J690" s="70"/>
      <c r="K690" s="79"/>
      <c r="L690" s="70"/>
      <c r="M690" s="70"/>
      <c r="N690" s="70"/>
      <c r="O690" s="70"/>
      <c r="P690" s="70"/>
      <c r="Q690" s="70"/>
      <c r="R690" s="70"/>
      <c r="S690" s="70"/>
    </row>
    <row r="691" spans="1:19" x14ac:dyDescent="0.15">
      <c r="A691" s="70"/>
      <c r="B691" s="70"/>
      <c r="C691" s="70"/>
      <c r="D691" s="70"/>
      <c r="E691" s="70"/>
      <c r="F691" s="70"/>
      <c r="G691" s="70"/>
      <c r="H691" s="70"/>
      <c r="I691" s="70"/>
      <c r="J691" s="70"/>
      <c r="K691" s="79"/>
      <c r="L691" s="70"/>
      <c r="M691" s="70"/>
      <c r="N691" s="70"/>
      <c r="O691" s="70"/>
      <c r="P691" s="70"/>
      <c r="Q691" s="70"/>
      <c r="R691" s="70"/>
      <c r="S691" s="70"/>
    </row>
    <row r="692" spans="1:19" x14ac:dyDescent="0.15">
      <c r="A692" s="70"/>
      <c r="B692" s="70"/>
      <c r="C692" s="70"/>
      <c r="D692" s="70"/>
      <c r="E692" s="70"/>
      <c r="F692" s="70"/>
      <c r="G692" s="70"/>
      <c r="H692" s="70"/>
      <c r="I692" s="70"/>
      <c r="J692" s="70"/>
      <c r="K692" s="79"/>
      <c r="L692" s="70"/>
      <c r="M692" s="70"/>
      <c r="N692" s="70"/>
      <c r="O692" s="70"/>
      <c r="P692" s="70"/>
      <c r="Q692" s="70"/>
      <c r="R692" s="70"/>
      <c r="S692" s="70"/>
    </row>
    <row r="693" spans="1:19" x14ac:dyDescent="0.15">
      <c r="A693" s="70"/>
      <c r="B693" s="70"/>
      <c r="C693" s="70"/>
      <c r="D693" s="70"/>
      <c r="E693" s="70"/>
      <c r="F693" s="70"/>
      <c r="G693" s="70"/>
      <c r="H693" s="70"/>
      <c r="I693" s="70"/>
      <c r="J693" s="70"/>
      <c r="K693" s="79"/>
      <c r="L693" s="70"/>
      <c r="M693" s="70"/>
      <c r="N693" s="70"/>
      <c r="O693" s="70"/>
      <c r="P693" s="70"/>
      <c r="Q693" s="70"/>
      <c r="R693" s="70"/>
      <c r="S693" s="70"/>
    </row>
    <row r="694" spans="1:19" x14ac:dyDescent="0.15">
      <c r="A694" s="70"/>
      <c r="B694" s="70"/>
      <c r="C694" s="70"/>
      <c r="D694" s="70"/>
      <c r="E694" s="70"/>
      <c r="F694" s="70"/>
      <c r="G694" s="70"/>
      <c r="H694" s="70"/>
      <c r="I694" s="70"/>
      <c r="J694" s="70"/>
      <c r="K694" s="79"/>
      <c r="L694" s="70"/>
      <c r="M694" s="70"/>
      <c r="N694" s="70"/>
      <c r="O694" s="70"/>
      <c r="P694" s="70"/>
      <c r="Q694" s="70"/>
      <c r="R694" s="70"/>
      <c r="S694" s="70"/>
    </row>
    <row r="695" spans="1:19" x14ac:dyDescent="0.15">
      <c r="A695" s="70"/>
      <c r="B695" s="70"/>
      <c r="C695" s="70"/>
      <c r="D695" s="70"/>
      <c r="E695" s="70"/>
      <c r="F695" s="70"/>
      <c r="G695" s="70"/>
      <c r="H695" s="70"/>
      <c r="I695" s="70"/>
      <c r="J695" s="70"/>
      <c r="K695" s="79"/>
      <c r="L695" s="70"/>
      <c r="M695" s="70"/>
      <c r="N695" s="70"/>
      <c r="O695" s="70"/>
      <c r="P695" s="70"/>
      <c r="Q695" s="70"/>
      <c r="R695" s="70"/>
      <c r="S695" s="70"/>
    </row>
    <row r="696" spans="1:19" x14ac:dyDescent="0.15">
      <c r="A696" s="70"/>
      <c r="B696" s="70"/>
      <c r="C696" s="70"/>
      <c r="D696" s="70"/>
      <c r="E696" s="70"/>
      <c r="F696" s="70"/>
      <c r="G696" s="70"/>
      <c r="H696" s="70"/>
      <c r="I696" s="70"/>
      <c r="J696" s="70"/>
      <c r="K696" s="79"/>
      <c r="L696" s="70"/>
      <c r="M696" s="70"/>
      <c r="N696" s="70"/>
      <c r="O696" s="70"/>
      <c r="P696" s="70"/>
      <c r="Q696" s="70"/>
      <c r="R696" s="70"/>
      <c r="S696" s="70"/>
    </row>
    <row r="697" spans="1:19" x14ac:dyDescent="0.15">
      <c r="A697" s="70"/>
      <c r="B697" s="70"/>
      <c r="C697" s="70"/>
      <c r="D697" s="70"/>
      <c r="E697" s="70"/>
      <c r="F697" s="70"/>
      <c r="G697" s="70"/>
      <c r="H697" s="70"/>
      <c r="I697" s="70"/>
      <c r="J697" s="70"/>
      <c r="K697" s="79"/>
      <c r="L697" s="70"/>
      <c r="M697" s="70"/>
      <c r="N697" s="70"/>
      <c r="O697" s="70"/>
      <c r="P697" s="70"/>
      <c r="Q697" s="70"/>
      <c r="R697" s="70"/>
      <c r="S697" s="70"/>
    </row>
    <row r="698" spans="1:19" x14ac:dyDescent="0.15">
      <c r="A698" s="70"/>
      <c r="B698" s="70"/>
      <c r="C698" s="70"/>
      <c r="D698" s="70"/>
      <c r="E698" s="70"/>
      <c r="F698" s="70"/>
      <c r="G698" s="70"/>
      <c r="H698" s="70"/>
      <c r="I698" s="70"/>
      <c r="J698" s="70"/>
      <c r="K698" s="79"/>
      <c r="L698" s="70"/>
      <c r="M698" s="70"/>
      <c r="N698" s="70"/>
      <c r="O698" s="70"/>
      <c r="P698" s="70"/>
      <c r="Q698" s="70"/>
      <c r="R698" s="70"/>
      <c r="S698" s="70"/>
    </row>
    <row r="699" spans="1:19" x14ac:dyDescent="0.15">
      <c r="A699" s="70"/>
      <c r="B699" s="70"/>
      <c r="C699" s="70"/>
      <c r="D699" s="70"/>
      <c r="E699" s="70"/>
      <c r="F699" s="70"/>
      <c r="G699" s="70"/>
      <c r="H699" s="70"/>
      <c r="I699" s="70"/>
      <c r="J699" s="70"/>
      <c r="K699" s="79"/>
      <c r="L699" s="70"/>
      <c r="M699" s="70"/>
      <c r="N699" s="70"/>
      <c r="O699" s="70"/>
      <c r="P699" s="70"/>
      <c r="Q699" s="70"/>
      <c r="R699" s="70"/>
      <c r="S699" s="70"/>
    </row>
    <row r="700" spans="1:19" x14ac:dyDescent="0.15">
      <c r="A700" s="70"/>
      <c r="B700" s="70"/>
      <c r="C700" s="70"/>
      <c r="D700" s="70"/>
      <c r="E700" s="70"/>
      <c r="F700" s="70"/>
      <c r="G700" s="70"/>
      <c r="H700" s="70"/>
      <c r="I700" s="70"/>
      <c r="J700" s="70"/>
      <c r="K700" s="79"/>
      <c r="L700" s="70"/>
      <c r="M700" s="70"/>
      <c r="N700" s="70"/>
      <c r="O700" s="70"/>
      <c r="P700" s="70"/>
      <c r="Q700" s="70"/>
      <c r="R700" s="70"/>
      <c r="S700" s="70"/>
    </row>
    <row r="701" spans="1:19" x14ac:dyDescent="0.15">
      <c r="A701" s="70"/>
      <c r="B701" s="70"/>
      <c r="C701" s="70"/>
      <c r="D701" s="70"/>
      <c r="E701" s="70"/>
      <c r="F701" s="70"/>
      <c r="G701" s="70"/>
      <c r="H701" s="70"/>
      <c r="I701" s="70"/>
      <c r="J701" s="70"/>
      <c r="K701" s="79"/>
      <c r="L701" s="70"/>
      <c r="M701" s="70"/>
      <c r="N701" s="70"/>
      <c r="O701" s="70"/>
      <c r="P701" s="70"/>
      <c r="Q701" s="70"/>
      <c r="R701" s="70"/>
      <c r="S701" s="70"/>
    </row>
    <row r="702" spans="1:19" x14ac:dyDescent="0.15">
      <c r="A702" s="70"/>
      <c r="B702" s="70"/>
      <c r="C702" s="70"/>
      <c r="D702" s="70"/>
      <c r="E702" s="70"/>
      <c r="F702" s="70"/>
      <c r="G702" s="70"/>
      <c r="H702" s="70"/>
      <c r="I702" s="70"/>
      <c r="J702" s="70"/>
      <c r="K702" s="79"/>
      <c r="L702" s="70"/>
      <c r="M702" s="70"/>
      <c r="N702" s="70"/>
      <c r="O702" s="70"/>
      <c r="P702" s="70"/>
      <c r="Q702" s="70"/>
      <c r="R702" s="70"/>
      <c r="S702" s="70"/>
    </row>
    <row r="703" spans="1:19" x14ac:dyDescent="0.15">
      <c r="A703" s="70"/>
      <c r="B703" s="70"/>
      <c r="C703" s="70"/>
      <c r="D703" s="70"/>
      <c r="E703" s="70"/>
      <c r="F703" s="70"/>
      <c r="G703" s="70"/>
      <c r="H703" s="70"/>
      <c r="I703" s="70"/>
      <c r="J703" s="70"/>
      <c r="K703" s="79"/>
      <c r="L703" s="70"/>
      <c r="M703" s="70"/>
      <c r="N703" s="70"/>
      <c r="O703" s="70"/>
      <c r="P703" s="70"/>
      <c r="Q703" s="70"/>
      <c r="R703" s="70"/>
      <c r="S703" s="70"/>
    </row>
    <row r="704" spans="1:19" x14ac:dyDescent="0.15">
      <c r="A704" s="70"/>
      <c r="B704" s="70"/>
      <c r="C704" s="70"/>
      <c r="D704" s="70"/>
      <c r="E704" s="70"/>
      <c r="F704" s="70"/>
      <c r="G704" s="70"/>
      <c r="H704" s="70"/>
      <c r="I704" s="70"/>
      <c r="J704" s="70"/>
      <c r="K704" s="79"/>
      <c r="L704" s="70"/>
      <c r="M704" s="70"/>
      <c r="N704" s="70"/>
      <c r="O704" s="70"/>
      <c r="P704" s="70"/>
      <c r="Q704" s="70"/>
      <c r="R704" s="70"/>
      <c r="S704" s="70"/>
    </row>
    <row r="705" spans="1:19" x14ac:dyDescent="0.15">
      <c r="A705" s="70"/>
      <c r="B705" s="70"/>
      <c r="C705" s="70"/>
      <c r="D705" s="70"/>
      <c r="E705" s="70"/>
      <c r="F705" s="70"/>
      <c r="G705" s="70"/>
      <c r="H705" s="70"/>
      <c r="I705" s="70"/>
      <c r="J705" s="70"/>
      <c r="K705" s="79"/>
      <c r="L705" s="70"/>
      <c r="M705" s="70"/>
      <c r="N705" s="70"/>
      <c r="O705" s="70"/>
      <c r="P705" s="70"/>
      <c r="Q705" s="70"/>
      <c r="R705" s="70"/>
      <c r="S705" s="70"/>
    </row>
    <row r="706" spans="1:19" x14ac:dyDescent="0.15">
      <c r="A706" s="70"/>
      <c r="B706" s="70"/>
      <c r="C706" s="70"/>
      <c r="D706" s="70"/>
      <c r="E706" s="70"/>
      <c r="F706" s="70"/>
      <c r="G706" s="70"/>
      <c r="H706" s="70"/>
      <c r="I706" s="70"/>
      <c r="J706" s="70"/>
      <c r="K706" s="79"/>
      <c r="L706" s="70"/>
      <c r="M706" s="70"/>
      <c r="N706" s="70"/>
      <c r="O706" s="70"/>
      <c r="P706" s="70"/>
      <c r="Q706" s="70"/>
      <c r="R706" s="70"/>
      <c r="S706" s="70"/>
    </row>
    <row r="707" spans="1:19" x14ac:dyDescent="0.15">
      <c r="A707" s="70"/>
      <c r="B707" s="70"/>
      <c r="C707" s="70"/>
      <c r="D707" s="70"/>
      <c r="E707" s="70"/>
      <c r="F707" s="70"/>
      <c r="G707" s="70"/>
      <c r="H707" s="70"/>
      <c r="I707" s="70"/>
      <c r="J707" s="70"/>
      <c r="K707" s="79"/>
      <c r="L707" s="70"/>
      <c r="M707" s="70"/>
      <c r="N707" s="70"/>
      <c r="O707" s="70"/>
      <c r="P707" s="70"/>
      <c r="Q707" s="70"/>
      <c r="R707" s="70"/>
      <c r="S707" s="70"/>
    </row>
    <row r="708" spans="1:19" x14ac:dyDescent="0.15">
      <c r="A708" s="70"/>
      <c r="B708" s="70"/>
      <c r="C708" s="70"/>
      <c r="D708" s="70"/>
      <c r="E708" s="70"/>
      <c r="F708" s="70"/>
      <c r="G708" s="70"/>
      <c r="H708" s="70"/>
      <c r="I708" s="70"/>
      <c r="J708" s="70"/>
      <c r="K708" s="79"/>
      <c r="L708" s="70"/>
      <c r="M708" s="70"/>
      <c r="N708" s="70"/>
      <c r="O708" s="70"/>
      <c r="P708" s="70"/>
      <c r="Q708" s="70"/>
      <c r="R708" s="70"/>
      <c r="S708" s="70"/>
    </row>
    <row r="709" spans="1:19" x14ac:dyDescent="0.15">
      <c r="A709" s="70"/>
      <c r="B709" s="70"/>
      <c r="C709" s="70"/>
      <c r="D709" s="70"/>
      <c r="E709" s="70"/>
      <c r="F709" s="70"/>
      <c r="G709" s="70"/>
      <c r="H709" s="70"/>
      <c r="I709" s="70"/>
      <c r="J709" s="70"/>
      <c r="K709" s="79"/>
      <c r="L709" s="70"/>
      <c r="M709" s="70"/>
      <c r="N709" s="70"/>
      <c r="O709" s="70"/>
      <c r="P709" s="70"/>
      <c r="Q709" s="70"/>
      <c r="R709" s="70"/>
      <c r="S709" s="70"/>
    </row>
    <row r="710" spans="1:19" x14ac:dyDescent="0.15">
      <c r="A710" s="70"/>
      <c r="B710" s="70"/>
      <c r="C710" s="70"/>
      <c r="D710" s="70"/>
      <c r="E710" s="70"/>
      <c r="F710" s="70"/>
      <c r="G710" s="70"/>
      <c r="H710" s="70"/>
      <c r="I710" s="70"/>
      <c r="J710" s="70"/>
      <c r="K710" s="79"/>
      <c r="L710" s="70"/>
      <c r="M710" s="70"/>
      <c r="N710" s="70"/>
      <c r="O710" s="70"/>
      <c r="P710" s="70"/>
      <c r="Q710" s="70"/>
      <c r="R710" s="70"/>
      <c r="S710" s="70"/>
    </row>
    <row r="711" spans="1:19" x14ac:dyDescent="0.15">
      <c r="A711" s="70"/>
      <c r="B711" s="70"/>
      <c r="C711" s="70"/>
      <c r="D711" s="70"/>
      <c r="E711" s="70"/>
      <c r="F711" s="70"/>
      <c r="G711" s="70"/>
      <c r="H711" s="70"/>
      <c r="I711" s="70"/>
      <c r="J711" s="70"/>
      <c r="K711" s="79"/>
      <c r="L711" s="70"/>
      <c r="M711" s="70"/>
      <c r="N711" s="70"/>
      <c r="O711" s="70"/>
      <c r="P711" s="70"/>
      <c r="Q711" s="70"/>
      <c r="R711" s="70"/>
      <c r="S711" s="70"/>
    </row>
    <row r="712" spans="1:19" x14ac:dyDescent="0.15">
      <c r="A712" s="70"/>
      <c r="B712" s="70"/>
      <c r="C712" s="70"/>
      <c r="D712" s="70"/>
      <c r="E712" s="70"/>
      <c r="F712" s="70"/>
      <c r="G712" s="70"/>
      <c r="H712" s="70"/>
      <c r="I712" s="70"/>
      <c r="J712" s="70"/>
      <c r="K712" s="79"/>
      <c r="L712" s="70"/>
      <c r="M712" s="70"/>
      <c r="N712" s="70"/>
      <c r="O712" s="70"/>
      <c r="P712" s="70"/>
      <c r="Q712" s="70"/>
      <c r="R712" s="70"/>
      <c r="S712" s="70"/>
    </row>
    <row r="713" spans="1:19" x14ac:dyDescent="0.15">
      <c r="A713" s="70"/>
      <c r="B713" s="70"/>
      <c r="C713" s="70"/>
      <c r="D713" s="70"/>
      <c r="E713" s="70"/>
      <c r="F713" s="70"/>
      <c r="G713" s="70"/>
      <c r="H713" s="70"/>
      <c r="I713" s="70"/>
      <c r="J713" s="70"/>
      <c r="K713" s="79"/>
      <c r="L713" s="70"/>
      <c r="M713" s="70"/>
      <c r="N713" s="70"/>
      <c r="O713" s="70"/>
      <c r="P713" s="70"/>
      <c r="Q713" s="70"/>
      <c r="R713" s="70"/>
      <c r="S713" s="70"/>
    </row>
    <row r="714" spans="1:19" x14ac:dyDescent="0.15">
      <c r="A714" s="70"/>
      <c r="B714" s="70"/>
      <c r="C714" s="70"/>
      <c r="D714" s="70"/>
      <c r="E714" s="70"/>
      <c r="F714" s="70"/>
      <c r="G714" s="70"/>
      <c r="H714" s="70"/>
      <c r="I714" s="70"/>
      <c r="J714" s="70"/>
      <c r="K714" s="79"/>
      <c r="L714" s="70"/>
      <c r="M714" s="70"/>
      <c r="N714" s="70"/>
      <c r="O714" s="70"/>
      <c r="P714" s="70"/>
      <c r="Q714" s="70"/>
      <c r="R714" s="70"/>
      <c r="S714" s="70"/>
    </row>
    <row r="715" spans="1:19" x14ac:dyDescent="0.15">
      <c r="A715" s="70"/>
      <c r="B715" s="70"/>
      <c r="C715" s="70"/>
      <c r="D715" s="70"/>
      <c r="E715" s="70"/>
      <c r="F715" s="70"/>
      <c r="G715" s="70"/>
      <c r="H715" s="70"/>
      <c r="I715" s="70"/>
      <c r="J715" s="70"/>
      <c r="K715" s="79"/>
      <c r="L715" s="70"/>
      <c r="M715" s="70"/>
      <c r="N715" s="70"/>
      <c r="O715" s="70"/>
      <c r="P715" s="70"/>
      <c r="Q715" s="70"/>
      <c r="R715" s="70"/>
      <c r="S715" s="70"/>
    </row>
    <row r="716" spans="1:19" x14ac:dyDescent="0.15">
      <c r="A716" s="70"/>
      <c r="B716" s="70"/>
      <c r="C716" s="70"/>
      <c r="D716" s="70"/>
      <c r="E716" s="70"/>
      <c r="F716" s="70"/>
      <c r="G716" s="70"/>
      <c r="H716" s="70"/>
      <c r="I716" s="70"/>
      <c r="J716" s="70"/>
      <c r="K716" s="79"/>
      <c r="L716" s="70"/>
      <c r="M716" s="70"/>
      <c r="N716" s="70"/>
      <c r="O716" s="70"/>
      <c r="P716" s="70"/>
      <c r="Q716" s="70"/>
      <c r="R716" s="70"/>
      <c r="S716" s="70"/>
    </row>
    <row r="717" spans="1:19" x14ac:dyDescent="0.15">
      <c r="A717" s="70"/>
      <c r="B717" s="70"/>
      <c r="C717" s="70"/>
      <c r="D717" s="70"/>
      <c r="E717" s="70"/>
      <c r="F717" s="70"/>
      <c r="G717" s="70"/>
      <c r="H717" s="70"/>
      <c r="I717" s="70"/>
      <c r="J717" s="70"/>
      <c r="K717" s="79"/>
      <c r="L717" s="70"/>
      <c r="M717" s="70"/>
      <c r="N717" s="70"/>
      <c r="O717" s="70"/>
      <c r="P717" s="70"/>
      <c r="Q717" s="70"/>
      <c r="R717" s="70"/>
      <c r="S717" s="70"/>
    </row>
    <row r="718" spans="1:19" x14ac:dyDescent="0.15">
      <c r="A718" s="70"/>
      <c r="B718" s="70"/>
      <c r="C718" s="70"/>
      <c r="D718" s="70"/>
      <c r="E718" s="70"/>
      <c r="F718" s="70"/>
      <c r="G718" s="70"/>
      <c r="H718" s="70"/>
      <c r="I718" s="70"/>
      <c r="J718" s="70"/>
      <c r="K718" s="79"/>
      <c r="L718" s="70"/>
      <c r="M718" s="70"/>
      <c r="N718" s="70"/>
      <c r="O718" s="70"/>
      <c r="P718" s="70"/>
      <c r="Q718" s="70"/>
      <c r="R718" s="70"/>
      <c r="S718" s="70"/>
    </row>
    <row r="719" spans="1:19" x14ac:dyDescent="0.15">
      <c r="A719" s="70"/>
      <c r="B719" s="70"/>
      <c r="C719" s="70"/>
      <c r="D719" s="70"/>
      <c r="E719" s="70"/>
      <c r="F719" s="70"/>
      <c r="G719" s="70"/>
      <c r="H719" s="70"/>
      <c r="I719" s="70"/>
      <c r="J719" s="70"/>
      <c r="K719" s="79"/>
      <c r="L719" s="70"/>
      <c r="M719" s="70"/>
      <c r="N719" s="70"/>
      <c r="O719" s="70"/>
      <c r="P719" s="70"/>
      <c r="Q719" s="70"/>
      <c r="R719" s="70"/>
      <c r="S719" s="70"/>
    </row>
    <row r="720" spans="1:19" x14ac:dyDescent="0.15">
      <c r="A720" s="70"/>
      <c r="B720" s="70"/>
      <c r="C720" s="70"/>
      <c r="D720" s="70"/>
      <c r="E720" s="70"/>
      <c r="F720" s="70"/>
      <c r="G720" s="70"/>
      <c r="H720" s="70"/>
      <c r="I720" s="70"/>
      <c r="J720" s="70"/>
      <c r="K720" s="79"/>
      <c r="L720" s="70"/>
      <c r="M720" s="70"/>
      <c r="N720" s="70"/>
      <c r="O720" s="70"/>
      <c r="P720" s="70"/>
      <c r="Q720" s="70"/>
      <c r="R720" s="70"/>
      <c r="S720" s="70"/>
    </row>
    <row r="721" spans="1:19" x14ac:dyDescent="0.15">
      <c r="A721" s="70"/>
      <c r="B721" s="70"/>
      <c r="C721" s="70"/>
      <c r="D721" s="70"/>
      <c r="E721" s="70"/>
      <c r="F721" s="70"/>
      <c r="G721" s="70"/>
      <c r="H721" s="70"/>
      <c r="I721" s="70"/>
      <c r="J721" s="70"/>
      <c r="K721" s="79"/>
      <c r="L721" s="70"/>
      <c r="M721" s="70"/>
      <c r="N721" s="70"/>
      <c r="O721" s="70"/>
      <c r="P721" s="70"/>
      <c r="Q721" s="70"/>
      <c r="R721" s="70"/>
      <c r="S721" s="70"/>
    </row>
    <row r="722" spans="1:19" x14ac:dyDescent="0.15">
      <c r="A722" s="70"/>
      <c r="B722" s="70"/>
      <c r="C722" s="70"/>
      <c r="D722" s="70"/>
      <c r="E722" s="70"/>
      <c r="F722" s="70"/>
      <c r="G722" s="70"/>
      <c r="H722" s="70"/>
      <c r="I722" s="70"/>
      <c r="J722" s="70"/>
      <c r="K722" s="79"/>
      <c r="L722" s="70"/>
      <c r="M722" s="70"/>
      <c r="N722" s="70"/>
      <c r="O722" s="70"/>
      <c r="P722" s="70"/>
      <c r="Q722" s="70"/>
      <c r="R722" s="70"/>
      <c r="S722" s="70"/>
    </row>
    <row r="723" spans="1:19" x14ac:dyDescent="0.15">
      <c r="A723" s="70"/>
      <c r="B723" s="70"/>
      <c r="C723" s="70"/>
      <c r="D723" s="70"/>
      <c r="E723" s="70"/>
      <c r="F723" s="70"/>
      <c r="G723" s="70"/>
      <c r="H723" s="70"/>
      <c r="I723" s="70"/>
      <c r="J723" s="70"/>
      <c r="K723" s="79"/>
      <c r="L723" s="70"/>
      <c r="M723" s="70"/>
      <c r="N723" s="70"/>
      <c r="O723" s="70"/>
      <c r="P723" s="70"/>
      <c r="Q723" s="70"/>
      <c r="R723" s="70"/>
      <c r="S723" s="70"/>
    </row>
    <row r="724" spans="1:19" x14ac:dyDescent="0.15">
      <c r="A724" s="70"/>
      <c r="B724" s="70"/>
      <c r="C724" s="70"/>
      <c r="D724" s="70"/>
      <c r="E724" s="70"/>
      <c r="F724" s="70"/>
      <c r="G724" s="70"/>
      <c r="H724" s="70"/>
      <c r="I724" s="70"/>
      <c r="J724" s="70"/>
      <c r="K724" s="79"/>
      <c r="L724" s="70"/>
      <c r="M724" s="70"/>
      <c r="N724" s="70"/>
      <c r="O724" s="70"/>
      <c r="P724" s="70"/>
      <c r="Q724" s="70"/>
      <c r="R724" s="70"/>
      <c r="S724" s="70"/>
    </row>
    <row r="725" spans="1:19" x14ac:dyDescent="0.15">
      <c r="A725" s="70"/>
      <c r="B725" s="70"/>
      <c r="C725" s="70"/>
      <c r="D725" s="70"/>
      <c r="E725" s="70"/>
      <c r="F725" s="70"/>
      <c r="G725" s="70"/>
      <c r="H725" s="70"/>
      <c r="I725" s="70"/>
      <c r="J725" s="70"/>
      <c r="K725" s="79"/>
      <c r="L725" s="70"/>
      <c r="M725" s="70"/>
      <c r="N725" s="70"/>
      <c r="O725" s="70"/>
      <c r="P725" s="70"/>
      <c r="Q725" s="70"/>
      <c r="R725" s="70"/>
      <c r="S725" s="70"/>
    </row>
    <row r="726" spans="1:19" x14ac:dyDescent="0.15">
      <c r="A726" s="70"/>
      <c r="B726" s="70"/>
      <c r="C726" s="70"/>
      <c r="D726" s="70"/>
      <c r="E726" s="70"/>
      <c r="F726" s="70"/>
      <c r="G726" s="70"/>
      <c r="H726" s="70"/>
      <c r="I726" s="70"/>
      <c r="J726" s="70"/>
      <c r="K726" s="79"/>
      <c r="L726" s="70"/>
      <c r="M726" s="70"/>
      <c r="N726" s="70"/>
      <c r="O726" s="70"/>
      <c r="P726" s="70"/>
      <c r="Q726" s="70"/>
      <c r="R726" s="70"/>
      <c r="S726" s="70"/>
    </row>
    <row r="727" spans="1:19" x14ac:dyDescent="0.15">
      <c r="A727" s="70"/>
      <c r="B727" s="70"/>
      <c r="C727" s="70"/>
      <c r="D727" s="70"/>
      <c r="E727" s="70"/>
      <c r="F727" s="70"/>
      <c r="G727" s="70"/>
      <c r="H727" s="70"/>
      <c r="I727" s="70"/>
      <c r="J727" s="70"/>
      <c r="K727" s="79"/>
      <c r="L727" s="70"/>
      <c r="M727" s="70"/>
      <c r="N727" s="70"/>
      <c r="O727" s="70"/>
      <c r="P727" s="70"/>
      <c r="Q727" s="70"/>
      <c r="R727" s="70"/>
      <c r="S727" s="70"/>
    </row>
    <row r="728" spans="1:19" x14ac:dyDescent="0.15">
      <c r="A728" s="70"/>
      <c r="B728" s="70"/>
      <c r="C728" s="70"/>
      <c r="D728" s="70"/>
      <c r="E728" s="70"/>
      <c r="F728" s="70"/>
      <c r="G728" s="70"/>
      <c r="H728" s="70"/>
      <c r="I728" s="70"/>
      <c r="J728" s="70"/>
      <c r="K728" s="79"/>
      <c r="L728" s="70"/>
      <c r="M728" s="70"/>
      <c r="N728" s="70"/>
      <c r="O728" s="70"/>
      <c r="P728" s="70"/>
      <c r="Q728" s="70"/>
      <c r="R728" s="70"/>
      <c r="S728" s="70"/>
    </row>
    <row r="729" spans="1:19" x14ac:dyDescent="0.15">
      <c r="A729" s="70"/>
      <c r="B729" s="70"/>
      <c r="C729" s="70"/>
      <c r="D729" s="70"/>
      <c r="E729" s="70"/>
      <c r="F729" s="70"/>
      <c r="G729" s="70"/>
      <c r="H729" s="70"/>
      <c r="I729" s="70"/>
      <c r="J729" s="70"/>
      <c r="K729" s="79"/>
      <c r="L729" s="70"/>
      <c r="M729" s="70"/>
      <c r="N729" s="70"/>
      <c r="O729" s="70"/>
      <c r="P729" s="70"/>
      <c r="Q729" s="70"/>
      <c r="R729" s="70"/>
      <c r="S729" s="70"/>
    </row>
    <row r="730" spans="1:19" x14ac:dyDescent="0.15">
      <c r="A730" s="70"/>
      <c r="B730" s="70"/>
      <c r="C730" s="70"/>
      <c r="D730" s="70"/>
      <c r="E730" s="70"/>
      <c r="F730" s="70"/>
      <c r="G730" s="70"/>
      <c r="H730" s="70"/>
      <c r="I730" s="70"/>
      <c r="J730" s="70"/>
      <c r="K730" s="79"/>
      <c r="L730" s="70"/>
      <c r="M730" s="70"/>
      <c r="N730" s="70"/>
      <c r="O730" s="70"/>
      <c r="P730" s="70"/>
      <c r="Q730" s="70"/>
      <c r="R730" s="70"/>
      <c r="S730" s="70"/>
    </row>
    <row r="731" spans="1:19" x14ac:dyDescent="0.15">
      <c r="A731" s="70"/>
      <c r="B731" s="70"/>
      <c r="C731" s="70"/>
      <c r="D731" s="70"/>
      <c r="E731" s="70"/>
      <c r="F731" s="70"/>
      <c r="G731" s="70"/>
      <c r="H731" s="70"/>
      <c r="I731" s="70"/>
      <c r="J731" s="70"/>
      <c r="K731" s="79"/>
      <c r="L731" s="70"/>
      <c r="M731" s="70"/>
      <c r="N731" s="70"/>
      <c r="O731" s="70"/>
      <c r="P731" s="70"/>
      <c r="Q731" s="70"/>
      <c r="R731" s="70"/>
      <c r="S731" s="70"/>
    </row>
    <row r="732" spans="1:19" x14ac:dyDescent="0.15">
      <c r="A732" s="70"/>
      <c r="B732" s="70"/>
      <c r="C732" s="70"/>
      <c r="D732" s="70"/>
      <c r="E732" s="70"/>
      <c r="F732" s="70"/>
      <c r="G732" s="70"/>
      <c r="H732" s="70"/>
      <c r="I732" s="70"/>
      <c r="J732" s="70"/>
      <c r="K732" s="79"/>
      <c r="L732" s="70"/>
      <c r="M732" s="70"/>
      <c r="N732" s="70"/>
      <c r="O732" s="70"/>
      <c r="P732" s="70"/>
      <c r="Q732" s="70"/>
      <c r="R732" s="70"/>
      <c r="S732" s="70"/>
    </row>
    <row r="733" spans="1:19" x14ac:dyDescent="0.15">
      <c r="A733" s="70"/>
      <c r="B733" s="70"/>
      <c r="C733" s="70"/>
      <c r="D733" s="70"/>
      <c r="E733" s="70"/>
      <c r="F733" s="70"/>
      <c r="G733" s="70"/>
      <c r="H733" s="70"/>
      <c r="I733" s="70"/>
      <c r="J733" s="70"/>
      <c r="K733" s="79"/>
      <c r="L733" s="70"/>
      <c r="M733" s="70"/>
      <c r="N733" s="70"/>
      <c r="O733" s="70"/>
      <c r="P733" s="70"/>
      <c r="Q733" s="70"/>
      <c r="R733" s="70"/>
      <c r="S733" s="70"/>
    </row>
    <row r="734" spans="1:19" x14ac:dyDescent="0.15">
      <c r="A734" s="70"/>
      <c r="B734" s="70"/>
      <c r="C734" s="70"/>
      <c r="D734" s="70"/>
      <c r="E734" s="70"/>
      <c r="F734" s="70"/>
      <c r="G734" s="70"/>
      <c r="H734" s="70"/>
      <c r="I734" s="70"/>
      <c r="J734" s="70"/>
      <c r="K734" s="79"/>
      <c r="L734" s="70"/>
      <c r="M734" s="70"/>
      <c r="N734" s="70"/>
      <c r="O734" s="70"/>
      <c r="P734" s="70"/>
      <c r="Q734" s="70"/>
      <c r="R734" s="70"/>
      <c r="S734" s="70"/>
    </row>
    <row r="735" spans="1:19" x14ac:dyDescent="0.15">
      <c r="A735" s="70"/>
      <c r="B735" s="70"/>
      <c r="C735" s="70"/>
      <c r="D735" s="70"/>
      <c r="E735" s="70"/>
      <c r="F735" s="70"/>
      <c r="G735" s="70"/>
      <c r="H735" s="70"/>
      <c r="I735" s="70"/>
      <c r="J735" s="70"/>
      <c r="K735" s="79"/>
      <c r="L735" s="70"/>
      <c r="M735" s="70"/>
      <c r="N735" s="70"/>
      <c r="O735" s="70"/>
      <c r="P735" s="70"/>
      <c r="Q735" s="70"/>
      <c r="R735" s="70"/>
      <c r="S735" s="70"/>
    </row>
    <row r="736" spans="1:19" x14ac:dyDescent="0.15">
      <c r="A736" s="70"/>
      <c r="B736" s="70"/>
      <c r="C736" s="70"/>
      <c r="D736" s="70"/>
      <c r="E736" s="70"/>
      <c r="F736" s="70"/>
      <c r="G736" s="70"/>
      <c r="H736" s="70"/>
      <c r="I736" s="70"/>
      <c r="J736" s="70"/>
      <c r="K736" s="79"/>
      <c r="L736" s="70"/>
      <c r="M736" s="70"/>
      <c r="N736" s="70"/>
      <c r="O736" s="70"/>
      <c r="P736" s="70"/>
      <c r="Q736" s="70"/>
      <c r="R736" s="70"/>
      <c r="S736" s="70"/>
    </row>
    <row r="737" spans="1:19" x14ac:dyDescent="0.15">
      <c r="A737" s="70"/>
      <c r="B737" s="70"/>
      <c r="C737" s="70"/>
      <c r="D737" s="70"/>
      <c r="E737" s="70"/>
      <c r="F737" s="70"/>
      <c r="G737" s="70"/>
      <c r="H737" s="70"/>
      <c r="I737" s="70"/>
      <c r="J737" s="70"/>
      <c r="K737" s="79"/>
      <c r="L737" s="70"/>
      <c r="M737" s="70"/>
      <c r="N737" s="70"/>
      <c r="O737" s="70"/>
      <c r="P737" s="70"/>
      <c r="Q737" s="70"/>
      <c r="R737" s="70"/>
      <c r="S737" s="70"/>
    </row>
    <row r="738" spans="1:19" x14ac:dyDescent="0.15">
      <c r="A738" s="70"/>
      <c r="B738" s="70"/>
      <c r="C738" s="70"/>
      <c r="D738" s="70"/>
      <c r="E738" s="70"/>
      <c r="F738" s="70"/>
      <c r="G738" s="70"/>
      <c r="H738" s="70"/>
      <c r="I738" s="70"/>
      <c r="J738" s="70"/>
      <c r="K738" s="79"/>
      <c r="L738" s="70"/>
      <c r="M738" s="70"/>
      <c r="N738" s="70"/>
      <c r="O738" s="70"/>
      <c r="P738" s="70"/>
      <c r="Q738" s="70"/>
      <c r="R738" s="70"/>
      <c r="S738" s="70"/>
    </row>
    <row r="739" spans="1:19" x14ac:dyDescent="0.15">
      <c r="A739" s="70"/>
      <c r="B739" s="70"/>
      <c r="C739" s="70"/>
      <c r="D739" s="70"/>
      <c r="E739" s="70"/>
      <c r="F739" s="70"/>
      <c r="G739" s="70"/>
      <c r="H739" s="70"/>
      <c r="I739" s="70"/>
      <c r="J739" s="70"/>
      <c r="K739" s="79"/>
      <c r="L739" s="70"/>
      <c r="M739" s="70"/>
      <c r="N739" s="70"/>
      <c r="O739" s="70"/>
      <c r="P739" s="70"/>
      <c r="Q739" s="70"/>
      <c r="R739" s="70"/>
      <c r="S739" s="70"/>
    </row>
    <row r="740" spans="1:19" x14ac:dyDescent="0.15">
      <c r="A740" s="70"/>
      <c r="B740" s="70"/>
      <c r="C740" s="70"/>
      <c r="D740" s="70"/>
      <c r="E740" s="70"/>
      <c r="F740" s="70"/>
      <c r="G740" s="70"/>
      <c r="H740" s="70"/>
      <c r="I740" s="70"/>
      <c r="J740" s="70"/>
      <c r="K740" s="79"/>
      <c r="L740" s="70"/>
      <c r="M740" s="70"/>
      <c r="N740" s="70"/>
      <c r="O740" s="70"/>
      <c r="P740" s="70"/>
      <c r="Q740" s="70"/>
      <c r="R740" s="70"/>
      <c r="S740" s="70"/>
    </row>
    <row r="741" spans="1:19" x14ac:dyDescent="0.15">
      <c r="A741" s="70"/>
      <c r="B741" s="70"/>
      <c r="C741" s="70"/>
      <c r="D741" s="70"/>
      <c r="E741" s="70"/>
      <c r="F741" s="70"/>
      <c r="G741" s="70"/>
      <c r="H741" s="70"/>
      <c r="I741" s="70"/>
      <c r="J741" s="70"/>
      <c r="K741" s="79"/>
      <c r="L741" s="70"/>
      <c r="M741" s="70"/>
      <c r="N741" s="70"/>
      <c r="O741" s="70"/>
      <c r="P741" s="70"/>
      <c r="Q741" s="70"/>
      <c r="R741" s="70"/>
      <c r="S741" s="70"/>
    </row>
    <row r="742" spans="1:19" x14ac:dyDescent="0.15">
      <c r="A742" s="70"/>
      <c r="B742" s="70"/>
      <c r="C742" s="70"/>
      <c r="D742" s="70"/>
      <c r="E742" s="70"/>
      <c r="F742" s="70"/>
      <c r="G742" s="70"/>
      <c r="H742" s="70"/>
      <c r="I742" s="70"/>
      <c r="J742" s="70"/>
      <c r="K742" s="79"/>
      <c r="L742" s="70"/>
      <c r="M742" s="70"/>
      <c r="N742" s="70"/>
      <c r="O742" s="70"/>
      <c r="P742" s="70"/>
      <c r="Q742" s="70"/>
      <c r="R742" s="70"/>
      <c r="S742" s="70"/>
    </row>
    <row r="743" spans="1:19" x14ac:dyDescent="0.15">
      <c r="A743" s="70"/>
      <c r="B743" s="70"/>
      <c r="C743" s="70"/>
      <c r="D743" s="70"/>
      <c r="E743" s="70"/>
      <c r="F743" s="70"/>
      <c r="G743" s="70"/>
      <c r="H743" s="70"/>
      <c r="I743" s="70"/>
      <c r="J743" s="70"/>
      <c r="K743" s="79"/>
      <c r="L743" s="70"/>
      <c r="M743" s="70"/>
      <c r="N743" s="70"/>
      <c r="O743" s="70"/>
      <c r="P743" s="70"/>
      <c r="Q743" s="70"/>
      <c r="R743" s="70"/>
      <c r="S743" s="70"/>
    </row>
    <row r="744" spans="1:19" x14ac:dyDescent="0.15">
      <c r="A744" s="70"/>
      <c r="B744" s="70"/>
      <c r="C744" s="70"/>
      <c r="D744" s="70"/>
      <c r="E744" s="70"/>
      <c r="F744" s="70"/>
      <c r="G744" s="70"/>
      <c r="H744" s="70"/>
      <c r="I744" s="70"/>
      <c r="J744" s="70"/>
      <c r="K744" s="79"/>
      <c r="L744" s="70"/>
      <c r="M744" s="70"/>
      <c r="N744" s="70"/>
      <c r="O744" s="70"/>
      <c r="P744" s="70"/>
      <c r="Q744" s="70"/>
      <c r="R744" s="70"/>
      <c r="S744" s="70"/>
    </row>
    <row r="745" spans="1:19" x14ac:dyDescent="0.15">
      <c r="A745" s="70"/>
      <c r="B745" s="70"/>
      <c r="C745" s="70"/>
      <c r="D745" s="70"/>
      <c r="E745" s="70"/>
      <c r="F745" s="70"/>
      <c r="G745" s="70"/>
      <c r="H745" s="70"/>
      <c r="I745" s="70"/>
      <c r="J745" s="70"/>
      <c r="K745" s="79"/>
      <c r="L745" s="70"/>
      <c r="M745" s="70"/>
      <c r="N745" s="70"/>
      <c r="O745" s="70"/>
      <c r="P745" s="70"/>
      <c r="Q745" s="70"/>
      <c r="R745" s="70"/>
      <c r="S745" s="70"/>
    </row>
    <row r="746" spans="1:19" x14ac:dyDescent="0.15">
      <c r="A746" s="70"/>
      <c r="B746" s="70"/>
      <c r="C746" s="70"/>
      <c r="D746" s="70"/>
      <c r="E746" s="70"/>
      <c r="F746" s="70"/>
      <c r="G746" s="70"/>
      <c r="H746" s="70"/>
      <c r="I746" s="70"/>
      <c r="J746" s="70"/>
      <c r="K746" s="79"/>
      <c r="L746" s="70"/>
      <c r="M746" s="70"/>
      <c r="N746" s="70"/>
      <c r="O746" s="70"/>
      <c r="P746" s="70"/>
      <c r="Q746" s="70"/>
      <c r="R746" s="70"/>
      <c r="S746" s="70"/>
    </row>
    <row r="747" spans="1:19" x14ac:dyDescent="0.15">
      <c r="A747" s="70"/>
      <c r="B747" s="70"/>
      <c r="C747" s="70"/>
      <c r="D747" s="70"/>
      <c r="E747" s="70"/>
      <c r="F747" s="70"/>
      <c r="G747" s="70"/>
      <c r="H747" s="70"/>
      <c r="I747" s="70"/>
      <c r="J747" s="70"/>
      <c r="K747" s="79"/>
      <c r="L747" s="70"/>
      <c r="M747" s="70"/>
      <c r="N747" s="70"/>
      <c r="O747" s="70"/>
      <c r="P747" s="70"/>
      <c r="Q747" s="70"/>
      <c r="R747" s="70"/>
      <c r="S747" s="70"/>
    </row>
    <row r="748" spans="1:19" x14ac:dyDescent="0.15">
      <c r="A748" s="70"/>
      <c r="B748" s="70"/>
      <c r="C748" s="70"/>
      <c r="D748" s="70"/>
      <c r="E748" s="70"/>
      <c r="F748" s="70"/>
      <c r="G748" s="70"/>
      <c r="H748" s="70"/>
      <c r="I748" s="70"/>
      <c r="J748" s="70"/>
      <c r="K748" s="79"/>
      <c r="L748" s="70"/>
      <c r="M748" s="70"/>
      <c r="N748" s="70"/>
      <c r="O748" s="70"/>
      <c r="P748" s="70"/>
      <c r="Q748" s="70"/>
      <c r="R748" s="70"/>
      <c r="S748" s="70"/>
    </row>
    <row r="749" spans="1:19" x14ac:dyDescent="0.15">
      <c r="A749" s="70"/>
      <c r="B749" s="70"/>
      <c r="C749" s="70"/>
      <c r="D749" s="70"/>
      <c r="E749" s="70"/>
      <c r="F749" s="70"/>
      <c r="G749" s="70"/>
      <c r="H749" s="70"/>
      <c r="I749" s="70"/>
      <c r="J749" s="70"/>
      <c r="K749" s="79"/>
      <c r="L749" s="70"/>
      <c r="M749" s="70"/>
      <c r="N749" s="70"/>
      <c r="O749" s="70"/>
      <c r="P749" s="70"/>
      <c r="Q749" s="70"/>
      <c r="R749" s="70"/>
      <c r="S749" s="70"/>
    </row>
    <row r="750" spans="1:19" x14ac:dyDescent="0.15">
      <c r="A750" s="70"/>
      <c r="B750" s="70"/>
      <c r="C750" s="70"/>
      <c r="D750" s="70"/>
      <c r="E750" s="70"/>
      <c r="F750" s="70"/>
      <c r="G750" s="70"/>
      <c r="H750" s="70"/>
      <c r="I750" s="70"/>
      <c r="J750" s="70"/>
      <c r="K750" s="79"/>
      <c r="L750" s="70"/>
      <c r="M750" s="70"/>
      <c r="N750" s="70"/>
      <c r="O750" s="70"/>
      <c r="P750" s="70"/>
      <c r="Q750" s="70"/>
      <c r="R750" s="70"/>
      <c r="S750" s="70"/>
    </row>
    <row r="751" spans="1:19" x14ac:dyDescent="0.15">
      <c r="A751" s="70"/>
      <c r="B751" s="70"/>
      <c r="C751" s="70"/>
      <c r="D751" s="70"/>
      <c r="E751" s="70"/>
      <c r="F751" s="70"/>
      <c r="G751" s="70"/>
      <c r="H751" s="70"/>
      <c r="I751" s="70"/>
      <c r="J751" s="70"/>
      <c r="K751" s="79"/>
      <c r="L751" s="70"/>
      <c r="M751" s="70"/>
      <c r="N751" s="70"/>
      <c r="O751" s="70"/>
      <c r="P751" s="70"/>
      <c r="Q751" s="70"/>
      <c r="R751" s="70"/>
      <c r="S751" s="70"/>
    </row>
    <row r="752" spans="1:19" x14ac:dyDescent="0.15">
      <c r="A752" s="70"/>
      <c r="B752" s="70"/>
      <c r="C752" s="70"/>
      <c r="D752" s="70"/>
      <c r="E752" s="70"/>
      <c r="F752" s="70"/>
      <c r="G752" s="70"/>
      <c r="H752" s="70"/>
      <c r="I752" s="70"/>
      <c r="J752" s="70"/>
      <c r="K752" s="79"/>
      <c r="L752" s="70"/>
      <c r="M752" s="70"/>
      <c r="N752" s="70"/>
      <c r="O752" s="70"/>
      <c r="P752" s="70"/>
      <c r="Q752" s="70"/>
      <c r="R752" s="70"/>
      <c r="S752" s="70"/>
    </row>
    <row r="753" spans="1:19" x14ac:dyDescent="0.15">
      <c r="A753" s="70"/>
      <c r="B753" s="70"/>
      <c r="C753" s="70"/>
      <c r="D753" s="70"/>
      <c r="E753" s="70"/>
      <c r="F753" s="70"/>
      <c r="G753" s="70"/>
      <c r="H753" s="70"/>
      <c r="I753" s="70"/>
      <c r="J753" s="70"/>
      <c r="K753" s="79"/>
      <c r="L753" s="70"/>
      <c r="M753" s="70"/>
      <c r="N753" s="70"/>
      <c r="O753" s="70"/>
      <c r="P753" s="70"/>
      <c r="Q753" s="70"/>
      <c r="R753" s="70"/>
      <c r="S753" s="70"/>
    </row>
    <row r="754" spans="1:19" x14ac:dyDescent="0.15">
      <c r="A754" s="70"/>
      <c r="B754" s="70"/>
      <c r="C754" s="70"/>
      <c r="D754" s="70"/>
      <c r="E754" s="70"/>
      <c r="F754" s="70"/>
      <c r="G754" s="70"/>
      <c r="H754" s="70"/>
      <c r="I754" s="70"/>
      <c r="J754" s="70"/>
      <c r="K754" s="79"/>
      <c r="L754" s="70"/>
      <c r="M754" s="70"/>
      <c r="N754" s="70"/>
      <c r="O754" s="70"/>
      <c r="P754" s="70"/>
      <c r="Q754" s="70"/>
      <c r="R754" s="70"/>
      <c r="S754" s="70"/>
    </row>
    <row r="755" spans="1:19" x14ac:dyDescent="0.15">
      <c r="A755" s="70"/>
      <c r="B755" s="70"/>
      <c r="C755" s="70"/>
      <c r="D755" s="70"/>
      <c r="E755" s="70"/>
      <c r="F755" s="70"/>
      <c r="G755" s="70"/>
      <c r="H755" s="70"/>
      <c r="I755" s="70"/>
      <c r="J755" s="70"/>
      <c r="K755" s="79"/>
      <c r="L755" s="70"/>
      <c r="M755" s="70"/>
      <c r="N755" s="70"/>
      <c r="O755" s="70"/>
      <c r="P755" s="70"/>
      <c r="Q755" s="70"/>
      <c r="R755" s="70"/>
      <c r="S755" s="70"/>
    </row>
    <row r="756" spans="1:19" x14ac:dyDescent="0.15">
      <c r="A756" s="70"/>
      <c r="B756" s="70"/>
      <c r="C756" s="70"/>
      <c r="D756" s="70"/>
      <c r="E756" s="70"/>
      <c r="F756" s="70"/>
      <c r="G756" s="70"/>
      <c r="H756" s="70"/>
      <c r="I756" s="70"/>
      <c r="J756" s="70"/>
      <c r="K756" s="79"/>
      <c r="L756" s="70"/>
      <c r="M756" s="70"/>
      <c r="N756" s="70"/>
      <c r="O756" s="70"/>
      <c r="P756" s="70"/>
      <c r="Q756" s="70"/>
      <c r="R756" s="70"/>
      <c r="S756" s="70"/>
    </row>
    <row r="757" spans="1:19" x14ac:dyDescent="0.15">
      <c r="A757" s="70"/>
      <c r="B757" s="70"/>
      <c r="C757" s="70"/>
      <c r="D757" s="70"/>
      <c r="E757" s="70"/>
      <c r="F757" s="70"/>
      <c r="G757" s="70"/>
      <c r="H757" s="70"/>
      <c r="I757" s="70"/>
      <c r="J757" s="70"/>
      <c r="K757" s="79"/>
      <c r="L757" s="70"/>
      <c r="M757" s="70"/>
      <c r="N757" s="70"/>
      <c r="O757" s="70"/>
      <c r="P757" s="70"/>
      <c r="Q757" s="70"/>
      <c r="R757" s="70"/>
      <c r="S757" s="70"/>
    </row>
    <row r="758" spans="1:19" x14ac:dyDescent="0.15">
      <c r="A758" s="70"/>
      <c r="B758" s="70"/>
      <c r="C758" s="70"/>
      <c r="D758" s="70"/>
      <c r="E758" s="70"/>
      <c r="F758" s="70"/>
      <c r="G758" s="70"/>
      <c r="H758" s="70"/>
      <c r="I758" s="70"/>
      <c r="J758" s="70"/>
      <c r="K758" s="79"/>
      <c r="L758" s="70"/>
      <c r="M758" s="70"/>
      <c r="N758" s="70"/>
      <c r="O758" s="70"/>
      <c r="P758" s="70"/>
      <c r="Q758" s="70"/>
      <c r="R758" s="70"/>
      <c r="S758" s="70"/>
    </row>
    <row r="759" spans="1:19" x14ac:dyDescent="0.15">
      <c r="A759" s="70"/>
      <c r="B759" s="70"/>
      <c r="C759" s="70"/>
      <c r="D759" s="70"/>
      <c r="E759" s="70"/>
      <c r="F759" s="70"/>
      <c r="G759" s="70"/>
      <c r="H759" s="70"/>
      <c r="I759" s="70"/>
      <c r="J759" s="70"/>
      <c r="K759" s="79"/>
      <c r="L759" s="70"/>
      <c r="M759" s="70"/>
      <c r="N759" s="70"/>
      <c r="O759" s="70"/>
      <c r="P759" s="70"/>
      <c r="Q759" s="70"/>
      <c r="R759" s="70"/>
      <c r="S759" s="70"/>
    </row>
    <row r="760" spans="1:19" x14ac:dyDescent="0.15">
      <c r="A760" s="70"/>
      <c r="B760" s="70"/>
      <c r="C760" s="70"/>
      <c r="D760" s="70"/>
      <c r="E760" s="70"/>
      <c r="F760" s="70"/>
      <c r="G760" s="70"/>
      <c r="H760" s="70"/>
      <c r="I760" s="70"/>
      <c r="J760" s="70"/>
      <c r="K760" s="79"/>
      <c r="L760" s="70"/>
      <c r="M760" s="70"/>
      <c r="N760" s="70"/>
      <c r="O760" s="70"/>
      <c r="P760" s="70"/>
      <c r="Q760" s="70"/>
      <c r="R760" s="70"/>
      <c r="S760" s="70"/>
    </row>
    <row r="761" spans="1:19" x14ac:dyDescent="0.15">
      <c r="A761" s="70"/>
      <c r="B761" s="70"/>
      <c r="C761" s="70"/>
      <c r="D761" s="70"/>
      <c r="E761" s="70"/>
      <c r="F761" s="70"/>
      <c r="G761" s="70"/>
      <c r="H761" s="70"/>
      <c r="I761" s="70"/>
      <c r="J761" s="70"/>
      <c r="K761" s="79"/>
      <c r="L761" s="70"/>
      <c r="M761" s="70"/>
      <c r="N761" s="70"/>
      <c r="O761" s="70"/>
      <c r="P761" s="70"/>
      <c r="Q761" s="70"/>
      <c r="R761" s="70"/>
      <c r="S761" s="70"/>
    </row>
    <row r="762" spans="1:19" x14ac:dyDescent="0.15">
      <c r="A762" s="70"/>
      <c r="B762" s="70"/>
      <c r="C762" s="70"/>
      <c r="D762" s="70"/>
      <c r="E762" s="70"/>
      <c r="F762" s="70"/>
      <c r="G762" s="70"/>
      <c r="H762" s="70"/>
      <c r="I762" s="70"/>
      <c r="J762" s="70"/>
      <c r="K762" s="79"/>
      <c r="L762" s="70"/>
      <c r="M762" s="70"/>
      <c r="N762" s="70"/>
      <c r="O762" s="70"/>
      <c r="P762" s="70"/>
      <c r="Q762" s="70"/>
      <c r="R762" s="70"/>
      <c r="S762" s="70"/>
    </row>
    <row r="763" spans="1:19" x14ac:dyDescent="0.15">
      <c r="A763" s="70"/>
      <c r="B763" s="70"/>
      <c r="C763" s="70"/>
      <c r="D763" s="70"/>
      <c r="E763" s="70"/>
      <c r="F763" s="70"/>
      <c r="G763" s="70"/>
      <c r="H763" s="70"/>
      <c r="I763" s="70"/>
      <c r="J763" s="70"/>
      <c r="K763" s="79"/>
      <c r="L763" s="70"/>
      <c r="M763" s="70"/>
      <c r="N763" s="70"/>
      <c r="O763" s="70"/>
      <c r="P763" s="70"/>
      <c r="Q763" s="70"/>
      <c r="R763" s="70"/>
      <c r="S763" s="70"/>
    </row>
    <row r="764" spans="1:19" x14ac:dyDescent="0.15">
      <c r="A764" s="70"/>
      <c r="B764" s="70"/>
      <c r="C764" s="70"/>
      <c r="D764" s="70"/>
      <c r="E764" s="70"/>
      <c r="F764" s="70"/>
      <c r="G764" s="70"/>
      <c r="H764" s="70"/>
      <c r="I764" s="70"/>
      <c r="J764" s="70"/>
      <c r="K764" s="79"/>
      <c r="L764" s="70"/>
      <c r="M764" s="70"/>
      <c r="N764" s="70"/>
      <c r="O764" s="70"/>
      <c r="P764" s="70"/>
      <c r="Q764" s="70"/>
      <c r="R764" s="70"/>
      <c r="S764" s="70"/>
    </row>
    <row r="765" spans="1:19" x14ac:dyDescent="0.15">
      <c r="A765" s="70"/>
      <c r="B765" s="70"/>
      <c r="C765" s="70"/>
      <c r="D765" s="70"/>
      <c r="E765" s="70"/>
      <c r="F765" s="70"/>
      <c r="G765" s="70"/>
      <c r="H765" s="70"/>
      <c r="I765" s="70"/>
      <c r="J765" s="70"/>
      <c r="K765" s="79"/>
      <c r="L765" s="70"/>
      <c r="M765" s="70"/>
      <c r="N765" s="70"/>
      <c r="O765" s="70"/>
      <c r="P765" s="70"/>
      <c r="Q765" s="70"/>
      <c r="R765" s="70"/>
      <c r="S765" s="70"/>
    </row>
    <row r="766" spans="1:19" x14ac:dyDescent="0.15">
      <c r="A766" s="70"/>
      <c r="B766" s="70"/>
      <c r="C766" s="70"/>
      <c r="D766" s="70"/>
      <c r="E766" s="70"/>
      <c r="F766" s="70"/>
      <c r="G766" s="70"/>
      <c r="H766" s="70"/>
      <c r="I766" s="70"/>
      <c r="J766" s="70"/>
      <c r="K766" s="79"/>
      <c r="L766" s="70"/>
      <c r="M766" s="70"/>
      <c r="N766" s="70"/>
      <c r="O766" s="70"/>
      <c r="P766" s="70"/>
      <c r="Q766" s="70"/>
      <c r="R766" s="70"/>
      <c r="S766" s="70"/>
    </row>
    <row r="767" spans="1:19" x14ac:dyDescent="0.15">
      <c r="A767" s="70"/>
      <c r="B767" s="70"/>
      <c r="C767" s="70"/>
      <c r="D767" s="70"/>
      <c r="E767" s="70"/>
      <c r="F767" s="70"/>
      <c r="G767" s="70"/>
      <c r="H767" s="70"/>
      <c r="I767" s="70"/>
      <c r="J767" s="70"/>
      <c r="K767" s="79"/>
      <c r="L767" s="70"/>
      <c r="M767" s="70"/>
      <c r="N767" s="70"/>
      <c r="O767" s="70"/>
      <c r="P767" s="70"/>
      <c r="Q767" s="70"/>
      <c r="R767" s="70"/>
      <c r="S767" s="70"/>
    </row>
    <row r="768" spans="1:19" x14ac:dyDescent="0.15">
      <c r="A768" s="70"/>
      <c r="B768" s="70"/>
      <c r="C768" s="70"/>
      <c r="D768" s="70"/>
      <c r="E768" s="70"/>
      <c r="F768" s="70"/>
      <c r="G768" s="70"/>
      <c r="H768" s="70"/>
      <c r="I768" s="70"/>
      <c r="J768" s="70"/>
      <c r="K768" s="79"/>
      <c r="L768" s="70"/>
      <c r="M768" s="70"/>
      <c r="N768" s="70"/>
      <c r="O768" s="70"/>
      <c r="P768" s="70"/>
      <c r="Q768" s="70"/>
      <c r="R768" s="70"/>
      <c r="S768" s="70"/>
    </row>
    <row r="769" spans="1:19" x14ac:dyDescent="0.15">
      <c r="A769" s="70"/>
      <c r="B769" s="70"/>
      <c r="C769" s="70"/>
      <c r="D769" s="70"/>
      <c r="E769" s="70"/>
      <c r="F769" s="70"/>
      <c r="G769" s="70"/>
      <c r="H769" s="70"/>
      <c r="I769" s="70"/>
      <c r="J769" s="70"/>
      <c r="K769" s="79"/>
      <c r="L769" s="70"/>
      <c r="M769" s="70"/>
      <c r="N769" s="70"/>
      <c r="O769" s="70"/>
      <c r="P769" s="70"/>
      <c r="Q769" s="70"/>
      <c r="R769" s="70"/>
      <c r="S769" s="70"/>
    </row>
    <row r="770" spans="1:19" x14ac:dyDescent="0.15">
      <c r="A770" s="70"/>
      <c r="B770" s="70"/>
      <c r="C770" s="70"/>
      <c r="D770" s="70"/>
      <c r="E770" s="70"/>
      <c r="F770" s="70"/>
      <c r="G770" s="70"/>
      <c r="H770" s="70"/>
      <c r="I770" s="70"/>
      <c r="J770" s="70"/>
      <c r="K770" s="79"/>
      <c r="L770" s="70"/>
      <c r="M770" s="70"/>
      <c r="N770" s="70"/>
      <c r="O770" s="70"/>
      <c r="P770" s="70"/>
      <c r="Q770" s="70"/>
      <c r="R770" s="70"/>
      <c r="S770" s="70"/>
    </row>
    <row r="771" spans="1:19" x14ac:dyDescent="0.15">
      <c r="A771" s="70"/>
      <c r="B771" s="70"/>
      <c r="C771" s="70"/>
      <c r="D771" s="70"/>
      <c r="E771" s="70"/>
      <c r="F771" s="70"/>
      <c r="G771" s="70"/>
      <c r="H771" s="70"/>
      <c r="I771" s="70"/>
      <c r="J771" s="70"/>
      <c r="K771" s="79"/>
      <c r="L771" s="70"/>
      <c r="M771" s="70"/>
      <c r="N771" s="70"/>
      <c r="O771" s="70"/>
      <c r="P771" s="70"/>
      <c r="Q771" s="70"/>
      <c r="R771" s="70"/>
      <c r="S771" s="70"/>
    </row>
    <row r="772" spans="1:19" x14ac:dyDescent="0.15">
      <c r="A772" s="70"/>
      <c r="B772" s="70"/>
      <c r="C772" s="70"/>
      <c r="D772" s="70"/>
      <c r="E772" s="70"/>
      <c r="F772" s="70"/>
      <c r="G772" s="70"/>
      <c r="H772" s="70"/>
      <c r="I772" s="70"/>
      <c r="J772" s="70"/>
      <c r="K772" s="79"/>
      <c r="L772" s="70"/>
      <c r="M772" s="70"/>
      <c r="N772" s="70"/>
      <c r="O772" s="70"/>
      <c r="P772" s="70"/>
      <c r="Q772" s="70"/>
      <c r="R772" s="70"/>
      <c r="S772" s="70"/>
    </row>
    <row r="773" spans="1:19" x14ac:dyDescent="0.15">
      <c r="A773" s="70"/>
      <c r="B773" s="70"/>
      <c r="C773" s="70"/>
      <c r="D773" s="70"/>
      <c r="E773" s="70"/>
      <c r="F773" s="70"/>
      <c r="G773" s="70"/>
      <c r="H773" s="70"/>
      <c r="I773" s="70"/>
      <c r="J773" s="70"/>
      <c r="K773" s="79"/>
      <c r="L773" s="70"/>
      <c r="M773" s="70"/>
      <c r="N773" s="70"/>
      <c r="O773" s="70"/>
      <c r="P773" s="70"/>
      <c r="Q773" s="70"/>
      <c r="R773" s="70"/>
      <c r="S773" s="70"/>
    </row>
    <row r="774" spans="1:19" x14ac:dyDescent="0.15">
      <c r="A774" s="70"/>
      <c r="B774" s="70"/>
      <c r="C774" s="70"/>
      <c r="D774" s="70"/>
      <c r="E774" s="70"/>
      <c r="F774" s="70"/>
      <c r="G774" s="70"/>
      <c r="H774" s="70"/>
      <c r="I774" s="70"/>
      <c r="J774" s="70"/>
      <c r="K774" s="79"/>
      <c r="L774" s="70"/>
      <c r="M774" s="70"/>
      <c r="N774" s="70"/>
      <c r="O774" s="70"/>
      <c r="P774" s="70"/>
      <c r="Q774" s="70"/>
      <c r="R774" s="70"/>
      <c r="S774" s="70"/>
    </row>
    <row r="775" spans="1:19" x14ac:dyDescent="0.15">
      <c r="A775" s="70"/>
      <c r="B775" s="70"/>
      <c r="C775" s="70"/>
      <c r="D775" s="70"/>
      <c r="E775" s="70"/>
      <c r="F775" s="70"/>
      <c r="G775" s="70"/>
      <c r="H775" s="70"/>
      <c r="I775" s="70"/>
      <c r="J775" s="70"/>
      <c r="K775" s="79"/>
      <c r="L775" s="70"/>
      <c r="M775" s="70"/>
      <c r="N775" s="70"/>
      <c r="O775" s="70"/>
      <c r="P775" s="70"/>
      <c r="Q775" s="70"/>
      <c r="R775" s="70"/>
      <c r="S775" s="70"/>
    </row>
    <row r="776" spans="1:19" x14ac:dyDescent="0.15">
      <c r="A776" s="70"/>
      <c r="B776" s="70"/>
      <c r="C776" s="70"/>
      <c r="D776" s="70"/>
      <c r="E776" s="70"/>
      <c r="F776" s="70"/>
      <c r="G776" s="70"/>
      <c r="H776" s="70"/>
      <c r="I776" s="70"/>
      <c r="J776" s="70"/>
      <c r="K776" s="79"/>
      <c r="L776" s="70"/>
      <c r="M776" s="70"/>
      <c r="N776" s="70"/>
      <c r="O776" s="70"/>
      <c r="P776" s="70"/>
      <c r="Q776" s="70"/>
      <c r="R776" s="70"/>
      <c r="S776" s="70"/>
    </row>
    <row r="777" spans="1:19" x14ac:dyDescent="0.15">
      <c r="A777" s="70"/>
      <c r="B777" s="70"/>
      <c r="C777" s="70"/>
      <c r="D777" s="70"/>
      <c r="E777" s="70"/>
      <c r="F777" s="70"/>
      <c r="G777" s="70"/>
      <c r="H777" s="70"/>
      <c r="I777" s="70"/>
      <c r="J777" s="70"/>
      <c r="K777" s="79"/>
      <c r="L777" s="70"/>
      <c r="M777" s="70"/>
      <c r="N777" s="70"/>
      <c r="O777" s="70"/>
      <c r="P777" s="70"/>
      <c r="Q777" s="70"/>
      <c r="R777" s="70"/>
      <c r="S777" s="70"/>
    </row>
    <row r="778" spans="1:19" x14ac:dyDescent="0.15">
      <c r="A778" s="70"/>
      <c r="B778" s="70"/>
      <c r="C778" s="70"/>
      <c r="D778" s="70"/>
      <c r="E778" s="70"/>
      <c r="F778" s="70"/>
      <c r="G778" s="70"/>
      <c r="H778" s="70"/>
      <c r="I778" s="70"/>
      <c r="J778" s="70"/>
      <c r="K778" s="79"/>
      <c r="L778" s="70"/>
      <c r="M778" s="70"/>
      <c r="N778" s="70"/>
      <c r="O778" s="70"/>
      <c r="P778" s="70"/>
      <c r="Q778" s="70"/>
      <c r="R778" s="70"/>
      <c r="S778" s="70"/>
    </row>
    <row r="779" spans="1:19" x14ac:dyDescent="0.15">
      <c r="A779" s="70"/>
      <c r="B779" s="70"/>
      <c r="C779" s="70"/>
      <c r="D779" s="70"/>
      <c r="E779" s="70"/>
      <c r="F779" s="70"/>
      <c r="G779" s="70"/>
      <c r="H779" s="70"/>
      <c r="I779" s="70"/>
      <c r="J779" s="70"/>
      <c r="K779" s="79"/>
      <c r="L779" s="70"/>
      <c r="M779" s="70"/>
      <c r="N779" s="70"/>
      <c r="O779" s="70"/>
      <c r="P779" s="70"/>
      <c r="Q779" s="70"/>
      <c r="R779" s="70"/>
      <c r="S779" s="70"/>
    </row>
    <row r="780" spans="1:19" x14ac:dyDescent="0.15">
      <c r="A780" s="70"/>
      <c r="B780" s="70"/>
      <c r="C780" s="70"/>
      <c r="D780" s="70"/>
      <c r="E780" s="70"/>
      <c r="F780" s="70"/>
      <c r="G780" s="70"/>
      <c r="H780" s="70"/>
      <c r="I780" s="70"/>
      <c r="J780" s="70"/>
      <c r="K780" s="79"/>
      <c r="L780" s="70"/>
      <c r="M780" s="70"/>
      <c r="N780" s="70"/>
      <c r="O780" s="70"/>
      <c r="P780" s="70"/>
      <c r="Q780" s="70"/>
      <c r="R780" s="70"/>
      <c r="S780" s="70"/>
    </row>
    <row r="781" spans="1:19" x14ac:dyDescent="0.15">
      <c r="A781" s="70"/>
      <c r="B781" s="70"/>
      <c r="C781" s="70"/>
      <c r="D781" s="70"/>
      <c r="E781" s="70"/>
      <c r="F781" s="70"/>
      <c r="G781" s="70"/>
      <c r="H781" s="70"/>
      <c r="I781" s="70"/>
      <c r="J781" s="70"/>
      <c r="K781" s="79"/>
      <c r="L781" s="70"/>
      <c r="M781" s="70"/>
      <c r="N781" s="70"/>
      <c r="O781" s="70"/>
      <c r="P781" s="70"/>
      <c r="Q781" s="70"/>
      <c r="R781" s="70"/>
      <c r="S781" s="70"/>
    </row>
    <row r="782" spans="1:19" x14ac:dyDescent="0.15">
      <c r="A782" s="70"/>
      <c r="B782" s="70"/>
      <c r="C782" s="70"/>
      <c r="D782" s="70"/>
      <c r="E782" s="70"/>
      <c r="F782" s="70"/>
      <c r="G782" s="70"/>
      <c r="H782" s="70"/>
      <c r="I782" s="70"/>
      <c r="J782" s="70"/>
      <c r="K782" s="79"/>
      <c r="L782" s="70"/>
      <c r="M782" s="70"/>
      <c r="N782" s="70"/>
      <c r="O782" s="70"/>
      <c r="P782" s="70"/>
      <c r="Q782" s="70"/>
      <c r="R782" s="70"/>
      <c r="S782" s="70"/>
    </row>
    <row r="783" spans="1:19" x14ac:dyDescent="0.15">
      <c r="A783" s="70"/>
      <c r="B783" s="70"/>
      <c r="C783" s="70"/>
      <c r="D783" s="70"/>
      <c r="E783" s="70"/>
      <c r="F783" s="70"/>
      <c r="G783" s="70"/>
      <c r="H783" s="70"/>
      <c r="I783" s="70"/>
      <c r="J783" s="70"/>
      <c r="K783" s="79"/>
      <c r="L783" s="70"/>
      <c r="M783" s="70"/>
      <c r="N783" s="70"/>
      <c r="O783" s="70"/>
      <c r="P783" s="70"/>
      <c r="Q783" s="70"/>
      <c r="R783" s="70"/>
      <c r="S783" s="70"/>
    </row>
    <row r="784" spans="1:19" x14ac:dyDescent="0.15">
      <c r="A784" s="70"/>
      <c r="B784" s="70"/>
      <c r="C784" s="70"/>
      <c r="D784" s="70"/>
      <c r="E784" s="70"/>
      <c r="F784" s="70"/>
      <c r="G784" s="70"/>
      <c r="H784" s="70"/>
      <c r="I784" s="70"/>
      <c r="J784" s="70"/>
      <c r="K784" s="79"/>
      <c r="L784" s="70"/>
      <c r="M784" s="70"/>
      <c r="N784" s="70"/>
      <c r="O784" s="70"/>
      <c r="P784" s="70"/>
      <c r="Q784" s="70"/>
      <c r="R784" s="70"/>
      <c r="S784" s="70"/>
    </row>
    <row r="785" spans="1:19" x14ac:dyDescent="0.15">
      <c r="A785" s="70"/>
      <c r="B785" s="70"/>
      <c r="C785" s="70"/>
      <c r="D785" s="70"/>
      <c r="E785" s="70"/>
      <c r="F785" s="70"/>
      <c r="G785" s="70"/>
      <c r="H785" s="70"/>
      <c r="I785" s="70"/>
      <c r="J785" s="70"/>
      <c r="K785" s="79"/>
      <c r="L785" s="70"/>
      <c r="M785" s="70"/>
      <c r="N785" s="70"/>
      <c r="O785" s="70"/>
      <c r="P785" s="70"/>
      <c r="Q785" s="70"/>
      <c r="R785" s="70"/>
      <c r="S785" s="70"/>
    </row>
    <row r="786" spans="1:19" x14ac:dyDescent="0.15">
      <c r="A786" s="70"/>
      <c r="B786" s="70"/>
      <c r="C786" s="70"/>
      <c r="D786" s="70"/>
      <c r="E786" s="70"/>
      <c r="F786" s="70"/>
      <c r="G786" s="70"/>
      <c r="H786" s="70"/>
      <c r="I786" s="70"/>
      <c r="J786" s="70"/>
      <c r="K786" s="79"/>
      <c r="L786" s="70"/>
      <c r="M786" s="70"/>
      <c r="N786" s="70"/>
      <c r="O786" s="70"/>
      <c r="P786" s="70"/>
      <c r="Q786" s="70"/>
      <c r="R786" s="70"/>
      <c r="S786" s="70"/>
    </row>
    <row r="787" spans="1:19" x14ac:dyDescent="0.15">
      <c r="A787" s="70"/>
      <c r="B787" s="70"/>
      <c r="C787" s="70"/>
      <c r="D787" s="70"/>
      <c r="E787" s="70"/>
      <c r="F787" s="70"/>
      <c r="G787" s="70"/>
      <c r="H787" s="70"/>
      <c r="I787" s="70"/>
      <c r="J787" s="70"/>
      <c r="K787" s="79"/>
      <c r="L787" s="70"/>
      <c r="M787" s="70"/>
      <c r="N787" s="70"/>
      <c r="O787" s="70"/>
      <c r="P787" s="70"/>
      <c r="Q787" s="70"/>
      <c r="R787" s="70"/>
      <c r="S787" s="70"/>
    </row>
    <row r="788" spans="1:19" x14ac:dyDescent="0.15">
      <c r="A788" s="70"/>
      <c r="B788" s="70"/>
      <c r="C788" s="70"/>
      <c r="D788" s="70"/>
      <c r="E788" s="70"/>
      <c r="F788" s="70"/>
      <c r="G788" s="70"/>
      <c r="H788" s="70"/>
      <c r="I788" s="70"/>
      <c r="J788" s="70"/>
      <c r="K788" s="79"/>
      <c r="L788" s="70"/>
      <c r="M788" s="70"/>
      <c r="N788" s="70"/>
      <c r="O788" s="70"/>
      <c r="P788" s="70"/>
      <c r="Q788" s="70"/>
      <c r="R788" s="70"/>
      <c r="S788" s="70"/>
    </row>
    <row r="789" spans="1:19" x14ac:dyDescent="0.15">
      <c r="A789" s="70"/>
      <c r="B789" s="70"/>
      <c r="C789" s="70"/>
      <c r="D789" s="70"/>
      <c r="E789" s="70"/>
      <c r="F789" s="70"/>
      <c r="G789" s="70"/>
      <c r="H789" s="70"/>
      <c r="I789" s="70"/>
      <c r="J789" s="70"/>
      <c r="K789" s="79"/>
      <c r="L789" s="70"/>
      <c r="M789" s="70"/>
      <c r="N789" s="70"/>
      <c r="O789" s="70"/>
      <c r="P789" s="70"/>
      <c r="Q789" s="70"/>
      <c r="R789" s="70"/>
      <c r="S789" s="70"/>
    </row>
    <row r="790" spans="1:19" x14ac:dyDescent="0.15">
      <c r="A790" s="70"/>
      <c r="B790" s="70"/>
      <c r="C790" s="70"/>
      <c r="D790" s="70"/>
      <c r="E790" s="70"/>
      <c r="F790" s="70"/>
      <c r="G790" s="70"/>
      <c r="H790" s="70"/>
      <c r="I790" s="70"/>
      <c r="J790" s="70"/>
      <c r="K790" s="79"/>
      <c r="L790" s="70"/>
      <c r="M790" s="70"/>
      <c r="N790" s="70"/>
      <c r="O790" s="70"/>
      <c r="P790" s="70"/>
      <c r="Q790" s="70"/>
      <c r="R790" s="70"/>
      <c r="S790" s="70"/>
    </row>
    <row r="791" spans="1:19" x14ac:dyDescent="0.15">
      <c r="A791" s="70"/>
      <c r="B791" s="70"/>
      <c r="C791" s="70"/>
      <c r="D791" s="70"/>
      <c r="E791" s="70"/>
      <c r="F791" s="70"/>
      <c r="G791" s="70"/>
      <c r="H791" s="70"/>
      <c r="I791" s="70"/>
      <c r="J791" s="70"/>
      <c r="K791" s="79"/>
      <c r="L791" s="70"/>
      <c r="M791" s="70"/>
      <c r="N791" s="70"/>
      <c r="O791" s="70"/>
      <c r="P791" s="70"/>
      <c r="Q791" s="70"/>
      <c r="R791" s="70"/>
      <c r="S791" s="70"/>
    </row>
    <row r="792" spans="1:19" x14ac:dyDescent="0.15">
      <c r="A792" s="70"/>
      <c r="B792" s="70"/>
      <c r="C792" s="70"/>
      <c r="D792" s="70"/>
      <c r="E792" s="70"/>
      <c r="F792" s="70"/>
      <c r="G792" s="70"/>
      <c r="H792" s="70"/>
      <c r="I792" s="70"/>
      <c r="J792" s="70"/>
      <c r="K792" s="79"/>
      <c r="L792" s="70"/>
      <c r="M792" s="70"/>
      <c r="N792" s="70"/>
      <c r="O792" s="70"/>
      <c r="P792" s="70"/>
      <c r="Q792" s="70"/>
      <c r="R792" s="70"/>
      <c r="S792" s="70"/>
    </row>
    <row r="793" spans="1:19" x14ac:dyDescent="0.15">
      <c r="A793" s="70"/>
      <c r="B793" s="70"/>
      <c r="C793" s="70"/>
      <c r="D793" s="70"/>
      <c r="E793" s="70"/>
      <c r="F793" s="70"/>
      <c r="G793" s="70"/>
      <c r="H793" s="70"/>
      <c r="I793" s="70"/>
      <c r="J793" s="70"/>
      <c r="K793" s="79"/>
      <c r="L793" s="70"/>
      <c r="M793" s="70"/>
      <c r="N793" s="70"/>
      <c r="O793" s="70"/>
      <c r="P793" s="70"/>
      <c r="Q793" s="70"/>
      <c r="R793" s="70"/>
      <c r="S793" s="70"/>
    </row>
    <row r="794" spans="1:19" x14ac:dyDescent="0.15">
      <c r="A794" s="70"/>
      <c r="B794" s="70"/>
      <c r="C794" s="70"/>
      <c r="D794" s="70"/>
      <c r="E794" s="70"/>
      <c r="F794" s="70"/>
      <c r="G794" s="70"/>
      <c r="H794" s="70"/>
      <c r="I794" s="70"/>
      <c r="J794" s="70"/>
      <c r="K794" s="79"/>
      <c r="L794" s="70"/>
      <c r="M794" s="70"/>
      <c r="N794" s="70"/>
      <c r="O794" s="70"/>
      <c r="P794" s="70"/>
      <c r="Q794" s="70"/>
      <c r="R794" s="70"/>
      <c r="S794" s="70"/>
    </row>
    <row r="795" spans="1:19" x14ac:dyDescent="0.15">
      <c r="A795" s="70"/>
      <c r="B795" s="70"/>
      <c r="C795" s="70"/>
      <c r="D795" s="70"/>
      <c r="E795" s="70"/>
      <c r="F795" s="70"/>
      <c r="G795" s="70"/>
      <c r="H795" s="70"/>
      <c r="I795" s="70"/>
      <c r="J795" s="70"/>
      <c r="K795" s="79"/>
      <c r="L795" s="70"/>
      <c r="M795" s="70"/>
      <c r="N795" s="70"/>
      <c r="O795" s="70"/>
      <c r="P795" s="70"/>
      <c r="Q795" s="70"/>
      <c r="R795" s="70"/>
      <c r="S795" s="70"/>
    </row>
    <row r="796" spans="1:19" x14ac:dyDescent="0.15">
      <c r="A796" s="70"/>
      <c r="B796" s="70"/>
      <c r="C796" s="70"/>
      <c r="D796" s="70"/>
      <c r="E796" s="70"/>
      <c r="F796" s="70"/>
      <c r="G796" s="70"/>
      <c r="H796" s="70"/>
      <c r="I796" s="70"/>
      <c r="J796" s="70"/>
      <c r="K796" s="79"/>
      <c r="L796" s="70"/>
      <c r="M796" s="70"/>
      <c r="N796" s="70"/>
      <c r="O796" s="70"/>
      <c r="P796" s="70"/>
      <c r="Q796" s="70"/>
      <c r="R796" s="70"/>
      <c r="S796" s="70"/>
    </row>
    <row r="797" spans="1:19" x14ac:dyDescent="0.15">
      <c r="A797" s="70"/>
      <c r="B797" s="70"/>
      <c r="C797" s="70"/>
      <c r="D797" s="70"/>
      <c r="E797" s="70"/>
      <c r="F797" s="70"/>
      <c r="G797" s="70"/>
      <c r="H797" s="70"/>
      <c r="I797" s="70"/>
      <c r="J797" s="70"/>
      <c r="K797" s="79"/>
      <c r="L797" s="70"/>
      <c r="M797" s="70"/>
      <c r="N797" s="70"/>
      <c r="O797" s="70"/>
      <c r="P797" s="70"/>
      <c r="Q797" s="70"/>
      <c r="R797" s="70"/>
      <c r="S797" s="70"/>
    </row>
    <row r="798" spans="1:19" x14ac:dyDescent="0.15">
      <c r="A798" s="70"/>
      <c r="B798" s="70"/>
      <c r="C798" s="70"/>
      <c r="D798" s="70"/>
      <c r="E798" s="70"/>
      <c r="F798" s="70"/>
      <c r="G798" s="70"/>
      <c r="H798" s="70"/>
      <c r="I798" s="70"/>
      <c r="J798" s="70"/>
      <c r="K798" s="79"/>
      <c r="L798" s="70"/>
      <c r="M798" s="70"/>
      <c r="N798" s="70"/>
      <c r="O798" s="70"/>
      <c r="P798" s="70"/>
      <c r="Q798" s="70"/>
      <c r="R798" s="70"/>
      <c r="S798" s="70"/>
    </row>
    <row r="799" spans="1:19" x14ac:dyDescent="0.15">
      <c r="A799" s="70"/>
      <c r="B799" s="70"/>
      <c r="C799" s="70"/>
      <c r="D799" s="70"/>
      <c r="E799" s="70"/>
      <c r="F799" s="70"/>
      <c r="G799" s="70"/>
      <c r="H799" s="70"/>
      <c r="I799" s="70"/>
      <c r="J799" s="70"/>
      <c r="K799" s="79"/>
      <c r="L799" s="70"/>
      <c r="M799" s="70"/>
      <c r="N799" s="70"/>
      <c r="O799" s="70"/>
      <c r="P799" s="70"/>
      <c r="Q799" s="70"/>
      <c r="R799" s="70"/>
      <c r="S799" s="70"/>
    </row>
    <row r="800" spans="1:19" x14ac:dyDescent="0.15">
      <c r="A800" s="70"/>
      <c r="B800" s="70"/>
      <c r="C800" s="70"/>
      <c r="D800" s="70"/>
      <c r="E800" s="70"/>
      <c r="F800" s="70"/>
      <c r="G800" s="70"/>
      <c r="H800" s="70"/>
      <c r="I800" s="70"/>
      <c r="J800" s="70"/>
      <c r="K800" s="79"/>
      <c r="L800" s="70"/>
      <c r="M800" s="70"/>
      <c r="N800" s="70"/>
      <c r="O800" s="70"/>
      <c r="P800" s="70"/>
      <c r="Q800" s="70"/>
      <c r="R800" s="70"/>
      <c r="S800" s="70"/>
    </row>
    <row r="801" spans="1:19" x14ac:dyDescent="0.15">
      <c r="A801" s="70"/>
      <c r="B801" s="70"/>
      <c r="C801" s="70"/>
      <c r="D801" s="70"/>
      <c r="E801" s="70"/>
      <c r="F801" s="70"/>
      <c r="G801" s="70"/>
      <c r="H801" s="70"/>
      <c r="I801" s="70"/>
      <c r="J801" s="70"/>
      <c r="K801" s="79"/>
      <c r="L801" s="70"/>
      <c r="M801" s="70"/>
      <c r="N801" s="70"/>
      <c r="O801" s="70"/>
      <c r="P801" s="70"/>
      <c r="Q801" s="70"/>
      <c r="R801" s="70"/>
      <c r="S801" s="70"/>
    </row>
    <row r="802" spans="1:19" x14ac:dyDescent="0.15">
      <c r="A802" s="70"/>
      <c r="B802" s="70"/>
      <c r="C802" s="70"/>
      <c r="D802" s="70"/>
      <c r="E802" s="70"/>
      <c r="F802" s="70"/>
      <c r="G802" s="70"/>
      <c r="H802" s="70"/>
      <c r="I802" s="70"/>
      <c r="J802" s="70"/>
      <c r="K802" s="79"/>
      <c r="L802" s="70"/>
      <c r="M802" s="70"/>
      <c r="N802" s="70"/>
      <c r="O802" s="70"/>
      <c r="P802" s="70"/>
      <c r="Q802" s="70"/>
      <c r="R802" s="70"/>
      <c r="S802" s="70"/>
    </row>
    <row r="803" spans="1:19" x14ac:dyDescent="0.15">
      <c r="A803" s="70"/>
      <c r="B803" s="70"/>
      <c r="C803" s="70"/>
      <c r="D803" s="70"/>
      <c r="E803" s="70"/>
      <c r="F803" s="70"/>
      <c r="G803" s="70"/>
      <c r="H803" s="70"/>
      <c r="I803" s="70"/>
      <c r="J803" s="70"/>
      <c r="K803" s="79"/>
      <c r="L803" s="70"/>
      <c r="M803" s="70"/>
      <c r="N803" s="70"/>
      <c r="O803" s="70"/>
      <c r="P803" s="70"/>
      <c r="Q803" s="70"/>
      <c r="R803" s="70"/>
      <c r="S803" s="70"/>
    </row>
    <row r="804" spans="1:19" x14ac:dyDescent="0.15">
      <c r="A804" s="70"/>
      <c r="B804" s="70"/>
      <c r="C804" s="70"/>
      <c r="D804" s="70"/>
      <c r="E804" s="70"/>
      <c r="F804" s="70"/>
      <c r="G804" s="70"/>
      <c r="H804" s="70"/>
      <c r="I804" s="70"/>
      <c r="J804" s="70"/>
      <c r="K804" s="79"/>
      <c r="L804" s="70"/>
      <c r="M804" s="70"/>
      <c r="N804" s="70"/>
      <c r="O804" s="70"/>
      <c r="P804" s="70"/>
      <c r="Q804" s="70"/>
      <c r="R804" s="70"/>
      <c r="S804" s="70"/>
    </row>
    <row r="805" spans="1:19" x14ac:dyDescent="0.15">
      <c r="A805" s="70"/>
      <c r="B805" s="70"/>
      <c r="C805" s="70"/>
      <c r="D805" s="70"/>
      <c r="E805" s="70"/>
      <c r="F805" s="70"/>
      <c r="G805" s="70"/>
      <c r="H805" s="70"/>
      <c r="I805" s="70"/>
      <c r="J805" s="70"/>
      <c r="K805" s="79"/>
      <c r="L805" s="70"/>
      <c r="M805" s="70"/>
      <c r="N805" s="70"/>
      <c r="O805" s="70"/>
      <c r="P805" s="70"/>
      <c r="Q805" s="70"/>
      <c r="R805" s="70"/>
      <c r="S805" s="70"/>
    </row>
    <row r="806" spans="1:19" x14ac:dyDescent="0.15">
      <c r="A806" s="70"/>
      <c r="B806" s="70"/>
      <c r="C806" s="70"/>
      <c r="D806" s="70"/>
      <c r="E806" s="70"/>
      <c r="F806" s="70"/>
      <c r="G806" s="70"/>
      <c r="H806" s="70"/>
      <c r="I806" s="70"/>
      <c r="J806" s="70"/>
      <c r="K806" s="79"/>
      <c r="L806" s="70"/>
      <c r="M806" s="70"/>
      <c r="N806" s="70"/>
      <c r="O806" s="70"/>
      <c r="P806" s="70"/>
      <c r="Q806" s="70"/>
      <c r="R806" s="70"/>
      <c r="S806" s="70"/>
    </row>
    <row r="807" spans="1:19" x14ac:dyDescent="0.15">
      <c r="A807" s="70"/>
      <c r="B807" s="70"/>
      <c r="C807" s="70"/>
      <c r="D807" s="70"/>
      <c r="E807" s="70"/>
      <c r="F807" s="70"/>
      <c r="G807" s="70"/>
      <c r="H807" s="70"/>
      <c r="I807" s="70"/>
      <c r="J807" s="70"/>
      <c r="K807" s="79"/>
      <c r="L807" s="70"/>
      <c r="M807" s="70"/>
      <c r="N807" s="70"/>
      <c r="O807" s="70"/>
      <c r="P807" s="70"/>
      <c r="Q807" s="70"/>
      <c r="R807" s="70"/>
      <c r="S807" s="70"/>
    </row>
    <row r="808" spans="1:19" x14ac:dyDescent="0.15">
      <c r="A808" s="70"/>
      <c r="B808" s="70"/>
      <c r="C808" s="70"/>
      <c r="D808" s="70"/>
      <c r="E808" s="70"/>
      <c r="F808" s="70"/>
      <c r="G808" s="70"/>
      <c r="H808" s="70"/>
      <c r="I808" s="70"/>
      <c r="J808" s="70"/>
      <c r="K808" s="79"/>
      <c r="L808" s="70"/>
      <c r="M808" s="70"/>
      <c r="N808" s="70"/>
      <c r="O808" s="70"/>
      <c r="P808" s="70"/>
      <c r="Q808" s="70"/>
      <c r="R808" s="70"/>
      <c r="S808" s="70"/>
    </row>
    <row r="809" spans="1:19" x14ac:dyDescent="0.15">
      <c r="A809" s="70"/>
      <c r="B809" s="70"/>
      <c r="C809" s="70"/>
      <c r="D809" s="70"/>
      <c r="E809" s="70"/>
      <c r="F809" s="70"/>
      <c r="G809" s="70"/>
      <c r="H809" s="70"/>
      <c r="I809" s="70"/>
      <c r="J809" s="70"/>
      <c r="K809" s="79"/>
      <c r="L809" s="70"/>
      <c r="M809" s="70"/>
      <c r="N809" s="70"/>
      <c r="O809" s="70"/>
      <c r="P809" s="70"/>
      <c r="Q809" s="70"/>
      <c r="R809" s="70"/>
      <c r="S809" s="70"/>
    </row>
    <row r="810" spans="1:19" x14ac:dyDescent="0.15">
      <c r="A810" s="70"/>
      <c r="B810" s="70"/>
      <c r="C810" s="70"/>
      <c r="D810" s="70"/>
      <c r="E810" s="70"/>
      <c r="F810" s="70"/>
      <c r="G810" s="70"/>
      <c r="H810" s="70"/>
      <c r="I810" s="70"/>
      <c r="J810" s="70"/>
      <c r="K810" s="79"/>
      <c r="L810" s="70"/>
      <c r="M810" s="70"/>
      <c r="N810" s="70"/>
      <c r="O810" s="70"/>
      <c r="P810" s="70"/>
      <c r="Q810" s="70"/>
      <c r="R810" s="70"/>
      <c r="S810" s="70"/>
    </row>
    <row r="811" spans="1:19" x14ac:dyDescent="0.15">
      <c r="A811" s="70"/>
      <c r="B811" s="70"/>
      <c r="C811" s="70"/>
      <c r="D811" s="70"/>
      <c r="E811" s="70"/>
      <c r="F811" s="70"/>
      <c r="G811" s="70"/>
      <c r="H811" s="70"/>
      <c r="I811" s="70"/>
      <c r="J811" s="70"/>
      <c r="K811" s="79"/>
      <c r="L811" s="70"/>
      <c r="M811" s="70"/>
      <c r="N811" s="70"/>
      <c r="O811" s="70"/>
      <c r="P811" s="70"/>
      <c r="Q811" s="70"/>
      <c r="R811" s="70"/>
      <c r="S811" s="70"/>
    </row>
    <row r="812" spans="1:19" x14ac:dyDescent="0.15">
      <c r="A812" s="70"/>
      <c r="B812" s="70"/>
      <c r="C812" s="70"/>
      <c r="D812" s="70"/>
      <c r="E812" s="70"/>
      <c r="F812" s="70"/>
      <c r="G812" s="70"/>
      <c r="H812" s="70"/>
      <c r="I812" s="70"/>
      <c r="J812" s="70"/>
      <c r="K812" s="79"/>
      <c r="L812" s="70"/>
      <c r="M812" s="70"/>
      <c r="N812" s="70"/>
      <c r="O812" s="70"/>
      <c r="P812" s="70"/>
      <c r="Q812" s="70"/>
      <c r="R812" s="70"/>
      <c r="S812" s="70"/>
    </row>
    <row r="813" spans="1:19" x14ac:dyDescent="0.15">
      <c r="A813" s="70"/>
      <c r="B813" s="70"/>
      <c r="C813" s="70"/>
      <c r="D813" s="70"/>
      <c r="E813" s="70"/>
      <c r="F813" s="70"/>
      <c r="G813" s="70"/>
      <c r="H813" s="70"/>
      <c r="I813" s="70"/>
      <c r="J813" s="70"/>
      <c r="K813" s="79"/>
      <c r="L813" s="70"/>
      <c r="M813" s="70"/>
      <c r="N813" s="70"/>
      <c r="O813" s="70"/>
      <c r="P813" s="70"/>
      <c r="Q813" s="70"/>
      <c r="R813" s="70"/>
      <c r="S813" s="70"/>
    </row>
    <row r="814" spans="1:19" x14ac:dyDescent="0.15">
      <c r="A814" s="70"/>
      <c r="B814" s="70"/>
      <c r="C814" s="70"/>
      <c r="D814" s="70"/>
      <c r="E814" s="70"/>
      <c r="F814" s="70"/>
      <c r="G814" s="70"/>
      <c r="H814" s="70"/>
      <c r="I814" s="70"/>
      <c r="J814" s="70"/>
      <c r="K814" s="79"/>
      <c r="L814" s="70"/>
      <c r="M814" s="70"/>
      <c r="N814" s="70"/>
      <c r="O814" s="70"/>
      <c r="P814" s="70"/>
      <c r="Q814" s="70"/>
      <c r="R814" s="70"/>
      <c r="S814" s="70"/>
    </row>
    <row r="815" spans="1:19" x14ac:dyDescent="0.15">
      <c r="A815" s="70"/>
      <c r="B815" s="70"/>
      <c r="C815" s="70"/>
      <c r="D815" s="70"/>
      <c r="E815" s="70"/>
      <c r="F815" s="70"/>
      <c r="G815" s="70"/>
      <c r="H815" s="70"/>
      <c r="I815" s="70"/>
      <c r="J815" s="70"/>
      <c r="K815" s="79"/>
      <c r="L815" s="70"/>
      <c r="M815" s="70"/>
      <c r="N815" s="70"/>
      <c r="O815" s="70"/>
      <c r="P815" s="70"/>
      <c r="Q815" s="70"/>
      <c r="R815" s="70"/>
      <c r="S815" s="70"/>
    </row>
    <row r="816" spans="1:19" x14ac:dyDescent="0.15">
      <c r="A816" s="70"/>
      <c r="B816" s="70"/>
      <c r="C816" s="70"/>
      <c r="D816" s="70"/>
      <c r="E816" s="70"/>
      <c r="F816" s="70"/>
      <c r="G816" s="70"/>
      <c r="H816" s="70"/>
      <c r="I816" s="70"/>
      <c r="J816" s="70"/>
      <c r="K816" s="79"/>
      <c r="L816" s="70"/>
      <c r="M816" s="70"/>
      <c r="N816" s="70"/>
      <c r="O816" s="70"/>
      <c r="P816" s="70"/>
      <c r="Q816" s="70"/>
      <c r="R816" s="70"/>
      <c r="S816" s="70"/>
    </row>
    <row r="817" spans="1:19" x14ac:dyDescent="0.15">
      <c r="A817" s="70"/>
      <c r="B817" s="70"/>
      <c r="C817" s="70"/>
      <c r="D817" s="70"/>
      <c r="E817" s="70"/>
      <c r="F817" s="70"/>
      <c r="G817" s="70"/>
      <c r="H817" s="70"/>
      <c r="I817" s="70"/>
      <c r="J817" s="70"/>
      <c r="K817" s="79"/>
      <c r="L817" s="70"/>
      <c r="M817" s="70"/>
      <c r="N817" s="70"/>
      <c r="O817" s="70"/>
      <c r="P817" s="70"/>
      <c r="Q817" s="70"/>
      <c r="R817" s="70"/>
      <c r="S817" s="70"/>
    </row>
    <row r="818" spans="1:19" x14ac:dyDescent="0.15">
      <c r="A818" s="70"/>
      <c r="B818" s="70"/>
      <c r="C818" s="70"/>
      <c r="D818" s="70"/>
      <c r="E818" s="70"/>
      <c r="F818" s="70"/>
      <c r="G818" s="70"/>
      <c r="H818" s="70"/>
      <c r="I818" s="70"/>
      <c r="J818" s="70"/>
      <c r="K818" s="79"/>
      <c r="L818" s="70"/>
      <c r="M818" s="70"/>
      <c r="N818" s="70"/>
      <c r="O818" s="70"/>
      <c r="P818" s="70"/>
      <c r="Q818" s="70"/>
      <c r="R818" s="70"/>
      <c r="S818" s="70"/>
    </row>
    <row r="819" spans="1:19" x14ac:dyDescent="0.15">
      <c r="A819" s="70"/>
      <c r="B819" s="70"/>
      <c r="C819" s="70"/>
      <c r="D819" s="70"/>
      <c r="E819" s="70"/>
      <c r="F819" s="70"/>
      <c r="G819" s="70"/>
      <c r="H819" s="70"/>
      <c r="I819" s="70"/>
      <c r="J819" s="70"/>
      <c r="K819" s="79"/>
      <c r="L819" s="70"/>
      <c r="M819" s="70"/>
      <c r="N819" s="70"/>
      <c r="O819" s="70"/>
      <c r="P819" s="70"/>
      <c r="Q819" s="70"/>
      <c r="R819" s="70"/>
      <c r="S819" s="70"/>
    </row>
    <row r="820" spans="1:19" x14ac:dyDescent="0.15">
      <c r="A820" s="70"/>
      <c r="B820" s="70"/>
      <c r="C820" s="70"/>
      <c r="D820" s="70"/>
      <c r="E820" s="70"/>
      <c r="F820" s="70"/>
      <c r="G820" s="70"/>
      <c r="H820" s="70"/>
      <c r="I820" s="70"/>
      <c r="J820" s="70"/>
      <c r="K820" s="79"/>
      <c r="L820" s="70"/>
      <c r="M820" s="70"/>
      <c r="N820" s="70"/>
      <c r="O820" s="70"/>
      <c r="P820" s="70"/>
      <c r="Q820" s="70"/>
      <c r="R820" s="70"/>
      <c r="S820" s="70"/>
    </row>
    <row r="821" spans="1:19" x14ac:dyDescent="0.15">
      <c r="A821" s="70"/>
      <c r="B821" s="70"/>
      <c r="C821" s="70"/>
      <c r="D821" s="70"/>
      <c r="E821" s="70"/>
      <c r="F821" s="70"/>
      <c r="G821" s="70"/>
      <c r="H821" s="70"/>
      <c r="I821" s="70"/>
      <c r="J821" s="70"/>
      <c r="K821" s="79"/>
      <c r="L821" s="70"/>
      <c r="M821" s="70"/>
      <c r="N821" s="70"/>
      <c r="O821" s="70"/>
      <c r="P821" s="70"/>
      <c r="Q821" s="70"/>
      <c r="R821" s="70"/>
      <c r="S821" s="70"/>
    </row>
    <row r="822" spans="1:19" x14ac:dyDescent="0.15">
      <c r="A822" s="70"/>
      <c r="B822" s="70"/>
      <c r="C822" s="70"/>
      <c r="D822" s="70"/>
      <c r="E822" s="70"/>
      <c r="F822" s="70"/>
      <c r="G822" s="70"/>
      <c r="H822" s="70"/>
      <c r="I822" s="70"/>
      <c r="J822" s="70"/>
      <c r="K822" s="79"/>
      <c r="L822" s="70"/>
      <c r="M822" s="70"/>
      <c r="N822" s="70"/>
      <c r="O822" s="70"/>
      <c r="P822" s="70"/>
      <c r="Q822" s="70"/>
      <c r="R822" s="70"/>
      <c r="S822" s="70"/>
    </row>
    <row r="823" spans="1:19" x14ac:dyDescent="0.15">
      <c r="A823" s="70"/>
      <c r="B823" s="70"/>
      <c r="C823" s="70"/>
      <c r="D823" s="70"/>
      <c r="E823" s="70"/>
      <c r="F823" s="70"/>
      <c r="G823" s="70"/>
      <c r="H823" s="70"/>
      <c r="I823" s="70"/>
      <c r="J823" s="70"/>
      <c r="K823" s="79"/>
      <c r="L823" s="70"/>
      <c r="M823" s="70"/>
      <c r="N823" s="70"/>
      <c r="O823" s="70"/>
      <c r="P823" s="70"/>
      <c r="Q823" s="70"/>
      <c r="R823" s="70"/>
      <c r="S823" s="70"/>
    </row>
    <row r="824" spans="1:19" x14ac:dyDescent="0.15">
      <c r="A824" s="70"/>
      <c r="B824" s="70"/>
      <c r="C824" s="70"/>
      <c r="D824" s="70"/>
      <c r="E824" s="70"/>
      <c r="F824" s="70"/>
      <c r="G824" s="70"/>
      <c r="H824" s="70"/>
      <c r="I824" s="70"/>
      <c r="J824" s="70"/>
      <c r="K824" s="79"/>
      <c r="L824" s="70"/>
      <c r="M824" s="70"/>
      <c r="N824" s="70"/>
      <c r="O824" s="70"/>
      <c r="P824" s="70"/>
      <c r="Q824" s="70"/>
      <c r="R824" s="70"/>
      <c r="S824" s="70"/>
    </row>
    <row r="825" spans="1:19" x14ac:dyDescent="0.15">
      <c r="A825" s="70"/>
      <c r="B825" s="70"/>
      <c r="C825" s="70"/>
      <c r="D825" s="70"/>
      <c r="E825" s="70"/>
      <c r="F825" s="70"/>
      <c r="G825" s="70"/>
      <c r="H825" s="70"/>
      <c r="I825" s="70"/>
      <c r="J825" s="70"/>
      <c r="K825" s="79"/>
      <c r="L825" s="70"/>
      <c r="M825" s="70"/>
      <c r="N825" s="70"/>
      <c r="O825" s="70"/>
      <c r="P825" s="70"/>
      <c r="Q825" s="70"/>
      <c r="R825" s="70"/>
      <c r="S825" s="70"/>
    </row>
    <row r="826" spans="1:19" x14ac:dyDescent="0.15">
      <c r="A826" s="70"/>
      <c r="B826" s="70"/>
      <c r="C826" s="70"/>
      <c r="D826" s="70"/>
      <c r="E826" s="70"/>
      <c r="F826" s="70"/>
      <c r="G826" s="70"/>
      <c r="H826" s="70"/>
      <c r="I826" s="70"/>
      <c r="J826" s="70"/>
      <c r="K826" s="79"/>
      <c r="L826" s="70"/>
      <c r="M826" s="70"/>
      <c r="N826" s="70"/>
      <c r="O826" s="70"/>
      <c r="P826" s="70"/>
      <c r="Q826" s="70"/>
      <c r="R826" s="70"/>
      <c r="S826" s="70"/>
    </row>
    <row r="827" spans="1:19" x14ac:dyDescent="0.15">
      <c r="A827" s="70"/>
      <c r="B827" s="70"/>
      <c r="C827" s="70"/>
      <c r="D827" s="70"/>
      <c r="E827" s="70"/>
      <c r="F827" s="70"/>
      <c r="G827" s="70"/>
      <c r="H827" s="70"/>
      <c r="I827" s="70"/>
      <c r="J827" s="70"/>
      <c r="K827" s="79"/>
      <c r="L827" s="70"/>
      <c r="M827" s="70"/>
      <c r="N827" s="70"/>
      <c r="O827" s="70"/>
      <c r="P827" s="70"/>
      <c r="Q827" s="70"/>
      <c r="R827" s="70"/>
      <c r="S827" s="70"/>
    </row>
    <row r="828" spans="1:19" x14ac:dyDescent="0.15">
      <c r="A828" s="70"/>
      <c r="B828" s="70"/>
      <c r="C828" s="70"/>
      <c r="D828" s="70"/>
      <c r="E828" s="70"/>
      <c r="F828" s="70"/>
      <c r="G828" s="70"/>
      <c r="H828" s="70"/>
      <c r="I828" s="70"/>
      <c r="J828" s="70"/>
      <c r="K828" s="79"/>
      <c r="L828" s="70"/>
      <c r="M828" s="70"/>
      <c r="N828" s="70"/>
      <c r="O828" s="70"/>
      <c r="P828" s="70"/>
      <c r="Q828" s="70"/>
      <c r="R828" s="70"/>
      <c r="S828" s="70"/>
    </row>
    <row r="829" spans="1:19" x14ac:dyDescent="0.15">
      <c r="A829" s="70"/>
      <c r="B829" s="70"/>
      <c r="C829" s="70"/>
      <c r="D829" s="70"/>
      <c r="E829" s="70"/>
      <c r="F829" s="70"/>
      <c r="G829" s="70"/>
      <c r="H829" s="70"/>
      <c r="I829" s="70"/>
      <c r="J829" s="70"/>
      <c r="K829" s="79"/>
      <c r="L829" s="70"/>
      <c r="M829" s="70"/>
      <c r="N829" s="70"/>
      <c r="O829" s="70"/>
      <c r="P829" s="70"/>
      <c r="Q829" s="70"/>
      <c r="R829" s="70"/>
      <c r="S829" s="70"/>
    </row>
    <row r="830" spans="1:19" x14ac:dyDescent="0.15">
      <c r="A830" s="70"/>
      <c r="B830" s="70"/>
      <c r="C830" s="70"/>
      <c r="D830" s="70"/>
      <c r="E830" s="70"/>
      <c r="F830" s="70"/>
      <c r="G830" s="70"/>
      <c r="H830" s="70"/>
      <c r="I830" s="70"/>
      <c r="J830" s="70"/>
      <c r="K830" s="79"/>
      <c r="L830" s="70"/>
      <c r="M830" s="70"/>
      <c r="N830" s="70"/>
      <c r="O830" s="70"/>
      <c r="P830" s="70"/>
      <c r="Q830" s="70"/>
      <c r="R830" s="70"/>
      <c r="S830" s="70"/>
    </row>
    <row r="831" spans="1:19" x14ac:dyDescent="0.15">
      <c r="A831" s="70"/>
      <c r="B831" s="70"/>
      <c r="C831" s="70"/>
      <c r="D831" s="70"/>
      <c r="E831" s="70"/>
      <c r="F831" s="70"/>
      <c r="G831" s="70"/>
      <c r="H831" s="70"/>
      <c r="I831" s="70"/>
      <c r="J831" s="70"/>
      <c r="K831" s="79"/>
      <c r="L831" s="70"/>
      <c r="M831" s="70"/>
      <c r="N831" s="70"/>
      <c r="O831" s="70"/>
      <c r="P831" s="70"/>
      <c r="Q831" s="70"/>
      <c r="R831" s="70"/>
      <c r="S831" s="70"/>
    </row>
    <row r="832" spans="1:19" x14ac:dyDescent="0.15">
      <c r="A832" s="70"/>
      <c r="B832" s="70"/>
      <c r="C832" s="70"/>
      <c r="D832" s="70"/>
      <c r="E832" s="70"/>
      <c r="F832" s="70"/>
      <c r="G832" s="70"/>
      <c r="H832" s="70"/>
      <c r="I832" s="70"/>
      <c r="J832" s="70"/>
      <c r="K832" s="79"/>
      <c r="L832" s="70"/>
      <c r="M832" s="70"/>
      <c r="N832" s="70"/>
      <c r="O832" s="70"/>
      <c r="P832" s="70"/>
      <c r="Q832" s="70"/>
      <c r="R832" s="70"/>
      <c r="S832" s="70"/>
    </row>
    <row r="833" spans="1:19" x14ac:dyDescent="0.15">
      <c r="A833" s="70"/>
      <c r="B833" s="70"/>
      <c r="C833" s="70"/>
      <c r="D833" s="70"/>
      <c r="E833" s="70"/>
      <c r="F833" s="70"/>
      <c r="G833" s="70"/>
      <c r="H833" s="70"/>
      <c r="I833" s="70"/>
      <c r="J833" s="70"/>
      <c r="K833" s="79"/>
      <c r="L833" s="70"/>
      <c r="M833" s="70"/>
      <c r="N833" s="70"/>
      <c r="O833" s="70"/>
      <c r="P833" s="70"/>
      <c r="Q833" s="70"/>
      <c r="R833" s="70"/>
      <c r="S833" s="70"/>
    </row>
    <row r="834" spans="1:19" x14ac:dyDescent="0.15">
      <c r="A834" s="70"/>
      <c r="B834" s="70"/>
      <c r="C834" s="70"/>
      <c r="D834" s="70"/>
      <c r="E834" s="70"/>
      <c r="F834" s="70"/>
      <c r="G834" s="70"/>
      <c r="H834" s="70"/>
      <c r="I834" s="70"/>
      <c r="J834" s="70"/>
      <c r="K834" s="79"/>
      <c r="L834" s="70"/>
      <c r="M834" s="70"/>
      <c r="N834" s="70"/>
      <c r="O834" s="70"/>
      <c r="P834" s="70"/>
      <c r="Q834" s="70"/>
      <c r="R834" s="70"/>
      <c r="S834" s="70"/>
    </row>
    <row r="835" spans="1:19" x14ac:dyDescent="0.15">
      <c r="A835" s="70"/>
      <c r="B835" s="70"/>
      <c r="C835" s="70"/>
      <c r="D835" s="70"/>
      <c r="E835" s="70"/>
      <c r="F835" s="70"/>
      <c r="G835" s="70"/>
      <c r="H835" s="70"/>
      <c r="I835" s="70"/>
      <c r="J835" s="70"/>
      <c r="K835" s="79"/>
      <c r="L835" s="70"/>
      <c r="M835" s="70"/>
      <c r="N835" s="70"/>
      <c r="O835" s="70"/>
      <c r="P835" s="70"/>
      <c r="Q835" s="70"/>
      <c r="R835" s="70"/>
      <c r="S835" s="70"/>
    </row>
    <row r="836" spans="1:19" x14ac:dyDescent="0.15">
      <c r="A836" s="70"/>
      <c r="B836" s="70"/>
      <c r="C836" s="70"/>
      <c r="D836" s="70"/>
      <c r="E836" s="70"/>
      <c r="F836" s="70"/>
      <c r="G836" s="70"/>
      <c r="H836" s="70"/>
      <c r="I836" s="70"/>
      <c r="J836" s="70"/>
      <c r="K836" s="79"/>
      <c r="L836" s="70"/>
      <c r="M836" s="70"/>
      <c r="N836" s="70"/>
      <c r="O836" s="70"/>
      <c r="P836" s="70"/>
      <c r="Q836" s="70"/>
      <c r="R836" s="70"/>
      <c r="S836" s="70"/>
    </row>
    <row r="837" spans="1:19" x14ac:dyDescent="0.15">
      <c r="A837" s="70"/>
      <c r="B837" s="70"/>
      <c r="C837" s="70"/>
      <c r="D837" s="70"/>
      <c r="E837" s="70"/>
      <c r="F837" s="70"/>
      <c r="G837" s="70"/>
      <c r="H837" s="70"/>
      <c r="I837" s="70"/>
      <c r="J837" s="70"/>
      <c r="K837" s="79"/>
      <c r="L837" s="70"/>
      <c r="M837" s="70"/>
      <c r="N837" s="70"/>
      <c r="O837" s="70"/>
      <c r="P837" s="70"/>
      <c r="Q837" s="70"/>
      <c r="R837" s="70"/>
      <c r="S837" s="70"/>
    </row>
    <row r="838" spans="1:19" x14ac:dyDescent="0.15">
      <c r="A838" s="70"/>
      <c r="B838" s="70"/>
      <c r="C838" s="70"/>
      <c r="D838" s="70"/>
      <c r="E838" s="70"/>
      <c r="F838" s="70"/>
      <c r="G838" s="70"/>
      <c r="H838" s="70"/>
      <c r="I838" s="70"/>
      <c r="J838" s="70"/>
      <c r="K838" s="79"/>
      <c r="L838" s="70"/>
      <c r="M838" s="70"/>
      <c r="N838" s="70"/>
      <c r="O838" s="70"/>
      <c r="P838" s="70"/>
      <c r="Q838" s="70"/>
      <c r="R838" s="70"/>
      <c r="S838" s="70"/>
    </row>
    <row r="839" spans="1:19" x14ac:dyDescent="0.15">
      <c r="A839" s="70"/>
      <c r="B839" s="70"/>
      <c r="C839" s="70"/>
      <c r="D839" s="70"/>
      <c r="E839" s="70"/>
      <c r="F839" s="70"/>
      <c r="G839" s="70"/>
      <c r="H839" s="70"/>
      <c r="I839" s="70"/>
      <c r="J839" s="70"/>
      <c r="K839" s="79"/>
      <c r="L839" s="70"/>
      <c r="M839" s="70"/>
      <c r="N839" s="70"/>
      <c r="O839" s="70"/>
      <c r="P839" s="70"/>
      <c r="Q839" s="70"/>
      <c r="R839" s="70"/>
      <c r="S839" s="70"/>
    </row>
    <row r="840" spans="1:19" x14ac:dyDescent="0.15">
      <c r="A840" s="70"/>
      <c r="B840" s="70"/>
      <c r="C840" s="70"/>
      <c r="D840" s="70"/>
      <c r="E840" s="70"/>
      <c r="F840" s="70"/>
      <c r="G840" s="70"/>
      <c r="H840" s="70"/>
      <c r="I840" s="70"/>
      <c r="J840" s="70"/>
      <c r="K840" s="79"/>
      <c r="L840" s="70"/>
      <c r="M840" s="70"/>
      <c r="N840" s="70"/>
      <c r="O840" s="70"/>
      <c r="P840" s="70"/>
      <c r="Q840" s="70"/>
      <c r="R840" s="70"/>
      <c r="S840" s="70"/>
    </row>
    <row r="841" spans="1:19" x14ac:dyDescent="0.15">
      <c r="A841" s="70"/>
      <c r="B841" s="70"/>
      <c r="C841" s="70"/>
      <c r="D841" s="70"/>
      <c r="E841" s="70"/>
      <c r="F841" s="70"/>
      <c r="G841" s="70"/>
      <c r="H841" s="70"/>
      <c r="I841" s="70"/>
      <c r="J841" s="70"/>
      <c r="K841" s="79"/>
      <c r="L841" s="70"/>
      <c r="M841" s="70"/>
      <c r="N841" s="70"/>
      <c r="O841" s="70"/>
      <c r="P841" s="70"/>
      <c r="Q841" s="70"/>
      <c r="R841" s="70"/>
      <c r="S841" s="70"/>
    </row>
    <row r="842" spans="1:19" x14ac:dyDescent="0.15">
      <c r="A842" s="70"/>
      <c r="B842" s="70"/>
      <c r="C842" s="70"/>
      <c r="D842" s="70"/>
      <c r="E842" s="70"/>
      <c r="F842" s="70"/>
      <c r="G842" s="70"/>
      <c r="H842" s="70"/>
      <c r="I842" s="70"/>
      <c r="J842" s="70"/>
      <c r="K842" s="79"/>
      <c r="L842" s="70"/>
      <c r="M842" s="70"/>
      <c r="N842" s="70"/>
      <c r="O842" s="70"/>
      <c r="P842" s="70"/>
      <c r="Q842" s="70"/>
      <c r="R842" s="70"/>
      <c r="S842" s="70"/>
    </row>
    <row r="843" spans="1:19" x14ac:dyDescent="0.15">
      <c r="A843" s="70"/>
      <c r="B843" s="70"/>
      <c r="C843" s="70"/>
      <c r="D843" s="70"/>
      <c r="E843" s="70"/>
      <c r="F843" s="70"/>
      <c r="G843" s="70"/>
      <c r="H843" s="70"/>
      <c r="I843" s="70"/>
      <c r="J843" s="70"/>
      <c r="K843" s="79"/>
      <c r="L843" s="70"/>
      <c r="M843" s="70"/>
      <c r="N843" s="70"/>
      <c r="O843" s="70"/>
      <c r="P843" s="70"/>
      <c r="Q843" s="70"/>
      <c r="R843" s="70"/>
      <c r="S843" s="70"/>
    </row>
    <row r="844" spans="1:19" x14ac:dyDescent="0.15">
      <c r="A844" s="70"/>
      <c r="B844" s="70"/>
      <c r="C844" s="70"/>
      <c r="D844" s="70"/>
      <c r="E844" s="70"/>
      <c r="F844" s="70"/>
      <c r="G844" s="70"/>
      <c r="H844" s="70"/>
      <c r="I844" s="70"/>
      <c r="J844" s="70"/>
      <c r="K844" s="79"/>
      <c r="L844" s="70"/>
      <c r="M844" s="70"/>
      <c r="N844" s="70"/>
      <c r="O844" s="70"/>
      <c r="P844" s="70"/>
      <c r="Q844" s="70"/>
      <c r="R844" s="70"/>
      <c r="S844" s="70"/>
    </row>
    <row r="845" spans="1:19" x14ac:dyDescent="0.15">
      <c r="A845" s="70"/>
      <c r="B845" s="70"/>
      <c r="C845" s="70"/>
      <c r="D845" s="70"/>
      <c r="E845" s="70"/>
      <c r="F845" s="70"/>
      <c r="G845" s="70"/>
      <c r="H845" s="70"/>
      <c r="I845" s="70"/>
      <c r="J845" s="70"/>
      <c r="K845" s="79"/>
      <c r="L845" s="70"/>
      <c r="M845" s="70"/>
      <c r="N845" s="70"/>
      <c r="O845" s="70"/>
      <c r="P845" s="70"/>
      <c r="Q845" s="70"/>
      <c r="R845" s="70"/>
      <c r="S845" s="70"/>
    </row>
    <row r="846" spans="1:19" x14ac:dyDescent="0.15">
      <c r="A846" s="70"/>
      <c r="B846" s="70"/>
      <c r="C846" s="70"/>
      <c r="D846" s="70"/>
      <c r="E846" s="70"/>
      <c r="F846" s="70"/>
      <c r="G846" s="70"/>
      <c r="H846" s="70"/>
      <c r="I846" s="70"/>
      <c r="J846" s="70"/>
      <c r="K846" s="79"/>
      <c r="L846" s="70"/>
      <c r="M846" s="70"/>
      <c r="N846" s="70"/>
      <c r="O846" s="70"/>
      <c r="P846" s="70"/>
      <c r="Q846" s="70"/>
      <c r="R846" s="70"/>
      <c r="S846" s="70"/>
    </row>
    <row r="847" spans="1:19" x14ac:dyDescent="0.15">
      <c r="A847" s="70"/>
      <c r="B847" s="70"/>
      <c r="C847" s="70"/>
      <c r="D847" s="70"/>
      <c r="E847" s="70"/>
      <c r="F847" s="70"/>
      <c r="G847" s="70"/>
      <c r="H847" s="70"/>
      <c r="I847" s="70"/>
      <c r="J847" s="70"/>
      <c r="K847" s="79"/>
      <c r="L847" s="70"/>
      <c r="M847" s="70"/>
      <c r="N847" s="70"/>
      <c r="O847" s="70"/>
      <c r="P847" s="70"/>
      <c r="Q847" s="70"/>
      <c r="R847" s="70"/>
      <c r="S847" s="70"/>
    </row>
    <row r="848" spans="1:19" x14ac:dyDescent="0.15">
      <c r="A848" s="70"/>
      <c r="B848" s="70"/>
      <c r="C848" s="70"/>
      <c r="D848" s="70"/>
      <c r="E848" s="70"/>
      <c r="F848" s="70"/>
      <c r="G848" s="70"/>
      <c r="H848" s="70"/>
      <c r="I848" s="70"/>
      <c r="J848" s="70"/>
      <c r="K848" s="79"/>
      <c r="L848" s="70"/>
      <c r="M848" s="70"/>
      <c r="N848" s="70"/>
      <c r="O848" s="70"/>
      <c r="P848" s="70"/>
      <c r="Q848" s="70"/>
      <c r="R848" s="70"/>
      <c r="S848" s="70"/>
    </row>
    <row r="849" spans="1:19" x14ac:dyDescent="0.15">
      <c r="A849" s="70"/>
      <c r="B849" s="70"/>
      <c r="C849" s="70"/>
      <c r="D849" s="70"/>
      <c r="E849" s="70"/>
      <c r="F849" s="70"/>
      <c r="G849" s="70"/>
      <c r="H849" s="70"/>
      <c r="I849" s="70"/>
      <c r="J849" s="70"/>
      <c r="K849" s="79"/>
      <c r="L849" s="70"/>
      <c r="M849" s="70"/>
      <c r="N849" s="70"/>
      <c r="O849" s="70"/>
      <c r="P849" s="70"/>
      <c r="Q849" s="70"/>
      <c r="R849" s="70"/>
      <c r="S849" s="70"/>
    </row>
    <row r="850" spans="1:19" x14ac:dyDescent="0.15">
      <c r="A850" s="70"/>
      <c r="B850" s="70"/>
      <c r="C850" s="70"/>
      <c r="D850" s="70"/>
      <c r="E850" s="70"/>
      <c r="F850" s="70"/>
      <c r="G850" s="70"/>
      <c r="H850" s="70"/>
      <c r="I850" s="70"/>
      <c r="J850" s="70"/>
      <c r="K850" s="79"/>
      <c r="L850" s="70"/>
      <c r="M850" s="70"/>
      <c r="N850" s="70"/>
      <c r="O850" s="70"/>
      <c r="P850" s="70"/>
      <c r="Q850" s="70"/>
      <c r="R850" s="70"/>
      <c r="S850" s="70"/>
    </row>
    <row r="851" spans="1:19" x14ac:dyDescent="0.15">
      <c r="A851" s="70"/>
      <c r="B851" s="70"/>
      <c r="C851" s="70"/>
      <c r="D851" s="70"/>
      <c r="E851" s="70"/>
      <c r="F851" s="70"/>
      <c r="G851" s="70"/>
      <c r="H851" s="70"/>
      <c r="I851" s="70"/>
      <c r="J851" s="70"/>
      <c r="K851" s="79"/>
      <c r="L851" s="70"/>
      <c r="M851" s="70"/>
      <c r="N851" s="70"/>
      <c r="O851" s="70"/>
      <c r="P851" s="70"/>
      <c r="Q851" s="70"/>
      <c r="R851" s="70"/>
      <c r="S851" s="70"/>
    </row>
    <row r="852" spans="1:19" x14ac:dyDescent="0.15">
      <c r="A852" s="70"/>
      <c r="B852" s="70"/>
      <c r="C852" s="70"/>
      <c r="D852" s="70"/>
      <c r="E852" s="70"/>
      <c r="F852" s="70"/>
      <c r="G852" s="70"/>
      <c r="H852" s="70"/>
      <c r="I852" s="70"/>
      <c r="J852" s="70"/>
      <c r="K852" s="79"/>
      <c r="L852" s="70"/>
      <c r="M852" s="70"/>
      <c r="N852" s="70"/>
      <c r="O852" s="70"/>
      <c r="P852" s="70"/>
      <c r="Q852" s="70"/>
      <c r="R852" s="70"/>
      <c r="S852" s="70"/>
    </row>
    <row r="853" spans="1:19" x14ac:dyDescent="0.15">
      <c r="A853" s="70"/>
      <c r="B853" s="70"/>
      <c r="C853" s="70"/>
      <c r="D853" s="70"/>
      <c r="E853" s="70"/>
      <c r="F853" s="70"/>
      <c r="G853" s="70"/>
      <c r="H853" s="70"/>
      <c r="I853" s="70"/>
      <c r="J853" s="70"/>
      <c r="K853" s="79"/>
      <c r="L853" s="70"/>
      <c r="M853" s="70"/>
      <c r="N853" s="70"/>
      <c r="O853" s="70"/>
      <c r="P853" s="70"/>
      <c r="Q853" s="70"/>
      <c r="R853" s="70"/>
      <c r="S853" s="70"/>
    </row>
    <row r="854" spans="1:19" x14ac:dyDescent="0.15">
      <c r="A854" s="70"/>
      <c r="B854" s="70"/>
      <c r="C854" s="70"/>
      <c r="D854" s="70"/>
      <c r="E854" s="70"/>
      <c r="F854" s="70"/>
      <c r="G854" s="70"/>
      <c r="H854" s="70"/>
      <c r="I854" s="70"/>
      <c r="J854" s="70"/>
      <c r="K854" s="79"/>
      <c r="L854" s="70"/>
      <c r="M854" s="70"/>
      <c r="N854" s="70"/>
      <c r="O854" s="70"/>
      <c r="P854" s="70"/>
      <c r="Q854" s="70"/>
      <c r="R854" s="70"/>
      <c r="S854" s="70"/>
    </row>
    <row r="855" spans="1:19" x14ac:dyDescent="0.15">
      <c r="A855" s="70"/>
      <c r="B855" s="70"/>
      <c r="C855" s="70"/>
      <c r="D855" s="70"/>
      <c r="E855" s="70"/>
      <c r="F855" s="70"/>
      <c r="G855" s="70"/>
      <c r="H855" s="70"/>
      <c r="I855" s="70"/>
      <c r="J855" s="70"/>
      <c r="K855" s="79"/>
      <c r="L855" s="70"/>
      <c r="M855" s="70"/>
      <c r="N855" s="70"/>
      <c r="O855" s="70"/>
      <c r="P855" s="70"/>
      <c r="Q855" s="70"/>
      <c r="R855" s="70"/>
      <c r="S855" s="70"/>
    </row>
    <row r="856" spans="1:19" x14ac:dyDescent="0.15">
      <c r="A856" s="70"/>
      <c r="B856" s="70"/>
      <c r="C856" s="70"/>
      <c r="D856" s="70"/>
      <c r="E856" s="70"/>
      <c r="F856" s="70"/>
      <c r="G856" s="70"/>
      <c r="H856" s="70"/>
      <c r="I856" s="70"/>
      <c r="J856" s="70"/>
      <c r="K856" s="79"/>
      <c r="L856" s="70"/>
      <c r="M856" s="70"/>
      <c r="N856" s="70"/>
      <c r="O856" s="70"/>
      <c r="P856" s="70"/>
      <c r="Q856" s="70"/>
      <c r="R856" s="70"/>
      <c r="S856" s="70"/>
    </row>
    <row r="857" spans="1:19" x14ac:dyDescent="0.15">
      <c r="A857" s="70"/>
      <c r="B857" s="70"/>
      <c r="C857" s="70"/>
      <c r="D857" s="70"/>
      <c r="E857" s="70"/>
      <c r="F857" s="70"/>
      <c r="G857" s="70"/>
      <c r="H857" s="70"/>
      <c r="I857" s="70"/>
      <c r="J857" s="70"/>
      <c r="K857" s="79"/>
      <c r="L857" s="70"/>
      <c r="M857" s="70"/>
      <c r="N857" s="70"/>
      <c r="O857" s="70"/>
      <c r="P857" s="70"/>
      <c r="Q857" s="70"/>
      <c r="R857" s="70"/>
      <c r="S857" s="70"/>
    </row>
    <row r="858" spans="1:19" x14ac:dyDescent="0.15">
      <c r="A858" s="70"/>
      <c r="B858" s="70"/>
      <c r="C858" s="70"/>
      <c r="D858" s="70"/>
      <c r="E858" s="70"/>
      <c r="F858" s="70"/>
      <c r="G858" s="70"/>
      <c r="H858" s="70"/>
      <c r="I858" s="70"/>
      <c r="J858" s="70"/>
      <c r="K858" s="79"/>
      <c r="L858" s="70"/>
      <c r="M858" s="70"/>
      <c r="N858" s="70"/>
      <c r="O858" s="70"/>
      <c r="P858" s="70"/>
      <c r="Q858" s="70"/>
      <c r="R858" s="70"/>
      <c r="S858" s="70"/>
    </row>
    <row r="859" spans="1:19" x14ac:dyDescent="0.15">
      <c r="A859" s="70"/>
      <c r="B859" s="70"/>
      <c r="C859" s="70"/>
      <c r="D859" s="70"/>
      <c r="E859" s="70"/>
      <c r="F859" s="70"/>
      <c r="G859" s="70"/>
      <c r="H859" s="70"/>
      <c r="I859" s="70"/>
      <c r="J859" s="70"/>
      <c r="K859" s="79"/>
      <c r="L859" s="70"/>
      <c r="M859" s="70"/>
      <c r="N859" s="70"/>
      <c r="O859" s="70"/>
      <c r="P859" s="70"/>
      <c r="Q859" s="70"/>
      <c r="R859" s="70"/>
      <c r="S859" s="70"/>
    </row>
    <row r="860" spans="1:19" x14ac:dyDescent="0.15">
      <c r="A860" s="70"/>
      <c r="B860" s="70"/>
      <c r="C860" s="70"/>
      <c r="D860" s="70"/>
      <c r="E860" s="70"/>
      <c r="F860" s="70"/>
      <c r="G860" s="70"/>
      <c r="H860" s="70"/>
      <c r="I860" s="70"/>
      <c r="J860" s="70"/>
      <c r="K860" s="79"/>
      <c r="L860" s="70"/>
      <c r="M860" s="70"/>
      <c r="N860" s="70"/>
      <c r="O860" s="70"/>
      <c r="P860" s="70"/>
      <c r="Q860" s="70"/>
      <c r="R860" s="70"/>
      <c r="S860" s="70"/>
    </row>
    <row r="861" spans="1:19" x14ac:dyDescent="0.15">
      <c r="A861" s="70"/>
      <c r="B861" s="70"/>
      <c r="C861" s="70"/>
      <c r="D861" s="70"/>
      <c r="E861" s="70"/>
      <c r="F861" s="70"/>
      <c r="G861" s="70"/>
      <c r="H861" s="70"/>
      <c r="I861" s="70"/>
      <c r="J861" s="70"/>
      <c r="K861" s="79"/>
      <c r="L861" s="70"/>
      <c r="M861" s="70"/>
      <c r="N861" s="70"/>
      <c r="O861" s="70"/>
      <c r="P861" s="70"/>
      <c r="Q861" s="70"/>
      <c r="R861" s="70"/>
      <c r="S861" s="70"/>
    </row>
    <row r="862" spans="1:19" x14ac:dyDescent="0.15">
      <c r="A862" s="70"/>
      <c r="B862" s="70"/>
      <c r="C862" s="70"/>
      <c r="D862" s="70"/>
      <c r="E862" s="70"/>
      <c r="F862" s="70"/>
      <c r="G862" s="70"/>
      <c r="H862" s="70"/>
      <c r="I862" s="70"/>
      <c r="J862" s="70"/>
      <c r="K862" s="79"/>
      <c r="L862" s="70"/>
      <c r="M862" s="70"/>
      <c r="N862" s="70"/>
      <c r="O862" s="70"/>
      <c r="P862" s="70"/>
      <c r="Q862" s="70"/>
      <c r="R862" s="70"/>
      <c r="S862" s="70"/>
    </row>
    <row r="863" spans="1:19" x14ac:dyDescent="0.15">
      <c r="A863" s="70"/>
      <c r="B863" s="70"/>
      <c r="C863" s="70"/>
      <c r="D863" s="70"/>
      <c r="E863" s="70"/>
      <c r="F863" s="70"/>
      <c r="G863" s="70"/>
      <c r="H863" s="70"/>
      <c r="I863" s="70"/>
      <c r="J863" s="70"/>
      <c r="K863" s="79"/>
      <c r="L863" s="70"/>
      <c r="M863" s="70"/>
      <c r="N863" s="70"/>
      <c r="O863" s="70"/>
      <c r="P863" s="70"/>
      <c r="Q863" s="70"/>
      <c r="R863" s="70"/>
      <c r="S863" s="70"/>
    </row>
    <row r="864" spans="1:19" x14ac:dyDescent="0.15">
      <c r="A864" s="70"/>
      <c r="B864" s="70"/>
      <c r="C864" s="70"/>
      <c r="D864" s="70"/>
      <c r="E864" s="70"/>
      <c r="F864" s="70"/>
      <c r="G864" s="70"/>
      <c r="H864" s="70"/>
      <c r="I864" s="70"/>
      <c r="J864" s="70"/>
      <c r="K864" s="79"/>
      <c r="L864" s="70"/>
      <c r="M864" s="70"/>
      <c r="N864" s="70"/>
      <c r="O864" s="70"/>
      <c r="P864" s="70"/>
      <c r="Q864" s="70"/>
      <c r="R864" s="70"/>
      <c r="S864" s="70"/>
    </row>
    <row r="865" spans="1:19" x14ac:dyDescent="0.15">
      <c r="A865" s="70"/>
      <c r="B865" s="70"/>
      <c r="C865" s="70"/>
      <c r="D865" s="70"/>
      <c r="E865" s="70"/>
      <c r="F865" s="70"/>
      <c r="G865" s="70"/>
      <c r="H865" s="70"/>
      <c r="I865" s="70"/>
      <c r="J865" s="70"/>
      <c r="K865" s="79"/>
      <c r="L865" s="70"/>
      <c r="M865" s="70"/>
      <c r="N865" s="70"/>
      <c r="O865" s="70"/>
      <c r="P865" s="70"/>
      <c r="Q865" s="70"/>
      <c r="R865" s="70"/>
      <c r="S865" s="70"/>
    </row>
    <row r="866" spans="1:19" x14ac:dyDescent="0.15">
      <c r="A866" s="70"/>
      <c r="B866" s="70"/>
      <c r="C866" s="70"/>
      <c r="D866" s="70"/>
      <c r="E866" s="70"/>
      <c r="F866" s="70"/>
      <c r="G866" s="70"/>
      <c r="H866" s="70"/>
      <c r="I866" s="70"/>
      <c r="J866" s="70"/>
      <c r="K866" s="79"/>
      <c r="L866" s="70"/>
      <c r="M866" s="70"/>
      <c r="N866" s="70"/>
      <c r="O866" s="70"/>
      <c r="P866" s="70"/>
      <c r="Q866" s="70"/>
      <c r="R866" s="70"/>
      <c r="S866" s="70"/>
    </row>
    <row r="867" spans="1:19" x14ac:dyDescent="0.15">
      <c r="A867" s="70"/>
      <c r="B867" s="70"/>
      <c r="C867" s="70"/>
      <c r="D867" s="70"/>
      <c r="E867" s="70"/>
      <c r="F867" s="70"/>
      <c r="G867" s="70"/>
      <c r="H867" s="70"/>
      <c r="I867" s="70"/>
      <c r="J867" s="70"/>
      <c r="K867" s="79"/>
      <c r="L867" s="70"/>
      <c r="M867" s="70"/>
      <c r="N867" s="70"/>
      <c r="O867" s="70"/>
      <c r="P867" s="70"/>
      <c r="Q867" s="70"/>
      <c r="R867" s="70"/>
      <c r="S867" s="70"/>
    </row>
    <row r="868" spans="1:19" x14ac:dyDescent="0.15">
      <c r="A868" s="70"/>
      <c r="B868" s="70"/>
      <c r="C868" s="70"/>
      <c r="D868" s="70"/>
      <c r="E868" s="70"/>
      <c r="F868" s="70"/>
      <c r="G868" s="70"/>
      <c r="H868" s="70"/>
      <c r="I868" s="70"/>
      <c r="J868" s="70"/>
      <c r="K868" s="79"/>
      <c r="L868" s="70"/>
      <c r="M868" s="70"/>
      <c r="N868" s="70"/>
      <c r="O868" s="70"/>
      <c r="P868" s="70"/>
      <c r="Q868" s="70"/>
      <c r="R868" s="70"/>
      <c r="S868" s="70"/>
    </row>
    <row r="869" spans="1:19" x14ac:dyDescent="0.15">
      <c r="A869" s="70"/>
      <c r="B869" s="70"/>
      <c r="C869" s="70"/>
      <c r="D869" s="70"/>
      <c r="E869" s="70"/>
      <c r="F869" s="70"/>
      <c r="G869" s="70"/>
      <c r="H869" s="70"/>
      <c r="I869" s="70"/>
      <c r="J869" s="70"/>
      <c r="K869" s="79"/>
      <c r="L869" s="70"/>
      <c r="M869" s="70"/>
      <c r="N869" s="70"/>
      <c r="O869" s="70"/>
      <c r="P869" s="70"/>
      <c r="Q869" s="70"/>
      <c r="R869" s="70"/>
      <c r="S869" s="70"/>
    </row>
    <row r="870" spans="1:19" x14ac:dyDescent="0.15">
      <c r="A870" s="70"/>
      <c r="B870" s="70"/>
      <c r="C870" s="70"/>
      <c r="D870" s="70"/>
      <c r="E870" s="70"/>
      <c r="F870" s="70"/>
      <c r="G870" s="70"/>
      <c r="H870" s="70"/>
      <c r="I870" s="70"/>
      <c r="J870" s="70"/>
      <c r="K870" s="79"/>
      <c r="L870" s="70"/>
      <c r="M870" s="70"/>
      <c r="N870" s="70"/>
      <c r="O870" s="70"/>
      <c r="P870" s="70"/>
      <c r="Q870" s="70"/>
      <c r="R870" s="70"/>
      <c r="S870" s="70"/>
    </row>
    <row r="871" spans="1:19" x14ac:dyDescent="0.15">
      <c r="A871" s="70"/>
      <c r="B871" s="70"/>
      <c r="C871" s="70"/>
      <c r="D871" s="70"/>
      <c r="E871" s="70"/>
      <c r="F871" s="70"/>
      <c r="G871" s="70"/>
      <c r="H871" s="70"/>
      <c r="I871" s="70"/>
      <c r="J871" s="70"/>
      <c r="K871" s="79"/>
      <c r="L871" s="70"/>
      <c r="M871" s="70"/>
      <c r="N871" s="70"/>
      <c r="O871" s="70"/>
      <c r="P871" s="70"/>
      <c r="Q871" s="70"/>
      <c r="R871" s="70"/>
      <c r="S871" s="70"/>
    </row>
    <row r="872" spans="1:19" x14ac:dyDescent="0.15">
      <c r="A872" s="70"/>
      <c r="B872" s="70"/>
      <c r="C872" s="70"/>
      <c r="D872" s="70"/>
      <c r="E872" s="70"/>
      <c r="F872" s="70"/>
      <c r="G872" s="70"/>
      <c r="H872" s="70"/>
      <c r="I872" s="70"/>
      <c r="J872" s="70"/>
      <c r="K872" s="79"/>
      <c r="L872" s="70"/>
      <c r="M872" s="70"/>
      <c r="N872" s="70"/>
      <c r="O872" s="70"/>
      <c r="P872" s="70"/>
      <c r="Q872" s="70"/>
      <c r="R872" s="70"/>
      <c r="S872" s="70"/>
    </row>
    <row r="873" spans="1:19" x14ac:dyDescent="0.15">
      <c r="A873" s="70"/>
      <c r="B873" s="70"/>
      <c r="C873" s="70"/>
      <c r="D873" s="70"/>
      <c r="E873" s="70"/>
      <c r="F873" s="70"/>
      <c r="G873" s="70"/>
      <c r="H873" s="70"/>
      <c r="I873" s="70"/>
      <c r="J873" s="70"/>
      <c r="K873" s="79"/>
      <c r="L873" s="70"/>
      <c r="M873" s="70"/>
      <c r="N873" s="70"/>
      <c r="O873" s="70"/>
      <c r="P873" s="70"/>
      <c r="Q873" s="70"/>
      <c r="R873" s="70"/>
      <c r="S873" s="70"/>
    </row>
    <row r="874" spans="1:19" x14ac:dyDescent="0.15">
      <c r="A874" s="70"/>
      <c r="B874" s="70"/>
      <c r="C874" s="70"/>
      <c r="D874" s="70"/>
      <c r="E874" s="70"/>
      <c r="F874" s="70"/>
      <c r="G874" s="70"/>
      <c r="H874" s="70"/>
      <c r="I874" s="70"/>
      <c r="J874" s="70"/>
      <c r="K874" s="79"/>
      <c r="L874" s="70"/>
      <c r="M874" s="70"/>
      <c r="N874" s="70"/>
      <c r="O874" s="70"/>
      <c r="P874" s="70"/>
      <c r="Q874" s="70"/>
      <c r="R874" s="70"/>
      <c r="S874" s="70"/>
    </row>
    <row r="875" spans="1:19" x14ac:dyDescent="0.15">
      <c r="A875" s="70"/>
      <c r="B875" s="70"/>
      <c r="C875" s="70"/>
      <c r="D875" s="70"/>
      <c r="E875" s="70"/>
      <c r="F875" s="70"/>
      <c r="G875" s="70"/>
      <c r="H875" s="70"/>
      <c r="I875" s="70"/>
      <c r="J875" s="70"/>
      <c r="K875" s="79"/>
      <c r="L875" s="70"/>
      <c r="M875" s="70"/>
      <c r="N875" s="70"/>
      <c r="O875" s="70"/>
      <c r="P875" s="70"/>
      <c r="Q875" s="70"/>
      <c r="R875" s="70"/>
      <c r="S875" s="70"/>
    </row>
    <row r="876" spans="1:19" x14ac:dyDescent="0.15">
      <c r="A876" s="70"/>
      <c r="B876" s="70"/>
      <c r="C876" s="70"/>
      <c r="D876" s="70"/>
      <c r="E876" s="70"/>
      <c r="F876" s="70"/>
      <c r="G876" s="70"/>
      <c r="H876" s="70"/>
      <c r="I876" s="70"/>
      <c r="J876" s="70"/>
      <c r="K876" s="79"/>
      <c r="L876" s="70"/>
      <c r="M876" s="70"/>
      <c r="N876" s="70"/>
      <c r="O876" s="70"/>
      <c r="P876" s="70"/>
      <c r="Q876" s="70"/>
      <c r="R876" s="70"/>
      <c r="S876" s="70"/>
    </row>
    <row r="877" spans="1:19" x14ac:dyDescent="0.15">
      <c r="A877" s="70"/>
      <c r="B877" s="70"/>
      <c r="C877" s="70"/>
      <c r="D877" s="70"/>
      <c r="E877" s="70"/>
      <c r="F877" s="70"/>
      <c r="G877" s="70"/>
      <c r="H877" s="70"/>
      <c r="I877" s="70"/>
      <c r="J877" s="70"/>
      <c r="K877" s="79"/>
      <c r="L877" s="70"/>
      <c r="M877" s="70"/>
      <c r="N877" s="70"/>
      <c r="O877" s="70"/>
      <c r="P877" s="70"/>
      <c r="Q877" s="70"/>
      <c r="R877" s="70"/>
      <c r="S877" s="70"/>
    </row>
    <row r="878" spans="1:19" x14ac:dyDescent="0.15">
      <c r="A878" s="70"/>
      <c r="B878" s="70"/>
      <c r="C878" s="70"/>
      <c r="D878" s="70"/>
      <c r="E878" s="70"/>
      <c r="F878" s="70"/>
      <c r="G878" s="70"/>
      <c r="H878" s="70"/>
      <c r="I878" s="70"/>
      <c r="J878" s="70"/>
      <c r="K878" s="79"/>
      <c r="L878" s="70"/>
      <c r="M878" s="70"/>
      <c r="N878" s="70"/>
      <c r="O878" s="70"/>
      <c r="P878" s="70"/>
      <c r="Q878" s="70"/>
      <c r="R878" s="70"/>
      <c r="S878" s="70"/>
    </row>
    <row r="879" spans="1:19" x14ac:dyDescent="0.15">
      <c r="A879" s="70"/>
      <c r="B879" s="70"/>
      <c r="C879" s="70"/>
      <c r="D879" s="70"/>
      <c r="E879" s="70"/>
      <c r="F879" s="70"/>
      <c r="G879" s="70"/>
      <c r="H879" s="70"/>
      <c r="I879" s="70"/>
      <c r="J879" s="70"/>
      <c r="K879" s="79"/>
      <c r="L879" s="70"/>
      <c r="M879" s="70"/>
      <c r="N879" s="70"/>
      <c r="O879" s="70"/>
      <c r="P879" s="70"/>
      <c r="Q879" s="70"/>
      <c r="R879" s="70"/>
      <c r="S879" s="70"/>
    </row>
    <row r="880" spans="1:19" x14ac:dyDescent="0.15">
      <c r="A880" s="70"/>
      <c r="B880" s="70"/>
      <c r="C880" s="70"/>
      <c r="D880" s="70"/>
      <c r="E880" s="70"/>
      <c r="F880" s="70"/>
      <c r="G880" s="70"/>
      <c r="H880" s="70"/>
      <c r="I880" s="70"/>
      <c r="J880" s="70"/>
      <c r="K880" s="79"/>
      <c r="L880" s="70"/>
      <c r="M880" s="70"/>
      <c r="N880" s="70"/>
      <c r="O880" s="70"/>
      <c r="P880" s="70"/>
      <c r="Q880" s="70"/>
      <c r="R880" s="70"/>
      <c r="S880" s="70"/>
    </row>
    <row r="881" spans="1:19" x14ac:dyDescent="0.15">
      <c r="A881" s="70"/>
      <c r="B881" s="70"/>
      <c r="C881" s="70"/>
      <c r="D881" s="70"/>
      <c r="E881" s="70"/>
      <c r="F881" s="70"/>
      <c r="G881" s="70"/>
      <c r="H881" s="70"/>
      <c r="I881" s="70"/>
      <c r="J881" s="70"/>
      <c r="K881" s="79"/>
      <c r="L881" s="70"/>
      <c r="M881" s="70"/>
      <c r="N881" s="70"/>
      <c r="O881" s="70"/>
      <c r="P881" s="70"/>
      <c r="Q881" s="70"/>
      <c r="R881" s="70"/>
      <c r="S881" s="70"/>
    </row>
    <row r="882" spans="1:19" x14ac:dyDescent="0.15">
      <c r="A882" s="70"/>
      <c r="B882" s="70"/>
      <c r="C882" s="70"/>
      <c r="D882" s="70"/>
      <c r="E882" s="70"/>
      <c r="F882" s="70"/>
      <c r="G882" s="70"/>
      <c r="H882" s="70"/>
      <c r="I882" s="70"/>
      <c r="J882" s="70"/>
      <c r="K882" s="79"/>
      <c r="L882" s="70"/>
      <c r="M882" s="70"/>
      <c r="N882" s="70"/>
      <c r="O882" s="70"/>
      <c r="P882" s="70"/>
      <c r="Q882" s="70"/>
      <c r="R882" s="70"/>
      <c r="S882" s="70"/>
    </row>
    <row r="883" spans="1:19" x14ac:dyDescent="0.15">
      <c r="A883" s="70"/>
      <c r="B883" s="70"/>
      <c r="C883" s="70"/>
      <c r="D883" s="70"/>
      <c r="E883" s="70"/>
      <c r="F883" s="70"/>
      <c r="G883" s="70"/>
      <c r="H883" s="70"/>
      <c r="I883" s="70"/>
      <c r="J883" s="70"/>
      <c r="K883" s="79"/>
      <c r="L883" s="70"/>
      <c r="M883" s="70"/>
      <c r="N883" s="70"/>
      <c r="O883" s="70"/>
      <c r="P883" s="70"/>
      <c r="Q883" s="70"/>
      <c r="R883" s="70"/>
      <c r="S883" s="70"/>
    </row>
    <row r="884" spans="1:19" x14ac:dyDescent="0.15">
      <c r="A884" s="70"/>
      <c r="B884" s="70"/>
      <c r="C884" s="70"/>
      <c r="D884" s="70"/>
      <c r="E884" s="70"/>
      <c r="F884" s="70"/>
      <c r="G884" s="70"/>
      <c r="H884" s="70"/>
      <c r="I884" s="70"/>
      <c r="J884" s="70"/>
      <c r="K884" s="79"/>
      <c r="L884" s="70"/>
      <c r="M884" s="70"/>
      <c r="N884" s="70"/>
      <c r="O884" s="70"/>
      <c r="P884" s="70"/>
      <c r="Q884" s="70"/>
      <c r="R884" s="70"/>
      <c r="S884" s="70"/>
    </row>
    <row r="885" spans="1:19" x14ac:dyDescent="0.15">
      <c r="A885" s="70"/>
      <c r="B885" s="70"/>
      <c r="C885" s="70"/>
      <c r="D885" s="70"/>
      <c r="E885" s="70"/>
      <c r="F885" s="70"/>
      <c r="G885" s="70"/>
      <c r="H885" s="70"/>
      <c r="I885" s="70"/>
      <c r="J885" s="70"/>
      <c r="K885" s="79"/>
      <c r="L885" s="70"/>
      <c r="M885" s="70"/>
      <c r="N885" s="70"/>
      <c r="O885" s="70"/>
      <c r="P885" s="70"/>
      <c r="Q885" s="70"/>
      <c r="R885" s="70"/>
      <c r="S885" s="70"/>
    </row>
    <row r="886" spans="1:19" x14ac:dyDescent="0.15">
      <c r="A886" s="70"/>
      <c r="B886" s="70"/>
      <c r="C886" s="70"/>
      <c r="D886" s="70"/>
      <c r="E886" s="70"/>
      <c r="F886" s="70"/>
      <c r="G886" s="70"/>
      <c r="H886" s="70"/>
      <c r="I886" s="70"/>
      <c r="J886" s="70"/>
      <c r="K886" s="79"/>
      <c r="L886" s="70"/>
      <c r="M886" s="70"/>
      <c r="N886" s="70"/>
      <c r="O886" s="70"/>
      <c r="P886" s="70"/>
      <c r="Q886" s="70"/>
      <c r="R886" s="70"/>
      <c r="S886" s="70"/>
    </row>
    <row r="887" spans="1:19" x14ac:dyDescent="0.15">
      <c r="A887" s="70"/>
      <c r="B887" s="70"/>
      <c r="C887" s="70"/>
      <c r="D887" s="70"/>
      <c r="E887" s="70"/>
      <c r="F887" s="70"/>
      <c r="G887" s="70"/>
      <c r="H887" s="70"/>
      <c r="I887" s="70"/>
      <c r="J887" s="70"/>
      <c r="K887" s="79"/>
      <c r="L887" s="70"/>
      <c r="M887" s="70"/>
      <c r="N887" s="70"/>
      <c r="O887" s="70"/>
      <c r="P887" s="70"/>
      <c r="Q887" s="70"/>
      <c r="R887" s="70"/>
      <c r="S887" s="70"/>
    </row>
    <row r="888" spans="1:19" x14ac:dyDescent="0.15">
      <c r="A888" s="70"/>
      <c r="B888" s="70"/>
      <c r="C888" s="70"/>
      <c r="D888" s="70"/>
      <c r="E888" s="70"/>
      <c r="F888" s="70"/>
      <c r="G888" s="70"/>
      <c r="H888" s="70"/>
      <c r="I888" s="70"/>
      <c r="J888" s="70"/>
      <c r="K888" s="79"/>
      <c r="L888" s="70"/>
      <c r="M888" s="70"/>
      <c r="N888" s="70"/>
      <c r="O888" s="70"/>
      <c r="P888" s="70"/>
      <c r="Q888" s="70"/>
      <c r="R888" s="70"/>
      <c r="S888" s="70"/>
    </row>
    <row r="889" spans="1:19" x14ac:dyDescent="0.15">
      <c r="A889" s="70"/>
      <c r="B889" s="70"/>
      <c r="C889" s="70"/>
      <c r="D889" s="70"/>
      <c r="E889" s="70"/>
      <c r="F889" s="70"/>
      <c r="G889" s="70"/>
      <c r="H889" s="70"/>
      <c r="I889" s="70"/>
      <c r="J889" s="70"/>
      <c r="K889" s="79"/>
      <c r="L889" s="70"/>
      <c r="M889" s="70"/>
      <c r="N889" s="70"/>
      <c r="O889" s="70"/>
      <c r="P889" s="70"/>
      <c r="Q889" s="70"/>
      <c r="R889" s="70"/>
      <c r="S889" s="70"/>
    </row>
    <row r="890" spans="1:19" x14ac:dyDescent="0.15">
      <c r="A890" s="70"/>
      <c r="B890" s="70"/>
      <c r="C890" s="70"/>
      <c r="D890" s="70"/>
      <c r="E890" s="70"/>
      <c r="F890" s="70"/>
      <c r="G890" s="70"/>
      <c r="H890" s="70"/>
      <c r="I890" s="70"/>
      <c r="J890" s="70"/>
      <c r="K890" s="79"/>
      <c r="L890" s="70"/>
      <c r="M890" s="70"/>
      <c r="N890" s="70"/>
      <c r="O890" s="70"/>
      <c r="P890" s="70"/>
      <c r="Q890" s="70"/>
      <c r="R890" s="70"/>
      <c r="S890" s="70"/>
    </row>
    <row r="891" spans="1:19" x14ac:dyDescent="0.15">
      <c r="A891" s="70"/>
      <c r="B891" s="70"/>
      <c r="C891" s="70"/>
      <c r="D891" s="70"/>
      <c r="E891" s="70"/>
      <c r="F891" s="70"/>
      <c r="G891" s="70"/>
      <c r="H891" s="70"/>
      <c r="I891" s="70"/>
      <c r="J891" s="70"/>
      <c r="K891" s="79"/>
      <c r="L891" s="70"/>
      <c r="M891" s="70"/>
      <c r="N891" s="70"/>
      <c r="O891" s="70"/>
      <c r="P891" s="70"/>
      <c r="Q891" s="70"/>
      <c r="R891" s="70"/>
      <c r="S891" s="70"/>
    </row>
    <row r="892" spans="1:19" x14ac:dyDescent="0.15">
      <c r="A892" s="70"/>
      <c r="B892" s="70"/>
      <c r="C892" s="70"/>
      <c r="D892" s="70"/>
      <c r="E892" s="70"/>
      <c r="F892" s="70"/>
      <c r="G892" s="70"/>
      <c r="H892" s="70"/>
      <c r="I892" s="70"/>
      <c r="J892" s="70"/>
      <c r="K892" s="79"/>
      <c r="L892" s="70"/>
      <c r="M892" s="70"/>
      <c r="N892" s="70"/>
      <c r="O892" s="70"/>
      <c r="P892" s="70"/>
      <c r="Q892" s="70"/>
      <c r="R892" s="70"/>
      <c r="S892" s="70"/>
    </row>
    <row r="893" spans="1:19" x14ac:dyDescent="0.15">
      <c r="A893" s="70"/>
      <c r="B893" s="70"/>
      <c r="C893" s="70"/>
      <c r="D893" s="70"/>
      <c r="E893" s="70"/>
      <c r="F893" s="70"/>
      <c r="G893" s="70"/>
      <c r="H893" s="70"/>
      <c r="I893" s="70"/>
      <c r="J893" s="70"/>
      <c r="K893" s="79"/>
      <c r="L893" s="70"/>
      <c r="M893" s="70"/>
      <c r="N893" s="70"/>
      <c r="O893" s="70"/>
      <c r="P893" s="70"/>
      <c r="Q893" s="70"/>
      <c r="R893" s="70"/>
      <c r="S893" s="70"/>
    </row>
    <row r="894" spans="1:19" x14ac:dyDescent="0.15">
      <c r="A894" s="70"/>
      <c r="B894" s="70"/>
      <c r="C894" s="70"/>
      <c r="D894" s="70"/>
      <c r="E894" s="70"/>
      <c r="F894" s="70"/>
      <c r="G894" s="70"/>
      <c r="H894" s="70"/>
      <c r="I894" s="70"/>
      <c r="J894" s="70"/>
      <c r="K894" s="79"/>
      <c r="L894" s="70"/>
      <c r="M894" s="70"/>
      <c r="N894" s="70"/>
      <c r="O894" s="70"/>
      <c r="P894" s="70"/>
      <c r="Q894" s="70"/>
      <c r="R894" s="70"/>
      <c r="S894" s="70"/>
    </row>
    <row r="895" spans="1:19" x14ac:dyDescent="0.15">
      <c r="A895" s="70"/>
      <c r="B895" s="70"/>
      <c r="C895" s="70"/>
      <c r="D895" s="70"/>
      <c r="E895" s="70"/>
      <c r="F895" s="70"/>
      <c r="G895" s="70"/>
      <c r="H895" s="70"/>
      <c r="I895" s="70"/>
      <c r="J895" s="70"/>
      <c r="K895" s="79"/>
      <c r="L895" s="70"/>
      <c r="M895" s="70"/>
      <c r="N895" s="70"/>
      <c r="O895" s="70"/>
      <c r="P895" s="70"/>
      <c r="Q895" s="70"/>
      <c r="R895" s="70"/>
      <c r="S895" s="70"/>
    </row>
    <row r="896" spans="1:19" x14ac:dyDescent="0.15">
      <c r="A896" s="70"/>
      <c r="B896" s="70"/>
      <c r="C896" s="70"/>
      <c r="D896" s="70"/>
      <c r="E896" s="70"/>
      <c r="F896" s="70"/>
      <c r="G896" s="70"/>
      <c r="H896" s="70"/>
      <c r="I896" s="70"/>
      <c r="J896" s="70"/>
      <c r="K896" s="79"/>
      <c r="L896" s="70"/>
      <c r="M896" s="70"/>
      <c r="N896" s="70"/>
      <c r="O896" s="70"/>
      <c r="P896" s="70"/>
      <c r="Q896" s="70"/>
      <c r="R896" s="70"/>
      <c r="S896" s="70"/>
    </row>
    <row r="897" spans="1:19" x14ac:dyDescent="0.15">
      <c r="A897" s="70"/>
      <c r="B897" s="70"/>
      <c r="C897" s="70"/>
      <c r="D897" s="70"/>
      <c r="E897" s="70"/>
      <c r="F897" s="70"/>
      <c r="G897" s="70"/>
      <c r="H897" s="70"/>
      <c r="I897" s="70"/>
      <c r="J897" s="70"/>
      <c r="K897" s="79"/>
      <c r="L897" s="70"/>
      <c r="M897" s="70"/>
      <c r="N897" s="70"/>
      <c r="O897" s="70"/>
      <c r="P897" s="70"/>
      <c r="Q897" s="70"/>
      <c r="R897" s="70"/>
      <c r="S897" s="70"/>
    </row>
    <row r="898" spans="1:19" x14ac:dyDescent="0.15">
      <c r="A898" s="70"/>
      <c r="B898" s="70"/>
      <c r="C898" s="70"/>
      <c r="D898" s="70"/>
      <c r="E898" s="70"/>
      <c r="F898" s="70"/>
      <c r="G898" s="70"/>
      <c r="H898" s="70"/>
      <c r="I898" s="70"/>
      <c r="J898" s="70"/>
      <c r="K898" s="79"/>
      <c r="L898" s="70"/>
      <c r="M898" s="70"/>
      <c r="N898" s="70"/>
      <c r="O898" s="70"/>
      <c r="P898" s="70"/>
      <c r="Q898" s="70"/>
      <c r="R898" s="70"/>
      <c r="S898" s="70"/>
    </row>
    <row r="899" spans="1:19" x14ac:dyDescent="0.15">
      <c r="A899" s="70"/>
      <c r="B899" s="70"/>
      <c r="C899" s="70"/>
      <c r="D899" s="70"/>
      <c r="E899" s="70"/>
      <c r="F899" s="70"/>
      <c r="G899" s="70"/>
      <c r="H899" s="70"/>
      <c r="I899" s="70"/>
      <c r="J899" s="70"/>
      <c r="K899" s="79"/>
      <c r="L899" s="70"/>
      <c r="M899" s="70"/>
      <c r="N899" s="70"/>
      <c r="O899" s="70"/>
      <c r="P899" s="70"/>
      <c r="Q899" s="70"/>
      <c r="R899" s="70"/>
      <c r="S899" s="70"/>
    </row>
    <row r="900" spans="1:19" x14ac:dyDescent="0.15">
      <c r="A900" s="70"/>
      <c r="B900" s="70"/>
      <c r="C900" s="70"/>
      <c r="D900" s="70"/>
      <c r="E900" s="70"/>
      <c r="F900" s="70"/>
      <c r="G900" s="70"/>
      <c r="H900" s="70"/>
      <c r="I900" s="70"/>
      <c r="J900" s="70"/>
      <c r="K900" s="79"/>
      <c r="L900" s="70"/>
      <c r="M900" s="70"/>
      <c r="N900" s="70"/>
      <c r="O900" s="70"/>
      <c r="P900" s="70"/>
      <c r="Q900" s="70"/>
      <c r="R900" s="70"/>
      <c r="S900" s="70"/>
    </row>
    <row r="901" spans="1:19" x14ac:dyDescent="0.15">
      <c r="A901" s="70"/>
      <c r="B901" s="70"/>
      <c r="C901" s="70"/>
      <c r="D901" s="70"/>
      <c r="E901" s="70"/>
      <c r="F901" s="70"/>
      <c r="G901" s="70"/>
      <c r="H901" s="70"/>
      <c r="I901" s="70"/>
      <c r="J901" s="70"/>
      <c r="K901" s="79"/>
      <c r="L901" s="70"/>
      <c r="M901" s="70"/>
      <c r="N901" s="70"/>
      <c r="O901" s="70"/>
      <c r="P901" s="70"/>
      <c r="Q901" s="70"/>
      <c r="R901" s="70"/>
      <c r="S901" s="70"/>
    </row>
    <row r="902" spans="1:19" x14ac:dyDescent="0.15">
      <c r="A902" s="70"/>
      <c r="B902" s="70"/>
      <c r="C902" s="70"/>
      <c r="D902" s="70"/>
      <c r="E902" s="70"/>
      <c r="F902" s="70"/>
      <c r="G902" s="70"/>
      <c r="H902" s="70"/>
      <c r="I902" s="70"/>
      <c r="J902" s="70"/>
      <c r="K902" s="79"/>
      <c r="L902" s="70"/>
      <c r="M902" s="70"/>
      <c r="N902" s="70"/>
      <c r="O902" s="70"/>
      <c r="P902" s="70"/>
      <c r="Q902" s="70"/>
      <c r="R902" s="70"/>
      <c r="S902" s="70"/>
    </row>
    <row r="903" spans="1:19" x14ac:dyDescent="0.15">
      <c r="A903" s="70"/>
      <c r="B903" s="70"/>
      <c r="C903" s="70"/>
      <c r="D903" s="70"/>
      <c r="E903" s="70"/>
      <c r="F903" s="70"/>
      <c r="G903" s="70"/>
      <c r="H903" s="70"/>
      <c r="I903" s="70"/>
      <c r="J903" s="70"/>
      <c r="K903" s="79"/>
      <c r="L903" s="70"/>
      <c r="M903" s="70"/>
      <c r="N903" s="70"/>
      <c r="O903" s="70"/>
      <c r="P903" s="70"/>
      <c r="Q903" s="70"/>
      <c r="R903" s="70"/>
      <c r="S903" s="70"/>
    </row>
    <row r="904" spans="1:19" x14ac:dyDescent="0.15">
      <c r="A904" s="70"/>
      <c r="B904" s="70"/>
      <c r="C904" s="70"/>
      <c r="D904" s="70"/>
      <c r="E904" s="70"/>
      <c r="F904" s="70"/>
      <c r="G904" s="70"/>
      <c r="H904" s="70"/>
      <c r="I904" s="70"/>
      <c r="J904" s="70"/>
      <c r="K904" s="79"/>
      <c r="L904" s="70"/>
      <c r="M904" s="70"/>
      <c r="N904" s="70"/>
      <c r="O904" s="70"/>
      <c r="P904" s="70"/>
      <c r="Q904" s="70"/>
      <c r="R904" s="70"/>
      <c r="S904" s="70"/>
    </row>
    <row r="905" spans="1:19" x14ac:dyDescent="0.15">
      <c r="A905" s="70"/>
      <c r="B905" s="70"/>
      <c r="C905" s="70"/>
      <c r="D905" s="70"/>
      <c r="E905" s="70"/>
      <c r="F905" s="70"/>
      <c r="G905" s="70"/>
      <c r="H905" s="70"/>
      <c r="I905" s="70"/>
      <c r="J905" s="70"/>
      <c r="K905" s="79"/>
      <c r="L905" s="70"/>
      <c r="M905" s="70"/>
      <c r="N905" s="70"/>
      <c r="O905" s="70"/>
      <c r="P905" s="70"/>
      <c r="Q905" s="70"/>
      <c r="R905" s="70"/>
      <c r="S905" s="70"/>
    </row>
    <row r="906" spans="1:19" x14ac:dyDescent="0.15">
      <c r="A906" s="70"/>
      <c r="B906" s="70"/>
      <c r="C906" s="70"/>
      <c r="D906" s="70"/>
      <c r="E906" s="70"/>
      <c r="F906" s="70"/>
      <c r="G906" s="70"/>
      <c r="H906" s="70"/>
      <c r="I906" s="70"/>
      <c r="J906" s="70"/>
      <c r="K906" s="79"/>
      <c r="L906" s="70"/>
      <c r="M906" s="70"/>
      <c r="N906" s="70"/>
      <c r="O906" s="70"/>
      <c r="P906" s="70"/>
      <c r="Q906" s="70"/>
      <c r="R906" s="70"/>
      <c r="S906" s="70"/>
    </row>
    <row r="907" spans="1:19" x14ac:dyDescent="0.15">
      <c r="A907" s="70"/>
      <c r="B907" s="70"/>
      <c r="C907" s="70"/>
      <c r="D907" s="70"/>
      <c r="E907" s="70"/>
      <c r="F907" s="70"/>
      <c r="G907" s="70"/>
      <c r="H907" s="70"/>
      <c r="I907" s="70"/>
      <c r="J907" s="70"/>
      <c r="K907" s="79"/>
      <c r="L907" s="70"/>
      <c r="M907" s="70"/>
      <c r="N907" s="70"/>
      <c r="O907" s="70"/>
      <c r="P907" s="70"/>
      <c r="Q907" s="70"/>
      <c r="R907" s="70"/>
      <c r="S907" s="70"/>
    </row>
    <row r="908" spans="1:19" x14ac:dyDescent="0.15">
      <c r="A908" s="70"/>
      <c r="B908" s="70"/>
      <c r="C908" s="70"/>
      <c r="D908" s="70"/>
      <c r="E908" s="70"/>
      <c r="F908" s="70"/>
      <c r="G908" s="70"/>
      <c r="H908" s="70"/>
      <c r="I908" s="70"/>
      <c r="J908" s="70"/>
      <c r="K908" s="79"/>
      <c r="L908" s="70"/>
      <c r="M908" s="70"/>
      <c r="N908" s="70"/>
      <c r="O908" s="70"/>
      <c r="P908" s="70"/>
      <c r="Q908" s="70"/>
      <c r="R908" s="70"/>
      <c r="S908" s="70"/>
    </row>
    <row r="909" spans="1:19" x14ac:dyDescent="0.15">
      <c r="A909" s="70"/>
      <c r="B909" s="70"/>
      <c r="C909" s="70"/>
      <c r="D909" s="70"/>
      <c r="E909" s="70"/>
      <c r="F909" s="70"/>
      <c r="G909" s="70"/>
      <c r="H909" s="70"/>
      <c r="I909" s="70"/>
      <c r="J909" s="70"/>
      <c r="K909" s="79"/>
      <c r="L909" s="70"/>
      <c r="M909" s="70"/>
      <c r="N909" s="70"/>
      <c r="O909" s="70"/>
      <c r="P909" s="70"/>
      <c r="Q909" s="70"/>
      <c r="R909" s="70"/>
      <c r="S909" s="70"/>
    </row>
    <row r="910" spans="1:19" x14ac:dyDescent="0.15">
      <c r="A910" s="70"/>
      <c r="B910" s="70"/>
      <c r="C910" s="70"/>
      <c r="D910" s="70"/>
      <c r="E910" s="70"/>
      <c r="F910" s="70"/>
      <c r="G910" s="70"/>
      <c r="H910" s="70"/>
      <c r="I910" s="70"/>
      <c r="J910" s="70"/>
      <c r="K910" s="79"/>
      <c r="L910" s="70"/>
      <c r="M910" s="70"/>
      <c r="N910" s="70"/>
      <c r="O910" s="70"/>
      <c r="P910" s="70"/>
      <c r="Q910" s="70"/>
      <c r="R910" s="70"/>
      <c r="S910" s="70"/>
    </row>
    <row r="911" spans="1:19" x14ac:dyDescent="0.15">
      <c r="A911" s="70"/>
      <c r="B911" s="70"/>
      <c r="C911" s="70"/>
      <c r="D911" s="70"/>
      <c r="E911" s="70"/>
      <c r="F911" s="70"/>
      <c r="G911" s="70"/>
      <c r="H911" s="70"/>
      <c r="I911" s="70"/>
      <c r="J911" s="70"/>
      <c r="K911" s="79"/>
      <c r="L911" s="70"/>
      <c r="M911" s="70"/>
      <c r="N911" s="70"/>
      <c r="O911" s="70"/>
      <c r="P911" s="70"/>
      <c r="Q911" s="70"/>
      <c r="R911" s="70"/>
      <c r="S911" s="70"/>
    </row>
    <row r="912" spans="1:19" x14ac:dyDescent="0.15">
      <c r="A912" s="70"/>
      <c r="B912" s="70"/>
      <c r="C912" s="70"/>
      <c r="D912" s="70"/>
      <c r="E912" s="70"/>
      <c r="F912" s="70"/>
      <c r="G912" s="70"/>
      <c r="H912" s="70"/>
      <c r="I912" s="70"/>
      <c r="J912" s="70"/>
      <c r="K912" s="79"/>
      <c r="L912" s="70"/>
      <c r="M912" s="70"/>
      <c r="N912" s="70"/>
      <c r="O912" s="70"/>
      <c r="P912" s="70"/>
      <c r="Q912" s="70"/>
      <c r="R912" s="70"/>
      <c r="S912" s="70"/>
    </row>
    <row r="913" spans="1:19" x14ac:dyDescent="0.15">
      <c r="A913" s="70"/>
      <c r="B913" s="70"/>
      <c r="C913" s="70"/>
      <c r="D913" s="70"/>
      <c r="E913" s="70"/>
      <c r="F913" s="70"/>
      <c r="G913" s="70"/>
      <c r="H913" s="70"/>
      <c r="I913" s="70"/>
      <c r="J913" s="70"/>
      <c r="K913" s="79"/>
      <c r="L913" s="70"/>
      <c r="M913" s="70"/>
      <c r="N913" s="70"/>
      <c r="O913" s="70"/>
      <c r="P913" s="70"/>
      <c r="Q913" s="70"/>
      <c r="R913" s="70"/>
      <c r="S913" s="70"/>
    </row>
    <row r="914" spans="1:19" x14ac:dyDescent="0.15">
      <c r="A914" s="70"/>
      <c r="B914" s="70"/>
      <c r="C914" s="70"/>
      <c r="D914" s="70"/>
      <c r="E914" s="70"/>
      <c r="F914" s="70"/>
      <c r="G914" s="70"/>
      <c r="H914" s="70"/>
      <c r="I914" s="70"/>
      <c r="J914" s="70"/>
      <c r="K914" s="79"/>
      <c r="L914" s="70"/>
      <c r="M914" s="70"/>
      <c r="N914" s="70"/>
      <c r="O914" s="70"/>
      <c r="P914" s="70"/>
      <c r="Q914" s="70"/>
      <c r="R914" s="70"/>
      <c r="S914" s="70"/>
    </row>
    <row r="915" spans="1:19" x14ac:dyDescent="0.15">
      <c r="A915" s="70"/>
      <c r="B915" s="70"/>
      <c r="C915" s="70"/>
      <c r="D915" s="70"/>
      <c r="E915" s="70"/>
      <c r="F915" s="70"/>
      <c r="G915" s="70"/>
      <c r="H915" s="70"/>
      <c r="I915" s="70"/>
      <c r="J915" s="70"/>
      <c r="K915" s="79"/>
      <c r="L915" s="70"/>
      <c r="M915" s="70"/>
      <c r="N915" s="70"/>
      <c r="O915" s="70"/>
      <c r="P915" s="70"/>
      <c r="Q915" s="70"/>
      <c r="R915" s="70"/>
      <c r="S915" s="70"/>
    </row>
    <row r="916" spans="1:19" x14ac:dyDescent="0.15">
      <c r="A916" s="70"/>
      <c r="B916" s="70"/>
      <c r="C916" s="70"/>
      <c r="D916" s="70"/>
      <c r="E916" s="70"/>
      <c r="F916" s="70"/>
      <c r="G916" s="70"/>
      <c r="H916" s="70"/>
      <c r="I916" s="70"/>
      <c r="J916" s="70"/>
      <c r="K916" s="79"/>
      <c r="L916" s="70"/>
      <c r="M916" s="70"/>
      <c r="N916" s="70"/>
      <c r="O916" s="70"/>
      <c r="P916" s="70"/>
      <c r="Q916" s="70"/>
      <c r="R916" s="70"/>
      <c r="S916" s="70"/>
    </row>
    <row r="917" spans="1:19" x14ac:dyDescent="0.15">
      <c r="A917" s="70"/>
      <c r="B917" s="70"/>
      <c r="C917" s="70"/>
      <c r="D917" s="70"/>
      <c r="E917" s="70"/>
      <c r="F917" s="70"/>
      <c r="G917" s="70"/>
      <c r="H917" s="70"/>
      <c r="I917" s="70"/>
      <c r="J917" s="70"/>
      <c r="K917" s="79"/>
      <c r="L917" s="70"/>
      <c r="M917" s="70"/>
      <c r="N917" s="70"/>
      <c r="O917" s="70"/>
      <c r="P917" s="70"/>
      <c r="Q917" s="70"/>
      <c r="R917" s="70"/>
      <c r="S917" s="70"/>
    </row>
    <row r="918" spans="1:19" x14ac:dyDescent="0.15">
      <c r="A918" s="70"/>
      <c r="B918" s="70"/>
      <c r="C918" s="70"/>
      <c r="D918" s="70"/>
      <c r="E918" s="70"/>
      <c r="F918" s="70"/>
      <c r="G918" s="70"/>
      <c r="H918" s="70"/>
      <c r="I918" s="70"/>
      <c r="J918" s="70"/>
      <c r="K918" s="79"/>
      <c r="L918" s="70"/>
      <c r="M918" s="70"/>
      <c r="N918" s="70"/>
      <c r="O918" s="70"/>
      <c r="P918" s="70"/>
      <c r="Q918" s="70"/>
      <c r="R918" s="70"/>
      <c r="S918" s="70"/>
    </row>
    <row r="919" spans="1:19" x14ac:dyDescent="0.15">
      <c r="A919" s="70"/>
      <c r="B919" s="70"/>
      <c r="C919" s="70"/>
      <c r="D919" s="70"/>
      <c r="E919" s="70"/>
      <c r="F919" s="70"/>
      <c r="G919" s="70"/>
      <c r="H919" s="70"/>
      <c r="I919" s="70"/>
      <c r="J919" s="70"/>
      <c r="K919" s="79"/>
      <c r="L919" s="70"/>
      <c r="M919" s="70"/>
      <c r="N919" s="70"/>
      <c r="O919" s="70"/>
      <c r="P919" s="70"/>
      <c r="Q919" s="70"/>
      <c r="R919" s="70"/>
      <c r="S919" s="70"/>
    </row>
    <row r="920" spans="1:19" x14ac:dyDescent="0.15">
      <c r="A920" s="70"/>
      <c r="B920" s="70"/>
      <c r="C920" s="70"/>
      <c r="D920" s="70"/>
      <c r="E920" s="70"/>
      <c r="F920" s="70"/>
      <c r="G920" s="70"/>
      <c r="H920" s="70"/>
      <c r="I920" s="70"/>
      <c r="J920" s="70"/>
      <c r="K920" s="79"/>
      <c r="L920" s="70"/>
      <c r="M920" s="70"/>
      <c r="N920" s="70"/>
      <c r="O920" s="70"/>
      <c r="P920" s="70"/>
      <c r="Q920" s="70"/>
      <c r="R920" s="70"/>
      <c r="S920" s="70"/>
    </row>
    <row r="921" spans="1:19" x14ac:dyDescent="0.15">
      <c r="A921" s="70"/>
      <c r="B921" s="70"/>
      <c r="C921" s="70"/>
      <c r="D921" s="70"/>
      <c r="E921" s="70"/>
      <c r="F921" s="70"/>
      <c r="G921" s="70"/>
      <c r="H921" s="70"/>
      <c r="I921" s="70"/>
      <c r="J921" s="70"/>
      <c r="K921" s="79"/>
      <c r="L921" s="70"/>
      <c r="M921" s="70"/>
      <c r="N921" s="70"/>
      <c r="O921" s="70"/>
      <c r="P921" s="70"/>
      <c r="Q921" s="70"/>
      <c r="R921" s="70"/>
      <c r="S921" s="70"/>
    </row>
    <row r="922" spans="1:19" x14ac:dyDescent="0.15">
      <c r="A922" s="70"/>
      <c r="B922" s="70"/>
      <c r="C922" s="70"/>
      <c r="D922" s="70"/>
      <c r="E922" s="70"/>
      <c r="F922" s="70"/>
      <c r="G922" s="70"/>
      <c r="H922" s="70"/>
      <c r="I922" s="70"/>
      <c r="J922" s="70"/>
      <c r="K922" s="79"/>
      <c r="L922" s="70"/>
      <c r="M922" s="70"/>
      <c r="N922" s="70"/>
      <c r="O922" s="70"/>
      <c r="P922" s="70"/>
      <c r="Q922" s="70"/>
      <c r="R922" s="70"/>
      <c r="S922" s="70"/>
    </row>
    <row r="923" spans="1:19" x14ac:dyDescent="0.15">
      <c r="A923" s="70"/>
      <c r="B923" s="70"/>
      <c r="C923" s="70"/>
      <c r="D923" s="70"/>
      <c r="E923" s="70"/>
      <c r="F923" s="70"/>
      <c r="G923" s="70"/>
      <c r="H923" s="70"/>
      <c r="I923" s="70"/>
      <c r="J923" s="70"/>
      <c r="K923" s="79"/>
      <c r="L923" s="70"/>
      <c r="M923" s="70"/>
      <c r="N923" s="70"/>
      <c r="O923" s="70"/>
      <c r="P923" s="70"/>
      <c r="Q923" s="70"/>
      <c r="R923" s="70"/>
      <c r="S923" s="70"/>
    </row>
    <row r="924" spans="1:19" x14ac:dyDescent="0.15">
      <c r="A924" s="70"/>
      <c r="B924" s="70"/>
      <c r="C924" s="70"/>
      <c r="D924" s="70"/>
      <c r="E924" s="70"/>
      <c r="F924" s="70"/>
      <c r="G924" s="70"/>
      <c r="H924" s="70"/>
      <c r="I924" s="70"/>
      <c r="J924" s="70"/>
      <c r="K924" s="79"/>
      <c r="L924" s="70"/>
      <c r="M924" s="70"/>
      <c r="N924" s="70"/>
      <c r="O924" s="70"/>
      <c r="P924" s="70"/>
      <c r="Q924" s="70"/>
      <c r="R924" s="70"/>
      <c r="S924" s="70"/>
    </row>
    <row r="925" spans="1:19" x14ac:dyDescent="0.15">
      <c r="A925" s="70"/>
      <c r="B925" s="70"/>
      <c r="C925" s="70"/>
      <c r="D925" s="70"/>
      <c r="E925" s="70"/>
      <c r="F925" s="70"/>
      <c r="G925" s="70"/>
      <c r="H925" s="70"/>
      <c r="I925" s="70"/>
      <c r="J925" s="70"/>
      <c r="K925" s="79"/>
      <c r="L925" s="70"/>
      <c r="M925" s="70"/>
      <c r="N925" s="70"/>
      <c r="O925" s="70"/>
      <c r="P925" s="70"/>
      <c r="Q925" s="70"/>
      <c r="R925" s="70"/>
      <c r="S925" s="70"/>
    </row>
    <row r="926" spans="1:19" x14ac:dyDescent="0.15">
      <c r="A926" s="70"/>
      <c r="B926" s="70"/>
      <c r="C926" s="70"/>
      <c r="D926" s="70"/>
      <c r="E926" s="70"/>
      <c r="F926" s="70"/>
      <c r="G926" s="70"/>
      <c r="H926" s="70"/>
      <c r="I926" s="70"/>
      <c r="J926" s="70"/>
      <c r="K926" s="79"/>
      <c r="L926" s="70"/>
      <c r="M926" s="70"/>
      <c r="N926" s="70"/>
      <c r="O926" s="70"/>
      <c r="P926" s="70"/>
      <c r="Q926" s="70"/>
      <c r="R926" s="70"/>
      <c r="S926" s="70"/>
    </row>
    <row r="927" spans="1:19" x14ac:dyDescent="0.15">
      <c r="A927" s="70"/>
      <c r="B927" s="70"/>
      <c r="C927" s="70"/>
      <c r="D927" s="70"/>
      <c r="E927" s="70"/>
      <c r="F927" s="70"/>
      <c r="G927" s="70"/>
      <c r="H927" s="70"/>
      <c r="I927" s="70"/>
      <c r="J927" s="70"/>
      <c r="K927" s="79"/>
      <c r="L927" s="70"/>
      <c r="M927" s="70"/>
      <c r="N927" s="70"/>
      <c r="O927" s="70"/>
      <c r="P927" s="70"/>
      <c r="Q927" s="70"/>
      <c r="R927" s="70"/>
      <c r="S927" s="70"/>
    </row>
    <row r="928" spans="1:19" x14ac:dyDescent="0.15">
      <c r="A928" s="70"/>
      <c r="B928" s="70"/>
      <c r="C928" s="70"/>
      <c r="D928" s="70"/>
      <c r="E928" s="70"/>
      <c r="F928" s="70"/>
      <c r="G928" s="70"/>
      <c r="H928" s="70"/>
      <c r="I928" s="70"/>
      <c r="J928" s="70"/>
      <c r="K928" s="79"/>
      <c r="L928" s="70"/>
      <c r="M928" s="70"/>
      <c r="N928" s="70"/>
      <c r="O928" s="70"/>
      <c r="P928" s="70"/>
      <c r="Q928" s="70"/>
      <c r="R928" s="70"/>
      <c r="S928" s="70"/>
    </row>
    <row r="929" spans="1:19" x14ac:dyDescent="0.15">
      <c r="A929" s="70"/>
      <c r="B929" s="70"/>
      <c r="C929" s="70"/>
      <c r="D929" s="70"/>
      <c r="E929" s="70"/>
      <c r="F929" s="70"/>
      <c r="G929" s="70"/>
      <c r="H929" s="70"/>
      <c r="I929" s="70"/>
      <c r="J929" s="70"/>
      <c r="K929" s="79"/>
      <c r="L929" s="70"/>
      <c r="M929" s="70"/>
      <c r="N929" s="70"/>
      <c r="O929" s="70"/>
      <c r="P929" s="70"/>
      <c r="Q929" s="70"/>
      <c r="R929" s="70"/>
      <c r="S929" s="70"/>
    </row>
    <row r="930" spans="1:19" x14ac:dyDescent="0.15">
      <c r="A930" s="70"/>
      <c r="B930" s="70"/>
      <c r="C930" s="70"/>
      <c r="D930" s="70"/>
      <c r="E930" s="70"/>
      <c r="F930" s="70"/>
      <c r="G930" s="70"/>
      <c r="H930" s="70"/>
      <c r="I930" s="70"/>
      <c r="J930" s="70"/>
      <c r="K930" s="79"/>
      <c r="L930" s="70"/>
      <c r="M930" s="70"/>
      <c r="N930" s="70"/>
      <c r="O930" s="70"/>
      <c r="P930" s="70"/>
      <c r="Q930" s="70"/>
      <c r="R930" s="70"/>
      <c r="S930" s="70"/>
    </row>
    <row r="931" spans="1:19" x14ac:dyDescent="0.15">
      <c r="A931" s="70"/>
      <c r="B931" s="70"/>
      <c r="C931" s="70"/>
      <c r="D931" s="70"/>
      <c r="E931" s="70"/>
      <c r="F931" s="70"/>
      <c r="G931" s="70"/>
      <c r="H931" s="70"/>
      <c r="I931" s="70"/>
      <c r="J931" s="70"/>
      <c r="K931" s="79"/>
      <c r="L931" s="70"/>
      <c r="M931" s="70"/>
      <c r="N931" s="70"/>
      <c r="O931" s="70"/>
      <c r="P931" s="70"/>
      <c r="Q931" s="70"/>
      <c r="R931" s="70"/>
      <c r="S931" s="70"/>
    </row>
    <row r="932" spans="1:19" x14ac:dyDescent="0.15">
      <c r="A932" s="70"/>
      <c r="B932" s="70"/>
      <c r="C932" s="70"/>
      <c r="D932" s="70"/>
      <c r="E932" s="70"/>
      <c r="F932" s="70"/>
      <c r="G932" s="70"/>
      <c r="H932" s="70"/>
      <c r="I932" s="70"/>
      <c r="J932" s="70"/>
      <c r="K932" s="79"/>
      <c r="L932" s="70"/>
      <c r="M932" s="70"/>
      <c r="N932" s="70"/>
      <c r="O932" s="70"/>
      <c r="P932" s="70"/>
      <c r="Q932" s="70"/>
      <c r="R932" s="70"/>
      <c r="S932" s="70"/>
    </row>
    <row r="933" spans="1:19" x14ac:dyDescent="0.15">
      <c r="A933" s="70"/>
      <c r="B933" s="70"/>
      <c r="C933" s="70"/>
      <c r="D933" s="70"/>
      <c r="E933" s="70"/>
      <c r="F933" s="70"/>
      <c r="G933" s="70"/>
      <c r="H933" s="70"/>
      <c r="I933" s="70"/>
      <c r="J933" s="70"/>
      <c r="K933" s="79"/>
      <c r="L933" s="70"/>
      <c r="M933" s="70"/>
      <c r="N933" s="70"/>
      <c r="O933" s="70"/>
      <c r="P933" s="70"/>
      <c r="Q933" s="70"/>
      <c r="R933" s="70"/>
      <c r="S933" s="70"/>
    </row>
    <row r="934" spans="1:19" x14ac:dyDescent="0.15">
      <c r="A934" s="70"/>
      <c r="B934" s="70"/>
      <c r="C934" s="70"/>
      <c r="D934" s="70"/>
      <c r="E934" s="70"/>
      <c r="F934" s="70"/>
      <c r="G934" s="70"/>
      <c r="H934" s="70"/>
      <c r="I934" s="70"/>
      <c r="J934" s="70"/>
      <c r="K934" s="79"/>
      <c r="L934" s="70"/>
      <c r="M934" s="70"/>
      <c r="N934" s="70"/>
      <c r="O934" s="70"/>
      <c r="P934" s="70"/>
      <c r="Q934" s="70"/>
      <c r="R934" s="70"/>
      <c r="S934" s="70"/>
    </row>
    <row r="935" spans="1:19" x14ac:dyDescent="0.15">
      <c r="A935" s="70"/>
      <c r="B935" s="70"/>
      <c r="C935" s="70"/>
      <c r="D935" s="70"/>
      <c r="E935" s="70"/>
      <c r="F935" s="70"/>
      <c r="G935" s="70"/>
      <c r="H935" s="70"/>
      <c r="I935" s="70"/>
      <c r="J935" s="70"/>
      <c r="K935" s="79"/>
      <c r="L935" s="70"/>
      <c r="M935" s="70"/>
      <c r="N935" s="70"/>
      <c r="O935" s="70"/>
      <c r="P935" s="70"/>
      <c r="Q935" s="70"/>
      <c r="R935" s="70"/>
      <c r="S935" s="70"/>
    </row>
    <row r="936" spans="1:19" x14ac:dyDescent="0.15">
      <c r="A936" s="70"/>
      <c r="B936" s="70"/>
      <c r="C936" s="70"/>
      <c r="D936" s="70"/>
      <c r="E936" s="70"/>
      <c r="F936" s="70"/>
      <c r="G936" s="70"/>
      <c r="H936" s="70"/>
      <c r="I936" s="70"/>
      <c r="J936" s="70"/>
      <c r="K936" s="79"/>
      <c r="L936" s="70"/>
      <c r="M936" s="70"/>
      <c r="N936" s="70"/>
      <c r="O936" s="70"/>
      <c r="P936" s="70"/>
      <c r="Q936" s="70"/>
      <c r="R936" s="70"/>
      <c r="S936" s="70"/>
    </row>
    <row r="937" spans="1:19" x14ac:dyDescent="0.15">
      <c r="A937" s="70"/>
      <c r="B937" s="70"/>
      <c r="C937" s="70"/>
      <c r="D937" s="70"/>
      <c r="E937" s="70"/>
      <c r="F937" s="70"/>
      <c r="G937" s="70"/>
      <c r="H937" s="70"/>
      <c r="I937" s="70"/>
      <c r="J937" s="70"/>
      <c r="K937" s="79"/>
      <c r="L937" s="70"/>
      <c r="M937" s="70"/>
      <c r="N937" s="70"/>
      <c r="O937" s="70"/>
      <c r="P937" s="70"/>
      <c r="Q937" s="70"/>
      <c r="R937" s="70"/>
      <c r="S937" s="70"/>
    </row>
    <row r="938" spans="1:19" x14ac:dyDescent="0.15">
      <c r="A938" s="70"/>
      <c r="B938" s="70"/>
      <c r="C938" s="70"/>
      <c r="D938" s="70"/>
      <c r="E938" s="70"/>
      <c r="F938" s="70"/>
      <c r="G938" s="70"/>
      <c r="H938" s="70"/>
      <c r="I938" s="70"/>
      <c r="J938" s="70"/>
      <c r="K938" s="79"/>
      <c r="L938" s="70"/>
      <c r="M938" s="70"/>
      <c r="N938" s="70"/>
      <c r="O938" s="70"/>
      <c r="P938" s="70"/>
      <c r="Q938" s="70"/>
      <c r="R938" s="70"/>
      <c r="S938" s="70"/>
    </row>
    <row r="939" spans="1:19" x14ac:dyDescent="0.15">
      <c r="A939" s="70"/>
      <c r="B939" s="70"/>
      <c r="C939" s="70"/>
      <c r="D939" s="70"/>
      <c r="E939" s="70"/>
      <c r="F939" s="70"/>
      <c r="G939" s="70"/>
      <c r="H939" s="70"/>
      <c r="I939" s="70"/>
      <c r="J939" s="70"/>
      <c r="K939" s="79"/>
      <c r="L939" s="70"/>
      <c r="M939" s="70"/>
      <c r="N939" s="70"/>
      <c r="O939" s="70"/>
      <c r="P939" s="70"/>
      <c r="Q939" s="70"/>
      <c r="R939" s="70"/>
      <c r="S939" s="70"/>
    </row>
    <row r="940" spans="1:19" x14ac:dyDescent="0.15">
      <c r="A940" s="70"/>
      <c r="B940" s="70"/>
      <c r="C940" s="70"/>
      <c r="D940" s="70"/>
      <c r="E940" s="70"/>
      <c r="F940" s="70"/>
      <c r="G940" s="70"/>
      <c r="H940" s="70"/>
      <c r="I940" s="70"/>
      <c r="J940" s="70"/>
      <c r="K940" s="79"/>
      <c r="L940" s="70"/>
      <c r="M940" s="70"/>
      <c r="N940" s="70"/>
      <c r="O940" s="70"/>
      <c r="P940" s="70"/>
      <c r="Q940" s="70"/>
      <c r="R940" s="70"/>
      <c r="S940" s="70"/>
    </row>
    <row r="941" spans="1:19" x14ac:dyDescent="0.15">
      <c r="A941" s="70"/>
      <c r="B941" s="70"/>
      <c r="C941" s="70"/>
      <c r="D941" s="70"/>
      <c r="E941" s="70"/>
      <c r="F941" s="70"/>
      <c r="G941" s="70"/>
      <c r="H941" s="70"/>
      <c r="I941" s="70"/>
      <c r="J941" s="70"/>
      <c r="K941" s="79"/>
      <c r="L941" s="70"/>
      <c r="M941" s="70"/>
      <c r="N941" s="70"/>
      <c r="O941" s="70"/>
      <c r="P941" s="70"/>
      <c r="Q941" s="70"/>
      <c r="R941" s="70"/>
      <c r="S941" s="70"/>
    </row>
    <row r="942" spans="1:19" x14ac:dyDescent="0.15">
      <c r="A942" s="70"/>
      <c r="B942" s="70"/>
      <c r="C942" s="70"/>
      <c r="D942" s="70"/>
      <c r="E942" s="70"/>
      <c r="F942" s="70"/>
      <c r="G942" s="70"/>
      <c r="H942" s="70"/>
      <c r="I942" s="70"/>
      <c r="J942" s="70"/>
      <c r="K942" s="79"/>
      <c r="L942" s="70"/>
      <c r="M942" s="70"/>
      <c r="N942" s="70"/>
      <c r="O942" s="70"/>
      <c r="P942" s="70"/>
      <c r="Q942" s="70"/>
      <c r="R942" s="70"/>
      <c r="S942" s="70"/>
    </row>
    <row r="943" spans="1:19" x14ac:dyDescent="0.15">
      <c r="A943" s="70"/>
      <c r="B943" s="70"/>
      <c r="C943" s="70"/>
      <c r="D943" s="70"/>
      <c r="E943" s="70"/>
      <c r="F943" s="70"/>
      <c r="G943" s="70"/>
      <c r="H943" s="70"/>
      <c r="I943" s="70"/>
      <c r="J943" s="70"/>
      <c r="K943" s="79"/>
      <c r="L943" s="70"/>
      <c r="M943" s="70"/>
      <c r="N943" s="70"/>
      <c r="O943" s="70"/>
      <c r="P943" s="70"/>
      <c r="Q943" s="70"/>
      <c r="R943" s="70"/>
      <c r="S943" s="70"/>
    </row>
    <row r="944" spans="1:19" x14ac:dyDescent="0.15">
      <c r="A944" s="70"/>
      <c r="B944" s="70"/>
      <c r="C944" s="70"/>
      <c r="D944" s="70"/>
      <c r="E944" s="70"/>
      <c r="F944" s="70"/>
      <c r="G944" s="70"/>
      <c r="H944" s="70"/>
      <c r="I944" s="70"/>
      <c r="J944" s="70"/>
      <c r="K944" s="79"/>
      <c r="L944" s="70"/>
      <c r="M944" s="70"/>
      <c r="N944" s="70"/>
      <c r="O944" s="70"/>
      <c r="P944" s="70"/>
      <c r="Q944" s="70"/>
      <c r="R944" s="70"/>
      <c r="S944" s="70"/>
    </row>
    <row r="945" spans="1:19" x14ac:dyDescent="0.15">
      <c r="A945" s="70"/>
      <c r="B945" s="70"/>
      <c r="C945" s="70"/>
      <c r="D945" s="70"/>
      <c r="E945" s="70"/>
      <c r="F945" s="70"/>
      <c r="G945" s="70"/>
      <c r="H945" s="70"/>
      <c r="I945" s="70"/>
      <c r="J945" s="70"/>
      <c r="K945" s="79"/>
      <c r="L945" s="70"/>
      <c r="M945" s="70"/>
      <c r="N945" s="70"/>
      <c r="O945" s="70"/>
      <c r="P945" s="70"/>
      <c r="Q945" s="70"/>
      <c r="R945" s="70"/>
      <c r="S945" s="70"/>
    </row>
    <row r="946" spans="1:19" x14ac:dyDescent="0.15">
      <c r="A946" s="70"/>
      <c r="B946" s="70"/>
      <c r="C946" s="70"/>
      <c r="D946" s="70"/>
      <c r="E946" s="70"/>
      <c r="F946" s="70"/>
      <c r="G946" s="70"/>
      <c r="H946" s="70"/>
      <c r="I946" s="70"/>
      <c r="J946" s="70"/>
      <c r="K946" s="79"/>
      <c r="L946" s="70"/>
      <c r="M946" s="70"/>
      <c r="N946" s="70"/>
      <c r="O946" s="70"/>
      <c r="P946" s="70"/>
      <c r="Q946" s="70"/>
      <c r="R946" s="70"/>
      <c r="S946" s="70"/>
    </row>
    <row r="947" spans="1:19" x14ac:dyDescent="0.15">
      <c r="A947" s="70"/>
      <c r="B947" s="70"/>
      <c r="C947" s="70"/>
      <c r="D947" s="70"/>
      <c r="E947" s="70"/>
      <c r="F947" s="70"/>
      <c r="G947" s="70"/>
      <c r="H947" s="70"/>
      <c r="I947" s="70"/>
      <c r="J947" s="70"/>
      <c r="K947" s="79"/>
      <c r="L947" s="70"/>
      <c r="M947" s="70"/>
      <c r="N947" s="70"/>
      <c r="O947" s="70"/>
      <c r="P947" s="70"/>
      <c r="Q947" s="70"/>
      <c r="R947" s="70"/>
      <c r="S947" s="70"/>
    </row>
    <row r="948" spans="1:19" x14ac:dyDescent="0.15">
      <c r="A948" s="70"/>
      <c r="B948" s="70"/>
      <c r="C948" s="70"/>
      <c r="D948" s="70"/>
      <c r="E948" s="70"/>
      <c r="F948" s="70"/>
      <c r="G948" s="70"/>
      <c r="H948" s="70"/>
      <c r="I948" s="70"/>
      <c r="J948" s="70"/>
      <c r="K948" s="79"/>
      <c r="L948" s="70"/>
      <c r="M948" s="70"/>
      <c r="N948" s="70"/>
      <c r="O948" s="70"/>
      <c r="P948" s="70"/>
      <c r="Q948" s="70"/>
      <c r="R948" s="70"/>
      <c r="S948" s="70"/>
    </row>
    <row r="949" spans="1:19" x14ac:dyDescent="0.15">
      <c r="A949" s="70"/>
      <c r="B949" s="70"/>
      <c r="C949" s="70"/>
      <c r="D949" s="70"/>
      <c r="E949" s="70"/>
      <c r="F949" s="70"/>
      <c r="G949" s="70"/>
      <c r="H949" s="70"/>
      <c r="I949" s="70"/>
      <c r="J949" s="70"/>
      <c r="K949" s="79"/>
      <c r="L949" s="70"/>
      <c r="M949" s="70"/>
      <c r="N949" s="70"/>
      <c r="O949" s="70"/>
      <c r="P949" s="70"/>
      <c r="Q949" s="70"/>
      <c r="R949" s="70"/>
      <c r="S949" s="70"/>
    </row>
    <row r="950" spans="1:19" x14ac:dyDescent="0.15">
      <c r="A950" s="70"/>
      <c r="B950" s="70"/>
      <c r="C950" s="70"/>
      <c r="D950" s="70"/>
      <c r="E950" s="70"/>
      <c r="F950" s="70"/>
      <c r="G950" s="70"/>
      <c r="H950" s="70"/>
      <c r="I950" s="70"/>
      <c r="J950" s="70"/>
      <c r="K950" s="79"/>
      <c r="L950" s="70"/>
      <c r="M950" s="70"/>
      <c r="N950" s="70"/>
      <c r="O950" s="70"/>
      <c r="P950" s="70"/>
      <c r="Q950" s="70"/>
      <c r="R950" s="70"/>
      <c r="S950" s="70"/>
    </row>
    <row r="951" spans="1:19" x14ac:dyDescent="0.15">
      <c r="A951" s="70"/>
      <c r="B951" s="70"/>
      <c r="C951" s="70"/>
      <c r="D951" s="70"/>
      <c r="E951" s="70"/>
      <c r="F951" s="70"/>
      <c r="G951" s="70"/>
      <c r="H951" s="70"/>
      <c r="I951" s="70"/>
      <c r="J951" s="70"/>
      <c r="K951" s="79"/>
      <c r="L951" s="70"/>
      <c r="M951" s="70"/>
      <c r="N951" s="70"/>
      <c r="O951" s="70"/>
      <c r="P951" s="70"/>
      <c r="Q951" s="70"/>
      <c r="R951" s="70"/>
      <c r="S951" s="70"/>
    </row>
    <row r="952" spans="1:19" x14ac:dyDescent="0.15">
      <c r="A952" s="70"/>
      <c r="B952" s="70"/>
      <c r="C952" s="70"/>
      <c r="D952" s="70"/>
      <c r="E952" s="70"/>
      <c r="F952" s="70"/>
      <c r="G952" s="70"/>
      <c r="H952" s="70"/>
      <c r="I952" s="70"/>
      <c r="J952" s="70"/>
      <c r="K952" s="79"/>
      <c r="L952" s="70"/>
      <c r="M952" s="70"/>
      <c r="N952" s="70"/>
      <c r="O952" s="70"/>
      <c r="P952" s="70"/>
      <c r="Q952" s="70"/>
      <c r="R952" s="70"/>
      <c r="S952" s="70"/>
    </row>
    <row r="953" spans="1:19" x14ac:dyDescent="0.15">
      <c r="A953" s="70"/>
      <c r="B953" s="70"/>
      <c r="C953" s="70"/>
      <c r="D953" s="70"/>
      <c r="E953" s="70"/>
      <c r="F953" s="70"/>
      <c r="G953" s="70"/>
      <c r="H953" s="70"/>
      <c r="I953" s="70"/>
      <c r="J953" s="70"/>
      <c r="K953" s="79"/>
      <c r="L953" s="70"/>
      <c r="M953" s="70"/>
      <c r="N953" s="70"/>
      <c r="O953" s="70"/>
      <c r="P953" s="70"/>
      <c r="Q953" s="70"/>
      <c r="R953" s="70"/>
      <c r="S953" s="70"/>
    </row>
    <row r="954" spans="1:19" x14ac:dyDescent="0.15">
      <c r="A954" s="70"/>
      <c r="B954" s="70"/>
      <c r="C954" s="70"/>
      <c r="D954" s="70"/>
      <c r="E954" s="70"/>
      <c r="F954" s="70"/>
      <c r="G954" s="70"/>
      <c r="H954" s="70"/>
      <c r="I954" s="70"/>
      <c r="J954" s="70"/>
      <c r="K954" s="79"/>
      <c r="L954" s="70"/>
      <c r="M954" s="70"/>
      <c r="N954" s="70"/>
      <c r="O954" s="70"/>
      <c r="P954" s="70"/>
      <c r="Q954" s="70"/>
      <c r="R954" s="70"/>
      <c r="S954" s="70"/>
    </row>
    <row r="955" spans="1:19" x14ac:dyDescent="0.15">
      <c r="A955" s="70"/>
      <c r="B955" s="70"/>
      <c r="C955" s="70"/>
      <c r="D955" s="70"/>
      <c r="E955" s="70"/>
      <c r="F955" s="70"/>
      <c r="G955" s="70"/>
      <c r="H955" s="70"/>
      <c r="I955" s="70"/>
      <c r="J955" s="70"/>
      <c r="K955" s="79"/>
      <c r="L955" s="70"/>
      <c r="M955" s="70"/>
      <c r="N955" s="70"/>
      <c r="O955" s="70"/>
      <c r="P955" s="70"/>
      <c r="Q955" s="70"/>
      <c r="R955" s="70"/>
      <c r="S955" s="70"/>
    </row>
    <row r="956" spans="1:19" x14ac:dyDescent="0.15">
      <c r="A956" s="70"/>
      <c r="B956" s="70"/>
      <c r="C956" s="70"/>
      <c r="D956" s="70"/>
      <c r="E956" s="70"/>
      <c r="F956" s="70"/>
      <c r="G956" s="70"/>
      <c r="H956" s="70"/>
      <c r="I956" s="70"/>
      <c r="J956" s="70"/>
      <c r="K956" s="79"/>
      <c r="L956" s="70"/>
      <c r="M956" s="70"/>
      <c r="N956" s="70"/>
      <c r="O956" s="70"/>
      <c r="P956" s="70"/>
      <c r="Q956" s="70"/>
      <c r="R956" s="70"/>
      <c r="S956" s="70"/>
    </row>
    <row r="957" spans="1:19" x14ac:dyDescent="0.15">
      <c r="A957" s="70"/>
      <c r="B957" s="70"/>
      <c r="C957" s="70"/>
      <c r="D957" s="70"/>
      <c r="E957" s="70"/>
      <c r="F957" s="70"/>
      <c r="G957" s="70"/>
      <c r="H957" s="70"/>
      <c r="I957" s="70"/>
      <c r="J957" s="70"/>
      <c r="K957" s="79"/>
      <c r="L957" s="70"/>
      <c r="M957" s="70"/>
      <c r="N957" s="70"/>
      <c r="O957" s="70"/>
      <c r="P957" s="70"/>
      <c r="Q957" s="70"/>
      <c r="R957" s="70"/>
      <c r="S957" s="70"/>
    </row>
    <row r="958" spans="1:19" x14ac:dyDescent="0.15">
      <c r="A958" s="70"/>
      <c r="B958" s="70"/>
      <c r="C958" s="70"/>
      <c r="D958" s="70"/>
      <c r="E958" s="70"/>
      <c r="F958" s="70"/>
      <c r="G958" s="70"/>
      <c r="H958" s="70"/>
      <c r="I958" s="70"/>
      <c r="J958" s="70"/>
      <c r="K958" s="79"/>
      <c r="L958" s="70"/>
      <c r="M958" s="70"/>
      <c r="N958" s="70"/>
      <c r="O958" s="70"/>
      <c r="P958" s="70"/>
      <c r="Q958" s="70"/>
      <c r="R958" s="70"/>
      <c r="S958" s="70"/>
    </row>
    <row r="959" spans="1:19" x14ac:dyDescent="0.15">
      <c r="A959" s="70"/>
      <c r="B959" s="70"/>
      <c r="C959" s="70"/>
      <c r="D959" s="70"/>
      <c r="E959" s="70"/>
      <c r="F959" s="70"/>
      <c r="G959" s="70"/>
      <c r="H959" s="70"/>
      <c r="I959" s="70"/>
      <c r="J959" s="70"/>
      <c r="K959" s="79"/>
      <c r="L959" s="70"/>
      <c r="M959" s="70"/>
      <c r="N959" s="70"/>
      <c r="O959" s="70"/>
      <c r="P959" s="70"/>
      <c r="Q959" s="70"/>
      <c r="R959" s="70"/>
      <c r="S959" s="70"/>
    </row>
    <row r="960" spans="1:19" x14ac:dyDescent="0.15">
      <c r="A960" s="70"/>
      <c r="B960" s="70"/>
      <c r="C960" s="70"/>
      <c r="D960" s="70"/>
      <c r="E960" s="70"/>
      <c r="F960" s="70"/>
      <c r="G960" s="70"/>
      <c r="H960" s="70"/>
      <c r="I960" s="70"/>
      <c r="J960" s="70"/>
      <c r="K960" s="79"/>
      <c r="L960" s="70"/>
      <c r="M960" s="70"/>
      <c r="N960" s="70"/>
      <c r="O960" s="70"/>
      <c r="P960" s="70"/>
      <c r="Q960" s="70"/>
      <c r="R960" s="70"/>
      <c r="S960" s="70"/>
    </row>
    <row r="961" spans="1:19" x14ac:dyDescent="0.15">
      <c r="A961" s="70"/>
      <c r="B961" s="70"/>
      <c r="C961" s="70"/>
      <c r="D961" s="70"/>
      <c r="E961" s="70"/>
      <c r="F961" s="70"/>
      <c r="G961" s="70"/>
      <c r="H961" s="70"/>
      <c r="I961" s="70"/>
      <c r="J961" s="70"/>
      <c r="K961" s="79"/>
      <c r="L961" s="70"/>
      <c r="M961" s="70"/>
      <c r="N961" s="70"/>
      <c r="O961" s="70"/>
      <c r="P961" s="70"/>
      <c r="Q961" s="70"/>
      <c r="R961" s="70"/>
      <c r="S961" s="70"/>
    </row>
    <row r="962" spans="1:19" x14ac:dyDescent="0.15">
      <c r="A962" s="70"/>
      <c r="B962" s="70"/>
      <c r="C962" s="70"/>
      <c r="D962" s="70"/>
      <c r="E962" s="70"/>
      <c r="F962" s="70"/>
      <c r="G962" s="70"/>
      <c r="H962" s="70"/>
      <c r="I962" s="70"/>
      <c r="J962" s="70"/>
      <c r="K962" s="79"/>
      <c r="L962" s="70"/>
      <c r="M962" s="70"/>
      <c r="N962" s="70"/>
      <c r="O962" s="70"/>
      <c r="P962" s="70"/>
      <c r="Q962" s="70"/>
      <c r="R962" s="70"/>
      <c r="S962" s="70"/>
    </row>
    <row r="963" spans="1:19" x14ac:dyDescent="0.15">
      <c r="A963" s="70"/>
      <c r="B963" s="70"/>
      <c r="C963" s="70"/>
      <c r="D963" s="70"/>
      <c r="E963" s="70"/>
      <c r="F963" s="70"/>
      <c r="G963" s="70"/>
      <c r="H963" s="70"/>
      <c r="I963" s="70"/>
      <c r="J963" s="70"/>
      <c r="K963" s="79"/>
      <c r="L963" s="70"/>
      <c r="M963" s="70"/>
      <c r="N963" s="70"/>
      <c r="O963" s="70"/>
      <c r="P963" s="70"/>
      <c r="Q963" s="70"/>
      <c r="R963" s="70"/>
      <c r="S963" s="70"/>
    </row>
    <row r="964" spans="1:19" x14ac:dyDescent="0.15">
      <c r="A964" s="70"/>
      <c r="B964" s="70"/>
      <c r="C964" s="70"/>
      <c r="D964" s="70"/>
      <c r="E964" s="70"/>
      <c r="F964" s="70"/>
      <c r="G964" s="70"/>
      <c r="H964" s="70"/>
      <c r="I964" s="70"/>
      <c r="J964" s="70"/>
      <c r="K964" s="79"/>
      <c r="L964" s="70"/>
      <c r="M964" s="70"/>
      <c r="N964" s="70"/>
      <c r="O964" s="70"/>
      <c r="P964" s="70"/>
      <c r="Q964" s="70"/>
      <c r="R964" s="70"/>
      <c r="S964" s="70"/>
    </row>
    <row r="965" spans="1:19" x14ac:dyDescent="0.15">
      <c r="A965" s="70"/>
      <c r="B965" s="70"/>
      <c r="C965" s="70"/>
      <c r="D965" s="70"/>
      <c r="E965" s="70"/>
      <c r="F965" s="70"/>
      <c r="G965" s="70"/>
      <c r="H965" s="70"/>
      <c r="I965" s="70"/>
      <c r="J965" s="70"/>
      <c r="K965" s="79"/>
      <c r="L965" s="70"/>
      <c r="M965" s="70"/>
      <c r="N965" s="70"/>
      <c r="O965" s="70"/>
      <c r="P965" s="70"/>
      <c r="Q965" s="70"/>
      <c r="R965" s="70"/>
      <c r="S965" s="70"/>
    </row>
    <row r="966" spans="1:19" x14ac:dyDescent="0.15">
      <c r="A966" s="70"/>
      <c r="B966" s="70"/>
      <c r="C966" s="70"/>
      <c r="D966" s="70"/>
      <c r="E966" s="70"/>
      <c r="F966" s="70"/>
      <c r="G966" s="70"/>
      <c r="H966" s="70"/>
      <c r="I966" s="70"/>
      <c r="J966" s="70"/>
      <c r="K966" s="79"/>
      <c r="L966" s="70"/>
      <c r="M966" s="70"/>
      <c r="N966" s="70"/>
      <c r="O966" s="70"/>
      <c r="P966" s="70"/>
      <c r="Q966" s="70"/>
      <c r="R966" s="70"/>
      <c r="S966" s="70"/>
    </row>
    <row r="967" spans="1:19" x14ac:dyDescent="0.15">
      <c r="A967" s="70"/>
      <c r="B967" s="70"/>
      <c r="C967" s="70"/>
      <c r="D967" s="70"/>
      <c r="E967" s="70"/>
      <c r="F967" s="70"/>
      <c r="G967" s="70"/>
      <c r="H967" s="70"/>
      <c r="I967" s="70"/>
      <c r="J967" s="70"/>
      <c r="K967" s="79"/>
      <c r="L967" s="70"/>
      <c r="M967" s="70"/>
      <c r="N967" s="70"/>
      <c r="O967" s="70"/>
      <c r="P967" s="70"/>
      <c r="Q967" s="70"/>
      <c r="R967" s="70"/>
      <c r="S967" s="70"/>
    </row>
    <row r="968" spans="1:19" x14ac:dyDescent="0.15">
      <c r="A968" s="70"/>
      <c r="B968" s="70"/>
      <c r="C968" s="70"/>
      <c r="D968" s="70"/>
      <c r="E968" s="70"/>
      <c r="F968" s="70"/>
      <c r="G968" s="70"/>
      <c r="H968" s="70"/>
      <c r="I968" s="70"/>
      <c r="J968" s="70"/>
      <c r="K968" s="79"/>
      <c r="L968" s="70"/>
      <c r="M968" s="70"/>
      <c r="N968" s="70"/>
      <c r="O968" s="70"/>
      <c r="P968" s="70"/>
      <c r="Q968" s="70"/>
      <c r="R968" s="70"/>
      <c r="S968" s="70"/>
    </row>
    <row r="969" spans="1:19" x14ac:dyDescent="0.15">
      <c r="A969" s="70"/>
      <c r="B969" s="70"/>
      <c r="C969" s="70"/>
      <c r="D969" s="70"/>
      <c r="E969" s="70"/>
      <c r="F969" s="70"/>
      <c r="G969" s="70"/>
      <c r="H969" s="70"/>
      <c r="I969" s="70"/>
      <c r="J969" s="70"/>
      <c r="K969" s="79"/>
      <c r="L969" s="70"/>
      <c r="M969" s="70"/>
      <c r="N969" s="70"/>
      <c r="O969" s="70"/>
      <c r="P969" s="70"/>
      <c r="Q969" s="70"/>
      <c r="R969" s="70"/>
      <c r="S969" s="70"/>
    </row>
    <row r="970" spans="1:19" x14ac:dyDescent="0.15">
      <c r="A970" s="70"/>
      <c r="B970" s="70"/>
      <c r="C970" s="70"/>
      <c r="D970" s="70"/>
      <c r="E970" s="70"/>
      <c r="F970" s="70"/>
      <c r="G970" s="70"/>
      <c r="H970" s="70"/>
      <c r="I970" s="70"/>
      <c r="J970" s="70"/>
      <c r="K970" s="79"/>
      <c r="L970" s="70"/>
      <c r="M970" s="70"/>
      <c r="N970" s="70"/>
      <c r="O970" s="70"/>
      <c r="P970" s="70"/>
      <c r="Q970" s="70"/>
      <c r="R970" s="70"/>
      <c r="S970" s="70"/>
    </row>
    <row r="971" spans="1:19" x14ac:dyDescent="0.15">
      <c r="A971" s="70"/>
      <c r="B971" s="70"/>
      <c r="C971" s="70"/>
      <c r="D971" s="70"/>
      <c r="E971" s="70"/>
      <c r="F971" s="70"/>
      <c r="G971" s="70"/>
      <c r="H971" s="70"/>
      <c r="I971" s="70"/>
      <c r="J971" s="70"/>
      <c r="K971" s="79"/>
      <c r="L971" s="70"/>
      <c r="M971" s="70"/>
      <c r="N971" s="70"/>
      <c r="O971" s="70"/>
      <c r="P971" s="70"/>
      <c r="Q971" s="70"/>
      <c r="R971" s="70"/>
      <c r="S971" s="70"/>
    </row>
    <row r="972" spans="1:19" x14ac:dyDescent="0.15">
      <c r="A972" s="70"/>
      <c r="B972" s="70"/>
      <c r="C972" s="70"/>
      <c r="D972" s="70"/>
      <c r="E972" s="70"/>
      <c r="F972" s="70"/>
      <c r="G972" s="70"/>
      <c r="H972" s="70"/>
      <c r="I972" s="70"/>
      <c r="J972" s="70"/>
      <c r="K972" s="79"/>
      <c r="L972" s="70"/>
      <c r="M972" s="70"/>
      <c r="N972" s="70"/>
      <c r="O972" s="70"/>
      <c r="P972" s="70"/>
      <c r="Q972" s="70"/>
      <c r="R972" s="70"/>
      <c r="S972" s="70"/>
    </row>
    <row r="973" spans="1:19" x14ac:dyDescent="0.15">
      <c r="A973" s="70"/>
      <c r="B973" s="70"/>
      <c r="C973" s="70"/>
      <c r="D973" s="70"/>
      <c r="E973" s="70"/>
      <c r="F973" s="70"/>
      <c r="G973" s="70"/>
      <c r="H973" s="70"/>
      <c r="I973" s="70"/>
      <c r="J973" s="70"/>
      <c r="K973" s="79"/>
      <c r="L973" s="70"/>
      <c r="M973" s="70"/>
      <c r="N973" s="70"/>
      <c r="O973" s="70"/>
      <c r="P973" s="70"/>
      <c r="Q973" s="70"/>
      <c r="R973" s="70"/>
      <c r="S973" s="70"/>
    </row>
    <row r="974" spans="1:19" x14ac:dyDescent="0.15">
      <c r="A974" s="70"/>
      <c r="B974" s="70"/>
      <c r="C974" s="70"/>
      <c r="D974" s="70"/>
      <c r="E974" s="70"/>
      <c r="F974" s="70"/>
      <c r="G974" s="70"/>
      <c r="H974" s="70"/>
      <c r="I974" s="70"/>
      <c r="J974" s="70"/>
      <c r="K974" s="79"/>
      <c r="L974" s="70"/>
      <c r="M974" s="70"/>
      <c r="N974" s="70"/>
      <c r="O974" s="70"/>
      <c r="P974" s="70"/>
      <c r="Q974" s="70"/>
      <c r="R974" s="70"/>
      <c r="S974" s="70"/>
    </row>
    <row r="975" spans="1:19" x14ac:dyDescent="0.15">
      <c r="A975" s="70"/>
      <c r="B975" s="70"/>
      <c r="C975" s="70"/>
      <c r="D975" s="70"/>
      <c r="E975" s="70"/>
      <c r="F975" s="70"/>
      <c r="G975" s="70"/>
      <c r="H975" s="70"/>
      <c r="I975" s="70"/>
      <c r="J975" s="70"/>
      <c r="K975" s="79"/>
      <c r="L975" s="70"/>
      <c r="M975" s="70"/>
      <c r="N975" s="70"/>
      <c r="O975" s="70"/>
      <c r="P975" s="70"/>
      <c r="Q975" s="70"/>
      <c r="R975" s="70"/>
      <c r="S975" s="70"/>
    </row>
    <row r="976" spans="1:19" x14ac:dyDescent="0.15">
      <c r="A976" s="70"/>
      <c r="B976" s="70"/>
      <c r="C976" s="70"/>
      <c r="D976" s="70"/>
      <c r="E976" s="70"/>
      <c r="F976" s="70"/>
      <c r="G976" s="70"/>
      <c r="H976" s="70"/>
      <c r="I976" s="70"/>
      <c r="J976" s="70"/>
      <c r="K976" s="79"/>
      <c r="L976" s="70"/>
      <c r="M976" s="70"/>
      <c r="N976" s="70"/>
      <c r="O976" s="70"/>
      <c r="P976" s="70"/>
      <c r="Q976" s="70"/>
      <c r="R976" s="70"/>
      <c r="S976" s="70"/>
    </row>
    <row r="977" spans="1:19" x14ac:dyDescent="0.15">
      <c r="A977" s="70"/>
      <c r="B977" s="70"/>
      <c r="C977" s="70"/>
      <c r="D977" s="70"/>
      <c r="E977" s="70"/>
      <c r="F977" s="70"/>
      <c r="G977" s="70"/>
      <c r="H977" s="70"/>
      <c r="I977" s="70"/>
      <c r="J977" s="70"/>
      <c r="K977" s="79"/>
      <c r="L977" s="70"/>
      <c r="M977" s="70"/>
      <c r="N977" s="70"/>
      <c r="O977" s="70"/>
      <c r="P977" s="70"/>
      <c r="Q977" s="70"/>
      <c r="R977" s="70"/>
      <c r="S977" s="70"/>
    </row>
    <row r="978" spans="1:19" x14ac:dyDescent="0.15">
      <c r="A978" s="70"/>
      <c r="B978" s="70"/>
      <c r="C978" s="70"/>
      <c r="D978" s="70"/>
      <c r="E978" s="70"/>
      <c r="F978" s="70"/>
      <c r="G978" s="70"/>
      <c r="H978" s="70"/>
      <c r="I978" s="70"/>
      <c r="J978" s="70"/>
      <c r="K978" s="79"/>
      <c r="L978" s="70"/>
      <c r="M978" s="70"/>
      <c r="N978" s="70"/>
      <c r="O978" s="70"/>
      <c r="P978" s="70"/>
      <c r="Q978" s="70"/>
      <c r="R978" s="70"/>
      <c r="S978" s="70"/>
    </row>
    <row r="979" spans="1:19" x14ac:dyDescent="0.15">
      <c r="A979" s="70"/>
      <c r="B979" s="70"/>
      <c r="C979" s="70"/>
      <c r="D979" s="70"/>
      <c r="E979" s="70"/>
      <c r="F979" s="70"/>
      <c r="G979" s="70"/>
      <c r="H979" s="70"/>
      <c r="I979" s="70"/>
      <c r="J979" s="70"/>
      <c r="K979" s="79"/>
      <c r="L979" s="70"/>
      <c r="M979" s="70"/>
      <c r="N979" s="70"/>
      <c r="O979" s="70"/>
      <c r="P979" s="70"/>
      <c r="Q979" s="70"/>
      <c r="R979" s="70"/>
      <c r="S979" s="70"/>
    </row>
    <row r="980" spans="1:19" x14ac:dyDescent="0.15">
      <c r="A980" s="70"/>
      <c r="B980" s="70"/>
      <c r="C980" s="70"/>
      <c r="D980" s="70"/>
      <c r="E980" s="70"/>
      <c r="F980" s="70"/>
      <c r="G980" s="70"/>
      <c r="H980" s="70"/>
      <c r="I980" s="70"/>
      <c r="J980" s="70"/>
      <c r="K980" s="79"/>
      <c r="L980" s="70"/>
      <c r="M980" s="70"/>
      <c r="N980" s="70"/>
      <c r="O980" s="70"/>
      <c r="P980" s="70"/>
      <c r="Q980" s="70"/>
      <c r="R980" s="70"/>
      <c r="S980" s="70"/>
    </row>
    <row r="981" spans="1:19" x14ac:dyDescent="0.15">
      <c r="A981" s="70"/>
      <c r="B981" s="70"/>
      <c r="C981" s="70"/>
      <c r="D981" s="70"/>
      <c r="E981" s="70"/>
      <c r="F981" s="70"/>
      <c r="G981" s="70"/>
      <c r="H981" s="70"/>
      <c r="I981" s="70"/>
      <c r="J981" s="70"/>
      <c r="K981" s="79"/>
      <c r="L981" s="70"/>
      <c r="M981" s="70"/>
      <c r="N981" s="70"/>
      <c r="O981" s="70"/>
      <c r="P981" s="70"/>
      <c r="Q981" s="70"/>
      <c r="R981" s="70"/>
      <c r="S981" s="70"/>
    </row>
    <row r="982" spans="1:19" x14ac:dyDescent="0.15">
      <c r="A982" s="70"/>
      <c r="B982" s="70"/>
      <c r="C982" s="70"/>
      <c r="D982" s="70"/>
      <c r="E982" s="70"/>
      <c r="F982" s="70"/>
      <c r="G982" s="70"/>
      <c r="H982" s="70"/>
      <c r="I982" s="70"/>
      <c r="J982" s="70"/>
      <c r="K982" s="79"/>
      <c r="L982" s="70"/>
      <c r="M982" s="70"/>
      <c r="N982" s="70"/>
      <c r="O982" s="70"/>
      <c r="P982" s="70"/>
      <c r="Q982" s="70"/>
      <c r="R982" s="70"/>
      <c r="S982" s="70"/>
    </row>
    <row r="983" spans="1:19" x14ac:dyDescent="0.15">
      <c r="A983" s="70"/>
      <c r="B983" s="70"/>
      <c r="C983" s="70"/>
      <c r="D983" s="70"/>
      <c r="E983" s="70"/>
      <c r="F983" s="70"/>
      <c r="G983" s="70"/>
      <c r="H983" s="70"/>
      <c r="I983" s="70"/>
      <c r="J983" s="70"/>
      <c r="K983" s="79"/>
      <c r="L983" s="70"/>
      <c r="M983" s="70"/>
      <c r="N983" s="70"/>
      <c r="O983" s="70"/>
      <c r="P983" s="70"/>
      <c r="Q983" s="70"/>
      <c r="R983" s="70"/>
      <c r="S983" s="70"/>
    </row>
    <row r="984" spans="1:19" x14ac:dyDescent="0.15">
      <c r="A984" s="70"/>
      <c r="B984" s="70"/>
      <c r="C984" s="70"/>
      <c r="D984" s="70"/>
      <c r="E984" s="70"/>
      <c r="F984" s="70"/>
      <c r="G984" s="70"/>
      <c r="H984" s="70"/>
      <c r="I984" s="70"/>
      <c r="J984" s="70"/>
      <c r="K984" s="79"/>
      <c r="L984" s="70"/>
      <c r="M984" s="70"/>
      <c r="N984" s="70"/>
      <c r="O984" s="70"/>
      <c r="P984" s="70"/>
      <c r="Q984" s="70"/>
      <c r="R984" s="70"/>
      <c r="S984" s="70"/>
    </row>
    <row r="985" spans="1:19" x14ac:dyDescent="0.15">
      <c r="A985" s="70"/>
      <c r="B985" s="70"/>
      <c r="C985" s="70"/>
      <c r="D985" s="70"/>
      <c r="E985" s="70"/>
      <c r="F985" s="70"/>
      <c r="G985" s="70"/>
      <c r="H985" s="70"/>
      <c r="I985" s="70"/>
      <c r="J985" s="70"/>
      <c r="K985" s="79"/>
      <c r="L985" s="70"/>
      <c r="M985" s="70"/>
      <c r="N985" s="70"/>
      <c r="O985" s="70"/>
      <c r="P985" s="70"/>
      <c r="Q985" s="70"/>
      <c r="R985" s="70"/>
      <c r="S985" s="70"/>
    </row>
    <row r="986" spans="1:19" x14ac:dyDescent="0.15">
      <c r="A986" s="70"/>
      <c r="B986" s="70"/>
      <c r="C986" s="70"/>
      <c r="D986" s="70"/>
      <c r="E986" s="70"/>
      <c r="F986" s="70"/>
      <c r="G986" s="70"/>
      <c r="H986" s="70"/>
      <c r="I986" s="70"/>
      <c r="J986" s="70"/>
      <c r="K986" s="79"/>
      <c r="L986" s="70"/>
      <c r="M986" s="70"/>
      <c r="N986" s="70"/>
      <c r="O986" s="70"/>
      <c r="P986" s="70"/>
      <c r="Q986" s="70"/>
      <c r="R986" s="70"/>
      <c r="S986" s="70"/>
    </row>
    <row r="987" spans="1:19" x14ac:dyDescent="0.15">
      <c r="A987" s="70"/>
      <c r="B987" s="70"/>
      <c r="C987" s="70"/>
      <c r="D987" s="70"/>
      <c r="E987" s="70"/>
      <c r="F987" s="70"/>
      <c r="G987" s="70"/>
      <c r="H987" s="70"/>
      <c r="I987" s="70"/>
      <c r="J987" s="70"/>
      <c r="K987" s="79"/>
      <c r="L987" s="70"/>
      <c r="M987" s="70"/>
      <c r="N987" s="70"/>
      <c r="O987" s="70"/>
      <c r="P987" s="70"/>
      <c r="Q987" s="70"/>
      <c r="R987" s="70"/>
      <c r="S987" s="70"/>
    </row>
    <row r="988" spans="1:19" x14ac:dyDescent="0.15">
      <c r="A988" s="70"/>
      <c r="B988" s="70"/>
      <c r="C988" s="70"/>
      <c r="D988" s="70"/>
      <c r="E988" s="70"/>
      <c r="F988" s="70"/>
      <c r="G988" s="70"/>
      <c r="H988" s="70"/>
      <c r="I988" s="70"/>
      <c r="J988" s="70"/>
      <c r="K988" s="79"/>
      <c r="L988" s="70"/>
      <c r="M988" s="70"/>
      <c r="N988" s="70"/>
      <c r="O988" s="70"/>
      <c r="P988" s="70"/>
      <c r="Q988" s="70"/>
      <c r="R988" s="70"/>
      <c r="S988" s="70"/>
    </row>
    <row r="989" spans="1:19" x14ac:dyDescent="0.15">
      <c r="A989" s="70"/>
      <c r="B989" s="70"/>
      <c r="C989" s="70"/>
      <c r="D989" s="70"/>
      <c r="E989" s="70"/>
      <c r="F989" s="70"/>
      <c r="G989" s="70"/>
      <c r="H989" s="70"/>
      <c r="I989" s="70"/>
      <c r="J989" s="70"/>
      <c r="K989" s="79"/>
      <c r="L989" s="70"/>
      <c r="M989" s="70"/>
      <c r="N989" s="70"/>
      <c r="O989" s="70"/>
      <c r="P989" s="70"/>
      <c r="Q989" s="70"/>
      <c r="R989" s="70"/>
      <c r="S989" s="70"/>
    </row>
    <row r="990" spans="1:19" x14ac:dyDescent="0.15">
      <c r="A990" s="70"/>
      <c r="B990" s="70"/>
      <c r="C990" s="70"/>
      <c r="D990" s="70"/>
      <c r="E990" s="70"/>
      <c r="F990" s="70"/>
      <c r="G990" s="70"/>
      <c r="H990" s="70"/>
      <c r="I990" s="70"/>
      <c r="J990" s="70"/>
      <c r="K990" s="79"/>
      <c r="L990" s="70"/>
      <c r="M990" s="70"/>
      <c r="N990" s="70"/>
      <c r="O990" s="70"/>
      <c r="P990" s="70"/>
      <c r="Q990" s="70"/>
      <c r="R990" s="70"/>
      <c r="S990" s="70"/>
    </row>
    <row r="991" spans="1:19" x14ac:dyDescent="0.15">
      <c r="A991" s="70"/>
      <c r="B991" s="70"/>
      <c r="C991" s="70"/>
      <c r="D991" s="70"/>
      <c r="E991" s="70"/>
      <c r="F991" s="70"/>
      <c r="G991" s="70"/>
      <c r="H991" s="70"/>
      <c r="I991" s="70"/>
      <c r="J991" s="70"/>
      <c r="K991" s="79"/>
      <c r="L991" s="70"/>
      <c r="M991" s="70"/>
      <c r="N991" s="70"/>
      <c r="O991" s="70"/>
      <c r="P991" s="70"/>
      <c r="Q991" s="70"/>
      <c r="R991" s="70"/>
      <c r="S991" s="70"/>
    </row>
    <row r="992" spans="1:19" x14ac:dyDescent="0.15">
      <c r="A992" s="70"/>
      <c r="B992" s="70"/>
      <c r="C992" s="70"/>
      <c r="D992" s="70"/>
      <c r="E992" s="70"/>
      <c r="F992" s="70"/>
      <c r="G992" s="70"/>
      <c r="H992" s="70"/>
      <c r="I992" s="70"/>
      <c r="J992" s="70"/>
      <c r="K992" s="79"/>
      <c r="L992" s="70"/>
      <c r="M992" s="70"/>
      <c r="N992" s="70"/>
      <c r="O992" s="70"/>
      <c r="P992" s="70"/>
      <c r="Q992" s="70"/>
      <c r="R992" s="70"/>
      <c r="S992" s="70"/>
    </row>
    <row r="993" spans="1:19" x14ac:dyDescent="0.15">
      <c r="A993" s="70"/>
      <c r="B993" s="70"/>
      <c r="C993" s="70"/>
      <c r="D993" s="70"/>
      <c r="E993" s="70"/>
      <c r="F993" s="70"/>
      <c r="G993" s="70"/>
      <c r="H993" s="70"/>
      <c r="I993" s="70"/>
      <c r="J993" s="70"/>
      <c r="K993" s="79"/>
      <c r="L993" s="70"/>
      <c r="M993" s="70"/>
      <c r="N993" s="70"/>
      <c r="O993" s="70"/>
      <c r="P993" s="70"/>
      <c r="Q993" s="70"/>
      <c r="R993" s="70"/>
      <c r="S993" s="70"/>
    </row>
    <row r="994" spans="1:19" x14ac:dyDescent="0.15">
      <c r="A994" s="70"/>
      <c r="B994" s="70"/>
      <c r="C994" s="70"/>
      <c r="D994" s="70"/>
      <c r="E994" s="70"/>
      <c r="F994" s="70"/>
      <c r="G994" s="70"/>
      <c r="H994" s="70"/>
      <c r="I994" s="70"/>
      <c r="J994" s="70"/>
      <c r="K994" s="79"/>
      <c r="L994" s="70"/>
      <c r="M994" s="70"/>
      <c r="N994" s="70"/>
      <c r="O994" s="70"/>
      <c r="P994" s="70"/>
      <c r="Q994" s="70"/>
      <c r="R994" s="70"/>
      <c r="S994" s="70"/>
    </row>
    <row r="995" spans="1:19" x14ac:dyDescent="0.15">
      <c r="A995" s="70"/>
      <c r="B995" s="70"/>
      <c r="C995" s="70"/>
      <c r="D995" s="70"/>
      <c r="E995" s="70"/>
      <c r="F995" s="70"/>
      <c r="G995" s="70"/>
      <c r="H995" s="70"/>
      <c r="I995" s="70"/>
      <c r="J995" s="70"/>
      <c r="K995" s="79"/>
      <c r="L995" s="70"/>
      <c r="M995" s="70"/>
      <c r="N995" s="70"/>
      <c r="O995" s="70"/>
      <c r="P995" s="70"/>
      <c r="Q995" s="70"/>
      <c r="R995" s="70"/>
      <c r="S995" s="70"/>
    </row>
    <row r="996" spans="1:19" x14ac:dyDescent="0.15">
      <c r="A996" s="70"/>
      <c r="B996" s="70"/>
      <c r="C996" s="70"/>
      <c r="D996" s="70"/>
      <c r="E996" s="70"/>
      <c r="F996" s="70"/>
      <c r="G996" s="70"/>
      <c r="H996" s="70"/>
      <c r="I996" s="70"/>
      <c r="J996" s="70"/>
      <c r="K996" s="79"/>
      <c r="L996" s="70"/>
      <c r="M996" s="70"/>
      <c r="N996" s="70"/>
      <c r="O996" s="70"/>
      <c r="P996" s="70"/>
      <c r="Q996" s="70"/>
      <c r="R996" s="70"/>
      <c r="S996" s="70"/>
    </row>
    <row r="997" spans="1:19" x14ac:dyDescent="0.15">
      <c r="A997" s="70"/>
      <c r="B997" s="70"/>
      <c r="C997" s="70"/>
      <c r="D997" s="70"/>
      <c r="E997" s="70"/>
      <c r="F997" s="70"/>
      <c r="G997" s="70"/>
      <c r="H997" s="70"/>
      <c r="I997" s="70"/>
      <c r="J997" s="70"/>
      <c r="K997" s="79"/>
      <c r="L997" s="70"/>
      <c r="M997" s="70"/>
      <c r="N997" s="70"/>
      <c r="O997" s="70"/>
      <c r="P997" s="70"/>
      <c r="Q997" s="70"/>
      <c r="R997" s="70"/>
      <c r="S997" s="70"/>
    </row>
    <row r="998" spans="1:19" x14ac:dyDescent="0.15">
      <c r="A998" s="70"/>
      <c r="B998" s="70"/>
      <c r="C998" s="70"/>
      <c r="D998" s="70"/>
      <c r="E998" s="70"/>
      <c r="F998" s="70"/>
      <c r="G998" s="70"/>
      <c r="H998" s="70"/>
      <c r="I998" s="70"/>
      <c r="J998" s="70"/>
      <c r="K998" s="79"/>
      <c r="L998" s="70"/>
      <c r="M998" s="70"/>
      <c r="N998" s="70"/>
      <c r="O998" s="70"/>
      <c r="P998" s="70"/>
      <c r="Q998" s="70"/>
      <c r="R998" s="70"/>
      <c r="S998" s="70"/>
    </row>
    <row r="999" spans="1:19" x14ac:dyDescent="0.15">
      <c r="A999" s="70"/>
      <c r="B999" s="70"/>
      <c r="C999" s="70"/>
      <c r="D999" s="70"/>
      <c r="E999" s="70"/>
      <c r="F999" s="70"/>
      <c r="G999" s="70"/>
      <c r="H999" s="70"/>
      <c r="I999" s="70"/>
      <c r="J999" s="70"/>
      <c r="K999" s="79"/>
      <c r="L999" s="70"/>
      <c r="M999" s="70"/>
      <c r="N999" s="70"/>
      <c r="O999" s="70"/>
      <c r="P999" s="70"/>
      <c r="Q999" s="70"/>
      <c r="R999" s="70"/>
      <c r="S999" s="70"/>
    </row>
  </sheetData>
  <autoFilter ref="A1:S999" xr:uid="{00000000-0009-0000-0000-000003000000}">
    <sortState xmlns:xlrd2="http://schemas.microsoft.com/office/spreadsheetml/2017/richdata2" ref="A2:S999">
      <sortCondition ref="A1:A999"/>
    </sortState>
  </autoFilter>
  <sortState xmlns:xlrd2="http://schemas.microsoft.com/office/spreadsheetml/2017/richdata2" ref="A2:V999">
    <sortCondition ref="A2:A999"/>
  </sortState>
  <pageMargins left="0.7" right="0.7" top="0.75" bottom="0.75" header="0.3" footer="0.3"/>
  <pageSetup paperSize="9"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9900"/>
    <outlinePr summaryBelow="0" summaryRight="0"/>
  </sheetPr>
  <dimension ref="A1:Y1039"/>
  <sheetViews>
    <sheetView workbookViewId="0">
      <pane xSplit="1" ySplit="1" topLeftCell="B151" activePane="bottomRight" state="frozen"/>
      <selection pane="topRight" activeCell="C1" sqref="C1"/>
      <selection pane="bottomLeft" activeCell="A2" sqref="A2"/>
      <selection pane="bottomRight" activeCell="A400" sqref="A400"/>
    </sheetView>
  </sheetViews>
  <sheetFormatPr baseColWidth="10" defaultColWidth="12.6640625" defaultRowHeight="13" x14ac:dyDescent="0.15"/>
  <cols>
    <col min="1" max="1" width="29.6640625" style="27" bestFit="1" customWidth="1"/>
    <col min="2" max="2" width="12.6640625" style="27" bestFit="1" customWidth="1"/>
    <col min="3" max="3" width="10.1640625" style="27" bestFit="1" customWidth="1"/>
    <col min="4" max="4" width="10" style="27" bestFit="1" customWidth="1"/>
    <col min="5" max="5" width="11.33203125" style="27" bestFit="1" customWidth="1"/>
    <col min="6" max="6" width="26.83203125" style="27" bestFit="1" customWidth="1"/>
    <col min="7" max="7" width="17.6640625" style="27" bestFit="1" customWidth="1"/>
    <col min="8" max="8" width="26.83203125" style="27" bestFit="1" customWidth="1"/>
    <col min="9" max="9" width="12.83203125" style="27" bestFit="1" customWidth="1"/>
    <col min="10" max="10" width="16.6640625" style="27" bestFit="1" customWidth="1"/>
    <col min="11" max="11" width="19.6640625" style="27" bestFit="1" customWidth="1"/>
    <col min="12" max="12" width="14.33203125" style="27" bestFit="1" customWidth="1"/>
    <col min="13" max="13" width="19.83203125" style="27" bestFit="1" customWidth="1"/>
    <col min="14" max="14" width="17.5" style="27" bestFit="1" customWidth="1"/>
    <col min="15" max="15" width="8.33203125" style="27" bestFit="1" customWidth="1"/>
    <col min="16" max="16" width="15.83203125" style="27" bestFit="1" customWidth="1"/>
    <col min="17" max="17" width="33.33203125" style="27" bestFit="1" customWidth="1"/>
    <col min="18" max="18" width="17.6640625" style="27" bestFit="1" customWidth="1"/>
    <col min="19" max="19" width="43.6640625" style="27" bestFit="1" customWidth="1"/>
    <col min="20" max="20" width="12" style="27" bestFit="1" customWidth="1"/>
    <col min="21" max="21" width="22.6640625" style="27" bestFit="1" customWidth="1"/>
    <col min="22" max="22" width="124.6640625" style="27" bestFit="1" customWidth="1"/>
    <col min="23" max="23" width="176.33203125" style="27" bestFit="1" customWidth="1"/>
    <col min="24" max="24" width="39.33203125" style="27" bestFit="1" customWidth="1"/>
    <col min="25" max="25" width="255.83203125" style="27" bestFit="1" customWidth="1"/>
    <col min="26" max="16384" width="12.6640625" style="27"/>
  </cols>
  <sheetData>
    <row r="1" spans="1:25" s="67" customFormat="1" ht="15" x14ac:dyDescent="0.15">
      <c r="A1" s="1" t="s">
        <v>33</v>
      </c>
      <c r="B1" s="1" t="s">
        <v>440</v>
      </c>
      <c r="C1" s="29" t="s">
        <v>1557</v>
      </c>
      <c r="D1" s="24" t="s">
        <v>34</v>
      </c>
      <c r="E1" s="24" t="s">
        <v>35</v>
      </c>
      <c r="F1" s="1" t="s">
        <v>441</v>
      </c>
      <c r="G1" s="1" t="s">
        <v>1558</v>
      </c>
      <c r="H1" s="1" t="s">
        <v>1559</v>
      </c>
      <c r="I1" s="1" t="s">
        <v>1560</v>
      </c>
      <c r="J1" s="1" t="s">
        <v>1561</v>
      </c>
      <c r="K1" s="1" t="s">
        <v>1562</v>
      </c>
      <c r="L1" s="1" t="s">
        <v>1563</v>
      </c>
      <c r="M1" s="1" t="s">
        <v>456</v>
      </c>
      <c r="N1" s="22" t="s">
        <v>457</v>
      </c>
      <c r="O1" s="23" t="s">
        <v>458</v>
      </c>
      <c r="P1" s="28" t="s">
        <v>11056</v>
      </c>
      <c r="Q1" s="1" t="s">
        <v>459</v>
      </c>
      <c r="R1" s="1" t="s">
        <v>1565</v>
      </c>
      <c r="S1" s="1" t="s">
        <v>460</v>
      </c>
      <c r="T1" s="1" t="s">
        <v>2874</v>
      </c>
      <c r="U1" s="1" t="s">
        <v>2875</v>
      </c>
      <c r="V1" s="1" t="s">
        <v>2876</v>
      </c>
      <c r="W1" s="1" t="s">
        <v>2877</v>
      </c>
      <c r="X1" s="1" t="s">
        <v>2878</v>
      </c>
      <c r="Y1" s="1" t="s">
        <v>2879</v>
      </c>
    </row>
    <row r="2" spans="1:25" x14ac:dyDescent="0.15">
      <c r="A2" s="4" t="s">
        <v>53</v>
      </c>
      <c r="B2" s="4" t="s">
        <v>1599</v>
      </c>
      <c r="C2" s="4" t="s">
        <v>1600</v>
      </c>
      <c r="D2" s="18">
        <v>56.114553999999998</v>
      </c>
      <c r="E2" s="18">
        <v>12.302937</v>
      </c>
      <c r="F2" s="4" t="s">
        <v>999</v>
      </c>
      <c r="G2" s="4"/>
      <c r="H2" s="4"/>
      <c r="I2" s="4" t="s">
        <v>3278</v>
      </c>
      <c r="J2" s="4"/>
      <c r="K2" s="4"/>
      <c r="L2" s="4" t="s">
        <v>3279</v>
      </c>
      <c r="M2" s="4">
        <v>6730</v>
      </c>
      <c r="N2" s="4">
        <v>40</v>
      </c>
      <c r="O2" s="4" t="s">
        <v>474</v>
      </c>
      <c r="P2" s="4"/>
      <c r="Q2" s="4" t="s">
        <v>3280</v>
      </c>
      <c r="R2" s="4">
        <v>2021</v>
      </c>
      <c r="S2" s="4" t="s">
        <v>3261</v>
      </c>
      <c r="T2" s="4" t="s">
        <v>3138</v>
      </c>
      <c r="U2" s="4"/>
      <c r="V2" s="4"/>
      <c r="W2" s="4"/>
      <c r="X2" s="4"/>
      <c r="Y2" s="4"/>
    </row>
    <row r="3" spans="1:25" x14ac:dyDescent="0.15">
      <c r="A3" s="4" t="s">
        <v>53</v>
      </c>
      <c r="B3" s="4" t="s">
        <v>1599</v>
      </c>
      <c r="C3" s="4" t="s">
        <v>1600</v>
      </c>
      <c r="D3" s="18">
        <v>56.114553999999998</v>
      </c>
      <c r="E3" s="18">
        <v>12.302937</v>
      </c>
      <c r="F3" s="4" t="s">
        <v>999</v>
      </c>
      <c r="G3" s="4"/>
      <c r="H3" s="4"/>
      <c r="I3" s="4" t="s">
        <v>2880</v>
      </c>
      <c r="J3" s="4"/>
      <c r="K3" s="4"/>
      <c r="L3" s="4" t="s">
        <v>3259</v>
      </c>
      <c r="M3" s="4">
        <v>6380</v>
      </c>
      <c r="N3" s="4">
        <v>40</v>
      </c>
      <c r="O3" s="4" t="s">
        <v>474</v>
      </c>
      <c r="P3" s="4"/>
      <c r="Q3" s="4" t="s">
        <v>3260</v>
      </c>
      <c r="R3" s="4">
        <v>2021</v>
      </c>
      <c r="S3" s="4" t="s">
        <v>3261</v>
      </c>
      <c r="T3" s="4" t="s">
        <v>3138</v>
      </c>
      <c r="U3" s="4"/>
      <c r="V3" s="4"/>
      <c r="W3" s="4"/>
      <c r="X3" s="4"/>
      <c r="Y3" s="4"/>
    </row>
    <row r="4" spans="1:25" x14ac:dyDescent="0.15">
      <c r="A4" s="4" t="s">
        <v>3295</v>
      </c>
      <c r="B4" s="4" t="s">
        <v>3296</v>
      </c>
      <c r="C4" s="4" t="s">
        <v>1600</v>
      </c>
      <c r="D4" s="18">
        <v>55.35</v>
      </c>
      <c r="E4" s="18">
        <v>11.15</v>
      </c>
      <c r="F4" s="4" t="s">
        <v>999</v>
      </c>
      <c r="G4" s="4"/>
      <c r="H4" s="4"/>
      <c r="I4" s="4" t="s">
        <v>2880</v>
      </c>
      <c r="J4" s="25" t="s">
        <v>2914</v>
      </c>
      <c r="K4" s="4"/>
      <c r="L4" s="4" t="s">
        <v>3297</v>
      </c>
      <c r="M4" s="4">
        <v>4647</v>
      </c>
      <c r="N4" s="4">
        <v>42</v>
      </c>
      <c r="O4" s="4" t="s">
        <v>474</v>
      </c>
      <c r="P4" s="7" t="s">
        <v>3298</v>
      </c>
      <c r="Q4" s="4" t="s">
        <v>3299</v>
      </c>
      <c r="R4" s="4"/>
      <c r="S4" s="4" t="s">
        <v>3300</v>
      </c>
      <c r="T4" s="7" t="s">
        <v>2884</v>
      </c>
      <c r="U4" s="4"/>
      <c r="V4" s="4"/>
      <c r="W4" s="4"/>
      <c r="X4" s="4"/>
      <c r="Y4" s="4" t="s">
        <v>3301</v>
      </c>
    </row>
    <row r="5" spans="1:25" x14ac:dyDescent="0.15">
      <c r="A5" s="4" t="s">
        <v>3295</v>
      </c>
      <c r="B5" s="4" t="s">
        <v>3296</v>
      </c>
      <c r="C5" s="4" t="s">
        <v>1600</v>
      </c>
      <c r="D5" s="18">
        <v>55.35</v>
      </c>
      <c r="E5" s="18">
        <v>11.15</v>
      </c>
      <c r="F5" s="4" t="s">
        <v>999</v>
      </c>
      <c r="G5" s="4"/>
      <c r="H5" s="4"/>
      <c r="I5" s="4" t="s">
        <v>2880</v>
      </c>
      <c r="J5" s="25" t="s">
        <v>2914</v>
      </c>
      <c r="K5" s="4"/>
      <c r="L5" s="4" t="s">
        <v>3302</v>
      </c>
      <c r="M5" s="4">
        <v>4675</v>
      </c>
      <c r="N5" s="4">
        <v>43</v>
      </c>
      <c r="O5" s="4" t="s">
        <v>474</v>
      </c>
      <c r="P5" s="7" t="s">
        <v>3007</v>
      </c>
      <c r="Q5" s="4" t="s">
        <v>3303</v>
      </c>
      <c r="R5" s="4"/>
      <c r="S5" s="4" t="s">
        <v>3300</v>
      </c>
      <c r="T5" s="7" t="s">
        <v>2884</v>
      </c>
      <c r="U5" s="4"/>
      <c r="V5" s="4"/>
      <c r="W5" s="4"/>
      <c r="X5" s="4"/>
      <c r="Y5" s="4" t="s">
        <v>3301</v>
      </c>
    </row>
    <row r="6" spans="1:25" x14ac:dyDescent="0.15">
      <c r="A6" s="4" t="s">
        <v>114</v>
      </c>
      <c r="B6" s="4" t="s">
        <v>2591</v>
      </c>
      <c r="C6" s="4" t="s">
        <v>1600</v>
      </c>
      <c r="D6" s="18">
        <v>55.199617000000003</v>
      </c>
      <c r="E6" s="18">
        <v>11.280612</v>
      </c>
      <c r="F6" s="4" t="s">
        <v>1337</v>
      </c>
      <c r="G6" s="4"/>
      <c r="H6" s="4"/>
      <c r="I6" s="4" t="s">
        <v>2880</v>
      </c>
      <c r="J6" s="4" t="s">
        <v>2983</v>
      </c>
      <c r="K6" s="4"/>
      <c r="L6" s="4" t="s">
        <v>3223</v>
      </c>
      <c r="M6" s="4">
        <v>5580</v>
      </c>
      <c r="N6" s="4">
        <v>65</v>
      </c>
      <c r="O6" s="4" t="s">
        <v>474</v>
      </c>
      <c r="P6" s="7">
        <v>-27.6</v>
      </c>
      <c r="Q6" s="4" t="s">
        <v>3224</v>
      </c>
      <c r="R6" s="4">
        <v>1997</v>
      </c>
      <c r="S6" s="4" t="s">
        <v>689</v>
      </c>
      <c r="T6" s="4" t="s">
        <v>2884</v>
      </c>
      <c r="U6" s="4"/>
      <c r="V6" s="4" t="s">
        <v>3225</v>
      </c>
      <c r="W6" s="4" t="s">
        <v>11057</v>
      </c>
      <c r="X6" s="4"/>
      <c r="Y6" s="4"/>
    </row>
    <row r="7" spans="1:25" x14ac:dyDescent="0.15">
      <c r="A7" s="4" t="s">
        <v>3133</v>
      </c>
      <c r="B7" s="4" t="s">
        <v>1151</v>
      </c>
      <c r="C7" s="4" t="s">
        <v>1600</v>
      </c>
      <c r="D7" s="18">
        <v>54.645342999999997</v>
      </c>
      <c r="E7" s="18">
        <v>11.383324999999999</v>
      </c>
      <c r="F7" s="4" t="s">
        <v>999</v>
      </c>
      <c r="G7" s="4"/>
      <c r="H7" s="4" t="s">
        <v>3134</v>
      </c>
      <c r="I7" s="4" t="s">
        <v>2880</v>
      </c>
      <c r="J7" s="25" t="s">
        <v>2914</v>
      </c>
      <c r="K7" s="4"/>
      <c r="L7" s="4" t="s">
        <v>3135</v>
      </c>
      <c r="M7" s="4">
        <v>4568</v>
      </c>
      <c r="N7" s="4">
        <v>24</v>
      </c>
      <c r="O7" s="4" t="s">
        <v>474</v>
      </c>
      <c r="P7" s="7" t="s">
        <v>3136</v>
      </c>
      <c r="Q7" s="4" t="s">
        <v>3137</v>
      </c>
      <c r="R7" s="4">
        <v>2023</v>
      </c>
      <c r="S7" s="4" t="s">
        <v>1154</v>
      </c>
      <c r="T7" s="4" t="s">
        <v>3138</v>
      </c>
      <c r="U7" s="4" t="s">
        <v>3138</v>
      </c>
      <c r="V7" s="4"/>
      <c r="W7" s="4"/>
      <c r="X7" s="4"/>
      <c r="Y7" s="4" t="s">
        <v>3139</v>
      </c>
    </row>
    <row r="8" spans="1:25" x14ac:dyDescent="0.15">
      <c r="A8" s="4" t="s">
        <v>115</v>
      </c>
      <c r="B8" s="4" t="s">
        <v>1151</v>
      </c>
      <c r="C8" s="4" t="s">
        <v>1600</v>
      </c>
      <c r="D8" s="18">
        <v>54.646562000000003</v>
      </c>
      <c r="E8" s="18">
        <v>11.372995</v>
      </c>
      <c r="F8" s="4" t="s">
        <v>999</v>
      </c>
      <c r="G8" s="4"/>
      <c r="H8" s="4" t="s">
        <v>3021</v>
      </c>
      <c r="I8" s="4" t="s">
        <v>2880</v>
      </c>
      <c r="J8" s="4" t="s">
        <v>2941</v>
      </c>
      <c r="K8" s="4"/>
      <c r="L8" s="4" t="s">
        <v>3022</v>
      </c>
      <c r="M8" s="4">
        <v>4359</v>
      </c>
      <c r="N8" s="4">
        <v>30</v>
      </c>
      <c r="O8" s="4" t="s">
        <v>474</v>
      </c>
      <c r="P8" s="7" t="s">
        <v>3023</v>
      </c>
      <c r="Q8" s="4" t="s">
        <v>3024</v>
      </c>
      <c r="R8" s="4">
        <v>2023</v>
      </c>
      <c r="S8" s="4" t="s">
        <v>2923</v>
      </c>
      <c r="T8" s="4" t="s">
        <v>2884</v>
      </c>
      <c r="U8" s="4" t="s">
        <v>2924</v>
      </c>
      <c r="V8" s="4"/>
      <c r="W8" s="4"/>
      <c r="X8" s="4"/>
      <c r="Y8" s="4" t="s">
        <v>2946</v>
      </c>
    </row>
    <row r="9" spans="1:25" x14ac:dyDescent="0.15">
      <c r="A9" s="4" t="s">
        <v>115</v>
      </c>
      <c r="B9" s="4" t="s">
        <v>1151</v>
      </c>
      <c r="C9" s="4" t="s">
        <v>1600</v>
      </c>
      <c r="D9" s="18">
        <v>54.646562000000003</v>
      </c>
      <c r="E9" s="18">
        <v>11.372995</v>
      </c>
      <c r="F9" s="4" t="s">
        <v>999</v>
      </c>
      <c r="G9" s="4"/>
      <c r="H9" s="4" t="s">
        <v>3009</v>
      </c>
      <c r="I9" s="4" t="s">
        <v>2880</v>
      </c>
      <c r="J9" s="4" t="s">
        <v>2941</v>
      </c>
      <c r="K9" s="4"/>
      <c r="L9" s="4" t="s">
        <v>3010</v>
      </c>
      <c r="M9" s="4">
        <v>4252</v>
      </c>
      <c r="N9" s="4">
        <v>30</v>
      </c>
      <c r="O9" s="4" t="s">
        <v>474</v>
      </c>
      <c r="P9" s="7" t="s">
        <v>3011</v>
      </c>
      <c r="Q9" s="4" t="s">
        <v>3012</v>
      </c>
      <c r="R9" s="4">
        <v>2023</v>
      </c>
      <c r="S9" s="4" t="s">
        <v>2923</v>
      </c>
      <c r="T9" s="4" t="s">
        <v>2884</v>
      </c>
      <c r="U9" s="4" t="s">
        <v>2924</v>
      </c>
      <c r="V9" s="4"/>
      <c r="W9" s="4"/>
      <c r="X9" s="4"/>
      <c r="Y9" s="4" t="s">
        <v>2946</v>
      </c>
    </row>
    <row r="10" spans="1:25" x14ac:dyDescent="0.15">
      <c r="A10" s="4" t="s">
        <v>115</v>
      </c>
      <c r="B10" s="4" t="s">
        <v>1151</v>
      </c>
      <c r="C10" s="4" t="s">
        <v>1600</v>
      </c>
      <c r="D10" s="18">
        <v>54.646562000000003</v>
      </c>
      <c r="E10" s="18">
        <v>11.372995</v>
      </c>
      <c r="F10" s="4" t="s">
        <v>999</v>
      </c>
      <c r="G10" s="4"/>
      <c r="H10" s="4" t="s">
        <v>3040</v>
      </c>
      <c r="I10" s="4" t="s">
        <v>2880</v>
      </c>
      <c r="J10" s="25" t="s">
        <v>2914</v>
      </c>
      <c r="K10" s="4"/>
      <c r="L10" s="4" t="s">
        <v>3041</v>
      </c>
      <c r="M10" s="4">
        <v>4429</v>
      </c>
      <c r="N10" s="4">
        <v>30</v>
      </c>
      <c r="O10" s="4" t="s">
        <v>474</v>
      </c>
      <c r="P10" s="7" t="s">
        <v>3042</v>
      </c>
      <c r="Q10" s="4" t="s">
        <v>3043</v>
      </c>
      <c r="R10" s="4">
        <v>2023</v>
      </c>
      <c r="S10" s="4" t="s">
        <v>1154</v>
      </c>
      <c r="T10" s="4" t="s">
        <v>2884</v>
      </c>
      <c r="U10" s="4" t="s">
        <v>2911</v>
      </c>
      <c r="V10" s="4"/>
      <c r="W10" s="4"/>
      <c r="X10" s="4"/>
      <c r="Y10" s="4" t="s">
        <v>2982</v>
      </c>
    </row>
    <row r="11" spans="1:25" x14ac:dyDescent="0.15">
      <c r="A11" s="4" t="s">
        <v>115</v>
      </c>
      <c r="B11" s="4" t="s">
        <v>1151</v>
      </c>
      <c r="C11" s="4" t="s">
        <v>1600</v>
      </c>
      <c r="D11" s="18">
        <v>54.646562000000003</v>
      </c>
      <c r="E11" s="18">
        <v>11.372995</v>
      </c>
      <c r="F11" s="4" t="s">
        <v>999</v>
      </c>
      <c r="G11" s="4"/>
      <c r="H11" s="4" t="s">
        <v>3036</v>
      </c>
      <c r="I11" s="4" t="s">
        <v>2880</v>
      </c>
      <c r="J11" s="25" t="s">
        <v>2914</v>
      </c>
      <c r="K11" s="4"/>
      <c r="L11" s="4" t="s">
        <v>3037</v>
      </c>
      <c r="M11" s="4">
        <v>4404</v>
      </c>
      <c r="N11" s="4">
        <v>47</v>
      </c>
      <c r="O11" s="4" t="s">
        <v>474</v>
      </c>
      <c r="P11" s="7" t="s">
        <v>3038</v>
      </c>
      <c r="Q11" s="4" t="s">
        <v>3039</v>
      </c>
      <c r="R11" s="4">
        <v>2023</v>
      </c>
      <c r="S11" s="4" t="s">
        <v>1154</v>
      </c>
      <c r="T11" s="4" t="s">
        <v>2884</v>
      </c>
      <c r="U11" s="4" t="s">
        <v>2911</v>
      </c>
      <c r="V11" s="4"/>
      <c r="W11" s="4"/>
      <c r="X11" s="4"/>
      <c r="Y11" s="4" t="s">
        <v>2982</v>
      </c>
    </row>
    <row r="12" spans="1:25" x14ac:dyDescent="0.15">
      <c r="A12" s="4" t="s">
        <v>115</v>
      </c>
      <c r="B12" s="4" t="s">
        <v>1151</v>
      </c>
      <c r="C12" s="4" t="s">
        <v>1600</v>
      </c>
      <c r="D12" s="18">
        <v>54.646562000000003</v>
      </c>
      <c r="E12" s="18">
        <v>11.372995</v>
      </c>
      <c r="F12" s="4" t="s">
        <v>999</v>
      </c>
      <c r="G12" s="4"/>
      <c r="H12" s="4" t="s">
        <v>3017</v>
      </c>
      <c r="I12" s="4" t="s">
        <v>2880</v>
      </c>
      <c r="J12" s="25" t="s">
        <v>2914</v>
      </c>
      <c r="K12" s="4"/>
      <c r="L12" s="4" t="s">
        <v>3018</v>
      </c>
      <c r="M12" s="4">
        <v>4300</v>
      </c>
      <c r="N12" s="4">
        <v>29</v>
      </c>
      <c r="O12" s="4" t="s">
        <v>474</v>
      </c>
      <c r="P12" s="7" t="s">
        <v>3019</v>
      </c>
      <c r="Q12" s="4" t="s">
        <v>3020</v>
      </c>
      <c r="R12" s="4">
        <v>2023</v>
      </c>
      <c r="S12" s="4" t="s">
        <v>1154</v>
      </c>
      <c r="T12" s="4" t="s">
        <v>2884</v>
      </c>
      <c r="U12" s="4" t="s">
        <v>2962</v>
      </c>
      <c r="V12" s="4"/>
      <c r="W12" s="4"/>
      <c r="X12" s="4"/>
      <c r="Y12" s="4" t="s">
        <v>2963</v>
      </c>
    </row>
    <row r="13" spans="1:25" x14ac:dyDescent="0.15">
      <c r="A13" s="4" t="s">
        <v>115</v>
      </c>
      <c r="B13" s="4" t="s">
        <v>1151</v>
      </c>
      <c r="C13" s="4" t="s">
        <v>1600</v>
      </c>
      <c r="D13" s="18">
        <v>54.646562000000003</v>
      </c>
      <c r="E13" s="18">
        <v>11.372995</v>
      </c>
      <c r="F13" s="4" t="s">
        <v>999</v>
      </c>
      <c r="G13" s="4"/>
      <c r="H13" s="4" t="s">
        <v>2995</v>
      </c>
      <c r="I13" s="4" t="s">
        <v>2880</v>
      </c>
      <c r="J13" s="25" t="s">
        <v>2914</v>
      </c>
      <c r="K13" s="4"/>
      <c r="L13" s="4" t="s">
        <v>2996</v>
      </c>
      <c r="M13" s="4">
        <v>4218</v>
      </c>
      <c r="N13" s="4">
        <v>32</v>
      </c>
      <c r="O13" s="4" t="s">
        <v>474</v>
      </c>
      <c r="P13" s="7" t="s">
        <v>2997</v>
      </c>
      <c r="Q13" s="4" t="s">
        <v>2998</v>
      </c>
      <c r="R13" s="4">
        <v>2023</v>
      </c>
      <c r="S13" s="4" t="s">
        <v>1154</v>
      </c>
      <c r="T13" s="4" t="s">
        <v>2884</v>
      </c>
      <c r="U13" s="4" t="s">
        <v>2962</v>
      </c>
      <c r="V13" s="4"/>
      <c r="W13" s="4"/>
      <c r="X13" s="4"/>
      <c r="Y13" s="4" t="s">
        <v>2963</v>
      </c>
    </row>
    <row r="14" spans="1:25" x14ac:dyDescent="0.15">
      <c r="A14" s="4" t="s">
        <v>117</v>
      </c>
      <c r="B14" s="4" t="s">
        <v>1631</v>
      </c>
      <c r="C14" s="4" t="s">
        <v>1600</v>
      </c>
      <c r="D14" s="18">
        <v>56.011386999999999</v>
      </c>
      <c r="E14" s="18">
        <v>10.222830999999999</v>
      </c>
      <c r="F14" s="5" t="s">
        <v>534</v>
      </c>
      <c r="G14" s="4"/>
      <c r="H14" s="4" t="s">
        <v>3304</v>
      </c>
      <c r="I14" s="4" t="s">
        <v>2880</v>
      </c>
      <c r="J14" s="4" t="s">
        <v>2983</v>
      </c>
      <c r="K14" s="4"/>
      <c r="L14" s="4" t="s">
        <v>3305</v>
      </c>
      <c r="M14" s="4">
        <v>5310</v>
      </c>
      <c r="N14" s="19">
        <v>110</v>
      </c>
      <c r="O14" s="4" t="s">
        <v>474</v>
      </c>
      <c r="P14" s="7"/>
      <c r="Q14" s="4" t="s">
        <v>3306</v>
      </c>
      <c r="R14" s="4">
        <v>1971</v>
      </c>
      <c r="S14" s="4" t="s">
        <v>3307</v>
      </c>
      <c r="T14" s="4" t="s">
        <v>2884</v>
      </c>
      <c r="U14" s="4"/>
      <c r="V14" s="4"/>
      <c r="W14" s="4"/>
      <c r="X14" s="4"/>
      <c r="Y14" s="4"/>
    </row>
    <row r="15" spans="1:25" x14ac:dyDescent="0.15">
      <c r="A15" s="4" t="s">
        <v>117</v>
      </c>
      <c r="B15" s="4" t="s">
        <v>1631</v>
      </c>
      <c r="C15" s="4" t="s">
        <v>1600</v>
      </c>
      <c r="D15" s="18">
        <v>56.011386999999999</v>
      </c>
      <c r="E15" s="18">
        <v>10.222830999999999</v>
      </c>
      <c r="F15" s="5" t="s">
        <v>534</v>
      </c>
      <c r="G15" s="4"/>
      <c r="H15" s="4" t="s">
        <v>3304</v>
      </c>
      <c r="I15" s="4" t="s">
        <v>2880</v>
      </c>
      <c r="J15" s="4" t="s">
        <v>2983</v>
      </c>
      <c r="K15" s="4"/>
      <c r="L15" s="4" t="s">
        <v>3308</v>
      </c>
      <c r="M15" s="4">
        <v>5160</v>
      </c>
      <c r="N15" s="19">
        <v>110</v>
      </c>
      <c r="O15" s="4" t="s">
        <v>474</v>
      </c>
      <c r="P15" s="7"/>
      <c r="Q15" s="4" t="s">
        <v>3309</v>
      </c>
      <c r="R15" s="4">
        <v>1971</v>
      </c>
      <c r="S15" s="4" t="s">
        <v>3307</v>
      </c>
      <c r="T15" s="4" t="s">
        <v>2884</v>
      </c>
      <c r="U15" s="4"/>
      <c r="V15" s="4"/>
      <c r="W15" s="4"/>
      <c r="X15" s="4"/>
      <c r="Y15" s="4"/>
    </row>
    <row r="16" spans="1:25" x14ac:dyDescent="0.15">
      <c r="A16" s="4" t="s">
        <v>136</v>
      </c>
      <c r="B16" s="4" t="s">
        <v>2591</v>
      </c>
      <c r="C16" s="4" t="s">
        <v>1600</v>
      </c>
      <c r="D16" s="18">
        <v>55.336979999999997</v>
      </c>
      <c r="E16" s="18">
        <v>11.143882</v>
      </c>
      <c r="F16" s="4" t="s">
        <v>999</v>
      </c>
      <c r="G16" s="4"/>
      <c r="H16" s="4"/>
      <c r="I16" s="4" t="s">
        <v>2880</v>
      </c>
      <c r="J16" s="4"/>
      <c r="K16" s="4"/>
      <c r="L16" s="4" t="s">
        <v>3246</v>
      </c>
      <c r="M16" s="4">
        <v>5850</v>
      </c>
      <c r="N16" s="4">
        <v>100</v>
      </c>
      <c r="O16" s="4" t="s">
        <v>474</v>
      </c>
      <c r="P16" s="7">
        <v>-28.8</v>
      </c>
      <c r="Q16" s="4" t="s">
        <v>3247</v>
      </c>
      <c r="R16" s="4">
        <v>1997</v>
      </c>
      <c r="S16" s="4" t="s">
        <v>689</v>
      </c>
      <c r="T16" s="4" t="s">
        <v>2884</v>
      </c>
      <c r="U16" s="4"/>
      <c r="V16" s="4" t="s">
        <v>3248</v>
      </c>
      <c r="W16" s="4" t="s">
        <v>3249</v>
      </c>
      <c r="X16" s="4"/>
      <c r="Y16" s="4"/>
    </row>
    <row r="17" spans="1:25" x14ac:dyDescent="0.15">
      <c r="A17" s="4" t="s">
        <v>137</v>
      </c>
      <c r="B17" s="4" t="s">
        <v>2591</v>
      </c>
      <c r="C17" s="4" t="s">
        <v>1600</v>
      </c>
      <c r="D17" s="18">
        <v>55.336979999999997</v>
      </c>
      <c r="E17" s="18">
        <v>11.143882</v>
      </c>
      <c r="F17" s="4" t="s">
        <v>999</v>
      </c>
      <c r="G17" s="4"/>
      <c r="H17" s="4"/>
      <c r="I17" s="4" t="s">
        <v>2880</v>
      </c>
      <c r="J17" s="4"/>
      <c r="K17" s="4"/>
      <c r="L17" s="4" t="s">
        <v>3262</v>
      </c>
      <c r="M17" s="4">
        <v>6320</v>
      </c>
      <c r="N17" s="4">
        <v>100</v>
      </c>
      <c r="O17" s="4" t="s">
        <v>474</v>
      </c>
      <c r="P17" s="7">
        <v>-26.2</v>
      </c>
      <c r="Q17" s="4" t="s">
        <v>3263</v>
      </c>
      <c r="R17" s="4">
        <v>1997</v>
      </c>
      <c r="S17" s="4" t="s">
        <v>689</v>
      </c>
      <c r="T17" s="4" t="s">
        <v>2884</v>
      </c>
      <c r="U17" s="4"/>
      <c r="V17" s="4" t="s">
        <v>3264</v>
      </c>
      <c r="W17" s="4" t="s">
        <v>3265</v>
      </c>
      <c r="X17" s="4"/>
      <c r="Y17" s="4"/>
    </row>
    <row r="18" spans="1:25" x14ac:dyDescent="0.15">
      <c r="A18" s="4" t="s">
        <v>138</v>
      </c>
      <c r="B18" s="4" t="s">
        <v>2591</v>
      </c>
      <c r="C18" s="4" t="s">
        <v>1600</v>
      </c>
      <c r="D18" s="18">
        <v>55.336979999999997</v>
      </c>
      <c r="E18" s="18">
        <v>11.143882</v>
      </c>
      <c r="F18" s="4" t="s">
        <v>999</v>
      </c>
      <c r="G18" s="4"/>
      <c r="H18" s="4"/>
      <c r="I18" s="4" t="s">
        <v>2880</v>
      </c>
      <c r="J18" s="4"/>
      <c r="K18" s="4"/>
      <c r="L18" s="4" t="s">
        <v>3274</v>
      </c>
      <c r="M18" s="4">
        <v>6530</v>
      </c>
      <c r="N18" s="4">
        <v>100</v>
      </c>
      <c r="O18" s="4" t="s">
        <v>474</v>
      </c>
      <c r="P18" s="7">
        <v>-27.4</v>
      </c>
      <c r="Q18" s="4" t="s">
        <v>3275</v>
      </c>
      <c r="R18" s="4">
        <v>1997</v>
      </c>
      <c r="S18" s="4" t="s">
        <v>689</v>
      </c>
      <c r="T18" s="4" t="s">
        <v>2884</v>
      </c>
      <c r="U18" s="4"/>
      <c r="V18" s="4" t="s">
        <v>3276</v>
      </c>
      <c r="W18" s="4" t="s">
        <v>3277</v>
      </c>
      <c r="X18" s="4"/>
      <c r="Y18" s="4"/>
    </row>
    <row r="19" spans="1:25" x14ac:dyDescent="0.15">
      <c r="A19" s="4" t="s">
        <v>178</v>
      </c>
      <c r="B19" s="4" t="s">
        <v>1631</v>
      </c>
      <c r="C19" s="4" t="s">
        <v>1600</v>
      </c>
      <c r="D19" s="18">
        <v>56.238408999999997</v>
      </c>
      <c r="E19" s="18">
        <v>10.399710000000001</v>
      </c>
      <c r="F19" s="4" t="s">
        <v>1337</v>
      </c>
      <c r="G19" s="4"/>
      <c r="H19" s="4"/>
      <c r="I19" s="4" t="s">
        <v>2880</v>
      </c>
      <c r="J19" s="4"/>
      <c r="K19" s="4"/>
      <c r="L19" s="4" t="s">
        <v>3291</v>
      </c>
      <c r="M19" s="4">
        <v>7550</v>
      </c>
      <c r="N19" s="4">
        <v>40</v>
      </c>
      <c r="O19" s="4" t="s">
        <v>474</v>
      </c>
      <c r="P19" s="4"/>
      <c r="Q19" s="4" t="s">
        <v>3292</v>
      </c>
      <c r="R19" s="4">
        <v>2005</v>
      </c>
      <c r="S19" s="4" t="s">
        <v>3293</v>
      </c>
      <c r="T19" s="4" t="s">
        <v>2884</v>
      </c>
      <c r="U19" s="4"/>
      <c r="V19" s="4"/>
      <c r="W19" s="4"/>
      <c r="X19" s="4"/>
      <c r="Y19" s="4"/>
    </row>
    <row r="20" spans="1:25" x14ac:dyDescent="0.15">
      <c r="A20" s="4" t="s">
        <v>188</v>
      </c>
      <c r="B20" s="4" t="s">
        <v>1631</v>
      </c>
      <c r="C20" s="4" t="s">
        <v>1600</v>
      </c>
      <c r="D20" s="18">
        <v>56.428769000000003</v>
      </c>
      <c r="E20" s="18">
        <v>10.810587999999999</v>
      </c>
      <c r="F20" s="4" t="s">
        <v>534</v>
      </c>
      <c r="G20" s="4"/>
      <c r="H20" s="4"/>
      <c r="I20" s="4" t="s">
        <v>2880</v>
      </c>
      <c r="J20" s="4" t="s">
        <v>2983</v>
      </c>
      <c r="K20" s="32">
        <v>44987</v>
      </c>
      <c r="L20" s="4" t="s">
        <v>3120</v>
      </c>
      <c r="M20" s="4">
        <v>4538</v>
      </c>
      <c r="N20" s="4">
        <v>28</v>
      </c>
      <c r="O20" s="4" t="s">
        <v>474</v>
      </c>
      <c r="P20" s="4" t="s">
        <v>3121</v>
      </c>
      <c r="Q20" s="4" t="s">
        <v>3122</v>
      </c>
      <c r="R20" s="4">
        <v>2020</v>
      </c>
      <c r="S20" s="4" t="s">
        <v>3029</v>
      </c>
      <c r="T20" s="4" t="s">
        <v>2884</v>
      </c>
      <c r="U20" s="4"/>
      <c r="V20" s="4"/>
      <c r="W20" s="4"/>
      <c r="X20" s="4"/>
      <c r="Y20" s="4" t="s">
        <v>3123</v>
      </c>
    </row>
    <row r="21" spans="1:25" x14ac:dyDescent="0.15">
      <c r="A21" s="4" t="s">
        <v>188</v>
      </c>
      <c r="B21" s="4" t="s">
        <v>1631</v>
      </c>
      <c r="C21" s="4" t="s">
        <v>1600</v>
      </c>
      <c r="D21" s="18">
        <v>56.428769000000003</v>
      </c>
      <c r="E21" s="18">
        <v>10.810587999999999</v>
      </c>
      <c r="F21" s="4" t="s">
        <v>534</v>
      </c>
      <c r="G21" s="4"/>
      <c r="H21" s="4"/>
      <c r="I21" s="4" t="s">
        <v>2880</v>
      </c>
      <c r="J21" s="4" t="s">
        <v>2983</v>
      </c>
      <c r="K21" s="32">
        <v>44987</v>
      </c>
      <c r="L21" s="4" t="s">
        <v>3114</v>
      </c>
      <c r="M21" s="4">
        <v>4533</v>
      </c>
      <c r="N21" s="4">
        <v>28</v>
      </c>
      <c r="O21" s="4" t="s">
        <v>474</v>
      </c>
      <c r="P21" s="4"/>
      <c r="Q21" s="4" t="s">
        <v>3115</v>
      </c>
      <c r="R21" s="4">
        <v>2020</v>
      </c>
      <c r="S21" s="4" t="s">
        <v>3029</v>
      </c>
      <c r="T21" s="4" t="s">
        <v>2884</v>
      </c>
      <c r="U21" s="4"/>
      <c r="V21" s="4"/>
      <c r="W21" s="4"/>
      <c r="X21" s="4"/>
      <c r="Y21" s="4" t="s">
        <v>3116</v>
      </c>
    </row>
    <row r="22" spans="1:25" x14ac:dyDescent="0.15">
      <c r="A22" s="4" t="s">
        <v>188</v>
      </c>
      <c r="B22" s="4" t="s">
        <v>1631</v>
      </c>
      <c r="C22" s="4" t="s">
        <v>1600</v>
      </c>
      <c r="D22" s="18">
        <v>56.428769000000003</v>
      </c>
      <c r="E22" s="18">
        <v>10.810587999999999</v>
      </c>
      <c r="F22" s="4" t="s">
        <v>534</v>
      </c>
      <c r="G22" s="4"/>
      <c r="H22" s="4"/>
      <c r="I22" s="4" t="s">
        <v>2880</v>
      </c>
      <c r="J22" s="4" t="s">
        <v>2983</v>
      </c>
      <c r="K22" s="32">
        <v>44987</v>
      </c>
      <c r="L22" s="4" t="s">
        <v>3101</v>
      </c>
      <c r="M22" s="4">
        <v>4520</v>
      </c>
      <c r="N22" s="4">
        <v>28</v>
      </c>
      <c r="O22" s="4" t="s">
        <v>474</v>
      </c>
      <c r="P22" s="4"/>
      <c r="Q22" s="4" t="s">
        <v>3102</v>
      </c>
      <c r="R22" s="4">
        <v>2020</v>
      </c>
      <c r="S22" s="4" t="s">
        <v>3029</v>
      </c>
      <c r="T22" s="4" t="s">
        <v>2884</v>
      </c>
      <c r="U22" s="4"/>
      <c r="V22" s="4"/>
      <c r="W22" s="4"/>
      <c r="X22" s="4"/>
      <c r="Y22" s="4" t="s">
        <v>3103</v>
      </c>
    </row>
    <row r="23" spans="1:25" x14ac:dyDescent="0.15">
      <c r="A23" s="4" t="s">
        <v>188</v>
      </c>
      <c r="B23" s="4" t="s">
        <v>1631</v>
      </c>
      <c r="C23" s="4" t="s">
        <v>1600</v>
      </c>
      <c r="D23" s="18">
        <v>56.428769000000003</v>
      </c>
      <c r="E23" s="18">
        <v>10.810587999999999</v>
      </c>
      <c r="F23" s="4" t="s">
        <v>534</v>
      </c>
      <c r="G23" s="4"/>
      <c r="H23" s="4"/>
      <c r="I23" s="4" t="s">
        <v>2880</v>
      </c>
      <c r="J23" s="4" t="s">
        <v>2957</v>
      </c>
      <c r="K23" s="32">
        <v>44987</v>
      </c>
      <c r="L23" s="4" t="s">
        <v>3094</v>
      </c>
      <c r="M23" s="4">
        <v>4509</v>
      </c>
      <c r="N23" s="4">
        <v>31</v>
      </c>
      <c r="O23" s="4" t="s">
        <v>474</v>
      </c>
      <c r="P23" s="4"/>
      <c r="Q23" s="4" t="s">
        <v>3095</v>
      </c>
      <c r="R23" s="4">
        <v>2020</v>
      </c>
      <c r="S23" s="4" t="s">
        <v>3029</v>
      </c>
      <c r="T23" s="4" t="s">
        <v>2884</v>
      </c>
      <c r="U23" s="4"/>
      <c r="V23" s="4"/>
      <c r="W23" s="4"/>
      <c r="X23" s="4"/>
      <c r="Y23" s="4" t="s">
        <v>3096</v>
      </c>
    </row>
    <row r="24" spans="1:25" x14ac:dyDescent="0.15">
      <c r="A24" s="4" t="s">
        <v>188</v>
      </c>
      <c r="B24" s="4" t="s">
        <v>1631</v>
      </c>
      <c r="C24" s="4" t="s">
        <v>1600</v>
      </c>
      <c r="D24" s="18">
        <v>56.428769000000003</v>
      </c>
      <c r="E24" s="18">
        <v>10.810587999999999</v>
      </c>
      <c r="F24" s="4" t="s">
        <v>534</v>
      </c>
      <c r="G24" s="4"/>
      <c r="H24" s="4"/>
      <c r="I24" s="4" t="s">
        <v>2880</v>
      </c>
      <c r="J24" s="4" t="s">
        <v>2983</v>
      </c>
      <c r="K24" s="32">
        <v>44987</v>
      </c>
      <c r="L24" s="4" t="s">
        <v>3091</v>
      </c>
      <c r="M24" s="4">
        <v>4499</v>
      </c>
      <c r="N24" s="4">
        <v>29</v>
      </c>
      <c r="O24" s="4" t="s">
        <v>474</v>
      </c>
      <c r="P24" s="4"/>
      <c r="Q24" s="4" t="s">
        <v>3092</v>
      </c>
      <c r="R24" s="4">
        <v>2020</v>
      </c>
      <c r="S24" s="4" t="s">
        <v>3029</v>
      </c>
      <c r="T24" s="4" t="s">
        <v>2884</v>
      </c>
      <c r="U24" s="4"/>
      <c r="V24" s="4"/>
      <c r="W24" s="4"/>
      <c r="X24" s="4"/>
      <c r="Y24" s="4" t="s">
        <v>3093</v>
      </c>
    </row>
    <row r="25" spans="1:25" x14ac:dyDescent="0.15">
      <c r="A25" s="4" t="s">
        <v>188</v>
      </c>
      <c r="B25" s="4" t="s">
        <v>1631</v>
      </c>
      <c r="C25" s="4" t="s">
        <v>1600</v>
      </c>
      <c r="D25" s="18">
        <v>56.428769000000003</v>
      </c>
      <c r="E25" s="18">
        <v>10.810587999999999</v>
      </c>
      <c r="F25" s="4" t="s">
        <v>534</v>
      </c>
      <c r="G25" s="4"/>
      <c r="H25" s="4"/>
      <c r="I25" s="4" t="s">
        <v>2880</v>
      </c>
      <c r="J25" s="4" t="s">
        <v>2983</v>
      </c>
      <c r="K25" s="32">
        <v>44987</v>
      </c>
      <c r="L25" s="4" t="s">
        <v>3088</v>
      </c>
      <c r="M25" s="4">
        <v>4496</v>
      </c>
      <c r="N25" s="4">
        <v>30</v>
      </c>
      <c r="O25" s="4" t="s">
        <v>474</v>
      </c>
      <c r="P25" s="4"/>
      <c r="Q25" s="4" t="s">
        <v>3089</v>
      </c>
      <c r="R25" s="4">
        <v>2020</v>
      </c>
      <c r="S25" s="4" t="s">
        <v>3029</v>
      </c>
      <c r="T25" s="4" t="s">
        <v>2884</v>
      </c>
      <c r="U25" s="4"/>
      <c r="V25" s="4"/>
      <c r="W25" s="4"/>
      <c r="X25" s="4"/>
      <c r="Y25" s="4" t="s">
        <v>3090</v>
      </c>
    </row>
    <row r="26" spans="1:25" x14ac:dyDescent="0.15">
      <c r="A26" s="4" t="s">
        <v>188</v>
      </c>
      <c r="B26" s="4" t="s">
        <v>1631</v>
      </c>
      <c r="C26" s="4" t="s">
        <v>1600</v>
      </c>
      <c r="D26" s="18">
        <v>56.428769000000003</v>
      </c>
      <c r="E26" s="18">
        <v>10.810587999999999</v>
      </c>
      <c r="F26" s="4" t="s">
        <v>534</v>
      </c>
      <c r="G26" s="4"/>
      <c r="H26" s="4"/>
      <c r="I26" s="4" t="s">
        <v>2880</v>
      </c>
      <c r="J26" s="4" t="s">
        <v>2983</v>
      </c>
      <c r="K26" s="32">
        <v>44987</v>
      </c>
      <c r="L26" s="4" t="s">
        <v>3084</v>
      </c>
      <c r="M26" s="4">
        <v>4493</v>
      </c>
      <c r="N26" s="4">
        <v>29</v>
      </c>
      <c r="O26" s="4" t="s">
        <v>474</v>
      </c>
      <c r="P26" s="4" t="s">
        <v>3085</v>
      </c>
      <c r="Q26" s="4" t="s">
        <v>3086</v>
      </c>
      <c r="R26" s="4">
        <v>2020</v>
      </c>
      <c r="S26" s="4" t="s">
        <v>3029</v>
      </c>
      <c r="T26" s="4" t="s">
        <v>2884</v>
      </c>
      <c r="U26" s="4"/>
      <c r="V26" s="4"/>
      <c r="W26" s="4"/>
      <c r="X26" s="4"/>
      <c r="Y26" s="4" t="s">
        <v>3087</v>
      </c>
    </row>
    <row r="27" spans="1:25" x14ac:dyDescent="0.15">
      <c r="A27" s="4" t="s">
        <v>188</v>
      </c>
      <c r="B27" s="4" t="s">
        <v>1631</v>
      </c>
      <c r="C27" s="4" t="s">
        <v>1600</v>
      </c>
      <c r="D27" s="18">
        <v>56.428769000000003</v>
      </c>
      <c r="E27" s="18">
        <v>10.810587999999999</v>
      </c>
      <c r="F27" s="4" t="s">
        <v>534</v>
      </c>
      <c r="G27" s="4"/>
      <c r="H27" s="4"/>
      <c r="I27" s="4" t="s">
        <v>2880</v>
      </c>
      <c r="J27" s="4" t="s">
        <v>2957</v>
      </c>
      <c r="K27" s="32">
        <v>44987</v>
      </c>
      <c r="L27" s="4" t="s">
        <v>3073</v>
      </c>
      <c r="M27" s="4">
        <v>4479</v>
      </c>
      <c r="N27" s="4">
        <v>30</v>
      </c>
      <c r="O27" s="4" t="s">
        <v>474</v>
      </c>
      <c r="P27" s="4"/>
      <c r="Q27" s="4" t="s">
        <v>3074</v>
      </c>
      <c r="R27" s="4">
        <v>2020</v>
      </c>
      <c r="S27" s="4" t="s">
        <v>3029</v>
      </c>
      <c r="T27" s="4" t="s">
        <v>2884</v>
      </c>
      <c r="U27" s="4"/>
      <c r="V27" s="4"/>
      <c r="W27" s="4"/>
      <c r="X27" s="4"/>
      <c r="Y27" s="4" t="s">
        <v>3075</v>
      </c>
    </row>
    <row r="28" spans="1:25" x14ac:dyDescent="0.15">
      <c r="A28" s="4" t="s">
        <v>188</v>
      </c>
      <c r="B28" s="4" t="s">
        <v>1631</v>
      </c>
      <c r="C28" s="4" t="s">
        <v>1600</v>
      </c>
      <c r="D28" s="18">
        <v>56.428769000000003</v>
      </c>
      <c r="E28" s="18">
        <v>10.810587999999999</v>
      </c>
      <c r="F28" s="4" t="s">
        <v>534</v>
      </c>
      <c r="G28" s="4"/>
      <c r="H28" s="4"/>
      <c r="I28" s="4" t="s">
        <v>2880</v>
      </c>
      <c r="J28" s="4" t="s">
        <v>2983</v>
      </c>
      <c r="K28" s="32">
        <v>44987</v>
      </c>
      <c r="L28" s="4" t="s">
        <v>3070</v>
      </c>
      <c r="M28" s="4">
        <v>4476</v>
      </c>
      <c r="N28" s="4">
        <v>29</v>
      </c>
      <c r="O28" s="4" t="s">
        <v>474</v>
      </c>
      <c r="P28" s="4"/>
      <c r="Q28" s="4" t="s">
        <v>3071</v>
      </c>
      <c r="R28" s="4">
        <v>2020</v>
      </c>
      <c r="S28" s="4" t="s">
        <v>3029</v>
      </c>
      <c r="T28" s="4" t="s">
        <v>2884</v>
      </c>
      <c r="U28" s="4"/>
      <c r="V28" s="4"/>
      <c r="W28" s="4"/>
      <c r="X28" s="4"/>
      <c r="Y28" s="4" t="s">
        <v>3072</v>
      </c>
    </row>
    <row r="29" spans="1:25" x14ac:dyDescent="0.15">
      <c r="A29" s="4" t="s">
        <v>188</v>
      </c>
      <c r="B29" s="4" t="s">
        <v>1631</v>
      </c>
      <c r="C29" s="4" t="s">
        <v>1600</v>
      </c>
      <c r="D29" s="18">
        <v>56.428769000000003</v>
      </c>
      <c r="E29" s="18">
        <v>10.810587999999999</v>
      </c>
      <c r="F29" s="4" t="s">
        <v>534</v>
      </c>
      <c r="G29" s="4"/>
      <c r="H29" s="4"/>
      <c r="I29" s="4" t="s">
        <v>2880</v>
      </c>
      <c r="J29" s="4" t="s">
        <v>2983</v>
      </c>
      <c r="K29" s="32">
        <v>44987</v>
      </c>
      <c r="L29" s="4" t="s">
        <v>3056</v>
      </c>
      <c r="M29" s="4">
        <v>4449</v>
      </c>
      <c r="N29" s="4">
        <v>28</v>
      </c>
      <c r="O29" s="4" t="s">
        <v>474</v>
      </c>
      <c r="P29" s="4" t="s">
        <v>3057</v>
      </c>
      <c r="Q29" s="4" t="s">
        <v>3058</v>
      </c>
      <c r="R29" s="4">
        <v>2020</v>
      </c>
      <c r="S29" s="4" t="s">
        <v>3029</v>
      </c>
      <c r="T29" s="4" t="s">
        <v>2884</v>
      </c>
      <c r="U29" s="4"/>
      <c r="V29" s="4"/>
      <c r="W29" s="4"/>
      <c r="X29" s="4"/>
      <c r="Y29" s="4" t="s">
        <v>3059</v>
      </c>
    </row>
    <row r="30" spans="1:25" x14ac:dyDescent="0.15">
      <c r="A30" s="4" t="s">
        <v>188</v>
      </c>
      <c r="B30" s="4" t="s">
        <v>1631</v>
      </c>
      <c r="C30" s="4" t="s">
        <v>1600</v>
      </c>
      <c r="D30" s="18">
        <v>56.428769000000003</v>
      </c>
      <c r="E30" s="18">
        <v>10.810587999999999</v>
      </c>
      <c r="F30" s="4" t="s">
        <v>534</v>
      </c>
      <c r="G30" s="4"/>
      <c r="H30" s="4"/>
      <c r="I30" s="4" t="s">
        <v>2880</v>
      </c>
      <c r="J30" s="4" t="s">
        <v>2957</v>
      </c>
      <c r="K30" s="32">
        <v>44987</v>
      </c>
      <c r="L30" s="4" t="s">
        <v>3027</v>
      </c>
      <c r="M30" s="4">
        <v>4420</v>
      </c>
      <c r="N30" s="4">
        <v>28</v>
      </c>
      <c r="O30" s="4" t="s">
        <v>474</v>
      </c>
      <c r="P30" s="4"/>
      <c r="Q30" s="4" t="s">
        <v>3028</v>
      </c>
      <c r="R30" s="4">
        <v>2020</v>
      </c>
      <c r="S30" s="4" t="s">
        <v>3029</v>
      </c>
      <c r="T30" s="4" t="s">
        <v>2884</v>
      </c>
      <c r="U30" s="4"/>
      <c r="V30" s="4"/>
      <c r="W30" s="4"/>
      <c r="X30" s="4"/>
      <c r="Y30" s="4" t="s">
        <v>3030</v>
      </c>
    </row>
    <row r="31" spans="1:25" x14ac:dyDescent="0.15">
      <c r="A31" s="4" t="s">
        <v>3310</v>
      </c>
      <c r="B31" s="4" t="s">
        <v>1675</v>
      </c>
      <c r="C31" s="4" t="s">
        <v>1600</v>
      </c>
      <c r="D31" s="18">
        <v>55.454339965384101</v>
      </c>
      <c r="E31" s="18">
        <v>12.191105874939501</v>
      </c>
      <c r="F31" s="4" t="s">
        <v>1337</v>
      </c>
      <c r="G31" s="4" t="s">
        <v>3311</v>
      </c>
      <c r="H31" s="4" t="s">
        <v>3312</v>
      </c>
      <c r="I31" s="4" t="s">
        <v>2880</v>
      </c>
      <c r="J31" s="4" t="s">
        <v>2941</v>
      </c>
      <c r="K31" s="4"/>
      <c r="L31" s="4" t="s">
        <v>3313</v>
      </c>
      <c r="M31" s="4">
        <v>7688</v>
      </c>
      <c r="N31" s="4">
        <v>36</v>
      </c>
      <c r="O31" s="4" t="s">
        <v>474</v>
      </c>
      <c r="P31" s="4" t="s">
        <v>3314</v>
      </c>
      <c r="Q31" s="4" t="s">
        <v>3315</v>
      </c>
      <c r="R31" s="4">
        <v>2016</v>
      </c>
      <c r="S31" s="6" t="s">
        <v>3316</v>
      </c>
      <c r="T31" s="4" t="s">
        <v>2884</v>
      </c>
      <c r="U31" s="4"/>
      <c r="V31" s="4"/>
      <c r="W31" s="4"/>
      <c r="X31" s="4"/>
      <c r="Y31" s="4" t="s">
        <v>3317</v>
      </c>
    </row>
    <row r="32" spans="1:25" x14ac:dyDescent="0.15">
      <c r="A32" s="4" t="s">
        <v>3310</v>
      </c>
      <c r="B32" s="4" t="s">
        <v>1675</v>
      </c>
      <c r="C32" s="4" t="s">
        <v>1600</v>
      </c>
      <c r="D32" s="18">
        <v>55.454339965384101</v>
      </c>
      <c r="E32" s="18">
        <v>12.191105874939501</v>
      </c>
      <c r="F32" s="4" t="s">
        <v>1337</v>
      </c>
      <c r="G32" s="4" t="s">
        <v>3311</v>
      </c>
      <c r="H32" s="4" t="s">
        <v>3331</v>
      </c>
      <c r="I32" s="4" t="s">
        <v>2880</v>
      </c>
      <c r="J32" s="25" t="s">
        <v>2914</v>
      </c>
      <c r="K32" s="4"/>
      <c r="L32" s="4" t="s">
        <v>3332</v>
      </c>
      <c r="M32" s="4">
        <v>7450</v>
      </c>
      <c r="N32" s="4">
        <v>32</v>
      </c>
      <c r="O32" s="4" t="s">
        <v>474</v>
      </c>
      <c r="P32" s="4" t="s">
        <v>2916</v>
      </c>
      <c r="Q32" s="4" t="s">
        <v>3333</v>
      </c>
      <c r="R32" s="4">
        <v>2016</v>
      </c>
      <c r="S32" s="6" t="s">
        <v>3316</v>
      </c>
      <c r="T32" s="4" t="s">
        <v>2884</v>
      </c>
      <c r="U32" s="4"/>
      <c r="V32" s="4"/>
      <c r="W32" s="4"/>
      <c r="X32" s="4"/>
      <c r="Y32" s="4" t="s">
        <v>3334</v>
      </c>
    </row>
    <row r="33" spans="1:25" x14ac:dyDescent="0.15">
      <c r="A33" s="4" t="s">
        <v>3310</v>
      </c>
      <c r="B33" s="4" t="s">
        <v>1675</v>
      </c>
      <c r="C33" s="4" t="s">
        <v>1600</v>
      </c>
      <c r="D33" s="18">
        <v>55.454339965384101</v>
      </c>
      <c r="E33" s="18">
        <v>12.191105874939501</v>
      </c>
      <c r="F33" s="4" t="s">
        <v>1337</v>
      </c>
      <c r="G33" s="4" t="s">
        <v>3311</v>
      </c>
      <c r="H33" s="4" t="s">
        <v>3318</v>
      </c>
      <c r="I33" s="4" t="s">
        <v>2880</v>
      </c>
      <c r="J33" s="4" t="s">
        <v>2983</v>
      </c>
      <c r="K33" s="4"/>
      <c r="L33" s="4" t="s">
        <v>3319</v>
      </c>
      <c r="M33" s="4">
        <v>7620</v>
      </c>
      <c r="N33" s="4">
        <v>30</v>
      </c>
      <c r="O33" s="4" t="s">
        <v>474</v>
      </c>
      <c r="P33" s="7">
        <v>-26.5</v>
      </c>
      <c r="Q33" s="4" t="s">
        <v>3320</v>
      </c>
      <c r="R33" s="4">
        <v>2018</v>
      </c>
      <c r="S33" s="4" t="s">
        <v>3321</v>
      </c>
      <c r="T33" s="4" t="s">
        <v>2884</v>
      </c>
      <c r="U33" s="4"/>
      <c r="V33" s="4"/>
      <c r="W33" s="4"/>
      <c r="X33" s="4"/>
      <c r="Y33" s="4" t="s">
        <v>3322</v>
      </c>
    </row>
    <row r="34" spans="1:25" x14ac:dyDescent="0.15">
      <c r="A34" s="4" t="s">
        <v>3310</v>
      </c>
      <c r="B34" s="4" t="s">
        <v>1675</v>
      </c>
      <c r="C34" s="4" t="s">
        <v>1600</v>
      </c>
      <c r="D34" s="18">
        <v>55.454339965384101</v>
      </c>
      <c r="E34" s="18">
        <v>12.191105874939501</v>
      </c>
      <c r="F34" s="4" t="s">
        <v>1337</v>
      </c>
      <c r="G34" s="4" t="s">
        <v>3311</v>
      </c>
      <c r="H34" s="4" t="s">
        <v>3323</v>
      </c>
      <c r="I34" s="4" t="s">
        <v>2880</v>
      </c>
      <c r="J34" s="4" t="s">
        <v>2983</v>
      </c>
      <c r="K34" s="4"/>
      <c r="L34" s="4" t="s">
        <v>3324</v>
      </c>
      <c r="M34" s="4">
        <v>7490</v>
      </c>
      <c r="N34" s="4">
        <v>30</v>
      </c>
      <c r="O34" s="4" t="s">
        <v>474</v>
      </c>
      <c r="P34" s="7">
        <v>-29.5</v>
      </c>
      <c r="Q34" s="4" t="s">
        <v>3325</v>
      </c>
      <c r="R34" s="4">
        <v>2018</v>
      </c>
      <c r="S34" s="4" t="s">
        <v>3321</v>
      </c>
      <c r="T34" s="4" t="s">
        <v>2884</v>
      </c>
      <c r="U34" s="4"/>
      <c r="V34" s="4"/>
      <c r="W34" s="4"/>
      <c r="X34" s="4"/>
      <c r="Y34" s="4" t="s">
        <v>3322</v>
      </c>
    </row>
    <row r="35" spans="1:25" x14ac:dyDescent="0.15">
      <c r="A35" s="4" t="s">
        <v>3310</v>
      </c>
      <c r="B35" s="4" t="s">
        <v>1675</v>
      </c>
      <c r="C35" s="4" t="s">
        <v>1600</v>
      </c>
      <c r="D35" s="18">
        <v>55.454339965384101</v>
      </c>
      <c r="E35" s="18">
        <v>12.191105874939501</v>
      </c>
      <c r="F35" s="4" t="s">
        <v>1337</v>
      </c>
      <c r="G35" s="4" t="s">
        <v>3311</v>
      </c>
      <c r="H35" s="4" t="s">
        <v>3326</v>
      </c>
      <c r="I35" s="4" t="s">
        <v>2880</v>
      </c>
      <c r="J35" s="4" t="s">
        <v>2983</v>
      </c>
      <c r="K35" s="4"/>
      <c r="L35" s="4" t="s">
        <v>3327</v>
      </c>
      <c r="M35" s="4">
        <v>7460</v>
      </c>
      <c r="N35" s="4">
        <v>30</v>
      </c>
      <c r="O35" s="4" t="s">
        <v>474</v>
      </c>
      <c r="P35" s="7">
        <v>-30.2</v>
      </c>
      <c r="Q35" s="4" t="s">
        <v>3328</v>
      </c>
      <c r="R35" s="4">
        <v>2018</v>
      </c>
      <c r="S35" s="4" t="s">
        <v>3321</v>
      </c>
      <c r="T35" s="4" t="s">
        <v>2884</v>
      </c>
      <c r="U35" s="4"/>
      <c r="V35" s="4"/>
      <c r="W35" s="4"/>
      <c r="X35" s="4"/>
      <c r="Y35" s="4" t="s">
        <v>3322</v>
      </c>
    </row>
    <row r="36" spans="1:25" x14ac:dyDescent="0.15">
      <c r="A36" s="4" t="s">
        <v>3310</v>
      </c>
      <c r="B36" s="4" t="s">
        <v>1675</v>
      </c>
      <c r="C36" s="4" t="s">
        <v>1600</v>
      </c>
      <c r="D36" s="18">
        <v>55.454339965384101</v>
      </c>
      <c r="E36" s="18">
        <v>12.191105874939501</v>
      </c>
      <c r="F36" s="4" t="s">
        <v>1337</v>
      </c>
      <c r="G36" s="4" t="s">
        <v>3311</v>
      </c>
      <c r="H36" s="4" t="s">
        <v>3329</v>
      </c>
      <c r="I36" s="4" t="s">
        <v>2880</v>
      </c>
      <c r="J36" s="4" t="s">
        <v>2983</v>
      </c>
      <c r="K36" s="4"/>
      <c r="L36" s="4" t="s">
        <v>3330</v>
      </c>
      <c r="M36" s="4">
        <v>7460</v>
      </c>
      <c r="N36" s="4">
        <v>30</v>
      </c>
      <c r="O36" s="4" t="s">
        <v>474</v>
      </c>
      <c r="P36" s="7">
        <v>-27</v>
      </c>
      <c r="Q36" s="4" t="s">
        <v>3328</v>
      </c>
      <c r="R36" s="4">
        <v>2018</v>
      </c>
      <c r="S36" s="4" t="s">
        <v>3321</v>
      </c>
      <c r="T36" s="4" t="s">
        <v>2884</v>
      </c>
      <c r="U36" s="4"/>
      <c r="V36" s="4"/>
      <c r="W36" s="4"/>
      <c r="X36" s="4"/>
      <c r="Y36" s="4" t="s">
        <v>3322</v>
      </c>
    </row>
    <row r="37" spans="1:25" x14ac:dyDescent="0.15">
      <c r="A37" s="4" t="s">
        <v>3310</v>
      </c>
      <c r="B37" s="4" t="s">
        <v>1675</v>
      </c>
      <c r="C37" s="4" t="s">
        <v>1600</v>
      </c>
      <c r="D37" s="18">
        <v>55.454339965384101</v>
      </c>
      <c r="E37" s="18">
        <v>12.191105874939501</v>
      </c>
      <c r="F37" s="4" t="s">
        <v>1337</v>
      </c>
      <c r="G37" s="4" t="s">
        <v>3311</v>
      </c>
      <c r="H37" s="4" t="s">
        <v>3335</v>
      </c>
      <c r="I37" s="4" t="s">
        <v>2880</v>
      </c>
      <c r="J37" s="4" t="s">
        <v>2983</v>
      </c>
      <c r="K37" s="4"/>
      <c r="L37" s="4" t="s">
        <v>3336</v>
      </c>
      <c r="M37" s="4">
        <v>7430</v>
      </c>
      <c r="N37" s="4">
        <v>30</v>
      </c>
      <c r="O37" s="4" t="s">
        <v>474</v>
      </c>
      <c r="P37" s="7">
        <v>-27.2</v>
      </c>
      <c r="Q37" s="4" t="s">
        <v>3337</v>
      </c>
      <c r="R37" s="4">
        <v>2018</v>
      </c>
      <c r="S37" s="4" t="s">
        <v>3321</v>
      </c>
      <c r="T37" s="4" t="s">
        <v>2884</v>
      </c>
      <c r="U37" s="4"/>
      <c r="V37" s="4"/>
      <c r="W37" s="4"/>
      <c r="X37" s="4"/>
      <c r="Y37" s="4" t="s">
        <v>3322</v>
      </c>
    </row>
    <row r="38" spans="1:25" x14ac:dyDescent="0.15">
      <c r="A38" s="4" t="s">
        <v>3310</v>
      </c>
      <c r="B38" s="4" t="s">
        <v>1675</v>
      </c>
      <c r="C38" s="4" t="s">
        <v>1600</v>
      </c>
      <c r="D38" s="18">
        <v>55.454339965384101</v>
      </c>
      <c r="E38" s="18">
        <v>12.191105874939501</v>
      </c>
      <c r="F38" s="4" t="s">
        <v>1337</v>
      </c>
      <c r="G38" s="4" t="s">
        <v>3311</v>
      </c>
      <c r="H38" s="4" t="s">
        <v>3338</v>
      </c>
      <c r="I38" s="4" t="s">
        <v>2880</v>
      </c>
      <c r="J38" s="4" t="s">
        <v>2983</v>
      </c>
      <c r="K38" s="4"/>
      <c r="L38" s="4" t="s">
        <v>3339</v>
      </c>
      <c r="M38" s="4">
        <v>7390</v>
      </c>
      <c r="N38" s="4">
        <v>30</v>
      </c>
      <c r="O38" s="4" t="s">
        <v>474</v>
      </c>
      <c r="P38" s="7">
        <v>-26.7</v>
      </c>
      <c r="Q38" s="4" t="s">
        <v>3340</v>
      </c>
      <c r="R38" s="4">
        <v>2018</v>
      </c>
      <c r="S38" s="4" t="s">
        <v>3321</v>
      </c>
      <c r="T38" s="4" t="s">
        <v>2884</v>
      </c>
      <c r="U38" s="4"/>
      <c r="V38" s="4"/>
      <c r="W38" s="4"/>
      <c r="X38" s="4"/>
      <c r="Y38" s="4" t="s">
        <v>3322</v>
      </c>
    </row>
    <row r="39" spans="1:25" x14ac:dyDescent="0.15">
      <c r="A39" s="4" t="s">
        <v>214</v>
      </c>
      <c r="B39" s="4" t="s">
        <v>3219</v>
      </c>
      <c r="C39" s="4" t="s">
        <v>1600</v>
      </c>
      <c r="D39" s="18">
        <v>55.297327000000003</v>
      </c>
      <c r="E39" s="18">
        <v>10.816551</v>
      </c>
      <c r="F39" s="4" t="s">
        <v>1337</v>
      </c>
      <c r="G39" s="4"/>
      <c r="H39" s="4"/>
      <c r="I39" s="4" t="s">
        <v>2880</v>
      </c>
      <c r="J39" s="4" t="s">
        <v>2983</v>
      </c>
      <c r="K39" s="4"/>
      <c r="L39" s="4" t="s">
        <v>3220</v>
      </c>
      <c r="M39" s="4">
        <v>5520</v>
      </c>
      <c r="N39" s="4">
        <v>70</v>
      </c>
      <c r="O39" s="4" t="s">
        <v>474</v>
      </c>
      <c r="P39" s="7">
        <v>-29.4</v>
      </c>
      <c r="Q39" s="4" t="s">
        <v>3221</v>
      </c>
      <c r="R39" s="4">
        <v>1997</v>
      </c>
      <c r="S39" s="4" t="s">
        <v>689</v>
      </c>
      <c r="T39" s="4" t="s">
        <v>2884</v>
      </c>
      <c r="U39" s="4"/>
      <c r="V39" s="4" t="s">
        <v>3222</v>
      </c>
      <c r="W39" s="4" t="s">
        <v>11058</v>
      </c>
      <c r="X39" s="4"/>
      <c r="Y39" s="4"/>
    </row>
    <row r="40" spans="1:25" x14ac:dyDescent="0.15">
      <c r="A40" s="4" t="s">
        <v>226</v>
      </c>
      <c r="B40" s="4" t="s">
        <v>1631</v>
      </c>
      <c r="C40" s="4" t="s">
        <v>1600</v>
      </c>
      <c r="D40" s="18">
        <v>56.237504000000001</v>
      </c>
      <c r="E40" s="18">
        <v>10.237776999999999</v>
      </c>
      <c r="F40" s="5" t="s">
        <v>3341</v>
      </c>
      <c r="G40" s="4"/>
      <c r="H40" s="4"/>
      <c r="I40" s="4" t="s">
        <v>2880</v>
      </c>
      <c r="J40" s="4" t="s">
        <v>2983</v>
      </c>
      <c r="K40" s="4"/>
      <c r="L40" s="4" t="s">
        <v>3343</v>
      </c>
      <c r="M40" s="4">
        <v>6210</v>
      </c>
      <c r="N40" s="19">
        <v>100</v>
      </c>
      <c r="O40" s="4" t="s">
        <v>474</v>
      </c>
      <c r="P40" s="7"/>
      <c r="Q40" s="4" t="s">
        <v>3344</v>
      </c>
      <c r="R40" s="4">
        <v>1994</v>
      </c>
      <c r="S40" s="4" t="s">
        <v>2860</v>
      </c>
      <c r="T40" s="4" t="s">
        <v>2884</v>
      </c>
      <c r="U40" s="4"/>
      <c r="V40" s="4"/>
      <c r="W40" s="4"/>
      <c r="X40" s="4"/>
      <c r="Y40" s="4"/>
    </row>
    <row r="41" spans="1:25" x14ac:dyDescent="0.15">
      <c r="A41" s="4" t="s">
        <v>226</v>
      </c>
      <c r="B41" s="4" t="s">
        <v>1631</v>
      </c>
      <c r="C41" s="4" t="s">
        <v>1600</v>
      </c>
      <c r="D41" s="18">
        <v>56.237504000000001</v>
      </c>
      <c r="E41" s="18">
        <v>10.237776999999999</v>
      </c>
      <c r="F41" s="5" t="s">
        <v>3341</v>
      </c>
      <c r="G41" s="4"/>
      <c r="H41" s="4"/>
      <c r="I41" s="4" t="s">
        <v>2880</v>
      </c>
      <c r="J41" s="4" t="s">
        <v>2983</v>
      </c>
      <c r="K41" s="4"/>
      <c r="L41" s="4" t="s">
        <v>3345</v>
      </c>
      <c r="M41" s="4">
        <v>6190</v>
      </c>
      <c r="N41" s="19">
        <v>100</v>
      </c>
      <c r="O41" s="4" t="s">
        <v>474</v>
      </c>
      <c r="P41" s="7"/>
      <c r="Q41" s="4" t="s">
        <v>3346</v>
      </c>
      <c r="R41" s="4">
        <v>1994</v>
      </c>
      <c r="S41" s="4" t="s">
        <v>2860</v>
      </c>
      <c r="T41" s="4" t="s">
        <v>2884</v>
      </c>
      <c r="U41" s="4"/>
      <c r="V41" s="4"/>
      <c r="W41" s="4"/>
      <c r="X41" s="4"/>
      <c r="Y41" s="4"/>
    </row>
    <row r="42" spans="1:25" x14ac:dyDescent="0.15">
      <c r="A42" s="4" t="s">
        <v>233</v>
      </c>
      <c r="B42" s="4" t="s">
        <v>2591</v>
      </c>
      <c r="C42" s="4" t="s">
        <v>1600</v>
      </c>
      <c r="D42" s="18">
        <v>55.351695487097999</v>
      </c>
      <c r="E42" s="18">
        <v>11.122627258301</v>
      </c>
      <c r="F42" s="4" t="s">
        <v>999</v>
      </c>
      <c r="G42" s="4"/>
      <c r="H42" s="4"/>
      <c r="I42" s="4" t="s">
        <v>2880</v>
      </c>
      <c r="J42" s="4"/>
      <c r="K42" s="4"/>
      <c r="L42" s="4" t="s">
        <v>3268</v>
      </c>
      <c r="M42" s="4">
        <v>6470</v>
      </c>
      <c r="N42" s="4">
        <v>90</v>
      </c>
      <c r="O42" s="4" t="s">
        <v>474</v>
      </c>
      <c r="P42" s="7">
        <v>-28</v>
      </c>
      <c r="Q42" s="4" t="s">
        <v>3269</v>
      </c>
      <c r="R42" s="4">
        <v>1997</v>
      </c>
      <c r="S42" s="4" t="s">
        <v>689</v>
      </c>
      <c r="T42" s="4" t="s">
        <v>3138</v>
      </c>
      <c r="U42" s="4"/>
      <c r="V42" s="4" t="s">
        <v>3270</v>
      </c>
      <c r="W42" s="4"/>
      <c r="X42" s="4"/>
      <c r="Y42" s="4"/>
    </row>
    <row r="43" spans="1:25" x14ac:dyDescent="0.15">
      <c r="A43" s="4" t="s">
        <v>233</v>
      </c>
      <c r="B43" s="4" t="s">
        <v>2591</v>
      </c>
      <c r="C43" s="4" t="s">
        <v>1600</v>
      </c>
      <c r="D43" s="18">
        <v>55.351695487097999</v>
      </c>
      <c r="E43" s="18">
        <v>11.122627258301</v>
      </c>
      <c r="F43" s="4" t="s">
        <v>999</v>
      </c>
      <c r="G43" s="4"/>
      <c r="H43" s="4"/>
      <c r="I43" s="4" t="s">
        <v>2880</v>
      </c>
      <c r="J43" s="4"/>
      <c r="K43" s="4"/>
      <c r="L43" s="4" t="s">
        <v>3250</v>
      </c>
      <c r="M43" s="4">
        <v>6030</v>
      </c>
      <c r="N43" s="4">
        <v>100</v>
      </c>
      <c r="O43" s="4" t="s">
        <v>474</v>
      </c>
      <c r="P43" s="7">
        <v>-27.9</v>
      </c>
      <c r="Q43" s="4" t="s">
        <v>3251</v>
      </c>
      <c r="R43" s="4">
        <v>1997</v>
      </c>
      <c r="S43" s="4" t="s">
        <v>689</v>
      </c>
      <c r="T43" s="4" t="s">
        <v>2884</v>
      </c>
      <c r="U43" s="4"/>
      <c r="V43" s="4" t="s">
        <v>3252</v>
      </c>
      <c r="W43" s="4" t="s">
        <v>3253</v>
      </c>
      <c r="X43" s="4"/>
      <c r="Y43" s="4"/>
    </row>
    <row r="44" spans="1:25" x14ac:dyDescent="0.15">
      <c r="A44" s="4" t="s">
        <v>249</v>
      </c>
      <c r="B44" s="4" t="s">
        <v>249</v>
      </c>
      <c r="C44" s="4" t="s">
        <v>1600</v>
      </c>
      <c r="D44" s="18">
        <v>55.768140000000002</v>
      </c>
      <c r="E44" s="15">
        <v>11.297302999999999</v>
      </c>
      <c r="F44" s="4" t="s">
        <v>1337</v>
      </c>
      <c r="G44" s="4"/>
      <c r="H44" s="4"/>
      <c r="I44" s="4" t="s">
        <v>2880</v>
      </c>
      <c r="J44" s="4" t="s">
        <v>2983</v>
      </c>
      <c r="K44" s="4"/>
      <c r="L44" s="4" t="s">
        <v>3049</v>
      </c>
      <c r="M44" s="4">
        <v>4310</v>
      </c>
      <c r="N44" s="4">
        <v>90</v>
      </c>
      <c r="O44" s="4" t="s">
        <v>474</v>
      </c>
      <c r="P44" s="7">
        <v>-27.7</v>
      </c>
      <c r="Q44" s="4" t="s">
        <v>3050</v>
      </c>
      <c r="R44" s="4">
        <v>1992</v>
      </c>
      <c r="S44" s="4" t="s">
        <v>3047</v>
      </c>
      <c r="T44" s="4" t="s">
        <v>2884</v>
      </c>
      <c r="U44" s="4"/>
      <c r="V44" s="4" t="s">
        <v>3051</v>
      </c>
      <c r="W44" s="4" t="s">
        <v>11059</v>
      </c>
      <c r="X44" s="4"/>
      <c r="Y44" s="4"/>
    </row>
    <row r="45" spans="1:25" x14ac:dyDescent="0.15">
      <c r="A45" s="4" t="s">
        <v>250</v>
      </c>
      <c r="B45" s="4" t="s">
        <v>249</v>
      </c>
      <c r="C45" s="4" t="s">
        <v>1600</v>
      </c>
      <c r="D45" s="18">
        <v>55.768140000000002</v>
      </c>
      <c r="E45" s="15">
        <v>11.297302999999999</v>
      </c>
      <c r="F45" s="4" t="s">
        <v>1337</v>
      </c>
      <c r="G45" s="4"/>
      <c r="H45" s="4"/>
      <c r="I45" s="4" t="s">
        <v>2880</v>
      </c>
      <c r="J45" s="4" t="s">
        <v>2983</v>
      </c>
      <c r="K45" s="4"/>
      <c r="L45" s="4" t="s">
        <v>3226</v>
      </c>
      <c r="M45" s="4">
        <v>5560</v>
      </c>
      <c r="N45" s="4">
        <v>80</v>
      </c>
      <c r="O45" s="4" t="s">
        <v>474</v>
      </c>
      <c r="P45" s="7">
        <v>-31</v>
      </c>
      <c r="Q45" s="4" t="s">
        <v>3227</v>
      </c>
      <c r="R45" s="4">
        <v>1995</v>
      </c>
      <c r="S45" s="4" t="s">
        <v>3068</v>
      </c>
      <c r="T45" s="4" t="s">
        <v>2884</v>
      </c>
      <c r="U45" s="4"/>
      <c r="V45" s="4" t="s">
        <v>3228</v>
      </c>
      <c r="W45" s="4" t="s">
        <v>11060</v>
      </c>
      <c r="X45" s="4"/>
      <c r="Y45" s="4"/>
    </row>
    <row r="46" spans="1:25" x14ac:dyDescent="0.15">
      <c r="A46" s="4" t="s">
        <v>250</v>
      </c>
      <c r="B46" s="4" t="s">
        <v>249</v>
      </c>
      <c r="C46" s="4" t="s">
        <v>1600</v>
      </c>
      <c r="D46" s="18">
        <v>55.768140000000002</v>
      </c>
      <c r="E46" s="15">
        <v>11.297302999999999</v>
      </c>
      <c r="F46" s="4" t="s">
        <v>1337</v>
      </c>
      <c r="G46" s="4"/>
      <c r="H46" s="4"/>
      <c r="I46" s="4" t="s">
        <v>2880</v>
      </c>
      <c r="J46" s="4" t="s">
        <v>2983</v>
      </c>
      <c r="K46" s="4"/>
      <c r="L46" s="4" t="s">
        <v>3216</v>
      </c>
      <c r="M46" s="4">
        <v>5440</v>
      </c>
      <c r="N46" s="4">
        <v>70</v>
      </c>
      <c r="O46" s="4" t="s">
        <v>474</v>
      </c>
      <c r="P46" s="7">
        <v>-29.4</v>
      </c>
      <c r="Q46" s="4" t="s">
        <v>3217</v>
      </c>
      <c r="R46" s="4">
        <v>1995</v>
      </c>
      <c r="S46" s="4" t="s">
        <v>3068</v>
      </c>
      <c r="T46" s="4" t="s">
        <v>2884</v>
      </c>
      <c r="U46" s="4"/>
      <c r="V46" s="4" t="s">
        <v>3218</v>
      </c>
      <c r="W46" s="4" t="s">
        <v>11060</v>
      </c>
      <c r="X46" s="4"/>
      <c r="Y46" s="4"/>
    </row>
    <row r="47" spans="1:25" x14ac:dyDescent="0.15">
      <c r="A47" s="4" t="s">
        <v>250</v>
      </c>
      <c r="B47" s="4" t="s">
        <v>249</v>
      </c>
      <c r="C47" s="4" t="s">
        <v>1600</v>
      </c>
      <c r="D47" s="18">
        <v>55.768140000000002</v>
      </c>
      <c r="E47" s="15">
        <v>11.297302999999999</v>
      </c>
      <c r="F47" s="4" t="s">
        <v>1337</v>
      </c>
      <c r="G47" s="4"/>
      <c r="H47" s="4"/>
      <c r="I47" s="4" t="s">
        <v>2880</v>
      </c>
      <c r="J47" s="4" t="s">
        <v>2881</v>
      </c>
      <c r="K47" s="4"/>
      <c r="L47" s="4" t="s">
        <v>2882</v>
      </c>
      <c r="M47" s="4">
        <v>1980</v>
      </c>
      <c r="N47" s="4">
        <v>65</v>
      </c>
      <c r="O47" s="4" t="s">
        <v>474</v>
      </c>
      <c r="P47" s="7">
        <v>-26.9</v>
      </c>
      <c r="Q47" s="4" t="s">
        <v>2883</v>
      </c>
      <c r="R47" s="4">
        <v>1996</v>
      </c>
      <c r="S47" s="4" t="s">
        <v>1135</v>
      </c>
      <c r="T47" s="4" t="s">
        <v>2884</v>
      </c>
      <c r="U47" s="4"/>
      <c r="V47" s="4" t="s">
        <v>2885</v>
      </c>
      <c r="W47" s="4" t="s">
        <v>11061</v>
      </c>
      <c r="X47" s="4"/>
      <c r="Y47" s="4"/>
    </row>
    <row r="48" spans="1:25" x14ac:dyDescent="0.15">
      <c r="A48" s="4" t="s">
        <v>250</v>
      </c>
      <c r="B48" s="4" t="s">
        <v>249</v>
      </c>
      <c r="C48" s="4" t="s">
        <v>1600</v>
      </c>
      <c r="D48" s="18">
        <v>55.768140000000002</v>
      </c>
      <c r="E48" s="15">
        <v>11.297302999999999</v>
      </c>
      <c r="F48" s="4" t="s">
        <v>1337</v>
      </c>
      <c r="G48" s="4"/>
      <c r="H48" s="4"/>
      <c r="I48" s="4" t="s">
        <v>2880</v>
      </c>
      <c r="J48" s="4" t="s">
        <v>2983</v>
      </c>
      <c r="K48" s="4"/>
      <c r="L48" s="4" t="s">
        <v>3158</v>
      </c>
      <c r="M48" s="4">
        <v>4620</v>
      </c>
      <c r="N48" s="4">
        <v>75</v>
      </c>
      <c r="O48" s="4" t="s">
        <v>474</v>
      </c>
      <c r="P48" s="7">
        <v>-27.5</v>
      </c>
      <c r="Q48" s="4" t="s">
        <v>3159</v>
      </c>
      <c r="R48" s="4">
        <v>1996</v>
      </c>
      <c r="S48" s="4" t="s">
        <v>3160</v>
      </c>
      <c r="T48" s="4" t="s">
        <v>2884</v>
      </c>
      <c r="U48" s="4"/>
      <c r="V48" s="4" t="s">
        <v>2885</v>
      </c>
      <c r="W48" s="4" t="s">
        <v>11060</v>
      </c>
      <c r="X48" s="4"/>
      <c r="Y48" s="4"/>
    </row>
    <row r="49" spans="1:25" x14ac:dyDescent="0.15">
      <c r="A49" s="4" t="s">
        <v>251</v>
      </c>
      <c r="B49" s="4" t="s">
        <v>249</v>
      </c>
      <c r="C49" s="4" t="s">
        <v>1600</v>
      </c>
      <c r="D49" s="18">
        <v>55.768140000000002</v>
      </c>
      <c r="E49" s="15">
        <v>11.297302999999999</v>
      </c>
      <c r="F49" s="4" t="s">
        <v>1337</v>
      </c>
      <c r="G49" s="4"/>
      <c r="H49" s="4"/>
      <c r="I49" s="4" t="s">
        <v>2880</v>
      </c>
      <c r="J49" s="4" t="s">
        <v>2983</v>
      </c>
      <c r="K49" s="4"/>
      <c r="L49" s="4" t="s">
        <v>3177</v>
      </c>
      <c r="M49" s="4">
        <v>4770</v>
      </c>
      <c r="N49" s="4">
        <v>85</v>
      </c>
      <c r="O49" s="4" t="s">
        <v>474</v>
      </c>
      <c r="P49" s="7">
        <v>-26.7</v>
      </c>
      <c r="Q49" s="4" t="s">
        <v>3178</v>
      </c>
      <c r="R49" s="4">
        <v>1995</v>
      </c>
      <c r="S49" s="4" t="s">
        <v>3068</v>
      </c>
      <c r="T49" s="4" t="s">
        <v>2884</v>
      </c>
      <c r="U49" s="4"/>
      <c r="V49" s="4" t="s">
        <v>3179</v>
      </c>
      <c r="W49" s="4" t="s">
        <v>11060</v>
      </c>
      <c r="X49" s="4"/>
      <c r="Y49" s="4"/>
    </row>
    <row r="50" spans="1:25" x14ac:dyDescent="0.15">
      <c r="A50" s="4" t="s">
        <v>251</v>
      </c>
      <c r="B50" s="4" t="s">
        <v>249</v>
      </c>
      <c r="C50" s="4" t="s">
        <v>1600</v>
      </c>
      <c r="D50" s="18">
        <v>55.768140000000002</v>
      </c>
      <c r="E50" s="15">
        <v>11.297302999999999</v>
      </c>
      <c r="F50" s="4" t="s">
        <v>1337</v>
      </c>
      <c r="G50" s="4"/>
      <c r="H50" s="4"/>
      <c r="I50" s="4" t="s">
        <v>2880</v>
      </c>
      <c r="J50" s="4" t="s">
        <v>2951</v>
      </c>
      <c r="K50" s="4"/>
      <c r="L50" s="4" t="s">
        <v>3184</v>
      </c>
      <c r="M50" s="4">
        <v>4750</v>
      </c>
      <c r="N50" s="4">
        <v>95</v>
      </c>
      <c r="O50" s="4" t="s">
        <v>474</v>
      </c>
      <c r="P50" s="7">
        <v>-27.7</v>
      </c>
      <c r="Q50" s="4" t="s">
        <v>3185</v>
      </c>
      <c r="R50" s="4">
        <v>1995</v>
      </c>
      <c r="S50" s="4" t="s">
        <v>3068</v>
      </c>
      <c r="T50" s="4" t="s">
        <v>2884</v>
      </c>
      <c r="U50" s="4"/>
      <c r="V50" s="4" t="s">
        <v>3186</v>
      </c>
      <c r="W50" s="4" t="s">
        <v>11062</v>
      </c>
      <c r="X50" s="4"/>
      <c r="Y50" s="4"/>
    </row>
    <row r="51" spans="1:25" x14ac:dyDescent="0.15">
      <c r="A51" s="4" t="s">
        <v>251</v>
      </c>
      <c r="B51" s="4" t="s">
        <v>249</v>
      </c>
      <c r="C51" s="4" t="s">
        <v>1600</v>
      </c>
      <c r="D51" s="18">
        <v>55.768140000000002</v>
      </c>
      <c r="E51" s="15">
        <v>11.297302999999999</v>
      </c>
      <c r="F51" s="4" t="s">
        <v>1337</v>
      </c>
      <c r="G51" s="4"/>
      <c r="H51" s="4"/>
      <c r="I51" s="4" t="s">
        <v>2880</v>
      </c>
      <c r="J51" s="4" t="s">
        <v>2983</v>
      </c>
      <c r="K51" s="4"/>
      <c r="L51" s="4" t="s">
        <v>3174</v>
      </c>
      <c r="M51" s="4">
        <v>4700</v>
      </c>
      <c r="N51" s="4">
        <v>80</v>
      </c>
      <c r="O51" s="4" t="s">
        <v>474</v>
      </c>
      <c r="P51" s="7">
        <v>-19.600000000000001</v>
      </c>
      <c r="Q51" s="4" t="s">
        <v>3175</v>
      </c>
      <c r="R51" s="4">
        <v>1995</v>
      </c>
      <c r="S51" s="4" t="s">
        <v>3068</v>
      </c>
      <c r="T51" s="4" t="s">
        <v>2884</v>
      </c>
      <c r="U51" s="4"/>
      <c r="V51" s="4" t="s">
        <v>3176</v>
      </c>
      <c r="W51" s="4" t="s">
        <v>11060</v>
      </c>
      <c r="X51" s="4"/>
      <c r="Y51" s="4"/>
    </row>
    <row r="52" spans="1:25" x14ac:dyDescent="0.15">
      <c r="A52" s="4" t="s">
        <v>251</v>
      </c>
      <c r="B52" s="4" t="s">
        <v>249</v>
      </c>
      <c r="C52" s="4" t="s">
        <v>1600</v>
      </c>
      <c r="D52" s="18">
        <v>55.768140000000002</v>
      </c>
      <c r="E52" s="15">
        <v>11.297302999999999</v>
      </c>
      <c r="F52" s="4" t="s">
        <v>1337</v>
      </c>
      <c r="G52" s="4"/>
      <c r="H52" s="4"/>
      <c r="I52" s="4" t="s">
        <v>2880</v>
      </c>
      <c r="J52" s="4" t="s">
        <v>2957</v>
      </c>
      <c r="K52" s="4"/>
      <c r="L52" s="4" t="s">
        <v>3104</v>
      </c>
      <c r="M52" s="4">
        <v>4440</v>
      </c>
      <c r="N52" s="4">
        <v>90</v>
      </c>
      <c r="O52" s="4" t="s">
        <v>474</v>
      </c>
      <c r="P52" s="7">
        <v>-27.4</v>
      </c>
      <c r="Q52" s="4" t="s">
        <v>3105</v>
      </c>
      <c r="R52" s="4">
        <v>1995</v>
      </c>
      <c r="S52" s="4" t="s">
        <v>3068</v>
      </c>
      <c r="T52" s="4" t="s">
        <v>2884</v>
      </c>
      <c r="U52" s="4"/>
      <c r="V52" s="4" t="s">
        <v>3106</v>
      </c>
      <c r="W52" s="4" t="s">
        <v>11065</v>
      </c>
      <c r="X52" s="4"/>
      <c r="Y52" s="4"/>
    </row>
    <row r="53" spans="1:25" x14ac:dyDescent="0.15">
      <c r="A53" s="4" t="s">
        <v>251</v>
      </c>
      <c r="B53" s="4" t="s">
        <v>249</v>
      </c>
      <c r="C53" s="4" t="s">
        <v>1600</v>
      </c>
      <c r="D53" s="18">
        <v>55.768140000000002</v>
      </c>
      <c r="E53" s="15">
        <v>11.297302999999999</v>
      </c>
      <c r="F53" s="4" t="s">
        <v>1337</v>
      </c>
      <c r="G53" s="4"/>
      <c r="H53" s="4"/>
      <c r="I53" s="4" t="s">
        <v>2880</v>
      </c>
      <c r="J53" s="4" t="s">
        <v>3097</v>
      </c>
      <c r="K53" s="4"/>
      <c r="L53" s="4" t="s">
        <v>3117</v>
      </c>
      <c r="M53" s="4">
        <v>4370</v>
      </c>
      <c r="N53" s="4">
        <v>115</v>
      </c>
      <c r="O53" s="4" t="s">
        <v>474</v>
      </c>
      <c r="P53" s="7">
        <v>-27.9</v>
      </c>
      <c r="Q53" s="4" t="s">
        <v>3118</v>
      </c>
      <c r="R53" s="4">
        <v>1995</v>
      </c>
      <c r="S53" s="4" t="s">
        <v>3068</v>
      </c>
      <c r="T53" s="4" t="s">
        <v>2884</v>
      </c>
      <c r="U53" s="4"/>
      <c r="V53" s="4" t="s">
        <v>3119</v>
      </c>
      <c r="W53" s="4" t="s">
        <v>11066</v>
      </c>
      <c r="X53" s="4"/>
      <c r="Y53" s="4"/>
    </row>
    <row r="54" spans="1:25" x14ac:dyDescent="0.15">
      <c r="A54" s="4" t="s">
        <v>251</v>
      </c>
      <c r="B54" s="4" t="s">
        <v>249</v>
      </c>
      <c r="C54" s="4" t="s">
        <v>1600</v>
      </c>
      <c r="D54" s="18">
        <v>55.768140000000002</v>
      </c>
      <c r="E54" s="15">
        <v>11.297302999999999</v>
      </c>
      <c r="F54" s="4" t="s">
        <v>1337</v>
      </c>
      <c r="G54" s="4"/>
      <c r="H54" s="4"/>
      <c r="I54" s="4" t="s">
        <v>2880</v>
      </c>
      <c r="J54" s="4" t="s">
        <v>2983</v>
      </c>
      <c r="K54" s="4"/>
      <c r="L54" s="4" t="s">
        <v>3066</v>
      </c>
      <c r="M54" s="4">
        <v>4320</v>
      </c>
      <c r="N54" s="4">
        <v>115</v>
      </c>
      <c r="O54" s="4" t="s">
        <v>474</v>
      </c>
      <c r="P54" s="7">
        <v>-27</v>
      </c>
      <c r="Q54" s="4" t="s">
        <v>3067</v>
      </c>
      <c r="R54" s="4">
        <v>1995</v>
      </c>
      <c r="S54" s="4" t="s">
        <v>3068</v>
      </c>
      <c r="T54" s="4" t="s">
        <v>2884</v>
      </c>
      <c r="U54" s="4"/>
      <c r="V54" s="4" t="s">
        <v>3069</v>
      </c>
      <c r="W54" s="4" t="s">
        <v>11060</v>
      </c>
      <c r="X54" s="4"/>
      <c r="Y54" s="4"/>
    </row>
    <row r="55" spans="1:25" x14ac:dyDescent="0.15">
      <c r="A55" s="4" t="s">
        <v>251</v>
      </c>
      <c r="B55" s="4" t="s">
        <v>249</v>
      </c>
      <c r="C55" s="4" t="s">
        <v>1600</v>
      </c>
      <c r="D55" s="18">
        <v>55.768140000000002</v>
      </c>
      <c r="E55" s="15">
        <v>11.297302999999999</v>
      </c>
      <c r="F55" s="4" t="s">
        <v>1337</v>
      </c>
      <c r="G55" s="4"/>
      <c r="H55" s="4"/>
      <c r="I55" s="4" t="s">
        <v>2880</v>
      </c>
      <c r="J55" s="4" t="s">
        <v>2983</v>
      </c>
      <c r="K55" s="4"/>
      <c r="L55" s="4" t="s">
        <v>3164</v>
      </c>
      <c r="M55" s="4">
        <v>4660</v>
      </c>
      <c r="N55" s="4">
        <v>65</v>
      </c>
      <c r="O55" s="4" t="s">
        <v>474</v>
      </c>
      <c r="P55" s="7">
        <v>-25.8</v>
      </c>
      <c r="Q55" s="4" t="s">
        <v>3165</v>
      </c>
      <c r="R55" s="4">
        <v>1993</v>
      </c>
      <c r="S55" s="4" t="s">
        <v>3054</v>
      </c>
      <c r="T55" s="4" t="s">
        <v>2884</v>
      </c>
      <c r="U55" s="4"/>
      <c r="V55" s="4" t="s">
        <v>3166</v>
      </c>
      <c r="W55" s="4" t="s">
        <v>11063</v>
      </c>
      <c r="X55" s="4"/>
      <c r="Y55" s="4"/>
    </row>
    <row r="56" spans="1:25" x14ac:dyDescent="0.15">
      <c r="A56" s="4" t="s">
        <v>251</v>
      </c>
      <c r="B56" s="4" t="s">
        <v>249</v>
      </c>
      <c r="C56" s="4" t="s">
        <v>1600</v>
      </c>
      <c r="D56" s="18">
        <v>55.768140000000002</v>
      </c>
      <c r="E56" s="15">
        <v>11.297302999999999</v>
      </c>
      <c r="F56" s="4" t="s">
        <v>1337</v>
      </c>
      <c r="G56" s="4"/>
      <c r="H56" s="4"/>
      <c r="I56" s="4" t="s">
        <v>2880</v>
      </c>
      <c r="J56" s="4" t="s">
        <v>2951</v>
      </c>
      <c r="K56" s="4"/>
      <c r="L56" s="4" t="s">
        <v>3167</v>
      </c>
      <c r="M56" s="4">
        <v>4660</v>
      </c>
      <c r="N56" s="4">
        <v>65</v>
      </c>
      <c r="O56" s="4" t="s">
        <v>474</v>
      </c>
      <c r="P56" s="7">
        <v>-26.6</v>
      </c>
      <c r="Q56" s="4" t="s">
        <v>3165</v>
      </c>
      <c r="R56" s="4">
        <v>1993</v>
      </c>
      <c r="S56" s="4" t="s">
        <v>3054</v>
      </c>
      <c r="T56" s="4" t="s">
        <v>2884</v>
      </c>
      <c r="U56" s="4"/>
      <c r="V56" s="4" t="s">
        <v>3168</v>
      </c>
      <c r="W56" s="4" t="s">
        <v>11062</v>
      </c>
      <c r="X56" s="4"/>
      <c r="Y56" s="4"/>
    </row>
    <row r="57" spans="1:25" x14ac:dyDescent="0.15">
      <c r="A57" s="4" t="s">
        <v>251</v>
      </c>
      <c r="B57" s="4" t="s">
        <v>249</v>
      </c>
      <c r="C57" s="4" t="s">
        <v>1600</v>
      </c>
      <c r="D57" s="18">
        <v>55.768140000000002</v>
      </c>
      <c r="E57" s="15">
        <v>11.297302999999999</v>
      </c>
      <c r="F57" s="4" t="s">
        <v>1337</v>
      </c>
      <c r="G57" s="4"/>
      <c r="H57" s="4"/>
      <c r="I57" s="4" t="s">
        <v>2880</v>
      </c>
      <c r="J57" s="4" t="s">
        <v>2983</v>
      </c>
      <c r="K57" s="4"/>
      <c r="L57" s="4" t="s">
        <v>3153</v>
      </c>
      <c r="M57" s="4">
        <v>4600</v>
      </c>
      <c r="N57" s="4">
        <v>70</v>
      </c>
      <c r="O57" s="4" t="s">
        <v>474</v>
      </c>
      <c r="P57" s="7">
        <v>-28</v>
      </c>
      <c r="Q57" s="4" t="s">
        <v>3154</v>
      </c>
      <c r="R57" s="4">
        <v>1993</v>
      </c>
      <c r="S57" s="4" t="s">
        <v>3054</v>
      </c>
      <c r="T57" s="4" t="s">
        <v>2884</v>
      </c>
      <c r="U57" s="4"/>
      <c r="V57" s="4" t="s">
        <v>3155</v>
      </c>
      <c r="W57" s="4" t="s">
        <v>11063</v>
      </c>
      <c r="X57" s="4"/>
      <c r="Y57" s="4"/>
    </row>
    <row r="58" spans="1:25" x14ac:dyDescent="0.15">
      <c r="A58" s="4" t="s">
        <v>251</v>
      </c>
      <c r="B58" s="4" t="s">
        <v>249</v>
      </c>
      <c r="C58" s="4" t="s">
        <v>1600</v>
      </c>
      <c r="D58" s="18">
        <v>55.768140000000002</v>
      </c>
      <c r="E58" s="15">
        <v>11.297302999999999</v>
      </c>
      <c r="F58" s="4" t="s">
        <v>1337</v>
      </c>
      <c r="G58" s="4"/>
      <c r="H58" s="4"/>
      <c r="I58" s="4" t="s">
        <v>2880</v>
      </c>
      <c r="J58" s="4" t="s">
        <v>2983</v>
      </c>
      <c r="K58" s="4"/>
      <c r="L58" s="4" t="s">
        <v>3140</v>
      </c>
      <c r="M58" s="4">
        <v>4520</v>
      </c>
      <c r="N58" s="4">
        <v>65</v>
      </c>
      <c r="O58" s="4" t="s">
        <v>474</v>
      </c>
      <c r="P58" s="7">
        <v>-28.9</v>
      </c>
      <c r="Q58" s="4" t="s">
        <v>3141</v>
      </c>
      <c r="R58" s="4">
        <v>1993</v>
      </c>
      <c r="S58" s="4" t="s">
        <v>3054</v>
      </c>
      <c r="T58" s="4" t="s">
        <v>2884</v>
      </c>
      <c r="U58" s="4"/>
      <c r="V58" s="4" t="s">
        <v>3142</v>
      </c>
      <c r="W58" s="4" t="s">
        <v>11063</v>
      </c>
      <c r="X58" s="4"/>
      <c r="Y58" s="4"/>
    </row>
    <row r="59" spans="1:25" x14ac:dyDescent="0.15">
      <c r="A59" s="4" t="s">
        <v>251</v>
      </c>
      <c r="B59" s="4" t="s">
        <v>249</v>
      </c>
      <c r="C59" s="4" t="s">
        <v>1600</v>
      </c>
      <c r="D59" s="18">
        <v>55.768140000000002</v>
      </c>
      <c r="E59" s="15">
        <v>11.297302999999999</v>
      </c>
      <c r="F59" s="4" t="s">
        <v>1337</v>
      </c>
      <c r="G59" s="4"/>
      <c r="H59" s="4"/>
      <c r="I59" s="4" t="s">
        <v>2880</v>
      </c>
      <c r="J59" s="4" t="s">
        <v>2983</v>
      </c>
      <c r="K59" s="4"/>
      <c r="L59" s="4" t="s">
        <v>3143</v>
      </c>
      <c r="M59" s="4">
        <v>4520</v>
      </c>
      <c r="N59" s="4">
        <v>70</v>
      </c>
      <c r="O59" s="4" t="s">
        <v>474</v>
      </c>
      <c r="P59" s="7">
        <v>-29</v>
      </c>
      <c r="Q59" s="4" t="s">
        <v>3144</v>
      </c>
      <c r="R59" s="4">
        <v>1993</v>
      </c>
      <c r="S59" s="4" t="s">
        <v>3054</v>
      </c>
      <c r="T59" s="4" t="s">
        <v>2884</v>
      </c>
      <c r="U59" s="4"/>
      <c r="V59" s="4" t="s">
        <v>3145</v>
      </c>
      <c r="W59" s="4" t="s">
        <v>11063</v>
      </c>
      <c r="X59" s="4"/>
      <c r="Y59" s="4"/>
    </row>
    <row r="60" spans="1:25" x14ac:dyDescent="0.15">
      <c r="A60" s="4" t="s">
        <v>251</v>
      </c>
      <c r="B60" s="4" t="s">
        <v>249</v>
      </c>
      <c r="C60" s="4" t="s">
        <v>1600</v>
      </c>
      <c r="D60" s="18">
        <v>55.768140000000002</v>
      </c>
      <c r="E60" s="15">
        <v>11.297302999999999</v>
      </c>
      <c r="F60" s="4" t="s">
        <v>1337</v>
      </c>
      <c r="G60" s="4"/>
      <c r="H60" s="4"/>
      <c r="I60" s="4" t="s">
        <v>2880</v>
      </c>
      <c r="J60" s="4" t="s">
        <v>3097</v>
      </c>
      <c r="K60" s="4"/>
      <c r="L60" s="4" t="s">
        <v>3098</v>
      </c>
      <c r="M60" s="4">
        <v>4470</v>
      </c>
      <c r="N60" s="4">
        <v>65</v>
      </c>
      <c r="O60" s="4" t="s">
        <v>474</v>
      </c>
      <c r="P60" s="7">
        <v>-27.1</v>
      </c>
      <c r="Q60" s="4" t="s">
        <v>3099</v>
      </c>
      <c r="R60" s="4">
        <v>1993</v>
      </c>
      <c r="S60" s="4" t="s">
        <v>3054</v>
      </c>
      <c r="T60" s="4" t="s">
        <v>2884</v>
      </c>
      <c r="U60" s="4"/>
      <c r="V60" s="4" t="s">
        <v>3100</v>
      </c>
      <c r="W60" s="4" t="s">
        <v>11064</v>
      </c>
      <c r="X60" s="4"/>
      <c r="Y60" s="4"/>
    </row>
    <row r="61" spans="1:25" x14ac:dyDescent="0.15">
      <c r="A61" s="4" t="s">
        <v>251</v>
      </c>
      <c r="B61" s="4" t="s">
        <v>249</v>
      </c>
      <c r="C61" s="4" t="s">
        <v>1600</v>
      </c>
      <c r="D61" s="18">
        <v>55.768140000000002</v>
      </c>
      <c r="E61" s="15">
        <v>11.297302999999999</v>
      </c>
      <c r="F61" s="4" t="s">
        <v>1337</v>
      </c>
      <c r="G61" s="4"/>
      <c r="H61" s="4"/>
      <c r="I61" s="4" t="s">
        <v>2880</v>
      </c>
      <c r="J61" s="4" t="s">
        <v>2983</v>
      </c>
      <c r="K61" s="4"/>
      <c r="L61" s="4" t="s">
        <v>3052</v>
      </c>
      <c r="M61" s="4">
        <v>4420</v>
      </c>
      <c r="N61" s="4">
        <v>65</v>
      </c>
      <c r="O61" s="4" t="s">
        <v>474</v>
      </c>
      <c r="P61" s="7">
        <v>-28.7</v>
      </c>
      <c r="Q61" s="4" t="s">
        <v>3053</v>
      </c>
      <c r="R61" s="4">
        <v>1993</v>
      </c>
      <c r="S61" s="4" t="s">
        <v>3054</v>
      </c>
      <c r="T61" s="4" t="s">
        <v>2884</v>
      </c>
      <c r="U61" s="4"/>
      <c r="V61" s="4" t="s">
        <v>3055</v>
      </c>
      <c r="W61" s="4" t="s">
        <v>11060</v>
      </c>
      <c r="X61" s="4"/>
      <c r="Y61" s="4"/>
    </row>
    <row r="62" spans="1:25" x14ac:dyDescent="0.15">
      <c r="A62" s="4" t="s">
        <v>252</v>
      </c>
      <c r="B62" s="4" t="s">
        <v>249</v>
      </c>
      <c r="C62" s="4" t="s">
        <v>1600</v>
      </c>
      <c r="D62" s="18">
        <v>55.768140000000002</v>
      </c>
      <c r="E62" s="15">
        <v>11.297302999999999</v>
      </c>
      <c r="F62" s="4" t="s">
        <v>1337</v>
      </c>
      <c r="G62" s="4"/>
      <c r="H62" s="4"/>
      <c r="I62" s="4" t="s">
        <v>2880</v>
      </c>
      <c r="J62" s="4"/>
      <c r="K62" s="4" t="s">
        <v>3130</v>
      </c>
      <c r="L62" s="4" t="s">
        <v>3131</v>
      </c>
      <c r="M62" s="4">
        <v>4567</v>
      </c>
      <c r="N62" s="4">
        <v>23</v>
      </c>
      <c r="O62" s="4" t="s">
        <v>474</v>
      </c>
      <c r="P62" s="7"/>
      <c r="Q62" s="4" t="s">
        <v>3132</v>
      </c>
      <c r="R62" s="4">
        <v>2021</v>
      </c>
      <c r="S62" s="4" t="s">
        <v>3034</v>
      </c>
      <c r="T62" s="4" t="s">
        <v>2884</v>
      </c>
      <c r="U62" s="4"/>
      <c r="V62" s="4"/>
      <c r="W62" s="4"/>
      <c r="X62" s="4" t="s">
        <v>3083</v>
      </c>
      <c r="Y62" s="4"/>
    </row>
    <row r="63" spans="1:25" x14ac:dyDescent="0.15">
      <c r="A63" s="4" t="s">
        <v>252</v>
      </c>
      <c r="B63" s="4" t="s">
        <v>249</v>
      </c>
      <c r="C63" s="4" t="s">
        <v>1600</v>
      </c>
      <c r="D63" s="18">
        <v>55.768140000000002</v>
      </c>
      <c r="E63" s="15">
        <v>11.297302999999999</v>
      </c>
      <c r="F63" s="4" t="s">
        <v>1337</v>
      </c>
      <c r="G63" s="4"/>
      <c r="H63" s="4"/>
      <c r="I63" s="4" t="s">
        <v>2880</v>
      </c>
      <c r="J63" s="4"/>
      <c r="K63" s="4" t="s">
        <v>3127</v>
      </c>
      <c r="L63" s="4" t="s">
        <v>3128</v>
      </c>
      <c r="M63" s="4">
        <v>4567</v>
      </c>
      <c r="N63" s="4">
        <v>25</v>
      </c>
      <c r="O63" s="4" t="s">
        <v>474</v>
      </c>
      <c r="P63" s="7"/>
      <c r="Q63" s="4" t="s">
        <v>3129</v>
      </c>
      <c r="R63" s="4">
        <v>2021</v>
      </c>
      <c r="S63" s="4" t="s">
        <v>3034</v>
      </c>
      <c r="T63" s="4" t="s">
        <v>2884</v>
      </c>
      <c r="U63" s="4"/>
      <c r="V63" s="4"/>
      <c r="W63" s="4"/>
      <c r="X63" s="4" t="s">
        <v>3079</v>
      </c>
      <c r="Y63" s="4"/>
    </row>
    <row r="64" spans="1:25" x14ac:dyDescent="0.15">
      <c r="A64" s="4" t="s">
        <v>252</v>
      </c>
      <c r="B64" s="4" t="s">
        <v>249</v>
      </c>
      <c r="C64" s="4" t="s">
        <v>1600</v>
      </c>
      <c r="D64" s="18">
        <v>55.768140000000002</v>
      </c>
      <c r="E64" s="15">
        <v>11.297302999999999</v>
      </c>
      <c r="F64" s="4" t="s">
        <v>1337</v>
      </c>
      <c r="G64" s="4"/>
      <c r="H64" s="4"/>
      <c r="I64" s="4" t="s">
        <v>2880</v>
      </c>
      <c r="J64" s="4"/>
      <c r="K64" s="4" t="s">
        <v>3080</v>
      </c>
      <c r="L64" s="4" t="s">
        <v>3081</v>
      </c>
      <c r="M64" s="4">
        <v>4510</v>
      </c>
      <c r="N64" s="4">
        <v>19</v>
      </c>
      <c r="O64" s="4" t="s">
        <v>474</v>
      </c>
      <c r="P64" s="7"/>
      <c r="Q64" s="4" t="s">
        <v>3082</v>
      </c>
      <c r="R64" s="4">
        <v>2021</v>
      </c>
      <c r="S64" s="4" t="s">
        <v>3034</v>
      </c>
      <c r="T64" s="4" t="s">
        <v>2884</v>
      </c>
      <c r="U64" s="4"/>
      <c r="V64" s="4"/>
      <c r="W64" s="4"/>
      <c r="X64" s="4" t="s">
        <v>3083</v>
      </c>
      <c r="Y64" s="4"/>
    </row>
    <row r="65" spans="1:25" x14ac:dyDescent="0.15">
      <c r="A65" s="4" t="s">
        <v>252</v>
      </c>
      <c r="B65" s="4" t="s">
        <v>249</v>
      </c>
      <c r="C65" s="4" t="s">
        <v>1600</v>
      </c>
      <c r="D65" s="18">
        <v>55.768140000000002</v>
      </c>
      <c r="E65" s="15">
        <v>11.297302999999999</v>
      </c>
      <c r="F65" s="4" t="s">
        <v>1337</v>
      </c>
      <c r="G65" s="4"/>
      <c r="H65" s="4"/>
      <c r="I65" s="4" t="s">
        <v>2880</v>
      </c>
      <c r="J65" s="4"/>
      <c r="K65" s="4" t="s">
        <v>3076</v>
      </c>
      <c r="L65" s="4" t="s">
        <v>3077</v>
      </c>
      <c r="M65" s="4">
        <v>4494</v>
      </c>
      <c r="N65" s="4">
        <v>25</v>
      </c>
      <c r="O65" s="4" t="s">
        <v>474</v>
      </c>
      <c r="P65" s="7"/>
      <c r="Q65" s="4" t="s">
        <v>3078</v>
      </c>
      <c r="R65" s="4">
        <v>2021</v>
      </c>
      <c r="S65" s="4" t="s">
        <v>3034</v>
      </c>
      <c r="T65" s="4" t="s">
        <v>2884</v>
      </c>
      <c r="U65" s="4"/>
      <c r="V65" s="4"/>
      <c r="W65" s="4"/>
      <c r="X65" s="4" t="s">
        <v>3079</v>
      </c>
      <c r="Y65" s="4"/>
    </row>
    <row r="66" spans="1:25" x14ac:dyDescent="0.15">
      <c r="A66" s="4" t="s">
        <v>252</v>
      </c>
      <c r="B66" s="4" t="s">
        <v>249</v>
      </c>
      <c r="C66" s="4" t="s">
        <v>1600</v>
      </c>
      <c r="D66" s="18">
        <v>55.768140000000002</v>
      </c>
      <c r="E66" s="15">
        <v>11.297302999999999</v>
      </c>
      <c r="F66" s="4" t="s">
        <v>1337</v>
      </c>
      <c r="G66" s="4"/>
      <c r="H66" s="4"/>
      <c r="I66" s="4" t="s">
        <v>2880</v>
      </c>
      <c r="J66" s="4"/>
      <c r="K66" s="4" t="s">
        <v>3031</v>
      </c>
      <c r="L66" s="4" t="s">
        <v>3064</v>
      </c>
      <c r="M66" s="4">
        <v>4485</v>
      </c>
      <c r="N66" s="4">
        <v>16</v>
      </c>
      <c r="O66" s="4" t="s">
        <v>474</v>
      </c>
      <c r="P66" s="7"/>
      <c r="Q66" s="4" t="s">
        <v>3065</v>
      </c>
      <c r="R66" s="4">
        <v>2021</v>
      </c>
      <c r="S66" s="4" t="s">
        <v>3034</v>
      </c>
      <c r="T66" s="4" t="s">
        <v>2884</v>
      </c>
      <c r="U66" s="4"/>
      <c r="V66" s="4"/>
      <c r="W66" s="4"/>
      <c r="X66" s="4" t="s">
        <v>3035</v>
      </c>
      <c r="Y66" s="4"/>
    </row>
    <row r="67" spans="1:25" x14ac:dyDescent="0.15">
      <c r="A67" s="4" t="s">
        <v>252</v>
      </c>
      <c r="B67" s="4" t="s">
        <v>249</v>
      </c>
      <c r="C67" s="4" t="s">
        <v>1600</v>
      </c>
      <c r="D67" s="18">
        <v>55.768140000000002</v>
      </c>
      <c r="E67" s="15">
        <v>11.297302999999999</v>
      </c>
      <c r="F67" s="4" t="s">
        <v>1337</v>
      </c>
      <c r="G67" s="4"/>
      <c r="H67" s="4"/>
      <c r="I67" s="4" t="s">
        <v>2880</v>
      </c>
      <c r="J67" s="4"/>
      <c r="K67" s="4" t="s">
        <v>3060</v>
      </c>
      <c r="L67" s="4" t="s">
        <v>3061</v>
      </c>
      <c r="M67" s="4">
        <v>4446</v>
      </c>
      <c r="N67" s="4">
        <v>39</v>
      </c>
      <c r="O67" s="4" t="s">
        <v>474</v>
      </c>
      <c r="P67" s="7"/>
      <c r="Q67" s="4" t="s">
        <v>3062</v>
      </c>
      <c r="R67" s="4">
        <v>2021</v>
      </c>
      <c r="S67" s="4" t="s">
        <v>3034</v>
      </c>
      <c r="T67" s="4" t="s">
        <v>2884</v>
      </c>
      <c r="U67" s="4"/>
      <c r="V67" s="4"/>
      <c r="W67" s="4"/>
      <c r="X67" s="4" t="s">
        <v>3063</v>
      </c>
      <c r="Y67" s="4"/>
    </row>
    <row r="68" spans="1:25" x14ac:dyDescent="0.15">
      <c r="A68" s="4" t="s">
        <v>252</v>
      </c>
      <c r="B68" s="4" t="s">
        <v>249</v>
      </c>
      <c r="C68" s="4" t="s">
        <v>1600</v>
      </c>
      <c r="D68" s="18">
        <v>55.768140000000002</v>
      </c>
      <c r="E68" s="15">
        <v>11.297302999999999</v>
      </c>
      <c r="F68" s="4" t="s">
        <v>1337</v>
      </c>
      <c r="G68" s="4"/>
      <c r="H68" s="4"/>
      <c r="I68" s="4" t="s">
        <v>2880</v>
      </c>
      <c r="J68" s="4"/>
      <c r="K68" s="4" t="s">
        <v>3031</v>
      </c>
      <c r="L68" s="4" t="s">
        <v>3032</v>
      </c>
      <c r="M68" s="4">
        <v>4310</v>
      </c>
      <c r="N68" s="4">
        <v>75</v>
      </c>
      <c r="O68" s="4" t="s">
        <v>474</v>
      </c>
      <c r="P68" s="7"/>
      <c r="Q68" s="4" t="s">
        <v>3033</v>
      </c>
      <c r="R68" s="4">
        <v>2021</v>
      </c>
      <c r="S68" s="4" t="s">
        <v>3034</v>
      </c>
      <c r="T68" s="4" t="s">
        <v>2884</v>
      </c>
      <c r="U68" s="4"/>
      <c r="V68" s="4"/>
      <c r="W68" s="4"/>
      <c r="X68" s="4" t="s">
        <v>3035</v>
      </c>
      <c r="Y68" s="4"/>
    </row>
    <row r="69" spans="1:25" x14ac:dyDescent="0.15">
      <c r="A69" s="4" t="s">
        <v>258</v>
      </c>
      <c r="B69" s="4" t="s">
        <v>1567</v>
      </c>
      <c r="C69" s="4" t="s">
        <v>1568</v>
      </c>
      <c r="D69" s="18">
        <v>55.584263454987997</v>
      </c>
      <c r="E69" s="18">
        <v>11.554827690124</v>
      </c>
      <c r="F69" s="4" t="s">
        <v>999</v>
      </c>
      <c r="G69" s="4"/>
      <c r="H69" s="4"/>
      <c r="I69" s="4" t="s">
        <v>2880</v>
      </c>
      <c r="J69" s="4" t="s">
        <v>2983</v>
      </c>
      <c r="K69" s="4"/>
      <c r="L69" s="4" t="s">
        <v>3202</v>
      </c>
      <c r="M69" s="4">
        <v>5110</v>
      </c>
      <c r="N69" s="4">
        <v>70</v>
      </c>
      <c r="O69" s="4" t="s">
        <v>474</v>
      </c>
      <c r="P69" s="7">
        <v>-25.5</v>
      </c>
      <c r="Q69" s="4" t="s">
        <v>3203</v>
      </c>
      <c r="R69" s="4">
        <v>1985</v>
      </c>
      <c r="S69" s="4" t="s">
        <v>11128</v>
      </c>
      <c r="T69" s="4" t="s">
        <v>2884</v>
      </c>
      <c r="U69" s="4"/>
      <c r="V69" s="4" t="s">
        <v>3204</v>
      </c>
      <c r="W69" s="4" t="s">
        <v>11067</v>
      </c>
      <c r="X69" s="4"/>
      <c r="Y69" s="4"/>
    </row>
    <row r="70" spans="1:25" x14ac:dyDescent="0.15">
      <c r="A70" s="4" t="s">
        <v>273</v>
      </c>
      <c r="B70" s="4" t="s">
        <v>2559</v>
      </c>
      <c r="C70" s="4" t="s">
        <v>1600</v>
      </c>
      <c r="D70" s="18">
        <v>55.486105999999999</v>
      </c>
      <c r="E70" s="18">
        <v>12.146153999999999</v>
      </c>
      <c r="F70" s="4" t="s">
        <v>999</v>
      </c>
      <c r="G70" s="4"/>
      <c r="H70" s="4"/>
      <c r="I70" s="4" t="s">
        <v>2880</v>
      </c>
      <c r="J70" s="25" t="s">
        <v>2964</v>
      </c>
      <c r="K70" s="4"/>
      <c r="L70" s="4" t="s">
        <v>2965</v>
      </c>
      <c r="M70" s="4">
        <v>4030</v>
      </c>
      <c r="N70" s="4">
        <v>120</v>
      </c>
      <c r="O70" s="4" t="s">
        <v>474</v>
      </c>
      <c r="P70" s="7"/>
      <c r="Q70" s="4" t="s">
        <v>2966</v>
      </c>
      <c r="R70" s="4">
        <v>1968</v>
      </c>
      <c r="S70" s="4" t="s">
        <v>2967</v>
      </c>
      <c r="T70" s="4" t="s">
        <v>2884</v>
      </c>
      <c r="U70" s="4"/>
      <c r="V70" s="4"/>
      <c r="W70" s="4"/>
      <c r="X70" s="4"/>
      <c r="Y70" s="4" t="s">
        <v>11068</v>
      </c>
    </row>
    <row r="71" spans="1:25" x14ac:dyDescent="0.15">
      <c r="A71" s="4" t="s">
        <v>274</v>
      </c>
      <c r="B71" s="4" t="s">
        <v>2591</v>
      </c>
      <c r="C71" s="4" t="s">
        <v>1600</v>
      </c>
      <c r="D71" s="18">
        <v>55.352720231116997</v>
      </c>
      <c r="E71" s="18">
        <v>11.123914718628001</v>
      </c>
      <c r="F71" s="4" t="s">
        <v>1337</v>
      </c>
      <c r="G71" s="4"/>
      <c r="H71" s="4"/>
      <c r="I71" s="4" t="s">
        <v>2880</v>
      </c>
      <c r="J71" s="4" t="s">
        <v>2983</v>
      </c>
      <c r="K71" s="4"/>
      <c r="L71" s="4" t="s">
        <v>3156</v>
      </c>
      <c r="M71" s="4">
        <v>4610</v>
      </c>
      <c r="N71" s="4">
        <v>70</v>
      </c>
      <c r="O71" s="4" t="s">
        <v>474</v>
      </c>
      <c r="P71" s="7">
        <v>-30.5</v>
      </c>
      <c r="Q71" s="4" t="s">
        <v>3157</v>
      </c>
      <c r="R71" s="4">
        <v>1997</v>
      </c>
      <c r="S71" s="4" t="s">
        <v>689</v>
      </c>
      <c r="T71" s="4" t="s">
        <v>2884</v>
      </c>
      <c r="U71" s="4"/>
      <c r="V71" s="4" t="s">
        <v>2954</v>
      </c>
      <c r="W71" s="4" t="s">
        <v>11069</v>
      </c>
      <c r="X71" s="4"/>
      <c r="Y71" s="4"/>
    </row>
    <row r="72" spans="1:25" x14ac:dyDescent="0.15">
      <c r="A72" s="4" t="s">
        <v>274</v>
      </c>
      <c r="B72" s="4" t="s">
        <v>2591</v>
      </c>
      <c r="C72" s="4" t="s">
        <v>1600</v>
      </c>
      <c r="D72" s="18">
        <v>55.352720231116997</v>
      </c>
      <c r="E72" s="18">
        <v>11.123914718628001</v>
      </c>
      <c r="F72" s="4" t="s">
        <v>1337</v>
      </c>
      <c r="G72" s="4"/>
      <c r="H72" s="4"/>
      <c r="I72" s="4" t="s">
        <v>2880</v>
      </c>
      <c r="J72" s="4" t="s">
        <v>2983</v>
      </c>
      <c r="K72" s="4"/>
      <c r="L72" s="4" t="s">
        <v>3161</v>
      </c>
      <c r="M72" s="4">
        <v>4600</v>
      </c>
      <c r="N72" s="4">
        <v>90</v>
      </c>
      <c r="O72" s="4" t="s">
        <v>474</v>
      </c>
      <c r="P72" s="7">
        <v>-27.9</v>
      </c>
      <c r="Q72" s="4" t="s">
        <v>3162</v>
      </c>
      <c r="R72" s="4">
        <v>1997</v>
      </c>
      <c r="S72" s="4" t="s">
        <v>689</v>
      </c>
      <c r="T72" s="4" t="s">
        <v>2884</v>
      </c>
      <c r="U72" s="4"/>
      <c r="V72" s="4" t="s">
        <v>3163</v>
      </c>
      <c r="W72" s="4" t="s">
        <v>3126</v>
      </c>
      <c r="X72" s="4"/>
      <c r="Y72" s="4"/>
    </row>
    <row r="73" spans="1:25" x14ac:dyDescent="0.15">
      <c r="A73" s="4" t="s">
        <v>274</v>
      </c>
      <c r="B73" s="4" t="s">
        <v>2591</v>
      </c>
      <c r="C73" s="4" t="s">
        <v>1600</v>
      </c>
      <c r="D73" s="18">
        <v>55.352720231116997</v>
      </c>
      <c r="E73" s="18">
        <v>11.123914718628001</v>
      </c>
      <c r="F73" s="4" t="s">
        <v>1337</v>
      </c>
      <c r="G73" s="4"/>
      <c r="H73" s="4"/>
      <c r="I73" s="4" t="s">
        <v>2880</v>
      </c>
      <c r="J73" s="4" t="s">
        <v>2983</v>
      </c>
      <c r="K73" s="4"/>
      <c r="L73" s="4" t="s">
        <v>3150</v>
      </c>
      <c r="M73" s="4">
        <v>4570</v>
      </c>
      <c r="N73" s="4">
        <v>90</v>
      </c>
      <c r="O73" s="4" t="s">
        <v>474</v>
      </c>
      <c r="P73" s="7">
        <v>-25.9</v>
      </c>
      <c r="Q73" s="4" t="s">
        <v>3151</v>
      </c>
      <c r="R73" s="4">
        <v>1997</v>
      </c>
      <c r="S73" s="4" t="s">
        <v>689</v>
      </c>
      <c r="T73" s="4" t="s">
        <v>2884</v>
      </c>
      <c r="U73" s="4"/>
      <c r="V73" s="4" t="s">
        <v>3152</v>
      </c>
      <c r="W73" s="4" t="s">
        <v>3126</v>
      </c>
      <c r="X73" s="4"/>
      <c r="Y73" s="4"/>
    </row>
    <row r="74" spans="1:25" x14ac:dyDescent="0.15">
      <c r="A74" s="4" t="s">
        <v>274</v>
      </c>
      <c r="B74" s="4" t="s">
        <v>2591</v>
      </c>
      <c r="C74" s="4" t="s">
        <v>1600</v>
      </c>
      <c r="D74" s="18">
        <v>55.352720231116997</v>
      </c>
      <c r="E74" s="18">
        <v>11.123914718628001</v>
      </c>
      <c r="F74" s="4" t="s">
        <v>1337</v>
      </c>
      <c r="G74" s="4"/>
      <c r="H74" s="4"/>
      <c r="I74" s="4" t="s">
        <v>2880</v>
      </c>
      <c r="J74" s="4"/>
      <c r="K74" s="4"/>
      <c r="L74" s="4" t="s">
        <v>3146</v>
      </c>
      <c r="M74" s="4">
        <v>4520</v>
      </c>
      <c r="N74" s="4">
        <v>90</v>
      </c>
      <c r="O74" s="4" t="s">
        <v>474</v>
      </c>
      <c r="P74" s="7">
        <v>-28.1</v>
      </c>
      <c r="Q74" s="4" t="s">
        <v>3147</v>
      </c>
      <c r="R74" s="4">
        <v>1997</v>
      </c>
      <c r="S74" s="4" t="s">
        <v>689</v>
      </c>
      <c r="T74" s="4" t="s">
        <v>2884</v>
      </c>
      <c r="U74" s="4"/>
      <c r="V74" s="4" t="s">
        <v>3148</v>
      </c>
      <c r="W74" s="4" t="s">
        <v>3149</v>
      </c>
      <c r="X74" s="4"/>
      <c r="Y74" s="4"/>
    </row>
    <row r="75" spans="1:25" x14ac:dyDescent="0.15">
      <c r="A75" s="4" t="s">
        <v>274</v>
      </c>
      <c r="B75" s="4" t="s">
        <v>2591</v>
      </c>
      <c r="C75" s="4" t="s">
        <v>1600</v>
      </c>
      <c r="D75" s="18">
        <v>55.352720231116997</v>
      </c>
      <c r="E75" s="18">
        <v>11.123914718628001</v>
      </c>
      <c r="F75" s="4" t="s">
        <v>1337</v>
      </c>
      <c r="G75" s="4"/>
      <c r="H75" s="4"/>
      <c r="I75" s="4" t="s">
        <v>2880</v>
      </c>
      <c r="J75" s="4" t="s">
        <v>2983</v>
      </c>
      <c r="K75" s="4"/>
      <c r="L75" s="4" t="s">
        <v>3124</v>
      </c>
      <c r="M75" s="4">
        <v>4470</v>
      </c>
      <c r="N75" s="4">
        <v>90</v>
      </c>
      <c r="O75" s="4" t="s">
        <v>474</v>
      </c>
      <c r="P75" s="7">
        <v>-27.8</v>
      </c>
      <c r="Q75" s="4" t="s">
        <v>3125</v>
      </c>
      <c r="R75" s="4">
        <v>1997</v>
      </c>
      <c r="S75" s="4" t="s">
        <v>689</v>
      </c>
      <c r="T75" s="4" t="s">
        <v>2884</v>
      </c>
      <c r="U75" s="4"/>
      <c r="V75" s="4" t="s">
        <v>2970</v>
      </c>
      <c r="W75" s="4" t="s">
        <v>3126</v>
      </c>
      <c r="X75" s="4"/>
      <c r="Y75" s="4"/>
    </row>
    <row r="76" spans="1:25" x14ac:dyDescent="0.15">
      <c r="A76" s="4" t="s">
        <v>274</v>
      </c>
      <c r="B76" s="4" t="s">
        <v>2591</v>
      </c>
      <c r="C76" s="4" t="s">
        <v>1600</v>
      </c>
      <c r="D76" s="18">
        <v>55.352720231116997</v>
      </c>
      <c r="E76" s="18">
        <v>11.123914718628001</v>
      </c>
      <c r="F76" s="4" t="s">
        <v>1337</v>
      </c>
      <c r="G76" s="4"/>
      <c r="H76" s="4"/>
      <c r="I76" s="4" t="s">
        <v>2880</v>
      </c>
      <c r="J76" s="4" t="s">
        <v>2951</v>
      </c>
      <c r="K76" s="4"/>
      <c r="L76" s="4" t="s">
        <v>3025</v>
      </c>
      <c r="M76" s="4">
        <v>4320</v>
      </c>
      <c r="N76" s="4">
        <v>65</v>
      </c>
      <c r="O76" s="4" t="s">
        <v>474</v>
      </c>
      <c r="P76" s="7">
        <v>-29</v>
      </c>
      <c r="Q76" s="4" t="s">
        <v>3026</v>
      </c>
      <c r="R76" s="4">
        <v>1997</v>
      </c>
      <c r="S76" s="4" t="s">
        <v>689</v>
      </c>
      <c r="T76" s="4" t="s">
        <v>2884</v>
      </c>
      <c r="U76" s="4"/>
      <c r="V76" s="4" t="s">
        <v>2954</v>
      </c>
      <c r="W76" s="4" t="s">
        <v>11070</v>
      </c>
      <c r="X76" s="4"/>
      <c r="Y76" s="4"/>
    </row>
    <row r="77" spans="1:25" x14ac:dyDescent="0.15">
      <c r="A77" s="4" t="s">
        <v>274</v>
      </c>
      <c r="B77" s="4" t="s">
        <v>2591</v>
      </c>
      <c r="C77" s="4" t="s">
        <v>1600</v>
      </c>
      <c r="D77" s="18">
        <v>55.352720231116997</v>
      </c>
      <c r="E77" s="18">
        <v>11.123914718628001</v>
      </c>
      <c r="F77" s="4" t="s">
        <v>1337</v>
      </c>
      <c r="G77" s="4"/>
      <c r="H77" s="4"/>
      <c r="I77" s="4" t="s">
        <v>2880</v>
      </c>
      <c r="J77" s="4" t="s">
        <v>2951</v>
      </c>
      <c r="K77" s="4"/>
      <c r="L77" s="4" t="s">
        <v>3003</v>
      </c>
      <c r="M77" s="4">
        <v>4200</v>
      </c>
      <c r="N77" s="4">
        <v>65</v>
      </c>
      <c r="O77" s="4" t="s">
        <v>474</v>
      </c>
      <c r="P77" s="7">
        <v>-29.7</v>
      </c>
      <c r="Q77" s="4" t="s">
        <v>3004</v>
      </c>
      <c r="R77" s="4">
        <v>1997</v>
      </c>
      <c r="S77" s="4" t="s">
        <v>689</v>
      </c>
      <c r="T77" s="4" t="s">
        <v>2884</v>
      </c>
      <c r="U77" s="4"/>
      <c r="V77" s="4" t="s">
        <v>2954</v>
      </c>
      <c r="W77" s="4" t="s">
        <v>11070</v>
      </c>
      <c r="X77" s="4"/>
      <c r="Y77" s="4"/>
    </row>
    <row r="78" spans="1:25" x14ac:dyDescent="0.15">
      <c r="A78" s="4" t="s">
        <v>274</v>
      </c>
      <c r="B78" s="4" t="s">
        <v>2591</v>
      </c>
      <c r="C78" s="4" t="s">
        <v>1600</v>
      </c>
      <c r="D78" s="18">
        <v>55.352720231116997</v>
      </c>
      <c r="E78" s="18">
        <v>11.123914718628001</v>
      </c>
      <c r="F78" s="4" t="s">
        <v>1337</v>
      </c>
      <c r="G78" s="4"/>
      <c r="H78" s="4"/>
      <c r="I78" s="4" t="s">
        <v>2880</v>
      </c>
      <c r="J78" s="4" t="s">
        <v>2983</v>
      </c>
      <c r="K78" s="4"/>
      <c r="L78" s="4" t="s">
        <v>2984</v>
      </c>
      <c r="M78" s="4">
        <v>4160</v>
      </c>
      <c r="N78" s="4">
        <v>70</v>
      </c>
      <c r="O78" s="4" t="s">
        <v>474</v>
      </c>
      <c r="P78" s="7">
        <v>-28.3</v>
      </c>
      <c r="Q78" s="4" t="s">
        <v>2985</v>
      </c>
      <c r="R78" s="4">
        <v>1997</v>
      </c>
      <c r="S78" s="4" t="s">
        <v>689</v>
      </c>
      <c r="T78" s="4" t="s">
        <v>2884</v>
      </c>
      <c r="U78" s="4"/>
      <c r="V78" s="4" t="s">
        <v>2954</v>
      </c>
      <c r="W78" s="4" t="s">
        <v>11069</v>
      </c>
      <c r="X78" s="4"/>
      <c r="Y78" s="4"/>
    </row>
    <row r="79" spans="1:25" x14ac:dyDescent="0.15">
      <c r="A79" s="4" t="s">
        <v>274</v>
      </c>
      <c r="B79" s="4" t="s">
        <v>2591</v>
      </c>
      <c r="C79" s="4" t="s">
        <v>1600</v>
      </c>
      <c r="D79" s="18">
        <v>55.352720231116997</v>
      </c>
      <c r="E79" s="18">
        <v>11.123914718628001</v>
      </c>
      <c r="F79" s="4" t="s">
        <v>1337</v>
      </c>
      <c r="G79" s="4"/>
      <c r="H79" s="4"/>
      <c r="I79" s="4" t="s">
        <v>2880</v>
      </c>
      <c r="J79" s="4" t="s">
        <v>2951</v>
      </c>
      <c r="K79" s="4"/>
      <c r="L79" s="4" t="s">
        <v>2968</v>
      </c>
      <c r="M79" s="4">
        <v>4150</v>
      </c>
      <c r="N79" s="4">
        <v>60</v>
      </c>
      <c r="O79" s="4" t="s">
        <v>474</v>
      </c>
      <c r="P79" s="7">
        <v>-25.9</v>
      </c>
      <c r="Q79" s="4" t="s">
        <v>2969</v>
      </c>
      <c r="R79" s="4">
        <v>1997</v>
      </c>
      <c r="S79" s="4" t="s">
        <v>689</v>
      </c>
      <c r="T79" s="4" t="s">
        <v>2884</v>
      </c>
      <c r="U79" s="4"/>
      <c r="V79" s="4" t="s">
        <v>2970</v>
      </c>
      <c r="W79" s="4" t="s">
        <v>2971</v>
      </c>
      <c r="X79" s="4"/>
      <c r="Y79" s="4"/>
    </row>
    <row r="80" spans="1:25" x14ac:dyDescent="0.15">
      <c r="A80" s="4" t="s">
        <v>274</v>
      </c>
      <c r="B80" s="4" t="s">
        <v>2591</v>
      </c>
      <c r="C80" s="4" t="s">
        <v>1600</v>
      </c>
      <c r="D80" s="18">
        <v>55.352720231116997</v>
      </c>
      <c r="E80" s="18">
        <v>11.123914718628001</v>
      </c>
      <c r="F80" s="4" t="s">
        <v>1337</v>
      </c>
      <c r="G80" s="4"/>
      <c r="H80" s="4"/>
      <c r="I80" s="4" t="s">
        <v>2880</v>
      </c>
      <c r="J80" s="4" t="s">
        <v>2951</v>
      </c>
      <c r="K80" s="4"/>
      <c r="L80" s="4" t="s">
        <v>2952</v>
      </c>
      <c r="M80" s="4">
        <v>4070</v>
      </c>
      <c r="N80" s="4">
        <v>70</v>
      </c>
      <c r="O80" s="4" t="s">
        <v>474</v>
      </c>
      <c r="P80" s="7">
        <v>-25.1</v>
      </c>
      <c r="Q80" s="4" t="s">
        <v>2953</v>
      </c>
      <c r="R80" s="4">
        <v>1997</v>
      </c>
      <c r="S80" s="4" t="s">
        <v>689</v>
      </c>
      <c r="T80" s="4" t="s">
        <v>2884</v>
      </c>
      <c r="U80" s="4"/>
      <c r="V80" s="4" t="s">
        <v>2954</v>
      </c>
      <c r="W80" s="4" t="s">
        <v>11070</v>
      </c>
      <c r="X80" s="4"/>
      <c r="Y80" s="4"/>
    </row>
    <row r="81" spans="1:25" x14ac:dyDescent="0.15">
      <c r="A81" s="4" t="s">
        <v>274</v>
      </c>
      <c r="B81" s="4" t="s">
        <v>2591</v>
      </c>
      <c r="C81" s="4" t="s">
        <v>1600</v>
      </c>
      <c r="D81" s="18">
        <v>55.352720231116997</v>
      </c>
      <c r="E81" s="18">
        <v>11.123914718628001</v>
      </c>
      <c r="F81" s="4" t="s">
        <v>1337</v>
      </c>
      <c r="G81" s="4"/>
      <c r="H81" s="4"/>
      <c r="I81" s="4" t="s">
        <v>2880</v>
      </c>
      <c r="J81" s="4" t="s">
        <v>2951</v>
      </c>
      <c r="K81" s="4"/>
      <c r="L81" s="4" t="s">
        <v>2986</v>
      </c>
      <c r="M81" s="4">
        <v>4160</v>
      </c>
      <c r="N81" s="4">
        <v>70</v>
      </c>
      <c r="O81" s="4" t="s">
        <v>474</v>
      </c>
      <c r="P81" s="7">
        <v>-25.8</v>
      </c>
      <c r="Q81" s="4" t="s">
        <v>2985</v>
      </c>
      <c r="R81" s="4">
        <v>1996</v>
      </c>
      <c r="S81" s="4" t="s">
        <v>1135</v>
      </c>
      <c r="T81" s="4" t="s">
        <v>2884</v>
      </c>
      <c r="U81" s="4"/>
      <c r="V81" s="4" t="s">
        <v>2954</v>
      </c>
      <c r="W81" s="4" t="s">
        <v>11070</v>
      </c>
      <c r="X81" s="4"/>
      <c r="Y81" s="4"/>
    </row>
    <row r="82" spans="1:25" x14ac:dyDescent="0.15">
      <c r="A82" s="4" t="s">
        <v>277</v>
      </c>
      <c r="B82" s="4" t="s">
        <v>3044</v>
      </c>
      <c r="C82" s="4" t="s">
        <v>1600</v>
      </c>
      <c r="D82" s="18">
        <v>54.819011103626998</v>
      </c>
      <c r="E82" s="18">
        <v>11.607484817505</v>
      </c>
      <c r="F82" s="4" t="s">
        <v>1337</v>
      </c>
      <c r="G82" s="4"/>
      <c r="H82" s="4"/>
      <c r="I82" s="4" t="s">
        <v>2880</v>
      </c>
      <c r="J82" s="4" t="s">
        <v>2978</v>
      </c>
      <c r="K82" s="4"/>
      <c r="L82" s="4" t="s">
        <v>3107</v>
      </c>
      <c r="M82" s="4">
        <v>4440</v>
      </c>
      <c r="N82" s="4">
        <v>90</v>
      </c>
      <c r="O82" s="4" t="s">
        <v>474</v>
      </c>
      <c r="P82" s="7">
        <v>-26.9</v>
      </c>
      <c r="Q82" s="4" t="s">
        <v>3105</v>
      </c>
      <c r="R82" s="4">
        <v>1992</v>
      </c>
      <c r="S82" s="4" t="s">
        <v>3047</v>
      </c>
      <c r="T82" s="4" t="s">
        <v>2884</v>
      </c>
      <c r="U82" s="4"/>
      <c r="V82" s="4" t="s">
        <v>3108</v>
      </c>
      <c r="W82" s="4" t="s">
        <v>11071</v>
      </c>
      <c r="X82" s="4"/>
      <c r="Y82" s="4"/>
    </row>
    <row r="83" spans="1:25" x14ac:dyDescent="0.15">
      <c r="A83" s="4" t="s">
        <v>277</v>
      </c>
      <c r="B83" s="4" t="s">
        <v>3044</v>
      </c>
      <c r="C83" s="4" t="s">
        <v>1600</v>
      </c>
      <c r="D83" s="18">
        <v>54.819011103626998</v>
      </c>
      <c r="E83" s="18">
        <v>11.607484817505</v>
      </c>
      <c r="F83" s="4" t="s">
        <v>1337</v>
      </c>
      <c r="G83" s="4"/>
      <c r="H83" s="4"/>
      <c r="I83" s="4" t="s">
        <v>2880</v>
      </c>
      <c r="J83" s="4" t="s">
        <v>2978</v>
      </c>
      <c r="K83" s="4"/>
      <c r="L83" s="4" t="s">
        <v>3045</v>
      </c>
      <c r="M83" s="4">
        <v>4310</v>
      </c>
      <c r="N83" s="4">
        <v>85</v>
      </c>
      <c r="O83" s="4" t="s">
        <v>474</v>
      </c>
      <c r="P83" s="7">
        <v>-26.1</v>
      </c>
      <c r="Q83" s="4" t="s">
        <v>3046</v>
      </c>
      <c r="R83" s="4">
        <v>1992</v>
      </c>
      <c r="S83" s="4" t="s">
        <v>3047</v>
      </c>
      <c r="T83" s="4" t="s">
        <v>2884</v>
      </c>
      <c r="U83" s="4"/>
      <c r="V83" s="4" t="s">
        <v>3048</v>
      </c>
      <c r="W83" s="4" t="s">
        <v>11072</v>
      </c>
      <c r="X83" s="4"/>
      <c r="Y83" s="4"/>
    </row>
    <row r="84" spans="1:25" x14ac:dyDescent="0.15">
      <c r="A84" s="4" t="s">
        <v>304</v>
      </c>
      <c r="B84" s="4" t="s">
        <v>1631</v>
      </c>
      <c r="C84" s="4" t="s">
        <v>1600</v>
      </c>
      <c r="D84" s="18">
        <v>56.27</v>
      </c>
      <c r="E84" s="18">
        <v>10.472</v>
      </c>
      <c r="F84" s="4" t="s">
        <v>573</v>
      </c>
      <c r="G84" s="4"/>
      <c r="H84" s="4"/>
      <c r="I84" s="4" t="s">
        <v>2880</v>
      </c>
      <c r="J84" s="4"/>
      <c r="K84" s="4"/>
      <c r="L84" s="4" t="s">
        <v>3286</v>
      </c>
      <c r="M84" s="4">
        <v>6980</v>
      </c>
      <c r="N84" s="4">
        <v>70</v>
      </c>
      <c r="O84" s="4" t="s">
        <v>474</v>
      </c>
      <c r="P84" s="7"/>
      <c r="Q84" s="4" t="s">
        <v>3287</v>
      </c>
      <c r="R84" s="4">
        <v>1999</v>
      </c>
      <c r="S84" s="4" t="s">
        <v>3273</v>
      </c>
      <c r="T84" s="4" t="s">
        <v>2884</v>
      </c>
      <c r="U84" s="4"/>
      <c r="V84" s="4"/>
      <c r="W84" s="4"/>
      <c r="X84" s="4"/>
      <c r="Y84" s="4"/>
    </row>
    <row r="85" spans="1:25" x14ac:dyDescent="0.15">
      <c r="A85" s="4" t="s">
        <v>304</v>
      </c>
      <c r="B85" s="4" t="s">
        <v>1631</v>
      </c>
      <c r="C85" s="4" t="s">
        <v>1600</v>
      </c>
      <c r="D85" s="18">
        <v>56.27</v>
      </c>
      <c r="E85" s="18">
        <v>10.472</v>
      </c>
      <c r="F85" s="4" t="s">
        <v>573</v>
      </c>
      <c r="G85" s="4"/>
      <c r="H85" s="4"/>
      <c r="I85" s="4" t="s">
        <v>2880</v>
      </c>
      <c r="J85" s="4"/>
      <c r="K85" s="4"/>
      <c r="L85" s="4" t="s">
        <v>3271</v>
      </c>
      <c r="M85" s="4">
        <v>6580</v>
      </c>
      <c r="N85" s="4">
        <v>65</v>
      </c>
      <c r="O85" s="4" t="s">
        <v>474</v>
      </c>
      <c r="P85" s="7"/>
      <c r="Q85" s="4" t="s">
        <v>3272</v>
      </c>
      <c r="R85" s="4">
        <v>1999</v>
      </c>
      <c r="S85" s="4" t="s">
        <v>3273</v>
      </c>
      <c r="T85" s="4" t="s">
        <v>2884</v>
      </c>
      <c r="U85" s="4"/>
      <c r="V85" s="4"/>
      <c r="W85" s="4"/>
      <c r="X85" s="4"/>
      <c r="Y85" s="4"/>
    </row>
    <row r="86" spans="1:25" x14ac:dyDescent="0.15">
      <c r="A86" s="4" t="s">
        <v>304</v>
      </c>
      <c r="B86" s="4" t="s">
        <v>1631</v>
      </c>
      <c r="C86" s="4" t="s">
        <v>1600</v>
      </c>
      <c r="D86" s="18">
        <v>56.27</v>
      </c>
      <c r="E86" s="18">
        <v>10.472</v>
      </c>
      <c r="F86" s="4" t="s">
        <v>573</v>
      </c>
      <c r="G86" s="4"/>
      <c r="H86" s="4"/>
      <c r="I86" s="4" t="s">
        <v>2880</v>
      </c>
      <c r="J86" s="4"/>
      <c r="K86" s="4"/>
      <c r="L86" s="4" t="s">
        <v>3281</v>
      </c>
      <c r="M86" s="4">
        <v>6950</v>
      </c>
      <c r="N86" s="4">
        <v>65</v>
      </c>
      <c r="O86" s="4" t="s">
        <v>474</v>
      </c>
      <c r="P86" s="7"/>
      <c r="Q86" s="4" t="s">
        <v>3282</v>
      </c>
      <c r="R86" s="4">
        <v>2000</v>
      </c>
      <c r="S86" s="4" t="s">
        <v>3112</v>
      </c>
      <c r="T86" s="4" t="s">
        <v>2884</v>
      </c>
      <c r="U86" s="4"/>
      <c r="V86" s="4"/>
      <c r="W86" s="4"/>
      <c r="X86" s="4"/>
      <c r="Y86" s="4"/>
    </row>
    <row r="87" spans="1:25" x14ac:dyDescent="0.15">
      <c r="A87" s="4" t="s">
        <v>3349</v>
      </c>
      <c r="B87" s="4" t="s">
        <v>1675</v>
      </c>
      <c r="C87" s="7" t="s">
        <v>1568</v>
      </c>
      <c r="D87" s="18">
        <v>55.55</v>
      </c>
      <c r="E87" s="18">
        <v>12.18</v>
      </c>
      <c r="F87" s="4" t="s">
        <v>999</v>
      </c>
      <c r="G87" s="4"/>
      <c r="H87" s="4"/>
      <c r="I87" s="4" t="s">
        <v>2880</v>
      </c>
      <c r="J87" s="4"/>
      <c r="K87" s="4"/>
      <c r="L87" s="4" t="s">
        <v>3350</v>
      </c>
      <c r="M87" s="4">
        <v>4820</v>
      </c>
      <c r="N87" s="4">
        <v>40</v>
      </c>
      <c r="O87" s="4" t="s">
        <v>474</v>
      </c>
      <c r="P87" s="4"/>
      <c r="Q87" s="4" t="s">
        <v>3351</v>
      </c>
      <c r="R87" s="4"/>
      <c r="S87" s="4" t="s">
        <v>3300</v>
      </c>
      <c r="T87" s="7" t="s">
        <v>2884</v>
      </c>
      <c r="U87" s="4"/>
      <c r="V87" s="4"/>
      <c r="W87" s="4"/>
      <c r="X87" s="4"/>
      <c r="Y87" s="4"/>
    </row>
    <row r="88" spans="1:25" x14ac:dyDescent="0.15">
      <c r="A88" s="4" t="s">
        <v>3349</v>
      </c>
      <c r="B88" s="4" t="s">
        <v>1675</v>
      </c>
      <c r="C88" s="7" t="s">
        <v>1568</v>
      </c>
      <c r="D88" s="18">
        <v>55.55</v>
      </c>
      <c r="E88" s="18">
        <v>12.18</v>
      </c>
      <c r="F88" s="4" t="s">
        <v>999</v>
      </c>
      <c r="G88" s="4"/>
      <c r="H88" s="4"/>
      <c r="I88" s="4" t="s">
        <v>2880</v>
      </c>
      <c r="J88" s="4"/>
      <c r="K88" s="4"/>
      <c r="L88" s="4" t="s">
        <v>3352</v>
      </c>
      <c r="M88" s="4">
        <v>4830</v>
      </c>
      <c r="N88" s="4">
        <v>40</v>
      </c>
      <c r="O88" s="4" t="s">
        <v>474</v>
      </c>
      <c r="P88" s="4"/>
      <c r="Q88" s="4" t="s">
        <v>3353</v>
      </c>
      <c r="R88" s="4"/>
      <c r="S88" s="4" t="s">
        <v>3300</v>
      </c>
      <c r="T88" s="7" t="s">
        <v>2884</v>
      </c>
      <c r="U88" s="4"/>
      <c r="V88" s="4"/>
      <c r="W88" s="4"/>
      <c r="X88" s="4"/>
      <c r="Y88" s="4"/>
    </row>
    <row r="89" spans="1:25" x14ac:dyDescent="0.15">
      <c r="A89" s="4" t="s">
        <v>3349</v>
      </c>
      <c r="B89" s="4" t="s">
        <v>1675</v>
      </c>
      <c r="C89" s="7" t="s">
        <v>1568</v>
      </c>
      <c r="D89" s="18">
        <v>55.55</v>
      </c>
      <c r="E89" s="18">
        <v>12.18</v>
      </c>
      <c r="F89" s="4" t="s">
        <v>999</v>
      </c>
      <c r="G89" s="4"/>
      <c r="H89" s="4"/>
      <c r="I89" s="4" t="s">
        <v>2880</v>
      </c>
      <c r="J89" s="4"/>
      <c r="K89" s="4"/>
      <c r="L89" s="4" t="s">
        <v>3354</v>
      </c>
      <c r="M89" s="4">
        <v>4875</v>
      </c>
      <c r="N89" s="4">
        <v>35</v>
      </c>
      <c r="O89" s="4" t="s">
        <v>474</v>
      </c>
      <c r="P89" s="4"/>
      <c r="Q89" s="4" t="s">
        <v>3355</v>
      </c>
      <c r="R89" s="4"/>
      <c r="S89" s="4" t="s">
        <v>3300</v>
      </c>
      <c r="T89" s="7" t="s">
        <v>2884</v>
      </c>
      <c r="U89" s="4"/>
      <c r="V89" s="4"/>
      <c r="W89" s="4"/>
      <c r="X89" s="4"/>
      <c r="Y89" s="4"/>
    </row>
    <row r="90" spans="1:25" x14ac:dyDescent="0.15">
      <c r="A90" s="4" t="s">
        <v>3349</v>
      </c>
      <c r="B90" s="4" t="s">
        <v>1675</v>
      </c>
      <c r="C90" s="7" t="s">
        <v>1568</v>
      </c>
      <c r="D90" s="18">
        <v>55.55</v>
      </c>
      <c r="E90" s="18">
        <v>12.18</v>
      </c>
      <c r="F90" s="4" t="s">
        <v>999</v>
      </c>
      <c r="G90" s="4"/>
      <c r="H90" s="4"/>
      <c r="I90" s="4" t="s">
        <v>2880</v>
      </c>
      <c r="J90" s="4"/>
      <c r="K90" s="4"/>
      <c r="L90" s="4" t="s">
        <v>3356</v>
      </c>
      <c r="M90" s="4">
        <v>4910</v>
      </c>
      <c r="N90" s="4">
        <v>40</v>
      </c>
      <c r="O90" s="4" t="s">
        <v>474</v>
      </c>
      <c r="P90" s="4"/>
      <c r="Q90" s="4" t="s">
        <v>3357</v>
      </c>
      <c r="R90" s="4"/>
      <c r="S90" s="4" t="s">
        <v>3300</v>
      </c>
      <c r="T90" s="7" t="s">
        <v>2884</v>
      </c>
      <c r="U90" s="4"/>
      <c r="V90" s="4"/>
      <c r="W90" s="4"/>
      <c r="X90" s="4"/>
      <c r="Y90" s="4"/>
    </row>
    <row r="91" spans="1:25" x14ac:dyDescent="0.15">
      <c r="A91" s="4" t="s">
        <v>3349</v>
      </c>
      <c r="B91" s="4" t="s">
        <v>1675</v>
      </c>
      <c r="C91" s="7" t="s">
        <v>1568</v>
      </c>
      <c r="D91" s="18">
        <v>55.55</v>
      </c>
      <c r="E91" s="18">
        <v>12.18</v>
      </c>
      <c r="F91" s="4" t="s">
        <v>999</v>
      </c>
      <c r="G91" s="4"/>
      <c r="H91" s="4"/>
      <c r="I91" s="4" t="s">
        <v>2880</v>
      </c>
      <c r="J91" s="4"/>
      <c r="K91" s="4"/>
      <c r="L91" s="4" t="s">
        <v>3358</v>
      </c>
      <c r="M91" s="4">
        <v>4920</v>
      </c>
      <c r="N91" s="4">
        <v>40</v>
      </c>
      <c r="O91" s="4" t="s">
        <v>474</v>
      </c>
      <c r="P91" s="4"/>
      <c r="Q91" s="4" t="s">
        <v>3359</v>
      </c>
      <c r="R91" s="4"/>
      <c r="S91" s="4" t="s">
        <v>3300</v>
      </c>
      <c r="T91" s="7" t="s">
        <v>2884</v>
      </c>
      <c r="U91" s="4"/>
      <c r="V91" s="4"/>
      <c r="W91" s="4"/>
      <c r="X91" s="4"/>
      <c r="Y91" s="4"/>
    </row>
    <row r="92" spans="1:25" x14ac:dyDescent="0.15">
      <c r="A92" s="4" t="s">
        <v>3349</v>
      </c>
      <c r="B92" s="4" t="s">
        <v>1675</v>
      </c>
      <c r="C92" s="7" t="s">
        <v>1568</v>
      </c>
      <c r="D92" s="18">
        <v>55.55</v>
      </c>
      <c r="E92" s="18">
        <v>12.18</v>
      </c>
      <c r="F92" s="4" t="s">
        <v>999</v>
      </c>
      <c r="G92" s="4"/>
      <c r="H92" s="4"/>
      <c r="I92" s="4" t="s">
        <v>2880</v>
      </c>
      <c r="J92" s="4"/>
      <c r="K92" s="4"/>
      <c r="L92" s="4" t="s">
        <v>3360</v>
      </c>
      <c r="M92" s="4">
        <v>4970</v>
      </c>
      <c r="N92" s="4">
        <v>40</v>
      </c>
      <c r="O92" s="4" t="s">
        <v>474</v>
      </c>
      <c r="P92" s="4"/>
      <c r="Q92" s="4" t="s">
        <v>3361</v>
      </c>
      <c r="R92" s="4"/>
      <c r="S92" s="4" t="s">
        <v>3300</v>
      </c>
      <c r="T92" s="7" t="s">
        <v>2884</v>
      </c>
      <c r="U92" s="4"/>
      <c r="V92" s="4"/>
      <c r="W92" s="4"/>
      <c r="X92" s="4"/>
      <c r="Y92" s="4"/>
    </row>
    <row r="93" spans="1:25" x14ac:dyDescent="0.15">
      <c r="A93" s="4" t="s">
        <v>3349</v>
      </c>
      <c r="B93" s="4" t="s">
        <v>1675</v>
      </c>
      <c r="C93" s="7" t="s">
        <v>1568</v>
      </c>
      <c r="D93" s="18">
        <v>55.55</v>
      </c>
      <c r="E93" s="18">
        <v>12.18</v>
      </c>
      <c r="F93" s="4" t="s">
        <v>999</v>
      </c>
      <c r="G93" s="4"/>
      <c r="H93" s="4"/>
      <c r="I93" s="4" t="s">
        <v>2880</v>
      </c>
      <c r="J93" s="4"/>
      <c r="K93" s="4"/>
      <c r="L93" s="4" t="s">
        <v>3362</v>
      </c>
      <c r="M93" s="4">
        <v>5720</v>
      </c>
      <c r="N93" s="4">
        <v>40</v>
      </c>
      <c r="O93" s="4" t="s">
        <v>474</v>
      </c>
      <c r="P93" s="4"/>
      <c r="Q93" s="4" t="s">
        <v>3363</v>
      </c>
      <c r="R93" s="4"/>
      <c r="S93" s="4" t="s">
        <v>3300</v>
      </c>
      <c r="T93" s="7" t="s">
        <v>2884</v>
      </c>
      <c r="U93" s="4"/>
      <c r="V93" s="4"/>
      <c r="W93" s="4"/>
      <c r="X93" s="4"/>
      <c r="Y93" s="4"/>
    </row>
    <row r="94" spans="1:25" x14ac:dyDescent="0.15">
      <c r="A94" s="4" t="s">
        <v>3364</v>
      </c>
      <c r="B94" s="4" t="s">
        <v>1675</v>
      </c>
      <c r="C94" s="7" t="s">
        <v>1568</v>
      </c>
      <c r="D94" s="18">
        <v>55.55</v>
      </c>
      <c r="E94" s="18">
        <v>12.18</v>
      </c>
      <c r="F94" s="4" t="s">
        <v>999</v>
      </c>
      <c r="G94" s="4"/>
      <c r="H94" s="4"/>
      <c r="I94" s="4" t="s">
        <v>2880</v>
      </c>
      <c r="J94" s="4"/>
      <c r="K94" s="4"/>
      <c r="L94" s="4" t="s">
        <v>3365</v>
      </c>
      <c r="M94" s="4">
        <v>4995</v>
      </c>
      <c r="N94" s="4">
        <v>35</v>
      </c>
      <c r="O94" s="4" t="s">
        <v>474</v>
      </c>
      <c r="P94" s="4"/>
      <c r="Q94" s="4" t="s">
        <v>3366</v>
      </c>
      <c r="R94" s="4"/>
      <c r="S94" s="4" t="s">
        <v>3300</v>
      </c>
      <c r="T94" s="7" t="s">
        <v>2884</v>
      </c>
      <c r="U94" s="4"/>
      <c r="V94" s="4"/>
      <c r="W94" s="4"/>
      <c r="X94" s="4"/>
      <c r="Y94" s="4"/>
    </row>
    <row r="95" spans="1:25" x14ac:dyDescent="0.15">
      <c r="A95" s="4" t="s">
        <v>3364</v>
      </c>
      <c r="B95" s="4" t="s">
        <v>1675</v>
      </c>
      <c r="C95" s="7" t="s">
        <v>1568</v>
      </c>
      <c r="D95" s="18">
        <v>55.55</v>
      </c>
      <c r="E95" s="18">
        <v>12.18</v>
      </c>
      <c r="F95" s="4" t="s">
        <v>999</v>
      </c>
      <c r="G95" s="4"/>
      <c r="H95" s="4"/>
      <c r="I95" s="4" t="s">
        <v>2880</v>
      </c>
      <c r="J95" s="4"/>
      <c r="K95" s="4"/>
      <c r="L95" s="4" t="s">
        <v>3367</v>
      </c>
      <c r="M95" s="4">
        <v>5350</v>
      </c>
      <c r="N95" s="4">
        <v>40</v>
      </c>
      <c r="O95" s="4" t="s">
        <v>474</v>
      </c>
      <c r="P95" s="4"/>
      <c r="Q95" s="4" t="s">
        <v>3368</v>
      </c>
      <c r="R95" s="4"/>
      <c r="S95" s="4" t="s">
        <v>3300</v>
      </c>
      <c r="T95" s="7" t="s">
        <v>2884</v>
      </c>
      <c r="U95" s="4"/>
      <c r="V95" s="4"/>
      <c r="W95" s="4"/>
      <c r="X95" s="4"/>
      <c r="Y95" s="4"/>
    </row>
    <row r="96" spans="1:25" x14ac:dyDescent="0.15">
      <c r="A96" s="4" t="s">
        <v>312</v>
      </c>
      <c r="B96" s="4" t="s">
        <v>1599</v>
      </c>
      <c r="C96" s="4" t="s">
        <v>1600</v>
      </c>
      <c r="D96" s="18">
        <v>55.714668000000003</v>
      </c>
      <c r="E96" s="18">
        <v>11.144817</v>
      </c>
      <c r="F96" s="4" t="s">
        <v>999</v>
      </c>
      <c r="G96" s="4"/>
      <c r="H96" s="4"/>
      <c r="I96" s="4" t="s">
        <v>2880</v>
      </c>
      <c r="J96" s="4" t="s">
        <v>2983</v>
      </c>
      <c r="K96" s="4"/>
      <c r="L96" s="4" t="s">
        <v>3266</v>
      </c>
      <c r="M96" s="4">
        <v>6410</v>
      </c>
      <c r="N96" s="4">
        <v>70</v>
      </c>
      <c r="O96" s="4" t="s">
        <v>474</v>
      </c>
      <c r="P96" s="7"/>
      <c r="Q96" s="4" t="s">
        <v>3267</v>
      </c>
      <c r="R96" s="4">
        <v>1996</v>
      </c>
      <c r="S96" s="4" t="s">
        <v>3160</v>
      </c>
      <c r="T96" s="4" t="s">
        <v>2884</v>
      </c>
      <c r="U96" s="4"/>
      <c r="V96" s="4"/>
      <c r="W96" s="4"/>
      <c r="X96" s="4"/>
      <c r="Y96" s="4"/>
    </row>
    <row r="97" spans="1:25" x14ac:dyDescent="0.15">
      <c r="A97" s="4" t="s">
        <v>312</v>
      </c>
      <c r="B97" s="4" t="s">
        <v>1599</v>
      </c>
      <c r="C97" s="4" t="s">
        <v>1600</v>
      </c>
      <c r="D97" s="18">
        <v>55.714668000000003</v>
      </c>
      <c r="E97" s="18">
        <v>11.144817</v>
      </c>
      <c r="F97" s="4" t="s">
        <v>999</v>
      </c>
      <c r="G97" s="4"/>
      <c r="H97" s="4"/>
      <c r="I97" s="4" t="s">
        <v>2880</v>
      </c>
      <c r="J97" s="4"/>
      <c r="K97" s="4"/>
      <c r="L97" s="4" t="s">
        <v>3254</v>
      </c>
      <c r="M97" s="4">
        <v>6180</v>
      </c>
      <c r="N97" s="4">
        <v>80</v>
      </c>
      <c r="O97" s="4" t="s">
        <v>474</v>
      </c>
      <c r="P97" s="7"/>
      <c r="Q97" s="4" t="s">
        <v>3255</v>
      </c>
      <c r="R97" s="4">
        <v>1996</v>
      </c>
      <c r="S97" s="4" t="s">
        <v>3160</v>
      </c>
      <c r="T97" s="4" t="s">
        <v>2884</v>
      </c>
      <c r="U97" s="4"/>
      <c r="V97" s="4"/>
      <c r="W97" s="4"/>
      <c r="X97" s="4"/>
      <c r="Y97" s="4"/>
    </row>
    <row r="98" spans="1:25" x14ac:dyDescent="0.15">
      <c r="A98" s="4" t="s">
        <v>315</v>
      </c>
      <c r="B98" s="4" t="s">
        <v>1675</v>
      </c>
      <c r="C98" s="4" t="s">
        <v>1600</v>
      </c>
      <c r="D98" s="18">
        <v>55.650013426200999</v>
      </c>
      <c r="E98" s="18">
        <v>12.082085609436</v>
      </c>
      <c r="F98" s="4" t="s">
        <v>1337</v>
      </c>
      <c r="G98" s="4"/>
      <c r="H98" s="4"/>
      <c r="I98" s="4" t="s">
        <v>2880</v>
      </c>
      <c r="J98" s="4" t="s">
        <v>3109</v>
      </c>
      <c r="K98" s="4"/>
      <c r="L98" s="4" t="s">
        <v>3110</v>
      </c>
      <c r="M98" s="4">
        <v>4480</v>
      </c>
      <c r="N98" s="4">
        <v>55</v>
      </c>
      <c r="O98" s="4" t="s">
        <v>474</v>
      </c>
      <c r="P98" s="7">
        <v>-28.4</v>
      </c>
      <c r="Q98" s="4" t="s">
        <v>3111</v>
      </c>
      <c r="R98" s="4">
        <v>2000</v>
      </c>
      <c r="S98" s="4" t="s">
        <v>3112</v>
      </c>
      <c r="T98" s="4" t="s">
        <v>2884</v>
      </c>
      <c r="U98" s="4"/>
      <c r="V98" s="4" t="s">
        <v>3113</v>
      </c>
      <c r="W98" s="4" t="s">
        <v>11073</v>
      </c>
      <c r="X98" s="4"/>
      <c r="Y98" s="4"/>
    </row>
    <row r="99" spans="1:25" x14ac:dyDescent="0.15">
      <c r="A99" s="4" t="s">
        <v>336</v>
      </c>
      <c r="B99" s="4" t="s">
        <v>2518</v>
      </c>
      <c r="C99" s="4" t="s">
        <v>1600</v>
      </c>
      <c r="D99" s="18">
        <v>55.165500000000002</v>
      </c>
      <c r="E99" s="18">
        <v>9.4845000000000006</v>
      </c>
      <c r="F99" s="4" t="s">
        <v>999</v>
      </c>
      <c r="G99" s="4"/>
      <c r="H99" s="4"/>
      <c r="I99" s="4" t="s">
        <v>2880</v>
      </c>
      <c r="J99" s="4"/>
      <c r="K99" s="4"/>
      <c r="L99" s="4" t="s">
        <v>2904</v>
      </c>
      <c r="M99" s="4">
        <v>3722</v>
      </c>
      <c r="N99" s="4">
        <v>35</v>
      </c>
      <c r="O99" s="4" t="s">
        <v>474</v>
      </c>
      <c r="P99" s="4"/>
      <c r="Q99" s="4" t="s">
        <v>2905</v>
      </c>
      <c r="R99" s="4">
        <v>2008</v>
      </c>
      <c r="S99" s="4" t="s">
        <v>2888</v>
      </c>
      <c r="T99" s="4" t="s">
        <v>2884</v>
      </c>
      <c r="U99" s="4"/>
      <c r="V99" s="4"/>
      <c r="W99" s="4"/>
      <c r="X99" s="4"/>
      <c r="Y99" s="4"/>
    </row>
    <row r="100" spans="1:25" x14ac:dyDescent="0.15">
      <c r="A100" s="4" t="s">
        <v>336</v>
      </c>
      <c r="B100" s="4" t="s">
        <v>2518</v>
      </c>
      <c r="C100" s="4" t="s">
        <v>1600</v>
      </c>
      <c r="D100" s="18">
        <v>55.165500000000002</v>
      </c>
      <c r="E100" s="18">
        <v>9.4845000000000006</v>
      </c>
      <c r="F100" s="4" t="s">
        <v>999</v>
      </c>
      <c r="G100" s="4"/>
      <c r="H100" s="4"/>
      <c r="I100" s="4" t="s">
        <v>2880</v>
      </c>
      <c r="J100" s="4"/>
      <c r="K100" s="4"/>
      <c r="L100" s="4" t="s">
        <v>2900</v>
      </c>
      <c r="M100" s="4">
        <v>3676</v>
      </c>
      <c r="N100" s="4">
        <v>35</v>
      </c>
      <c r="O100" s="4" t="s">
        <v>474</v>
      </c>
      <c r="P100" s="4"/>
      <c r="Q100" s="4" t="s">
        <v>2901</v>
      </c>
      <c r="R100" s="4">
        <v>2008</v>
      </c>
      <c r="S100" s="4" t="s">
        <v>2888</v>
      </c>
      <c r="T100" s="4" t="s">
        <v>2884</v>
      </c>
      <c r="U100" s="4"/>
      <c r="V100" s="4"/>
      <c r="W100" s="4"/>
      <c r="X100" s="4"/>
      <c r="Y100" s="4"/>
    </row>
    <row r="101" spans="1:25" x14ac:dyDescent="0.15">
      <c r="A101" s="4" t="s">
        <v>336</v>
      </c>
      <c r="B101" s="4" t="s">
        <v>2518</v>
      </c>
      <c r="C101" s="4" t="s">
        <v>1600</v>
      </c>
      <c r="D101" s="18">
        <v>55.165500000000002</v>
      </c>
      <c r="E101" s="18">
        <v>9.4845000000000006</v>
      </c>
      <c r="F101" s="4" t="s">
        <v>999</v>
      </c>
      <c r="G101" s="4"/>
      <c r="H101" s="4"/>
      <c r="I101" s="4" t="s">
        <v>2880</v>
      </c>
      <c r="J101" s="4"/>
      <c r="K101" s="4"/>
      <c r="L101" s="4" t="s">
        <v>2898</v>
      </c>
      <c r="M101" s="4">
        <v>3672</v>
      </c>
      <c r="N101" s="4">
        <v>35</v>
      </c>
      <c r="O101" s="4" t="s">
        <v>474</v>
      </c>
      <c r="P101" s="4"/>
      <c r="Q101" s="4" t="s">
        <v>2899</v>
      </c>
      <c r="R101" s="4">
        <v>2008</v>
      </c>
      <c r="S101" s="4" t="s">
        <v>2888</v>
      </c>
      <c r="T101" s="4" t="s">
        <v>2884</v>
      </c>
      <c r="U101" s="4"/>
      <c r="V101" s="4"/>
      <c r="W101" s="4"/>
      <c r="X101" s="4"/>
      <c r="Y101" s="4"/>
    </row>
    <row r="102" spans="1:25" x14ac:dyDescent="0.15">
      <c r="A102" s="4" t="s">
        <v>336</v>
      </c>
      <c r="B102" s="4" t="s">
        <v>2518</v>
      </c>
      <c r="C102" s="4" t="s">
        <v>1600</v>
      </c>
      <c r="D102" s="18">
        <v>55.165500000000002</v>
      </c>
      <c r="E102" s="18">
        <v>9.4845000000000006</v>
      </c>
      <c r="F102" s="4" t="s">
        <v>999</v>
      </c>
      <c r="G102" s="4"/>
      <c r="H102" s="4"/>
      <c r="I102" s="4" t="s">
        <v>2880</v>
      </c>
      <c r="J102" s="4"/>
      <c r="K102" s="4"/>
      <c r="L102" s="4" t="s">
        <v>2902</v>
      </c>
      <c r="M102" s="4">
        <v>3630</v>
      </c>
      <c r="N102" s="4">
        <v>55</v>
      </c>
      <c r="O102" s="4" t="s">
        <v>474</v>
      </c>
      <c r="P102" s="4"/>
      <c r="Q102" s="4" t="s">
        <v>2903</v>
      </c>
      <c r="R102" s="4">
        <v>2008</v>
      </c>
      <c r="S102" s="4" t="s">
        <v>2888</v>
      </c>
      <c r="T102" s="4" t="s">
        <v>2884</v>
      </c>
      <c r="U102" s="4"/>
      <c r="V102" s="4"/>
      <c r="W102" s="4"/>
      <c r="X102" s="4"/>
      <c r="Y102" s="4"/>
    </row>
    <row r="103" spans="1:25" x14ac:dyDescent="0.15">
      <c r="A103" s="4" t="s">
        <v>336</v>
      </c>
      <c r="B103" s="4" t="s">
        <v>2518</v>
      </c>
      <c r="C103" s="4" t="s">
        <v>1600</v>
      </c>
      <c r="D103" s="18">
        <v>55.165500000000002</v>
      </c>
      <c r="E103" s="18">
        <v>9.4845000000000006</v>
      </c>
      <c r="F103" s="4" t="s">
        <v>999</v>
      </c>
      <c r="G103" s="4"/>
      <c r="H103" s="4"/>
      <c r="I103" s="4" t="s">
        <v>2880</v>
      </c>
      <c r="J103" s="4"/>
      <c r="K103" s="4"/>
      <c r="L103" s="4" t="s">
        <v>2893</v>
      </c>
      <c r="M103" s="4">
        <v>3600</v>
      </c>
      <c r="N103" s="4">
        <v>34</v>
      </c>
      <c r="O103" s="4" t="s">
        <v>474</v>
      </c>
      <c r="P103" s="4"/>
      <c r="Q103" s="4" t="s">
        <v>2894</v>
      </c>
      <c r="R103" s="4">
        <v>2008</v>
      </c>
      <c r="S103" s="4" t="s">
        <v>2888</v>
      </c>
      <c r="T103" s="4" t="s">
        <v>2884</v>
      </c>
      <c r="U103" s="4"/>
      <c r="V103" s="4"/>
      <c r="W103" s="4"/>
      <c r="X103" s="4"/>
      <c r="Y103" s="4"/>
    </row>
    <row r="104" spans="1:25" x14ac:dyDescent="0.15">
      <c r="A104" s="4" t="s">
        <v>336</v>
      </c>
      <c r="B104" s="4" t="s">
        <v>2518</v>
      </c>
      <c r="C104" s="4" t="s">
        <v>1600</v>
      </c>
      <c r="D104" s="18">
        <v>55.165500000000002</v>
      </c>
      <c r="E104" s="18">
        <v>9.4845000000000006</v>
      </c>
      <c r="F104" s="4" t="s">
        <v>999</v>
      </c>
      <c r="G104" s="4"/>
      <c r="H104" s="4"/>
      <c r="I104" s="4" t="s">
        <v>2880</v>
      </c>
      <c r="J104" s="4"/>
      <c r="K104" s="4"/>
      <c r="L104" s="4" t="s">
        <v>2891</v>
      </c>
      <c r="M104" s="4">
        <v>3599</v>
      </c>
      <c r="N104" s="4">
        <v>33</v>
      </c>
      <c r="O104" s="4" t="s">
        <v>474</v>
      </c>
      <c r="P104" s="4"/>
      <c r="Q104" s="4" t="s">
        <v>2892</v>
      </c>
      <c r="R104" s="4">
        <v>2008</v>
      </c>
      <c r="S104" s="4" t="s">
        <v>2888</v>
      </c>
      <c r="T104" s="4" t="s">
        <v>2884</v>
      </c>
      <c r="U104" s="4"/>
      <c r="V104" s="4"/>
      <c r="W104" s="4"/>
      <c r="X104" s="4"/>
      <c r="Y104" s="4"/>
    </row>
    <row r="105" spans="1:25" x14ac:dyDescent="0.15">
      <c r="A105" s="4" t="s">
        <v>336</v>
      </c>
      <c r="B105" s="4" t="s">
        <v>2518</v>
      </c>
      <c r="C105" s="4" t="s">
        <v>1600</v>
      </c>
      <c r="D105" s="18">
        <v>55.165500000000002</v>
      </c>
      <c r="E105" s="18">
        <v>9.4845000000000006</v>
      </c>
      <c r="F105" s="4" t="s">
        <v>999</v>
      </c>
      <c r="G105" s="4"/>
      <c r="H105" s="4"/>
      <c r="I105" s="4" t="s">
        <v>2880</v>
      </c>
      <c r="J105" s="4"/>
      <c r="K105" s="4"/>
      <c r="L105" s="4" t="s">
        <v>2895</v>
      </c>
      <c r="M105" s="4">
        <v>3599</v>
      </c>
      <c r="N105" s="4">
        <v>36</v>
      </c>
      <c r="O105" s="4" t="s">
        <v>474</v>
      </c>
      <c r="P105" s="4"/>
      <c r="Q105" s="4" t="s">
        <v>2896</v>
      </c>
      <c r="R105" s="4">
        <v>2008</v>
      </c>
      <c r="S105" s="4" t="s">
        <v>2888</v>
      </c>
      <c r="T105" s="4" t="s">
        <v>2884</v>
      </c>
      <c r="U105" s="4"/>
      <c r="V105" s="4"/>
      <c r="W105" s="4"/>
      <c r="X105" s="4"/>
      <c r="Y105" s="4"/>
    </row>
    <row r="106" spans="1:25" x14ac:dyDescent="0.15">
      <c r="A106" s="4" t="s">
        <v>336</v>
      </c>
      <c r="B106" s="4" t="s">
        <v>2518</v>
      </c>
      <c r="C106" s="4" t="s">
        <v>1600</v>
      </c>
      <c r="D106" s="18">
        <v>55.165500000000002</v>
      </c>
      <c r="E106" s="18">
        <v>9.4845000000000006</v>
      </c>
      <c r="F106" s="4" t="s">
        <v>999</v>
      </c>
      <c r="G106" s="4"/>
      <c r="H106" s="4"/>
      <c r="I106" s="4" t="s">
        <v>2880</v>
      </c>
      <c r="J106" s="4"/>
      <c r="K106" s="4"/>
      <c r="L106" s="4" t="s">
        <v>2897</v>
      </c>
      <c r="M106" s="4">
        <v>3598</v>
      </c>
      <c r="N106" s="4">
        <v>36</v>
      </c>
      <c r="O106" s="4" t="s">
        <v>474</v>
      </c>
      <c r="P106" s="4"/>
      <c r="Q106" s="4" t="s">
        <v>2896</v>
      </c>
      <c r="R106" s="4">
        <v>2008</v>
      </c>
      <c r="S106" s="4" t="s">
        <v>2888</v>
      </c>
      <c r="T106" s="4" t="s">
        <v>2884</v>
      </c>
      <c r="U106" s="4"/>
      <c r="V106" s="4"/>
      <c r="W106" s="4"/>
      <c r="X106" s="4"/>
      <c r="Y106" s="4"/>
    </row>
    <row r="107" spans="1:25" x14ac:dyDescent="0.15">
      <c r="A107" s="4" t="s">
        <v>336</v>
      </c>
      <c r="B107" s="4" t="s">
        <v>2518</v>
      </c>
      <c r="C107" s="4" t="s">
        <v>1600</v>
      </c>
      <c r="D107" s="18">
        <v>55.165500000000002</v>
      </c>
      <c r="E107" s="18">
        <v>9.4845000000000006</v>
      </c>
      <c r="F107" s="4" t="s">
        <v>999</v>
      </c>
      <c r="G107" s="4"/>
      <c r="H107" s="4"/>
      <c r="I107" s="4" t="s">
        <v>2880</v>
      </c>
      <c r="J107" s="4"/>
      <c r="K107" s="4"/>
      <c r="L107" s="4" t="s">
        <v>2889</v>
      </c>
      <c r="M107" s="4">
        <v>3557</v>
      </c>
      <c r="N107" s="4">
        <v>37</v>
      </c>
      <c r="O107" s="4" t="s">
        <v>474</v>
      </c>
      <c r="P107" s="4"/>
      <c r="Q107" s="4" t="s">
        <v>2890</v>
      </c>
      <c r="R107" s="4">
        <v>2008</v>
      </c>
      <c r="S107" s="4" t="s">
        <v>2888</v>
      </c>
      <c r="T107" s="4" t="s">
        <v>2884</v>
      </c>
      <c r="U107" s="4"/>
      <c r="V107" s="4"/>
      <c r="W107" s="4"/>
      <c r="X107" s="4"/>
      <c r="Y107" s="4"/>
    </row>
    <row r="108" spans="1:25" x14ac:dyDescent="0.15">
      <c r="A108" s="4" t="s">
        <v>336</v>
      </c>
      <c r="B108" s="4" t="s">
        <v>2518</v>
      </c>
      <c r="C108" s="4" t="s">
        <v>1600</v>
      </c>
      <c r="D108" s="18">
        <v>55.165500000000002</v>
      </c>
      <c r="E108" s="18">
        <v>9.4845000000000006</v>
      </c>
      <c r="F108" s="4" t="s">
        <v>999</v>
      </c>
      <c r="G108" s="4"/>
      <c r="H108" s="4"/>
      <c r="I108" s="4" t="s">
        <v>2880</v>
      </c>
      <c r="J108" s="4"/>
      <c r="K108" s="4"/>
      <c r="L108" s="4" t="s">
        <v>2886</v>
      </c>
      <c r="M108" s="4">
        <v>3528</v>
      </c>
      <c r="N108" s="4">
        <v>42</v>
      </c>
      <c r="O108" s="4" t="s">
        <v>474</v>
      </c>
      <c r="P108" s="4"/>
      <c r="Q108" s="4" t="s">
        <v>2887</v>
      </c>
      <c r="R108" s="4">
        <v>2008</v>
      </c>
      <c r="S108" s="4" t="s">
        <v>2888</v>
      </c>
      <c r="T108" s="4" t="s">
        <v>2884</v>
      </c>
      <c r="U108" s="4"/>
      <c r="V108" s="4"/>
      <c r="W108" s="4"/>
      <c r="X108" s="4"/>
      <c r="Y108" s="4"/>
    </row>
    <row r="109" spans="1:25" x14ac:dyDescent="0.15">
      <c r="A109" s="4" t="s">
        <v>338</v>
      </c>
      <c r="B109" s="4" t="s">
        <v>1599</v>
      </c>
      <c r="C109" s="4" t="s">
        <v>1600</v>
      </c>
      <c r="D109" s="18">
        <v>55.684576999999997</v>
      </c>
      <c r="E109" s="18">
        <v>11.235752</v>
      </c>
      <c r="F109" s="4" t="s">
        <v>1337</v>
      </c>
      <c r="G109" s="4"/>
      <c r="H109" s="4"/>
      <c r="I109" s="4" t="s">
        <v>2880</v>
      </c>
      <c r="J109" s="4"/>
      <c r="K109" s="4"/>
      <c r="L109" s="4" t="s">
        <v>3169</v>
      </c>
      <c r="M109" s="4">
        <v>4630</v>
      </c>
      <c r="N109" s="4">
        <v>90</v>
      </c>
      <c r="O109" s="4" t="s">
        <v>474</v>
      </c>
      <c r="P109" s="7">
        <v>-27.5</v>
      </c>
      <c r="Q109" s="4" t="s">
        <v>3170</v>
      </c>
      <c r="R109" s="4">
        <v>1994</v>
      </c>
      <c r="S109" s="4" t="s">
        <v>3171</v>
      </c>
      <c r="T109" s="4" t="s">
        <v>2884</v>
      </c>
      <c r="U109" s="4"/>
      <c r="V109" s="4" t="s">
        <v>3172</v>
      </c>
      <c r="W109" s="4" t="s">
        <v>3173</v>
      </c>
      <c r="X109" s="4"/>
      <c r="Y109" s="4"/>
    </row>
    <row r="110" spans="1:25" x14ac:dyDescent="0.15">
      <c r="A110" s="4" t="s">
        <v>3373</v>
      </c>
      <c r="B110" s="4" t="s">
        <v>1151</v>
      </c>
      <c r="C110" s="7" t="s">
        <v>1600</v>
      </c>
      <c r="D110" s="18">
        <v>54.65</v>
      </c>
      <c r="E110" s="18">
        <v>11.37</v>
      </c>
      <c r="F110" s="4" t="s">
        <v>999</v>
      </c>
      <c r="G110" s="4"/>
      <c r="H110" s="4" t="s">
        <v>3374</v>
      </c>
      <c r="I110" s="4" t="s">
        <v>2880</v>
      </c>
      <c r="J110" s="25" t="s">
        <v>2914</v>
      </c>
      <c r="K110" s="4"/>
      <c r="L110" s="4" t="s">
        <v>3375</v>
      </c>
      <c r="M110" s="4">
        <v>4509</v>
      </c>
      <c r="N110" s="4">
        <v>31</v>
      </c>
      <c r="O110" s="4" t="s">
        <v>474</v>
      </c>
      <c r="P110" s="7" t="s">
        <v>3376</v>
      </c>
      <c r="Q110" s="4" t="s">
        <v>3095</v>
      </c>
      <c r="R110" s="4">
        <v>2023</v>
      </c>
      <c r="S110" s="4" t="s">
        <v>1154</v>
      </c>
      <c r="T110" s="7" t="s">
        <v>2884</v>
      </c>
      <c r="U110" s="4"/>
      <c r="V110" s="4"/>
      <c r="W110" s="4"/>
      <c r="X110" s="4"/>
      <c r="Y110" s="4"/>
    </row>
    <row r="111" spans="1:25" x14ac:dyDescent="0.15">
      <c r="A111" s="4" t="s">
        <v>3373</v>
      </c>
      <c r="B111" s="4" t="s">
        <v>1151</v>
      </c>
      <c r="C111" s="7" t="s">
        <v>1600</v>
      </c>
      <c r="D111" s="18">
        <v>54.65</v>
      </c>
      <c r="E111" s="18">
        <v>11.37</v>
      </c>
      <c r="F111" s="4" t="s">
        <v>999</v>
      </c>
      <c r="G111" s="4"/>
      <c r="H111" s="4" t="s">
        <v>3377</v>
      </c>
      <c r="I111" s="4" t="s">
        <v>2880</v>
      </c>
      <c r="J111" s="25" t="s">
        <v>2914</v>
      </c>
      <c r="K111" s="4"/>
      <c r="L111" s="4" t="s">
        <v>3378</v>
      </c>
      <c r="M111" s="4">
        <v>4516</v>
      </c>
      <c r="N111" s="4">
        <v>31</v>
      </c>
      <c r="O111" s="4" t="s">
        <v>474</v>
      </c>
      <c r="P111" s="7" t="s">
        <v>3379</v>
      </c>
      <c r="Q111" s="4" t="s">
        <v>3380</v>
      </c>
      <c r="R111" s="4">
        <v>2023</v>
      </c>
      <c r="S111" s="4" t="s">
        <v>1154</v>
      </c>
      <c r="T111" s="7" t="s">
        <v>2884</v>
      </c>
      <c r="U111" s="4"/>
      <c r="V111" s="4"/>
      <c r="W111" s="4"/>
      <c r="X111" s="4"/>
      <c r="Y111" s="4"/>
    </row>
    <row r="112" spans="1:25" x14ac:dyDescent="0.15">
      <c r="A112" s="4" t="s">
        <v>3373</v>
      </c>
      <c r="B112" s="4" t="s">
        <v>1151</v>
      </c>
      <c r="C112" s="4" t="s">
        <v>1600</v>
      </c>
      <c r="D112" s="18">
        <v>54.65</v>
      </c>
      <c r="E112" s="18">
        <v>11.37</v>
      </c>
      <c r="F112" s="4" t="s">
        <v>999</v>
      </c>
      <c r="G112" s="4"/>
      <c r="H112" s="4" t="s">
        <v>3381</v>
      </c>
      <c r="I112" s="4" t="s">
        <v>2880</v>
      </c>
      <c r="J112" s="4" t="s">
        <v>3382</v>
      </c>
      <c r="K112" s="4"/>
      <c r="L112" s="4" t="s">
        <v>3383</v>
      </c>
      <c r="M112" s="4">
        <v>4601</v>
      </c>
      <c r="N112" s="4">
        <v>32</v>
      </c>
      <c r="O112" s="4" t="s">
        <v>474</v>
      </c>
      <c r="P112" s="7" t="s">
        <v>3384</v>
      </c>
      <c r="Q112" s="4" t="s">
        <v>3385</v>
      </c>
      <c r="R112" s="4">
        <v>2023</v>
      </c>
      <c r="S112" s="4" t="s">
        <v>1154</v>
      </c>
      <c r="T112" s="7" t="s">
        <v>2884</v>
      </c>
      <c r="U112" s="4"/>
      <c r="V112" s="4"/>
      <c r="W112" s="4"/>
      <c r="X112" s="4"/>
      <c r="Y112" s="4"/>
    </row>
    <row r="113" spans="1:25" x14ac:dyDescent="0.15">
      <c r="A113" s="4" t="s">
        <v>3373</v>
      </c>
      <c r="B113" s="4" t="s">
        <v>1151</v>
      </c>
      <c r="C113" s="4" t="s">
        <v>1600</v>
      </c>
      <c r="D113" s="18">
        <v>54.65</v>
      </c>
      <c r="E113" s="18">
        <v>11.37</v>
      </c>
      <c r="F113" s="4" t="s">
        <v>999</v>
      </c>
      <c r="G113" s="4"/>
      <c r="H113" s="4" t="s">
        <v>3386</v>
      </c>
      <c r="I113" s="4" t="s">
        <v>2880</v>
      </c>
      <c r="J113" s="4" t="s">
        <v>2957</v>
      </c>
      <c r="K113" s="4"/>
      <c r="L113" s="4" t="s">
        <v>3387</v>
      </c>
      <c r="M113" s="4">
        <v>5318</v>
      </c>
      <c r="N113" s="4">
        <v>36</v>
      </c>
      <c r="O113" s="4" t="s">
        <v>474</v>
      </c>
      <c r="P113" s="7" t="s">
        <v>3384</v>
      </c>
      <c r="Q113" s="4" t="s">
        <v>3388</v>
      </c>
      <c r="R113" s="4">
        <v>2023</v>
      </c>
      <c r="S113" s="4" t="s">
        <v>1154</v>
      </c>
      <c r="T113" s="7" t="s">
        <v>2884</v>
      </c>
      <c r="U113" s="4"/>
      <c r="V113" s="4"/>
      <c r="W113" s="4"/>
      <c r="X113" s="4"/>
      <c r="Y113" s="4"/>
    </row>
    <row r="114" spans="1:25" x14ac:dyDescent="0.15">
      <c r="A114" s="4" t="s">
        <v>1150</v>
      </c>
      <c r="B114" s="4" t="s">
        <v>1151</v>
      </c>
      <c r="C114" s="4" t="s">
        <v>1600</v>
      </c>
      <c r="D114" s="18">
        <v>54.65</v>
      </c>
      <c r="E114" s="18">
        <v>11.37</v>
      </c>
      <c r="F114" s="4" t="s">
        <v>999</v>
      </c>
      <c r="G114" s="4"/>
      <c r="H114" s="4" t="s">
        <v>2919</v>
      </c>
      <c r="I114" s="4" t="s">
        <v>2880</v>
      </c>
      <c r="J114" s="25" t="s">
        <v>2914</v>
      </c>
      <c r="K114" s="4"/>
      <c r="L114" s="4" t="s">
        <v>2920</v>
      </c>
      <c r="M114" s="4">
        <v>3904</v>
      </c>
      <c r="N114" s="4">
        <v>26</v>
      </c>
      <c r="O114" s="4" t="s">
        <v>474</v>
      </c>
      <c r="P114" s="4" t="s">
        <v>2921</v>
      </c>
      <c r="Q114" s="4" t="s">
        <v>2922</v>
      </c>
      <c r="R114" s="4">
        <v>2022</v>
      </c>
      <c r="S114" s="4" t="s">
        <v>2923</v>
      </c>
      <c r="T114" s="4" t="s">
        <v>2884</v>
      </c>
      <c r="U114" s="4" t="s">
        <v>2924</v>
      </c>
      <c r="V114" s="4"/>
      <c r="W114" s="4"/>
      <c r="X114" s="4"/>
      <c r="Y114" s="4" t="s">
        <v>2925</v>
      </c>
    </row>
    <row r="115" spans="1:25" x14ac:dyDescent="0.15">
      <c r="A115" s="4" t="s">
        <v>1150</v>
      </c>
      <c r="B115" s="4" t="s">
        <v>1151</v>
      </c>
      <c r="C115" s="4" t="s">
        <v>1600</v>
      </c>
      <c r="D115" s="18">
        <v>54.65</v>
      </c>
      <c r="E115" s="18">
        <v>11.37</v>
      </c>
      <c r="F115" s="4" t="s">
        <v>999</v>
      </c>
      <c r="G115" s="4"/>
      <c r="H115" s="4" t="s">
        <v>2931</v>
      </c>
      <c r="I115" s="4" t="s">
        <v>2880</v>
      </c>
      <c r="J115" s="25" t="s">
        <v>2914</v>
      </c>
      <c r="K115" s="4"/>
      <c r="L115" s="4" t="s">
        <v>2932</v>
      </c>
      <c r="M115" s="4">
        <v>3919</v>
      </c>
      <c r="N115" s="4">
        <v>26</v>
      </c>
      <c r="O115" s="4" t="s">
        <v>474</v>
      </c>
      <c r="P115" s="7" t="s">
        <v>2933</v>
      </c>
      <c r="Q115" s="4" t="s">
        <v>2934</v>
      </c>
      <c r="R115" s="4">
        <v>2023</v>
      </c>
      <c r="S115" s="4" t="s">
        <v>1154</v>
      </c>
      <c r="T115" s="4" t="s">
        <v>2884</v>
      </c>
      <c r="U115" s="4" t="s">
        <v>2924</v>
      </c>
      <c r="V115" s="4"/>
      <c r="W115" s="4"/>
      <c r="X115" s="4"/>
      <c r="Y115" s="4" t="s">
        <v>2935</v>
      </c>
    </row>
    <row r="116" spans="1:25" x14ac:dyDescent="0.15">
      <c r="A116" s="4" t="s">
        <v>1150</v>
      </c>
      <c r="B116" s="4" t="s">
        <v>1151</v>
      </c>
      <c r="C116" s="4" t="s">
        <v>1600</v>
      </c>
      <c r="D116" s="18">
        <v>54.65</v>
      </c>
      <c r="E116" s="18">
        <v>11.37</v>
      </c>
      <c r="F116" s="4" t="s">
        <v>999</v>
      </c>
      <c r="G116" s="4"/>
      <c r="H116" s="4" t="s">
        <v>2936</v>
      </c>
      <c r="I116" s="4" t="s">
        <v>2880</v>
      </c>
      <c r="J116" s="25" t="s">
        <v>2914</v>
      </c>
      <c r="K116" s="4"/>
      <c r="L116" s="4" t="s">
        <v>2937</v>
      </c>
      <c r="M116" s="4">
        <v>3912</v>
      </c>
      <c r="N116" s="4">
        <v>36</v>
      </c>
      <c r="O116" s="4" t="s">
        <v>474</v>
      </c>
      <c r="P116" s="7" t="s">
        <v>2938</v>
      </c>
      <c r="Q116" s="4" t="s">
        <v>2939</v>
      </c>
      <c r="R116" s="4">
        <v>2023</v>
      </c>
      <c r="S116" s="4" t="s">
        <v>1154</v>
      </c>
      <c r="T116" s="4" t="s">
        <v>2884</v>
      </c>
      <c r="U116" s="4" t="s">
        <v>2924</v>
      </c>
      <c r="V116" s="4"/>
      <c r="W116" s="4"/>
      <c r="X116" s="4"/>
      <c r="Y116" s="4" t="s">
        <v>2930</v>
      </c>
    </row>
    <row r="117" spans="1:25" x14ac:dyDescent="0.15">
      <c r="A117" s="4" t="s">
        <v>1150</v>
      </c>
      <c r="B117" s="4" t="s">
        <v>1151</v>
      </c>
      <c r="C117" s="4" t="s">
        <v>1600</v>
      </c>
      <c r="D117" s="18">
        <v>54.65</v>
      </c>
      <c r="E117" s="18">
        <v>11.37</v>
      </c>
      <c r="F117" s="4" t="s">
        <v>999</v>
      </c>
      <c r="G117" s="4"/>
      <c r="H117" s="4" t="s">
        <v>2926</v>
      </c>
      <c r="I117" s="4" t="s">
        <v>2880</v>
      </c>
      <c r="J117" s="25" t="s">
        <v>2914</v>
      </c>
      <c r="K117" s="4"/>
      <c r="L117" s="4" t="s">
        <v>2927</v>
      </c>
      <c r="M117" s="4">
        <v>3883</v>
      </c>
      <c r="N117" s="4">
        <v>45</v>
      </c>
      <c r="O117" s="4" t="s">
        <v>474</v>
      </c>
      <c r="P117" s="7" t="s">
        <v>2928</v>
      </c>
      <c r="Q117" s="4" t="s">
        <v>2929</v>
      </c>
      <c r="R117" s="4">
        <v>2023</v>
      </c>
      <c r="S117" s="4" t="s">
        <v>1154</v>
      </c>
      <c r="T117" s="4" t="s">
        <v>2884</v>
      </c>
      <c r="U117" s="4" t="s">
        <v>2924</v>
      </c>
      <c r="V117" s="4"/>
      <c r="W117" s="4"/>
      <c r="X117" s="4"/>
      <c r="Y117" s="4" t="s">
        <v>2930</v>
      </c>
    </row>
    <row r="118" spans="1:25" x14ac:dyDescent="0.15">
      <c r="A118" s="4" t="s">
        <v>1150</v>
      </c>
      <c r="B118" s="4" t="s">
        <v>1151</v>
      </c>
      <c r="C118" s="4" t="s">
        <v>1600</v>
      </c>
      <c r="D118" s="18">
        <v>54.65</v>
      </c>
      <c r="E118" s="18">
        <v>11.37</v>
      </c>
      <c r="F118" s="4" t="s">
        <v>999</v>
      </c>
      <c r="G118" s="4"/>
      <c r="H118" s="4" t="s">
        <v>2913</v>
      </c>
      <c r="I118" s="4" t="s">
        <v>2880</v>
      </c>
      <c r="J118" s="25" t="s">
        <v>2914</v>
      </c>
      <c r="K118" s="4"/>
      <c r="L118" s="4" t="s">
        <v>2915</v>
      </c>
      <c r="M118" s="4">
        <v>3824</v>
      </c>
      <c r="N118" s="4">
        <v>38</v>
      </c>
      <c r="O118" s="4" t="s">
        <v>474</v>
      </c>
      <c r="P118" s="7" t="s">
        <v>2916</v>
      </c>
      <c r="Q118" s="4" t="s">
        <v>2917</v>
      </c>
      <c r="R118" s="4">
        <v>2023</v>
      </c>
      <c r="S118" s="4" t="s">
        <v>1154</v>
      </c>
      <c r="T118" s="4" t="s">
        <v>2884</v>
      </c>
      <c r="U118" s="4" t="s">
        <v>2911</v>
      </c>
      <c r="V118" s="4"/>
      <c r="W118" s="4"/>
      <c r="X118" s="4"/>
      <c r="Y118" s="4" t="s">
        <v>2918</v>
      </c>
    </row>
    <row r="119" spans="1:25" x14ac:dyDescent="0.15">
      <c r="A119" s="4" t="s">
        <v>1150</v>
      </c>
      <c r="B119" s="4" t="s">
        <v>1151</v>
      </c>
      <c r="C119" s="4" t="s">
        <v>1600</v>
      </c>
      <c r="D119" s="18">
        <v>54.65</v>
      </c>
      <c r="E119" s="18">
        <v>11.37</v>
      </c>
      <c r="F119" s="4" t="s">
        <v>999</v>
      </c>
      <c r="G119" s="4"/>
      <c r="H119" s="4" t="s">
        <v>2906</v>
      </c>
      <c r="I119" s="4" t="s">
        <v>2880</v>
      </c>
      <c r="J119" s="4" t="s">
        <v>2907</v>
      </c>
      <c r="K119" s="4"/>
      <c r="L119" s="4" t="s">
        <v>2908</v>
      </c>
      <c r="M119" s="4">
        <v>3752</v>
      </c>
      <c r="N119" s="4">
        <v>34</v>
      </c>
      <c r="O119" s="4" t="s">
        <v>474</v>
      </c>
      <c r="P119" s="7" t="s">
        <v>2909</v>
      </c>
      <c r="Q119" s="4" t="s">
        <v>2910</v>
      </c>
      <c r="R119" s="4">
        <v>2023</v>
      </c>
      <c r="S119" s="4" t="s">
        <v>1154</v>
      </c>
      <c r="T119" s="4" t="s">
        <v>2884</v>
      </c>
      <c r="U119" s="4" t="s">
        <v>2911</v>
      </c>
      <c r="V119" s="4"/>
      <c r="W119" s="4"/>
      <c r="X119" s="4"/>
      <c r="Y119" s="4" t="s">
        <v>2912</v>
      </c>
    </row>
    <row r="120" spans="1:25" x14ac:dyDescent="0.15">
      <c r="A120" s="4" t="s">
        <v>1150</v>
      </c>
      <c r="B120" s="4" t="s">
        <v>1151</v>
      </c>
      <c r="C120" s="7" t="s">
        <v>1600</v>
      </c>
      <c r="D120" s="18">
        <v>54.65</v>
      </c>
      <c r="E120" s="18">
        <v>11.37</v>
      </c>
      <c r="F120" s="4" t="s">
        <v>999</v>
      </c>
      <c r="G120" s="4"/>
      <c r="H120" s="4" t="s">
        <v>3389</v>
      </c>
      <c r="I120" s="4" t="s">
        <v>2880</v>
      </c>
      <c r="J120" s="25" t="s">
        <v>2914</v>
      </c>
      <c r="K120" s="4"/>
      <c r="L120" s="4" t="s">
        <v>3390</v>
      </c>
      <c r="M120" s="4">
        <v>4516</v>
      </c>
      <c r="N120" s="4">
        <v>32</v>
      </c>
      <c r="O120" s="4" t="s">
        <v>474</v>
      </c>
      <c r="P120" s="7" t="s">
        <v>2928</v>
      </c>
      <c r="Q120" s="4" t="s">
        <v>3391</v>
      </c>
      <c r="R120" s="4">
        <v>2023</v>
      </c>
      <c r="S120" s="4" t="s">
        <v>1154</v>
      </c>
      <c r="T120" s="7" t="s">
        <v>2884</v>
      </c>
      <c r="U120" s="4"/>
      <c r="V120" s="4"/>
      <c r="W120" s="4"/>
      <c r="X120" s="4"/>
      <c r="Y120" s="4"/>
    </row>
    <row r="121" spans="1:25" x14ac:dyDescent="0.15">
      <c r="A121" s="4" t="s">
        <v>1150</v>
      </c>
      <c r="B121" s="4" t="s">
        <v>1151</v>
      </c>
      <c r="C121" s="4" t="s">
        <v>1600</v>
      </c>
      <c r="D121" s="18">
        <v>54.65</v>
      </c>
      <c r="E121" s="18">
        <v>11.37</v>
      </c>
      <c r="F121" s="4" t="s">
        <v>999</v>
      </c>
      <c r="G121" s="4"/>
      <c r="H121" s="4" t="s">
        <v>3392</v>
      </c>
      <c r="I121" s="4" t="s">
        <v>2880</v>
      </c>
      <c r="J121" s="4" t="s">
        <v>3382</v>
      </c>
      <c r="K121" s="4"/>
      <c r="L121" s="4" t="s">
        <v>3393</v>
      </c>
      <c r="M121" s="4">
        <v>4590</v>
      </c>
      <c r="N121" s="4">
        <v>40</v>
      </c>
      <c r="O121" s="4" t="s">
        <v>474</v>
      </c>
      <c r="P121" s="7" t="s">
        <v>3019</v>
      </c>
      <c r="Q121" s="4" t="s">
        <v>3394</v>
      </c>
      <c r="R121" s="4">
        <v>2023</v>
      </c>
      <c r="S121" s="4" t="s">
        <v>1154</v>
      </c>
      <c r="T121" s="7" t="s">
        <v>2884</v>
      </c>
      <c r="U121" s="4"/>
      <c r="V121" s="4"/>
      <c r="W121" s="4"/>
      <c r="X121" s="4"/>
      <c r="Y121" s="4"/>
    </row>
    <row r="122" spans="1:25" x14ac:dyDescent="0.15">
      <c r="A122" s="4" t="s">
        <v>1150</v>
      </c>
      <c r="B122" s="4" t="s">
        <v>1151</v>
      </c>
      <c r="C122" s="4" t="s">
        <v>1600</v>
      </c>
      <c r="D122" s="18">
        <v>54.65</v>
      </c>
      <c r="E122" s="18">
        <v>11.37</v>
      </c>
      <c r="F122" s="4" t="s">
        <v>999</v>
      </c>
      <c r="G122" s="4"/>
      <c r="H122" s="4" t="s">
        <v>3395</v>
      </c>
      <c r="I122" s="4" t="s">
        <v>2880</v>
      </c>
      <c r="J122" s="25" t="s">
        <v>2914</v>
      </c>
      <c r="K122" s="4"/>
      <c r="L122" s="4" t="s">
        <v>3396</v>
      </c>
      <c r="M122" s="4">
        <v>4597</v>
      </c>
      <c r="N122" s="4">
        <v>34</v>
      </c>
      <c r="O122" s="4" t="s">
        <v>474</v>
      </c>
      <c r="P122" s="7" t="s">
        <v>3397</v>
      </c>
      <c r="Q122" s="4" t="s">
        <v>3398</v>
      </c>
      <c r="R122" s="4">
        <v>2023</v>
      </c>
      <c r="S122" s="4" t="s">
        <v>1154</v>
      </c>
      <c r="T122" s="7" t="s">
        <v>2884</v>
      </c>
      <c r="U122" s="4"/>
      <c r="V122" s="4"/>
      <c r="W122" s="4"/>
      <c r="X122" s="4"/>
      <c r="Y122" s="4"/>
    </row>
    <row r="123" spans="1:25" x14ac:dyDescent="0.15">
      <c r="A123" s="4" t="s">
        <v>1150</v>
      </c>
      <c r="B123" s="4" t="s">
        <v>1151</v>
      </c>
      <c r="C123" s="4" t="s">
        <v>1600</v>
      </c>
      <c r="D123" s="18">
        <v>54.65</v>
      </c>
      <c r="E123" s="18">
        <v>11.37</v>
      </c>
      <c r="F123" s="4" t="s">
        <v>999</v>
      </c>
      <c r="G123" s="4"/>
      <c r="H123" s="4" t="s">
        <v>3399</v>
      </c>
      <c r="I123" s="4" t="s">
        <v>2880</v>
      </c>
      <c r="J123" s="4" t="s">
        <v>3400</v>
      </c>
      <c r="K123" s="4"/>
      <c r="L123" s="4" t="s">
        <v>3401</v>
      </c>
      <c r="M123" s="4">
        <v>4612</v>
      </c>
      <c r="N123" s="4">
        <v>41</v>
      </c>
      <c r="O123" s="4" t="s">
        <v>474</v>
      </c>
      <c r="P123" s="7" t="s">
        <v>3314</v>
      </c>
      <c r="Q123" s="4" t="s">
        <v>3402</v>
      </c>
      <c r="R123" s="4">
        <v>2023</v>
      </c>
      <c r="S123" s="4" t="s">
        <v>1154</v>
      </c>
      <c r="T123" s="7" t="s">
        <v>2884</v>
      </c>
      <c r="U123" s="4"/>
      <c r="V123" s="4"/>
      <c r="W123" s="4"/>
      <c r="X123" s="4"/>
      <c r="Y123" s="4"/>
    </row>
    <row r="124" spans="1:25" x14ac:dyDescent="0.15">
      <c r="A124" s="4" t="s">
        <v>1150</v>
      </c>
      <c r="B124" s="4" t="s">
        <v>1151</v>
      </c>
      <c r="C124" s="4" t="s">
        <v>1600</v>
      </c>
      <c r="D124" s="18">
        <v>54.65</v>
      </c>
      <c r="E124" s="18">
        <v>11.37</v>
      </c>
      <c r="F124" s="4" t="s">
        <v>999</v>
      </c>
      <c r="G124" s="4"/>
      <c r="H124" s="4" t="s">
        <v>3403</v>
      </c>
      <c r="I124" s="4" t="s">
        <v>2880</v>
      </c>
      <c r="J124" s="25" t="s">
        <v>2914</v>
      </c>
      <c r="K124" s="4"/>
      <c r="L124" s="4" t="s">
        <v>3404</v>
      </c>
      <c r="M124" s="4">
        <v>5203</v>
      </c>
      <c r="N124" s="4">
        <v>44</v>
      </c>
      <c r="O124" s="4" t="s">
        <v>474</v>
      </c>
      <c r="P124" s="7" t="s">
        <v>3314</v>
      </c>
      <c r="Q124" s="4" t="s">
        <v>3405</v>
      </c>
      <c r="R124" s="4">
        <v>2023</v>
      </c>
      <c r="S124" s="4" t="s">
        <v>1154</v>
      </c>
      <c r="T124" s="7" t="s">
        <v>2884</v>
      </c>
      <c r="U124" s="4"/>
      <c r="V124" s="4"/>
      <c r="W124" s="4"/>
      <c r="X124" s="4"/>
      <c r="Y124" s="4"/>
    </row>
    <row r="125" spans="1:25" x14ac:dyDescent="0.15">
      <c r="A125" s="4" t="s">
        <v>3406</v>
      </c>
      <c r="B125" s="4" t="s">
        <v>1151</v>
      </c>
      <c r="C125" s="4" t="s">
        <v>1600</v>
      </c>
      <c r="D125" s="18">
        <v>54.64</v>
      </c>
      <c r="E125" s="18">
        <v>11.38</v>
      </c>
      <c r="F125" s="4" t="s">
        <v>999</v>
      </c>
      <c r="G125" s="4"/>
      <c r="H125" s="4" t="s">
        <v>3407</v>
      </c>
      <c r="I125" s="4" t="s">
        <v>2880</v>
      </c>
      <c r="J125" s="4" t="s">
        <v>3408</v>
      </c>
      <c r="K125" s="4"/>
      <c r="L125" s="4" t="s">
        <v>3409</v>
      </c>
      <c r="M125" s="4">
        <v>4622</v>
      </c>
      <c r="N125" s="4">
        <v>62</v>
      </c>
      <c r="O125" s="4" t="s">
        <v>474</v>
      </c>
      <c r="P125" s="7" t="s">
        <v>3410</v>
      </c>
      <c r="Q125" s="4" t="s">
        <v>3411</v>
      </c>
      <c r="R125" s="4">
        <v>2023</v>
      </c>
      <c r="S125" s="4" t="s">
        <v>1154</v>
      </c>
      <c r="T125" s="7" t="s">
        <v>2884</v>
      </c>
      <c r="U125" s="4"/>
      <c r="V125" s="4"/>
      <c r="W125" s="4"/>
      <c r="X125" s="4"/>
      <c r="Y125" s="33"/>
    </row>
    <row r="126" spans="1:25" x14ac:dyDescent="0.15">
      <c r="A126" s="4" t="s">
        <v>3406</v>
      </c>
      <c r="B126" s="4" t="s">
        <v>1151</v>
      </c>
      <c r="C126" s="4" t="s">
        <v>1600</v>
      </c>
      <c r="D126" s="18">
        <v>54.64</v>
      </c>
      <c r="E126" s="18">
        <v>11.38</v>
      </c>
      <c r="F126" s="4" t="s">
        <v>999</v>
      </c>
      <c r="G126" s="4"/>
      <c r="H126" s="4" t="s">
        <v>3412</v>
      </c>
      <c r="I126" s="4" t="s">
        <v>2880</v>
      </c>
      <c r="J126" s="4" t="s">
        <v>3382</v>
      </c>
      <c r="K126" s="4"/>
      <c r="L126" s="4" t="s">
        <v>3413</v>
      </c>
      <c r="M126" s="4">
        <v>4784</v>
      </c>
      <c r="N126" s="4">
        <v>72</v>
      </c>
      <c r="O126" s="4" t="s">
        <v>474</v>
      </c>
      <c r="P126" s="7" t="s">
        <v>3414</v>
      </c>
      <c r="Q126" s="4" t="s">
        <v>3415</v>
      </c>
      <c r="R126" s="4">
        <v>2023</v>
      </c>
      <c r="S126" s="4" t="s">
        <v>1154</v>
      </c>
      <c r="T126" s="7" t="s">
        <v>2884</v>
      </c>
      <c r="U126" s="4"/>
      <c r="V126" s="4"/>
      <c r="W126" s="4"/>
      <c r="X126" s="4"/>
      <c r="Y126" s="4" t="s">
        <v>3416</v>
      </c>
    </row>
    <row r="127" spans="1:25" x14ac:dyDescent="0.15">
      <c r="A127" s="4" t="s">
        <v>3406</v>
      </c>
      <c r="B127" s="4" t="s">
        <v>1151</v>
      </c>
      <c r="C127" s="4" t="s">
        <v>1600</v>
      </c>
      <c r="D127" s="18">
        <v>54.64</v>
      </c>
      <c r="E127" s="18">
        <v>11.38</v>
      </c>
      <c r="F127" s="4" t="s">
        <v>999</v>
      </c>
      <c r="G127" s="4"/>
      <c r="H127" s="4" t="s">
        <v>3417</v>
      </c>
      <c r="I127" s="4" t="s">
        <v>2880</v>
      </c>
      <c r="J127" s="4" t="s">
        <v>2978</v>
      </c>
      <c r="K127" s="4"/>
      <c r="L127" s="4" t="s">
        <v>3418</v>
      </c>
      <c r="M127" s="4">
        <v>4864</v>
      </c>
      <c r="N127" s="4">
        <v>43</v>
      </c>
      <c r="O127" s="4" t="s">
        <v>474</v>
      </c>
      <c r="P127" s="7" t="s">
        <v>2921</v>
      </c>
      <c r="Q127" s="4" t="s">
        <v>3419</v>
      </c>
      <c r="R127" s="4">
        <v>2023</v>
      </c>
      <c r="S127" s="4" t="s">
        <v>1154</v>
      </c>
      <c r="T127" s="7" t="s">
        <v>2884</v>
      </c>
      <c r="U127" s="4"/>
      <c r="V127" s="4"/>
      <c r="W127" s="4"/>
      <c r="X127" s="4"/>
      <c r="Y127" s="4" t="s">
        <v>3196</v>
      </c>
    </row>
    <row r="128" spans="1:25" x14ac:dyDescent="0.15">
      <c r="A128" s="4" t="s">
        <v>3420</v>
      </c>
      <c r="B128" s="4" t="s">
        <v>1151</v>
      </c>
      <c r="C128" s="7" t="s">
        <v>1600</v>
      </c>
      <c r="D128" s="18">
        <v>54.65</v>
      </c>
      <c r="E128" s="18">
        <v>11.37</v>
      </c>
      <c r="F128" s="4" t="s">
        <v>999</v>
      </c>
      <c r="G128" s="4"/>
      <c r="H128" s="4" t="s">
        <v>3421</v>
      </c>
      <c r="I128" s="4" t="s">
        <v>2880</v>
      </c>
      <c r="J128" s="25" t="s">
        <v>2914</v>
      </c>
      <c r="K128" s="4"/>
      <c r="L128" s="4" t="s">
        <v>3422</v>
      </c>
      <c r="M128" s="4">
        <v>4502</v>
      </c>
      <c r="N128" s="4">
        <v>30</v>
      </c>
      <c r="O128" s="4" t="s">
        <v>474</v>
      </c>
      <c r="P128" s="7" t="s">
        <v>3423</v>
      </c>
      <c r="Q128" s="4" t="s">
        <v>3424</v>
      </c>
      <c r="R128" s="4">
        <v>2023</v>
      </c>
      <c r="S128" s="4" t="s">
        <v>1154</v>
      </c>
      <c r="T128" s="7" t="s">
        <v>2884</v>
      </c>
      <c r="U128" s="4"/>
      <c r="V128" s="4"/>
      <c r="W128" s="4"/>
      <c r="X128" s="4"/>
      <c r="Y128" s="4" t="s">
        <v>3139</v>
      </c>
    </row>
    <row r="129" spans="1:25" x14ac:dyDescent="0.15">
      <c r="A129" s="4" t="s">
        <v>3420</v>
      </c>
      <c r="B129" s="4" t="s">
        <v>1151</v>
      </c>
      <c r="C129" s="4" t="s">
        <v>1600</v>
      </c>
      <c r="D129" s="18">
        <v>54.65</v>
      </c>
      <c r="E129" s="18">
        <v>11.37</v>
      </c>
      <c r="F129" s="4" t="s">
        <v>999</v>
      </c>
      <c r="G129" s="4"/>
      <c r="H129" s="4" t="s">
        <v>3425</v>
      </c>
      <c r="I129" s="4" t="s">
        <v>2880</v>
      </c>
      <c r="J129" s="4" t="s">
        <v>2978</v>
      </c>
      <c r="K129" s="4"/>
      <c r="L129" s="4" t="s">
        <v>3426</v>
      </c>
      <c r="M129" s="4">
        <v>4516</v>
      </c>
      <c r="N129" s="4">
        <v>27</v>
      </c>
      <c r="O129" s="4" t="s">
        <v>474</v>
      </c>
      <c r="P129" s="7" t="s">
        <v>3427</v>
      </c>
      <c r="Q129" s="4" t="s">
        <v>3428</v>
      </c>
      <c r="R129" s="4">
        <v>2023</v>
      </c>
      <c r="S129" s="4" t="s">
        <v>1154</v>
      </c>
      <c r="T129" s="7" t="s">
        <v>2884</v>
      </c>
      <c r="U129" s="4"/>
      <c r="V129" s="4"/>
      <c r="W129" s="4"/>
      <c r="X129" s="4"/>
      <c r="Y129" s="4" t="s">
        <v>3429</v>
      </c>
    </row>
    <row r="130" spans="1:25" x14ac:dyDescent="0.15">
      <c r="A130" s="4" t="s">
        <v>3420</v>
      </c>
      <c r="B130" s="4" t="s">
        <v>1151</v>
      </c>
      <c r="C130" s="4" t="s">
        <v>1600</v>
      </c>
      <c r="D130" s="18">
        <v>54.65</v>
      </c>
      <c r="E130" s="18">
        <v>11.37</v>
      </c>
      <c r="F130" s="4" t="s">
        <v>999</v>
      </c>
      <c r="G130" s="4"/>
      <c r="H130" s="4" t="s">
        <v>3430</v>
      </c>
      <c r="I130" s="4" t="s">
        <v>2880</v>
      </c>
      <c r="J130" s="25" t="s">
        <v>2914</v>
      </c>
      <c r="K130" s="4"/>
      <c r="L130" s="4" t="s">
        <v>3431</v>
      </c>
      <c r="M130" s="4">
        <v>4568</v>
      </c>
      <c r="N130" s="4">
        <v>30</v>
      </c>
      <c r="O130" s="4" t="s">
        <v>474</v>
      </c>
      <c r="P130" s="7" t="s">
        <v>3432</v>
      </c>
      <c r="Q130" s="4" t="s">
        <v>3433</v>
      </c>
      <c r="R130" s="4">
        <v>2023</v>
      </c>
      <c r="S130" s="4" t="s">
        <v>1154</v>
      </c>
      <c r="T130" s="7" t="s">
        <v>2884</v>
      </c>
      <c r="U130" s="4"/>
      <c r="V130" s="4"/>
      <c r="W130" s="4"/>
      <c r="X130" s="4"/>
      <c r="Y130" s="4" t="s">
        <v>3196</v>
      </c>
    </row>
    <row r="131" spans="1:25" x14ac:dyDescent="0.15">
      <c r="A131" s="4" t="s">
        <v>3420</v>
      </c>
      <c r="B131" s="4" t="s">
        <v>1151</v>
      </c>
      <c r="C131" s="4" t="s">
        <v>1600</v>
      </c>
      <c r="D131" s="18">
        <v>54.65</v>
      </c>
      <c r="E131" s="18">
        <v>11.37</v>
      </c>
      <c r="F131" s="4" t="s">
        <v>999</v>
      </c>
      <c r="G131" s="4"/>
      <c r="H131" s="4" t="s">
        <v>3434</v>
      </c>
      <c r="I131" s="4" t="s">
        <v>2880</v>
      </c>
      <c r="J131" s="25" t="s">
        <v>2914</v>
      </c>
      <c r="K131" s="4"/>
      <c r="L131" s="4" t="s">
        <v>3435</v>
      </c>
      <c r="M131" s="4">
        <v>4654</v>
      </c>
      <c r="N131" s="4">
        <v>29</v>
      </c>
      <c r="O131" s="4" t="s">
        <v>474</v>
      </c>
      <c r="P131" s="7" t="s">
        <v>3436</v>
      </c>
      <c r="Q131" s="4" t="s">
        <v>3437</v>
      </c>
      <c r="R131" s="4">
        <v>2023</v>
      </c>
      <c r="S131" s="4" t="s">
        <v>1154</v>
      </c>
      <c r="T131" s="7" t="s">
        <v>2884</v>
      </c>
      <c r="U131" s="4"/>
      <c r="V131" s="4"/>
      <c r="W131" s="4"/>
      <c r="X131" s="4"/>
      <c r="Y131" s="4" t="s">
        <v>3196</v>
      </c>
    </row>
    <row r="132" spans="1:25" x14ac:dyDescent="0.15">
      <c r="A132" s="4" t="s">
        <v>3420</v>
      </c>
      <c r="B132" s="4" t="s">
        <v>1151</v>
      </c>
      <c r="C132" s="4" t="s">
        <v>1600</v>
      </c>
      <c r="D132" s="18">
        <v>54.65</v>
      </c>
      <c r="E132" s="18">
        <v>11.37</v>
      </c>
      <c r="F132" s="4" t="s">
        <v>999</v>
      </c>
      <c r="G132" s="4"/>
      <c r="H132" s="4" t="s">
        <v>3438</v>
      </c>
      <c r="I132" s="4" t="s">
        <v>2880</v>
      </c>
      <c r="J132" s="25" t="s">
        <v>2914</v>
      </c>
      <c r="K132" s="4"/>
      <c r="L132" s="4" t="s">
        <v>3439</v>
      </c>
      <c r="M132" s="4">
        <v>4669</v>
      </c>
      <c r="N132" s="4">
        <v>28</v>
      </c>
      <c r="O132" s="4" t="s">
        <v>474</v>
      </c>
      <c r="P132" s="7" t="s">
        <v>3440</v>
      </c>
      <c r="Q132" s="4" t="s">
        <v>3441</v>
      </c>
      <c r="R132" s="4">
        <v>2023</v>
      </c>
      <c r="S132" s="4" t="s">
        <v>1154</v>
      </c>
      <c r="T132" s="7" t="s">
        <v>2884</v>
      </c>
      <c r="U132" s="4"/>
      <c r="V132" s="4"/>
      <c r="W132" s="4"/>
      <c r="X132" s="4"/>
      <c r="Y132" s="4" t="s">
        <v>3442</v>
      </c>
    </row>
    <row r="133" spans="1:25" x14ac:dyDescent="0.15">
      <c r="A133" s="4" t="s">
        <v>3420</v>
      </c>
      <c r="B133" s="4" t="s">
        <v>1151</v>
      </c>
      <c r="C133" s="4" t="s">
        <v>1600</v>
      </c>
      <c r="D133" s="18">
        <v>54.65</v>
      </c>
      <c r="E133" s="18">
        <v>11.37</v>
      </c>
      <c r="F133" s="4" t="s">
        <v>999</v>
      </c>
      <c r="G133" s="4"/>
      <c r="H133" s="4" t="s">
        <v>3443</v>
      </c>
      <c r="I133" s="4" t="s">
        <v>2880</v>
      </c>
      <c r="J133" s="25" t="s">
        <v>2914</v>
      </c>
      <c r="K133" s="4"/>
      <c r="L133" s="4" t="s">
        <v>3444</v>
      </c>
      <c r="M133" s="4">
        <v>4691</v>
      </c>
      <c r="N133" s="4">
        <v>27</v>
      </c>
      <c r="O133" s="4" t="s">
        <v>474</v>
      </c>
      <c r="P133" s="7" t="s">
        <v>3445</v>
      </c>
      <c r="Q133" s="4" t="s">
        <v>3446</v>
      </c>
      <c r="R133" s="4">
        <v>2023</v>
      </c>
      <c r="S133" s="4" t="s">
        <v>1154</v>
      </c>
      <c r="T133" s="7" t="s">
        <v>2884</v>
      </c>
      <c r="U133" s="4"/>
      <c r="V133" s="4"/>
      <c r="W133" s="4"/>
      <c r="X133" s="4"/>
      <c r="Y133" s="4" t="s">
        <v>3196</v>
      </c>
    </row>
    <row r="134" spans="1:25" x14ac:dyDescent="0.15">
      <c r="A134" s="4" t="s">
        <v>3420</v>
      </c>
      <c r="B134" s="4" t="s">
        <v>1151</v>
      </c>
      <c r="C134" s="4" t="s">
        <v>1600</v>
      </c>
      <c r="D134" s="18">
        <v>54.65</v>
      </c>
      <c r="E134" s="18">
        <v>11.37</v>
      </c>
      <c r="F134" s="4" t="s">
        <v>999</v>
      </c>
      <c r="G134" s="4"/>
      <c r="H134" s="4" t="s">
        <v>3447</v>
      </c>
      <c r="I134" s="4" t="s">
        <v>2880</v>
      </c>
      <c r="J134" s="25" t="s">
        <v>2914</v>
      </c>
      <c r="K134" s="4"/>
      <c r="L134" s="4" t="s">
        <v>3448</v>
      </c>
      <c r="M134" s="4">
        <v>4700</v>
      </c>
      <c r="N134" s="4">
        <v>30</v>
      </c>
      <c r="O134" s="4" t="s">
        <v>474</v>
      </c>
      <c r="P134" s="7" t="s">
        <v>3449</v>
      </c>
      <c r="Q134" s="4" t="s">
        <v>564</v>
      </c>
      <c r="R134" s="4">
        <v>2023</v>
      </c>
      <c r="S134" s="4" t="s">
        <v>1154</v>
      </c>
      <c r="T134" s="7" t="s">
        <v>2884</v>
      </c>
      <c r="U134" s="4"/>
      <c r="V134" s="4"/>
      <c r="W134" s="4"/>
      <c r="X134" s="4"/>
      <c r="Y134" s="4" t="s">
        <v>3139</v>
      </c>
    </row>
    <row r="135" spans="1:25" x14ac:dyDescent="0.15">
      <c r="A135" s="4" t="s">
        <v>3420</v>
      </c>
      <c r="B135" s="4" t="s">
        <v>1151</v>
      </c>
      <c r="C135" s="4" t="s">
        <v>1600</v>
      </c>
      <c r="D135" s="18">
        <v>54.65</v>
      </c>
      <c r="E135" s="18">
        <v>11.37</v>
      </c>
      <c r="F135" s="4" t="s">
        <v>999</v>
      </c>
      <c r="G135" s="4"/>
      <c r="H135" s="4" t="s">
        <v>3450</v>
      </c>
      <c r="I135" s="4" t="s">
        <v>2880</v>
      </c>
      <c r="J135" s="25" t="s">
        <v>2914</v>
      </c>
      <c r="K135" s="4"/>
      <c r="L135" s="4" t="s">
        <v>3451</v>
      </c>
      <c r="M135" s="4">
        <v>4716</v>
      </c>
      <c r="N135" s="4">
        <v>32</v>
      </c>
      <c r="O135" s="4" t="s">
        <v>474</v>
      </c>
      <c r="P135" s="7" t="s">
        <v>3445</v>
      </c>
      <c r="Q135" s="4" t="s">
        <v>3452</v>
      </c>
      <c r="R135" s="4">
        <v>2023</v>
      </c>
      <c r="S135" s="4" t="s">
        <v>1154</v>
      </c>
      <c r="T135" s="7" t="s">
        <v>2884</v>
      </c>
      <c r="U135" s="4"/>
      <c r="V135" s="4"/>
      <c r="W135" s="4"/>
      <c r="X135" s="4"/>
      <c r="Y135" s="4" t="s">
        <v>3453</v>
      </c>
    </row>
    <row r="136" spans="1:25" x14ac:dyDescent="0.15">
      <c r="A136" s="4" t="s">
        <v>3420</v>
      </c>
      <c r="B136" s="4" t="s">
        <v>1151</v>
      </c>
      <c r="C136" s="4" t="s">
        <v>1600</v>
      </c>
      <c r="D136" s="18">
        <v>54.65</v>
      </c>
      <c r="E136" s="18">
        <v>11.37</v>
      </c>
      <c r="F136" s="4" t="s">
        <v>999</v>
      </c>
      <c r="G136" s="4"/>
      <c r="H136" s="4" t="s">
        <v>3454</v>
      </c>
      <c r="I136" s="4" t="s">
        <v>2880</v>
      </c>
      <c r="J136" s="25" t="s">
        <v>2914</v>
      </c>
      <c r="K136" s="4"/>
      <c r="L136" s="4" t="s">
        <v>3455</v>
      </c>
      <c r="M136" s="4">
        <v>4776</v>
      </c>
      <c r="N136" s="4">
        <v>27</v>
      </c>
      <c r="O136" s="4" t="s">
        <v>474</v>
      </c>
      <c r="P136" s="7" t="s">
        <v>3213</v>
      </c>
      <c r="Q136" s="4" t="s">
        <v>3456</v>
      </c>
      <c r="R136" s="4">
        <v>2023</v>
      </c>
      <c r="S136" s="4" t="s">
        <v>1154</v>
      </c>
      <c r="T136" s="7" t="s">
        <v>2884</v>
      </c>
      <c r="U136" s="4"/>
      <c r="V136" s="4"/>
      <c r="W136" s="4"/>
      <c r="X136" s="4"/>
      <c r="Y136" s="4" t="s">
        <v>3457</v>
      </c>
    </row>
    <row r="137" spans="1:25" x14ac:dyDescent="0.15">
      <c r="A137" s="4" t="s">
        <v>3420</v>
      </c>
      <c r="B137" s="4" t="s">
        <v>1151</v>
      </c>
      <c r="C137" s="4" t="s">
        <v>1600</v>
      </c>
      <c r="D137" s="18">
        <v>54.65</v>
      </c>
      <c r="E137" s="18">
        <v>11.37</v>
      </c>
      <c r="F137" s="4" t="s">
        <v>999</v>
      </c>
      <c r="G137" s="4"/>
      <c r="H137" s="4" t="s">
        <v>3458</v>
      </c>
      <c r="I137" s="4" t="s">
        <v>2880</v>
      </c>
      <c r="J137" s="25" t="s">
        <v>2914</v>
      </c>
      <c r="K137" s="4"/>
      <c r="L137" s="4" t="s">
        <v>3459</v>
      </c>
      <c r="M137" s="4">
        <v>5327</v>
      </c>
      <c r="N137" s="4">
        <v>30</v>
      </c>
      <c r="O137" s="4" t="s">
        <v>474</v>
      </c>
      <c r="P137" s="7" t="s">
        <v>3460</v>
      </c>
      <c r="Q137" s="4" t="s">
        <v>3461</v>
      </c>
      <c r="R137" s="4">
        <v>2023</v>
      </c>
      <c r="S137" s="4" t="s">
        <v>1154</v>
      </c>
      <c r="T137" s="7" t="s">
        <v>2884</v>
      </c>
      <c r="U137" s="4"/>
      <c r="V137" s="4"/>
      <c r="W137" s="4"/>
      <c r="X137" s="4"/>
      <c r="Y137" s="4" t="s">
        <v>3462</v>
      </c>
    </row>
    <row r="138" spans="1:25" x14ac:dyDescent="0.15">
      <c r="A138" s="4" t="s">
        <v>3463</v>
      </c>
      <c r="B138" s="4" t="s">
        <v>1151</v>
      </c>
      <c r="C138" s="4" t="s">
        <v>1600</v>
      </c>
      <c r="D138" s="18">
        <v>54.6400000000001</v>
      </c>
      <c r="E138" s="18">
        <v>11.4</v>
      </c>
      <c r="F138" s="4" t="s">
        <v>999</v>
      </c>
      <c r="G138" s="4"/>
      <c r="H138" s="4" t="s">
        <v>3464</v>
      </c>
      <c r="I138" s="4" t="s">
        <v>2880</v>
      </c>
      <c r="J138" s="4" t="s">
        <v>3109</v>
      </c>
      <c r="K138" s="4"/>
      <c r="L138" s="4" t="s">
        <v>3465</v>
      </c>
      <c r="M138" s="4">
        <v>4551</v>
      </c>
      <c r="N138" s="4">
        <v>40</v>
      </c>
      <c r="O138" s="4" t="s">
        <v>474</v>
      </c>
      <c r="P138" s="7" t="s">
        <v>3466</v>
      </c>
      <c r="Q138" s="4" t="s">
        <v>3467</v>
      </c>
      <c r="R138" s="4">
        <v>2023</v>
      </c>
      <c r="S138" s="4" t="s">
        <v>1154</v>
      </c>
      <c r="T138" s="7" t="s">
        <v>2884</v>
      </c>
      <c r="U138" s="4"/>
      <c r="V138" s="4"/>
      <c r="W138" s="4"/>
      <c r="X138" s="4"/>
      <c r="Y138" s="4"/>
    </row>
    <row r="139" spans="1:25" x14ac:dyDescent="0.15">
      <c r="A139" s="4" t="s">
        <v>3463</v>
      </c>
      <c r="B139" s="4" t="s">
        <v>1151</v>
      </c>
      <c r="C139" s="4" t="s">
        <v>1600</v>
      </c>
      <c r="D139" s="18">
        <v>54.64</v>
      </c>
      <c r="E139" s="18">
        <v>11.4</v>
      </c>
      <c r="F139" s="4" t="s">
        <v>999</v>
      </c>
      <c r="G139" s="4"/>
      <c r="H139" s="4" t="s">
        <v>3468</v>
      </c>
      <c r="I139" s="4" t="s">
        <v>2880</v>
      </c>
      <c r="J139" s="25" t="s">
        <v>2914</v>
      </c>
      <c r="K139" s="4"/>
      <c r="L139" s="4" t="s">
        <v>3469</v>
      </c>
      <c r="M139" s="4">
        <v>4671</v>
      </c>
      <c r="N139" s="4">
        <v>26</v>
      </c>
      <c r="O139" s="4" t="s">
        <v>474</v>
      </c>
      <c r="P139" s="7" t="s">
        <v>3470</v>
      </c>
      <c r="Q139" s="4" t="s">
        <v>3471</v>
      </c>
      <c r="R139" s="4">
        <v>2023</v>
      </c>
      <c r="S139" s="4" t="s">
        <v>1154</v>
      </c>
      <c r="T139" s="7" t="s">
        <v>2884</v>
      </c>
      <c r="U139" s="4"/>
      <c r="V139" s="4"/>
      <c r="W139" s="4"/>
      <c r="X139" s="4"/>
      <c r="Y139" s="4" t="s">
        <v>3472</v>
      </c>
    </row>
    <row r="140" spans="1:25" x14ac:dyDescent="0.15">
      <c r="A140" s="4" t="s">
        <v>3473</v>
      </c>
      <c r="B140" s="4" t="s">
        <v>1151</v>
      </c>
      <c r="C140" s="4" t="s">
        <v>1600</v>
      </c>
      <c r="D140" s="18">
        <v>54.6400000000001</v>
      </c>
      <c r="E140" s="18">
        <v>11.4</v>
      </c>
      <c r="F140" s="4" t="s">
        <v>999</v>
      </c>
      <c r="G140" s="4"/>
      <c r="H140" s="4" t="s">
        <v>3474</v>
      </c>
      <c r="I140" s="4" t="s">
        <v>2880</v>
      </c>
      <c r="J140" s="4" t="s">
        <v>2957</v>
      </c>
      <c r="K140" s="4"/>
      <c r="L140" s="4" t="s">
        <v>3475</v>
      </c>
      <c r="M140" s="4">
        <v>4547</v>
      </c>
      <c r="N140" s="4">
        <v>38</v>
      </c>
      <c r="O140" s="4" t="s">
        <v>474</v>
      </c>
      <c r="P140" s="7" t="s">
        <v>3476</v>
      </c>
      <c r="Q140" s="4" t="s">
        <v>3477</v>
      </c>
      <c r="R140" s="4">
        <v>2023</v>
      </c>
      <c r="S140" s="4" t="s">
        <v>1154</v>
      </c>
      <c r="T140" s="7" t="s">
        <v>2884</v>
      </c>
      <c r="U140" s="4"/>
      <c r="V140" s="4"/>
      <c r="W140" s="4"/>
      <c r="X140" s="4"/>
      <c r="Y140" s="4"/>
    </row>
    <row r="141" spans="1:25" x14ac:dyDescent="0.15">
      <c r="A141" s="4" t="s">
        <v>1795</v>
      </c>
      <c r="B141" s="4" t="s">
        <v>1151</v>
      </c>
      <c r="C141" s="4" t="s">
        <v>1600</v>
      </c>
      <c r="D141" s="18">
        <v>54.6</v>
      </c>
      <c r="E141" s="18">
        <v>11.4</v>
      </c>
      <c r="F141" s="4" t="s">
        <v>999</v>
      </c>
      <c r="G141" s="4"/>
      <c r="H141" s="4" t="s">
        <v>3229</v>
      </c>
      <c r="I141" s="4" t="s">
        <v>2880</v>
      </c>
      <c r="J141" s="4" t="s">
        <v>2907</v>
      </c>
      <c r="K141" s="4"/>
      <c r="L141" s="4" t="s">
        <v>3230</v>
      </c>
      <c r="M141" s="4">
        <v>5688</v>
      </c>
      <c r="N141" s="4">
        <v>28</v>
      </c>
      <c r="O141" s="4" t="s">
        <v>474</v>
      </c>
      <c r="P141" s="4" t="s">
        <v>3231</v>
      </c>
      <c r="Q141" s="4" t="s">
        <v>3232</v>
      </c>
      <c r="R141" s="4">
        <v>2023</v>
      </c>
      <c r="S141" s="4" t="s">
        <v>2923</v>
      </c>
      <c r="T141" s="4" t="s">
        <v>3138</v>
      </c>
      <c r="U141" s="4" t="s">
        <v>3138</v>
      </c>
      <c r="V141" s="4"/>
      <c r="W141" s="4"/>
      <c r="X141" s="4"/>
      <c r="Y141" s="4"/>
    </row>
    <row r="142" spans="1:25" x14ac:dyDescent="0.15">
      <c r="A142" s="4" t="s">
        <v>1795</v>
      </c>
      <c r="B142" s="4" t="s">
        <v>1151</v>
      </c>
      <c r="C142" s="4" t="s">
        <v>1600</v>
      </c>
      <c r="D142" s="18">
        <v>54.6</v>
      </c>
      <c r="E142" s="18">
        <v>11.4</v>
      </c>
      <c r="F142" s="4" t="s">
        <v>999</v>
      </c>
      <c r="G142" s="4"/>
      <c r="H142" s="4" t="s">
        <v>2947</v>
      </c>
      <c r="I142" s="4" t="s">
        <v>2880</v>
      </c>
      <c r="J142" s="4" t="s">
        <v>2941</v>
      </c>
      <c r="K142" s="4"/>
      <c r="L142" s="4" t="s">
        <v>2948</v>
      </c>
      <c r="M142" s="4">
        <v>3969</v>
      </c>
      <c r="N142" s="4">
        <v>27</v>
      </c>
      <c r="O142" s="4" t="s">
        <v>474</v>
      </c>
      <c r="P142" s="7" t="s">
        <v>2949</v>
      </c>
      <c r="Q142" s="4" t="s">
        <v>2950</v>
      </c>
      <c r="R142" s="4">
        <v>2016</v>
      </c>
      <c r="S142" s="4" t="s">
        <v>2945</v>
      </c>
      <c r="T142" s="4" t="s">
        <v>2884</v>
      </c>
      <c r="U142" s="4" t="s">
        <v>2924</v>
      </c>
      <c r="V142" s="4"/>
      <c r="W142" s="4"/>
      <c r="X142" s="4"/>
      <c r="Y142" s="4" t="s">
        <v>2946</v>
      </c>
    </row>
    <row r="143" spans="1:25" x14ac:dyDescent="0.15">
      <c r="A143" s="4" t="s">
        <v>1795</v>
      </c>
      <c r="B143" s="4" t="s">
        <v>1151</v>
      </c>
      <c r="C143" s="4" t="s">
        <v>1600</v>
      </c>
      <c r="D143" s="18">
        <v>54.6</v>
      </c>
      <c r="E143" s="18">
        <v>11.4</v>
      </c>
      <c r="F143" s="4" t="s">
        <v>999</v>
      </c>
      <c r="G143" s="4"/>
      <c r="H143" s="4" t="s">
        <v>2940</v>
      </c>
      <c r="I143" s="4" t="s">
        <v>2880</v>
      </c>
      <c r="J143" s="4" t="s">
        <v>2941</v>
      </c>
      <c r="K143" s="4"/>
      <c r="L143" s="4" t="s">
        <v>2942</v>
      </c>
      <c r="M143" s="4">
        <v>3932</v>
      </c>
      <c r="N143" s="4">
        <v>28</v>
      </c>
      <c r="O143" s="4" t="s">
        <v>474</v>
      </c>
      <c r="P143" s="7" t="s">
        <v>2943</v>
      </c>
      <c r="Q143" s="4" t="s">
        <v>2944</v>
      </c>
      <c r="R143" s="4">
        <v>2016</v>
      </c>
      <c r="S143" s="4" t="s">
        <v>2945</v>
      </c>
      <c r="T143" s="4" t="s">
        <v>2884</v>
      </c>
      <c r="U143" s="4" t="s">
        <v>2924</v>
      </c>
      <c r="V143" s="4"/>
      <c r="W143" s="4"/>
      <c r="X143" s="4"/>
      <c r="Y143" s="4" t="s">
        <v>2946</v>
      </c>
    </row>
    <row r="144" spans="1:25" x14ac:dyDescent="0.15">
      <c r="A144" s="4" t="s">
        <v>1795</v>
      </c>
      <c r="B144" s="4" t="s">
        <v>1151</v>
      </c>
      <c r="C144" s="4" t="s">
        <v>1600</v>
      </c>
      <c r="D144" s="18">
        <v>54.6</v>
      </c>
      <c r="E144" s="18">
        <v>11.4</v>
      </c>
      <c r="F144" s="4" t="s">
        <v>999</v>
      </c>
      <c r="G144" s="4"/>
      <c r="H144" s="4" t="s">
        <v>3478</v>
      </c>
      <c r="I144" s="4" t="s">
        <v>2880</v>
      </c>
      <c r="J144" s="25" t="s">
        <v>2914</v>
      </c>
      <c r="K144" s="4"/>
      <c r="L144" s="4" t="s">
        <v>3479</v>
      </c>
      <c r="M144" s="4">
        <v>4572</v>
      </c>
      <c r="N144" s="4">
        <v>27</v>
      </c>
      <c r="O144" s="4" t="s">
        <v>474</v>
      </c>
      <c r="P144" s="4" t="s">
        <v>3480</v>
      </c>
      <c r="Q144" s="4" t="s">
        <v>3481</v>
      </c>
      <c r="R144" s="4">
        <v>2023</v>
      </c>
      <c r="S144" s="4" t="s">
        <v>1154</v>
      </c>
      <c r="T144" s="7" t="s">
        <v>2884</v>
      </c>
      <c r="U144" s="4"/>
      <c r="V144" s="4"/>
      <c r="W144" s="4"/>
      <c r="X144" s="4"/>
      <c r="Y144" s="4" t="s">
        <v>3482</v>
      </c>
    </row>
    <row r="145" spans="1:25" x14ac:dyDescent="0.15">
      <c r="A145" s="4" t="s">
        <v>1795</v>
      </c>
      <c r="B145" s="4" t="s">
        <v>1151</v>
      </c>
      <c r="C145" s="4" t="s">
        <v>1600</v>
      </c>
      <c r="D145" s="18">
        <v>54.6</v>
      </c>
      <c r="E145" s="18">
        <v>11.4</v>
      </c>
      <c r="F145" s="4" t="s">
        <v>999</v>
      </c>
      <c r="G145" s="4"/>
      <c r="H145" s="4" t="s">
        <v>3483</v>
      </c>
      <c r="I145" s="4" t="s">
        <v>2880</v>
      </c>
      <c r="J145" s="25" t="s">
        <v>2914</v>
      </c>
      <c r="K145" s="4"/>
      <c r="L145" s="4" t="s">
        <v>3484</v>
      </c>
      <c r="M145" s="4">
        <v>4590</v>
      </c>
      <c r="N145" s="4">
        <v>25</v>
      </c>
      <c r="O145" s="4" t="s">
        <v>474</v>
      </c>
      <c r="P145" s="4" t="s">
        <v>3485</v>
      </c>
      <c r="Q145" s="4" t="s">
        <v>3486</v>
      </c>
      <c r="R145" s="4">
        <v>2023</v>
      </c>
      <c r="S145" s="4" t="s">
        <v>1154</v>
      </c>
      <c r="T145" s="7" t="s">
        <v>2884</v>
      </c>
      <c r="U145" s="4"/>
      <c r="V145" s="4"/>
      <c r="W145" s="4"/>
      <c r="X145" s="4"/>
      <c r="Y145" s="4" t="s">
        <v>3482</v>
      </c>
    </row>
    <row r="146" spans="1:25" x14ac:dyDescent="0.15">
      <c r="A146" s="4" t="s">
        <v>1795</v>
      </c>
      <c r="B146" s="4" t="s">
        <v>1151</v>
      </c>
      <c r="C146" s="4" t="s">
        <v>1600</v>
      </c>
      <c r="D146" s="18">
        <v>54.6</v>
      </c>
      <c r="E146" s="18">
        <v>11.4</v>
      </c>
      <c r="F146" s="4" t="s">
        <v>999</v>
      </c>
      <c r="G146" s="4"/>
      <c r="H146" s="4" t="s">
        <v>3487</v>
      </c>
      <c r="I146" s="4" t="s">
        <v>2880</v>
      </c>
      <c r="J146" s="25" t="s">
        <v>2914</v>
      </c>
      <c r="K146" s="4"/>
      <c r="L146" s="4" t="s">
        <v>3488</v>
      </c>
      <c r="M146" s="4">
        <v>4630</v>
      </c>
      <c r="N146" s="4">
        <v>27</v>
      </c>
      <c r="O146" s="4" t="s">
        <v>474</v>
      </c>
      <c r="P146" s="4" t="s">
        <v>2993</v>
      </c>
      <c r="Q146" s="4" t="s">
        <v>3489</v>
      </c>
      <c r="R146" s="4">
        <v>2023</v>
      </c>
      <c r="S146" s="4" t="s">
        <v>1154</v>
      </c>
      <c r="T146" s="7" t="s">
        <v>2884</v>
      </c>
      <c r="U146" s="4"/>
      <c r="V146" s="4"/>
      <c r="W146" s="4"/>
      <c r="X146" s="4"/>
      <c r="Y146" s="4" t="s">
        <v>3482</v>
      </c>
    </row>
    <row r="147" spans="1:25" x14ac:dyDescent="0.15">
      <c r="A147" s="4" t="s">
        <v>1795</v>
      </c>
      <c r="B147" s="4" t="s">
        <v>1151</v>
      </c>
      <c r="C147" s="4" t="s">
        <v>1600</v>
      </c>
      <c r="D147" s="18">
        <v>54.6</v>
      </c>
      <c r="E147" s="18">
        <v>11.4</v>
      </c>
      <c r="F147" s="4" t="s">
        <v>999</v>
      </c>
      <c r="G147" s="4"/>
      <c r="H147" s="4" t="s">
        <v>3490</v>
      </c>
      <c r="I147" s="4" t="s">
        <v>2880</v>
      </c>
      <c r="J147" s="25" t="s">
        <v>2914</v>
      </c>
      <c r="K147" s="4"/>
      <c r="L147" s="4" t="s">
        <v>3491</v>
      </c>
      <c r="M147" s="4">
        <v>4647</v>
      </c>
      <c r="N147" s="4">
        <v>26</v>
      </c>
      <c r="O147" s="4" t="s">
        <v>474</v>
      </c>
      <c r="P147" s="4" t="s">
        <v>3492</v>
      </c>
      <c r="Q147" s="4" t="s">
        <v>3493</v>
      </c>
      <c r="R147" s="4">
        <v>2023</v>
      </c>
      <c r="S147" s="4" t="s">
        <v>1154</v>
      </c>
      <c r="T147" s="7" t="s">
        <v>2884</v>
      </c>
      <c r="U147" s="4"/>
      <c r="V147" s="4"/>
      <c r="W147" s="4"/>
      <c r="X147" s="4"/>
      <c r="Y147" s="4" t="s">
        <v>3482</v>
      </c>
    </row>
    <row r="148" spans="1:25" x14ac:dyDescent="0.15">
      <c r="A148" s="4" t="s">
        <v>1795</v>
      </c>
      <c r="B148" s="4" t="s">
        <v>1151</v>
      </c>
      <c r="C148" s="4" t="s">
        <v>1600</v>
      </c>
      <c r="D148" s="18">
        <v>54.6</v>
      </c>
      <c r="E148" s="18">
        <v>11.4</v>
      </c>
      <c r="F148" s="4" t="s">
        <v>999</v>
      </c>
      <c r="G148" s="4"/>
      <c r="H148" s="4" t="s">
        <v>3494</v>
      </c>
      <c r="I148" s="4" t="s">
        <v>2880</v>
      </c>
      <c r="J148" s="4" t="s">
        <v>2978</v>
      </c>
      <c r="K148" s="4"/>
      <c r="L148" s="4" t="s">
        <v>3495</v>
      </c>
      <c r="M148" s="4">
        <v>4663</v>
      </c>
      <c r="N148" s="4">
        <v>26</v>
      </c>
      <c r="O148" s="4" t="s">
        <v>474</v>
      </c>
      <c r="P148" s="4" t="s">
        <v>3485</v>
      </c>
      <c r="Q148" s="4" t="s">
        <v>3496</v>
      </c>
      <c r="R148" s="4">
        <v>2023</v>
      </c>
      <c r="S148" s="4" t="s">
        <v>1154</v>
      </c>
      <c r="T148" s="7" t="s">
        <v>2884</v>
      </c>
      <c r="U148" s="4"/>
      <c r="V148" s="4"/>
      <c r="W148" s="4"/>
      <c r="X148" s="4"/>
      <c r="Y148" s="4" t="s">
        <v>3482</v>
      </c>
    </row>
    <row r="149" spans="1:25" x14ac:dyDescent="0.15">
      <c r="A149" s="4" t="s">
        <v>1795</v>
      </c>
      <c r="B149" s="4" t="s">
        <v>1151</v>
      </c>
      <c r="C149" s="4" t="s">
        <v>1600</v>
      </c>
      <c r="D149" s="18">
        <v>54.6</v>
      </c>
      <c r="E149" s="18">
        <v>11.4</v>
      </c>
      <c r="F149" s="4" t="s">
        <v>999</v>
      </c>
      <c r="G149" s="4"/>
      <c r="H149" s="4" t="s">
        <v>3497</v>
      </c>
      <c r="I149" s="4" t="s">
        <v>2880</v>
      </c>
      <c r="J149" s="4" t="s">
        <v>3382</v>
      </c>
      <c r="K149" s="4"/>
      <c r="L149" s="4" t="s">
        <v>3498</v>
      </c>
      <c r="M149" s="4">
        <v>4667</v>
      </c>
      <c r="N149" s="4">
        <v>30</v>
      </c>
      <c r="O149" s="4" t="s">
        <v>474</v>
      </c>
      <c r="P149" s="7" t="s">
        <v>3499</v>
      </c>
      <c r="Q149" s="4" t="s">
        <v>3441</v>
      </c>
      <c r="R149" s="4">
        <v>2023</v>
      </c>
      <c r="S149" s="4" t="s">
        <v>1154</v>
      </c>
      <c r="T149" s="7" t="s">
        <v>2884</v>
      </c>
      <c r="U149" s="4"/>
      <c r="V149" s="4"/>
      <c r="W149" s="4"/>
      <c r="X149" s="4"/>
      <c r="Y149" s="4"/>
    </row>
    <row r="150" spans="1:25" x14ac:dyDescent="0.15">
      <c r="A150" s="4" t="s">
        <v>1795</v>
      </c>
      <c r="B150" s="4" t="s">
        <v>1151</v>
      </c>
      <c r="C150" s="4" t="s">
        <v>1600</v>
      </c>
      <c r="D150" s="18">
        <v>54.6</v>
      </c>
      <c r="E150" s="18">
        <v>11.4</v>
      </c>
      <c r="F150" s="4" t="s">
        <v>999</v>
      </c>
      <c r="G150" s="4"/>
      <c r="H150" s="4" t="s">
        <v>3500</v>
      </c>
      <c r="I150" s="4" t="s">
        <v>2880</v>
      </c>
      <c r="J150" s="25" t="s">
        <v>2914</v>
      </c>
      <c r="K150" s="4"/>
      <c r="L150" s="4" t="s">
        <v>3501</v>
      </c>
      <c r="M150" s="4">
        <v>4679</v>
      </c>
      <c r="N150" s="4">
        <v>28</v>
      </c>
      <c r="O150" s="4" t="s">
        <v>474</v>
      </c>
      <c r="P150" s="4" t="s">
        <v>3001</v>
      </c>
      <c r="Q150" s="4" t="s">
        <v>3502</v>
      </c>
      <c r="R150" s="4">
        <v>2023</v>
      </c>
      <c r="S150" s="4" t="s">
        <v>1154</v>
      </c>
      <c r="T150" s="7" t="s">
        <v>2884</v>
      </c>
      <c r="U150" s="4"/>
      <c r="V150" s="4"/>
      <c r="W150" s="4"/>
      <c r="X150" s="4"/>
      <c r="Y150" s="4" t="s">
        <v>3482</v>
      </c>
    </row>
    <row r="151" spans="1:25" x14ac:dyDescent="0.15">
      <c r="A151" s="4" t="s">
        <v>1795</v>
      </c>
      <c r="B151" s="4" t="s">
        <v>1151</v>
      </c>
      <c r="C151" s="4" t="s">
        <v>1600</v>
      </c>
      <c r="D151" s="18">
        <v>54.6</v>
      </c>
      <c r="E151" s="18">
        <v>11.4</v>
      </c>
      <c r="F151" s="4" t="s">
        <v>999</v>
      </c>
      <c r="G151" s="4"/>
      <c r="H151" s="4" t="s">
        <v>3503</v>
      </c>
      <c r="I151" s="4" t="s">
        <v>2880</v>
      </c>
      <c r="J151" s="25" t="s">
        <v>2914</v>
      </c>
      <c r="K151" s="4"/>
      <c r="L151" s="4" t="s">
        <v>3504</v>
      </c>
      <c r="M151" s="4">
        <v>4755</v>
      </c>
      <c r="N151" s="4">
        <v>26</v>
      </c>
      <c r="O151" s="4" t="s">
        <v>474</v>
      </c>
      <c r="P151" s="4" t="s">
        <v>3136</v>
      </c>
      <c r="Q151" s="4" t="s">
        <v>3505</v>
      </c>
      <c r="R151" s="4">
        <v>2023</v>
      </c>
      <c r="S151" s="4" t="s">
        <v>1154</v>
      </c>
      <c r="T151" s="7" t="s">
        <v>2884</v>
      </c>
      <c r="U151" s="4"/>
      <c r="V151" s="4"/>
      <c r="W151" s="4"/>
      <c r="X151" s="4"/>
      <c r="Y151" s="4" t="s">
        <v>3482</v>
      </c>
    </row>
    <row r="152" spans="1:25" x14ac:dyDescent="0.15">
      <c r="A152" s="4" t="s">
        <v>1795</v>
      </c>
      <c r="B152" s="4" t="s">
        <v>1151</v>
      </c>
      <c r="C152" s="4" t="s">
        <v>1600</v>
      </c>
      <c r="D152" s="18">
        <v>54.6</v>
      </c>
      <c r="E152" s="18">
        <v>11.4</v>
      </c>
      <c r="F152" s="4" t="s">
        <v>999</v>
      </c>
      <c r="G152" s="4"/>
      <c r="H152" s="4" t="s">
        <v>3506</v>
      </c>
      <c r="I152" s="4" t="s">
        <v>2880</v>
      </c>
      <c r="J152" s="25" t="s">
        <v>2914</v>
      </c>
      <c r="K152" s="4"/>
      <c r="L152" s="4" t="s">
        <v>3507</v>
      </c>
      <c r="M152" s="4">
        <v>4790</v>
      </c>
      <c r="N152" s="4">
        <v>29</v>
      </c>
      <c r="O152" s="4" t="s">
        <v>474</v>
      </c>
      <c r="P152" s="4" t="s">
        <v>3136</v>
      </c>
      <c r="Q152" s="4" t="s">
        <v>520</v>
      </c>
      <c r="R152" s="4">
        <v>2023</v>
      </c>
      <c r="S152" s="4" t="s">
        <v>1154</v>
      </c>
      <c r="T152" s="7" t="s">
        <v>2884</v>
      </c>
      <c r="U152" s="4"/>
      <c r="V152" s="4"/>
      <c r="W152" s="4"/>
      <c r="X152" s="4"/>
      <c r="Y152" s="4" t="s">
        <v>3482</v>
      </c>
    </row>
    <row r="153" spans="1:25" x14ac:dyDescent="0.15">
      <c r="A153" s="4" t="s">
        <v>1795</v>
      </c>
      <c r="B153" s="4" t="s">
        <v>1151</v>
      </c>
      <c r="C153" s="4" t="s">
        <v>1600</v>
      </c>
      <c r="D153" s="18">
        <v>54.6</v>
      </c>
      <c r="E153" s="18">
        <v>11.4</v>
      </c>
      <c r="F153" s="4" t="s">
        <v>999</v>
      </c>
      <c r="G153" s="4"/>
      <c r="H153" s="4" t="s">
        <v>3508</v>
      </c>
      <c r="I153" s="4" t="s">
        <v>2880</v>
      </c>
      <c r="J153" s="25" t="s">
        <v>2914</v>
      </c>
      <c r="K153" s="4"/>
      <c r="L153" s="4" t="s">
        <v>3509</v>
      </c>
      <c r="M153" s="4">
        <v>4820</v>
      </c>
      <c r="N153" s="4">
        <v>26</v>
      </c>
      <c r="O153" s="4" t="s">
        <v>474</v>
      </c>
      <c r="P153" s="4" t="s">
        <v>3510</v>
      </c>
      <c r="Q153" s="4" t="s">
        <v>3511</v>
      </c>
      <c r="R153" s="4">
        <v>2023</v>
      </c>
      <c r="S153" s="4" t="s">
        <v>1154</v>
      </c>
      <c r="T153" s="7" t="s">
        <v>2884</v>
      </c>
      <c r="U153" s="4"/>
      <c r="V153" s="4"/>
      <c r="W153" s="4"/>
      <c r="X153" s="4"/>
      <c r="Y153" s="4" t="s">
        <v>3482</v>
      </c>
    </row>
    <row r="154" spans="1:25" x14ac:dyDescent="0.15">
      <c r="A154" s="4" t="s">
        <v>1795</v>
      </c>
      <c r="B154" s="4" t="s">
        <v>1151</v>
      </c>
      <c r="C154" s="4" t="s">
        <v>1600</v>
      </c>
      <c r="D154" s="18">
        <v>54.6</v>
      </c>
      <c r="E154" s="18">
        <v>11.4</v>
      </c>
      <c r="F154" s="4" t="s">
        <v>999</v>
      </c>
      <c r="G154" s="4"/>
      <c r="H154" s="4" t="s">
        <v>3512</v>
      </c>
      <c r="I154" s="4" t="s">
        <v>2880</v>
      </c>
      <c r="J154" s="25" t="s">
        <v>2914</v>
      </c>
      <c r="K154" s="4"/>
      <c r="L154" s="4" t="s">
        <v>3513</v>
      </c>
      <c r="M154" s="4">
        <v>4841</v>
      </c>
      <c r="N154" s="4">
        <v>27</v>
      </c>
      <c r="O154" s="4" t="s">
        <v>474</v>
      </c>
      <c r="P154" s="4" t="s">
        <v>3514</v>
      </c>
      <c r="Q154" s="4" t="s">
        <v>3515</v>
      </c>
      <c r="R154" s="4">
        <v>2023</v>
      </c>
      <c r="S154" s="4" t="s">
        <v>1154</v>
      </c>
      <c r="T154" s="7" t="s">
        <v>2884</v>
      </c>
      <c r="U154" s="4"/>
      <c r="V154" s="4"/>
      <c r="W154" s="4"/>
      <c r="X154" s="4"/>
      <c r="Y154" s="4" t="s">
        <v>3482</v>
      </c>
    </row>
    <row r="155" spans="1:25" x14ac:dyDescent="0.15">
      <c r="A155" s="4" t="s">
        <v>1795</v>
      </c>
      <c r="B155" s="4" t="s">
        <v>1151</v>
      </c>
      <c r="C155" s="4" t="s">
        <v>1600</v>
      </c>
      <c r="D155" s="18">
        <v>54.6</v>
      </c>
      <c r="E155" s="18">
        <v>11.4</v>
      </c>
      <c r="F155" s="4" t="s">
        <v>999</v>
      </c>
      <c r="G155" s="4"/>
      <c r="H155" s="4" t="s">
        <v>3516</v>
      </c>
      <c r="I155" s="4" t="s">
        <v>2880</v>
      </c>
      <c r="J155" s="25" t="s">
        <v>2914</v>
      </c>
      <c r="K155" s="4"/>
      <c r="L155" s="4" t="s">
        <v>3517</v>
      </c>
      <c r="M155" s="4">
        <v>4879</v>
      </c>
      <c r="N155" s="4">
        <v>31</v>
      </c>
      <c r="O155" s="4" t="s">
        <v>474</v>
      </c>
      <c r="P155" s="7" t="s">
        <v>3518</v>
      </c>
      <c r="Q155" s="4" t="s">
        <v>3519</v>
      </c>
      <c r="R155" s="4">
        <v>2023</v>
      </c>
      <c r="S155" s="4" t="s">
        <v>1154</v>
      </c>
      <c r="T155" s="7" t="s">
        <v>2884</v>
      </c>
      <c r="U155" s="4"/>
      <c r="V155" s="4"/>
      <c r="W155" s="4"/>
      <c r="X155" s="4"/>
      <c r="Y155" s="4"/>
    </row>
    <row r="156" spans="1:25" x14ac:dyDescent="0.15">
      <c r="A156" s="4" t="s">
        <v>1795</v>
      </c>
      <c r="B156" s="4" t="s">
        <v>1151</v>
      </c>
      <c r="C156" s="4" t="s">
        <v>1600</v>
      </c>
      <c r="D156" s="18">
        <v>54.6</v>
      </c>
      <c r="E156" s="18">
        <v>11.4</v>
      </c>
      <c r="F156" s="4" t="s">
        <v>999</v>
      </c>
      <c r="G156" s="4"/>
      <c r="H156" s="4" t="s">
        <v>3530</v>
      </c>
      <c r="I156" s="4" t="s">
        <v>2880</v>
      </c>
      <c r="J156" s="25" t="s">
        <v>2914</v>
      </c>
      <c r="K156" s="4"/>
      <c r="L156" s="4" t="s">
        <v>3531</v>
      </c>
      <c r="M156" s="4">
        <v>5025</v>
      </c>
      <c r="N156" s="4">
        <v>30</v>
      </c>
      <c r="O156" s="4" t="s">
        <v>474</v>
      </c>
      <c r="P156" s="4" t="s">
        <v>2993</v>
      </c>
      <c r="Q156" s="4" t="s">
        <v>3532</v>
      </c>
      <c r="R156" s="4">
        <v>2023</v>
      </c>
      <c r="S156" s="4" t="s">
        <v>1154</v>
      </c>
      <c r="T156" s="7" t="s">
        <v>2884</v>
      </c>
      <c r="U156" s="4"/>
      <c r="V156" s="4"/>
      <c r="W156" s="4"/>
      <c r="X156" s="4"/>
      <c r="Y156" s="4" t="s">
        <v>3482</v>
      </c>
    </row>
    <row r="157" spans="1:25" x14ac:dyDescent="0.15">
      <c r="A157" s="4" t="s">
        <v>1795</v>
      </c>
      <c r="B157" s="4" t="s">
        <v>1151</v>
      </c>
      <c r="C157" s="4" t="s">
        <v>1600</v>
      </c>
      <c r="D157" s="18">
        <v>54.6</v>
      </c>
      <c r="E157" s="18">
        <v>11.4</v>
      </c>
      <c r="F157" s="4" t="s">
        <v>999</v>
      </c>
      <c r="G157" s="4"/>
      <c r="H157" s="4" t="s">
        <v>3533</v>
      </c>
      <c r="I157" s="4" t="s">
        <v>2880</v>
      </c>
      <c r="J157" s="25" t="s">
        <v>2914</v>
      </c>
      <c r="K157" s="4"/>
      <c r="L157" s="4" t="s">
        <v>3534</v>
      </c>
      <c r="M157" s="4">
        <v>5027</v>
      </c>
      <c r="N157" s="4">
        <v>27</v>
      </c>
      <c r="O157" s="4" t="s">
        <v>474</v>
      </c>
      <c r="P157" s="4" t="s">
        <v>3535</v>
      </c>
      <c r="Q157" s="4" t="s">
        <v>3536</v>
      </c>
      <c r="R157" s="4">
        <v>2023</v>
      </c>
      <c r="S157" s="4" t="s">
        <v>1154</v>
      </c>
      <c r="T157" s="7" t="s">
        <v>2884</v>
      </c>
      <c r="U157" s="4"/>
      <c r="V157" s="4"/>
      <c r="W157" s="4"/>
      <c r="X157" s="4"/>
      <c r="Y157" s="4" t="s">
        <v>3482</v>
      </c>
    </row>
    <row r="158" spans="1:25" x14ac:dyDescent="0.15">
      <c r="A158" s="4" t="s">
        <v>1795</v>
      </c>
      <c r="B158" s="4" t="s">
        <v>1151</v>
      </c>
      <c r="C158" s="4" t="s">
        <v>1600</v>
      </c>
      <c r="D158" s="18">
        <v>54.6</v>
      </c>
      <c r="E158" s="18">
        <v>11.4</v>
      </c>
      <c r="F158" s="4" t="s">
        <v>999</v>
      </c>
      <c r="G158" s="4"/>
      <c r="H158" s="4" t="s">
        <v>3537</v>
      </c>
      <c r="I158" s="4" t="s">
        <v>2880</v>
      </c>
      <c r="J158" s="4" t="s">
        <v>2957</v>
      </c>
      <c r="K158" s="4"/>
      <c r="L158" s="4" t="s">
        <v>3538</v>
      </c>
      <c r="M158" s="4">
        <v>5045</v>
      </c>
      <c r="N158" s="4">
        <v>34</v>
      </c>
      <c r="O158" s="4" t="s">
        <v>474</v>
      </c>
      <c r="P158" s="7" t="s">
        <v>3539</v>
      </c>
      <c r="Q158" s="4" t="s">
        <v>3540</v>
      </c>
      <c r="R158" s="4">
        <v>2023</v>
      </c>
      <c r="S158" s="4" t="s">
        <v>1154</v>
      </c>
      <c r="T158" s="7" t="s">
        <v>2884</v>
      </c>
      <c r="U158" s="4"/>
      <c r="V158" s="4"/>
      <c r="W158" s="4"/>
      <c r="X158" s="4"/>
      <c r="Y158" s="4"/>
    </row>
    <row r="159" spans="1:25" x14ac:dyDescent="0.15">
      <c r="A159" s="4" t="s">
        <v>1795</v>
      </c>
      <c r="B159" s="4" t="s">
        <v>1151</v>
      </c>
      <c r="C159" s="4" t="s">
        <v>1600</v>
      </c>
      <c r="D159" s="18">
        <v>54.6</v>
      </c>
      <c r="E159" s="18">
        <v>11.4</v>
      </c>
      <c r="F159" s="4" t="s">
        <v>999</v>
      </c>
      <c r="G159" s="4"/>
      <c r="H159" s="4" t="s">
        <v>3541</v>
      </c>
      <c r="I159" s="4" t="s">
        <v>2880</v>
      </c>
      <c r="J159" s="25" t="s">
        <v>2914</v>
      </c>
      <c r="K159" s="4"/>
      <c r="L159" s="4" t="s">
        <v>3542</v>
      </c>
      <c r="M159" s="4">
        <v>5049</v>
      </c>
      <c r="N159" s="4">
        <v>32</v>
      </c>
      <c r="O159" s="4" t="s">
        <v>474</v>
      </c>
      <c r="P159" s="7" t="s">
        <v>3543</v>
      </c>
      <c r="Q159" s="4" t="s">
        <v>3544</v>
      </c>
      <c r="R159" s="4">
        <v>2023</v>
      </c>
      <c r="S159" s="4" t="s">
        <v>1154</v>
      </c>
      <c r="T159" s="7" t="s">
        <v>2884</v>
      </c>
      <c r="U159" s="4"/>
      <c r="V159" s="4"/>
      <c r="W159" s="4"/>
      <c r="X159" s="4"/>
      <c r="Y159" s="4"/>
    </row>
    <row r="160" spans="1:25" x14ac:dyDescent="0.15">
      <c r="A160" s="4" t="s">
        <v>1795</v>
      </c>
      <c r="B160" s="4" t="s">
        <v>1151</v>
      </c>
      <c r="C160" s="4" t="s">
        <v>1600</v>
      </c>
      <c r="D160" s="18">
        <v>54.6</v>
      </c>
      <c r="E160" s="18">
        <v>11.4</v>
      </c>
      <c r="F160" s="4" t="s">
        <v>999</v>
      </c>
      <c r="G160" s="4"/>
      <c r="H160" s="4" t="s">
        <v>3545</v>
      </c>
      <c r="I160" s="4" t="s">
        <v>2880</v>
      </c>
      <c r="J160" s="25" t="s">
        <v>2914</v>
      </c>
      <c r="K160" s="4"/>
      <c r="L160" s="4" t="s">
        <v>3546</v>
      </c>
      <c r="M160" s="4">
        <v>5051</v>
      </c>
      <c r="N160" s="4">
        <v>28</v>
      </c>
      <c r="O160" s="4" t="s">
        <v>474</v>
      </c>
      <c r="P160" s="4" t="s">
        <v>3547</v>
      </c>
      <c r="Q160" s="4" t="s">
        <v>3548</v>
      </c>
      <c r="R160" s="4">
        <v>2023</v>
      </c>
      <c r="S160" s="4" t="s">
        <v>1154</v>
      </c>
      <c r="T160" s="34" t="s">
        <v>3524</v>
      </c>
      <c r="U160" s="4"/>
      <c r="V160" s="4"/>
      <c r="W160" s="4"/>
      <c r="X160" s="4"/>
      <c r="Y160" s="4" t="s">
        <v>3482</v>
      </c>
    </row>
    <row r="161" spans="1:25" x14ac:dyDescent="0.15">
      <c r="A161" s="4" t="s">
        <v>1795</v>
      </c>
      <c r="B161" s="4" t="s">
        <v>1151</v>
      </c>
      <c r="C161" s="4" t="s">
        <v>1600</v>
      </c>
      <c r="D161" s="18">
        <v>54.6</v>
      </c>
      <c r="E161" s="18">
        <v>11.4</v>
      </c>
      <c r="F161" s="4" t="s">
        <v>999</v>
      </c>
      <c r="G161" s="4"/>
      <c r="H161" s="4" t="s">
        <v>3549</v>
      </c>
      <c r="I161" s="4" t="s">
        <v>2880</v>
      </c>
      <c r="J161" s="25" t="s">
        <v>2914</v>
      </c>
      <c r="K161" s="4"/>
      <c r="L161" s="4" t="s">
        <v>3550</v>
      </c>
      <c r="M161" s="4">
        <v>5065</v>
      </c>
      <c r="N161" s="4">
        <v>29</v>
      </c>
      <c r="O161" s="4" t="s">
        <v>474</v>
      </c>
      <c r="P161" s="4" t="s">
        <v>3480</v>
      </c>
      <c r="Q161" s="4" t="s">
        <v>3551</v>
      </c>
      <c r="R161" s="4">
        <v>2023</v>
      </c>
      <c r="S161" s="4" t="s">
        <v>1154</v>
      </c>
      <c r="T161" s="7" t="s">
        <v>2884</v>
      </c>
      <c r="U161" s="4"/>
      <c r="V161" s="4"/>
      <c r="W161" s="4"/>
      <c r="X161" s="4"/>
      <c r="Y161" s="4" t="s">
        <v>3482</v>
      </c>
    </row>
    <row r="162" spans="1:25" x14ac:dyDescent="0.15">
      <c r="A162" s="4" t="s">
        <v>1795</v>
      </c>
      <c r="B162" s="4" t="s">
        <v>1151</v>
      </c>
      <c r="C162" s="4" t="s">
        <v>1600</v>
      </c>
      <c r="D162" s="18">
        <v>54.6</v>
      </c>
      <c r="E162" s="18">
        <v>11.4</v>
      </c>
      <c r="F162" s="4" t="s">
        <v>999</v>
      </c>
      <c r="G162" s="4"/>
      <c r="H162" s="4" t="s">
        <v>3555</v>
      </c>
      <c r="I162" s="4" t="s">
        <v>2880</v>
      </c>
      <c r="J162" s="25" t="s">
        <v>2914</v>
      </c>
      <c r="K162" s="4"/>
      <c r="L162" s="4" t="s">
        <v>3556</v>
      </c>
      <c r="M162" s="4">
        <v>5088</v>
      </c>
      <c r="N162" s="4">
        <v>27</v>
      </c>
      <c r="O162" s="4" t="s">
        <v>474</v>
      </c>
      <c r="P162" s="4" t="s">
        <v>2993</v>
      </c>
      <c r="Q162" s="4" t="s">
        <v>3557</v>
      </c>
      <c r="R162" s="4">
        <v>2023</v>
      </c>
      <c r="S162" s="4" t="s">
        <v>1154</v>
      </c>
      <c r="T162" s="7" t="s">
        <v>2884</v>
      </c>
      <c r="U162" s="4"/>
      <c r="V162" s="4"/>
      <c r="W162" s="4"/>
      <c r="X162" s="4"/>
      <c r="Y162" s="4" t="s">
        <v>3482</v>
      </c>
    </row>
    <row r="163" spans="1:25" x14ac:dyDescent="0.15">
      <c r="A163" s="4" t="s">
        <v>1795</v>
      </c>
      <c r="B163" s="4" t="s">
        <v>1151</v>
      </c>
      <c r="C163" s="4" t="s">
        <v>1600</v>
      </c>
      <c r="D163" s="18">
        <v>54.6</v>
      </c>
      <c r="E163" s="18">
        <v>11.4</v>
      </c>
      <c r="F163" s="4" t="s">
        <v>999</v>
      </c>
      <c r="G163" s="4"/>
      <c r="H163" s="4" t="s">
        <v>3558</v>
      </c>
      <c r="I163" s="4" t="s">
        <v>2880</v>
      </c>
      <c r="J163" s="4" t="s">
        <v>2957</v>
      </c>
      <c r="K163" s="4"/>
      <c r="L163" s="4" t="s">
        <v>3559</v>
      </c>
      <c r="M163" s="4">
        <v>5090</v>
      </c>
      <c r="N163" s="4">
        <v>30</v>
      </c>
      <c r="O163" s="4" t="s">
        <v>474</v>
      </c>
      <c r="P163" s="7" t="s">
        <v>3560</v>
      </c>
      <c r="Q163" s="4" t="s">
        <v>3561</v>
      </c>
      <c r="R163" s="4">
        <v>2023</v>
      </c>
      <c r="S163" s="4" t="s">
        <v>1154</v>
      </c>
      <c r="T163" s="7" t="s">
        <v>2884</v>
      </c>
      <c r="U163" s="4"/>
      <c r="V163" s="4"/>
      <c r="W163" s="4"/>
      <c r="X163" s="4"/>
      <c r="Y163" s="4"/>
    </row>
    <row r="164" spans="1:25" x14ac:dyDescent="0.15">
      <c r="A164" s="4" t="s">
        <v>1795</v>
      </c>
      <c r="B164" s="4" t="s">
        <v>1151</v>
      </c>
      <c r="C164" s="4" t="s">
        <v>1600</v>
      </c>
      <c r="D164" s="18">
        <v>54.6</v>
      </c>
      <c r="E164" s="18">
        <v>11.4</v>
      </c>
      <c r="F164" s="4" t="s">
        <v>999</v>
      </c>
      <c r="G164" s="4"/>
      <c r="H164" s="4" t="s">
        <v>3562</v>
      </c>
      <c r="I164" s="4" t="s">
        <v>2880</v>
      </c>
      <c r="J164" s="4" t="s">
        <v>2957</v>
      </c>
      <c r="K164" s="4"/>
      <c r="L164" s="4" t="s">
        <v>3563</v>
      </c>
      <c r="M164" s="4">
        <v>5091</v>
      </c>
      <c r="N164" s="4">
        <v>28</v>
      </c>
      <c r="O164" s="4" t="s">
        <v>474</v>
      </c>
      <c r="P164" s="7" t="s">
        <v>3007</v>
      </c>
      <c r="Q164" s="4" t="s">
        <v>3564</v>
      </c>
      <c r="R164" s="4">
        <v>2023</v>
      </c>
      <c r="S164" s="4" t="s">
        <v>1154</v>
      </c>
      <c r="T164" s="7" t="s">
        <v>2884</v>
      </c>
      <c r="U164" s="4"/>
      <c r="V164" s="4"/>
      <c r="W164" s="4"/>
      <c r="X164" s="4"/>
      <c r="Y164" s="4"/>
    </row>
    <row r="165" spans="1:25" x14ac:dyDescent="0.15">
      <c r="A165" s="4" t="s">
        <v>1795</v>
      </c>
      <c r="B165" s="4" t="s">
        <v>1151</v>
      </c>
      <c r="C165" s="4" t="s">
        <v>1600</v>
      </c>
      <c r="D165" s="18">
        <v>54.6</v>
      </c>
      <c r="E165" s="18">
        <v>11.4</v>
      </c>
      <c r="F165" s="4" t="s">
        <v>999</v>
      </c>
      <c r="G165" s="4"/>
      <c r="H165" s="4" t="s">
        <v>3565</v>
      </c>
      <c r="I165" s="4" t="s">
        <v>2880</v>
      </c>
      <c r="J165" s="25" t="s">
        <v>2914</v>
      </c>
      <c r="K165" s="4"/>
      <c r="L165" s="4" t="s">
        <v>3566</v>
      </c>
      <c r="M165" s="4">
        <v>5102</v>
      </c>
      <c r="N165" s="4">
        <v>27</v>
      </c>
      <c r="O165" s="4" t="s">
        <v>474</v>
      </c>
      <c r="P165" s="4" t="s">
        <v>3567</v>
      </c>
      <c r="Q165" s="4" t="s">
        <v>3568</v>
      </c>
      <c r="R165" s="4">
        <v>2023</v>
      </c>
      <c r="S165" s="4" t="s">
        <v>1154</v>
      </c>
      <c r="T165" s="7" t="s">
        <v>2884</v>
      </c>
      <c r="U165" s="4"/>
      <c r="V165" s="4"/>
      <c r="W165" s="4"/>
      <c r="X165" s="4"/>
      <c r="Y165" s="4" t="s">
        <v>3482</v>
      </c>
    </row>
    <row r="166" spans="1:25" x14ac:dyDescent="0.15">
      <c r="A166" s="4" t="s">
        <v>1795</v>
      </c>
      <c r="B166" s="4" t="s">
        <v>1151</v>
      </c>
      <c r="C166" s="4" t="s">
        <v>1600</v>
      </c>
      <c r="D166" s="18">
        <v>54.6</v>
      </c>
      <c r="E166" s="18">
        <v>11.4</v>
      </c>
      <c r="F166" s="4" t="s">
        <v>999</v>
      </c>
      <c r="G166" s="4"/>
      <c r="H166" s="4" t="s">
        <v>3569</v>
      </c>
      <c r="I166" s="4" t="s">
        <v>2880</v>
      </c>
      <c r="J166" s="25" t="s">
        <v>2964</v>
      </c>
      <c r="K166" s="4"/>
      <c r="L166" s="4" t="s">
        <v>3570</v>
      </c>
      <c r="M166" s="4">
        <v>5103</v>
      </c>
      <c r="N166" s="4">
        <v>27</v>
      </c>
      <c r="O166" s="4" t="s">
        <v>474</v>
      </c>
      <c r="P166" s="4" t="s">
        <v>3492</v>
      </c>
      <c r="Q166" s="4" t="s">
        <v>3568</v>
      </c>
      <c r="R166" s="4">
        <v>2023</v>
      </c>
      <c r="S166" s="4" t="s">
        <v>1154</v>
      </c>
      <c r="T166" s="7" t="s">
        <v>2884</v>
      </c>
      <c r="U166" s="4"/>
      <c r="V166" s="4"/>
      <c r="W166" s="4"/>
      <c r="X166" s="4"/>
      <c r="Y166" s="4" t="s">
        <v>3571</v>
      </c>
    </row>
    <row r="167" spans="1:25" x14ac:dyDescent="0.15">
      <c r="A167" s="4" t="s">
        <v>1795</v>
      </c>
      <c r="B167" s="4" t="s">
        <v>1151</v>
      </c>
      <c r="C167" s="4" t="s">
        <v>1600</v>
      </c>
      <c r="D167" s="18">
        <v>54.6</v>
      </c>
      <c r="E167" s="18">
        <v>11.4</v>
      </c>
      <c r="F167" s="4" t="s">
        <v>999</v>
      </c>
      <c r="G167" s="4"/>
      <c r="H167" s="4" t="s">
        <v>3572</v>
      </c>
      <c r="I167" s="4" t="s">
        <v>2880</v>
      </c>
      <c r="J167" s="25" t="s">
        <v>2914</v>
      </c>
      <c r="K167" s="4"/>
      <c r="L167" s="4" t="s">
        <v>3573</v>
      </c>
      <c r="M167" s="4">
        <v>5109</v>
      </c>
      <c r="N167" s="4">
        <v>26</v>
      </c>
      <c r="O167" s="4" t="s">
        <v>474</v>
      </c>
      <c r="P167" s="4" t="s">
        <v>3480</v>
      </c>
      <c r="Q167" s="4" t="s">
        <v>3574</v>
      </c>
      <c r="R167" s="4">
        <v>2023</v>
      </c>
      <c r="S167" s="4" t="s">
        <v>1154</v>
      </c>
      <c r="T167" s="7" t="s">
        <v>2884</v>
      </c>
      <c r="U167" s="4"/>
      <c r="V167" s="4"/>
      <c r="W167" s="4"/>
      <c r="X167" s="4"/>
      <c r="Y167" s="4" t="s">
        <v>3482</v>
      </c>
    </row>
    <row r="168" spans="1:25" x14ac:dyDescent="0.15">
      <c r="A168" s="4" t="s">
        <v>1795</v>
      </c>
      <c r="B168" s="4" t="s">
        <v>1151</v>
      </c>
      <c r="C168" s="4" t="s">
        <v>1600</v>
      </c>
      <c r="D168" s="18">
        <v>54.6</v>
      </c>
      <c r="E168" s="18">
        <v>11.4</v>
      </c>
      <c r="F168" s="4" t="s">
        <v>999</v>
      </c>
      <c r="G168" s="4"/>
      <c r="H168" s="4" t="s">
        <v>3575</v>
      </c>
      <c r="I168" s="4" t="s">
        <v>2880</v>
      </c>
      <c r="J168" s="25" t="s">
        <v>2914</v>
      </c>
      <c r="K168" s="4"/>
      <c r="L168" s="4" t="s">
        <v>3576</v>
      </c>
      <c r="M168" s="4">
        <v>5121</v>
      </c>
      <c r="N168" s="4">
        <v>29</v>
      </c>
      <c r="O168" s="4" t="s">
        <v>474</v>
      </c>
      <c r="P168" s="4" t="s">
        <v>3522</v>
      </c>
      <c r="Q168" s="4" t="s">
        <v>3577</v>
      </c>
      <c r="R168" s="4">
        <v>2023</v>
      </c>
      <c r="S168" s="4" t="s">
        <v>1154</v>
      </c>
      <c r="T168" s="7" t="s">
        <v>2884</v>
      </c>
      <c r="U168" s="4"/>
      <c r="V168" s="4"/>
      <c r="W168" s="4"/>
      <c r="X168" s="4"/>
      <c r="Y168" s="4" t="s">
        <v>3482</v>
      </c>
    </row>
    <row r="169" spans="1:25" x14ac:dyDescent="0.15">
      <c r="A169" s="4" t="s">
        <v>1795</v>
      </c>
      <c r="B169" s="4" t="s">
        <v>1151</v>
      </c>
      <c r="C169" s="4" t="s">
        <v>1600</v>
      </c>
      <c r="D169" s="18">
        <v>54.6</v>
      </c>
      <c r="E169" s="18">
        <v>11.4</v>
      </c>
      <c r="F169" s="4" t="s">
        <v>999</v>
      </c>
      <c r="G169" s="4"/>
      <c r="H169" s="4" t="s">
        <v>3582</v>
      </c>
      <c r="I169" s="4" t="s">
        <v>2880</v>
      </c>
      <c r="J169" s="25" t="s">
        <v>2914</v>
      </c>
      <c r="K169" s="4"/>
      <c r="L169" s="4" t="s">
        <v>3583</v>
      </c>
      <c r="M169" s="4">
        <v>5137</v>
      </c>
      <c r="N169" s="4">
        <v>29</v>
      </c>
      <c r="O169" s="4" t="s">
        <v>474</v>
      </c>
      <c r="P169" s="4" t="s">
        <v>3584</v>
      </c>
      <c r="Q169" s="4" t="s">
        <v>3585</v>
      </c>
      <c r="R169" s="4">
        <v>2023</v>
      </c>
      <c r="S169" s="4" t="s">
        <v>1154</v>
      </c>
      <c r="T169" s="7" t="s">
        <v>2884</v>
      </c>
      <c r="U169" s="4"/>
      <c r="V169" s="4"/>
      <c r="W169" s="4"/>
      <c r="X169" s="4"/>
      <c r="Y169" s="4" t="s">
        <v>3482</v>
      </c>
    </row>
    <row r="170" spans="1:25" x14ac:dyDescent="0.15">
      <c r="A170" s="4" t="s">
        <v>1795</v>
      </c>
      <c r="B170" s="4" t="s">
        <v>1151</v>
      </c>
      <c r="C170" s="4" t="s">
        <v>1600</v>
      </c>
      <c r="D170" s="18">
        <v>54.6</v>
      </c>
      <c r="E170" s="18">
        <v>11.4</v>
      </c>
      <c r="F170" s="4" t="s">
        <v>999</v>
      </c>
      <c r="G170" s="4"/>
      <c r="H170" s="4" t="s">
        <v>3618</v>
      </c>
      <c r="I170" s="4" t="s">
        <v>2880</v>
      </c>
      <c r="J170" s="25" t="s">
        <v>2914</v>
      </c>
      <c r="K170" s="4"/>
      <c r="L170" s="4" t="s">
        <v>3619</v>
      </c>
      <c r="M170" s="4">
        <v>5340</v>
      </c>
      <c r="N170" s="4">
        <v>27</v>
      </c>
      <c r="O170" s="4" t="s">
        <v>474</v>
      </c>
      <c r="P170" s="4" t="s">
        <v>3620</v>
      </c>
      <c r="Q170" s="4" t="s">
        <v>3621</v>
      </c>
      <c r="R170" s="4">
        <v>2023</v>
      </c>
      <c r="S170" s="4" t="s">
        <v>1154</v>
      </c>
      <c r="T170" s="7" t="s">
        <v>2884</v>
      </c>
      <c r="U170" s="4"/>
      <c r="V170" s="4"/>
      <c r="W170" s="4"/>
      <c r="X170" s="4"/>
      <c r="Y170" s="4" t="s">
        <v>3482</v>
      </c>
    </row>
    <row r="171" spans="1:25" x14ac:dyDescent="0.15">
      <c r="A171" s="4" t="s">
        <v>1795</v>
      </c>
      <c r="B171" s="4" t="s">
        <v>1151</v>
      </c>
      <c r="C171" s="4" t="s">
        <v>1600</v>
      </c>
      <c r="D171" s="18">
        <v>54.6</v>
      </c>
      <c r="E171" s="18">
        <v>11.4</v>
      </c>
      <c r="F171" s="4" t="s">
        <v>999</v>
      </c>
      <c r="G171" s="4"/>
      <c r="H171" s="4" t="s">
        <v>3632</v>
      </c>
      <c r="I171" s="4" t="s">
        <v>2880</v>
      </c>
      <c r="J171" s="25" t="s">
        <v>2914</v>
      </c>
      <c r="K171" s="4"/>
      <c r="L171" s="4" t="s">
        <v>3633</v>
      </c>
      <c r="M171" s="4">
        <v>5580</v>
      </c>
      <c r="N171" s="4">
        <v>30</v>
      </c>
      <c r="O171" s="4" t="s">
        <v>474</v>
      </c>
      <c r="P171" s="4" t="s">
        <v>3634</v>
      </c>
      <c r="Q171" s="4" t="s">
        <v>3635</v>
      </c>
      <c r="R171" s="4">
        <v>2023</v>
      </c>
      <c r="S171" s="4" t="s">
        <v>1154</v>
      </c>
      <c r="T171" s="7" t="s">
        <v>2884</v>
      </c>
      <c r="U171" s="4"/>
      <c r="V171" s="4"/>
      <c r="W171" s="4"/>
      <c r="X171" s="4"/>
      <c r="Y171" s="4" t="s">
        <v>3482</v>
      </c>
    </row>
    <row r="172" spans="1:25" x14ac:dyDescent="0.15">
      <c r="A172" s="4" t="s">
        <v>1795</v>
      </c>
      <c r="B172" s="4" t="s">
        <v>1151</v>
      </c>
      <c r="C172" s="4" t="s">
        <v>1600</v>
      </c>
      <c r="D172" s="18">
        <v>54.6</v>
      </c>
      <c r="E172" s="18">
        <v>11.4</v>
      </c>
      <c r="F172" s="4" t="s">
        <v>999</v>
      </c>
      <c r="G172" s="4"/>
      <c r="H172" s="4" t="s">
        <v>3659</v>
      </c>
      <c r="I172" s="4" t="s">
        <v>2880</v>
      </c>
      <c r="J172" s="4" t="s">
        <v>2957</v>
      </c>
      <c r="K172" s="4"/>
      <c r="L172" s="4" t="s">
        <v>3660</v>
      </c>
      <c r="M172" s="4">
        <v>5926</v>
      </c>
      <c r="N172" s="4">
        <v>40</v>
      </c>
      <c r="O172" s="4" t="s">
        <v>474</v>
      </c>
      <c r="P172" s="7" t="s">
        <v>3539</v>
      </c>
      <c r="Q172" s="4" t="s">
        <v>3661</v>
      </c>
      <c r="R172" s="4">
        <v>2020</v>
      </c>
      <c r="S172" s="4" t="s">
        <v>1154</v>
      </c>
      <c r="T172" s="7" t="s">
        <v>2884</v>
      </c>
      <c r="U172" s="4"/>
      <c r="V172" s="4"/>
      <c r="W172" s="4"/>
      <c r="X172" s="4"/>
      <c r="Y172" s="4"/>
    </row>
    <row r="173" spans="1:25" x14ac:dyDescent="0.15">
      <c r="A173" s="4" t="s">
        <v>1795</v>
      </c>
      <c r="B173" s="4" t="s">
        <v>1151</v>
      </c>
      <c r="C173" s="4" t="s">
        <v>1600</v>
      </c>
      <c r="D173" s="18">
        <v>54.6</v>
      </c>
      <c r="E173" s="18">
        <v>11.4</v>
      </c>
      <c r="F173" s="4" t="s">
        <v>999</v>
      </c>
      <c r="G173" s="4"/>
      <c r="H173" s="4" t="s">
        <v>3520</v>
      </c>
      <c r="I173" s="4" t="s">
        <v>2880</v>
      </c>
      <c r="J173" s="25" t="s">
        <v>2914</v>
      </c>
      <c r="K173" s="4"/>
      <c r="L173" s="4" t="s">
        <v>3521</v>
      </c>
      <c r="M173" s="4">
        <v>4933</v>
      </c>
      <c r="N173" s="4">
        <v>31</v>
      </c>
      <c r="O173" s="4" t="s">
        <v>474</v>
      </c>
      <c r="P173" s="7" t="s">
        <v>3522</v>
      </c>
      <c r="Q173" s="4" t="s">
        <v>3523</v>
      </c>
      <c r="R173" s="4">
        <v>2020</v>
      </c>
      <c r="S173" s="4" t="s">
        <v>32</v>
      </c>
      <c r="T173" s="34" t="s">
        <v>3524</v>
      </c>
      <c r="U173" s="4"/>
      <c r="V173" s="4"/>
      <c r="W173" s="4"/>
      <c r="X173" s="4"/>
      <c r="Y173" s="4"/>
    </row>
    <row r="174" spans="1:25" x14ac:dyDescent="0.15">
      <c r="A174" s="4" t="s">
        <v>1795</v>
      </c>
      <c r="B174" s="4" t="s">
        <v>1151</v>
      </c>
      <c r="C174" s="4" t="s">
        <v>1600</v>
      </c>
      <c r="D174" s="18">
        <v>54.6</v>
      </c>
      <c r="E174" s="18">
        <v>11.4</v>
      </c>
      <c r="F174" s="4" t="s">
        <v>999</v>
      </c>
      <c r="G174" s="4"/>
      <c r="H174" s="4" t="s">
        <v>3525</v>
      </c>
      <c r="I174" s="4" t="s">
        <v>2880</v>
      </c>
      <c r="J174" s="4" t="s">
        <v>3526</v>
      </c>
      <c r="K174" s="4"/>
      <c r="L174" s="4" t="s">
        <v>3527</v>
      </c>
      <c r="M174" s="4">
        <v>4961</v>
      </c>
      <c r="N174" s="4">
        <v>29</v>
      </c>
      <c r="O174" s="4" t="s">
        <v>474</v>
      </c>
      <c r="P174" s="7" t="s">
        <v>3528</v>
      </c>
      <c r="Q174" s="4" t="s">
        <v>3529</v>
      </c>
      <c r="R174" s="4">
        <v>2020</v>
      </c>
      <c r="S174" s="4" t="s">
        <v>32</v>
      </c>
      <c r="T174" s="34" t="s">
        <v>3524</v>
      </c>
      <c r="U174" s="4"/>
      <c r="V174" s="4"/>
      <c r="W174" s="4"/>
      <c r="X174" s="4"/>
      <c r="Y174" s="4"/>
    </row>
    <row r="175" spans="1:25" x14ac:dyDescent="0.15">
      <c r="A175" s="4" t="s">
        <v>1795</v>
      </c>
      <c r="B175" s="4" t="s">
        <v>1151</v>
      </c>
      <c r="C175" s="4" t="s">
        <v>1600</v>
      </c>
      <c r="D175" s="18">
        <v>54.6</v>
      </c>
      <c r="E175" s="18">
        <v>11.4</v>
      </c>
      <c r="F175" s="4" t="s">
        <v>999</v>
      </c>
      <c r="G175" s="4"/>
      <c r="H175" s="4" t="s">
        <v>3552</v>
      </c>
      <c r="I175" s="4" t="s">
        <v>2880</v>
      </c>
      <c r="J175" s="25" t="s">
        <v>2914</v>
      </c>
      <c r="K175" s="4"/>
      <c r="L175" s="4" t="s">
        <v>3553</v>
      </c>
      <c r="M175" s="4">
        <v>5068</v>
      </c>
      <c r="N175" s="4">
        <v>26</v>
      </c>
      <c r="O175" s="4" t="s">
        <v>474</v>
      </c>
      <c r="P175" s="7" t="s">
        <v>3470</v>
      </c>
      <c r="Q175" s="4" t="s">
        <v>3554</v>
      </c>
      <c r="R175" s="4">
        <v>2020</v>
      </c>
      <c r="S175" s="4" t="s">
        <v>32</v>
      </c>
      <c r="T175" s="34" t="s">
        <v>3524</v>
      </c>
      <c r="U175" s="4"/>
      <c r="V175" s="4"/>
      <c r="W175" s="4"/>
      <c r="X175" s="4"/>
      <c r="Y175" s="4"/>
    </row>
    <row r="176" spans="1:25" x14ac:dyDescent="0.15">
      <c r="A176" s="4" t="s">
        <v>1795</v>
      </c>
      <c r="B176" s="4" t="s">
        <v>1151</v>
      </c>
      <c r="C176" s="4" t="s">
        <v>1600</v>
      </c>
      <c r="D176" s="18">
        <v>54.6</v>
      </c>
      <c r="E176" s="18">
        <v>11.4</v>
      </c>
      <c r="F176" s="4" t="s">
        <v>999</v>
      </c>
      <c r="G176" s="4"/>
      <c r="H176" s="4" t="s">
        <v>3578</v>
      </c>
      <c r="I176" s="4" t="s">
        <v>2880</v>
      </c>
      <c r="J176" s="25" t="s">
        <v>2914</v>
      </c>
      <c r="K176" s="4"/>
      <c r="L176" s="4" t="s">
        <v>3579</v>
      </c>
      <c r="M176" s="4">
        <v>5121</v>
      </c>
      <c r="N176" s="4">
        <v>36</v>
      </c>
      <c r="O176" s="4" t="s">
        <v>474</v>
      </c>
      <c r="P176" s="7" t="s">
        <v>3580</v>
      </c>
      <c r="Q176" s="4" t="s">
        <v>3581</v>
      </c>
      <c r="R176" s="4">
        <v>2020</v>
      </c>
      <c r="S176" s="4" t="s">
        <v>32</v>
      </c>
      <c r="T176" s="34" t="s">
        <v>3524</v>
      </c>
      <c r="U176" s="4"/>
      <c r="V176" s="4"/>
      <c r="W176" s="4"/>
      <c r="X176" s="4"/>
      <c r="Y176" s="4"/>
    </row>
    <row r="177" spans="1:25" x14ac:dyDescent="0.15">
      <c r="A177" s="4" t="s">
        <v>1795</v>
      </c>
      <c r="B177" s="4" t="s">
        <v>1151</v>
      </c>
      <c r="C177" s="4" t="s">
        <v>1600</v>
      </c>
      <c r="D177" s="18">
        <v>54.6</v>
      </c>
      <c r="E177" s="18">
        <v>11.4</v>
      </c>
      <c r="F177" s="4" t="s">
        <v>999</v>
      </c>
      <c r="G177" s="4"/>
      <c r="H177" s="4" t="s">
        <v>3586</v>
      </c>
      <c r="I177" s="4" t="s">
        <v>2880</v>
      </c>
      <c r="J177" s="25" t="s">
        <v>2914</v>
      </c>
      <c r="K177" s="4"/>
      <c r="L177" s="4" t="s">
        <v>3587</v>
      </c>
      <c r="M177" s="4">
        <v>5222</v>
      </c>
      <c r="N177" s="4">
        <v>27</v>
      </c>
      <c r="O177" s="4" t="s">
        <v>474</v>
      </c>
      <c r="P177" s="7" t="s">
        <v>3588</v>
      </c>
      <c r="Q177" s="4" t="s">
        <v>3589</v>
      </c>
      <c r="R177" s="4">
        <v>2020</v>
      </c>
      <c r="S177" s="4" t="s">
        <v>32</v>
      </c>
      <c r="T177" s="34" t="s">
        <v>3524</v>
      </c>
      <c r="U177" s="4"/>
      <c r="V177" s="4"/>
      <c r="W177" s="4"/>
      <c r="X177" s="4"/>
      <c r="Y177" s="4"/>
    </row>
    <row r="178" spans="1:25" x14ac:dyDescent="0.15">
      <c r="A178" s="4" t="s">
        <v>1795</v>
      </c>
      <c r="B178" s="4" t="s">
        <v>1151</v>
      </c>
      <c r="C178" s="4" t="s">
        <v>1600</v>
      </c>
      <c r="D178" s="18">
        <v>54.6</v>
      </c>
      <c r="E178" s="18">
        <v>11.4</v>
      </c>
      <c r="F178" s="4" t="s">
        <v>999</v>
      </c>
      <c r="G178" s="4"/>
      <c r="H178" s="4" t="s">
        <v>3590</v>
      </c>
      <c r="I178" s="4" t="s">
        <v>2880</v>
      </c>
      <c r="J178" s="25" t="s">
        <v>2914</v>
      </c>
      <c r="K178" s="4"/>
      <c r="L178" s="4" t="s">
        <v>3591</v>
      </c>
      <c r="M178" s="4">
        <v>5263</v>
      </c>
      <c r="N178" s="4">
        <v>29</v>
      </c>
      <c r="O178" s="4" t="s">
        <v>474</v>
      </c>
      <c r="P178" s="7" t="s">
        <v>3510</v>
      </c>
      <c r="Q178" s="4" t="s">
        <v>3592</v>
      </c>
      <c r="R178" s="4">
        <v>2020</v>
      </c>
      <c r="S178" s="4" t="s">
        <v>32</v>
      </c>
      <c r="T178" s="34" t="s">
        <v>3524</v>
      </c>
      <c r="U178" s="4"/>
      <c r="V178" s="4"/>
      <c r="W178" s="4"/>
      <c r="X178" s="4"/>
      <c r="Y178" s="4"/>
    </row>
    <row r="179" spans="1:25" x14ac:dyDescent="0.15">
      <c r="A179" s="4" t="s">
        <v>1795</v>
      </c>
      <c r="B179" s="4" t="s">
        <v>1151</v>
      </c>
      <c r="C179" s="4" t="s">
        <v>1600</v>
      </c>
      <c r="D179" s="18">
        <v>54.6</v>
      </c>
      <c r="E179" s="18">
        <v>11.4</v>
      </c>
      <c r="F179" s="4" t="s">
        <v>999</v>
      </c>
      <c r="G179" s="4"/>
      <c r="H179" s="4" t="s">
        <v>3593</v>
      </c>
      <c r="I179" s="4" t="s">
        <v>2880</v>
      </c>
      <c r="J179" s="25" t="s">
        <v>2914</v>
      </c>
      <c r="K179" s="4"/>
      <c r="L179" s="4" t="s">
        <v>3594</v>
      </c>
      <c r="M179" s="4">
        <v>5270</v>
      </c>
      <c r="N179" s="4">
        <v>26</v>
      </c>
      <c r="O179" s="4" t="s">
        <v>474</v>
      </c>
      <c r="P179" s="7" t="s">
        <v>3595</v>
      </c>
      <c r="Q179" s="4" t="s">
        <v>3596</v>
      </c>
      <c r="R179" s="4">
        <v>2020</v>
      </c>
      <c r="S179" s="4" t="s">
        <v>32</v>
      </c>
      <c r="T179" s="34" t="s">
        <v>3524</v>
      </c>
      <c r="U179" s="4"/>
      <c r="V179" s="4"/>
      <c r="W179" s="4"/>
      <c r="X179" s="4"/>
      <c r="Y179" s="4"/>
    </row>
    <row r="180" spans="1:25" x14ac:dyDescent="0.15">
      <c r="A180" s="4" t="s">
        <v>1795</v>
      </c>
      <c r="B180" s="4" t="s">
        <v>1151</v>
      </c>
      <c r="C180" s="4" t="s">
        <v>1600</v>
      </c>
      <c r="D180" s="18">
        <v>54.6</v>
      </c>
      <c r="E180" s="18">
        <v>11.4</v>
      </c>
      <c r="F180" s="4" t="s">
        <v>999</v>
      </c>
      <c r="G180" s="4"/>
      <c r="H180" s="4" t="s">
        <v>3597</v>
      </c>
      <c r="I180" s="4" t="s">
        <v>2880</v>
      </c>
      <c r="J180" s="25" t="s">
        <v>2914</v>
      </c>
      <c r="K180" s="4"/>
      <c r="L180" s="4" t="s">
        <v>3598</v>
      </c>
      <c r="M180" s="4">
        <v>5286</v>
      </c>
      <c r="N180" s="4">
        <v>26</v>
      </c>
      <c r="O180" s="4" t="s">
        <v>474</v>
      </c>
      <c r="P180" s="7" t="s">
        <v>3007</v>
      </c>
      <c r="Q180" s="4" t="s">
        <v>3599</v>
      </c>
      <c r="R180" s="4">
        <v>2020</v>
      </c>
      <c r="S180" s="4" t="s">
        <v>32</v>
      </c>
      <c r="T180" s="34" t="s">
        <v>3524</v>
      </c>
      <c r="U180" s="4"/>
      <c r="V180" s="4"/>
      <c r="W180" s="4"/>
      <c r="X180" s="4"/>
      <c r="Y180" s="4"/>
    </row>
    <row r="181" spans="1:25" x14ac:dyDescent="0.15">
      <c r="A181" s="4" t="s">
        <v>1795</v>
      </c>
      <c r="B181" s="4" t="s">
        <v>1151</v>
      </c>
      <c r="C181" s="4" t="s">
        <v>1600</v>
      </c>
      <c r="D181" s="18">
        <v>54.6</v>
      </c>
      <c r="E181" s="18">
        <v>11.4</v>
      </c>
      <c r="F181" s="4" t="s">
        <v>999</v>
      </c>
      <c r="G181" s="4"/>
      <c r="H181" s="4" t="s">
        <v>3600</v>
      </c>
      <c r="I181" s="4" t="s">
        <v>2880</v>
      </c>
      <c r="J181" s="25" t="s">
        <v>2914</v>
      </c>
      <c r="K181" s="4"/>
      <c r="L181" s="4" t="s">
        <v>3601</v>
      </c>
      <c r="M181" s="4">
        <v>5288</v>
      </c>
      <c r="N181" s="4">
        <v>28</v>
      </c>
      <c r="O181" s="4" t="s">
        <v>474</v>
      </c>
      <c r="P181" s="4" t="s">
        <v>2993</v>
      </c>
      <c r="Q181" s="4" t="s">
        <v>3602</v>
      </c>
      <c r="R181" s="4">
        <v>2020</v>
      </c>
      <c r="S181" s="4" t="s">
        <v>32</v>
      </c>
      <c r="T181" s="34" t="s">
        <v>3524</v>
      </c>
      <c r="U181" s="4"/>
      <c r="V181" s="4"/>
      <c r="W181" s="4"/>
      <c r="X181" s="4"/>
      <c r="Y181" s="4" t="s">
        <v>3482</v>
      </c>
    </row>
    <row r="182" spans="1:25" x14ac:dyDescent="0.15">
      <c r="A182" s="4" t="s">
        <v>1795</v>
      </c>
      <c r="B182" s="4" t="s">
        <v>1151</v>
      </c>
      <c r="C182" s="4" t="s">
        <v>1600</v>
      </c>
      <c r="D182" s="18">
        <v>54.6</v>
      </c>
      <c r="E182" s="18">
        <v>11.4</v>
      </c>
      <c r="F182" s="4" t="s">
        <v>999</v>
      </c>
      <c r="G182" s="4"/>
      <c r="H182" s="4" t="s">
        <v>3603</v>
      </c>
      <c r="I182" s="4" t="s">
        <v>2880</v>
      </c>
      <c r="J182" s="25" t="s">
        <v>2914</v>
      </c>
      <c r="K182" s="4"/>
      <c r="L182" s="4" t="s">
        <v>3604</v>
      </c>
      <c r="M182" s="4">
        <v>5304</v>
      </c>
      <c r="N182" s="4">
        <v>27</v>
      </c>
      <c r="O182" s="4" t="s">
        <v>474</v>
      </c>
      <c r="P182" s="7" t="s">
        <v>3605</v>
      </c>
      <c r="Q182" s="4" t="s">
        <v>3606</v>
      </c>
      <c r="R182" s="4">
        <v>2020</v>
      </c>
      <c r="S182" s="4" t="s">
        <v>32</v>
      </c>
      <c r="T182" s="34" t="s">
        <v>3524</v>
      </c>
      <c r="U182" s="4"/>
      <c r="V182" s="4"/>
      <c r="W182" s="4"/>
      <c r="X182" s="4"/>
      <c r="Y182" s="4"/>
    </row>
    <row r="183" spans="1:25" x14ac:dyDescent="0.15">
      <c r="A183" s="4" t="s">
        <v>1795</v>
      </c>
      <c r="B183" s="4" t="s">
        <v>1151</v>
      </c>
      <c r="C183" s="4" t="s">
        <v>1600</v>
      </c>
      <c r="D183" s="18">
        <v>54.6</v>
      </c>
      <c r="E183" s="18">
        <v>11.4</v>
      </c>
      <c r="F183" s="4" t="s">
        <v>999</v>
      </c>
      <c r="G183" s="4"/>
      <c r="H183" s="4" t="s">
        <v>3607</v>
      </c>
      <c r="I183" s="4" t="s">
        <v>2880</v>
      </c>
      <c r="J183" s="25" t="s">
        <v>2914</v>
      </c>
      <c r="K183" s="4"/>
      <c r="L183" s="4" t="s">
        <v>3608</v>
      </c>
      <c r="M183" s="4">
        <v>5309</v>
      </c>
      <c r="N183" s="4">
        <v>47</v>
      </c>
      <c r="O183" s="4" t="s">
        <v>474</v>
      </c>
      <c r="P183" s="7" t="s">
        <v>3609</v>
      </c>
      <c r="Q183" s="4" t="s">
        <v>3610</v>
      </c>
      <c r="R183" s="4">
        <v>2020</v>
      </c>
      <c r="S183" s="4" t="s">
        <v>32</v>
      </c>
      <c r="T183" s="34" t="s">
        <v>3524</v>
      </c>
      <c r="U183" s="4"/>
      <c r="V183" s="4"/>
      <c r="W183" s="4"/>
      <c r="X183" s="4"/>
      <c r="Y183" s="4"/>
    </row>
    <row r="184" spans="1:25" x14ac:dyDescent="0.15">
      <c r="A184" s="4" t="s">
        <v>1795</v>
      </c>
      <c r="B184" s="4" t="s">
        <v>1151</v>
      </c>
      <c r="C184" s="4" t="s">
        <v>1600</v>
      </c>
      <c r="D184" s="18">
        <v>54.6</v>
      </c>
      <c r="E184" s="18">
        <v>11.4</v>
      </c>
      <c r="F184" s="4" t="s">
        <v>999</v>
      </c>
      <c r="G184" s="4"/>
      <c r="H184" s="4" t="s">
        <v>3611</v>
      </c>
      <c r="I184" s="4" t="s">
        <v>2880</v>
      </c>
      <c r="J184" s="25" t="s">
        <v>2914</v>
      </c>
      <c r="K184" s="4"/>
      <c r="L184" s="4" t="s">
        <v>3612</v>
      </c>
      <c r="M184" s="4">
        <v>5316</v>
      </c>
      <c r="N184" s="4">
        <v>35</v>
      </c>
      <c r="O184" s="4" t="s">
        <v>474</v>
      </c>
      <c r="P184" s="7" t="s">
        <v>3605</v>
      </c>
      <c r="Q184" s="4" t="s">
        <v>3613</v>
      </c>
      <c r="R184" s="4">
        <v>2020</v>
      </c>
      <c r="S184" s="4" t="s">
        <v>32</v>
      </c>
      <c r="T184" s="34" t="s">
        <v>3524</v>
      </c>
      <c r="U184" s="4"/>
      <c r="V184" s="4"/>
      <c r="W184" s="4"/>
      <c r="X184" s="4"/>
      <c r="Y184" s="4"/>
    </row>
    <row r="185" spans="1:25" x14ac:dyDescent="0.15">
      <c r="A185" s="4" t="s">
        <v>1795</v>
      </c>
      <c r="B185" s="4" t="s">
        <v>1151</v>
      </c>
      <c r="C185" s="4" t="s">
        <v>1600</v>
      </c>
      <c r="D185" s="18">
        <v>54.6</v>
      </c>
      <c r="E185" s="18">
        <v>11.4</v>
      </c>
      <c r="F185" s="4" t="s">
        <v>999</v>
      </c>
      <c r="G185" s="4"/>
      <c r="H185" s="4" t="s">
        <v>3614</v>
      </c>
      <c r="I185" s="4" t="s">
        <v>2880</v>
      </c>
      <c r="J185" s="25" t="s">
        <v>2914</v>
      </c>
      <c r="K185" s="4"/>
      <c r="L185" s="4" t="s">
        <v>3615</v>
      </c>
      <c r="M185" s="4">
        <v>5329</v>
      </c>
      <c r="N185" s="4">
        <v>35</v>
      </c>
      <c r="O185" s="4" t="s">
        <v>474</v>
      </c>
      <c r="P185" s="7" t="s">
        <v>3616</v>
      </c>
      <c r="Q185" s="4" t="s">
        <v>3617</v>
      </c>
      <c r="R185" s="4">
        <v>2020</v>
      </c>
      <c r="S185" s="4" t="s">
        <v>32</v>
      </c>
      <c r="T185" s="34" t="s">
        <v>3524</v>
      </c>
      <c r="U185" s="4"/>
      <c r="V185" s="4"/>
      <c r="W185" s="4"/>
      <c r="X185" s="4"/>
      <c r="Y185" s="4"/>
    </row>
    <row r="186" spans="1:25" x14ac:dyDescent="0.15">
      <c r="A186" s="4" t="s">
        <v>1795</v>
      </c>
      <c r="B186" s="4" t="s">
        <v>1151</v>
      </c>
      <c r="C186" s="4" t="s">
        <v>1600</v>
      </c>
      <c r="D186" s="18">
        <v>54.6</v>
      </c>
      <c r="E186" s="18">
        <v>11.4</v>
      </c>
      <c r="F186" s="4" t="s">
        <v>999</v>
      </c>
      <c r="G186" s="4"/>
      <c r="H186" s="4" t="s">
        <v>3622</v>
      </c>
      <c r="I186" s="4" t="s">
        <v>2880</v>
      </c>
      <c r="J186" s="25" t="s">
        <v>2914</v>
      </c>
      <c r="K186" s="4"/>
      <c r="L186" s="4" t="s">
        <v>3623</v>
      </c>
      <c r="M186" s="4">
        <v>5343</v>
      </c>
      <c r="N186" s="4">
        <v>27</v>
      </c>
      <c r="O186" s="4" t="s">
        <v>474</v>
      </c>
      <c r="P186" s="7" t="s">
        <v>3584</v>
      </c>
      <c r="Q186" s="4" t="s">
        <v>3624</v>
      </c>
      <c r="R186" s="4">
        <v>2020</v>
      </c>
      <c r="S186" s="4" t="s">
        <v>32</v>
      </c>
      <c r="T186" s="34" t="s">
        <v>3524</v>
      </c>
      <c r="U186" s="4"/>
      <c r="V186" s="4"/>
      <c r="W186" s="4"/>
      <c r="X186" s="4"/>
      <c r="Y186" s="4"/>
    </row>
    <row r="187" spans="1:25" x14ac:dyDescent="0.15">
      <c r="A187" s="4" t="s">
        <v>1795</v>
      </c>
      <c r="B187" s="4" t="s">
        <v>1151</v>
      </c>
      <c r="C187" s="4" t="s">
        <v>1600</v>
      </c>
      <c r="D187" s="18">
        <v>54.6</v>
      </c>
      <c r="E187" s="18">
        <v>11.4</v>
      </c>
      <c r="F187" s="4" t="s">
        <v>999</v>
      </c>
      <c r="G187" s="4"/>
      <c r="H187" s="4" t="s">
        <v>3625</v>
      </c>
      <c r="I187" s="4" t="s">
        <v>2880</v>
      </c>
      <c r="J187" s="25" t="s">
        <v>2914</v>
      </c>
      <c r="K187" s="4"/>
      <c r="L187" s="4" t="s">
        <v>3626</v>
      </c>
      <c r="M187" s="4">
        <v>5347</v>
      </c>
      <c r="N187" s="4">
        <v>35</v>
      </c>
      <c r="O187" s="4" t="s">
        <v>474</v>
      </c>
      <c r="P187" s="7" t="s">
        <v>3616</v>
      </c>
      <c r="Q187" s="4" t="s">
        <v>3627</v>
      </c>
      <c r="R187" s="4">
        <v>2020</v>
      </c>
      <c r="S187" s="4" t="s">
        <v>32</v>
      </c>
      <c r="T187" s="34" t="s">
        <v>3524</v>
      </c>
      <c r="U187" s="4"/>
      <c r="V187" s="4"/>
      <c r="W187" s="4"/>
      <c r="X187" s="4"/>
      <c r="Y187" s="4"/>
    </row>
    <row r="188" spans="1:25" x14ac:dyDescent="0.15">
      <c r="A188" s="4" t="s">
        <v>1795</v>
      </c>
      <c r="B188" s="4" t="s">
        <v>1151</v>
      </c>
      <c r="C188" s="4" t="s">
        <v>1600</v>
      </c>
      <c r="D188" s="18">
        <v>54.6</v>
      </c>
      <c r="E188" s="18">
        <v>11.4</v>
      </c>
      <c r="F188" s="4" t="s">
        <v>999</v>
      </c>
      <c r="G188" s="4"/>
      <c r="H188" s="4" t="s">
        <v>3628</v>
      </c>
      <c r="I188" s="4" t="s">
        <v>2880</v>
      </c>
      <c r="J188" s="25" t="s">
        <v>2914</v>
      </c>
      <c r="K188" s="4"/>
      <c r="L188" s="4" t="s">
        <v>3629</v>
      </c>
      <c r="M188" s="4">
        <v>5360</v>
      </c>
      <c r="N188" s="4">
        <v>28</v>
      </c>
      <c r="O188" s="4" t="s">
        <v>474</v>
      </c>
      <c r="P188" s="4" t="s">
        <v>3630</v>
      </c>
      <c r="Q188" s="4" t="s">
        <v>3631</v>
      </c>
      <c r="R188" s="4">
        <v>2020</v>
      </c>
      <c r="S188" s="4" t="s">
        <v>32</v>
      </c>
      <c r="T188" s="34" t="s">
        <v>3524</v>
      </c>
      <c r="U188" s="4"/>
      <c r="V188" s="4"/>
      <c r="W188" s="4"/>
      <c r="X188" s="4"/>
      <c r="Y188" s="4" t="s">
        <v>3482</v>
      </c>
    </row>
    <row r="189" spans="1:25" x14ac:dyDescent="0.15">
      <c r="A189" s="4" t="s">
        <v>1795</v>
      </c>
      <c r="B189" s="4" t="s">
        <v>1151</v>
      </c>
      <c r="C189" s="4" t="s">
        <v>1600</v>
      </c>
      <c r="D189" s="18">
        <v>54.6</v>
      </c>
      <c r="E189" s="18">
        <v>11.4</v>
      </c>
      <c r="F189" s="4" t="s">
        <v>999</v>
      </c>
      <c r="G189" s="4"/>
      <c r="H189" s="4" t="s">
        <v>3636</v>
      </c>
      <c r="I189" s="4" t="s">
        <v>2880</v>
      </c>
      <c r="J189" s="25" t="s">
        <v>2914</v>
      </c>
      <c r="K189" s="4"/>
      <c r="L189" s="4" t="s">
        <v>3637</v>
      </c>
      <c r="M189" s="4">
        <v>5630</v>
      </c>
      <c r="N189" s="4">
        <v>28</v>
      </c>
      <c r="O189" s="4" t="s">
        <v>474</v>
      </c>
      <c r="P189" s="7" t="s">
        <v>3638</v>
      </c>
      <c r="Q189" s="4" t="s">
        <v>3639</v>
      </c>
      <c r="R189" s="4">
        <v>2020</v>
      </c>
      <c r="S189" s="4" t="s">
        <v>32</v>
      </c>
      <c r="T189" s="34" t="s">
        <v>3524</v>
      </c>
      <c r="U189" s="4"/>
      <c r="V189" s="4"/>
      <c r="W189" s="4"/>
      <c r="X189" s="4"/>
      <c r="Y189" s="4"/>
    </row>
    <row r="190" spans="1:25" x14ac:dyDescent="0.15">
      <c r="A190" s="4" t="s">
        <v>1795</v>
      </c>
      <c r="B190" s="4" t="s">
        <v>1151</v>
      </c>
      <c r="C190" s="4" t="s">
        <v>1600</v>
      </c>
      <c r="D190" s="18">
        <v>54.6</v>
      </c>
      <c r="E190" s="18">
        <v>11.4</v>
      </c>
      <c r="F190" s="4" t="s">
        <v>999</v>
      </c>
      <c r="G190" s="4"/>
      <c r="H190" s="4" t="s">
        <v>3640</v>
      </c>
      <c r="I190" s="4" t="s">
        <v>2880</v>
      </c>
      <c r="J190" s="4" t="s">
        <v>3526</v>
      </c>
      <c r="K190" s="4"/>
      <c r="L190" s="4" t="s">
        <v>3641</v>
      </c>
      <c r="M190" s="4">
        <v>5691</v>
      </c>
      <c r="N190" s="4">
        <v>33</v>
      </c>
      <c r="O190" s="4" t="s">
        <v>474</v>
      </c>
      <c r="P190" s="7" t="s">
        <v>3595</v>
      </c>
      <c r="Q190" s="4" t="s">
        <v>3642</v>
      </c>
      <c r="R190" s="4">
        <v>2020</v>
      </c>
      <c r="S190" s="4" t="s">
        <v>32</v>
      </c>
      <c r="T190" s="34" t="s">
        <v>3524</v>
      </c>
      <c r="U190" s="4"/>
      <c r="V190" s="4"/>
      <c r="W190" s="4"/>
      <c r="X190" s="4"/>
      <c r="Y190" s="4"/>
    </row>
    <row r="191" spans="1:25" x14ac:dyDescent="0.15">
      <c r="A191" s="4" t="s">
        <v>1795</v>
      </c>
      <c r="B191" s="4" t="s">
        <v>1151</v>
      </c>
      <c r="C191" s="4" t="s">
        <v>1600</v>
      </c>
      <c r="D191" s="18">
        <v>54.6</v>
      </c>
      <c r="E191" s="18">
        <v>11.4</v>
      </c>
      <c r="F191" s="4" t="s">
        <v>999</v>
      </c>
      <c r="G191" s="4"/>
      <c r="H191" s="4" t="s">
        <v>3643</v>
      </c>
      <c r="I191" s="4" t="s">
        <v>2880</v>
      </c>
      <c r="J191" s="25" t="s">
        <v>2914</v>
      </c>
      <c r="K191" s="4"/>
      <c r="L191" s="4" t="s">
        <v>3644</v>
      </c>
      <c r="M191" s="4">
        <v>5713</v>
      </c>
      <c r="N191" s="4">
        <v>52</v>
      </c>
      <c r="O191" s="4" t="s">
        <v>474</v>
      </c>
      <c r="P191" s="7" t="s">
        <v>3015</v>
      </c>
      <c r="Q191" s="4" t="s">
        <v>3645</v>
      </c>
      <c r="R191" s="4">
        <v>2020</v>
      </c>
      <c r="S191" s="4" t="s">
        <v>32</v>
      </c>
      <c r="T191" s="34" t="s">
        <v>3524</v>
      </c>
      <c r="U191" s="4"/>
      <c r="V191" s="4"/>
      <c r="W191" s="4"/>
      <c r="X191" s="4"/>
      <c r="Y191" s="4"/>
    </row>
    <row r="192" spans="1:25" x14ac:dyDescent="0.15">
      <c r="A192" s="4" t="s">
        <v>1795</v>
      </c>
      <c r="B192" s="4" t="s">
        <v>1151</v>
      </c>
      <c r="C192" s="4" t="s">
        <v>1600</v>
      </c>
      <c r="D192" s="18">
        <v>54.6</v>
      </c>
      <c r="E192" s="18">
        <v>11.4</v>
      </c>
      <c r="F192" s="4" t="s">
        <v>999</v>
      </c>
      <c r="G192" s="4"/>
      <c r="H192" s="4" t="s">
        <v>3646</v>
      </c>
      <c r="I192" s="4" t="s">
        <v>2880</v>
      </c>
      <c r="J192" s="25" t="s">
        <v>2914</v>
      </c>
      <c r="K192" s="4"/>
      <c r="L192" s="4" t="s">
        <v>3647</v>
      </c>
      <c r="M192" s="4">
        <v>5741</v>
      </c>
      <c r="N192" s="4">
        <v>26</v>
      </c>
      <c r="O192" s="4" t="s">
        <v>474</v>
      </c>
      <c r="P192" s="7" t="s">
        <v>2949</v>
      </c>
      <c r="Q192" s="4" t="s">
        <v>3648</v>
      </c>
      <c r="R192" s="4">
        <v>2020</v>
      </c>
      <c r="S192" s="4" t="s">
        <v>32</v>
      </c>
      <c r="T192" s="34" t="s">
        <v>3524</v>
      </c>
      <c r="U192" s="4"/>
      <c r="V192" s="4"/>
      <c r="W192" s="4"/>
      <c r="X192" s="4"/>
      <c r="Y192" s="4"/>
    </row>
    <row r="193" spans="1:25" x14ac:dyDescent="0.15">
      <c r="A193" s="4" t="s">
        <v>1795</v>
      </c>
      <c r="B193" s="4" t="s">
        <v>1151</v>
      </c>
      <c r="C193" s="4" t="s">
        <v>1600</v>
      </c>
      <c r="D193" s="18">
        <v>54.6</v>
      </c>
      <c r="E193" s="18">
        <v>11.4</v>
      </c>
      <c r="F193" s="4" t="s">
        <v>999</v>
      </c>
      <c r="G193" s="4"/>
      <c r="H193" s="4" t="s">
        <v>3649</v>
      </c>
      <c r="I193" s="4" t="s">
        <v>2880</v>
      </c>
      <c r="J193" s="25" t="s">
        <v>2914</v>
      </c>
      <c r="K193" s="4"/>
      <c r="L193" s="4" t="s">
        <v>3650</v>
      </c>
      <c r="M193" s="4">
        <v>5756</v>
      </c>
      <c r="N193" s="4">
        <v>29</v>
      </c>
      <c r="O193" s="4" t="s">
        <v>474</v>
      </c>
      <c r="P193" s="4" t="s">
        <v>3616</v>
      </c>
      <c r="Q193" s="4" t="s">
        <v>3651</v>
      </c>
      <c r="R193" s="4">
        <v>2020</v>
      </c>
      <c r="S193" s="4" t="s">
        <v>32</v>
      </c>
      <c r="T193" s="7" t="s">
        <v>2884</v>
      </c>
      <c r="U193" s="4"/>
      <c r="V193" s="4"/>
      <c r="W193" s="4"/>
      <c r="X193" s="4"/>
      <c r="Y193" s="4" t="s">
        <v>3482</v>
      </c>
    </row>
    <row r="194" spans="1:25" x14ac:dyDescent="0.15">
      <c r="A194" s="4" t="s">
        <v>1795</v>
      </c>
      <c r="B194" s="4" t="s">
        <v>1151</v>
      </c>
      <c r="C194" s="4" t="s">
        <v>1600</v>
      </c>
      <c r="D194" s="18">
        <v>54.6</v>
      </c>
      <c r="E194" s="18">
        <v>11.4</v>
      </c>
      <c r="F194" s="4" t="s">
        <v>999</v>
      </c>
      <c r="G194" s="4"/>
      <c r="H194" s="4" t="s">
        <v>3652</v>
      </c>
      <c r="I194" s="4" t="s">
        <v>2880</v>
      </c>
      <c r="J194" s="25" t="s">
        <v>2914</v>
      </c>
      <c r="K194" s="4"/>
      <c r="L194" s="4" t="s">
        <v>3653</v>
      </c>
      <c r="M194" s="4">
        <v>5789</v>
      </c>
      <c r="N194" s="4">
        <v>27</v>
      </c>
      <c r="O194" s="4" t="s">
        <v>474</v>
      </c>
      <c r="P194" s="7" t="s">
        <v>3654</v>
      </c>
      <c r="Q194" s="4" t="s">
        <v>3655</v>
      </c>
      <c r="R194" s="4">
        <v>2020</v>
      </c>
      <c r="S194" s="4" t="s">
        <v>32</v>
      </c>
      <c r="T194" s="34" t="s">
        <v>3524</v>
      </c>
      <c r="U194" s="4"/>
      <c r="V194" s="4"/>
      <c r="W194" s="4"/>
      <c r="X194" s="4"/>
      <c r="Y194" s="4"/>
    </row>
    <row r="195" spans="1:25" x14ac:dyDescent="0.15">
      <c r="A195" s="4" t="s">
        <v>1795</v>
      </c>
      <c r="B195" s="4" t="s">
        <v>1151</v>
      </c>
      <c r="C195" s="4" t="s">
        <v>1600</v>
      </c>
      <c r="D195" s="18">
        <v>54.6</v>
      </c>
      <c r="E195" s="18">
        <v>11.4</v>
      </c>
      <c r="F195" s="4" t="s">
        <v>999</v>
      </c>
      <c r="G195" s="4"/>
      <c r="H195" s="4" t="s">
        <v>3656</v>
      </c>
      <c r="I195" s="4" t="s">
        <v>2880</v>
      </c>
      <c r="J195" s="25" t="s">
        <v>2914</v>
      </c>
      <c r="K195" s="4"/>
      <c r="L195" s="4" t="s">
        <v>3657</v>
      </c>
      <c r="M195" s="4">
        <v>5819</v>
      </c>
      <c r="N195" s="4">
        <v>30</v>
      </c>
      <c r="O195" s="4" t="s">
        <v>474</v>
      </c>
      <c r="P195" s="7" t="s">
        <v>3588</v>
      </c>
      <c r="Q195" s="4" t="s">
        <v>3658</v>
      </c>
      <c r="R195" s="4">
        <v>2020</v>
      </c>
      <c r="S195" s="4" t="s">
        <v>32</v>
      </c>
      <c r="T195" s="34" t="s">
        <v>3524</v>
      </c>
      <c r="U195" s="4"/>
      <c r="V195" s="4"/>
      <c r="W195" s="4"/>
      <c r="X195" s="4"/>
      <c r="Y195" s="4"/>
    </row>
    <row r="196" spans="1:25" x14ac:dyDescent="0.15">
      <c r="A196" s="4" t="s">
        <v>1776</v>
      </c>
      <c r="B196" s="4" t="s">
        <v>1151</v>
      </c>
      <c r="C196" s="4" t="s">
        <v>1600</v>
      </c>
      <c r="D196" s="18">
        <v>54.6</v>
      </c>
      <c r="E196" s="18">
        <v>11.4</v>
      </c>
      <c r="F196" s="4" t="s">
        <v>999</v>
      </c>
      <c r="G196" s="4"/>
      <c r="H196" s="4" t="s">
        <v>3715</v>
      </c>
      <c r="I196" s="4" t="s">
        <v>2880</v>
      </c>
      <c r="J196" s="25" t="s">
        <v>2914</v>
      </c>
      <c r="K196" s="4"/>
      <c r="L196" s="4" t="s">
        <v>3716</v>
      </c>
      <c r="M196" s="4">
        <v>5024</v>
      </c>
      <c r="N196" s="4">
        <v>27</v>
      </c>
      <c r="O196" s="4" t="s">
        <v>474</v>
      </c>
      <c r="P196" s="4" t="s">
        <v>3432</v>
      </c>
      <c r="Q196" s="4" t="s">
        <v>3717</v>
      </c>
      <c r="R196" s="4">
        <v>2020</v>
      </c>
      <c r="S196" s="4" t="s">
        <v>3718</v>
      </c>
      <c r="T196" s="7" t="s">
        <v>2884</v>
      </c>
      <c r="U196" s="4"/>
      <c r="V196" s="4"/>
      <c r="W196" s="4"/>
      <c r="X196" s="4"/>
      <c r="Y196" s="4"/>
    </row>
    <row r="197" spans="1:25" x14ac:dyDescent="0.15">
      <c r="A197" s="4" t="s">
        <v>1776</v>
      </c>
      <c r="B197" s="4" t="s">
        <v>1151</v>
      </c>
      <c r="C197" s="4" t="s">
        <v>1600</v>
      </c>
      <c r="D197" s="18">
        <v>54.6</v>
      </c>
      <c r="E197" s="18">
        <v>11.4</v>
      </c>
      <c r="F197" s="4" t="s">
        <v>999</v>
      </c>
      <c r="G197" s="4"/>
      <c r="H197" s="4" t="s">
        <v>3187</v>
      </c>
      <c r="I197" s="4" t="s">
        <v>2880</v>
      </c>
      <c r="J197" s="4" t="s">
        <v>2941</v>
      </c>
      <c r="K197" s="4"/>
      <c r="L197" s="4" t="s">
        <v>3188</v>
      </c>
      <c r="M197" s="4">
        <v>4960</v>
      </c>
      <c r="N197" s="4">
        <v>30</v>
      </c>
      <c r="O197" s="4" t="s">
        <v>474</v>
      </c>
      <c r="P197" s="7" t="s">
        <v>3189</v>
      </c>
      <c r="Q197" s="4" t="s">
        <v>3190</v>
      </c>
      <c r="R197" s="4">
        <v>2020</v>
      </c>
      <c r="S197" s="4" t="s">
        <v>3718</v>
      </c>
      <c r="T197" s="4" t="s">
        <v>3138</v>
      </c>
      <c r="U197" s="4" t="s">
        <v>3191</v>
      </c>
      <c r="V197" s="4"/>
      <c r="W197" s="4"/>
      <c r="X197" s="4"/>
      <c r="Y197" s="4"/>
    </row>
    <row r="198" spans="1:25" x14ac:dyDescent="0.15">
      <c r="A198" s="4" t="s">
        <v>1776</v>
      </c>
      <c r="B198" s="4" t="s">
        <v>1151</v>
      </c>
      <c r="C198" s="4" t="s">
        <v>1600</v>
      </c>
      <c r="D198" s="18">
        <v>54.6</v>
      </c>
      <c r="E198" s="18">
        <v>11.4</v>
      </c>
      <c r="F198" s="4" t="s">
        <v>999</v>
      </c>
      <c r="G198" s="4"/>
      <c r="H198" s="4" t="s">
        <v>3662</v>
      </c>
      <c r="I198" s="4" t="s">
        <v>2880</v>
      </c>
      <c r="J198" s="4" t="s">
        <v>2978</v>
      </c>
      <c r="K198" s="4"/>
      <c r="L198" s="4" t="s">
        <v>3663</v>
      </c>
      <c r="M198" s="4">
        <v>4565</v>
      </c>
      <c r="N198" s="4">
        <v>38</v>
      </c>
      <c r="O198" s="4" t="s">
        <v>474</v>
      </c>
      <c r="P198" s="7" t="s">
        <v>3664</v>
      </c>
      <c r="Q198" s="4" t="s">
        <v>3665</v>
      </c>
      <c r="R198" s="4">
        <v>2023</v>
      </c>
      <c r="S198" s="4" t="s">
        <v>1154</v>
      </c>
      <c r="T198" s="7" t="s">
        <v>2884</v>
      </c>
      <c r="U198" s="4"/>
      <c r="V198" s="4"/>
      <c r="W198" s="4"/>
      <c r="X198" s="4"/>
      <c r="Y198" s="4"/>
    </row>
    <row r="199" spans="1:25" x14ac:dyDescent="0.15">
      <c r="A199" s="4" t="s">
        <v>1776</v>
      </c>
      <c r="B199" s="4" t="s">
        <v>1151</v>
      </c>
      <c r="C199" s="4" t="s">
        <v>1600</v>
      </c>
      <c r="D199" s="18">
        <v>54.6</v>
      </c>
      <c r="E199" s="18">
        <v>11.4</v>
      </c>
      <c r="F199" s="4" t="s">
        <v>999</v>
      </c>
      <c r="G199" s="4"/>
      <c r="H199" s="4" t="s">
        <v>3666</v>
      </c>
      <c r="I199" s="4" t="s">
        <v>2880</v>
      </c>
      <c r="J199" s="25" t="s">
        <v>2914</v>
      </c>
      <c r="K199" s="4"/>
      <c r="L199" s="4" t="s">
        <v>3667</v>
      </c>
      <c r="M199" s="4">
        <v>4674</v>
      </c>
      <c r="N199" s="4">
        <v>29</v>
      </c>
      <c r="O199" s="4" t="s">
        <v>474</v>
      </c>
      <c r="P199" s="4" t="s">
        <v>3235</v>
      </c>
      <c r="Q199" s="4" t="s">
        <v>3668</v>
      </c>
      <c r="R199" s="4">
        <v>2023</v>
      </c>
      <c r="S199" s="4" t="s">
        <v>1154</v>
      </c>
      <c r="T199" s="7" t="s">
        <v>2884</v>
      </c>
      <c r="U199" s="4"/>
      <c r="V199" s="4"/>
      <c r="W199" s="4"/>
      <c r="X199" s="4"/>
      <c r="Y199" s="4"/>
    </row>
    <row r="200" spans="1:25" x14ac:dyDescent="0.15">
      <c r="A200" s="4" t="s">
        <v>1776</v>
      </c>
      <c r="B200" s="4" t="s">
        <v>1151</v>
      </c>
      <c r="C200" s="4" t="s">
        <v>1600</v>
      </c>
      <c r="D200" s="18">
        <v>54.6</v>
      </c>
      <c r="E200" s="18">
        <v>11.4</v>
      </c>
      <c r="F200" s="4" t="s">
        <v>999</v>
      </c>
      <c r="G200" s="4"/>
      <c r="H200" s="4" t="s">
        <v>3669</v>
      </c>
      <c r="I200" s="4" t="s">
        <v>2880</v>
      </c>
      <c r="J200" s="4" t="s">
        <v>2978</v>
      </c>
      <c r="K200" s="4"/>
      <c r="L200" s="4" t="s">
        <v>3670</v>
      </c>
      <c r="M200" s="4">
        <v>4760</v>
      </c>
      <c r="N200" s="4">
        <v>26</v>
      </c>
      <c r="O200" s="4" t="s">
        <v>474</v>
      </c>
      <c r="P200" s="4" t="s">
        <v>3432</v>
      </c>
      <c r="Q200" s="4" t="s">
        <v>3671</v>
      </c>
      <c r="R200" s="4">
        <v>2023</v>
      </c>
      <c r="S200" s="4" t="s">
        <v>1154</v>
      </c>
      <c r="T200" s="7" t="s">
        <v>2884</v>
      </c>
      <c r="U200" s="4"/>
      <c r="V200" s="4"/>
      <c r="W200" s="4"/>
      <c r="X200" s="4"/>
      <c r="Y200" s="4"/>
    </row>
    <row r="201" spans="1:25" x14ac:dyDescent="0.15">
      <c r="A201" s="4" t="s">
        <v>1776</v>
      </c>
      <c r="B201" s="4" t="s">
        <v>1151</v>
      </c>
      <c r="C201" s="4" t="s">
        <v>1600</v>
      </c>
      <c r="D201" s="18">
        <v>54.6</v>
      </c>
      <c r="E201" s="18">
        <v>11.4</v>
      </c>
      <c r="F201" s="4" t="s">
        <v>999</v>
      </c>
      <c r="G201" s="4"/>
      <c r="H201" s="4" t="s">
        <v>3672</v>
      </c>
      <c r="I201" s="4" t="s">
        <v>2880</v>
      </c>
      <c r="J201" s="25" t="s">
        <v>2914</v>
      </c>
      <c r="K201" s="4"/>
      <c r="L201" s="4" t="s">
        <v>3673</v>
      </c>
      <c r="M201" s="4">
        <v>4775</v>
      </c>
      <c r="N201" s="4">
        <v>32</v>
      </c>
      <c r="O201" s="4" t="s">
        <v>474</v>
      </c>
      <c r="P201" s="4" t="s">
        <v>3445</v>
      </c>
      <c r="Q201" s="4" t="s">
        <v>3674</v>
      </c>
      <c r="R201" s="4">
        <v>2023</v>
      </c>
      <c r="S201" s="4" t="s">
        <v>1154</v>
      </c>
      <c r="T201" s="7" t="s">
        <v>2884</v>
      </c>
      <c r="U201" s="4"/>
      <c r="V201" s="4"/>
      <c r="W201" s="4"/>
      <c r="X201" s="4"/>
      <c r="Y201" s="4"/>
    </row>
    <row r="202" spans="1:25" x14ac:dyDescent="0.15">
      <c r="A202" s="4" t="s">
        <v>1776</v>
      </c>
      <c r="B202" s="4" t="s">
        <v>1151</v>
      </c>
      <c r="C202" s="4" t="s">
        <v>1600</v>
      </c>
      <c r="D202" s="18">
        <v>54.6</v>
      </c>
      <c r="E202" s="18">
        <v>11.4</v>
      </c>
      <c r="F202" s="4" t="s">
        <v>999</v>
      </c>
      <c r="G202" s="4"/>
      <c r="H202" s="4" t="s">
        <v>3675</v>
      </c>
      <c r="I202" s="4" t="s">
        <v>2880</v>
      </c>
      <c r="J202" s="25" t="s">
        <v>2914</v>
      </c>
      <c r="K202" s="4"/>
      <c r="L202" s="4" t="s">
        <v>3676</v>
      </c>
      <c r="M202" s="4">
        <v>4795</v>
      </c>
      <c r="N202" s="4">
        <v>24</v>
      </c>
      <c r="O202" s="4" t="s">
        <v>474</v>
      </c>
      <c r="P202" s="4" t="s">
        <v>3440</v>
      </c>
      <c r="Q202" s="4" t="s">
        <v>3677</v>
      </c>
      <c r="R202" s="4">
        <v>2023</v>
      </c>
      <c r="S202" s="4" t="s">
        <v>1154</v>
      </c>
      <c r="T202" s="7" t="s">
        <v>2884</v>
      </c>
      <c r="U202" s="4"/>
      <c r="V202" s="4"/>
      <c r="W202" s="4"/>
      <c r="X202" s="4"/>
      <c r="Y202" s="4"/>
    </row>
    <row r="203" spans="1:25" x14ac:dyDescent="0.15">
      <c r="A203" s="4" t="s">
        <v>1776</v>
      </c>
      <c r="B203" s="4" t="s">
        <v>1151</v>
      </c>
      <c r="C203" s="4" t="s">
        <v>1600</v>
      </c>
      <c r="D203" s="18">
        <v>54.6</v>
      </c>
      <c r="E203" s="18">
        <v>11.4</v>
      </c>
      <c r="F203" s="4" t="s">
        <v>999</v>
      </c>
      <c r="G203" s="4"/>
      <c r="H203" s="4" t="s">
        <v>3678</v>
      </c>
      <c r="I203" s="4" t="s">
        <v>2880</v>
      </c>
      <c r="J203" s="25" t="s">
        <v>2914</v>
      </c>
      <c r="K203" s="4"/>
      <c r="L203" s="4" t="s">
        <v>3679</v>
      </c>
      <c r="M203" s="4">
        <v>4801</v>
      </c>
      <c r="N203" s="4">
        <v>25</v>
      </c>
      <c r="O203" s="4" t="s">
        <v>474</v>
      </c>
      <c r="P203" s="4" t="s">
        <v>3440</v>
      </c>
      <c r="Q203" s="4" t="s">
        <v>3680</v>
      </c>
      <c r="R203" s="4">
        <v>2023</v>
      </c>
      <c r="S203" s="4" t="s">
        <v>1154</v>
      </c>
      <c r="T203" s="7" t="s">
        <v>2884</v>
      </c>
      <c r="U203" s="4"/>
      <c r="V203" s="4"/>
      <c r="W203" s="4"/>
      <c r="X203" s="4"/>
      <c r="Y203" s="4"/>
    </row>
    <row r="204" spans="1:25" x14ac:dyDescent="0.15">
      <c r="A204" s="4" t="s">
        <v>1776</v>
      </c>
      <c r="B204" s="4" t="s">
        <v>1151</v>
      </c>
      <c r="C204" s="4" t="s">
        <v>1600</v>
      </c>
      <c r="D204" s="18">
        <v>54.6</v>
      </c>
      <c r="E204" s="18">
        <v>11.4</v>
      </c>
      <c r="F204" s="4" t="s">
        <v>999</v>
      </c>
      <c r="G204" s="4"/>
      <c r="H204" s="4" t="s">
        <v>3681</v>
      </c>
      <c r="I204" s="4" t="s">
        <v>2880</v>
      </c>
      <c r="J204" s="25" t="s">
        <v>2914</v>
      </c>
      <c r="K204" s="4"/>
      <c r="L204" s="4" t="s">
        <v>3682</v>
      </c>
      <c r="M204" s="4">
        <v>4807</v>
      </c>
      <c r="N204" s="4">
        <v>21</v>
      </c>
      <c r="O204" s="4" t="s">
        <v>474</v>
      </c>
      <c r="P204" s="4" t="s">
        <v>3683</v>
      </c>
      <c r="Q204" s="4" t="s">
        <v>3684</v>
      </c>
      <c r="R204" s="4">
        <v>2023</v>
      </c>
      <c r="S204" s="4" t="s">
        <v>1154</v>
      </c>
      <c r="T204" s="7" t="s">
        <v>2884</v>
      </c>
      <c r="U204" s="4"/>
      <c r="V204" s="4"/>
      <c r="W204" s="4"/>
      <c r="X204" s="4"/>
      <c r="Y204" s="4"/>
    </row>
    <row r="205" spans="1:25" x14ac:dyDescent="0.15">
      <c r="A205" s="4" t="s">
        <v>1776</v>
      </c>
      <c r="B205" s="4" t="s">
        <v>1151</v>
      </c>
      <c r="C205" s="4" t="s">
        <v>1600</v>
      </c>
      <c r="D205" s="18">
        <v>54.6</v>
      </c>
      <c r="E205" s="18">
        <v>11.4</v>
      </c>
      <c r="F205" s="4" t="s">
        <v>999</v>
      </c>
      <c r="G205" s="4"/>
      <c r="H205" s="4" t="s">
        <v>3685</v>
      </c>
      <c r="I205" s="4" t="s">
        <v>2880</v>
      </c>
      <c r="J205" s="25" t="s">
        <v>2914</v>
      </c>
      <c r="K205" s="4"/>
      <c r="L205" s="4" t="s">
        <v>3686</v>
      </c>
      <c r="M205" s="4">
        <v>4812</v>
      </c>
      <c r="N205" s="4">
        <v>23</v>
      </c>
      <c r="O205" s="4" t="s">
        <v>474</v>
      </c>
      <c r="P205" s="4" t="s">
        <v>3687</v>
      </c>
      <c r="Q205" s="4" t="s">
        <v>3688</v>
      </c>
      <c r="R205" s="4">
        <v>2023</v>
      </c>
      <c r="S205" s="4" t="s">
        <v>1154</v>
      </c>
      <c r="T205" s="7" t="s">
        <v>2884</v>
      </c>
      <c r="U205" s="4"/>
      <c r="V205" s="4"/>
      <c r="W205" s="4"/>
      <c r="X205" s="4"/>
      <c r="Y205" s="4"/>
    </row>
    <row r="206" spans="1:25" x14ac:dyDescent="0.15">
      <c r="A206" s="4" t="s">
        <v>1776</v>
      </c>
      <c r="B206" s="4" t="s">
        <v>1151</v>
      </c>
      <c r="C206" s="4" t="s">
        <v>1600</v>
      </c>
      <c r="D206" s="18">
        <v>54.6</v>
      </c>
      <c r="E206" s="18">
        <v>11.4</v>
      </c>
      <c r="F206" s="4" t="s">
        <v>999</v>
      </c>
      <c r="G206" s="4"/>
      <c r="H206" s="4" t="s">
        <v>3689</v>
      </c>
      <c r="I206" s="4" t="s">
        <v>2880</v>
      </c>
      <c r="J206" s="4" t="s">
        <v>2978</v>
      </c>
      <c r="K206" s="4"/>
      <c r="L206" s="4" t="s">
        <v>3690</v>
      </c>
      <c r="M206" s="4">
        <v>4828</v>
      </c>
      <c r="N206" s="4">
        <v>23</v>
      </c>
      <c r="O206" s="4" t="s">
        <v>474</v>
      </c>
      <c r="P206" s="4" t="s">
        <v>3683</v>
      </c>
      <c r="Q206" s="4" t="s">
        <v>3691</v>
      </c>
      <c r="R206" s="4">
        <v>2023</v>
      </c>
      <c r="S206" s="4" t="s">
        <v>1154</v>
      </c>
      <c r="T206" s="7" t="s">
        <v>2884</v>
      </c>
      <c r="U206" s="4"/>
      <c r="V206" s="4"/>
      <c r="W206" s="4"/>
      <c r="X206" s="4"/>
      <c r="Y206" s="4"/>
    </row>
    <row r="207" spans="1:25" x14ac:dyDescent="0.15">
      <c r="A207" s="4" t="s">
        <v>1776</v>
      </c>
      <c r="B207" s="4" t="s">
        <v>1151</v>
      </c>
      <c r="C207" s="4" t="s">
        <v>1600</v>
      </c>
      <c r="D207" s="18">
        <v>54.6</v>
      </c>
      <c r="E207" s="18">
        <v>11.4</v>
      </c>
      <c r="F207" s="4" t="s">
        <v>999</v>
      </c>
      <c r="G207" s="4"/>
      <c r="H207" s="4" t="s">
        <v>3692</v>
      </c>
      <c r="I207" s="4" t="s">
        <v>2880</v>
      </c>
      <c r="J207" s="4" t="s">
        <v>3382</v>
      </c>
      <c r="K207" s="4"/>
      <c r="L207" s="4" t="s">
        <v>3693</v>
      </c>
      <c r="M207" s="4">
        <v>4828</v>
      </c>
      <c r="N207" s="4">
        <v>34</v>
      </c>
      <c r="O207" s="4" t="s">
        <v>474</v>
      </c>
      <c r="P207" s="7" t="s">
        <v>3694</v>
      </c>
      <c r="Q207" s="4" t="s">
        <v>959</v>
      </c>
      <c r="R207" s="4">
        <v>2023</v>
      </c>
      <c r="S207" s="4" t="s">
        <v>1154</v>
      </c>
      <c r="T207" s="7" t="s">
        <v>2884</v>
      </c>
      <c r="U207" s="4"/>
      <c r="V207" s="4"/>
      <c r="W207" s="4"/>
      <c r="X207" s="4"/>
      <c r="Y207" s="4"/>
    </row>
    <row r="208" spans="1:25" x14ac:dyDescent="0.15">
      <c r="A208" s="4" t="s">
        <v>1776</v>
      </c>
      <c r="B208" s="4" t="s">
        <v>1151</v>
      </c>
      <c r="C208" s="4" t="s">
        <v>1600</v>
      </c>
      <c r="D208" s="18">
        <v>54.6</v>
      </c>
      <c r="E208" s="18">
        <v>11.4</v>
      </c>
      <c r="F208" s="4" t="s">
        <v>999</v>
      </c>
      <c r="G208" s="4"/>
      <c r="H208" s="4" t="s">
        <v>3695</v>
      </c>
      <c r="I208" s="4" t="s">
        <v>2880</v>
      </c>
      <c r="J208" s="25" t="s">
        <v>2914</v>
      </c>
      <c r="K208" s="4"/>
      <c r="L208" s="4" t="s">
        <v>3696</v>
      </c>
      <c r="M208" s="4">
        <v>4831</v>
      </c>
      <c r="N208" s="4">
        <v>24</v>
      </c>
      <c r="O208" s="4" t="s">
        <v>474</v>
      </c>
      <c r="P208" s="4" t="s">
        <v>3683</v>
      </c>
      <c r="Q208" s="4" t="s">
        <v>3697</v>
      </c>
      <c r="R208" s="4">
        <v>2023</v>
      </c>
      <c r="S208" s="4" t="s">
        <v>1154</v>
      </c>
      <c r="T208" s="7" t="s">
        <v>2884</v>
      </c>
      <c r="U208" s="4"/>
      <c r="V208" s="4"/>
      <c r="W208" s="4"/>
      <c r="X208" s="4"/>
      <c r="Y208" s="4"/>
    </row>
    <row r="209" spans="1:25" x14ac:dyDescent="0.15">
      <c r="A209" s="4" t="s">
        <v>1776</v>
      </c>
      <c r="B209" s="4" t="s">
        <v>1151</v>
      </c>
      <c r="C209" s="4" t="s">
        <v>1600</v>
      </c>
      <c r="D209" s="18">
        <v>54.6</v>
      </c>
      <c r="E209" s="18">
        <v>11.4</v>
      </c>
      <c r="F209" s="4" t="s">
        <v>999</v>
      </c>
      <c r="G209" s="4"/>
      <c r="H209" s="4" t="s">
        <v>3698</v>
      </c>
      <c r="I209" s="4" t="s">
        <v>2880</v>
      </c>
      <c r="J209" s="25" t="s">
        <v>2914</v>
      </c>
      <c r="K209" s="4"/>
      <c r="L209" s="4" t="s">
        <v>3699</v>
      </c>
      <c r="M209" s="4">
        <v>4841</v>
      </c>
      <c r="N209" s="4">
        <v>30</v>
      </c>
      <c r="O209" s="4" t="s">
        <v>474</v>
      </c>
      <c r="P209" s="7" t="s">
        <v>3535</v>
      </c>
      <c r="Q209" s="4" t="s">
        <v>3700</v>
      </c>
      <c r="R209" s="4">
        <v>2023</v>
      </c>
      <c r="S209" s="4" t="s">
        <v>1154</v>
      </c>
      <c r="T209" s="7" t="s">
        <v>2884</v>
      </c>
      <c r="U209" s="4"/>
      <c r="V209" s="4"/>
      <c r="W209" s="4"/>
      <c r="X209" s="4"/>
      <c r="Y209" s="4"/>
    </row>
    <row r="210" spans="1:25" x14ac:dyDescent="0.15">
      <c r="A210" s="4" t="s">
        <v>1776</v>
      </c>
      <c r="B210" s="4" t="s">
        <v>1151</v>
      </c>
      <c r="C210" s="4" t="s">
        <v>1600</v>
      </c>
      <c r="D210" s="18">
        <v>54.6</v>
      </c>
      <c r="E210" s="18">
        <v>11.4</v>
      </c>
      <c r="F210" s="4" t="s">
        <v>999</v>
      </c>
      <c r="G210" s="4"/>
      <c r="H210" s="4" t="s">
        <v>3701</v>
      </c>
      <c r="I210" s="4" t="s">
        <v>2880</v>
      </c>
      <c r="J210" s="4" t="s">
        <v>3382</v>
      </c>
      <c r="K210" s="4"/>
      <c r="L210" s="4" t="s">
        <v>3702</v>
      </c>
      <c r="M210" s="4">
        <v>4844</v>
      </c>
      <c r="N210" s="4">
        <v>24</v>
      </c>
      <c r="O210" s="4" t="s">
        <v>474</v>
      </c>
      <c r="P210" s="4" t="s">
        <v>3683</v>
      </c>
      <c r="Q210" s="4" t="s">
        <v>3703</v>
      </c>
      <c r="R210" s="4">
        <v>2023</v>
      </c>
      <c r="S210" s="4" t="s">
        <v>1154</v>
      </c>
      <c r="T210" s="7" t="s">
        <v>2884</v>
      </c>
      <c r="U210" s="4"/>
      <c r="V210" s="4"/>
      <c r="W210" s="4"/>
      <c r="X210" s="4"/>
      <c r="Y210" s="4"/>
    </row>
    <row r="211" spans="1:25" x14ac:dyDescent="0.15">
      <c r="A211" s="4" t="s">
        <v>1776</v>
      </c>
      <c r="B211" s="4" t="s">
        <v>1151</v>
      </c>
      <c r="C211" s="4" t="s">
        <v>1600</v>
      </c>
      <c r="D211" s="18">
        <v>54.6</v>
      </c>
      <c r="E211" s="18">
        <v>11.4</v>
      </c>
      <c r="F211" s="4" t="s">
        <v>999</v>
      </c>
      <c r="G211" s="4"/>
      <c r="H211" s="4" t="s">
        <v>3704</v>
      </c>
      <c r="I211" s="4" t="s">
        <v>2880</v>
      </c>
      <c r="J211" s="25" t="s">
        <v>2914</v>
      </c>
      <c r="K211" s="4"/>
      <c r="L211" s="4" t="s">
        <v>3705</v>
      </c>
      <c r="M211" s="4">
        <v>4859</v>
      </c>
      <c r="N211" s="4">
        <v>21</v>
      </c>
      <c r="O211" s="4" t="s">
        <v>474</v>
      </c>
      <c r="P211" s="4" t="s">
        <v>3706</v>
      </c>
      <c r="Q211" s="4" t="s">
        <v>3707</v>
      </c>
      <c r="R211" s="4">
        <v>2023</v>
      </c>
      <c r="S211" s="4" t="s">
        <v>1154</v>
      </c>
      <c r="T211" s="7" t="s">
        <v>2884</v>
      </c>
      <c r="U211" s="4"/>
      <c r="V211" s="4"/>
      <c r="W211" s="4"/>
      <c r="X211" s="4"/>
      <c r="Y211" s="4"/>
    </row>
    <row r="212" spans="1:25" x14ac:dyDescent="0.15">
      <c r="A212" s="4" t="s">
        <v>1776</v>
      </c>
      <c r="B212" s="4" t="s">
        <v>1151</v>
      </c>
      <c r="C212" s="4" t="s">
        <v>1600</v>
      </c>
      <c r="D212" s="18">
        <v>54.6</v>
      </c>
      <c r="E212" s="18">
        <v>11.4</v>
      </c>
      <c r="F212" s="4" t="s">
        <v>999</v>
      </c>
      <c r="G212" s="4"/>
      <c r="H212" s="4" t="s">
        <v>3708</v>
      </c>
      <c r="I212" s="4" t="s">
        <v>2880</v>
      </c>
      <c r="J212" s="4"/>
      <c r="K212" s="4"/>
      <c r="L212" s="4" t="s">
        <v>3709</v>
      </c>
      <c r="M212" s="4">
        <v>4881</v>
      </c>
      <c r="N212" s="4">
        <v>35</v>
      </c>
      <c r="O212" s="4" t="s">
        <v>474</v>
      </c>
      <c r="P212" s="4" t="s">
        <v>3213</v>
      </c>
      <c r="Q212" s="4" t="s">
        <v>3710</v>
      </c>
      <c r="R212" s="4">
        <v>2023</v>
      </c>
      <c r="S212" s="4" t="s">
        <v>1154</v>
      </c>
      <c r="T212" s="7" t="s">
        <v>2884</v>
      </c>
      <c r="U212" s="4"/>
      <c r="V212" s="4"/>
      <c r="W212" s="4"/>
      <c r="X212" s="4"/>
      <c r="Y212" s="4"/>
    </row>
    <row r="213" spans="1:25" x14ac:dyDescent="0.15">
      <c r="A213" s="4" t="s">
        <v>1776</v>
      </c>
      <c r="B213" s="4" t="s">
        <v>1151</v>
      </c>
      <c r="C213" s="4" t="s">
        <v>1600</v>
      </c>
      <c r="D213" s="18">
        <v>54.6</v>
      </c>
      <c r="E213" s="18">
        <v>11.4</v>
      </c>
      <c r="F213" s="4" t="s">
        <v>999</v>
      </c>
      <c r="G213" s="4"/>
      <c r="H213" s="4" t="s">
        <v>3711</v>
      </c>
      <c r="I213" s="4" t="s">
        <v>2880</v>
      </c>
      <c r="J213" s="25" t="s">
        <v>2914</v>
      </c>
      <c r="K213" s="4"/>
      <c r="L213" s="4" t="s">
        <v>3712</v>
      </c>
      <c r="M213" s="4">
        <v>5001</v>
      </c>
      <c r="N213" s="4">
        <v>27</v>
      </c>
      <c r="O213" s="4" t="s">
        <v>474</v>
      </c>
      <c r="P213" s="4" t="s">
        <v>3713</v>
      </c>
      <c r="Q213" s="4" t="s">
        <v>3714</v>
      </c>
      <c r="R213" s="4">
        <v>2023</v>
      </c>
      <c r="S213" s="4" t="s">
        <v>1154</v>
      </c>
      <c r="T213" s="7" t="s">
        <v>2884</v>
      </c>
      <c r="U213" s="4"/>
      <c r="V213" s="4"/>
      <c r="W213" s="4"/>
      <c r="X213" s="4"/>
      <c r="Y213" s="4"/>
    </row>
    <row r="214" spans="1:25" x14ac:dyDescent="0.15">
      <c r="A214" s="4" t="s">
        <v>1776</v>
      </c>
      <c r="B214" s="4" t="s">
        <v>1151</v>
      </c>
      <c r="C214" s="4" t="s">
        <v>1600</v>
      </c>
      <c r="D214" s="18">
        <v>54.6</v>
      </c>
      <c r="E214" s="18">
        <v>11.4</v>
      </c>
      <c r="F214" s="4" t="s">
        <v>999</v>
      </c>
      <c r="G214" s="4"/>
      <c r="H214" s="4" t="s">
        <v>3719</v>
      </c>
      <c r="I214" s="4" t="s">
        <v>2880</v>
      </c>
      <c r="J214" s="25" t="s">
        <v>2914</v>
      </c>
      <c r="K214" s="4"/>
      <c r="L214" s="4" t="s">
        <v>3720</v>
      </c>
      <c r="M214" s="4">
        <v>5032</v>
      </c>
      <c r="N214" s="4">
        <v>26</v>
      </c>
      <c r="O214" s="4" t="s">
        <v>474</v>
      </c>
      <c r="P214" s="4" t="s">
        <v>3706</v>
      </c>
      <c r="Q214" s="4" t="s">
        <v>3721</v>
      </c>
      <c r="R214" s="4">
        <v>2023</v>
      </c>
      <c r="S214" s="4" t="s">
        <v>1154</v>
      </c>
      <c r="T214" s="7" t="s">
        <v>2884</v>
      </c>
      <c r="U214" s="4"/>
      <c r="V214" s="4"/>
      <c r="W214" s="4"/>
      <c r="X214" s="4"/>
      <c r="Y214" s="4"/>
    </row>
    <row r="215" spans="1:25" x14ac:dyDescent="0.15">
      <c r="A215" s="4" t="s">
        <v>1776</v>
      </c>
      <c r="B215" s="4" t="s">
        <v>1151</v>
      </c>
      <c r="C215" s="4" t="s">
        <v>1600</v>
      </c>
      <c r="D215" s="18">
        <v>54.6</v>
      </c>
      <c r="E215" s="18">
        <v>11.4</v>
      </c>
      <c r="F215" s="4" t="s">
        <v>999</v>
      </c>
      <c r="G215" s="4"/>
      <c r="H215" s="4" t="s">
        <v>3722</v>
      </c>
      <c r="I215" s="4" t="s">
        <v>2880</v>
      </c>
      <c r="J215" s="25" t="s">
        <v>2914</v>
      </c>
      <c r="K215" s="4"/>
      <c r="L215" s="4" t="s">
        <v>3723</v>
      </c>
      <c r="M215" s="4">
        <v>5094</v>
      </c>
      <c r="N215" s="4">
        <v>28</v>
      </c>
      <c r="O215" s="4" t="s">
        <v>474</v>
      </c>
      <c r="P215" s="4" t="s">
        <v>3436</v>
      </c>
      <c r="Q215" s="4" t="s">
        <v>3724</v>
      </c>
      <c r="R215" s="4">
        <v>2023</v>
      </c>
      <c r="S215" s="4" t="s">
        <v>1154</v>
      </c>
      <c r="T215" s="7" t="s">
        <v>2884</v>
      </c>
      <c r="U215" s="4"/>
      <c r="V215" s="4"/>
      <c r="W215" s="4"/>
      <c r="X215" s="4"/>
      <c r="Y215" s="4"/>
    </row>
    <row r="216" spans="1:25" x14ac:dyDescent="0.15">
      <c r="A216" s="4" t="s">
        <v>1776</v>
      </c>
      <c r="B216" s="4" t="s">
        <v>1151</v>
      </c>
      <c r="C216" s="4" t="s">
        <v>1600</v>
      </c>
      <c r="D216" s="18">
        <v>54.6</v>
      </c>
      <c r="E216" s="18">
        <v>11.4</v>
      </c>
      <c r="F216" s="4" t="s">
        <v>999</v>
      </c>
      <c r="G216" s="4"/>
      <c r="H216" s="4" t="s">
        <v>3725</v>
      </c>
      <c r="I216" s="4" t="s">
        <v>2880</v>
      </c>
      <c r="J216" s="25" t="s">
        <v>2914</v>
      </c>
      <c r="K216" s="4"/>
      <c r="L216" s="4" t="s">
        <v>3726</v>
      </c>
      <c r="M216" s="4">
        <v>5120</v>
      </c>
      <c r="N216" s="4">
        <v>27</v>
      </c>
      <c r="O216" s="4" t="s">
        <v>474</v>
      </c>
      <c r="P216" s="4" t="s">
        <v>3241</v>
      </c>
      <c r="Q216" s="4" t="s">
        <v>3727</v>
      </c>
      <c r="R216" s="4">
        <v>2023</v>
      </c>
      <c r="S216" s="4" t="s">
        <v>1154</v>
      </c>
      <c r="T216" s="7" t="s">
        <v>2884</v>
      </c>
      <c r="U216" s="4"/>
      <c r="V216" s="4"/>
      <c r="W216" s="4"/>
      <c r="X216" s="4"/>
      <c r="Y216" s="4"/>
    </row>
    <row r="217" spans="1:25" x14ac:dyDescent="0.15">
      <c r="A217" s="4" t="s">
        <v>1776</v>
      </c>
      <c r="B217" s="4" t="s">
        <v>1151</v>
      </c>
      <c r="C217" s="4" t="s">
        <v>1600</v>
      </c>
      <c r="D217" s="18">
        <v>54.6</v>
      </c>
      <c r="E217" s="18">
        <v>11.4</v>
      </c>
      <c r="F217" s="4" t="s">
        <v>999</v>
      </c>
      <c r="G217" s="4"/>
      <c r="H217" s="4" t="s">
        <v>3728</v>
      </c>
      <c r="I217" s="4" t="s">
        <v>2880</v>
      </c>
      <c r="J217" s="25" t="s">
        <v>2914</v>
      </c>
      <c r="K217" s="4"/>
      <c r="L217" s="4" t="s">
        <v>3729</v>
      </c>
      <c r="M217" s="4">
        <v>5164</v>
      </c>
      <c r="N217" s="4">
        <v>36</v>
      </c>
      <c r="O217" s="4" t="s">
        <v>474</v>
      </c>
      <c r="P217" s="7" t="s">
        <v>3730</v>
      </c>
      <c r="Q217" s="4" t="s">
        <v>3731</v>
      </c>
      <c r="R217" s="4">
        <v>2023</v>
      </c>
      <c r="S217" s="4" t="s">
        <v>1154</v>
      </c>
      <c r="T217" s="7" t="s">
        <v>2884</v>
      </c>
      <c r="U217" s="4"/>
      <c r="V217" s="4"/>
      <c r="W217" s="4"/>
      <c r="X217" s="4"/>
      <c r="Y217" s="4"/>
    </row>
    <row r="218" spans="1:25" x14ac:dyDescent="0.15">
      <c r="A218" s="4" t="s">
        <v>1776</v>
      </c>
      <c r="B218" s="4" t="s">
        <v>1151</v>
      </c>
      <c r="C218" s="4" t="s">
        <v>1600</v>
      </c>
      <c r="D218" s="18">
        <v>54.6</v>
      </c>
      <c r="E218" s="18">
        <v>11.4</v>
      </c>
      <c r="F218" s="4" t="s">
        <v>999</v>
      </c>
      <c r="G218" s="4"/>
      <c r="H218" s="4" t="s">
        <v>3732</v>
      </c>
      <c r="I218" s="4" t="s">
        <v>2880</v>
      </c>
      <c r="J218" s="25" t="s">
        <v>2914</v>
      </c>
      <c r="K218" s="4"/>
      <c r="L218" s="4" t="s">
        <v>3733</v>
      </c>
      <c r="M218" s="4">
        <v>5182</v>
      </c>
      <c r="N218" s="4">
        <v>30</v>
      </c>
      <c r="O218" s="4" t="s">
        <v>474</v>
      </c>
      <c r="P218" s="4" t="s">
        <v>3449</v>
      </c>
      <c r="Q218" s="4" t="s">
        <v>3734</v>
      </c>
      <c r="R218" s="4">
        <v>2023</v>
      </c>
      <c r="S218" s="4" t="s">
        <v>1154</v>
      </c>
      <c r="T218" s="7" t="s">
        <v>2884</v>
      </c>
      <c r="U218" s="4"/>
      <c r="V218" s="4"/>
      <c r="W218" s="4"/>
      <c r="X218" s="4"/>
      <c r="Y218" s="4"/>
    </row>
    <row r="219" spans="1:25" x14ac:dyDescent="0.15">
      <c r="A219" s="4" t="s">
        <v>1776</v>
      </c>
      <c r="B219" s="4" t="s">
        <v>1151</v>
      </c>
      <c r="C219" s="4" t="s">
        <v>1600</v>
      </c>
      <c r="D219" s="18">
        <v>54.6</v>
      </c>
      <c r="E219" s="18">
        <v>11.4</v>
      </c>
      <c r="F219" s="4" t="s">
        <v>999</v>
      </c>
      <c r="G219" s="4"/>
      <c r="H219" s="4" t="s">
        <v>3735</v>
      </c>
      <c r="I219" s="4" t="s">
        <v>2880</v>
      </c>
      <c r="J219" s="25" t="s">
        <v>2914</v>
      </c>
      <c r="K219" s="4"/>
      <c r="L219" s="4" t="s">
        <v>3736</v>
      </c>
      <c r="M219" s="4">
        <v>5187</v>
      </c>
      <c r="N219" s="4">
        <v>30</v>
      </c>
      <c r="O219" s="4" t="s">
        <v>474</v>
      </c>
      <c r="P219" s="4" t="s">
        <v>3436</v>
      </c>
      <c r="Q219" s="4" t="s">
        <v>3737</v>
      </c>
      <c r="R219" s="4">
        <v>2023</v>
      </c>
      <c r="S219" s="4" t="s">
        <v>1154</v>
      </c>
      <c r="T219" s="7" t="s">
        <v>2884</v>
      </c>
      <c r="U219" s="4"/>
      <c r="V219" s="4"/>
      <c r="W219" s="4"/>
      <c r="X219" s="4"/>
      <c r="Y219" s="4"/>
    </row>
    <row r="220" spans="1:25" x14ac:dyDescent="0.15">
      <c r="A220" s="4" t="s">
        <v>1776</v>
      </c>
      <c r="B220" s="4" t="s">
        <v>1151</v>
      </c>
      <c r="C220" s="4" t="s">
        <v>1600</v>
      </c>
      <c r="D220" s="18">
        <v>54.6</v>
      </c>
      <c r="E220" s="18">
        <v>11.4</v>
      </c>
      <c r="F220" s="4" t="s">
        <v>999</v>
      </c>
      <c r="G220" s="4"/>
      <c r="H220" s="4" t="s">
        <v>3738</v>
      </c>
      <c r="I220" s="4" t="s">
        <v>2880</v>
      </c>
      <c r="J220" s="25" t="s">
        <v>2914</v>
      </c>
      <c r="K220" s="4"/>
      <c r="L220" s="4" t="s">
        <v>3739</v>
      </c>
      <c r="M220" s="4">
        <v>5208</v>
      </c>
      <c r="N220" s="4">
        <v>26</v>
      </c>
      <c r="O220" s="4" t="s">
        <v>474</v>
      </c>
      <c r="P220" s="4" t="s">
        <v>3436</v>
      </c>
      <c r="Q220" s="4" t="s">
        <v>3740</v>
      </c>
      <c r="R220" s="4">
        <v>2023</v>
      </c>
      <c r="S220" s="4" t="s">
        <v>1154</v>
      </c>
      <c r="T220" s="7" t="s">
        <v>2884</v>
      </c>
      <c r="U220" s="4"/>
      <c r="V220" s="4"/>
      <c r="W220" s="4"/>
      <c r="X220" s="4"/>
      <c r="Y220" s="4"/>
    </row>
    <row r="221" spans="1:25" x14ac:dyDescent="0.15">
      <c r="A221" s="4" t="s">
        <v>1776</v>
      </c>
      <c r="B221" s="4" t="s">
        <v>1151</v>
      </c>
      <c r="C221" s="4" t="s">
        <v>1600</v>
      </c>
      <c r="D221" s="18">
        <v>54.6</v>
      </c>
      <c r="E221" s="18">
        <v>11.4</v>
      </c>
      <c r="F221" s="4" t="s">
        <v>999</v>
      </c>
      <c r="G221" s="4"/>
      <c r="H221" s="4" t="s">
        <v>3741</v>
      </c>
      <c r="I221" s="4" t="s">
        <v>2880</v>
      </c>
      <c r="J221" s="25" t="s">
        <v>2914</v>
      </c>
      <c r="K221" s="4"/>
      <c r="L221" s="4" t="s">
        <v>3742</v>
      </c>
      <c r="M221" s="4">
        <v>5264</v>
      </c>
      <c r="N221" s="4">
        <v>28</v>
      </c>
      <c r="O221" s="4" t="s">
        <v>474</v>
      </c>
      <c r="P221" s="4" t="s">
        <v>3460</v>
      </c>
      <c r="Q221" s="4" t="s">
        <v>3592</v>
      </c>
      <c r="R221" s="4">
        <v>2023</v>
      </c>
      <c r="S221" s="4" t="s">
        <v>1154</v>
      </c>
      <c r="T221" s="7" t="s">
        <v>2884</v>
      </c>
      <c r="U221" s="4"/>
      <c r="V221" s="4"/>
      <c r="W221" s="4"/>
      <c r="X221" s="4"/>
      <c r="Y221" s="4"/>
    </row>
    <row r="222" spans="1:25" x14ac:dyDescent="0.15">
      <c r="A222" s="4" t="s">
        <v>1776</v>
      </c>
      <c r="B222" s="4" t="s">
        <v>1151</v>
      </c>
      <c r="C222" s="4" t="s">
        <v>1600</v>
      </c>
      <c r="D222" s="18">
        <v>54.6</v>
      </c>
      <c r="E222" s="18">
        <v>11.4</v>
      </c>
      <c r="F222" s="4" t="s">
        <v>999</v>
      </c>
      <c r="G222" s="4"/>
      <c r="H222" s="4" t="s">
        <v>3743</v>
      </c>
      <c r="I222" s="4" t="s">
        <v>2880</v>
      </c>
      <c r="J222" s="25" t="s">
        <v>2914</v>
      </c>
      <c r="K222" s="4"/>
      <c r="L222" s="4" t="s">
        <v>3744</v>
      </c>
      <c r="M222" s="4">
        <v>5310</v>
      </c>
      <c r="N222" s="4">
        <v>26</v>
      </c>
      <c r="O222" s="4" t="s">
        <v>474</v>
      </c>
      <c r="P222" s="4" t="s">
        <v>3445</v>
      </c>
      <c r="Q222" s="4" t="s">
        <v>3745</v>
      </c>
      <c r="R222" s="4">
        <v>2023</v>
      </c>
      <c r="S222" s="4" t="s">
        <v>1154</v>
      </c>
      <c r="T222" s="7" t="s">
        <v>2884</v>
      </c>
      <c r="U222" s="4"/>
      <c r="V222" s="4"/>
      <c r="W222" s="4"/>
      <c r="X222" s="4"/>
      <c r="Y222" s="4"/>
    </row>
    <row r="223" spans="1:25" x14ac:dyDescent="0.15">
      <c r="A223" s="4" t="s">
        <v>1776</v>
      </c>
      <c r="B223" s="4" t="s">
        <v>1151</v>
      </c>
      <c r="C223" s="4" t="s">
        <v>1600</v>
      </c>
      <c r="D223" s="18">
        <v>54.6</v>
      </c>
      <c r="E223" s="18">
        <v>11.4</v>
      </c>
      <c r="F223" s="4" t="s">
        <v>999</v>
      </c>
      <c r="G223" s="4"/>
      <c r="H223" s="4" t="s">
        <v>3746</v>
      </c>
      <c r="I223" s="4" t="s">
        <v>2880</v>
      </c>
      <c r="J223" s="25" t="s">
        <v>2914</v>
      </c>
      <c r="K223" s="4"/>
      <c r="L223" s="4" t="s">
        <v>3747</v>
      </c>
      <c r="M223" s="4">
        <v>5394</v>
      </c>
      <c r="N223" s="4">
        <v>29</v>
      </c>
      <c r="O223" s="4" t="s">
        <v>474</v>
      </c>
      <c r="P223" s="4" t="s">
        <v>3683</v>
      </c>
      <c r="Q223" s="4" t="s">
        <v>3748</v>
      </c>
      <c r="R223" s="4">
        <v>2023</v>
      </c>
      <c r="S223" s="4" t="s">
        <v>1154</v>
      </c>
      <c r="T223" s="7" t="s">
        <v>2884</v>
      </c>
      <c r="U223" s="4"/>
      <c r="V223" s="4"/>
      <c r="W223" s="4"/>
      <c r="X223" s="4"/>
      <c r="Y223" s="4"/>
    </row>
    <row r="224" spans="1:25" x14ac:dyDescent="0.15">
      <c r="A224" s="4" t="s">
        <v>3210</v>
      </c>
      <c r="B224" s="4" t="s">
        <v>1151</v>
      </c>
      <c r="C224" s="4" t="s">
        <v>1600</v>
      </c>
      <c r="D224" s="18">
        <v>54.6</v>
      </c>
      <c r="E224" s="18">
        <v>11.4</v>
      </c>
      <c r="F224" s="4" t="s">
        <v>999</v>
      </c>
      <c r="G224" s="4"/>
      <c r="H224" s="4" t="s">
        <v>3239</v>
      </c>
      <c r="I224" s="4" t="s">
        <v>2880</v>
      </c>
      <c r="J224" s="25" t="s">
        <v>3198</v>
      </c>
      <c r="K224" s="4"/>
      <c r="L224" s="4" t="s">
        <v>3240</v>
      </c>
      <c r="M224" s="4">
        <v>5700</v>
      </c>
      <c r="N224" s="4">
        <v>38</v>
      </c>
      <c r="O224" s="4" t="s">
        <v>474</v>
      </c>
      <c r="P224" s="7" t="s">
        <v>3241</v>
      </c>
      <c r="Q224" s="4" t="s">
        <v>3242</v>
      </c>
      <c r="R224" s="4">
        <v>2023</v>
      </c>
      <c r="S224" s="4" t="s">
        <v>2923</v>
      </c>
      <c r="T224" s="4" t="s">
        <v>3138</v>
      </c>
      <c r="U224" s="4" t="s">
        <v>3237</v>
      </c>
      <c r="V224" s="4"/>
      <c r="W224" s="4"/>
      <c r="X224" s="4"/>
      <c r="Y224" s="4" t="s">
        <v>3238</v>
      </c>
    </row>
    <row r="225" spans="1:25" x14ac:dyDescent="0.15">
      <c r="A225" s="4" t="s">
        <v>3210</v>
      </c>
      <c r="B225" s="4" t="s">
        <v>1151</v>
      </c>
      <c r="C225" s="4" t="s">
        <v>1600</v>
      </c>
      <c r="D225" s="18">
        <v>54.6</v>
      </c>
      <c r="E225" s="18">
        <v>11.4</v>
      </c>
      <c r="F225" s="4" t="s">
        <v>999</v>
      </c>
      <c r="G225" s="4"/>
      <c r="H225" s="4" t="s">
        <v>3233</v>
      </c>
      <c r="I225" s="4" t="s">
        <v>2880</v>
      </c>
      <c r="J225" s="25" t="s">
        <v>3198</v>
      </c>
      <c r="K225" s="4"/>
      <c r="L225" s="4" t="s">
        <v>3234</v>
      </c>
      <c r="M225" s="4">
        <v>5701</v>
      </c>
      <c r="N225" s="4">
        <v>36</v>
      </c>
      <c r="O225" s="4" t="s">
        <v>474</v>
      </c>
      <c r="P225" s="4" t="s">
        <v>3235</v>
      </c>
      <c r="Q225" s="4" t="s">
        <v>3236</v>
      </c>
      <c r="R225" s="4">
        <v>2023</v>
      </c>
      <c r="S225" s="4" t="s">
        <v>1154</v>
      </c>
      <c r="T225" s="4" t="s">
        <v>3138</v>
      </c>
      <c r="U225" s="4" t="s">
        <v>3237</v>
      </c>
      <c r="V225" s="4"/>
      <c r="W225" s="4"/>
      <c r="X225" s="4"/>
      <c r="Y225" s="4" t="s">
        <v>3238</v>
      </c>
    </row>
    <row r="226" spans="1:25" x14ac:dyDescent="0.15">
      <c r="A226" s="4" t="s">
        <v>3210</v>
      </c>
      <c r="B226" s="4" t="s">
        <v>1151</v>
      </c>
      <c r="C226" s="4" t="s">
        <v>1600</v>
      </c>
      <c r="D226" s="18">
        <v>54.6</v>
      </c>
      <c r="E226" s="18">
        <v>11.4</v>
      </c>
      <c r="F226" s="4" t="s">
        <v>999</v>
      </c>
      <c r="G226" s="4"/>
      <c r="H226" s="4" t="s">
        <v>3211</v>
      </c>
      <c r="I226" s="4" t="s">
        <v>2880</v>
      </c>
      <c r="J226" s="4" t="s">
        <v>2941</v>
      </c>
      <c r="K226" s="4"/>
      <c r="L226" s="4" t="s">
        <v>3212</v>
      </c>
      <c r="M226" s="4">
        <v>5351</v>
      </c>
      <c r="N226" s="4">
        <v>34</v>
      </c>
      <c r="O226" s="4" t="s">
        <v>474</v>
      </c>
      <c r="P226" s="7" t="s">
        <v>3213</v>
      </c>
      <c r="Q226" s="4" t="s">
        <v>3214</v>
      </c>
      <c r="R226" s="4">
        <v>2023</v>
      </c>
      <c r="S226" s="4" t="s">
        <v>1154</v>
      </c>
      <c r="T226" s="4" t="s">
        <v>3138</v>
      </c>
      <c r="U226" s="4" t="s">
        <v>3191</v>
      </c>
      <c r="V226" s="4"/>
      <c r="W226" s="4"/>
      <c r="X226" s="4"/>
      <c r="Y226" s="4" t="s">
        <v>3215</v>
      </c>
    </row>
    <row r="227" spans="1:25" x14ac:dyDescent="0.15">
      <c r="A227" s="4" t="s">
        <v>3210</v>
      </c>
      <c r="B227" s="4" t="s">
        <v>1151</v>
      </c>
      <c r="C227" s="7" t="s">
        <v>1600</v>
      </c>
      <c r="D227" s="18">
        <v>54.6</v>
      </c>
      <c r="E227" s="18">
        <v>11.4</v>
      </c>
      <c r="F227" s="4" t="s">
        <v>999</v>
      </c>
      <c r="G227" s="4"/>
      <c r="H227" s="4" t="s">
        <v>3749</v>
      </c>
      <c r="I227" s="4" t="s">
        <v>2880</v>
      </c>
      <c r="J227" s="4"/>
      <c r="K227" s="4"/>
      <c r="L227" s="4" t="s">
        <v>3750</v>
      </c>
      <c r="M227" s="4">
        <v>4513</v>
      </c>
      <c r="N227" s="4">
        <v>38</v>
      </c>
      <c r="O227" s="4" t="s">
        <v>474</v>
      </c>
      <c r="P227" s="7"/>
      <c r="Q227" s="4" t="s">
        <v>3751</v>
      </c>
      <c r="R227" s="4">
        <v>2023</v>
      </c>
      <c r="S227" s="4" t="s">
        <v>1154</v>
      </c>
      <c r="T227" s="7" t="s">
        <v>2884</v>
      </c>
      <c r="U227" s="4"/>
      <c r="V227" s="4"/>
      <c r="W227" s="4"/>
      <c r="X227" s="4"/>
      <c r="Y227" s="4" t="s">
        <v>3752</v>
      </c>
    </row>
    <row r="228" spans="1:25" x14ac:dyDescent="0.15">
      <c r="A228" s="4" t="s">
        <v>3210</v>
      </c>
      <c r="B228" s="4" t="s">
        <v>1151</v>
      </c>
      <c r="C228" s="4" t="s">
        <v>1600</v>
      </c>
      <c r="D228" s="18">
        <v>54.6</v>
      </c>
      <c r="E228" s="18">
        <v>11.4</v>
      </c>
      <c r="F228" s="4" t="s">
        <v>999</v>
      </c>
      <c r="G228" s="4"/>
      <c r="H228" s="4" t="s">
        <v>3753</v>
      </c>
      <c r="I228" s="4" t="s">
        <v>2880</v>
      </c>
      <c r="J228" s="4"/>
      <c r="K228" s="4"/>
      <c r="L228" s="4" t="s">
        <v>3754</v>
      </c>
      <c r="M228" s="4">
        <v>4814</v>
      </c>
      <c r="N228" s="4">
        <v>45</v>
      </c>
      <c r="O228" s="4" t="s">
        <v>474</v>
      </c>
      <c r="P228" s="7"/>
      <c r="Q228" s="4" t="s">
        <v>3755</v>
      </c>
      <c r="R228" s="4">
        <v>2023</v>
      </c>
      <c r="S228" s="4" t="s">
        <v>1154</v>
      </c>
      <c r="T228" s="7" t="s">
        <v>2884</v>
      </c>
      <c r="U228" s="4"/>
      <c r="V228" s="4"/>
      <c r="W228" s="4"/>
      <c r="X228" s="4"/>
      <c r="Y228" s="4" t="s">
        <v>3756</v>
      </c>
    </row>
    <row r="229" spans="1:25" x14ac:dyDescent="0.15">
      <c r="A229" s="4" t="s">
        <v>3210</v>
      </c>
      <c r="B229" s="4" t="s">
        <v>1151</v>
      </c>
      <c r="C229" s="4" t="s">
        <v>1600</v>
      </c>
      <c r="D229" s="18">
        <v>54.6</v>
      </c>
      <c r="E229" s="18">
        <v>11.4</v>
      </c>
      <c r="F229" s="4" t="s">
        <v>999</v>
      </c>
      <c r="G229" s="4"/>
      <c r="H229" s="4" t="s">
        <v>3757</v>
      </c>
      <c r="I229" s="4" t="s">
        <v>2880</v>
      </c>
      <c r="J229" s="4"/>
      <c r="K229" s="4"/>
      <c r="L229" s="4" t="s">
        <v>3758</v>
      </c>
      <c r="M229" s="4">
        <v>4970</v>
      </c>
      <c r="N229" s="4">
        <v>40</v>
      </c>
      <c r="O229" s="4" t="s">
        <v>474</v>
      </c>
      <c r="P229" s="7"/>
      <c r="Q229" s="4" t="s">
        <v>3361</v>
      </c>
      <c r="R229" s="4">
        <v>2023</v>
      </c>
      <c r="S229" s="4" t="s">
        <v>1154</v>
      </c>
      <c r="T229" s="7" t="s">
        <v>2884</v>
      </c>
      <c r="U229" s="4"/>
      <c r="V229" s="4"/>
      <c r="W229" s="4"/>
      <c r="X229" s="4"/>
      <c r="Y229" s="4"/>
    </row>
    <row r="230" spans="1:25" x14ac:dyDescent="0.15">
      <c r="A230" s="4" t="s">
        <v>3210</v>
      </c>
      <c r="B230" s="4" t="s">
        <v>1151</v>
      </c>
      <c r="C230" s="4" t="s">
        <v>1600</v>
      </c>
      <c r="D230" s="18">
        <v>54.6</v>
      </c>
      <c r="E230" s="18">
        <v>11.4</v>
      </c>
      <c r="F230" s="4" t="s">
        <v>999</v>
      </c>
      <c r="G230" s="4"/>
      <c r="H230" s="4" t="s">
        <v>3759</v>
      </c>
      <c r="I230" s="4" t="s">
        <v>2880</v>
      </c>
      <c r="J230" s="4"/>
      <c r="K230" s="4"/>
      <c r="L230" s="4" t="s">
        <v>3760</v>
      </c>
      <c r="M230" s="4">
        <v>5016</v>
      </c>
      <c r="N230" s="4">
        <v>39</v>
      </c>
      <c r="O230" s="4" t="s">
        <v>474</v>
      </c>
      <c r="P230" s="7"/>
      <c r="Q230" s="4" t="s">
        <v>3761</v>
      </c>
      <c r="R230" s="4">
        <v>2023</v>
      </c>
      <c r="S230" s="4" t="s">
        <v>1154</v>
      </c>
      <c r="T230" s="7" t="s">
        <v>2884</v>
      </c>
      <c r="U230" s="4"/>
      <c r="V230" s="4"/>
      <c r="W230" s="4"/>
      <c r="X230" s="4"/>
      <c r="Y230" s="4" t="s">
        <v>3762</v>
      </c>
    </row>
    <row r="231" spans="1:25" x14ac:dyDescent="0.15">
      <c r="A231" s="4" t="s">
        <v>3210</v>
      </c>
      <c r="B231" s="4" t="s">
        <v>1151</v>
      </c>
      <c r="C231" s="4" t="s">
        <v>1600</v>
      </c>
      <c r="D231" s="18">
        <v>54.6</v>
      </c>
      <c r="E231" s="18">
        <v>11.4</v>
      </c>
      <c r="F231" s="4" t="s">
        <v>999</v>
      </c>
      <c r="G231" s="4"/>
      <c r="H231" s="4" t="s">
        <v>3763</v>
      </c>
      <c r="I231" s="4" t="s">
        <v>2880</v>
      </c>
      <c r="J231" s="4"/>
      <c r="K231" s="4"/>
      <c r="L231" s="4" t="s">
        <v>3764</v>
      </c>
      <c r="M231" s="4">
        <v>5035</v>
      </c>
      <c r="N231" s="4">
        <v>32</v>
      </c>
      <c r="O231" s="4" t="s">
        <v>474</v>
      </c>
      <c r="P231" s="7"/>
      <c r="Q231" s="4" t="s">
        <v>3765</v>
      </c>
      <c r="R231" s="4">
        <v>2023</v>
      </c>
      <c r="S231" s="4" t="s">
        <v>1154</v>
      </c>
      <c r="T231" s="7" t="s">
        <v>2884</v>
      </c>
      <c r="U231" s="4"/>
      <c r="V231" s="4"/>
      <c r="W231" s="4"/>
      <c r="X231" s="4"/>
      <c r="Y231" s="4" t="s">
        <v>3766</v>
      </c>
    </row>
    <row r="232" spans="1:25" x14ac:dyDescent="0.15">
      <c r="A232" s="4" t="s">
        <v>3210</v>
      </c>
      <c r="B232" s="4" t="s">
        <v>1151</v>
      </c>
      <c r="C232" s="4" t="s">
        <v>1600</v>
      </c>
      <c r="D232" s="18">
        <v>54.6</v>
      </c>
      <c r="E232" s="18">
        <v>11.4</v>
      </c>
      <c r="F232" s="4" t="s">
        <v>999</v>
      </c>
      <c r="G232" s="4"/>
      <c r="H232" s="4" t="s">
        <v>3767</v>
      </c>
      <c r="I232" s="4" t="s">
        <v>2880</v>
      </c>
      <c r="J232" s="4"/>
      <c r="K232" s="4"/>
      <c r="L232" s="4" t="s">
        <v>3768</v>
      </c>
      <c r="M232" s="4">
        <v>5059</v>
      </c>
      <c r="N232" s="4">
        <v>36</v>
      </c>
      <c r="O232" s="4" t="s">
        <v>474</v>
      </c>
      <c r="P232" s="7"/>
      <c r="Q232" s="4" t="s">
        <v>3769</v>
      </c>
      <c r="R232" s="4">
        <v>2023</v>
      </c>
      <c r="S232" s="4" t="s">
        <v>1154</v>
      </c>
      <c r="T232" s="7" t="s">
        <v>2884</v>
      </c>
      <c r="U232" s="4"/>
      <c r="V232" s="4"/>
      <c r="W232" s="4"/>
      <c r="X232" s="4"/>
      <c r="Y232" s="4" t="s">
        <v>3770</v>
      </c>
    </row>
    <row r="233" spans="1:25" x14ac:dyDescent="0.15">
      <c r="A233" s="4" t="s">
        <v>3210</v>
      </c>
      <c r="B233" s="4" t="s">
        <v>1151</v>
      </c>
      <c r="C233" s="4" t="s">
        <v>1600</v>
      </c>
      <c r="D233" s="18">
        <v>54.6</v>
      </c>
      <c r="E233" s="18">
        <v>11.4</v>
      </c>
      <c r="F233" s="4" t="s">
        <v>999</v>
      </c>
      <c r="G233" s="4"/>
      <c r="H233" s="4" t="s">
        <v>3771</v>
      </c>
      <c r="I233" s="4" t="s">
        <v>2880</v>
      </c>
      <c r="J233" s="4"/>
      <c r="K233" s="4"/>
      <c r="L233" s="4" t="s">
        <v>3772</v>
      </c>
      <c r="M233" s="4">
        <v>5066</v>
      </c>
      <c r="N233" s="4">
        <v>55</v>
      </c>
      <c r="O233" s="4" t="s">
        <v>474</v>
      </c>
      <c r="P233" s="7"/>
      <c r="Q233" s="4" t="s">
        <v>3773</v>
      </c>
      <c r="R233" s="4">
        <v>2023</v>
      </c>
      <c r="S233" s="4" t="s">
        <v>1154</v>
      </c>
      <c r="T233" s="7" t="s">
        <v>2884</v>
      </c>
      <c r="U233" s="4"/>
      <c r="V233" s="4"/>
      <c r="W233" s="4"/>
      <c r="X233" s="4"/>
      <c r="Y233" s="4" t="s">
        <v>3774</v>
      </c>
    </row>
    <row r="234" spans="1:25" x14ac:dyDescent="0.15">
      <c r="A234" s="4" t="s">
        <v>3210</v>
      </c>
      <c r="B234" s="4" t="s">
        <v>1151</v>
      </c>
      <c r="C234" s="4" t="s">
        <v>1600</v>
      </c>
      <c r="D234" s="18">
        <v>54.6</v>
      </c>
      <c r="E234" s="18">
        <v>11.4</v>
      </c>
      <c r="F234" s="4" t="s">
        <v>999</v>
      </c>
      <c r="G234" s="4"/>
      <c r="H234" s="4" t="s">
        <v>3775</v>
      </c>
      <c r="I234" s="4" t="s">
        <v>2880</v>
      </c>
      <c r="J234" s="4"/>
      <c r="K234" s="4"/>
      <c r="L234" s="4" t="s">
        <v>3776</v>
      </c>
      <c r="M234" s="4">
        <v>5067</v>
      </c>
      <c r="N234" s="4">
        <v>41</v>
      </c>
      <c r="O234" s="4" t="s">
        <v>474</v>
      </c>
      <c r="P234" s="7"/>
      <c r="Q234" s="4" t="s">
        <v>3777</v>
      </c>
      <c r="R234" s="4">
        <v>2023</v>
      </c>
      <c r="S234" s="4" t="s">
        <v>1154</v>
      </c>
      <c r="T234" s="7" t="s">
        <v>2884</v>
      </c>
      <c r="U234" s="4"/>
      <c r="V234" s="4"/>
      <c r="W234" s="4"/>
      <c r="X234" s="4"/>
      <c r="Y234" s="4" t="s">
        <v>3778</v>
      </c>
    </row>
    <row r="235" spans="1:25" x14ac:dyDescent="0.15">
      <c r="A235" s="4" t="s">
        <v>3210</v>
      </c>
      <c r="B235" s="4" t="s">
        <v>1151</v>
      </c>
      <c r="C235" s="4" t="s">
        <v>1600</v>
      </c>
      <c r="D235" s="18">
        <v>54.6</v>
      </c>
      <c r="E235" s="18">
        <v>11.4</v>
      </c>
      <c r="F235" s="4" t="s">
        <v>999</v>
      </c>
      <c r="G235" s="4"/>
      <c r="H235" s="4" t="s">
        <v>3779</v>
      </c>
      <c r="I235" s="4" t="s">
        <v>2880</v>
      </c>
      <c r="J235" s="4"/>
      <c r="K235" s="4"/>
      <c r="L235" s="4" t="s">
        <v>3780</v>
      </c>
      <c r="M235" s="4">
        <v>5139</v>
      </c>
      <c r="N235" s="4">
        <v>42</v>
      </c>
      <c r="O235" s="4" t="s">
        <v>474</v>
      </c>
      <c r="P235" s="7"/>
      <c r="Q235" s="4" t="s">
        <v>3781</v>
      </c>
      <c r="R235" s="4">
        <v>2023</v>
      </c>
      <c r="S235" s="4" t="s">
        <v>1154</v>
      </c>
      <c r="T235" s="7" t="s">
        <v>2884</v>
      </c>
      <c r="U235" s="4"/>
      <c r="V235" s="4"/>
      <c r="W235" s="4"/>
      <c r="X235" s="4"/>
      <c r="Y235" s="4" t="s">
        <v>3782</v>
      </c>
    </row>
    <row r="236" spans="1:25" x14ac:dyDescent="0.15">
      <c r="A236" s="4" t="s">
        <v>3210</v>
      </c>
      <c r="B236" s="4" t="s">
        <v>1151</v>
      </c>
      <c r="C236" s="4" t="s">
        <v>1600</v>
      </c>
      <c r="D236" s="18">
        <v>54.6</v>
      </c>
      <c r="E236" s="18">
        <v>11.4</v>
      </c>
      <c r="F236" s="4" t="s">
        <v>999</v>
      </c>
      <c r="G236" s="4"/>
      <c r="H236" s="4" t="s">
        <v>3783</v>
      </c>
      <c r="I236" s="4" t="s">
        <v>2880</v>
      </c>
      <c r="J236" s="25"/>
      <c r="K236" s="4"/>
      <c r="L236" s="4" t="s">
        <v>3784</v>
      </c>
      <c r="M236" s="4">
        <v>5165</v>
      </c>
      <c r="N236" s="4">
        <v>40</v>
      </c>
      <c r="O236" s="4" t="s">
        <v>474</v>
      </c>
      <c r="P236" s="7"/>
      <c r="Q236" s="4" t="s">
        <v>3785</v>
      </c>
      <c r="R236" s="4">
        <v>2023</v>
      </c>
      <c r="S236" s="4" t="s">
        <v>1154</v>
      </c>
      <c r="T236" s="7" t="s">
        <v>2884</v>
      </c>
      <c r="U236" s="4"/>
      <c r="V236" s="4"/>
      <c r="W236" s="4"/>
      <c r="X236" s="4"/>
      <c r="Y236" s="4" t="s">
        <v>3786</v>
      </c>
    </row>
    <row r="237" spans="1:25" x14ac:dyDescent="0.15">
      <c r="A237" s="4" t="s">
        <v>3210</v>
      </c>
      <c r="B237" s="4" t="s">
        <v>1151</v>
      </c>
      <c r="C237" s="4" t="s">
        <v>1600</v>
      </c>
      <c r="D237" s="18">
        <v>54.6</v>
      </c>
      <c r="E237" s="18">
        <v>11.4</v>
      </c>
      <c r="F237" s="4" t="s">
        <v>999</v>
      </c>
      <c r="G237" s="4"/>
      <c r="H237" s="4" t="s">
        <v>3787</v>
      </c>
      <c r="I237" s="4" t="s">
        <v>2880</v>
      </c>
      <c r="J237" s="25"/>
      <c r="K237" s="4"/>
      <c r="L237" s="4" t="s">
        <v>3788</v>
      </c>
      <c r="M237" s="4">
        <v>5235</v>
      </c>
      <c r="N237" s="4">
        <v>41</v>
      </c>
      <c r="O237" s="4" t="s">
        <v>474</v>
      </c>
      <c r="P237" s="7"/>
      <c r="Q237" s="4" t="s">
        <v>3789</v>
      </c>
      <c r="R237" s="4">
        <v>2023</v>
      </c>
      <c r="S237" s="4" t="s">
        <v>1154</v>
      </c>
      <c r="T237" s="7" t="s">
        <v>2884</v>
      </c>
      <c r="U237" s="4"/>
      <c r="V237" s="4"/>
      <c r="W237" s="4"/>
      <c r="X237" s="4"/>
      <c r="Y237" s="4"/>
    </row>
    <row r="238" spans="1:25" x14ac:dyDescent="0.15">
      <c r="A238" s="4" t="s">
        <v>3210</v>
      </c>
      <c r="B238" s="4" t="s">
        <v>1151</v>
      </c>
      <c r="C238" s="4" t="s">
        <v>1600</v>
      </c>
      <c r="D238" s="18">
        <v>54.6</v>
      </c>
      <c r="E238" s="18">
        <v>11.4</v>
      </c>
      <c r="F238" s="4" t="s">
        <v>999</v>
      </c>
      <c r="G238" s="4"/>
      <c r="H238" s="4" t="s">
        <v>3790</v>
      </c>
      <c r="I238" s="4" t="s">
        <v>2880</v>
      </c>
      <c r="J238" s="4"/>
      <c r="K238" s="4"/>
      <c r="L238" s="4" t="s">
        <v>3791</v>
      </c>
      <c r="M238" s="4">
        <v>5262</v>
      </c>
      <c r="N238" s="4">
        <v>41</v>
      </c>
      <c r="O238" s="4" t="s">
        <v>474</v>
      </c>
      <c r="P238" s="7"/>
      <c r="Q238" s="4" t="s">
        <v>3792</v>
      </c>
      <c r="R238" s="4">
        <v>2023</v>
      </c>
      <c r="S238" s="4" t="s">
        <v>1154</v>
      </c>
      <c r="T238" s="7" t="s">
        <v>2884</v>
      </c>
      <c r="U238" s="4"/>
      <c r="V238" s="4"/>
      <c r="W238" s="4"/>
      <c r="X238" s="4"/>
      <c r="Y238" s="4" t="s">
        <v>3756</v>
      </c>
    </row>
    <row r="239" spans="1:25" x14ac:dyDescent="0.15">
      <c r="A239" s="4" t="s">
        <v>3210</v>
      </c>
      <c r="B239" s="4" t="s">
        <v>1151</v>
      </c>
      <c r="C239" s="4" t="s">
        <v>1600</v>
      </c>
      <c r="D239" s="18">
        <v>54.6</v>
      </c>
      <c r="E239" s="18">
        <v>11.4</v>
      </c>
      <c r="F239" s="4" t="s">
        <v>999</v>
      </c>
      <c r="G239" s="4"/>
      <c r="H239" s="4" t="s">
        <v>3793</v>
      </c>
      <c r="I239" s="4" t="s">
        <v>2880</v>
      </c>
      <c r="J239" s="4"/>
      <c r="K239" s="4"/>
      <c r="L239" s="4" t="s">
        <v>3794</v>
      </c>
      <c r="M239" s="4">
        <v>5380</v>
      </c>
      <c r="N239" s="4">
        <v>40</v>
      </c>
      <c r="O239" s="4" t="s">
        <v>474</v>
      </c>
      <c r="P239" s="7"/>
      <c r="Q239" s="4" t="s">
        <v>3795</v>
      </c>
      <c r="R239" s="4">
        <v>2023</v>
      </c>
      <c r="S239" s="4" t="s">
        <v>1154</v>
      </c>
      <c r="T239" s="7" t="s">
        <v>2884</v>
      </c>
      <c r="U239" s="4"/>
      <c r="V239" s="4"/>
      <c r="W239" s="4"/>
      <c r="X239" s="4"/>
      <c r="Y239" s="4" t="s">
        <v>3796</v>
      </c>
    </row>
    <row r="240" spans="1:25" x14ac:dyDescent="0.15">
      <c r="A240" s="4" t="s">
        <v>3210</v>
      </c>
      <c r="B240" s="4" t="s">
        <v>1151</v>
      </c>
      <c r="C240" s="4" t="s">
        <v>1600</v>
      </c>
      <c r="D240" s="18">
        <v>54.6</v>
      </c>
      <c r="E240" s="18">
        <v>11.4</v>
      </c>
      <c r="F240" s="4" t="s">
        <v>999</v>
      </c>
      <c r="G240" s="4"/>
      <c r="H240" s="4" t="s">
        <v>3797</v>
      </c>
      <c r="I240" s="4" t="s">
        <v>2880</v>
      </c>
      <c r="J240" s="4"/>
      <c r="K240" s="4"/>
      <c r="L240" s="4" t="s">
        <v>3798</v>
      </c>
      <c r="M240" s="4">
        <v>5382</v>
      </c>
      <c r="N240" s="4">
        <v>40</v>
      </c>
      <c r="O240" s="4" t="s">
        <v>474</v>
      </c>
      <c r="P240" s="7"/>
      <c r="Q240" s="4" t="s">
        <v>3799</v>
      </c>
      <c r="R240" s="4">
        <v>2023</v>
      </c>
      <c r="S240" s="4" t="s">
        <v>1154</v>
      </c>
      <c r="T240" s="7" t="s">
        <v>2884</v>
      </c>
      <c r="U240" s="4"/>
      <c r="V240" s="4"/>
      <c r="W240" s="4"/>
      <c r="X240" s="4"/>
      <c r="Y240" s="4" t="s">
        <v>3800</v>
      </c>
    </row>
    <row r="241" spans="1:25" x14ac:dyDescent="0.15">
      <c r="A241" s="4" t="s">
        <v>3210</v>
      </c>
      <c r="B241" s="4" t="s">
        <v>1151</v>
      </c>
      <c r="C241" s="4" t="s">
        <v>1600</v>
      </c>
      <c r="D241" s="18">
        <v>54.6</v>
      </c>
      <c r="E241" s="18">
        <v>11.4</v>
      </c>
      <c r="F241" s="4" t="s">
        <v>999</v>
      </c>
      <c r="G241" s="4"/>
      <c r="H241" s="4" t="s">
        <v>3801</v>
      </c>
      <c r="I241" s="4" t="s">
        <v>2880</v>
      </c>
      <c r="J241" s="4"/>
      <c r="K241" s="4"/>
      <c r="L241" s="4" t="s">
        <v>3802</v>
      </c>
      <c r="M241" s="4">
        <v>5459</v>
      </c>
      <c r="N241" s="4">
        <v>47</v>
      </c>
      <c r="O241" s="4" t="s">
        <v>474</v>
      </c>
      <c r="P241" s="7"/>
      <c r="Q241" s="4" t="s">
        <v>3803</v>
      </c>
      <c r="R241" s="4">
        <v>2023</v>
      </c>
      <c r="S241" s="4" t="s">
        <v>1154</v>
      </c>
      <c r="T241" s="7" t="s">
        <v>2884</v>
      </c>
      <c r="U241" s="4"/>
      <c r="V241" s="4"/>
      <c r="W241" s="4"/>
      <c r="X241" s="4"/>
      <c r="Y241" s="4" t="s">
        <v>3752</v>
      </c>
    </row>
    <row r="242" spans="1:25" x14ac:dyDescent="0.15">
      <c r="A242" s="4" t="s">
        <v>3210</v>
      </c>
      <c r="B242" s="4" t="s">
        <v>1151</v>
      </c>
      <c r="C242" s="4" t="s">
        <v>1600</v>
      </c>
      <c r="D242" s="18">
        <v>54.6</v>
      </c>
      <c r="E242" s="18">
        <v>11.4</v>
      </c>
      <c r="F242" s="4" t="s">
        <v>999</v>
      </c>
      <c r="G242" s="4"/>
      <c r="H242" s="4" t="s">
        <v>3804</v>
      </c>
      <c r="I242" s="4" t="s">
        <v>2880</v>
      </c>
      <c r="J242" s="4"/>
      <c r="K242" s="4"/>
      <c r="L242" s="4" t="s">
        <v>3805</v>
      </c>
      <c r="M242" s="4">
        <v>5549</v>
      </c>
      <c r="N242" s="4">
        <v>40</v>
      </c>
      <c r="O242" s="4" t="s">
        <v>474</v>
      </c>
      <c r="P242" s="7"/>
      <c r="Q242" s="4" t="s">
        <v>3806</v>
      </c>
      <c r="R242" s="4">
        <v>2023</v>
      </c>
      <c r="S242" s="4" t="s">
        <v>1154</v>
      </c>
      <c r="T242" s="7" t="s">
        <v>2884</v>
      </c>
      <c r="U242" s="4"/>
      <c r="V242" s="4"/>
      <c r="W242" s="4"/>
      <c r="X242" s="4"/>
      <c r="Y242" s="4" t="s">
        <v>3800</v>
      </c>
    </row>
    <row r="243" spans="1:25" x14ac:dyDescent="0.15">
      <c r="A243" s="4" t="s">
        <v>3210</v>
      </c>
      <c r="B243" s="4" t="s">
        <v>1151</v>
      </c>
      <c r="C243" s="4" t="s">
        <v>1600</v>
      </c>
      <c r="D243" s="18">
        <v>54.6</v>
      </c>
      <c r="E243" s="18">
        <v>11.4</v>
      </c>
      <c r="F243" s="4" t="s">
        <v>999</v>
      </c>
      <c r="G243" s="4"/>
      <c r="H243" s="4" t="s">
        <v>3807</v>
      </c>
      <c r="I243" s="4" t="s">
        <v>2880</v>
      </c>
      <c r="J243" s="4"/>
      <c r="K243" s="4"/>
      <c r="L243" s="4" t="s">
        <v>3808</v>
      </c>
      <c r="M243" s="4">
        <v>5561</v>
      </c>
      <c r="N243" s="4">
        <v>54</v>
      </c>
      <c r="O243" s="4" t="s">
        <v>474</v>
      </c>
      <c r="P243" s="7"/>
      <c r="Q243" s="4" t="s">
        <v>3809</v>
      </c>
      <c r="R243" s="4">
        <v>2023</v>
      </c>
      <c r="S243" s="4" t="s">
        <v>1154</v>
      </c>
      <c r="T243" s="7" t="s">
        <v>2884</v>
      </c>
      <c r="U243" s="4"/>
      <c r="V243" s="4"/>
      <c r="W243" s="4"/>
      <c r="X243" s="4"/>
      <c r="Y243" s="4"/>
    </row>
    <row r="244" spans="1:25" x14ac:dyDescent="0.15">
      <c r="A244" s="4" t="s">
        <v>3210</v>
      </c>
      <c r="B244" s="4" t="s">
        <v>1151</v>
      </c>
      <c r="C244" s="4" t="s">
        <v>1600</v>
      </c>
      <c r="D244" s="18">
        <v>54.6</v>
      </c>
      <c r="E244" s="18">
        <v>11.4</v>
      </c>
      <c r="F244" s="4" t="s">
        <v>999</v>
      </c>
      <c r="G244" s="4"/>
      <c r="H244" s="4" t="s">
        <v>3810</v>
      </c>
      <c r="I244" s="4" t="s">
        <v>2880</v>
      </c>
      <c r="J244" s="4"/>
      <c r="K244" s="4"/>
      <c r="L244" s="4" t="s">
        <v>3811</v>
      </c>
      <c r="M244" s="4">
        <v>5701</v>
      </c>
      <c r="N244" s="4">
        <v>33</v>
      </c>
      <c r="O244" s="4" t="s">
        <v>474</v>
      </c>
      <c r="P244" s="7"/>
      <c r="Q244" s="4" t="s">
        <v>3812</v>
      </c>
      <c r="R244" s="4">
        <v>2023</v>
      </c>
      <c r="S244" s="4" t="s">
        <v>1154</v>
      </c>
      <c r="T244" s="7" t="s">
        <v>2884</v>
      </c>
      <c r="U244" s="4"/>
      <c r="V244" s="4"/>
      <c r="W244" s="4"/>
      <c r="X244" s="4"/>
      <c r="Y244" s="4" t="s">
        <v>3774</v>
      </c>
    </row>
    <row r="245" spans="1:25" x14ac:dyDescent="0.15">
      <c r="A245" s="4" t="s">
        <v>3210</v>
      </c>
      <c r="B245" s="4" t="s">
        <v>1151</v>
      </c>
      <c r="C245" s="4" t="s">
        <v>1600</v>
      </c>
      <c r="D245" s="18">
        <v>54.6</v>
      </c>
      <c r="E245" s="18">
        <v>11.4</v>
      </c>
      <c r="F245" s="4" t="s">
        <v>999</v>
      </c>
      <c r="G245" s="4"/>
      <c r="H245" s="4" t="s">
        <v>3813</v>
      </c>
      <c r="I245" s="4" t="s">
        <v>2880</v>
      </c>
      <c r="J245" s="4"/>
      <c r="K245" s="4"/>
      <c r="L245" s="4" t="s">
        <v>3814</v>
      </c>
      <c r="M245" s="4">
        <v>5759</v>
      </c>
      <c r="N245" s="4">
        <v>54</v>
      </c>
      <c r="O245" s="4" t="s">
        <v>474</v>
      </c>
      <c r="P245" s="7"/>
      <c r="Q245" s="4" t="s">
        <v>3815</v>
      </c>
      <c r="R245" s="4">
        <v>2023</v>
      </c>
      <c r="S245" s="4" t="s">
        <v>1154</v>
      </c>
      <c r="T245" s="7" t="s">
        <v>2884</v>
      </c>
      <c r="U245" s="4"/>
      <c r="V245" s="4"/>
      <c r="W245" s="4"/>
      <c r="X245" s="4"/>
      <c r="Y245" s="4" t="s">
        <v>3816</v>
      </c>
    </row>
    <row r="246" spans="1:25" x14ac:dyDescent="0.15">
      <c r="A246" s="4" t="s">
        <v>3817</v>
      </c>
      <c r="B246" s="4" t="s">
        <v>1151</v>
      </c>
      <c r="C246" s="7" t="s">
        <v>1600</v>
      </c>
      <c r="D246" s="18">
        <v>54.644888699999903</v>
      </c>
      <c r="E246" s="18">
        <v>11.3938107</v>
      </c>
      <c r="F246" s="4" t="s">
        <v>999</v>
      </c>
      <c r="G246" s="4"/>
      <c r="H246" s="4" t="s">
        <v>3818</v>
      </c>
      <c r="I246" s="4" t="s">
        <v>2880</v>
      </c>
      <c r="J246" s="4" t="s">
        <v>3819</v>
      </c>
      <c r="K246" s="4"/>
      <c r="L246" s="4" t="s">
        <v>3820</v>
      </c>
      <c r="M246" s="4">
        <v>4509</v>
      </c>
      <c r="N246" s="4">
        <v>35</v>
      </c>
      <c r="O246" s="4" t="s">
        <v>474</v>
      </c>
      <c r="P246" s="4" t="s">
        <v>3821</v>
      </c>
      <c r="Q246" s="4" t="s">
        <v>3822</v>
      </c>
      <c r="R246" s="4">
        <v>2023</v>
      </c>
      <c r="S246" s="4" t="s">
        <v>1154</v>
      </c>
      <c r="T246" s="7" t="s">
        <v>2884</v>
      </c>
      <c r="U246" s="4"/>
      <c r="V246" s="4"/>
      <c r="W246" s="4"/>
      <c r="X246" s="4"/>
      <c r="Y246" s="4"/>
    </row>
    <row r="247" spans="1:25" x14ac:dyDescent="0.15">
      <c r="A247" s="4" t="s">
        <v>3817</v>
      </c>
      <c r="B247" s="4" t="s">
        <v>1151</v>
      </c>
      <c r="C247" s="4" t="s">
        <v>1600</v>
      </c>
      <c r="D247" s="18">
        <v>54.644888700000003</v>
      </c>
      <c r="E247" s="18">
        <v>11.3938107</v>
      </c>
      <c r="F247" s="4" t="s">
        <v>999</v>
      </c>
      <c r="G247" s="4"/>
      <c r="H247" s="4" t="s">
        <v>3823</v>
      </c>
      <c r="I247" s="4" t="s">
        <v>2880</v>
      </c>
      <c r="J247" s="25" t="s">
        <v>2914</v>
      </c>
      <c r="K247" s="4"/>
      <c r="L247" s="4" t="s">
        <v>3824</v>
      </c>
      <c r="M247" s="4">
        <v>4551</v>
      </c>
      <c r="N247" s="4">
        <v>55</v>
      </c>
      <c r="O247" s="4" t="s">
        <v>474</v>
      </c>
      <c r="P247" s="4" t="s">
        <v>3825</v>
      </c>
      <c r="Q247" s="4" t="s">
        <v>3826</v>
      </c>
      <c r="R247" s="4">
        <v>2023</v>
      </c>
      <c r="S247" s="4" t="s">
        <v>1154</v>
      </c>
      <c r="T247" s="7" t="s">
        <v>2884</v>
      </c>
      <c r="U247" s="4"/>
      <c r="V247" s="4"/>
      <c r="W247" s="4"/>
      <c r="X247" s="4"/>
      <c r="Y247" s="4" t="s">
        <v>3442</v>
      </c>
    </row>
    <row r="248" spans="1:25" x14ac:dyDescent="0.15">
      <c r="A248" s="4" t="s">
        <v>3817</v>
      </c>
      <c r="B248" s="4" t="s">
        <v>1151</v>
      </c>
      <c r="C248" s="4" t="s">
        <v>1600</v>
      </c>
      <c r="D248" s="18">
        <v>54.644888700000003</v>
      </c>
      <c r="E248" s="18">
        <v>11.3938107</v>
      </c>
      <c r="F248" s="4" t="s">
        <v>999</v>
      </c>
      <c r="G248" s="4"/>
      <c r="H248" s="4" t="s">
        <v>3827</v>
      </c>
      <c r="I248" s="4" t="s">
        <v>2880</v>
      </c>
      <c r="J248" s="25" t="s">
        <v>2914</v>
      </c>
      <c r="K248" s="4"/>
      <c r="L248" s="4" t="s">
        <v>3828</v>
      </c>
      <c r="M248" s="4">
        <v>4680</v>
      </c>
      <c r="N248" s="4">
        <v>46</v>
      </c>
      <c r="O248" s="4" t="s">
        <v>474</v>
      </c>
      <c r="P248" s="4" t="s">
        <v>3829</v>
      </c>
      <c r="Q248" s="4" t="s">
        <v>3830</v>
      </c>
      <c r="R248" s="4">
        <v>2023</v>
      </c>
      <c r="S248" s="4" t="s">
        <v>1154</v>
      </c>
      <c r="T248" s="7" t="s">
        <v>2884</v>
      </c>
      <c r="U248" s="4"/>
      <c r="V248" s="4"/>
      <c r="W248" s="4"/>
      <c r="X248" s="4"/>
      <c r="Y248" s="4" t="s">
        <v>3196</v>
      </c>
    </row>
    <row r="249" spans="1:25" x14ac:dyDescent="0.15">
      <c r="A249" s="4" t="s">
        <v>3817</v>
      </c>
      <c r="B249" s="4" t="s">
        <v>1151</v>
      </c>
      <c r="C249" s="4" t="s">
        <v>1600</v>
      </c>
      <c r="D249" s="18">
        <v>54.644888699999903</v>
      </c>
      <c r="E249" s="18">
        <v>11.3938107</v>
      </c>
      <c r="F249" s="4" t="s">
        <v>999</v>
      </c>
      <c r="G249" s="4"/>
      <c r="H249" s="4" t="s">
        <v>3831</v>
      </c>
      <c r="I249" s="4" t="s">
        <v>2880</v>
      </c>
      <c r="J249" s="25" t="s">
        <v>2914</v>
      </c>
      <c r="K249" s="4"/>
      <c r="L249" s="4" t="s">
        <v>3832</v>
      </c>
      <c r="M249" s="4">
        <v>4692</v>
      </c>
      <c r="N249" s="4">
        <v>34</v>
      </c>
      <c r="O249" s="4" t="s">
        <v>474</v>
      </c>
      <c r="P249" s="4" t="s">
        <v>3833</v>
      </c>
      <c r="Q249" s="4" t="s">
        <v>3834</v>
      </c>
      <c r="R249" s="4">
        <v>2023</v>
      </c>
      <c r="S249" s="4" t="s">
        <v>1154</v>
      </c>
      <c r="T249" s="7" t="s">
        <v>2884</v>
      </c>
      <c r="U249" s="4"/>
      <c r="V249" s="4"/>
      <c r="W249" s="4"/>
      <c r="X249" s="4"/>
      <c r="Y249" s="4"/>
    </row>
    <row r="250" spans="1:25" x14ac:dyDescent="0.15">
      <c r="A250" s="4" t="s">
        <v>3817</v>
      </c>
      <c r="B250" s="4" t="s">
        <v>1151</v>
      </c>
      <c r="C250" s="4" t="s">
        <v>1600</v>
      </c>
      <c r="D250" s="18">
        <v>54.644888699999903</v>
      </c>
      <c r="E250" s="18">
        <v>11.3938107</v>
      </c>
      <c r="F250" s="4" t="s">
        <v>999</v>
      </c>
      <c r="G250" s="4"/>
      <c r="H250" s="4" t="s">
        <v>3835</v>
      </c>
      <c r="I250" s="4" t="s">
        <v>2880</v>
      </c>
      <c r="J250" s="25" t="s">
        <v>2914</v>
      </c>
      <c r="K250" s="4"/>
      <c r="L250" s="4" t="s">
        <v>3836</v>
      </c>
      <c r="M250" s="4">
        <v>4727</v>
      </c>
      <c r="N250" s="4">
        <v>34</v>
      </c>
      <c r="O250" s="4" t="s">
        <v>474</v>
      </c>
      <c r="P250" s="4" t="s">
        <v>3837</v>
      </c>
      <c r="Q250" s="4" t="s">
        <v>3838</v>
      </c>
      <c r="R250" s="4">
        <v>2023</v>
      </c>
      <c r="S250" s="4" t="s">
        <v>1154</v>
      </c>
      <c r="T250" s="7" t="s">
        <v>2884</v>
      </c>
      <c r="U250" s="4"/>
      <c r="V250" s="4"/>
      <c r="W250" s="4"/>
      <c r="X250" s="4"/>
      <c r="Y250" s="4"/>
    </row>
    <row r="251" spans="1:25" x14ac:dyDescent="0.15">
      <c r="A251" s="4" t="s">
        <v>3817</v>
      </c>
      <c r="B251" s="4" t="s">
        <v>1151</v>
      </c>
      <c r="C251" s="4" t="s">
        <v>1600</v>
      </c>
      <c r="D251" s="18">
        <v>54.644888700000003</v>
      </c>
      <c r="E251" s="18">
        <v>11.3938107</v>
      </c>
      <c r="F251" s="4" t="s">
        <v>999</v>
      </c>
      <c r="G251" s="4"/>
      <c r="H251" s="4" t="s">
        <v>3839</v>
      </c>
      <c r="I251" s="4" t="s">
        <v>2880</v>
      </c>
      <c r="J251" s="25" t="s">
        <v>2914</v>
      </c>
      <c r="K251" s="4"/>
      <c r="L251" s="4" t="s">
        <v>3840</v>
      </c>
      <c r="M251" s="4">
        <v>4769</v>
      </c>
      <c r="N251" s="4">
        <v>37</v>
      </c>
      <c r="O251" s="4" t="s">
        <v>474</v>
      </c>
      <c r="P251" s="4" t="s">
        <v>3499</v>
      </c>
      <c r="Q251" s="4" t="s">
        <v>3841</v>
      </c>
      <c r="R251" s="4">
        <v>2023</v>
      </c>
      <c r="S251" s="4" t="s">
        <v>1154</v>
      </c>
      <c r="T251" s="7" t="s">
        <v>2884</v>
      </c>
      <c r="U251" s="4"/>
      <c r="V251" s="4"/>
      <c r="W251" s="4"/>
      <c r="X251" s="4"/>
      <c r="Y251" s="4" t="s">
        <v>3139</v>
      </c>
    </row>
    <row r="252" spans="1:25" x14ac:dyDescent="0.15">
      <c r="A252" s="4" t="s">
        <v>3842</v>
      </c>
      <c r="B252" s="4" t="s">
        <v>1151</v>
      </c>
      <c r="C252" s="4" t="s">
        <v>1600</v>
      </c>
      <c r="D252" s="18">
        <v>54.644888700000003</v>
      </c>
      <c r="E252" s="18">
        <v>11.3938107</v>
      </c>
      <c r="F252" s="4" t="s">
        <v>999</v>
      </c>
      <c r="G252" s="4"/>
      <c r="H252" s="4" t="s">
        <v>3843</v>
      </c>
      <c r="I252" s="4" t="s">
        <v>2880</v>
      </c>
      <c r="J252" s="25" t="s">
        <v>2914</v>
      </c>
      <c r="K252" s="4"/>
      <c r="L252" s="4" t="s">
        <v>3844</v>
      </c>
      <c r="M252" s="4">
        <v>4538</v>
      </c>
      <c r="N252" s="4">
        <v>27</v>
      </c>
      <c r="O252" s="4" t="s">
        <v>474</v>
      </c>
      <c r="P252" s="4" t="s">
        <v>3654</v>
      </c>
      <c r="Q252" s="4" t="s">
        <v>3845</v>
      </c>
      <c r="R252" s="4">
        <v>2023</v>
      </c>
      <c r="S252" s="4" t="s">
        <v>1154</v>
      </c>
      <c r="T252" s="7" t="s">
        <v>2884</v>
      </c>
      <c r="U252" s="4"/>
      <c r="V252" s="4"/>
      <c r="W252" s="4"/>
      <c r="X252" s="4"/>
      <c r="Y252" s="4"/>
    </row>
    <row r="253" spans="1:25" x14ac:dyDescent="0.15">
      <c r="A253" s="4" t="s">
        <v>3842</v>
      </c>
      <c r="B253" s="4" t="s">
        <v>1151</v>
      </c>
      <c r="C253" s="4" t="s">
        <v>1600</v>
      </c>
      <c r="D253" s="18">
        <v>54.644888700000003</v>
      </c>
      <c r="E253" s="18">
        <v>11.3938107</v>
      </c>
      <c r="F253" s="4" t="s">
        <v>999</v>
      </c>
      <c r="G253" s="4"/>
      <c r="H253" s="4" t="s">
        <v>3846</v>
      </c>
      <c r="I253" s="4" t="s">
        <v>2880</v>
      </c>
      <c r="J253" s="25" t="s">
        <v>2914</v>
      </c>
      <c r="K253" s="4"/>
      <c r="L253" s="4" t="s">
        <v>3847</v>
      </c>
      <c r="M253" s="4">
        <v>4561</v>
      </c>
      <c r="N253" s="4">
        <v>37</v>
      </c>
      <c r="O253" s="4" t="s">
        <v>474</v>
      </c>
      <c r="P253" s="4" t="s">
        <v>3848</v>
      </c>
      <c r="Q253" s="4" t="s">
        <v>3849</v>
      </c>
      <c r="R253" s="4">
        <v>2023</v>
      </c>
      <c r="S253" s="4" t="s">
        <v>1154</v>
      </c>
      <c r="T253" s="7" t="s">
        <v>2884</v>
      </c>
      <c r="U253" s="4"/>
      <c r="V253" s="4"/>
      <c r="W253" s="4"/>
      <c r="X253" s="4"/>
      <c r="Y253" s="4" t="s">
        <v>3442</v>
      </c>
    </row>
    <row r="254" spans="1:25" x14ac:dyDescent="0.15">
      <c r="A254" s="4" t="s">
        <v>3842</v>
      </c>
      <c r="B254" s="4" t="s">
        <v>1151</v>
      </c>
      <c r="C254" s="4" t="s">
        <v>1600</v>
      </c>
      <c r="D254" s="18">
        <v>54.644888700000003</v>
      </c>
      <c r="E254" s="18">
        <v>11.3938107</v>
      </c>
      <c r="F254" s="4" t="s">
        <v>999</v>
      </c>
      <c r="G254" s="4"/>
      <c r="H254" s="4" t="s">
        <v>3850</v>
      </c>
      <c r="I254" s="4" t="s">
        <v>2880</v>
      </c>
      <c r="J254" s="25" t="s">
        <v>2914</v>
      </c>
      <c r="K254" s="4"/>
      <c r="L254" s="4" t="s">
        <v>3851</v>
      </c>
      <c r="M254" s="4">
        <v>4583</v>
      </c>
      <c r="N254" s="4">
        <v>30</v>
      </c>
      <c r="O254" s="4" t="s">
        <v>474</v>
      </c>
      <c r="P254" s="4" t="s">
        <v>3852</v>
      </c>
      <c r="Q254" s="4" t="s">
        <v>3853</v>
      </c>
      <c r="R254" s="4">
        <v>2023</v>
      </c>
      <c r="S254" s="4" t="s">
        <v>1154</v>
      </c>
      <c r="T254" s="7" t="s">
        <v>2884</v>
      </c>
      <c r="U254" s="4"/>
      <c r="V254" s="4"/>
      <c r="W254" s="4"/>
      <c r="X254" s="4"/>
      <c r="Y254" s="4" t="s">
        <v>3854</v>
      </c>
    </row>
    <row r="255" spans="1:25" x14ac:dyDescent="0.15">
      <c r="A255" s="4" t="s">
        <v>3842</v>
      </c>
      <c r="B255" s="4" t="s">
        <v>1151</v>
      </c>
      <c r="C255" s="4" t="s">
        <v>1600</v>
      </c>
      <c r="D255" s="18">
        <v>54.644888700000003</v>
      </c>
      <c r="E255" s="18">
        <v>11.3938107</v>
      </c>
      <c r="F255" s="4" t="s">
        <v>999</v>
      </c>
      <c r="G255" s="4"/>
      <c r="H255" s="4" t="s">
        <v>3855</v>
      </c>
      <c r="I255" s="4" t="s">
        <v>2880</v>
      </c>
      <c r="J255" s="25" t="s">
        <v>2914</v>
      </c>
      <c r="K255" s="4"/>
      <c r="L255" s="4" t="s">
        <v>3856</v>
      </c>
      <c r="M255" s="4">
        <v>4594</v>
      </c>
      <c r="N255" s="4">
        <v>29</v>
      </c>
      <c r="O255" s="4" t="s">
        <v>474</v>
      </c>
      <c r="P255" s="4" t="s">
        <v>3015</v>
      </c>
      <c r="Q255" s="4" t="s">
        <v>3857</v>
      </c>
      <c r="R255" s="4">
        <v>2023</v>
      </c>
      <c r="S255" s="4" t="s">
        <v>1154</v>
      </c>
      <c r="T255" s="7" t="s">
        <v>2884</v>
      </c>
      <c r="U255" s="4"/>
      <c r="V255" s="4"/>
      <c r="W255" s="4"/>
      <c r="X255" s="4"/>
      <c r="Y255" s="4"/>
    </row>
    <row r="256" spans="1:25" x14ac:dyDescent="0.15">
      <c r="A256" s="4" t="s">
        <v>3842</v>
      </c>
      <c r="B256" s="4" t="s">
        <v>1151</v>
      </c>
      <c r="C256" s="4" t="s">
        <v>1600</v>
      </c>
      <c r="D256" s="18">
        <v>54.644888700000003</v>
      </c>
      <c r="E256" s="18">
        <v>11.3938107</v>
      </c>
      <c r="F256" s="4" t="s">
        <v>999</v>
      </c>
      <c r="G256" s="4"/>
      <c r="H256" s="4" t="s">
        <v>3858</v>
      </c>
      <c r="I256" s="4" t="s">
        <v>2880</v>
      </c>
      <c r="J256" s="4" t="s">
        <v>2957</v>
      </c>
      <c r="K256" s="4"/>
      <c r="L256" s="4" t="s">
        <v>3859</v>
      </c>
      <c r="M256" s="4">
        <v>4610</v>
      </c>
      <c r="N256" s="4">
        <v>34</v>
      </c>
      <c r="O256" s="4" t="s">
        <v>474</v>
      </c>
      <c r="P256" s="4" t="s">
        <v>3860</v>
      </c>
      <c r="Q256" s="4" t="s">
        <v>3861</v>
      </c>
      <c r="R256" s="4">
        <v>2023</v>
      </c>
      <c r="S256" s="4" t="s">
        <v>1154</v>
      </c>
      <c r="T256" s="7" t="s">
        <v>2884</v>
      </c>
      <c r="U256" s="4"/>
      <c r="V256" s="4"/>
      <c r="W256" s="4"/>
      <c r="X256" s="4"/>
      <c r="Y256" s="35"/>
    </row>
    <row r="257" spans="1:25" x14ac:dyDescent="0.15">
      <c r="A257" s="4" t="s">
        <v>3842</v>
      </c>
      <c r="B257" s="4" t="s">
        <v>1151</v>
      </c>
      <c r="C257" s="4" t="s">
        <v>1600</v>
      </c>
      <c r="D257" s="18">
        <v>54.644888700000003</v>
      </c>
      <c r="E257" s="18">
        <v>11.3938107</v>
      </c>
      <c r="F257" s="4" t="s">
        <v>999</v>
      </c>
      <c r="G257" s="4"/>
      <c r="H257" s="4" t="s">
        <v>3862</v>
      </c>
      <c r="I257" s="4" t="s">
        <v>2880</v>
      </c>
      <c r="J257" s="25" t="s">
        <v>2914</v>
      </c>
      <c r="K257" s="4"/>
      <c r="L257" s="4" t="s">
        <v>3863</v>
      </c>
      <c r="M257" s="4">
        <v>4643</v>
      </c>
      <c r="N257" s="4">
        <v>32</v>
      </c>
      <c r="O257" s="4" t="s">
        <v>474</v>
      </c>
      <c r="P257" s="4" t="s">
        <v>3860</v>
      </c>
      <c r="Q257" s="4" t="s">
        <v>3864</v>
      </c>
      <c r="R257" s="4">
        <v>2023</v>
      </c>
      <c r="S257" s="4" t="s">
        <v>1154</v>
      </c>
      <c r="T257" s="7" t="s">
        <v>2884</v>
      </c>
      <c r="U257" s="4"/>
      <c r="V257" s="4"/>
      <c r="W257" s="4"/>
      <c r="X257" s="4"/>
      <c r="Y257" s="4" t="s">
        <v>3429</v>
      </c>
    </row>
    <row r="258" spans="1:25" x14ac:dyDescent="0.15">
      <c r="A258" s="4" t="s">
        <v>3842</v>
      </c>
      <c r="B258" s="4" t="s">
        <v>1151</v>
      </c>
      <c r="C258" s="4" t="s">
        <v>1600</v>
      </c>
      <c r="D258" s="18">
        <v>54.644888700000003</v>
      </c>
      <c r="E258" s="18">
        <v>11.3938107</v>
      </c>
      <c r="F258" s="4" t="s">
        <v>999</v>
      </c>
      <c r="G258" s="4"/>
      <c r="H258" s="4" t="s">
        <v>3865</v>
      </c>
      <c r="I258" s="4" t="s">
        <v>2880</v>
      </c>
      <c r="J258" s="4" t="s">
        <v>3819</v>
      </c>
      <c r="K258" s="4"/>
      <c r="L258" s="4" t="s">
        <v>3866</v>
      </c>
      <c r="M258" s="4">
        <v>4755</v>
      </c>
      <c r="N258" s="4">
        <v>23</v>
      </c>
      <c r="O258" s="4" t="s">
        <v>474</v>
      </c>
      <c r="P258" s="4" t="s">
        <v>3867</v>
      </c>
      <c r="Q258" s="4" t="s">
        <v>3868</v>
      </c>
      <c r="R258" s="4">
        <v>2023</v>
      </c>
      <c r="S258" s="4" t="s">
        <v>1154</v>
      </c>
      <c r="T258" s="7" t="s">
        <v>2884</v>
      </c>
      <c r="U258" s="4"/>
      <c r="V258" s="4"/>
      <c r="W258" s="4"/>
      <c r="X258" s="4"/>
      <c r="Y258" s="4" t="s">
        <v>3854</v>
      </c>
    </row>
    <row r="259" spans="1:25" x14ac:dyDescent="0.15">
      <c r="A259" s="4" t="s">
        <v>3842</v>
      </c>
      <c r="B259" s="4" t="s">
        <v>1151</v>
      </c>
      <c r="C259" s="4" t="s">
        <v>1600</v>
      </c>
      <c r="D259" s="18">
        <v>54.644888699999903</v>
      </c>
      <c r="E259" s="18">
        <v>11.3938107</v>
      </c>
      <c r="F259" s="4" t="s">
        <v>999</v>
      </c>
      <c r="G259" s="4"/>
      <c r="H259" s="4" t="s">
        <v>3869</v>
      </c>
      <c r="I259" s="4" t="s">
        <v>2880</v>
      </c>
      <c r="J259" s="4" t="s">
        <v>2957</v>
      </c>
      <c r="K259" s="4"/>
      <c r="L259" s="4" t="s">
        <v>3870</v>
      </c>
      <c r="M259" s="4">
        <v>4802</v>
      </c>
      <c r="N259" s="4">
        <v>37</v>
      </c>
      <c r="O259" s="4" t="s">
        <v>474</v>
      </c>
      <c r="P259" s="4" t="s">
        <v>3871</v>
      </c>
      <c r="Q259" s="4" t="s">
        <v>3872</v>
      </c>
      <c r="R259" s="4">
        <v>2023</v>
      </c>
      <c r="S259" s="4" t="s">
        <v>1154</v>
      </c>
      <c r="T259" s="7" t="s">
        <v>2884</v>
      </c>
      <c r="U259" s="4"/>
      <c r="V259" s="4"/>
      <c r="W259" s="4"/>
      <c r="X259" s="4"/>
      <c r="Y259" s="4"/>
    </row>
    <row r="260" spans="1:25" x14ac:dyDescent="0.15">
      <c r="A260" s="4" t="s">
        <v>3842</v>
      </c>
      <c r="B260" s="4" t="s">
        <v>1151</v>
      </c>
      <c r="C260" s="4" t="s">
        <v>1600</v>
      </c>
      <c r="D260" s="18">
        <v>54.644888700000003</v>
      </c>
      <c r="E260" s="18">
        <v>11.3938107</v>
      </c>
      <c r="F260" s="4" t="s">
        <v>999</v>
      </c>
      <c r="G260" s="4"/>
      <c r="H260" s="4" t="s">
        <v>3873</v>
      </c>
      <c r="I260" s="4" t="s">
        <v>2880</v>
      </c>
      <c r="J260" s="4" t="s">
        <v>3382</v>
      </c>
      <c r="K260" s="4"/>
      <c r="L260" s="4" t="s">
        <v>3874</v>
      </c>
      <c r="M260" s="4">
        <v>4823</v>
      </c>
      <c r="N260" s="4">
        <v>41</v>
      </c>
      <c r="O260" s="4" t="s">
        <v>474</v>
      </c>
      <c r="P260" s="4" t="s">
        <v>3875</v>
      </c>
      <c r="Q260" s="4" t="s">
        <v>3876</v>
      </c>
      <c r="R260" s="4">
        <v>2023</v>
      </c>
      <c r="S260" s="4" t="s">
        <v>1154</v>
      </c>
      <c r="T260" s="7" t="s">
        <v>2884</v>
      </c>
      <c r="U260" s="4"/>
      <c r="V260" s="4"/>
      <c r="W260" s="4"/>
      <c r="X260" s="4"/>
      <c r="Y260" s="4" t="s">
        <v>3854</v>
      </c>
    </row>
    <row r="261" spans="1:25" x14ac:dyDescent="0.15">
      <c r="A261" s="4" t="s">
        <v>3877</v>
      </c>
      <c r="B261" s="4" t="s">
        <v>1151</v>
      </c>
      <c r="C261" s="4" t="s">
        <v>1600</v>
      </c>
      <c r="D261" s="18">
        <v>54.643965999999999</v>
      </c>
      <c r="E261" s="18">
        <v>11.393015999999999</v>
      </c>
      <c r="F261" s="4" t="s">
        <v>999</v>
      </c>
      <c r="G261" s="4"/>
      <c r="H261" s="4" t="s">
        <v>3878</v>
      </c>
      <c r="I261" s="4" t="s">
        <v>2880</v>
      </c>
      <c r="J261" s="4"/>
      <c r="K261" s="4"/>
      <c r="L261" s="4" t="s">
        <v>3879</v>
      </c>
      <c r="M261" s="4">
        <v>4538</v>
      </c>
      <c r="N261" s="4">
        <v>27</v>
      </c>
      <c r="O261" s="4" t="s">
        <v>474</v>
      </c>
      <c r="P261" s="7" t="s">
        <v>3007</v>
      </c>
      <c r="Q261" s="4" t="s">
        <v>3845</v>
      </c>
      <c r="R261" s="4">
        <v>2023</v>
      </c>
      <c r="S261" s="4" t="s">
        <v>1154</v>
      </c>
      <c r="T261" s="7" t="s">
        <v>2884</v>
      </c>
      <c r="U261" s="4"/>
      <c r="V261" s="4"/>
      <c r="W261" s="4"/>
      <c r="X261" s="4"/>
      <c r="Y261" s="4"/>
    </row>
    <row r="262" spans="1:25" x14ac:dyDescent="0.15">
      <c r="A262" s="4" t="s">
        <v>3877</v>
      </c>
      <c r="B262" s="4" t="s">
        <v>1151</v>
      </c>
      <c r="C262" s="4" t="s">
        <v>1600</v>
      </c>
      <c r="D262" s="18">
        <v>54.643965999999999</v>
      </c>
      <c r="E262" s="18">
        <v>11.393015999999999</v>
      </c>
      <c r="F262" s="4" t="s">
        <v>999</v>
      </c>
      <c r="G262" s="4"/>
      <c r="H262" s="4" t="s">
        <v>3880</v>
      </c>
      <c r="I262" s="4" t="s">
        <v>2880</v>
      </c>
      <c r="J262" s="4"/>
      <c r="K262" s="4"/>
      <c r="L262" s="4" t="s">
        <v>3881</v>
      </c>
      <c r="M262" s="4">
        <v>4572</v>
      </c>
      <c r="N262" s="4">
        <v>30</v>
      </c>
      <c r="O262" s="4" t="s">
        <v>474</v>
      </c>
      <c r="P262" s="7" t="s">
        <v>3882</v>
      </c>
      <c r="Q262" s="4" t="s">
        <v>3883</v>
      </c>
      <c r="R262" s="4">
        <v>2023</v>
      </c>
      <c r="S262" s="4" t="s">
        <v>1154</v>
      </c>
      <c r="T262" s="7" t="s">
        <v>2884</v>
      </c>
      <c r="U262" s="4"/>
      <c r="V262" s="4"/>
      <c r="W262" s="4"/>
      <c r="X262" s="4"/>
      <c r="Y262" s="4"/>
    </row>
    <row r="263" spans="1:25" x14ac:dyDescent="0.15">
      <c r="A263" s="4" t="s">
        <v>3877</v>
      </c>
      <c r="B263" s="4" t="s">
        <v>1151</v>
      </c>
      <c r="C263" s="4" t="s">
        <v>1600</v>
      </c>
      <c r="D263" s="18">
        <v>54.643965999999999</v>
      </c>
      <c r="E263" s="18">
        <v>11.393015999999999</v>
      </c>
      <c r="F263" s="4" t="s">
        <v>999</v>
      </c>
      <c r="G263" s="4"/>
      <c r="H263" s="4" t="s">
        <v>3884</v>
      </c>
      <c r="I263" s="4" t="s">
        <v>2880</v>
      </c>
      <c r="J263" s="4"/>
      <c r="K263" s="4"/>
      <c r="L263" s="4" t="s">
        <v>3885</v>
      </c>
      <c r="M263" s="4">
        <v>4640</v>
      </c>
      <c r="N263" s="4">
        <v>29</v>
      </c>
      <c r="O263" s="4" t="s">
        <v>474</v>
      </c>
      <c r="P263" s="7" t="s">
        <v>3470</v>
      </c>
      <c r="Q263" s="4" t="s">
        <v>3886</v>
      </c>
      <c r="R263" s="4">
        <v>2023</v>
      </c>
      <c r="S263" s="4" t="s">
        <v>1154</v>
      </c>
      <c r="T263" s="7" t="s">
        <v>2884</v>
      </c>
      <c r="U263" s="4"/>
      <c r="V263" s="4"/>
      <c r="W263" s="4"/>
      <c r="X263" s="4"/>
      <c r="Y263" s="4"/>
    </row>
    <row r="264" spans="1:25" x14ac:dyDescent="0.15">
      <c r="A264" s="4" t="s">
        <v>3877</v>
      </c>
      <c r="B264" s="4" t="s">
        <v>1151</v>
      </c>
      <c r="C264" s="4" t="s">
        <v>1600</v>
      </c>
      <c r="D264" s="18">
        <v>54.643965999999999</v>
      </c>
      <c r="E264" s="18">
        <v>11.393015999999999</v>
      </c>
      <c r="F264" s="4" t="s">
        <v>999</v>
      </c>
      <c r="G264" s="4"/>
      <c r="H264" s="4" t="s">
        <v>3887</v>
      </c>
      <c r="I264" s="4" t="s">
        <v>2880</v>
      </c>
      <c r="J264" s="25" t="s">
        <v>2914</v>
      </c>
      <c r="K264" s="4"/>
      <c r="L264" s="4" t="s">
        <v>3888</v>
      </c>
      <c r="M264" s="4">
        <v>4670</v>
      </c>
      <c r="N264" s="4">
        <v>27</v>
      </c>
      <c r="O264" s="4" t="s">
        <v>474</v>
      </c>
      <c r="P264" s="7" t="s">
        <v>3535</v>
      </c>
      <c r="Q264" s="4" t="s">
        <v>3889</v>
      </c>
      <c r="R264" s="4">
        <v>2023</v>
      </c>
      <c r="S264" s="4" t="s">
        <v>1154</v>
      </c>
      <c r="T264" s="7" t="s">
        <v>2884</v>
      </c>
      <c r="U264" s="4"/>
      <c r="V264" s="4"/>
      <c r="W264" s="4"/>
      <c r="X264" s="4"/>
      <c r="Y264" s="4"/>
    </row>
    <row r="265" spans="1:25" x14ac:dyDescent="0.15">
      <c r="A265" s="4" t="s">
        <v>3877</v>
      </c>
      <c r="B265" s="4" t="s">
        <v>1151</v>
      </c>
      <c r="C265" s="4" t="s">
        <v>1600</v>
      </c>
      <c r="D265" s="18">
        <v>54.643965999999999</v>
      </c>
      <c r="E265" s="18">
        <v>11.393015999999999</v>
      </c>
      <c r="F265" s="4" t="s">
        <v>999</v>
      </c>
      <c r="G265" s="4"/>
      <c r="H265" s="4" t="s">
        <v>3890</v>
      </c>
      <c r="I265" s="4" t="s">
        <v>2880</v>
      </c>
      <c r="J265" s="4"/>
      <c r="K265" s="4"/>
      <c r="L265" s="4" t="s">
        <v>3891</v>
      </c>
      <c r="M265" s="4">
        <v>4678</v>
      </c>
      <c r="N265" s="4">
        <v>28</v>
      </c>
      <c r="O265" s="4" t="s">
        <v>474</v>
      </c>
      <c r="P265" s="7" t="s">
        <v>3892</v>
      </c>
      <c r="Q265" s="4" t="s">
        <v>3502</v>
      </c>
      <c r="R265" s="4">
        <v>2023</v>
      </c>
      <c r="S265" s="4" t="s">
        <v>1154</v>
      </c>
      <c r="T265" s="7" t="s">
        <v>2884</v>
      </c>
      <c r="U265" s="4"/>
      <c r="V265" s="4"/>
      <c r="W265" s="4"/>
      <c r="X265" s="4"/>
      <c r="Y265" s="4"/>
    </row>
    <row r="266" spans="1:25" x14ac:dyDescent="0.15">
      <c r="A266" s="4" t="s">
        <v>3877</v>
      </c>
      <c r="B266" s="4" t="s">
        <v>1151</v>
      </c>
      <c r="C266" s="4" t="s">
        <v>1600</v>
      </c>
      <c r="D266" s="18">
        <v>54.643965999999999</v>
      </c>
      <c r="E266" s="18">
        <v>11.393015999999999</v>
      </c>
      <c r="F266" s="4" t="s">
        <v>999</v>
      </c>
      <c r="G266" s="4"/>
      <c r="H266" s="4" t="s">
        <v>3893</v>
      </c>
      <c r="I266" s="4" t="s">
        <v>2880</v>
      </c>
      <c r="J266" s="4"/>
      <c r="K266" s="4"/>
      <c r="L266" s="4" t="s">
        <v>3894</v>
      </c>
      <c r="M266" s="4">
        <v>4682</v>
      </c>
      <c r="N266" s="4">
        <v>28</v>
      </c>
      <c r="O266" s="4" t="s">
        <v>474</v>
      </c>
      <c r="P266" s="7" t="s">
        <v>3085</v>
      </c>
      <c r="Q266" s="4" t="s">
        <v>3895</v>
      </c>
      <c r="R266" s="4">
        <v>2023</v>
      </c>
      <c r="S266" s="4" t="s">
        <v>1154</v>
      </c>
      <c r="T266" s="7" t="s">
        <v>2884</v>
      </c>
      <c r="U266" s="4"/>
      <c r="V266" s="4"/>
      <c r="W266" s="4"/>
      <c r="X266" s="4"/>
      <c r="Y266" s="4"/>
    </row>
    <row r="267" spans="1:25" x14ac:dyDescent="0.15">
      <c r="A267" s="4" t="s">
        <v>3877</v>
      </c>
      <c r="B267" s="4" t="s">
        <v>1151</v>
      </c>
      <c r="C267" s="4" t="s">
        <v>1600</v>
      </c>
      <c r="D267" s="18">
        <v>54.643965999999999</v>
      </c>
      <c r="E267" s="18">
        <v>11.393015999999999</v>
      </c>
      <c r="F267" s="4" t="s">
        <v>999</v>
      </c>
      <c r="G267" s="4"/>
      <c r="H267" s="4" t="s">
        <v>3896</v>
      </c>
      <c r="I267" s="4" t="s">
        <v>2880</v>
      </c>
      <c r="J267" s="4"/>
      <c r="K267" s="4"/>
      <c r="L267" s="4" t="s">
        <v>3897</v>
      </c>
      <c r="M267" s="4">
        <v>4723</v>
      </c>
      <c r="N267" s="4">
        <v>31</v>
      </c>
      <c r="O267" s="4" t="s">
        <v>474</v>
      </c>
      <c r="P267" s="7" t="s">
        <v>3898</v>
      </c>
      <c r="Q267" s="4" t="s">
        <v>3899</v>
      </c>
      <c r="R267" s="4">
        <v>2023</v>
      </c>
      <c r="S267" s="4" t="s">
        <v>1154</v>
      </c>
      <c r="T267" s="7" t="s">
        <v>2884</v>
      </c>
      <c r="U267" s="4"/>
      <c r="V267" s="4"/>
      <c r="W267" s="4"/>
      <c r="X267" s="4"/>
      <c r="Y267" s="4"/>
    </row>
    <row r="268" spans="1:25" x14ac:dyDescent="0.15">
      <c r="A268" s="4" t="s">
        <v>3877</v>
      </c>
      <c r="B268" s="4" t="s">
        <v>1151</v>
      </c>
      <c r="C268" s="4" t="s">
        <v>1600</v>
      </c>
      <c r="D268" s="18">
        <v>54.643965999999999</v>
      </c>
      <c r="E268" s="18">
        <v>11.393015999999999</v>
      </c>
      <c r="F268" s="4" t="s">
        <v>999</v>
      </c>
      <c r="G268" s="4"/>
      <c r="H268" s="4" t="s">
        <v>3900</v>
      </c>
      <c r="I268" s="4" t="s">
        <v>2880</v>
      </c>
      <c r="J268" s="4"/>
      <c r="K268" s="4"/>
      <c r="L268" s="4" t="s">
        <v>3901</v>
      </c>
      <c r="M268" s="4">
        <v>4753</v>
      </c>
      <c r="N268" s="4">
        <v>31</v>
      </c>
      <c r="O268" s="4" t="s">
        <v>474</v>
      </c>
      <c r="P268" s="7" t="s">
        <v>3580</v>
      </c>
      <c r="Q268" s="4" t="s">
        <v>517</v>
      </c>
      <c r="R268" s="4">
        <v>2023</v>
      </c>
      <c r="S268" s="4" t="s">
        <v>1154</v>
      </c>
      <c r="T268" s="7" t="s">
        <v>2884</v>
      </c>
      <c r="U268" s="4"/>
      <c r="V268" s="4"/>
      <c r="W268" s="4"/>
      <c r="X268" s="4"/>
      <c r="Y268" s="4"/>
    </row>
    <row r="269" spans="1:25" x14ac:dyDescent="0.15">
      <c r="A269" s="4" t="s">
        <v>3877</v>
      </c>
      <c r="B269" s="4" t="s">
        <v>1151</v>
      </c>
      <c r="C269" s="4" t="s">
        <v>1600</v>
      </c>
      <c r="D269" s="18">
        <v>54.643965999999999</v>
      </c>
      <c r="E269" s="18">
        <v>11.393015999999999</v>
      </c>
      <c r="F269" s="4" t="s">
        <v>999</v>
      </c>
      <c r="G269" s="4"/>
      <c r="H269" s="4" t="s">
        <v>3902</v>
      </c>
      <c r="I269" s="4" t="s">
        <v>2880</v>
      </c>
      <c r="J269" s="4"/>
      <c r="K269" s="4"/>
      <c r="L269" s="4" t="s">
        <v>3903</v>
      </c>
      <c r="M269" s="4">
        <v>4790</v>
      </c>
      <c r="N269" s="4">
        <v>29</v>
      </c>
      <c r="O269" s="4" t="s">
        <v>474</v>
      </c>
      <c r="P269" s="7" t="s">
        <v>3904</v>
      </c>
      <c r="Q269" s="4" t="s">
        <v>520</v>
      </c>
      <c r="R269" s="4">
        <v>2023</v>
      </c>
      <c r="S269" s="4" t="s">
        <v>1154</v>
      </c>
      <c r="T269" s="7" t="s">
        <v>2884</v>
      </c>
      <c r="U269" s="4"/>
      <c r="V269" s="4"/>
      <c r="W269" s="4"/>
      <c r="X269" s="4"/>
      <c r="Y269" s="4"/>
    </row>
    <row r="270" spans="1:25" x14ac:dyDescent="0.15">
      <c r="A270" s="4" t="s">
        <v>3877</v>
      </c>
      <c r="B270" s="4" t="s">
        <v>1151</v>
      </c>
      <c r="C270" s="4" t="s">
        <v>1600</v>
      </c>
      <c r="D270" s="18">
        <v>54.643965999999999</v>
      </c>
      <c r="E270" s="18">
        <v>11.393015999999999</v>
      </c>
      <c r="F270" s="4" t="s">
        <v>999</v>
      </c>
      <c r="G270" s="4"/>
      <c r="H270" s="4" t="s">
        <v>3905</v>
      </c>
      <c r="I270" s="4" t="s">
        <v>2880</v>
      </c>
      <c r="J270" s="4"/>
      <c r="K270" s="4"/>
      <c r="L270" s="4" t="s">
        <v>3906</v>
      </c>
      <c r="M270" s="4">
        <v>4842</v>
      </c>
      <c r="N270" s="4">
        <v>29</v>
      </c>
      <c r="O270" s="4" t="s">
        <v>474</v>
      </c>
      <c r="P270" s="7" t="s">
        <v>2980</v>
      </c>
      <c r="Q270" s="4" t="s">
        <v>3700</v>
      </c>
      <c r="R270" s="4">
        <v>2023</v>
      </c>
      <c r="S270" s="4" t="s">
        <v>1154</v>
      </c>
      <c r="T270" s="7" t="s">
        <v>2884</v>
      </c>
      <c r="U270" s="4"/>
      <c r="V270" s="4"/>
      <c r="W270" s="4"/>
      <c r="X270" s="4"/>
      <c r="Y270" s="4"/>
    </row>
    <row r="271" spans="1:25" x14ac:dyDescent="0.15">
      <c r="A271" s="4" t="s">
        <v>3877</v>
      </c>
      <c r="B271" s="4" t="s">
        <v>1151</v>
      </c>
      <c r="C271" s="4" t="s">
        <v>1600</v>
      </c>
      <c r="D271" s="18">
        <v>54.643965999999999</v>
      </c>
      <c r="E271" s="18">
        <v>11.393015999999999</v>
      </c>
      <c r="F271" s="4" t="s">
        <v>999</v>
      </c>
      <c r="G271" s="4"/>
      <c r="H271" s="4" t="s">
        <v>3907</v>
      </c>
      <c r="I271" s="4" t="s">
        <v>2880</v>
      </c>
      <c r="J271" s="4"/>
      <c r="K271" s="4"/>
      <c r="L271" s="4" t="s">
        <v>3908</v>
      </c>
      <c r="M271" s="4">
        <v>5004</v>
      </c>
      <c r="N271" s="4">
        <v>31</v>
      </c>
      <c r="O271" s="4" t="s">
        <v>474</v>
      </c>
      <c r="P271" s="7" t="s">
        <v>3904</v>
      </c>
      <c r="Q271" s="4" t="s">
        <v>3909</v>
      </c>
      <c r="R271" s="4">
        <v>2023</v>
      </c>
      <c r="S271" s="4" t="s">
        <v>1154</v>
      </c>
      <c r="T271" s="7" t="s">
        <v>2884</v>
      </c>
      <c r="U271" s="4"/>
      <c r="V271" s="4"/>
      <c r="W271" s="4"/>
      <c r="X271" s="4"/>
      <c r="Y271" s="4"/>
    </row>
    <row r="272" spans="1:25" x14ac:dyDescent="0.15">
      <c r="A272" s="4" t="s">
        <v>3877</v>
      </c>
      <c r="B272" s="4" t="s">
        <v>1151</v>
      </c>
      <c r="C272" s="4" t="s">
        <v>1600</v>
      </c>
      <c r="D272" s="18">
        <v>54.643965999999999</v>
      </c>
      <c r="E272" s="18">
        <v>11.393015999999999</v>
      </c>
      <c r="F272" s="4" t="s">
        <v>999</v>
      </c>
      <c r="G272" s="4"/>
      <c r="H272" s="4" t="s">
        <v>3910</v>
      </c>
      <c r="I272" s="4" t="s">
        <v>2880</v>
      </c>
      <c r="J272" s="4"/>
      <c r="K272" s="4"/>
      <c r="L272" s="4" t="s">
        <v>3911</v>
      </c>
      <c r="M272" s="4">
        <v>5074</v>
      </c>
      <c r="N272" s="4">
        <v>30</v>
      </c>
      <c r="O272" s="4" t="s">
        <v>474</v>
      </c>
      <c r="P272" s="7" t="s">
        <v>3912</v>
      </c>
      <c r="Q272" s="4" t="s">
        <v>3913</v>
      </c>
      <c r="R272" s="4">
        <v>2023</v>
      </c>
      <c r="S272" s="4" t="s">
        <v>1154</v>
      </c>
      <c r="T272" s="7" t="s">
        <v>2884</v>
      </c>
      <c r="U272" s="4"/>
      <c r="V272" s="4"/>
      <c r="W272" s="4"/>
      <c r="X272" s="4"/>
      <c r="Y272" s="4"/>
    </row>
    <row r="273" spans="1:25" x14ac:dyDescent="0.15">
      <c r="A273" s="4" t="s">
        <v>3877</v>
      </c>
      <c r="B273" s="4" t="s">
        <v>1151</v>
      </c>
      <c r="C273" s="4" t="s">
        <v>1600</v>
      </c>
      <c r="D273" s="18">
        <v>54.643965999999999</v>
      </c>
      <c r="E273" s="18">
        <v>11.393015999999999</v>
      </c>
      <c r="F273" s="4" t="s">
        <v>999</v>
      </c>
      <c r="G273" s="4"/>
      <c r="H273" s="4" t="s">
        <v>3914</v>
      </c>
      <c r="I273" s="4" t="s">
        <v>2880</v>
      </c>
      <c r="J273" s="4"/>
      <c r="K273" s="4"/>
      <c r="L273" s="4" t="s">
        <v>3915</v>
      </c>
      <c r="M273" s="4">
        <v>5263</v>
      </c>
      <c r="N273" s="4">
        <v>30</v>
      </c>
      <c r="O273" s="4" t="s">
        <v>474</v>
      </c>
      <c r="P273" s="7" t="s">
        <v>3898</v>
      </c>
      <c r="Q273" s="4" t="s">
        <v>3592</v>
      </c>
      <c r="R273" s="4">
        <v>2023</v>
      </c>
      <c r="S273" s="4" t="s">
        <v>1154</v>
      </c>
      <c r="T273" s="7" t="s">
        <v>2884</v>
      </c>
      <c r="U273" s="4"/>
      <c r="V273" s="4"/>
      <c r="W273" s="4"/>
      <c r="X273" s="4"/>
      <c r="Y273" s="4"/>
    </row>
    <row r="274" spans="1:25" x14ac:dyDescent="0.15">
      <c r="A274" s="4" t="s">
        <v>3877</v>
      </c>
      <c r="B274" s="4" t="s">
        <v>1151</v>
      </c>
      <c r="C274" s="4" t="s">
        <v>1600</v>
      </c>
      <c r="D274" s="18">
        <v>54.643965999999999</v>
      </c>
      <c r="E274" s="18">
        <v>11.393015999999999</v>
      </c>
      <c r="F274" s="4" t="s">
        <v>999</v>
      </c>
      <c r="G274" s="4"/>
      <c r="H274" s="4" t="s">
        <v>3916</v>
      </c>
      <c r="I274" s="4" t="s">
        <v>2880</v>
      </c>
      <c r="J274" s="4"/>
      <c r="K274" s="4"/>
      <c r="L274" s="4" t="s">
        <v>3917</v>
      </c>
      <c r="M274" s="4">
        <v>5271</v>
      </c>
      <c r="N274" s="4">
        <v>38</v>
      </c>
      <c r="O274" s="4" t="s">
        <v>474</v>
      </c>
      <c r="P274" s="7" t="s">
        <v>3918</v>
      </c>
      <c r="Q274" s="4" t="s">
        <v>3919</v>
      </c>
      <c r="R274" s="4">
        <v>2023</v>
      </c>
      <c r="S274" s="4" t="s">
        <v>1154</v>
      </c>
      <c r="T274" s="7" t="s">
        <v>2884</v>
      </c>
      <c r="U274" s="4"/>
      <c r="V274" s="4"/>
      <c r="W274" s="4"/>
      <c r="X274" s="4"/>
      <c r="Y274" s="4"/>
    </row>
    <row r="275" spans="1:25" x14ac:dyDescent="0.15">
      <c r="A275" s="4" t="s">
        <v>3877</v>
      </c>
      <c r="B275" s="4" t="s">
        <v>1151</v>
      </c>
      <c r="C275" s="4" t="s">
        <v>1600</v>
      </c>
      <c r="D275" s="18">
        <v>54.643965999999999</v>
      </c>
      <c r="E275" s="18">
        <v>11.393015999999999</v>
      </c>
      <c r="F275" s="4" t="s">
        <v>999</v>
      </c>
      <c r="G275" s="4"/>
      <c r="H275" s="4" t="s">
        <v>3920</v>
      </c>
      <c r="I275" s="4" t="s">
        <v>2880</v>
      </c>
      <c r="J275" s="4"/>
      <c r="K275" s="4"/>
      <c r="L275" s="4" t="s">
        <v>3921</v>
      </c>
      <c r="M275" s="4">
        <v>5333</v>
      </c>
      <c r="N275" s="4">
        <v>35</v>
      </c>
      <c r="O275" s="4" t="s">
        <v>474</v>
      </c>
      <c r="P275" s="7" t="s">
        <v>3892</v>
      </c>
      <c r="Q275" s="4" t="s">
        <v>3922</v>
      </c>
      <c r="R275" s="4">
        <v>2023</v>
      </c>
      <c r="S275" s="4" t="s">
        <v>1154</v>
      </c>
      <c r="T275" s="7" t="s">
        <v>2884</v>
      </c>
      <c r="U275" s="4"/>
      <c r="V275" s="4"/>
      <c r="W275" s="4"/>
      <c r="X275" s="4"/>
      <c r="Y275" s="4"/>
    </row>
    <row r="276" spans="1:25" x14ac:dyDescent="0.15">
      <c r="A276" s="4" t="s">
        <v>3877</v>
      </c>
      <c r="B276" s="4" t="s">
        <v>1151</v>
      </c>
      <c r="C276" s="4" t="s">
        <v>1600</v>
      </c>
      <c r="D276" s="18">
        <v>54.643965999999999</v>
      </c>
      <c r="E276" s="18">
        <v>11.393015999999999</v>
      </c>
      <c r="F276" s="4" t="s">
        <v>999</v>
      </c>
      <c r="G276" s="4"/>
      <c r="H276" s="4" t="s">
        <v>3923</v>
      </c>
      <c r="I276" s="4" t="s">
        <v>2880</v>
      </c>
      <c r="J276" s="4"/>
      <c r="K276" s="4"/>
      <c r="L276" s="4" t="s">
        <v>3924</v>
      </c>
      <c r="M276" s="4">
        <v>5396</v>
      </c>
      <c r="N276" s="4">
        <v>34</v>
      </c>
      <c r="O276" s="4" t="s">
        <v>474</v>
      </c>
      <c r="P276" s="7" t="s">
        <v>3231</v>
      </c>
      <c r="Q276" s="4" t="s">
        <v>3925</v>
      </c>
      <c r="R276" s="4">
        <v>2023</v>
      </c>
      <c r="S276" s="4" t="s">
        <v>1154</v>
      </c>
      <c r="T276" s="7" t="s">
        <v>2884</v>
      </c>
      <c r="U276" s="4"/>
      <c r="V276" s="4"/>
      <c r="W276" s="4"/>
      <c r="X276" s="4"/>
      <c r="Y276" s="4"/>
    </row>
    <row r="277" spans="1:25" x14ac:dyDescent="0.15">
      <c r="A277" s="4" t="s">
        <v>2955</v>
      </c>
      <c r="B277" s="4" t="s">
        <v>1151</v>
      </c>
      <c r="C277" s="4" t="s">
        <v>1600</v>
      </c>
      <c r="D277" s="18">
        <v>54.643965999999999</v>
      </c>
      <c r="E277" s="18">
        <v>11.393015999999999</v>
      </c>
      <c r="F277" s="4" t="s">
        <v>999</v>
      </c>
      <c r="G277" s="4"/>
      <c r="H277" s="4" t="s">
        <v>3013</v>
      </c>
      <c r="I277" s="4" t="s">
        <v>2880</v>
      </c>
      <c r="J277" s="4" t="s">
        <v>2978</v>
      </c>
      <c r="K277" s="4"/>
      <c r="L277" s="4" t="s">
        <v>3014</v>
      </c>
      <c r="M277" s="4">
        <v>4281</v>
      </c>
      <c r="N277" s="4">
        <v>29</v>
      </c>
      <c r="O277" s="4" t="s">
        <v>474</v>
      </c>
      <c r="P277" s="7" t="s">
        <v>3015</v>
      </c>
      <c r="Q277" s="4" t="s">
        <v>3016</v>
      </c>
      <c r="R277" s="4">
        <v>2016</v>
      </c>
      <c r="S277" s="4" t="s">
        <v>2961</v>
      </c>
      <c r="T277" s="4" t="s">
        <v>2884</v>
      </c>
      <c r="U277" s="4" t="s">
        <v>2924</v>
      </c>
      <c r="V277" s="4"/>
      <c r="W277" s="4"/>
      <c r="X277" s="4"/>
      <c r="Y277" s="4" t="s">
        <v>2982</v>
      </c>
    </row>
    <row r="278" spans="1:25" x14ac:dyDescent="0.15">
      <c r="A278" s="4" t="s">
        <v>2955</v>
      </c>
      <c r="B278" s="4" t="s">
        <v>1151</v>
      </c>
      <c r="C278" s="4" t="s">
        <v>1600</v>
      </c>
      <c r="D278" s="18">
        <v>54.643965999999999</v>
      </c>
      <c r="E278" s="18">
        <v>11.393015999999999</v>
      </c>
      <c r="F278" s="4" t="s">
        <v>999</v>
      </c>
      <c r="G278" s="4"/>
      <c r="H278" s="4" t="s">
        <v>3005</v>
      </c>
      <c r="I278" s="4" t="s">
        <v>2880</v>
      </c>
      <c r="J278" s="25" t="s">
        <v>2914</v>
      </c>
      <c r="K278" s="4"/>
      <c r="L278" s="4" t="s">
        <v>3006</v>
      </c>
      <c r="M278" s="4">
        <v>4246</v>
      </c>
      <c r="N278" s="4">
        <v>25</v>
      </c>
      <c r="O278" s="4" t="s">
        <v>474</v>
      </c>
      <c r="P278" s="7" t="s">
        <v>3007</v>
      </c>
      <c r="Q278" s="4" t="s">
        <v>3008</v>
      </c>
      <c r="R278" s="4">
        <v>2016</v>
      </c>
      <c r="S278" s="4" t="s">
        <v>2961</v>
      </c>
      <c r="T278" s="4" t="s">
        <v>2884</v>
      </c>
      <c r="U278" s="4" t="s">
        <v>2911</v>
      </c>
      <c r="V278" s="4"/>
      <c r="W278" s="4"/>
      <c r="X278" s="4"/>
      <c r="Y278" s="4" t="s">
        <v>2982</v>
      </c>
    </row>
    <row r="279" spans="1:25" x14ac:dyDescent="0.15">
      <c r="A279" s="4" t="s">
        <v>2955</v>
      </c>
      <c r="B279" s="4" t="s">
        <v>1151</v>
      </c>
      <c r="C279" s="4" t="s">
        <v>1600</v>
      </c>
      <c r="D279" s="18">
        <v>54.643965999999999</v>
      </c>
      <c r="E279" s="18">
        <v>11.393015999999999</v>
      </c>
      <c r="F279" s="4" t="s">
        <v>999</v>
      </c>
      <c r="G279" s="4"/>
      <c r="H279" s="4" t="s">
        <v>2991</v>
      </c>
      <c r="I279" s="4" t="s">
        <v>2880</v>
      </c>
      <c r="J279" s="25" t="s">
        <v>2914</v>
      </c>
      <c r="K279" s="4"/>
      <c r="L279" s="4" t="s">
        <v>2992</v>
      </c>
      <c r="M279" s="4">
        <v>4223</v>
      </c>
      <c r="N279" s="4">
        <v>26</v>
      </c>
      <c r="O279" s="4" t="s">
        <v>474</v>
      </c>
      <c r="P279" s="7" t="s">
        <v>2993</v>
      </c>
      <c r="Q279" s="4" t="s">
        <v>2994</v>
      </c>
      <c r="R279" s="4">
        <v>2016</v>
      </c>
      <c r="S279" s="4" t="s">
        <v>2961</v>
      </c>
      <c r="T279" s="4" t="s">
        <v>2884</v>
      </c>
      <c r="U279" s="4" t="s">
        <v>2962</v>
      </c>
      <c r="V279" s="4"/>
      <c r="W279" s="4"/>
      <c r="X279" s="4"/>
      <c r="Y279" s="4" t="s">
        <v>2963</v>
      </c>
    </row>
    <row r="280" spans="1:25" x14ac:dyDescent="0.15">
      <c r="A280" s="4" t="s">
        <v>2955</v>
      </c>
      <c r="B280" s="4" t="s">
        <v>1151</v>
      </c>
      <c r="C280" s="4" t="s">
        <v>1600</v>
      </c>
      <c r="D280" s="18">
        <v>54.643965999999999</v>
      </c>
      <c r="E280" s="18">
        <v>11.393015999999999</v>
      </c>
      <c r="F280" s="4" t="s">
        <v>999</v>
      </c>
      <c r="G280" s="4"/>
      <c r="H280" s="4" t="s">
        <v>2987</v>
      </c>
      <c r="I280" s="4" t="s">
        <v>2880</v>
      </c>
      <c r="J280" s="25" t="s">
        <v>2914</v>
      </c>
      <c r="K280" s="4"/>
      <c r="L280" s="4" t="s">
        <v>2988</v>
      </c>
      <c r="M280" s="4">
        <v>4218</v>
      </c>
      <c r="N280" s="4">
        <v>25</v>
      </c>
      <c r="O280" s="4" t="s">
        <v>474</v>
      </c>
      <c r="P280" s="7" t="s">
        <v>2989</v>
      </c>
      <c r="Q280" s="4" t="s">
        <v>2990</v>
      </c>
      <c r="R280" s="4">
        <v>2016</v>
      </c>
      <c r="S280" s="4" t="s">
        <v>2961</v>
      </c>
      <c r="T280" s="4" t="s">
        <v>2884</v>
      </c>
      <c r="U280" s="4" t="s">
        <v>2911</v>
      </c>
      <c r="V280" s="4"/>
      <c r="W280" s="4"/>
      <c r="X280" s="4"/>
      <c r="Y280" s="4" t="s">
        <v>2982</v>
      </c>
    </row>
    <row r="281" spans="1:25" x14ac:dyDescent="0.15">
      <c r="A281" s="4" t="s">
        <v>2955</v>
      </c>
      <c r="B281" s="4" t="s">
        <v>1151</v>
      </c>
      <c r="C281" s="4" t="s">
        <v>1600</v>
      </c>
      <c r="D281" s="18">
        <v>54.643965999999999</v>
      </c>
      <c r="E281" s="18">
        <v>11.393015999999999</v>
      </c>
      <c r="F281" s="4" t="s">
        <v>999</v>
      </c>
      <c r="G281" s="4"/>
      <c r="H281" s="4" t="s">
        <v>2956</v>
      </c>
      <c r="I281" s="4" t="s">
        <v>2880</v>
      </c>
      <c r="J281" s="4" t="s">
        <v>2957</v>
      </c>
      <c r="K281" s="4"/>
      <c r="L281" s="4" t="s">
        <v>2958</v>
      </c>
      <c r="M281" s="4">
        <v>4179</v>
      </c>
      <c r="N281" s="4">
        <v>25</v>
      </c>
      <c r="O281" s="4" t="s">
        <v>474</v>
      </c>
      <c r="P281" s="7" t="s">
        <v>2959</v>
      </c>
      <c r="Q281" s="4" t="s">
        <v>2960</v>
      </c>
      <c r="R281" s="4">
        <v>2016</v>
      </c>
      <c r="S281" s="4" t="s">
        <v>2961</v>
      </c>
      <c r="T281" s="4" t="s">
        <v>2884</v>
      </c>
      <c r="U281" s="4" t="s">
        <v>2962</v>
      </c>
      <c r="V281" s="4"/>
      <c r="W281" s="4"/>
      <c r="X281" s="4"/>
      <c r="Y281" s="4" t="s">
        <v>2963</v>
      </c>
    </row>
    <row r="282" spans="1:25" x14ac:dyDescent="0.15">
      <c r="A282" s="4" t="s">
        <v>2955</v>
      </c>
      <c r="B282" s="4" t="s">
        <v>1151</v>
      </c>
      <c r="C282" s="4" t="s">
        <v>1600</v>
      </c>
      <c r="D282" s="18">
        <v>54.643965999999999</v>
      </c>
      <c r="E282" s="18">
        <v>11.393015999999999</v>
      </c>
      <c r="F282" s="4" t="s">
        <v>999</v>
      </c>
      <c r="G282" s="4"/>
      <c r="H282" s="4" t="s">
        <v>2999</v>
      </c>
      <c r="I282" s="4" t="s">
        <v>2880</v>
      </c>
      <c r="J282" s="25" t="s">
        <v>2914</v>
      </c>
      <c r="K282" s="4"/>
      <c r="L282" s="4" t="s">
        <v>3000</v>
      </c>
      <c r="M282" s="4">
        <v>4233</v>
      </c>
      <c r="N282" s="4">
        <v>25</v>
      </c>
      <c r="O282" s="4" t="s">
        <v>474</v>
      </c>
      <c r="P282" s="7" t="s">
        <v>3001</v>
      </c>
      <c r="Q282" s="4" t="s">
        <v>3002</v>
      </c>
      <c r="R282" s="4">
        <v>2016</v>
      </c>
      <c r="S282" s="4" t="s">
        <v>2976</v>
      </c>
      <c r="T282" s="4" t="s">
        <v>2884</v>
      </c>
      <c r="U282" s="4" t="s">
        <v>2924</v>
      </c>
      <c r="V282" s="4"/>
      <c r="W282" s="4"/>
      <c r="X282" s="4"/>
      <c r="Y282" s="4" t="s">
        <v>2946</v>
      </c>
    </row>
    <row r="283" spans="1:25" x14ac:dyDescent="0.15">
      <c r="A283" s="4" t="s">
        <v>2955</v>
      </c>
      <c r="B283" s="4" t="s">
        <v>1151</v>
      </c>
      <c r="C283" s="4" t="s">
        <v>1600</v>
      </c>
      <c r="D283" s="18">
        <v>54.643965999999999</v>
      </c>
      <c r="E283" s="18">
        <v>11.393015999999999</v>
      </c>
      <c r="F283" s="4" t="s">
        <v>999</v>
      </c>
      <c r="G283" s="4"/>
      <c r="H283" s="4" t="s">
        <v>2977</v>
      </c>
      <c r="I283" s="4" t="s">
        <v>2880</v>
      </c>
      <c r="J283" s="4" t="s">
        <v>2978</v>
      </c>
      <c r="K283" s="4"/>
      <c r="L283" s="4" t="s">
        <v>2979</v>
      </c>
      <c r="M283" s="4">
        <v>4204</v>
      </c>
      <c r="N283" s="4">
        <v>25</v>
      </c>
      <c r="O283" s="4" t="s">
        <v>474</v>
      </c>
      <c r="P283" s="7" t="s">
        <v>2980</v>
      </c>
      <c r="Q283" s="4" t="s">
        <v>2981</v>
      </c>
      <c r="R283" s="4">
        <v>2016</v>
      </c>
      <c r="S283" s="4" t="s">
        <v>2976</v>
      </c>
      <c r="T283" s="4" t="s">
        <v>2884</v>
      </c>
      <c r="U283" s="4" t="s">
        <v>2911</v>
      </c>
      <c r="V283" s="4"/>
      <c r="W283" s="4"/>
      <c r="X283" s="4"/>
      <c r="Y283" s="4" t="s">
        <v>2982</v>
      </c>
    </row>
    <row r="284" spans="1:25" x14ac:dyDescent="0.15">
      <c r="A284" s="4" t="s">
        <v>2955</v>
      </c>
      <c r="B284" s="4" t="s">
        <v>1151</v>
      </c>
      <c r="C284" s="4" t="s">
        <v>1600</v>
      </c>
      <c r="D284" s="18">
        <v>54.643965999999999</v>
      </c>
      <c r="E284" s="18">
        <v>11.393015999999999</v>
      </c>
      <c r="F284" s="4" t="s">
        <v>999</v>
      </c>
      <c r="G284" s="4"/>
      <c r="H284" s="4" t="s">
        <v>2972</v>
      </c>
      <c r="I284" s="4" t="s">
        <v>2880</v>
      </c>
      <c r="J284" s="25" t="s">
        <v>2914</v>
      </c>
      <c r="K284" s="4"/>
      <c r="L284" s="4" t="s">
        <v>2973</v>
      </c>
      <c r="M284" s="4">
        <v>4188</v>
      </c>
      <c r="N284" s="4">
        <v>27</v>
      </c>
      <c r="O284" s="4" t="s">
        <v>474</v>
      </c>
      <c r="P284" s="7" t="s">
        <v>2974</v>
      </c>
      <c r="Q284" s="4" t="s">
        <v>2975</v>
      </c>
      <c r="R284" s="4">
        <v>2016</v>
      </c>
      <c r="S284" s="4" t="s">
        <v>2976</v>
      </c>
      <c r="T284" s="4" t="s">
        <v>2884</v>
      </c>
      <c r="U284" s="4" t="s">
        <v>2962</v>
      </c>
      <c r="V284" s="4"/>
      <c r="W284" s="4"/>
      <c r="X284" s="4"/>
      <c r="Y284" s="4" t="s">
        <v>2963</v>
      </c>
    </row>
    <row r="285" spans="1:25" x14ac:dyDescent="0.15">
      <c r="A285" s="4" t="s">
        <v>2955</v>
      </c>
      <c r="B285" s="4" t="s">
        <v>1151</v>
      </c>
      <c r="C285" s="4" t="s">
        <v>1600</v>
      </c>
      <c r="D285" s="18">
        <v>54.643965999999999</v>
      </c>
      <c r="E285" s="18">
        <v>11.393015999999999</v>
      </c>
      <c r="F285" s="4" t="s">
        <v>999</v>
      </c>
      <c r="G285" s="4"/>
      <c r="H285" s="4" t="s">
        <v>3205</v>
      </c>
      <c r="I285" s="4" t="s">
        <v>2880</v>
      </c>
      <c r="J285" s="25" t="s">
        <v>2914</v>
      </c>
      <c r="K285" s="4"/>
      <c r="L285" s="4" t="s">
        <v>3206</v>
      </c>
      <c r="M285" s="4">
        <v>5310</v>
      </c>
      <c r="N285" s="4">
        <v>64</v>
      </c>
      <c r="O285" s="4" t="s">
        <v>474</v>
      </c>
      <c r="P285" s="7" t="s">
        <v>3207</v>
      </c>
      <c r="Q285" s="4" t="s">
        <v>3208</v>
      </c>
      <c r="R285" s="4">
        <v>2023</v>
      </c>
      <c r="S285" s="4" t="s">
        <v>1154</v>
      </c>
      <c r="T285" s="4" t="s">
        <v>2884</v>
      </c>
      <c r="U285" s="4" t="s">
        <v>2962</v>
      </c>
      <c r="V285" s="4"/>
      <c r="W285" s="4"/>
      <c r="X285" s="4"/>
      <c r="Y285" s="4" t="s">
        <v>3209</v>
      </c>
    </row>
    <row r="286" spans="1:25" x14ac:dyDescent="0.15">
      <c r="A286" s="4" t="s">
        <v>2955</v>
      </c>
      <c r="B286" s="4" t="s">
        <v>1151</v>
      </c>
      <c r="C286" s="4" t="s">
        <v>1600</v>
      </c>
      <c r="D286" s="18">
        <v>54.643965999999999</v>
      </c>
      <c r="E286" s="18">
        <v>11.393015999999999</v>
      </c>
      <c r="F286" s="4" t="s">
        <v>999</v>
      </c>
      <c r="G286" s="4"/>
      <c r="H286" s="4" t="s">
        <v>3926</v>
      </c>
      <c r="I286" s="4" t="s">
        <v>2880</v>
      </c>
      <c r="J286" s="25" t="s">
        <v>2914</v>
      </c>
      <c r="K286" s="4"/>
      <c r="L286" s="4" t="s">
        <v>3927</v>
      </c>
      <c r="M286" s="4">
        <v>4584</v>
      </c>
      <c r="N286" s="4">
        <v>44</v>
      </c>
      <c r="O286" s="4" t="s">
        <v>474</v>
      </c>
      <c r="P286" s="7" t="s">
        <v>3928</v>
      </c>
      <c r="Q286" s="4" t="s">
        <v>3929</v>
      </c>
      <c r="R286" s="4">
        <v>2023</v>
      </c>
      <c r="S286" s="4" t="s">
        <v>1154</v>
      </c>
      <c r="T286" s="7" t="s">
        <v>2884</v>
      </c>
      <c r="U286" s="4"/>
      <c r="V286" s="4"/>
      <c r="W286" s="4"/>
      <c r="X286" s="4"/>
      <c r="Y286" s="4"/>
    </row>
    <row r="287" spans="1:25" x14ac:dyDescent="0.15">
      <c r="A287" s="4" t="s">
        <v>2955</v>
      </c>
      <c r="B287" s="4" t="s">
        <v>1151</v>
      </c>
      <c r="C287" s="4" t="s">
        <v>1600</v>
      </c>
      <c r="D287" s="18">
        <v>54.643965999999999</v>
      </c>
      <c r="E287" s="18">
        <v>11.393015999999999</v>
      </c>
      <c r="F287" s="4" t="s">
        <v>999</v>
      </c>
      <c r="G287" s="4"/>
      <c r="H287" s="4" t="s">
        <v>3930</v>
      </c>
      <c r="I287" s="4" t="s">
        <v>2880</v>
      </c>
      <c r="J287" s="25" t="s">
        <v>2914</v>
      </c>
      <c r="K287" s="4"/>
      <c r="L287" s="4" t="s">
        <v>3931</v>
      </c>
      <c r="M287" s="4">
        <v>4665</v>
      </c>
      <c r="N287" s="4">
        <v>28</v>
      </c>
      <c r="O287" s="4" t="s">
        <v>474</v>
      </c>
      <c r="P287" s="7" t="s">
        <v>3580</v>
      </c>
      <c r="Q287" s="4" t="s">
        <v>3496</v>
      </c>
      <c r="R287" s="4">
        <v>2023</v>
      </c>
      <c r="S287" s="4" t="s">
        <v>1154</v>
      </c>
      <c r="T287" s="7" t="s">
        <v>2884</v>
      </c>
      <c r="U287" s="4"/>
      <c r="V287" s="4"/>
      <c r="W287" s="4"/>
      <c r="X287" s="4"/>
      <c r="Y287" s="4"/>
    </row>
    <row r="288" spans="1:25" x14ac:dyDescent="0.15">
      <c r="A288" s="4" t="s">
        <v>2955</v>
      </c>
      <c r="B288" s="4" t="s">
        <v>1151</v>
      </c>
      <c r="C288" s="4" t="s">
        <v>1600</v>
      </c>
      <c r="D288" s="18">
        <v>54.643965999999999</v>
      </c>
      <c r="E288" s="18">
        <v>11.393015999999999</v>
      </c>
      <c r="F288" s="4" t="s">
        <v>999</v>
      </c>
      <c r="G288" s="4"/>
      <c r="H288" s="4" t="s">
        <v>3932</v>
      </c>
      <c r="I288" s="4" t="s">
        <v>2880</v>
      </c>
      <c r="J288" s="25" t="s">
        <v>2914</v>
      </c>
      <c r="K288" s="4"/>
      <c r="L288" s="4" t="s">
        <v>3933</v>
      </c>
      <c r="M288" s="4">
        <v>4668</v>
      </c>
      <c r="N288" s="4">
        <v>34</v>
      </c>
      <c r="O288" s="4" t="s">
        <v>474</v>
      </c>
      <c r="P288" s="7" t="s">
        <v>3934</v>
      </c>
      <c r="Q288" s="4" t="s">
        <v>3935</v>
      </c>
      <c r="R288" s="4">
        <v>2023</v>
      </c>
      <c r="S288" s="4" t="s">
        <v>1154</v>
      </c>
      <c r="T288" s="7" t="s">
        <v>2884</v>
      </c>
      <c r="U288" s="4"/>
      <c r="V288" s="4"/>
      <c r="W288" s="4"/>
      <c r="X288" s="4"/>
      <c r="Y288" s="4"/>
    </row>
    <row r="289" spans="1:25" x14ac:dyDescent="0.15">
      <c r="A289" s="4" t="s">
        <v>2955</v>
      </c>
      <c r="B289" s="4" t="s">
        <v>1151</v>
      </c>
      <c r="C289" s="4" t="s">
        <v>1600</v>
      </c>
      <c r="D289" s="18">
        <v>54.643965999999999</v>
      </c>
      <c r="E289" s="18">
        <v>11.393015999999999</v>
      </c>
      <c r="F289" s="4" t="s">
        <v>999</v>
      </c>
      <c r="G289" s="4"/>
      <c r="H289" s="4" t="s">
        <v>3936</v>
      </c>
      <c r="I289" s="4" t="s">
        <v>2880</v>
      </c>
      <c r="J289" s="25" t="s">
        <v>2914</v>
      </c>
      <c r="K289" s="4"/>
      <c r="L289" s="4" t="s">
        <v>3937</v>
      </c>
      <c r="M289" s="4">
        <v>4679</v>
      </c>
      <c r="N289" s="4">
        <v>29</v>
      </c>
      <c r="O289" s="4" t="s">
        <v>474</v>
      </c>
      <c r="P289" s="7" t="s">
        <v>3928</v>
      </c>
      <c r="Q289" s="4" t="s">
        <v>3938</v>
      </c>
      <c r="R289" s="4">
        <v>2023</v>
      </c>
      <c r="S289" s="4" t="s">
        <v>1154</v>
      </c>
      <c r="T289" s="7" t="s">
        <v>2884</v>
      </c>
      <c r="U289" s="4"/>
      <c r="V289" s="4"/>
      <c r="W289" s="4"/>
      <c r="X289" s="4"/>
      <c r="Y289" s="4"/>
    </row>
    <row r="290" spans="1:25" x14ac:dyDescent="0.15">
      <c r="A290" s="4" t="s">
        <v>2955</v>
      </c>
      <c r="B290" s="4" t="s">
        <v>1151</v>
      </c>
      <c r="C290" s="4" t="s">
        <v>1600</v>
      </c>
      <c r="D290" s="18">
        <v>54.643965999999999</v>
      </c>
      <c r="E290" s="18">
        <v>11.393015999999999</v>
      </c>
      <c r="F290" s="4" t="s">
        <v>999</v>
      </c>
      <c r="G290" s="4"/>
      <c r="H290" s="4" t="s">
        <v>3939</v>
      </c>
      <c r="I290" s="4" t="s">
        <v>2880</v>
      </c>
      <c r="J290" s="25" t="s">
        <v>2914</v>
      </c>
      <c r="K290" s="4"/>
      <c r="L290" s="4" t="s">
        <v>3940</v>
      </c>
      <c r="M290" s="4">
        <v>4685</v>
      </c>
      <c r="N290" s="4">
        <v>28</v>
      </c>
      <c r="O290" s="4" t="s">
        <v>474</v>
      </c>
      <c r="P290" s="7" t="s">
        <v>3706</v>
      </c>
      <c r="Q290" s="4" t="s">
        <v>3941</v>
      </c>
      <c r="R290" s="4">
        <v>2023</v>
      </c>
      <c r="S290" s="4" t="s">
        <v>1154</v>
      </c>
      <c r="T290" s="7" t="s">
        <v>2884</v>
      </c>
      <c r="U290" s="4"/>
      <c r="V290" s="4"/>
      <c r="W290" s="4"/>
      <c r="X290" s="4"/>
      <c r="Y290" s="4"/>
    </row>
    <row r="291" spans="1:25" x14ac:dyDescent="0.15">
      <c r="A291" s="4" t="s">
        <v>2955</v>
      </c>
      <c r="B291" s="4" t="s">
        <v>1151</v>
      </c>
      <c r="C291" s="4" t="s">
        <v>1600</v>
      </c>
      <c r="D291" s="18">
        <v>54.643965999999999</v>
      </c>
      <c r="E291" s="18">
        <v>11.393015999999999</v>
      </c>
      <c r="F291" s="4" t="s">
        <v>999</v>
      </c>
      <c r="G291" s="4"/>
      <c r="H291" s="4" t="s">
        <v>3942</v>
      </c>
      <c r="I291" s="4" t="s">
        <v>2880</v>
      </c>
      <c r="J291" s="25" t="s">
        <v>2914</v>
      </c>
      <c r="K291" s="4"/>
      <c r="L291" s="4" t="s">
        <v>3943</v>
      </c>
      <c r="M291" s="4">
        <v>4689</v>
      </c>
      <c r="N291" s="4">
        <v>34</v>
      </c>
      <c r="O291" s="4" t="s">
        <v>474</v>
      </c>
      <c r="P291" s="7" t="s">
        <v>3944</v>
      </c>
      <c r="Q291" s="4" t="s">
        <v>3945</v>
      </c>
      <c r="R291" s="4">
        <v>2023</v>
      </c>
      <c r="S291" s="4" t="s">
        <v>1154</v>
      </c>
      <c r="T291" s="7" t="s">
        <v>2884</v>
      </c>
      <c r="U291" s="4"/>
      <c r="V291" s="4"/>
      <c r="W291" s="4"/>
      <c r="X291" s="4"/>
      <c r="Y291" s="4"/>
    </row>
    <row r="292" spans="1:25" x14ac:dyDescent="0.15">
      <c r="A292" s="4" t="s">
        <v>2955</v>
      </c>
      <c r="B292" s="4" t="s">
        <v>1151</v>
      </c>
      <c r="C292" s="4" t="s">
        <v>1600</v>
      </c>
      <c r="D292" s="18">
        <v>54.643965999999999</v>
      </c>
      <c r="E292" s="18">
        <v>11.393015999999999</v>
      </c>
      <c r="F292" s="4" t="s">
        <v>999</v>
      </c>
      <c r="G292" s="4"/>
      <c r="H292" s="4" t="s">
        <v>3946</v>
      </c>
      <c r="I292" s="4" t="s">
        <v>2880</v>
      </c>
      <c r="J292" s="25" t="s">
        <v>2914</v>
      </c>
      <c r="K292" s="4"/>
      <c r="L292" s="4" t="s">
        <v>3947</v>
      </c>
      <c r="M292" s="4">
        <v>4741</v>
      </c>
      <c r="N292" s="4">
        <v>30</v>
      </c>
      <c r="O292" s="4" t="s">
        <v>474</v>
      </c>
      <c r="P292" s="7" t="s">
        <v>3948</v>
      </c>
      <c r="Q292" s="4" t="s">
        <v>3949</v>
      </c>
      <c r="R292" s="4">
        <v>2023</v>
      </c>
      <c r="S292" s="4" t="s">
        <v>1154</v>
      </c>
      <c r="T292" s="7" t="s">
        <v>2884</v>
      </c>
      <c r="U292" s="4"/>
      <c r="V292" s="4"/>
      <c r="W292" s="4"/>
      <c r="X292" s="4"/>
      <c r="Y292" s="4"/>
    </row>
    <row r="293" spans="1:25" x14ac:dyDescent="0.15">
      <c r="A293" s="4" t="s">
        <v>2955</v>
      </c>
      <c r="B293" s="4" t="s">
        <v>1151</v>
      </c>
      <c r="C293" s="4" t="s">
        <v>1600</v>
      </c>
      <c r="D293" s="18">
        <v>54.643965999999999</v>
      </c>
      <c r="E293" s="18">
        <v>11.393015999999999</v>
      </c>
      <c r="F293" s="4" t="s">
        <v>999</v>
      </c>
      <c r="G293" s="4"/>
      <c r="H293" s="4" t="s">
        <v>3950</v>
      </c>
      <c r="I293" s="4" t="s">
        <v>2880</v>
      </c>
      <c r="J293" s="25" t="s">
        <v>2914</v>
      </c>
      <c r="K293" s="4"/>
      <c r="L293" s="4" t="s">
        <v>3951</v>
      </c>
      <c r="M293" s="4">
        <v>4750</v>
      </c>
      <c r="N293" s="4">
        <v>32</v>
      </c>
      <c r="O293" s="4" t="s">
        <v>474</v>
      </c>
      <c r="P293" s="7" t="s">
        <v>3207</v>
      </c>
      <c r="Q293" s="4" t="s">
        <v>3952</v>
      </c>
      <c r="R293" s="4">
        <v>2023</v>
      </c>
      <c r="S293" s="4" t="s">
        <v>1154</v>
      </c>
      <c r="T293" s="7" t="s">
        <v>2884</v>
      </c>
      <c r="U293" s="4"/>
      <c r="V293" s="4"/>
      <c r="W293" s="4"/>
      <c r="X293" s="4"/>
      <c r="Y293" s="4"/>
    </row>
    <row r="294" spans="1:25" x14ac:dyDescent="0.15">
      <c r="A294" s="4" t="s">
        <v>2955</v>
      </c>
      <c r="B294" s="4" t="s">
        <v>1151</v>
      </c>
      <c r="C294" s="4" t="s">
        <v>1600</v>
      </c>
      <c r="D294" s="18">
        <v>54.643965999999999</v>
      </c>
      <c r="E294" s="18">
        <v>11.393015999999999</v>
      </c>
      <c r="F294" s="4" t="s">
        <v>999</v>
      </c>
      <c r="G294" s="4"/>
      <c r="H294" s="4" t="s">
        <v>3953</v>
      </c>
      <c r="I294" s="4" t="s">
        <v>2880</v>
      </c>
      <c r="J294" s="25" t="s">
        <v>2914</v>
      </c>
      <c r="K294" s="4"/>
      <c r="L294" s="4" t="s">
        <v>3954</v>
      </c>
      <c r="M294" s="4">
        <v>4750</v>
      </c>
      <c r="N294" s="4">
        <v>28</v>
      </c>
      <c r="O294" s="4" t="s">
        <v>474</v>
      </c>
      <c r="P294" s="7" t="s">
        <v>2921</v>
      </c>
      <c r="Q294" s="4" t="s">
        <v>3955</v>
      </c>
      <c r="R294" s="4">
        <v>2023</v>
      </c>
      <c r="S294" s="4" t="s">
        <v>1154</v>
      </c>
      <c r="T294" s="7" t="s">
        <v>2884</v>
      </c>
      <c r="U294" s="4"/>
      <c r="V294" s="4"/>
      <c r="W294" s="4"/>
      <c r="X294" s="4"/>
      <c r="Y294" s="4"/>
    </row>
    <row r="295" spans="1:25" x14ac:dyDescent="0.15">
      <c r="A295" s="4" t="s">
        <v>2955</v>
      </c>
      <c r="B295" s="4" t="s">
        <v>1151</v>
      </c>
      <c r="C295" s="4" t="s">
        <v>1600</v>
      </c>
      <c r="D295" s="18">
        <v>54.643965999999999</v>
      </c>
      <c r="E295" s="18">
        <v>11.393015999999999</v>
      </c>
      <c r="F295" s="4" t="s">
        <v>999</v>
      </c>
      <c r="G295" s="4"/>
      <c r="H295" s="4" t="s">
        <v>3956</v>
      </c>
      <c r="I295" s="4" t="s">
        <v>2880</v>
      </c>
      <c r="J295" s="25" t="s">
        <v>2914</v>
      </c>
      <c r="K295" s="4"/>
      <c r="L295" s="4" t="s">
        <v>3957</v>
      </c>
      <c r="M295" s="4">
        <v>4759</v>
      </c>
      <c r="N295" s="4">
        <v>29</v>
      </c>
      <c r="O295" s="4" t="s">
        <v>474</v>
      </c>
      <c r="P295" s="7" t="s">
        <v>3958</v>
      </c>
      <c r="Q295" s="4" t="s">
        <v>3959</v>
      </c>
      <c r="R295" s="4">
        <v>2023</v>
      </c>
      <c r="S295" s="4" t="s">
        <v>1154</v>
      </c>
      <c r="T295" s="7" t="s">
        <v>2884</v>
      </c>
      <c r="U295" s="4"/>
      <c r="V295" s="4"/>
      <c r="W295" s="4"/>
      <c r="X295" s="4"/>
      <c r="Y295" s="4"/>
    </row>
    <row r="296" spans="1:25" x14ac:dyDescent="0.15">
      <c r="A296" s="4" t="s">
        <v>2955</v>
      </c>
      <c r="B296" s="4" t="s">
        <v>1151</v>
      </c>
      <c r="C296" s="4" t="s">
        <v>1600</v>
      </c>
      <c r="D296" s="18">
        <v>54.643965999999999</v>
      </c>
      <c r="E296" s="18">
        <v>11.393015999999999</v>
      </c>
      <c r="F296" s="4" t="s">
        <v>999</v>
      </c>
      <c r="G296" s="4"/>
      <c r="H296" s="4" t="s">
        <v>3960</v>
      </c>
      <c r="I296" s="4" t="s">
        <v>2880</v>
      </c>
      <c r="J296" s="25" t="s">
        <v>2914</v>
      </c>
      <c r="K296" s="4"/>
      <c r="L296" s="4" t="s">
        <v>3961</v>
      </c>
      <c r="M296" s="4">
        <v>4877</v>
      </c>
      <c r="N296" s="4">
        <v>40</v>
      </c>
      <c r="O296" s="4" t="s">
        <v>474</v>
      </c>
      <c r="P296" s="7" t="s">
        <v>3962</v>
      </c>
      <c r="Q296" s="4" t="s">
        <v>3963</v>
      </c>
      <c r="R296" s="4">
        <v>2023</v>
      </c>
      <c r="S296" s="4" t="s">
        <v>1154</v>
      </c>
      <c r="T296" s="7" t="s">
        <v>2884</v>
      </c>
      <c r="U296" s="4"/>
      <c r="V296" s="4"/>
      <c r="W296" s="4"/>
      <c r="X296" s="4"/>
      <c r="Y296" s="4" t="s">
        <v>3964</v>
      </c>
    </row>
    <row r="297" spans="1:25" x14ac:dyDescent="0.15">
      <c r="A297" s="4" t="s">
        <v>2955</v>
      </c>
      <c r="B297" s="4" t="s">
        <v>1151</v>
      </c>
      <c r="C297" s="4" t="s">
        <v>1600</v>
      </c>
      <c r="D297" s="18">
        <v>54.643965999999999</v>
      </c>
      <c r="E297" s="18">
        <v>11.393015999999999</v>
      </c>
      <c r="F297" s="4" t="s">
        <v>999</v>
      </c>
      <c r="G297" s="4"/>
      <c r="H297" s="4" t="s">
        <v>3965</v>
      </c>
      <c r="I297" s="4" t="s">
        <v>2880</v>
      </c>
      <c r="J297" s="25" t="s">
        <v>2914</v>
      </c>
      <c r="K297" s="4"/>
      <c r="L297" s="4" t="s">
        <v>3966</v>
      </c>
      <c r="M297" s="4">
        <v>5039</v>
      </c>
      <c r="N297" s="4">
        <v>34</v>
      </c>
      <c r="O297" s="4" t="s">
        <v>474</v>
      </c>
      <c r="P297" s="7" t="s">
        <v>3967</v>
      </c>
      <c r="Q297" s="4" t="s">
        <v>3968</v>
      </c>
      <c r="R297" s="4">
        <v>2023</v>
      </c>
      <c r="S297" s="4" t="s">
        <v>1154</v>
      </c>
      <c r="T297" s="7" t="s">
        <v>2884</v>
      </c>
      <c r="U297" s="4"/>
      <c r="V297" s="4"/>
      <c r="W297" s="4"/>
      <c r="X297" s="4"/>
      <c r="Y297" s="4"/>
    </row>
    <row r="298" spans="1:25" x14ac:dyDescent="0.15">
      <c r="A298" s="4" t="s">
        <v>3969</v>
      </c>
      <c r="B298" s="4" t="s">
        <v>1151</v>
      </c>
      <c r="C298" s="4" t="s">
        <v>1600</v>
      </c>
      <c r="D298" s="18">
        <v>54.643965999999999</v>
      </c>
      <c r="E298" s="18">
        <v>11.393015999999999</v>
      </c>
      <c r="F298" s="4" t="s">
        <v>999</v>
      </c>
      <c r="G298" s="4"/>
      <c r="H298" s="4" t="s">
        <v>3970</v>
      </c>
      <c r="I298" s="4" t="s">
        <v>2880</v>
      </c>
      <c r="J298" s="25" t="s">
        <v>2914</v>
      </c>
      <c r="K298" s="4"/>
      <c r="L298" s="4" t="s">
        <v>3971</v>
      </c>
      <c r="M298" s="4">
        <v>5278</v>
      </c>
      <c r="N298" s="4">
        <v>35</v>
      </c>
      <c r="O298" s="4" t="s">
        <v>474</v>
      </c>
      <c r="P298" s="4" t="s">
        <v>3432</v>
      </c>
      <c r="Q298" s="4" t="s">
        <v>3972</v>
      </c>
      <c r="R298" s="4"/>
      <c r="S298" s="4" t="s">
        <v>3300</v>
      </c>
      <c r="T298" s="7" t="s">
        <v>2884</v>
      </c>
      <c r="U298" s="4"/>
      <c r="V298" s="4"/>
      <c r="W298" s="4"/>
      <c r="X298" s="4"/>
      <c r="Y298" s="4"/>
    </row>
    <row r="299" spans="1:25" x14ac:dyDescent="0.15">
      <c r="A299" s="4" t="s">
        <v>3969</v>
      </c>
      <c r="B299" s="4" t="s">
        <v>1151</v>
      </c>
      <c r="C299" s="4" t="s">
        <v>1600</v>
      </c>
      <c r="D299" s="18">
        <v>54.643965999999999</v>
      </c>
      <c r="E299" s="18">
        <v>11.393015999999999</v>
      </c>
      <c r="F299" s="4" t="s">
        <v>999</v>
      </c>
      <c r="G299" s="4"/>
      <c r="H299" s="4" t="s">
        <v>3973</v>
      </c>
      <c r="I299" s="4" t="s">
        <v>2880</v>
      </c>
      <c r="J299" s="4" t="s">
        <v>3974</v>
      </c>
      <c r="K299" s="4"/>
      <c r="L299" s="4" t="s">
        <v>3975</v>
      </c>
      <c r="M299" s="4">
        <v>5281</v>
      </c>
      <c r="N299" s="4">
        <v>37</v>
      </c>
      <c r="O299" s="4" t="s">
        <v>474</v>
      </c>
      <c r="P299" s="4" t="s">
        <v>3432</v>
      </c>
      <c r="Q299" s="4" t="s">
        <v>3976</v>
      </c>
      <c r="R299" s="4"/>
      <c r="S299" s="4" t="s">
        <v>3300</v>
      </c>
      <c r="T299" s="7" t="s">
        <v>2884</v>
      </c>
      <c r="U299" s="4"/>
      <c r="V299" s="4"/>
      <c r="W299" s="4"/>
      <c r="X299" s="4"/>
      <c r="Y299" s="4"/>
    </row>
    <row r="300" spans="1:25" x14ac:dyDescent="0.15">
      <c r="A300" s="4" t="s">
        <v>3969</v>
      </c>
      <c r="B300" s="4" t="s">
        <v>1151</v>
      </c>
      <c r="C300" s="4" t="s">
        <v>1600</v>
      </c>
      <c r="D300" s="18">
        <v>54.643965999999999</v>
      </c>
      <c r="E300" s="18">
        <v>11.393015999999999</v>
      </c>
      <c r="F300" s="4" t="s">
        <v>999</v>
      </c>
      <c r="G300" s="4"/>
      <c r="H300" s="4" t="s">
        <v>3977</v>
      </c>
      <c r="I300" s="4" t="s">
        <v>2880</v>
      </c>
      <c r="J300" s="25" t="s">
        <v>2914</v>
      </c>
      <c r="K300" s="4"/>
      <c r="L300" s="4" t="s">
        <v>3978</v>
      </c>
      <c r="M300" s="4">
        <v>5324</v>
      </c>
      <c r="N300" s="4">
        <v>41</v>
      </c>
      <c r="O300" s="4" t="s">
        <v>474</v>
      </c>
      <c r="P300" s="4" t="s">
        <v>3687</v>
      </c>
      <c r="Q300" s="4" t="s">
        <v>3979</v>
      </c>
      <c r="R300" s="4"/>
      <c r="S300" s="4" t="s">
        <v>3300</v>
      </c>
      <c r="T300" s="7" t="s">
        <v>2884</v>
      </c>
      <c r="U300" s="4"/>
      <c r="V300" s="4"/>
      <c r="W300" s="4"/>
      <c r="X300" s="4"/>
      <c r="Y300" s="4"/>
    </row>
    <row r="301" spans="1:25" x14ac:dyDescent="0.15">
      <c r="A301" s="4" t="s">
        <v>3969</v>
      </c>
      <c r="B301" s="4" t="s">
        <v>1151</v>
      </c>
      <c r="C301" s="4" t="s">
        <v>1600</v>
      </c>
      <c r="D301" s="18">
        <v>54.643965999999999</v>
      </c>
      <c r="E301" s="18">
        <v>11.393015999999999</v>
      </c>
      <c r="F301" s="4" t="s">
        <v>999</v>
      </c>
      <c r="G301" s="4"/>
      <c r="H301" s="4" t="s">
        <v>3980</v>
      </c>
      <c r="I301" s="4" t="s">
        <v>2880</v>
      </c>
      <c r="J301" s="25" t="s">
        <v>2914</v>
      </c>
      <c r="K301" s="4"/>
      <c r="L301" s="4" t="s">
        <v>3981</v>
      </c>
      <c r="M301" s="4">
        <v>5339</v>
      </c>
      <c r="N301" s="4">
        <v>33</v>
      </c>
      <c r="O301" s="4" t="s">
        <v>474</v>
      </c>
      <c r="P301" s="4" t="s">
        <v>3460</v>
      </c>
      <c r="Q301" s="4" t="s">
        <v>3982</v>
      </c>
      <c r="R301" s="4"/>
      <c r="S301" s="4" t="s">
        <v>3300</v>
      </c>
      <c r="T301" s="7" t="s">
        <v>2884</v>
      </c>
      <c r="U301" s="4"/>
      <c r="V301" s="4"/>
      <c r="W301" s="4"/>
      <c r="X301" s="4"/>
      <c r="Y301" s="4"/>
    </row>
    <row r="302" spans="1:25" x14ac:dyDescent="0.15">
      <c r="A302" s="4" t="s">
        <v>3969</v>
      </c>
      <c r="B302" s="4" t="s">
        <v>1151</v>
      </c>
      <c r="C302" s="4" t="s">
        <v>1600</v>
      </c>
      <c r="D302" s="18">
        <v>54.643965999999999</v>
      </c>
      <c r="E302" s="18">
        <v>11.393015999999999</v>
      </c>
      <c r="F302" s="4" t="s">
        <v>999</v>
      </c>
      <c r="G302" s="4"/>
      <c r="H302" s="4" t="s">
        <v>3983</v>
      </c>
      <c r="I302" s="4" t="s">
        <v>2880</v>
      </c>
      <c r="J302" s="25" t="s">
        <v>2914</v>
      </c>
      <c r="K302" s="4"/>
      <c r="L302" s="4" t="s">
        <v>3984</v>
      </c>
      <c r="M302" s="4">
        <v>5399</v>
      </c>
      <c r="N302" s="4">
        <v>37</v>
      </c>
      <c r="O302" s="4" t="s">
        <v>474</v>
      </c>
      <c r="P302" s="4" t="s">
        <v>3985</v>
      </c>
      <c r="Q302" s="4" t="s">
        <v>3986</v>
      </c>
      <c r="R302" s="4"/>
      <c r="S302" s="4" t="s">
        <v>3300</v>
      </c>
      <c r="T302" s="7" t="s">
        <v>2884</v>
      </c>
      <c r="U302" s="4"/>
      <c r="V302" s="4"/>
      <c r="W302" s="4"/>
      <c r="X302" s="4"/>
      <c r="Y302" s="4"/>
    </row>
    <row r="303" spans="1:25" x14ac:dyDescent="0.15">
      <c r="A303" s="4" t="s">
        <v>3969</v>
      </c>
      <c r="B303" s="4" t="s">
        <v>1151</v>
      </c>
      <c r="C303" s="4" t="s">
        <v>1600</v>
      </c>
      <c r="D303" s="18">
        <v>54.643965999999999</v>
      </c>
      <c r="E303" s="18">
        <v>11.393015999999999</v>
      </c>
      <c r="F303" s="4" t="s">
        <v>999</v>
      </c>
      <c r="G303" s="4"/>
      <c r="H303" s="4" t="s">
        <v>3987</v>
      </c>
      <c r="I303" s="4" t="s">
        <v>2880</v>
      </c>
      <c r="J303" s="4" t="s">
        <v>2978</v>
      </c>
      <c r="K303" s="4"/>
      <c r="L303" s="4" t="s">
        <v>3988</v>
      </c>
      <c r="M303" s="4">
        <v>5404</v>
      </c>
      <c r="N303" s="4">
        <v>36</v>
      </c>
      <c r="O303" s="4" t="s">
        <v>474</v>
      </c>
      <c r="P303" s="4" t="s">
        <v>3687</v>
      </c>
      <c r="Q303" s="4" t="s">
        <v>3989</v>
      </c>
      <c r="R303" s="4"/>
      <c r="S303" s="4" t="s">
        <v>3300</v>
      </c>
      <c r="T303" s="7" t="s">
        <v>2884</v>
      </c>
      <c r="U303" s="4"/>
      <c r="V303" s="4"/>
      <c r="W303" s="4"/>
      <c r="X303" s="4"/>
      <c r="Y303" s="4"/>
    </row>
    <row r="304" spans="1:25" x14ac:dyDescent="0.15">
      <c r="A304" s="4" t="s">
        <v>3990</v>
      </c>
      <c r="B304" s="4" t="s">
        <v>1151</v>
      </c>
      <c r="C304" s="4" t="s">
        <v>1600</v>
      </c>
      <c r="D304" s="18">
        <v>54.641942</v>
      </c>
      <c r="E304" s="31">
        <v>11.391603999999999</v>
      </c>
      <c r="F304" s="4" t="s">
        <v>999</v>
      </c>
      <c r="G304" s="4"/>
      <c r="H304" s="4" t="s">
        <v>3991</v>
      </c>
      <c r="I304" s="4" t="s">
        <v>2880</v>
      </c>
      <c r="J304" s="25" t="s">
        <v>2914</v>
      </c>
      <c r="K304" s="4"/>
      <c r="L304" s="4" t="s">
        <v>3992</v>
      </c>
      <c r="M304" s="4">
        <v>4688</v>
      </c>
      <c r="N304" s="4">
        <v>29</v>
      </c>
      <c r="O304" s="4" t="s">
        <v>474</v>
      </c>
      <c r="P304" s="4" t="s">
        <v>3605</v>
      </c>
      <c r="Q304" s="4" t="s">
        <v>3993</v>
      </c>
      <c r="R304" s="4">
        <v>2023</v>
      </c>
      <c r="S304" s="4" t="s">
        <v>1154</v>
      </c>
      <c r="T304" s="7" t="s">
        <v>2884</v>
      </c>
      <c r="U304" s="4"/>
      <c r="V304" s="4"/>
      <c r="W304" s="4"/>
      <c r="X304" s="4"/>
      <c r="Y304" s="4" t="s">
        <v>3429</v>
      </c>
    </row>
    <row r="305" spans="1:25" x14ac:dyDescent="0.15">
      <c r="A305" s="4" t="s">
        <v>373</v>
      </c>
      <c r="B305" s="4" t="s">
        <v>1151</v>
      </c>
      <c r="C305" s="4" t="s">
        <v>1600</v>
      </c>
      <c r="D305" s="18">
        <v>54.644657883000001</v>
      </c>
      <c r="E305" s="18">
        <v>11.388256823000001</v>
      </c>
      <c r="F305" s="4" t="s">
        <v>999</v>
      </c>
      <c r="G305" s="4"/>
      <c r="H305" s="4" t="s">
        <v>3197</v>
      </c>
      <c r="I305" s="4" t="s">
        <v>2880</v>
      </c>
      <c r="J305" s="25" t="s">
        <v>3198</v>
      </c>
      <c r="K305" s="4"/>
      <c r="L305" s="4" t="s">
        <v>3199</v>
      </c>
      <c r="M305" s="4">
        <v>5105</v>
      </c>
      <c r="N305" s="4">
        <v>31</v>
      </c>
      <c r="O305" s="4" t="s">
        <v>474</v>
      </c>
      <c r="P305" s="4" t="s">
        <v>3200</v>
      </c>
      <c r="Q305" s="4" t="s">
        <v>3201</v>
      </c>
      <c r="R305" s="4">
        <v>2023</v>
      </c>
      <c r="S305" s="4" t="s">
        <v>2923</v>
      </c>
      <c r="T305" s="4" t="s">
        <v>3138</v>
      </c>
      <c r="U305" s="4" t="s">
        <v>3138</v>
      </c>
      <c r="V305" s="4"/>
      <c r="W305" s="4"/>
      <c r="X305" s="4"/>
      <c r="Y305" s="4"/>
    </row>
    <row r="306" spans="1:25" x14ac:dyDescent="0.15">
      <c r="A306" s="4" t="s">
        <v>373</v>
      </c>
      <c r="B306" s="4" t="s">
        <v>1151</v>
      </c>
      <c r="C306" s="4" t="s">
        <v>1600</v>
      </c>
      <c r="D306" s="18">
        <v>54.644657883000001</v>
      </c>
      <c r="E306" s="18">
        <v>11.388256823000001</v>
      </c>
      <c r="F306" s="4" t="s">
        <v>999</v>
      </c>
      <c r="G306" s="4"/>
      <c r="H306" s="4" t="s">
        <v>3180</v>
      </c>
      <c r="I306" s="4" t="s">
        <v>2880</v>
      </c>
      <c r="J306" s="25" t="s">
        <v>2914</v>
      </c>
      <c r="K306" s="4"/>
      <c r="L306" s="4" t="s">
        <v>3181</v>
      </c>
      <c r="M306" s="4">
        <v>4868</v>
      </c>
      <c r="N306" s="4">
        <v>27</v>
      </c>
      <c r="O306" s="4" t="s">
        <v>474</v>
      </c>
      <c r="P306" s="7" t="s">
        <v>3182</v>
      </c>
      <c r="Q306" s="4" t="s">
        <v>3183</v>
      </c>
      <c r="R306" s="4">
        <v>2023</v>
      </c>
      <c r="S306" s="4" t="s">
        <v>2923</v>
      </c>
      <c r="T306" s="4" t="s">
        <v>3138</v>
      </c>
      <c r="U306" s="4" t="s">
        <v>3138</v>
      </c>
      <c r="V306" s="4"/>
      <c r="W306" s="4"/>
      <c r="X306" s="4"/>
      <c r="Y306" s="4" t="s">
        <v>3139</v>
      </c>
    </row>
    <row r="307" spans="1:25" x14ac:dyDescent="0.15">
      <c r="A307" s="4" t="s">
        <v>373</v>
      </c>
      <c r="B307" s="4" t="s">
        <v>1151</v>
      </c>
      <c r="C307" s="4" t="s">
        <v>1600</v>
      </c>
      <c r="D307" s="18">
        <v>54.644657883000001</v>
      </c>
      <c r="E307" s="18">
        <v>11.388256823000001</v>
      </c>
      <c r="F307" s="4" t="s">
        <v>999</v>
      </c>
      <c r="G307" s="4"/>
      <c r="H307" s="4" t="s">
        <v>3192</v>
      </c>
      <c r="I307" s="4" t="s">
        <v>2880</v>
      </c>
      <c r="J307" s="25" t="s">
        <v>2914</v>
      </c>
      <c r="K307" s="4"/>
      <c r="L307" s="4" t="s">
        <v>3193</v>
      </c>
      <c r="M307" s="4">
        <v>4980</v>
      </c>
      <c r="N307" s="4">
        <v>26</v>
      </c>
      <c r="O307" s="4" t="s">
        <v>474</v>
      </c>
      <c r="P307" s="7" t="s">
        <v>3194</v>
      </c>
      <c r="Q307" s="4" t="s">
        <v>3195</v>
      </c>
      <c r="R307" s="4">
        <v>2023</v>
      </c>
      <c r="S307" s="4" t="s">
        <v>1154</v>
      </c>
      <c r="T307" s="4" t="s">
        <v>3138</v>
      </c>
      <c r="U307" s="4" t="s">
        <v>3138</v>
      </c>
      <c r="V307" s="4"/>
      <c r="W307" s="4"/>
      <c r="X307" s="4"/>
      <c r="Y307" s="4" t="s">
        <v>3196</v>
      </c>
    </row>
    <row r="308" spans="1:25" x14ac:dyDescent="0.15">
      <c r="A308" s="4" t="s">
        <v>373</v>
      </c>
      <c r="B308" s="4" t="s">
        <v>1151</v>
      </c>
      <c r="C308" s="4" t="s">
        <v>1600</v>
      </c>
      <c r="D308" s="18">
        <v>54.644657883000001</v>
      </c>
      <c r="E308" s="18">
        <v>11.388256823000001</v>
      </c>
      <c r="F308" s="4" t="s">
        <v>999</v>
      </c>
      <c r="G308" s="4"/>
      <c r="H308" s="4" t="s">
        <v>3994</v>
      </c>
      <c r="I308" s="4" t="s">
        <v>2880</v>
      </c>
      <c r="J308" s="25" t="s">
        <v>2914</v>
      </c>
      <c r="K308" s="4"/>
      <c r="L308" s="4" t="s">
        <v>3995</v>
      </c>
      <c r="M308" s="4">
        <v>4529</v>
      </c>
      <c r="N308" s="4">
        <v>30</v>
      </c>
      <c r="O308" s="4" t="s">
        <v>474</v>
      </c>
      <c r="P308" s="7" t="s">
        <v>3996</v>
      </c>
      <c r="Q308" s="4" t="s">
        <v>3997</v>
      </c>
      <c r="R308" s="4">
        <v>2023</v>
      </c>
      <c r="S308" s="4" t="s">
        <v>1154</v>
      </c>
      <c r="T308" s="7" t="s">
        <v>2884</v>
      </c>
      <c r="U308" s="4"/>
      <c r="V308" s="4"/>
      <c r="W308" s="4"/>
      <c r="X308" s="4"/>
      <c r="Y308" s="4" t="s">
        <v>3139</v>
      </c>
    </row>
    <row r="309" spans="1:25" x14ac:dyDescent="0.15">
      <c r="A309" s="4" t="s">
        <v>373</v>
      </c>
      <c r="B309" s="4" t="s">
        <v>1151</v>
      </c>
      <c r="C309" s="4" t="s">
        <v>1600</v>
      </c>
      <c r="D309" s="18">
        <v>54.644657883000001</v>
      </c>
      <c r="E309" s="18">
        <v>11.388256823000001</v>
      </c>
      <c r="F309" s="4" t="s">
        <v>999</v>
      </c>
      <c r="G309" s="4"/>
      <c r="H309" s="4" t="s">
        <v>3998</v>
      </c>
      <c r="I309" s="4" t="s">
        <v>2880</v>
      </c>
      <c r="J309" s="25" t="s">
        <v>2914</v>
      </c>
      <c r="K309" s="4"/>
      <c r="L309" s="4" t="s">
        <v>3999</v>
      </c>
      <c r="M309" s="4">
        <v>4595</v>
      </c>
      <c r="N309" s="4">
        <v>32</v>
      </c>
      <c r="O309" s="4" t="s">
        <v>474</v>
      </c>
      <c r="P309" s="7" t="s">
        <v>4000</v>
      </c>
      <c r="Q309" s="4" t="s">
        <v>4001</v>
      </c>
      <c r="R309" s="4">
        <v>2023</v>
      </c>
      <c r="S309" s="4" t="s">
        <v>1154</v>
      </c>
      <c r="T309" s="7" t="s">
        <v>2884</v>
      </c>
      <c r="U309" s="4"/>
      <c r="V309" s="4"/>
      <c r="W309" s="4"/>
      <c r="X309" s="4"/>
      <c r="Y309" s="4" t="s">
        <v>3854</v>
      </c>
    </row>
    <row r="310" spans="1:25" x14ac:dyDescent="0.15">
      <c r="A310" s="4" t="s">
        <v>373</v>
      </c>
      <c r="B310" s="4" t="s">
        <v>1151</v>
      </c>
      <c r="C310" s="4" t="s">
        <v>1600</v>
      </c>
      <c r="D310" s="18">
        <v>54.644657883000001</v>
      </c>
      <c r="E310" s="18">
        <v>11.388256823000001</v>
      </c>
      <c r="F310" s="4" t="s">
        <v>999</v>
      </c>
      <c r="G310" s="4"/>
      <c r="H310" s="4" t="s">
        <v>4002</v>
      </c>
      <c r="I310" s="4" t="s">
        <v>2880</v>
      </c>
      <c r="J310" s="4" t="s">
        <v>3382</v>
      </c>
      <c r="K310" s="4"/>
      <c r="L310" s="4" t="s">
        <v>4003</v>
      </c>
      <c r="M310" s="4">
        <v>4646</v>
      </c>
      <c r="N310" s="4">
        <v>32</v>
      </c>
      <c r="O310" s="4" t="s">
        <v>474</v>
      </c>
      <c r="P310" s="7" t="s">
        <v>4004</v>
      </c>
      <c r="Q310" s="4" t="s">
        <v>4005</v>
      </c>
      <c r="R310" s="4">
        <v>2023</v>
      </c>
      <c r="S310" s="4" t="s">
        <v>1154</v>
      </c>
      <c r="T310" s="7" t="s">
        <v>2884</v>
      </c>
      <c r="U310" s="4"/>
      <c r="V310" s="4"/>
      <c r="W310" s="4"/>
      <c r="X310" s="4"/>
      <c r="Y310" s="4" t="s">
        <v>3854</v>
      </c>
    </row>
    <row r="311" spans="1:25" x14ac:dyDescent="0.15">
      <c r="A311" s="4" t="s">
        <v>373</v>
      </c>
      <c r="B311" s="4" t="s">
        <v>1151</v>
      </c>
      <c r="C311" s="4" t="s">
        <v>1600</v>
      </c>
      <c r="D311" s="18">
        <v>54.644657883000001</v>
      </c>
      <c r="E311" s="18">
        <v>11.388256823000001</v>
      </c>
      <c r="F311" s="4" t="s">
        <v>999</v>
      </c>
      <c r="G311" s="4"/>
      <c r="H311" s="4" t="s">
        <v>4006</v>
      </c>
      <c r="I311" s="4" t="s">
        <v>2880</v>
      </c>
      <c r="J311" s="25" t="s">
        <v>3198</v>
      </c>
      <c r="K311" s="4"/>
      <c r="L311" s="4" t="s">
        <v>4007</v>
      </c>
      <c r="M311" s="4">
        <v>4674</v>
      </c>
      <c r="N311" s="4">
        <v>28</v>
      </c>
      <c r="O311" s="4" t="s">
        <v>474</v>
      </c>
      <c r="P311" s="7" t="s">
        <v>4008</v>
      </c>
      <c r="Q311" s="4" t="s">
        <v>4009</v>
      </c>
      <c r="R311" s="4">
        <v>2023</v>
      </c>
      <c r="S311" s="4" t="s">
        <v>1154</v>
      </c>
      <c r="T311" s="7" t="s">
        <v>2884</v>
      </c>
      <c r="U311" s="4"/>
      <c r="V311" s="4"/>
      <c r="W311" s="4"/>
      <c r="X311" s="4"/>
      <c r="Y311" s="4" t="s">
        <v>4010</v>
      </c>
    </row>
    <row r="312" spans="1:25" x14ac:dyDescent="0.15">
      <c r="A312" s="4" t="s">
        <v>373</v>
      </c>
      <c r="B312" s="4" t="s">
        <v>1151</v>
      </c>
      <c r="C312" s="4" t="s">
        <v>1600</v>
      </c>
      <c r="D312" s="18">
        <v>54.644657883000001</v>
      </c>
      <c r="E312" s="18">
        <v>11.388256823000001</v>
      </c>
      <c r="F312" s="4" t="s">
        <v>999</v>
      </c>
      <c r="G312" s="4"/>
      <c r="H312" s="4" t="s">
        <v>4011</v>
      </c>
      <c r="I312" s="4" t="s">
        <v>2880</v>
      </c>
      <c r="J312" s="25" t="s">
        <v>2914</v>
      </c>
      <c r="K312" s="4"/>
      <c r="L312" s="4" t="s">
        <v>4012</v>
      </c>
      <c r="M312" s="4">
        <v>4689</v>
      </c>
      <c r="N312" s="4">
        <v>31</v>
      </c>
      <c r="O312" s="4" t="s">
        <v>474</v>
      </c>
      <c r="P312" s="7" t="s">
        <v>4013</v>
      </c>
      <c r="Q312" s="4" t="s">
        <v>997</v>
      </c>
      <c r="R312" s="4">
        <v>2023</v>
      </c>
      <c r="S312" s="4" t="s">
        <v>1154</v>
      </c>
      <c r="T312" s="7" t="s">
        <v>2884</v>
      </c>
      <c r="U312" s="4"/>
      <c r="V312" s="4"/>
      <c r="W312" s="4"/>
      <c r="X312" s="4"/>
      <c r="Y312" s="4" t="s">
        <v>3457</v>
      </c>
    </row>
    <row r="313" spans="1:25" x14ac:dyDescent="0.15">
      <c r="A313" s="4" t="s">
        <v>373</v>
      </c>
      <c r="B313" s="4" t="s">
        <v>1151</v>
      </c>
      <c r="C313" s="4" t="s">
        <v>1600</v>
      </c>
      <c r="D313" s="18">
        <v>54.644657883000001</v>
      </c>
      <c r="E313" s="18">
        <v>11.388256823000001</v>
      </c>
      <c r="F313" s="4" t="s">
        <v>999</v>
      </c>
      <c r="G313" s="4"/>
      <c r="H313" s="4" t="s">
        <v>4014</v>
      </c>
      <c r="I313" s="4" t="s">
        <v>2880</v>
      </c>
      <c r="J313" s="25" t="s">
        <v>2914</v>
      </c>
      <c r="K313" s="4"/>
      <c r="L313" s="4" t="s">
        <v>4015</v>
      </c>
      <c r="M313" s="4">
        <v>4694</v>
      </c>
      <c r="N313" s="4">
        <v>40</v>
      </c>
      <c r="O313" s="4" t="s">
        <v>474</v>
      </c>
      <c r="P313" s="7" t="s">
        <v>2943</v>
      </c>
      <c r="Q313" s="4" t="s">
        <v>4016</v>
      </c>
      <c r="R313" s="4">
        <v>2023</v>
      </c>
      <c r="S313" s="4" t="s">
        <v>1154</v>
      </c>
      <c r="T313" s="7" t="s">
        <v>2884</v>
      </c>
      <c r="U313" s="4"/>
      <c r="V313" s="4"/>
      <c r="W313" s="4"/>
      <c r="X313" s="4"/>
      <c r="Y313" s="4" t="s">
        <v>3196</v>
      </c>
    </row>
    <row r="314" spans="1:25" x14ac:dyDescent="0.15">
      <c r="A314" s="4" t="s">
        <v>373</v>
      </c>
      <c r="B314" s="4" t="s">
        <v>1151</v>
      </c>
      <c r="C314" s="4" t="s">
        <v>1600</v>
      </c>
      <c r="D314" s="18">
        <v>54.644657883000001</v>
      </c>
      <c r="E314" s="18">
        <v>11.388256823000001</v>
      </c>
      <c r="F314" s="4" t="s">
        <v>999</v>
      </c>
      <c r="G314" s="4"/>
      <c r="H314" s="4" t="s">
        <v>4017</v>
      </c>
      <c r="I314" s="4" t="s">
        <v>2880</v>
      </c>
      <c r="J314" s="4" t="s">
        <v>3382</v>
      </c>
      <c r="K314" s="4"/>
      <c r="L314" s="4" t="s">
        <v>4018</v>
      </c>
      <c r="M314" s="4">
        <v>4707</v>
      </c>
      <c r="N314" s="4">
        <v>36</v>
      </c>
      <c r="O314" s="4" t="s">
        <v>474</v>
      </c>
      <c r="P314" s="4" t="s">
        <v>4019</v>
      </c>
      <c r="Q314" s="4" t="s">
        <v>4020</v>
      </c>
      <c r="R314" s="4">
        <v>2023</v>
      </c>
      <c r="S314" s="4" t="s">
        <v>1154</v>
      </c>
      <c r="T314" s="7" t="s">
        <v>2884</v>
      </c>
      <c r="U314" s="4"/>
      <c r="V314" s="4"/>
      <c r="W314" s="4"/>
      <c r="X314" s="4"/>
      <c r="Y314" s="4" t="s">
        <v>3196</v>
      </c>
    </row>
    <row r="315" spans="1:25" x14ac:dyDescent="0.15">
      <c r="A315" s="4" t="s">
        <v>373</v>
      </c>
      <c r="B315" s="4" t="s">
        <v>1151</v>
      </c>
      <c r="C315" s="4" t="s">
        <v>1600</v>
      </c>
      <c r="D315" s="18">
        <v>54.644657883000001</v>
      </c>
      <c r="E315" s="18">
        <v>11.388256823000001</v>
      </c>
      <c r="F315" s="4" t="s">
        <v>999</v>
      </c>
      <c r="G315" s="4"/>
      <c r="H315" s="4" t="s">
        <v>4021</v>
      </c>
      <c r="I315" s="4" t="s">
        <v>2880</v>
      </c>
      <c r="J315" s="25" t="s">
        <v>2914</v>
      </c>
      <c r="K315" s="4"/>
      <c r="L315" s="4" t="s">
        <v>4022</v>
      </c>
      <c r="M315" s="4">
        <v>4735</v>
      </c>
      <c r="N315" s="4">
        <v>33</v>
      </c>
      <c r="O315" s="4" t="s">
        <v>474</v>
      </c>
      <c r="P315" s="7" t="s">
        <v>3518</v>
      </c>
      <c r="Q315" s="4" t="s">
        <v>1181</v>
      </c>
      <c r="R315" s="4">
        <v>2023</v>
      </c>
      <c r="S315" s="4" t="s">
        <v>1154</v>
      </c>
      <c r="T315" s="7" t="s">
        <v>2884</v>
      </c>
      <c r="U315" s="4"/>
      <c r="V315" s="4"/>
      <c r="W315" s="4"/>
      <c r="X315" s="4"/>
      <c r="Y315" s="4" t="s">
        <v>4023</v>
      </c>
    </row>
    <row r="316" spans="1:25" x14ac:dyDescent="0.15">
      <c r="A316" s="4" t="s">
        <v>373</v>
      </c>
      <c r="B316" s="4" t="s">
        <v>1151</v>
      </c>
      <c r="C316" s="4" t="s">
        <v>1600</v>
      </c>
      <c r="D316" s="18">
        <v>54.644657883000001</v>
      </c>
      <c r="E316" s="18">
        <v>11.388256823000001</v>
      </c>
      <c r="F316" s="4" t="s">
        <v>999</v>
      </c>
      <c r="G316" s="4"/>
      <c r="H316" s="4" t="s">
        <v>4024</v>
      </c>
      <c r="I316" s="4" t="s">
        <v>2880</v>
      </c>
      <c r="J316" s="25" t="s">
        <v>2914</v>
      </c>
      <c r="K316" s="4"/>
      <c r="L316" s="4" t="s">
        <v>4025</v>
      </c>
      <c r="M316" s="4">
        <v>4772</v>
      </c>
      <c r="N316" s="4">
        <v>30</v>
      </c>
      <c r="O316" s="4" t="s">
        <v>474</v>
      </c>
      <c r="P316" s="7" t="s">
        <v>4026</v>
      </c>
      <c r="Q316" s="4" t="s">
        <v>1226</v>
      </c>
      <c r="R316" s="4">
        <v>2023</v>
      </c>
      <c r="S316" s="4" t="s">
        <v>1154</v>
      </c>
      <c r="T316" s="7" t="s">
        <v>2884</v>
      </c>
      <c r="U316" s="4"/>
      <c r="V316" s="4"/>
      <c r="W316" s="4"/>
      <c r="X316" s="4"/>
      <c r="Y316" s="4" t="s">
        <v>3442</v>
      </c>
    </row>
    <row r="317" spans="1:25" x14ac:dyDescent="0.15">
      <c r="A317" s="4" t="s">
        <v>373</v>
      </c>
      <c r="B317" s="4" t="s">
        <v>1151</v>
      </c>
      <c r="C317" s="4" t="s">
        <v>1600</v>
      </c>
      <c r="D317" s="18">
        <v>54.644657883000001</v>
      </c>
      <c r="E317" s="18">
        <v>11.388256823000001</v>
      </c>
      <c r="F317" s="4" t="s">
        <v>999</v>
      </c>
      <c r="G317" s="4"/>
      <c r="H317" s="4" t="s">
        <v>4027</v>
      </c>
      <c r="I317" s="4" t="s">
        <v>2880</v>
      </c>
      <c r="J317" s="25" t="s">
        <v>2914</v>
      </c>
      <c r="K317" s="4"/>
      <c r="L317" s="4" t="s">
        <v>4028</v>
      </c>
      <c r="M317" s="4">
        <v>4853</v>
      </c>
      <c r="N317" s="4">
        <v>39</v>
      </c>
      <c r="O317" s="4" t="s">
        <v>474</v>
      </c>
      <c r="P317" s="4" t="s">
        <v>4029</v>
      </c>
      <c r="Q317" s="4" t="s">
        <v>4030</v>
      </c>
      <c r="R317" s="4">
        <v>2023</v>
      </c>
      <c r="S317" s="4" t="s">
        <v>1154</v>
      </c>
      <c r="T317" s="7" t="s">
        <v>2884</v>
      </c>
      <c r="U317" s="4"/>
      <c r="V317" s="4"/>
      <c r="W317" s="4"/>
      <c r="X317" s="4"/>
      <c r="Y317" s="4" t="s">
        <v>3854</v>
      </c>
    </row>
    <row r="318" spans="1:25" x14ac:dyDescent="0.15">
      <c r="A318" s="4" t="s">
        <v>373</v>
      </c>
      <c r="B318" s="4" t="s">
        <v>1151</v>
      </c>
      <c r="C318" s="4" t="s">
        <v>1600</v>
      </c>
      <c r="D318" s="18">
        <v>54.644657883000001</v>
      </c>
      <c r="E318" s="18">
        <v>11.388256823000001</v>
      </c>
      <c r="F318" s="4" t="s">
        <v>999</v>
      </c>
      <c r="G318" s="4"/>
      <c r="H318" s="4" t="s">
        <v>4031</v>
      </c>
      <c r="I318" s="4" t="s">
        <v>2880</v>
      </c>
      <c r="J318" s="4" t="s">
        <v>3382</v>
      </c>
      <c r="K318" s="4"/>
      <c r="L318" s="4" t="s">
        <v>4032</v>
      </c>
      <c r="M318" s="4">
        <v>4946</v>
      </c>
      <c r="N318" s="4">
        <v>39</v>
      </c>
      <c r="O318" s="4" t="s">
        <v>474</v>
      </c>
      <c r="P318" s="7" t="s">
        <v>4033</v>
      </c>
      <c r="Q318" s="4" t="s">
        <v>4034</v>
      </c>
      <c r="R318" s="4">
        <v>2023</v>
      </c>
      <c r="S318" s="4" t="s">
        <v>1154</v>
      </c>
      <c r="T318" s="7" t="s">
        <v>2884</v>
      </c>
      <c r="U318" s="4"/>
      <c r="V318" s="4"/>
      <c r="W318" s="4"/>
      <c r="X318" s="4"/>
      <c r="Y318" s="4" t="s">
        <v>4010</v>
      </c>
    </row>
    <row r="319" spans="1:25" x14ac:dyDescent="0.15">
      <c r="A319" s="4" t="s">
        <v>373</v>
      </c>
      <c r="B319" s="4" t="s">
        <v>1151</v>
      </c>
      <c r="C319" s="4" t="s">
        <v>1600</v>
      </c>
      <c r="D319" s="18">
        <v>54.644657883000001</v>
      </c>
      <c r="E319" s="18">
        <v>11.388256823000001</v>
      </c>
      <c r="F319" s="4" t="s">
        <v>999</v>
      </c>
      <c r="G319" s="4"/>
      <c r="H319" s="4" t="s">
        <v>4035</v>
      </c>
      <c r="I319" s="4" t="s">
        <v>2880</v>
      </c>
      <c r="J319" s="25" t="s">
        <v>2914</v>
      </c>
      <c r="K319" s="4"/>
      <c r="L319" s="4" t="s">
        <v>4036</v>
      </c>
      <c r="M319" s="4">
        <v>5070</v>
      </c>
      <c r="N319" s="4">
        <v>32</v>
      </c>
      <c r="O319" s="4" t="s">
        <v>474</v>
      </c>
      <c r="P319" s="7" t="s">
        <v>4037</v>
      </c>
      <c r="Q319" s="4" t="s">
        <v>4038</v>
      </c>
      <c r="R319" s="4">
        <v>2023</v>
      </c>
      <c r="S319" s="4" t="s">
        <v>1154</v>
      </c>
      <c r="T319" s="7" t="s">
        <v>2884</v>
      </c>
      <c r="U319" s="4"/>
      <c r="V319" s="4"/>
      <c r="W319" s="4"/>
      <c r="X319" s="4"/>
      <c r="Y319" s="4" t="s">
        <v>3196</v>
      </c>
    </row>
    <row r="320" spans="1:25" x14ac:dyDescent="0.15">
      <c r="A320" s="4" t="s">
        <v>373</v>
      </c>
      <c r="B320" s="4" t="s">
        <v>1151</v>
      </c>
      <c r="C320" s="4" t="s">
        <v>1600</v>
      </c>
      <c r="D320" s="18">
        <v>54.644657883000001</v>
      </c>
      <c r="E320" s="18">
        <v>11.388256823000001</v>
      </c>
      <c r="F320" s="4" t="s">
        <v>999</v>
      </c>
      <c r="G320" s="4"/>
      <c r="H320" s="4" t="s">
        <v>4039</v>
      </c>
      <c r="I320" s="4" t="s">
        <v>2880</v>
      </c>
      <c r="J320" s="25" t="s">
        <v>2914</v>
      </c>
      <c r="K320" s="4"/>
      <c r="L320" s="4" t="s">
        <v>4040</v>
      </c>
      <c r="M320" s="4">
        <v>5229</v>
      </c>
      <c r="N320" s="4">
        <v>32</v>
      </c>
      <c r="O320" s="4" t="s">
        <v>474</v>
      </c>
      <c r="P320" s="7" t="s">
        <v>4008</v>
      </c>
      <c r="Q320" s="4" t="s">
        <v>4041</v>
      </c>
      <c r="R320" s="4">
        <v>2023</v>
      </c>
      <c r="S320" s="4" t="s">
        <v>1154</v>
      </c>
      <c r="T320" s="7" t="s">
        <v>2884</v>
      </c>
      <c r="U320" s="4"/>
      <c r="V320" s="4"/>
      <c r="W320" s="4"/>
      <c r="X320" s="4"/>
      <c r="Y320" s="4" t="s">
        <v>4010</v>
      </c>
    </row>
    <row r="321" spans="1:25" x14ac:dyDescent="0.15">
      <c r="A321" s="4" t="s">
        <v>4042</v>
      </c>
      <c r="B321" s="4" t="s">
        <v>1151</v>
      </c>
      <c r="C321" s="4" t="s">
        <v>1600</v>
      </c>
      <c r="D321" s="18">
        <v>54.645271800000003</v>
      </c>
      <c r="E321" s="18">
        <v>11.389654</v>
      </c>
      <c r="F321" s="4" t="s">
        <v>999</v>
      </c>
      <c r="G321" s="4"/>
      <c r="H321" s="4" t="s">
        <v>4043</v>
      </c>
      <c r="I321" s="4" t="s">
        <v>2880</v>
      </c>
      <c r="J321" s="25" t="s">
        <v>2914</v>
      </c>
      <c r="K321" s="4"/>
      <c r="L321" s="4" t="s">
        <v>4044</v>
      </c>
      <c r="M321" s="4">
        <v>4568</v>
      </c>
      <c r="N321" s="4">
        <v>25</v>
      </c>
      <c r="O321" s="4" t="s">
        <v>474</v>
      </c>
      <c r="P321" s="4" t="s">
        <v>3492</v>
      </c>
      <c r="Q321" s="4" t="s">
        <v>4045</v>
      </c>
      <c r="R321" s="4">
        <v>2023</v>
      </c>
      <c r="S321" s="4" t="s">
        <v>1154</v>
      </c>
      <c r="T321" s="7" t="s">
        <v>2884</v>
      </c>
      <c r="U321" s="4"/>
      <c r="V321" s="4"/>
      <c r="W321" s="4"/>
      <c r="X321" s="4"/>
      <c r="Y321" s="4" t="s">
        <v>3442</v>
      </c>
    </row>
    <row r="322" spans="1:25" x14ac:dyDescent="0.15">
      <c r="A322" s="4" t="s">
        <v>4046</v>
      </c>
      <c r="B322" s="4" t="s">
        <v>1151</v>
      </c>
      <c r="C322" s="4" t="s">
        <v>1600</v>
      </c>
      <c r="D322" s="18">
        <v>54.6437709</v>
      </c>
      <c r="E322" s="18">
        <v>11.3868046</v>
      </c>
      <c r="F322" s="4" t="s">
        <v>999</v>
      </c>
      <c r="G322" s="4"/>
      <c r="H322" s="4" t="s">
        <v>4047</v>
      </c>
      <c r="I322" s="4" t="s">
        <v>2880</v>
      </c>
      <c r="J322" s="25" t="s">
        <v>2914</v>
      </c>
      <c r="K322" s="4"/>
      <c r="L322" s="4" t="s">
        <v>4048</v>
      </c>
      <c r="M322" s="4">
        <v>4640</v>
      </c>
      <c r="N322" s="4">
        <v>39</v>
      </c>
      <c r="O322" s="4" t="s">
        <v>474</v>
      </c>
      <c r="P322" s="4" t="s">
        <v>3904</v>
      </c>
      <c r="Q322" s="4" t="s">
        <v>4049</v>
      </c>
      <c r="R322" s="4">
        <v>2023</v>
      </c>
      <c r="S322" s="4" t="s">
        <v>1154</v>
      </c>
      <c r="T322" s="7" t="s">
        <v>2884</v>
      </c>
      <c r="U322" s="4"/>
      <c r="V322" s="4"/>
      <c r="W322" s="4"/>
      <c r="X322" s="4"/>
      <c r="Y322" s="4"/>
    </row>
    <row r="323" spans="1:25" x14ac:dyDescent="0.15">
      <c r="A323" s="4" t="s">
        <v>4046</v>
      </c>
      <c r="B323" s="4" t="s">
        <v>1151</v>
      </c>
      <c r="C323" s="4" t="s">
        <v>1600</v>
      </c>
      <c r="D323" s="18">
        <v>54.6437709</v>
      </c>
      <c r="E323" s="18">
        <v>11.3868046</v>
      </c>
      <c r="F323" s="4" t="s">
        <v>999</v>
      </c>
      <c r="G323" s="4"/>
      <c r="H323" s="4" t="s">
        <v>4050</v>
      </c>
      <c r="I323" s="4" t="s">
        <v>2880</v>
      </c>
      <c r="J323" s="25" t="s">
        <v>2914</v>
      </c>
      <c r="K323" s="4"/>
      <c r="L323" s="4" t="s">
        <v>4051</v>
      </c>
      <c r="M323" s="4">
        <v>4774</v>
      </c>
      <c r="N323" s="4">
        <v>34</v>
      </c>
      <c r="O323" s="4" t="s">
        <v>474</v>
      </c>
      <c r="P323" s="4" t="s">
        <v>3609</v>
      </c>
      <c r="Q323" s="4" t="s">
        <v>4052</v>
      </c>
      <c r="R323" s="4">
        <v>2023</v>
      </c>
      <c r="S323" s="4" t="s">
        <v>1154</v>
      </c>
      <c r="T323" s="7" t="s">
        <v>2884</v>
      </c>
      <c r="U323" s="4"/>
      <c r="V323" s="4"/>
      <c r="W323" s="4"/>
      <c r="X323" s="4"/>
      <c r="Y323" s="4"/>
    </row>
    <row r="324" spans="1:25" x14ac:dyDescent="0.15">
      <c r="A324" s="4" t="s">
        <v>4046</v>
      </c>
      <c r="B324" s="4" t="s">
        <v>1151</v>
      </c>
      <c r="C324" s="4" t="s">
        <v>1600</v>
      </c>
      <c r="D324" s="18">
        <v>54.6437709</v>
      </c>
      <c r="E324" s="18">
        <v>11.3868046</v>
      </c>
      <c r="F324" s="4" t="s">
        <v>999</v>
      </c>
      <c r="G324" s="4"/>
      <c r="H324" s="4" t="s">
        <v>4053</v>
      </c>
      <c r="I324" s="4" t="s">
        <v>2880</v>
      </c>
      <c r="J324" s="25" t="s">
        <v>2914</v>
      </c>
      <c r="K324" s="4"/>
      <c r="L324" s="4" t="s">
        <v>4054</v>
      </c>
      <c r="M324" s="4">
        <v>4831</v>
      </c>
      <c r="N324" s="4">
        <v>29</v>
      </c>
      <c r="O324" s="4" t="s">
        <v>474</v>
      </c>
      <c r="P324" s="4" t="s">
        <v>4055</v>
      </c>
      <c r="Q324" s="4" t="s">
        <v>959</v>
      </c>
      <c r="R324" s="4">
        <v>2023</v>
      </c>
      <c r="S324" s="4" t="s">
        <v>1154</v>
      </c>
      <c r="T324" s="7" t="s">
        <v>2884</v>
      </c>
      <c r="U324" s="4"/>
      <c r="V324" s="4"/>
      <c r="W324" s="4"/>
      <c r="X324" s="4"/>
      <c r="Y324" s="4"/>
    </row>
    <row r="325" spans="1:25" x14ac:dyDescent="0.15">
      <c r="A325" s="4" t="s">
        <v>4046</v>
      </c>
      <c r="B325" s="4" t="s">
        <v>1151</v>
      </c>
      <c r="C325" s="4" t="s">
        <v>1600</v>
      </c>
      <c r="D325" s="18">
        <v>54.6437709</v>
      </c>
      <c r="E325" s="18">
        <v>11.3868046</v>
      </c>
      <c r="F325" s="4" t="s">
        <v>999</v>
      </c>
      <c r="G325" s="4"/>
      <c r="H325" s="4" t="s">
        <v>4056</v>
      </c>
      <c r="I325" s="4" t="s">
        <v>2880</v>
      </c>
      <c r="J325" s="25" t="s">
        <v>2914</v>
      </c>
      <c r="K325" s="4"/>
      <c r="L325" s="4" t="s">
        <v>4057</v>
      </c>
      <c r="M325" s="4">
        <v>4947</v>
      </c>
      <c r="N325" s="4">
        <v>49</v>
      </c>
      <c r="O325" s="4" t="s">
        <v>474</v>
      </c>
      <c r="P325" s="4" t="s">
        <v>3605</v>
      </c>
      <c r="Q325" s="4" t="s">
        <v>4058</v>
      </c>
      <c r="R325" s="4">
        <v>2023</v>
      </c>
      <c r="S325" s="4" t="s">
        <v>1154</v>
      </c>
      <c r="T325" s="7" t="s">
        <v>2884</v>
      </c>
      <c r="U325" s="4"/>
      <c r="V325" s="4"/>
      <c r="W325" s="4"/>
      <c r="X325" s="4"/>
      <c r="Y325" s="4"/>
    </row>
    <row r="326" spans="1:25" x14ac:dyDescent="0.15">
      <c r="A326" s="4" t="s">
        <v>4046</v>
      </c>
      <c r="B326" s="4" t="s">
        <v>1151</v>
      </c>
      <c r="C326" s="4" t="s">
        <v>1600</v>
      </c>
      <c r="D326" s="18">
        <v>54.6437709</v>
      </c>
      <c r="E326" s="18">
        <v>11.3868046</v>
      </c>
      <c r="F326" s="4" t="s">
        <v>999</v>
      </c>
      <c r="G326" s="4"/>
      <c r="H326" s="4" t="s">
        <v>4059</v>
      </c>
      <c r="I326" s="4" t="s">
        <v>2880</v>
      </c>
      <c r="J326" s="25" t="s">
        <v>2914</v>
      </c>
      <c r="K326" s="4"/>
      <c r="L326" s="4" t="s">
        <v>4060</v>
      </c>
      <c r="M326" s="4">
        <v>5034</v>
      </c>
      <c r="N326" s="4">
        <v>32</v>
      </c>
      <c r="O326" s="4" t="s">
        <v>474</v>
      </c>
      <c r="P326" s="4" t="s">
        <v>3934</v>
      </c>
      <c r="Q326" s="4" t="s">
        <v>4061</v>
      </c>
      <c r="R326" s="4">
        <v>2023</v>
      </c>
      <c r="S326" s="4" t="s">
        <v>1154</v>
      </c>
      <c r="T326" s="7" t="s">
        <v>2884</v>
      </c>
      <c r="U326" s="4"/>
      <c r="V326" s="4"/>
      <c r="W326" s="4"/>
      <c r="X326" s="4"/>
      <c r="Y326" s="4"/>
    </row>
    <row r="327" spans="1:25" x14ac:dyDescent="0.15">
      <c r="A327" s="4" t="s">
        <v>4046</v>
      </c>
      <c r="B327" s="4" t="s">
        <v>1151</v>
      </c>
      <c r="C327" s="4" t="s">
        <v>1600</v>
      </c>
      <c r="D327" s="18">
        <v>54.6437709</v>
      </c>
      <c r="E327" s="18">
        <v>11.3868046</v>
      </c>
      <c r="F327" s="4" t="s">
        <v>999</v>
      </c>
      <c r="G327" s="4"/>
      <c r="H327" s="4" t="s">
        <v>4062</v>
      </c>
      <c r="I327" s="4" t="s">
        <v>2880</v>
      </c>
      <c r="J327" s="25" t="s">
        <v>2914</v>
      </c>
      <c r="K327" s="4"/>
      <c r="L327" s="4" t="s">
        <v>4063</v>
      </c>
      <c r="M327" s="4">
        <v>5044</v>
      </c>
      <c r="N327" s="4">
        <v>40</v>
      </c>
      <c r="O327" s="4" t="s">
        <v>474</v>
      </c>
      <c r="P327" s="4" t="s">
        <v>3898</v>
      </c>
      <c r="Q327" s="4" t="s">
        <v>4064</v>
      </c>
      <c r="R327" s="4">
        <v>2023</v>
      </c>
      <c r="S327" s="4" t="s">
        <v>1154</v>
      </c>
      <c r="T327" s="7" t="s">
        <v>2884</v>
      </c>
      <c r="U327" s="4"/>
      <c r="V327" s="4"/>
      <c r="W327" s="4"/>
      <c r="X327" s="4"/>
      <c r="Y327" s="4"/>
    </row>
    <row r="328" spans="1:25" x14ac:dyDescent="0.15">
      <c r="A328" s="4" t="s">
        <v>4046</v>
      </c>
      <c r="B328" s="4" t="s">
        <v>1151</v>
      </c>
      <c r="C328" s="4" t="s">
        <v>1600</v>
      </c>
      <c r="D328" s="18">
        <v>54.6437709</v>
      </c>
      <c r="E328" s="18">
        <v>11.3868046</v>
      </c>
      <c r="F328" s="4" t="s">
        <v>999</v>
      </c>
      <c r="G328" s="4"/>
      <c r="H328" s="4" t="s">
        <v>4065</v>
      </c>
      <c r="I328" s="4" t="s">
        <v>2880</v>
      </c>
      <c r="J328" s="4" t="s">
        <v>2978</v>
      </c>
      <c r="K328" s="4"/>
      <c r="L328" s="4" t="s">
        <v>4066</v>
      </c>
      <c r="M328" s="4">
        <v>5077</v>
      </c>
      <c r="N328" s="4">
        <v>33</v>
      </c>
      <c r="O328" s="4" t="s">
        <v>474</v>
      </c>
      <c r="P328" s="4" t="s">
        <v>3007</v>
      </c>
      <c r="Q328" s="4" t="s">
        <v>4067</v>
      </c>
      <c r="R328" s="4">
        <v>2023</v>
      </c>
      <c r="S328" s="4" t="s">
        <v>1154</v>
      </c>
      <c r="T328" s="7" t="s">
        <v>2884</v>
      </c>
      <c r="U328" s="4"/>
      <c r="V328" s="4"/>
      <c r="W328" s="4"/>
      <c r="X328" s="4"/>
      <c r="Y328" s="4"/>
    </row>
    <row r="329" spans="1:25" x14ac:dyDescent="0.15">
      <c r="A329" s="4" t="s">
        <v>4046</v>
      </c>
      <c r="B329" s="4" t="s">
        <v>1151</v>
      </c>
      <c r="C329" s="4" t="s">
        <v>1600</v>
      </c>
      <c r="D329" s="18">
        <v>54.6437709</v>
      </c>
      <c r="E329" s="18">
        <v>11.3868046</v>
      </c>
      <c r="F329" s="4" t="s">
        <v>999</v>
      </c>
      <c r="G329" s="4"/>
      <c r="H329" s="4" t="s">
        <v>4068</v>
      </c>
      <c r="I329" s="4" t="s">
        <v>2880</v>
      </c>
      <c r="J329" s="25" t="s">
        <v>2914</v>
      </c>
      <c r="K329" s="4"/>
      <c r="L329" s="4" t="s">
        <v>4069</v>
      </c>
      <c r="M329" s="4">
        <v>5103</v>
      </c>
      <c r="N329" s="4">
        <v>31</v>
      </c>
      <c r="O329" s="4" t="s">
        <v>474</v>
      </c>
      <c r="P329" s="4" t="s">
        <v>3085</v>
      </c>
      <c r="Q329" s="4" t="s">
        <v>4070</v>
      </c>
      <c r="R329" s="4">
        <v>2023</v>
      </c>
      <c r="S329" s="4" t="s">
        <v>1154</v>
      </c>
      <c r="T329" s="7" t="s">
        <v>2884</v>
      </c>
      <c r="U329" s="4"/>
      <c r="V329" s="4"/>
      <c r="W329" s="4"/>
      <c r="X329" s="4"/>
      <c r="Y329" s="4"/>
    </row>
    <row r="330" spans="1:25" x14ac:dyDescent="0.15">
      <c r="A330" s="4" t="s">
        <v>4046</v>
      </c>
      <c r="B330" s="4" t="s">
        <v>1151</v>
      </c>
      <c r="C330" s="4" t="s">
        <v>1600</v>
      </c>
      <c r="D330" s="18">
        <v>54.6437709</v>
      </c>
      <c r="E330" s="18">
        <v>11.3868046</v>
      </c>
      <c r="F330" s="4" t="s">
        <v>999</v>
      </c>
      <c r="G330" s="4"/>
      <c r="H330" s="4" t="s">
        <v>4071</v>
      </c>
      <c r="I330" s="4" t="s">
        <v>2880</v>
      </c>
      <c r="J330" s="25" t="s">
        <v>2914</v>
      </c>
      <c r="K330" s="4"/>
      <c r="L330" s="4" t="s">
        <v>4072</v>
      </c>
      <c r="M330" s="4">
        <v>5138</v>
      </c>
      <c r="N330" s="4">
        <v>30</v>
      </c>
      <c r="O330" s="4" t="s">
        <v>474</v>
      </c>
      <c r="P330" s="4" t="s">
        <v>3480</v>
      </c>
      <c r="Q330" s="4" t="s">
        <v>4073</v>
      </c>
      <c r="R330" s="4">
        <v>2023</v>
      </c>
      <c r="S330" s="4" t="s">
        <v>1154</v>
      </c>
      <c r="T330" s="7" t="s">
        <v>2884</v>
      </c>
      <c r="U330" s="4"/>
      <c r="V330" s="4"/>
      <c r="W330" s="4"/>
      <c r="X330" s="4"/>
      <c r="Y330" s="4"/>
    </row>
    <row r="331" spans="1:25" x14ac:dyDescent="0.15">
      <c r="A331" s="4" t="s">
        <v>4046</v>
      </c>
      <c r="B331" s="4" t="s">
        <v>1151</v>
      </c>
      <c r="C331" s="4" t="s">
        <v>1600</v>
      </c>
      <c r="D331" s="18">
        <v>54.6437709</v>
      </c>
      <c r="E331" s="18">
        <v>11.3868046</v>
      </c>
      <c r="F331" s="4" t="s">
        <v>999</v>
      </c>
      <c r="G331" s="4"/>
      <c r="H331" s="4" t="s">
        <v>4074</v>
      </c>
      <c r="I331" s="4" t="s">
        <v>2880</v>
      </c>
      <c r="J331" s="4" t="s">
        <v>2978</v>
      </c>
      <c r="K331" s="4"/>
      <c r="L331" s="4" t="s">
        <v>4075</v>
      </c>
      <c r="M331" s="4">
        <v>5257</v>
      </c>
      <c r="N331" s="4">
        <v>32</v>
      </c>
      <c r="O331" s="4" t="s">
        <v>474</v>
      </c>
      <c r="P331" s="4" t="s">
        <v>3001</v>
      </c>
      <c r="Q331" s="4" t="s">
        <v>4076</v>
      </c>
      <c r="R331" s="4">
        <v>2023</v>
      </c>
      <c r="S331" s="4" t="s">
        <v>1154</v>
      </c>
      <c r="T331" s="7" t="s">
        <v>2884</v>
      </c>
      <c r="U331" s="4"/>
      <c r="V331" s="4"/>
      <c r="W331" s="4"/>
      <c r="X331" s="4"/>
      <c r="Y331" s="4"/>
    </row>
    <row r="332" spans="1:25" x14ac:dyDescent="0.15">
      <c r="A332" s="4" t="s">
        <v>4046</v>
      </c>
      <c r="B332" s="4" t="s">
        <v>1151</v>
      </c>
      <c r="C332" s="4" t="s">
        <v>1600</v>
      </c>
      <c r="D332" s="18">
        <v>54.6437709</v>
      </c>
      <c r="E332" s="18">
        <v>11.3868046</v>
      </c>
      <c r="F332" s="4" t="s">
        <v>999</v>
      </c>
      <c r="G332" s="4"/>
      <c r="H332" s="4" t="s">
        <v>4077</v>
      </c>
      <c r="I332" s="4" t="s">
        <v>2880</v>
      </c>
      <c r="J332" s="25" t="s">
        <v>2914</v>
      </c>
      <c r="K332" s="4"/>
      <c r="L332" s="4" t="s">
        <v>4078</v>
      </c>
      <c r="M332" s="4">
        <v>5269</v>
      </c>
      <c r="N332" s="4">
        <v>36</v>
      </c>
      <c r="O332" s="4" t="s">
        <v>474</v>
      </c>
      <c r="P332" s="4" t="s">
        <v>3595</v>
      </c>
      <c r="Q332" s="4" t="s">
        <v>4079</v>
      </c>
      <c r="R332" s="4">
        <v>2023</v>
      </c>
      <c r="S332" s="4" t="s">
        <v>1154</v>
      </c>
      <c r="T332" s="7" t="s">
        <v>2884</v>
      </c>
      <c r="U332" s="4"/>
      <c r="V332" s="4"/>
      <c r="W332" s="4"/>
      <c r="X332" s="4"/>
      <c r="Y332" s="4" t="s">
        <v>3139</v>
      </c>
    </row>
    <row r="333" spans="1:25" x14ac:dyDescent="0.15">
      <c r="A333" s="4" t="s">
        <v>4046</v>
      </c>
      <c r="B333" s="4" t="s">
        <v>1151</v>
      </c>
      <c r="C333" s="4" t="s">
        <v>1600</v>
      </c>
      <c r="D333" s="18">
        <v>54.6437709</v>
      </c>
      <c r="E333" s="18">
        <v>11.3868046</v>
      </c>
      <c r="F333" s="4" t="s">
        <v>999</v>
      </c>
      <c r="G333" s="4"/>
      <c r="H333" s="4" t="s">
        <v>4080</v>
      </c>
      <c r="I333" s="4" t="s">
        <v>2880</v>
      </c>
      <c r="J333" s="4" t="s">
        <v>3097</v>
      </c>
      <c r="K333" s="4"/>
      <c r="L333" s="4" t="s">
        <v>4081</v>
      </c>
      <c r="M333" s="4">
        <v>5372</v>
      </c>
      <c r="N333" s="4">
        <v>21</v>
      </c>
      <c r="O333" s="4" t="s">
        <v>474</v>
      </c>
      <c r="P333" s="4" t="s">
        <v>4082</v>
      </c>
      <c r="Q333" s="4" t="s">
        <v>4083</v>
      </c>
      <c r="R333" s="4">
        <v>2023</v>
      </c>
      <c r="S333" s="4" t="s">
        <v>1154</v>
      </c>
      <c r="T333" s="7" t="s">
        <v>2884</v>
      </c>
      <c r="U333" s="4"/>
      <c r="V333" s="4"/>
      <c r="W333" s="4"/>
      <c r="X333" s="4"/>
      <c r="Y333" s="4"/>
    </row>
    <row r="334" spans="1:25" x14ac:dyDescent="0.15">
      <c r="A334" s="4" t="s">
        <v>4046</v>
      </c>
      <c r="B334" s="4" t="s">
        <v>1151</v>
      </c>
      <c r="C334" s="4" t="s">
        <v>1600</v>
      </c>
      <c r="D334" s="18">
        <v>54.6437709</v>
      </c>
      <c r="E334" s="18">
        <v>11.3868046</v>
      </c>
      <c r="F334" s="4" t="s">
        <v>999</v>
      </c>
      <c r="G334" s="4"/>
      <c r="H334" s="4" t="s">
        <v>4084</v>
      </c>
      <c r="I334" s="4" t="s">
        <v>2880</v>
      </c>
      <c r="J334" s="25" t="s">
        <v>2914</v>
      </c>
      <c r="K334" s="4"/>
      <c r="L334" s="4" t="s">
        <v>4085</v>
      </c>
      <c r="M334" s="4">
        <v>5386</v>
      </c>
      <c r="N334" s="4">
        <v>33</v>
      </c>
      <c r="O334" s="4" t="s">
        <v>474</v>
      </c>
      <c r="P334" s="4" t="s">
        <v>3480</v>
      </c>
      <c r="Q334" s="4" t="s">
        <v>4086</v>
      </c>
      <c r="R334" s="4">
        <v>2023</v>
      </c>
      <c r="S334" s="4" t="s">
        <v>1154</v>
      </c>
      <c r="T334" s="7" t="s">
        <v>2884</v>
      </c>
      <c r="U334" s="4"/>
      <c r="V334" s="4"/>
      <c r="W334" s="4"/>
      <c r="X334" s="4"/>
      <c r="Y334" s="4"/>
    </row>
    <row r="335" spans="1:25" x14ac:dyDescent="0.15">
      <c r="A335" s="4" t="s">
        <v>2259</v>
      </c>
      <c r="B335" s="4" t="s">
        <v>1151</v>
      </c>
      <c r="C335" s="4" t="s">
        <v>1600</v>
      </c>
      <c r="D335" s="18">
        <v>54.643183800000003</v>
      </c>
      <c r="E335" s="18">
        <v>11.3944239</v>
      </c>
      <c r="F335" s="4" t="s">
        <v>999</v>
      </c>
      <c r="G335" s="4"/>
      <c r="H335" s="4" t="s">
        <v>4087</v>
      </c>
      <c r="I335" s="4" t="s">
        <v>2880</v>
      </c>
      <c r="J335" s="25" t="s">
        <v>2914</v>
      </c>
      <c r="K335" s="4"/>
      <c r="L335" s="4" t="s">
        <v>4088</v>
      </c>
      <c r="M335" s="4">
        <v>4628</v>
      </c>
      <c r="N335" s="4">
        <v>28</v>
      </c>
      <c r="O335" s="4" t="s">
        <v>474</v>
      </c>
      <c r="P335" s="4" t="s">
        <v>4089</v>
      </c>
      <c r="Q335" s="4" t="s">
        <v>4090</v>
      </c>
      <c r="R335" s="4">
        <v>2023</v>
      </c>
      <c r="S335" s="4" t="s">
        <v>1154</v>
      </c>
      <c r="T335" s="7" t="s">
        <v>2884</v>
      </c>
      <c r="U335" s="4"/>
      <c r="V335" s="4"/>
      <c r="W335" s="4"/>
      <c r="X335" s="4"/>
      <c r="Y335" s="4"/>
    </row>
    <row r="336" spans="1:25" x14ac:dyDescent="0.15">
      <c r="A336" s="4" t="s">
        <v>2259</v>
      </c>
      <c r="B336" s="4" t="s">
        <v>1151</v>
      </c>
      <c r="C336" s="4" t="s">
        <v>1600</v>
      </c>
      <c r="D336" s="18">
        <v>54.643183800000003</v>
      </c>
      <c r="E336" s="18">
        <v>11.3944239</v>
      </c>
      <c r="F336" s="4" t="s">
        <v>999</v>
      </c>
      <c r="G336" s="4"/>
      <c r="H336" s="4" t="s">
        <v>4091</v>
      </c>
      <c r="I336" s="4" t="s">
        <v>2880</v>
      </c>
      <c r="J336" s="25" t="s">
        <v>2914</v>
      </c>
      <c r="K336" s="4"/>
      <c r="L336" s="4" t="s">
        <v>4092</v>
      </c>
      <c r="M336" s="4">
        <v>4887</v>
      </c>
      <c r="N336" s="4">
        <v>29</v>
      </c>
      <c r="O336" s="4" t="s">
        <v>474</v>
      </c>
      <c r="P336" s="4" t="s">
        <v>3007</v>
      </c>
      <c r="Q336" s="4" t="s">
        <v>4093</v>
      </c>
      <c r="R336" s="4">
        <v>2023</v>
      </c>
      <c r="S336" s="4" t="s">
        <v>1154</v>
      </c>
      <c r="T336" s="7" t="s">
        <v>2884</v>
      </c>
      <c r="U336" s="4"/>
      <c r="V336" s="4"/>
      <c r="W336" s="4"/>
      <c r="X336" s="4"/>
      <c r="Y336" s="35"/>
    </row>
    <row r="337" spans="1:25" x14ac:dyDescent="0.15">
      <c r="A337" s="4" t="s">
        <v>2259</v>
      </c>
      <c r="B337" s="4" t="s">
        <v>1151</v>
      </c>
      <c r="C337" s="4" t="s">
        <v>1600</v>
      </c>
      <c r="D337" s="18">
        <v>54.643183800000003</v>
      </c>
      <c r="E337" s="18">
        <v>11.3944239</v>
      </c>
      <c r="F337" s="4" t="s">
        <v>999</v>
      </c>
      <c r="G337" s="4"/>
      <c r="H337" s="4" t="s">
        <v>4094</v>
      </c>
      <c r="I337" s="4" t="s">
        <v>2880</v>
      </c>
      <c r="J337" s="25" t="s">
        <v>2914</v>
      </c>
      <c r="K337" s="4"/>
      <c r="L337" s="4" t="s">
        <v>4095</v>
      </c>
      <c r="M337" s="4">
        <v>5007</v>
      </c>
      <c r="N337" s="4">
        <v>29</v>
      </c>
      <c r="O337" s="4" t="s">
        <v>474</v>
      </c>
      <c r="P337" s="4" t="s">
        <v>4096</v>
      </c>
      <c r="Q337" s="4" t="s">
        <v>4097</v>
      </c>
      <c r="R337" s="4">
        <v>2023</v>
      </c>
      <c r="S337" s="4" t="s">
        <v>1154</v>
      </c>
      <c r="T337" s="7" t="s">
        <v>2884</v>
      </c>
      <c r="U337" s="4"/>
      <c r="V337" s="4"/>
      <c r="W337" s="4"/>
      <c r="X337" s="4"/>
      <c r="Y337" s="4" t="s">
        <v>3854</v>
      </c>
    </row>
    <row r="338" spans="1:25" x14ac:dyDescent="0.15">
      <c r="A338" s="4" t="s">
        <v>2259</v>
      </c>
      <c r="B338" s="4" t="s">
        <v>1151</v>
      </c>
      <c r="C338" s="4" t="s">
        <v>1600</v>
      </c>
      <c r="D338" s="18">
        <v>54.643183800000003</v>
      </c>
      <c r="E338" s="18">
        <v>11.3944239</v>
      </c>
      <c r="F338" s="4" t="s">
        <v>999</v>
      </c>
      <c r="G338" s="4"/>
      <c r="H338" s="4" t="s">
        <v>4098</v>
      </c>
      <c r="I338" s="4" t="s">
        <v>2880</v>
      </c>
      <c r="J338" s="25" t="s">
        <v>2914</v>
      </c>
      <c r="K338" s="4"/>
      <c r="L338" s="4" t="s">
        <v>4099</v>
      </c>
      <c r="M338" s="4">
        <v>5020</v>
      </c>
      <c r="N338" s="4">
        <v>29</v>
      </c>
      <c r="O338" s="4" t="s">
        <v>474</v>
      </c>
      <c r="P338" s="4" t="s">
        <v>4096</v>
      </c>
      <c r="Q338" s="4" t="s">
        <v>4100</v>
      </c>
      <c r="R338" s="4">
        <v>2023</v>
      </c>
      <c r="S338" s="4" t="s">
        <v>1154</v>
      </c>
      <c r="T338" s="7" t="s">
        <v>2884</v>
      </c>
      <c r="U338" s="4"/>
      <c r="V338" s="4"/>
      <c r="W338" s="4"/>
      <c r="X338" s="4"/>
      <c r="Y338" s="4" t="s">
        <v>3854</v>
      </c>
    </row>
    <row r="339" spans="1:25" x14ac:dyDescent="0.15">
      <c r="A339" s="4" t="s">
        <v>2259</v>
      </c>
      <c r="B339" s="4" t="s">
        <v>1151</v>
      </c>
      <c r="C339" s="4" t="s">
        <v>1600</v>
      </c>
      <c r="D339" s="18">
        <v>54.643183800000003</v>
      </c>
      <c r="E339" s="18">
        <v>11.3944239</v>
      </c>
      <c r="F339" s="4" t="s">
        <v>999</v>
      </c>
      <c r="G339" s="4"/>
      <c r="H339" s="4" t="s">
        <v>4101</v>
      </c>
      <c r="I339" s="4" t="s">
        <v>2880</v>
      </c>
      <c r="J339" s="25" t="s">
        <v>2914</v>
      </c>
      <c r="K339" s="4"/>
      <c r="L339" s="4" t="s">
        <v>4102</v>
      </c>
      <c r="M339" s="4">
        <v>5022</v>
      </c>
      <c r="N339" s="4">
        <v>36</v>
      </c>
      <c r="O339" s="4" t="s">
        <v>474</v>
      </c>
      <c r="P339" s="4" t="s">
        <v>4103</v>
      </c>
      <c r="Q339" s="4" t="s">
        <v>4104</v>
      </c>
      <c r="R339" s="4">
        <v>2023</v>
      </c>
      <c r="S339" s="4" t="s">
        <v>1154</v>
      </c>
      <c r="T339" s="7" t="s">
        <v>2884</v>
      </c>
      <c r="U339" s="4"/>
      <c r="V339" s="4"/>
      <c r="W339" s="4"/>
      <c r="X339" s="4"/>
      <c r="Y339" s="4" t="s">
        <v>3196</v>
      </c>
    </row>
    <row r="340" spans="1:25" x14ac:dyDescent="0.15">
      <c r="A340" s="4" t="s">
        <v>2259</v>
      </c>
      <c r="B340" s="4" t="s">
        <v>1151</v>
      </c>
      <c r="C340" s="4" t="s">
        <v>1600</v>
      </c>
      <c r="D340" s="18">
        <v>54.643183800000003</v>
      </c>
      <c r="E340" s="18">
        <v>11.3944239</v>
      </c>
      <c r="F340" s="4" t="s">
        <v>999</v>
      </c>
      <c r="G340" s="4"/>
      <c r="H340" s="4" t="s">
        <v>4105</v>
      </c>
      <c r="I340" s="4" t="s">
        <v>2880</v>
      </c>
      <c r="J340" s="4" t="s">
        <v>3819</v>
      </c>
      <c r="K340" s="4"/>
      <c r="L340" s="4" t="s">
        <v>4106</v>
      </c>
      <c r="M340" s="4">
        <v>5059</v>
      </c>
      <c r="N340" s="4">
        <v>38</v>
      </c>
      <c r="O340" s="4" t="s">
        <v>474</v>
      </c>
      <c r="P340" s="4" t="s">
        <v>2916</v>
      </c>
      <c r="Q340" s="4" t="s">
        <v>4107</v>
      </c>
      <c r="R340" s="4">
        <v>2023</v>
      </c>
      <c r="S340" s="4" t="s">
        <v>1154</v>
      </c>
      <c r="T340" s="7" t="s">
        <v>2884</v>
      </c>
      <c r="U340" s="4"/>
      <c r="V340" s="4"/>
      <c r="W340" s="4"/>
      <c r="X340" s="4"/>
      <c r="Y340" s="35"/>
    </row>
    <row r="341" spans="1:25" x14ac:dyDescent="0.15">
      <c r="A341" s="4" t="s">
        <v>2259</v>
      </c>
      <c r="B341" s="4" t="s">
        <v>1151</v>
      </c>
      <c r="C341" s="4" t="s">
        <v>1600</v>
      </c>
      <c r="D341" s="18">
        <v>54.643183800000003</v>
      </c>
      <c r="E341" s="18">
        <v>11.3944239</v>
      </c>
      <c r="F341" s="4" t="s">
        <v>999</v>
      </c>
      <c r="G341" s="4"/>
      <c r="H341" s="4" t="s">
        <v>4108</v>
      </c>
      <c r="I341" s="4" t="s">
        <v>2880</v>
      </c>
      <c r="J341" s="25" t="s">
        <v>2914</v>
      </c>
      <c r="K341" s="4"/>
      <c r="L341" s="4" t="s">
        <v>4109</v>
      </c>
      <c r="M341" s="4">
        <v>5085</v>
      </c>
      <c r="N341" s="4">
        <v>39</v>
      </c>
      <c r="O341" s="4" t="s">
        <v>474</v>
      </c>
      <c r="P341" s="4" t="s">
        <v>4110</v>
      </c>
      <c r="Q341" s="4" t="s">
        <v>4111</v>
      </c>
      <c r="R341" s="4">
        <v>2023</v>
      </c>
      <c r="S341" s="4" t="s">
        <v>1154</v>
      </c>
      <c r="T341" s="7" t="s">
        <v>2884</v>
      </c>
      <c r="U341" s="4"/>
      <c r="V341" s="4"/>
      <c r="W341" s="4"/>
      <c r="X341" s="4"/>
      <c r="Y341" s="4" t="s">
        <v>4010</v>
      </c>
    </row>
    <row r="342" spans="1:25" x14ac:dyDescent="0.15">
      <c r="A342" s="4" t="s">
        <v>2259</v>
      </c>
      <c r="B342" s="4" t="s">
        <v>1151</v>
      </c>
      <c r="C342" s="4" t="s">
        <v>1600</v>
      </c>
      <c r="D342" s="18">
        <v>54.643183800000003</v>
      </c>
      <c r="E342" s="18">
        <v>11.3944239</v>
      </c>
      <c r="F342" s="4" t="s">
        <v>999</v>
      </c>
      <c r="G342" s="4"/>
      <c r="H342" s="4" t="s">
        <v>4112</v>
      </c>
      <c r="I342" s="4" t="s">
        <v>2880</v>
      </c>
      <c r="J342" s="25" t="s">
        <v>2914</v>
      </c>
      <c r="K342" s="4"/>
      <c r="L342" s="4" t="s">
        <v>4113</v>
      </c>
      <c r="M342" s="4">
        <v>5105</v>
      </c>
      <c r="N342" s="4">
        <v>26</v>
      </c>
      <c r="O342" s="4" t="s">
        <v>474</v>
      </c>
      <c r="P342" s="4" t="s">
        <v>4114</v>
      </c>
      <c r="Q342" s="4" t="s">
        <v>4115</v>
      </c>
      <c r="R342" s="4">
        <v>2023</v>
      </c>
      <c r="S342" s="4" t="s">
        <v>1154</v>
      </c>
      <c r="T342" s="7" t="s">
        <v>2884</v>
      </c>
      <c r="U342" s="4"/>
      <c r="V342" s="4"/>
      <c r="W342" s="4"/>
      <c r="X342" s="4"/>
      <c r="Y342" s="4" t="s">
        <v>3854</v>
      </c>
    </row>
    <row r="343" spans="1:25" x14ac:dyDescent="0.15">
      <c r="A343" s="4" t="s">
        <v>2259</v>
      </c>
      <c r="B343" s="4" t="s">
        <v>1151</v>
      </c>
      <c r="C343" s="4" t="s">
        <v>1600</v>
      </c>
      <c r="D343" s="18">
        <v>54.643183800000003</v>
      </c>
      <c r="E343" s="18">
        <v>11.3944239</v>
      </c>
      <c r="F343" s="4" t="s">
        <v>999</v>
      </c>
      <c r="G343" s="4"/>
      <c r="H343" s="4" t="s">
        <v>4116</v>
      </c>
      <c r="I343" s="4" t="s">
        <v>2880</v>
      </c>
      <c r="J343" s="25" t="s">
        <v>2914</v>
      </c>
      <c r="K343" s="4"/>
      <c r="L343" s="4" t="s">
        <v>4117</v>
      </c>
      <c r="M343" s="4">
        <v>5108</v>
      </c>
      <c r="N343" s="4">
        <v>28</v>
      </c>
      <c r="O343" s="4" t="s">
        <v>474</v>
      </c>
      <c r="P343" s="4" t="s">
        <v>4118</v>
      </c>
      <c r="Q343" s="4" t="s">
        <v>4119</v>
      </c>
      <c r="R343" s="4">
        <v>2023</v>
      </c>
      <c r="S343" s="4" t="s">
        <v>1154</v>
      </c>
      <c r="T343" s="7" t="s">
        <v>2884</v>
      </c>
      <c r="U343" s="4"/>
      <c r="V343" s="4"/>
      <c r="W343" s="4"/>
      <c r="X343" s="4"/>
      <c r="Y343" s="4" t="s">
        <v>3139</v>
      </c>
    </row>
    <row r="344" spans="1:25" x14ac:dyDescent="0.15">
      <c r="A344" s="4" t="s">
        <v>2259</v>
      </c>
      <c r="B344" s="4" t="s">
        <v>1151</v>
      </c>
      <c r="C344" s="4" t="s">
        <v>1600</v>
      </c>
      <c r="D344" s="18">
        <v>54.643183800000003</v>
      </c>
      <c r="E344" s="18">
        <v>11.3944239</v>
      </c>
      <c r="F344" s="4" t="s">
        <v>999</v>
      </c>
      <c r="G344" s="4"/>
      <c r="H344" s="4" t="s">
        <v>4120</v>
      </c>
      <c r="I344" s="4" t="s">
        <v>2880</v>
      </c>
      <c r="J344" s="25" t="s">
        <v>2914</v>
      </c>
      <c r="K344" s="4"/>
      <c r="L344" s="4" t="s">
        <v>4121</v>
      </c>
      <c r="M344" s="4">
        <v>5115</v>
      </c>
      <c r="N344" s="4">
        <v>27</v>
      </c>
      <c r="O344" s="4" t="s">
        <v>474</v>
      </c>
      <c r="P344" s="4" t="s">
        <v>3934</v>
      </c>
      <c r="Q344" s="4" t="s">
        <v>4122</v>
      </c>
      <c r="R344" s="4">
        <v>2023</v>
      </c>
      <c r="S344" s="4" t="s">
        <v>1154</v>
      </c>
      <c r="T344" s="7" t="s">
        <v>2884</v>
      </c>
      <c r="U344" s="4"/>
      <c r="V344" s="4"/>
      <c r="W344" s="4"/>
      <c r="X344" s="4"/>
      <c r="Y344" s="4"/>
    </row>
    <row r="345" spans="1:25" x14ac:dyDescent="0.15">
      <c r="A345" s="4" t="s">
        <v>2259</v>
      </c>
      <c r="B345" s="4" t="s">
        <v>1151</v>
      </c>
      <c r="C345" s="4" t="s">
        <v>1600</v>
      </c>
      <c r="D345" s="18">
        <v>54.643183800000003</v>
      </c>
      <c r="E345" s="18">
        <v>11.3944239</v>
      </c>
      <c r="F345" s="4" t="s">
        <v>999</v>
      </c>
      <c r="G345" s="4"/>
      <c r="H345" s="4" t="s">
        <v>4123</v>
      </c>
      <c r="I345" s="4" t="s">
        <v>2880</v>
      </c>
      <c r="J345" s="25" t="s">
        <v>2914</v>
      </c>
      <c r="K345" s="4"/>
      <c r="L345" s="4" t="s">
        <v>4124</v>
      </c>
      <c r="M345" s="4">
        <v>5117</v>
      </c>
      <c r="N345" s="4">
        <v>26</v>
      </c>
      <c r="O345" s="4" t="s">
        <v>474</v>
      </c>
      <c r="P345" s="4" t="s">
        <v>2993</v>
      </c>
      <c r="Q345" s="4" t="s">
        <v>4125</v>
      </c>
      <c r="R345" s="4">
        <v>2023</v>
      </c>
      <c r="S345" s="4" t="s">
        <v>1154</v>
      </c>
      <c r="T345" s="7" t="s">
        <v>2884</v>
      </c>
      <c r="U345" s="4"/>
      <c r="V345" s="4"/>
      <c r="W345" s="4"/>
      <c r="X345" s="4"/>
      <c r="Y345" s="4"/>
    </row>
    <row r="346" spans="1:25" x14ac:dyDescent="0.15">
      <c r="A346" s="4" t="s">
        <v>2259</v>
      </c>
      <c r="B346" s="4" t="s">
        <v>1151</v>
      </c>
      <c r="C346" s="4" t="s">
        <v>1600</v>
      </c>
      <c r="D346" s="18">
        <v>54.643183800000003</v>
      </c>
      <c r="E346" s="18">
        <v>11.3944239</v>
      </c>
      <c r="F346" s="4" t="s">
        <v>999</v>
      </c>
      <c r="G346" s="4"/>
      <c r="H346" s="4" t="s">
        <v>4126</v>
      </c>
      <c r="I346" s="4" t="s">
        <v>2880</v>
      </c>
      <c r="J346" s="25" t="s">
        <v>2914</v>
      </c>
      <c r="K346" s="4"/>
      <c r="L346" s="4" t="s">
        <v>4127</v>
      </c>
      <c r="M346" s="4">
        <v>5125</v>
      </c>
      <c r="N346" s="4">
        <v>29</v>
      </c>
      <c r="O346" s="4" t="s">
        <v>474</v>
      </c>
      <c r="P346" s="4" t="s">
        <v>4128</v>
      </c>
      <c r="Q346" s="4" t="s">
        <v>4129</v>
      </c>
      <c r="R346" s="4">
        <v>2023</v>
      </c>
      <c r="S346" s="4" t="s">
        <v>1154</v>
      </c>
      <c r="T346" s="7" t="s">
        <v>2884</v>
      </c>
      <c r="U346" s="4"/>
      <c r="V346" s="4"/>
      <c r="W346" s="4"/>
      <c r="X346" s="4"/>
      <c r="Y346" s="4"/>
    </row>
    <row r="347" spans="1:25" x14ac:dyDescent="0.15">
      <c r="A347" s="4" t="s">
        <v>2259</v>
      </c>
      <c r="B347" s="4" t="s">
        <v>1151</v>
      </c>
      <c r="C347" s="4" t="s">
        <v>1600</v>
      </c>
      <c r="D347" s="18">
        <v>54.643183800000003</v>
      </c>
      <c r="E347" s="18">
        <v>11.3944239</v>
      </c>
      <c r="F347" s="4" t="s">
        <v>999</v>
      </c>
      <c r="G347" s="4"/>
      <c r="H347" s="4" t="s">
        <v>4130</v>
      </c>
      <c r="I347" s="4" t="s">
        <v>2880</v>
      </c>
      <c r="J347" s="25" t="s">
        <v>2914</v>
      </c>
      <c r="K347" s="4"/>
      <c r="L347" s="4" t="s">
        <v>4131</v>
      </c>
      <c r="M347" s="4">
        <v>5135</v>
      </c>
      <c r="N347" s="4">
        <v>29</v>
      </c>
      <c r="O347" s="4" t="s">
        <v>474</v>
      </c>
      <c r="P347" s="4" t="s">
        <v>3595</v>
      </c>
      <c r="Q347" s="4" t="s">
        <v>4132</v>
      </c>
      <c r="R347" s="4">
        <v>2023</v>
      </c>
      <c r="S347" s="4" t="s">
        <v>1154</v>
      </c>
      <c r="T347" s="7" t="s">
        <v>2884</v>
      </c>
      <c r="U347" s="4"/>
      <c r="V347" s="4"/>
      <c r="W347" s="4"/>
      <c r="X347" s="4"/>
      <c r="Y347" s="4"/>
    </row>
    <row r="348" spans="1:25" x14ac:dyDescent="0.15">
      <c r="A348" s="4" t="s">
        <v>2259</v>
      </c>
      <c r="B348" s="4" t="s">
        <v>1151</v>
      </c>
      <c r="C348" s="4" t="s">
        <v>1600</v>
      </c>
      <c r="D348" s="18">
        <v>54.643183800000003</v>
      </c>
      <c r="E348" s="18">
        <v>11.3944239</v>
      </c>
      <c r="F348" s="4" t="s">
        <v>999</v>
      </c>
      <c r="G348" s="4"/>
      <c r="H348" s="4" t="s">
        <v>4133</v>
      </c>
      <c r="I348" s="4" t="s">
        <v>2880</v>
      </c>
      <c r="J348" s="25" t="s">
        <v>2914</v>
      </c>
      <c r="K348" s="4"/>
      <c r="L348" s="4" t="s">
        <v>4134</v>
      </c>
      <c r="M348" s="4">
        <v>5144</v>
      </c>
      <c r="N348" s="4">
        <v>26</v>
      </c>
      <c r="O348" s="4" t="s">
        <v>474</v>
      </c>
      <c r="P348" s="4" t="s">
        <v>4135</v>
      </c>
      <c r="Q348" s="4" t="s">
        <v>4136</v>
      </c>
      <c r="R348" s="4">
        <v>2023</v>
      </c>
      <c r="S348" s="4" t="s">
        <v>1154</v>
      </c>
      <c r="T348" s="7" t="s">
        <v>2884</v>
      </c>
      <c r="U348" s="4"/>
      <c r="V348" s="4"/>
      <c r="W348" s="4"/>
      <c r="X348" s="4"/>
      <c r="Y348" s="4" t="s">
        <v>3854</v>
      </c>
    </row>
    <row r="349" spans="1:25" x14ac:dyDescent="0.15">
      <c r="A349" s="4" t="s">
        <v>2259</v>
      </c>
      <c r="B349" s="4" t="s">
        <v>1151</v>
      </c>
      <c r="C349" s="4" t="s">
        <v>1600</v>
      </c>
      <c r="D349" s="18">
        <v>54.643183800000003</v>
      </c>
      <c r="E349" s="18">
        <v>11.3944239</v>
      </c>
      <c r="F349" s="4" t="s">
        <v>999</v>
      </c>
      <c r="G349" s="4"/>
      <c r="H349" s="4" t="s">
        <v>4137</v>
      </c>
      <c r="I349" s="4" t="s">
        <v>2880</v>
      </c>
      <c r="J349" s="25" t="s">
        <v>2914</v>
      </c>
      <c r="K349" s="4"/>
      <c r="L349" s="4" t="s">
        <v>4138</v>
      </c>
      <c r="M349" s="4">
        <v>5192</v>
      </c>
      <c r="N349" s="4">
        <v>25</v>
      </c>
      <c r="O349" s="4" t="s">
        <v>474</v>
      </c>
      <c r="P349" s="4" t="s">
        <v>3918</v>
      </c>
      <c r="Q349" s="4" t="s">
        <v>4139</v>
      </c>
      <c r="R349" s="4">
        <v>2023</v>
      </c>
      <c r="S349" s="4" t="s">
        <v>1154</v>
      </c>
      <c r="T349" s="7" t="s">
        <v>2884</v>
      </c>
      <c r="U349" s="4"/>
      <c r="V349" s="4"/>
      <c r="W349" s="4"/>
      <c r="X349" s="4"/>
      <c r="Y349" s="4"/>
    </row>
    <row r="350" spans="1:25" x14ac:dyDescent="0.15">
      <c r="A350" s="4" t="s">
        <v>2259</v>
      </c>
      <c r="B350" s="4" t="s">
        <v>1151</v>
      </c>
      <c r="C350" s="4" t="s">
        <v>1600</v>
      </c>
      <c r="D350" s="18">
        <v>54.643183800000003</v>
      </c>
      <c r="E350" s="18">
        <v>11.3944239</v>
      </c>
      <c r="F350" s="4" t="s">
        <v>999</v>
      </c>
      <c r="G350" s="4"/>
      <c r="H350" s="4" t="s">
        <v>4140</v>
      </c>
      <c r="I350" s="4" t="s">
        <v>2880</v>
      </c>
      <c r="J350" s="25" t="s">
        <v>2914</v>
      </c>
      <c r="K350" s="4"/>
      <c r="L350" s="4" t="s">
        <v>4141</v>
      </c>
      <c r="M350" s="4">
        <v>5212</v>
      </c>
      <c r="N350" s="4">
        <v>29</v>
      </c>
      <c r="O350" s="4" t="s">
        <v>474</v>
      </c>
      <c r="P350" s="4" t="s">
        <v>2993</v>
      </c>
      <c r="Q350" s="4" t="s">
        <v>4142</v>
      </c>
      <c r="R350" s="4">
        <v>2023</v>
      </c>
      <c r="S350" s="4" t="s">
        <v>1154</v>
      </c>
      <c r="T350" s="7" t="s">
        <v>2884</v>
      </c>
      <c r="U350" s="4"/>
      <c r="V350" s="4"/>
      <c r="W350" s="4"/>
      <c r="X350" s="4"/>
      <c r="Y350" s="4"/>
    </row>
    <row r="351" spans="1:25" x14ac:dyDescent="0.15">
      <c r="A351" s="4" t="s">
        <v>2259</v>
      </c>
      <c r="B351" s="4" t="s">
        <v>1151</v>
      </c>
      <c r="C351" s="4" t="s">
        <v>1600</v>
      </c>
      <c r="D351" s="18">
        <v>54.643183800000003</v>
      </c>
      <c r="E351" s="18">
        <v>11.3944239</v>
      </c>
      <c r="F351" s="4" t="s">
        <v>999</v>
      </c>
      <c r="G351" s="4"/>
      <c r="H351" s="4" t="s">
        <v>4143</v>
      </c>
      <c r="I351" s="4" t="s">
        <v>2880</v>
      </c>
      <c r="J351" s="25" t="s">
        <v>2914</v>
      </c>
      <c r="K351" s="4"/>
      <c r="L351" s="4" t="s">
        <v>4144</v>
      </c>
      <c r="M351" s="4">
        <v>5249</v>
      </c>
      <c r="N351" s="4">
        <v>35</v>
      </c>
      <c r="O351" s="4" t="s">
        <v>474</v>
      </c>
      <c r="P351" s="4" t="s">
        <v>4145</v>
      </c>
      <c r="Q351" s="4" t="s">
        <v>4146</v>
      </c>
      <c r="R351" s="4">
        <v>2023</v>
      </c>
      <c r="S351" s="4" t="s">
        <v>1154</v>
      </c>
      <c r="T351" s="7" t="s">
        <v>2884</v>
      </c>
      <c r="U351" s="4"/>
      <c r="V351" s="4"/>
      <c r="W351" s="4"/>
      <c r="X351" s="4"/>
      <c r="Y351" s="4" t="s">
        <v>3196</v>
      </c>
    </row>
    <row r="352" spans="1:25" x14ac:dyDescent="0.15">
      <c r="A352" s="4" t="s">
        <v>2259</v>
      </c>
      <c r="B352" s="4" t="s">
        <v>1151</v>
      </c>
      <c r="C352" s="4" t="s">
        <v>1600</v>
      </c>
      <c r="D352" s="18">
        <v>54.643183800000003</v>
      </c>
      <c r="E352" s="18">
        <v>11.3944239</v>
      </c>
      <c r="F352" s="4" t="s">
        <v>999</v>
      </c>
      <c r="G352" s="4"/>
      <c r="H352" s="4" t="s">
        <v>4147</v>
      </c>
      <c r="I352" s="4" t="s">
        <v>2880</v>
      </c>
      <c r="J352" s="25" t="s">
        <v>2914</v>
      </c>
      <c r="K352" s="4"/>
      <c r="L352" s="4" t="s">
        <v>4148</v>
      </c>
      <c r="M352" s="4">
        <v>5262</v>
      </c>
      <c r="N352" s="4">
        <v>42</v>
      </c>
      <c r="O352" s="4" t="s">
        <v>474</v>
      </c>
      <c r="P352" s="4" t="s">
        <v>2928</v>
      </c>
      <c r="Q352" s="4" t="s">
        <v>4149</v>
      </c>
      <c r="R352" s="4">
        <v>2023</v>
      </c>
      <c r="S352" s="4" t="s">
        <v>1154</v>
      </c>
      <c r="T352" s="7" t="s">
        <v>2884</v>
      </c>
      <c r="U352" s="4"/>
      <c r="V352" s="4"/>
      <c r="W352" s="4"/>
      <c r="X352" s="4"/>
      <c r="Y352" s="4" t="s">
        <v>3854</v>
      </c>
    </row>
    <row r="353" spans="1:25" x14ac:dyDescent="0.15">
      <c r="A353" s="4" t="s">
        <v>2259</v>
      </c>
      <c r="B353" s="4" t="s">
        <v>1151</v>
      </c>
      <c r="C353" s="4" t="s">
        <v>1600</v>
      </c>
      <c r="D353" s="18">
        <v>54.643183800000003</v>
      </c>
      <c r="E353" s="18">
        <v>11.3944239</v>
      </c>
      <c r="F353" s="4" t="s">
        <v>999</v>
      </c>
      <c r="G353" s="4"/>
      <c r="H353" s="4" t="s">
        <v>4150</v>
      </c>
      <c r="I353" s="4" t="s">
        <v>2880</v>
      </c>
      <c r="J353" s="25" t="s">
        <v>2914</v>
      </c>
      <c r="K353" s="4"/>
      <c r="L353" s="4" t="s">
        <v>4151</v>
      </c>
      <c r="M353" s="4">
        <v>5274</v>
      </c>
      <c r="N353" s="4">
        <v>27</v>
      </c>
      <c r="O353" s="4" t="s">
        <v>474</v>
      </c>
      <c r="P353" s="4" t="s">
        <v>3609</v>
      </c>
      <c r="Q353" s="4" t="s">
        <v>4152</v>
      </c>
      <c r="R353" s="4">
        <v>2023</v>
      </c>
      <c r="S353" s="4" t="s">
        <v>1154</v>
      </c>
      <c r="T353" s="7" t="s">
        <v>2884</v>
      </c>
      <c r="U353" s="4"/>
      <c r="V353" s="4"/>
      <c r="W353" s="4"/>
      <c r="X353" s="4"/>
      <c r="Y353" s="4"/>
    </row>
    <row r="354" spans="1:25" x14ac:dyDescent="0.15">
      <c r="A354" s="4" t="s">
        <v>2259</v>
      </c>
      <c r="B354" s="4" t="s">
        <v>1151</v>
      </c>
      <c r="C354" s="4" t="s">
        <v>1600</v>
      </c>
      <c r="D354" s="18">
        <v>54.643183800000003</v>
      </c>
      <c r="E354" s="18">
        <v>11.3944239</v>
      </c>
      <c r="F354" s="4" t="s">
        <v>999</v>
      </c>
      <c r="G354" s="4"/>
      <c r="H354" s="4" t="s">
        <v>4153</v>
      </c>
      <c r="I354" s="4" t="s">
        <v>2880</v>
      </c>
      <c r="J354" s="25" t="s">
        <v>2914</v>
      </c>
      <c r="K354" s="4"/>
      <c r="L354" s="4" t="s">
        <v>4154</v>
      </c>
      <c r="M354" s="4">
        <v>5275</v>
      </c>
      <c r="N354" s="4">
        <v>26</v>
      </c>
      <c r="O354" s="4" t="s">
        <v>474</v>
      </c>
      <c r="P354" s="4" t="s">
        <v>3015</v>
      </c>
      <c r="Q354" s="4" t="s">
        <v>4155</v>
      </c>
      <c r="R354" s="4">
        <v>2023</v>
      </c>
      <c r="S354" s="4" t="s">
        <v>1154</v>
      </c>
      <c r="T354" s="7" t="s">
        <v>2884</v>
      </c>
      <c r="U354" s="4"/>
      <c r="V354" s="4"/>
      <c r="W354" s="4"/>
      <c r="X354" s="4"/>
      <c r="Y354" s="4"/>
    </row>
    <row r="355" spans="1:25" x14ac:dyDescent="0.15">
      <c r="A355" s="4" t="s">
        <v>2259</v>
      </c>
      <c r="B355" s="4" t="s">
        <v>1151</v>
      </c>
      <c r="C355" s="4" t="s">
        <v>1600</v>
      </c>
      <c r="D355" s="18">
        <v>54.643183800000003</v>
      </c>
      <c r="E355" s="18">
        <v>11.3944239</v>
      </c>
      <c r="F355" s="4" t="s">
        <v>999</v>
      </c>
      <c r="G355" s="4"/>
      <c r="H355" s="4" t="s">
        <v>4156</v>
      </c>
      <c r="I355" s="4" t="s">
        <v>2880</v>
      </c>
      <c r="J355" s="4" t="s">
        <v>2978</v>
      </c>
      <c r="K355" s="4"/>
      <c r="L355" s="4" t="s">
        <v>4157</v>
      </c>
      <c r="M355" s="4">
        <v>5275</v>
      </c>
      <c r="N355" s="4">
        <v>31</v>
      </c>
      <c r="O355" s="4" t="s">
        <v>474</v>
      </c>
      <c r="P355" s="4" t="s">
        <v>2909</v>
      </c>
      <c r="Q355" s="4" t="s">
        <v>4158</v>
      </c>
      <c r="R355" s="4">
        <v>2023</v>
      </c>
      <c r="S355" s="4" t="s">
        <v>1154</v>
      </c>
      <c r="T355" s="7" t="s">
        <v>2884</v>
      </c>
      <c r="U355" s="4"/>
      <c r="V355" s="4"/>
      <c r="W355" s="4"/>
      <c r="X355" s="4"/>
      <c r="Y355" s="35"/>
    </row>
    <row r="356" spans="1:25" x14ac:dyDescent="0.15">
      <c r="A356" s="4" t="s">
        <v>2259</v>
      </c>
      <c r="B356" s="4" t="s">
        <v>1151</v>
      </c>
      <c r="C356" s="4" t="s">
        <v>1600</v>
      </c>
      <c r="D356" s="18">
        <v>54.643183800000003</v>
      </c>
      <c r="E356" s="18">
        <v>11.3944239</v>
      </c>
      <c r="F356" s="4" t="s">
        <v>999</v>
      </c>
      <c r="G356" s="4"/>
      <c r="H356" s="4" t="s">
        <v>4159</v>
      </c>
      <c r="I356" s="4" t="s">
        <v>2880</v>
      </c>
      <c r="J356" s="4" t="s">
        <v>2914</v>
      </c>
      <c r="K356" s="4"/>
      <c r="L356" s="4" t="s">
        <v>4160</v>
      </c>
      <c r="M356" s="4">
        <v>5282</v>
      </c>
      <c r="N356" s="4">
        <v>30</v>
      </c>
      <c r="O356" s="4" t="s">
        <v>474</v>
      </c>
      <c r="P356" s="4" t="s">
        <v>2928</v>
      </c>
      <c r="Q356" s="4" t="s">
        <v>4161</v>
      </c>
      <c r="R356" s="4">
        <v>2023</v>
      </c>
      <c r="S356" s="4" t="s">
        <v>1154</v>
      </c>
      <c r="T356" s="7" t="s">
        <v>2884</v>
      </c>
      <c r="U356" s="4"/>
      <c r="V356" s="4"/>
      <c r="W356" s="4"/>
      <c r="X356" s="4"/>
      <c r="Y356" s="4" t="s">
        <v>3854</v>
      </c>
    </row>
    <row r="357" spans="1:25" x14ac:dyDescent="0.15">
      <c r="A357" s="4" t="s">
        <v>2259</v>
      </c>
      <c r="B357" s="4" t="s">
        <v>1151</v>
      </c>
      <c r="C357" s="4" t="s">
        <v>1600</v>
      </c>
      <c r="D357" s="18">
        <v>54.643183800000003</v>
      </c>
      <c r="E357" s="18">
        <v>11.3944239</v>
      </c>
      <c r="F357" s="4" t="s">
        <v>999</v>
      </c>
      <c r="G357" s="4"/>
      <c r="H357" s="4" t="s">
        <v>4162</v>
      </c>
      <c r="I357" s="4" t="s">
        <v>2880</v>
      </c>
      <c r="J357" s="4" t="s">
        <v>2978</v>
      </c>
      <c r="K357" s="4"/>
      <c r="L357" s="4" t="s">
        <v>4163</v>
      </c>
      <c r="M357" s="4">
        <v>5295</v>
      </c>
      <c r="N357" s="4">
        <v>27</v>
      </c>
      <c r="O357" s="4" t="s">
        <v>474</v>
      </c>
      <c r="P357" s="4" t="s">
        <v>4082</v>
      </c>
      <c r="Q357" s="4" t="s">
        <v>4164</v>
      </c>
      <c r="R357" s="4">
        <v>2023</v>
      </c>
      <c r="S357" s="4" t="s">
        <v>1154</v>
      </c>
      <c r="T357" s="7" t="s">
        <v>2884</v>
      </c>
      <c r="U357" s="4"/>
      <c r="V357" s="4"/>
      <c r="W357" s="4"/>
      <c r="X357" s="4"/>
      <c r="Y357" s="4"/>
    </row>
    <row r="358" spans="1:25" x14ac:dyDescent="0.15">
      <c r="A358" s="4" t="s">
        <v>2259</v>
      </c>
      <c r="B358" s="4" t="s">
        <v>1151</v>
      </c>
      <c r="C358" s="4" t="s">
        <v>1600</v>
      </c>
      <c r="D358" s="18">
        <v>54.643183800000003</v>
      </c>
      <c r="E358" s="18">
        <v>11.3944239</v>
      </c>
      <c r="F358" s="4" t="s">
        <v>999</v>
      </c>
      <c r="G358" s="4"/>
      <c r="H358" s="4" t="s">
        <v>4165</v>
      </c>
      <c r="I358" s="4" t="s">
        <v>2880</v>
      </c>
      <c r="J358" s="25" t="s">
        <v>2914</v>
      </c>
      <c r="K358" s="4"/>
      <c r="L358" s="4" t="s">
        <v>4166</v>
      </c>
      <c r="M358" s="4">
        <v>5297</v>
      </c>
      <c r="N358" s="4">
        <v>40</v>
      </c>
      <c r="O358" s="4" t="s">
        <v>474</v>
      </c>
      <c r="P358" s="4" t="s">
        <v>3235</v>
      </c>
      <c r="Q358" s="4" t="s">
        <v>4167</v>
      </c>
      <c r="R358" s="4">
        <v>2023</v>
      </c>
      <c r="S358" s="4" t="s">
        <v>1154</v>
      </c>
      <c r="T358" s="7" t="s">
        <v>2884</v>
      </c>
      <c r="U358" s="4"/>
      <c r="V358" s="4"/>
      <c r="W358" s="4"/>
      <c r="X358" s="4"/>
      <c r="Y358" s="4" t="s">
        <v>3854</v>
      </c>
    </row>
    <row r="359" spans="1:25" x14ac:dyDescent="0.15">
      <c r="A359" s="4" t="s">
        <v>2259</v>
      </c>
      <c r="B359" s="4" t="s">
        <v>1151</v>
      </c>
      <c r="C359" s="4" t="s">
        <v>1600</v>
      </c>
      <c r="D359" s="18">
        <v>54.643183800000003</v>
      </c>
      <c r="E359" s="18">
        <v>11.3944239</v>
      </c>
      <c r="F359" s="4" t="s">
        <v>999</v>
      </c>
      <c r="G359" s="4"/>
      <c r="H359" s="4" t="s">
        <v>4168</v>
      </c>
      <c r="I359" s="4" t="s">
        <v>2880</v>
      </c>
      <c r="J359" s="25" t="s">
        <v>2914</v>
      </c>
      <c r="K359" s="4"/>
      <c r="L359" s="4" t="s">
        <v>4169</v>
      </c>
      <c r="M359" s="4">
        <v>5301</v>
      </c>
      <c r="N359" s="4">
        <v>29</v>
      </c>
      <c r="O359" s="4" t="s">
        <v>474</v>
      </c>
      <c r="P359" s="4" t="s">
        <v>2909</v>
      </c>
      <c r="Q359" s="4" t="s">
        <v>4170</v>
      </c>
      <c r="R359" s="4">
        <v>2023</v>
      </c>
      <c r="S359" s="4" t="s">
        <v>1154</v>
      </c>
      <c r="T359" s="7" t="s">
        <v>2884</v>
      </c>
      <c r="U359" s="4"/>
      <c r="V359" s="4"/>
      <c r="W359" s="4"/>
      <c r="X359" s="4"/>
      <c r="Y359" s="4" t="s">
        <v>3854</v>
      </c>
    </row>
    <row r="360" spans="1:25" x14ac:dyDescent="0.15">
      <c r="A360" s="4" t="s">
        <v>2259</v>
      </c>
      <c r="B360" s="4" t="s">
        <v>1151</v>
      </c>
      <c r="C360" s="4" t="s">
        <v>1600</v>
      </c>
      <c r="D360" s="18">
        <v>54.643183800000003</v>
      </c>
      <c r="E360" s="18">
        <v>11.3944239</v>
      </c>
      <c r="F360" s="4" t="s">
        <v>999</v>
      </c>
      <c r="G360" s="4"/>
      <c r="H360" s="4" t="s">
        <v>4171</v>
      </c>
      <c r="I360" s="4" t="s">
        <v>2880</v>
      </c>
      <c r="J360" s="25" t="s">
        <v>2914</v>
      </c>
      <c r="K360" s="4"/>
      <c r="L360" s="4" t="s">
        <v>4172</v>
      </c>
      <c r="M360" s="4">
        <v>5305</v>
      </c>
      <c r="N360" s="4">
        <v>25</v>
      </c>
      <c r="O360" s="4" t="s">
        <v>474</v>
      </c>
      <c r="P360" s="4" t="s">
        <v>3595</v>
      </c>
      <c r="Q360" s="4" t="s">
        <v>4173</v>
      </c>
      <c r="R360" s="4">
        <v>2023</v>
      </c>
      <c r="S360" s="4" t="s">
        <v>1154</v>
      </c>
      <c r="T360" s="7" t="s">
        <v>2884</v>
      </c>
      <c r="U360" s="4"/>
      <c r="V360" s="4"/>
      <c r="W360" s="4"/>
      <c r="X360" s="4"/>
      <c r="Y360" s="4"/>
    </row>
    <row r="361" spans="1:25" x14ac:dyDescent="0.15">
      <c r="A361" s="4" t="s">
        <v>2259</v>
      </c>
      <c r="B361" s="4" t="s">
        <v>1151</v>
      </c>
      <c r="C361" s="4" t="s">
        <v>1600</v>
      </c>
      <c r="D361" s="18">
        <v>54.643183800000003</v>
      </c>
      <c r="E361" s="18">
        <v>11.3944239</v>
      </c>
      <c r="F361" s="4" t="s">
        <v>999</v>
      </c>
      <c r="G361" s="4"/>
      <c r="H361" s="4" t="s">
        <v>4174</v>
      </c>
      <c r="I361" s="4" t="s">
        <v>2880</v>
      </c>
      <c r="J361" s="25" t="s">
        <v>2914</v>
      </c>
      <c r="K361" s="4"/>
      <c r="L361" s="4" t="s">
        <v>4175</v>
      </c>
      <c r="M361" s="4">
        <v>5307</v>
      </c>
      <c r="N361" s="4">
        <v>27</v>
      </c>
      <c r="O361" s="4" t="s">
        <v>474</v>
      </c>
      <c r="P361" s="4" t="s">
        <v>3470</v>
      </c>
      <c r="Q361" s="4" t="s">
        <v>4176</v>
      </c>
      <c r="R361" s="4">
        <v>2023</v>
      </c>
      <c r="S361" s="4" t="s">
        <v>1154</v>
      </c>
      <c r="T361" s="7" t="s">
        <v>2884</v>
      </c>
      <c r="U361" s="4"/>
      <c r="V361" s="4"/>
      <c r="W361" s="4"/>
      <c r="X361" s="4"/>
      <c r="Y361" s="4"/>
    </row>
    <row r="362" spans="1:25" x14ac:dyDescent="0.15">
      <c r="A362" s="4" t="s">
        <v>2259</v>
      </c>
      <c r="B362" s="4" t="s">
        <v>1151</v>
      </c>
      <c r="C362" s="4" t="s">
        <v>1600</v>
      </c>
      <c r="D362" s="18">
        <v>54.643183800000003</v>
      </c>
      <c r="E362" s="18">
        <v>11.3944239</v>
      </c>
      <c r="F362" s="4" t="s">
        <v>999</v>
      </c>
      <c r="G362" s="4"/>
      <c r="H362" s="4" t="s">
        <v>4177</v>
      </c>
      <c r="I362" s="4" t="s">
        <v>2880</v>
      </c>
      <c r="J362" s="25" t="s">
        <v>2914</v>
      </c>
      <c r="K362" s="4"/>
      <c r="L362" s="4" t="s">
        <v>4178</v>
      </c>
      <c r="M362" s="4">
        <v>5307</v>
      </c>
      <c r="N362" s="4">
        <v>27</v>
      </c>
      <c r="O362" s="4" t="s">
        <v>474</v>
      </c>
      <c r="P362" s="4" t="s">
        <v>3492</v>
      </c>
      <c r="Q362" s="4" t="s">
        <v>4176</v>
      </c>
      <c r="R362" s="4">
        <v>2023</v>
      </c>
      <c r="S362" s="4" t="s">
        <v>1154</v>
      </c>
      <c r="T362" s="7" t="s">
        <v>2884</v>
      </c>
      <c r="U362" s="4"/>
      <c r="V362" s="4"/>
      <c r="W362" s="4"/>
      <c r="X362" s="4"/>
      <c r="Y362" s="4"/>
    </row>
    <row r="363" spans="1:25" x14ac:dyDescent="0.15">
      <c r="A363" s="4" t="s">
        <v>2259</v>
      </c>
      <c r="B363" s="4" t="s">
        <v>1151</v>
      </c>
      <c r="C363" s="4" t="s">
        <v>1600</v>
      </c>
      <c r="D363" s="18">
        <v>54.643183800000003</v>
      </c>
      <c r="E363" s="18">
        <v>11.3944239</v>
      </c>
      <c r="F363" s="4" t="s">
        <v>999</v>
      </c>
      <c r="G363" s="4"/>
      <c r="H363" s="4" t="s">
        <v>4179</v>
      </c>
      <c r="I363" s="4" t="s">
        <v>2880</v>
      </c>
      <c r="J363" s="25" t="s">
        <v>2914</v>
      </c>
      <c r="K363" s="4"/>
      <c r="L363" s="4" t="s">
        <v>4180</v>
      </c>
      <c r="M363" s="4">
        <v>5311</v>
      </c>
      <c r="N363" s="4">
        <v>27</v>
      </c>
      <c r="O363" s="4" t="s">
        <v>474</v>
      </c>
      <c r="P363" s="4" t="s">
        <v>4096</v>
      </c>
      <c r="Q363" s="4" t="s">
        <v>3745</v>
      </c>
      <c r="R363" s="4">
        <v>2023</v>
      </c>
      <c r="S363" s="4" t="s">
        <v>1154</v>
      </c>
      <c r="T363" s="7" t="s">
        <v>2884</v>
      </c>
      <c r="U363" s="4"/>
      <c r="V363" s="4"/>
      <c r="W363" s="4"/>
      <c r="X363" s="4"/>
      <c r="Y363" s="4" t="s">
        <v>3854</v>
      </c>
    </row>
    <row r="364" spans="1:25" x14ac:dyDescent="0.15">
      <c r="A364" s="4" t="s">
        <v>2259</v>
      </c>
      <c r="B364" s="4" t="s">
        <v>1151</v>
      </c>
      <c r="C364" s="4" t="s">
        <v>1600</v>
      </c>
      <c r="D364" s="18">
        <v>54.643183800000003</v>
      </c>
      <c r="E364" s="18">
        <v>11.3944239</v>
      </c>
      <c r="F364" s="4" t="s">
        <v>999</v>
      </c>
      <c r="G364" s="4"/>
      <c r="H364" s="4" t="s">
        <v>4181</v>
      </c>
      <c r="I364" s="4" t="s">
        <v>2880</v>
      </c>
      <c r="J364" s="25" t="s">
        <v>2914</v>
      </c>
      <c r="K364" s="4"/>
      <c r="L364" s="4" t="s">
        <v>4182</v>
      </c>
      <c r="M364" s="4">
        <v>5322</v>
      </c>
      <c r="N364" s="4">
        <v>29</v>
      </c>
      <c r="O364" s="4" t="s">
        <v>474</v>
      </c>
      <c r="P364" s="4" t="s">
        <v>3609</v>
      </c>
      <c r="Q364" s="4" t="s">
        <v>4183</v>
      </c>
      <c r="R364" s="4">
        <v>2023</v>
      </c>
      <c r="S364" s="4" t="s">
        <v>1154</v>
      </c>
      <c r="T364" s="7" t="s">
        <v>2884</v>
      </c>
      <c r="U364" s="4"/>
      <c r="V364" s="4"/>
      <c r="W364" s="4"/>
      <c r="X364" s="4"/>
      <c r="Y364" s="4"/>
    </row>
    <row r="365" spans="1:25" x14ac:dyDescent="0.15">
      <c r="A365" s="4" t="s">
        <v>2259</v>
      </c>
      <c r="B365" s="4" t="s">
        <v>1151</v>
      </c>
      <c r="C365" s="4" t="s">
        <v>1600</v>
      </c>
      <c r="D365" s="18">
        <v>54.643183800000003</v>
      </c>
      <c r="E365" s="18">
        <v>11.3944239</v>
      </c>
      <c r="F365" s="4" t="s">
        <v>999</v>
      </c>
      <c r="G365" s="4"/>
      <c r="H365" s="4" t="s">
        <v>4184</v>
      </c>
      <c r="I365" s="4" t="s">
        <v>2880</v>
      </c>
      <c r="J365" s="25" t="s">
        <v>2914</v>
      </c>
      <c r="K365" s="4"/>
      <c r="L365" s="4" t="s">
        <v>4185</v>
      </c>
      <c r="M365" s="4">
        <v>5345</v>
      </c>
      <c r="N365" s="4">
        <v>28</v>
      </c>
      <c r="O365" s="4" t="s">
        <v>474</v>
      </c>
      <c r="P365" s="4" t="s">
        <v>3001</v>
      </c>
      <c r="Q365" s="4" t="s">
        <v>4186</v>
      </c>
      <c r="R365" s="4">
        <v>2023</v>
      </c>
      <c r="S365" s="4" t="s">
        <v>1154</v>
      </c>
      <c r="T365" s="7" t="s">
        <v>2884</v>
      </c>
      <c r="U365" s="4"/>
      <c r="V365" s="4"/>
      <c r="W365" s="4"/>
      <c r="X365" s="4"/>
      <c r="Y365" s="4"/>
    </row>
    <row r="366" spans="1:25" x14ac:dyDescent="0.15">
      <c r="A366" s="4" t="s">
        <v>2259</v>
      </c>
      <c r="B366" s="4" t="s">
        <v>1151</v>
      </c>
      <c r="C366" s="4" t="s">
        <v>1600</v>
      </c>
      <c r="D366" s="18">
        <v>54.643183800000003</v>
      </c>
      <c r="E366" s="18">
        <v>11.3944239</v>
      </c>
      <c r="F366" s="4" t="s">
        <v>999</v>
      </c>
      <c r="G366" s="4"/>
      <c r="H366" s="4" t="s">
        <v>4187</v>
      </c>
      <c r="I366" s="4" t="s">
        <v>2880</v>
      </c>
      <c r="J366" s="25" t="s">
        <v>2914</v>
      </c>
      <c r="K366" s="4"/>
      <c r="L366" s="4" t="s">
        <v>4188</v>
      </c>
      <c r="M366" s="4">
        <v>5348</v>
      </c>
      <c r="N366" s="4">
        <v>27</v>
      </c>
      <c r="O366" s="4" t="s">
        <v>474</v>
      </c>
      <c r="P366" s="4" t="s">
        <v>3207</v>
      </c>
      <c r="Q366" s="4" t="s">
        <v>4189</v>
      </c>
      <c r="R366" s="4">
        <v>2023</v>
      </c>
      <c r="S366" s="4" t="s">
        <v>1154</v>
      </c>
      <c r="T366" s="7" t="s">
        <v>2884</v>
      </c>
      <c r="U366" s="4"/>
      <c r="V366" s="4"/>
      <c r="W366" s="4"/>
      <c r="X366" s="4"/>
      <c r="Y366" s="4"/>
    </row>
    <row r="367" spans="1:25" x14ac:dyDescent="0.15">
      <c r="A367" s="4" t="s">
        <v>2259</v>
      </c>
      <c r="B367" s="4" t="s">
        <v>1151</v>
      </c>
      <c r="C367" s="4" t="s">
        <v>1600</v>
      </c>
      <c r="D367" s="18">
        <v>54.643183800000003</v>
      </c>
      <c r="E367" s="18">
        <v>11.3944239</v>
      </c>
      <c r="F367" s="4" t="s">
        <v>999</v>
      </c>
      <c r="G367" s="4"/>
      <c r="H367" s="4" t="s">
        <v>4190</v>
      </c>
      <c r="I367" s="4" t="s">
        <v>2880</v>
      </c>
      <c r="J367" s="25" t="s">
        <v>2914</v>
      </c>
      <c r="K367" s="4"/>
      <c r="L367" s="4" t="s">
        <v>4191</v>
      </c>
      <c r="M367" s="4">
        <v>5348</v>
      </c>
      <c r="N367" s="4">
        <v>29</v>
      </c>
      <c r="O367" s="4" t="s">
        <v>474</v>
      </c>
      <c r="P367" s="4" t="s">
        <v>3019</v>
      </c>
      <c r="Q367" s="4" t="s">
        <v>4192</v>
      </c>
      <c r="R367" s="4">
        <v>2023</v>
      </c>
      <c r="S367" s="4" t="s">
        <v>1154</v>
      </c>
      <c r="T367" s="7" t="s">
        <v>2884</v>
      </c>
      <c r="U367" s="4"/>
      <c r="V367" s="4"/>
      <c r="W367" s="4"/>
      <c r="X367" s="4"/>
      <c r="Y367" s="4" t="s">
        <v>3854</v>
      </c>
    </row>
    <row r="368" spans="1:25" x14ac:dyDescent="0.15">
      <c r="A368" s="4" t="s">
        <v>2259</v>
      </c>
      <c r="B368" s="4" t="s">
        <v>1151</v>
      </c>
      <c r="C368" s="4" t="s">
        <v>1600</v>
      </c>
      <c r="D368" s="18">
        <v>54.643183800000003</v>
      </c>
      <c r="E368" s="18">
        <v>11.3944239</v>
      </c>
      <c r="F368" s="4" t="s">
        <v>999</v>
      </c>
      <c r="G368" s="4"/>
      <c r="H368" s="4" t="s">
        <v>4193</v>
      </c>
      <c r="I368" s="4" t="s">
        <v>2880</v>
      </c>
      <c r="J368" s="25" t="s">
        <v>2914</v>
      </c>
      <c r="K368" s="4"/>
      <c r="L368" s="4" t="s">
        <v>4194</v>
      </c>
      <c r="M368" s="4">
        <v>5350</v>
      </c>
      <c r="N368" s="4">
        <v>27</v>
      </c>
      <c r="O368" s="4" t="s">
        <v>474</v>
      </c>
      <c r="P368" s="4" t="s">
        <v>3314</v>
      </c>
      <c r="Q368" s="4" t="s">
        <v>4195</v>
      </c>
      <c r="R368" s="4">
        <v>2023</v>
      </c>
      <c r="S368" s="4" t="s">
        <v>1154</v>
      </c>
      <c r="T368" s="7" t="s">
        <v>2884</v>
      </c>
      <c r="U368" s="4"/>
      <c r="V368" s="4"/>
      <c r="W368" s="4"/>
      <c r="X368" s="4"/>
      <c r="Y368" s="4"/>
    </row>
    <row r="369" spans="1:25" x14ac:dyDescent="0.15">
      <c r="A369" s="4" t="s">
        <v>2259</v>
      </c>
      <c r="B369" s="4" t="s">
        <v>1151</v>
      </c>
      <c r="C369" s="4" t="s">
        <v>1600</v>
      </c>
      <c r="D369" s="18">
        <v>54.643183800000003</v>
      </c>
      <c r="E369" s="18">
        <v>11.3944239</v>
      </c>
      <c r="F369" s="4" t="s">
        <v>999</v>
      </c>
      <c r="G369" s="4"/>
      <c r="H369" s="4" t="s">
        <v>4196</v>
      </c>
      <c r="I369" s="4" t="s">
        <v>2880</v>
      </c>
      <c r="J369" s="25" t="s">
        <v>2914</v>
      </c>
      <c r="K369" s="4"/>
      <c r="L369" s="4" t="s">
        <v>4197</v>
      </c>
      <c r="M369" s="4">
        <v>5351</v>
      </c>
      <c r="N369" s="4">
        <v>28</v>
      </c>
      <c r="O369" s="4" t="s">
        <v>474</v>
      </c>
      <c r="P369" s="4" t="s">
        <v>3480</v>
      </c>
      <c r="Q369" s="4" t="s">
        <v>4195</v>
      </c>
      <c r="R369" s="4">
        <v>2023</v>
      </c>
      <c r="S369" s="4" t="s">
        <v>1154</v>
      </c>
      <c r="T369" s="7" t="s">
        <v>2884</v>
      </c>
      <c r="U369" s="4"/>
      <c r="V369" s="4"/>
      <c r="W369" s="4"/>
      <c r="X369" s="4"/>
      <c r="Y369" s="4" t="s">
        <v>4198</v>
      </c>
    </row>
    <row r="370" spans="1:25" x14ac:dyDescent="0.15">
      <c r="A370" s="4" t="s">
        <v>2259</v>
      </c>
      <c r="B370" s="4" t="s">
        <v>1151</v>
      </c>
      <c r="C370" s="4" t="s">
        <v>1600</v>
      </c>
      <c r="D370" s="18">
        <v>54.643183800000003</v>
      </c>
      <c r="E370" s="18">
        <v>11.3944239</v>
      </c>
      <c r="F370" s="4" t="s">
        <v>999</v>
      </c>
      <c r="G370" s="4"/>
      <c r="H370" s="4" t="s">
        <v>4199</v>
      </c>
      <c r="I370" s="4" t="s">
        <v>2880</v>
      </c>
      <c r="J370" s="25" t="s">
        <v>2914</v>
      </c>
      <c r="K370" s="4"/>
      <c r="L370" s="4" t="s">
        <v>4200</v>
      </c>
      <c r="M370" s="4">
        <v>5375</v>
      </c>
      <c r="N370" s="4">
        <v>32</v>
      </c>
      <c r="O370" s="4" t="s">
        <v>474</v>
      </c>
      <c r="P370" s="4" t="s">
        <v>3470</v>
      </c>
      <c r="Q370" s="4" t="s">
        <v>4201</v>
      </c>
      <c r="R370" s="4">
        <v>2023</v>
      </c>
      <c r="S370" s="4" t="s">
        <v>1154</v>
      </c>
      <c r="T370" s="7" t="s">
        <v>2884</v>
      </c>
      <c r="U370" s="4"/>
      <c r="V370" s="4"/>
      <c r="W370" s="4"/>
      <c r="X370" s="4"/>
      <c r="Y370" s="4"/>
    </row>
    <row r="371" spans="1:25" x14ac:dyDescent="0.15">
      <c r="A371" s="4" t="s">
        <v>2259</v>
      </c>
      <c r="B371" s="4" t="s">
        <v>1151</v>
      </c>
      <c r="C371" s="4" t="s">
        <v>1600</v>
      </c>
      <c r="D371" s="18">
        <v>54.643183800000003</v>
      </c>
      <c r="E371" s="18">
        <v>11.3944239</v>
      </c>
      <c r="F371" s="4" t="s">
        <v>999</v>
      </c>
      <c r="G371" s="4"/>
      <c r="H371" s="4" t="s">
        <v>4202</v>
      </c>
      <c r="I371" s="4" t="s">
        <v>2880</v>
      </c>
      <c r="J371" s="25" t="s">
        <v>2914</v>
      </c>
      <c r="K371" s="4"/>
      <c r="L371" s="4" t="s">
        <v>4203</v>
      </c>
      <c r="M371" s="4">
        <v>5382</v>
      </c>
      <c r="N371" s="4">
        <v>26</v>
      </c>
      <c r="O371" s="4" t="s">
        <v>474</v>
      </c>
      <c r="P371" s="4" t="s">
        <v>3007</v>
      </c>
      <c r="Q371" s="4" t="s">
        <v>4204</v>
      </c>
      <c r="R371" s="4">
        <v>2023</v>
      </c>
      <c r="S371" s="4" t="s">
        <v>1154</v>
      </c>
      <c r="T371" s="7" t="s">
        <v>2884</v>
      </c>
      <c r="U371" s="4"/>
      <c r="V371" s="4"/>
      <c r="W371" s="4"/>
      <c r="X371" s="4"/>
      <c r="Y371" s="4"/>
    </row>
    <row r="372" spans="1:25" x14ac:dyDescent="0.15">
      <c r="A372" s="4" t="s">
        <v>2259</v>
      </c>
      <c r="B372" s="4" t="s">
        <v>1151</v>
      </c>
      <c r="C372" s="4" t="s">
        <v>1600</v>
      </c>
      <c r="D372" s="18">
        <v>54.643183800000003</v>
      </c>
      <c r="E372" s="18">
        <v>11.3944239</v>
      </c>
      <c r="F372" s="4" t="s">
        <v>999</v>
      </c>
      <c r="G372" s="4"/>
      <c r="H372" s="4" t="s">
        <v>4205</v>
      </c>
      <c r="I372" s="4" t="s">
        <v>2880</v>
      </c>
      <c r="J372" s="25" t="s">
        <v>2914</v>
      </c>
      <c r="K372" s="4"/>
      <c r="L372" s="4" t="s">
        <v>4206</v>
      </c>
      <c r="M372" s="4">
        <v>5383</v>
      </c>
      <c r="N372" s="4">
        <v>26</v>
      </c>
      <c r="O372" s="4" t="s">
        <v>474</v>
      </c>
      <c r="P372" s="4" t="s">
        <v>3654</v>
      </c>
      <c r="Q372" s="4" t="s">
        <v>4207</v>
      </c>
      <c r="R372" s="4">
        <v>2023</v>
      </c>
      <c r="S372" s="4" t="s">
        <v>1154</v>
      </c>
      <c r="T372" s="7" t="s">
        <v>2884</v>
      </c>
      <c r="U372" s="4"/>
      <c r="V372" s="4"/>
      <c r="W372" s="4"/>
      <c r="X372" s="4"/>
      <c r="Y372" s="4"/>
    </row>
    <row r="373" spans="1:25" x14ac:dyDescent="0.15">
      <c r="A373" s="4" t="s">
        <v>2259</v>
      </c>
      <c r="B373" s="4" t="s">
        <v>1151</v>
      </c>
      <c r="C373" s="4" t="s">
        <v>1600</v>
      </c>
      <c r="D373" s="18">
        <v>54.643183800000003</v>
      </c>
      <c r="E373" s="18">
        <v>11.3944239</v>
      </c>
      <c r="F373" s="4" t="s">
        <v>999</v>
      </c>
      <c r="G373" s="4"/>
      <c r="H373" s="4" t="s">
        <v>4208</v>
      </c>
      <c r="I373" s="4" t="s">
        <v>2880</v>
      </c>
      <c r="J373" s="25" t="s">
        <v>2914</v>
      </c>
      <c r="K373" s="4"/>
      <c r="L373" s="4" t="s">
        <v>4209</v>
      </c>
      <c r="M373" s="4">
        <v>5418</v>
      </c>
      <c r="N373" s="4">
        <v>28</v>
      </c>
      <c r="O373" s="4" t="s">
        <v>474</v>
      </c>
      <c r="P373" s="4" t="s">
        <v>3480</v>
      </c>
      <c r="Q373" s="4" t="s">
        <v>4210</v>
      </c>
      <c r="R373" s="4">
        <v>2023</v>
      </c>
      <c r="S373" s="4" t="s">
        <v>1154</v>
      </c>
      <c r="T373" s="7" t="s">
        <v>2884</v>
      </c>
      <c r="U373" s="4"/>
      <c r="V373" s="4"/>
      <c r="W373" s="4"/>
      <c r="X373" s="4"/>
      <c r="Y373" s="4" t="s">
        <v>3139</v>
      </c>
    </row>
    <row r="374" spans="1:25" x14ac:dyDescent="0.15">
      <c r="A374" s="4" t="s">
        <v>2259</v>
      </c>
      <c r="B374" s="4" t="s">
        <v>1151</v>
      </c>
      <c r="C374" s="4" t="s">
        <v>1600</v>
      </c>
      <c r="D374" s="18">
        <v>54.643183800000003</v>
      </c>
      <c r="E374" s="18">
        <v>11.3944239</v>
      </c>
      <c r="F374" s="4" t="s">
        <v>999</v>
      </c>
      <c r="G374" s="4"/>
      <c r="H374" s="4" t="s">
        <v>4211</v>
      </c>
      <c r="I374" s="4" t="s">
        <v>2880</v>
      </c>
      <c r="J374" s="25" t="s">
        <v>2914</v>
      </c>
      <c r="K374" s="4"/>
      <c r="L374" s="4" t="s">
        <v>4212</v>
      </c>
      <c r="M374" s="4">
        <v>5425</v>
      </c>
      <c r="N374" s="4">
        <v>45</v>
      </c>
      <c r="O374" s="4" t="s">
        <v>474</v>
      </c>
      <c r="P374" s="4" t="s">
        <v>3654</v>
      </c>
      <c r="Q374" s="4" t="s">
        <v>4213</v>
      </c>
      <c r="R374" s="4">
        <v>2023</v>
      </c>
      <c r="S374" s="4" t="s">
        <v>1154</v>
      </c>
      <c r="T374" s="7" t="s">
        <v>2884</v>
      </c>
      <c r="U374" s="4"/>
      <c r="V374" s="4"/>
      <c r="W374" s="4"/>
      <c r="X374" s="4"/>
      <c r="Y374" s="4"/>
    </row>
    <row r="375" spans="1:25" x14ac:dyDescent="0.15">
      <c r="A375" s="4" t="s">
        <v>2259</v>
      </c>
      <c r="B375" s="4" t="s">
        <v>1151</v>
      </c>
      <c r="C375" s="4" t="s">
        <v>1600</v>
      </c>
      <c r="D375" s="18">
        <v>54.643183800000003</v>
      </c>
      <c r="E375" s="18">
        <v>11.3944239</v>
      </c>
      <c r="F375" s="4" t="s">
        <v>999</v>
      </c>
      <c r="G375" s="4"/>
      <c r="H375" s="4" t="s">
        <v>4214</v>
      </c>
      <c r="I375" s="4" t="s">
        <v>2880</v>
      </c>
      <c r="J375" s="25" t="s">
        <v>2914</v>
      </c>
      <c r="K375" s="4"/>
      <c r="L375" s="4" t="s">
        <v>4215</v>
      </c>
      <c r="M375" s="4">
        <v>5440</v>
      </c>
      <c r="N375" s="4">
        <v>32</v>
      </c>
      <c r="O375" s="4" t="s">
        <v>474</v>
      </c>
      <c r="P375" s="4" t="s">
        <v>3609</v>
      </c>
      <c r="Q375" s="4" t="s">
        <v>4216</v>
      </c>
      <c r="R375" s="4">
        <v>2023</v>
      </c>
      <c r="S375" s="4" t="s">
        <v>1154</v>
      </c>
      <c r="T375" s="7" t="s">
        <v>2884</v>
      </c>
      <c r="U375" s="4"/>
      <c r="V375" s="4"/>
      <c r="W375" s="4"/>
      <c r="X375" s="4"/>
      <c r="Y375" s="4" t="s">
        <v>4198</v>
      </c>
    </row>
    <row r="376" spans="1:25" x14ac:dyDescent="0.15">
      <c r="A376" s="4" t="s">
        <v>2259</v>
      </c>
      <c r="B376" s="4" t="s">
        <v>1151</v>
      </c>
      <c r="C376" s="4" t="s">
        <v>1600</v>
      </c>
      <c r="D376" s="18">
        <v>54.643183800000003</v>
      </c>
      <c r="E376" s="18">
        <v>11.3944239</v>
      </c>
      <c r="F376" s="4" t="s">
        <v>999</v>
      </c>
      <c r="G376" s="4"/>
      <c r="H376" s="4" t="s">
        <v>4217</v>
      </c>
      <c r="I376" s="4" t="s">
        <v>2880</v>
      </c>
      <c r="J376" s="25" t="s">
        <v>2914</v>
      </c>
      <c r="K376" s="4"/>
      <c r="L376" s="4" t="s">
        <v>4218</v>
      </c>
      <c r="M376" s="4">
        <v>5452</v>
      </c>
      <c r="N376" s="4">
        <v>28</v>
      </c>
      <c r="O376" s="4" t="s">
        <v>474</v>
      </c>
      <c r="P376" s="4" t="s">
        <v>3934</v>
      </c>
      <c r="Q376" s="4" t="s">
        <v>4219</v>
      </c>
      <c r="R376" s="4">
        <v>2023</v>
      </c>
      <c r="S376" s="4" t="s">
        <v>1154</v>
      </c>
      <c r="T376" s="7" t="s">
        <v>2884</v>
      </c>
      <c r="U376" s="4"/>
      <c r="V376" s="4"/>
      <c r="W376" s="4"/>
      <c r="X376" s="4"/>
      <c r="Y376" s="4" t="s">
        <v>3196</v>
      </c>
    </row>
    <row r="377" spans="1:25" x14ac:dyDescent="0.15">
      <c r="A377" s="4" t="s">
        <v>2259</v>
      </c>
      <c r="B377" s="4" t="s">
        <v>1151</v>
      </c>
      <c r="C377" s="4" t="s">
        <v>1600</v>
      </c>
      <c r="D377" s="18">
        <v>54.643183800000003</v>
      </c>
      <c r="E377" s="18">
        <v>11.3944239</v>
      </c>
      <c r="F377" s="4" t="s">
        <v>999</v>
      </c>
      <c r="G377" s="4"/>
      <c r="H377" s="4" t="s">
        <v>4220</v>
      </c>
      <c r="I377" s="4" t="s">
        <v>2880</v>
      </c>
      <c r="J377" s="25" t="s">
        <v>2914</v>
      </c>
      <c r="K377" s="4"/>
      <c r="L377" s="4" t="s">
        <v>4221</v>
      </c>
      <c r="M377" s="4">
        <v>5490</v>
      </c>
      <c r="N377" s="4">
        <v>32</v>
      </c>
      <c r="O377" s="4" t="s">
        <v>474</v>
      </c>
      <c r="P377" s="4" t="s">
        <v>4222</v>
      </c>
      <c r="Q377" s="4" t="s">
        <v>4223</v>
      </c>
      <c r="R377" s="4">
        <v>2023</v>
      </c>
      <c r="S377" s="4" t="s">
        <v>1154</v>
      </c>
      <c r="T377" s="7" t="s">
        <v>2884</v>
      </c>
      <c r="U377" s="4"/>
      <c r="V377" s="4"/>
      <c r="W377" s="4"/>
      <c r="X377" s="4"/>
      <c r="Y377" s="4"/>
    </row>
    <row r="378" spans="1:25" x14ac:dyDescent="0.15">
      <c r="A378" s="4" t="s">
        <v>2259</v>
      </c>
      <c r="B378" s="4" t="s">
        <v>1151</v>
      </c>
      <c r="C378" s="4" t="s">
        <v>1600</v>
      </c>
      <c r="D378" s="18">
        <v>54.643183800000003</v>
      </c>
      <c r="E378" s="18">
        <v>11.3944239</v>
      </c>
      <c r="F378" s="4" t="s">
        <v>999</v>
      </c>
      <c r="G378" s="4"/>
      <c r="H378" s="4" t="s">
        <v>4224</v>
      </c>
      <c r="I378" s="4" t="s">
        <v>2880</v>
      </c>
      <c r="J378" s="25" t="s">
        <v>2914</v>
      </c>
      <c r="K378" s="4"/>
      <c r="L378" s="4" t="s">
        <v>4225</v>
      </c>
      <c r="M378" s="4">
        <v>5557</v>
      </c>
      <c r="N378" s="4">
        <v>29</v>
      </c>
      <c r="O378" s="4" t="s">
        <v>474</v>
      </c>
      <c r="P378" s="4" t="s">
        <v>4226</v>
      </c>
      <c r="Q378" s="4" t="s">
        <v>4227</v>
      </c>
      <c r="R378" s="4">
        <v>2023</v>
      </c>
      <c r="S378" s="4" t="s">
        <v>1154</v>
      </c>
      <c r="T378" s="7" t="s">
        <v>2884</v>
      </c>
      <c r="U378" s="4"/>
      <c r="V378" s="4"/>
      <c r="W378" s="4"/>
      <c r="X378" s="4"/>
      <c r="Y378" s="4"/>
    </row>
    <row r="379" spans="1:25" x14ac:dyDescent="0.15">
      <c r="A379" s="4" t="s">
        <v>2259</v>
      </c>
      <c r="B379" s="4" t="s">
        <v>1151</v>
      </c>
      <c r="C379" s="4" t="s">
        <v>1600</v>
      </c>
      <c r="D379" s="18">
        <v>54.643183800000003</v>
      </c>
      <c r="E379" s="18">
        <v>11.3944239</v>
      </c>
      <c r="F379" s="4" t="s">
        <v>999</v>
      </c>
      <c r="G379" s="4"/>
      <c r="H379" s="4" t="s">
        <v>4228</v>
      </c>
      <c r="I379" s="4" t="s">
        <v>2880</v>
      </c>
      <c r="J379" s="25" t="s">
        <v>2914</v>
      </c>
      <c r="K379" s="4"/>
      <c r="L379" s="4" t="s">
        <v>4229</v>
      </c>
      <c r="M379" s="4">
        <v>5618</v>
      </c>
      <c r="N379" s="4">
        <v>28</v>
      </c>
      <c r="O379" s="4" t="s">
        <v>474</v>
      </c>
      <c r="P379" s="4" t="s">
        <v>4110</v>
      </c>
      <c r="Q379" s="4" t="s">
        <v>4230</v>
      </c>
      <c r="R379" s="4">
        <v>2023</v>
      </c>
      <c r="S379" s="4" t="s">
        <v>1154</v>
      </c>
      <c r="T379" s="7" t="s">
        <v>2884</v>
      </c>
      <c r="U379" s="4"/>
      <c r="V379" s="4"/>
      <c r="W379" s="4"/>
      <c r="X379" s="4"/>
      <c r="Y379" s="4" t="s">
        <v>3442</v>
      </c>
    </row>
    <row r="380" spans="1:25" x14ac:dyDescent="0.15">
      <c r="A380" s="4" t="s">
        <v>4231</v>
      </c>
      <c r="B380" s="4" t="s">
        <v>1151</v>
      </c>
      <c r="C380" s="4" t="s">
        <v>1600</v>
      </c>
      <c r="D380" s="18">
        <v>54.643183800000003</v>
      </c>
      <c r="E380" s="18">
        <v>11.3944239</v>
      </c>
      <c r="F380" s="4" t="s">
        <v>999</v>
      </c>
      <c r="G380" s="4"/>
      <c r="H380" s="4" t="s">
        <v>4232</v>
      </c>
      <c r="I380" s="4" t="s">
        <v>2880</v>
      </c>
      <c r="J380" s="25" t="s">
        <v>2914</v>
      </c>
      <c r="K380" s="4"/>
      <c r="L380" s="4" t="s">
        <v>4233</v>
      </c>
      <c r="M380" s="4">
        <v>4690</v>
      </c>
      <c r="N380" s="4">
        <v>27</v>
      </c>
      <c r="O380" s="4" t="s">
        <v>474</v>
      </c>
      <c r="P380" s="4" t="s">
        <v>3432</v>
      </c>
      <c r="Q380" s="4" t="s">
        <v>4234</v>
      </c>
      <c r="R380" s="4">
        <v>2023</v>
      </c>
      <c r="S380" s="4" t="s">
        <v>1154</v>
      </c>
      <c r="T380" s="7" t="s">
        <v>2884</v>
      </c>
      <c r="U380" s="4"/>
      <c r="V380" s="4"/>
      <c r="W380" s="4"/>
      <c r="X380" s="4"/>
      <c r="Y380" s="4" t="s">
        <v>3139</v>
      </c>
    </row>
    <row r="381" spans="1:25" x14ac:dyDescent="0.15">
      <c r="A381" s="4" t="s">
        <v>4231</v>
      </c>
      <c r="B381" s="4" t="s">
        <v>1151</v>
      </c>
      <c r="C381" s="4" t="s">
        <v>1600</v>
      </c>
      <c r="D381" s="18">
        <v>54.643183800000003</v>
      </c>
      <c r="E381" s="18">
        <v>11.3944239</v>
      </c>
      <c r="F381" s="4" t="s">
        <v>999</v>
      </c>
      <c r="G381" s="4"/>
      <c r="H381" s="4" t="s">
        <v>4235</v>
      </c>
      <c r="I381" s="4" t="s">
        <v>2880</v>
      </c>
      <c r="J381" s="4" t="s">
        <v>2978</v>
      </c>
      <c r="K381" s="4"/>
      <c r="L381" s="4" t="s">
        <v>4236</v>
      </c>
      <c r="M381" s="4">
        <v>4945</v>
      </c>
      <c r="N381" s="4">
        <v>28</v>
      </c>
      <c r="O381" s="4" t="s">
        <v>474</v>
      </c>
      <c r="P381" s="4" t="s">
        <v>3432</v>
      </c>
      <c r="Q381" s="4" t="s">
        <v>4237</v>
      </c>
      <c r="R381" s="4">
        <v>2023</v>
      </c>
      <c r="S381" s="4" t="s">
        <v>1154</v>
      </c>
      <c r="T381" s="7" t="s">
        <v>2884</v>
      </c>
      <c r="U381" s="4"/>
      <c r="V381" s="4"/>
      <c r="W381" s="4"/>
      <c r="X381" s="4"/>
      <c r="Y381" s="4" t="s">
        <v>3462</v>
      </c>
    </row>
    <row r="382" spans="1:25" x14ac:dyDescent="0.15">
      <c r="A382" s="4" t="s">
        <v>4231</v>
      </c>
      <c r="B382" s="4" t="s">
        <v>1151</v>
      </c>
      <c r="C382" s="4" t="s">
        <v>1600</v>
      </c>
      <c r="D382" s="18">
        <v>54.643183800000003</v>
      </c>
      <c r="E382" s="18">
        <v>11.3944239</v>
      </c>
      <c r="F382" s="4" t="s">
        <v>999</v>
      </c>
      <c r="G382" s="4"/>
      <c r="H382" s="4" t="s">
        <v>4238</v>
      </c>
      <c r="I382" s="4" t="s">
        <v>2880</v>
      </c>
      <c r="J382" s="25" t="s">
        <v>2914</v>
      </c>
      <c r="K382" s="4"/>
      <c r="L382" s="4" t="s">
        <v>4239</v>
      </c>
      <c r="M382" s="4">
        <v>4968</v>
      </c>
      <c r="N382" s="4">
        <v>33</v>
      </c>
      <c r="O382" s="4" t="s">
        <v>474</v>
      </c>
      <c r="P382" s="4" t="s">
        <v>3687</v>
      </c>
      <c r="Q382" s="4" t="s">
        <v>4240</v>
      </c>
      <c r="R382" s="4">
        <v>2023</v>
      </c>
      <c r="S382" s="4" t="s">
        <v>1154</v>
      </c>
      <c r="T382" s="7" t="s">
        <v>2884</v>
      </c>
      <c r="U382" s="4"/>
      <c r="V382" s="4"/>
      <c r="W382" s="4"/>
      <c r="X382" s="4"/>
      <c r="Y382" s="4" t="s">
        <v>4010</v>
      </c>
    </row>
    <row r="383" spans="1:25" x14ac:dyDescent="0.15">
      <c r="A383" s="4" t="s">
        <v>4231</v>
      </c>
      <c r="B383" s="4" t="s">
        <v>1151</v>
      </c>
      <c r="C383" s="4" t="s">
        <v>1600</v>
      </c>
      <c r="D383" s="18">
        <v>54.643183800000003</v>
      </c>
      <c r="E383" s="18">
        <v>11.3944239</v>
      </c>
      <c r="F383" s="4" t="s">
        <v>999</v>
      </c>
      <c r="G383" s="4"/>
      <c r="H383" s="4" t="s">
        <v>4241</v>
      </c>
      <c r="I383" s="4" t="s">
        <v>2880</v>
      </c>
      <c r="J383" s="25" t="s">
        <v>2914</v>
      </c>
      <c r="K383" s="4"/>
      <c r="L383" s="4" t="s">
        <v>4242</v>
      </c>
      <c r="M383" s="4">
        <v>4995</v>
      </c>
      <c r="N383" s="4">
        <v>31</v>
      </c>
      <c r="O383" s="4" t="s">
        <v>474</v>
      </c>
      <c r="P383" s="4" t="s">
        <v>3436</v>
      </c>
      <c r="Q383" s="4" t="s">
        <v>4243</v>
      </c>
      <c r="R383" s="4">
        <v>2023</v>
      </c>
      <c r="S383" s="4" t="s">
        <v>1154</v>
      </c>
      <c r="T383" s="7" t="s">
        <v>2884</v>
      </c>
      <c r="U383" s="4"/>
      <c r="V383" s="4"/>
      <c r="W383" s="4"/>
      <c r="X383" s="4"/>
      <c r="Y383" s="4" t="s">
        <v>3139</v>
      </c>
    </row>
    <row r="384" spans="1:25" x14ac:dyDescent="0.15">
      <c r="A384" s="4" t="s">
        <v>4231</v>
      </c>
      <c r="B384" s="4" t="s">
        <v>1151</v>
      </c>
      <c r="C384" s="4" t="s">
        <v>1600</v>
      </c>
      <c r="D384" s="18">
        <v>54.643183800000003</v>
      </c>
      <c r="E384" s="18">
        <v>11.3944239</v>
      </c>
      <c r="F384" s="4" t="s">
        <v>999</v>
      </c>
      <c r="G384" s="4"/>
      <c r="H384" s="4" t="s">
        <v>4244</v>
      </c>
      <c r="I384" s="4" t="s">
        <v>2880</v>
      </c>
      <c r="J384" s="25" t="s">
        <v>2914</v>
      </c>
      <c r="K384" s="4"/>
      <c r="L384" s="4" t="s">
        <v>4245</v>
      </c>
      <c r="M384" s="4">
        <v>5072</v>
      </c>
      <c r="N384" s="4">
        <v>30</v>
      </c>
      <c r="O384" s="4" t="s">
        <v>474</v>
      </c>
      <c r="P384" s="4" t="s">
        <v>3436</v>
      </c>
      <c r="Q384" s="4" t="s">
        <v>3913</v>
      </c>
      <c r="R384" s="4">
        <v>2023</v>
      </c>
      <c r="S384" s="4" t="s">
        <v>1154</v>
      </c>
      <c r="T384" s="7" t="s">
        <v>2884</v>
      </c>
      <c r="U384" s="4"/>
      <c r="V384" s="4"/>
      <c r="W384" s="4"/>
      <c r="X384" s="4"/>
      <c r="Y384" s="4" t="s">
        <v>3139</v>
      </c>
    </row>
    <row r="385" spans="1:25" x14ac:dyDescent="0.15">
      <c r="A385" s="4" t="s">
        <v>4231</v>
      </c>
      <c r="B385" s="4" t="s">
        <v>1151</v>
      </c>
      <c r="C385" s="4" t="s">
        <v>1600</v>
      </c>
      <c r="D385" s="18">
        <v>54.643183800000003</v>
      </c>
      <c r="E385" s="18">
        <v>11.3944239</v>
      </c>
      <c r="F385" s="4" t="s">
        <v>999</v>
      </c>
      <c r="G385" s="4"/>
      <c r="H385" s="4" t="s">
        <v>4246</v>
      </c>
      <c r="I385" s="4" t="s">
        <v>2880</v>
      </c>
      <c r="J385" s="25" t="s">
        <v>2914</v>
      </c>
      <c r="K385" s="4"/>
      <c r="L385" s="4" t="s">
        <v>4247</v>
      </c>
      <c r="M385" s="4">
        <v>5109</v>
      </c>
      <c r="N385" s="4">
        <v>33</v>
      </c>
      <c r="O385" s="4" t="s">
        <v>474</v>
      </c>
      <c r="P385" s="4" t="s">
        <v>3213</v>
      </c>
      <c r="Q385" s="4" t="s">
        <v>4248</v>
      </c>
      <c r="R385" s="4">
        <v>2023</v>
      </c>
      <c r="S385" s="4" t="s">
        <v>1154</v>
      </c>
      <c r="T385" s="7" t="s">
        <v>2884</v>
      </c>
      <c r="U385" s="4"/>
      <c r="V385" s="4"/>
      <c r="W385" s="4"/>
      <c r="X385" s="4"/>
      <c r="Y385" s="4" t="s">
        <v>4010</v>
      </c>
    </row>
    <row r="386" spans="1:25" x14ac:dyDescent="0.15">
      <c r="A386" s="4" t="s">
        <v>4231</v>
      </c>
      <c r="B386" s="4" t="s">
        <v>1151</v>
      </c>
      <c r="C386" s="4" t="s">
        <v>1600</v>
      </c>
      <c r="D386" s="18">
        <v>54.643183800000003</v>
      </c>
      <c r="E386" s="18">
        <v>11.3944239</v>
      </c>
      <c r="F386" s="4" t="s">
        <v>999</v>
      </c>
      <c r="G386" s="4"/>
      <c r="H386" s="4" t="s">
        <v>4249</v>
      </c>
      <c r="I386" s="4" t="s">
        <v>2880</v>
      </c>
      <c r="J386" s="25" t="s">
        <v>2914</v>
      </c>
      <c r="K386" s="4"/>
      <c r="L386" s="4" t="s">
        <v>4250</v>
      </c>
      <c r="M386" s="4">
        <v>5194</v>
      </c>
      <c r="N386" s="4">
        <v>31</v>
      </c>
      <c r="O386" s="4" t="s">
        <v>474</v>
      </c>
      <c r="P386" s="4" t="s">
        <v>3436</v>
      </c>
      <c r="Q386" s="4" t="s">
        <v>4251</v>
      </c>
      <c r="R386" s="4">
        <v>2023</v>
      </c>
      <c r="S386" s="4" t="s">
        <v>1154</v>
      </c>
      <c r="T386" s="7" t="s">
        <v>2884</v>
      </c>
      <c r="U386" s="4"/>
      <c r="V386" s="4"/>
      <c r="W386" s="4"/>
      <c r="X386" s="4"/>
      <c r="Y386" s="4" t="s">
        <v>3139</v>
      </c>
    </row>
    <row r="387" spans="1:25" x14ac:dyDescent="0.15">
      <c r="A387" s="4" t="s">
        <v>4231</v>
      </c>
      <c r="B387" s="4" t="s">
        <v>1151</v>
      </c>
      <c r="C387" s="4" t="s">
        <v>1600</v>
      </c>
      <c r="D387" s="18">
        <v>54.643183800000003</v>
      </c>
      <c r="E387" s="18">
        <v>11.3944239</v>
      </c>
      <c r="F387" s="4" t="s">
        <v>999</v>
      </c>
      <c r="G387" s="4"/>
      <c r="H387" s="4" t="s">
        <v>4252</v>
      </c>
      <c r="I387" s="4" t="s">
        <v>2880</v>
      </c>
      <c r="J387" s="25" t="s">
        <v>2914</v>
      </c>
      <c r="K387" s="4"/>
      <c r="L387" s="4" t="s">
        <v>4253</v>
      </c>
      <c r="M387" s="4">
        <v>5197</v>
      </c>
      <c r="N387" s="4">
        <v>32</v>
      </c>
      <c r="O387" s="4" t="s">
        <v>474</v>
      </c>
      <c r="P387" s="4" t="s">
        <v>3432</v>
      </c>
      <c r="Q387" s="4" t="s">
        <v>4254</v>
      </c>
      <c r="R387" s="4">
        <v>2023</v>
      </c>
      <c r="S387" s="4" t="s">
        <v>1154</v>
      </c>
      <c r="T387" s="7" t="s">
        <v>2884</v>
      </c>
      <c r="U387" s="4"/>
      <c r="V387" s="4"/>
      <c r="W387" s="4"/>
      <c r="X387" s="4"/>
      <c r="Y387" s="4" t="s">
        <v>4010</v>
      </c>
    </row>
    <row r="388" spans="1:25" x14ac:dyDescent="0.15">
      <c r="A388" s="4" t="s">
        <v>4231</v>
      </c>
      <c r="B388" s="4" t="s">
        <v>1151</v>
      </c>
      <c r="C388" s="4" t="s">
        <v>1600</v>
      </c>
      <c r="D388" s="18">
        <v>54.643183800000003</v>
      </c>
      <c r="E388" s="18">
        <v>11.3944239</v>
      </c>
      <c r="F388" s="4" t="s">
        <v>999</v>
      </c>
      <c r="G388" s="4"/>
      <c r="H388" s="4" t="s">
        <v>4255</v>
      </c>
      <c r="I388" s="4" t="s">
        <v>2880</v>
      </c>
      <c r="J388" s="25" t="s">
        <v>2914</v>
      </c>
      <c r="K388" s="4"/>
      <c r="L388" s="4" t="s">
        <v>4256</v>
      </c>
      <c r="M388" s="4">
        <v>5210</v>
      </c>
      <c r="N388" s="4">
        <v>33</v>
      </c>
      <c r="O388" s="4" t="s">
        <v>474</v>
      </c>
      <c r="P388" s="4" t="s">
        <v>3436</v>
      </c>
      <c r="Q388" s="4" t="s">
        <v>4257</v>
      </c>
      <c r="R388" s="4">
        <v>2023</v>
      </c>
      <c r="S388" s="4" t="s">
        <v>1154</v>
      </c>
      <c r="T388" s="7" t="s">
        <v>2884</v>
      </c>
      <c r="U388" s="4"/>
      <c r="V388" s="4"/>
      <c r="W388" s="4"/>
      <c r="X388" s="4"/>
      <c r="Y388" s="4" t="s">
        <v>4010</v>
      </c>
    </row>
    <row r="389" spans="1:25" x14ac:dyDescent="0.15">
      <c r="A389" s="4" t="s">
        <v>4231</v>
      </c>
      <c r="B389" s="4" t="s">
        <v>1151</v>
      </c>
      <c r="C389" s="4" t="s">
        <v>1600</v>
      </c>
      <c r="D389" s="18">
        <v>54.643183800000003</v>
      </c>
      <c r="E389" s="18">
        <v>11.3944239</v>
      </c>
      <c r="F389" s="4" t="s">
        <v>999</v>
      </c>
      <c r="G389" s="4"/>
      <c r="H389" s="4" t="s">
        <v>4258</v>
      </c>
      <c r="I389" s="4" t="s">
        <v>2880</v>
      </c>
      <c r="J389" s="25" t="s">
        <v>2914</v>
      </c>
      <c r="K389" s="4"/>
      <c r="L389" s="4" t="s">
        <v>4259</v>
      </c>
      <c r="M389" s="4">
        <v>5233</v>
      </c>
      <c r="N389" s="4">
        <v>32</v>
      </c>
      <c r="O389" s="4" t="s">
        <v>474</v>
      </c>
      <c r="P389" s="4" t="s">
        <v>3432</v>
      </c>
      <c r="Q389" s="4" t="s">
        <v>4260</v>
      </c>
      <c r="R389" s="4">
        <v>2023</v>
      </c>
      <c r="S389" s="4" t="s">
        <v>1154</v>
      </c>
      <c r="T389" s="7" t="s">
        <v>2884</v>
      </c>
      <c r="U389" s="4"/>
      <c r="V389" s="4"/>
      <c r="W389" s="4"/>
      <c r="X389" s="4"/>
      <c r="Y389" s="4" t="s">
        <v>3854</v>
      </c>
    </row>
    <row r="390" spans="1:25" x14ac:dyDescent="0.15">
      <c r="A390" s="4" t="s">
        <v>4231</v>
      </c>
      <c r="B390" s="4" t="s">
        <v>1151</v>
      </c>
      <c r="C390" s="4" t="s">
        <v>1600</v>
      </c>
      <c r="D390" s="18">
        <v>54.643183800000003</v>
      </c>
      <c r="E390" s="18">
        <v>11.3944239</v>
      </c>
      <c r="F390" s="4" t="s">
        <v>999</v>
      </c>
      <c r="G390" s="4"/>
      <c r="H390" s="4" t="s">
        <v>4261</v>
      </c>
      <c r="I390" s="4" t="s">
        <v>2880</v>
      </c>
      <c r="J390" s="25" t="s">
        <v>2914</v>
      </c>
      <c r="K390" s="4"/>
      <c r="L390" s="4" t="s">
        <v>4262</v>
      </c>
      <c r="M390" s="4">
        <v>5250</v>
      </c>
      <c r="N390" s="4">
        <v>28</v>
      </c>
      <c r="O390" s="4" t="s">
        <v>474</v>
      </c>
      <c r="P390" s="4" t="s">
        <v>3440</v>
      </c>
      <c r="Q390" s="4" t="s">
        <v>4263</v>
      </c>
      <c r="R390" s="4">
        <v>2023</v>
      </c>
      <c r="S390" s="4" t="s">
        <v>1154</v>
      </c>
      <c r="T390" s="7" t="s">
        <v>2884</v>
      </c>
      <c r="U390" s="4"/>
      <c r="V390" s="4"/>
      <c r="W390" s="4"/>
      <c r="X390" s="4"/>
      <c r="Y390" s="4" t="s">
        <v>3139</v>
      </c>
    </row>
    <row r="391" spans="1:25" x14ac:dyDescent="0.15">
      <c r="A391" s="4" t="s">
        <v>4231</v>
      </c>
      <c r="B391" s="4" t="s">
        <v>1151</v>
      </c>
      <c r="C391" s="4" t="s">
        <v>1600</v>
      </c>
      <c r="D391" s="18">
        <v>54.643183800000003</v>
      </c>
      <c r="E391" s="18">
        <v>11.3944239</v>
      </c>
      <c r="F391" s="4" t="s">
        <v>999</v>
      </c>
      <c r="G391" s="4"/>
      <c r="H391" s="4" t="s">
        <v>4264</v>
      </c>
      <c r="I391" s="4" t="s">
        <v>2880</v>
      </c>
      <c r="J391" s="25" t="s">
        <v>2914</v>
      </c>
      <c r="K391" s="4"/>
      <c r="L391" s="4" t="s">
        <v>4265</v>
      </c>
      <c r="M391" s="4">
        <v>5257</v>
      </c>
      <c r="N391" s="4">
        <v>27</v>
      </c>
      <c r="O391" s="4" t="s">
        <v>474</v>
      </c>
      <c r="P391" s="4" t="s">
        <v>3706</v>
      </c>
      <c r="Q391" s="4" t="s">
        <v>4266</v>
      </c>
      <c r="R391" s="4">
        <v>2023</v>
      </c>
      <c r="S391" s="4" t="s">
        <v>1154</v>
      </c>
      <c r="T391" s="7" t="s">
        <v>2884</v>
      </c>
      <c r="U391" s="4"/>
      <c r="V391" s="4"/>
      <c r="W391" s="4"/>
      <c r="X391" s="4"/>
      <c r="Y391" s="4" t="s">
        <v>3139</v>
      </c>
    </row>
    <row r="392" spans="1:25" x14ac:dyDescent="0.15">
      <c r="A392" s="4" t="s">
        <v>4231</v>
      </c>
      <c r="B392" s="4" t="s">
        <v>1151</v>
      </c>
      <c r="C392" s="4" t="s">
        <v>1600</v>
      </c>
      <c r="D392" s="18">
        <v>54.643183800000003</v>
      </c>
      <c r="E392" s="18">
        <v>11.3944239</v>
      </c>
      <c r="F392" s="4" t="s">
        <v>999</v>
      </c>
      <c r="G392" s="4"/>
      <c r="H392" s="4" t="s">
        <v>4267</v>
      </c>
      <c r="I392" s="4" t="s">
        <v>2880</v>
      </c>
      <c r="J392" s="4" t="s">
        <v>2978</v>
      </c>
      <c r="K392" s="4"/>
      <c r="L392" s="4" t="s">
        <v>4268</v>
      </c>
      <c r="M392" s="4">
        <v>5306</v>
      </c>
      <c r="N392" s="4">
        <v>47</v>
      </c>
      <c r="O392" s="4" t="s">
        <v>474</v>
      </c>
      <c r="P392" s="4" t="s">
        <v>3713</v>
      </c>
      <c r="Q392" s="4" t="s">
        <v>4269</v>
      </c>
      <c r="R392" s="4">
        <v>2023</v>
      </c>
      <c r="S392" s="4" t="s">
        <v>1154</v>
      </c>
      <c r="T392" s="7" t="s">
        <v>2884</v>
      </c>
      <c r="U392" s="4"/>
      <c r="V392" s="4"/>
      <c r="W392" s="4"/>
      <c r="X392" s="4"/>
      <c r="Y392" s="4" t="s">
        <v>4270</v>
      </c>
    </row>
    <row r="393" spans="1:25" x14ac:dyDescent="0.15">
      <c r="A393" s="4" t="s">
        <v>4231</v>
      </c>
      <c r="B393" s="4" t="s">
        <v>1151</v>
      </c>
      <c r="C393" s="4" t="s">
        <v>1600</v>
      </c>
      <c r="D393" s="18">
        <v>54.643183800000003</v>
      </c>
      <c r="E393" s="18">
        <v>11.3944239</v>
      </c>
      <c r="F393" s="4" t="s">
        <v>999</v>
      </c>
      <c r="G393" s="4"/>
      <c r="H393" s="4" t="s">
        <v>4271</v>
      </c>
      <c r="I393" s="4" t="s">
        <v>2880</v>
      </c>
      <c r="J393" s="25" t="s">
        <v>2914</v>
      </c>
      <c r="K393" s="4"/>
      <c r="L393" s="4" t="s">
        <v>4272</v>
      </c>
      <c r="M393" s="4">
        <v>5321</v>
      </c>
      <c r="N393" s="4">
        <v>29</v>
      </c>
      <c r="O393" s="4" t="s">
        <v>474</v>
      </c>
      <c r="P393" s="4" t="s">
        <v>3445</v>
      </c>
      <c r="Q393" s="4" t="s">
        <v>4273</v>
      </c>
      <c r="R393" s="4">
        <v>2023</v>
      </c>
      <c r="S393" s="4" t="s">
        <v>1154</v>
      </c>
      <c r="T393" s="7" t="s">
        <v>2884</v>
      </c>
      <c r="U393" s="4"/>
      <c r="V393" s="4"/>
      <c r="W393" s="4"/>
      <c r="X393" s="4"/>
      <c r="Y393" s="4" t="s">
        <v>4010</v>
      </c>
    </row>
    <row r="394" spans="1:25" x14ac:dyDescent="0.15">
      <c r="A394" s="4" t="s">
        <v>4231</v>
      </c>
      <c r="B394" s="4" t="s">
        <v>1151</v>
      </c>
      <c r="C394" s="4" t="s">
        <v>1600</v>
      </c>
      <c r="D394" s="18">
        <v>54.643183800000003</v>
      </c>
      <c r="E394" s="18">
        <v>11.3944239</v>
      </c>
      <c r="F394" s="4" t="s">
        <v>999</v>
      </c>
      <c r="G394" s="4"/>
      <c r="H394" s="4" t="s">
        <v>4274</v>
      </c>
      <c r="I394" s="4" t="s">
        <v>2880</v>
      </c>
      <c r="J394" s="4" t="s">
        <v>2978</v>
      </c>
      <c r="K394" s="4"/>
      <c r="L394" s="4" t="s">
        <v>4275</v>
      </c>
      <c r="M394" s="4">
        <v>5336</v>
      </c>
      <c r="N394" s="4">
        <v>32</v>
      </c>
      <c r="O394" s="4" t="s">
        <v>474</v>
      </c>
      <c r="P394" s="4" t="s">
        <v>3683</v>
      </c>
      <c r="Q394" s="4" t="s">
        <v>4276</v>
      </c>
      <c r="R394" s="4">
        <v>2023</v>
      </c>
      <c r="S394" s="4" t="s">
        <v>1154</v>
      </c>
      <c r="T394" s="7" t="s">
        <v>2884</v>
      </c>
      <c r="U394" s="4"/>
      <c r="V394" s="4"/>
      <c r="W394" s="4"/>
      <c r="X394" s="4"/>
      <c r="Y394" s="4" t="s">
        <v>4010</v>
      </c>
    </row>
    <row r="395" spans="1:25" x14ac:dyDescent="0.15">
      <c r="A395" s="4" t="s">
        <v>4231</v>
      </c>
      <c r="B395" s="4" t="s">
        <v>1151</v>
      </c>
      <c r="C395" s="4" t="s">
        <v>1600</v>
      </c>
      <c r="D395" s="18">
        <v>54.643183800000003</v>
      </c>
      <c r="E395" s="18">
        <v>11.3944239</v>
      </c>
      <c r="F395" s="4" t="s">
        <v>999</v>
      </c>
      <c r="G395" s="4"/>
      <c r="H395" s="4" t="s">
        <v>4277</v>
      </c>
      <c r="I395" s="4" t="s">
        <v>2880</v>
      </c>
      <c r="J395" s="25" t="s">
        <v>2914</v>
      </c>
      <c r="K395" s="4"/>
      <c r="L395" s="4" t="s">
        <v>4278</v>
      </c>
      <c r="M395" s="4">
        <v>5348</v>
      </c>
      <c r="N395" s="4">
        <v>33</v>
      </c>
      <c r="O395" s="4" t="s">
        <v>474</v>
      </c>
      <c r="P395" s="4" t="s">
        <v>3432</v>
      </c>
      <c r="Q395" s="4" t="s">
        <v>4279</v>
      </c>
      <c r="R395" s="4">
        <v>2023</v>
      </c>
      <c r="S395" s="4" t="s">
        <v>1154</v>
      </c>
      <c r="T395" s="7" t="s">
        <v>2884</v>
      </c>
      <c r="U395" s="4"/>
      <c r="V395" s="4"/>
      <c r="W395" s="4"/>
      <c r="X395" s="4"/>
      <c r="Y395" s="4" t="s">
        <v>4010</v>
      </c>
    </row>
    <row r="396" spans="1:25" x14ac:dyDescent="0.15">
      <c r="A396" s="4" t="s">
        <v>4231</v>
      </c>
      <c r="B396" s="4" t="s">
        <v>1151</v>
      </c>
      <c r="C396" s="4" t="s">
        <v>1600</v>
      </c>
      <c r="D396" s="18">
        <v>54.643183800000003</v>
      </c>
      <c r="E396" s="18">
        <v>11.3944239</v>
      </c>
      <c r="F396" s="4" t="s">
        <v>999</v>
      </c>
      <c r="G396" s="4"/>
      <c r="H396" s="4" t="s">
        <v>4280</v>
      </c>
      <c r="I396" s="4" t="s">
        <v>2880</v>
      </c>
      <c r="J396" s="25" t="s">
        <v>2914</v>
      </c>
      <c r="K396" s="4"/>
      <c r="L396" s="4" t="s">
        <v>4281</v>
      </c>
      <c r="M396" s="4">
        <v>5354</v>
      </c>
      <c r="N396" s="4">
        <v>28</v>
      </c>
      <c r="O396" s="4" t="s">
        <v>474</v>
      </c>
      <c r="P396" s="4" t="s">
        <v>3440</v>
      </c>
      <c r="Q396" s="4" t="s">
        <v>4282</v>
      </c>
      <c r="R396" s="4">
        <v>2023</v>
      </c>
      <c r="S396" s="4" t="s">
        <v>1154</v>
      </c>
      <c r="T396" s="7" t="s">
        <v>2884</v>
      </c>
      <c r="U396" s="4"/>
      <c r="V396" s="4"/>
      <c r="W396" s="4"/>
      <c r="X396" s="4"/>
      <c r="Y396" s="4" t="s">
        <v>3854</v>
      </c>
    </row>
    <row r="397" spans="1:25" x14ac:dyDescent="0.15">
      <c r="A397" s="4" t="s">
        <v>4231</v>
      </c>
      <c r="B397" s="4" t="s">
        <v>1151</v>
      </c>
      <c r="C397" s="4" t="s">
        <v>1600</v>
      </c>
      <c r="D397" s="18">
        <v>54.643183800000003</v>
      </c>
      <c r="E397" s="18">
        <v>11.3944239</v>
      </c>
      <c r="F397" s="4" t="s">
        <v>999</v>
      </c>
      <c r="G397" s="4"/>
      <c r="H397" s="4" t="s">
        <v>4283</v>
      </c>
      <c r="I397" s="4" t="s">
        <v>2880</v>
      </c>
      <c r="J397" s="25" t="s">
        <v>2914</v>
      </c>
      <c r="K397" s="4"/>
      <c r="L397" s="4" t="s">
        <v>4284</v>
      </c>
      <c r="M397" s="4">
        <v>5365</v>
      </c>
      <c r="N397" s="4">
        <v>29</v>
      </c>
      <c r="O397" s="4" t="s">
        <v>474</v>
      </c>
      <c r="P397" s="4" t="s">
        <v>3706</v>
      </c>
      <c r="Q397" s="4" t="s">
        <v>4285</v>
      </c>
      <c r="R397" s="4">
        <v>2023</v>
      </c>
      <c r="S397" s="4" t="s">
        <v>1154</v>
      </c>
      <c r="T397" s="7" t="s">
        <v>2884</v>
      </c>
      <c r="U397" s="4"/>
      <c r="V397" s="4"/>
      <c r="W397" s="4"/>
      <c r="X397" s="4"/>
      <c r="Y397" s="4" t="s">
        <v>3196</v>
      </c>
    </row>
    <row r="398" spans="1:25" x14ac:dyDescent="0.15">
      <c r="A398" s="4" t="s">
        <v>4231</v>
      </c>
      <c r="B398" s="4" t="s">
        <v>1151</v>
      </c>
      <c r="C398" s="4" t="s">
        <v>1600</v>
      </c>
      <c r="D398" s="18">
        <v>54.643183800000003</v>
      </c>
      <c r="E398" s="18">
        <v>11.3944239</v>
      </c>
      <c r="F398" s="4" t="s">
        <v>999</v>
      </c>
      <c r="G398" s="4"/>
      <c r="H398" s="4" t="s">
        <v>4286</v>
      </c>
      <c r="I398" s="4" t="s">
        <v>2880</v>
      </c>
      <c r="J398" s="25" t="s">
        <v>2914</v>
      </c>
      <c r="K398" s="4"/>
      <c r="L398" s="4" t="s">
        <v>4287</v>
      </c>
      <c r="M398" s="4">
        <v>5391</v>
      </c>
      <c r="N398" s="4">
        <v>29</v>
      </c>
      <c r="O398" s="4" t="s">
        <v>474</v>
      </c>
      <c r="P398" s="4" t="s">
        <v>3687</v>
      </c>
      <c r="Q398" s="4" t="s">
        <v>4288</v>
      </c>
      <c r="R398" s="4">
        <v>2023</v>
      </c>
      <c r="S398" s="4" t="s">
        <v>1154</v>
      </c>
      <c r="T398" s="7" t="s">
        <v>2884</v>
      </c>
      <c r="U398" s="4"/>
      <c r="V398" s="4"/>
      <c r="W398" s="4"/>
      <c r="X398" s="4"/>
      <c r="Y398" s="4" t="s">
        <v>3854</v>
      </c>
    </row>
    <row r="399" spans="1:25" x14ac:dyDescent="0.15">
      <c r="A399" s="4" t="s">
        <v>414</v>
      </c>
      <c r="B399" s="4" t="s">
        <v>2694</v>
      </c>
      <c r="C399" s="4" t="s">
        <v>1600</v>
      </c>
      <c r="D399" s="18">
        <v>55.403191</v>
      </c>
      <c r="E399" s="18">
        <v>12.183491999999999</v>
      </c>
      <c r="F399" s="4"/>
      <c r="G399" s="4"/>
      <c r="H399" s="4"/>
      <c r="I399" s="4" t="s">
        <v>2880</v>
      </c>
      <c r="J399" s="4"/>
      <c r="K399" s="4"/>
      <c r="L399" s="4" t="s">
        <v>3283</v>
      </c>
      <c r="M399" s="4">
        <v>6970</v>
      </c>
      <c r="N399" s="4">
        <v>60</v>
      </c>
      <c r="O399" s="4" t="s">
        <v>474</v>
      </c>
      <c r="P399" s="7"/>
      <c r="Q399" s="4" t="s">
        <v>3284</v>
      </c>
      <c r="R399" s="4">
        <v>1997</v>
      </c>
      <c r="S399" s="4" t="s">
        <v>3285</v>
      </c>
      <c r="T399" s="4" t="s">
        <v>2884</v>
      </c>
      <c r="U399" s="4"/>
      <c r="V399" s="4"/>
      <c r="W399" s="4"/>
      <c r="X399" s="4"/>
      <c r="Y399" s="4"/>
    </row>
    <row r="400" spans="1:25" x14ac:dyDescent="0.15">
      <c r="A400" s="4" t="s">
        <v>427</v>
      </c>
      <c r="B400" s="4" t="s">
        <v>1675</v>
      </c>
      <c r="C400" s="4" t="s">
        <v>1600</v>
      </c>
      <c r="D400" s="18">
        <v>56.096626999999998</v>
      </c>
      <c r="E400" s="18">
        <v>12.408398999999999</v>
      </c>
      <c r="F400" s="4" t="s">
        <v>999</v>
      </c>
      <c r="G400" s="4"/>
      <c r="H400" s="4"/>
      <c r="I400" s="4" t="s">
        <v>2880</v>
      </c>
      <c r="J400" s="4"/>
      <c r="K400" s="4"/>
      <c r="L400" s="4" t="s">
        <v>3288</v>
      </c>
      <c r="M400" s="4">
        <v>7030</v>
      </c>
      <c r="N400" s="4">
        <v>130</v>
      </c>
      <c r="O400" s="4" t="s">
        <v>474</v>
      </c>
      <c r="P400" s="4"/>
      <c r="Q400" s="4" t="s">
        <v>3289</v>
      </c>
      <c r="R400" s="4">
        <v>1973</v>
      </c>
      <c r="S400" s="4" t="s">
        <v>685</v>
      </c>
      <c r="T400" s="4" t="s">
        <v>3138</v>
      </c>
      <c r="U400" s="4"/>
      <c r="V400" s="4"/>
      <c r="W400" s="4"/>
      <c r="X400" s="4"/>
      <c r="Y400" s="4" t="s">
        <v>3290</v>
      </c>
    </row>
    <row r="401" spans="1:25" x14ac:dyDescent="0.15">
      <c r="A401" s="4"/>
      <c r="B401" s="4"/>
      <c r="C401" s="4"/>
      <c r="D401" s="18"/>
      <c r="E401" s="18"/>
      <c r="F401" s="4"/>
      <c r="G401" s="4"/>
      <c r="H401" s="4"/>
      <c r="I401" s="4"/>
      <c r="J401" s="4"/>
      <c r="K401" s="4"/>
      <c r="L401" s="4"/>
      <c r="M401" s="4"/>
      <c r="N401" s="4"/>
      <c r="O401" s="4"/>
      <c r="P401" s="7"/>
      <c r="Q401" s="4"/>
      <c r="R401" s="4"/>
      <c r="S401" s="4"/>
      <c r="T401" s="4"/>
      <c r="U401" s="4"/>
      <c r="V401" s="4"/>
      <c r="W401" s="4"/>
      <c r="X401" s="4"/>
      <c r="Y401" s="4"/>
    </row>
    <row r="402" spans="1:25" x14ac:dyDescent="0.15">
      <c r="A402" s="4"/>
      <c r="B402" s="4"/>
      <c r="C402" s="4"/>
      <c r="D402" s="18"/>
      <c r="E402" s="18"/>
      <c r="F402" s="4"/>
      <c r="G402" s="4"/>
      <c r="H402" s="4"/>
      <c r="I402" s="4"/>
      <c r="J402" s="4"/>
      <c r="K402" s="4"/>
      <c r="L402" s="4"/>
      <c r="M402" s="4"/>
      <c r="N402" s="4"/>
      <c r="O402" s="4"/>
      <c r="P402" s="7"/>
      <c r="Q402" s="4"/>
      <c r="R402" s="4"/>
      <c r="S402" s="4"/>
      <c r="T402" s="4"/>
      <c r="U402" s="4"/>
      <c r="V402" s="4"/>
      <c r="W402" s="4"/>
      <c r="X402" s="4"/>
      <c r="Y402" s="4"/>
    </row>
    <row r="403" spans="1:25" x14ac:dyDescent="0.15">
      <c r="A403" s="4"/>
      <c r="B403" s="4"/>
      <c r="C403" s="4"/>
      <c r="D403" s="18"/>
      <c r="E403" s="18"/>
      <c r="F403" s="4"/>
      <c r="G403" s="4"/>
      <c r="H403" s="4"/>
      <c r="I403" s="4"/>
      <c r="J403" s="4"/>
      <c r="K403" s="4"/>
      <c r="L403" s="4"/>
      <c r="M403" s="4"/>
      <c r="N403" s="4"/>
      <c r="O403" s="4"/>
      <c r="P403" s="7"/>
      <c r="Q403" s="4"/>
      <c r="R403" s="4"/>
      <c r="S403" s="4"/>
      <c r="T403" s="4"/>
      <c r="U403" s="4"/>
      <c r="V403" s="4"/>
      <c r="W403" s="4"/>
      <c r="X403" s="4"/>
      <c r="Y403" s="4"/>
    </row>
    <row r="404" spans="1:25" x14ac:dyDescent="0.15">
      <c r="A404" s="4"/>
      <c r="B404" s="4"/>
      <c r="C404" s="4"/>
      <c r="D404" s="18"/>
      <c r="E404" s="18"/>
      <c r="F404" s="4"/>
      <c r="G404" s="4"/>
      <c r="H404" s="4"/>
      <c r="I404" s="4"/>
      <c r="J404" s="4"/>
      <c r="K404" s="4"/>
      <c r="L404" s="4"/>
      <c r="M404" s="4"/>
      <c r="N404" s="4"/>
      <c r="O404" s="4"/>
      <c r="P404" s="7"/>
      <c r="Q404" s="4"/>
      <c r="R404" s="4"/>
      <c r="S404" s="4"/>
      <c r="T404" s="4"/>
      <c r="U404" s="4"/>
      <c r="V404" s="4"/>
      <c r="W404" s="4"/>
      <c r="X404" s="4"/>
      <c r="Y404" s="4"/>
    </row>
    <row r="405" spans="1:25" x14ac:dyDescent="0.15">
      <c r="A405" s="4"/>
      <c r="B405" s="4"/>
      <c r="C405" s="4"/>
      <c r="D405" s="18"/>
      <c r="E405" s="18"/>
      <c r="F405" s="4"/>
      <c r="G405" s="4"/>
      <c r="H405" s="4"/>
      <c r="I405" s="4"/>
      <c r="J405" s="4"/>
      <c r="K405" s="4"/>
      <c r="L405" s="4"/>
      <c r="M405" s="4"/>
      <c r="N405" s="4"/>
      <c r="O405" s="4"/>
      <c r="P405" s="7"/>
      <c r="Q405" s="4"/>
      <c r="R405" s="4"/>
      <c r="S405" s="4"/>
      <c r="T405" s="4"/>
      <c r="U405" s="4"/>
      <c r="V405" s="4"/>
      <c r="W405" s="4"/>
      <c r="X405" s="4"/>
      <c r="Y405" s="4"/>
    </row>
    <row r="406" spans="1:25" x14ac:dyDescent="0.15">
      <c r="A406" s="4"/>
      <c r="B406" s="4"/>
      <c r="C406" s="4"/>
      <c r="D406" s="18"/>
      <c r="E406" s="18"/>
      <c r="F406" s="4"/>
      <c r="G406" s="4"/>
      <c r="H406" s="4"/>
      <c r="I406" s="4"/>
      <c r="J406" s="4"/>
      <c r="K406" s="4"/>
      <c r="L406" s="4"/>
      <c r="M406" s="4"/>
      <c r="N406" s="4"/>
      <c r="O406" s="4"/>
      <c r="P406" s="7"/>
      <c r="Q406" s="4"/>
      <c r="R406" s="4"/>
      <c r="S406" s="4"/>
      <c r="T406" s="4"/>
      <c r="U406" s="4"/>
      <c r="V406" s="4"/>
      <c r="W406" s="4"/>
      <c r="X406" s="4"/>
      <c r="Y406" s="4"/>
    </row>
    <row r="407" spans="1:25" x14ac:dyDescent="0.15">
      <c r="A407" s="4"/>
      <c r="B407" s="4"/>
      <c r="C407" s="4"/>
      <c r="D407" s="18"/>
      <c r="E407" s="18"/>
      <c r="F407" s="4"/>
      <c r="G407" s="4"/>
      <c r="H407" s="4"/>
      <c r="I407" s="4"/>
      <c r="J407" s="4"/>
      <c r="K407" s="4"/>
      <c r="L407" s="4"/>
      <c r="M407" s="4"/>
      <c r="N407" s="4"/>
      <c r="O407" s="4"/>
      <c r="P407" s="7"/>
      <c r="Q407" s="4"/>
      <c r="R407" s="4"/>
      <c r="S407" s="4"/>
      <c r="T407" s="4"/>
      <c r="U407" s="4"/>
      <c r="V407" s="4"/>
      <c r="W407" s="4"/>
      <c r="X407" s="4"/>
      <c r="Y407" s="4"/>
    </row>
    <row r="408" spans="1:25" x14ac:dyDescent="0.15">
      <c r="A408" s="4"/>
      <c r="B408" s="4"/>
      <c r="C408" s="4"/>
      <c r="D408" s="18"/>
      <c r="E408" s="18"/>
      <c r="F408" s="4"/>
      <c r="G408" s="4"/>
      <c r="H408" s="4"/>
      <c r="I408" s="4"/>
      <c r="J408" s="4"/>
      <c r="K408" s="4"/>
      <c r="L408" s="4"/>
      <c r="M408" s="4"/>
      <c r="N408" s="4"/>
      <c r="O408" s="4"/>
      <c r="P408" s="7"/>
      <c r="Q408" s="4"/>
      <c r="R408" s="4"/>
      <c r="S408" s="4"/>
      <c r="T408" s="4"/>
      <c r="U408" s="4"/>
      <c r="V408" s="4"/>
      <c r="W408" s="4"/>
      <c r="X408" s="4"/>
      <c r="Y408" s="4"/>
    </row>
    <row r="409" spans="1:25" x14ac:dyDescent="0.15">
      <c r="A409" s="4"/>
      <c r="B409" s="4"/>
      <c r="C409" s="4"/>
      <c r="D409" s="18"/>
      <c r="E409" s="18"/>
      <c r="F409" s="4"/>
      <c r="G409" s="4"/>
      <c r="H409" s="4"/>
      <c r="I409" s="4"/>
      <c r="J409" s="4"/>
      <c r="K409" s="4"/>
      <c r="L409" s="4"/>
      <c r="M409" s="4"/>
      <c r="N409" s="4"/>
      <c r="O409" s="4"/>
      <c r="P409" s="7"/>
      <c r="Q409" s="4"/>
      <c r="R409" s="4"/>
      <c r="S409" s="4"/>
      <c r="T409" s="4"/>
      <c r="U409" s="4"/>
      <c r="V409" s="4"/>
      <c r="W409" s="4"/>
      <c r="X409" s="4"/>
      <c r="Y409" s="4"/>
    </row>
    <row r="410" spans="1:25" x14ac:dyDescent="0.15">
      <c r="A410" s="4"/>
      <c r="B410" s="4"/>
      <c r="C410" s="4"/>
      <c r="D410" s="18"/>
      <c r="E410" s="18"/>
      <c r="F410" s="4"/>
      <c r="G410" s="4"/>
      <c r="H410" s="4"/>
      <c r="I410" s="4"/>
      <c r="J410" s="4"/>
      <c r="K410" s="4"/>
      <c r="L410" s="4"/>
      <c r="M410" s="4"/>
      <c r="N410" s="4"/>
      <c r="O410" s="4"/>
      <c r="P410" s="7"/>
      <c r="Q410" s="4"/>
      <c r="R410" s="4"/>
      <c r="S410" s="4"/>
      <c r="T410" s="4"/>
      <c r="U410" s="4"/>
      <c r="V410" s="4"/>
      <c r="W410" s="4"/>
      <c r="X410" s="4"/>
      <c r="Y410" s="4"/>
    </row>
    <row r="411" spans="1:25" x14ac:dyDescent="0.15">
      <c r="A411" s="4"/>
      <c r="B411" s="4"/>
      <c r="C411" s="4"/>
      <c r="D411" s="18"/>
      <c r="E411" s="18"/>
      <c r="F411" s="4"/>
      <c r="G411" s="4"/>
      <c r="H411" s="4"/>
      <c r="I411" s="4"/>
      <c r="J411" s="4"/>
      <c r="K411" s="4"/>
      <c r="L411" s="4"/>
      <c r="M411" s="4"/>
      <c r="N411" s="4"/>
      <c r="O411" s="4"/>
      <c r="P411" s="7"/>
      <c r="Q411" s="4"/>
      <c r="R411" s="4"/>
      <c r="S411" s="4"/>
      <c r="T411" s="4"/>
      <c r="U411" s="4"/>
      <c r="V411" s="4"/>
      <c r="W411" s="4"/>
      <c r="X411" s="4"/>
      <c r="Y411" s="4"/>
    </row>
    <row r="412" spans="1:25" x14ac:dyDescent="0.15">
      <c r="A412" s="4"/>
      <c r="B412" s="4"/>
      <c r="C412" s="4"/>
      <c r="D412" s="18"/>
      <c r="E412" s="18"/>
      <c r="F412" s="4"/>
      <c r="G412" s="4"/>
      <c r="H412" s="4"/>
      <c r="I412" s="4"/>
      <c r="J412" s="4"/>
      <c r="K412" s="4"/>
      <c r="L412" s="4"/>
      <c r="M412" s="4"/>
      <c r="N412" s="4"/>
      <c r="O412" s="4"/>
      <c r="P412" s="7"/>
      <c r="Q412" s="4"/>
      <c r="R412" s="4"/>
      <c r="S412" s="4"/>
      <c r="T412" s="4"/>
      <c r="U412" s="4"/>
      <c r="V412" s="4"/>
      <c r="W412" s="4"/>
      <c r="X412" s="4"/>
      <c r="Y412" s="4"/>
    </row>
    <row r="413" spans="1:25" x14ac:dyDescent="0.15">
      <c r="A413" s="4"/>
      <c r="B413" s="4"/>
      <c r="C413" s="4"/>
      <c r="D413" s="18"/>
      <c r="E413" s="18"/>
      <c r="F413" s="4"/>
      <c r="G413" s="4"/>
      <c r="H413" s="4"/>
      <c r="I413" s="4"/>
      <c r="J413" s="4"/>
      <c r="K413" s="4"/>
      <c r="L413" s="4"/>
      <c r="M413" s="4"/>
      <c r="N413" s="4"/>
      <c r="O413" s="4"/>
      <c r="P413" s="7"/>
      <c r="Q413" s="4"/>
      <c r="R413" s="4"/>
      <c r="S413" s="4"/>
      <c r="T413" s="4"/>
      <c r="U413" s="4"/>
      <c r="V413" s="4"/>
      <c r="W413" s="4"/>
      <c r="X413" s="4"/>
      <c r="Y413" s="4"/>
    </row>
    <row r="414" spans="1:25" x14ac:dyDescent="0.15">
      <c r="A414" s="4"/>
      <c r="B414" s="4"/>
      <c r="C414" s="4"/>
      <c r="D414" s="18"/>
      <c r="E414" s="18"/>
      <c r="F414" s="4"/>
      <c r="G414" s="4"/>
      <c r="H414" s="4"/>
      <c r="I414" s="4"/>
      <c r="J414" s="4"/>
      <c r="K414" s="4"/>
      <c r="L414" s="4"/>
      <c r="M414" s="4"/>
      <c r="N414" s="4"/>
      <c r="O414" s="4"/>
      <c r="P414" s="7"/>
      <c r="Q414" s="4"/>
      <c r="R414" s="4"/>
      <c r="S414" s="4"/>
      <c r="T414" s="4"/>
      <c r="U414" s="4"/>
      <c r="V414" s="4"/>
      <c r="W414" s="4"/>
      <c r="X414" s="4"/>
      <c r="Y414" s="4"/>
    </row>
    <row r="415" spans="1:25" x14ac:dyDescent="0.15">
      <c r="A415" s="4"/>
      <c r="B415" s="4"/>
      <c r="C415" s="4"/>
      <c r="D415" s="18"/>
      <c r="E415" s="18"/>
      <c r="F415" s="4"/>
      <c r="G415" s="4"/>
      <c r="H415" s="4"/>
      <c r="I415" s="4"/>
      <c r="J415" s="4"/>
      <c r="K415" s="4"/>
      <c r="L415" s="4"/>
      <c r="M415" s="4"/>
      <c r="N415" s="4"/>
      <c r="O415" s="4"/>
      <c r="P415" s="7"/>
      <c r="Q415" s="4"/>
      <c r="R415" s="4"/>
      <c r="S415" s="4"/>
      <c r="T415" s="4"/>
      <c r="U415" s="4"/>
      <c r="V415" s="4"/>
      <c r="W415" s="4"/>
      <c r="X415" s="4"/>
      <c r="Y415" s="4"/>
    </row>
    <row r="416" spans="1:25" x14ac:dyDescent="0.15">
      <c r="A416" s="4"/>
      <c r="B416" s="4"/>
      <c r="C416" s="4"/>
      <c r="D416" s="18"/>
      <c r="E416" s="18"/>
      <c r="F416" s="4"/>
      <c r="G416" s="4"/>
      <c r="H416" s="4"/>
      <c r="I416" s="4"/>
      <c r="J416" s="4"/>
      <c r="K416" s="4"/>
      <c r="L416" s="4"/>
      <c r="M416" s="4"/>
      <c r="N416" s="4"/>
      <c r="O416" s="4"/>
      <c r="P416" s="7"/>
      <c r="Q416" s="4"/>
      <c r="R416" s="4"/>
      <c r="S416" s="4"/>
      <c r="T416" s="4"/>
      <c r="U416" s="4"/>
      <c r="V416" s="4"/>
      <c r="W416" s="4"/>
      <c r="X416" s="4"/>
      <c r="Y416" s="4"/>
    </row>
    <row r="417" spans="1:25" x14ac:dyDescent="0.15">
      <c r="A417" s="4"/>
      <c r="B417" s="4"/>
      <c r="C417" s="4"/>
      <c r="D417" s="18"/>
      <c r="E417" s="18"/>
      <c r="F417" s="4"/>
      <c r="G417" s="4"/>
      <c r="H417" s="4"/>
      <c r="I417" s="4"/>
      <c r="J417" s="4"/>
      <c r="K417" s="4"/>
      <c r="L417" s="4"/>
      <c r="M417" s="4"/>
      <c r="N417" s="4"/>
      <c r="O417" s="4"/>
      <c r="P417" s="7"/>
      <c r="Q417" s="4"/>
      <c r="R417" s="4"/>
      <c r="S417" s="4"/>
      <c r="T417" s="4"/>
      <c r="U417" s="4"/>
      <c r="V417" s="4"/>
      <c r="W417" s="4"/>
      <c r="X417" s="4"/>
      <c r="Y417" s="4"/>
    </row>
    <row r="418" spans="1:25" x14ac:dyDescent="0.15">
      <c r="A418" s="4"/>
      <c r="B418" s="4"/>
      <c r="C418" s="4"/>
      <c r="D418" s="18"/>
      <c r="E418" s="18"/>
      <c r="F418" s="4"/>
      <c r="G418" s="4"/>
      <c r="H418" s="4"/>
      <c r="I418" s="4"/>
      <c r="J418" s="4"/>
      <c r="K418" s="4"/>
      <c r="L418" s="4"/>
      <c r="M418" s="4"/>
      <c r="N418" s="4"/>
      <c r="O418" s="4"/>
      <c r="P418" s="7"/>
      <c r="Q418" s="4"/>
      <c r="R418" s="4"/>
      <c r="S418" s="4"/>
      <c r="T418" s="4"/>
      <c r="U418" s="4"/>
      <c r="V418" s="4"/>
      <c r="W418" s="4"/>
      <c r="X418" s="4"/>
      <c r="Y418" s="4"/>
    </row>
    <row r="419" spans="1:25" x14ac:dyDescent="0.15">
      <c r="A419" s="4"/>
      <c r="B419" s="4"/>
      <c r="C419" s="4"/>
      <c r="D419" s="18"/>
      <c r="E419" s="18"/>
      <c r="F419" s="4"/>
      <c r="G419" s="4"/>
      <c r="H419" s="4"/>
      <c r="I419" s="4"/>
      <c r="J419" s="4"/>
      <c r="K419" s="4"/>
      <c r="L419" s="4"/>
      <c r="M419" s="4"/>
      <c r="N419" s="4"/>
      <c r="O419" s="4"/>
      <c r="P419" s="7"/>
      <c r="Q419" s="4"/>
      <c r="R419" s="4"/>
      <c r="S419" s="4"/>
      <c r="T419" s="4"/>
      <c r="U419" s="4"/>
      <c r="V419" s="4"/>
      <c r="W419" s="4"/>
      <c r="X419" s="4"/>
      <c r="Y419" s="4"/>
    </row>
    <row r="420" spans="1:25" x14ac:dyDescent="0.15">
      <c r="A420" s="4"/>
      <c r="B420" s="4"/>
      <c r="C420" s="4"/>
      <c r="D420" s="18"/>
      <c r="E420" s="18"/>
      <c r="F420" s="4"/>
      <c r="G420" s="4"/>
      <c r="H420" s="4"/>
      <c r="I420" s="4"/>
      <c r="J420" s="4"/>
      <c r="K420" s="4"/>
      <c r="L420" s="4"/>
      <c r="M420" s="4"/>
      <c r="N420" s="4"/>
      <c r="O420" s="4"/>
      <c r="P420" s="7"/>
      <c r="Q420" s="4"/>
      <c r="R420" s="4"/>
      <c r="S420" s="4"/>
      <c r="T420" s="4"/>
      <c r="U420" s="4"/>
      <c r="V420" s="4"/>
      <c r="W420" s="4"/>
      <c r="X420" s="4"/>
      <c r="Y420" s="4"/>
    </row>
    <row r="421" spans="1:25" x14ac:dyDescent="0.15">
      <c r="A421" s="4"/>
      <c r="B421" s="4"/>
      <c r="C421" s="4"/>
      <c r="D421" s="18"/>
      <c r="E421" s="18"/>
      <c r="F421" s="4"/>
      <c r="G421" s="4"/>
      <c r="H421" s="4"/>
      <c r="I421" s="4"/>
      <c r="J421" s="4"/>
      <c r="K421" s="4"/>
      <c r="L421" s="4"/>
      <c r="M421" s="4"/>
      <c r="N421" s="4"/>
      <c r="O421" s="4"/>
      <c r="P421" s="7"/>
      <c r="Q421" s="4"/>
      <c r="R421" s="4"/>
      <c r="S421" s="4"/>
      <c r="T421" s="4"/>
      <c r="U421" s="4"/>
      <c r="V421" s="4"/>
      <c r="W421" s="4"/>
      <c r="X421" s="4"/>
      <c r="Y421" s="4"/>
    </row>
    <row r="422" spans="1:25" x14ac:dyDescent="0.15">
      <c r="A422" s="4"/>
      <c r="B422" s="4"/>
      <c r="C422" s="4"/>
      <c r="D422" s="18"/>
      <c r="E422" s="18"/>
      <c r="F422" s="4"/>
      <c r="G422" s="4"/>
      <c r="H422" s="4"/>
      <c r="I422" s="4"/>
      <c r="J422" s="4"/>
      <c r="K422" s="4"/>
      <c r="L422" s="4"/>
      <c r="M422" s="4"/>
      <c r="N422" s="4"/>
      <c r="O422" s="4"/>
      <c r="P422" s="7"/>
      <c r="Q422" s="4"/>
      <c r="R422" s="4"/>
      <c r="S422" s="4"/>
      <c r="T422" s="4"/>
      <c r="U422" s="4"/>
      <c r="V422" s="4"/>
      <c r="W422" s="4"/>
      <c r="X422" s="4"/>
      <c r="Y422" s="4"/>
    </row>
    <row r="423" spans="1:25" x14ac:dyDescent="0.15">
      <c r="A423" s="4"/>
      <c r="B423" s="4"/>
      <c r="C423" s="4"/>
      <c r="D423" s="18"/>
      <c r="E423" s="18"/>
      <c r="F423" s="4"/>
      <c r="G423" s="4"/>
      <c r="H423" s="4"/>
      <c r="I423" s="4"/>
      <c r="J423" s="4"/>
      <c r="K423" s="4"/>
      <c r="L423" s="4"/>
      <c r="M423" s="4"/>
      <c r="N423" s="4"/>
      <c r="O423" s="4"/>
      <c r="P423" s="7"/>
      <c r="Q423" s="4"/>
      <c r="R423" s="4"/>
      <c r="S423" s="4"/>
      <c r="T423" s="4"/>
      <c r="U423" s="4"/>
      <c r="V423" s="4"/>
      <c r="W423" s="4"/>
      <c r="X423" s="4"/>
      <c r="Y423" s="4"/>
    </row>
    <row r="424" spans="1:25" x14ac:dyDescent="0.15">
      <c r="A424" s="4"/>
      <c r="B424" s="4"/>
      <c r="C424" s="4"/>
      <c r="D424" s="18"/>
      <c r="E424" s="18"/>
      <c r="F424" s="4"/>
      <c r="G424" s="4"/>
      <c r="H424" s="4"/>
      <c r="I424" s="4"/>
      <c r="J424" s="4"/>
      <c r="K424" s="4"/>
      <c r="L424" s="4"/>
      <c r="M424" s="4"/>
      <c r="N424" s="4"/>
      <c r="O424" s="4"/>
      <c r="P424" s="7"/>
      <c r="Q424" s="4"/>
      <c r="R424" s="4"/>
      <c r="S424" s="4"/>
      <c r="T424" s="4"/>
      <c r="U424" s="4"/>
      <c r="V424" s="4"/>
      <c r="W424" s="4"/>
      <c r="X424" s="4"/>
      <c r="Y424" s="4"/>
    </row>
    <row r="425" spans="1:25" x14ac:dyDescent="0.15">
      <c r="A425" s="4"/>
      <c r="B425" s="4"/>
      <c r="C425" s="4"/>
      <c r="D425" s="18"/>
      <c r="E425" s="18"/>
      <c r="F425" s="4"/>
      <c r="G425" s="4"/>
      <c r="H425" s="4"/>
      <c r="I425" s="4"/>
      <c r="J425" s="4"/>
      <c r="K425" s="4"/>
      <c r="L425" s="4"/>
      <c r="M425" s="4"/>
      <c r="N425" s="4"/>
      <c r="O425" s="4"/>
      <c r="P425" s="7"/>
      <c r="Q425" s="4"/>
      <c r="R425" s="4"/>
      <c r="S425" s="4"/>
      <c r="T425" s="4"/>
      <c r="U425" s="4"/>
      <c r="V425" s="4"/>
      <c r="W425" s="4"/>
      <c r="X425" s="4"/>
      <c r="Y425" s="4"/>
    </row>
    <row r="426" spans="1:25" x14ac:dyDescent="0.15">
      <c r="A426" s="4"/>
      <c r="B426" s="4"/>
      <c r="C426" s="4"/>
      <c r="D426" s="18"/>
      <c r="E426" s="18"/>
      <c r="F426" s="4"/>
      <c r="G426" s="4"/>
      <c r="H426" s="4"/>
      <c r="I426" s="4"/>
      <c r="J426" s="4"/>
      <c r="K426" s="4"/>
      <c r="L426" s="4"/>
      <c r="M426" s="4"/>
      <c r="N426" s="4"/>
      <c r="O426" s="4"/>
      <c r="P426" s="7"/>
      <c r="Q426" s="4"/>
      <c r="R426" s="4"/>
      <c r="S426" s="4"/>
      <c r="T426" s="4"/>
      <c r="U426" s="4"/>
      <c r="V426" s="4"/>
      <c r="W426" s="4"/>
      <c r="X426" s="4"/>
      <c r="Y426" s="4"/>
    </row>
    <row r="427" spans="1:25" x14ac:dyDescent="0.15">
      <c r="A427" s="4"/>
      <c r="B427" s="4"/>
      <c r="C427" s="4"/>
      <c r="D427" s="18"/>
      <c r="E427" s="18"/>
      <c r="F427" s="4"/>
      <c r="G427" s="4"/>
      <c r="H427" s="4"/>
      <c r="I427" s="4"/>
      <c r="J427" s="4"/>
      <c r="K427" s="4"/>
      <c r="L427" s="4"/>
      <c r="M427" s="4"/>
      <c r="N427" s="4"/>
      <c r="O427" s="4"/>
      <c r="P427" s="7"/>
      <c r="Q427" s="4"/>
      <c r="R427" s="4"/>
      <c r="S427" s="4"/>
      <c r="T427" s="4"/>
      <c r="U427" s="4"/>
      <c r="V427" s="4"/>
      <c r="W427" s="4"/>
      <c r="X427" s="4"/>
      <c r="Y427" s="4"/>
    </row>
    <row r="428" spans="1:25" x14ac:dyDescent="0.15">
      <c r="A428" s="4"/>
      <c r="B428" s="4"/>
      <c r="C428" s="4"/>
      <c r="D428" s="18"/>
      <c r="E428" s="18"/>
      <c r="F428" s="4"/>
      <c r="G428" s="4"/>
      <c r="H428" s="4"/>
      <c r="I428" s="4"/>
      <c r="J428" s="4"/>
      <c r="K428" s="4"/>
      <c r="L428" s="4"/>
      <c r="M428" s="4"/>
      <c r="N428" s="4"/>
      <c r="O428" s="4"/>
      <c r="P428" s="7"/>
      <c r="Q428" s="4"/>
      <c r="R428" s="4"/>
      <c r="S428" s="4"/>
      <c r="T428" s="4"/>
      <c r="U428" s="4"/>
      <c r="V428" s="4"/>
      <c r="W428" s="4"/>
      <c r="X428" s="4"/>
      <c r="Y428" s="4"/>
    </row>
    <row r="429" spans="1:25" x14ac:dyDescent="0.15">
      <c r="A429" s="4"/>
      <c r="B429" s="4"/>
      <c r="C429" s="4"/>
      <c r="D429" s="18"/>
      <c r="E429" s="18"/>
      <c r="F429" s="4"/>
      <c r="G429" s="4"/>
      <c r="H429" s="4"/>
      <c r="I429" s="4"/>
      <c r="J429" s="4"/>
      <c r="K429" s="4"/>
      <c r="L429" s="4"/>
      <c r="M429" s="4"/>
      <c r="N429" s="4"/>
      <c r="O429" s="4"/>
      <c r="P429" s="7"/>
      <c r="Q429" s="4"/>
      <c r="R429" s="4"/>
      <c r="S429" s="4"/>
      <c r="T429" s="4"/>
      <c r="U429" s="4"/>
      <c r="V429" s="4"/>
      <c r="W429" s="4"/>
      <c r="X429" s="4"/>
      <c r="Y429" s="4"/>
    </row>
    <row r="430" spans="1:25" x14ac:dyDescent="0.15">
      <c r="A430" s="4"/>
      <c r="B430" s="4"/>
      <c r="C430" s="4"/>
      <c r="D430" s="18"/>
      <c r="E430" s="18"/>
      <c r="F430" s="4"/>
      <c r="G430" s="4"/>
      <c r="H430" s="4"/>
      <c r="I430" s="4"/>
      <c r="J430" s="4"/>
      <c r="K430" s="4"/>
      <c r="L430" s="4"/>
      <c r="M430" s="4"/>
      <c r="N430" s="4"/>
      <c r="O430" s="4"/>
      <c r="P430" s="7"/>
      <c r="Q430" s="4"/>
      <c r="R430" s="4"/>
      <c r="S430" s="4"/>
      <c r="T430" s="4"/>
      <c r="U430" s="4"/>
      <c r="V430" s="4"/>
      <c r="W430" s="4"/>
      <c r="X430" s="4"/>
      <c r="Y430" s="4"/>
    </row>
    <row r="431" spans="1:25" x14ac:dyDescent="0.15">
      <c r="A431" s="4"/>
      <c r="B431" s="4"/>
      <c r="C431" s="4"/>
      <c r="D431" s="18"/>
      <c r="E431" s="18"/>
      <c r="F431" s="4"/>
      <c r="G431" s="4"/>
      <c r="H431" s="4"/>
      <c r="I431" s="4"/>
      <c r="J431" s="4"/>
      <c r="K431" s="4"/>
      <c r="L431" s="4"/>
      <c r="M431" s="4"/>
      <c r="N431" s="4"/>
      <c r="O431" s="4"/>
      <c r="P431" s="7"/>
      <c r="Q431" s="4"/>
      <c r="R431" s="4"/>
      <c r="S431" s="4"/>
      <c r="T431" s="4"/>
      <c r="U431" s="4"/>
      <c r="V431" s="4"/>
      <c r="W431" s="4"/>
      <c r="X431" s="4"/>
      <c r="Y431" s="4"/>
    </row>
    <row r="432" spans="1:25" x14ac:dyDescent="0.15">
      <c r="A432" s="4"/>
      <c r="B432" s="4"/>
      <c r="C432" s="4"/>
      <c r="D432" s="18"/>
      <c r="E432" s="18"/>
      <c r="F432" s="4"/>
      <c r="G432" s="4"/>
      <c r="H432" s="4"/>
      <c r="I432" s="4"/>
      <c r="J432" s="4"/>
      <c r="K432" s="4"/>
      <c r="L432" s="4"/>
      <c r="M432" s="4"/>
      <c r="N432" s="4"/>
      <c r="O432" s="4"/>
      <c r="P432" s="7"/>
      <c r="Q432" s="4"/>
      <c r="R432" s="4"/>
      <c r="S432" s="4"/>
      <c r="T432" s="4"/>
      <c r="U432" s="4"/>
      <c r="V432" s="4"/>
      <c r="W432" s="4"/>
      <c r="X432" s="4"/>
      <c r="Y432" s="4"/>
    </row>
    <row r="433" spans="1:25" x14ac:dyDescent="0.15">
      <c r="A433" s="4"/>
      <c r="B433" s="4"/>
      <c r="C433" s="4"/>
      <c r="D433" s="18"/>
      <c r="E433" s="18"/>
      <c r="F433" s="4"/>
      <c r="G433" s="4"/>
      <c r="H433" s="4"/>
      <c r="I433" s="4"/>
      <c r="J433" s="4"/>
      <c r="K433" s="4"/>
      <c r="L433" s="4"/>
      <c r="M433" s="4"/>
      <c r="N433" s="4"/>
      <c r="O433" s="4"/>
      <c r="P433" s="7"/>
      <c r="Q433" s="4"/>
      <c r="R433" s="4"/>
      <c r="S433" s="4"/>
      <c r="T433" s="4"/>
      <c r="U433" s="4"/>
      <c r="V433" s="4"/>
      <c r="W433" s="4"/>
      <c r="X433" s="4"/>
      <c r="Y433" s="4"/>
    </row>
    <row r="434" spans="1:25" x14ac:dyDescent="0.15">
      <c r="A434" s="4"/>
      <c r="B434" s="4"/>
      <c r="C434" s="4"/>
      <c r="D434" s="18"/>
      <c r="E434" s="18"/>
      <c r="F434" s="4"/>
      <c r="G434" s="4"/>
      <c r="H434" s="4"/>
      <c r="I434" s="4"/>
      <c r="J434" s="4"/>
      <c r="K434" s="4"/>
      <c r="L434" s="4"/>
      <c r="M434" s="4"/>
      <c r="N434" s="4"/>
      <c r="O434" s="4"/>
      <c r="P434" s="7"/>
      <c r="Q434" s="4"/>
      <c r="R434" s="4"/>
      <c r="S434" s="4"/>
      <c r="T434" s="4"/>
      <c r="U434" s="4"/>
      <c r="V434" s="4"/>
      <c r="W434" s="4"/>
      <c r="X434" s="4"/>
      <c r="Y434" s="4"/>
    </row>
    <row r="435" spans="1:25" x14ac:dyDescent="0.15">
      <c r="A435" s="4"/>
      <c r="B435" s="4"/>
      <c r="C435" s="4"/>
      <c r="D435" s="18"/>
      <c r="E435" s="18"/>
      <c r="F435" s="4"/>
      <c r="G435" s="4"/>
      <c r="H435" s="4"/>
      <c r="I435" s="4"/>
      <c r="J435" s="4"/>
      <c r="K435" s="4"/>
      <c r="L435" s="4"/>
      <c r="M435" s="4"/>
      <c r="N435" s="4"/>
      <c r="O435" s="4"/>
      <c r="P435" s="7"/>
      <c r="Q435" s="4"/>
      <c r="R435" s="4"/>
      <c r="S435" s="4"/>
      <c r="T435" s="4"/>
      <c r="U435" s="4"/>
      <c r="V435" s="4"/>
      <c r="W435" s="4"/>
      <c r="X435" s="4"/>
      <c r="Y435" s="4"/>
    </row>
    <row r="436" spans="1:25" x14ac:dyDescent="0.15">
      <c r="A436" s="4"/>
      <c r="B436" s="4"/>
      <c r="C436" s="4"/>
      <c r="D436" s="18"/>
      <c r="E436" s="18"/>
      <c r="F436" s="4"/>
      <c r="G436" s="4"/>
      <c r="H436" s="4"/>
      <c r="I436" s="4"/>
      <c r="J436" s="4"/>
      <c r="K436" s="4"/>
      <c r="L436" s="4"/>
      <c r="M436" s="4"/>
      <c r="N436" s="4"/>
      <c r="O436" s="4"/>
      <c r="P436" s="7"/>
      <c r="Q436" s="4"/>
      <c r="R436" s="4"/>
      <c r="S436" s="4"/>
      <c r="T436" s="4"/>
      <c r="U436" s="4"/>
      <c r="V436" s="4"/>
      <c r="W436" s="4"/>
      <c r="X436" s="4"/>
      <c r="Y436" s="4"/>
    </row>
    <row r="437" spans="1:25" x14ac:dyDescent="0.15">
      <c r="A437" s="4"/>
      <c r="B437" s="4"/>
      <c r="C437" s="4"/>
      <c r="D437" s="18"/>
      <c r="E437" s="18"/>
      <c r="F437" s="4"/>
      <c r="G437" s="4"/>
      <c r="H437" s="4"/>
      <c r="I437" s="4"/>
      <c r="J437" s="4"/>
      <c r="K437" s="4"/>
      <c r="L437" s="4"/>
      <c r="M437" s="4"/>
      <c r="N437" s="4"/>
      <c r="O437" s="4"/>
      <c r="P437" s="7"/>
      <c r="Q437" s="4"/>
      <c r="R437" s="4"/>
      <c r="S437" s="4"/>
      <c r="T437" s="4"/>
      <c r="U437" s="4"/>
      <c r="V437" s="4"/>
      <c r="W437" s="4"/>
      <c r="X437" s="4"/>
      <c r="Y437" s="4"/>
    </row>
    <row r="438" spans="1:25" x14ac:dyDescent="0.15">
      <c r="A438" s="4"/>
      <c r="B438" s="4"/>
      <c r="C438" s="4"/>
      <c r="D438" s="18"/>
      <c r="E438" s="18"/>
      <c r="F438" s="4"/>
      <c r="G438" s="4"/>
      <c r="H438" s="4"/>
      <c r="I438" s="4"/>
      <c r="J438" s="4"/>
      <c r="K438" s="4"/>
      <c r="L438" s="4"/>
      <c r="M438" s="4"/>
      <c r="N438" s="4"/>
      <c r="O438" s="4"/>
      <c r="P438" s="7"/>
      <c r="Q438" s="4"/>
      <c r="R438" s="4"/>
      <c r="S438" s="4"/>
      <c r="T438" s="4"/>
      <c r="U438" s="4"/>
      <c r="V438" s="4"/>
      <c r="W438" s="4"/>
      <c r="X438" s="4"/>
      <c r="Y438" s="4"/>
    </row>
    <row r="439" spans="1:25" x14ac:dyDescent="0.15">
      <c r="A439" s="4"/>
      <c r="B439" s="4"/>
      <c r="C439" s="4"/>
      <c r="D439" s="18"/>
      <c r="E439" s="18"/>
      <c r="F439" s="4"/>
      <c r="G439" s="4"/>
      <c r="H439" s="4"/>
      <c r="I439" s="4"/>
      <c r="J439" s="4"/>
      <c r="K439" s="4"/>
      <c r="L439" s="4"/>
      <c r="M439" s="4"/>
      <c r="N439" s="4"/>
      <c r="O439" s="4"/>
      <c r="P439" s="7"/>
      <c r="Q439" s="4"/>
      <c r="R439" s="4"/>
      <c r="S439" s="4"/>
      <c r="T439" s="4"/>
      <c r="U439" s="4"/>
      <c r="V439" s="4"/>
      <c r="W439" s="4"/>
      <c r="X439" s="4"/>
      <c r="Y439" s="4"/>
    </row>
    <row r="440" spans="1:25" x14ac:dyDescent="0.15">
      <c r="A440" s="4"/>
      <c r="B440" s="4"/>
      <c r="C440" s="4"/>
      <c r="D440" s="18"/>
      <c r="E440" s="18"/>
      <c r="F440" s="4"/>
      <c r="G440" s="4"/>
      <c r="H440" s="4"/>
      <c r="I440" s="4"/>
      <c r="J440" s="4"/>
      <c r="K440" s="4"/>
      <c r="L440" s="4"/>
      <c r="M440" s="4"/>
      <c r="N440" s="4"/>
      <c r="O440" s="4"/>
      <c r="P440" s="7"/>
      <c r="Q440" s="4"/>
      <c r="R440" s="4"/>
      <c r="S440" s="4"/>
      <c r="T440" s="4"/>
      <c r="U440" s="4"/>
      <c r="V440" s="4"/>
      <c r="W440" s="4"/>
      <c r="X440" s="4"/>
      <c r="Y440" s="4"/>
    </row>
    <row r="441" spans="1:25" x14ac:dyDescent="0.15">
      <c r="A441" s="4"/>
      <c r="B441" s="4"/>
      <c r="C441" s="4"/>
      <c r="D441" s="18"/>
      <c r="E441" s="18"/>
      <c r="F441" s="4"/>
      <c r="G441" s="4"/>
      <c r="H441" s="4"/>
      <c r="I441" s="4"/>
      <c r="J441" s="4"/>
      <c r="K441" s="4"/>
      <c r="L441" s="4"/>
      <c r="M441" s="4"/>
      <c r="N441" s="4"/>
      <c r="O441" s="4"/>
      <c r="P441" s="7"/>
      <c r="Q441" s="4"/>
      <c r="R441" s="4"/>
      <c r="S441" s="4"/>
      <c r="T441" s="4"/>
      <c r="U441" s="4"/>
      <c r="V441" s="4"/>
      <c r="W441" s="4"/>
      <c r="X441" s="4"/>
      <c r="Y441" s="4"/>
    </row>
    <row r="442" spans="1:25" x14ac:dyDescent="0.15">
      <c r="A442" s="4"/>
      <c r="B442" s="4"/>
      <c r="C442" s="4"/>
      <c r="D442" s="18"/>
      <c r="E442" s="18"/>
      <c r="F442" s="4"/>
      <c r="G442" s="4"/>
      <c r="H442" s="4"/>
      <c r="I442" s="4"/>
      <c r="J442" s="4"/>
      <c r="K442" s="4"/>
      <c r="L442" s="4"/>
      <c r="M442" s="4"/>
      <c r="N442" s="4"/>
      <c r="O442" s="4"/>
      <c r="P442" s="7"/>
      <c r="Q442" s="4"/>
      <c r="R442" s="4"/>
      <c r="S442" s="4"/>
      <c r="T442" s="4"/>
      <c r="U442" s="4"/>
      <c r="V442" s="4"/>
      <c r="W442" s="4"/>
      <c r="X442" s="4"/>
      <c r="Y442" s="4"/>
    </row>
    <row r="443" spans="1:25" x14ac:dyDescent="0.15">
      <c r="A443" s="4"/>
      <c r="B443" s="4"/>
      <c r="C443" s="4"/>
      <c r="D443" s="18"/>
      <c r="E443" s="18"/>
      <c r="F443" s="4"/>
      <c r="G443" s="4"/>
      <c r="H443" s="4"/>
      <c r="I443" s="4"/>
      <c r="J443" s="4"/>
      <c r="K443" s="4"/>
      <c r="L443" s="4"/>
      <c r="M443" s="4"/>
      <c r="N443" s="4"/>
      <c r="O443" s="4"/>
      <c r="P443" s="7"/>
      <c r="Q443" s="4"/>
      <c r="R443" s="4"/>
      <c r="S443" s="4"/>
      <c r="T443" s="4"/>
      <c r="U443" s="4"/>
      <c r="V443" s="4"/>
      <c r="W443" s="4"/>
      <c r="X443" s="4"/>
      <c r="Y443" s="4"/>
    </row>
    <row r="444" spans="1:25" x14ac:dyDescent="0.15">
      <c r="A444" s="4"/>
      <c r="B444" s="4"/>
      <c r="C444" s="4"/>
      <c r="D444" s="18"/>
      <c r="E444" s="18"/>
      <c r="F444" s="4"/>
      <c r="G444" s="4"/>
      <c r="H444" s="4"/>
      <c r="I444" s="4"/>
      <c r="J444" s="4"/>
      <c r="K444" s="4"/>
      <c r="L444" s="4"/>
      <c r="M444" s="4"/>
      <c r="N444" s="4"/>
      <c r="O444" s="4"/>
      <c r="P444" s="7"/>
      <c r="Q444" s="4"/>
      <c r="R444" s="4"/>
      <c r="S444" s="4"/>
      <c r="T444" s="4"/>
      <c r="U444" s="4"/>
      <c r="V444" s="4"/>
      <c r="W444" s="4"/>
      <c r="X444" s="4"/>
      <c r="Y444" s="4"/>
    </row>
    <row r="445" spans="1:25" x14ac:dyDescent="0.15">
      <c r="A445" s="4"/>
      <c r="B445" s="4"/>
      <c r="C445" s="4"/>
      <c r="D445" s="18"/>
      <c r="E445" s="18"/>
      <c r="F445" s="4"/>
      <c r="G445" s="4"/>
      <c r="H445" s="4"/>
      <c r="I445" s="4"/>
      <c r="J445" s="4"/>
      <c r="K445" s="4"/>
      <c r="L445" s="4"/>
      <c r="M445" s="4"/>
      <c r="N445" s="4"/>
      <c r="O445" s="4"/>
      <c r="P445" s="7"/>
      <c r="Q445" s="4"/>
      <c r="R445" s="4"/>
      <c r="S445" s="4"/>
      <c r="T445" s="4"/>
      <c r="U445" s="4"/>
      <c r="V445" s="4"/>
      <c r="W445" s="4"/>
      <c r="X445" s="4"/>
      <c r="Y445" s="4"/>
    </row>
    <row r="446" spans="1:25" x14ac:dyDescent="0.15">
      <c r="A446" s="4"/>
      <c r="B446" s="4"/>
      <c r="C446" s="4"/>
      <c r="D446" s="18"/>
      <c r="E446" s="18"/>
      <c r="F446" s="4"/>
      <c r="G446" s="4"/>
      <c r="H446" s="4"/>
      <c r="I446" s="4"/>
      <c r="J446" s="4"/>
      <c r="K446" s="4"/>
      <c r="L446" s="4"/>
      <c r="M446" s="4"/>
      <c r="N446" s="4"/>
      <c r="O446" s="4"/>
      <c r="P446" s="7"/>
      <c r="Q446" s="4"/>
      <c r="R446" s="4"/>
      <c r="S446" s="4"/>
      <c r="T446" s="4"/>
      <c r="U446" s="4"/>
      <c r="V446" s="4"/>
      <c r="W446" s="4"/>
      <c r="X446" s="4"/>
      <c r="Y446" s="4"/>
    </row>
    <row r="447" spans="1:25" x14ac:dyDescent="0.15">
      <c r="A447" s="4"/>
      <c r="B447" s="4"/>
      <c r="C447" s="4"/>
      <c r="D447" s="18"/>
      <c r="E447" s="18"/>
      <c r="F447" s="4"/>
      <c r="G447" s="4"/>
      <c r="H447" s="4"/>
      <c r="I447" s="4"/>
      <c r="J447" s="4"/>
      <c r="K447" s="4"/>
      <c r="L447" s="4"/>
      <c r="M447" s="4"/>
      <c r="N447" s="4"/>
      <c r="O447" s="4"/>
      <c r="P447" s="7"/>
      <c r="Q447" s="4"/>
      <c r="R447" s="4"/>
      <c r="S447" s="4"/>
      <c r="T447" s="4"/>
      <c r="U447" s="4"/>
      <c r="V447" s="4"/>
      <c r="W447" s="4"/>
      <c r="X447" s="4"/>
      <c r="Y447" s="4"/>
    </row>
    <row r="448" spans="1:25" x14ac:dyDescent="0.15">
      <c r="A448" s="4"/>
      <c r="B448" s="4"/>
      <c r="C448" s="4"/>
      <c r="D448" s="18"/>
      <c r="E448" s="18"/>
      <c r="F448" s="4"/>
      <c r="G448" s="4"/>
      <c r="H448" s="4"/>
      <c r="I448" s="4"/>
      <c r="J448" s="4"/>
      <c r="K448" s="4"/>
      <c r="L448" s="4"/>
      <c r="M448" s="4"/>
      <c r="N448" s="4"/>
      <c r="O448" s="4"/>
      <c r="P448" s="7"/>
      <c r="Q448" s="4"/>
      <c r="R448" s="4"/>
      <c r="S448" s="4"/>
      <c r="T448" s="4"/>
      <c r="U448" s="4"/>
      <c r="V448" s="4"/>
      <c r="W448" s="4"/>
      <c r="X448" s="4"/>
      <c r="Y448" s="4"/>
    </row>
    <row r="449" spans="1:25" x14ac:dyDescent="0.15">
      <c r="A449" s="4"/>
      <c r="B449" s="4"/>
      <c r="C449" s="4"/>
      <c r="D449" s="18"/>
      <c r="E449" s="18"/>
      <c r="F449" s="4"/>
      <c r="G449" s="4"/>
      <c r="H449" s="4"/>
      <c r="I449" s="4"/>
      <c r="J449" s="4"/>
      <c r="K449" s="4"/>
      <c r="L449" s="4"/>
      <c r="M449" s="4"/>
      <c r="N449" s="4"/>
      <c r="O449" s="4"/>
      <c r="P449" s="7"/>
      <c r="Q449" s="4"/>
      <c r="R449" s="4"/>
      <c r="S449" s="4"/>
      <c r="T449" s="4"/>
      <c r="U449" s="4"/>
      <c r="V449" s="4"/>
      <c r="W449" s="4"/>
      <c r="X449" s="4"/>
      <c r="Y449" s="4"/>
    </row>
    <row r="450" spans="1:25" x14ac:dyDescent="0.15">
      <c r="A450" s="4"/>
      <c r="B450" s="4"/>
      <c r="C450" s="4"/>
      <c r="D450" s="18"/>
      <c r="E450" s="18"/>
      <c r="F450" s="4"/>
      <c r="G450" s="4"/>
      <c r="H450" s="4"/>
      <c r="I450" s="4"/>
      <c r="J450" s="4"/>
      <c r="K450" s="4"/>
      <c r="L450" s="4"/>
      <c r="M450" s="4"/>
      <c r="N450" s="4"/>
      <c r="O450" s="4"/>
      <c r="P450" s="7"/>
      <c r="Q450" s="4"/>
      <c r="R450" s="4"/>
      <c r="S450" s="4"/>
      <c r="T450" s="4"/>
      <c r="U450" s="4"/>
      <c r="V450" s="4"/>
      <c r="W450" s="4"/>
      <c r="X450" s="4"/>
      <c r="Y450" s="4"/>
    </row>
    <row r="451" spans="1:25" x14ac:dyDescent="0.15">
      <c r="A451" s="4"/>
      <c r="B451" s="4"/>
      <c r="C451" s="4"/>
      <c r="D451" s="18"/>
      <c r="E451" s="18"/>
      <c r="F451" s="4"/>
      <c r="G451" s="4"/>
      <c r="H451" s="4"/>
      <c r="I451" s="4"/>
      <c r="J451" s="4"/>
      <c r="K451" s="4"/>
      <c r="L451" s="4"/>
      <c r="M451" s="4"/>
      <c r="N451" s="4"/>
      <c r="O451" s="4"/>
      <c r="P451" s="7"/>
      <c r="Q451" s="4"/>
      <c r="R451" s="4"/>
      <c r="S451" s="4"/>
      <c r="T451" s="4"/>
      <c r="U451" s="4"/>
      <c r="V451" s="4"/>
      <c r="W451" s="4"/>
      <c r="X451" s="4"/>
      <c r="Y451" s="4"/>
    </row>
    <row r="452" spans="1:25" x14ac:dyDescent="0.15">
      <c r="A452" s="4"/>
      <c r="B452" s="4"/>
      <c r="C452" s="4"/>
      <c r="D452" s="18"/>
      <c r="E452" s="18"/>
      <c r="F452" s="4"/>
      <c r="G452" s="4"/>
      <c r="H452" s="4"/>
      <c r="I452" s="4"/>
      <c r="J452" s="4"/>
      <c r="K452" s="4"/>
      <c r="L452" s="4"/>
      <c r="M452" s="4"/>
      <c r="N452" s="4"/>
      <c r="O452" s="4"/>
      <c r="P452" s="7"/>
      <c r="Q452" s="4"/>
      <c r="R452" s="4"/>
      <c r="S452" s="4"/>
      <c r="T452" s="4"/>
      <c r="U452" s="4"/>
      <c r="V452" s="4"/>
      <c r="W452" s="4"/>
      <c r="X452" s="4"/>
      <c r="Y452" s="4"/>
    </row>
    <row r="453" spans="1:25" x14ac:dyDescent="0.15">
      <c r="A453" s="4"/>
      <c r="B453" s="4"/>
      <c r="C453" s="4"/>
      <c r="D453" s="18"/>
      <c r="E453" s="18"/>
      <c r="F453" s="4"/>
      <c r="G453" s="4"/>
      <c r="H453" s="4"/>
      <c r="I453" s="4"/>
      <c r="J453" s="4"/>
      <c r="K453" s="4"/>
      <c r="L453" s="4"/>
      <c r="M453" s="4"/>
      <c r="N453" s="4"/>
      <c r="O453" s="4"/>
      <c r="P453" s="7"/>
      <c r="Q453" s="4"/>
      <c r="R453" s="4"/>
      <c r="S453" s="4"/>
      <c r="T453" s="4"/>
      <c r="U453" s="4"/>
      <c r="V453" s="4"/>
      <c r="W453" s="4"/>
      <c r="X453" s="4"/>
      <c r="Y453" s="4"/>
    </row>
    <row r="454" spans="1:25" x14ac:dyDescent="0.15">
      <c r="A454" s="4"/>
      <c r="B454" s="4"/>
      <c r="C454" s="4"/>
      <c r="D454" s="18"/>
      <c r="E454" s="18"/>
      <c r="F454" s="4"/>
      <c r="G454" s="4"/>
      <c r="H454" s="4"/>
      <c r="I454" s="4"/>
      <c r="J454" s="4"/>
      <c r="K454" s="4"/>
      <c r="L454" s="4"/>
      <c r="M454" s="4"/>
      <c r="N454" s="4"/>
      <c r="O454" s="4"/>
      <c r="P454" s="7"/>
      <c r="Q454" s="4"/>
      <c r="R454" s="4"/>
      <c r="S454" s="4"/>
      <c r="T454" s="4"/>
      <c r="U454" s="4"/>
      <c r="V454" s="4"/>
      <c r="W454" s="4"/>
      <c r="X454" s="4"/>
      <c r="Y454" s="4"/>
    </row>
    <row r="455" spans="1:25" x14ac:dyDescent="0.15">
      <c r="A455" s="4"/>
      <c r="B455" s="4"/>
      <c r="C455" s="4"/>
      <c r="D455" s="18"/>
      <c r="E455" s="18"/>
      <c r="F455" s="4"/>
      <c r="G455" s="4"/>
      <c r="H455" s="4"/>
      <c r="I455" s="4"/>
      <c r="J455" s="4"/>
      <c r="K455" s="4"/>
      <c r="L455" s="4"/>
      <c r="M455" s="4"/>
      <c r="N455" s="4"/>
      <c r="O455" s="4"/>
      <c r="P455" s="7"/>
      <c r="Q455" s="4"/>
      <c r="R455" s="4"/>
      <c r="S455" s="4"/>
      <c r="T455" s="4"/>
      <c r="U455" s="4"/>
      <c r="V455" s="4"/>
      <c r="W455" s="4"/>
      <c r="X455" s="4"/>
      <c r="Y455" s="4"/>
    </row>
    <row r="456" spans="1:25" x14ac:dyDescent="0.15">
      <c r="A456" s="4"/>
      <c r="B456" s="4"/>
      <c r="C456" s="4"/>
      <c r="D456" s="18"/>
      <c r="E456" s="18"/>
      <c r="F456" s="4"/>
      <c r="G456" s="4"/>
      <c r="H456" s="4"/>
      <c r="I456" s="4"/>
      <c r="J456" s="4"/>
      <c r="K456" s="4"/>
      <c r="L456" s="4"/>
      <c r="M456" s="4"/>
      <c r="N456" s="4"/>
      <c r="O456" s="4"/>
      <c r="P456" s="7"/>
      <c r="Q456" s="4"/>
      <c r="R456" s="4"/>
      <c r="S456" s="4"/>
      <c r="T456" s="4"/>
      <c r="U456" s="4"/>
      <c r="V456" s="4"/>
      <c r="W456" s="4"/>
      <c r="X456" s="4"/>
      <c r="Y456" s="4"/>
    </row>
    <row r="457" spans="1:25" x14ac:dyDescent="0.15">
      <c r="A457" s="4"/>
      <c r="B457" s="4"/>
      <c r="C457" s="4"/>
      <c r="D457" s="18"/>
      <c r="E457" s="18"/>
      <c r="F457" s="4"/>
      <c r="G457" s="4"/>
      <c r="H457" s="4"/>
      <c r="I457" s="4"/>
      <c r="J457" s="4"/>
      <c r="K457" s="4"/>
      <c r="L457" s="4"/>
      <c r="M457" s="4"/>
      <c r="N457" s="4"/>
      <c r="O457" s="4"/>
      <c r="P457" s="7"/>
      <c r="Q457" s="4"/>
      <c r="R457" s="4"/>
      <c r="S457" s="4"/>
      <c r="T457" s="4"/>
      <c r="U457" s="4"/>
      <c r="V457" s="4"/>
      <c r="W457" s="4"/>
      <c r="X457" s="4"/>
      <c r="Y457" s="4"/>
    </row>
    <row r="458" spans="1:25" x14ac:dyDescent="0.15">
      <c r="A458" s="4"/>
      <c r="B458" s="4"/>
      <c r="C458" s="4"/>
      <c r="D458" s="18"/>
      <c r="E458" s="18"/>
      <c r="F458" s="4"/>
      <c r="G458" s="4"/>
      <c r="H458" s="4"/>
      <c r="I458" s="4"/>
      <c r="J458" s="4"/>
      <c r="K458" s="4"/>
      <c r="L458" s="4"/>
      <c r="M458" s="4"/>
      <c r="N458" s="4"/>
      <c r="O458" s="4"/>
      <c r="P458" s="7"/>
      <c r="Q458" s="4"/>
      <c r="R458" s="4"/>
      <c r="S458" s="4"/>
      <c r="T458" s="4"/>
      <c r="U458" s="4"/>
      <c r="V458" s="4"/>
      <c r="W458" s="4"/>
      <c r="X458" s="4"/>
      <c r="Y458" s="4"/>
    </row>
    <row r="459" spans="1:25" x14ac:dyDescent="0.15">
      <c r="A459" s="4"/>
      <c r="B459" s="4"/>
      <c r="C459" s="4"/>
      <c r="D459" s="18"/>
      <c r="E459" s="18"/>
      <c r="F459" s="4"/>
      <c r="G459" s="4"/>
      <c r="H459" s="4"/>
      <c r="I459" s="4"/>
      <c r="J459" s="4"/>
      <c r="K459" s="4"/>
      <c r="L459" s="4"/>
      <c r="M459" s="4"/>
      <c r="N459" s="4"/>
      <c r="O459" s="4"/>
      <c r="P459" s="7"/>
      <c r="Q459" s="4"/>
      <c r="R459" s="4"/>
      <c r="S459" s="4"/>
      <c r="T459" s="4"/>
      <c r="U459" s="4"/>
      <c r="V459" s="4"/>
      <c r="W459" s="4"/>
      <c r="X459" s="4"/>
      <c r="Y459" s="4"/>
    </row>
    <row r="460" spans="1:25" x14ac:dyDescent="0.15">
      <c r="A460" s="4"/>
      <c r="B460" s="4"/>
      <c r="C460" s="4"/>
      <c r="D460" s="18"/>
      <c r="E460" s="18"/>
      <c r="F460" s="4"/>
      <c r="G460" s="4"/>
      <c r="H460" s="4"/>
      <c r="I460" s="4"/>
      <c r="J460" s="4"/>
      <c r="K460" s="4"/>
      <c r="L460" s="4"/>
      <c r="M460" s="4"/>
      <c r="N460" s="4"/>
      <c r="O460" s="4"/>
      <c r="P460" s="7"/>
      <c r="Q460" s="4"/>
      <c r="R460" s="4"/>
      <c r="S460" s="4"/>
      <c r="T460" s="4"/>
      <c r="U460" s="4"/>
      <c r="V460" s="4"/>
      <c r="W460" s="4"/>
      <c r="X460" s="4"/>
      <c r="Y460" s="4"/>
    </row>
    <row r="461" spans="1:25" x14ac:dyDescent="0.15">
      <c r="A461" s="4"/>
      <c r="B461" s="4"/>
      <c r="C461" s="4"/>
      <c r="D461" s="18"/>
      <c r="E461" s="18"/>
      <c r="F461" s="4"/>
      <c r="G461" s="4"/>
      <c r="H461" s="4"/>
      <c r="I461" s="4"/>
      <c r="J461" s="4"/>
      <c r="K461" s="4"/>
      <c r="L461" s="4"/>
      <c r="M461" s="4"/>
      <c r="N461" s="4"/>
      <c r="O461" s="4"/>
      <c r="P461" s="7"/>
      <c r="Q461" s="4"/>
      <c r="R461" s="4"/>
      <c r="S461" s="4"/>
      <c r="T461" s="4"/>
      <c r="U461" s="4"/>
      <c r="V461" s="4"/>
      <c r="W461" s="4"/>
      <c r="X461" s="4"/>
      <c r="Y461" s="4"/>
    </row>
    <row r="462" spans="1:25" x14ac:dyDescent="0.15">
      <c r="A462" s="4"/>
      <c r="B462" s="4"/>
      <c r="C462" s="4"/>
      <c r="D462" s="18"/>
      <c r="E462" s="18"/>
      <c r="F462" s="4"/>
      <c r="G462" s="4"/>
      <c r="H462" s="4"/>
      <c r="I462" s="4"/>
      <c r="J462" s="4"/>
      <c r="K462" s="4"/>
      <c r="L462" s="4"/>
      <c r="M462" s="4"/>
      <c r="N462" s="4"/>
      <c r="O462" s="4"/>
      <c r="P462" s="7"/>
      <c r="Q462" s="4"/>
      <c r="R462" s="4"/>
      <c r="S462" s="4"/>
      <c r="T462" s="4"/>
      <c r="U462" s="4"/>
      <c r="V462" s="4"/>
      <c r="W462" s="4"/>
      <c r="X462" s="4"/>
      <c r="Y462" s="4"/>
    </row>
    <row r="463" spans="1:25" x14ac:dyDescent="0.15">
      <c r="A463" s="4"/>
      <c r="B463" s="4"/>
      <c r="C463" s="4"/>
      <c r="D463" s="18"/>
      <c r="E463" s="18"/>
      <c r="F463" s="4"/>
      <c r="G463" s="4"/>
      <c r="H463" s="4"/>
      <c r="I463" s="4"/>
      <c r="J463" s="4"/>
      <c r="K463" s="4"/>
      <c r="L463" s="4"/>
      <c r="M463" s="4"/>
      <c r="N463" s="4"/>
      <c r="O463" s="4"/>
      <c r="P463" s="7"/>
      <c r="Q463" s="4"/>
      <c r="R463" s="4"/>
      <c r="S463" s="4"/>
      <c r="T463" s="4"/>
      <c r="U463" s="4"/>
      <c r="V463" s="4"/>
      <c r="W463" s="4"/>
      <c r="X463" s="4"/>
      <c r="Y463" s="4"/>
    </row>
    <row r="464" spans="1:25" x14ac:dyDescent="0.15">
      <c r="A464" s="4"/>
      <c r="B464" s="4"/>
      <c r="C464" s="4"/>
      <c r="D464" s="18"/>
      <c r="E464" s="18"/>
      <c r="F464" s="4"/>
      <c r="G464" s="4"/>
      <c r="H464" s="4"/>
      <c r="I464" s="4"/>
      <c r="J464" s="4"/>
      <c r="K464" s="4"/>
      <c r="L464" s="4"/>
      <c r="M464" s="4"/>
      <c r="N464" s="4"/>
      <c r="O464" s="4"/>
      <c r="P464" s="7"/>
      <c r="Q464" s="4"/>
      <c r="R464" s="4"/>
      <c r="S464" s="4"/>
      <c r="T464" s="4"/>
      <c r="U464" s="4"/>
      <c r="V464" s="4"/>
      <c r="W464" s="4"/>
      <c r="X464" s="4"/>
      <c r="Y464" s="4"/>
    </row>
    <row r="465" spans="1:25" x14ac:dyDescent="0.15">
      <c r="A465" s="4"/>
      <c r="B465" s="4"/>
      <c r="C465" s="4"/>
      <c r="D465" s="18"/>
      <c r="E465" s="18"/>
      <c r="F465" s="4"/>
      <c r="G465" s="4"/>
      <c r="H465" s="4"/>
      <c r="I465" s="4"/>
      <c r="J465" s="4"/>
      <c r="K465" s="4"/>
      <c r="L465" s="4"/>
      <c r="M465" s="4"/>
      <c r="N465" s="4"/>
      <c r="O465" s="4"/>
      <c r="P465" s="7"/>
      <c r="Q465" s="4"/>
      <c r="R465" s="4"/>
      <c r="S465" s="4"/>
      <c r="T465" s="4"/>
      <c r="U465" s="4"/>
      <c r="V465" s="4"/>
      <c r="W465" s="4"/>
      <c r="X465" s="4"/>
      <c r="Y465" s="4"/>
    </row>
    <row r="466" spans="1:25" x14ac:dyDescent="0.15">
      <c r="A466" s="4"/>
      <c r="B466" s="4"/>
      <c r="C466" s="4"/>
      <c r="D466" s="18"/>
      <c r="E466" s="18"/>
      <c r="F466" s="4"/>
      <c r="G466" s="4"/>
      <c r="H466" s="4"/>
      <c r="I466" s="4"/>
      <c r="J466" s="4"/>
      <c r="K466" s="4"/>
      <c r="L466" s="4"/>
      <c r="M466" s="4"/>
      <c r="N466" s="4"/>
      <c r="O466" s="4"/>
      <c r="P466" s="7"/>
      <c r="Q466" s="4"/>
      <c r="R466" s="4"/>
      <c r="S466" s="4"/>
      <c r="T466" s="4"/>
      <c r="U466" s="4"/>
      <c r="V466" s="4"/>
      <c r="W466" s="4"/>
      <c r="X466" s="4"/>
      <c r="Y466" s="4"/>
    </row>
    <row r="467" spans="1:25" x14ac:dyDescent="0.15">
      <c r="A467" s="4"/>
      <c r="B467" s="4"/>
      <c r="C467" s="4"/>
      <c r="D467" s="18"/>
      <c r="E467" s="18"/>
      <c r="F467" s="4"/>
      <c r="G467" s="4"/>
      <c r="H467" s="4"/>
      <c r="I467" s="4"/>
      <c r="J467" s="4"/>
      <c r="K467" s="4"/>
      <c r="L467" s="4"/>
      <c r="M467" s="4"/>
      <c r="N467" s="4"/>
      <c r="O467" s="4"/>
      <c r="P467" s="7"/>
      <c r="Q467" s="4"/>
      <c r="R467" s="4"/>
      <c r="S467" s="4"/>
      <c r="T467" s="4"/>
      <c r="U467" s="4"/>
      <c r="V467" s="4"/>
      <c r="W467" s="4"/>
      <c r="X467" s="4"/>
      <c r="Y467" s="4"/>
    </row>
    <row r="468" spans="1:25" x14ac:dyDescent="0.15">
      <c r="A468" s="4"/>
      <c r="B468" s="4"/>
      <c r="C468" s="4"/>
      <c r="D468" s="18"/>
      <c r="E468" s="18"/>
      <c r="F468" s="4"/>
      <c r="G468" s="4"/>
      <c r="H468" s="4"/>
      <c r="I468" s="4"/>
      <c r="J468" s="4"/>
      <c r="K468" s="4"/>
      <c r="L468" s="4"/>
      <c r="M468" s="4"/>
      <c r="N468" s="4"/>
      <c r="O468" s="4"/>
      <c r="P468" s="7"/>
      <c r="Q468" s="4"/>
      <c r="R468" s="4"/>
      <c r="S468" s="4"/>
      <c r="T468" s="4"/>
      <c r="U468" s="4"/>
      <c r="V468" s="4"/>
      <c r="W468" s="4"/>
      <c r="X468" s="4"/>
      <c r="Y468" s="4"/>
    </row>
    <row r="469" spans="1:25" x14ac:dyDescent="0.15">
      <c r="A469" s="4"/>
      <c r="B469" s="4"/>
      <c r="C469" s="4"/>
      <c r="D469" s="18"/>
      <c r="E469" s="18"/>
      <c r="F469" s="4"/>
      <c r="G469" s="4"/>
      <c r="H469" s="4"/>
      <c r="I469" s="4"/>
      <c r="J469" s="4"/>
      <c r="K469" s="4"/>
      <c r="L469" s="4"/>
      <c r="M469" s="4"/>
      <c r="N469" s="4"/>
      <c r="O469" s="4"/>
      <c r="P469" s="7"/>
      <c r="Q469" s="4"/>
      <c r="R469" s="4"/>
      <c r="S469" s="4"/>
      <c r="T469" s="4"/>
      <c r="U469" s="4"/>
      <c r="V469" s="4"/>
      <c r="W469" s="4"/>
      <c r="X469" s="4"/>
      <c r="Y469" s="4"/>
    </row>
    <row r="470" spans="1:25" x14ac:dyDescent="0.15">
      <c r="A470" s="4"/>
      <c r="B470" s="4"/>
      <c r="C470" s="4"/>
      <c r="D470" s="18"/>
      <c r="E470" s="18"/>
      <c r="F470" s="4"/>
      <c r="G470" s="4"/>
      <c r="H470" s="4"/>
      <c r="I470" s="4"/>
      <c r="J470" s="4"/>
      <c r="K470" s="4"/>
      <c r="L470" s="4"/>
      <c r="M470" s="4"/>
      <c r="N470" s="4"/>
      <c r="O470" s="4"/>
      <c r="P470" s="7"/>
      <c r="Q470" s="4"/>
      <c r="R470" s="4"/>
      <c r="S470" s="4"/>
      <c r="T470" s="4"/>
      <c r="U470" s="4"/>
      <c r="V470" s="4"/>
      <c r="W470" s="4"/>
      <c r="X470" s="4"/>
      <c r="Y470" s="4"/>
    </row>
    <row r="471" spans="1:25" x14ac:dyDescent="0.15">
      <c r="A471" s="4"/>
      <c r="B471" s="4"/>
      <c r="C471" s="4"/>
      <c r="D471" s="18"/>
      <c r="E471" s="18"/>
      <c r="F471" s="4"/>
      <c r="G471" s="4"/>
      <c r="H471" s="4"/>
      <c r="I471" s="4"/>
      <c r="J471" s="4"/>
      <c r="K471" s="4"/>
      <c r="L471" s="4"/>
      <c r="M471" s="4"/>
      <c r="N471" s="4"/>
      <c r="O471" s="4"/>
      <c r="P471" s="7"/>
      <c r="Q471" s="4"/>
      <c r="R471" s="4"/>
      <c r="S471" s="4"/>
      <c r="T471" s="4"/>
      <c r="U471" s="4"/>
      <c r="V471" s="4"/>
      <c r="W471" s="4"/>
      <c r="X471" s="4"/>
      <c r="Y471" s="4"/>
    </row>
    <row r="472" spans="1:25" x14ac:dyDescent="0.15">
      <c r="A472" s="4"/>
      <c r="B472" s="4"/>
      <c r="C472" s="4"/>
      <c r="D472" s="18"/>
      <c r="E472" s="18"/>
      <c r="F472" s="4"/>
      <c r="G472" s="4"/>
      <c r="H472" s="4"/>
      <c r="I472" s="4"/>
      <c r="J472" s="4"/>
      <c r="K472" s="4"/>
      <c r="L472" s="4"/>
      <c r="M472" s="4"/>
      <c r="N472" s="4"/>
      <c r="O472" s="4"/>
      <c r="P472" s="7"/>
      <c r="Q472" s="4"/>
      <c r="R472" s="4"/>
      <c r="S472" s="4"/>
      <c r="T472" s="4"/>
      <c r="U472" s="4"/>
      <c r="V472" s="4"/>
      <c r="W472" s="4"/>
      <c r="X472" s="4"/>
      <c r="Y472" s="4"/>
    </row>
    <row r="473" spans="1:25" x14ac:dyDescent="0.15">
      <c r="A473" s="4"/>
      <c r="B473" s="4"/>
      <c r="C473" s="4"/>
      <c r="D473" s="18"/>
      <c r="E473" s="18"/>
      <c r="F473" s="4"/>
      <c r="G473" s="4"/>
      <c r="H473" s="4"/>
      <c r="I473" s="4"/>
      <c r="J473" s="4"/>
      <c r="K473" s="4"/>
      <c r="L473" s="4"/>
      <c r="M473" s="4"/>
      <c r="N473" s="4"/>
      <c r="O473" s="4"/>
      <c r="P473" s="7"/>
      <c r="Q473" s="4"/>
      <c r="R473" s="4"/>
      <c r="S473" s="4"/>
      <c r="T473" s="4"/>
      <c r="U473" s="4"/>
      <c r="V473" s="4"/>
      <c r="W473" s="4"/>
      <c r="X473" s="4"/>
      <c r="Y473" s="4"/>
    </row>
    <row r="474" spans="1:25" x14ac:dyDescent="0.15">
      <c r="A474" s="4"/>
      <c r="B474" s="4"/>
      <c r="C474" s="4"/>
      <c r="D474" s="18"/>
      <c r="E474" s="18"/>
      <c r="F474" s="4"/>
      <c r="G474" s="4"/>
      <c r="H474" s="4"/>
      <c r="I474" s="4"/>
      <c r="J474" s="4"/>
      <c r="K474" s="4"/>
      <c r="L474" s="4"/>
      <c r="M474" s="4"/>
      <c r="N474" s="4"/>
      <c r="O474" s="4"/>
      <c r="P474" s="7"/>
      <c r="Q474" s="4"/>
      <c r="R474" s="4"/>
      <c r="S474" s="4"/>
      <c r="T474" s="4"/>
      <c r="U474" s="4"/>
      <c r="V474" s="4"/>
      <c r="W474" s="4"/>
      <c r="X474" s="4"/>
      <c r="Y474" s="4"/>
    </row>
    <row r="475" spans="1:25" x14ac:dyDescent="0.15">
      <c r="A475" s="4"/>
      <c r="B475" s="4"/>
      <c r="C475" s="4"/>
      <c r="D475" s="18"/>
      <c r="E475" s="18"/>
      <c r="F475" s="4"/>
      <c r="G475" s="4"/>
      <c r="H475" s="4"/>
      <c r="I475" s="4"/>
      <c r="J475" s="4"/>
      <c r="K475" s="4"/>
      <c r="L475" s="4"/>
      <c r="M475" s="4"/>
      <c r="N475" s="4"/>
      <c r="O475" s="4"/>
      <c r="P475" s="7"/>
      <c r="Q475" s="4"/>
      <c r="R475" s="4"/>
      <c r="S475" s="4"/>
      <c r="T475" s="4"/>
      <c r="U475" s="4"/>
      <c r="V475" s="4"/>
      <c r="W475" s="4"/>
      <c r="X475" s="4"/>
      <c r="Y475" s="4"/>
    </row>
    <row r="476" spans="1:25" x14ac:dyDescent="0.15">
      <c r="A476" s="4"/>
      <c r="B476" s="4"/>
      <c r="C476" s="4"/>
      <c r="D476" s="18"/>
      <c r="E476" s="18"/>
      <c r="F476" s="4"/>
      <c r="G476" s="4"/>
      <c r="H476" s="4"/>
      <c r="I476" s="4"/>
      <c r="J476" s="4"/>
      <c r="K476" s="4"/>
      <c r="L476" s="4"/>
      <c r="M476" s="4"/>
      <c r="N476" s="4"/>
      <c r="O476" s="4"/>
      <c r="P476" s="7"/>
      <c r="Q476" s="4"/>
      <c r="R476" s="4"/>
      <c r="S476" s="4"/>
      <c r="T476" s="4"/>
      <c r="U476" s="4"/>
      <c r="V476" s="4"/>
      <c r="W476" s="4"/>
      <c r="X476" s="4"/>
      <c r="Y476" s="4"/>
    </row>
    <row r="477" spans="1:25" x14ac:dyDescent="0.15">
      <c r="A477" s="4"/>
      <c r="B477" s="4"/>
      <c r="C477" s="4"/>
      <c r="D477" s="18"/>
      <c r="E477" s="18"/>
      <c r="F477" s="4"/>
      <c r="G477" s="4"/>
      <c r="H477" s="4"/>
      <c r="I477" s="4"/>
      <c r="J477" s="4"/>
      <c r="K477" s="4"/>
      <c r="L477" s="4"/>
      <c r="M477" s="4"/>
      <c r="N477" s="4"/>
      <c r="O477" s="4"/>
      <c r="P477" s="7"/>
      <c r="Q477" s="4"/>
      <c r="R477" s="4"/>
      <c r="S477" s="4"/>
      <c r="T477" s="4"/>
      <c r="U477" s="4"/>
      <c r="V477" s="4"/>
      <c r="W477" s="4"/>
      <c r="X477" s="4"/>
      <c r="Y477" s="4"/>
    </row>
    <row r="478" spans="1:25" x14ac:dyDescent="0.15">
      <c r="A478" s="4"/>
      <c r="B478" s="4"/>
      <c r="C478" s="4"/>
      <c r="D478" s="18"/>
      <c r="E478" s="18"/>
      <c r="F478" s="4"/>
      <c r="G478" s="4"/>
      <c r="H478" s="4"/>
      <c r="I478" s="4"/>
      <c r="J478" s="4"/>
      <c r="K478" s="4"/>
      <c r="L478" s="4"/>
      <c r="M478" s="4"/>
      <c r="N478" s="4"/>
      <c r="O478" s="4"/>
      <c r="P478" s="7"/>
      <c r="Q478" s="4"/>
      <c r="R478" s="4"/>
      <c r="S478" s="4"/>
      <c r="T478" s="4"/>
      <c r="U478" s="4"/>
      <c r="V478" s="4"/>
      <c r="W478" s="4"/>
      <c r="X478" s="4"/>
      <c r="Y478" s="4"/>
    </row>
    <row r="479" spans="1:25" x14ac:dyDescent="0.15">
      <c r="A479" s="4"/>
      <c r="B479" s="4"/>
      <c r="C479" s="4"/>
      <c r="D479" s="18"/>
      <c r="E479" s="18"/>
      <c r="F479" s="4"/>
      <c r="G479" s="4"/>
      <c r="H479" s="4"/>
      <c r="I479" s="4"/>
      <c r="J479" s="4"/>
      <c r="K479" s="4"/>
      <c r="L479" s="4"/>
      <c r="M479" s="4"/>
      <c r="N479" s="4"/>
      <c r="O479" s="4"/>
      <c r="P479" s="7"/>
      <c r="Q479" s="4"/>
      <c r="R479" s="4"/>
      <c r="S479" s="4"/>
      <c r="T479" s="4"/>
      <c r="U479" s="4"/>
      <c r="V479" s="4"/>
      <c r="W479" s="4"/>
      <c r="X479" s="4"/>
      <c r="Y479" s="4"/>
    </row>
    <row r="480" spans="1:25" x14ac:dyDescent="0.15">
      <c r="A480" s="4"/>
      <c r="B480" s="4"/>
      <c r="C480" s="4"/>
      <c r="D480" s="18"/>
      <c r="E480" s="18"/>
      <c r="F480" s="4"/>
      <c r="G480" s="4"/>
      <c r="H480" s="4"/>
      <c r="I480" s="4"/>
      <c r="J480" s="4"/>
      <c r="K480" s="4"/>
      <c r="L480" s="4"/>
      <c r="M480" s="4"/>
      <c r="N480" s="4"/>
      <c r="O480" s="4"/>
      <c r="P480" s="7"/>
      <c r="Q480" s="4"/>
      <c r="R480" s="4"/>
      <c r="S480" s="4"/>
      <c r="T480" s="4"/>
      <c r="U480" s="4"/>
      <c r="V480" s="4"/>
      <c r="W480" s="4"/>
      <c r="X480" s="4"/>
      <c r="Y480" s="4"/>
    </row>
    <row r="481" spans="1:25" x14ac:dyDescent="0.15">
      <c r="A481" s="4"/>
      <c r="B481" s="4"/>
      <c r="C481" s="4"/>
      <c r="D481" s="18"/>
      <c r="E481" s="18"/>
      <c r="F481" s="4"/>
      <c r="G481" s="4"/>
      <c r="H481" s="4"/>
      <c r="I481" s="4"/>
      <c r="J481" s="4"/>
      <c r="K481" s="4"/>
      <c r="L481" s="4"/>
      <c r="M481" s="4"/>
      <c r="N481" s="4"/>
      <c r="O481" s="4"/>
      <c r="P481" s="7"/>
      <c r="Q481" s="4"/>
      <c r="R481" s="4"/>
      <c r="S481" s="4"/>
      <c r="T481" s="4"/>
      <c r="U481" s="4"/>
      <c r="V481" s="4"/>
      <c r="W481" s="4"/>
      <c r="X481" s="4"/>
      <c r="Y481" s="4"/>
    </row>
    <row r="482" spans="1:25" x14ac:dyDescent="0.15">
      <c r="A482" s="4"/>
      <c r="B482" s="4"/>
      <c r="C482" s="4"/>
      <c r="D482" s="18"/>
      <c r="E482" s="18"/>
      <c r="F482" s="4"/>
      <c r="G482" s="4"/>
      <c r="H482" s="4"/>
      <c r="I482" s="4"/>
      <c r="J482" s="4"/>
      <c r="K482" s="4"/>
      <c r="L482" s="4"/>
      <c r="M482" s="4"/>
      <c r="N482" s="4"/>
      <c r="O482" s="4"/>
      <c r="P482" s="7"/>
      <c r="Q482" s="4"/>
      <c r="R482" s="4"/>
      <c r="S482" s="4"/>
      <c r="T482" s="4"/>
      <c r="U482" s="4"/>
      <c r="V482" s="4"/>
      <c r="W482" s="4"/>
      <c r="X482" s="4"/>
      <c r="Y482" s="4"/>
    </row>
    <row r="483" spans="1:25" x14ac:dyDescent="0.15">
      <c r="A483" s="4"/>
      <c r="B483" s="4"/>
      <c r="C483" s="4"/>
      <c r="D483" s="18"/>
      <c r="E483" s="18"/>
      <c r="F483" s="4"/>
      <c r="G483" s="4"/>
      <c r="H483" s="4"/>
      <c r="I483" s="4"/>
      <c r="J483" s="4"/>
      <c r="K483" s="4"/>
      <c r="L483" s="4"/>
      <c r="M483" s="4"/>
      <c r="N483" s="4"/>
      <c r="O483" s="4"/>
      <c r="P483" s="7"/>
      <c r="Q483" s="4"/>
      <c r="R483" s="4"/>
      <c r="S483" s="4"/>
      <c r="T483" s="4"/>
      <c r="U483" s="4"/>
      <c r="V483" s="4"/>
      <c r="W483" s="4"/>
      <c r="X483" s="4"/>
      <c r="Y483" s="4"/>
    </row>
    <row r="484" spans="1:25" x14ac:dyDescent="0.15">
      <c r="A484" s="4"/>
      <c r="B484" s="4"/>
      <c r="C484" s="4"/>
      <c r="D484" s="18"/>
      <c r="E484" s="18"/>
      <c r="F484" s="4"/>
      <c r="G484" s="4"/>
      <c r="H484" s="4"/>
      <c r="I484" s="4"/>
      <c r="J484" s="4"/>
      <c r="K484" s="4"/>
      <c r="L484" s="4"/>
      <c r="M484" s="4"/>
      <c r="N484" s="4"/>
      <c r="O484" s="4"/>
      <c r="P484" s="7"/>
      <c r="Q484" s="4"/>
      <c r="R484" s="4"/>
      <c r="S484" s="4"/>
      <c r="T484" s="4"/>
      <c r="U484" s="4"/>
      <c r="V484" s="4"/>
      <c r="W484" s="4"/>
      <c r="X484" s="4"/>
      <c r="Y484" s="4"/>
    </row>
    <row r="485" spans="1:25" x14ac:dyDescent="0.15">
      <c r="A485" s="4"/>
      <c r="B485" s="4"/>
      <c r="C485" s="4"/>
      <c r="D485" s="18"/>
      <c r="E485" s="18"/>
      <c r="F485" s="4"/>
      <c r="G485" s="4"/>
      <c r="H485" s="4"/>
      <c r="I485" s="4"/>
      <c r="J485" s="4"/>
      <c r="K485" s="4"/>
      <c r="L485" s="4"/>
      <c r="M485" s="4"/>
      <c r="N485" s="4"/>
      <c r="O485" s="4"/>
      <c r="P485" s="7"/>
      <c r="Q485" s="4"/>
      <c r="R485" s="4"/>
      <c r="S485" s="4"/>
      <c r="T485" s="4"/>
      <c r="U485" s="4"/>
      <c r="V485" s="4"/>
      <c r="W485" s="4"/>
      <c r="X485" s="4"/>
      <c r="Y485" s="4"/>
    </row>
    <row r="486" spans="1:25" x14ac:dyDescent="0.15">
      <c r="A486" s="4"/>
      <c r="B486" s="4"/>
      <c r="C486" s="4"/>
      <c r="D486" s="18"/>
      <c r="E486" s="18"/>
      <c r="F486" s="4"/>
      <c r="G486" s="4"/>
      <c r="H486" s="4"/>
      <c r="I486" s="4"/>
      <c r="J486" s="4"/>
      <c r="K486" s="4"/>
      <c r="L486" s="4"/>
      <c r="M486" s="4"/>
      <c r="N486" s="4"/>
      <c r="O486" s="4"/>
      <c r="P486" s="7"/>
      <c r="Q486" s="4"/>
      <c r="R486" s="4"/>
      <c r="S486" s="4"/>
      <c r="T486" s="4"/>
      <c r="U486" s="4"/>
      <c r="V486" s="4"/>
      <c r="W486" s="4"/>
      <c r="X486" s="4"/>
      <c r="Y486" s="4"/>
    </row>
    <row r="487" spans="1:25" x14ac:dyDescent="0.15">
      <c r="A487" s="4"/>
      <c r="B487" s="4"/>
      <c r="C487" s="4"/>
      <c r="D487" s="18"/>
      <c r="E487" s="18"/>
      <c r="F487" s="4"/>
      <c r="G487" s="4"/>
      <c r="H487" s="4"/>
      <c r="I487" s="4"/>
      <c r="J487" s="4"/>
      <c r="K487" s="4"/>
      <c r="L487" s="4"/>
      <c r="M487" s="4"/>
      <c r="N487" s="4"/>
      <c r="O487" s="4"/>
      <c r="P487" s="7"/>
      <c r="Q487" s="4"/>
      <c r="R487" s="4"/>
      <c r="S487" s="4"/>
      <c r="T487" s="4"/>
      <c r="U487" s="4"/>
      <c r="V487" s="4"/>
      <c r="W487" s="4"/>
      <c r="X487" s="4"/>
      <c r="Y487" s="4"/>
    </row>
    <row r="488" spans="1:25" x14ac:dyDescent="0.15">
      <c r="A488" s="4"/>
      <c r="B488" s="4"/>
      <c r="C488" s="4"/>
      <c r="D488" s="18"/>
      <c r="E488" s="18"/>
      <c r="F488" s="4"/>
      <c r="G488" s="4"/>
      <c r="H488" s="4"/>
      <c r="I488" s="4"/>
      <c r="J488" s="4"/>
      <c r="K488" s="4"/>
      <c r="L488" s="4"/>
      <c r="M488" s="4"/>
      <c r="N488" s="4"/>
      <c r="O488" s="4"/>
      <c r="P488" s="7"/>
      <c r="Q488" s="4"/>
      <c r="R488" s="4"/>
      <c r="S488" s="4"/>
      <c r="T488" s="4"/>
      <c r="U488" s="4"/>
      <c r="V488" s="4"/>
      <c r="W488" s="4"/>
      <c r="X488" s="4"/>
      <c r="Y488" s="4"/>
    </row>
    <row r="489" spans="1:25" x14ac:dyDescent="0.15">
      <c r="A489" s="4"/>
      <c r="B489" s="4"/>
      <c r="C489" s="4"/>
      <c r="D489" s="18"/>
      <c r="E489" s="18"/>
      <c r="F489" s="4"/>
      <c r="G489" s="4"/>
      <c r="H489" s="4"/>
      <c r="I489" s="4"/>
      <c r="J489" s="4"/>
      <c r="K489" s="4"/>
      <c r="L489" s="4"/>
      <c r="M489" s="4"/>
      <c r="N489" s="4"/>
      <c r="O489" s="4"/>
      <c r="P489" s="7"/>
      <c r="Q489" s="4"/>
      <c r="R489" s="4"/>
      <c r="S489" s="4"/>
      <c r="T489" s="4"/>
      <c r="U489" s="4"/>
      <c r="V489" s="4"/>
      <c r="W489" s="4"/>
      <c r="X489" s="4"/>
      <c r="Y489" s="4"/>
    </row>
    <row r="490" spans="1:25" x14ac:dyDescent="0.15">
      <c r="A490" s="4"/>
      <c r="B490" s="4"/>
      <c r="C490" s="4"/>
      <c r="D490" s="18"/>
      <c r="E490" s="18"/>
      <c r="F490" s="4"/>
      <c r="G490" s="4"/>
      <c r="H490" s="4"/>
      <c r="I490" s="4"/>
      <c r="J490" s="4"/>
      <c r="K490" s="4"/>
      <c r="L490" s="4"/>
      <c r="M490" s="4"/>
      <c r="N490" s="4"/>
      <c r="O490" s="4"/>
      <c r="P490" s="7"/>
      <c r="Q490" s="4"/>
      <c r="R490" s="4"/>
      <c r="S490" s="4"/>
      <c r="T490" s="4"/>
      <c r="U490" s="4"/>
      <c r="V490" s="4"/>
      <c r="W490" s="4"/>
      <c r="X490" s="4"/>
      <c r="Y490" s="4"/>
    </row>
    <row r="491" spans="1:25" x14ac:dyDescent="0.15">
      <c r="A491" s="4"/>
      <c r="B491" s="4"/>
      <c r="C491" s="4"/>
      <c r="D491" s="18"/>
      <c r="E491" s="18"/>
      <c r="F491" s="4"/>
      <c r="G491" s="4"/>
      <c r="H491" s="4"/>
      <c r="I491" s="4"/>
      <c r="J491" s="4"/>
      <c r="K491" s="4"/>
      <c r="L491" s="4"/>
      <c r="M491" s="4"/>
      <c r="N491" s="4"/>
      <c r="O491" s="4"/>
      <c r="P491" s="7"/>
      <c r="Q491" s="4"/>
      <c r="R491" s="4"/>
      <c r="S491" s="4"/>
      <c r="T491" s="4"/>
      <c r="U491" s="4"/>
      <c r="V491" s="4"/>
      <c r="W491" s="4"/>
      <c r="X491" s="4"/>
      <c r="Y491" s="4"/>
    </row>
    <row r="492" spans="1:25" x14ac:dyDescent="0.15">
      <c r="A492" s="4"/>
      <c r="B492" s="4"/>
      <c r="C492" s="4"/>
      <c r="D492" s="18"/>
      <c r="E492" s="18"/>
      <c r="F492" s="4"/>
      <c r="G492" s="4"/>
      <c r="H492" s="4"/>
      <c r="I492" s="4"/>
      <c r="J492" s="4"/>
      <c r="K492" s="4"/>
      <c r="L492" s="4"/>
      <c r="M492" s="4"/>
      <c r="N492" s="4"/>
      <c r="O492" s="4"/>
      <c r="P492" s="7"/>
      <c r="Q492" s="4"/>
      <c r="R492" s="4"/>
      <c r="S492" s="4"/>
      <c r="T492" s="4"/>
      <c r="U492" s="4"/>
      <c r="V492" s="4"/>
      <c r="W492" s="4"/>
      <c r="X492" s="4"/>
      <c r="Y492" s="4"/>
    </row>
    <row r="493" spans="1:25" x14ac:dyDescent="0.15">
      <c r="A493" s="4"/>
      <c r="B493" s="4"/>
      <c r="C493" s="4"/>
      <c r="D493" s="18"/>
      <c r="E493" s="18"/>
      <c r="F493" s="4"/>
      <c r="G493" s="4"/>
      <c r="H493" s="4"/>
      <c r="I493" s="4"/>
      <c r="J493" s="4"/>
      <c r="K493" s="4"/>
      <c r="L493" s="4"/>
      <c r="M493" s="4"/>
      <c r="N493" s="4"/>
      <c r="O493" s="4"/>
      <c r="P493" s="7"/>
      <c r="Q493" s="4"/>
      <c r="R493" s="4"/>
      <c r="S493" s="4"/>
      <c r="T493" s="4"/>
      <c r="U493" s="4"/>
      <c r="V493" s="4"/>
      <c r="W493" s="4"/>
      <c r="X493" s="4"/>
      <c r="Y493" s="4"/>
    </row>
    <row r="494" spans="1:25" x14ac:dyDescent="0.15">
      <c r="A494" s="4"/>
      <c r="B494" s="4"/>
      <c r="C494" s="4"/>
      <c r="D494" s="18"/>
      <c r="E494" s="18"/>
      <c r="F494" s="4"/>
      <c r="G494" s="4"/>
      <c r="H494" s="4"/>
      <c r="I494" s="4"/>
      <c r="J494" s="4"/>
      <c r="K494" s="4"/>
      <c r="L494" s="4"/>
      <c r="M494" s="4"/>
      <c r="N494" s="4"/>
      <c r="O494" s="4"/>
      <c r="P494" s="7"/>
      <c r="Q494" s="4"/>
      <c r="R494" s="4"/>
      <c r="S494" s="4"/>
      <c r="T494" s="4"/>
      <c r="U494" s="4"/>
      <c r="V494" s="4"/>
      <c r="W494" s="4"/>
      <c r="X494" s="4"/>
      <c r="Y494" s="4"/>
    </row>
    <row r="495" spans="1:25" x14ac:dyDescent="0.15">
      <c r="A495" s="4"/>
      <c r="B495" s="4"/>
      <c r="C495" s="4"/>
      <c r="D495" s="18"/>
      <c r="E495" s="18"/>
      <c r="F495" s="4"/>
      <c r="G495" s="4"/>
      <c r="H495" s="4"/>
      <c r="I495" s="4"/>
      <c r="J495" s="4"/>
      <c r="K495" s="4"/>
      <c r="L495" s="4"/>
      <c r="M495" s="4"/>
      <c r="N495" s="4"/>
      <c r="O495" s="4"/>
      <c r="P495" s="7"/>
      <c r="Q495" s="4"/>
      <c r="R495" s="4"/>
      <c r="S495" s="4"/>
      <c r="T495" s="4"/>
      <c r="U495" s="4"/>
      <c r="V495" s="4"/>
      <c r="W495" s="4"/>
      <c r="X495" s="4"/>
      <c r="Y495" s="4"/>
    </row>
    <row r="496" spans="1:25" x14ac:dyDescent="0.15">
      <c r="A496" s="4"/>
      <c r="B496" s="4"/>
      <c r="C496" s="4"/>
      <c r="D496" s="18"/>
      <c r="E496" s="18"/>
      <c r="F496" s="4"/>
      <c r="G496" s="4"/>
      <c r="H496" s="4"/>
      <c r="I496" s="4"/>
      <c r="J496" s="4"/>
      <c r="K496" s="4"/>
      <c r="L496" s="4"/>
      <c r="M496" s="4"/>
      <c r="N496" s="4"/>
      <c r="O496" s="4"/>
      <c r="P496" s="7"/>
      <c r="Q496" s="4"/>
      <c r="R496" s="4"/>
      <c r="S496" s="4"/>
      <c r="T496" s="4"/>
      <c r="U496" s="4"/>
      <c r="V496" s="4"/>
      <c r="W496" s="4"/>
      <c r="X496" s="4"/>
      <c r="Y496" s="4"/>
    </row>
    <row r="497" spans="1:25" x14ac:dyDescent="0.15">
      <c r="A497" s="4"/>
      <c r="B497" s="4"/>
      <c r="C497" s="4"/>
      <c r="D497" s="18"/>
      <c r="E497" s="18"/>
      <c r="F497" s="4"/>
      <c r="G497" s="4"/>
      <c r="H497" s="4"/>
      <c r="I497" s="4"/>
      <c r="J497" s="4"/>
      <c r="K497" s="4"/>
      <c r="L497" s="4"/>
      <c r="M497" s="4"/>
      <c r="N497" s="4"/>
      <c r="O497" s="4"/>
      <c r="P497" s="7"/>
      <c r="Q497" s="4"/>
      <c r="R497" s="4"/>
      <c r="S497" s="4"/>
      <c r="T497" s="4"/>
      <c r="U497" s="4"/>
      <c r="V497" s="4"/>
      <c r="W497" s="4"/>
      <c r="X497" s="4"/>
      <c r="Y497" s="4"/>
    </row>
    <row r="498" spans="1:25" x14ac:dyDescent="0.15">
      <c r="A498" s="4"/>
      <c r="B498" s="4"/>
      <c r="C498" s="4"/>
      <c r="D498" s="18"/>
      <c r="E498" s="18"/>
      <c r="F498" s="4"/>
      <c r="G498" s="4"/>
      <c r="H498" s="4"/>
      <c r="I498" s="4"/>
      <c r="J498" s="4"/>
      <c r="K498" s="4"/>
      <c r="L498" s="4"/>
      <c r="M498" s="4"/>
      <c r="N498" s="4"/>
      <c r="O498" s="4"/>
      <c r="P498" s="7"/>
      <c r="Q498" s="4"/>
      <c r="R498" s="4"/>
      <c r="S498" s="4"/>
      <c r="T498" s="4"/>
      <c r="U498" s="4"/>
      <c r="V498" s="4"/>
      <c r="W498" s="4"/>
      <c r="X498" s="4"/>
      <c r="Y498" s="4"/>
    </row>
    <row r="499" spans="1:25" x14ac:dyDescent="0.15">
      <c r="A499" s="4"/>
      <c r="B499" s="4"/>
      <c r="C499" s="4"/>
      <c r="D499" s="18"/>
      <c r="E499" s="18"/>
      <c r="F499" s="4"/>
      <c r="G499" s="4"/>
      <c r="H499" s="4"/>
      <c r="I499" s="4"/>
      <c r="J499" s="4"/>
      <c r="K499" s="4"/>
      <c r="L499" s="4"/>
      <c r="M499" s="4"/>
      <c r="N499" s="4"/>
      <c r="O499" s="4"/>
      <c r="P499" s="7"/>
      <c r="Q499" s="4"/>
      <c r="R499" s="4"/>
      <c r="S499" s="4"/>
      <c r="T499" s="4"/>
      <c r="U499" s="4"/>
      <c r="V499" s="4"/>
      <c r="W499" s="4"/>
      <c r="X499" s="4"/>
      <c r="Y499" s="4"/>
    </row>
    <row r="500" spans="1:25" x14ac:dyDescent="0.15">
      <c r="A500" s="4"/>
      <c r="B500" s="4"/>
      <c r="C500" s="4"/>
      <c r="D500" s="18"/>
      <c r="E500" s="18"/>
      <c r="F500" s="4"/>
      <c r="G500" s="4"/>
      <c r="H500" s="4"/>
      <c r="I500" s="4"/>
      <c r="J500" s="4"/>
      <c r="K500" s="4"/>
      <c r="L500" s="4"/>
      <c r="M500" s="4"/>
      <c r="N500" s="4"/>
      <c r="O500" s="4"/>
      <c r="P500" s="7"/>
      <c r="Q500" s="4"/>
      <c r="R500" s="4"/>
      <c r="S500" s="4"/>
      <c r="T500" s="4"/>
      <c r="U500" s="4"/>
      <c r="V500" s="4"/>
      <c r="W500" s="4"/>
      <c r="X500" s="4"/>
      <c r="Y500" s="4"/>
    </row>
    <row r="501" spans="1:25" x14ac:dyDescent="0.15">
      <c r="A501" s="4"/>
      <c r="B501" s="4"/>
      <c r="C501" s="4"/>
      <c r="D501" s="18"/>
      <c r="E501" s="18"/>
      <c r="F501" s="4"/>
      <c r="G501" s="4"/>
      <c r="H501" s="4"/>
      <c r="I501" s="4"/>
      <c r="J501" s="4"/>
      <c r="K501" s="4"/>
      <c r="L501" s="4"/>
      <c r="M501" s="4"/>
      <c r="N501" s="4"/>
      <c r="O501" s="4"/>
      <c r="P501" s="7"/>
      <c r="Q501" s="4"/>
      <c r="R501" s="4"/>
      <c r="S501" s="4"/>
      <c r="T501" s="4"/>
      <c r="U501" s="4"/>
      <c r="V501" s="4"/>
      <c r="W501" s="4"/>
      <c r="X501" s="4"/>
      <c r="Y501" s="4"/>
    </row>
    <row r="502" spans="1:25" x14ac:dyDescent="0.15">
      <c r="A502" s="4"/>
      <c r="B502" s="4"/>
      <c r="C502" s="4"/>
      <c r="D502" s="18"/>
      <c r="E502" s="18"/>
      <c r="F502" s="4"/>
      <c r="G502" s="4"/>
      <c r="H502" s="4"/>
      <c r="I502" s="4"/>
      <c r="J502" s="4"/>
      <c r="K502" s="4"/>
      <c r="L502" s="4"/>
      <c r="M502" s="4"/>
      <c r="N502" s="4"/>
      <c r="O502" s="4"/>
      <c r="P502" s="7"/>
      <c r="Q502" s="4"/>
      <c r="R502" s="4"/>
      <c r="S502" s="4"/>
      <c r="T502" s="4"/>
      <c r="U502" s="4"/>
      <c r="V502" s="4"/>
      <c r="W502" s="4"/>
      <c r="X502" s="4"/>
      <c r="Y502" s="4"/>
    </row>
    <row r="503" spans="1:25" x14ac:dyDescent="0.15">
      <c r="A503" s="4"/>
      <c r="B503" s="4"/>
      <c r="C503" s="4"/>
      <c r="D503" s="18"/>
      <c r="E503" s="18"/>
      <c r="F503" s="4"/>
      <c r="G503" s="4"/>
      <c r="H503" s="4"/>
      <c r="I503" s="4"/>
      <c r="J503" s="4"/>
      <c r="K503" s="4"/>
      <c r="L503" s="4"/>
      <c r="M503" s="4"/>
      <c r="N503" s="4"/>
      <c r="O503" s="4"/>
      <c r="P503" s="7"/>
      <c r="Q503" s="4"/>
      <c r="R503" s="4"/>
      <c r="S503" s="4"/>
      <c r="T503" s="4"/>
      <c r="U503" s="4"/>
      <c r="V503" s="4"/>
      <c r="W503" s="4"/>
      <c r="X503" s="4"/>
      <c r="Y503" s="4"/>
    </row>
    <row r="504" spans="1:25" x14ac:dyDescent="0.15">
      <c r="A504" s="4"/>
      <c r="B504" s="4"/>
      <c r="C504" s="4"/>
      <c r="D504" s="18"/>
      <c r="E504" s="18"/>
      <c r="F504" s="4"/>
      <c r="G504" s="4"/>
      <c r="H504" s="4"/>
      <c r="I504" s="4"/>
      <c r="J504" s="4"/>
      <c r="K504" s="4"/>
      <c r="L504" s="4"/>
      <c r="M504" s="4"/>
      <c r="N504" s="4"/>
      <c r="O504" s="4"/>
      <c r="P504" s="7"/>
      <c r="Q504" s="4"/>
      <c r="R504" s="4"/>
      <c r="S504" s="4"/>
      <c r="T504" s="4"/>
      <c r="U504" s="4"/>
      <c r="V504" s="4"/>
      <c r="W504" s="4"/>
      <c r="X504" s="4"/>
      <c r="Y504" s="4"/>
    </row>
    <row r="505" spans="1:25" x14ac:dyDescent="0.15">
      <c r="A505" s="4"/>
      <c r="B505" s="4"/>
      <c r="C505" s="4"/>
      <c r="D505" s="18"/>
      <c r="E505" s="18"/>
      <c r="F505" s="4"/>
      <c r="G505" s="4"/>
      <c r="H505" s="4"/>
      <c r="I505" s="4"/>
      <c r="J505" s="4"/>
      <c r="K505" s="4"/>
      <c r="L505" s="4"/>
      <c r="M505" s="4"/>
      <c r="N505" s="4"/>
      <c r="O505" s="4"/>
      <c r="P505" s="7"/>
      <c r="Q505" s="4"/>
      <c r="R505" s="4"/>
      <c r="S505" s="4"/>
      <c r="T505" s="4"/>
      <c r="U505" s="4"/>
      <c r="V505" s="4"/>
      <c r="W505" s="4"/>
      <c r="X505" s="4"/>
      <c r="Y505" s="4"/>
    </row>
    <row r="506" spans="1:25" x14ac:dyDescent="0.15">
      <c r="A506" s="4"/>
      <c r="B506" s="4"/>
      <c r="C506" s="4"/>
      <c r="D506" s="18"/>
      <c r="E506" s="18"/>
      <c r="F506" s="4"/>
      <c r="G506" s="4"/>
      <c r="H506" s="4"/>
      <c r="I506" s="4"/>
      <c r="J506" s="4"/>
      <c r="K506" s="4"/>
      <c r="L506" s="4"/>
      <c r="M506" s="4"/>
      <c r="N506" s="4"/>
      <c r="O506" s="4"/>
      <c r="P506" s="7"/>
      <c r="Q506" s="4"/>
      <c r="R506" s="4"/>
      <c r="S506" s="4"/>
      <c r="T506" s="4"/>
      <c r="U506" s="4"/>
      <c r="V506" s="4"/>
      <c r="W506" s="4"/>
      <c r="X506" s="4"/>
      <c r="Y506" s="4"/>
    </row>
    <row r="507" spans="1:25" x14ac:dyDescent="0.15">
      <c r="A507" s="4"/>
      <c r="B507" s="4"/>
      <c r="C507" s="4"/>
      <c r="D507" s="18"/>
      <c r="E507" s="18"/>
      <c r="F507" s="4"/>
      <c r="G507" s="4"/>
      <c r="H507" s="4"/>
      <c r="I507" s="4"/>
      <c r="J507" s="4"/>
      <c r="K507" s="4"/>
      <c r="L507" s="4"/>
      <c r="M507" s="4"/>
      <c r="N507" s="4"/>
      <c r="O507" s="4"/>
      <c r="P507" s="7"/>
      <c r="Q507" s="4"/>
      <c r="R507" s="4"/>
      <c r="S507" s="4"/>
      <c r="T507" s="4"/>
      <c r="U507" s="4"/>
      <c r="V507" s="4"/>
      <c r="W507" s="4"/>
      <c r="X507" s="4"/>
      <c r="Y507" s="4"/>
    </row>
    <row r="508" spans="1:25" x14ac:dyDescent="0.15">
      <c r="A508" s="4"/>
      <c r="B508" s="4"/>
      <c r="C508" s="4"/>
      <c r="D508" s="18"/>
      <c r="E508" s="18"/>
      <c r="F508" s="4"/>
      <c r="G508" s="4"/>
      <c r="H508" s="4"/>
      <c r="I508" s="4"/>
      <c r="J508" s="4"/>
      <c r="K508" s="4"/>
      <c r="L508" s="4"/>
      <c r="M508" s="4"/>
      <c r="N508" s="4"/>
      <c r="O508" s="4"/>
      <c r="P508" s="7"/>
      <c r="Q508" s="4"/>
      <c r="R508" s="4"/>
      <c r="S508" s="4"/>
      <c r="T508" s="4"/>
      <c r="U508" s="4"/>
      <c r="V508" s="4"/>
      <c r="W508" s="4"/>
      <c r="X508" s="4"/>
      <c r="Y508" s="4"/>
    </row>
    <row r="509" spans="1:25" x14ac:dyDescent="0.15">
      <c r="A509" s="4"/>
      <c r="B509" s="4"/>
      <c r="C509" s="4"/>
      <c r="D509" s="18"/>
      <c r="E509" s="18"/>
      <c r="F509" s="4"/>
      <c r="G509" s="4"/>
      <c r="H509" s="4"/>
      <c r="I509" s="4"/>
      <c r="J509" s="4"/>
      <c r="K509" s="4"/>
      <c r="L509" s="4"/>
      <c r="M509" s="4"/>
      <c r="N509" s="4"/>
      <c r="O509" s="4"/>
      <c r="P509" s="7"/>
      <c r="Q509" s="4"/>
      <c r="R509" s="4"/>
      <c r="S509" s="4"/>
      <c r="T509" s="4"/>
      <c r="U509" s="4"/>
      <c r="V509" s="4"/>
      <c r="W509" s="4"/>
      <c r="X509" s="4"/>
      <c r="Y509" s="4"/>
    </row>
    <row r="510" spans="1:25" x14ac:dyDescent="0.15">
      <c r="A510" s="4"/>
      <c r="B510" s="4"/>
      <c r="C510" s="4"/>
      <c r="D510" s="18"/>
      <c r="E510" s="18"/>
      <c r="F510" s="4"/>
      <c r="G510" s="4"/>
      <c r="H510" s="4"/>
      <c r="I510" s="4"/>
      <c r="J510" s="4"/>
      <c r="K510" s="4"/>
      <c r="L510" s="4"/>
      <c r="M510" s="4"/>
      <c r="N510" s="4"/>
      <c r="O510" s="4"/>
      <c r="P510" s="7"/>
      <c r="Q510" s="4"/>
      <c r="R510" s="4"/>
      <c r="S510" s="4"/>
      <c r="T510" s="4"/>
      <c r="U510" s="4"/>
      <c r="V510" s="4"/>
      <c r="W510" s="4"/>
      <c r="X510" s="4"/>
      <c r="Y510" s="4"/>
    </row>
    <row r="511" spans="1:25" x14ac:dyDescent="0.15">
      <c r="A511" s="4"/>
      <c r="B511" s="4"/>
      <c r="C511" s="4"/>
      <c r="D511" s="18"/>
      <c r="E511" s="18"/>
      <c r="F511" s="4"/>
      <c r="G511" s="4"/>
      <c r="H511" s="4"/>
      <c r="I511" s="4"/>
      <c r="J511" s="4"/>
      <c r="K511" s="4"/>
      <c r="L511" s="4"/>
      <c r="M511" s="4"/>
      <c r="N511" s="4"/>
      <c r="O511" s="4"/>
      <c r="P511" s="7"/>
      <c r="Q511" s="4"/>
      <c r="R511" s="4"/>
      <c r="S511" s="4"/>
      <c r="T511" s="4"/>
      <c r="U511" s="4"/>
      <c r="V511" s="4"/>
      <c r="W511" s="4"/>
      <c r="X511" s="4"/>
      <c r="Y511" s="4"/>
    </row>
    <row r="512" spans="1:25" x14ac:dyDescent="0.15">
      <c r="A512" s="4"/>
      <c r="B512" s="4"/>
      <c r="C512" s="4"/>
      <c r="D512" s="18"/>
      <c r="E512" s="18"/>
      <c r="F512" s="4"/>
      <c r="G512" s="4"/>
      <c r="H512" s="4"/>
      <c r="I512" s="4"/>
      <c r="J512" s="4"/>
      <c r="K512" s="4"/>
      <c r="L512" s="4"/>
      <c r="M512" s="4"/>
      <c r="N512" s="4"/>
      <c r="O512" s="4"/>
      <c r="P512" s="7"/>
      <c r="Q512" s="4"/>
      <c r="R512" s="4"/>
      <c r="S512" s="4"/>
      <c r="T512" s="4"/>
      <c r="U512" s="4"/>
      <c r="V512" s="4"/>
      <c r="W512" s="4"/>
      <c r="X512" s="4"/>
      <c r="Y512" s="4"/>
    </row>
    <row r="513" spans="1:25" x14ac:dyDescent="0.15">
      <c r="A513" s="4"/>
      <c r="B513" s="4"/>
      <c r="C513" s="4"/>
      <c r="D513" s="18"/>
      <c r="E513" s="18"/>
      <c r="F513" s="4"/>
      <c r="G513" s="4"/>
      <c r="H513" s="4"/>
      <c r="I513" s="4"/>
      <c r="J513" s="4"/>
      <c r="K513" s="4"/>
      <c r="L513" s="4"/>
      <c r="M513" s="4"/>
      <c r="N513" s="4"/>
      <c r="O513" s="4"/>
      <c r="P513" s="7"/>
      <c r="Q513" s="4"/>
      <c r="R513" s="4"/>
      <c r="S513" s="4"/>
      <c r="T513" s="4"/>
      <c r="U513" s="4"/>
      <c r="V513" s="4"/>
      <c r="W513" s="4"/>
      <c r="X513" s="4"/>
      <c r="Y513" s="4"/>
    </row>
    <row r="514" spans="1:25" x14ac:dyDescent="0.15">
      <c r="A514" s="4"/>
      <c r="B514" s="4"/>
      <c r="C514" s="4"/>
      <c r="D514" s="18"/>
      <c r="E514" s="18"/>
      <c r="F514" s="4"/>
      <c r="G514" s="4"/>
      <c r="H514" s="4"/>
      <c r="I514" s="4"/>
      <c r="J514" s="4"/>
      <c r="K514" s="4"/>
      <c r="L514" s="4"/>
      <c r="M514" s="4"/>
      <c r="N514" s="4"/>
      <c r="O514" s="4"/>
      <c r="P514" s="7"/>
      <c r="Q514" s="4"/>
      <c r="R514" s="4"/>
      <c r="S514" s="4"/>
      <c r="T514" s="4"/>
      <c r="U514" s="4"/>
      <c r="V514" s="4"/>
      <c r="W514" s="4"/>
      <c r="X514" s="4"/>
      <c r="Y514" s="4"/>
    </row>
    <row r="515" spans="1:25" x14ac:dyDescent="0.15">
      <c r="A515" s="4"/>
      <c r="B515" s="4"/>
      <c r="C515" s="4"/>
      <c r="D515" s="18"/>
      <c r="E515" s="18"/>
      <c r="F515" s="4"/>
      <c r="G515" s="4"/>
      <c r="H515" s="4"/>
      <c r="I515" s="4"/>
      <c r="J515" s="4"/>
      <c r="K515" s="4"/>
      <c r="L515" s="4"/>
      <c r="M515" s="4"/>
      <c r="N515" s="4"/>
      <c r="O515" s="4"/>
      <c r="P515" s="7"/>
      <c r="Q515" s="4"/>
      <c r="R515" s="4"/>
      <c r="S515" s="4"/>
      <c r="T515" s="4"/>
      <c r="U515" s="4"/>
      <c r="V515" s="4"/>
      <c r="W515" s="4"/>
      <c r="X515" s="4"/>
      <c r="Y515" s="4"/>
    </row>
    <row r="516" spans="1:25" x14ac:dyDescent="0.15">
      <c r="A516" s="4"/>
      <c r="B516" s="4"/>
      <c r="C516" s="4"/>
      <c r="D516" s="18"/>
      <c r="E516" s="18"/>
      <c r="F516" s="4"/>
      <c r="G516" s="4"/>
      <c r="H516" s="4"/>
      <c r="I516" s="4"/>
      <c r="J516" s="4"/>
      <c r="K516" s="4"/>
      <c r="L516" s="4"/>
      <c r="M516" s="4"/>
      <c r="N516" s="4"/>
      <c r="O516" s="4"/>
      <c r="P516" s="7"/>
      <c r="Q516" s="4"/>
      <c r="R516" s="4"/>
      <c r="S516" s="4"/>
      <c r="T516" s="4"/>
      <c r="U516" s="4"/>
      <c r="V516" s="4"/>
      <c r="W516" s="4"/>
      <c r="X516" s="4"/>
      <c r="Y516" s="4"/>
    </row>
    <row r="517" spans="1:25" x14ac:dyDescent="0.15">
      <c r="A517" s="4"/>
      <c r="B517" s="4"/>
      <c r="C517" s="4"/>
      <c r="D517" s="18"/>
      <c r="E517" s="18"/>
      <c r="F517" s="4"/>
      <c r="G517" s="4"/>
      <c r="H517" s="4"/>
      <c r="I517" s="4"/>
      <c r="J517" s="4"/>
      <c r="K517" s="4"/>
      <c r="L517" s="4"/>
      <c r="M517" s="4"/>
      <c r="N517" s="4"/>
      <c r="O517" s="4"/>
      <c r="P517" s="7"/>
      <c r="Q517" s="4"/>
      <c r="R517" s="4"/>
      <c r="S517" s="4"/>
      <c r="T517" s="4"/>
      <c r="U517" s="4"/>
      <c r="V517" s="4"/>
      <c r="W517" s="4"/>
      <c r="X517" s="4"/>
      <c r="Y517" s="4"/>
    </row>
    <row r="518" spans="1:25" x14ac:dyDescent="0.15">
      <c r="A518" s="4"/>
      <c r="B518" s="4"/>
      <c r="C518" s="4"/>
      <c r="D518" s="18"/>
      <c r="E518" s="18"/>
      <c r="F518" s="4"/>
      <c r="G518" s="4"/>
      <c r="H518" s="4"/>
      <c r="I518" s="4"/>
      <c r="J518" s="4"/>
      <c r="K518" s="4"/>
      <c r="L518" s="4"/>
      <c r="M518" s="4"/>
      <c r="N518" s="4"/>
      <c r="O518" s="4"/>
      <c r="P518" s="7"/>
      <c r="Q518" s="4"/>
      <c r="R518" s="4"/>
      <c r="S518" s="4"/>
      <c r="T518" s="4"/>
      <c r="U518" s="4"/>
      <c r="V518" s="4"/>
      <c r="W518" s="4"/>
      <c r="X518" s="4"/>
      <c r="Y518" s="4"/>
    </row>
    <row r="519" spans="1:25" x14ac:dyDescent="0.15">
      <c r="A519" s="4"/>
      <c r="B519" s="4"/>
      <c r="C519" s="4"/>
      <c r="D519" s="18"/>
      <c r="E519" s="18"/>
      <c r="F519" s="4"/>
      <c r="G519" s="4"/>
      <c r="H519" s="4"/>
      <c r="I519" s="4"/>
      <c r="J519" s="4"/>
      <c r="K519" s="4"/>
      <c r="L519" s="4"/>
      <c r="M519" s="4"/>
      <c r="N519" s="4"/>
      <c r="O519" s="4"/>
      <c r="P519" s="7"/>
      <c r="Q519" s="4"/>
      <c r="R519" s="4"/>
      <c r="S519" s="4"/>
      <c r="T519" s="4"/>
      <c r="U519" s="4"/>
      <c r="V519" s="4"/>
      <c r="W519" s="4"/>
      <c r="X519" s="4"/>
      <c r="Y519" s="4"/>
    </row>
    <row r="520" spans="1:25" x14ac:dyDescent="0.15">
      <c r="A520" s="4"/>
      <c r="B520" s="4"/>
      <c r="C520" s="4"/>
      <c r="D520" s="18"/>
      <c r="E520" s="18"/>
      <c r="F520" s="4"/>
      <c r="G520" s="4"/>
      <c r="H520" s="4"/>
      <c r="I520" s="4"/>
      <c r="J520" s="4"/>
      <c r="K520" s="4"/>
      <c r="L520" s="4"/>
      <c r="M520" s="4"/>
      <c r="N520" s="4"/>
      <c r="O520" s="4"/>
      <c r="P520" s="7"/>
      <c r="Q520" s="4"/>
      <c r="R520" s="4"/>
      <c r="S520" s="4"/>
      <c r="T520" s="4"/>
      <c r="U520" s="4"/>
      <c r="V520" s="4"/>
      <c r="W520" s="4"/>
      <c r="X520" s="4"/>
      <c r="Y520" s="4"/>
    </row>
    <row r="521" spans="1:25" x14ac:dyDescent="0.15">
      <c r="A521" s="4"/>
      <c r="B521" s="4"/>
      <c r="C521" s="4"/>
      <c r="D521" s="18"/>
      <c r="E521" s="18"/>
      <c r="F521" s="4"/>
      <c r="G521" s="4"/>
      <c r="H521" s="4"/>
      <c r="I521" s="4"/>
      <c r="J521" s="4"/>
      <c r="K521" s="4"/>
      <c r="L521" s="4"/>
      <c r="M521" s="4"/>
      <c r="N521" s="4"/>
      <c r="O521" s="4"/>
      <c r="P521" s="7"/>
      <c r="Q521" s="4"/>
      <c r="R521" s="4"/>
      <c r="S521" s="4"/>
      <c r="T521" s="4"/>
      <c r="U521" s="4"/>
      <c r="V521" s="4"/>
      <c r="W521" s="4"/>
      <c r="X521" s="4"/>
      <c r="Y521" s="4"/>
    </row>
    <row r="522" spans="1:25" x14ac:dyDescent="0.15">
      <c r="A522" s="4"/>
      <c r="B522" s="4"/>
      <c r="C522" s="4"/>
      <c r="D522" s="18"/>
      <c r="E522" s="18"/>
      <c r="F522" s="4"/>
      <c r="G522" s="4"/>
      <c r="H522" s="4"/>
      <c r="I522" s="4"/>
      <c r="J522" s="4"/>
      <c r="K522" s="4"/>
      <c r="L522" s="4"/>
      <c r="M522" s="4"/>
      <c r="N522" s="4"/>
      <c r="O522" s="4"/>
      <c r="P522" s="7"/>
      <c r="Q522" s="4"/>
      <c r="R522" s="4"/>
      <c r="S522" s="4"/>
      <c r="T522" s="4"/>
      <c r="U522" s="4"/>
      <c r="V522" s="4"/>
      <c r="W522" s="4"/>
      <c r="X522" s="4"/>
      <c r="Y522" s="4"/>
    </row>
    <row r="523" spans="1:25" x14ac:dyDescent="0.15">
      <c r="A523" s="4"/>
      <c r="B523" s="4"/>
      <c r="C523" s="4"/>
      <c r="D523" s="18"/>
      <c r="E523" s="18"/>
      <c r="F523" s="4"/>
      <c r="G523" s="4"/>
      <c r="H523" s="4"/>
      <c r="I523" s="4"/>
      <c r="J523" s="4"/>
      <c r="K523" s="4"/>
      <c r="L523" s="4"/>
      <c r="M523" s="4"/>
      <c r="N523" s="4"/>
      <c r="O523" s="4"/>
      <c r="P523" s="7"/>
      <c r="Q523" s="4"/>
      <c r="R523" s="4"/>
      <c r="S523" s="4"/>
      <c r="T523" s="4"/>
      <c r="U523" s="4"/>
      <c r="V523" s="4"/>
      <c r="W523" s="4"/>
      <c r="X523" s="4"/>
      <c r="Y523" s="4"/>
    </row>
    <row r="524" spans="1:25" x14ac:dyDescent="0.15">
      <c r="A524" s="4"/>
      <c r="B524" s="4"/>
      <c r="C524" s="4"/>
      <c r="D524" s="18"/>
      <c r="E524" s="18"/>
      <c r="F524" s="4"/>
      <c r="G524" s="4"/>
      <c r="H524" s="4"/>
      <c r="I524" s="4"/>
      <c r="J524" s="4"/>
      <c r="K524" s="4"/>
      <c r="L524" s="4"/>
      <c r="M524" s="4"/>
      <c r="N524" s="4"/>
      <c r="O524" s="4"/>
      <c r="P524" s="7"/>
      <c r="Q524" s="4"/>
      <c r="R524" s="4"/>
      <c r="S524" s="4"/>
      <c r="T524" s="4"/>
      <c r="U524" s="4"/>
      <c r="V524" s="4"/>
      <c r="W524" s="4"/>
      <c r="X524" s="4"/>
      <c r="Y524" s="4"/>
    </row>
    <row r="525" spans="1:25" x14ac:dyDescent="0.15">
      <c r="A525" s="4"/>
      <c r="B525" s="4"/>
      <c r="C525" s="4"/>
      <c r="D525" s="18"/>
      <c r="E525" s="18"/>
      <c r="F525" s="4"/>
      <c r="G525" s="4"/>
      <c r="H525" s="4"/>
      <c r="I525" s="4"/>
      <c r="J525" s="4"/>
      <c r="K525" s="4"/>
      <c r="L525" s="4"/>
      <c r="M525" s="4"/>
      <c r="N525" s="4"/>
      <c r="O525" s="4"/>
      <c r="P525" s="7"/>
      <c r="Q525" s="4"/>
      <c r="R525" s="4"/>
      <c r="S525" s="4"/>
      <c r="T525" s="4"/>
      <c r="U525" s="4"/>
      <c r="V525" s="4"/>
      <c r="W525" s="4"/>
      <c r="X525" s="4"/>
      <c r="Y525" s="4"/>
    </row>
    <row r="526" spans="1:25" x14ac:dyDescent="0.15">
      <c r="A526" s="4"/>
      <c r="B526" s="4"/>
      <c r="C526" s="4"/>
      <c r="D526" s="18"/>
      <c r="E526" s="18"/>
      <c r="F526" s="4"/>
      <c r="G526" s="4"/>
      <c r="H526" s="4"/>
      <c r="I526" s="4"/>
      <c r="J526" s="4"/>
      <c r="K526" s="4"/>
      <c r="L526" s="4"/>
      <c r="M526" s="4"/>
      <c r="N526" s="4"/>
      <c r="O526" s="4"/>
      <c r="P526" s="7"/>
      <c r="Q526" s="4"/>
      <c r="R526" s="4"/>
      <c r="S526" s="4"/>
      <c r="T526" s="4"/>
      <c r="U526" s="4"/>
      <c r="V526" s="4"/>
      <c r="W526" s="4"/>
      <c r="X526" s="4"/>
      <c r="Y526" s="4"/>
    </row>
    <row r="527" spans="1:25" x14ac:dyDescent="0.15">
      <c r="A527" s="4"/>
      <c r="B527" s="4"/>
      <c r="C527" s="4"/>
      <c r="D527" s="18"/>
      <c r="E527" s="18"/>
      <c r="F527" s="4"/>
      <c r="G527" s="4"/>
      <c r="H527" s="4"/>
      <c r="I527" s="4"/>
      <c r="J527" s="4"/>
      <c r="K527" s="4"/>
      <c r="L527" s="4"/>
      <c r="M527" s="4"/>
      <c r="N527" s="4"/>
      <c r="O527" s="4"/>
      <c r="P527" s="7"/>
      <c r="Q527" s="4"/>
      <c r="R527" s="4"/>
      <c r="S527" s="4"/>
      <c r="T527" s="4"/>
      <c r="U527" s="4"/>
      <c r="V527" s="4"/>
      <c r="W527" s="4"/>
      <c r="X527" s="4"/>
      <c r="Y527" s="4"/>
    </row>
    <row r="528" spans="1:25" x14ac:dyDescent="0.15">
      <c r="A528" s="4"/>
      <c r="B528" s="4"/>
      <c r="C528" s="4"/>
      <c r="D528" s="18"/>
      <c r="E528" s="18"/>
      <c r="F528" s="4"/>
      <c r="G528" s="4"/>
      <c r="H528" s="4"/>
      <c r="I528" s="4"/>
      <c r="J528" s="4"/>
      <c r="K528" s="4"/>
      <c r="L528" s="4"/>
      <c r="M528" s="4"/>
      <c r="N528" s="4"/>
      <c r="O528" s="4"/>
      <c r="P528" s="7"/>
      <c r="Q528" s="4"/>
      <c r="R528" s="4"/>
      <c r="S528" s="4"/>
      <c r="T528" s="4"/>
      <c r="U528" s="4"/>
      <c r="V528" s="4"/>
      <c r="W528" s="4"/>
      <c r="X528" s="4"/>
      <c r="Y528" s="4"/>
    </row>
    <row r="529" spans="1:25" x14ac:dyDescent="0.15">
      <c r="A529" s="4"/>
      <c r="B529" s="4"/>
      <c r="C529" s="4"/>
      <c r="D529" s="18"/>
      <c r="E529" s="18"/>
      <c r="F529" s="4"/>
      <c r="G529" s="4"/>
      <c r="H529" s="4"/>
      <c r="I529" s="4"/>
      <c r="J529" s="4"/>
      <c r="K529" s="4"/>
      <c r="L529" s="4"/>
      <c r="M529" s="4"/>
      <c r="N529" s="4"/>
      <c r="O529" s="4"/>
      <c r="P529" s="7"/>
      <c r="Q529" s="4"/>
      <c r="R529" s="4"/>
      <c r="S529" s="4"/>
      <c r="T529" s="4"/>
      <c r="U529" s="4"/>
      <c r="V529" s="4"/>
      <c r="W529" s="4"/>
      <c r="X529" s="4"/>
      <c r="Y529" s="4"/>
    </row>
    <row r="530" spans="1:25" x14ac:dyDescent="0.15">
      <c r="A530" s="4"/>
      <c r="B530" s="4"/>
      <c r="C530" s="4"/>
      <c r="D530" s="18"/>
      <c r="E530" s="18"/>
      <c r="F530" s="4"/>
      <c r="G530" s="4"/>
      <c r="H530" s="4"/>
      <c r="I530" s="4"/>
      <c r="J530" s="4"/>
      <c r="K530" s="4"/>
      <c r="L530" s="4"/>
      <c r="M530" s="4"/>
      <c r="N530" s="4"/>
      <c r="O530" s="4"/>
      <c r="P530" s="7"/>
      <c r="Q530" s="4"/>
      <c r="R530" s="4"/>
      <c r="S530" s="4"/>
      <c r="T530" s="4"/>
      <c r="U530" s="4"/>
      <c r="V530" s="4"/>
      <c r="W530" s="4"/>
      <c r="X530" s="4"/>
      <c r="Y530" s="4"/>
    </row>
    <row r="531" spans="1:25" x14ac:dyDescent="0.15">
      <c r="A531" s="4"/>
      <c r="B531" s="4"/>
      <c r="C531" s="4"/>
      <c r="D531" s="18"/>
      <c r="E531" s="18"/>
      <c r="F531" s="4"/>
      <c r="G531" s="4"/>
      <c r="H531" s="4"/>
      <c r="I531" s="4"/>
      <c r="J531" s="4"/>
      <c r="K531" s="4"/>
      <c r="L531" s="4"/>
      <c r="M531" s="4"/>
      <c r="N531" s="4"/>
      <c r="O531" s="4"/>
      <c r="P531" s="7"/>
      <c r="Q531" s="4"/>
      <c r="R531" s="4"/>
      <c r="S531" s="4"/>
      <c r="T531" s="4"/>
      <c r="U531" s="4"/>
      <c r="V531" s="4"/>
      <c r="W531" s="4"/>
      <c r="X531" s="4"/>
      <c r="Y531" s="4"/>
    </row>
    <row r="532" spans="1:25" x14ac:dyDescent="0.15">
      <c r="A532" s="4"/>
      <c r="B532" s="4"/>
      <c r="C532" s="4"/>
      <c r="D532" s="18"/>
      <c r="E532" s="18"/>
      <c r="F532" s="4"/>
      <c r="G532" s="4"/>
      <c r="H532" s="4"/>
      <c r="I532" s="4"/>
      <c r="J532" s="4"/>
      <c r="K532" s="4"/>
      <c r="L532" s="4"/>
      <c r="M532" s="4"/>
      <c r="N532" s="4"/>
      <c r="O532" s="4"/>
      <c r="P532" s="7"/>
      <c r="Q532" s="4"/>
      <c r="R532" s="4"/>
      <c r="S532" s="4"/>
      <c r="T532" s="4"/>
      <c r="U532" s="4"/>
      <c r="V532" s="4"/>
      <c r="W532" s="4"/>
      <c r="X532" s="4"/>
      <c r="Y532" s="4"/>
    </row>
    <row r="533" spans="1:25" x14ac:dyDescent="0.15">
      <c r="A533" s="4"/>
      <c r="B533" s="4"/>
      <c r="C533" s="4"/>
      <c r="D533" s="18"/>
      <c r="E533" s="18"/>
      <c r="F533" s="4"/>
      <c r="G533" s="4"/>
      <c r="H533" s="4"/>
      <c r="I533" s="4"/>
      <c r="J533" s="4"/>
      <c r="K533" s="4"/>
      <c r="L533" s="4"/>
      <c r="M533" s="4"/>
      <c r="N533" s="4"/>
      <c r="O533" s="4"/>
      <c r="P533" s="7"/>
      <c r="Q533" s="4"/>
      <c r="R533" s="4"/>
      <c r="S533" s="4"/>
      <c r="T533" s="4"/>
      <c r="U533" s="4"/>
      <c r="V533" s="4"/>
      <c r="W533" s="4"/>
      <c r="X533" s="4"/>
      <c r="Y533" s="4"/>
    </row>
    <row r="534" spans="1:25" x14ac:dyDescent="0.15">
      <c r="A534" s="4"/>
      <c r="B534" s="4"/>
      <c r="C534" s="4"/>
      <c r="D534" s="18"/>
      <c r="E534" s="18"/>
      <c r="F534" s="4"/>
      <c r="G534" s="4"/>
      <c r="H534" s="4"/>
      <c r="I534" s="4"/>
      <c r="J534" s="4"/>
      <c r="K534" s="4"/>
      <c r="L534" s="4"/>
      <c r="M534" s="4"/>
      <c r="N534" s="4"/>
      <c r="O534" s="4"/>
      <c r="P534" s="7"/>
      <c r="Q534" s="4"/>
      <c r="R534" s="4"/>
      <c r="S534" s="4"/>
      <c r="T534" s="4"/>
      <c r="U534" s="4"/>
      <c r="V534" s="4"/>
      <c r="W534" s="4"/>
      <c r="X534" s="4"/>
      <c r="Y534" s="4"/>
    </row>
    <row r="535" spans="1:25" x14ac:dyDescent="0.15">
      <c r="A535" s="4"/>
      <c r="B535" s="4"/>
      <c r="C535" s="4"/>
      <c r="D535" s="18"/>
      <c r="E535" s="18"/>
      <c r="F535" s="4"/>
      <c r="G535" s="4"/>
      <c r="H535" s="4"/>
      <c r="I535" s="4"/>
      <c r="J535" s="4"/>
      <c r="K535" s="4"/>
      <c r="L535" s="4"/>
      <c r="M535" s="4"/>
      <c r="N535" s="4"/>
      <c r="O535" s="4"/>
      <c r="P535" s="7"/>
      <c r="Q535" s="4"/>
      <c r="R535" s="4"/>
      <c r="S535" s="4"/>
      <c r="T535" s="4"/>
      <c r="U535" s="4"/>
      <c r="V535" s="4"/>
      <c r="W535" s="4"/>
      <c r="X535" s="4"/>
      <c r="Y535" s="4"/>
    </row>
    <row r="536" spans="1:25" x14ac:dyDescent="0.15">
      <c r="A536" s="4"/>
      <c r="B536" s="4"/>
      <c r="C536" s="4"/>
      <c r="D536" s="18"/>
      <c r="E536" s="18"/>
      <c r="F536" s="4"/>
      <c r="G536" s="4"/>
      <c r="H536" s="4"/>
      <c r="I536" s="4"/>
      <c r="J536" s="4"/>
      <c r="K536" s="4"/>
      <c r="L536" s="4"/>
      <c r="M536" s="4"/>
      <c r="N536" s="4"/>
      <c r="O536" s="4"/>
      <c r="P536" s="7"/>
      <c r="Q536" s="4"/>
      <c r="R536" s="4"/>
      <c r="S536" s="4"/>
      <c r="T536" s="4"/>
      <c r="U536" s="4"/>
      <c r="V536" s="4"/>
      <c r="W536" s="4"/>
      <c r="X536" s="4"/>
      <c r="Y536" s="4"/>
    </row>
    <row r="537" spans="1:25" x14ac:dyDescent="0.15">
      <c r="A537" s="4"/>
      <c r="B537" s="4"/>
      <c r="C537" s="4"/>
      <c r="D537" s="18"/>
      <c r="E537" s="18"/>
      <c r="F537" s="4"/>
      <c r="G537" s="4"/>
      <c r="H537" s="4"/>
      <c r="I537" s="4"/>
      <c r="J537" s="4"/>
      <c r="K537" s="4"/>
      <c r="L537" s="4"/>
      <c r="M537" s="4"/>
      <c r="N537" s="4"/>
      <c r="O537" s="4"/>
      <c r="P537" s="7"/>
      <c r="Q537" s="4"/>
      <c r="R537" s="4"/>
      <c r="S537" s="4"/>
      <c r="T537" s="4"/>
      <c r="U537" s="4"/>
      <c r="V537" s="4"/>
      <c r="W537" s="4"/>
      <c r="X537" s="4"/>
      <c r="Y537" s="4"/>
    </row>
    <row r="538" spans="1:25" x14ac:dyDescent="0.15">
      <c r="A538" s="4"/>
      <c r="B538" s="4"/>
      <c r="C538" s="4"/>
      <c r="D538" s="18"/>
      <c r="E538" s="18"/>
      <c r="F538" s="4"/>
      <c r="G538" s="4"/>
      <c r="H538" s="4"/>
      <c r="I538" s="4"/>
      <c r="J538" s="4"/>
      <c r="K538" s="4"/>
      <c r="L538" s="4"/>
      <c r="M538" s="4"/>
      <c r="N538" s="4"/>
      <c r="O538" s="4"/>
      <c r="P538" s="7"/>
      <c r="Q538" s="4"/>
      <c r="R538" s="4"/>
      <c r="S538" s="4"/>
      <c r="T538" s="4"/>
      <c r="U538" s="4"/>
      <c r="V538" s="4"/>
      <c r="W538" s="4"/>
      <c r="X538" s="4"/>
      <c r="Y538" s="4"/>
    </row>
    <row r="539" spans="1:25" x14ac:dyDescent="0.15">
      <c r="A539" s="4"/>
      <c r="B539" s="4"/>
      <c r="C539" s="4"/>
      <c r="D539" s="18"/>
      <c r="E539" s="18"/>
      <c r="F539" s="4"/>
      <c r="G539" s="4"/>
      <c r="H539" s="4"/>
      <c r="I539" s="4"/>
      <c r="J539" s="4"/>
      <c r="K539" s="4"/>
      <c r="L539" s="4"/>
      <c r="M539" s="4"/>
      <c r="N539" s="4"/>
      <c r="O539" s="4"/>
      <c r="P539" s="7"/>
      <c r="Q539" s="4"/>
      <c r="R539" s="4"/>
      <c r="S539" s="4"/>
      <c r="T539" s="4"/>
      <c r="U539" s="4"/>
      <c r="V539" s="4"/>
      <c r="W539" s="4"/>
      <c r="X539" s="4"/>
      <c r="Y539" s="4"/>
    </row>
    <row r="540" spans="1:25" x14ac:dyDescent="0.15">
      <c r="A540" s="4"/>
      <c r="B540" s="4"/>
      <c r="C540" s="4"/>
      <c r="D540" s="18"/>
      <c r="E540" s="18"/>
      <c r="F540" s="4"/>
      <c r="G540" s="4"/>
      <c r="H540" s="4"/>
      <c r="I540" s="4"/>
      <c r="J540" s="4"/>
      <c r="K540" s="4"/>
      <c r="L540" s="4"/>
      <c r="M540" s="4"/>
      <c r="N540" s="4"/>
      <c r="O540" s="4"/>
      <c r="P540" s="7"/>
      <c r="Q540" s="4"/>
      <c r="R540" s="4"/>
      <c r="S540" s="4"/>
      <c r="T540" s="4"/>
      <c r="U540" s="4"/>
      <c r="V540" s="4"/>
      <c r="W540" s="4"/>
      <c r="X540" s="4"/>
      <c r="Y540" s="4"/>
    </row>
    <row r="541" spans="1:25" x14ac:dyDescent="0.15">
      <c r="A541" s="4"/>
      <c r="B541" s="4"/>
      <c r="C541" s="4"/>
      <c r="D541" s="18"/>
      <c r="E541" s="18"/>
      <c r="F541" s="4"/>
      <c r="G541" s="4"/>
      <c r="H541" s="4"/>
      <c r="I541" s="4"/>
      <c r="J541" s="4"/>
      <c r="K541" s="4"/>
      <c r="L541" s="4"/>
      <c r="M541" s="4"/>
      <c r="N541" s="4"/>
      <c r="O541" s="4"/>
      <c r="P541" s="7"/>
      <c r="Q541" s="4"/>
      <c r="R541" s="4"/>
      <c r="S541" s="4"/>
      <c r="T541" s="4"/>
      <c r="U541" s="4"/>
      <c r="V541" s="4"/>
      <c r="W541" s="4"/>
      <c r="X541" s="4"/>
      <c r="Y541" s="4"/>
    </row>
    <row r="542" spans="1:25" x14ac:dyDescent="0.15">
      <c r="A542" s="4"/>
      <c r="B542" s="4"/>
      <c r="C542" s="4"/>
      <c r="D542" s="18"/>
      <c r="E542" s="18"/>
      <c r="F542" s="4"/>
      <c r="G542" s="4"/>
      <c r="H542" s="4"/>
      <c r="I542" s="4"/>
      <c r="J542" s="4"/>
      <c r="K542" s="4"/>
      <c r="L542" s="4"/>
      <c r="M542" s="4"/>
      <c r="N542" s="4"/>
      <c r="O542" s="4"/>
      <c r="P542" s="7"/>
      <c r="Q542" s="4"/>
      <c r="R542" s="4"/>
      <c r="S542" s="4"/>
      <c r="T542" s="4"/>
      <c r="U542" s="4"/>
      <c r="V542" s="4"/>
      <c r="W542" s="4"/>
      <c r="X542" s="4"/>
      <c r="Y542" s="4"/>
    </row>
    <row r="543" spans="1:25" x14ac:dyDescent="0.15">
      <c r="A543" s="4"/>
      <c r="B543" s="4"/>
      <c r="C543" s="4"/>
      <c r="D543" s="18"/>
      <c r="E543" s="18"/>
      <c r="F543" s="4"/>
      <c r="G543" s="4"/>
      <c r="H543" s="4"/>
      <c r="I543" s="4"/>
      <c r="J543" s="4"/>
      <c r="K543" s="4"/>
      <c r="L543" s="4"/>
      <c r="M543" s="4"/>
      <c r="N543" s="4"/>
      <c r="O543" s="4"/>
      <c r="P543" s="7"/>
      <c r="Q543" s="4"/>
      <c r="R543" s="4"/>
      <c r="S543" s="4"/>
      <c r="T543" s="4"/>
      <c r="U543" s="4"/>
      <c r="V543" s="4"/>
      <c r="W543" s="4"/>
      <c r="X543" s="4"/>
      <c r="Y543" s="4"/>
    </row>
    <row r="544" spans="1:25" x14ac:dyDescent="0.15">
      <c r="A544" s="4"/>
      <c r="B544" s="4"/>
      <c r="C544" s="4"/>
      <c r="D544" s="18"/>
      <c r="E544" s="18"/>
      <c r="F544" s="4"/>
      <c r="G544" s="4"/>
      <c r="H544" s="4"/>
      <c r="I544" s="4"/>
      <c r="J544" s="4"/>
      <c r="K544" s="4"/>
      <c r="L544" s="4"/>
      <c r="M544" s="4"/>
      <c r="N544" s="4"/>
      <c r="O544" s="4"/>
      <c r="P544" s="7"/>
      <c r="Q544" s="4"/>
      <c r="R544" s="4"/>
      <c r="S544" s="4"/>
      <c r="T544" s="4"/>
      <c r="U544" s="4"/>
      <c r="V544" s="4"/>
      <c r="W544" s="4"/>
      <c r="X544" s="4"/>
      <c r="Y544" s="4"/>
    </row>
    <row r="545" spans="1:25" x14ac:dyDescent="0.15">
      <c r="A545" s="4"/>
      <c r="B545" s="4"/>
      <c r="C545" s="4"/>
      <c r="D545" s="18"/>
      <c r="E545" s="18"/>
      <c r="F545" s="4"/>
      <c r="G545" s="4"/>
      <c r="H545" s="4"/>
      <c r="I545" s="4"/>
      <c r="J545" s="4"/>
      <c r="K545" s="4"/>
      <c r="L545" s="4"/>
      <c r="M545" s="4"/>
      <c r="N545" s="4"/>
      <c r="O545" s="4"/>
      <c r="P545" s="7"/>
      <c r="Q545" s="4"/>
      <c r="R545" s="4"/>
      <c r="S545" s="4"/>
      <c r="T545" s="4"/>
      <c r="U545" s="4"/>
      <c r="V545" s="4"/>
      <c r="W545" s="4"/>
      <c r="X545" s="4"/>
      <c r="Y545" s="4"/>
    </row>
    <row r="546" spans="1:25" x14ac:dyDescent="0.15">
      <c r="A546" s="4"/>
      <c r="B546" s="4"/>
      <c r="C546" s="4"/>
      <c r="D546" s="18"/>
      <c r="E546" s="18"/>
      <c r="F546" s="4"/>
      <c r="G546" s="4"/>
      <c r="H546" s="4"/>
      <c r="I546" s="4"/>
      <c r="J546" s="4"/>
      <c r="K546" s="4"/>
      <c r="L546" s="4"/>
      <c r="M546" s="4"/>
      <c r="N546" s="4"/>
      <c r="O546" s="4"/>
      <c r="P546" s="7"/>
      <c r="Q546" s="4"/>
      <c r="R546" s="4"/>
      <c r="S546" s="4"/>
      <c r="T546" s="4"/>
      <c r="U546" s="4"/>
      <c r="V546" s="4"/>
      <c r="W546" s="4"/>
      <c r="X546" s="4"/>
      <c r="Y546" s="4"/>
    </row>
    <row r="547" spans="1:25" x14ac:dyDescent="0.15">
      <c r="A547" s="4"/>
      <c r="B547" s="4"/>
      <c r="C547" s="4"/>
      <c r="D547" s="18"/>
      <c r="E547" s="18"/>
      <c r="F547" s="4"/>
      <c r="G547" s="4"/>
      <c r="H547" s="4"/>
      <c r="I547" s="4"/>
      <c r="J547" s="4"/>
      <c r="K547" s="4"/>
      <c r="L547" s="4"/>
      <c r="M547" s="4"/>
      <c r="N547" s="4"/>
      <c r="O547" s="4"/>
      <c r="P547" s="7"/>
      <c r="Q547" s="4"/>
      <c r="R547" s="4"/>
      <c r="S547" s="4"/>
      <c r="T547" s="4"/>
      <c r="U547" s="4"/>
      <c r="V547" s="4"/>
      <c r="W547" s="4"/>
      <c r="X547" s="4"/>
      <c r="Y547" s="4"/>
    </row>
    <row r="548" spans="1:25" x14ac:dyDescent="0.15">
      <c r="A548" s="4"/>
      <c r="B548" s="4"/>
      <c r="C548" s="4"/>
      <c r="D548" s="18"/>
      <c r="E548" s="18"/>
      <c r="F548" s="4"/>
      <c r="G548" s="4"/>
      <c r="H548" s="4"/>
      <c r="I548" s="4"/>
      <c r="J548" s="4"/>
      <c r="K548" s="4"/>
      <c r="L548" s="4"/>
      <c r="M548" s="4"/>
      <c r="N548" s="4"/>
      <c r="O548" s="4"/>
      <c r="P548" s="7"/>
      <c r="Q548" s="4"/>
      <c r="R548" s="4"/>
      <c r="S548" s="4"/>
      <c r="T548" s="4"/>
      <c r="U548" s="4"/>
      <c r="V548" s="4"/>
      <c r="W548" s="4"/>
      <c r="X548" s="4"/>
      <c r="Y548" s="4"/>
    </row>
    <row r="549" spans="1:25" x14ac:dyDescent="0.15">
      <c r="A549" s="4"/>
      <c r="B549" s="4"/>
      <c r="C549" s="4"/>
      <c r="D549" s="18"/>
      <c r="E549" s="18"/>
      <c r="F549" s="4"/>
      <c r="G549" s="4"/>
      <c r="H549" s="4"/>
      <c r="I549" s="4"/>
      <c r="J549" s="4"/>
      <c r="K549" s="4"/>
      <c r="L549" s="4"/>
      <c r="M549" s="4"/>
      <c r="N549" s="4"/>
      <c r="O549" s="4"/>
      <c r="P549" s="7"/>
      <c r="Q549" s="4"/>
      <c r="R549" s="4"/>
      <c r="S549" s="4"/>
      <c r="T549" s="4"/>
      <c r="U549" s="4"/>
      <c r="V549" s="4"/>
      <c r="W549" s="4"/>
      <c r="X549" s="4"/>
      <c r="Y549" s="4"/>
    </row>
    <row r="550" spans="1:25" x14ac:dyDescent="0.15">
      <c r="A550" s="4"/>
      <c r="B550" s="4"/>
      <c r="C550" s="4"/>
      <c r="D550" s="18"/>
      <c r="E550" s="18"/>
      <c r="F550" s="4"/>
      <c r="G550" s="4"/>
      <c r="H550" s="4"/>
      <c r="I550" s="4"/>
      <c r="J550" s="4"/>
      <c r="K550" s="4"/>
      <c r="L550" s="4"/>
      <c r="M550" s="4"/>
      <c r="N550" s="4"/>
      <c r="O550" s="4"/>
      <c r="P550" s="7"/>
      <c r="Q550" s="4"/>
      <c r="R550" s="4"/>
      <c r="S550" s="4"/>
      <c r="T550" s="4"/>
      <c r="U550" s="4"/>
      <c r="V550" s="4"/>
      <c r="W550" s="4"/>
      <c r="X550" s="4"/>
      <c r="Y550" s="4"/>
    </row>
    <row r="551" spans="1:25" x14ac:dyDescent="0.15">
      <c r="A551" s="4"/>
      <c r="B551" s="4"/>
      <c r="C551" s="4"/>
      <c r="D551" s="18"/>
      <c r="E551" s="18"/>
      <c r="F551" s="4"/>
      <c r="G551" s="4"/>
      <c r="H551" s="4"/>
      <c r="I551" s="4"/>
      <c r="J551" s="4"/>
      <c r="K551" s="4"/>
      <c r="L551" s="4"/>
      <c r="M551" s="4"/>
      <c r="N551" s="4"/>
      <c r="O551" s="4"/>
      <c r="P551" s="7"/>
      <c r="Q551" s="4"/>
      <c r="R551" s="4"/>
      <c r="S551" s="4"/>
      <c r="T551" s="4"/>
      <c r="U551" s="4"/>
      <c r="V551" s="4"/>
      <c r="W551" s="4"/>
      <c r="X551" s="4"/>
      <c r="Y551" s="4"/>
    </row>
    <row r="552" spans="1:25" x14ac:dyDescent="0.15">
      <c r="A552" s="4"/>
      <c r="B552" s="4"/>
      <c r="C552" s="4"/>
      <c r="D552" s="18"/>
      <c r="E552" s="18"/>
      <c r="F552" s="4"/>
      <c r="G552" s="4"/>
      <c r="H552" s="4"/>
      <c r="I552" s="4"/>
      <c r="J552" s="4"/>
      <c r="K552" s="4"/>
      <c r="L552" s="4"/>
      <c r="M552" s="4"/>
      <c r="N552" s="4"/>
      <c r="O552" s="4"/>
      <c r="P552" s="7"/>
      <c r="Q552" s="4"/>
      <c r="R552" s="4"/>
      <c r="S552" s="4"/>
      <c r="T552" s="4"/>
      <c r="U552" s="4"/>
      <c r="V552" s="4"/>
      <c r="W552" s="4"/>
      <c r="X552" s="4"/>
      <c r="Y552" s="4"/>
    </row>
    <row r="553" spans="1:25" x14ac:dyDescent="0.15">
      <c r="A553" s="4"/>
      <c r="B553" s="4"/>
      <c r="C553" s="4"/>
      <c r="D553" s="18"/>
      <c r="E553" s="18"/>
      <c r="F553" s="4"/>
      <c r="G553" s="4"/>
      <c r="H553" s="4"/>
      <c r="I553" s="4"/>
      <c r="J553" s="4"/>
      <c r="K553" s="4"/>
      <c r="L553" s="4"/>
      <c r="M553" s="4"/>
      <c r="N553" s="4"/>
      <c r="O553" s="4"/>
      <c r="P553" s="7"/>
      <c r="Q553" s="4"/>
      <c r="R553" s="4"/>
      <c r="S553" s="4"/>
      <c r="T553" s="4"/>
      <c r="U553" s="4"/>
      <c r="V553" s="4"/>
      <c r="W553" s="4"/>
      <c r="X553" s="4"/>
      <c r="Y553" s="4"/>
    </row>
    <row r="554" spans="1:25" x14ac:dyDescent="0.15">
      <c r="A554" s="4"/>
      <c r="B554" s="4"/>
      <c r="C554" s="4"/>
      <c r="D554" s="18"/>
      <c r="E554" s="18"/>
      <c r="F554" s="4"/>
      <c r="G554" s="4"/>
      <c r="H554" s="4"/>
      <c r="I554" s="4"/>
      <c r="J554" s="4"/>
      <c r="K554" s="4"/>
      <c r="L554" s="4"/>
      <c r="M554" s="4"/>
      <c r="N554" s="4"/>
      <c r="O554" s="4"/>
      <c r="P554" s="7"/>
      <c r="Q554" s="4"/>
      <c r="R554" s="4"/>
      <c r="S554" s="4"/>
      <c r="T554" s="4"/>
      <c r="U554" s="4"/>
      <c r="V554" s="4"/>
      <c r="W554" s="4"/>
      <c r="X554" s="4"/>
      <c r="Y554" s="4"/>
    </row>
    <row r="555" spans="1:25" x14ac:dyDescent="0.15">
      <c r="A555" s="4"/>
      <c r="B555" s="4"/>
      <c r="C555" s="4"/>
      <c r="D555" s="18"/>
      <c r="E555" s="18"/>
      <c r="F555" s="4"/>
      <c r="G555" s="4"/>
      <c r="H555" s="4"/>
      <c r="I555" s="4"/>
      <c r="J555" s="4"/>
      <c r="K555" s="4"/>
      <c r="L555" s="4"/>
      <c r="M555" s="4"/>
      <c r="N555" s="4"/>
      <c r="O555" s="4"/>
      <c r="P555" s="7"/>
      <c r="Q555" s="4"/>
      <c r="R555" s="4"/>
      <c r="S555" s="4"/>
      <c r="T555" s="4"/>
      <c r="U555" s="4"/>
      <c r="V555" s="4"/>
      <c r="W555" s="4"/>
      <c r="X555" s="4"/>
      <c r="Y555" s="4"/>
    </row>
    <row r="556" spans="1:25" x14ac:dyDescent="0.15">
      <c r="A556" s="4"/>
      <c r="B556" s="4"/>
      <c r="C556" s="4"/>
      <c r="D556" s="18"/>
      <c r="E556" s="18"/>
      <c r="F556" s="4"/>
      <c r="G556" s="4"/>
      <c r="H556" s="4"/>
      <c r="I556" s="4"/>
      <c r="J556" s="4"/>
      <c r="K556" s="4"/>
      <c r="L556" s="4"/>
      <c r="M556" s="4"/>
      <c r="N556" s="4"/>
      <c r="O556" s="4"/>
      <c r="P556" s="7"/>
      <c r="Q556" s="4"/>
      <c r="R556" s="4"/>
      <c r="S556" s="4"/>
      <c r="T556" s="4"/>
      <c r="U556" s="4"/>
      <c r="V556" s="4"/>
      <c r="W556" s="4"/>
      <c r="X556" s="4"/>
      <c r="Y556" s="4"/>
    </row>
    <row r="557" spans="1:25" x14ac:dyDescent="0.15">
      <c r="A557" s="4"/>
      <c r="B557" s="4"/>
      <c r="C557" s="4"/>
      <c r="D557" s="18"/>
      <c r="E557" s="18"/>
      <c r="F557" s="4"/>
      <c r="G557" s="4"/>
      <c r="H557" s="4"/>
      <c r="I557" s="4"/>
      <c r="J557" s="4"/>
      <c r="K557" s="4"/>
      <c r="L557" s="4"/>
      <c r="M557" s="4"/>
      <c r="N557" s="4"/>
      <c r="O557" s="4"/>
      <c r="P557" s="7"/>
      <c r="Q557" s="4"/>
      <c r="R557" s="4"/>
      <c r="S557" s="4"/>
      <c r="T557" s="4"/>
      <c r="U557" s="4"/>
      <c r="V557" s="4"/>
      <c r="W557" s="4"/>
      <c r="X557" s="4"/>
      <c r="Y557" s="4"/>
    </row>
    <row r="558" spans="1:25" x14ac:dyDescent="0.15">
      <c r="A558" s="4"/>
      <c r="B558" s="4"/>
      <c r="C558" s="4"/>
      <c r="D558" s="18"/>
      <c r="E558" s="18"/>
      <c r="F558" s="4"/>
      <c r="G558" s="4"/>
      <c r="H558" s="4"/>
      <c r="I558" s="4"/>
      <c r="J558" s="4"/>
      <c r="K558" s="4"/>
      <c r="L558" s="4"/>
      <c r="M558" s="4"/>
      <c r="N558" s="4"/>
      <c r="O558" s="4"/>
      <c r="P558" s="7"/>
      <c r="Q558" s="4"/>
      <c r="R558" s="4"/>
      <c r="S558" s="4"/>
      <c r="T558" s="4"/>
      <c r="U558" s="4"/>
      <c r="V558" s="4"/>
      <c r="W558" s="4"/>
      <c r="X558" s="4"/>
      <c r="Y558" s="4"/>
    </row>
    <row r="559" spans="1:25" x14ac:dyDescent="0.15">
      <c r="A559" s="4"/>
      <c r="B559" s="4"/>
      <c r="C559" s="4"/>
      <c r="D559" s="18"/>
      <c r="E559" s="18"/>
      <c r="F559" s="4"/>
      <c r="G559" s="4"/>
      <c r="H559" s="4"/>
      <c r="I559" s="4"/>
      <c r="J559" s="4"/>
      <c r="K559" s="4"/>
      <c r="L559" s="4"/>
      <c r="M559" s="4"/>
      <c r="N559" s="4"/>
      <c r="O559" s="4"/>
      <c r="P559" s="7"/>
      <c r="Q559" s="4"/>
      <c r="R559" s="4"/>
      <c r="S559" s="4"/>
      <c r="T559" s="4"/>
      <c r="U559" s="4"/>
      <c r="V559" s="4"/>
      <c r="W559" s="4"/>
      <c r="X559" s="4"/>
      <c r="Y559" s="4"/>
    </row>
    <row r="560" spans="1:25" x14ac:dyDescent="0.15">
      <c r="A560" s="4"/>
      <c r="B560" s="4"/>
      <c r="C560" s="4"/>
      <c r="D560" s="18"/>
      <c r="E560" s="18"/>
      <c r="F560" s="4"/>
      <c r="G560" s="4"/>
      <c r="H560" s="4"/>
      <c r="I560" s="4"/>
      <c r="J560" s="4"/>
      <c r="K560" s="4"/>
      <c r="L560" s="4"/>
      <c r="M560" s="4"/>
      <c r="N560" s="4"/>
      <c r="O560" s="4"/>
      <c r="P560" s="7"/>
      <c r="Q560" s="4"/>
      <c r="R560" s="4"/>
      <c r="S560" s="4"/>
      <c r="T560" s="4"/>
      <c r="U560" s="4"/>
      <c r="V560" s="4"/>
      <c r="W560" s="4"/>
      <c r="X560" s="4"/>
      <c r="Y560" s="4"/>
    </row>
    <row r="561" spans="1:25" x14ac:dyDescent="0.15">
      <c r="A561" s="4"/>
      <c r="B561" s="4"/>
      <c r="C561" s="4"/>
      <c r="D561" s="18"/>
      <c r="E561" s="18"/>
      <c r="F561" s="4"/>
      <c r="G561" s="4"/>
      <c r="H561" s="4"/>
      <c r="I561" s="4"/>
      <c r="J561" s="4"/>
      <c r="K561" s="4"/>
      <c r="L561" s="4"/>
      <c r="M561" s="4"/>
      <c r="N561" s="4"/>
      <c r="O561" s="4"/>
      <c r="P561" s="7"/>
      <c r="Q561" s="4"/>
      <c r="R561" s="4"/>
      <c r="S561" s="4"/>
      <c r="T561" s="4"/>
      <c r="U561" s="4"/>
      <c r="V561" s="4"/>
      <c r="W561" s="4"/>
      <c r="X561" s="4"/>
      <c r="Y561" s="4"/>
    </row>
    <row r="562" spans="1:25" x14ac:dyDescent="0.15">
      <c r="A562" s="4"/>
      <c r="B562" s="4"/>
      <c r="C562" s="4"/>
      <c r="D562" s="18"/>
      <c r="E562" s="18"/>
      <c r="F562" s="4"/>
      <c r="G562" s="4"/>
      <c r="H562" s="4"/>
      <c r="I562" s="4"/>
      <c r="J562" s="4"/>
      <c r="K562" s="4"/>
      <c r="L562" s="4"/>
      <c r="M562" s="4"/>
      <c r="N562" s="4"/>
      <c r="O562" s="4"/>
      <c r="P562" s="7"/>
      <c r="Q562" s="4"/>
      <c r="R562" s="4"/>
      <c r="S562" s="4"/>
      <c r="T562" s="4"/>
      <c r="U562" s="4"/>
      <c r="V562" s="4"/>
      <c r="W562" s="4"/>
      <c r="X562" s="4"/>
      <c r="Y562" s="4"/>
    </row>
    <row r="563" spans="1:25" x14ac:dyDescent="0.15">
      <c r="A563" s="4"/>
      <c r="B563" s="4"/>
      <c r="C563" s="4"/>
      <c r="D563" s="18"/>
      <c r="E563" s="18"/>
      <c r="F563" s="4"/>
      <c r="G563" s="4"/>
      <c r="H563" s="4"/>
      <c r="I563" s="4"/>
      <c r="J563" s="4"/>
      <c r="K563" s="4"/>
      <c r="L563" s="4"/>
      <c r="M563" s="4"/>
      <c r="N563" s="4"/>
      <c r="O563" s="4"/>
      <c r="P563" s="7"/>
      <c r="Q563" s="4"/>
      <c r="R563" s="4"/>
      <c r="S563" s="4"/>
      <c r="T563" s="4"/>
      <c r="U563" s="4"/>
      <c r="V563" s="4"/>
      <c r="W563" s="4"/>
      <c r="X563" s="4"/>
      <c r="Y563" s="4"/>
    </row>
    <row r="564" spans="1:25" x14ac:dyDescent="0.15">
      <c r="A564" s="4"/>
      <c r="B564" s="4"/>
      <c r="C564" s="4"/>
      <c r="D564" s="18"/>
      <c r="E564" s="18"/>
      <c r="F564" s="4"/>
      <c r="G564" s="4"/>
      <c r="H564" s="4"/>
      <c r="I564" s="4"/>
      <c r="J564" s="4"/>
      <c r="K564" s="4"/>
      <c r="L564" s="4"/>
      <c r="M564" s="4"/>
      <c r="N564" s="4"/>
      <c r="O564" s="4"/>
      <c r="P564" s="7"/>
      <c r="Q564" s="4"/>
      <c r="R564" s="4"/>
      <c r="S564" s="4"/>
      <c r="T564" s="4"/>
      <c r="U564" s="4"/>
      <c r="V564" s="4"/>
      <c r="W564" s="4"/>
      <c r="X564" s="4"/>
      <c r="Y564" s="4"/>
    </row>
    <row r="565" spans="1:25" x14ac:dyDescent="0.15">
      <c r="A565" s="4"/>
      <c r="B565" s="4"/>
      <c r="C565" s="4"/>
      <c r="D565" s="18"/>
      <c r="E565" s="18"/>
      <c r="F565" s="4"/>
      <c r="G565" s="4"/>
      <c r="H565" s="4"/>
      <c r="I565" s="4"/>
      <c r="J565" s="4"/>
      <c r="K565" s="4"/>
      <c r="L565" s="4"/>
      <c r="M565" s="4"/>
      <c r="N565" s="4"/>
      <c r="O565" s="4"/>
      <c r="P565" s="7"/>
      <c r="Q565" s="4"/>
      <c r="R565" s="4"/>
      <c r="S565" s="4"/>
      <c r="T565" s="4"/>
      <c r="U565" s="4"/>
      <c r="V565" s="4"/>
      <c r="W565" s="4"/>
      <c r="X565" s="4"/>
      <c r="Y565" s="4"/>
    </row>
    <row r="566" spans="1:25" x14ac:dyDescent="0.15">
      <c r="A566" s="4"/>
      <c r="B566" s="4"/>
      <c r="C566" s="4"/>
      <c r="D566" s="18"/>
      <c r="E566" s="18"/>
      <c r="F566" s="4"/>
      <c r="G566" s="4"/>
      <c r="H566" s="4"/>
      <c r="I566" s="4"/>
      <c r="J566" s="4"/>
      <c r="K566" s="4"/>
      <c r="L566" s="4"/>
      <c r="M566" s="4"/>
      <c r="N566" s="4"/>
      <c r="O566" s="4"/>
      <c r="P566" s="7"/>
      <c r="Q566" s="4"/>
      <c r="R566" s="4"/>
      <c r="S566" s="4"/>
      <c r="T566" s="4"/>
      <c r="U566" s="4"/>
      <c r="V566" s="4"/>
      <c r="W566" s="4"/>
      <c r="X566" s="4"/>
      <c r="Y566" s="4"/>
    </row>
    <row r="567" spans="1:25" x14ac:dyDescent="0.15">
      <c r="A567" s="4"/>
      <c r="B567" s="4"/>
      <c r="C567" s="4"/>
      <c r="D567" s="18"/>
      <c r="E567" s="18"/>
      <c r="F567" s="4"/>
      <c r="G567" s="4"/>
      <c r="H567" s="4"/>
      <c r="I567" s="4"/>
      <c r="J567" s="4"/>
      <c r="K567" s="4"/>
      <c r="L567" s="4"/>
      <c r="M567" s="4"/>
      <c r="N567" s="4"/>
      <c r="O567" s="4"/>
      <c r="P567" s="7"/>
      <c r="Q567" s="4"/>
      <c r="R567" s="4"/>
      <c r="S567" s="4"/>
      <c r="T567" s="4"/>
      <c r="U567" s="4"/>
      <c r="V567" s="4"/>
      <c r="W567" s="4"/>
      <c r="X567" s="4"/>
      <c r="Y567" s="4"/>
    </row>
    <row r="568" spans="1:25" x14ac:dyDescent="0.15">
      <c r="A568" s="4"/>
      <c r="B568" s="4"/>
      <c r="C568" s="4"/>
      <c r="D568" s="18"/>
      <c r="E568" s="18"/>
      <c r="F568" s="4"/>
      <c r="G568" s="4"/>
      <c r="H568" s="4"/>
      <c r="I568" s="4"/>
      <c r="J568" s="4"/>
      <c r="K568" s="4"/>
      <c r="L568" s="4"/>
      <c r="M568" s="4"/>
      <c r="N568" s="4"/>
      <c r="O568" s="4"/>
      <c r="P568" s="7"/>
      <c r="Q568" s="4"/>
      <c r="R568" s="4"/>
      <c r="S568" s="4"/>
      <c r="T568" s="4"/>
      <c r="U568" s="4"/>
      <c r="V568" s="4"/>
      <c r="W568" s="4"/>
      <c r="X568" s="4"/>
      <c r="Y568" s="4"/>
    </row>
    <row r="569" spans="1:25" x14ac:dyDescent="0.15">
      <c r="A569" s="4"/>
      <c r="B569" s="4"/>
      <c r="C569" s="4"/>
      <c r="D569" s="18"/>
      <c r="E569" s="18"/>
      <c r="F569" s="4"/>
      <c r="G569" s="4"/>
      <c r="H569" s="4"/>
      <c r="I569" s="4"/>
      <c r="J569" s="4"/>
      <c r="K569" s="4"/>
      <c r="L569" s="4"/>
      <c r="M569" s="4"/>
      <c r="N569" s="4"/>
      <c r="O569" s="4"/>
      <c r="P569" s="7"/>
      <c r="Q569" s="4"/>
      <c r="R569" s="4"/>
      <c r="S569" s="4"/>
      <c r="T569" s="4"/>
      <c r="U569" s="4"/>
      <c r="V569" s="4"/>
      <c r="W569" s="4"/>
      <c r="X569" s="4"/>
      <c r="Y569" s="4"/>
    </row>
    <row r="570" spans="1:25" x14ac:dyDescent="0.15">
      <c r="A570" s="4"/>
      <c r="B570" s="4"/>
      <c r="C570" s="4"/>
      <c r="D570" s="18"/>
      <c r="E570" s="18"/>
      <c r="F570" s="4"/>
      <c r="G570" s="4"/>
      <c r="H570" s="4"/>
      <c r="I570" s="4"/>
      <c r="J570" s="4"/>
      <c r="K570" s="4"/>
      <c r="L570" s="4"/>
      <c r="M570" s="4"/>
      <c r="N570" s="4"/>
      <c r="O570" s="4"/>
      <c r="P570" s="7"/>
      <c r="Q570" s="4"/>
      <c r="R570" s="4"/>
      <c r="S570" s="4"/>
      <c r="T570" s="4"/>
      <c r="U570" s="4"/>
      <c r="V570" s="4"/>
      <c r="W570" s="4"/>
      <c r="X570" s="4"/>
      <c r="Y570" s="4"/>
    </row>
    <row r="571" spans="1:25" x14ac:dyDescent="0.15">
      <c r="A571" s="4"/>
      <c r="B571" s="4"/>
      <c r="C571" s="4"/>
      <c r="D571" s="18"/>
      <c r="E571" s="18"/>
      <c r="F571" s="4"/>
      <c r="G571" s="4"/>
      <c r="H571" s="4"/>
      <c r="I571" s="4"/>
      <c r="J571" s="4"/>
      <c r="K571" s="4"/>
      <c r="L571" s="4"/>
      <c r="M571" s="4"/>
      <c r="N571" s="4"/>
      <c r="O571" s="4"/>
      <c r="P571" s="7"/>
      <c r="Q571" s="4"/>
      <c r="R571" s="4"/>
      <c r="S571" s="4"/>
      <c r="T571" s="4"/>
      <c r="U571" s="4"/>
      <c r="V571" s="4"/>
      <c r="W571" s="4"/>
      <c r="X571" s="4"/>
      <c r="Y571" s="4"/>
    </row>
    <row r="572" spans="1:25" x14ac:dyDescent="0.15">
      <c r="A572" s="4"/>
      <c r="B572" s="4"/>
      <c r="C572" s="4"/>
      <c r="D572" s="18"/>
      <c r="E572" s="18"/>
      <c r="F572" s="4"/>
      <c r="G572" s="4"/>
      <c r="H572" s="4"/>
      <c r="I572" s="4"/>
      <c r="J572" s="4"/>
      <c r="K572" s="4"/>
      <c r="L572" s="4"/>
      <c r="M572" s="4"/>
      <c r="N572" s="4"/>
      <c r="O572" s="4"/>
      <c r="P572" s="7"/>
      <c r="Q572" s="4"/>
      <c r="R572" s="4"/>
      <c r="S572" s="4"/>
      <c r="T572" s="4"/>
      <c r="U572" s="4"/>
      <c r="V572" s="4"/>
      <c r="W572" s="4"/>
      <c r="X572" s="4"/>
      <c r="Y572" s="4"/>
    </row>
    <row r="573" spans="1:25" x14ac:dyDescent="0.15">
      <c r="A573" s="4"/>
      <c r="B573" s="4"/>
      <c r="C573" s="4"/>
      <c r="D573" s="18"/>
      <c r="E573" s="18"/>
      <c r="F573" s="4"/>
      <c r="G573" s="4"/>
      <c r="H573" s="4"/>
      <c r="I573" s="4"/>
      <c r="J573" s="4"/>
      <c r="K573" s="4"/>
      <c r="L573" s="4"/>
      <c r="M573" s="4"/>
      <c r="N573" s="4"/>
      <c r="O573" s="4"/>
      <c r="P573" s="7"/>
      <c r="Q573" s="4"/>
      <c r="R573" s="4"/>
      <c r="S573" s="4"/>
      <c r="T573" s="4"/>
      <c r="U573" s="4"/>
      <c r="V573" s="4"/>
      <c r="W573" s="4"/>
      <c r="X573" s="4"/>
      <c r="Y573" s="4"/>
    </row>
    <row r="574" spans="1:25" x14ac:dyDescent="0.15">
      <c r="A574" s="4"/>
      <c r="B574" s="4"/>
      <c r="C574" s="4"/>
      <c r="D574" s="18"/>
      <c r="E574" s="18"/>
      <c r="F574" s="4"/>
      <c r="G574" s="4"/>
      <c r="H574" s="4"/>
      <c r="I574" s="4"/>
      <c r="J574" s="4"/>
      <c r="K574" s="4"/>
      <c r="L574" s="4"/>
      <c r="M574" s="4"/>
      <c r="N574" s="4"/>
      <c r="O574" s="4"/>
      <c r="P574" s="7"/>
      <c r="Q574" s="4"/>
      <c r="R574" s="4"/>
      <c r="S574" s="4"/>
      <c r="T574" s="4"/>
      <c r="U574" s="4"/>
      <c r="V574" s="4"/>
      <c r="W574" s="4"/>
      <c r="X574" s="4"/>
      <c r="Y574" s="4"/>
    </row>
    <row r="575" spans="1:25" x14ac:dyDescent="0.15">
      <c r="A575" s="4"/>
      <c r="B575" s="4"/>
      <c r="C575" s="4"/>
      <c r="D575" s="18"/>
      <c r="E575" s="18"/>
      <c r="F575" s="4"/>
      <c r="G575" s="4"/>
      <c r="H575" s="4"/>
      <c r="I575" s="4"/>
      <c r="J575" s="4"/>
      <c r="K575" s="4"/>
      <c r="L575" s="4"/>
      <c r="M575" s="4"/>
      <c r="N575" s="4"/>
      <c r="O575" s="4"/>
      <c r="P575" s="7"/>
      <c r="Q575" s="4"/>
      <c r="R575" s="4"/>
      <c r="S575" s="4"/>
      <c r="T575" s="4"/>
      <c r="U575" s="4"/>
      <c r="V575" s="4"/>
      <c r="W575" s="4"/>
      <c r="X575" s="4"/>
      <c r="Y575" s="4"/>
    </row>
    <row r="576" spans="1:25" x14ac:dyDescent="0.15">
      <c r="A576" s="4"/>
      <c r="B576" s="4"/>
      <c r="C576" s="4"/>
      <c r="D576" s="18"/>
      <c r="E576" s="18"/>
      <c r="F576" s="4"/>
      <c r="G576" s="4"/>
      <c r="H576" s="4"/>
      <c r="I576" s="4"/>
      <c r="J576" s="4"/>
      <c r="K576" s="4"/>
      <c r="L576" s="4"/>
      <c r="M576" s="4"/>
      <c r="N576" s="4"/>
      <c r="O576" s="4"/>
      <c r="P576" s="7"/>
      <c r="Q576" s="4"/>
      <c r="R576" s="4"/>
      <c r="S576" s="4"/>
      <c r="T576" s="4"/>
      <c r="U576" s="4"/>
      <c r="V576" s="4"/>
      <c r="W576" s="4"/>
      <c r="X576" s="4"/>
      <c r="Y576" s="4"/>
    </row>
    <row r="577" spans="1:25" x14ac:dyDescent="0.15">
      <c r="A577" s="4"/>
      <c r="B577" s="4"/>
      <c r="C577" s="4"/>
      <c r="D577" s="18"/>
      <c r="E577" s="18"/>
      <c r="F577" s="4"/>
      <c r="G577" s="4"/>
      <c r="H577" s="4"/>
      <c r="I577" s="4"/>
      <c r="J577" s="4"/>
      <c r="K577" s="4"/>
      <c r="L577" s="4"/>
      <c r="M577" s="4"/>
      <c r="N577" s="4"/>
      <c r="O577" s="4"/>
      <c r="P577" s="7"/>
      <c r="Q577" s="4"/>
      <c r="R577" s="4"/>
      <c r="S577" s="4"/>
      <c r="T577" s="4"/>
      <c r="U577" s="4"/>
      <c r="V577" s="4"/>
      <c r="W577" s="4"/>
      <c r="X577" s="4"/>
      <c r="Y577" s="4"/>
    </row>
    <row r="578" spans="1:25" x14ac:dyDescent="0.15">
      <c r="A578" s="4"/>
      <c r="B578" s="4"/>
      <c r="C578" s="4"/>
      <c r="D578" s="18"/>
      <c r="E578" s="18"/>
      <c r="F578" s="4"/>
      <c r="G578" s="4"/>
      <c r="H578" s="4"/>
      <c r="I578" s="4"/>
      <c r="J578" s="4"/>
      <c r="K578" s="4"/>
      <c r="L578" s="4"/>
      <c r="M578" s="4"/>
      <c r="N578" s="4"/>
      <c r="O578" s="4"/>
      <c r="P578" s="7"/>
      <c r="Q578" s="4"/>
      <c r="R578" s="4"/>
      <c r="S578" s="4"/>
      <c r="T578" s="4"/>
      <c r="U578" s="4"/>
      <c r="V578" s="4"/>
      <c r="W578" s="4"/>
      <c r="X578" s="4"/>
      <c r="Y578" s="4"/>
    </row>
    <row r="579" spans="1:25" x14ac:dyDescent="0.15">
      <c r="A579" s="4"/>
      <c r="B579" s="4"/>
      <c r="C579" s="4"/>
      <c r="D579" s="18"/>
      <c r="E579" s="18"/>
      <c r="F579" s="4"/>
      <c r="G579" s="4"/>
      <c r="H579" s="4"/>
      <c r="I579" s="4"/>
      <c r="J579" s="4"/>
      <c r="K579" s="4"/>
      <c r="L579" s="4"/>
      <c r="M579" s="4"/>
      <c r="N579" s="4"/>
      <c r="O579" s="4"/>
      <c r="P579" s="7"/>
      <c r="Q579" s="4"/>
      <c r="R579" s="4"/>
      <c r="S579" s="4"/>
      <c r="T579" s="4"/>
      <c r="U579" s="4"/>
      <c r="V579" s="4"/>
      <c r="W579" s="4"/>
      <c r="X579" s="4"/>
      <c r="Y579" s="4"/>
    </row>
    <row r="580" spans="1:25" x14ac:dyDescent="0.15">
      <c r="A580" s="4"/>
      <c r="B580" s="4"/>
      <c r="C580" s="4"/>
      <c r="D580" s="18"/>
      <c r="E580" s="18"/>
      <c r="F580" s="4"/>
      <c r="G580" s="4"/>
      <c r="H580" s="4"/>
      <c r="I580" s="4"/>
      <c r="J580" s="4"/>
      <c r="K580" s="4"/>
      <c r="L580" s="4"/>
      <c r="M580" s="4"/>
      <c r="N580" s="4"/>
      <c r="O580" s="4"/>
      <c r="P580" s="7"/>
      <c r="Q580" s="4"/>
      <c r="R580" s="4"/>
      <c r="S580" s="4"/>
      <c r="T580" s="4"/>
      <c r="U580" s="4"/>
      <c r="V580" s="4"/>
      <c r="W580" s="4"/>
      <c r="X580" s="4"/>
      <c r="Y580" s="4"/>
    </row>
    <row r="581" spans="1:25" x14ac:dyDescent="0.15">
      <c r="A581" s="4"/>
      <c r="B581" s="4"/>
      <c r="C581" s="4"/>
      <c r="D581" s="18"/>
      <c r="E581" s="18"/>
      <c r="F581" s="4"/>
      <c r="G581" s="4"/>
      <c r="H581" s="4"/>
      <c r="I581" s="4"/>
      <c r="J581" s="4"/>
      <c r="K581" s="4"/>
      <c r="L581" s="4"/>
      <c r="M581" s="4"/>
      <c r="N581" s="4"/>
      <c r="O581" s="4"/>
      <c r="P581" s="7"/>
      <c r="Q581" s="4"/>
      <c r="R581" s="4"/>
      <c r="S581" s="4"/>
      <c r="T581" s="4"/>
      <c r="U581" s="4"/>
      <c r="V581" s="4"/>
      <c r="W581" s="4"/>
      <c r="X581" s="4"/>
      <c r="Y581" s="4"/>
    </row>
    <row r="582" spans="1:25" x14ac:dyDescent="0.15">
      <c r="A582" s="4"/>
      <c r="B582" s="4"/>
      <c r="C582" s="4"/>
      <c r="D582" s="18"/>
      <c r="E582" s="18"/>
      <c r="F582" s="4"/>
      <c r="G582" s="4"/>
      <c r="H582" s="4"/>
      <c r="I582" s="4"/>
      <c r="J582" s="4"/>
      <c r="K582" s="4"/>
      <c r="L582" s="4"/>
      <c r="M582" s="4"/>
      <c r="N582" s="4"/>
      <c r="O582" s="4"/>
      <c r="P582" s="7"/>
      <c r="Q582" s="4"/>
      <c r="R582" s="4"/>
      <c r="S582" s="4"/>
      <c r="T582" s="4"/>
      <c r="U582" s="4"/>
      <c r="V582" s="4"/>
      <c r="W582" s="4"/>
      <c r="X582" s="4"/>
      <c r="Y582" s="4"/>
    </row>
    <row r="583" spans="1:25" x14ac:dyDescent="0.15">
      <c r="A583" s="4"/>
      <c r="B583" s="4"/>
      <c r="C583" s="4"/>
      <c r="D583" s="18"/>
      <c r="E583" s="18"/>
      <c r="F583" s="4"/>
      <c r="G583" s="4"/>
      <c r="H583" s="4"/>
      <c r="I583" s="4"/>
      <c r="J583" s="4"/>
      <c r="K583" s="4"/>
      <c r="L583" s="4"/>
      <c r="M583" s="4"/>
      <c r="N583" s="4"/>
      <c r="O583" s="4"/>
      <c r="P583" s="7"/>
      <c r="Q583" s="4"/>
      <c r="R583" s="4"/>
      <c r="S583" s="4"/>
      <c r="T583" s="4"/>
      <c r="U583" s="4"/>
      <c r="V583" s="4"/>
      <c r="W583" s="4"/>
      <c r="X583" s="4"/>
      <c r="Y583" s="4"/>
    </row>
    <row r="584" spans="1:25" x14ac:dyDescent="0.15">
      <c r="A584" s="4"/>
      <c r="B584" s="4"/>
      <c r="C584" s="4"/>
      <c r="D584" s="18"/>
      <c r="E584" s="18"/>
      <c r="F584" s="4"/>
      <c r="G584" s="4"/>
      <c r="H584" s="4"/>
      <c r="I584" s="4"/>
      <c r="J584" s="4"/>
      <c r="K584" s="4"/>
      <c r="L584" s="4"/>
      <c r="M584" s="4"/>
      <c r="N584" s="4"/>
      <c r="O584" s="4"/>
      <c r="P584" s="7"/>
      <c r="Q584" s="4"/>
      <c r="R584" s="4"/>
      <c r="S584" s="4"/>
      <c r="T584" s="4"/>
      <c r="U584" s="4"/>
      <c r="V584" s="4"/>
      <c r="W584" s="4"/>
      <c r="X584" s="4"/>
      <c r="Y584" s="4"/>
    </row>
    <row r="585" spans="1:25" x14ac:dyDescent="0.15">
      <c r="A585" s="4"/>
      <c r="B585" s="4"/>
      <c r="C585" s="4"/>
      <c r="D585" s="18"/>
      <c r="E585" s="18"/>
      <c r="F585" s="4"/>
      <c r="G585" s="4"/>
      <c r="H585" s="4"/>
      <c r="I585" s="4"/>
      <c r="J585" s="4"/>
      <c r="K585" s="4"/>
      <c r="L585" s="4"/>
      <c r="M585" s="4"/>
      <c r="N585" s="4"/>
      <c r="O585" s="4"/>
      <c r="P585" s="7"/>
      <c r="Q585" s="4"/>
      <c r="R585" s="4"/>
      <c r="S585" s="4"/>
      <c r="T585" s="4"/>
      <c r="U585" s="4"/>
      <c r="V585" s="4"/>
      <c r="W585" s="4"/>
      <c r="X585" s="4"/>
      <c r="Y585" s="4"/>
    </row>
    <row r="586" spans="1:25" x14ac:dyDescent="0.15">
      <c r="A586" s="4"/>
      <c r="B586" s="4"/>
      <c r="C586" s="4"/>
      <c r="D586" s="18"/>
      <c r="E586" s="18"/>
      <c r="F586" s="4"/>
      <c r="G586" s="4"/>
      <c r="H586" s="4"/>
      <c r="I586" s="4"/>
      <c r="J586" s="4"/>
      <c r="K586" s="4"/>
      <c r="L586" s="4"/>
      <c r="M586" s="4"/>
      <c r="N586" s="4"/>
      <c r="O586" s="4"/>
      <c r="P586" s="7"/>
      <c r="Q586" s="4"/>
      <c r="R586" s="4"/>
      <c r="S586" s="4"/>
      <c r="T586" s="4"/>
      <c r="U586" s="4"/>
      <c r="V586" s="4"/>
      <c r="W586" s="4"/>
      <c r="X586" s="4"/>
      <c r="Y586" s="4"/>
    </row>
    <row r="587" spans="1:25" x14ac:dyDescent="0.15">
      <c r="A587" s="4"/>
      <c r="B587" s="4"/>
      <c r="C587" s="4"/>
      <c r="D587" s="18"/>
      <c r="E587" s="18"/>
      <c r="F587" s="4"/>
      <c r="G587" s="4"/>
      <c r="H587" s="4"/>
      <c r="I587" s="4"/>
      <c r="J587" s="4"/>
      <c r="K587" s="4"/>
      <c r="L587" s="4"/>
      <c r="M587" s="4"/>
      <c r="N587" s="4"/>
      <c r="O587" s="4"/>
      <c r="P587" s="7"/>
      <c r="Q587" s="4"/>
      <c r="R587" s="4"/>
      <c r="S587" s="4"/>
      <c r="T587" s="4"/>
      <c r="U587" s="4"/>
      <c r="V587" s="4"/>
      <c r="W587" s="4"/>
      <c r="X587" s="4"/>
      <c r="Y587" s="4"/>
    </row>
    <row r="588" spans="1:25" x14ac:dyDescent="0.15">
      <c r="A588" s="4"/>
      <c r="B588" s="4"/>
      <c r="C588" s="4"/>
      <c r="D588" s="18"/>
      <c r="E588" s="18"/>
      <c r="F588" s="4"/>
      <c r="G588" s="4"/>
      <c r="H588" s="4"/>
      <c r="I588" s="4"/>
      <c r="J588" s="4"/>
      <c r="K588" s="4"/>
      <c r="L588" s="4"/>
      <c r="M588" s="4"/>
      <c r="N588" s="4"/>
      <c r="O588" s="4"/>
      <c r="P588" s="7"/>
      <c r="Q588" s="4"/>
      <c r="R588" s="4"/>
      <c r="S588" s="4"/>
      <c r="T588" s="4"/>
      <c r="U588" s="4"/>
      <c r="V588" s="4"/>
      <c r="W588" s="4"/>
      <c r="X588" s="4"/>
      <c r="Y588" s="4"/>
    </row>
    <row r="589" spans="1:25" x14ac:dyDescent="0.15">
      <c r="A589" s="4"/>
      <c r="B589" s="4"/>
      <c r="C589" s="4"/>
      <c r="D589" s="18"/>
      <c r="E589" s="18"/>
      <c r="F589" s="4"/>
      <c r="G589" s="4"/>
      <c r="H589" s="4"/>
      <c r="I589" s="4"/>
      <c r="J589" s="4"/>
      <c r="K589" s="4"/>
      <c r="L589" s="4"/>
      <c r="M589" s="4"/>
      <c r="N589" s="4"/>
      <c r="O589" s="4"/>
      <c r="P589" s="7"/>
      <c r="Q589" s="4"/>
      <c r="R589" s="4"/>
      <c r="S589" s="4"/>
      <c r="T589" s="4"/>
      <c r="U589" s="4"/>
      <c r="V589" s="4"/>
      <c r="W589" s="4"/>
      <c r="X589" s="4"/>
      <c r="Y589" s="4"/>
    </row>
    <row r="590" spans="1:25" x14ac:dyDescent="0.15">
      <c r="A590" s="4"/>
      <c r="B590" s="4"/>
      <c r="C590" s="4"/>
      <c r="D590" s="18"/>
      <c r="E590" s="18"/>
      <c r="F590" s="4"/>
      <c r="G590" s="4"/>
      <c r="H590" s="4"/>
      <c r="I590" s="4"/>
      <c r="J590" s="4"/>
      <c r="K590" s="4"/>
      <c r="L590" s="4"/>
      <c r="M590" s="4"/>
      <c r="N590" s="4"/>
      <c r="O590" s="4"/>
      <c r="P590" s="7"/>
      <c r="Q590" s="4"/>
      <c r="R590" s="4"/>
      <c r="S590" s="4"/>
      <c r="T590" s="4"/>
      <c r="U590" s="4"/>
      <c r="V590" s="4"/>
      <c r="W590" s="4"/>
      <c r="X590" s="4"/>
      <c r="Y590" s="4"/>
    </row>
    <row r="591" spans="1:25" x14ac:dyDescent="0.15">
      <c r="A591" s="4"/>
      <c r="B591" s="4"/>
      <c r="C591" s="4"/>
      <c r="D591" s="18"/>
      <c r="E591" s="18"/>
      <c r="F591" s="4"/>
      <c r="G591" s="4"/>
      <c r="H591" s="4"/>
      <c r="I591" s="4"/>
      <c r="J591" s="4"/>
      <c r="K591" s="4"/>
      <c r="L591" s="4"/>
      <c r="M591" s="4"/>
      <c r="N591" s="4"/>
      <c r="O591" s="4"/>
      <c r="P591" s="7"/>
      <c r="Q591" s="4"/>
      <c r="R591" s="4"/>
      <c r="S591" s="4"/>
      <c r="T591" s="4"/>
      <c r="U591" s="4"/>
      <c r="V591" s="4"/>
      <c r="W591" s="4"/>
      <c r="X591" s="4"/>
      <c r="Y591" s="4"/>
    </row>
    <row r="592" spans="1:25" x14ac:dyDescent="0.15">
      <c r="A592" s="4"/>
      <c r="B592" s="4"/>
      <c r="C592" s="4"/>
      <c r="D592" s="18"/>
      <c r="E592" s="18"/>
      <c r="F592" s="4"/>
      <c r="G592" s="4"/>
      <c r="H592" s="4"/>
      <c r="I592" s="4"/>
      <c r="J592" s="4"/>
      <c r="K592" s="4"/>
      <c r="L592" s="4"/>
      <c r="M592" s="4"/>
      <c r="N592" s="4"/>
      <c r="O592" s="4"/>
      <c r="P592" s="7"/>
      <c r="Q592" s="4"/>
      <c r="R592" s="4"/>
      <c r="S592" s="4"/>
      <c r="T592" s="4"/>
      <c r="U592" s="4"/>
      <c r="V592" s="4"/>
      <c r="W592" s="4"/>
      <c r="X592" s="4"/>
      <c r="Y592" s="4"/>
    </row>
    <row r="593" spans="1:25" x14ac:dyDescent="0.15">
      <c r="A593" s="4"/>
      <c r="B593" s="4"/>
      <c r="C593" s="4"/>
      <c r="D593" s="18"/>
      <c r="E593" s="18"/>
      <c r="F593" s="4"/>
      <c r="G593" s="4"/>
      <c r="H593" s="4"/>
      <c r="I593" s="4"/>
      <c r="J593" s="4"/>
      <c r="K593" s="4"/>
      <c r="L593" s="4"/>
      <c r="M593" s="4"/>
      <c r="N593" s="4"/>
      <c r="O593" s="4"/>
      <c r="P593" s="7"/>
      <c r="Q593" s="4"/>
      <c r="R593" s="4"/>
      <c r="S593" s="4"/>
      <c r="T593" s="4"/>
      <c r="U593" s="4"/>
      <c r="V593" s="4"/>
      <c r="W593" s="4"/>
      <c r="X593" s="4"/>
      <c r="Y593" s="4"/>
    </row>
    <row r="594" spans="1:25" x14ac:dyDescent="0.15">
      <c r="A594" s="4"/>
      <c r="B594" s="4"/>
      <c r="C594" s="4"/>
      <c r="D594" s="18"/>
      <c r="E594" s="18"/>
      <c r="F594" s="4"/>
      <c r="G594" s="4"/>
      <c r="H594" s="4"/>
      <c r="I594" s="4"/>
      <c r="J594" s="4"/>
      <c r="K594" s="4"/>
      <c r="L594" s="4"/>
      <c r="M594" s="4"/>
      <c r="N594" s="4"/>
      <c r="O594" s="4"/>
      <c r="P594" s="7"/>
      <c r="Q594" s="4"/>
      <c r="R594" s="4"/>
      <c r="S594" s="4"/>
      <c r="T594" s="4"/>
      <c r="U594" s="4"/>
      <c r="V594" s="4"/>
      <c r="W594" s="4"/>
      <c r="X594" s="4"/>
      <c r="Y594" s="4"/>
    </row>
    <row r="595" spans="1:25" x14ac:dyDescent="0.15">
      <c r="A595" s="4"/>
      <c r="B595" s="4"/>
      <c r="C595" s="4"/>
      <c r="D595" s="18"/>
      <c r="E595" s="18"/>
      <c r="F595" s="4"/>
      <c r="G595" s="4"/>
      <c r="H595" s="4"/>
      <c r="I595" s="4"/>
      <c r="J595" s="4"/>
      <c r="K595" s="4"/>
      <c r="L595" s="4"/>
      <c r="M595" s="4"/>
      <c r="N595" s="4"/>
      <c r="O595" s="4"/>
      <c r="P595" s="7"/>
      <c r="Q595" s="4"/>
      <c r="R595" s="4"/>
      <c r="S595" s="4"/>
      <c r="T595" s="4"/>
      <c r="U595" s="4"/>
      <c r="V595" s="4"/>
      <c r="W595" s="4"/>
      <c r="X595" s="4"/>
      <c r="Y595" s="4"/>
    </row>
    <row r="596" spans="1:25" x14ac:dyDescent="0.15">
      <c r="A596" s="4"/>
      <c r="B596" s="4"/>
      <c r="C596" s="4"/>
      <c r="D596" s="18"/>
      <c r="E596" s="18"/>
      <c r="F596" s="4"/>
      <c r="G596" s="4"/>
      <c r="H596" s="4"/>
      <c r="I596" s="4"/>
      <c r="J596" s="4"/>
      <c r="K596" s="4"/>
      <c r="L596" s="4"/>
      <c r="M596" s="4"/>
      <c r="N596" s="4"/>
      <c r="O596" s="4"/>
      <c r="P596" s="7"/>
      <c r="Q596" s="4"/>
      <c r="R596" s="4"/>
      <c r="S596" s="4"/>
      <c r="T596" s="4"/>
      <c r="U596" s="4"/>
      <c r="V596" s="4"/>
      <c r="W596" s="4"/>
      <c r="X596" s="4"/>
      <c r="Y596" s="4"/>
    </row>
    <row r="597" spans="1:25" x14ac:dyDescent="0.15">
      <c r="A597" s="4"/>
      <c r="B597" s="4"/>
      <c r="C597" s="4"/>
      <c r="D597" s="18"/>
      <c r="E597" s="18"/>
      <c r="F597" s="4"/>
      <c r="G597" s="4"/>
      <c r="H597" s="4"/>
      <c r="I597" s="4"/>
      <c r="J597" s="4"/>
      <c r="K597" s="4"/>
      <c r="L597" s="4"/>
      <c r="M597" s="4"/>
      <c r="N597" s="4"/>
      <c r="O597" s="4"/>
      <c r="P597" s="7"/>
      <c r="Q597" s="4"/>
      <c r="R597" s="4"/>
      <c r="S597" s="4"/>
      <c r="T597" s="4"/>
      <c r="U597" s="4"/>
      <c r="V597" s="4"/>
      <c r="W597" s="4"/>
      <c r="X597" s="4"/>
      <c r="Y597" s="4"/>
    </row>
    <row r="598" spans="1:25" x14ac:dyDescent="0.15">
      <c r="A598" s="4"/>
      <c r="B598" s="4"/>
      <c r="C598" s="4"/>
      <c r="D598" s="18"/>
      <c r="E598" s="18"/>
      <c r="F598" s="4"/>
      <c r="G598" s="4"/>
      <c r="H598" s="4"/>
      <c r="I598" s="4"/>
      <c r="J598" s="4"/>
      <c r="K598" s="4"/>
      <c r="L598" s="4"/>
      <c r="M598" s="4"/>
      <c r="N598" s="4"/>
      <c r="O598" s="4"/>
      <c r="P598" s="7"/>
      <c r="Q598" s="4"/>
      <c r="R598" s="4"/>
      <c r="S598" s="4"/>
      <c r="T598" s="4"/>
      <c r="U598" s="4"/>
      <c r="V598" s="4"/>
      <c r="W598" s="4"/>
      <c r="X598" s="4"/>
      <c r="Y598" s="4"/>
    </row>
    <row r="599" spans="1:25" x14ac:dyDescent="0.15">
      <c r="A599" s="4"/>
      <c r="B599" s="4"/>
      <c r="C599" s="4"/>
      <c r="D599" s="18"/>
      <c r="E599" s="18"/>
      <c r="F599" s="4"/>
      <c r="G599" s="4"/>
      <c r="H599" s="4"/>
      <c r="I599" s="4"/>
      <c r="J599" s="4"/>
      <c r="K599" s="4"/>
      <c r="L599" s="4"/>
      <c r="M599" s="4"/>
      <c r="N599" s="4"/>
      <c r="O599" s="4"/>
      <c r="P599" s="7"/>
      <c r="Q599" s="4"/>
      <c r="R599" s="4"/>
      <c r="S599" s="4"/>
      <c r="T599" s="4"/>
      <c r="U599" s="4"/>
      <c r="V599" s="4"/>
      <c r="W599" s="4"/>
      <c r="X599" s="4"/>
      <c r="Y599" s="4"/>
    </row>
    <row r="600" spans="1:25" x14ac:dyDescent="0.15">
      <c r="A600" s="4"/>
      <c r="B600" s="4"/>
      <c r="C600" s="4"/>
      <c r="D600" s="18"/>
      <c r="E600" s="18"/>
      <c r="F600" s="4"/>
      <c r="G600" s="4"/>
      <c r="H600" s="4"/>
      <c r="I600" s="4"/>
      <c r="J600" s="4"/>
      <c r="K600" s="4"/>
      <c r="L600" s="4"/>
      <c r="M600" s="4"/>
      <c r="N600" s="4"/>
      <c r="O600" s="4"/>
      <c r="P600" s="7"/>
      <c r="Q600" s="4"/>
      <c r="R600" s="4"/>
      <c r="S600" s="4"/>
      <c r="T600" s="4"/>
      <c r="U600" s="4"/>
      <c r="V600" s="4"/>
      <c r="W600" s="4"/>
      <c r="X600" s="4"/>
      <c r="Y600" s="4"/>
    </row>
    <row r="601" spans="1:25" x14ac:dyDescent="0.15">
      <c r="A601" s="4"/>
      <c r="B601" s="4"/>
      <c r="C601" s="4"/>
      <c r="D601" s="18"/>
      <c r="E601" s="18"/>
      <c r="F601" s="4"/>
      <c r="G601" s="4"/>
      <c r="H601" s="4"/>
      <c r="I601" s="4"/>
      <c r="J601" s="4"/>
      <c r="K601" s="4"/>
      <c r="L601" s="4"/>
      <c r="M601" s="4"/>
      <c r="N601" s="4"/>
      <c r="O601" s="4"/>
      <c r="P601" s="7"/>
      <c r="Q601" s="4"/>
      <c r="R601" s="4"/>
      <c r="S601" s="4"/>
      <c r="T601" s="4"/>
      <c r="U601" s="4"/>
      <c r="V601" s="4"/>
      <c r="W601" s="4"/>
      <c r="X601" s="4"/>
      <c r="Y601" s="4"/>
    </row>
    <row r="602" spans="1:25" x14ac:dyDescent="0.15">
      <c r="A602" s="4"/>
      <c r="B602" s="4"/>
      <c r="C602" s="4"/>
      <c r="D602" s="18"/>
      <c r="E602" s="18"/>
      <c r="F602" s="4"/>
      <c r="G602" s="4"/>
      <c r="H602" s="4"/>
      <c r="I602" s="4"/>
      <c r="J602" s="4"/>
      <c r="K602" s="4"/>
      <c r="L602" s="4"/>
      <c r="M602" s="4"/>
      <c r="N602" s="4"/>
      <c r="O602" s="4"/>
      <c r="P602" s="7"/>
      <c r="Q602" s="4"/>
      <c r="R602" s="4"/>
      <c r="S602" s="4"/>
      <c r="T602" s="4"/>
      <c r="U602" s="4"/>
      <c r="V602" s="4"/>
      <c r="W602" s="4"/>
      <c r="X602" s="4"/>
      <c r="Y602" s="4"/>
    </row>
    <row r="603" spans="1:25" x14ac:dyDescent="0.15">
      <c r="A603" s="4"/>
      <c r="B603" s="4"/>
      <c r="C603" s="4"/>
      <c r="D603" s="18"/>
      <c r="E603" s="18"/>
      <c r="F603" s="4"/>
      <c r="G603" s="4"/>
      <c r="H603" s="4"/>
      <c r="I603" s="4"/>
      <c r="J603" s="4"/>
      <c r="K603" s="4"/>
      <c r="L603" s="4"/>
      <c r="M603" s="4"/>
      <c r="N603" s="4"/>
      <c r="O603" s="4"/>
      <c r="P603" s="7"/>
      <c r="Q603" s="4"/>
      <c r="R603" s="4"/>
      <c r="S603" s="4"/>
      <c r="T603" s="4"/>
      <c r="U603" s="4"/>
      <c r="V603" s="4"/>
      <c r="W603" s="4"/>
      <c r="X603" s="4"/>
      <c r="Y603" s="4"/>
    </row>
    <row r="604" spans="1:25" x14ac:dyDescent="0.15">
      <c r="A604" s="4"/>
      <c r="B604" s="4"/>
      <c r="C604" s="4"/>
      <c r="D604" s="18"/>
      <c r="E604" s="18"/>
      <c r="F604" s="4"/>
      <c r="G604" s="4"/>
      <c r="H604" s="4"/>
      <c r="I604" s="4"/>
      <c r="J604" s="4"/>
      <c r="K604" s="4"/>
      <c r="L604" s="4"/>
      <c r="M604" s="4"/>
      <c r="N604" s="4"/>
      <c r="O604" s="4"/>
      <c r="P604" s="7"/>
      <c r="Q604" s="4"/>
      <c r="R604" s="4"/>
      <c r="S604" s="4"/>
      <c r="T604" s="4"/>
      <c r="U604" s="4"/>
      <c r="V604" s="4"/>
      <c r="W604" s="4"/>
      <c r="X604" s="4"/>
      <c r="Y604" s="4"/>
    </row>
    <row r="605" spans="1:25" x14ac:dyDescent="0.15">
      <c r="A605" s="4"/>
      <c r="B605" s="4"/>
      <c r="C605" s="4"/>
      <c r="D605" s="18"/>
      <c r="E605" s="18"/>
      <c r="F605" s="4"/>
      <c r="G605" s="4"/>
      <c r="H605" s="4"/>
      <c r="I605" s="4"/>
      <c r="J605" s="4"/>
      <c r="K605" s="4"/>
      <c r="L605" s="4"/>
      <c r="M605" s="4"/>
      <c r="N605" s="4"/>
      <c r="O605" s="4"/>
      <c r="P605" s="7"/>
      <c r="Q605" s="4"/>
      <c r="R605" s="4"/>
      <c r="S605" s="4"/>
      <c r="T605" s="4"/>
      <c r="U605" s="4"/>
      <c r="V605" s="4"/>
      <c r="W605" s="4"/>
      <c r="X605" s="4"/>
      <c r="Y605" s="4"/>
    </row>
    <row r="606" spans="1:25" x14ac:dyDescent="0.15">
      <c r="A606" s="4"/>
      <c r="B606" s="4"/>
      <c r="C606" s="4"/>
      <c r="D606" s="18"/>
      <c r="E606" s="18"/>
      <c r="F606" s="4"/>
      <c r="G606" s="4"/>
      <c r="H606" s="4"/>
      <c r="I606" s="4"/>
      <c r="J606" s="4"/>
      <c r="K606" s="4"/>
      <c r="L606" s="4"/>
      <c r="M606" s="4"/>
      <c r="N606" s="4"/>
      <c r="O606" s="4"/>
      <c r="P606" s="7"/>
      <c r="Q606" s="4"/>
      <c r="R606" s="4"/>
      <c r="S606" s="4"/>
      <c r="T606" s="4"/>
      <c r="U606" s="4"/>
      <c r="V606" s="4"/>
      <c r="W606" s="4"/>
      <c r="X606" s="4"/>
      <c r="Y606" s="4"/>
    </row>
    <row r="607" spans="1:25" x14ac:dyDescent="0.15">
      <c r="A607" s="4"/>
      <c r="B607" s="4"/>
      <c r="C607" s="4"/>
      <c r="D607" s="18"/>
      <c r="E607" s="18"/>
      <c r="F607" s="4"/>
      <c r="G607" s="4"/>
      <c r="H607" s="4"/>
      <c r="I607" s="4"/>
      <c r="J607" s="4"/>
      <c r="K607" s="4"/>
      <c r="L607" s="4"/>
      <c r="M607" s="4"/>
      <c r="N607" s="4"/>
      <c r="O607" s="4"/>
      <c r="P607" s="7"/>
      <c r="Q607" s="4"/>
      <c r="R607" s="4"/>
      <c r="S607" s="4"/>
      <c r="T607" s="4"/>
      <c r="U607" s="4"/>
      <c r="V607" s="4"/>
      <c r="W607" s="4"/>
      <c r="X607" s="4"/>
      <c r="Y607" s="4"/>
    </row>
    <row r="608" spans="1:25" x14ac:dyDescent="0.15">
      <c r="A608" s="4"/>
      <c r="B608" s="4"/>
      <c r="C608" s="4"/>
      <c r="D608" s="18"/>
      <c r="E608" s="18"/>
      <c r="F608" s="4"/>
      <c r="G608" s="4"/>
      <c r="H608" s="4"/>
      <c r="I608" s="4"/>
      <c r="J608" s="4"/>
      <c r="K608" s="4"/>
      <c r="L608" s="4"/>
      <c r="M608" s="4"/>
      <c r="N608" s="4"/>
      <c r="O608" s="4"/>
      <c r="P608" s="7"/>
      <c r="Q608" s="4"/>
      <c r="R608" s="4"/>
      <c r="S608" s="4"/>
      <c r="T608" s="4"/>
      <c r="U608" s="4"/>
      <c r="V608" s="4"/>
      <c r="W608" s="4"/>
      <c r="X608" s="4"/>
      <c r="Y608" s="4"/>
    </row>
    <row r="609" spans="1:25" x14ac:dyDescent="0.15">
      <c r="A609" s="4"/>
      <c r="B609" s="4"/>
      <c r="C609" s="4"/>
      <c r="D609" s="18"/>
      <c r="E609" s="18"/>
      <c r="F609" s="4"/>
      <c r="G609" s="4"/>
      <c r="H609" s="4"/>
      <c r="I609" s="4"/>
      <c r="J609" s="4"/>
      <c r="K609" s="4"/>
      <c r="L609" s="4"/>
      <c r="M609" s="4"/>
      <c r="N609" s="4"/>
      <c r="O609" s="4"/>
      <c r="P609" s="7"/>
      <c r="Q609" s="4"/>
      <c r="R609" s="4"/>
      <c r="S609" s="4"/>
      <c r="T609" s="4"/>
      <c r="U609" s="4"/>
      <c r="V609" s="4"/>
      <c r="W609" s="4"/>
      <c r="X609" s="4"/>
      <c r="Y609" s="4"/>
    </row>
    <row r="610" spans="1:25" x14ac:dyDescent="0.15">
      <c r="A610" s="4"/>
      <c r="B610" s="4"/>
      <c r="C610" s="4"/>
      <c r="D610" s="18"/>
      <c r="E610" s="18"/>
      <c r="F610" s="4"/>
      <c r="G610" s="4"/>
      <c r="H610" s="4"/>
      <c r="I610" s="4"/>
      <c r="J610" s="4"/>
      <c r="K610" s="4"/>
      <c r="L610" s="4"/>
      <c r="M610" s="4"/>
      <c r="N610" s="4"/>
      <c r="O610" s="4"/>
      <c r="P610" s="7"/>
      <c r="Q610" s="4"/>
      <c r="R610" s="4"/>
      <c r="S610" s="4"/>
      <c r="T610" s="4"/>
      <c r="U610" s="4"/>
      <c r="V610" s="4"/>
      <c r="W610" s="4"/>
      <c r="X610" s="4"/>
      <c r="Y610" s="4"/>
    </row>
    <row r="611" spans="1:25" x14ac:dyDescent="0.15">
      <c r="A611" s="4"/>
      <c r="B611" s="4"/>
      <c r="C611" s="4"/>
      <c r="D611" s="18"/>
      <c r="E611" s="18"/>
      <c r="F611" s="4"/>
      <c r="G611" s="4"/>
      <c r="H611" s="4"/>
      <c r="I611" s="4"/>
      <c r="J611" s="4"/>
      <c r="K611" s="4"/>
      <c r="L611" s="4"/>
      <c r="M611" s="4"/>
      <c r="N611" s="4"/>
      <c r="O611" s="4"/>
      <c r="P611" s="7"/>
      <c r="Q611" s="4"/>
      <c r="R611" s="4"/>
      <c r="S611" s="4"/>
      <c r="T611" s="4"/>
      <c r="U611" s="4"/>
      <c r="V611" s="4"/>
      <c r="W611" s="4"/>
      <c r="X611" s="4"/>
      <c r="Y611" s="4"/>
    </row>
    <row r="612" spans="1:25" x14ac:dyDescent="0.15">
      <c r="A612" s="4"/>
      <c r="B612" s="4"/>
      <c r="C612" s="4"/>
      <c r="D612" s="18"/>
      <c r="E612" s="18"/>
      <c r="F612" s="4"/>
      <c r="G612" s="4"/>
      <c r="H612" s="4"/>
      <c r="I612" s="4"/>
      <c r="J612" s="4"/>
      <c r="K612" s="4"/>
      <c r="L612" s="4"/>
      <c r="M612" s="4"/>
      <c r="N612" s="4"/>
      <c r="O612" s="4"/>
      <c r="P612" s="7"/>
      <c r="Q612" s="4"/>
      <c r="R612" s="4"/>
      <c r="S612" s="4"/>
      <c r="T612" s="4"/>
      <c r="U612" s="4"/>
      <c r="V612" s="4"/>
      <c r="W612" s="4"/>
      <c r="X612" s="4"/>
      <c r="Y612" s="4"/>
    </row>
    <row r="613" spans="1:25" x14ac:dyDescent="0.15">
      <c r="A613" s="4"/>
      <c r="B613" s="4"/>
      <c r="C613" s="4"/>
      <c r="D613" s="18"/>
      <c r="E613" s="18"/>
      <c r="F613" s="4"/>
      <c r="G613" s="4"/>
      <c r="H613" s="4"/>
      <c r="I613" s="4"/>
      <c r="J613" s="4"/>
      <c r="K613" s="4"/>
      <c r="L613" s="4"/>
      <c r="M613" s="4"/>
      <c r="N613" s="4"/>
      <c r="O613" s="4"/>
      <c r="P613" s="7"/>
      <c r="Q613" s="4"/>
      <c r="R613" s="4"/>
      <c r="S613" s="4"/>
      <c r="T613" s="4"/>
      <c r="U613" s="4"/>
      <c r="V613" s="4"/>
      <c r="W613" s="4"/>
      <c r="X613" s="4"/>
      <c r="Y613" s="4"/>
    </row>
    <row r="614" spans="1:25" x14ac:dyDescent="0.15">
      <c r="A614" s="4"/>
      <c r="B614" s="4"/>
      <c r="C614" s="4"/>
      <c r="D614" s="18"/>
      <c r="E614" s="18"/>
      <c r="F614" s="4"/>
      <c r="G614" s="4"/>
      <c r="H614" s="4"/>
      <c r="I614" s="4"/>
      <c r="J614" s="4"/>
      <c r="K614" s="4"/>
      <c r="L614" s="4"/>
      <c r="M614" s="4"/>
      <c r="N614" s="4"/>
      <c r="O614" s="4"/>
      <c r="P614" s="7"/>
      <c r="Q614" s="4"/>
      <c r="R614" s="4"/>
      <c r="S614" s="4"/>
      <c r="T614" s="4"/>
      <c r="U614" s="4"/>
      <c r="V614" s="4"/>
      <c r="W614" s="4"/>
      <c r="X614" s="4"/>
      <c r="Y614" s="4"/>
    </row>
    <row r="615" spans="1:25" x14ac:dyDescent="0.15">
      <c r="A615" s="4"/>
      <c r="B615" s="4"/>
      <c r="C615" s="4"/>
      <c r="D615" s="18"/>
      <c r="E615" s="18"/>
      <c r="F615" s="4"/>
      <c r="G615" s="4"/>
      <c r="H615" s="4"/>
      <c r="I615" s="4"/>
      <c r="J615" s="4"/>
      <c r="K615" s="4"/>
      <c r="L615" s="4"/>
      <c r="M615" s="4"/>
      <c r="N615" s="4"/>
      <c r="O615" s="4"/>
      <c r="P615" s="7"/>
      <c r="Q615" s="4"/>
      <c r="R615" s="4"/>
      <c r="S615" s="4"/>
      <c r="T615" s="4"/>
      <c r="U615" s="4"/>
      <c r="V615" s="4"/>
      <c r="W615" s="4"/>
      <c r="X615" s="4"/>
      <c r="Y615" s="4"/>
    </row>
    <row r="616" spans="1:25" x14ac:dyDescent="0.15">
      <c r="A616" s="4"/>
      <c r="B616" s="4"/>
      <c r="C616" s="4"/>
      <c r="D616" s="18"/>
      <c r="E616" s="18"/>
      <c r="F616" s="4"/>
      <c r="G616" s="4"/>
      <c r="H616" s="4"/>
      <c r="I616" s="4"/>
      <c r="J616" s="4"/>
      <c r="K616" s="4"/>
      <c r="L616" s="4"/>
      <c r="M616" s="4"/>
      <c r="N616" s="4"/>
      <c r="O616" s="4"/>
      <c r="P616" s="7"/>
      <c r="Q616" s="4"/>
      <c r="R616" s="4"/>
      <c r="S616" s="4"/>
      <c r="T616" s="4"/>
      <c r="U616" s="4"/>
      <c r="V616" s="4"/>
      <c r="W616" s="4"/>
      <c r="X616" s="4"/>
      <c r="Y616" s="4"/>
    </row>
    <row r="617" spans="1:25" x14ac:dyDescent="0.15">
      <c r="A617" s="4"/>
      <c r="B617" s="4"/>
      <c r="C617" s="4"/>
      <c r="D617" s="18"/>
      <c r="E617" s="18"/>
      <c r="F617" s="4"/>
      <c r="G617" s="4"/>
      <c r="H617" s="4"/>
      <c r="I617" s="4"/>
      <c r="J617" s="4"/>
      <c r="K617" s="4"/>
      <c r="L617" s="4"/>
      <c r="M617" s="4"/>
      <c r="N617" s="4"/>
      <c r="O617" s="4"/>
      <c r="P617" s="7"/>
      <c r="Q617" s="4"/>
      <c r="R617" s="4"/>
      <c r="S617" s="4"/>
      <c r="T617" s="4"/>
      <c r="U617" s="4"/>
      <c r="V617" s="4"/>
      <c r="W617" s="4"/>
      <c r="X617" s="4"/>
      <c r="Y617" s="4"/>
    </row>
    <row r="618" spans="1:25" x14ac:dyDescent="0.15">
      <c r="A618" s="4"/>
      <c r="B618" s="4"/>
      <c r="C618" s="4"/>
      <c r="D618" s="18"/>
      <c r="E618" s="18"/>
      <c r="F618" s="4"/>
      <c r="G618" s="4"/>
      <c r="H618" s="4"/>
      <c r="I618" s="4"/>
      <c r="J618" s="4"/>
      <c r="K618" s="4"/>
      <c r="L618" s="4"/>
      <c r="M618" s="4"/>
      <c r="N618" s="4"/>
      <c r="O618" s="4"/>
      <c r="P618" s="7"/>
      <c r="Q618" s="4"/>
      <c r="R618" s="4"/>
      <c r="S618" s="4"/>
      <c r="T618" s="4"/>
      <c r="U618" s="4"/>
      <c r="V618" s="4"/>
      <c r="W618" s="4"/>
      <c r="X618" s="4"/>
      <c r="Y618" s="4"/>
    </row>
    <row r="619" spans="1:25" x14ac:dyDescent="0.15">
      <c r="A619" s="4"/>
      <c r="B619" s="4"/>
      <c r="C619" s="4"/>
      <c r="D619" s="18"/>
      <c r="E619" s="18"/>
      <c r="F619" s="4"/>
      <c r="G619" s="4"/>
      <c r="H619" s="4"/>
      <c r="I619" s="4"/>
      <c r="J619" s="4"/>
      <c r="K619" s="4"/>
      <c r="L619" s="4"/>
      <c r="M619" s="4"/>
      <c r="N619" s="4"/>
      <c r="O619" s="4"/>
      <c r="P619" s="7"/>
      <c r="Q619" s="4"/>
      <c r="R619" s="4"/>
      <c r="S619" s="4"/>
      <c r="T619" s="4"/>
      <c r="U619" s="4"/>
      <c r="V619" s="4"/>
      <c r="W619" s="4"/>
      <c r="X619" s="4"/>
      <c r="Y619" s="4"/>
    </row>
    <row r="620" spans="1:25" x14ac:dyDescent="0.15">
      <c r="A620" s="4"/>
      <c r="B620" s="4"/>
      <c r="C620" s="4"/>
      <c r="D620" s="18"/>
      <c r="E620" s="18"/>
      <c r="F620" s="4"/>
      <c r="G620" s="4"/>
      <c r="H620" s="4"/>
      <c r="I620" s="4"/>
      <c r="J620" s="4"/>
      <c r="K620" s="4"/>
      <c r="L620" s="4"/>
      <c r="M620" s="4"/>
      <c r="N620" s="4"/>
      <c r="O620" s="4"/>
      <c r="P620" s="7"/>
      <c r="Q620" s="4"/>
      <c r="R620" s="4"/>
      <c r="S620" s="4"/>
      <c r="T620" s="4"/>
      <c r="U620" s="4"/>
      <c r="V620" s="4"/>
      <c r="W620" s="4"/>
      <c r="X620" s="4"/>
      <c r="Y620" s="4"/>
    </row>
    <row r="621" spans="1:25" x14ac:dyDescent="0.15">
      <c r="A621" s="4"/>
      <c r="B621" s="4"/>
      <c r="C621" s="4"/>
      <c r="D621" s="18"/>
      <c r="E621" s="18"/>
      <c r="F621" s="4"/>
      <c r="G621" s="4"/>
      <c r="H621" s="4"/>
      <c r="I621" s="4"/>
      <c r="J621" s="4"/>
      <c r="K621" s="4"/>
      <c r="L621" s="4"/>
      <c r="M621" s="4"/>
      <c r="N621" s="4"/>
      <c r="O621" s="4"/>
      <c r="P621" s="7"/>
      <c r="Q621" s="4"/>
      <c r="R621" s="4"/>
      <c r="S621" s="4"/>
      <c r="T621" s="4"/>
      <c r="U621" s="4"/>
      <c r="V621" s="4"/>
      <c r="W621" s="4"/>
      <c r="X621" s="4"/>
      <c r="Y621" s="4"/>
    </row>
    <row r="622" spans="1:25" x14ac:dyDescent="0.15">
      <c r="A622" s="4"/>
      <c r="B622" s="4"/>
      <c r="C622" s="4"/>
      <c r="D622" s="18"/>
      <c r="E622" s="18"/>
      <c r="F622" s="4"/>
      <c r="G622" s="4"/>
      <c r="H622" s="4"/>
      <c r="I622" s="4"/>
      <c r="J622" s="4"/>
      <c r="K622" s="4"/>
      <c r="L622" s="4"/>
      <c r="M622" s="4"/>
      <c r="N622" s="4"/>
      <c r="O622" s="4"/>
      <c r="P622" s="7"/>
      <c r="Q622" s="4"/>
      <c r="R622" s="4"/>
      <c r="S622" s="4"/>
      <c r="T622" s="4"/>
      <c r="U622" s="4"/>
      <c r="V622" s="4"/>
      <c r="W622" s="4"/>
      <c r="X622" s="4"/>
      <c r="Y622" s="4"/>
    </row>
    <row r="623" spans="1:25" x14ac:dyDescent="0.15">
      <c r="A623" s="4"/>
      <c r="B623" s="4"/>
      <c r="C623" s="4"/>
      <c r="D623" s="18"/>
      <c r="E623" s="18"/>
      <c r="F623" s="4"/>
      <c r="G623" s="4"/>
      <c r="H623" s="4"/>
      <c r="I623" s="4"/>
      <c r="J623" s="4"/>
      <c r="K623" s="4"/>
      <c r="L623" s="4"/>
      <c r="M623" s="4"/>
      <c r="N623" s="4"/>
      <c r="O623" s="4"/>
      <c r="P623" s="7"/>
      <c r="Q623" s="4"/>
      <c r="R623" s="4"/>
      <c r="S623" s="4"/>
      <c r="T623" s="4"/>
      <c r="U623" s="4"/>
      <c r="V623" s="4"/>
      <c r="W623" s="4"/>
      <c r="X623" s="4"/>
      <c r="Y623" s="4"/>
    </row>
    <row r="624" spans="1:25" x14ac:dyDescent="0.15">
      <c r="A624" s="4"/>
      <c r="B624" s="4"/>
      <c r="C624" s="4"/>
      <c r="D624" s="18"/>
      <c r="E624" s="18"/>
      <c r="F624" s="4"/>
      <c r="G624" s="4"/>
      <c r="H624" s="4"/>
      <c r="I624" s="4"/>
      <c r="J624" s="4"/>
      <c r="K624" s="4"/>
      <c r="L624" s="4"/>
      <c r="M624" s="4"/>
      <c r="N624" s="4"/>
      <c r="O624" s="4"/>
      <c r="P624" s="7"/>
      <c r="Q624" s="4"/>
      <c r="R624" s="4"/>
      <c r="S624" s="4"/>
      <c r="T624" s="4"/>
      <c r="U624" s="4"/>
      <c r="V624" s="4"/>
      <c r="W624" s="4"/>
      <c r="X624" s="4"/>
      <c r="Y624" s="4"/>
    </row>
    <row r="625" spans="1:25" x14ac:dyDescent="0.15">
      <c r="A625" s="4"/>
      <c r="B625" s="4"/>
      <c r="C625" s="4"/>
      <c r="D625" s="18"/>
      <c r="E625" s="18"/>
      <c r="F625" s="4"/>
      <c r="G625" s="4"/>
      <c r="H625" s="4"/>
      <c r="I625" s="4"/>
      <c r="J625" s="4"/>
      <c r="K625" s="4"/>
      <c r="L625" s="4"/>
      <c r="M625" s="4"/>
      <c r="N625" s="4"/>
      <c r="O625" s="4"/>
      <c r="P625" s="7"/>
      <c r="Q625" s="4"/>
      <c r="R625" s="4"/>
      <c r="S625" s="4"/>
      <c r="T625" s="4"/>
      <c r="U625" s="4"/>
      <c r="V625" s="4"/>
      <c r="W625" s="4"/>
      <c r="X625" s="4"/>
      <c r="Y625" s="4"/>
    </row>
    <row r="626" spans="1:25" x14ac:dyDescent="0.15">
      <c r="A626" s="4"/>
      <c r="B626" s="4"/>
      <c r="C626" s="4"/>
      <c r="D626" s="18"/>
      <c r="E626" s="18"/>
      <c r="F626" s="4"/>
      <c r="G626" s="4"/>
      <c r="H626" s="4"/>
      <c r="I626" s="4"/>
      <c r="J626" s="4"/>
      <c r="K626" s="4"/>
      <c r="L626" s="4"/>
      <c r="M626" s="4"/>
      <c r="N626" s="4"/>
      <c r="O626" s="4"/>
      <c r="P626" s="7"/>
      <c r="Q626" s="4"/>
      <c r="R626" s="4"/>
      <c r="S626" s="4"/>
      <c r="T626" s="4"/>
      <c r="U626" s="4"/>
      <c r="V626" s="4"/>
      <c r="W626" s="4"/>
      <c r="X626" s="4"/>
      <c r="Y626" s="4"/>
    </row>
    <row r="627" spans="1:25" x14ac:dyDescent="0.15">
      <c r="A627" s="4"/>
      <c r="B627" s="4"/>
      <c r="C627" s="4"/>
      <c r="D627" s="18"/>
      <c r="E627" s="18"/>
      <c r="F627" s="4"/>
      <c r="G627" s="4"/>
      <c r="H627" s="4"/>
      <c r="I627" s="4"/>
      <c r="J627" s="4"/>
      <c r="K627" s="4"/>
      <c r="L627" s="4"/>
      <c r="M627" s="4"/>
      <c r="N627" s="4"/>
      <c r="O627" s="4"/>
      <c r="P627" s="7"/>
      <c r="Q627" s="4"/>
      <c r="R627" s="4"/>
      <c r="S627" s="4"/>
      <c r="T627" s="4"/>
      <c r="U627" s="4"/>
      <c r="V627" s="4"/>
      <c r="W627" s="4"/>
      <c r="X627" s="4"/>
      <c r="Y627" s="4"/>
    </row>
    <row r="628" spans="1:25" x14ac:dyDescent="0.15">
      <c r="A628" s="4"/>
      <c r="B628" s="4"/>
      <c r="C628" s="4"/>
      <c r="D628" s="18"/>
      <c r="E628" s="18"/>
      <c r="F628" s="4"/>
      <c r="G628" s="4"/>
      <c r="H628" s="4"/>
      <c r="I628" s="4"/>
      <c r="J628" s="4"/>
      <c r="K628" s="4"/>
      <c r="L628" s="4"/>
      <c r="M628" s="4"/>
      <c r="N628" s="4"/>
      <c r="O628" s="4"/>
      <c r="P628" s="7"/>
      <c r="Q628" s="4"/>
      <c r="R628" s="4"/>
      <c r="S628" s="4"/>
      <c r="T628" s="4"/>
      <c r="U628" s="4"/>
      <c r="V628" s="4"/>
      <c r="W628" s="4"/>
      <c r="X628" s="4"/>
      <c r="Y628" s="4"/>
    </row>
    <row r="629" spans="1:25" x14ac:dyDescent="0.15">
      <c r="A629" s="4"/>
      <c r="B629" s="4"/>
      <c r="C629" s="4"/>
      <c r="D629" s="18"/>
      <c r="E629" s="18"/>
      <c r="F629" s="4"/>
      <c r="G629" s="4"/>
      <c r="H629" s="4"/>
      <c r="I629" s="4"/>
      <c r="J629" s="4"/>
      <c r="K629" s="4"/>
      <c r="L629" s="4"/>
      <c r="M629" s="4"/>
      <c r="N629" s="4"/>
      <c r="O629" s="4"/>
      <c r="P629" s="7"/>
      <c r="Q629" s="4"/>
      <c r="R629" s="4"/>
      <c r="S629" s="4"/>
      <c r="T629" s="4"/>
      <c r="U629" s="4"/>
      <c r="V629" s="4"/>
      <c r="W629" s="4"/>
      <c r="X629" s="4"/>
      <c r="Y629" s="4"/>
    </row>
    <row r="630" spans="1:25" x14ac:dyDescent="0.15">
      <c r="A630" s="4"/>
      <c r="B630" s="4"/>
      <c r="C630" s="4"/>
      <c r="D630" s="18"/>
      <c r="E630" s="18"/>
      <c r="F630" s="4"/>
      <c r="G630" s="4"/>
      <c r="H630" s="4"/>
      <c r="I630" s="4"/>
      <c r="J630" s="4"/>
      <c r="K630" s="4"/>
      <c r="L630" s="4"/>
      <c r="M630" s="4"/>
      <c r="N630" s="4"/>
      <c r="O630" s="4"/>
      <c r="P630" s="7"/>
      <c r="Q630" s="4"/>
      <c r="R630" s="4"/>
      <c r="S630" s="4"/>
      <c r="T630" s="4"/>
      <c r="U630" s="4"/>
      <c r="V630" s="4"/>
      <c r="W630" s="4"/>
      <c r="X630" s="4"/>
      <c r="Y630" s="4"/>
    </row>
    <row r="631" spans="1:25" x14ac:dyDescent="0.15">
      <c r="A631" s="4"/>
      <c r="B631" s="4"/>
      <c r="C631" s="4"/>
      <c r="D631" s="18"/>
      <c r="E631" s="18"/>
      <c r="F631" s="4"/>
      <c r="G631" s="4"/>
      <c r="H631" s="4"/>
      <c r="I631" s="4"/>
      <c r="J631" s="4"/>
      <c r="K631" s="4"/>
      <c r="L631" s="4"/>
      <c r="M631" s="4"/>
      <c r="N631" s="4"/>
      <c r="O631" s="4"/>
      <c r="P631" s="7"/>
      <c r="Q631" s="4"/>
      <c r="R631" s="4"/>
      <c r="S631" s="4"/>
      <c r="T631" s="4"/>
      <c r="U631" s="4"/>
      <c r="V631" s="4"/>
      <c r="W631" s="4"/>
      <c r="X631" s="4"/>
      <c r="Y631" s="4"/>
    </row>
    <row r="632" spans="1:25" x14ac:dyDescent="0.15">
      <c r="A632" s="4"/>
      <c r="B632" s="4"/>
      <c r="C632" s="4"/>
      <c r="D632" s="18"/>
      <c r="E632" s="18"/>
      <c r="F632" s="4"/>
      <c r="G632" s="4"/>
      <c r="H632" s="4"/>
      <c r="I632" s="4"/>
      <c r="J632" s="4"/>
      <c r="K632" s="4"/>
      <c r="L632" s="4"/>
      <c r="M632" s="4"/>
      <c r="N632" s="4"/>
      <c r="O632" s="4"/>
      <c r="P632" s="7"/>
      <c r="Q632" s="4"/>
      <c r="R632" s="4"/>
      <c r="S632" s="4"/>
      <c r="T632" s="4"/>
      <c r="U632" s="4"/>
      <c r="V632" s="4"/>
      <c r="W632" s="4"/>
      <c r="X632" s="4"/>
      <c r="Y632" s="4"/>
    </row>
    <row r="633" spans="1:25" x14ac:dyDescent="0.15">
      <c r="A633" s="4"/>
      <c r="B633" s="4"/>
      <c r="C633" s="4"/>
      <c r="D633" s="18"/>
      <c r="E633" s="18"/>
      <c r="F633" s="4"/>
      <c r="G633" s="4"/>
      <c r="H633" s="4"/>
      <c r="I633" s="4"/>
      <c r="J633" s="4"/>
      <c r="K633" s="4"/>
      <c r="L633" s="4"/>
      <c r="M633" s="4"/>
      <c r="N633" s="4"/>
      <c r="O633" s="4"/>
      <c r="P633" s="7"/>
      <c r="Q633" s="4"/>
      <c r="R633" s="4"/>
      <c r="S633" s="4"/>
      <c r="T633" s="4"/>
      <c r="U633" s="4"/>
      <c r="V633" s="4"/>
      <c r="W633" s="4"/>
      <c r="X633" s="4"/>
      <c r="Y633" s="4"/>
    </row>
    <row r="634" spans="1:25" x14ac:dyDescent="0.15">
      <c r="A634" s="4"/>
      <c r="B634" s="4"/>
      <c r="C634" s="4"/>
      <c r="D634" s="18"/>
      <c r="E634" s="18"/>
      <c r="F634" s="4"/>
      <c r="G634" s="4"/>
      <c r="H634" s="4"/>
      <c r="I634" s="4"/>
      <c r="J634" s="4"/>
      <c r="K634" s="4"/>
      <c r="L634" s="4"/>
      <c r="M634" s="4"/>
      <c r="N634" s="4"/>
      <c r="O634" s="4"/>
      <c r="P634" s="7"/>
      <c r="Q634" s="4"/>
      <c r="R634" s="4"/>
      <c r="S634" s="4"/>
      <c r="T634" s="4"/>
      <c r="U634" s="4"/>
      <c r="V634" s="4"/>
      <c r="W634" s="4"/>
      <c r="X634" s="4"/>
      <c r="Y634" s="4"/>
    </row>
    <row r="635" spans="1:25" x14ac:dyDescent="0.15">
      <c r="A635" s="4"/>
      <c r="B635" s="4"/>
      <c r="C635" s="4"/>
      <c r="D635" s="18"/>
      <c r="E635" s="18"/>
      <c r="F635" s="4"/>
      <c r="G635" s="4"/>
      <c r="H635" s="4"/>
      <c r="I635" s="4"/>
      <c r="J635" s="4"/>
      <c r="K635" s="4"/>
      <c r="L635" s="4"/>
      <c r="M635" s="4"/>
      <c r="N635" s="4"/>
      <c r="O635" s="4"/>
      <c r="P635" s="7"/>
      <c r="Q635" s="4"/>
      <c r="R635" s="4"/>
      <c r="S635" s="4"/>
      <c r="T635" s="4"/>
      <c r="U635" s="4"/>
      <c r="V635" s="4"/>
      <c r="W635" s="4"/>
      <c r="X635" s="4"/>
      <c r="Y635" s="4"/>
    </row>
    <row r="636" spans="1:25" x14ac:dyDescent="0.15">
      <c r="A636" s="4"/>
      <c r="B636" s="4"/>
      <c r="C636" s="4"/>
      <c r="D636" s="18"/>
      <c r="E636" s="18"/>
      <c r="F636" s="4"/>
      <c r="G636" s="4"/>
      <c r="H636" s="4"/>
      <c r="I636" s="4"/>
      <c r="J636" s="4"/>
      <c r="K636" s="4"/>
      <c r="L636" s="4"/>
      <c r="M636" s="4"/>
      <c r="N636" s="4"/>
      <c r="O636" s="4"/>
      <c r="P636" s="7"/>
      <c r="Q636" s="4"/>
      <c r="R636" s="4"/>
      <c r="S636" s="4"/>
      <c r="T636" s="4"/>
      <c r="U636" s="4"/>
      <c r="V636" s="4"/>
      <c r="W636" s="4"/>
      <c r="X636" s="4"/>
      <c r="Y636" s="4"/>
    </row>
    <row r="637" spans="1:25" x14ac:dyDescent="0.15">
      <c r="A637" s="4"/>
      <c r="B637" s="4"/>
      <c r="C637" s="4"/>
      <c r="D637" s="18"/>
      <c r="E637" s="18"/>
      <c r="F637" s="4"/>
      <c r="G637" s="4"/>
      <c r="H637" s="4"/>
      <c r="I637" s="4"/>
      <c r="J637" s="4"/>
      <c r="K637" s="4"/>
      <c r="L637" s="4"/>
      <c r="M637" s="4"/>
      <c r="N637" s="4"/>
      <c r="O637" s="4"/>
      <c r="P637" s="7"/>
      <c r="Q637" s="4"/>
      <c r="R637" s="4"/>
      <c r="S637" s="4"/>
      <c r="T637" s="4"/>
      <c r="U637" s="4"/>
      <c r="V637" s="4"/>
      <c r="W637" s="4"/>
      <c r="X637" s="4"/>
      <c r="Y637" s="4"/>
    </row>
    <row r="638" spans="1:25" x14ac:dyDescent="0.15">
      <c r="A638" s="4"/>
      <c r="B638" s="4"/>
      <c r="C638" s="4"/>
      <c r="D638" s="18"/>
      <c r="E638" s="18"/>
      <c r="F638" s="4"/>
      <c r="G638" s="4"/>
      <c r="H638" s="4"/>
      <c r="I638" s="4"/>
      <c r="J638" s="4"/>
      <c r="K638" s="4"/>
      <c r="L638" s="4"/>
      <c r="M638" s="4"/>
      <c r="N638" s="4"/>
      <c r="O638" s="4"/>
      <c r="P638" s="7"/>
      <c r="Q638" s="4"/>
      <c r="R638" s="4"/>
      <c r="S638" s="4"/>
      <c r="T638" s="4"/>
      <c r="U638" s="4"/>
      <c r="V638" s="4"/>
      <c r="W638" s="4"/>
      <c r="X638" s="4"/>
      <c r="Y638" s="4"/>
    </row>
    <row r="639" spans="1:25" x14ac:dyDescent="0.15">
      <c r="A639" s="4"/>
      <c r="B639" s="4"/>
      <c r="C639" s="4"/>
      <c r="D639" s="18"/>
      <c r="E639" s="18"/>
      <c r="F639" s="4"/>
      <c r="G639" s="4"/>
      <c r="H639" s="4"/>
      <c r="I639" s="4"/>
      <c r="J639" s="4"/>
      <c r="K639" s="4"/>
      <c r="L639" s="4"/>
      <c r="M639" s="4"/>
      <c r="N639" s="4"/>
      <c r="O639" s="4"/>
      <c r="P639" s="7"/>
      <c r="Q639" s="4"/>
      <c r="R639" s="4"/>
      <c r="S639" s="4"/>
      <c r="T639" s="4"/>
      <c r="U639" s="4"/>
      <c r="V639" s="4"/>
      <c r="W639" s="4"/>
      <c r="X639" s="4"/>
      <c r="Y639" s="4"/>
    </row>
    <row r="640" spans="1:25" x14ac:dyDescent="0.15">
      <c r="A640" s="4"/>
      <c r="B640" s="4"/>
      <c r="C640" s="4"/>
      <c r="D640" s="18"/>
      <c r="E640" s="18"/>
      <c r="F640" s="4"/>
      <c r="G640" s="4"/>
      <c r="H640" s="4"/>
      <c r="I640" s="4"/>
      <c r="J640" s="4"/>
      <c r="K640" s="4"/>
      <c r="L640" s="4"/>
      <c r="M640" s="4"/>
      <c r="N640" s="4"/>
      <c r="O640" s="4"/>
      <c r="P640" s="7"/>
      <c r="Q640" s="4"/>
      <c r="R640" s="4"/>
      <c r="S640" s="4"/>
      <c r="T640" s="4"/>
      <c r="U640" s="4"/>
      <c r="V640" s="4"/>
      <c r="W640" s="4"/>
      <c r="X640" s="4"/>
      <c r="Y640" s="4"/>
    </row>
    <row r="641" spans="1:25" x14ac:dyDescent="0.15">
      <c r="A641" s="4"/>
      <c r="B641" s="4"/>
      <c r="C641" s="4"/>
      <c r="D641" s="18"/>
      <c r="E641" s="18"/>
      <c r="F641" s="4"/>
      <c r="G641" s="4"/>
      <c r="H641" s="4"/>
      <c r="I641" s="4"/>
      <c r="J641" s="4"/>
      <c r="K641" s="4"/>
      <c r="L641" s="4"/>
      <c r="M641" s="4"/>
      <c r="N641" s="4"/>
      <c r="O641" s="4"/>
      <c r="P641" s="7"/>
      <c r="Q641" s="4"/>
      <c r="R641" s="4"/>
      <c r="S641" s="4"/>
      <c r="T641" s="4"/>
      <c r="U641" s="4"/>
      <c r="V641" s="4"/>
      <c r="W641" s="4"/>
      <c r="X641" s="4"/>
      <c r="Y641" s="4"/>
    </row>
    <row r="642" spans="1:25" x14ac:dyDescent="0.15">
      <c r="A642" s="4"/>
      <c r="B642" s="4"/>
      <c r="C642" s="4"/>
      <c r="D642" s="18"/>
      <c r="E642" s="18"/>
      <c r="F642" s="4"/>
      <c r="G642" s="4"/>
      <c r="H642" s="4"/>
      <c r="I642" s="4"/>
      <c r="J642" s="4"/>
      <c r="K642" s="4"/>
      <c r="L642" s="4"/>
      <c r="M642" s="4"/>
      <c r="N642" s="4"/>
      <c r="O642" s="4"/>
      <c r="P642" s="7"/>
      <c r="Q642" s="4"/>
      <c r="R642" s="4"/>
      <c r="S642" s="4"/>
      <c r="T642" s="4"/>
      <c r="U642" s="4"/>
      <c r="V642" s="4"/>
      <c r="W642" s="4"/>
      <c r="X642" s="4"/>
      <c r="Y642" s="4"/>
    </row>
    <row r="643" spans="1:25" x14ac:dyDescent="0.15">
      <c r="A643" s="4"/>
      <c r="B643" s="4"/>
      <c r="C643" s="4"/>
      <c r="D643" s="18"/>
      <c r="E643" s="18"/>
      <c r="F643" s="4"/>
      <c r="G643" s="4"/>
      <c r="H643" s="4"/>
      <c r="I643" s="4"/>
      <c r="J643" s="4"/>
      <c r="K643" s="4"/>
      <c r="L643" s="4"/>
      <c r="M643" s="4"/>
      <c r="N643" s="4"/>
      <c r="O643" s="4"/>
      <c r="P643" s="7"/>
      <c r="Q643" s="4"/>
      <c r="R643" s="4"/>
      <c r="S643" s="4"/>
      <c r="T643" s="4"/>
      <c r="U643" s="4"/>
      <c r="V643" s="4"/>
      <c r="W643" s="4"/>
      <c r="X643" s="4"/>
      <c r="Y643" s="4"/>
    </row>
    <row r="644" spans="1:25" x14ac:dyDescent="0.15">
      <c r="A644" s="4"/>
      <c r="B644" s="4"/>
      <c r="C644" s="4"/>
      <c r="D644" s="18"/>
      <c r="E644" s="18"/>
      <c r="F644" s="4"/>
      <c r="G644" s="4"/>
      <c r="H644" s="4"/>
      <c r="I644" s="4"/>
      <c r="J644" s="4"/>
      <c r="K644" s="4"/>
      <c r="L644" s="4"/>
      <c r="M644" s="4"/>
      <c r="N644" s="4"/>
      <c r="O644" s="4"/>
      <c r="P644" s="7"/>
      <c r="Q644" s="4"/>
      <c r="R644" s="4"/>
      <c r="S644" s="4"/>
      <c r="T644" s="4"/>
      <c r="U644" s="4"/>
      <c r="V644" s="4"/>
      <c r="W644" s="4"/>
      <c r="X644" s="4"/>
      <c r="Y644" s="4"/>
    </row>
    <row r="645" spans="1:25" x14ac:dyDescent="0.15">
      <c r="A645" s="4"/>
      <c r="B645" s="4"/>
      <c r="C645" s="4"/>
      <c r="D645" s="18"/>
      <c r="E645" s="18"/>
      <c r="F645" s="4"/>
      <c r="G645" s="4"/>
      <c r="H645" s="4"/>
      <c r="I645" s="4"/>
      <c r="J645" s="4"/>
      <c r="K645" s="4"/>
      <c r="L645" s="4"/>
      <c r="M645" s="4"/>
      <c r="N645" s="4"/>
      <c r="O645" s="4"/>
      <c r="P645" s="7"/>
      <c r="Q645" s="4"/>
      <c r="R645" s="4"/>
      <c r="S645" s="4"/>
      <c r="T645" s="4"/>
      <c r="U645" s="4"/>
      <c r="V645" s="4"/>
      <c r="W645" s="4"/>
      <c r="X645" s="4"/>
      <c r="Y645" s="4"/>
    </row>
    <row r="646" spans="1:25" x14ac:dyDescent="0.15">
      <c r="A646" s="4"/>
      <c r="B646" s="4"/>
      <c r="C646" s="4"/>
      <c r="D646" s="18"/>
      <c r="E646" s="18"/>
      <c r="F646" s="4"/>
      <c r="G646" s="4"/>
      <c r="H646" s="4"/>
      <c r="I646" s="4"/>
      <c r="J646" s="4"/>
      <c r="K646" s="4"/>
      <c r="L646" s="4"/>
      <c r="M646" s="4"/>
      <c r="N646" s="4"/>
      <c r="O646" s="4"/>
      <c r="P646" s="7"/>
      <c r="Q646" s="4"/>
      <c r="R646" s="4"/>
      <c r="S646" s="4"/>
      <c r="T646" s="4"/>
      <c r="U646" s="4"/>
      <c r="V646" s="4"/>
      <c r="W646" s="4"/>
      <c r="X646" s="4"/>
      <c r="Y646" s="4"/>
    </row>
    <row r="647" spans="1:25" x14ac:dyDescent="0.15">
      <c r="A647" s="4"/>
      <c r="B647" s="4"/>
      <c r="C647" s="4"/>
      <c r="D647" s="18"/>
      <c r="E647" s="18"/>
      <c r="F647" s="4"/>
      <c r="G647" s="4"/>
      <c r="H647" s="4"/>
      <c r="I647" s="4"/>
      <c r="J647" s="4"/>
      <c r="K647" s="4"/>
      <c r="L647" s="4"/>
      <c r="M647" s="4"/>
      <c r="N647" s="4"/>
      <c r="O647" s="4"/>
      <c r="P647" s="7"/>
      <c r="Q647" s="4"/>
      <c r="R647" s="4"/>
      <c r="S647" s="4"/>
      <c r="T647" s="4"/>
      <c r="U647" s="4"/>
      <c r="V647" s="4"/>
      <c r="W647" s="4"/>
      <c r="X647" s="4"/>
      <c r="Y647" s="4"/>
    </row>
    <row r="648" spans="1:25" x14ac:dyDescent="0.15">
      <c r="A648" s="4"/>
      <c r="B648" s="4"/>
      <c r="C648" s="4"/>
      <c r="D648" s="18"/>
      <c r="E648" s="18"/>
      <c r="F648" s="4"/>
      <c r="G648" s="4"/>
      <c r="H648" s="4"/>
      <c r="I648" s="4"/>
      <c r="J648" s="4"/>
      <c r="K648" s="4"/>
      <c r="L648" s="4"/>
      <c r="M648" s="4"/>
      <c r="N648" s="4"/>
      <c r="O648" s="4"/>
      <c r="P648" s="7"/>
      <c r="Q648" s="4"/>
      <c r="R648" s="4"/>
      <c r="S648" s="4"/>
      <c r="T648" s="4"/>
      <c r="U648" s="4"/>
      <c r="V648" s="4"/>
      <c r="W648" s="4"/>
      <c r="X648" s="4"/>
      <c r="Y648" s="4"/>
    </row>
    <row r="649" spans="1:25" x14ac:dyDescent="0.15">
      <c r="A649" s="4"/>
      <c r="B649" s="4"/>
      <c r="C649" s="4"/>
      <c r="D649" s="18"/>
      <c r="E649" s="18"/>
      <c r="F649" s="4"/>
      <c r="G649" s="4"/>
      <c r="H649" s="4"/>
      <c r="I649" s="4"/>
      <c r="J649" s="4"/>
      <c r="K649" s="4"/>
      <c r="L649" s="4"/>
      <c r="M649" s="4"/>
      <c r="N649" s="4"/>
      <c r="O649" s="4"/>
      <c r="P649" s="7"/>
      <c r="Q649" s="4"/>
      <c r="R649" s="4"/>
      <c r="S649" s="4"/>
      <c r="T649" s="4"/>
      <c r="U649" s="4"/>
      <c r="V649" s="4"/>
      <c r="W649" s="4"/>
      <c r="X649" s="4"/>
      <c r="Y649" s="4"/>
    </row>
    <row r="650" spans="1:25" x14ac:dyDescent="0.15">
      <c r="A650" s="4"/>
      <c r="B650" s="4"/>
      <c r="C650" s="4"/>
      <c r="D650" s="18"/>
      <c r="E650" s="18"/>
      <c r="F650" s="4"/>
      <c r="G650" s="4"/>
      <c r="H650" s="4"/>
      <c r="I650" s="4"/>
      <c r="J650" s="4"/>
      <c r="K650" s="4"/>
      <c r="L650" s="4"/>
      <c r="M650" s="4"/>
      <c r="N650" s="4"/>
      <c r="O650" s="4"/>
      <c r="P650" s="7"/>
      <c r="Q650" s="4"/>
      <c r="R650" s="4"/>
      <c r="S650" s="4"/>
      <c r="T650" s="4"/>
      <c r="U650" s="4"/>
      <c r="V650" s="4"/>
      <c r="W650" s="4"/>
      <c r="X650" s="4"/>
      <c r="Y650" s="4"/>
    </row>
    <row r="651" spans="1:25" x14ac:dyDescent="0.15">
      <c r="A651" s="4"/>
      <c r="B651" s="4"/>
      <c r="C651" s="4"/>
      <c r="D651" s="18"/>
      <c r="E651" s="18"/>
      <c r="F651" s="4"/>
      <c r="G651" s="4"/>
      <c r="H651" s="4"/>
      <c r="I651" s="4"/>
      <c r="J651" s="4"/>
      <c r="K651" s="4"/>
      <c r="L651" s="4"/>
      <c r="M651" s="4"/>
      <c r="N651" s="4"/>
      <c r="O651" s="4"/>
      <c r="P651" s="7"/>
      <c r="Q651" s="4"/>
      <c r="R651" s="4"/>
      <c r="S651" s="4"/>
      <c r="T651" s="4"/>
      <c r="U651" s="4"/>
      <c r="V651" s="4"/>
      <c r="W651" s="4"/>
      <c r="X651" s="4"/>
      <c r="Y651" s="4"/>
    </row>
    <row r="652" spans="1:25" x14ac:dyDescent="0.15">
      <c r="A652" s="4"/>
      <c r="B652" s="4"/>
      <c r="C652" s="4"/>
      <c r="D652" s="18"/>
      <c r="E652" s="18"/>
      <c r="F652" s="4"/>
      <c r="G652" s="4"/>
      <c r="H652" s="4"/>
      <c r="I652" s="4"/>
      <c r="J652" s="4"/>
      <c r="K652" s="4"/>
      <c r="L652" s="4"/>
      <c r="M652" s="4"/>
      <c r="N652" s="4"/>
      <c r="O652" s="4"/>
      <c r="P652" s="7"/>
      <c r="Q652" s="4"/>
      <c r="R652" s="4"/>
      <c r="S652" s="4"/>
      <c r="T652" s="4"/>
      <c r="U652" s="4"/>
      <c r="V652" s="4"/>
      <c r="W652" s="4"/>
      <c r="X652" s="4"/>
      <c r="Y652" s="4"/>
    </row>
    <row r="653" spans="1:25" x14ac:dyDescent="0.15">
      <c r="A653" s="4"/>
      <c r="B653" s="4"/>
      <c r="C653" s="4"/>
      <c r="D653" s="18"/>
      <c r="E653" s="18"/>
      <c r="F653" s="4"/>
      <c r="G653" s="4"/>
      <c r="H653" s="4"/>
      <c r="I653" s="4"/>
      <c r="J653" s="4"/>
      <c r="K653" s="4"/>
      <c r="L653" s="4"/>
      <c r="M653" s="4"/>
      <c r="N653" s="4"/>
      <c r="O653" s="4"/>
      <c r="P653" s="7"/>
      <c r="Q653" s="4"/>
      <c r="R653" s="4"/>
      <c r="S653" s="4"/>
      <c r="T653" s="4"/>
      <c r="U653" s="4"/>
      <c r="V653" s="4"/>
      <c r="W653" s="4"/>
      <c r="X653" s="4"/>
      <c r="Y653" s="4"/>
    </row>
    <row r="654" spans="1:25" x14ac:dyDescent="0.15">
      <c r="A654" s="4"/>
      <c r="B654" s="4"/>
      <c r="C654" s="4"/>
      <c r="D654" s="18"/>
      <c r="E654" s="18"/>
      <c r="F654" s="4"/>
      <c r="G654" s="4"/>
      <c r="H654" s="4"/>
      <c r="I654" s="4"/>
      <c r="J654" s="4"/>
      <c r="K654" s="4"/>
      <c r="L654" s="4"/>
      <c r="M654" s="4"/>
      <c r="N654" s="4"/>
      <c r="O654" s="4"/>
      <c r="P654" s="7"/>
      <c r="Q654" s="4"/>
      <c r="R654" s="4"/>
      <c r="S654" s="4"/>
      <c r="T654" s="4"/>
      <c r="U654" s="4"/>
      <c r="V654" s="4"/>
      <c r="W654" s="4"/>
      <c r="X654" s="4"/>
      <c r="Y654" s="4"/>
    </row>
    <row r="655" spans="1:25" x14ac:dyDescent="0.15">
      <c r="A655" s="4"/>
      <c r="B655" s="4"/>
      <c r="C655" s="4"/>
      <c r="D655" s="18"/>
      <c r="E655" s="18"/>
      <c r="F655" s="4"/>
      <c r="G655" s="4"/>
      <c r="H655" s="4"/>
      <c r="I655" s="4"/>
      <c r="J655" s="4"/>
      <c r="K655" s="4"/>
      <c r="L655" s="4"/>
      <c r="M655" s="4"/>
      <c r="N655" s="4"/>
      <c r="O655" s="4"/>
      <c r="P655" s="7"/>
      <c r="Q655" s="4"/>
      <c r="R655" s="4"/>
      <c r="S655" s="4"/>
      <c r="T655" s="4"/>
      <c r="U655" s="4"/>
      <c r="V655" s="4"/>
      <c r="W655" s="4"/>
      <c r="X655" s="4"/>
      <c r="Y655" s="4"/>
    </row>
    <row r="656" spans="1:25" x14ac:dyDescent="0.15">
      <c r="A656" s="4"/>
      <c r="B656" s="4"/>
      <c r="C656" s="4"/>
      <c r="D656" s="18"/>
      <c r="E656" s="18"/>
      <c r="F656" s="4"/>
      <c r="G656" s="4"/>
      <c r="H656" s="4"/>
      <c r="I656" s="4"/>
      <c r="J656" s="4"/>
      <c r="K656" s="4"/>
      <c r="L656" s="4"/>
      <c r="M656" s="4"/>
      <c r="N656" s="4"/>
      <c r="O656" s="4"/>
      <c r="P656" s="7"/>
      <c r="Q656" s="4"/>
      <c r="R656" s="4"/>
      <c r="S656" s="4"/>
      <c r="T656" s="4"/>
      <c r="U656" s="4"/>
      <c r="V656" s="4"/>
      <c r="W656" s="4"/>
      <c r="X656" s="4"/>
      <c r="Y656" s="4"/>
    </row>
    <row r="657" spans="1:25" x14ac:dyDescent="0.15">
      <c r="A657" s="4"/>
      <c r="B657" s="4"/>
      <c r="C657" s="4"/>
      <c r="D657" s="18"/>
      <c r="E657" s="18"/>
      <c r="F657" s="4"/>
      <c r="G657" s="4"/>
      <c r="H657" s="4"/>
      <c r="I657" s="4"/>
      <c r="J657" s="4"/>
      <c r="K657" s="4"/>
      <c r="L657" s="4"/>
      <c r="M657" s="4"/>
      <c r="N657" s="4"/>
      <c r="O657" s="4"/>
      <c r="P657" s="7"/>
      <c r="Q657" s="4"/>
      <c r="R657" s="4"/>
      <c r="S657" s="4"/>
      <c r="T657" s="4"/>
      <c r="U657" s="4"/>
      <c r="V657" s="4"/>
      <c r="W657" s="4"/>
      <c r="X657" s="4"/>
      <c r="Y657" s="4"/>
    </row>
    <row r="658" spans="1:25" x14ac:dyDescent="0.15">
      <c r="A658" s="4"/>
      <c r="B658" s="4"/>
      <c r="C658" s="4"/>
      <c r="D658" s="18"/>
      <c r="E658" s="18"/>
      <c r="F658" s="4"/>
      <c r="G658" s="4"/>
      <c r="H658" s="4"/>
      <c r="I658" s="4"/>
      <c r="J658" s="4"/>
      <c r="K658" s="4"/>
      <c r="L658" s="4"/>
      <c r="M658" s="4"/>
      <c r="N658" s="4"/>
      <c r="O658" s="4"/>
      <c r="P658" s="7"/>
      <c r="Q658" s="4"/>
      <c r="R658" s="4"/>
      <c r="S658" s="4"/>
      <c r="T658" s="4"/>
      <c r="U658" s="4"/>
      <c r="V658" s="4"/>
      <c r="W658" s="4"/>
      <c r="X658" s="4"/>
      <c r="Y658" s="4"/>
    </row>
    <row r="659" spans="1:25" x14ac:dyDescent="0.15">
      <c r="A659" s="4"/>
      <c r="B659" s="4"/>
      <c r="C659" s="4"/>
      <c r="D659" s="18"/>
      <c r="E659" s="18"/>
      <c r="F659" s="4"/>
      <c r="G659" s="4"/>
      <c r="H659" s="4"/>
      <c r="I659" s="4"/>
      <c r="J659" s="4"/>
      <c r="K659" s="4"/>
      <c r="L659" s="4"/>
      <c r="M659" s="4"/>
      <c r="N659" s="4"/>
      <c r="O659" s="4"/>
      <c r="P659" s="7"/>
      <c r="Q659" s="4"/>
      <c r="R659" s="4"/>
      <c r="S659" s="4"/>
      <c r="T659" s="4"/>
      <c r="U659" s="4"/>
      <c r="V659" s="4"/>
      <c r="W659" s="4"/>
      <c r="X659" s="4"/>
      <c r="Y659" s="4"/>
    </row>
    <row r="660" spans="1:25" x14ac:dyDescent="0.15">
      <c r="A660" s="4"/>
      <c r="B660" s="4"/>
      <c r="C660" s="4"/>
      <c r="D660" s="18"/>
      <c r="E660" s="18"/>
      <c r="F660" s="4"/>
      <c r="G660" s="4"/>
      <c r="H660" s="4"/>
      <c r="I660" s="4"/>
      <c r="J660" s="4"/>
      <c r="K660" s="4"/>
      <c r="L660" s="4"/>
      <c r="M660" s="4"/>
      <c r="N660" s="4"/>
      <c r="O660" s="4"/>
      <c r="P660" s="7"/>
      <c r="Q660" s="4"/>
      <c r="R660" s="4"/>
      <c r="S660" s="4"/>
      <c r="T660" s="4"/>
      <c r="U660" s="4"/>
      <c r="V660" s="4"/>
      <c r="W660" s="4"/>
      <c r="X660" s="4"/>
      <c r="Y660" s="4"/>
    </row>
    <row r="661" spans="1:25" x14ac:dyDescent="0.15">
      <c r="A661" s="4"/>
      <c r="B661" s="4"/>
      <c r="C661" s="4"/>
      <c r="D661" s="18"/>
      <c r="E661" s="18"/>
      <c r="F661" s="4"/>
      <c r="G661" s="4"/>
      <c r="H661" s="4"/>
      <c r="I661" s="4"/>
      <c r="J661" s="4"/>
      <c r="K661" s="4"/>
      <c r="L661" s="4"/>
      <c r="M661" s="4"/>
      <c r="N661" s="4"/>
      <c r="O661" s="4"/>
      <c r="P661" s="7"/>
      <c r="Q661" s="4"/>
      <c r="R661" s="4"/>
      <c r="S661" s="4"/>
      <c r="T661" s="4"/>
      <c r="U661" s="4"/>
      <c r="V661" s="4"/>
      <c r="W661" s="4"/>
      <c r="X661" s="4"/>
      <c r="Y661" s="4"/>
    </row>
    <row r="662" spans="1:25" x14ac:dyDescent="0.15">
      <c r="A662" s="4"/>
      <c r="B662" s="4"/>
      <c r="C662" s="4"/>
      <c r="D662" s="18"/>
      <c r="E662" s="18"/>
      <c r="F662" s="4"/>
      <c r="G662" s="4"/>
      <c r="H662" s="4"/>
      <c r="I662" s="4"/>
      <c r="J662" s="4"/>
      <c r="K662" s="4"/>
      <c r="L662" s="4"/>
      <c r="M662" s="4"/>
      <c r="N662" s="4"/>
      <c r="O662" s="4"/>
      <c r="P662" s="7"/>
      <c r="Q662" s="4"/>
      <c r="R662" s="4"/>
      <c r="S662" s="4"/>
      <c r="T662" s="4"/>
      <c r="U662" s="4"/>
      <c r="V662" s="4"/>
      <c r="W662" s="4"/>
      <c r="X662" s="4"/>
      <c r="Y662" s="4"/>
    </row>
    <row r="663" spans="1:25" x14ac:dyDescent="0.15">
      <c r="A663" s="4"/>
      <c r="B663" s="4"/>
      <c r="C663" s="4"/>
      <c r="D663" s="18"/>
      <c r="E663" s="18"/>
      <c r="F663" s="4"/>
      <c r="G663" s="4"/>
      <c r="H663" s="4"/>
      <c r="I663" s="4"/>
      <c r="J663" s="4"/>
      <c r="K663" s="4"/>
      <c r="L663" s="4"/>
      <c r="M663" s="4"/>
      <c r="N663" s="4"/>
      <c r="O663" s="4"/>
      <c r="P663" s="7"/>
      <c r="Q663" s="4"/>
      <c r="R663" s="4"/>
      <c r="S663" s="4"/>
      <c r="T663" s="4"/>
      <c r="U663" s="4"/>
      <c r="V663" s="4"/>
      <c r="W663" s="4"/>
      <c r="X663" s="4"/>
      <c r="Y663" s="4"/>
    </row>
    <row r="664" spans="1:25" x14ac:dyDescent="0.15">
      <c r="A664" s="4"/>
      <c r="B664" s="4"/>
      <c r="C664" s="4"/>
      <c r="D664" s="18"/>
      <c r="E664" s="18"/>
      <c r="F664" s="4"/>
      <c r="G664" s="4"/>
      <c r="H664" s="4"/>
      <c r="I664" s="4"/>
      <c r="J664" s="4"/>
      <c r="K664" s="4"/>
      <c r="L664" s="4"/>
      <c r="M664" s="4"/>
      <c r="N664" s="4"/>
      <c r="O664" s="4"/>
      <c r="P664" s="7"/>
      <c r="Q664" s="4"/>
      <c r="R664" s="4"/>
      <c r="S664" s="4"/>
      <c r="T664" s="4"/>
      <c r="U664" s="4"/>
      <c r="V664" s="4"/>
      <c r="W664" s="4"/>
      <c r="X664" s="4"/>
      <c r="Y664" s="4"/>
    </row>
    <row r="665" spans="1:25" x14ac:dyDescent="0.15">
      <c r="A665" s="4"/>
      <c r="B665" s="4"/>
      <c r="C665" s="4"/>
      <c r="D665" s="18"/>
      <c r="E665" s="18"/>
      <c r="F665" s="4"/>
      <c r="G665" s="4"/>
      <c r="H665" s="4"/>
      <c r="I665" s="4"/>
      <c r="J665" s="4"/>
      <c r="K665" s="4"/>
      <c r="L665" s="4"/>
      <c r="M665" s="4"/>
      <c r="N665" s="4"/>
      <c r="O665" s="4"/>
      <c r="P665" s="7"/>
      <c r="Q665" s="4"/>
      <c r="R665" s="4"/>
      <c r="S665" s="4"/>
      <c r="T665" s="4"/>
      <c r="U665" s="4"/>
      <c r="V665" s="4"/>
      <c r="W665" s="4"/>
      <c r="X665" s="4"/>
      <c r="Y665" s="4"/>
    </row>
    <row r="666" spans="1:25" x14ac:dyDescent="0.15">
      <c r="A666" s="4"/>
      <c r="B666" s="4"/>
      <c r="C666" s="4"/>
      <c r="D666" s="18"/>
      <c r="E666" s="18"/>
      <c r="F666" s="4"/>
      <c r="G666" s="4"/>
      <c r="H666" s="4"/>
      <c r="I666" s="4"/>
      <c r="J666" s="4"/>
      <c r="K666" s="4"/>
      <c r="L666" s="4"/>
      <c r="M666" s="4"/>
      <c r="N666" s="4"/>
      <c r="O666" s="4"/>
      <c r="P666" s="7"/>
      <c r="Q666" s="4"/>
      <c r="R666" s="4"/>
      <c r="S666" s="4"/>
      <c r="T666" s="4"/>
      <c r="U666" s="4"/>
      <c r="V666" s="4"/>
      <c r="W666" s="4"/>
      <c r="X666" s="4"/>
      <c r="Y666" s="4"/>
    </row>
    <row r="667" spans="1:25" x14ac:dyDescent="0.15">
      <c r="A667" s="4"/>
      <c r="B667" s="4"/>
      <c r="C667" s="4"/>
      <c r="D667" s="18"/>
      <c r="E667" s="18"/>
      <c r="F667" s="4"/>
      <c r="G667" s="4"/>
      <c r="H667" s="4"/>
      <c r="I667" s="4"/>
      <c r="J667" s="4"/>
      <c r="K667" s="4"/>
      <c r="L667" s="4"/>
      <c r="M667" s="4"/>
      <c r="N667" s="4"/>
      <c r="O667" s="4"/>
      <c r="P667" s="7"/>
      <c r="Q667" s="4"/>
      <c r="R667" s="4"/>
      <c r="S667" s="4"/>
      <c r="T667" s="4"/>
      <c r="U667" s="4"/>
      <c r="V667" s="4"/>
      <c r="W667" s="4"/>
      <c r="X667" s="4"/>
      <c r="Y667" s="4"/>
    </row>
    <row r="668" spans="1:25" x14ac:dyDescent="0.15">
      <c r="A668" s="4"/>
      <c r="B668" s="4"/>
      <c r="C668" s="4"/>
      <c r="D668" s="18"/>
      <c r="E668" s="18"/>
      <c r="F668" s="4"/>
      <c r="G668" s="4"/>
      <c r="H668" s="4"/>
      <c r="I668" s="4"/>
      <c r="J668" s="4"/>
      <c r="K668" s="4"/>
      <c r="L668" s="4"/>
      <c r="M668" s="4"/>
      <c r="N668" s="4"/>
      <c r="O668" s="4"/>
      <c r="P668" s="7"/>
      <c r="Q668" s="4"/>
      <c r="R668" s="4"/>
      <c r="S668" s="4"/>
      <c r="T668" s="4"/>
      <c r="U668" s="4"/>
      <c r="V668" s="4"/>
      <c r="W668" s="4"/>
      <c r="X668" s="4"/>
      <c r="Y668" s="4"/>
    </row>
    <row r="669" spans="1:25" x14ac:dyDescent="0.15">
      <c r="A669" s="4"/>
      <c r="B669" s="4"/>
      <c r="C669" s="4"/>
      <c r="D669" s="18"/>
      <c r="E669" s="18"/>
      <c r="F669" s="4"/>
      <c r="G669" s="4"/>
      <c r="H669" s="4"/>
      <c r="I669" s="4"/>
      <c r="J669" s="4"/>
      <c r="K669" s="4"/>
      <c r="L669" s="4"/>
      <c r="M669" s="4"/>
      <c r="N669" s="4"/>
      <c r="O669" s="4"/>
      <c r="P669" s="7"/>
      <c r="Q669" s="4"/>
      <c r="R669" s="4"/>
      <c r="S669" s="4"/>
      <c r="T669" s="4"/>
      <c r="U669" s="4"/>
      <c r="V669" s="4"/>
      <c r="W669" s="4"/>
      <c r="X669" s="4"/>
      <c r="Y669" s="4"/>
    </row>
    <row r="670" spans="1:25" x14ac:dyDescent="0.15">
      <c r="A670" s="4"/>
      <c r="B670" s="4"/>
      <c r="C670" s="4"/>
      <c r="D670" s="18"/>
      <c r="E670" s="18"/>
      <c r="F670" s="4"/>
      <c r="G670" s="4"/>
      <c r="H670" s="4"/>
      <c r="I670" s="4"/>
      <c r="J670" s="4"/>
      <c r="K670" s="4"/>
      <c r="L670" s="4"/>
      <c r="M670" s="4"/>
      <c r="N670" s="4"/>
      <c r="O670" s="4"/>
      <c r="P670" s="7"/>
      <c r="Q670" s="4"/>
      <c r="R670" s="4"/>
      <c r="S670" s="4"/>
      <c r="T670" s="4"/>
      <c r="U670" s="4"/>
      <c r="V670" s="4"/>
      <c r="W670" s="4"/>
      <c r="X670" s="4"/>
      <c r="Y670" s="4"/>
    </row>
    <row r="671" spans="1:25" x14ac:dyDescent="0.15">
      <c r="A671" s="4"/>
      <c r="B671" s="4"/>
      <c r="C671" s="4"/>
      <c r="D671" s="18"/>
      <c r="E671" s="18"/>
      <c r="F671" s="4"/>
      <c r="G671" s="4"/>
      <c r="H671" s="4"/>
      <c r="I671" s="4"/>
      <c r="J671" s="4"/>
      <c r="K671" s="4"/>
      <c r="L671" s="4"/>
      <c r="M671" s="4"/>
      <c r="N671" s="4"/>
      <c r="O671" s="4"/>
      <c r="P671" s="7"/>
      <c r="Q671" s="4"/>
      <c r="R671" s="4"/>
      <c r="S671" s="4"/>
      <c r="T671" s="4"/>
      <c r="U671" s="4"/>
      <c r="V671" s="4"/>
      <c r="W671" s="4"/>
      <c r="X671" s="4"/>
      <c r="Y671" s="4"/>
    </row>
    <row r="672" spans="1:25" x14ac:dyDescent="0.15">
      <c r="A672" s="4"/>
      <c r="B672" s="4"/>
      <c r="C672" s="4"/>
      <c r="D672" s="18"/>
      <c r="E672" s="18"/>
      <c r="F672" s="4"/>
      <c r="G672" s="4"/>
      <c r="H672" s="4"/>
      <c r="I672" s="4"/>
      <c r="J672" s="4"/>
      <c r="K672" s="4"/>
      <c r="L672" s="4"/>
      <c r="M672" s="4"/>
      <c r="N672" s="4"/>
      <c r="O672" s="4"/>
      <c r="P672" s="7"/>
      <c r="Q672" s="4"/>
      <c r="R672" s="4"/>
      <c r="S672" s="4"/>
      <c r="T672" s="4"/>
      <c r="U672" s="4"/>
      <c r="V672" s="4"/>
      <c r="W672" s="4"/>
      <c r="X672" s="4"/>
      <c r="Y672" s="4"/>
    </row>
    <row r="673" spans="1:25" x14ac:dyDescent="0.15">
      <c r="A673" s="4"/>
      <c r="B673" s="4"/>
      <c r="C673" s="4"/>
      <c r="D673" s="18"/>
      <c r="E673" s="18"/>
      <c r="F673" s="4"/>
      <c r="G673" s="4"/>
      <c r="H673" s="4"/>
      <c r="I673" s="4"/>
      <c r="J673" s="4"/>
      <c r="K673" s="4"/>
      <c r="L673" s="4"/>
      <c r="M673" s="4"/>
      <c r="N673" s="4"/>
      <c r="O673" s="4"/>
      <c r="P673" s="7"/>
      <c r="Q673" s="4"/>
      <c r="R673" s="4"/>
      <c r="S673" s="4"/>
      <c r="T673" s="4"/>
      <c r="U673" s="4"/>
      <c r="V673" s="4"/>
      <c r="W673" s="4"/>
      <c r="X673" s="4"/>
      <c r="Y673" s="4"/>
    </row>
    <row r="674" spans="1:25" x14ac:dyDescent="0.15">
      <c r="A674" s="4"/>
      <c r="B674" s="4"/>
      <c r="C674" s="4"/>
      <c r="D674" s="18"/>
      <c r="E674" s="18"/>
      <c r="F674" s="4"/>
      <c r="G674" s="4"/>
      <c r="H674" s="4"/>
      <c r="I674" s="4"/>
      <c r="J674" s="4"/>
      <c r="K674" s="4"/>
      <c r="L674" s="4"/>
      <c r="M674" s="4"/>
      <c r="N674" s="4"/>
      <c r="O674" s="4"/>
      <c r="P674" s="7"/>
      <c r="Q674" s="4"/>
      <c r="R674" s="4"/>
      <c r="S674" s="4"/>
      <c r="T674" s="4"/>
      <c r="U674" s="4"/>
      <c r="V674" s="4"/>
      <c r="W674" s="4"/>
      <c r="X674" s="4"/>
      <c r="Y674" s="4"/>
    </row>
    <row r="675" spans="1:25" x14ac:dyDescent="0.15">
      <c r="A675" s="4"/>
      <c r="B675" s="4"/>
      <c r="C675" s="4"/>
      <c r="D675" s="18"/>
      <c r="E675" s="18"/>
      <c r="F675" s="4"/>
      <c r="G675" s="4"/>
      <c r="H675" s="4"/>
      <c r="I675" s="4"/>
      <c r="J675" s="4"/>
      <c r="K675" s="4"/>
      <c r="L675" s="4"/>
      <c r="M675" s="4"/>
      <c r="N675" s="4"/>
      <c r="O675" s="4"/>
      <c r="P675" s="7"/>
      <c r="Q675" s="4"/>
      <c r="R675" s="4"/>
      <c r="S675" s="4"/>
      <c r="T675" s="4"/>
      <c r="U675" s="4"/>
      <c r="V675" s="4"/>
      <c r="W675" s="4"/>
      <c r="X675" s="4"/>
      <c r="Y675" s="4"/>
    </row>
    <row r="676" spans="1:25" x14ac:dyDescent="0.15">
      <c r="A676" s="4"/>
      <c r="B676" s="4"/>
      <c r="C676" s="4"/>
      <c r="D676" s="18"/>
      <c r="E676" s="18"/>
      <c r="F676" s="4"/>
      <c r="G676" s="4"/>
      <c r="H676" s="4"/>
      <c r="I676" s="4"/>
      <c r="J676" s="4"/>
      <c r="K676" s="4"/>
      <c r="L676" s="4"/>
      <c r="M676" s="4"/>
      <c r="N676" s="4"/>
      <c r="O676" s="4"/>
      <c r="P676" s="7"/>
      <c r="Q676" s="4"/>
      <c r="R676" s="4"/>
      <c r="S676" s="4"/>
      <c r="T676" s="4"/>
      <c r="U676" s="4"/>
      <c r="V676" s="4"/>
      <c r="W676" s="4"/>
      <c r="X676" s="4"/>
      <c r="Y676" s="4"/>
    </row>
    <row r="677" spans="1:25" x14ac:dyDescent="0.15">
      <c r="A677" s="4"/>
      <c r="B677" s="4"/>
      <c r="C677" s="4"/>
      <c r="D677" s="18"/>
      <c r="E677" s="18"/>
      <c r="F677" s="4"/>
      <c r="G677" s="4"/>
      <c r="H677" s="4"/>
      <c r="I677" s="4"/>
      <c r="J677" s="4"/>
      <c r="K677" s="4"/>
      <c r="L677" s="4"/>
      <c r="M677" s="4"/>
      <c r="N677" s="4"/>
      <c r="O677" s="4"/>
      <c r="P677" s="7"/>
      <c r="Q677" s="4"/>
      <c r="R677" s="4"/>
      <c r="S677" s="4"/>
      <c r="T677" s="4"/>
      <c r="U677" s="4"/>
      <c r="V677" s="4"/>
      <c r="W677" s="4"/>
      <c r="X677" s="4"/>
      <c r="Y677" s="4"/>
    </row>
    <row r="678" spans="1:25" x14ac:dyDescent="0.15">
      <c r="A678" s="4"/>
      <c r="B678" s="4"/>
      <c r="C678" s="4"/>
      <c r="D678" s="18"/>
      <c r="E678" s="18"/>
      <c r="F678" s="4"/>
      <c r="G678" s="4"/>
      <c r="H678" s="4"/>
      <c r="I678" s="4"/>
      <c r="J678" s="4"/>
      <c r="K678" s="4"/>
      <c r="L678" s="4"/>
      <c r="M678" s="4"/>
      <c r="N678" s="4"/>
      <c r="O678" s="4"/>
      <c r="P678" s="7"/>
      <c r="Q678" s="4"/>
      <c r="R678" s="4"/>
      <c r="S678" s="4"/>
      <c r="T678" s="4"/>
      <c r="U678" s="4"/>
      <c r="V678" s="4"/>
      <c r="W678" s="4"/>
      <c r="X678" s="4"/>
      <c r="Y678" s="4"/>
    </row>
    <row r="679" spans="1:25" x14ac:dyDescent="0.15">
      <c r="A679" s="4"/>
      <c r="B679" s="4"/>
      <c r="C679" s="4"/>
      <c r="D679" s="18"/>
      <c r="E679" s="18"/>
      <c r="F679" s="4"/>
      <c r="G679" s="4"/>
      <c r="H679" s="4"/>
      <c r="I679" s="4"/>
      <c r="J679" s="4"/>
      <c r="K679" s="4"/>
      <c r="L679" s="4"/>
      <c r="M679" s="4"/>
      <c r="N679" s="4"/>
      <c r="O679" s="4"/>
      <c r="P679" s="7"/>
      <c r="Q679" s="4"/>
      <c r="R679" s="4"/>
      <c r="S679" s="4"/>
      <c r="T679" s="4"/>
      <c r="U679" s="4"/>
      <c r="V679" s="4"/>
      <c r="W679" s="4"/>
      <c r="X679" s="4"/>
      <c r="Y679" s="4"/>
    </row>
    <row r="680" spans="1:25" x14ac:dyDescent="0.15">
      <c r="A680" s="4"/>
      <c r="B680" s="4"/>
      <c r="C680" s="4"/>
      <c r="D680" s="18"/>
      <c r="E680" s="18"/>
      <c r="F680" s="4"/>
      <c r="G680" s="4"/>
      <c r="H680" s="4"/>
      <c r="I680" s="4"/>
      <c r="J680" s="4"/>
      <c r="K680" s="4"/>
      <c r="L680" s="4"/>
      <c r="M680" s="4"/>
      <c r="N680" s="4"/>
      <c r="O680" s="4"/>
      <c r="P680" s="7"/>
      <c r="Q680" s="4"/>
      <c r="R680" s="4"/>
      <c r="S680" s="4"/>
      <c r="T680" s="4"/>
      <c r="U680" s="4"/>
      <c r="V680" s="4"/>
      <c r="W680" s="4"/>
      <c r="X680" s="4"/>
      <c r="Y680" s="4"/>
    </row>
    <row r="681" spans="1:25" x14ac:dyDescent="0.15">
      <c r="A681" s="4"/>
      <c r="B681" s="4"/>
      <c r="C681" s="4"/>
      <c r="D681" s="18"/>
      <c r="E681" s="18"/>
      <c r="F681" s="4"/>
      <c r="G681" s="4"/>
      <c r="H681" s="4"/>
      <c r="I681" s="4"/>
      <c r="J681" s="4"/>
      <c r="K681" s="4"/>
      <c r="L681" s="4"/>
      <c r="M681" s="4"/>
      <c r="N681" s="4"/>
      <c r="O681" s="4"/>
      <c r="P681" s="7"/>
      <c r="Q681" s="4"/>
      <c r="R681" s="4"/>
      <c r="S681" s="4"/>
      <c r="T681" s="4"/>
      <c r="U681" s="4"/>
      <c r="V681" s="4"/>
      <c r="W681" s="4"/>
      <c r="X681" s="4"/>
      <c r="Y681" s="4"/>
    </row>
    <row r="682" spans="1:25" x14ac:dyDescent="0.15">
      <c r="A682" s="4"/>
      <c r="B682" s="4"/>
      <c r="C682" s="4"/>
      <c r="D682" s="18"/>
      <c r="E682" s="18"/>
      <c r="F682" s="4"/>
      <c r="G682" s="4"/>
      <c r="H682" s="4"/>
      <c r="I682" s="4"/>
      <c r="J682" s="4"/>
      <c r="K682" s="4"/>
      <c r="L682" s="4"/>
      <c r="M682" s="4"/>
      <c r="N682" s="4"/>
      <c r="O682" s="4"/>
      <c r="P682" s="7"/>
      <c r="Q682" s="4"/>
      <c r="R682" s="4"/>
      <c r="S682" s="4"/>
      <c r="T682" s="4"/>
      <c r="U682" s="4"/>
      <c r="V682" s="4"/>
      <c r="W682" s="4"/>
      <c r="X682" s="4"/>
      <c r="Y682" s="4"/>
    </row>
    <row r="683" spans="1:25" x14ac:dyDescent="0.15">
      <c r="A683" s="4"/>
      <c r="B683" s="4"/>
      <c r="C683" s="4"/>
      <c r="D683" s="18"/>
      <c r="E683" s="18"/>
      <c r="F683" s="4"/>
      <c r="G683" s="4"/>
      <c r="H683" s="4"/>
      <c r="I683" s="4"/>
      <c r="J683" s="4"/>
      <c r="K683" s="4"/>
      <c r="L683" s="4"/>
      <c r="M683" s="4"/>
      <c r="N683" s="4"/>
      <c r="O683" s="4"/>
      <c r="P683" s="7"/>
      <c r="Q683" s="4"/>
      <c r="R683" s="4"/>
      <c r="S683" s="4"/>
      <c r="T683" s="4"/>
      <c r="U683" s="4"/>
      <c r="V683" s="4"/>
      <c r="W683" s="4"/>
      <c r="X683" s="4"/>
      <c r="Y683" s="4"/>
    </row>
    <row r="684" spans="1:25" x14ac:dyDescent="0.15">
      <c r="A684" s="4"/>
      <c r="B684" s="4"/>
      <c r="C684" s="4"/>
      <c r="D684" s="18"/>
      <c r="E684" s="18"/>
      <c r="F684" s="4"/>
      <c r="G684" s="4"/>
      <c r="H684" s="4"/>
      <c r="I684" s="4"/>
      <c r="J684" s="4"/>
      <c r="K684" s="4"/>
      <c r="L684" s="4"/>
      <c r="M684" s="4"/>
      <c r="N684" s="4"/>
      <c r="O684" s="4"/>
      <c r="P684" s="7"/>
      <c r="Q684" s="4"/>
      <c r="R684" s="4"/>
      <c r="S684" s="4"/>
      <c r="T684" s="4"/>
      <c r="U684" s="4"/>
      <c r="V684" s="4"/>
      <c r="W684" s="4"/>
      <c r="X684" s="4"/>
      <c r="Y684" s="4"/>
    </row>
    <row r="685" spans="1:25" x14ac:dyDescent="0.15">
      <c r="A685" s="4"/>
      <c r="B685" s="4"/>
      <c r="C685" s="4"/>
      <c r="D685" s="18"/>
      <c r="E685" s="18"/>
      <c r="F685" s="4"/>
      <c r="G685" s="4"/>
      <c r="H685" s="4"/>
      <c r="I685" s="4"/>
      <c r="J685" s="4"/>
      <c r="K685" s="4"/>
      <c r="L685" s="4"/>
      <c r="M685" s="4"/>
      <c r="N685" s="4"/>
      <c r="O685" s="4"/>
      <c r="P685" s="7"/>
      <c r="Q685" s="4"/>
      <c r="R685" s="4"/>
      <c r="S685" s="4"/>
      <c r="T685" s="4"/>
      <c r="U685" s="4"/>
      <c r="V685" s="4"/>
      <c r="W685" s="4"/>
      <c r="X685" s="4"/>
      <c r="Y685" s="4"/>
    </row>
    <row r="686" spans="1:25" x14ac:dyDescent="0.15">
      <c r="A686" s="4"/>
      <c r="B686" s="4"/>
      <c r="C686" s="4"/>
      <c r="D686" s="18"/>
      <c r="E686" s="18"/>
      <c r="F686" s="4"/>
      <c r="G686" s="4"/>
      <c r="H686" s="4"/>
      <c r="I686" s="4"/>
      <c r="J686" s="4"/>
      <c r="K686" s="4"/>
      <c r="L686" s="4"/>
      <c r="M686" s="4"/>
      <c r="N686" s="4"/>
      <c r="O686" s="4"/>
      <c r="P686" s="7"/>
      <c r="Q686" s="4"/>
      <c r="R686" s="4"/>
      <c r="S686" s="4"/>
      <c r="T686" s="4"/>
      <c r="U686" s="4"/>
      <c r="V686" s="4"/>
      <c r="W686" s="4"/>
      <c r="X686" s="4"/>
      <c r="Y686" s="4"/>
    </row>
    <row r="687" spans="1:25" x14ac:dyDescent="0.15">
      <c r="A687" s="4"/>
      <c r="B687" s="4"/>
      <c r="C687" s="4"/>
      <c r="D687" s="18"/>
      <c r="E687" s="18"/>
      <c r="F687" s="4"/>
      <c r="G687" s="4"/>
      <c r="H687" s="4"/>
      <c r="I687" s="4"/>
      <c r="J687" s="4"/>
      <c r="K687" s="4"/>
      <c r="L687" s="4"/>
      <c r="M687" s="4"/>
      <c r="N687" s="4"/>
      <c r="O687" s="4"/>
      <c r="P687" s="7"/>
      <c r="Q687" s="4"/>
      <c r="R687" s="4"/>
      <c r="S687" s="4"/>
      <c r="T687" s="4"/>
      <c r="U687" s="4"/>
      <c r="V687" s="4"/>
      <c r="W687" s="4"/>
      <c r="X687" s="4"/>
      <c r="Y687" s="4"/>
    </row>
    <row r="688" spans="1:25" x14ac:dyDescent="0.15">
      <c r="A688" s="4"/>
      <c r="B688" s="4"/>
      <c r="C688" s="4"/>
      <c r="D688" s="18"/>
      <c r="E688" s="18"/>
      <c r="F688" s="4"/>
      <c r="G688" s="4"/>
      <c r="H688" s="4"/>
      <c r="I688" s="4"/>
      <c r="J688" s="4"/>
      <c r="K688" s="4"/>
      <c r="L688" s="4"/>
      <c r="M688" s="4"/>
      <c r="N688" s="4"/>
      <c r="O688" s="4"/>
      <c r="P688" s="7"/>
      <c r="Q688" s="4"/>
      <c r="R688" s="4"/>
      <c r="S688" s="4"/>
      <c r="T688" s="4"/>
      <c r="U688" s="4"/>
      <c r="V688" s="4"/>
      <c r="W688" s="4"/>
      <c r="X688" s="4"/>
      <c r="Y688" s="4"/>
    </row>
    <row r="689" spans="1:25" x14ac:dyDescent="0.15">
      <c r="A689" s="4"/>
      <c r="B689" s="4"/>
      <c r="C689" s="4"/>
      <c r="D689" s="18"/>
      <c r="E689" s="18"/>
      <c r="F689" s="4"/>
      <c r="G689" s="4"/>
      <c r="H689" s="4"/>
      <c r="I689" s="4"/>
      <c r="J689" s="4"/>
      <c r="K689" s="4"/>
      <c r="L689" s="4"/>
      <c r="M689" s="4"/>
      <c r="N689" s="4"/>
      <c r="O689" s="4"/>
      <c r="P689" s="7"/>
      <c r="Q689" s="4"/>
      <c r="R689" s="4"/>
      <c r="S689" s="4"/>
      <c r="T689" s="4"/>
      <c r="U689" s="4"/>
      <c r="V689" s="4"/>
      <c r="W689" s="4"/>
      <c r="X689" s="4"/>
      <c r="Y689" s="4"/>
    </row>
    <row r="690" spans="1:25" x14ac:dyDescent="0.15">
      <c r="A690" s="4"/>
      <c r="B690" s="4"/>
      <c r="C690" s="4"/>
      <c r="D690" s="18"/>
      <c r="E690" s="18"/>
      <c r="F690" s="4"/>
      <c r="G690" s="4"/>
      <c r="H690" s="4"/>
      <c r="I690" s="4"/>
      <c r="J690" s="4"/>
      <c r="K690" s="4"/>
      <c r="L690" s="4"/>
      <c r="M690" s="4"/>
      <c r="N690" s="4"/>
      <c r="O690" s="4"/>
      <c r="P690" s="7"/>
      <c r="Q690" s="4"/>
      <c r="R690" s="4"/>
      <c r="S690" s="4"/>
      <c r="T690" s="4"/>
      <c r="U690" s="4"/>
      <c r="V690" s="4"/>
      <c r="W690" s="4"/>
      <c r="X690" s="4"/>
      <c r="Y690" s="4"/>
    </row>
    <row r="691" spans="1:25" x14ac:dyDescent="0.15">
      <c r="A691" s="4"/>
      <c r="B691" s="4"/>
      <c r="C691" s="4"/>
      <c r="D691" s="18"/>
      <c r="E691" s="18"/>
      <c r="F691" s="4"/>
      <c r="G691" s="4"/>
      <c r="H691" s="4"/>
      <c r="I691" s="4"/>
      <c r="J691" s="4"/>
      <c r="K691" s="4"/>
      <c r="L691" s="4"/>
      <c r="M691" s="4"/>
      <c r="N691" s="4"/>
      <c r="O691" s="4"/>
      <c r="P691" s="7"/>
      <c r="Q691" s="4"/>
      <c r="R691" s="4"/>
      <c r="S691" s="4"/>
      <c r="T691" s="4"/>
      <c r="U691" s="4"/>
      <c r="V691" s="4"/>
      <c r="W691" s="4"/>
      <c r="X691" s="4"/>
      <c r="Y691" s="4"/>
    </row>
    <row r="692" spans="1:25" x14ac:dyDescent="0.15">
      <c r="A692" s="4"/>
      <c r="B692" s="4"/>
      <c r="C692" s="4"/>
      <c r="D692" s="18"/>
      <c r="E692" s="18"/>
      <c r="F692" s="4"/>
      <c r="G692" s="4"/>
      <c r="H692" s="4"/>
      <c r="I692" s="4"/>
      <c r="J692" s="4"/>
      <c r="K692" s="4"/>
      <c r="L692" s="4"/>
      <c r="M692" s="4"/>
      <c r="N692" s="4"/>
      <c r="O692" s="4"/>
      <c r="P692" s="7"/>
      <c r="Q692" s="4"/>
      <c r="R692" s="4"/>
      <c r="S692" s="4"/>
      <c r="T692" s="4"/>
      <c r="U692" s="4"/>
      <c r="V692" s="4"/>
      <c r="W692" s="4"/>
      <c r="X692" s="4"/>
      <c r="Y692" s="4"/>
    </row>
    <row r="693" spans="1:25" x14ac:dyDescent="0.15">
      <c r="A693" s="4"/>
      <c r="B693" s="4"/>
      <c r="C693" s="4"/>
      <c r="D693" s="18"/>
      <c r="E693" s="18"/>
      <c r="F693" s="4"/>
      <c r="G693" s="4"/>
      <c r="H693" s="4"/>
      <c r="I693" s="4"/>
      <c r="J693" s="4"/>
      <c r="K693" s="4"/>
      <c r="L693" s="4"/>
      <c r="M693" s="4"/>
      <c r="N693" s="4"/>
      <c r="O693" s="4"/>
      <c r="P693" s="7"/>
      <c r="Q693" s="4"/>
      <c r="R693" s="4"/>
      <c r="S693" s="4"/>
      <c r="T693" s="4"/>
      <c r="U693" s="4"/>
      <c r="V693" s="4"/>
      <c r="W693" s="4"/>
      <c r="X693" s="4"/>
      <c r="Y693" s="4"/>
    </row>
    <row r="694" spans="1:25" x14ac:dyDescent="0.15">
      <c r="A694" s="4"/>
      <c r="B694" s="4"/>
      <c r="C694" s="4"/>
      <c r="D694" s="18"/>
      <c r="E694" s="18"/>
      <c r="F694" s="4"/>
      <c r="G694" s="4"/>
      <c r="H694" s="4"/>
      <c r="I694" s="4"/>
      <c r="J694" s="4"/>
      <c r="K694" s="4"/>
      <c r="L694" s="4"/>
      <c r="M694" s="4"/>
      <c r="N694" s="4"/>
      <c r="O694" s="4"/>
      <c r="P694" s="7"/>
      <c r="Q694" s="4"/>
      <c r="R694" s="4"/>
      <c r="S694" s="4"/>
      <c r="T694" s="4"/>
      <c r="U694" s="4"/>
      <c r="V694" s="4"/>
      <c r="W694" s="4"/>
      <c r="X694" s="4"/>
      <c r="Y694" s="4"/>
    </row>
    <row r="695" spans="1:25" x14ac:dyDescent="0.15">
      <c r="A695" s="4"/>
      <c r="B695" s="4"/>
      <c r="C695" s="4"/>
      <c r="D695" s="18"/>
      <c r="E695" s="18"/>
      <c r="F695" s="4"/>
      <c r="G695" s="4"/>
      <c r="H695" s="4"/>
      <c r="I695" s="4"/>
      <c r="J695" s="4"/>
      <c r="K695" s="4"/>
      <c r="L695" s="4"/>
      <c r="M695" s="4"/>
      <c r="N695" s="4"/>
      <c r="O695" s="4"/>
      <c r="P695" s="7"/>
      <c r="Q695" s="4"/>
      <c r="R695" s="4"/>
      <c r="S695" s="4"/>
      <c r="T695" s="4"/>
      <c r="U695" s="4"/>
      <c r="V695" s="4"/>
      <c r="W695" s="4"/>
      <c r="X695" s="4"/>
      <c r="Y695" s="4"/>
    </row>
    <row r="696" spans="1:25" x14ac:dyDescent="0.15">
      <c r="A696" s="4"/>
      <c r="B696" s="4"/>
      <c r="C696" s="4"/>
      <c r="D696" s="18"/>
      <c r="E696" s="18"/>
      <c r="F696" s="4"/>
      <c r="G696" s="4"/>
      <c r="H696" s="4"/>
      <c r="I696" s="4"/>
      <c r="J696" s="4"/>
      <c r="K696" s="4"/>
      <c r="L696" s="4"/>
      <c r="M696" s="4"/>
      <c r="N696" s="4"/>
      <c r="O696" s="4"/>
      <c r="P696" s="7"/>
      <c r="Q696" s="4"/>
      <c r="R696" s="4"/>
      <c r="S696" s="4"/>
      <c r="T696" s="4"/>
      <c r="U696" s="4"/>
      <c r="V696" s="4"/>
      <c r="W696" s="4"/>
      <c r="X696" s="4"/>
      <c r="Y696" s="4"/>
    </row>
    <row r="697" spans="1:25" x14ac:dyDescent="0.15">
      <c r="A697" s="4"/>
      <c r="B697" s="4"/>
      <c r="C697" s="4"/>
      <c r="D697" s="18"/>
      <c r="E697" s="18"/>
      <c r="F697" s="4"/>
      <c r="G697" s="4"/>
      <c r="H697" s="4"/>
      <c r="I697" s="4"/>
      <c r="J697" s="4"/>
      <c r="K697" s="4"/>
      <c r="L697" s="4"/>
      <c r="M697" s="4"/>
      <c r="N697" s="4"/>
      <c r="O697" s="4"/>
      <c r="P697" s="7"/>
      <c r="Q697" s="4"/>
      <c r="R697" s="4"/>
      <c r="S697" s="4"/>
      <c r="T697" s="4"/>
      <c r="U697" s="4"/>
      <c r="V697" s="4"/>
      <c r="W697" s="4"/>
      <c r="X697" s="4"/>
      <c r="Y697" s="4"/>
    </row>
    <row r="698" spans="1:25" x14ac:dyDescent="0.15">
      <c r="A698" s="4"/>
      <c r="B698" s="4"/>
      <c r="C698" s="4"/>
      <c r="D698" s="18"/>
      <c r="E698" s="18"/>
      <c r="F698" s="4"/>
      <c r="G698" s="4"/>
      <c r="H698" s="4"/>
      <c r="I698" s="4"/>
      <c r="J698" s="4"/>
      <c r="K698" s="4"/>
      <c r="L698" s="4"/>
      <c r="M698" s="4"/>
      <c r="N698" s="4"/>
      <c r="O698" s="4"/>
      <c r="P698" s="7"/>
      <c r="Q698" s="4"/>
      <c r="R698" s="4"/>
      <c r="S698" s="4"/>
      <c r="T698" s="4"/>
      <c r="U698" s="4"/>
      <c r="V698" s="4"/>
      <c r="W698" s="4"/>
      <c r="X698" s="4"/>
      <c r="Y698" s="4"/>
    </row>
    <row r="699" spans="1:25" x14ac:dyDescent="0.15">
      <c r="A699" s="4"/>
      <c r="B699" s="4"/>
      <c r="C699" s="4"/>
      <c r="D699" s="18"/>
      <c r="E699" s="18"/>
      <c r="F699" s="4"/>
      <c r="G699" s="4"/>
      <c r="H699" s="4"/>
      <c r="I699" s="4"/>
      <c r="J699" s="4"/>
      <c r="K699" s="4"/>
      <c r="L699" s="4"/>
      <c r="M699" s="4"/>
      <c r="N699" s="4"/>
      <c r="O699" s="4"/>
      <c r="P699" s="7"/>
      <c r="Q699" s="4"/>
      <c r="R699" s="4"/>
      <c r="S699" s="4"/>
      <c r="T699" s="4"/>
      <c r="U699" s="4"/>
      <c r="V699" s="4"/>
      <c r="W699" s="4"/>
      <c r="X699" s="4"/>
      <c r="Y699" s="4"/>
    </row>
    <row r="700" spans="1:25" x14ac:dyDescent="0.15">
      <c r="A700" s="4"/>
      <c r="B700" s="4"/>
      <c r="C700" s="4"/>
      <c r="D700" s="18"/>
      <c r="E700" s="18"/>
      <c r="F700" s="4"/>
      <c r="G700" s="4"/>
      <c r="H700" s="4"/>
      <c r="I700" s="4"/>
      <c r="J700" s="4"/>
      <c r="K700" s="4"/>
      <c r="L700" s="4"/>
      <c r="M700" s="4"/>
      <c r="N700" s="4"/>
      <c r="O700" s="4"/>
      <c r="P700" s="7"/>
      <c r="Q700" s="4"/>
      <c r="R700" s="4"/>
      <c r="S700" s="4"/>
      <c r="T700" s="4"/>
      <c r="U700" s="4"/>
      <c r="V700" s="4"/>
      <c r="W700" s="4"/>
      <c r="X700" s="4"/>
      <c r="Y700" s="4"/>
    </row>
    <row r="701" spans="1:25" x14ac:dyDescent="0.15">
      <c r="A701" s="4"/>
      <c r="B701" s="4"/>
      <c r="C701" s="4"/>
      <c r="D701" s="18"/>
      <c r="E701" s="18"/>
      <c r="F701" s="4"/>
      <c r="G701" s="4"/>
      <c r="H701" s="4"/>
      <c r="I701" s="4"/>
      <c r="J701" s="4"/>
      <c r="K701" s="4"/>
      <c r="L701" s="4"/>
      <c r="M701" s="4"/>
      <c r="N701" s="4"/>
      <c r="O701" s="4"/>
      <c r="P701" s="7"/>
      <c r="Q701" s="4"/>
      <c r="R701" s="4"/>
      <c r="S701" s="4"/>
      <c r="T701" s="4"/>
      <c r="U701" s="4"/>
      <c r="V701" s="4"/>
      <c r="W701" s="4"/>
      <c r="X701" s="4"/>
      <c r="Y701" s="4"/>
    </row>
    <row r="702" spans="1:25" x14ac:dyDescent="0.15">
      <c r="A702" s="4"/>
      <c r="B702" s="4"/>
      <c r="C702" s="4"/>
      <c r="D702" s="18"/>
      <c r="E702" s="18"/>
      <c r="F702" s="4"/>
      <c r="G702" s="4"/>
      <c r="H702" s="4"/>
      <c r="I702" s="4"/>
      <c r="J702" s="4"/>
      <c r="K702" s="4"/>
      <c r="L702" s="4"/>
      <c r="M702" s="4"/>
      <c r="N702" s="4"/>
      <c r="O702" s="4"/>
      <c r="P702" s="7"/>
      <c r="Q702" s="4"/>
      <c r="R702" s="4"/>
      <c r="S702" s="4"/>
      <c r="T702" s="4"/>
      <c r="U702" s="4"/>
      <c r="V702" s="4"/>
      <c r="W702" s="4"/>
      <c r="X702" s="4"/>
      <c r="Y702" s="4"/>
    </row>
    <row r="703" spans="1:25" x14ac:dyDescent="0.15">
      <c r="A703" s="4"/>
      <c r="B703" s="4"/>
      <c r="C703" s="4"/>
      <c r="D703" s="18"/>
      <c r="E703" s="18"/>
      <c r="F703" s="4"/>
      <c r="G703" s="4"/>
      <c r="H703" s="4"/>
      <c r="I703" s="4"/>
      <c r="J703" s="4"/>
      <c r="K703" s="4"/>
      <c r="L703" s="4"/>
      <c r="M703" s="4"/>
      <c r="N703" s="4"/>
      <c r="O703" s="4"/>
      <c r="P703" s="7"/>
      <c r="Q703" s="4"/>
      <c r="R703" s="4"/>
      <c r="S703" s="4"/>
      <c r="T703" s="4"/>
      <c r="U703" s="4"/>
      <c r="V703" s="4"/>
      <c r="W703" s="4"/>
      <c r="X703" s="4"/>
      <c r="Y703" s="4"/>
    </row>
    <row r="704" spans="1:25" x14ac:dyDescent="0.15">
      <c r="A704" s="4"/>
      <c r="B704" s="4"/>
      <c r="C704" s="4"/>
      <c r="D704" s="18"/>
      <c r="E704" s="18"/>
      <c r="F704" s="4"/>
      <c r="G704" s="4"/>
      <c r="H704" s="4"/>
      <c r="I704" s="4"/>
      <c r="J704" s="4"/>
      <c r="K704" s="4"/>
      <c r="L704" s="4"/>
      <c r="M704" s="4"/>
      <c r="N704" s="4"/>
      <c r="O704" s="4"/>
      <c r="P704" s="7"/>
      <c r="Q704" s="4"/>
      <c r="R704" s="4"/>
      <c r="S704" s="4"/>
      <c r="T704" s="4"/>
      <c r="U704" s="4"/>
      <c r="V704" s="4"/>
      <c r="W704" s="4"/>
      <c r="X704" s="4"/>
      <c r="Y704" s="4"/>
    </row>
    <row r="705" spans="1:25" x14ac:dyDescent="0.15">
      <c r="A705" s="4"/>
      <c r="B705" s="4"/>
      <c r="C705" s="4"/>
      <c r="D705" s="18"/>
      <c r="E705" s="18"/>
      <c r="F705" s="4"/>
      <c r="G705" s="4"/>
      <c r="H705" s="4"/>
      <c r="I705" s="4"/>
      <c r="J705" s="4"/>
      <c r="K705" s="4"/>
      <c r="L705" s="4"/>
      <c r="M705" s="4"/>
      <c r="N705" s="4"/>
      <c r="O705" s="4"/>
      <c r="P705" s="7"/>
      <c r="Q705" s="4"/>
      <c r="R705" s="4"/>
      <c r="S705" s="4"/>
      <c r="T705" s="4"/>
      <c r="U705" s="4"/>
      <c r="V705" s="4"/>
      <c r="W705" s="4"/>
      <c r="X705" s="4"/>
      <c r="Y705" s="4"/>
    </row>
    <row r="706" spans="1:25" x14ac:dyDescent="0.15">
      <c r="A706" s="4"/>
      <c r="B706" s="4"/>
      <c r="C706" s="4"/>
      <c r="D706" s="18"/>
      <c r="E706" s="18"/>
      <c r="F706" s="4"/>
      <c r="G706" s="4"/>
      <c r="H706" s="4"/>
      <c r="I706" s="4"/>
      <c r="J706" s="4"/>
      <c r="K706" s="4"/>
      <c r="L706" s="4"/>
      <c r="M706" s="4"/>
      <c r="N706" s="4"/>
      <c r="O706" s="4"/>
      <c r="P706" s="7"/>
      <c r="Q706" s="4"/>
      <c r="R706" s="4"/>
      <c r="S706" s="4"/>
      <c r="T706" s="4"/>
      <c r="U706" s="4"/>
      <c r="V706" s="4"/>
      <c r="W706" s="4"/>
      <c r="X706" s="4"/>
      <c r="Y706" s="4"/>
    </row>
    <row r="707" spans="1:25" x14ac:dyDescent="0.15">
      <c r="A707" s="4"/>
      <c r="B707" s="4"/>
      <c r="C707" s="4"/>
      <c r="D707" s="18"/>
      <c r="E707" s="18"/>
      <c r="F707" s="4"/>
      <c r="G707" s="4"/>
      <c r="H707" s="4"/>
      <c r="I707" s="4"/>
      <c r="J707" s="4"/>
      <c r="K707" s="4"/>
      <c r="L707" s="4"/>
      <c r="M707" s="4"/>
      <c r="N707" s="4"/>
      <c r="O707" s="4"/>
      <c r="P707" s="7"/>
      <c r="Q707" s="4"/>
      <c r="R707" s="4"/>
      <c r="S707" s="4"/>
      <c r="T707" s="4"/>
      <c r="U707" s="4"/>
      <c r="V707" s="4"/>
      <c r="W707" s="4"/>
      <c r="X707" s="4"/>
      <c r="Y707" s="4"/>
    </row>
    <row r="708" spans="1:25" x14ac:dyDescent="0.15">
      <c r="A708" s="4"/>
      <c r="B708" s="4"/>
      <c r="C708" s="4"/>
      <c r="D708" s="18"/>
      <c r="E708" s="18"/>
      <c r="F708" s="4"/>
      <c r="G708" s="4"/>
      <c r="H708" s="4"/>
      <c r="I708" s="4"/>
      <c r="J708" s="4"/>
      <c r="K708" s="4"/>
      <c r="L708" s="4"/>
      <c r="M708" s="4"/>
      <c r="N708" s="4"/>
      <c r="O708" s="4"/>
      <c r="P708" s="7"/>
      <c r="Q708" s="4"/>
      <c r="R708" s="4"/>
      <c r="S708" s="4"/>
      <c r="T708" s="4"/>
      <c r="U708" s="4"/>
      <c r="V708" s="4"/>
      <c r="W708" s="4"/>
      <c r="X708" s="4"/>
      <c r="Y708" s="4"/>
    </row>
    <row r="709" spans="1:25" x14ac:dyDescent="0.15">
      <c r="A709" s="4"/>
      <c r="B709" s="4"/>
      <c r="C709" s="4"/>
      <c r="D709" s="18"/>
      <c r="E709" s="18"/>
      <c r="F709" s="4"/>
      <c r="G709" s="4"/>
      <c r="H709" s="4"/>
      <c r="I709" s="4"/>
      <c r="J709" s="4"/>
      <c r="K709" s="4"/>
      <c r="L709" s="4"/>
      <c r="M709" s="4"/>
      <c r="N709" s="4"/>
      <c r="O709" s="4"/>
      <c r="P709" s="7"/>
      <c r="Q709" s="4"/>
      <c r="R709" s="4"/>
      <c r="S709" s="4"/>
      <c r="T709" s="4"/>
      <c r="U709" s="4"/>
      <c r="V709" s="4"/>
      <c r="W709" s="4"/>
      <c r="X709" s="4"/>
      <c r="Y709" s="4"/>
    </row>
    <row r="710" spans="1:25" x14ac:dyDescent="0.15">
      <c r="A710" s="4"/>
      <c r="B710" s="4"/>
      <c r="C710" s="4"/>
      <c r="D710" s="18"/>
      <c r="E710" s="18"/>
      <c r="F710" s="4"/>
      <c r="G710" s="4"/>
      <c r="H710" s="4"/>
      <c r="I710" s="4"/>
      <c r="J710" s="4"/>
      <c r="K710" s="4"/>
      <c r="L710" s="4"/>
      <c r="M710" s="4"/>
      <c r="N710" s="4"/>
      <c r="O710" s="4"/>
      <c r="P710" s="7"/>
      <c r="Q710" s="4"/>
      <c r="R710" s="4"/>
      <c r="S710" s="4"/>
      <c r="T710" s="4"/>
      <c r="U710" s="4"/>
      <c r="V710" s="4"/>
      <c r="W710" s="4"/>
      <c r="X710" s="4"/>
      <c r="Y710" s="4"/>
    </row>
    <row r="711" spans="1:25" x14ac:dyDescent="0.15">
      <c r="A711" s="4"/>
      <c r="B711" s="4"/>
      <c r="C711" s="4"/>
      <c r="D711" s="18"/>
      <c r="E711" s="18"/>
      <c r="F711" s="4"/>
      <c r="G711" s="4"/>
      <c r="H711" s="4"/>
      <c r="I711" s="4"/>
      <c r="J711" s="4"/>
      <c r="K711" s="4"/>
      <c r="L711" s="4"/>
      <c r="M711" s="4"/>
      <c r="N711" s="4"/>
      <c r="O711" s="4"/>
      <c r="P711" s="7"/>
      <c r="Q711" s="4"/>
      <c r="R711" s="4"/>
      <c r="S711" s="4"/>
      <c r="T711" s="4"/>
      <c r="U711" s="4"/>
      <c r="V711" s="4"/>
      <c r="W711" s="4"/>
      <c r="X711" s="4"/>
      <c r="Y711" s="4"/>
    </row>
    <row r="712" spans="1:25" x14ac:dyDescent="0.15">
      <c r="A712" s="4"/>
      <c r="B712" s="4"/>
      <c r="C712" s="4"/>
      <c r="D712" s="18"/>
      <c r="E712" s="18"/>
      <c r="F712" s="4"/>
      <c r="G712" s="4"/>
      <c r="H712" s="4"/>
      <c r="I712" s="4"/>
      <c r="J712" s="4"/>
      <c r="K712" s="4"/>
      <c r="L712" s="4"/>
      <c r="M712" s="4"/>
      <c r="N712" s="4"/>
      <c r="O712" s="4"/>
      <c r="P712" s="7"/>
      <c r="Q712" s="4"/>
      <c r="R712" s="4"/>
      <c r="S712" s="4"/>
      <c r="T712" s="4"/>
      <c r="U712" s="4"/>
      <c r="V712" s="4"/>
      <c r="W712" s="4"/>
      <c r="X712" s="4"/>
      <c r="Y712" s="4"/>
    </row>
    <row r="713" spans="1:25" x14ac:dyDescent="0.15">
      <c r="A713" s="4"/>
      <c r="B713" s="4"/>
      <c r="C713" s="4"/>
      <c r="D713" s="18"/>
      <c r="E713" s="18"/>
      <c r="F713" s="4"/>
      <c r="G713" s="4"/>
      <c r="H713" s="4"/>
      <c r="I713" s="4"/>
      <c r="J713" s="4"/>
      <c r="K713" s="4"/>
      <c r="L713" s="4"/>
      <c r="M713" s="4"/>
      <c r="N713" s="4"/>
      <c r="O713" s="4"/>
      <c r="P713" s="7"/>
      <c r="Q713" s="4"/>
      <c r="R713" s="4"/>
      <c r="S713" s="4"/>
      <c r="T713" s="4"/>
      <c r="U713" s="4"/>
      <c r="V713" s="4"/>
      <c r="W713" s="4"/>
      <c r="X713" s="4"/>
      <c r="Y713" s="4"/>
    </row>
    <row r="714" spans="1:25" x14ac:dyDescent="0.15">
      <c r="A714" s="4"/>
      <c r="B714" s="4"/>
      <c r="C714" s="4"/>
      <c r="D714" s="18"/>
      <c r="E714" s="18"/>
      <c r="F714" s="4"/>
      <c r="G714" s="4"/>
      <c r="H714" s="4"/>
      <c r="I714" s="4"/>
      <c r="J714" s="4"/>
      <c r="K714" s="4"/>
      <c r="L714" s="4"/>
      <c r="M714" s="4"/>
      <c r="N714" s="4"/>
      <c r="O714" s="4"/>
      <c r="P714" s="7"/>
      <c r="Q714" s="4"/>
      <c r="R714" s="4"/>
      <c r="S714" s="4"/>
      <c r="T714" s="4"/>
      <c r="U714" s="4"/>
      <c r="V714" s="4"/>
      <c r="W714" s="4"/>
      <c r="X714" s="4"/>
      <c r="Y714" s="4"/>
    </row>
    <row r="715" spans="1:25" x14ac:dyDescent="0.15">
      <c r="A715" s="4"/>
      <c r="B715" s="4"/>
      <c r="C715" s="4"/>
      <c r="D715" s="18"/>
      <c r="E715" s="18"/>
      <c r="F715" s="4"/>
      <c r="G715" s="4"/>
      <c r="H715" s="4"/>
      <c r="I715" s="4"/>
      <c r="J715" s="4"/>
      <c r="K715" s="4"/>
      <c r="L715" s="4"/>
      <c r="M715" s="4"/>
      <c r="N715" s="4"/>
      <c r="O715" s="4"/>
      <c r="P715" s="7"/>
      <c r="Q715" s="4"/>
      <c r="R715" s="4"/>
      <c r="S715" s="4"/>
      <c r="T715" s="4"/>
      <c r="U715" s="4"/>
      <c r="V715" s="4"/>
      <c r="W715" s="4"/>
      <c r="X715" s="4"/>
      <c r="Y715" s="4"/>
    </row>
    <row r="716" spans="1:25" x14ac:dyDescent="0.15">
      <c r="A716" s="4"/>
      <c r="B716" s="4"/>
      <c r="C716" s="4"/>
      <c r="D716" s="18"/>
      <c r="E716" s="18"/>
      <c r="F716" s="4"/>
      <c r="G716" s="4"/>
      <c r="H716" s="4"/>
      <c r="I716" s="4"/>
      <c r="J716" s="4"/>
      <c r="K716" s="4"/>
      <c r="L716" s="4"/>
      <c r="M716" s="4"/>
      <c r="N716" s="4"/>
      <c r="O716" s="4"/>
      <c r="P716" s="7"/>
      <c r="Q716" s="4"/>
      <c r="R716" s="4"/>
      <c r="S716" s="4"/>
      <c r="T716" s="4"/>
      <c r="U716" s="4"/>
      <c r="V716" s="4"/>
      <c r="W716" s="4"/>
      <c r="X716" s="4"/>
      <c r="Y716" s="4"/>
    </row>
    <row r="717" spans="1:25" x14ac:dyDescent="0.15">
      <c r="A717" s="4"/>
      <c r="B717" s="4"/>
      <c r="C717" s="4"/>
      <c r="D717" s="18"/>
      <c r="E717" s="18"/>
      <c r="F717" s="4"/>
      <c r="G717" s="4"/>
      <c r="H717" s="4"/>
      <c r="I717" s="4"/>
      <c r="J717" s="4"/>
      <c r="K717" s="4"/>
      <c r="L717" s="4"/>
      <c r="M717" s="4"/>
      <c r="N717" s="4"/>
      <c r="O717" s="4"/>
      <c r="P717" s="7"/>
      <c r="Q717" s="4"/>
      <c r="R717" s="4"/>
      <c r="S717" s="4"/>
      <c r="T717" s="4"/>
      <c r="U717" s="4"/>
      <c r="V717" s="4"/>
      <c r="W717" s="4"/>
      <c r="X717" s="4"/>
      <c r="Y717" s="4"/>
    </row>
    <row r="718" spans="1:25" x14ac:dyDescent="0.15">
      <c r="A718" s="4"/>
      <c r="B718" s="4"/>
      <c r="C718" s="4"/>
      <c r="D718" s="18"/>
      <c r="E718" s="18"/>
      <c r="F718" s="4"/>
      <c r="G718" s="4"/>
      <c r="H718" s="4"/>
      <c r="I718" s="4"/>
      <c r="J718" s="4"/>
      <c r="K718" s="4"/>
      <c r="L718" s="4"/>
      <c r="M718" s="4"/>
      <c r="N718" s="4"/>
      <c r="O718" s="4"/>
      <c r="P718" s="7"/>
      <c r="Q718" s="4"/>
      <c r="R718" s="4"/>
      <c r="S718" s="4"/>
      <c r="T718" s="4"/>
      <c r="U718" s="4"/>
      <c r="V718" s="4"/>
      <c r="W718" s="4"/>
      <c r="X718" s="4"/>
      <c r="Y718" s="4"/>
    </row>
    <row r="719" spans="1:25" x14ac:dyDescent="0.15">
      <c r="A719" s="4"/>
      <c r="B719" s="4"/>
      <c r="C719" s="4"/>
      <c r="D719" s="18"/>
      <c r="E719" s="18"/>
      <c r="F719" s="4"/>
      <c r="G719" s="4"/>
      <c r="H719" s="4"/>
      <c r="I719" s="4"/>
      <c r="J719" s="4"/>
      <c r="K719" s="4"/>
      <c r="L719" s="4"/>
      <c r="M719" s="4"/>
      <c r="N719" s="4"/>
      <c r="O719" s="4"/>
      <c r="P719" s="7"/>
      <c r="Q719" s="4"/>
      <c r="R719" s="4"/>
      <c r="S719" s="4"/>
      <c r="T719" s="4"/>
      <c r="U719" s="4"/>
      <c r="V719" s="4"/>
      <c r="W719" s="4"/>
      <c r="X719" s="4"/>
      <c r="Y719" s="4"/>
    </row>
    <row r="720" spans="1:25" x14ac:dyDescent="0.15">
      <c r="A720" s="4"/>
      <c r="B720" s="4"/>
      <c r="C720" s="4"/>
      <c r="D720" s="18"/>
      <c r="E720" s="18"/>
      <c r="F720" s="4"/>
      <c r="G720" s="4"/>
      <c r="H720" s="4"/>
      <c r="I720" s="4"/>
      <c r="J720" s="4"/>
      <c r="K720" s="4"/>
      <c r="L720" s="4"/>
      <c r="M720" s="4"/>
      <c r="N720" s="4"/>
      <c r="O720" s="4"/>
      <c r="P720" s="7"/>
      <c r="Q720" s="4"/>
      <c r="R720" s="4"/>
      <c r="S720" s="4"/>
      <c r="T720" s="4"/>
      <c r="U720" s="4"/>
      <c r="V720" s="4"/>
      <c r="W720" s="4"/>
      <c r="X720" s="4"/>
      <c r="Y720" s="4"/>
    </row>
    <row r="721" spans="1:25" x14ac:dyDescent="0.15">
      <c r="A721" s="4"/>
      <c r="B721" s="4"/>
      <c r="C721" s="4"/>
      <c r="D721" s="18"/>
      <c r="E721" s="18"/>
      <c r="F721" s="4"/>
      <c r="G721" s="4"/>
      <c r="H721" s="4"/>
      <c r="I721" s="4"/>
      <c r="J721" s="4"/>
      <c r="K721" s="4"/>
      <c r="L721" s="4"/>
      <c r="M721" s="4"/>
      <c r="N721" s="4"/>
      <c r="O721" s="4"/>
      <c r="P721" s="7"/>
      <c r="Q721" s="4"/>
      <c r="R721" s="4"/>
      <c r="S721" s="4"/>
      <c r="T721" s="4"/>
      <c r="U721" s="4"/>
      <c r="V721" s="4"/>
      <c r="W721" s="4"/>
      <c r="X721" s="4"/>
      <c r="Y721" s="4"/>
    </row>
    <row r="722" spans="1:25" x14ac:dyDescent="0.15">
      <c r="A722" s="4"/>
      <c r="B722" s="4"/>
      <c r="C722" s="4"/>
      <c r="D722" s="18"/>
      <c r="E722" s="18"/>
      <c r="F722" s="4"/>
      <c r="G722" s="4"/>
      <c r="H722" s="4"/>
      <c r="I722" s="4"/>
      <c r="J722" s="4"/>
      <c r="K722" s="4"/>
      <c r="L722" s="4"/>
      <c r="M722" s="4"/>
      <c r="N722" s="4"/>
      <c r="O722" s="4"/>
      <c r="P722" s="7"/>
      <c r="Q722" s="4"/>
      <c r="R722" s="4"/>
      <c r="S722" s="4"/>
      <c r="T722" s="4"/>
      <c r="U722" s="4"/>
      <c r="V722" s="4"/>
      <c r="W722" s="4"/>
      <c r="X722" s="4"/>
      <c r="Y722" s="4"/>
    </row>
    <row r="723" spans="1:25" x14ac:dyDescent="0.15">
      <c r="A723" s="4"/>
      <c r="B723" s="4"/>
      <c r="C723" s="4"/>
      <c r="D723" s="18"/>
      <c r="E723" s="18"/>
      <c r="F723" s="4"/>
      <c r="G723" s="4"/>
      <c r="H723" s="4"/>
      <c r="I723" s="4"/>
      <c r="J723" s="4"/>
      <c r="K723" s="4"/>
      <c r="L723" s="4"/>
      <c r="M723" s="4"/>
      <c r="N723" s="4"/>
      <c r="O723" s="4"/>
      <c r="P723" s="7"/>
      <c r="Q723" s="4"/>
      <c r="R723" s="4"/>
      <c r="S723" s="4"/>
      <c r="T723" s="4"/>
      <c r="U723" s="4"/>
      <c r="V723" s="4"/>
      <c r="W723" s="4"/>
      <c r="X723" s="4"/>
      <c r="Y723" s="4"/>
    </row>
    <row r="724" spans="1:25" x14ac:dyDescent="0.15">
      <c r="A724" s="4"/>
      <c r="B724" s="4"/>
      <c r="C724" s="4"/>
      <c r="D724" s="18"/>
      <c r="E724" s="18"/>
      <c r="F724" s="4"/>
      <c r="G724" s="4"/>
      <c r="H724" s="4"/>
      <c r="I724" s="4"/>
      <c r="J724" s="4"/>
      <c r="K724" s="4"/>
      <c r="L724" s="4"/>
      <c r="M724" s="4"/>
      <c r="N724" s="4"/>
      <c r="O724" s="4"/>
      <c r="P724" s="7"/>
      <c r="Q724" s="4"/>
      <c r="R724" s="4"/>
      <c r="S724" s="4"/>
      <c r="T724" s="4"/>
      <c r="U724" s="4"/>
      <c r="V724" s="4"/>
      <c r="W724" s="4"/>
      <c r="X724" s="4"/>
      <c r="Y724" s="4"/>
    </row>
    <row r="725" spans="1:25" x14ac:dyDescent="0.15">
      <c r="A725" s="4"/>
      <c r="B725" s="4"/>
      <c r="C725" s="4"/>
      <c r="D725" s="18"/>
      <c r="E725" s="18"/>
      <c r="F725" s="4"/>
      <c r="G725" s="4"/>
      <c r="H725" s="4"/>
      <c r="I725" s="4"/>
      <c r="J725" s="4"/>
      <c r="K725" s="4"/>
      <c r="L725" s="4"/>
      <c r="M725" s="4"/>
      <c r="N725" s="4"/>
      <c r="O725" s="4"/>
      <c r="P725" s="7"/>
      <c r="Q725" s="4"/>
      <c r="R725" s="4"/>
      <c r="S725" s="4"/>
      <c r="T725" s="4"/>
      <c r="U725" s="4"/>
      <c r="V725" s="4"/>
      <c r="W725" s="4"/>
      <c r="X725" s="4"/>
      <c r="Y725" s="4"/>
    </row>
    <row r="726" spans="1:25" x14ac:dyDescent="0.15">
      <c r="A726" s="4"/>
      <c r="B726" s="4"/>
      <c r="C726" s="4"/>
      <c r="D726" s="18"/>
      <c r="E726" s="18"/>
      <c r="F726" s="4"/>
      <c r="G726" s="4"/>
      <c r="H726" s="4"/>
      <c r="I726" s="4"/>
      <c r="J726" s="4"/>
      <c r="K726" s="4"/>
      <c r="L726" s="4"/>
      <c r="M726" s="4"/>
      <c r="N726" s="4"/>
      <c r="O726" s="4"/>
      <c r="P726" s="7"/>
      <c r="Q726" s="4"/>
      <c r="R726" s="4"/>
      <c r="S726" s="4"/>
      <c r="T726" s="4"/>
      <c r="U726" s="4"/>
      <c r="V726" s="4"/>
      <c r="W726" s="4"/>
      <c r="X726" s="4"/>
      <c r="Y726" s="4"/>
    </row>
    <row r="727" spans="1:25" x14ac:dyDescent="0.15">
      <c r="A727" s="4"/>
      <c r="B727" s="4"/>
      <c r="C727" s="4"/>
      <c r="D727" s="18"/>
      <c r="E727" s="18"/>
      <c r="F727" s="4"/>
      <c r="G727" s="4"/>
      <c r="H727" s="4"/>
      <c r="I727" s="4"/>
      <c r="J727" s="4"/>
      <c r="K727" s="4"/>
      <c r="L727" s="4"/>
      <c r="M727" s="4"/>
      <c r="N727" s="4"/>
      <c r="O727" s="4"/>
      <c r="P727" s="7"/>
      <c r="Q727" s="4"/>
      <c r="R727" s="4"/>
      <c r="S727" s="4"/>
      <c r="T727" s="4"/>
      <c r="U727" s="4"/>
      <c r="V727" s="4"/>
      <c r="W727" s="4"/>
      <c r="X727" s="4"/>
      <c r="Y727" s="4"/>
    </row>
    <row r="728" spans="1:25" x14ac:dyDescent="0.15">
      <c r="A728" s="4"/>
      <c r="B728" s="4"/>
      <c r="C728" s="4"/>
      <c r="D728" s="18"/>
      <c r="E728" s="18"/>
      <c r="F728" s="4"/>
      <c r="G728" s="4"/>
      <c r="H728" s="4"/>
      <c r="I728" s="4"/>
      <c r="J728" s="4"/>
      <c r="K728" s="4"/>
      <c r="L728" s="4"/>
      <c r="M728" s="4"/>
      <c r="N728" s="4"/>
      <c r="O728" s="4"/>
      <c r="P728" s="7"/>
      <c r="Q728" s="4"/>
      <c r="R728" s="4"/>
      <c r="S728" s="4"/>
      <c r="T728" s="4"/>
      <c r="U728" s="4"/>
      <c r="V728" s="4"/>
      <c r="W728" s="4"/>
      <c r="X728" s="4"/>
      <c r="Y728" s="4"/>
    </row>
    <row r="729" spans="1:25" x14ac:dyDescent="0.15">
      <c r="A729" s="4"/>
      <c r="B729" s="4"/>
      <c r="C729" s="4"/>
      <c r="D729" s="18"/>
      <c r="E729" s="18"/>
      <c r="F729" s="4"/>
      <c r="G729" s="4"/>
      <c r="H729" s="4"/>
      <c r="I729" s="4"/>
      <c r="J729" s="4"/>
      <c r="K729" s="4"/>
      <c r="L729" s="4"/>
      <c r="M729" s="4"/>
      <c r="N729" s="4"/>
      <c r="O729" s="4"/>
      <c r="P729" s="7"/>
      <c r="Q729" s="4"/>
      <c r="R729" s="4"/>
      <c r="S729" s="4"/>
      <c r="T729" s="4"/>
      <c r="U729" s="4"/>
      <c r="V729" s="4"/>
      <c r="W729" s="4"/>
      <c r="X729" s="4"/>
      <c r="Y729" s="4"/>
    </row>
    <row r="730" spans="1:25" x14ac:dyDescent="0.15">
      <c r="A730" s="4"/>
      <c r="B730" s="4"/>
      <c r="C730" s="4"/>
      <c r="D730" s="18"/>
      <c r="E730" s="18"/>
      <c r="F730" s="4"/>
      <c r="G730" s="4"/>
      <c r="H730" s="4"/>
      <c r="I730" s="4"/>
      <c r="J730" s="4"/>
      <c r="K730" s="4"/>
      <c r="L730" s="4"/>
      <c r="M730" s="4"/>
      <c r="N730" s="4"/>
      <c r="O730" s="4"/>
      <c r="P730" s="7"/>
      <c r="Q730" s="4"/>
      <c r="R730" s="4"/>
      <c r="S730" s="4"/>
      <c r="T730" s="4"/>
      <c r="U730" s="4"/>
      <c r="V730" s="4"/>
      <c r="W730" s="4"/>
      <c r="X730" s="4"/>
      <c r="Y730" s="4"/>
    </row>
    <row r="731" spans="1:25" x14ac:dyDescent="0.15">
      <c r="A731" s="4"/>
      <c r="B731" s="4"/>
      <c r="C731" s="4"/>
      <c r="D731" s="18"/>
      <c r="E731" s="18"/>
      <c r="F731" s="4"/>
      <c r="G731" s="4"/>
      <c r="H731" s="4"/>
      <c r="I731" s="4"/>
      <c r="J731" s="4"/>
      <c r="K731" s="4"/>
      <c r="L731" s="4"/>
      <c r="M731" s="4"/>
      <c r="N731" s="4"/>
      <c r="O731" s="4"/>
      <c r="P731" s="7"/>
      <c r="Q731" s="4"/>
      <c r="R731" s="4"/>
      <c r="S731" s="4"/>
      <c r="T731" s="4"/>
      <c r="U731" s="4"/>
      <c r="V731" s="4"/>
      <c r="W731" s="4"/>
      <c r="X731" s="4"/>
      <c r="Y731" s="4"/>
    </row>
    <row r="732" spans="1:25" x14ac:dyDescent="0.15">
      <c r="A732" s="4"/>
      <c r="B732" s="4"/>
      <c r="C732" s="4"/>
      <c r="D732" s="18"/>
      <c r="E732" s="18"/>
      <c r="F732" s="4"/>
      <c r="G732" s="4"/>
      <c r="H732" s="4"/>
      <c r="I732" s="4"/>
      <c r="J732" s="4"/>
      <c r="K732" s="4"/>
      <c r="L732" s="4"/>
      <c r="M732" s="4"/>
      <c r="N732" s="4"/>
      <c r="O732" s="4"/>
      <c r="P732" s="7"/>
      <c r="Q732" s="4"/>
      <c r="R732" s="4"/>
      <c r="S732" s="4"/>
      <c r="T732" s="4"/>
      <c r="U732" s="4"/>
      <c r="V732" s="4"/>
      <c r="W732" s="4"/>
      <c r="X732" s="4"/>
      <c r="Y732" s="4"/>
    </row>
    <row r="733" spans="1:25" x14ac:dyDescent="0.15">
      <c r="A733" s="4"/>
      <c r="B733" s="4"/>
      <c r="C733" s="4"/>
      <c r="D733" s="18"/>
      <c r="E733" s="18"/>
      <c r="F733" s="4"/>
      <c r="G733" s="4"/>
      <c r="H733" s="4"/>
      <c r="I733" s="4"/>
      <c r="J733" s="4"/>
      <c r="K733" s="4"/>
      <c r="L733" s="4"/>
      <c r="M733" s="4"/>
      <c r="N733" s="4"/>
      <c r="O733" s="4"/>
      <c r="P733" s="7"/>
      <c r="Q733" s="4"/>
      <c r="R733" s="4"/>
      <c r="S733" s="4"/>
      <c r="T733" s="4"/>
      <c r="U733" s="4"/>
      <c r="V733" s="4"/>
      <c r="W733" s="4"/>
      <c r="X733" s="4"/>
      <c r="Y733" s="4"/>
    </row>
    <row r="734" spans="1:25" x14ac:dyDescent="0.15">
      <c r="A734" s="4"/>
      <c r="B734" s="4"/>
      <c r="C734" s="4"/>
      <c r="D734" s="18"/>
      <c r="E734" s="18"/>
      <c r="F734" s="4"/>
      <c r="G734" s="4"/>
      <c r="H734" s="4"/>
      <c r="I734" s="4"/>
      <c r="J734" s="4"/>
      <c r="K734" s="4"/>
      <c r="L734" s="4"/>
      <c r="M734" s="4"/>
      <c r="N734" s="4"/>
      <c r="O734" s="4"/>
      <c r="P734" s="7"/>
      <c r="Q734" s="4"/>
      <c r="R734" s="4"/>
      <c r="S734" s="4"/>
      <c r="T734" s="4"/>
      <c r="U734" s="4"/>
      <c r="V734" s="4"/>
      <c r="W734" s="4"/>
      <c r="X734" s="4"/>
      <c r="Y734" s="4"/>
    </row>
    <row r="735" spans="1:25" x14ac:dyDescent="0.15">
      <c r="A735" s="4"/>
      <c r="B735" s="4"/>
      <c r="C735" s="4"/>
      <c r="D735" s="18"/>
      <c r="E735" s="18"/>
      <c r="F735" s="4"/>
      <c r="G735" s="4"/>
      <c r="H735" s="4"/>
      <c r="I735" s="4"/>
      <c r="J735" s="4"/>
      <c r="K735" s="4"/>
      <c r="L735" s="4"/>
      <c r="M735" s="4"/>
      <c r="N735" s="4"/>
      <c r="O735" s="4"/>
      <c r="P735" s="7"/>
      <c r="Q735" s="4"/>
      <c r="R735" s="4"/>
      <c r="S735" s="4"/>
      <c r="T735" s="4"/>
      <c r="U735" s="4"/>
      <c r="V735" s="4"/>
      <c r="W735" s="4"/>
      <c r="X735" s="4"/>
      <c r="Y735" s="4"/>
    </row>
    <row r="736" spans="1:25" x14ac:dyDescent="0.15">
      <c r="A736" s="4"/>
      <c r="B736" s="4"/>
      <c r="C736" s="4"/>
      <c r="D736" s="18"/>
      <c r="E736" s="18"/>
      <c r="F736" s="4"/>
      <c r="G736" s="4"/>
      <c r="H736" s="4"/>
      <c r="I736" s="4"/>
      <c r="J736" s="4"/>
      <c r="K736" s="4"/>
      <c r="L736" s="4"/>
      <c r="M736" s="4"/>
      <c r="N736" s="4"/>
      <c r="O736" s="4"/>
      <c r="P736" s="7"/>
      <c r="Q736" s="4"/>
      <c r="R736" s="4"/>
      <c r="S736" s="4"/>
      <c r="T736" s="4"/>
      <c r="U736" s="4"/>
      <c r="V736" s="4"/>
      <c r="W736" s="4"/>
      <c r="X736" s="4"/>
      <c r="Y736" s="4"/>
    </row>
    <row r="737" spans="1:25" x14ac:dyDescent="0.15">
      <c r="A737" s="4"/>
      <c r="B737" s="4"/>
      <c r="C737" s="4"/>
      <c r="D737" s="18"/>
      <c r="E737" s="18"/>
      <c r="F737" s="4"/>
      <c r="G737" s="4"/>
      <c r="H737" s="4"/>
      <c r="I737" s="4"/>
      <c r="J737" s="4"/>
      <c r="K737" s="4"/>
      <c r="L737" s="4"/>
      <c r="M737" s="4"/>
      <c r="N737" s="4"/>
      <c r="O737" s="4"/>
      <c r="P737" s="7"/>
      <c r="Q737" s="4"/>
      <c r="R737" s="4"/>
      <c r="S737" s="4"/>
      <c r="T737" s="4"/>
      <c r="U737" s="4"/>
      <c r="V737" s="4"/>
      <c r="W737" s="4"/>
      <c r="X737" s="4"/>
      <c r="Y737" s="4"/>
    </row>
    <row r="738" spans="1:25" x14ac:dyDescent="0.15">
      <c r="A738" s="4"/>
      <c r="B738" s="4"/>
      <c r="C738" s="4"/>
      <c r="D738" s="18"/>
      <c r="E738" s="18"/>
      <c r="F738" s="4"/>
      <c r="G738" s="4"/>
      <c r="H738" s="4"/>
      <c r="I738" s="4"/>
      <c r="J738" s="4"/>
      <c r="K738" s="4"/>
      <c r="L738" s="4"/>
      <c r="M738" s="4"/>
      <c r="N738" s="4"/>
      <c r="O738" s="4"/>
      <c r="P738" s="7"/>
      <c r="Q738" s="4"/>
      <c r="R738" s="4"/>
      <c r="S738" s="4"/>
      <c r="T738" s="4"/>
      <c r="U738" s="4"/>
      <c r="V738" s="4"/>
      <c r="W738" s="4"/>
      <c r="X738" s="4"/>
      <c r="Y738" s="4"/>
    </row>
    <row r="739" spans="1:25" x14ac:dyDescent="0.15">
      <c r="A739" s="4"/>
      <c r="B739" s="4"/>
      <c r="C739" s="4"/>
      <c r="D739" s="18"/>
      <c r="E739" s="18"/>
      <c r="F739" s="4"/>
      <c r="G739" s="4"/>
      <c r="H739" s="4"/>
      <c r="I739" s="4"/>
      <c r="J739" s="4"/>
      <c r="K739" s="4"/>
      <c r="L739" s="4"/>
      <c r="M739" s="4"/>
      <c r="N739" s="4"/>
      <c r="O739" s="4"/>
      <c r="P739" s="7"/>
      <c r="Q739" s="4"/>
      <c r="R739" s="4"/>
      <c r="S739" s="4"/>
      <c r="T739" s="4"/>
      <c r="U739" s="4"/>
      <c r="V739" s="4"/>
      <c r="W739" s="4"/>
      <c r="X739" s="4"/>
      <c r="Y739" s="4"/>
    </row>
    <row r="740" spans="1:25" x14ac:dyDescent="0.15">
      <c r="A740" s="4"/>
      <c r="B740" s="4"/>
      <c r="C740" s="4"/>
      <c r="D740" s="18"/>
      <c r="E740" s="18"/>
      <c r="F740" s="4"/>
      <c r="G740" s="4"/>
      <c r="H740" s="4"/>
      <c r="I740" s="4"/>
      <c r="J740" s="4"/>
      <c r="K740" s="4"/>
      <c r="L740" s="4"/>
      <c r="M740" s="4"/>
      <c r="N740" s="4"/>
      <c r="O740" s="4"/>
      <c r="P740" s="7"/>
      <c r="Q740" s="4"/>
      <c r="R740" s="4"/>
      <c r="S740" s="4"/>
      <c r="T740" s="4"/>
      <c r="U740" s="4"/>
      <c r="V740" s="4"/>
      <c r="W740" s="4"/>
      <c r="X740" s="4"/>
      <c r="Y740" s="4"/>
    </row>
    <row r="741" spans="1:25" x14ac:dyDescent="0.15">
      <c r="A741" s="4"/>
      <c r="B741" s="4"/>
      <c r="C741" s="4"/>
      <c r="D741" s="18"/>
      <c r="E741" s="18"/>
      <c r="F741" s="4"/>
      <c r="G741" s="4"/>
      <c r="H741" s="4"/>
      <c r="I741" s="4"/>
      <c r="J741" s="4"/>
      <c r="K741" s="4"/>
      <c r="L741" s="4"/>
      <c r="M741" s="4"/>
      <c r="N741" s="4"/>
      <c r="O741" s="4"/>
      <c r="P741" s="7"/>
      <c r="Q741" s="4"/>
      <c r="R741" s="4"/>
      <c r="S741" s="4"/>
      <c r="T741" s="4"/>
      <c r="U741" s="4"/>
      <c r="V741" s="4"/>
      <c r="W741" s="4"/>
      <c r="X741" s="4"/>
      <c r="Y741" s="4"/>
    </row>
    <row r="742" spans="1:25" x14ac:dyDescent="0.15">
      <c r="A742" s="4"/>
      <c r="B742" s="4"/>
      <c r="C742" s="4"/>
      <c r="D742" s="18"/>
      <c r="E742" s="18"/>
      <c r="F742" s="4"/>
      <c r="G742" s="4"/>
      <c r="H742" s="4"/>
      <c r="I742" s="4"/>
      <c r="J742" s="4"/>
      <c r="K742" s="4"/>
      <c r="L742" s="4"/>
      <c r="M742" s="4"/>
      <c r="N742" s="4"/>
      <c r="O742" s="4"/>
      <c r="P742" s="7"/>
      <c r="Q742" s="4"/>
      <c r="R742" s="4"/>
      <c r="S742" s="4"/>
      <c r="T742" s="4"/>
      <c r="U742" s="4"/>
      <c r="V742" s="4"/>
      <c r="W742" s="4"/>
      <c r="X742" s="4"/>
      <c r="Y742" s="4"/>
    </row>
    <row r="743" spans="1:25" x14ac:dyDescent="0.15">
      <c r="A743" s="4"/>
      <c r="B743" s="4"/>
      <c r="C743" s="4"/>
      <c r="D743" s="18"/>
      <c r="E743" s="18"/>
      <c r="F743" s="4"/>
      <c r="G743" s="4"/>
      <c r="H743" s="4"/>
      <c r="I743" s="4"/>
      <c r="J743" s="4"/>
      <c r="K743" s="4"/>
      <c r="L743" s="4"/>
      <c r="M743" s="4"/>
      <c r="N743" s="4"/>
      <c r="O743" s="4"/>
      <c r="P743" s="7"/>
      <c r="Q743" s="4"/>
      <c r="R743" s="4"/>
      <c r="S743" s="4"/>
      <c r="T743" s="4"/>
      <c r="U743" s="4"/>
      <c r="V743" s="4"/>
      <c r="W743" s="4"/>
      <c r="X743" s="4"/>
      <c r="Y743" s="4"/>
    </row>
    <row r="744" spans="1:25" x14ac:dyDescent="0.15">
      <c r="A744" s="4"/>
      <c r="B744" s="4"/>
      <c r="C744" s="4"/>
      <c r="D744" s="18"/>
      <c r="E744" s="18"/>
      <c r="F744" s="4"/>
      <c r="G744" s="4"/>
      <c r="H744" s="4"/>
      <c r="I744" s="4"/>
      <c r="J744" s="4"/>
      <c r="K744" s="4"/>
      <c r="L744" s="4"/>
      <c r="M744" s="4"/>
      <c r="N744" s="4"/>
      <c r="O744" s="4"/>
      <c r="P744" s="7"/>
      <c r="Q744" s="4"/>
      <c r="R744" s="4"/>
      <c r="S744" s="4"/>
      <c r="T744" s="4"/>
      <c r="U744" s="4"/>
      <c r="V744" s="4"/>
      <c r="W744" s="4"/>
      <c r="X744" s="4"/>
      <c r="Y744" s="4"/>
    </row>
    <row r="745" spans="1:25" x14ac:dyDescent="0.15">
      <c r="A745" s="4"/>
      <c r="B745" s="4"/>
      <c r="C745" s="4"/>
      <c r="D745" s="18"/>
      <c r="E745" s="18"/>
      <c r="F745" s="4"/>
      <c r="G745" s="4"/>
      <c r="H745" s="4"/>
      <c r="I745" s="4"/>
      <c r="J745" s="4"/>
      <c r="K745" s="4"/>
      <c r="L745" s="4"/>
      <c r="M745" s="4"/>
      <c r="N745" s="4"/>
      <c r="O745" s="4"/>
      <c r="P745" s="7"/>
      <c r="Q745" s="4"/>
      <c r="R745" s="4"/>
      <c r="S745" s="4"/>
      <c r="T745" s="4"/>
      <c r="U745" s="4"/>
      <c r="V745" s="4"/>
      <c r="W745" s="4"/>
      <c r="X745" s="4"/>
      <c r="Y745" s="4"/>
    </row>
    <row r="746" spans="1:25" x14ac:dyDescent="0.15">
      <c r="A746" s="4"/>
      <c r="B746" s="4"/>
      <c r="C746" s="4"/>
      <c r="D746" s="18"/>
      <c r="E746" s="18"/>
      <c r="F746" s="4"/>
      <c r="G746" s="4"/>
      <c r="H746" s="4"/>
      <c r="I746" s="4"/>
      <c r="J746" s="4"/>
      <c r="K746" s="4"/>
      <c r="L746" s="4"/>
      <c r="M746" s="4"/>
      <c r="N746" s="4"/>
      <c r="O746" s="4"/>
      <c r="P746" s="7"/>
      <c r="Q746" s="4"/>
      <c r="R746" s="4"/>
      <c r="S746" s="4"/>
      <c r="T746" s="4"/>
      <c r="U746" s="4"/>
      <c r="V746" s="4"/>
      <c r="W746" s="4"/>
      <c r="X746" s="4"/>
      <c r="Y746" s="4"/>
    </row>
    <row r="747" spans="1:25" x14ac:dyDescent="0.15">
      <c r="A747" s="4"/>
      <c r="B747" s="4"/>
      <c r="C747" s="4"/>
      <c r="D747" s="18"/>
      <c r="E747" s="18"/>
      <c r="F747" s="4"/>
      <c r="G747" s="4"/>
      <c r="H747" s="4"/>
      <c r="I747" s="4"/>
      <c r="J747" s="4"/>
      <c r="K747" s="4"/>
      <c r="L747" s="4"/>
      <c r="M747" s="4"/>
      <c r="N747" s="4"/>
      <c r="O747" s="4"/>
      <c r="P747" s="7"/>
      <c r="Q747" s="4"/>
      <c r="R747" s="4"/>
      <c r="S747" s="4"/>
      <c r="T747" s="4"/>
      <c r="U747" s="4"/>
      <c r="V747" s="4"/>
      <c r="W747" s="4"/>
      <c r="X747" s="4"/>
      <c r="Y747" s="4"/>
    </row>
    <row r="748" spans="1:25" x14ac:dyDescent="0.15">
      <c r="A748" s="4"/>
      <c r="B748" s="4"/>
      <c r="C748" s="4"/>
      <c r="D748" s="18"/>
      <c r="E748" s="18"/>
      <c r="F748" s="4"/>
      <c r="G748" s="4"/>
      <c r="H748" s="4"/>
      <c r="I748" s="4"/>
      <c r="J748" s="4"/>
      <c r="K748" s="4"/>
      <c r="L748" s="4"/>
      <c r="M748" s="4"/>
      <c r="N748" s="4"/>
      <c r="O748" s="4"/>
      <c r="P748" s="7"/>
      <c r="Q748" s="4"/>
      <c r="R748" s="4"/>
      <c r="S748" s="4"/>
      <c r="T748" s="4"/>
      <c r="U748" s="4"/>
      <c r="V748" s="4"/>
      <c r="W748" s="4"/>
      <c r="X748" s="4"/>
      <c r="Y748" s="4"/>
    </row>
    <row r="749" spans="1:25" x14ac:dyDescent="0.15">
      <c r="A749" s="4"/>
      <c r="B749" s="4"/>
      <c r="C749" s="4"/>
      <c r="D749" s="18"/>
      <c r="E749" s="18"/>
      <c r="F749" s="4"/>
      <c r="G749" s="4"/>
      <c r="H749" s="4"/>
      <c r="I749" s="4"/>
      <c r="J749" s="4"/>
      <c r="K749" s="4"/>
      <c r="L749" s="4"/>
      <c r="M749" s="4"/>
      <c r="N749" s="4"/>
      <c r="O749" s="4"/>
      <c r="P749" s="7"/>
      <c r="Q749" s="4"/>
      <c r="R749" s="4"/>
      <c r="S749" s="4"/>
      <c r="T749" s="4"/>
      <c r="U749" s="4"/>
      <c r="V749" s="4"/>
      <c r="W749" s="4"/>
      <c r="X749" s="4"/>
      <c r="Y749" s="4"/>
    </row>
    <row r="750" spans="1:25" x14ac:dyDescent="0.15">
      <c r="A750" s="4"/>
      <c r="B750" s="4"/>
      <c r="C750" s="4"/>
      <c r="D750" s="18"/>
      <c r="E750" s="18"/>
      <c r="F750" s="4"/>
      <c r="G750" s="4"/>
      <c r="H750" s="4"/>
      <c r="I750" s="4"/>
      <c r="J750" s="4"/>
      <c r="K750" s="4"/>
      <c r="L750" s="4"/>
      <c r="M750" s="4"/>
      <c r="N750" s="4"/>
      <c r="O750" s="4"/>
      <c r="P750" s="7"/>
      <c r="Q750" s="4"/>
      <c r="R750" s="4"/>
      <c r="S750" s="4"/>
      <c r="T750" s="4"/>
      <c r="U750" s="4"/>
      <c r="V750" s="4"/>
      <c r="W750" s="4"/>
      <c r="X750" s="4"/>
      <c r="Y750" s="4"/>
    </row>
    <row r="751" spans="1:25" x14ac:dyDescent="0.15">
      <c r="A751" s="4"/>
      <c r="B751" s="4"/>
      <c r="C751" s="4"/>
      <c r="D751" s="18"/>
      <c r="E751" s="18"/>
      <c r="F751" s="4"/>
      <c r="G751" s="4"/>
      <c r="H751" s="4"/>
      <c r="I751" s="4"/>
      <c r="J751" s="4"/>
      <c r="K751" s="4"/>
      <c r="L751" s="4"/>
      <c r="M751" s="4"/>
      <c r="N751" s="4"/>
      <c r="O751" s="4"/>
      <c r="P751" s="7"/>
      <c r="Q751" s="4"/>
      <c r="R751" s="4"/>
      <c r="S751" s="4"/>
      <c r="T751" s="4"/>
      <c r="U751" s="4"/>
      <c r="V751" s="4"/>
      <c r="W751" s="4"/>
      <c r="X751" s="4"/>
      <c r="Y751" s="4"/>
    </row>
    <row r="752" spans="1:25" x14ac:dyDescent="0.15">
      <c r="A752" s="4"/>
      <c r="B752" s="4"/>
      <c r="C752" s="4"/>
      <c r="D752" s="18"/>
      <c r="E752" s="18"/>
      <c r="F752" s="4"/>
      <c r="G752" s="4"/>
      <c r="H752" s="4"/>
      <c r="I752" s="4"/>
      <c r="J752" s="4"/>
      <c r="K752" s="4"/>
      <c r="L752" s="4"/>
      <c r="M752" s="4"/>
      <c r="N752" s="4"/>
      <c r="O752" s="4"/>
      <c r="P752" s="7"/>
      <c r="Q752" s="4"/>
      <c r="R752" s="4"/>
      <c r="S752" s="4"/>
      <c r="T752" s="4"/>
      <c r="U752" s="4"/>
      <c r="V752" s="4"/>
      <c r="W752" s="4"/>
      <c r="X752" s="4"/>
      <c r="Y752" s="4"/>
    </row>
    <row r="753" spans="1:25" x14ac:dyDescent="0.15">
      <c r="A753" s="4"/>
      <c r="B753" s="4"/>
      <c r="C753" s="4"/>
      <c r="D753" s="18"/>
      <c r="E753" s="18"/>
      <c r="F753" s="4"/>
      <c r="G753" s="4"/>
      <c r="H753" s="4"/>
      <c r="I753" s="4"/>
      <c r="J753" s="4"/>
      <c r="K753" s="4"/>
      <c r="L753" s="4"/>
      <c r="M753" s="4"/>
      <c r="N753" s="4"/>
      <c r="O753" s="4"/>
      <c r="P753" s="7"/>
      <c r="Q753" s="4"/>
      <c r="R753" s="4"/>
      <c r="S753" s="4"/>
      <c r="T753" s="4"/>
      <c r="U753" s="4"/>
      <c r="V753" s="4"/>
      <c r="W753" s="4"/>
      <c r="X753" s="4"/>
      <c r="Y753" s="4"/>
    </row>
    <row r="754" spans="1:25" x14ac:dyDescent="0.15">
      <c r="A754" s="4"/>
      <c r="B754" s="4"/>
      <c r="C754" s="4"/>
      <c r="D754" s="18"/>
      <c r="E754" s="18"/>
      <c r="F754" s="4"/>
      <c r="G754" s="4"/>
      <c r="H754" s="4"/>
      <c r="I754" s="4"/>
      <c r="J754" s="4"/>
      <c r="K754" s="4"/>
      <c r="L754" s="4"/>
      <c r="M754" s="4"/>
      <c r="N754" s="4"/>
      <c r="O754" s="4"/>
      <c r="P754" s="7"/>
      <c r="Q754" s="4"/>
      <c r="R754" s="4"/>
      <c r="S754" s="4"/>
      <c r="T754" s="4"/>
      <c r="U754" s="4"/>
      <c r="V754" s="4"/>
      <c r="W754" s="4"/>
      <c r="X754" s="4"/>
      <c r="Y754" s="4"/>
    </row>
    <row r="755" spans="1:25" x14ac:dyDescent="0.15">
      <c r="A755" s="4"/>
      <c r="B755" s="4"/>
      <c r="C755" s="4"/>
      <c r="D755" s="18"/>
      <c r="E755" s="18"/>
      <c r="F755" s="4"/>
      <c r="G755" s="4"/>
      <c r="H755" s="4"/>
      <c r="I755" s="4"/>
      <c r="J755" s="4"/>
      <c r="K755" s="4"/>
      <c r="L755" s="4"/>
      <c r="M755" s="4"/>
      <c r="N755" s="4"/>
      <c r="O755" s="4"/>
      <c r="P755" s="7"/>
      <c r="Q755" s="4"/>
      <c r="R755" s="4"/>
      <c r="S755" s="4"/>
      <c r="T755" s="4"/>
      <c r="U755" s="4"/>
      <c r="V755" s="4"/>
      <c r="W755" s="4"/>
      <c r="X755" s="4"/>
      <c r="Y755" s="4"/>
    </row>
    <row r="756" spans="1:25" x14ac:dyDescent="0.15">
      <c r="A756" s="4"/>
      <c r="B756" s="4"/>
      <c r="C756" s="4"/>
      <c r="D756" s="18"/>
      <c r="E756" s="18"/>
      <c r="F756" s="4"/>
      <c r="G756" s="4"/>
      <c r="H756" s="4"/>
      <c r="I756" s="4"/>
      <c r="J756" s="4"/>
      <c r="K756" s="4"/>
      <c r="L756" s="4"/>
      <c r="M756" s="4"/>
      <c r="N756" s="4"/>
      <c r="O756" s="4"/>
      <c r="P756" s="7"/>
      <c r="Q756" s="4"/>
      <c r="R756" s="4"/>
      <c r="S756" s="4"/>
      <c r="T756" s="4"/>
      <c r="U756" s="4"/>
      <c r="V756" s="4"/>
      <c r="W756" s="4"/>
      <c r="X756" s="4"/>
      <c r="Y756" s="4"/>
    </row>
    <row r="757" spans="1:25" x14ac:dyDescent="0.15">
      <c r="A757" s="4"/>
      <c r="B757" s="4"/>
      <c r="C757" s="4"/>
      <c r="D757" s="18"/>
      <c r="E757" s="18"/>
      <c r="F757" s="4"/>
      <c r="G757" s="4"/>
      <c r="H757" s="4"/>
      <c r="I757" s="4"/>
      <c r="J757" s="4"/>
      <c r="K757" s="4"/>
      <c r="L757" s="4"/>
      <c r="M757" s="4"/>
      <c r="N757" s="4"/>
      <c r="O757" s="4"/>
      <c r="P757" s="7"/>
      <c r="Q757" s="4"/>
      <c r="R757" s="4"/>
      <c r="S757" s="4"/>
      <c r="T757" s="4"/>
      <c r="U757" s="4"/>
      <c r="V757" s="4"/>
      <c r="W757" s="4"/>
      <c r="X757" s="4"/>
      <c r="Y757" s="4"/>
    </row>
    <row r="758" spans="1:25" x14ac:dyDescent="0.15">
      <c r="A758" s="4"/>
      <c r="B758" s="4"/>
      <c r="C758" s="4"/>
      <c r="D758" s="18"/>
      <c r="E758" s="18"/>
      <c r="F758" s="4"/>
      <c r="G758" s="4"/>
      <c r="H758" s="4"/>
      <c r="I758" s="4"/>
      <c r="J758" s="4"/>
      <c r="K758" s="4"/>
      <c r="L758" s="4"/>
      <c r="M758" s="4"/>
      <c r="N758" s="4"/>
      <c r="O758" s="4"/>
      <c r="P758" s="7"/>
      <c r="Q758" s="4"/>
      <c r="R758" s="4"/>
      <c r="S758" s="4"/>
      <c r="T758" s="4"/>
      <c r="U758" s="4"/>
      <c r="V758" s="4"/>
      <c r="W758" s="4"/>
      <c r="X758" s="4"/>
      <c r="Y758" s="4"/>
    </row>
    <row r="759" spans="1:25" x14ac:dyDescent="0.15">
      <c r="A759" s="4"/>
      <c r="B759" s="4"/>
      <c r="C759" s="4"/>
      <c r="D759" s="18"/>
      <c r="E759" s="18"/>
      <c r="F759" s="4"/>
      <c r="G759" s="4"/>
      <c r="H759" s="4"/>
      <c r="I759" s="4"/>
      <c r="J759" s="4"/>
      <c r="K759" s="4"/>
      <c r="L759" s="4"/>
      <c r="M759" s="4"/>
      <c r="N759" s="4"/>
      <c r="O759" s="4"/>
      <c r="P759" s="7"/>
      <c r="Q759" s="4"/>
      <c r="R759" s="4"/>
      <c r="S759" s="4"/>
      <c r="T759" s="4"/>
      <c r="U759" s="4"/>
      <c r="V759" s="4"/>
      <c r="W759" s="4"/>
      <c r="X759" s="4"/>
      <c r="Y759" s="4"/>
    </row>
    <row r="760" spans="1:25" x14ac:dyDescent="0.15">
      <c r="A760" s="4"/>
      <c r="B760" s="4"/>
      <c r="C760" s="4"/>
      <c r="D760" s="18"/>
      <c r="E760" s="18"/>
      <c r="F760" s="4"/>
      <c r="G760" s="4"/>
      <c r="H760" s="4"/>
      <c r="I760" s="4"/>
      <c r="J760" s="4"/>
      <c r="K760" s="4"/>
      <c r="L760" s="4"/>
      <c r="M760" s="4"/>
      <c r="N760" s="4"/>
      <c r="O760" s="4"/>
      <c r="P760" s="7"/>
      <c r="Q760" s="4"/>
      <c r="R760" s="4"/>
      <c r="S760" s="4"/>
      <c r="T760" s="4"/>
      <c r="U760" s="4"/>
      <c r="V760" s="4"/>
      <c r="W760" s="4"/>
      <c r="X760" s="4"/>
      <c r="Y760" s="4"/>
    </row>
    <row r="761" spans="1:25" x14ac:dyDescent="0.15">
      <c r="A761" s="4"/>
      <c r="B761" s="4"/>
      <c r="C761" s="4"/>
      <c r="D761" s="18"/>
      <c r="E761" s="18"/>
      <c r="F761" s="4"/>
      <c r="G761" s="4"/>
      <c r="H761" s="4"/>
      <c r="I761" s="4"/>
      <c r="J761" s="4"/>
      <c r="K761" s="4"/>
      <c r="L761" s="4"/>
      <c r="M761" s="4"/>
      <c r="N761" s="4"/>
      <c r="O761" s="4"/>
      <c r="P761" s="7"/>
      <c r="Q761" s="4"/>
      <c r="R761" s="4"/>
      <c r="S761" s="4"/>
      <c r="T761" s="4"/>
      <c r="U761" s="4"/>
      <c r="V761" s="4"/>
      <c r="W761" s="4"/>
      <c r="X761" s="4"/>
      <c r="Y761" s="4"/>
    </row>
    <row r="762" spans="1:25" x14ac:dyDescent="0.15">
      <c r="A762" s="4"/>
      <c r="B762" s="4"/>
      <c r="C762" s="4"/>
      <c r="D762" s="18"/>
      <c r="E762" s="18"/>
      <c r="F762" s="4"/>
      <c r="G762" s="4"/>
      <c r="H762" s="4"/>
      <c r="I762" s="4"/>
      <c r="J762" s="4"/>
      <c r="K762" s="4"/>
      <c r="L762" s="4"/>
      <c r="M762" s="4"/>
      <c r="N762" s="4"/>
      <c r="O762" s="4"/>
      <c r="P762" s="7"/>
      <c r="Q762" s="4"/>
      <c r="R762" s="4"/>
      <c r="S762" s="4"/>
      <c r="T762" s="4"/>
      <c r="U762" s="4"/>
      <c r="V762" s="4"/>
      <c r="W762" s="4"/>
      <c r="X762" s="4"/>
      <c r="Y762" s="4"/>
    </row>
    <row r="763" spans="1:25" x14ac:dyDescent="0.15">
      <c r="A763" s="4"/>
      <c r="B763" s="4"/>
      <c r="C763" s="4"/>
      <c r="D763" s="18"/>
      <c r="E763" s="18"/>
      <c r="F763" s="4"/>
      <c r="G763" s="4"/>
      <c r="H763" s="4"/>
      <c r="I763" s="4"/>
      <c r="J763" s="4"/>
      <c r="K763" s="4"/>
      <c r="L763" s="4"/>
      <c r="M763" s="4"/>
      <c r="N763" s="4"/>
      <c r="O763" s="4"/>
      <c r="P763" s="7"/>
      <c r="Q763" s="4"/>
      <c r="R763" s="4"/>
      <c r="S763" s="4"/>
      <c r="T763" s="4"/>
      <c r="U763" s="4"/>
      <c r="V763" s="4"/>
      <c r="W763" s="4"/>
      <c r="X763" s="4"/>
      <c r="Y763" s="4"/>
    </row>
    <row r="764" spans="1:25" x14ac:dyDescent="0.15">
      <c r="A764" s="4"/>
      <c r="B764" s="4"/>
      <c r="C764" s="4"/>
      <c r="D764" s="18"/>
      <c r="E764" s="18"/>
      <c r="F764" s="4"/>
      <c r="G764" s="4"/>
      <c r="H764" s="4"/>
      <c r="I764" s="4"/>
      <c r="J764" s="4"/>
      <c r="K764" s="4"/>
      <c r="L764" s="4"/>
      <c r="M764" s="4"/>
      <c r="N764" s="4"/>
      <c r="O764" s="4"/>
      <c r="P764" s="7"/>
      <c r="Q764" s="4"/>
      <c r="R764" s="4"/>
      <c r="S764" s="4"/>
      <c r="T764" s="4"/>
      <c r="U764" s="4"/>
      <c r="V764" s="4"/>
      <c r="W764" s="4"/>
      <c r="X764" s="4"/>
      <c r="Y764" s="4"/>
    </row>
    <row r="765" spans="1:25" x14ac:dyDescent="0.15">
      <c r="A765" s="4"/>
      <c r="B765" s="4"/>
      <c r="C765" s="4"/>
      <c r="D765" s="18"/>
      <c r="E765" s="18"/>
      <c r="F765" s="4"/>
      <c r="G765" s="4"/>
      <c r="H765" s="4"/>
      <c r="I765" s="4"/>
      <c r="J765" s="4"/>
      <c r="K765" s="4"/>
      <c r="L765" s="4"/>
      <c r="M765" s="4"/>
      <c r="N765" s="4"/>
      <c r="O765" s="4"/>
      <c r="P765" s="7"/>
      <c r="Q765" s="4"/>
      <c r="R765" s="4"/>
      <c r="S765" s="4"/>
      <c r="T765" s="4"/>
      <c r="U765" s="4"/>
      <c r="V765" s="4"/>
      <c r="W765" s="4"/>
      <c r="X765" s="4"/>
      <c r="Y765" s="4"/>
    </row>
    <row r="766" spans="1:25" x14ac:dyDescent="0.15">
      <c r="A766" s="4"/>
      <c r="B766" s="4"/>
      <c r="C766" s="4"/>
      <c r="D766" s="18"/>
      <c r="E766" s="18"/>
      <c r="F766" s="4"/>
      <c r="G766" s="4"/>
      <c r="H766" s="4"/>
      <c r="I766" s="4"/>
      <c r="J766" s="4"/>
      <c r="K766" s="4"/>
      <c r="L766" s="4"/>
      <c r="M766" s="4"/>
      <c r="N766" s="4"/>
      <c r="O766" s="4"/>
      <c r="P766" s="7"/>
      <c r="Q766" s="4"/>
      <c r="R766" s="4"/>
      <c r="S766" s="4"/>
      <c r="T766" s="4"/>
      <c r="U766" s="4"/>
      <c r="V766" s="4"/>
      <c r="W766" s="4"/>
      <c r="X766" s="4"/>
      <c r="Y766" s="4"/>
    </row>
    <row r="767" spans="1:25" x14ac:dyDescent="0.15">
      <c r="A767" s="4"/>
      <c r="B767" s="4"/>
      <c r="C767" s="4"/>
      <c r="D767" s="18"/>
      <c r="E767" s="18"/>
      <c r="F767" s="4"/>
      <c r="G767" s="4"/>
      <c r="H767" s="4"/>
      <c r="I767" s="4"/>
      <c r="J767" s="4"/>
      <c r="K767" s="4"/>
      <c r="L767" s="4"/>
      <c r="M767" s="4"/>
      <c r="N767" s="4"/>
      <c r="O767" s="4"/>
      <c r="P767" s="7"/>
      <c r="Q767" s="4"/>
      <c r="R767" s="4"/>
      <c r="S767" s="4"/>
      <c r="T767" s="4"/>
      <c r="U767" s="4"/>
      <c r="V767" s="4"/>
      <c r="W767" s="4"/>
      <c r="X767" s="4"/>
      <c r="Y767" s="4"/>
    </row>
    <row r="768" spans="1:25" x14ac:dyDescent="0.15">
      <c r="A768" s="4"/>
      <c r="B768" s="4"/>
      <c r="C768" s="4"/>
      <c r="D768" s="18"/>
      <c r="E768" s="18"/>
      <c r="F768" s="4"/>
      <c r="G768" s="4"/>
      <c r="H768" s="4"/>
      <c r="I768" s="4"/>
      <c r="J768" s="4"/>
      <c r="K768" s="4"/>
      <c r="L768" s="4"/>
      <c r="M768" s="4"/>
      <c r="N768" s="4"/>
      <c r="O768" s="4"/>
      <c r="P768" s="7"/>
      <c r="Q768" s="4"/>
      <c r="R768" s="4"/>
      <c r="S768" s="4"/>
      <c r="T768" s="4"/>
      <c r="U768" s="4"/>
      <c r="V768" s="4"/>
      <c r="W768" s="4"/>
      <c r="X768" s="4"/>
      <c r="Y768" s="4"/>
    </row>
    <row r="769" spans="1:25" x14ac:dyDescent="0.15">
      <c r="A769" s="4"/>
      <c r="B769" s="4"/>
      <c r="C769" s="4"/>
      <c r="D769" s="18"/>
      <c r="E769" s="18"/>
      <c r="F769" s="4"/>
      <c r="G769" s="4"/>
      <c r="H769" s="4"/>
      <c r="I769" s="4"/>
      <c r="J769" s="4"/>
      <c r="K769" s="4"/>
      <c r="L769" s="4"/>
      <c r="M769" s="4"/>
      <c r="N769" s="4"/>
      <c r="O769" s="4"/>
      <c r="P769" s="7"/>
      <c r="Q769" s="4"/>
      <c r="R769" s="4"/>
      <c r="S769" s="4"/>
      <c r="T769" s="4"/>
      <c r="U769" s="4"/>
      <c r="V769" s="4"/>
      <c r="W769" s="4"/>
      <c r="X769" s="4"/>
      <c r="Y769" s="4"/>
    </row>
    <row r="770" spans="1:25" x14ac:dyDescent="0.15">
      <c r="A770" s="4"/>
      <c r="B770" s="4"/>
      <c r="C770" s="4"/>
      <c r="D770" s="18"/>
      <c r="E770" s="18"/>
      <c r="F770" s="4"/>
      <c r="G770" s="4"/>
      <c r="H770" s="4"/>
      <c r="I770" s="4"/>
      <c r="J770" s="4"/>
      <c r="K770" s="4"/>
      <c r="L770" s="4"/>
      <c r="M770" s="4"/>
      <c r="N770" s="4"/>
      <c r="O770" s="4"/>
      <c r="P770" s="7"/>
      <c r="Q770" s="4"/>
      <c r="R770" s="4"/>
      <c r="S770" s="4"/>
      <c r="T770" s="4"/>
      <c r="U770" s="4"/>
      <c r="V770" s="4"/>
      <c r="W770" s="4"/>
      <c r="X770" s="4"/>
      <c r="Y770" s="4"/>
    </row>
    <row r="771" spans="1:25" x14ac:dyDescent="0.15">
      <c r="A771" s="4"/>
      <c r="B771" s="4"/>
      <c r="C771" s="4"/>
      <c r="D771" s="18"/>
      <c r="E771" s="18"/>
      <c r="F771" s="4"/>
      <c r="G771" s="4"/>
      <c r="H771" s="4"/>
      <c r="I771" s="4"/>
      <c r="J771" s="4"/>
      <c r="K771" s="4"/>
      <c r="L771" s="4"/>
      <c r="M771" s="4"/>
      <c r="N771" s="4"/>
      <c r="O771" s="4"/>
      <c r="P771" s="7"/>
      <c r="Q771" s="4"/>
      <c r="R771" s="4"/>
      <c r="S771" s="4"/>
      <c r="T771" s="4"/>
      <c r="U771" s="4"/>
      <c r="V771" s="4"/>
      <c r="W771" s="4"/>
      <c r="X771" s="4"/>
      <c r="Y771" s="4"/>
    </row>
    <row r="772" spans="1:25" x14ac:dyDescent="0.15">
      <c r="A772" s="4"/>
      <c r="B772" s="4"/>
      <c r="C772" s="4"/>
      <c r="D772" s="18"/>
      <c r="E772" s="18"/>
      <c r="F772" s="4"/>
      <c r="G772" s="4"/>
      <c r="H772" s="4"/>
      <c r="I772" s="4"/>
      <c r="J772" s="4"/>
      <c r="K772" s="4"/>
      <c r="L772" s="4"/>
      <c r="M772" s="4"/>
      <c r="N772" s="4"/>
      <c r="O772" s="4"/>
      <c r="P772" s="7"/>
      <c r="Q772" s="4"/>
      <c r="R772" s="4"/>
      <c r="S772" s="4"/>
      <c r="T772" s="4"/>
      <c r="U772" s="4"/>
      <c r="V772" s="4"/>
      <c r="W772" s="4"/>
      <c r="X772" s="4"/>
      <c r="Y772" s="4"/>
    </row>
    <row r="773" spans="1:25" x14ac:dyDescent="0.15">
      <c r="A773" s="4"/>
      <c r="B773" s="4"/>
      <c r="C773" s="4"/>
      <c r="D773" s="18"/>
      <c r="E773" s="18"/>
      <c r="F773" s="4"/>
      <c r="G773" s="4"/>
      <c r="H773" s="4"/>
      <c r="I773" s="4"/>
      <c r="J773" s="4"/>
      <c r="K773" s="4"/>
      <c r="L773" s="4"/>
      <c r="M773" s="4"/>
      <c r="N773" s="4"/>
      <c r="O773" s="4"/>
      <c r="P773" s="7"/>
      <c r="Q773" s="4"/>
      <c r="R773" s="4"/>
      <c r="S773" s="4"/>
      <c r="T773" s="4"/>
      <c r="U773" s="4"/>
      <c r="V773" s="4"/>
      <c r="W773" s="4"/>
      <c r="X773" s="4"/>
      <c r="Y773" s="4"/>
    </row>
    <row r="774" spans="1:25" x14ac:dyDescent="0.15">
      <c r="A774" s="4"/>
      <c r="B774" s="4"/>
      <c r="C774" s="4"/>
      <c r="D774" s="18"/>
      <c r="E774" s="18"/>
      <c r="F774" s="4"/>
      <c r="G774" s="4"/>
      <c r="H774" s="4"/>
      <c r="I774" s="4"/>
      <c r="J774" s="4"/>
      <c r="K774" s="4"/>
      <c r="L774" s="4"/>
      <c r="M774" s="4"/>
      <c r="N774" s="4"/>
      <c r="O774" s="4"/>
      <c r="P774" s="7"/>
      <c r="Q774" s="4"/>
      <c r="R774" s="4"/>
      <c r="S774" s="4"/>
      <c r="T774" s="4"/>
      <c r="U774" s="4"/>
      <c r="V774" s="4"/>
      <c r="W774" s="4"/>
      <c r="X774" s="4"/>
      <c r="Y774" s="4"/>
    </row>
    <row r="775" spans="1:25" x14ac:dyDescent="0.15">
      <c r="A775" s="4"/>
      <c r="B775" s="4"/>
      <c r="C775" s="4"/>
      <c r="D775" s="18"/>
      <c r="E775" s="18"/>
      <c r="F775" s="4"/>
      <c r="G775" s="4"/>
      <c r="H775" s="4"/>
      <c r="I775" s="4"/>
      <c r="J775" s="4"/>
      <c r="K775" s="4"/>
      <c r="L775" s="4"/>
      <c r="M775" s="4"/>
      <c r="N775" s="4"/>
      <c r="O775" s="4"/>
      <c r="P775" s="7"/>
      <c r="Q775" s="4"/>
      <c r="R775" s="4"/>
      <c r="S775" s="4"/>
      <c r="T775" s="4"/>
      <c r="U775" s="4"/>
      <c r="V775" s="4"/>
      <c r="W775" s="4"/>
      <c r="X775" s="4"/>
      <c r="Y775" s="4"/>
    </row>
    <row r="776" spans="1:25" x14ac:dyDescent="0.15">
      <c r="A776" s="4"/>
      <c r="B776" s="4"/>
      <c r="C776" s="4"/>
      <c r="D776" s="18"/>
      <c r="E776" s="18"/>
      <c r="F776" s="4"/>
      <c r="G776" s="4"/>
      <c r="H776" s="4"/>
      <c r="I776" s="4"/>
      <c r="J776" s="4"/>
      <c r="K776" s="4"/>
      <c r="L776" s="4"/>
      <c r="M776" s="4"/>
      <c r="N776" s="4"/>
      <c r="O776" s="4"/>
      <c r="P776" s="7"/>
      <c r="Q776" s="4"/>
      <c r="R776" s="4"/>
      <c r="S776" s="4"/>
      <c r="T776" s="4"/>
      <c r="U776" s="4"/>
      <c r="V776" s="4"/>
      <c r="W776" s="4"/>
      <c r="X776" s="4"/>
      <c r="Y776" s="4"/>
    </row>
    <row r="777" spans="1:25" x14ac:dyDescent="0.15">
      <c r="A777" s="4"/>
      <c r="B777" s="4"/>
      <c r="C777" s="4"/>
      <c r="D777" s="18"/>
      <c r="E777" s="18"/>
      <c r="F777" s="4"/>
      <c r="G777" s="4"/>
      <c r="H777" s="4"/>
      <c r="I777" s="4"/>
      <c r="J777" s="4"/>
      <c r="K777" s="4"/>
      <c r="L777" s="4"/>
      <c r="M777" s="4"/>
      <c r="N777" s="4"/>
      <c r="O777" s="4"/>
      <c r="P777" s="7"/>
      <c r="Q777" s="4"/>
      <c r="R777" s="4"/>
      <c r="S777" s="4"/>
      <c r="T777" s="4"/>
      <c r="U777" s="4"/>
      <c r="V777" s="4"/>
      <c r="W777" s="4"/>
      <c r="X777" s="4"/>
      <c r="Y777" s="4"/>
    </row>
    <row r="778" spans="1:25" x14ac:dyDescent="0.15">
      <c r="A778" s="4"/>
      <c r="B778" s="4"/>
      <c r="C778" s="4"/>
      <c r="D778" s="18"/>
      <c r="E778" s="18"/>
      <c r="F778" s="4"/>
      <c r="G778" s="4"/>
      <c r="H778" s="4"/>
      <c r="I778" s="4"/>
      <c r="J778" s="4"/>
      <c r="K778" s="4"/>
      <c r="L778" s="4"/>
      <c r="M778" s="4"/>
      <c r="N778" s="4"/>
      <c r="O778" s="4"/>
      <c r="P778" s="7"/>
      <c r="Q778" s="4"/>
      <c r="R778" s="4"/>
      <c r="S778" s="4"/>
      <c r="T778" s="4"/>
      <c r="U778" s="4"/>
      <c r="V778" s="4"/>
      <c r="W778" s="4"/>
      <c r="X778" s="4"/>
      <c r="Y778" s="4"/>
    </row>
    <row r="779" spans="1:25" x14ac:dyDescent="0.15">
      <c r="A779" s="4"/>
      <c r="B779" s="4"/>
      <c r="C779" s="4"/>
      <c r="D779" s="18"/>
      <c r="E779" s="18"/>
      <c r="F779" s="4"/>
      <c r="G779" s="4"/>
      <c r="H779" s="4"/>
      <c r="I779" s="4"/>
      <c r="J779" s="4"/>
      <c r="K779" s="4"/>
      <c r="L779" s="4"/>
      <c r="M779" s="4"/>
      <c r="N779" s="4"/>
      <c r="O779" s="4"/>
      <c r="P779" s="7"/>
      <c r="Q779" s="4"/>
      <c r="R779" s="4"/>
      <c r="S779" s="4"/>
      <c r="T779" s="4"/>
      <c r="U779" s="4"/>
      <c r="V779" s="4"/>
      <c r="W779" s="4"/>
      <c r="X779" s="4"/>
      <c r="Y779" s="4"/>
    </row>
    <row r="780" spans="1:25" x14ac:dyDescent="0.15">
      <c r="A780" s="4"/>
      <c r="B780" s="4"/>
      <c r="C780" s="4"/>
      <c r="D780" s="18"/>
      <c r="E780" s="18"/>
      <c r="F780" s="4"/>
      <c r="G780" s="4"/>
      <c r="H780" s="4"/>
      <c r="I780" s="4"/>
      <c r="J780" s="4"/>
      <c r="K780" s="4"/>
      <c r="L780" s="4"/>
      <c r="M780" s="4"/>
      <c r="N780" s="4"/>
      <c r="O780" s="4"/>
      <c r="P780" s="7"/>
      <c r="Q780" s="4"/>
      <c r="R780" s="4"/>
      <c r="S780" s="4"/>
      <c r="T780" s="4"/>
      <c r="U780" s="4"/>
      <c r="V780" s="4"/>
      <c r="W780" s="4"/>
      <c r="X780" s="4"/>
      <c r="Y780" s="4"/>
    </row>
    <row r="781" spans="1:25" x14ac:dyDescent="0.15">
      <c r="A781" s="4"/>
      <c r="B781" s="4"/>
      <c r="C781" s="4"/>
      <c r="D781" s="18"/>
      <c r="E781" s="18"/>
      <c r="F781" s="4"/>
      <c r="G781" s="4"/>
      <c r="H781" s="4"/>
      <c r="I781" s="4"/>
      <c r="J781" s="4"/>
      <c r="K781" s="4"/>
      <c r="L781" s="4"/>
      <c r="M781" s="4"/>
      <c r="N781" s="4"/>
      <c r="O781" s="4"/>
      <c r="P781" s="7"/>
      <c r="Q781" s="4"/>
      <c r="R781" s="4"/>
      <c r="S781" s="4"/>
      <c r="T781" s="4"/>
      <c r="U781" s="4"/>
      <c r="V781" s="4"/>
      <c r="W781" s="4"/>
      <c r="X781" s="4"/>
      <c r="Y781" s="4"/>
    </row>
    <row r="782" spans="1:25" x14ac:dyDescent="0.15">
      <c r="A782" s="4"/>
      <c r="B782" s="4"/>
      <c r="C782" s="4"/>
      <c r="D782" s="18"/>
      <c r="E782" s="18"/>
      <c r="F782" s="4"/>
      <c r="G782" s="4"/>
      <c r="H782" s="4"/>
      <c r="I782" s="4"/>
      <c r="J782" s="4"/>
      <c r="K782" s="4"/>
      <c r="L782" s="4"/>
      <c r="M782" s="4"/>
      <c r="N782" s="4"/>
      <c r="O782" s="4"/>
      <c r="P782" s="7"/>
      <c r="Q782" s="4"/>
      <c r="R782" s="4"/>
      <c r="S782" s="4"/>
      <c r="T782" s="4"/>
      <c r="U782" s="4"/>
      <c r="V782" s="4"/>
      <c r="W782" s="4"/>
      <c r="X782" s="4"/>
      <c r="Y782" s="4"/>
    </row>
    <row r="783" spans="1:25" x14ac:dyDescent="0.15">
      <c r="A783" s="4"/>
      <c r="B783" s="4"/>
      <c r="C783" s="4"/>
      <c r="D783" s="18"/>
      <c r="E783" s="18"/>
      <c r="F783" s="4"/>
      <c r="G783" s="4"/>
      <c r="H783" s="4"/>
      <c r="I783" s="4"/>
      <c r="J783" s="4"/>
      <c r="K783" s="4"/>
      <c r="L783" s="4"/>
      <c r="M783" s="4"/>
      <c r="N783" s="4"/>
      <c r="O783" s="4"/>
      <c r="P783" s="7"/>
      <c r="Q783" s="4"/>
      <c r="R783" s="4"/>
      <c r="S783" s="4"/>
      <c r="T783" s="4"/>
      <c r="U783" s="4"/>
      <c r="V783" s="4"/>
      <c r="W783" s="4"/>
      <c r="X783" s="4"/>
      <c r="Y783" s="4"/>
    </row>
    <row r="784" spans="1:25" x14ac:dyDescent="0.15">
      <c r="A784" s="4"/>
      <c r="B784" s="4"/>
      <c r="C784" s="4"/>
      <c r="D784" s="18"/>
      <c r="E784" s="18"/>
      <c r="F784" s="4"/>
      <c r="G784" s="4"/>
      <c r="H784" s="4"/>
      <c r="I784" s="4"/>
      <c r="J784" s="4"/>
      <c r="K784" s="4"/>
      <c r="L784" s="4"/>
      <c r="M784" s="4"/>
      <c r="N784" s="4"/>
      <c r="O784" s="4"/>
      <c r="P784" s="7"/>
      <c r="Q784" s="4"/>
      <c r="R784" s="4"/>
      <c r="S784" s="4"/>
      <c r="T784" s="4"/>
      <c r="U784" s="4"/>
      <c r="V784" s="4"/>
      <c r="W784" s="4"/>
      <c r="X784" s="4"/>
      <c r="Y784" s="4"/>
    </row>
    <row r="785" spans="1:25" x14ac:dyDescent="0.15">
      <c r="A785" s="4"/>
      <c r="B785" s="4"/>
      <c r="C785" s="4"/>
      <c r="D785" s="18"/>
      <c r="E785" s="18"/>
      <c r="F785" s="4"/>
      <c r="G785" s="4"/>
      <c r="H785" s="4"/>
      <c r="I785" s="4"/>
      <c r="J785" s="4"/>
      <c r="K785" s="4"/>
      <c r="L785" s="4"/>
      <c r="M785" s="4"/>
      <c r="N785" s="4"/>
      <c r="O785" s="4"/>
      <c r="P785" s="7"/>
      <c r="Q785" s="4"/>
      <c r="R785" s="4"/>
      <c r="S785" s="4"/>
      <c r="T785" s="4"/>
      <c r="U785" s="4"/>
      <c r="V785" s="4"/>
      <c r="W785" s="4"/>
      <c r="X785" s="4"/>
      <c r="Y785" s="4"/>
    </row>
    <row r="786" spans="1:25" x14ac:dyDescent="0.15">
      <c r="A786" s="4"/>
      <c r="B786" s="4"/>
      <c r="C786" s="4"/>
      <c r="D786" s="18"/>
      <c r="E786" s="18"/>
      <c r="F786" s="4"/>
      <c r="G786" s="4"/>
      <c r="H786" s="4"/>
      <c r="I786" s="4"/>
      <c r="J786" s="4"/>
      <c r="K786" s="4"/>
      <c r="L786" s="4"/>
      <c r="M786" s="4"/>
      <c r="N786" s="4"/>
      <c r="O786" s="4"/>
      <c r="P786" s="7"/>
      <c r="Q786" s="4"/>
      <c r="R786" s="4"/>
      <c r="S786" s="4"/>
      <c r="T786" s="4"/>
      <c r="U786" s="4"/>
      <c r="V786" s="4"/>
      <c r="W786" s="4"/>
      <c r="X786" s="4"/>
      <c r="Y786" s="4"/>
    </row>
    <row r="787" spans="1:25" x14ac:dyDescent="0.15">
      <c r="A787" s="4"/>
      <c r="B787" s="4"/>
      <c r="C787" s="4"/>
      <c r="D787" s="18"/>
      <c r="E787" s="18"/>
      <c r="F787" s="4"/>
      <c r="G787" s="4"/>
      <c r="H787" s="4"/>
      <c r="I787" s="4"/>
      <c r="J787" s="4"/>
      <c r="K787" s="4"/>
      <c r="L787" s="4"/>
      <c r="M787" s="4"/>
      <c r="N787" s="4"/>
      <c r="O787" s="4"/>
      <c r="P787" s="7"/>
      <c r="Q787" s="4"/>
      <c r="R787" s="4"/>
      <c r="S787" s="4"/>
      <c r="T787" s="4"/>
      <c r="U787" s="4"/>
      <c r="V787" s="4"/>
      <c r="W787" s="4"/>
      <c r="X787" s="4"/>
      <c r="Y787" s="4"/>
    </row>
    <row r="788" spans="1:25" x14ac:dyDescent="0.15">
      <c r="A788" s="4"/>
      <c r="B788" s="4"/>
      <c r="C788" s="4"/>
      <c r="D788" s="18"/>
      <c r="E788" s="18"/>
      <c r="F788" s="4"/>
      <c r="G788" s="4"/>
      <c r="H788" s="4"/>
      <c r="I788" s="4"/>
      <c r="J788" s="4"/>
      <c r="K788" s="4"/>
      <c r="L788" s="4"/>
      <c r="M788" s="4"/>
      <c r="N788" s="4"/>
      <c r="O788" s="4"/>
      <c r="P788" s="7"/>
      <c r="Q788" s="4"/>
      <c r="R788" s="4"/>
      <c r="S788" s="4"/>
      <c r="T788" s="4"/>
      <c r="U788" s="4"/>
      <c r="V788" s="4"/>
      <c r="W788" s="4"/>
      <c r="X788" s="4"/>
      <c r="Y788" s="4"/>
    </row>
    <row r="789" spans="1:25" x14ac:dyDescent="0.15">
      <c r="A789" s="4"/>
      <c r="B789" s="4"/>
      <c r="C789" s="4"/>
      <c r="D789" s="18"/>
      <c r="E789" s="18"/>
      <c r="F789" s="4"/>
      <c r="G789" s="4"/>
      <c r="H789" s="4"/>
      <c r="I789" s="4"/>
      <c r="J789" s="4"/>
      <c r="K789" s="4"/>
      <c r="L789" s="4"/>
      <c r="M789" s="4"/>
      <c r="N789" s="4"/>
      <c r="O789" s="4"/>
      <c r="P789" s="7"/>
      <c r="Q789" s="4"/>
      <c r="R789" s="4"/>
      <c r="S789" s="4"/>
      <c r="T789" s="4"/>
      <c r="U789" s="4"/>
      <c r="V789" s="4"/>
      <c r="W789" s="4"/>
      <c r="X789" s="4"/>
      <c r="Y789" s="4"/>
    </row>
    <row r="790" spans="1:25" x14ac:dyDescent="0.15">
      <c r="A790" s="4"/>
      <c r="B790" s="4"/>
      <c r="C790" s="4"/>
      <c r="D790" s="18"/>
      <c r="E790" s="18"/>
      <c r="F790" s="4"/>
      <c r="G790" s="4"/>
      <c r="H790" s="4"/>
      <c r="I790" s="4"/>
      <c r="J790" s="4"/>
      <c r="K790" s="4"/>
      <c r="L790" s="4"/>
      <c r="M790" s="4"/>
      <c r="N790" s="4"/>
      <c r="O790" s="4"/>
      <c r="P790" s="7"/>
      <c r="Q790" s="4"/>
      <c r="R790" s="4"/>
      <c r="S790" s="4"/>
      <c r="T790" s="4"/>
      <c r="U790" s="4"/>
      <c r="V790" s="4"/>
      <c r="W790" s="4"/>
      <c r="X790" s="4"/>
      <c r="Y790" s="4"/>
    </row>
    <row r="791" spans="1:25" x14ac:dyDescent="0.15">
      <c r="A791" s="4"/>
      <c r="B791" s="4"/>
      <c r="C791" s="4"/>
      <c r="D791" s="18"/>
      <c r="E791" s="18"/>
      <c r="F791" s="4"/>
      <c r="G791" s="4"/>
      <c r="H791" s="4"/>
      <c r="I791" s="4"/>
      <c r="J791" s="4"/>
      <c r="K791" s="4"/>
      <c r="L791" s="4"/>
      <c r="M791" s="4"/>
      <c r="N791" s="4"/>
      <c r="O791" s="4"/>
      <c r="P791" s="7"/>
      <c r="Q791" s="4"/>
      <c r="R791" s="4"/>
      <c r="S791" s="4"/>
      <c r="T791" s="4"/>
      <c r="U791" s="4"/>
      <c r="V791" s="4"/>
      <c r="W791" s="4"/>
      <c r="X791" s="4"/>
      <c r="Y791" s="4"/>
    </row>
    <row r="792" spans="1:25" x14ac:dyDescent="0.15">
      <c r="A792" s="4"/>
      <c r="B792" s="4"/>
      <c r="C792" s="4"/>
      <c r="D792" s="18"/>
      <c r="E792" s="18"/>
      <c r="F792" s="4"/>
      <c r="G792" s="4"/>
      <c r="H792" s="4"/>
      <c r="I792" s="4"/>
      <c r="J792" s="4"/>
      <c r="K792" s="4"/>
      <c r="L792" s="4"/>
      <c r="M792" s="4"/>
      <c r="N792" s="4"/>
      <c r="O792" s="4"/>
      <c r="P792" s="7"/>
      <c r="Q792" s="4"/>
      <c r="R792" s="4"/>
      <c r="S792" s="4"/>
      <c r="T792" s="4"/>
      <c r="U792" s="4"/>
      <c r="V792" s="4"/>
      <c r="W792" s="4"/>
      <c r="X792" s="4"/>
      <c r="Y792" s="4"/>
    </row>
    <row r="793" spans="1:25" x14ac:dyDescent="0.15">
      <c r="A793" s="4"/>
      <c r="B793" s="4"/>
      <c r="C793" s="4"/>
      <c r="D793" s="18"/>
      <c r="E793" s="18"/>
      <c r="F793" s="4"/>
      <c r="G793" s="4"/>
      <c r="H793" s="4"/>
      <c r="I793" s="4"/>
      <c r="J793" s="4"/>
      <c r="K793" s="4"/>
      <c r="L793" s="4"/>
      <c r="M793" s="4"/>
      <c r="N793" s="4"/>
      <c r="O793" s="4"/>
      <c r="P793" s="7"/>
      <c r="Q793" s="4"/>
      <c r="R793" s="4"/>
      <c r="S793" s="4"/>
      <c r="T793" s="4"/>
      <c r="U793" s="4"/>
      <c r="V793" s="4"/>
      <c r="W793" s="4"/>
      <c r="X793" s="4"/>
      <c r="Y793" s="4"/>
    </row>
    <row r="794" spans="1:25" x14ac:dyDescent="0.15">
      <c r="A794" s="4"/>
      <c r="B794" s="4"/>
      <c r="C794" s="4"/>
      <c r="D794" s="18"/>
      <c r="E794" s="18"/>
      <c r="F794" s="4"/>
      <c r="G794" s="4"/>
      <c r="H794" s="4"/>
      <c r="I794" s="4"/>
      <c r="J794" s="4"/>
      <c r="K794" s="4"/>
      <c r="L794" s="4"/>
      <c r="M794" s="4"/>
      <c r="N794" s="4"/>
      <c r="O794" s="4"/>
      <c r="P794" s="7"/>
      <c r="Q794" s="4"/>
      <c r="R794" s="4"/>
      <c r="S794" s="4"/>
      <c r="T794" s="4"/>
      <c r="U794" s="4"/>
      <c r="V794" s="4"/>
      <c r="W794" s="4"/>
      <c r="X794" s="4"/>
      <c r="Y794" s="4"/>
    </row>
    <row r="795" spans="1:25" x14ac:dyDescent="0.15">
      <c r="A795" s="4"/>
      <c r="B795" s="4"/>
      <c r="C795" s="4"/>
      <c r="D795" s="18"/>
      <c r="E795" s="18"/>
      <c r="F795" s="4"/>
      <c r="G795" s="4"/>
      <c r="H795" s="4"/>
      <c r="I795" s="4"/>
      <c r="J795" s="4"/>
      <c r="K795" s="4"/>
      <c r="L795" s="4"/>
      <c r="M795" s="4"/>
      <c r="N795" s="4"/>
      <c r="O795" s="4"/>
      <c r="P795" s="7"/>
      <c r="Q795" s="4"/>
      <c r="R795" s="4"/>
      <c r="S795" s="4"/>
      <c r="T795" s="4"/>
      <c r="U795" s="4"/>
      <c r="V795" s="4"/>
      <c r="W795" s="4"/>
      <c r="X795" s="4"/>
      <c r="Y795" s="4"/>
    </row>
    <row r="796" spans="1:25" x14ac:dyDescent="0.15">
      <c r="A796" s="4"/>
      <c r="B796" s="4"/>
      <c r="C796" s="4"/>
      <c r="D796" s="18"/>
      <c r="E796" s="18"/>
      <c r="F796" s="4"/>
      <c r="G796" s="4"/>
      <c r="H796" s="4"/>
      <c r="I796" s="4"/>
      <c r="J796" s="4"/>
      <c r="K796" s="4"/>
      <c r="L796" s="4"/>
      <c r="M796" s="4"/>
      <c r="N796" s="4"/>
      <c r="O796" s="4"/>
      <c r="P796" s="7"/>
      <c r="Q796" s="4"/>
      <c r="R796" s="4"/>
      <c r="S796" s="4"/>
      <c r="T796" s="4"/>
      <c r="U796" s="4"/>
      <c r="V796" s="4"/>
      <c r="W796" s="4"/>
      <c r="X796" s="4"/>
      <c r="Y796" s="4"/>
    </row>
    <row r="797" spans="1:25" x14ac:dyDescent="0.15">
      <c r="A797" s="4"/>
      <c r="B797" s="4"/>
      <c r="C797" s="4"/>
      <c r="D797" s="18"/>
      <c r="E797" s="18"/>
      <c r="F797" s="4"/>
      <c r="G797" s="4"/>
      <c r="H797" s="4"/>
      <c r="I797" s="4"/>
      <c r="J797" s="4"/>
      <c r="K797" s="4"/>
      <c r="L797" s="4"/>
      <c r="M797" s="4"/>
      <c r="N797" s="4"/>
      <c r="O797" s="4"/>
      <c r="P797" s="7"/>
      <c r="Q797" s="4"/>
      <c r="R797" s="4"/>
      <c r="S797" s="4"/>
      <c r="T797" s="4"/>
      <c r="U797" s="4"/>
      <c r="V797" s="4"/>
      <c r="W797" s="4"/>
      <c r="X797" s="4"/>
      <c r="Y797" s="4"/>
    </row>
    <row r="798" spans="1:25" x14ac:dyDescent="0.15">
      <c r="A798" s="4"/>
      <c r="B798" s="4"/>
      <c r="C798" s="4"/>
      <c r="D798" s="18"/>
      <c r="E798" s="18"/>
      <c r="F798" s="4"/>
      <c r="G798" s="4"/>
      <c r="H798" s="4"/>
      <c r="I798" s="4"/>
      <c r="J798" s="4"/>
      <c r="K798" s="4"/>
      <c r="L798" s="4"/>
      <c r="M798" s="4"/>
      <c r="N798" s="4"/>
      <c r="O798" s="4"/>
      <c r="P798" s="7"/>
      <c r="Q798" s="4"/>
      <c r="R798" s="4"/>
      <c r="S798" s="4"/>
      <c r="T798" s="4"/>
      <c r="U798" s="4"/>
      <c r="V798" s="4"/>
      <c r="W798" s="4"/>
      <c r="X798" s="4"/>
      <c r="Y798" s="4"/>
    </row>
    <row r="799" spans="1:25" x14ac:dyDescent="0.15">
      <c r="A799" s="4"/>
      <c r="B799" s="4"/>
      <c r="C799" s="4"/>
      <c r="D799" s="18"/>
      <c r="E799" s="18"/>
      <c r="F799" s="4"/>
      <c r="G799" s="4"/>
      <c r="H799" s="4"/>
      <c r="I799" s="4"/>
      <c r="J799" s="4"/>
      <c r="K799" s="4"/>
      <c r="L799" s="4"/>
      <c r="M799" s="4"/>
      <c r="N799" s="4"/>
      <c r="O799" s="4"/>
      <c r="P799" s="7"/>
      <c r="Q799" s="4"/>
      <c r="R799" s="4"/>
      <c r="S799" s="4"/>
      <c r="T799" s="4"/>
      <c r="U799" s="4"/>
      <c r="V799" s="4"/>
      <c r="W799" s="4"/>
      <c r="X799" s="4"/>
      <c r="Y799" s="4"/>
    </row>
    <row r="800" spans="1:25" x14ac:dyDescent="0.15">
      <c r="A800" s="4"/>
      <c r="B800" s="4"/>
      <c r="C800" s="4"/>
      <c r="D800" s="18"/>
      <c r="E800" s="18"/>
      <c r="F800" s="4"/>
      <c r="G800" s="4"/>
      <c r="H800" s="4"/>
      <c r="I800" s="4"/>
      <c r="J800" s="4"/>
      <c r="K800" s="4"/>
      <c r="L800" s="4"/>
      <c r="M800" s="4"/>
      <c r="N800" s="4"/>
      <c r="O800" s="4"/>
      <c r="P800" s="7"/>
      <c r="Q800" s="4"/>
      <c r="R800" s="4"/>
      <c r="S800" s="4"/>
      <c r="T800" s="4"/>
      <c r="U800" s="4"/>
      <c r="V800" s="4"/>
      <c r="W800" s="4"/>
      <c r="X800" s="4"/>
      <c r="Y800" s="4"/>
    </row>
    <row r="801" spans="1:25" x14ac:dyDescent="0.15">
      <c r="A801" s="4"/>
      <c r="B801" s="4"/>
      <c r="C801" s="4"/>
      <c r="D801" s="18"/>
      <c r="E801" s="18"/>
      <c r="F801" s="4"/>
      <c r="G801" s="4"/>
      <c r="H801" s="4"/>
      <c r="I801" s="4"/>
      <c r="J801" s="4"/>
      <c r="K801" s="4"/>
      <c r="L801" s="4"/>
      <c r="M801" s="4"/>
      <c r="N801" s="4"/>
      <c r="O801" s="4"/>
      <c r="P801" s="7"/>
      <c r="Q801" s="4"/>
      <c r="R801" s="4"/>
      <c r="S801" s="4"/>
      <c r="T801" s="4"/>
      <c r="U801" s="4"/>
      <c r="V801" s="4"/>
      <c r="W801" s="4"/>
      <c r="X801" s="4"/>
      <c r="Y801" s="4"/>
    </row>
    <row r="802" spans="1:25" x14ac:dyDescent="0.15">
      <c r="A802" s="4"/>
      <c r="B802" s="4"/>
      <c r="C802" s="4"/>
      <c r="D802" s="18"/>
      <c r="E802" s="18"/>
      <c r="F802" s="4"/>
      <c r="G802" s="4"/>
      <c r="H802" s="4"/>
      <c r="I802" s="4"/>
      <c r="J802" s="4"/>
      <c r="K802" s="4"/>
      <c r="L802" s="4"/>
      <c r="M802" s="4"/>
      <c r="N802" s="4"/>
      <c r="O802" s="4"/>
      <c r="P802" s="7"/>
      <c r="Q802" s="4"/>
      <c r="R802" s="4"/>
      <c r="S802" s="4"/>
      <c r="T802" s="4"/>
      <c r="U802" s="4"/>
      <c r="V802" s="4"/>
      <c r="W802" s="4"/>
      <c r="X802" s="4"/>
      <c r="Y802" s="4"/>
    </row>
    <row r="803" spans="1:25" x14ac:dyDescent="0.15">
      <c r="A803" s="4"/>
      <c r="B803" s="4"/>
      <c r="C803" s="4"/>
      <c r="D803" s="18"/>
      <c r="E803" s="18"/>
      <c r="F803" s="4"/>
      <c r="G803" s="4"/>
      <c r="H803" s="4"/>
      <c r="I803" s="4"/>
      <c r="J803" s="4"/>
      <c r="K803" s="4"/>
      <c r="L803" s="4"/>
      <c r="M803" s="4"/>
      <c r="N803" s="4"/>
      <c r="O803" s="4"/>
      <c r="P803" s="7"/>
      <c r="Q803" s="4"/>
      <c r="R803" s="4"/>
      <c r="S803" s="4"/>
      <c r="T803" s="4"/>
      <c r="U803" s="4"/>
      <c r="V803" s="4"/>
      <c r="W803" s="4"/>
      <c r="X803" s="4"/>
      <c r="Y803" s="4"/>
    </row>
    <row r="804" spans="1:25" x14ac:dyDescent="0.15">
      <c r="A804" s="4"/>
      <c r="B804" s="4"/>
      <c r="C804" s="4"/>
      <c r="D804" s="18"/>
      <c r="E804" s="18"/>
      <c r="F804" s="4"/>
      <c r="G804" s="4"/>
      <c r="H804" s="4"/>
      <c r="I804" s="4"/>
      <c r="J804" s="4"/>
      <c r="K804" s="4"/>
      <c r="L804" s="4"/>
      <c r="M804" s="4"/>
      <c r="N804" s="4"/>
      <c r="O804" s="4"/>
      <c r="P804" s="7"/>
      <c r="Q804" s="4"/>
      <c r="R804" s="4"/>
      <c r="S804" s="4"/>
      <c r="T804" s="4"/>
      <c r="U804" s="4"/>
      <c r="V804" s="4"/>
      <c r="W804" s="4"/>
      <c r="X804" s="4"/>
      <c r="Y804" s="4"/>
    </row>
    <row r="805" spans="1:25" x14ac:dyDescent="0.15">
      <c r="A805" s="4"/>
      <c r="B805" s="4"/>
      <c r="C805" s="4"/>
      <c r="D805" s="18"/>
      <c r="E805" s="18"/>
      <c r="F805" s="4"/>
      <c r="G805" s="4"/>
      <c r="H805" s="4"/>
      <c r="I805" s="4"/>
      <c r="J805" s="4"/>
      <c r="K805" s="4"/>
      <c r="L805" s="4"/>
      <c r="M805" s="4"/>
      <c r="N805" s="4"/>
      <c r="O805" s="4"/>
      <c r="P805" s="7"/>
      <c r="Q805" s="4"/>
      <c r="R805" s="4"/>
      <c r="S805" s="4"/>
      <c r="T805" s="4"/>
      <c r="U805" s="4"/>
      <c r="V805" s="4"/>
      <c r="W805" s="4"/>
      <c r="X805" s="4"/>
      <c r="Y805" s="4"/>
    </row>
    <row r="806" spans="1:25" x14ac:dyDescent="0.15">
      <c r="A806" s="4"/>
      <c r="B806" s="4"/>
      <c r="C806" s="4"/>
      <c r="D806" s="18"/>
      <c r="E806" s="18"/>
      <c r="F806" s="4"/>
      <c r="G806" s="4"/>
      <c r="H806" s="4"/>
      <c r="I806" s="4"/>
      <c r="J806" s="4"/>
      <c r="K806" s="4"/>
      <c r="L806" s="4"/>
      <c r="M806" s="4"/>
      <c r="N806" s="4"/>
      <c r="O806" s="4"/>
      <c r="P806" s="7"/>
      <c r="Q806" s="4"/>
      <c r="R806" s="4"/>
      <c r="S806" s="4"/>
      <c r="T806" s="4"/>
      <c r="U806" s="4"/>
      <c r="V806" s="4"/>
      <c r="W806" s="4"/>
      <c r="X806" s="4"/>
      <c r="Y806" s="4"/>
    </row>
    <row r="807" spans="1:25" x14ac:dyDescent="0.15">
      <c r="A807" s="4"/>
      <c r="B807" s="4"/>
      <c r="C807" s="4"/>
      <c r="D807" s="18"/>
      <c r="E807" s="18"/>
      <c r="F807" s="4"/>
      <c r="G807" s="4"/>
      <c r="H807" s="4"/>
      <c r="I807" s="4"/>
      <c r="J807" s="4"/>
      <c r="K807" s="4"/>
      <c r="L807" s="4"/>
      <c r="M807" s="4"/>
      <c r="N807" s="4"/>
      <c r="O807" s="4"/>
      <c r="P807" s="7"/>
      <c r="Q807" s="4"/>
      <c r="R807" s="4"/>
      <c r="S807" s="4"/>
      <c r="T807" s="4"/>
      <c r="U807" s="4"/>
      <c r="V807" s="4"/>
      <c r="W807" s="4"/>
      <c r="X807" s="4"/>
      <c r="Y807" s="4"/>
    </row>
    <row r="808" spans="1:25" x14ac:dyDescent="0.15">
      <c r="A808" s="4"/>
      <c r="B808" s="4"/>
      <c r="C808" s="4"/>
      <c r="D808" s="18"/>
      <c r="E808" s="18"/>
      <c r="F808" s="4"/>
      <c r="G808" s="4"/>
      <c r="H808" s="4"/>
      <c r="I808" s="4"/>
      <c r="J808" s="4"/>
      <c r="K808" s="4"/>
      <c r="L808" s="4"/>
      <c r="M808" s="4"/>
      <c r="N808" s="4"/>
      <c r="O808" s="4"/>
      <c r="P808" s="7"/>
      <c r="Q808" s="4"/>
      <c r="R808" s="4"/>
      <c r="S808" s="4"/>
      <c r="T808" s="4"/>
      <c r="U808" s="4"/>
      <c r="V808" s="4"/>
      <c r="W808" s="4"/>
      <c r="X808" s="4"/>
      <c r="Y808" s="4"/>
    </row>
    <row r="809" spans="1:25" x14ac:dyDescent="0.15">
      <c r="A809" s="4"/>
      <c r="B809" s="4"/>
      <c r="C809" s="4"/>
      <c r="D809" s="18"/>
      <c r="E809" s="18"/>
      <c r="F809" s="4"/>
      <c r="G809" s="4"/>
      <c r="H809" s="4"/>
      <c r="I809" s="4"/>
      <c r="J809" s="4"/>
      <c r="K809" s="4"/>
      <c r="L809" s="4"/>
      <c r="M809" s="4"/>
      <c r="N809" s="4"/>
      <c r="O809" s="4"/>
      <c r="P809" s="7"/>
      <c r="Q809" s="4"/>
      <c r="R809" s="4"/>
      <c r="S809" s="4"/>
      <c r="T809" s="4"/>
      <c r="U809" s="4"/>
      <c r="V809" s="4"/>
      <c r="W809" s="4"/>
      <c r="X809" s="4"/>
      <c r="Y809" s="4"/>
    </row>
    <row r="810" spans="1:25" x14ac:dyDescent="0.15">
      <c r="A810" s="4"/>
      <c r="B810" s="4"/>
      <c r="C810" s="4"/>
      <c r="D810" s="18"/>
      <c r="E810" s="18"/>
      <c r="F810" s="4"/>
      <c r="G810" s="4"/>
      <c r="H810" s="4"/>
      <c r="I810" s="4"/>
      <c r="J810" s="4"/>
      <c r="K810" s="4"/>
      <c r="L810" s="4"/>
      <c r="M810" s="4"/>
      <c r="N810" s="4"/>
      <c r="O810" s="4"/>
      <c r="P810" s="7"/>
      <c r="Q810" s="4"/>
      <c r="R810" s="4"/>
      <c r="S810" s="4"/>
      <c r="T810" s="4"/>
      <c r="U810" s="4"/>
      <c r="V810" s="4"/>
      <c r="W810" s="4"/>
      <c r="X810" s="4"/>
      <c r="Y810" s="4"/>
    </row>
    <row r="811" spans="1:25" x14ac:dyDescent="0.15">
      <c r="A811" s="4"/>
      <c r="B811" s="4"/>
      <c r="C811" s="4"/>
      <c r="D811" s="18"/>
      <c r="E811" s="18"/>
      <c r="F811" s="4"/>
      <c r="G811" s="4"/>
      <c r="H811" s="4"/>
      <c r="I811" s="4"/>
      <c r="J811" s="4"/>
      <c r="K811" s="4"/>
      <c r="L811" s="4"/>
      <c r="M811" s="4"/>
      <c r="N811" s="4"/>
      <c r="O811" s="4"/>
      <c r="P811" s="7"/>
      <c r="Q811" s="4"/>
      <c r="R811" s="4"/>
      <c r="S811" s="4"/>
      <c r="T811" s="4"/>
      <c r="U811" s="4"/>
      <c r="V811" s="4"/>
      <c r="W811" s="4"/>
      <c r="X811" s="4"/>
      <c r="Y811" s="4"/>
    </row>
    <row r="812" spans="1:25" x14ac:dyDescent="0.15">
      <c r="A812" s="4"/>
      <c r="B812" s="4"/>
      <c r="C812" s="4"/>
      <c r="D812" s="18"/>
      <c r="E812" s="18"/>
      <c r="F812" s="4"/>
      <c r="G812" s="4"/>
      <c r="H812" s="4"/>
      <c r="I812" s="4"/>
      <c r="J812" s="4"/>
      <c r="K812" s="4"/>
      <c r="L812" s="4"/>
      <c r="M812" s="4"/>
      <c r="N812" s="4"/>
      <c r="O812" s="4"/>
      <c r="P812" s="7"/>
      <c r="Q812" s="4"/>
      <c r="R812" s="4"/>
      <c r="S812" s="4"/>
      <c r="T812" s="4"/>
      <c r="U812" s="4"/>
      <c r="V812" s="4"/>
      <c r="W812" s="4"/>
      <c r="X812" s="4"/>
      <c r="Y812" s="4"/>
    </row>
    <row r="813" spans="1:25" x14ac:dyDescent="0.15">
      <c r="A813" s="4"/>
      <c r="B813" s="4"/>
      <c r="C813" s="4"/>
      <c r="D813" s="18"/>
      <c r="E813" s="18"/>
      <c r="F813" s="4"/>
      <c r="G813" s="4"/>
      <c r="H813" s="4"/>
      <c r="I813" s="4"/>
      <c r="J813" s="4"/>
      <c r="K813" s="4"/>
      <c r="L813" s="4"/>
      <c r="M813" s="4"/>
      <c r="N813" s="4"/>
      <c r="O813" s="4"/>
      <c r="P813" s="7"/>
      <c r="Q813" s="4"/>
      <c r="R813" s="4"/>
      <c r="S813" s="4"/>
      <c r="T813" s="4"/>
      <c r="U813" s="4"/>
      <c r="V813" s="4"/>
      <c r="W813" s="4"/>
      <c r="X813" s="4"/>
      <c r="Y813" s="4"/>
    </row>
    <row r="814" spans="1:25" x14ac:dyDescent="0.15">
      <c r="A814" s="4"/>
      <c r="B814" s="4"/>
      <c r="C814" s="4"/>
      <c r="D814" s="18"/>
      <c r="E814" s="18"/>
      <c r="F814" s="4"/>
      <c r="G814" s="4"/>
      <c r="H814" s="4"/>
      <c r="I814" s="4"/>
      <c r="J814" s="4"/>
      <c r="K814" s="4"/>
      <c r="L814" s="4"/>
      <c r="M814" s="4"/>
      <c r="N814" s="4"/>
      <c r="O814" s="4"/>
      <c r="P814" s="7"/>
      <c r="Q814" s="4"/>
      <c r="R814" s="4"/>
      <c r="S814" s="4"/>
      <c r="T814" s="4"/>
      <c r="U814" s="4"/>
      <c r="V814" s="4"/>
      <c r="W814" s="4"/>
      <c r="X814" s="4"/>
      <c r="Y814" s="4"/>
    </row>
    <row r="815" spans="1:25" x14ac:dyDescent="0.15">
      <c r="A815" s="4"/>
      <c r="B815" s="4"/>
      <c r="C815" s="4"/>
      <c r="D815" s="18"/>
      <c r="E815" s="18"/>
      <c r="F815" s="4"/>
      <c r="G815" s="4"/>
      <c r="H815" s="4"/>
      <c r="I815" s="4"/>
      <c r="J815" s="4"/>
      <c r="K815" s="4"/>
      <c r="L815" s="4"/>
      <c r="M815" s="4"/>
      <c r="N815" s="4"/>
      <c r="O815" s="4"/>
      <c r="P815" s="7"/>
      <c r="Q815" s="4"/>
      <c r="R815" s="4"/>
      <c r="S815" s="4"/>
      <c r="T815" s="4"/>
      <c r="U815" s="4"/>
      <c r="V815" s="4"/>
      <c r="W815" s="4"/>
      <c r="X815" s="4"/>
      <c r="Y815" s="4"/>
    </row>
    <row r="816" spans="1:25" x14ac:dyDescent="0.15">
      <c r="A816" s="4"/>
      <c r="B816" s="4"/>
      <c r="C816" s="4"/>
      <c r="D816" s="18"/>
      <c r="E816" s="18"/>
      <c r="F816" s="4"/>
      <c r="G816" s="4"/>
      <c r="H816" s="4"/>
      <c r="I816" s="4"/>
      <c r="J816" s="4"/>
      <c r="K816" s="4"/>
      <c r="L816" s="4"/>
      <c r="M816" s="4"/>
      <c r="N816" s="4"/>
      <c r="O816" s="4"/>
      <c r="P816" s="7"/>
      <c r="Q816" s="4"/>
      <c r="R816" s="4"/>
      <c r="S816" s="4"/>
      <c r="T816" s="4"/>
      <c r="U816" s="4"/>
      <c r="V816" s="4"/>
      <c r="W816" s="4"/>
      <c r="X816" s="4"/>
      <c r="Y816" s="4"/>
    </row>
    <row r="817" spans="1:25" x14ac:dyDescent="0.15">
      <c r="A817" s="4"/>
      <c r="B817" s="4"/>
      <c r="C817" s="4"/>
      <c r="D817" s="18"/>
      <c r="E817" s="18"/>
      <c r="F817" s="4"/>
      <c r="G817" s="4"/>
      <c r="H817" s="4"/>
      <c r="I817" s="4"/>
      <c r="J817" s="4"/>
      <c r="K817" s="4"/>
      <c r="L817" s="4"/>
      <c r="M817" s="4"/>
      <c r="N817" s="4"/>
      <c r="O817" s="4"/>
      <c r="P817" s="7"/>
      <c r="Q817" s="4"/>
      <c r="R817" s="4"/>
      <c r="S817" s="4"/>
      <c r="T817" s="4"/>
      <c r="U817" s="4"/>
      <c r="V817" s="4"/>
      <c r="W817" s="4"/>
      <c r="X817" s="4"/>
      <c r="Y817" s="4"/>
    </row>
    <row r="818" spans="1:25" x14ac:dyDescent="0.15">
      <c r="A818" s="4"/>
      <c r="B818" s="4"/>
      <c r="C818" s="4"/>
      <c r="D818" s="18"/>
      <c r="E818" s="18"/>
      <c r="F818" s="4"/>
      <c r="G818" s="4"/>
      <c r="H818" s="4"/>
      <c r="I818" s="4"/>
      <c r="J818" s="4"/>
      <c r="K818" s="4"/>
      <c r="L818" s="4"/>
      <c r="M818" s="4"/>
      <c r="N818" s="4"/>
      <c r="O818" s="4"/>
      <c r="P818" s="7"/>
      <c r="Q818" s="4"/>
      <c r="R818" s="4"/>
      <c r="S818" s="4"/>
      <c r="T818" s="4"/>
      <c r="U818" s="4"/>
      <c r="V818" s="4"/>
      <c r="W818" s="4"/>
      <c r="X818" s="4"/>
      <c r="Y818" s="4"/>
    </row>
    <row r="819" spans="1:25" x14ac:dyDescent="0.15">
      <c r="A819" s="4"/>
      <c r="B819" s="4"/>
      <c r="C819" s="4"/>
      <c r="D819" s="18"/>
      <c r="E819" s="18"/>
      <c r="F819" s="4"/>
      <c r="G819" s="4"/>
      <c r="H819" s="4"/>
      <c r="I819" s="4"/>
      <c r="J819" s="4"/>
      <c r="K819" s="4"/>
      <c r="L819" s="4"/>
      <c r="M819" s="4"/>
      <c r="N819" s="4"/>
      <c r="O819" s="4"/>
      <c r="P819" s="7"/>
      <c r="Q819" s="4"/>
      <c r="R819" s="4"/>
      <c r="S819" s="4"/>
      <c r="T819" s="4"/>
      <c r="U819" s="4"/>
      <c r="V819" s="4"/>
      <c r="W819" s="4"/>
      <c r="X819" s="4"/>
      <c r="Y819" s="4"/>
    </row>
    <row r="820" spans="1:25" x14ac:dyDescent="0.15">
      <c r="A820" s="4"/>
      <c r="B820" s="4"/>
      <c r="C820" s="4"/>
      <c r="D820" s="18"/>
      <c r="E820" s="18"/>
      <c r="F820" s="4"/>
      <c r="G820" s="4"/>
      <c r="H820" s="4"/>
      <c r="I820" s="4"/>
      <c r="J820" s="4"/>
      <c r="K820" s="4"/>
      <c r="L820" s="4"/>
      <c r="M820" s="4"/>
      <c r="N820" s="4"/>
      <c r="O820" s="4"/>
      <c r="P820" s="7"/>
      <c r="Q820" s="4"/>
      <c r="R820" s="4"/>
      <c r="S820" s="4"/>
      <c r="T820" s="4"/>
      <c r="U820" s="4"/>
      <c r="V820" s="4"/>
      <c r="W820" s="4"/>
      <c r="X820" s="4"/>
      <c r="Y820" s="4"/>
    </row>
    <row r="821" spans="1:25" x14ac:dyDescent="0.15">
      <c r="A821" s="4"/>
      <c r="B821" s="4"/>
      <c r="C821" s="4"/>
      <c r="D821" s="18"/>
      <c r="E821" s="18"/>
      <c r="F821" s="4"/>
      <c r="G821" s="4"/>
      <c r="H821" s="4"/>
      <c r="I821" s="4"/>
      <c r="J821" s="4"/>
      <c r="K821" s="4"/>
      <c r="L821" s="4"/>
      <c r="M821" s="4"/>
      <c r="N821" s="4"/>
      <c r="O821" s="4"/>
      <c r="P821" s="7"/>
      <c r="Q821" s="4"/>
      <c r="R821" s="4"/>
      <c r="S821" s="4"/>
      <c r="T821" s="4"/>
      <c r="U821" s="4"/>
      <c r="V821" s="4"/>
      <c r="W821" s="4"/>
      <c r="X821" s="4"/>
      <c r="Y821" s="4"/>
    </row>
    <row r="822" spans="1:25" x14ac:dyDescent="0.15">
      <c r="A822" s="4"/>
      <c r="B822" s="4"/>
      <c r="C822" s="4"/>
      <c r="D822" s="18"/>
      <c r="E822" s="18"/>
      <c r="F822" s="4"/>
      <c r="G822" s="4"/>
      <c r="H822" s="4"/>
      <c r="I822" s="4"/>
      <c r="J822" s="4"/>
      <c r="K822" s="4"/>
      <c r="L822" s="4"/>
      <c r="M822" s="4"/>
      <c r="N822" s="4"/>
      <c r="O822" s="4"/>
      <c r="P822" s="7"/>
      <c r="Q822" s="4"/>
      <c r="R822" s="4"/>
      <c r="S822" s="4"/>
      <c r="T822" s="4"/>
      <c r="U822" s="4"/>
      <c r="V822" s="4"/>
      <c r="W822" s="4"/>
      <c r="X822" s="4"/>
      <c r="Y822" s="4"/>
    </row>
    <row r="823" spans="1:25" x14ac:dyDescent="0.15">
      <c r="A823" s="4"/>
      <c r="B823" s="4"/>
      <c r="C823" s="4"/>
      <c r="D823" s="18"/>
      <c r="E823" s="18"/>
      <c r="F823" s="4"/>
      <c r="G823" s="4"/>
      <c r="H823" s="4"/>
      <c r="I823" s="4"/>
      <c r="J823" s="4"/>
      <c r="K823" s="4"/>
      <c r="L823" s="4"/>
      <c r="M823" s="4"/>
      <c r="N823" s="4"/>
      <c r="O823" s="4"/>
      <c r="P823" s="7"/>
      <c r="Q823" s="4"/>
      <c r="R823" s="4"/>
      <c r="S823" s="4"/>
      <c r="T823" s="4"/>
      <c r="U823" s="4"/>
      <c r="V823" s="4"/>
      <c r="W823" s="4"/>
      <c r="X823" s="4"/>
      <c r="Y823" s="4"/>
    </row>
    <row r="824" spans="1:25" x14ac:dyDescent="0.15">
      <c r="A824" s="4"/>
      <c r="B824" s="4"/>
      <c r="C824" s="4"/>
      <c r="D824" s="18"/>
      <c r="E824" s="18"/>
      <c r="F824" s="4"/>
      <c r="G824" s="4"/>
      <c r="H824" s="4"/>
      <c r="I824" s="4"/>
      <c r="J824" s="4"/>
      <c r="K824" s="4"/>
      <c r="L824" s="4"/>
      <c r="M824" s="4"/>
      <c r="N824" s="4"/>
      <c r="O824" s="4"/>
      <c r="P824" s="7"/>
      <c r="Q824" s="4"/>
      <c r="R824" s="4"/>
      <c r="S824" s="4"/>
      <c r="T824" s="4"/>
      <c r="U824" s="4"/>
      <c r="V824" s="4"/>
      <c r="W824" s="4"/>
      <c r="X824" s="4"/>
      <c r="Y824" s="4"/>
    </row>
    <row r="825" spans="1:25" x14ac:dyDescent="0.15">
      <c r="A825" s="4"/>
      <c r="B825" s="4"/>
      <c r="C825" s="4"/>
      <c r="D825" s="18"/>
      <c r="E825" s="18"/>
      <c r="F825" s="4"/>
      <c r="G825" s="4"/>
      <c r="H825" s="4"/>
      <c r="I825" s="4"/>
      <c r="J825" s="4"/>
      <c r="K825" s="4"/>
      <c r="L825" s="4"/>
      <c r="M825" s="4"/>
      <c r="N825" s="4"/>
      <c r="O825" s="4"/>
      <c r="P825" s="7"/>
      <c r="Q825" s="4"/>
      <c r="R825" s="4"/>
      <c r="S825" s="4"/>
      <c r="T825" s="4"/>
      <c r="U825" s="4"/>
      <c r="V825" s="4"/>
      <c r="W825" s="4"/>
      <c r="X825" s="4"/>
      <c r="Y825" s="4"/>
    </row>
    <row r="826" spans="1:25" x14ac:dyDescent="0.15">
      <c r="A826" s="4"/>
      <c r="B826" s="4"/>
      <c r="C826" s="4"/>
      <c r="D826" s="18"/>
      <c r="E826" s="18"/>
      <c r="F826" s="4"/>
      <c r="G826" s="4"/>
      <c r="H826" s="4"/>
      <c r="I826" s="4"/>
      <c r="J826" s="4"/>
      <c r="K826" s="4"/>
      <c r="L826" s="4"/>
      <c r="M826" s="4"/>
      <c r="N826" s="4"/>
      <c r="O826" s="4"/>
      <c r="P826" s="7"/>
      <c r="Q826" s="4"/>
      <c r="R826" s="4"/>
      <c r="S826" s="4"/>
      <c r="T826" s="4"/>
      <c r="U826" s="4"/>
      <c r="V826" s="4"/>
      <c r="W826" s="4"/>
      <c r="X826" s="4"/>
      <c r="Y826" s="4"/>
    </row>
    <row r="827" spans="1:25" x14ac:dyDescent="0.15">
      <c r="A827" s="4"/>
      <c r="B827" s="4"/>
      <c r="C827" s="4"/>
      <c r="D827" s="18"/>
      <c r="E827" s="18"/>
      <c r="F827" s="4"/>
      <c r="G827" s="4"/>
      <c r="H827" s="4"/>
      <c r="I827" s="4"/>
      <c r="J827" s="4"/>
      <c r="K827" s="4"/>
      <c r="L827" s="4"/>
      <c r="M827" s="4"/>
      <c r="N827" s="4"/>
      <c r="O827" s="4"/>
      <c r="P827" s="7"/>
      <c r="Q827" s="4"/>
      <c r="R827" s="4"/>
      <c r="S827" s="4"/>
      <c r="T827" s="4"/>
      <c r="U827" s="4"/>
      <c r="V827" s="4"/>
      <c r="W827" s="4"/>
      <c r="X827" s="4"/>
      <c r="Y827" s="4"/>
    </row>
    <row r="828" spans="1:25" x14ac:dyDescent="0.15">
      <c r="A828" s="4"/>
      <c r="B828" s="4"/>
      <c r="C828" s="4"/>
      <c r="D828" s="18"/>
      <c r="E828" s="18"/>
      <c r="F828" s="4"/>
      <c r="G828" s="4"/>
      <c r="H828" s="4"/>
      <c r="I828" s="4"/>
      <c r="J828" s="4"/>
      <c r="K828" s="4"/>
      <c r="L828" s="4"/>
      <c r="M828" s="4"/>
      <c r="N828" s="4"/>
      <c r="O828" s="4"/>
      <c r="P828" s="7"/>
      <c r="Q828" s="4"/>
      <c r="R828" s="4"/>
      <c r="S828" s="4"/>
      <c r="T828" s="4"/>
      <c r="U828" s="4"/>
      <c r="V828" s="4"/>
      <c r="W828" s="4"/>
      <c r="X828" s="4"/>
      <c r="Y828" s="4"/>
    </row>
    <row r="829" spans="1:25" x14ac:dyDescent="0.15">
      <c r="A829" s="4"/>
      <c r="B829" s="4"/>
      <c r="C829" s="4"/>
      <c r="D829" s="18"/>
      <c r="E829" s="18"/>
      <c r="F829" s="4"/>
      <c r="G829" s="4"/>
      <c r="H829" s="4"/>
      <c r="I829" s="4"/>
      <c r="J829" s="4"/>
      <c r="K829" s="4"/>
      <c r="L829" s="4"/>
      <c r="M829" s="4"/>
      <c r="N829" s="4"/>
      <c r="O829" s="4"/>
      <c r="P829" s="7"/>
      <c r="Q829" s="4"/>
      <c r="R829" s="4"/>
      <c r="S829" s="4"/>
      <c r="T829" s="4"/>
      <c r="U829" s="4"/>
      <c r="V829" s="4"/>
      <c r="W829" s="4"/>
      <c r="X829" s="4"/>
      <c r="Y829" s="4"/>
    </row>
    <row r="830" spans="1:25" x14ac:dyDescent="0.15">
      <c r="A830" s="4"/>
      <c r="B830" s="4"/>
      <c r="C830" s="4"/>
      <c r="D830" s="18"/>
      <c r="E830" s="18"/>
      <c r="F830" s="4"/>
      <c r="G830" s="4"/>
      <c r="H830" s="4"/>
      <c r="I830" s="4"/>
      <c r="J830" s="4"/>
      <c r="K830" s="4"/>
      <c r="L830" s="4"/>
      <c r="M830" s="4"/>
      <c r="N830" s="4"/>
      <c r="O830" s="4"/>
      <c r="P830" s="7"/>
      <c r="Q830" s="4"/>
      <c r="R830" s="4"/>
      <c r="S830" s="4"/>
      <c r="T830" s="4"/>
      <c r="U830" s="4"/>
      <c r="V830" s="4"/>
      <c r="W830" s="4"/>
      <c r="X830" s="4"/>
      <c r="Y830" s="4"/>
    </row>
    <row r="831" spans="1:25" x14ac:dyDescent="0.15">
      <c r="A831" s="4"/>
      <c r="B831" s="4"/>
      <c r="C831" s="4"/>
      <c r="D831" s="18"/>
      <c r="E831" s="18"/>
      <c r="F831" s="4"/>
      <c r="G831" s="4"/>
      <c r="H831" s="4"/>
      <c r="I831" s="4"/>
      <c r="J831" s="4"/>
      <c r="K831" s="4"/>
      <c r="L831" s="4"/>
      <c r="M831" s="4"/>
      <c r="N831" s="4"/>
      <c r="O831" s="4"/>
      <c r="P831" s="7"/>
      <c r="Q831" s="4"/>
      <c r="R831" s="4"/>
      <c r="S831" s="4"/>
      <c r="T831" s="4"/>
      <c r="U831" s="4"/>
      <c r="V831" s="4"/>
      <c r="W831" s="4"/>
      <c r="X831" s="4"/>
      <c r="Y831" s="4"/>
    </row>
    <row r="832" spans="1:25" x14ac:dyDescent="0.15">
      <c r="A832" s="4"/>
      <c r="B832" s="4"/>
      <c r="C832" s="4"/>
      <c r="D832" s="18"/>
      <c r="E832" s="18"/>
      <c r="F832" s="4"/>
      <c r="G832" s="4"/>
      <c r="H832" s="4"/>
      <c r="I832" s="4"/>
      <c r="J832" s="4"/>
      <c r="K832" s="4"/>
      <c r="L832" s="4"/>
      <c r="M832" s="4"/>
      <c r="N832" s="4"/>
      <c r="O832" s="4"/>
      <c r="P832" s="7"/>
      <c r="Q832" s="4"/>
      <c r="R832" s="4"/>
      <c r="S832" s="4"/>
      <c r="T832" s="4"/>
      <c r="U832" s="4"/>
      <c r="V832" s="4"/>
      <c r="W832" s="4"/>
      <c r="X832" s="4"/>
      <c r="Y832" s="4"/>
    </row>
    <row r="833" spans="1:25" x14ac:dyDescent="0.15">
      <c r="A833" s="4"/>
      <c r="B833" s="4"/>
      <c r="C833" s="4"/>
      <c r="D833" s="18"/>
      <c r="E833" s="18"/>
      <c r="F833" s="4"/>
      <c r="G833" s="4"/>
      <c r="H833" s="4"/>
      <c r="I833" s="4"/>
      <c r="J833" s="4"/>
      <c r="K833" s="4"/>
      <c r="L833" s="4"/>
      <c r="M833" s="4"/>
      <c r="N833" s="4"/>
      <c r="O833" s="4"/>
      <c r="P833" s="7"/>
      <c r="Q833" s="4"/>
      <c r="R833" s="4"/>
      <c r="S833" s="4"/>
      <c r="T833" s="4"/>
      <c r="U833" s="4"/>
      <c r="V833" s="4"/>
      <c r="W833" s="4"/>
      <c r="X833" s="4"/>
      <c r="Y833" s="4"/>
    </row>
    <row r="834" spans="1:25" x14ac:dyDescent="0.15">
      <c r="A834" s="4"/>
      <c r="B834" s="4"/>
      <c r="C834" s="4"/>
      <c r="D834" s="18"/>
      <c r="E834" s="18"/>
      <c r="F834" s="4"/>
      <c r="G834" s="4"/>
      <c r="H834" s="4"/>
      <c r="I834" s="4"/>
      <c r="J834" s="4"/>
      <c r="K834" s="4"/>
      <c r="L834" s="4"/>
      <c r="M834" s="4"/>
      <c r="N834" s="4"/>
      <c r="O834" s="4"/>
      <c r="P834" s="7"/>
      <c r="Q834" s="4"/>
      <c r="R834" s="4"/>
      <c r="S834" s="4"/>
      <c r="T834" s="4"/>
      <c r="U834" s="4"/>
      <c r="V834" s="4"/>
      <c r="W834" s="4"/>
      <c r="X834" s="4"/>
      <c r="Y834" s="4"/>
    </row>
    <row r="835" spans="1:25" x14ac:dyDescent="0.15">
      <c r="A835" s="4"/>
      <c r="B835" s="4"/>
      <c r="C835" s="4"/>
      <c r="D835" s="18"/>
      <c r="E835" s="18"/>
      <c r="F835" s="4"/>
      <c r="G835" s="4"/>
      <c r="H835" s="4"/>
      <c r="I835" s="4"/>
      <c r="J835" s="4"/>
      <c r="K835" s="4"/>
      <c r="L835" s="4"/>
      <c r="M835" s="4"/>
      <c r="N835" s="4"/>
      <c r="O835" s="4"/>
      <c r="P835" s="7"/>
      <c r="Q835" s="4"/>
      <c r="R835" s="4"/>
      <c r="S835" s="4"/>
      <c r="T835" s="4"/>
      <c r="U835" s="4"/>
      <c r="V835" s="4"/>
      <c r="W835" s="4"/>
      <c r="X835" s="4"/>
      <c r="Y835" s="4"/>
    </row>
    <row r="836" spans="1:25" x14ac:dyDescent="0.15">
      <c r="A836" s="4"/>
      <c r="B836" s="4"/>
      <c r="C836" s="4"/>
      <c r="D836" s="18"/>
      <c r="E836" s="18"/>
      <c r="F836" s="4"/>
      <c r="G836" s="4"/>
      <c r="H836" s="4"/>
      <c r="I836" s="4"/>
      <c r="J836" s="4"/>
      <c r="K836" s="4"/>
      <c r="L836" s="4"/>
      <c r="M836" s="4"/>
      <c r="N836" s="4"/>
      <c r="O836" s="4"/>
      <c r="P836" s="7"/>
      <c r="Q836" s="4"/>
      <c r="R836" s="4"/>
      <c r="S836" s="4"/>
      <c r="T836" s="4"/>
      <c r="U836" s="4"/>
      <c r="V836" s="4"/>
      <c r="W836" s="4"/>
      <c r="X836" s="4"/>
      <c r="Y836" s="4"/>
    </row>
    <row r="837" spans="1:25" x14ac:dyDescent="0.15">
      <c r="A837" s="4"/>
      <c r="B837" s="4"/>
      <c r="C837" s="4"/>
      <c r="D837" s="18"/>
      <c r="E837" s="18"/>
      <c r="F837" s="4"/>
      <c r="G837" s="4"/>
      <c r="H837" s="4"/>
      <c r="I837" s="4"/>
      <c r="J837" s="4"/>
      <c r="K837" s="4"/>
      <c r="L837" s="4"/>
      <c r="M837" s="4"/>
      <c r="N837" s="4"/>
      <c r="O837" s="4"/>
      <c r="P837" s="7"/>
      <c r="Q837" s="4"/>
      <c r="R837" s="4"/>
      <c r="S837" s="4"/>
      <c r="T837" s="4"/>
      <c r="U837" s="4"/>
      <c r="V837" s="4"/>
      <c r="W837" s="4"/>
      <c r="X837" s="4"/>
      <c r="Y837" s="4"/>
    </row>
    <row r="838" spans="1:25" x14ac:dyDescent="0.15">
      <c r="A838" s="4"/>
      <c r="B838" s="4"/>
      <c r="C838" s="4"/>
      <c r="D838" s="18"/>
      <c r="E838" s="18"/>
      <c r="F838" s="4"/>
      <c r="G838" s="4"/>
      <c r="H838" s="4"/>
      <c r="I838" s="4"/>
      <c r="J838" s="4"/>
      <c r="K838" s="4"/>
      <c r="L838" s="4"/>
      <c r="M838" s="4"/>
      <c r="N838" s="4"/>
      <c r="O838" s="4"/>
      <c r="P838" s="7"/>
      <c r="Q838" s="4"/>
      <c r="R838" s="4"/>
      <c r="S838" s="4"/>
      <c r="T838" s="4"/>
      <c r="U838" s="4"/>
      <c r="V838" s="4"/>
      <c r="W838" s="4"/>
      <c r="X838" s="4"/>
      <c r="Y838" s="4"/>
    </row>
    <row r="839" spans="1:25" x14ac:dyDescent="0.15">
      <c r="A839" s="4"/>
      <c r="B839" s="4"/>
      <c r="C839" s="4"/>
      <c r="D839" s="18"/>
      <c r="E839" s="18"/>
      <c r="F839" s="4"/>
      <c r="G839" s="4"/>
      <c r="H839" s="4"/>
      <c r="I839" s="4"/>
      <c r="J839" s="4"/>
      <c r="K839" s="4"/>
      <c r="L839" s="4"/>
      <c r="M839" s="4"/>
      <c r="N839" s="4"/>
      <c r="O839" s="4"/>
      <c r="P839" s="7"/>
      <c r="Q839" s="4"/>
      <c r="R839" s="4"/>
      <c r="S839" s="4"/>
      <c r="T839" s="4"/>
      <c r="U839" s="4"/>
      <c r="V839" s="4"/>
      <c r="W839" s="4"/>
      <c r="X839" s="4"/>
      <c r="Y839" s="4"/>
    </row>
    <row r="840" spans="1:25" x14ac:dyDescent="0.15">
      <c r="A840" s="4"/>
      <c r="B840" s="4"/>
      <c r="C840" s="4"/>
      <c r="D840" s="18"/>
      <c r="E840" s="18"/>
      <c r="F840" s="4"/>
      <c r="G840" s="4"/>
      <c r="H840" s="4"/>
      <c r="I840" s="4"/>
      <c r="J840" s="4"/>
      <c r="K840" s="4"/>
      <c r="L840" s="4"/>
      <c r="M840" s="4"/>
      <c r="N840" s="4"/>
      <c r="O840" s="4"/>
      <c r="P840" s="7"/>
      <c r="Q840" s="4"/>
      <c r="R840" s="4"/>
      <c r="S840" s="4"/>
      <c r="T840" s="4"/>
      <c r="U840" s="4"/>
      <c r="V840" s="4"/>
      <c r="W840" s="4"/>
      <c r="X840" s="4"/>
      <c r="Y840" s="4"/>
    </row>
    <row r="841" spans="1:25" x14ac:dyDescent="0.15">
      <c r="A841" s="4"/>
      <c r="B841" s="4"/>
      <c r="C841" s="4"/>
      <c r="D841" s="18"/>
      <c r="E841" s="18"/>
      <c r="F841" s="4"/>
      <c r="G841" s="4"/>
      <c r="H841" s="4"/>
      <c r="I841" s="4"/>
      <c r="J841" s="4"/>
      <c r="K841" s="4"/>
      <c r="L841" s="4"/>
      <c r="M841" s="4"/>
      <c r="N841" s="4"/>
      <c r="O841" s="4"/>
      <c r="P841" s="7"/>
      <c r="Q841" s="4"/>
      <c r="R841" s="4"/>
      <c r="S841" s="4"/>
      <c r="T841" s="4"/>
      <c r="U841" s="4"/>
      <c r="V841" s="4"/>
      <c r="W841" s="4"/>
      <c r="X841" s="4"/>
      <c r="Y841" s="4"/>
    </row>
    <row r="842" spans="1:25" x14ac:dyDescent="0.15">
      <c r="A842" s="4"/>
      <c r="B842" s="4"/>
      <c r="C842" s="4"/>
      <c r="D842" s="18"/>
      <c r="E842" s="18"/>
      <c r="F842" s="4"/>
      <c r="G842" s="4"/>
      <c r="H842" s="4"/>
      <c r="I842" s="4"/>
      <c r="J842" s="4"/>
      <c r="K842" s="4"/>
      <c r="L842" s="4"/>
      <c r="M842" s="4"/>
      <c r="N842" s="4"/>
      <c r="O842" s="4"/>
      <c r="P842" s="7"/>
      <c r="Q842" s="4"/>
      <c r="R842" s="4"/>
      <c r="S842" s="4"/>
      <c r="T842" s="4"/>
      <c r="U842" s="4"/>
      <c r="V842" s="4"/>
      <c r="W842" s="4"/>
      <c r="X842" s="4"/>
      <c r="Y842" s="4"/>
    </row>
    <row r="843" spans="1:25" x14ac:dyDescent="0.15">
      <c r="A843" s="4"/>
      <c r="B843" s="4"/>
      <c r="C843" s="4"/>
      <c r="D843" s="18"/>
      <c r="E843" s="18"/>
      <c r="F843" s="4"/>
      <c r="G843" s="4"/>
      <c r="H843" s="4"/>
      <c r="I843" s="4"/>
      <c r="J843" s="4"/>
      <c r="K843" s="4"/>
      <c r="L843" s="4"/>
      <c r="M843" s="4"/>
      <c r="N843" s="4"/>
      <c r="O843" s="4"/>
      <c r="P843" s="7"/>
      <c r="Q843" s="4"/>
      <c r="R843" s="4"/>
      <c r="S843" s="4"/>
      <c r="T843" s="4"/>
      <c r="U843" s="4"/>
      <c r="V843" s="4"/>
      <c r="W843" s="4"/>
      <c r="X843" s="4"/>
      <c r="Y843" s="4"/>
    </row>
    <row r="844" spans="1:25" x14ac:dyDescent="0.15">
      <c r="A844" s="4"/>
      <c r="B844" s="4"/>
      <c r="C844" s="4"/>
      <c r="D844" s="18"/>
      <c r="E844" s="18"/>
      <c r="F844" s="4"/>
      <c r="G844" s="4"/>
      <c r="H844" s="4"/>
      <c r="I844" s="4"/>
      <c r="J844" s="4"/>
      <c r="K844" s="4"/>
      <c r="L844" s="4"/>
      <c r="M844" s="4"/>
      <c r="N844" s="4"/>
      <c r="O844" s="4"/>
      <c r="P844" s="7"/>
      <c r="Q844" s="4"/>
      <c r="R844" s="4"/>
      <c r="S844" s="4"/>
      <c r="T844" s="4"/>
      <c r="U844" s="4"/>
      <c r="V844" s="4"/>
      <c r="W844" s="4"/>
      <c r="X844" s="4"/>
      <c r="Y844" s="4"/>
    </row>
    <row r="845" spans="1:25" x14ac:dyDescent="0.15">
      <c r="A845" s="4"/>
      <c r="B845" s="4"/>
      <c r="C845" s="4"/>
      <c r="D845" s="18"/>
      <c r="E845" s="18"/>
      <c r="F845" s="4"/>
      <c r="G845" s="4"/>
      <c r="H845" s="4"/>
      <c r="I845" s="4"/>
      <c r="J845" s="4"/>
      <c r="K845" s="4"/>
      <c r="L845" s="4"/>
      <c r="M845" s="4"/>
      <c r="N845" s="4"/>
      <c r="O845" s="4"/>
      <c r="P845" s="7"/>
      <c r="Q845" s="4"/>
      <c r="R845" s="4"/>
      <c r="S845" s="4"/>
      <c r="T845" s="4"/>
      <c r="U845" s="4"/>
      <c r="V845" s="4"/>
      <c r="W845" s="4"/>
      <c r="X845" s="4"/>
      <c r="Y845" s="4"/>
    </row>
    <row r="846" spans="1:25" x14ac:dyDescent="0.15">
      <c r="A846" s="4"/>
      <c r="B846" s="4"/>
      <c r="C846" s="4"/>
      <c r="D846" s="18"/>
      <c r="E846" s="18"/>
      <c r="F846" s="4"/>
      <c r="G846" s="4"/>
      <c r="H846" s="4"/>
      <c r="I846" s="4"/>
      <c r="J846" s="4"/>
      <c r="K846" s="4"/>
      <c r="L846" s="4"/>
      <c r="M846" s="4"/>
      <c r="N846" s="4"/>
      <c r="O846" s="4"/>
      <c r="P846" s="7"/>
      <c r="Q846" s="4"/>
      <c r="R846" s="4"/>
      <c r="S846" s="4"/>
      <c r="T846" s="4"/>
      <c r="U846" s="4"/>
      <c r="V846" s="4"/>
      <c r="W846" s="4"/>
      <c r="X846" s="4"/>
      <c r="Y846" s="4"/>
    </row>
    <row r="847" spans="1:25" x14ac:dyDescent="0.15">
      <c r="A847" s="4"/>
      <c r="B847" s="4"/>
      <c r="C847" s="4"/>
      <c r="D847" s="18"/>
      <c r="E847" s="18"/>
      <c r="F847" s="4"/>
      <c r="G847" s="4"/>
      <c r="H847" s="4"/>
      <c r="I847" s="4"/>
      <c r="J847" s="4"/>
      <c r="K847" s="4"/>
      <c r="L847" s="4"/>
      <c r="M847" s="4"/>
      <c r="N847" s="4"/>
      <c r="O847" s="4"/>
      <c r="P847" s="7"/>
      <c r="Q847" s="4"/>
      <c r="R847" s="4"/>
      <c r="S847" s="4"/>
      <c r="T847" s="4"/>
      <c r="U847" s="4"/>
      <c r="V847" s="4"/>
      <c r="W847" s="4"/>
      <c r="X847" s="4"/>
      <c r="Y847" s="4"/>
    </row>
    <row r="848" spans="1:25" x14ac:dyDescent="0.15">
      <c r="A848" s="4"/>
      <c r="B848" s="4"/>
      <c r="C848" s="4"/>
      <c r="D848" s="18"/>
      <c r="E848" s="18"/>
      <c r="F848" s="4"/>
      <c r="G848" s="4"/>
      <c r="H848" s="4"/>
      <c r="I848" s="4"/>
      <c r="J848" s="4"/>
      <c r="K848" s="4"/>
      <c r="L848" s="4"/>
      <c r="M848" s="4"/>
      <c r="N848" s="4"/>
      <c r="O848" s="4"/>
      <c r="P848" s="7"/>
      <c r="Q848" s="4"/>
      <c r="R848" s="4"/>
      <c r="S848" s="4"/>
      <c r="T848" s="4"/>
      <c r="U848" s="4"/>
      <c r="V848" s="4"/>
      <c r="W848" s="4"/>
      <c r="X848" s="4"/>
      <c r="Y848" s="4"/>
    </row>
    <row r="849" spans="1:25" x14ac:dyDescent="0.15">
      <c r="A849" s="4"/>
      <c r="B849" s="4"/>
      <c r="C849" s="4"/>
      <c r="D849" s="18"/>
      <c r="E849" s="18"/>
      <c r="F849" s="4"/>
      <c r="G849" s="4"/>
      <c r="H849" s="4"/>
      <c r="I849" s="4"/>
      <c r="J849" s="4"/>
      <c r="K849" s="4"/>
      <c r="L849" s="4"/>
      <c r="M849" s="4"/>
      <c r="N849" s="4"/>
      <c r="O849" s="4"/>
      <c r="P849" s="7"/>
      <c r="Q849" s="4"/>
      <c r="R849" s="4"/>
      <c r="S849" s="4"/>
      <c r="T849" s="4"/>
      <c r="U849" s="4"/>
      <c r="V849" s="4"/>
      <c r="W849" s="4"/>
      <c r="X849" s="4"/>
      <c r="Y849" s="4"/>
    </row>
    <row r="850" spans="1:25" x14ac:dyDescent="0.15">
      <c r="A850" s="4"/>
      <c r="B850" s="4"/>
      <c r="C850" s="4"/>
      <c r="D850" s="18"/>
      <c r="E850" s="18"/>
      <c r="F850" s="4"/>
      <c r="G850" s="4"/>
      <c r="H850" s="4"/>
      <c r="I850" s="4"/>
      <c r="J850" s="4"/>
      <c r="K850" s="4"/>
      <c r="L850" s="4"/>
      <c r="M850" s="4"/>
      <c r="N850" s="4"/>
      <c r="O850" s="4"/>
      <c r="P850" s="7"/>
      <c r="Q850" s="4"/>
      <c r="R850" s="4"/>
      <c r="S850" s="4"/>
      <c r="T850" s="4"/>
      <c r="U850" s="4"/>
      <c r="V850" s="4"/>
      <c r="W850" s="4"/>
      <c r="X850" s="4"/>
      <c r="Y850" s="4"/>
    </row>
    <row r="851" spans="1:25" x14ac:dyDescent="0.15">
      <c r="A851" s="4"/>
      <c r="B851" s="4"/>
      <c r="C851" s="4"/>
      <c r="D851" s="18"/>
      <c r="E851" s="18"/>
      <c r="F851" s="4"/>
      <c r="G851" s="4"/>
      <c r="H851" s="4"/>
      <c r="I851" s="4"/>
      <c r="J851" s="4"/>
      <c r="K851" s="4"/>
      <c r="L851" s="4"/>
      <c r="M851" s="4"/>
      <c r="N851" s="4"/>
      <c r="O851" s="4"/>
      <c r="P851" s="7"/>
      <c r="Q851" s="4"/>
      <c r="R851" s="4"/>
      <c r="S851" s="4"/>
      <c r="T851" s="4"/>
      <c r="U851" s="4"/>
      <c r="V851" s="4"/>
      <c r="W851" s="4"/>
      <c r="X851" s="4"/>
      <c r="Y851" s="4"/>
    </row>
    <row r="852" spans="1:25" x14ac:dyDescent="0.15">
      <c r="A852" s="4"/>
      <c r="B852" s="4"/>
      <c r="C852" s="4"/>
      <c r="D852" s="18"/>
      <c r="E852" s="18"/>
      <c r="F852" s="4"/>
      <c r="G852" s="4"/>
      <c r="H852" s="4"/>
      <c r="I852" s="4"/>
      <c r="J852" s="4"/>
      <c r="K852" s="4"/>
      <c r="L852" s="4"/>
      <c r="M852" s="4"/>
      <c r="N852" s="4"/>
      <c r="O852" s="4"/>
      <c r="P852" s="7"/>
      <c r="Q852" s="4"/>
      <c r="R852" s="4"/>
      <c r="S852" s="4"/>
      <c r="T852" s="4"/>
      <c r="U852" s="4"/>
      <c r="V852" s="4"/>
      <c r="W852" s="4"/>
      <c r="X852" s="4"/>
      <c r="Y852" s="4"/>
    </row>
    <row r="853" spans="1:25" x14ac:dyDescent="0.15">
      <c r="A853" s="4"/>
      <c r="B853" s="4"/>
      <c r="C853" s="4"/>
      <c r="D853" s="18"/>
      <c r="E853" s="18"/>
      <c r="F853" s="4"/>
      <c r="G853" s="4"/>
      <c r="H853" s="4"/>
      <c r="I853" s="4"/>
      <c r="J853" s="4"/>
      <c r="K853" s="4"/>
      <c r="L853" s="4"/>
      <c r="M853" s="4"/>
      <c r="N853" s="4"/>
      <c r="O853" s="4"/>
      <c r="P853" s="7"/>
      <c r="Q853" s="4"/>
      <c r="R853" s="4"/>
      <c r="S853" s="4"/>
      <c r="T853" s="4"/>
      <c r="U853" s="4"/>
      <c r="V853" s="4"/>
      <c r="W853" s="4"/>
      <c r="X853" s="4"/>
      <c r="Y853" s="4"/>
    </row>
    <row r="854" spans="1:25" x14ac:dyDescent="0.15">
      <c r="A854" s="4"/>
      <c r="B854" s="4"/>
      <c r="C854" s="4"/>
      <c r="D854" s="18"/>
      <c r="E854" s="18"/>
      <c r="F854" s="4"/>
      <c r="G854" s="4"/>
      <c r="H854" s="4"/>
      <c r="I854" s="4"/>
      <c r="J854" s="4"/>
      <c r="K854" s="4"/>
      <c r="L854" s="4"/>
      <c r="M854" s="4"/>
      <c r="N854" s="4"/>
      <c r="O854" s="4"/>
      <c r="P854" s="7"/>
      <c r="Q854" s="4"/>
      <c r="R854" s="4"/>
      <c r="S854" s="4"/>
      <c r="T854" s="4"/>
      <c r="U854" s="4"/>
      <c r="V854" s="4"/>
      <c r="W854" s="4"/>
      <c r="X854" s="4"/>
      <c r="Y854" s="4"/>
    </row>
    <row r="855" spans="1:25" x14ac:dyDescent="0.15">
      <c r="A855" s="4"/>
      <c r="B855" s="4"/>
      <c r="C855" s="4"/>
      <c r="D855" s="18"/>
      <c r="E855" s="18"/>
      <c r="F855" s="4"/>
      <c r="G855" s="4"/>
      <c r="H855" s="4"/>
      <c r="I855" s="4"/>
      <c r="J855" s="4"/>
      <c r="K855" s="4"/>
      <c r="L855" s="4"/>
      <c r="M855" s="4"/>
      <c r="N855" s="4"/>
      <c r="O855" s="4"/>
      <c r="P855" s="7"/>
      <c r="Q855" s="4"/>
      <c r="R855" s="4"/>
      <c r="S855" s="4"/>
      <c r="T855" s="4"/>
      <c r="U855" s="4"/>
      <c r="V855" s="4"/>
      <c r="W855" s="4"/>
      <c r="X855" s="4"/>
      <c r="Y855" s="4"/>
    </row>
    <row r="856" spans="1:25" x14ac:dyDescent="0.15">
      <c r="A856" s="4"/>
      <c r="B856" s="4"/>
      <c r="C856" s="4"/>
      <c r="D856" s="18"/>
      <c r="E856" s="18"/>
      <c r="F856" s="4"/>
      <c r="G856" s="4"/>
      <c r="H856" s="4"/>
      <c r="I856" s="4"/>
      <c r="J856" s="4"/>
      <c r="K856" s="4"/>
      <c r="L856" s="4"/>
      <c r="M856" s="4"/>
      <c r="N856" s="4"/>
      <c r="O856" s="4"/>
      <c r="P856" s="7"/>
      <c r="Q856" s="4"/>
      <c r="R856" s="4"/>
      <c r="S856" s="4"/>
      <c r="T856" s="4"/>
      <c r="U856" s="4"/>
      <c r="V856" s="4"/>
      <c r="W856" s="4"/>
      <c r="X856" s="4"/>
      <c r="Y856" s="4"/>
    </row>
    <row r="857" spans="1:25" x14ac:dyDescent="0.15">
      <c r="A857" s="4"/>
      <c r="B857" s="4"/>
      <c r="C857" s="4"/>
      <c r="D857" s="18"/>
      <c r="E857" s="18"/>
      <c r="F857" s="4"/>
      <c r="G857" s="4"/>
      <c r="H857" s="4"/>
      <c r="I857" s="4"/>
      <c r="J857" s="4"/>
      <c r="K857" s="4"/>
      <c r="L857" s="4"/>
      <c r="M857" s="4"/>
      <c r="N857" s="4"/>
      <c r="O857" s="4"/>
      <c r="P857" s="7"/>
      <c r="Q857" s="4"/>
      <c r="R857" s="4"/>
      <c r="S857" s="4"/>
      <c r="T857" s="4"/>
      <c r="U857" s="4"/>
      <c r="V857" s="4"/>
      <c r="W857" s="4"/>
      <c r="X857" s="4"/>
      <c r="Y857" s="4"/>
    </row>
    <row r="858" spans="1:25" x14ac:dyDescent="0.15">
      <c r="A858" s="4"/>
      <c r="B858" s="4"/>
      <c r="C858" s="4"/>
      <c r="D858" s="18"/>
      <c r="E858" s="18"/>
      <c r="F858" s="4"/>
      <c r="G858" s="4"/>
      <c r="H858" s="4"/>
      <c r="I858" s="4"/>
      <c r="J858" s="4"/>
      <c r="K858" s="4"/>
      <c r="L858" s="4"/>
      <c r="M858" s="4"/>
      <c r="N858" s="4"/>
      <c r="O858" s="4"/>
      <c r="P858" s="7"/>
      <c r="Q858" s="4"/>
      <c r="R858" s="4"/>
      <c r="S858" s="4"/>
      <c r="T858" s="4"/>
      <c r="U858" s="4"/>
      <c r="V858" s="4"/>
      <c r="W858" s="4"/>
      <c r="X858" s="4"/>
      <c r="Y858" s="4"/>
    </row>
    <row r="859" spans="1:25" x14ac:dyDescent="0.15">
      <c r="A859" s="4"/>
      <c r="B859" s="4"/>
      <c r="C859" s="4"/>
      <c r="D859" s="18"/>
      <c r="E859" s="18"/>
      <c r="F859" s="4"/>
      <c r="G859" s="4"/>
      <c r="H859" s="4"/>
      <c r="I859" s="4"/>
      <c r="J859" s="4"/>
      <c r="K859" s="4"/>
      <c r="L859" s="4"/>
      <c r="M859" s="4"/>
      <c r="N859" s="4"/>
      <c r="O859" s="4"/>
      <c r="P859" s="7"/>
      <c r="Q859" s="4"/>
      <c r="R859" s="4"/>
      <c r="S859" s="4"/>
      <c r="T859" s="4"/>
      <c r="U859" s="4"/>
      <c r="V859" s="4"/>
      <c r="W859" s="4"/>
      <c r="X859" s="4"/>
      <c r="Y859" s="4"/>
    </row>
    <row r="860" spans="1:25" x14ac:dyDescent="0.15">
      <c r="A860" s="4"/>
      <c r="B860" s="4"/>
      <c r="C860" s="4"/>
      <c r="D860" s="18"/>
      <c r="E860" s="18"/>
      <c r="F860" s="4"/>
      <c r="G860" s="4"/>
      <c r="H860" s="4"/>
      <c r="I860" s="4"/>
      <c r="J860" s="4"/>
      <c r="K860" s="4"/>
      <c r="L860" s="4"/>
      <c r="M860" s="4"/>
      <c r="N860" s="4"/>
      <c r="O860" s="4"/>
      <c r="P860" s="7"/>
      <c r="Q860" s="4"/>
      <c r="R860" s="4"/>
      <c r="S860" s="4"/>
      <c r="T860" s="4"/>
      <c r="U860" s="4"/>
      <c r="V860" s="4"/>
      <c r="W860" s="4"/>
      <c r="X860" s="4"/>
      <c r="Y860" s="4"/>
    </row>
    <row r="861" spans="1:25" x14ac:dyDescent="0.15">
      <c r="A861" s="4"/>
      <c r="B861" s="4"/>
      <c r="C861" s="4"/>
      <c r="D861" s="18"/>
      <c r="E861" s="18"/>
      <c r="F861" s="4"/>
      <c r="G861" s="4"/>
      <c r="H861" s="4"/>
      <c r="I861" s="4"/>
      <c r="J861" s="4"/>
      <c r="K861" s="4"/>
      <c r="L861" s="4"/>
      <c r="M861" s="4"/>
      <c r="N861" s="4"/>
      <c r="O861" s="4"/>
      <c r="P861" s="7"/>
      <c r="Q861" s="4"/>
      <c r="R861" s="4"/>
      <c r="S861" s="4"/>
      <c r="T861" s="4"/>
      <c r="U861" s="4"/>
      <c r="V861" s="4"/>
      <c r="W861" s="4"/>
      <c r="X861" s="4"/>
      <c r="Y861" s="4"/>
    </row>
    <row r="862" spans="1:25" x14ac:dyDescent="0.15">
      <c r="A862" s="4"/>
      <c r="B862" s="4"/>
      <c r="C862" s="4"/>
      <c r="D862" s="18"/>
      <c r="E862" s="18"/>
      <c r="F862" s="4"/>
      <c r="G862" s="4"/>
      <c r="H862" s="4"/>
      <c r="I862" s="4"/>
      <c r="J862" s="4"/>
      <c r="K862" s="4"/>
      <c r="L862" s="4"/>
      <c r="M862" s="4"/>
      <c r="N862" s="4"/>
      <c r="O862" s="4"/>
      <c r="P862" s="7"/>
      <c r="Q862" s="4"/>
      <c r="R862" s="4"/>
      <c r="S862" s="4"/>
      <c r="T862" s="4"/>
      <c r="U862" s="4"/>
      <c r="V862" s="4"/>
      <c r="W862" s="4"/>
      <c r="X862" s="4"/>
      <c r="Y862" s="4"/>
    </row>
    <row r="863" spans="1:25" x14ac:dyDescent="0.15">
      <c r="A863" s="4"/>
      <c r="B863" s="4"/>
      <c r="C863" s="4"/>
      <c r="D863" s="18"/>
      <c r="E863" s="18"/>
      <c r="F863" s="4"/>
      <c r="G863" s="4"/>
      <c r="H863" s="4"/>
      <c r="I863" s="4"/>
      <c r="J863" s="4"/>
      <c r="K863" s="4"/>
      <c r="L863" s="4"/>
      <c r="M863" s="4"/>
      <c r="N863" s="4"/>
      <c r="O863" s="4"/>
      <c r="P863" s="7"/>
      <c r="Q863" s="4"/>
      <c r="R863" s="4"/>
      <c r="S863" s="4"/>
      <c r="T863" s="4"/>
      <c r="U863" s="4"/>
      <c r="V863" s="4"/>
      <c r="W863" s="4"/>
      <c r="X863" s="4"/>
      <c r="Y863" s="4"/>
    </row>
    <row r="864" spans="1:25" x14ac:dyDescent="0.15">
      <c r="A864" s="4"/>
      <c r="B864" s="4"/>
      <c r="C864" s="4"/>
      <c r="D864" s="18"/>
      <c r="E864" s="18"/>
      <c r="F864" s="4"/>
      <c r="G864" s="4"/>
      <c r="H864" s="4"/>
      <c r="I864" s="4"/>
      <c r="J864" s="4"/>
      <c r="K864" s="4"/>
      <c r="L864" s="4"/>
      <c r="M864" s="4"/>
      <c r="N864" s="4"/>
      <c r="O864" s="4"/>
      <c r="P864" s="7"/>
      <c r="Q864" s="4"/>
      <c r="R864" s="4"/>
      <c r="S864" s="4"/>
      <c r="T864" s="4"/>
      <c r="U864" s="4"/>
      <c r="V864" s="4"/>
      <c r="W864" s="4"/>
      <c r="X864" s="4"/>
      <c r="Y864" s="4"/>
    </row>
    <row r="865" spans="1:25" x14ac:dyDescent="0.15">
      <c r="A865" s="4"/>
      <c r="B865" s="4"/>
      <c r="C865" s="4"/>
      <c r="D865" s="18"/>
      <c r="E865" s="18"/>
      <c r="F865" s="4"/>
      <c r="G865" s="4"/>
      <c r="H865" s="4"/>
      <c r="I865" s="4"/>
      <c r="J865" s="4"/>
      <c r="K865" s="4"/>
      <c r="L865" s="4"/>
      <c r="M865" s="4"/>
      <c r="N865" s="4"/>
      <c r="O865" s="4"/>
      <c r="P865" s="7"/>
      <c r="Q865" s="4"/>
      <c r="R865" s="4"/>
      <c r="S865" s="4"/>
      <c r="T865" s="4"/>
      <c r="U865" s="4"/>
      <c r="V865" s="4"/>
      <c r="W865" s="4"/>
      <c r="X865" s="4"/>
      <c r="Y865" s="4"/>
    </row>
    <row r="866" spans="1:25" x14ac:dyDescent="0.15">
      <c r="A866" s="4"/>
      <c r="B866" s="4"/>
      <c r="C866" s="4"/>
      <c r="D866" s="18"/>
      <c r="E866" s="18"/>
      <c r="F866" s="4"/>
      <c r="G866" s="4"/>
      <c r="H866" s="4"/>
      <c r="I866" s="4"/>
      <c r="J866" s="4"/>
      <c r="K866" s="4"/>
      <c r="L866" s="4"/>
      <c r="M866" s="4"/>
      <c r="N866" s="4"/>
      <c r="O866" s="4"/>
      <c r="P866" s="7"/>
      <c r="Q866" s="4"/>
      <c r="R866" s="4"/>
      <c r="S866" s="4"/>
      <c r="T866" s="4"/>
      <c r="U866" s="4"/>
      <c r="V866" s="4"/>
      <c r="W866" s="4"/>
      <c r="X866" s="4"/>
      <c r="Y866" s="4"/>
    </row>
    <row r="867" spans="1:25" x14ac:dyDescent="0.15">
      <c r="A867" s="4"/>
      <c r="B867" s="4"/>
      <c r="C867" s="4"/>
      <c r="D867" s="18"/>
      <c r="E867" s="18"/>
      <c r="F867" s="4"/>
      <c r="G867" s="4"/>
      <c r="H867" s="4"/>
      <c r="I867" s="4"/>
      <c r="J867" s="4"/>
      <c r="K867" s="4"/>
      <c r="L867" s="4"/>
      <c r="M867" s="4"/>
      <c r="N867" s="4"/>
      <c r="O867" s="4"/>
      <c r="P867" s="7"/>
      <c r="Q867" s="4"/>
      <c r="R867" s="4"/>
      <c r="S867" s="4"/>
      <c r="T867" s="4"/>
      <c r="U867" s="4"/>
      <c r="V867" s="4"/>
      <c r="W867" s="4"/>
      <c r="X867" s="4"/>
      <c r="Y867" s="4"/>
    </row>
    <row r="868" spans="1:25" x14ac:dyDescent="0.15">
      <c r="A868" s="4"/>
      <c r="B868" s="4"/>
      <c r="C868" s="4"/>
      <c r="D868" s="18"/>
      <c r="E868" s="18"/>
      <c r="F868" s="4"/>
      <c r="G868" s="4"/>
      <c r="H868" s="4"/>
      <c r="I868" s="4"/>
      <c r="J868" s="4"/>
      <c r="K868" s="4"/>
      <c r="L868" s="4"/>
      <c r="M868" s="4"/>
      <c r="N868" s="4"/>
      <c r="O868" s="4"/>
      <c r="P868" s="7"/>
      <c r="Q868" s="4"/>
      <c r="R868" s="4"/>
      <c r="S868" s="4"/>
      <c r="T868" s="4"/>
      <c r="U868" s="4"/>
      <c r="V868" s="4"/>
      <c r="W868" s="4"/>
      <c r="X868" s="4"/>
      <c r="Y868" s="4"/>
    </row>
    <row r="869" spans="1:25" x14ac:dyDescent="0.15">
      <c r="A869" s="4"/>
      <c r="B869" s="4"/>
      <c r="C869" s="4"/>
      <c r="D869" s="18"/>
      <c r="E869" s="18"/>
      <c r="F869" s="4"/>
      <c r="G869" s="4"/>
      <c r="H869" s="4"/>
      <c r="I869" s="4"/>
      <c r="J869" s="4"/>
      <c r="K869" s="4"/>
      <c r="L869" s="4"/>
      <c r="M869" s="4"/>
      <c r="N869" s="4"/>
      <c r="O869" s="4"/>
      <c r="P869" s="7"/>
      <c r="Q869" s="4"/>
      <c r="R869" s="4"/>
      <c r="S869" s="4"/>
      <c r="T869" s="4"/>
      <c r="U869" s="4"/>
      <c r="V869" s="4"/>
      <c r="W869" s="4"/>
      <c r="X869" s="4"/>
      <c r="Y869" s="4"/>
    </row>
    <row r="870" spans="1:25" x14ac:dyDescent="0.15">
      <c r="A870" s="4"/>
      <c r="B870" s="4"/>
      <c r="C870" s="4"/>
      <c r="D870" s="18"/>
      <c r="E870" s="18"/>
      <c r="F870" s="4"/>
      <c r="G870" s="4"/>
      <c r="H870" s="4"/>
      <c r="I870" s="4"/>
      <c r="J870" s="4"/>
      <c r="K870" s="4"/>
      <c r="L870" s="4"/>
      <c r="M870" s="4"/>
      <c r="N870" s="4"/>
      <c r="O870" s="4"/>
      <c r="P870" s="7"/>
      <c r="Q870" s="4"/>
      <c r="R870" s="4"/>
      <c r="S870" s="4"/>
      <c r="T870" s="4"/>
      <c r="U870" s="4"/>
      <c r="V870" s="4"/>
      <c r="W870" s="4"/>
      <c r="X870" s="4"/>
      <c r="Y870" s="4"/>
    </row>
    <row r="871" spans="1:25" x14ac:dyDescent="0.15">
      <c r="A871" s="4"/>
      <c r="B871" s="4"/>
      <c r="C871" s="4"/>
      <c r="D871" s="18"/>
      <c r="E871" s="18"/>
      <c r="F871" s="4"/>
      <c r="G871" s="4"/>
      <c r="H871" s="4"/>
      <c r="I871" s="4"/>
      <c r="J871" s="4"/>
      <c r="K871" s="4"/>
      <c r="L871" s="4"/>
      <c r="M871" s="4"/>
      <c r="N871" s="4"/>
      <c r="O871" s="4"/>
      <c r="P871" s="7"/>
      <c r="Q871" s="4"/>
      <c r="R871" s="4"/>
      <c r="S871" s="4"/>
      <c r="T871" s="4"/>
      <c r="U871" s="4"/>
      <c r="V871" s="4"/>
      <c r="W871" s="4"/>
      <c r="X871" s="4"/>
      <c r="Y871" s="4"/>
    </row>
    <row r="872" spans="1:25" x14ac:dyDescent="0.15">
      <c r="A872" s="4"/>
      <c r="B872" s="4"/>
      <c r="C872" s="4"/>
      <c r="D872" s="18"/>
      <c r="E872" s="18"/>
      <c r="F872" s="4"/>
      <c r="G872" s="4"/>
      <c r="H872" s="4"/>
      <c r="I872" s="4"/>
      <c r="J872" s="4"/>
      <c r="K872" s="4"/>
      <c r="L872" s="4"/>
      <c r="M872" s="4"/>
      <c r="N872" s="4"/>
      <c r="O872" s="4"/>
      <c r="P872" s="7"/>
      <c r="Q872" s="4"/>
      <c r="R872" s="4"/>
      <c r="S872" s="4"/>
      <c r="T872" s="4"/>
      <c r="U872" s="4"/>
      <c r="V872" s="4"/>
      <c r="W872" s="4"/>
      <c r="X872" s="4"/>
      <c r="Y872" s="4"/>
    </row>
    <row r="873" spans="1:25" x14ac:dyDescent="0.15">
      <c r="A873" s="4"/>
      <c r="B873" s="4"/>
      <c r="C873" s="4"/>
      <c r="D873" s="18"/>
      <c r="E873" s="18"/>
      <c r="F873" s="4"/>
      <c r="G873" s="4"/>
      <c r="H873" s="4"/>
      <c r="I873" s="4"/>
      <c r="J873" s="4"/>
      <c r="K873" s="4"/>
      <c r="L873" s="4"/>
      <c r="M873" s="4"/>
      <c r="N873" s="4"/>
      <c r="O873" s="4"/>
      <c r="P873" s="7"/>
      <c r="Q873" s="4"/>
      <c r="R873" s="4"/>
      <c r="S873" s="4"/>
      <c r="T873" s="4"/>
      <c r="U873" s="4"/>
      <c r="V873" s="4"/>
      <c r="W873" s="4"/>
      <c r="X873" s="4"/>
      <c r="Y873" s="4"/>
    </row>
    <row r="874" spans="1:25" x14ac:dyDescent="0.15">
      <c r="A874" s="4"/>
      <c r="B874" s="4"/>
      <c r="C874" s="4"/>
      <c r="D874" s="18"/>
      <c r="E874" s="18"/>
      <c r="F874" s="4"/>
      <c r="G874" s="4"/>
      <c r="H874" s="4"/>
      <c r="I874" s="4"/>
      <c r="J874" s="4"/>
      <c r="K874" s="4"/>
      <c r="L874" s="4"/>
      <c r="M874" s="4"/>
      <c r="N874" s="4"/>
      <c r="O874" s="4"/>
      <c r="P874" s="7"/>
      <c r="Q874" s="4"/>
      <c r="R874" s="4"/>
      <c r="S874" s="4"/>
      <c r="T874" s="4"/>
      <c r="U874" s="4"/>
      <c r="V874" s="4"/>
      <c r="W874" s="4"/>
      <c r="X874" s="4"/>
      <c r="Y874" s="4"/>
    </row>
    <row r="875" spans="1:25" x14ac:dyDescent="0.15">
      <c r="A875" s="4"/>
      <c r="B875" s="4"/>
      <c r="C875" s="4"/>
      <c r="D875" s="18"/>
      <c r="E875" s="18"/>
      <c r="F875" s="4"/>
      <c r="G875" s="4"/>
      <c r="H875" s="4"/>
      <c r="I875" s="4"/>
      <c r="J875" s="4"/>
      <c r="K875" s="4"/>
      <c r="L875" s="4"/>
      <c r="M875" s="4"/>
      <c r="N875" s="4"/>
      <c r="O875" s="4"/>
      <c r="P875" s="7"/>
      <c r="Q875" s="4"/>
      <c r="R875" s="4"/>
      <c r="S875" s="4"/>
      <c r="T875" s="4"/>
      <c r="U875" s="4"/>
      <c r="V875" s="4"/>
      <c r="W875" s="4"/>
      <c r="X875" s="4"/>
      <c r="Y875" s="4"/>
    </row>
    <row r="876" spans="1:25" x14ac:dyDescent="0.15">
      <c r="A876" s="4"/>
      <c r="B876" s="4"/>
      <c r="C876" s="4"/>
      <c r="D876" s="18"/>
      <c r="E876" s="18"/>
      <c r="F876" s="4"/>
      <c r="G876" s="4"/>
      <c r="H876" s="4"/>
      <c r="I876" s="4"/>
      <c r="J876" s="4"/>
      <c r="K876" s="4"/>
      <c r="L876" s="4"/>
      <c r="M876" s="4"/>
      <c r="N876" s="4"/>
      <c r="O876" s="4"/>
      <c r="P876" s="7"/>
      <c r="Q876" s="4"/>
      <c r="R876" s="4"/>
      <c r="S876" s="4"/>
      <c r="T876" s="4"/>
      <c r="U876" s="4"/>
      <c r="V876" s="4"/>
      <c r="W876" s="4"/>
      <c r="X876" s="4"/>
      <c r="Y876" s="4"/>
    </row>
    <row r="877" spans="1:25" x14ac:dyDescent="0.15">
      <c r="A877" s="4"/>
      <c r="B877" s="4"/>
      <c r="C877" s="4"/>
      <c r="D877" s="18"/>
      <c r="E877" s="18"/>
      <c r="F877" s="4"/>
      <c r="G877" s="4"/>
      <c r="H877" s="4"/>
      <c r="I877" s="4"/>
      <c r="J877" s="4"/>
      <c r="K877" s="4"/>
      <c r="L877" s="4"/>
      <c r="M877" s="4"/>
      <c r="N877" s="4"/>
      <c r="O877" s="4"/>
      <c r="P877" s="7"/>
      <c r="Q877" s="4"/>
      <c r="R877" s="4"/>
      <c r="S877" s="4"/>
      <c r="T877" s="4"/>
      <c r="U877" s="4"/>
      <c r="V877" s="4"/>
      <c r="W877" s="4"/>
      <c r="X877" s="4"/>
      <c r="Y877" s="4"/>
    </row>
    <row r="878" spans="1:25" x14ac:dyDescent="0.15">
      <c r="A878" s="4"/>
      <c r="B878" s="4"/>
      <c r="C878" s="4"/>
      <c r="D878" s="18"/>
      <c r="E878" s="18"/>
      <c r="F878" s="4"/>
      <c r="G878" s="4"/>
      <c r="H878" s="4"/>
      <c r="I878" s="4"/>
      <c r="J878" s="4"/>
      <c r="K878" s="4"/>
      <c r="L878" s="4"/>
      <c r="M878" s="4"/>
      <c r="N878" s="4"/>
      <c r="O878" s="4"/>
      <c r="P878" s="7"/>
      <c r="Q878" s="4"/>
      <c r="R878" s="4"/>
      <c r="S878" s="4"/>
      <c r="T878" s="4"/>
      <c r="U878" s="4"/>
      <c r="V878" s="4"/>
      <c r="W878" s="4"/>
      <c r="X878" s="4"/>
      <c r="Y878" s="4"/>
    </row>
    <row r="879" spans="1:25" x14ac:dyDescent="0.15">
      <c r="A879" s="4"/>
      <c r="B879" s="4"/>
      <c r="C879" s="4"/>
      <c r="D879" s="18"/>
      <c r="E879" s="18"/>
      <c r="F879" s="4"/>
      <c r="G879" s="4"/>
      <c r="H879" s="4"/>
      <c r="I879" s="4"/>
      <c r="J879" s="4"/>
      <c r="K879" s="4"/>
      <c r="L879" s="4"/>
      <c r="M879" s="4"/>
      <c r="N879" s="4"/>
      <c r="O879" s="4"/>
      <c r="P879" s="7"/>
      <c r="Q879" s="4"/>
      <c r="R879" s="4"/>
      <c r="S879" s="4"/>
      <c r="T879" s="4"/>
      <c r="U879" s="4"/>
      <c r="V879" s="4"/>
      <c r="W879" s="4"/>
      <c r="X879" s="4"/>
      <c r="Y879" s="4"/>
    </row>
    <row r="880" spans="1:25" x14ac:dyDescent="0.15">
      <c r="A880" s="4"/>
      <c r="B880" s="4"/>
      <c r="C880" s="4"/>
      <c r="D880" s="18"/>
      <c r="E880" s="18"/>
      <c r="F880" s="4"/>
      <c r="G880" s="4"/>
      <c r="H880" s="4"/>
      <c r="I880" s="4"/>
      <c r="J880" s="4"/>
      <c r="K880" s="4"/>
      <c r="L880" s="4"/>
      <c r="M880" s="4"/>
      <c r="N880" s="4"/>
      <c r="O880" s="4"/>
      <c r="P880" s="7"/>
      <c r="Q880" s="4"/>
      <c r="R880" s="4"/>
      <c r="S880" s="4"/>
      <c r="T880" s="4"/>
      <c r="U880" s="4"/>
      <c r="V880" s="4"/>
      <c r="W880" s="4"/>
      <c r="X880" s="4"/>
      <c r="Y880" s="4"/>
    </row>
    <row r="881" spans="1:25" x14ac:dyDescent="0.15">
      <c r="A881" s="4"/>
      <c r="B881" s="4"/>
      <c r="C881" s="4"/>
      <c r="D881" s="18"/>
      <c r="E881" s="18"/>
      <c r="F881" s="4"/>
      <c r="G881" s="4"/>
      <c r="H881" s="4"/>
      <c r="I881" s="4"/>
      <c r="J881" s="4"/>
      <c r="K881" s="4"/>
      <c r="L881" s="4"/>
      <c r="M881" s="4"/>
      <c r="N881" s="4"/>
      <c r="O881" s="4"/>
      <c r="P881" s="7"/>
      <c r="Q881" s="4"/>
      <c r="R881" s="4"/>
      <c r="S881" s="4"/>
      <c r="T881" s="4"/>
      <c r="U881" s="4"/>
      <c r="V881" s="4"/>
      <c r="W881" s="4"/>
      <c r="X881" s="4"/>
      <c r="Y881" s="4"/>
    </row>
    <row r="882" spans="1:25" x14ac:dyDescent="0.15">
      <c r="A882" s="4"/>
      <c r="B882" s="4"/>
      <c r="C882" s="4"/>
      <c r="D882" s="18"/>
      <c r="E882" s="18"/>
      <c r="F882" s="4"/>
      <c r="G882" s="4"/>
      <c r="H882" s="4"/>
      <c r="I882" s="4"/>
      <c r="J882" s="4"/>
      <c r="K882" s="4"/>
      <c r="L882" s="4"/>
      <c r="M882" s="4"/>
      <c r="N882" s="4"/>
      <c r="O882" s="4"/>
      <c r="P882" s="7"/>
      <c r="Q882" s="4"/>
      <c r="R882" s="4"/>
      <c r="S882" s="4"/>
      <c r="T882" s="4"/>
      <c r="U882" s="4"/>
      <c r="V882" s="4"/>
      <c r="W882" s="4"/>
      <c r="X882" s="4"/>
      <c r="Y882" s="4"/>
    </row>
    <row r="883" spans="1:25" x14ac:dyDescent="0.15">
      <c r="A883" s="4"/>
      <c r="B883" s="4"/>
      <c r="C883" s="4"/>
      <c r="D883" s="18"/>
      <c r="E883" s="18"/>
      <c r="F883" s="4"/>
      <c r="G883" s="4"/>
      <c r="H883" s="4"/>
      <c r="I883" s="4"/>
      <c r="J883" s="4"/>
      <c r="K883" s="4"/>
      <c r="L883" s="4"/>
      <c r="M883" s="4"/>
      <c r="N883" s="4"/>
      <c r="O883" s="4"/>
      <c r="P883" s="7"/>
      <c r="Q883" s="4"/>
      <c r="R883" s="4"/>
      <c r="S883" s="4"/>
      <c r="T883" s="4"/>
      <c r="U883" s="4"/>
      <c r="V883" s="4"/>
      <c r="W883" s="4"/>
      <c r="X883" s="4"/>
      <c r="Y883" s="4"/>
    </row>
    <row r="884" spans="1:25" x14ac:dyDescent="0.15">
      <c r="A884" s="4"/>
      <c r="B884" s="4"/>
      <c r="C884" s="4"/>
      <c r="D884" s="18"/>
      <c r="E884" s="18"/>
      <c r="F884" s="4"/>
      <c r="G884" s="4"/>
      <c r="H884" s="4"/>
      <c r="I884" s="4"/>
      <c r="J884" s="4"/>
      <c r="K884" s="4"/>
      <c r="L884" s="4"/>
      <c r="M884" s="4"/>
      <c r="N884" s="4"/>
      <c r="O884" s="4"/>
      <c r="P884" s="7"/>
      <c r="Q884" s="4"/>
      <c r="R884" s="4"/>
      <c r="S884" s="4"/>
      <c r="T884" s="4"/>
      <c r="U884" s="4"/>
      <c r="V884" s="4"/>
      <c r="W884" s="4"/>
      <c r="X884" s="4"/>
      <c r="Y884" s="4"/>
    </row>
    <row r="885" spans="1:25" x14ac:dyDescent="0.15">
      <c r="A885" s="4"/>
      <c r="B885" s="4"/>
      <c r="C885" s="4"/>
      <c r="D885" s="18"/>
      <c r="E885" s="18"/>
      <c r="F885" s="4"/>
      <c r="G885" s="4"/>
      <c r="H885" s="4"/>
      <c r="I885" s="4"/>
      <c r="J885" s="4"/>
      <c r="K885" s="4"/>
      <c r="L885" s="4"/>
      <c r="M885" s="4"/>
      <c r="N885" s="4"/>
      <c r="O885" s="4"/>
      <c r="P885" s="7"/>
      <c r="Q885" s="4"/>
      <c r="R885" s="4"/>
      <c r="S885" s="4"/>
      <c r="T885" s="4"/>
      <c r="U885" s="4"/>
      <c r="V885" s="4"/>
      <c r="W885" s="4"/>
      <c r="X885" s="4"/>
      <c r="Y885" s="4"/>
    </row>
    <row r="886" spans="1:25" x14ac:dyDescent="0.15">
      <c r="A886" s="4"/>
      <c r="B886" s="4"/>
      <c r="C886" s="4"/>
      <c r="D886" s="18"/>
      <c r="E886" s="18"/>
      <c r="F886" s="4"/>
      <c r="G886" s="4"/>
      <c r="H886" s="4"/>
      <c r="I886" s="4"/>
      <c r="J886" s="4"/>
      <c r="K886" s="4"/>
      <c r="L886" s="4"/>
      <c r="M886" s="4"/>
      <c r="N886" s="4"/>
      <c r="O886" s="4"/>
      <c r="P886" s="7"/>
      <c r="Q886" s="4"/>
      <c r="R886" s="4"/>
      <c r="S886" s="4"/>
      <c r="T886" s="4"/>
      <c r="U886" s="4"/>
      <c r="V886" s="4"/>
      <c r="W886" s="4"/>
      <c r="X886" s="4"/>
      <c r="Y886" s="4"/>
    </row>
    <row r="887" spans="1:25" x14ac:dyDescent="0.15">
      <c r="A887" s="4"/>
      <c r="B887" s="4"/>
      <c r="C887" s="4"/>
      <c r="D887" s="18"/>
      <c r="E887" s="18"/>
      <c r="F887" s="4"/>
      <c r="G887" s="4"/>
      <c r="H887" s="4"/>
      <c r="I887" s="4"/>
      <c r="J887" s="4"/>
      <c r="K887" s="4"/>
      <c r="L887" s="4"/>
      <c r="M887" s="4"/>
      <c r="N887" s="4"/>
      <c r="O887" s="4"/>
      <c r="P887" s="7"/>
      <c r="Q887" s="4"/>
      <c r="R887" s="4"/>
      <c r="S887" s="4"/>
      <c r="T887" s="4"/>
      <c r="U887" s="4"/>
      <c r="V887" s="4"/>
      <c r="W887" s="4"/>
      <c r="X887" s="4"/>
      <c r="Y887" s="4"/>
    </row>
    <row r="888" spans="1:25" x14ac:dyDescent="0.15">
      <c r="A888" s="4"/>
      <c r="B888" s="4"/>
      <c r="C888" s="4"/>
      <c r="D888" s="18"/>
      <c r="E888" s="18"/>
      <c r="F888" s="4"/>
      <c r="G888" s="4"/>
      <c r="H888" s="4"/>
      <c r="I888" s="4"/>
      <c r="J888" s="4"/>
      <c r="K888" s="4"/>
      <c r="L888" s="4"/>
      <c r="M888" s="4"/>
      <c r="N888" s="4"/>
      <c r="O888" s="4"/>
      <c r="P888" s="7"/>
      <c r="Q888" s="4"/>
      <c r="R888" s="4"/>
      <c r="S888" s="4"/>
      <c r="T888" s="4"/>
      <c r="U888" s="4"/>
      <c r="V888" s="4"/>
      <c r="W888" s="4"/>
      <c r="X888" s="4"/>
      <c r="Y888" s="4"/>
    </row>
    <row r="889" spans="1:25" x14ac:dyDescent="0.15">
      <c r="A889" s="4"/>
      <c r="B889" s="4"/>
      <c r="C889" s="4"/>
      <c r="D889" s="18"/>
      <c r="E889" s="18"/>
      <c r="F889" s="4"/>
      <c r="G889" s="4"/>
      <c r="H889" s="4"/>
      <c r="I889" s="4"/>
      <c r="J889" s="4"/>
      <c r="K889" s="4"/>
      <c r="L889" s="4"/>
      <c r="M889" s="4"/>
      <c r="N889" s="4"/>
      <c r="O889" s="4"/>
      <c r="P889" s="7"/>
      <c r="Q889" s="4"/>
      <c r="R889" s="4"/>
      <c r="S889" s="4"/>
      <c r="T889" s="4"/>
      <c r="U889" s="4"/>
      <c r="V889" s="4"/>
      <c r="W889" s="4"/>
      <c r="X889" s="4"/>
      <c r="Y889" s="4"/>
    </row>
    <row r="890" spans="1:25" x14ac:dyDescent="0.15">
      <c r="A890" s="4"/>
      <c r="B890" s="4"/>
      <c r="C890" s="4"/>
      <c r="D890" s="18"/>
      <c r="E890" s="18"/>
      <c r="F890" s="4"/>
      <c r="G890" s="4"/>
      <c r="H890" s="4"/>
      <c r="I890" s="4"/>
      <c r="J890" s="4"/>
      <c r="K890" s="4"/>
      <c r="L890" s="4"/>
      <c r="M890" s="4"/>
      <c r="N890" s="4"/>
      <c r="O890" s="4"/>
      <c r="P890" s="7"/>
      <c r="Q890" s="4"/>
      <c r="R890" s="4"/>
      <c r="S890" s="4"/>
      <c r="T890" s="4"/>
      <c r="U890" s="4"/>
      <c r="V890" s="4"/>
      <c r="W890" s="4"/>
      <c r="X890" s="4"/>
      <c r="Y890" s="4"/>
    </row>
    <row r="891" spans="1:25" x14ac:dyDescent="0.15">
      <c r="A891" s="4"/>
      <c r="B891" s="4"/>
      <c r="C891" s="4"/>
      <c r="D891" s="18"/>
      <c r="E891" s="18"/>
      <c r="F891" s="4"/>
      <c r="G891" s="4"/>
      <c r="H891" s="4"/>
      <c r="I891" s="4"/>
      <c r="J891" s="4"/>
      <c r="K891" s="4"/>
      <c r="L891" s="4"/>
      <c r="M891" s="4"/>
      <c r="N891" s="4"/>
      <c r="O891" s="4"/>
      <c r="P891" s="7"/>
      <c r="Q891" s="4"/>
      <c r="R891" s="4"/>
      <c r="S891" s="4"/>
      <c r="T891" s="4"/>
      <c r="U891" s="4"/>
      <c r="V891" s="4"/>
      <c r="W891" s="4"/>
      <c r="X891" s="4"/>
      <c r="Y891" s="4"/>
    </row>
    <row r="892" spans="1:25" x14ac:dyDescent="0.15">
      <c r="A892" s="4"/>
      <c r="B892" s="4"/>
      <c r="C892" s="4"/>
      <c r="D892" s="18"/>
      <c r="E892" s="18"/>
      <c r="F892" s="4"/>
      <c r="G892" s="4"/>
      <c r="H892" s="4"/>
      <c r="I892" s="4"/>
      <c r="J892" s="4"/>
      <c r="K892" s="4"/>
      <c r="L892" s="4"/>
      <c r="M892" s="4"/>
      <c r="N892" s="4"/>
      <c r="O892" s="4"/>
      <c r="P892" s="7"/>
      <c r="Q892" s="4"/>
      <c r="R892" s="4"/>
      <c r="S892" s="4"/>
      <c r="T892" s="4"/>
      <c r="U892" s="4"/>
      <c r="V892" s="4"/>
      <c r="W892" s="4"/>
      <c r="X892" s="4"/>
      <c r="Y892" s="4"/>
    </row>
    <row r="893" spans="1:25" x14ac:dyDescent="0.15">
      <c r="A893" s="4"/>
      <c r="B893" s="4"/>
      <c r="C893" s="4"/>
      <c r="D893" s="18"/>
      <c r="E893" s="18"/>
      <c r="F893" s="4"/>
      <c r="G893" s="4"/>
      <c r="H893" s="4"/>
      <c r="I893" s="4"/>
      <c r="J893" s="4"/>
      <c r="K893" s="4"/>
      <c r="L893" s="4"/>
      <c r="M893" s="4"/>
      <c r="N893" s="4"/>
      <c r="O893" s="4"/>
      <c r="P893" s="7"/>
      <c r="Q893" s="4"/>
      <c r="R893" s="4"/>
      <c r="S893" s="4"/>
      <c r="T893" s="4"/>
      <c r="U893" s="4"/>
      <c r="V893" s="4"/>
      <c r="W893" s="4"/>
      <c r="X893" s="4"/>
      <c r="Y893" s="4"/>
    </row>
    <row r="894" spans="1:25" x14ac:dyDescent="0.15">
      <c r="A894" s="4"/>
      <c r="B894" s="4"/>
      <c r="C894" s="4"/>
      <c r="D894" s="18"/>
      <c r="E894" s="18"/>
      <c r="F894" s="4"/>
      <c r="G894" s="4"/>
      <c r="H894" s="4"/>
      <c r="I894" s="4"/>
      <c r="J894" s="4"/>
      <c r="K894" s="4"/>
      <c r="L894" s="4"/>
      <c r="M894" s="4"/>
      <c r="N894" s="4"/>
      <c r="O894" s="4"/>
      <c r="P894" s="7"/>
      <c r="Q894" s="4"/>
      <c r="R894" s="4"/>
      <c r="S894" s="4"/>
      <c r="T894" s="4"/>
      <c r="U894" s="4"/>
      <c r="V894" s="4"/>
      <c r="W894" s="4"/>
      <c r="X894" s="4"/>
      <c r="Y894" s="4"/>
    </row>
    <row r="895" spans="1:25" x14ac:dyDescent="0.15">
      <c r="A895" s="4"/>
      <c r="B895" s="4"/>
      <c r="C895" s="4"/>
      <c r="D895" s="18"/>
      <c r="E895" s="18"/>
      <c r="F895" s="4"/>
      <c r="G895" s="4"/>
      <c r="H895" s="4"/>
      <c r="I895" s="4"/>
      <c r="J895" s="4"/>
      <c r="K895" s="4"/>
      <c r="L895" s="4"/>
      <c r="M895" s="4"/>
      <c r="N895" s="4"/>
      <c r="O895" s="4"/>
      <c r="P895" s="7"/>
      <c r="Q895" s="4"/>
      <c r="R895" s="4"/>
      <c r="S895" s="4"/>
      <c r="T895" s="4"/>
      <c r="U895" s="4"/>
      <c r="V895" s="4"/>
      <c r="W895" s="4"/>
      <c r="X895" s="4"/>
      <c r="Y895" s="4"/>
    </row>
    <row r="896" spans="1:25" x14ac:dyDescent="0.15">
      <c r="A896" s="4"/>
      <c r="B896" s="4"/>
      <c r="C896" s="4"/>
      <c r="D896" s="18"/>
      <c r="E896" s="18"/>
      <c r="F896" s="4"/>
      <c r="G896" s="4"/>
      <c r="H896" s="4"/>
      <c r="I896" s="4"/>
      <c r="J896" s="4"/>
      <c r="K896" s="4"/>
      <c r="L896" s="4"/>
      <c r="M896" s="4"/>
      <c r="N896" s="4"/>
      <c r="O896" s="4"/>
      <c r="P896" s="7"/>
      <c r="Q896" s="4"/>
      <c r="R896" s="4"/>
      <c r="S896" s="4"/>
      <c r="T896" s="4"/>
      <c r="U896" s="4"/>
      <c r="V896" s="4"/>
      <c r="W896" s="4"/>
      <c r="X896" s="4"/>
      <c r="Y896" s="4"/>
    </row>
    <row r="897" spans="1:25" x14ac:dyDescent="0.15">
      <c r="A897" s="4"/>
      <c r="B897" s="4"/>
      <c r="C897" s="4"/>
      <c r="D897" s="18"/>
      <c r="E897" s="18"/>
      <c r="F897" s="4"/>
      <c r="G897" s="4"/>
      <c r="H897" s="4"/>
      <c r="I897" s="4"/>
      <c r="J897" s="4"/>
      <c r="K897" s="4"/>
      <c r="L897" s="4"/>
      <c r="M897" s="4"/>
      <c r="N897" s="4"/>
      <c r="O897" s="4"/>
      <c r="P897" s="7"/>
      <c r="Q897" s="4"/>
      <c r="R897" s="4"/>
      <c r="S897" s="4"/>
      <c r="T897" s="4"/>
      <c r="U897" s="4"/>
      <c r="V897" s="4"/>
      <c r="W897" s="4"/>
      <c r="X897" s="4"/>
      <c r="Y897" s="4"/>
    </row>
    <row r="898" spans="1:25" x14ac:dyDescent="0.15">
      <c r="A898" s="4"/>
      <c r="B898" s="4"/>
      <c r="C898" s="4"/>
      <c r="D898" s="18"/>
      <c r="E898" s="18"/>
      <c r="F898" s="4"/>
      <c r="G898" s="4"/>
      <c r="H898" s="4"/>
      <c r="I898" s="4"/>
      <c r="J898" s="4"/>
      <c r="K898" s="4"/>
      <c r="L898" s="4"/>
      <c r="M898" s="4"/>
      <c r="N898" s="4"/>
      <c r="O898" s="4"/>
      <c r="P898" s="7"/>
      <c r="Q898" s="4"/>
      <c r="R898" s="4"/>
      <c r="S898" s="4"/>
      <c r="T898" s="4"/>
      <c r="U898" s="4"/>
      <c r="V898" s="4"/>
      <c r="W898" s="4"/>
      <c r="X898" s="4"/>
      <c r="Y898" s="4"/>
    </row>
    <row r="899" spans="1:25" x14ac:dyDescent="0.15">
      <c r="A899" s="4"/>
      <c r="B899" s="4"/>
      <c r="C899" s="4"/>
      <c r="D899" s="18"/>
      <c r="E899" s="18"/>
      <c r="F899" s="4"/>
      <c r="G899" s="4"/>
      <c r="H899" s="4"/>
      <c r="I899" s="4"/>
      <c r="J899" s="4"/>
      <c r="K899" s="4"/>
      <c r="L899" s="4"/>
      <c r="M899" s="4"/>
      <c r="N899" s="4"/>
      <c r="O899" s="4"/>
      <c r="P899" s="7"/>
      <c r="Q899" s="4"/>
      <c r="R899" s="4"/>
      <c r="S899" s="4"/>
      <c r="T899" s="4"/>
      <c r="U899" s="4"/>
      <c r="V899" s="4"/>
      <c r="W899" s="4"/>
      <c r="X899" s="4"/>
      <c r="Y899" s="4"/>
    </row>
    <row r="900" spans="1:25" x14ac:dyDescent="0.15">
      <c r="A900" s="4"/>
      <c r="B900" s="4"/>
      <c r="C900" s="4"/>
      <c r="D900" s="18"/>
      <c r="E900" s="18"/>
      <c r="F900" s="4"/>
      <c r="G900" s="4"/>
      <c r="H900" s="4"/>
      <c r="I900" s="4"/>
      <c r="J900" s="4"/>
      <c r="K900" s="4"/>
      <c r="L900" s="4"/>
      <c r="M900" s="4"/>
      <c r="N900" s="4"/>
      <c r="O900" s="4"/>
      <c r="P900" s="7"/>
      <c r="Q900" s="4"/>
      <c r="R900" s="4"/>
      <c r="S900" s="4"/>
      <c r="T900" s="4"/>
      <c r="U900" s="4"/>
      <c r="V900" s="4"/>
      <c r="W900" s="4"/>
      <c r="X900" s="4"/>
      <c r="Y900" s="4"/>
    </row>
    <row r="901" spans="1:25" x14ac:dyDescent="0.15">
      <c r="A901" s="4"/>
      <c r="B901" s="4"/>
      <c r="C901" s="4"/>
      <c r="D901" s="18"/>
      <c r="E901" s="18"/>
      <c r="F901" s="4"/>
      <c r="G901" s="4"/>
      <c r="H901" s="4"/>
      <c r="I901" s="4"/>
      <c r="J901" s="4"/>
      <c r="K901" s="4"/>
      <c r="L901" s="4"/>
      <c r="M901" s="4"/>
      <c r="N901" s="4"/>
      <c r="O901" s="4"/>
      <c r="P901" s="7"/>
      <c r="Q901" s="4"/>
      <c r="R901" s="4"/>
      <c r="S901" s="4"/>
      <c r="T901" s="4"/>
      <c r="U901" s="4"/>
      <c r="V901" s="4"/>
      <c r="W901" s="4"/>
      <c r="X901" s="4"/>
      <c r="Y901" s="4"/>
    </row>
    <row r="902" spans="1:25" x14ac:dyDescent="0.15">
      <c r="A902" s="4"/>
      <c r="B902" s="4"/>
      <c r="C902" s="4"/>
      <c r="D902" s="18"/>
      <c r="E902" s="18"/>
      <c r="F902" s="4"/>
      <c r="G902" s="4"/>
      <c r="H902" s="4"/>
      <c r="I902" s="4"/>
      <c r="J902" s="4"/>
      <c r="K902" s="4"/>
      <c r="L902" s="4"/>
      <c r="M902" s="4"/>
      <c r="N902" s="4"/>
      <c r="O902" s="4"/>
      <c r="P902" s="7"/>
      <c r="Q902" s="4"/>
      <c r="R902" s="4"/>
      <c r="S902" s="4"/>
      <c r="T902" s="4"/>
      <c r="U902" s="4"/>
      <c r="V902" s="4"/>
      <c r="W902" s="4"/>
      <c r="X902" s="4"/>
      <c r="Y902" s="4"/>
    </row>
    <row r="903" spans="1:25" x14ac:dyDescent="0.15">
      <c r="A903" s="4"/>
      <c r="B903" s="4"/>
      <c r="C903" s="4"/>
      <c r="D903" s="18"/>
      <c r="E903" s="18"/>
      <c r="F903" s="4"/>
      <c r="G903" s="4"/>
      <c r="H903" s="4"/>
      <c r="I903" s="4"/>
      <c r="J903" s="4"/>
      <c r="K903" s="4"/>
      <c r="L903" s="4"/>
      <c r="M903" s="4"/>
      <c r="N903" s="4"/>
      <c r="O903" s="4"/>
      <c r="P903" s="7"/>
      <c r="Q903" s="4"/>
      <c r="R903" s="4"/>
      <c r="S903" s="4"/>
      <c r="T903" s="4"/>
      <c r="U903" s="4"/>
      <c r="V903" s="4"/>
      <c r="W903" s="4"/>
      <c r="X903" s="4"/>
      <c r="Y903" s="4"/>
    </row>
    <row r="904" spans="1:25" x14ac:dyDescent="0.15">
      <c r="A904" s="4"/>
      <c r="B904" s="4"/>
      <c r="C904" s="4"/>
      <c r="D904" s="18"/>
      <c r="E904" s="18"/>
      <c r="F904" s="4"/>
      <c r="G904" s="4"/>
      <c r="H904" s="4"/>
      <c r="I904" s="4"/>
      <c r="J904" s="4"/>
      <c r="K904" s="4"/>
      <c r="L904" s="4"/>
      <c r="M904" s="4"/>
      <c r="N904" s="4"/>
      <c r="O904" s="4"/>
      <c r="P904" s="7"/>
      <c r="Q904" s="4"/>
      <c r="R904" s="4"/>
      <c r="S904" s="4"/>
      <c r="T904" s="4"/>
      <c r="U904" s="4"/>
      <c r="V904" s="4"/>
      <c r="W904" s="4"/>
      <c r="X904" s="4"/>
      <c r="Y904" s="4"/>
    </row>
    <row r="905" spans="1:25" x14ac:dyDescent="0.15">
      <c r="A905" s="4"/>
      <c r="B905" s="4"/>
      <c r="C905" s="4"/>
      <c r="D905" s="18"/>
      <c r="E905" s="18"/>
      <c r="F905" s="4"/>
      <c r="G905" s="4"/>
      <c r="H905" s="4"/>
      <c r="I905" s="4"/>
      <c r="J905" s="4"/>
      <c r="K905" s="4"/>
      <c r="L905" s="4"/>
      <c r="M905" s="4"/>
      <c r="N905" s="4"/>
      <c r="O905" s="4"/>
      <c r="P905" s="7"/>
      <c r="Q905" s="4"/>
      <c r="R905" s="4"/>
      <c r="S905" s="4"/>
      <c r="T905" s="4"/>
      <c r="U905" s="4"/>
      <c r="V905" s="4"/>
      <c r="W905" s="4"/>
      <c r="X905" s="4"/>
      <c r="Y905" s="4"/>
    </row>
    <row r="906" spans="1:25" x14ac:dyDescent="0.15">
      <c r="A906" s="4"/>
      <c r="B906" s="4"/>
      <c r="C906" s="4"/>
      <c r="D906" s="18"/>
      <c r="E906" s="18"/>
      <c r="F906" s="4"/>
      <c r="G906" s="4"/>
      <c r="H906" s="4"/>
      <c r="I906" s="4"/>
      <c r="J906" s="4"/>
      <c r="K906" s="4"/>
      <c r="L906" s="4"/>
      <c r="M906" s="4"/>
      <c r="N906" s="4"/>
      <c r="O906" s="4"/>
      <c r="P906" s="7"/>
      <c r="Q906" s="4"/>
      <c r="R906" s="4"/>
      <c r="S906" s="4"/>
      <c r="T906" s="4"/>
      <c r="U906" s="4"/>
      <c r="V906" s="4"/>
      <c r="W906" s="4"/>
      <c r="X906" s="4"/>
      <c r="Y906" s="4"/>
    </row>
    <row r="907" spans="1:25" x14ac:dyDescent="0.15">
      <c r="A907" s="4"/>
      <c r="B907" s="4"/>
      <c r="C907" s="4"/>
      <c r="D907" s="18"/>
      <c r="E907" s="18"/>
      <c r="F907" s="4"/>
      <c r="G907" s="4"/>
      <c r="H907" s="4"/>
      <c r="I907" s="4"/>
      <c r="J907" s="4"/>
      <c r="K907" s="4"/>
      <c r="L907" s="4"/>
      <c r="M907" s="4"/>
      <c r="N907" s="4"/>
      <c r="O907" s="4"/>
      <c r="P907" s="7"/>
      <c r="Q907" s="4"/>
      <c r="R907" s="4"/>
      <c r="S907" s="4"/>
      <c r="T907" s="4"/>
      <c r="U907" s="4"/>
      <c r="V907" s="4"/>
      <c r="W907" s="4"/>
      <c r="X907" s="4"/>
      <c r="Y907" s="4"/>
    </row>
    <row r="908" spans="1:25" x14ac:dyDescent="0.15">
      <c r="A908" s="4"/>
      <c r="B908" s="4"/>
      <c r="C908" s="4"/>
      <c r="D908" s="18"/>
      <c r="E908" s="18"/>
      <c r="F908" s="4"/>
      <c r="G908" s="4"/>
      <c r="H908" s="4"/>
      <c r="I908" s="4"/>
      <c r="J908" s="4"/>
      <c r="K908" s="4"/>
      <c r="L908" s="4"/>
      <c r="M908" s="4"/>
      <c r="N908" s="4"/>
      <c r="O908" s="4"/>
      <c r="P908" s="7"/>
      <c r="Q908" s="4"/>
      <c r="R908" s="4"/>
      <c r="S908" s="4"/>
      <c r="T908" s="4"/>
      <c r="U908" s="4"/>
      <c r="V908" s="4"/>
      <c r="W908" s="4"/>
      <c r="X908" s="4"/>
      <c r="Y908" s="4"/>
    </row>
    <row r="909" spans="1:25" x14ac:dyDescent="0.15">
      <c r="A909" s="4"/>
      <c r="B909" s="4"/>
      <c r="C909" s="4"/>
      <c r="D909" s="18"/>
      <c r="E909" s="18"/>
      <c r="F909" s="4"/>
      <c r="G909" s="4"/>
      <c r="H909" s="4"/>
      <c r="I909" s="4"/>
      <c r="J909" s="4"/>
      <c r="K909" s="4"/>
      <c r="L909" s="4"/>
      <c r="M909" s="4"/>
      <c r="N909" s="4"/>
      <c r="O909" s="4"/>
      <c r="P909" s="7"/>
      <c r="Q909" s="4"/>
      <c r="R909" s="4"/>
      <c r="S909" s="4"/>
      <c r="T909" s="4"/>
      <c r="U909" s="4"/>
      <c r="V909" s="4"/>
      <c r="W909" s="4"/>
      <c r="X909" s="4"/>
      <c r="Y909" s="4"/>
    </row>
    <row r="910" spans="1:25" x14ac:dyDescent="0.15">
      <c r="A910" s="4"/>
      <c r="B910" s="4"/>
      <c r="C910" s="4"/>
      <c r="D910" s="18"/>
      <c r="E910" s="18"/>
      <c r="F910" s="4"/>
      <c r="G910" s="4"/>
      <c r="H910" s="4"/>
      <c r="I910" s="4"/>
      <c r="J910" s="4"/>
      <c r="K910" s="4"/>
      <c r="L910" s="4"/>
      <c r="M910" s="4"/>
      <c r="N910" s="4"/>
      <c r="O910" s="4"/>
      <c r="P910" s="7"/>
      <c r="Q910" s="4"/>
      <c r="R910" s="4"/>
      <c r="S910" s="4"/>
      <c r="T910" s="4"/>
      <c r="U910" s="4"/>
      <c r="V910" s="4"/>
      <c r="W910" s="4"/>
      <c r="X910" s="4"/>
      <c r="Y910" s="4"/>
    </row>
    <row r="911" spans="1:25" x14ac:dyDescent="0.15">
      <c r="A911" s="4"/>
      <c r="B911" s="4"/>
      <c r="C911" s="4"/>
      <c r="D911" s="18"/>
      <c r="E911" s="18"/>
      <c r="F911" s="4"/>
      <c r="G911" s="4"/>
      <c r="H911" s="4"/>
      <c r="I911" s="4"/>
      <c r="J911" s="4"/>
      <c r="K911" s="4"/>
      <c r="L911" s="4"/>
      <c r="M911" s="4"/>
      <c r="N911" s="4"/>
      <c r="O911" s="4"/>
      <c r="P911" s="7"/>
      <c r="Q911" s="4"/>
      <c r="R911" s="4"/>
      <c r="S911" s="4"/>
      <c r="T911" s="4"/>
      <c r="U911" s="4"/>
      <c r="V911" s="4"/>
      <c r="W911" s="4"/>
      <c r="X911" s="4"/>
      <c r="Y911" s="4"/>
    </row>
    <row r="912" spans="1:25" x14ac:dyDescent="0.15">
      <c r="A912" s="4"/>
      <c r="B912" s="4"/>
      <c r="C912" s="4"/>
      <c r="D912" s="18"/>
      <c r="E912" s="18"/>
      <c r="F912" s="4"/>
      <c r="G912" s="4"/>
      <c r="H912" s="4"/>
      <c r="I912" s="4"/>
      <c r="J912" s="4"/>
      <c r="K912" s="4"/>
      <c r="L912" s="4"/>
      <c r="M912" s="4"/>
      <c r="N912" s="4"/>
      <c r="O912" s="4"/>
      <c r="P912" s="7"/>
      <c r="Q912" s="4"/>
      <c r="R912" s="4"/>
      <c r="S912" s="4"/>
      <c r="T912" s="4"/>
      <c r="U912" s="4"/>
      <c r="V912" s="4"/>
      <c r="W912" s="4"/>
      <c r="X912" s="4"/>
      <c r="Y912" s="4"/>
    </row>
    <row r="913" spans="1:25" x14ac:dyDescent="0.15">
      <c r="A913" s="4"/>
      <c r="B913" s="4"/>
      <c r="C913" s="4"/>
      <c r="D913" s="18"/>
      <c r="E913" s="18"/>
      <c r="F913" s="4"/>
      <c r="G913" s="4"/>
      <c r="H913" s="4"/>
      <c r="I913" s="4"/>
      <c r="J913" s="4"/>
      <c r="K913" s="4"/>
      <c r="L913" s="4"/>
      <c r="M913" s="4"/>
      <c r="N913" s="4"/>
      <c r="O913" s="4"/>
      <c r="P913" s="7"/>
      <c r="Q913" s="4"/>
      <c r="R913" s="4"/>
      <c r="S913" s="4"/>
      <c r="T913" s="4"/>
      <c r="U913" s="4"/>
      <c r="V913" s="4"/>
      <c r="W913" s="4"/>
      <c r="X913" s="4"/>
      <c r="Y913" s="4"/>
    </row>
    <row r="914" spans="1:25" x14ac:dyDescent="0.15">
      <c r="A914" s="4"/>
      <c r="B914" s="4"/>
      <c r="C914" s="4"/>
      <c r="D914" s="18"/>
      <c r="E914" s="18"/>
      <c r="F914" s="4"/>
      <c r="G914" s="4"/>
      <c r="H914" s="4"/>
      <c r="I914" s="4"/>
      <c r="J914" s="4"/>
      <c r="K914" s="4"/>
      <c r="L914" s="4"/>
      <c r="M914" s="4"/>
      <c r="N914" s="4"/>
      <c r="O914" s="4"/>
      <c r="P914" s="7"/>
      <c r="Q914" s="4"/>
      <c r="R914" s="4"/>
      <c r="S914" s="4"/>
      <c r="T914" s="4"/>
      <c r="U914" s="4"/>
      <c r="V914" s="4"/>
      <c r="W914" s="4"/>
      <c r="X914" s="4"/>
      <c r="Y914" s="4"/>
    </row>
    <row r="915" spans="1:25" x14ac:dyDescent="0.15">
      <c r="A915" s="4"/>
      <c r="B915" s="4"/>
      <c r="C915" s="4"/>
      <c r="D915" s="18"/>
      <c r="E915" s="18"/>
      <c r="F915" s="4"/>
      <c r="G915" s="4"/>
      <c r="H915" s="4"/>
      <c r="I915" s="4"/>
      <c r="J915" s="4"/>
      <c r="K915" s="4"/>
      <c r="L915" s="4"/>
      <c r="M915" s="4"/>
      <c r="N915" s="4"/>
      <c r="O915" s="4"/>
      <c r="P915" s="7"/>
      <c r="Q915" s="4"/>
      <c r="R915" s="4"/>
      <c r="S915" s="4"/>
      <c r="T915" s="4"/>
      <c r="U915" s="4"/>
      <c r="V915" s="4"/>
      <c r="W915" s="4"/>
      <c r="X915" s="4"/>
      <c r="Y915" s="4"/>
    </row>
    <row r="916" spans="1:25" x14ac:dyDescent="0.15">
      <c r="A916" s="4"/>
      <c r="B916" s="4"/>
      <c r="C916" s="4"/>
      <c r="D916" s="18"/>
      <c r="E916" s="18"/>
      <c r="F916" s="4"/>
      <c r="G916" s="4"/>
      <c r="H916" s="4"/>
      <c r="I916" s="4"/>
      <c r="J916" s="4"/>
      <c r="K916" s="4"/>
      <c r="L916" s="4"/>
      <c r="M916" s="4"/>
      <c r="N916" s="4"/>
      <c r="O916" s="4"/>
      <c r="P916" s="7"/>
      <c r="Q916" s="4"/>
      <c r="R916" s="4"/>
      <c r="S916" s="4"/>
      <c r="T916" s="4"/>
      <c r="U916" s="4"/>
      <c r="V916" s="4"/>
      <c r="W916" s="4"/>
      <c r="X916" s="4"/>
      <c r="Y916" s="4"/>
    </row>
    <row r="917" spans="1:25" x14ac:dyDescent="0.15">
      <c r="A917" s="4"/>
      <c r="B917" s="4"/>
      <c r="C917" s="4"/>
      <c r="D917" s="18"/>
      <c r="E917" s="18"/>
      <c r="F917" s="4"/>
      <c r="G917" s="4"/>
      <c r="H917" s="4"/>
      <c r="I917" s="4"/>
      <c r="J917" s="4"/>
      <c r="K917" s="4"/>
      <c r="L917" s="4"/>
      <c r="M917" s="4"/>
      <c r="N917" s="4"/>
      <c r="O917" s="4"/>
      <c r="P917" s="7"/>
      <c r="Q917" s="4"/>
      <c r="R917" s="4"/>
      <c r="S917" s="4"/>
      <c r="T917" s="4"/>
      <c r="U917" s="4"/>
      <c r="V917" s="4"/>
      <c r="W917" s="4"/>
      <c r="X917" s="4"/>
      <c r="Y917" s="4"/>
    </row>
    <row r="918" spans="1:25" x14ac:dyDescent="0.15">
      <c r="A918" s="4"/>
      <c r="B918" s="4"/>
      <c r="C918" s="4"/>
      <c r="D918" s="18"/>
      <c r="E918" s="18"/>
      <c r="F918" s="4"/>
      <c r="G918" s="4"/>
      <c r="H918" s="4"/>
      <c r="I918" s="4"/>
      <c r="J918" s="4"/>
      <c r="K918" s="4"/>
      <c r="L918" s="4"/>
      <c r="M918" s="4"/>
      <c r="N918" s="4"/>
      <c r="O918" s="4"/>
      <c r="P918" s="7"/>
      <c r="Q918" s="4"/>
      <c r="R918" s="4"/>
      <c r="S918" s="4"/>
      <c r="T918" s="4"/>
      <c r="U918" s="4"/>
      <c r="V918" s="4"/>
      <c r="W918" s="4"/>
      <c r="X918" s="4"/>
      <c r="Y918" s="4"/>
    </row>
    <row r="919" spans="1:25" x14ac:dyDescent="0.15">
      <c r="A919" s="4"/>
      <c r="B919" s="4"/>
      <c r="C919" s="4"/>
      <c r="D919" s="18"/>
      <c r="E919" s="18"/>
      <c r="F919" s="4"/>
      <c r="G919" s="4"/>
      <c r="H919" s="4"/>
      <c r="I919" s="4"/>
      <c r="J919" s="4"/>
      <c r="K919" s="4"/>
      <c r="L919" s="4"/>
      <c r="M919" s="4"/>
      <c r="N919" s="4"/>
      <c r="O919" s="4"/>
      <c r="P919" s="7"/>
      <c r="Q919" s="4"/>
      <c r="R919" s="4"/>
      <c r="S919" s="4"/>
      <c r="T919" s="4"/>
      <c r="U919" s="4"/>
      <c r="V919" s="4"/>
      <c r="W919" s="4"/>
      <c r="X919" s="4"/>
      <c r="Y919" s="4"/>
    </row>
    <row r="920" spans="1:25" x14ac:dyDescent="0.15">
      <c r="A920" s="4"/>
      <c r="B920" s="4"/>
      <c r="C920" s="4"/>
      <c r="D920" s="18"/>
      <c r="E920" s="18"/>
      <c r="F920" s="4"/>
      <c r="G920" s="4"/>
      <c r="H920" s="4"/>
      <c r="I920" s="4"/>
      <c r="J920" s="4"/>
      <c r="K920" s="4"/>
      <c r="L920" s="4"/>
      <c r="M920" s="4"/>
      <c r="N920" s="4"/>
      <c r="O920" s="4"/>
      <c r="P920" s="7"/>
      <c r="Q920" s="4"/>
      <c r="R920" s="4"/>
      <c r="S920" s="4"/>
      <c r="T920" s="4"/>
      <c r="U920" s="4"/>
      <c r="V920" s="4"/>
      <c r="W920" s="4"/>
      <c r="X920" s="4"/>
      <c r="Y920" s="4"/>
    </row>
    <row r="921" spans="1:25" x14ac:dyDescent="0.15">
      <c r="A921" s="4"/>
      <c r="B921" s="4"/>
      <c r="C921" s="4"/>
      <c r="D921" s="18"/>
      <c r="E921" s="18"/>
      <c r="F921" s="4"/>
      <c r="G921" s="4"/>
      <c r="H921" s="4"/>
      <c r="I921" s="4"/>
      <c r="J921" s="4"/>
      <c r="K921" s="4"/>
      <c r="L921" s="4"/>
      <c r="M921" s="4"/>
      <c r="N921" s="4"/>
      <c r="O921" s="4"/>
      <c r="P921" s="7"/>
      <c r="Q921" s="4"/>
      <c r="R921" s="4"/>
      <c r="S921" s="4"/>
      <c r="T921" s="4"/>
      <c r="U921" s="4"/>
      <c r="V921" s="4"/>
      <c r="W921" s="4"/>
      <c r="X921" s="4"/>
      <c r="Y921" s="4"/>
    </row>
    <row r="922" spans="1:25" x14ac:dyDescent="0.15">
      <c r="A922" s="4"/>
      <c r="B922" s="4"/>
      <c r="C922" s="4"/>
      <c r="D922" s="18"/>
      <c r="E922" s="18"/>
      <c r="F922" s="4"/>
      <c r="G922" s="4"/>
      <c r="H922" s="4"/>
      <c r="I922" s="4"/>
      <c r="J922" s="4"/>
      <c r="K922" s="4"/>
      <c r="L922" s="4"/>
      <c r="M922" s="4"/>
      <c r="N922" s="4"/>
      <c r="O922" s="4"/>
      <c r="P922" s="7"/>
      <c r="Q922" s="4"/>
      <c r="R922" s="4"/>
      <c r="S922" s="4"/>
      <c r="T922" s="4"/>
      <c r="U922" s="4"/>
      <c r="V922" s="4"/>
      <c r="W922" s="4"/>
      <c r="X922" s="4"/>
      <c r="Y922" s="4"/>
    </row>
    <row r="923" spans="1:25" x14ac:dyDescent="0.15">
      <c r="A923" s="4"/>
      <c r="B923" s="4"/>
      <c r="C923" s="4"/>
      <c r="D923" s="18"/>
      <c r="E923" s="18"/>
      <c r="F923" s="4"/>
      <c r="G923" s="4"/>
      <c r="H923" s="4"/>
      <c r="I923" s="4"/>
      <c r="J923" s="4"/>
      <c r="K923" s="4"/>
      <c r="L923" s="4"/>
      <c r="M923" s="4"/>
      <c r="N923" s="4"/>
      <c r="O923" s="4"/>
      <c r="P923" s="7"/>
      <c r="Q923" s="4"/>
      <c r="R923" s="4"/>
      <c r="S923" s="4"/>
      <c r="T923" s="4"/>
      <c r="U923" s="4"/>
      <c r="V923" s="4"/>
      <c r="W923" s="4"/>
      <c r="X923" s="4"/>
      <c r="Y923" s="4"/>
    </row>
    <row r="924" spans="1:25" x14ac:dyDescent="0.15">
      <c r="A924" s="4"/>
      <c r="B924" s="4"/>
      <c r="C924" s="4"/>
      <c r="D924" s="18"/>
      <c r="E924" s="18"/>
      <c r="F924" s="4"/>
      <c r="G924" s="4"/>
      <c r="H924" s="4"/>
      <c r="I924" s="4"/>
      <c r="J924" s="4"/>
      <c r="K924" s="4"/>
      <c r="L924" s="4"/>
      <c r="M924" s="4"/>
      <c r="N924" s="4"/>
      <c r="O924" s="4"/>
      <c r="P924" s="7"/>
      <c r="Q924" s="4"/>
      <c r="R924" s="4"/>
      <c r="S924" s="4"/>
      <c r="T924" s="4"/>
      <c r="U924" s="4"/>
      <c r="V924" s="4"/>
      <c r="W924" s="4"/>
      <c r="X924" s="4"/>
      <c r="Y924" s="4"/>
    </row>
    <row r="925" spans="1:25" x14ac:dyDescent="0.15">
      <c r="A925" s="4"/>
      <c r="B925" s="4"/>
      <c r="C925" s="4"/>
      <c r="D925" s="18"/>
      <c r="E925" s="18"/>
      <c r="F925" s="4"/>
      <c r="G925" s="4"/>
      <c r="H925" s="4"/>
      <c r="I925" s="4"/>
      <c r="J925" s="4"/>
      <c r="K925" s="4"/>
      <c r="L925" s="4"/>
      <c r="M925" s="4"/>
      <c r="N925" s="4"/>
      <c r="O925" s="4"/>
      <c r="P925" s="7"/>
      <c r="Q925" s="4"/>
      <c r="R925" s="4"/>
      <c r="S925" s="4"/>
      <c r="T925" s="4"/>
      <c r="U925" s="4"/>
      <c r="V925" s="4"/>
      <c r="W925" s="4"/>
      <c r="X925" s="4"/>
      <c r="Y925" s="4"/>
    </row>
    <row r="926" spans="1:25" x14ac:dyDescent="0.15">
      <c r="A926" s="4"/>
      <c r="B926" s="4"/>
      <c r="C926" s="4"/>
      <c r="D926" s="18"/>
      <c r="E926" s="18"/>
      <c r="F926" s="4"/>
      <c r="G926" s="4"/>
      <c r="H926" s="4"/>
      <c r="I926" s="4"/>
      <c r="J926" s="4"/>
      <c r="K926" s="4"/>
      <c r="L926" s="4"/>
      <c r="M926" s="4"/>
      <c r="N926" s="4"/>
      <c r="O926" s="4"/>
      <c r="P926" s="7"/>
      <c r="Q926" s="4"/>
      <c r="R926" s="4"/>
      <c r="S926" s="4"/>
      <c r="T926" s="4"/>
      <c r="U926" s="4"/>
      <c r="V926" s="4"/>
      <c r="W926" s="4"/>
      <c r="X926" s="4"/>
      <c r="Y926" s="4"/>
    </row>
    <row r="927" spans="1:25" x14ac:dyDescent="0.15">
      <c r="A927" s="4"/>
      <c r="B927" s="4"/>
      <c r="C927" s="4"/>
      <c r="D927" s="18"/>
      <c r="E927" s="18"/>
      <c r="F927" s="4"/>
      <c r="G927" s="4"/>
      <c r="H927" s="4"/>
      <c r="I927" s="4"/>
      <c r="J927" s="4"/>
      <c r="K927" s="4"/>
      <c r="L927" s="4"/>
      <c r="M927" s="4"/>
      <c r="N927" s="4"/>
      <c r="O927" s="4"/>
      <c r="P927" s="7"/>
      <c r="Q927" s="4"/>
      <c r="R927" s="4"/>
      <c r="S927" s="4"/>
      <c r="T927" s="4"/>
      <c r="U927" s="4"/>
      <c r="V927" s="4"/>
      <c r="W927" s="4"/>
      <c r="X927" s="4"/>
      <c r="Y927" s="4"/>
    </row>
    <row r="928" spans="1:25" x14ac:dyDescent="0.15">
      <c r="A928" s="4"/>
      <c r="B928" s="4"/>
      <c r="C928" s="4"/>
      <c r="D928" s="18"/>
      <c r="E928" s="18"/>
      <c r="F928" s="4"/>
      <c r="G928" s="4"/>
      <c r="H928" s="4"/>
      <c r="I928" s="4"/>
      <c r="J928" s="4"/>
      <c r="K928" s="4"/>
      <c r="L928" s="4"/>
      <c r="M928" s="4"/>
      <c r="N928" s="4"/>
      <c r="O928" s="4"/>
      <c r="P928" s="7"/>
      <c r="Q928" s="4"/>
      <c r="R928" s="4"/>
      <c r="S928" s="4"/>
      <c r="T928" s="4"/>
      <c r="U928" s="4"/>
      <c r="V928" s="4"/>
      <c r="W928" s="4"/>
      <c r="X928" s="4"/>
      <c r="Y928" s="4"/>
    </row>
    <row r="929" spans="1:25" x14ac:dyDescent="0.15">
      <c r="A929" s="4"/>
      <c r="B929" s="4"/>
      <c r="C929" s="4"/>
      <c r="D929" s="18"/>
      <c r="E929" s="18"/>
      <c r="F929" s="4"/>
      <c r="G929" s="4"/>
      <c r="H929" s="4"/>
      <c r="I929" s="4"/>
      <c r="J929" s="4"/>
      <c r="K929" s="4"/>
      <c r="L929" s="4"/>
      <c r="M929" s="4"/>
      <c r="N929" s="4"/>
      <c r="O929" s="4"/>
      <c r="P929" s="7"/>
      <c r="Q929" s="4"/>
      <c r="R929" s="4"/>
      <c r="S929" s="4"/>
      <c r="T929" s="4"/>
      <c r="U929" s="4"/>
      <c r="V929" s="4"/>
      <c r="W929" s="4"/>
      <c r="X929" s="4"/>
      <c r="Y929" s="4"/>
    </row>
    <row r="930" spans="1:25" x14ac:dyDescent="0.15">
      <c r="A930" s="4"/>
      <c r="B930" s="4"/>
      <c r="C930" s="4"/>
      <c r="D930" s="18"/>
      <c r="E930" s="18"/>
      <c r="F930" s="4"/>
      <c r="G930" s="4"/>
      <c r="H930" s="4"/>
      <c r="I930" s="4"/>
      <c r="J930" s="4"/>
      <c r="K930" s="4"/>
      <c r="L930" s="4"/>
      <c r="M930" s="4"/>
      <c r="N930" s="4"/>
      <c r="O930" s="4"/>
      <c r="P930" s="7"/>
      <c r="Q930" s="4"/>
      <c r="R930" s="4"/>
      <c r="S930" s="4"/>
      <c r="T930" s="4"/>
      <c r="U930" s="4"/>
      <c r="V930" s="4"/>
      <c r="W930" s="4"/>
      <c r="X930" s="4"/>
      <c r="Y930" s="4"/>
    </row>
    <row r="931" spans="1:25" x14ac:dyDescent="0.15">
      <c r="A931" s="4"/>
      <c r="B931" s="4"/>
      <c r="C931" s="4"/>
      <c r="D931" s="18"/>
      <c r="E931" s="18"/>
      <c r="F931" s="4"/>
      <c r="G931" s="4"/>
      <c r="H931" s="4"/>
      <c r="I931" s="4"/>
      <c r="J931" s="4"/>
      <c r="K931" s="4"/>
      <c r="L931" s="4"/>
      <c r="M931" s="4"/>
      <c r="N931" s="4"/>
      <c r="O931" s="4"/>
      <c r="P931" s="7"/>
      <c r="Q931" s="4"/>
      <c r="R931" s="4"/>
      <c r="S931" s="4"/>
      <c r="T931" s="4"/>
      <c r="U931" s="4"/>
      <c r="V931" s="4"/>
      <c r="W931" s="4"/>
      <c r="X931" s="4"/>
      <c r="Y931" s="4"/>
    </row>
    <row r="932" spans="1:25" x14ac:dyDescent="0.15">
      <c r="A932" s="4"/>
      <c r="B932" s="4"/>
      <c r="C932" s="4"/>
      <c r="D932" s="18"/>
      <c r="E932" s="18"/>
      <c r="F932" s="4"/>
      <c r="G932" s="4"/>
      <c r="H932" s="4"/>
      <c r="I932" s="4"/>
      <c r="J932" s="4"/>
      <c r="K932" s="4"/>
      <c r="L932" s="4"/>
      <c r="M932" s="4"/>
      <c r="N932" s="4"/>
      <c r="O932" s="4"/>
      <c r="P932" s="7"/>
      <c r="Q932" s="4"/>
      <c r="R932" s="4"/>
      <c r="S932" s="4"/>
      <c r="T932" s="4"/>
      <c r="U932" s="4"/>
      <c r="V932" s="4"/>
      <c r="W932" s="4"/>
      <c r="X932" s="4"/>
      <c r="Y932" s="4"/>
    </row>
    <row r="933" spans="1:25" x14ac:dyDescent="0.15">
      <c r="A933" s="4"/>
      <c r="B933" s="4"/>
      <c r="C933" s="4"/>
      <c r="D933" s="18"/>
      <c r="E933" s="18"/>
      <c r="F933" s="4"/>
      <c r="G933" s="4"/>
      <c r="H933" s="4"/>
      <c r="I933" s="4"/>
      <c r="J933" s="4"/>
      <c r="K933" s="4"/>
      <c r="L933" s="4"/>
      <c r="M933" s="4"/>
      <c r="N933" s="4"/>
      <c r="O933" s="4"/>
      <c r="P933" s="7"/>
      <c r="Q933" s="4"/>
      <c r="R933" s="4"/>
      <c r="S933" s="4"/>
      <c r="T933" s="4"/>
      <c r="U933" s="4"/>
      <c r="V933" s="4"/>
      <c r="W933" s="4"/>
      <c r="X933" s="4"/>
      <c r="Y933" s="4"/>
    </row>
    <row r="934" spans="1:25" x14ac:dyDescent="0.15">
      <c r="A934" s="4"/>
      <c r="B934" s="4"/>
      <c r="C934" s="4"/>
      <c r="D934" s="18"/>
      <c r="E934" s="18"/>
      <c r="F934" s="4"/>
      <c r="G934" s="4"/>
      <c r="H934" s="4"/>
      <c r="I934" s="4"/>
      <c r="J934" s="4"/>
      <c r="K934" s="4"/>
      <c r="L934" s="4"/>
      <c r="M934" s="4"/>
      <c r="N934" s="4"/>
      <c r="O934" s="4"/>
      <c r="P934" s="7"/>
      <c r="Q934" s="4"/>
      <c r="R934" s="4"/>
      <c r="S934" s="4"/>
      <c r="T934" s="4"/>
      <c r="U934" s="4"/>
      <c r="V934" s="4"/>
      <c r="W934" s="4"/>
      <c r="X934" s="4"/>
      <c r="Y934" s="4"/>
    </row>
    <row r="935" spans="1:25" x14ac:dyDescent="0.15">
      <c r="A935" s="4"/>
      <c r="B935" s="4"/>
      <c r="C935" s="4"/>
      <c r="D935" s="18"/>
      <c r="E935" s="18"/>
      <c r="F935" s="4"/>
      <c r="G935" s="4"/>
      <c r="H935" s="4"/>
      <c r="I935" s="4"/>
      <c r="J935" s="4"/>
      <c r="K935" s="4"/>
      <c r="L935" s="4"/>
      <c r="M935" s="4"/>
      <c r="N935" s="4"/>
      <c r="O935" s="4"/>
      <c r="P935" s="7"/>
      <c r="Q935" s="4"/>
      <c r="R935" s="4"/>
      <c r="S935" s="4"/>
      <c r="T935" s="4"/>
      <c r="U935" s="4"/>
      <c r="V935" s="4"/>
      <c r="W935" s="4"/>
      <c r="X935" s="4"/>
      <c r="Y935" s="4"/>
    </row>
    <row r="936" spans="1:25" x14ac:dyDescent="0.15">
      <c r="A936" s="4"/>
      <c r="B936" s="4"/>
      <c r="C936" s="4"/>
      <c r="D936" s="18"/>
      <c r="E936" s="18"/>
      <c r="F936" s="4"/>
      <c r="G936" s="4"/>
      <c r="H936" s="4"/>
      <c r="I936" s="4"/>
      <c r="J936" s="4"/>
      <c r="K936" s="4"/>
      <c r="L936" s="4"/>
      <c r="M936" s="4"/>
      <c r="N936" s="4"/>
      <c r="O936" s="4"/>
      <c r="P936" s="7"/>
      <c r="Q936" s="4"/>
      <c r="R936" s="4"/>
      <c r="S936" s="4"/>
      <c r="T936" s="4"/>
      <c r="U936" s="4"/>
      <c r="V936" s="4"/>
      <c r="W936" s="4"/>
      <c r="X936" s="4"/>
      <c r="Y936" s="4"/>
    </row>
    <row r="937" spans="1:25" x14ac:dyDescent="0.15">
      <c r="A937" s="4"/>
      <c r="B937" s="4"/>
      <c r="C937" s="4"/>
      <c r="D937" s="18"/>
      <c r="E937" s="18"/>
      <c r="F937" s="4"/>
      <c r="G937" s="4"/>
      <c r="H937" s="4"/>
      <c r="I937" s="4"/>
      <c r="J937" s="4"/>
      <c r="K937" s="4"/>
      <c r="L937" s="4"/>
      <c r="M937" s="4"/>
      <c r="N937" s="4"/>
      <c r="O937" s="4"/>
      <c r="P937" s="7"/>
      <c r="Q937" s="4"/>
      <c r="R937" s="4"/>
      <c r="S937" s="4"/>
      <c r="T937" s="4"/>
      <c r="U937" s="4"/>
      <c r="V937" s="4"/>
      <c r="W937" s="4"/>
      <c r="X937" s="4"/>
      <c r="Y937" s="4"/>
    </row>
    <row r="938" spans="1:25" x14ac:dyDescent="0.15">
      <c r="A938" s="4"/>
      <c r="B938" s="4"/>
      <c r="C938" s="4"/>
      <c r="D938" s="18"/>
      <c r="E938" s="18"/>
      <c r="F938" s="4"/>
      <c r="G938" s="4"/>
      <c r="H938" s="4"/>
      <c r="I938" s="4"/>
      <c r="J938" s="4"/>
      <c r="K938" s="4"/>
      <c r="L938" s="4"/>
      <c r="M938" s="4"/>
      <c r="N938" s="4"/>
      <c r="O938" s="4"/>
      <c r="P938" s="7"/>
      <c r="Q938" s="4"/>
      <c r="R938" s="4"/>
      <c r="S938" s="4"/>
      <c r="T938" s="4"/>
      <c r="U938" s="4"/>
      <c r="V938" s="4"/>
      <c r="W938" s="4"/>
      <c r="X938" s="4"/>
      <c r="Y938" s="4"/>
    </row>
    <row r="939" spans="1:25" x14ac:dyDescent="0.15">
      <c r="A939" s="4"/>
      <c r="B939" s="4"/>
      <c r="C939" s="4"/>
      <c r="D939" s="18"/>
      <c r="E939" s="18"/>
      <c r="F939" s="4"/>
      <c r="G939" s="4"/>
      <c r="H939" s="4"/>
      <c r="I939" s="4"/>
      <c r="J939" s="4"/>
      <c r="K939" s="4"/>
      <c r="L939" s="4"/>
      <c r="M939" s="4"/>
      <c r="N939" s="4"/>
      <c r="O939" s="4"/>
      <c r="P939" s="7"/>
      <c r="Q939" s="4"/>
      <c r="R939" s="4"/>
      <c r="S939" s="4"/>
      <c r="T939" s="4"/>
      <c r="U939" s="4"/>
      <c r="V939" s="4"/>
      <c r="W939" s="4"/>
      <c r="X939" s="4"/>
      <c r="Y939" s="4"/>
    </row>
    <row r="940" spans="1:25" x14ac:dyDescent="0.15">
      <c r="A940" s="4"/>
      <c r="B940" s="4"/>
      <c r="C940" s="4"/>
      <c r="D940" s="18"/>
      <c r="E940" s="18"/>
      <c r="F940" s="4"/>
      <c r="G940" s="4"/>
      <c r="H940" s="4"/>
      <c r="I940" s="4"/>
      <c r="J940" s="4"/>
      <c r="K940" s="4"/>
      <c r="L940" s="4"/>
      <c r="M940" s="4"/>
      <c r="N940" s="4"/>
      <c r="O940" s="4"/>
      <c r="P940" s="7"/>
      <c r="Q940" s="4"/>
      <c r="R940" s="4"/>
      <c r="S940" s="4"/>
      <c r="T940" s="4"/>
      <c r="U940" s="4"/>
      <c r="V940" s="4"/>
      <c r="W940" s="4"/>
      <c r="X940" s="4"/>
      <c r="Y940" s="4"/>
    </row>
    <row r="941" spans="1:25" x14ac:dyDescent="0.15">
      <c r="A941" s="4"/>
      <c r="B941" s="4"/>
      <c r="C941" s="4"/>
      <c r="D941" s="18"/>
      <c r="E941" s="18"/>
      <c r="F941" s="4"/>
      <c r="G941" s="4"/>
      <c r="H941" s="4"/>
      <c r="I941" s="4"/>
      <c r="J941" s="4"/>
      <c r="K941" s="4"/>
      <c r="L941" s="4"/>
      <c r="M941" s="4"/>
      <c r="N941" s="4"/>
      <c r="O941" s="4"/>
      <c r="P941" s="7"/>
      <c r="Q941" s="4"/>
      <c r="R941" s="4"/>
      <c r="S941" s="4"/>
      <c r="T941" s="4"/>
      <c r="U941" s="4"/>
      <c r="V941" s="4"/>
      <c r="W941" s="4"/>
      <c r="X941" s="4"/>
      <c r="Y941" s="4"/>
    </row>
    <row r="942" spans="1:25" x14ac:dyDescent="0.15">
      <c r="A942" s="4"/>
      <c r="B942" s="4"/>
      <c r="C942" s="4"/>
      <c r="D942" s="18"/>
      <c r="E942" s="18"/>
      <c r="F942" s="4"/>
      <c r="G942" s="4"/>
      <c r="H942" s="4"/>
      <c r="I942" s="4"/>
      <c r="J942" s="4"/>
      <c r="K942" s="4"/>
      <c r="L942" s="4"/>
      <c r="M942" s="4"/>
      <c r="N942" s="4"/>
      <c r="O942" s="4"/>
      <c r="P942" s="7"/>
      <c r="Q942" s="4"/>
      <c r="R942" s="4"/>
      <c r="S942" s="4"/>
      <c r="T942" s="4"/>
      <c r="U942" s="4"/>
      <c r="V942" s="4"/>
      <c r="W942" s="4"/>
      <c r="X942" s="4"/>
      <c r="Y942" s="4"/>
    </row>
    <row r="943" spans="1:25" x14ac:dyDescent="0.15">
      <c r="A943" s="4"/>
      <c r="B943" s="4"/>
      <c r="C943" s="4"/>
      <c r="D943" s="18"/>
      <c r="E943" s="18"/>
      <c r="F943" s="4"/>
      <c r="G943" s="4"/>
      <c r="H943" s="4"/>
      <c r="I943" s="4"/>
      <c r="J943" s="4"/>
      <c r="K943" s="4"/>
      <c r="L943" s="4"/>
      <c r="M943" s="4"/>
      <c r="N943" s="4"/>
      <c r="O943" s="4"/>
      <c r="P943" s="7"/>
      <c r="Q943" s="4"/>
      <c r="R943" s="4"/>
      <c r="S943" s="4"/>
      <c r="T943" s="4"/>
      <c r="U943" s="4"/>
      <c r="V943" s="4"/>
      <c r="W943" s="4"/>
      <c r="X943" s="4"/>
      <c r="Y943" s="4"/>
    </row>
    <row r="944" spans="1:25" x14ac:dyDescent="0.15">
      <c r="A944" s="4"/>
      <c r="B944" s="4"/>
      <c r="C944" s="4"/>
      <c r="D944" s="18"/>
      <c r="E944" s="18"/>
      <c r="F944" s="4"/>
      <c r="G944" s="4"/>
      <c r="H944" s="4"/>
      <c r="I944" s="4"/>
      <c r="J944" s="4"/>
      <c r="K944" s="4"/>
      <c r="L944" s="4"/>
      <c r="M944" s="4"/>
      <c r="N944" s="4"/>
      <c r="O944" s="4"/>
      <c r="P944" s="7"/>
      <c r="Q944" s="4"/>
      <c r="R944" s="4"/>
      <c r="S944" s="4"/>
      <c r="T944" s="4"/>
      <c r="U944" s="4"/>
      <c r="V944" s="4"/>
      <c r="W944" s="4"/>
      <c r="X944" s="4"/>
      <c r="Y944" s="4"/>
    </row>
    <row r="945" spans="1:25" x14ac:dyDescent="0.15">
      <c r="A945" s="4"/>
      <c r="B945" s="4"/>
      <c r="C945" s="4"/>
      <c r="D945" s="18"/>
      <c r="E945" s="18"/>
      <c r="F945" s="4"/>
      <c r="G945" s="4"/>
      <c r="H945" s="4"/>
      <c r="I945" s="4"/>
      <c r="J945" s="4"/>
      <c r="K945" s="4"/>
      <c r="L945" s="4"/>
      <c r="M945" s="4"/>
      <c r="N945" s="4"/>
      <c r="O945" s="4"/>
      <c r="P945" s="7"/>
      <c r="Q945" s="4"/>
      <c r="R945" s="4"/>
      <c r="S945" s="4"/>
      <c r="T945" s="4"/>
      <c r="U945" s="4"/>
      <c r="V945" s="4"/>
      <c r="W945" s="4"/>
      <c r="X945" s="4"/>
      <c r="Y945" s="4"/>
    </row>
    <row r="946" spans="1:25" x14ac:dyDescent="0.15">
      <c r="A946" s="4"/>
      <c r="B946" s="4"/>
      <c r="C946" s="4"/>
      <c r="D946" s="18"/>
      <c r="E946" s="18"/>
      <c r="F946" s="4"/>
      <c r="G946" s="4"/>
      <c r="H946" s="4"/>
      <c r="I946" s="4"/>
      <c r="J946" s="4"/>
      <c r="K946" s="4"/>
      <c r="L946" s="4"/>
      <c r="M946" s="4"/>
      <c r="N946" s="4"/>
      <c r="O946" s="4"/>
      <c r="P946" s="7"/>
      <c r="Q946" s="4"/>
      <c r="R946" s="4"/>
      <c r="S946" s="4"/>
      <c r="T946" s="4"/>
      <c r="U946" s="4"/>
      <c r="V946" s="4"/>
      <c r="W946" s="4"/>
      <c r="X946" s="4"/>
      <c r="Y946" s="4"/>
    </row>
    <row r="947" spans="1:25" x14ac:dyDescent="0.15">
      <c r="A947" s="4"/>
      <c r="B947" s="4"/>
      <c r="C947" s="4"/>
      <c r="D947" s="18"/>
      <c r="E947" s="18"/>
      <c r="F947" s="4"/>
      <c r="G947" s="4"/>
      <c r="H947" s="4"/>
      <c r="I947" s="4"/>
      <c r="J947" s="4"/>
      <c r="K947" s="4"/>
      <c r="L947" s="4"/>
      <c r="M947" s="4"/>
      <c r="N947" s="4"/>
      <c r="O947" s="4"/>
      <c r="P947" s="7"/>
      <c r="Q947" s="4"/>
      <c r="R947" s="4"/>
      <c r="S947" s="4"/>
      <c r="T947" s="4"/>
      <c r="U947" s="4"/>
      <c r="V947" s="4"/>
      <c r="W947" s="4"/>
      <c r="X947" s="4"/>
      <c r="Y947" s="4"/>
    </row>
    <row r="948" spans="1:25" x14ac:dyDescent="0.15">
      <c r="A948" s="4"/>
      <c r="B948" s="4"/>
      <c r="C948" s="4"/>
      <c r="D948" s="18"/>
      <c r="E948" s="18"/>
      <c r="F948" s="4"/>
      <c r="G948" s="4"/>
      <c r="H948" s="4"/>
      <c r="I948" s="4"/>
      <c r="J948" s="4"/>
      <c r="K948" s="4"/>
      <c r="L948" s="4"/>
      <c r="M948" s="4"/>
      <c r="N948" s="4"/>
      <c r="O948" s="4"/>
      <c r="P948" s="7"/>
      <c r="Q948" s="4"/>
      <c r="R948" s="4"/>
      <c r="S948" s="4"/>
      <c r="T948" s="4"/>
      <c r="U948" s="4"/>
      <c r="V948" s="4"/>
      <c r="W948" s="4"/>
      <c r="X948" s="4"/>
      <c r="Y948" s="4"/>
    </row>
    <row r="949" spans="1:25" x14ac:dyDescent="0.15">
      <c r="A949" s="4"/>
      <c r="B949" s="4"/>
      <c r="C949" s="4"/>
      <c r="D949" s="18"/>
      <c r="E949" s="18"/>
      <c r="F949" s="4"/>
      <c r="G949" s="4"/>
      <c r="H949" s="4"/>
      <c r="I949" s="4"/>
      <c r="J949" s="4"/>
      <c r="K949" s="4"/>
      <c r="L949" s="4"/>
      <c r="M949" s="4"/>
      <c r="N949" s="4"/>
      <c r="O949" s="4"/>
      <c r="P949" s="7"/>
      <c r="Q949" s="4"/>
      <c r="R949" s="4"/>
      <c r="S949" s="4"/>
      <c r="T949" s="4"/>
      <c r="U949" s="4"/>
      <c r="V949" s="4"/>
      <c r="W949" s="4"/>
      <c r="X949" s="4"/>
      <c r="Y949" s="4"/>
    </row>
    <row r="950" spans="1:25" x14ac:dyDescent="0.15">
      <c r="A950" s="4"/>
      <c r="B950" s="4"/>
      <c r="C950" s="4"/>
      <c r="D950" s="18"/>
      <c r="E950" s="18"/>
      <c r="F950" s="4"/>
      <c r="G950" s="4"/>
      <c r="H950" s="4"/>
      <c r="I950" s="4"/>
      <c r="J950" s="4"/>
      <c r="K950" s="4"/>
      <c r="L950" s="4"/>
      <c r="M950" s="4"/>
      <c r="N950" s="4"/>
      <c r="O950" s="4"/>
      <c r="P950" s="7"/>
      <c r="Q950" s="4"/>
      <c r="R950" s="4"/>
      <c r="S950" s="4"/>
      <c r="T950" s="4"/>
      <c r="U950" s="4"/>
      <c r="V950" s="4"/>
      <c r="W950" s="4"/>
      <c r="X950" s="4"/>
      <c r="Y950" s="4"/>
    </row>
    <row r="951" spans="1:25" x14ac:dyDescent="0.15">
      <c r="A951" s="4"/>
      <c r="B951" s="4"/>
      <c r="C951" s="4"/>
      <c r="D951" s="18"/>
      <c r="E951" s="18"/>
      <c r="F951" s="4"/>
      <c r="G951" s="4"/>
      <c r="H951" s="4"/>
      <c r="I951" s="4"/>
      <c r="J951" s="4"/>
      <c r="K951" s="4"/>
      <c r="L951" s="4"/>
      <c r="M951" s="4"/>
      <c r="N951" s="4"/>
      <c r="O951" s="4"/>
      <c r="P951" s="7"/>
      <c r="Q951" s="4"/>
      <c r="R951" s="4"/>
      <c r="S951" s="4"/>
      <c r="T951" s="4"/>
      <c r="U951" s="4"/>
      <c r="V951" s="4"/>
      <c r="W951" s="4"/>
      <c r="X951" s="4"/>
      <c r="Y951" s="4"/>
    </row>
    <row r="952" spans="1:25" x14ac:dyDescent="0.15">
      <c r="A952" s="4"/>
      <c r="B952" s="4"/>
      <c r="C952" s="4"/>
      <c r="D952" s="18"/>
      <c r="E952" s="18"/>
      <c r="F952" s="4"/>
      <c r="G952" s="4"/>
      <c r="H952" s="4"/>
      <c r="I952" s="4"/>
      <c r="J952" s="4"/>
      <c r="K952" s="4"/>
      <c r="L952" s="4"/>
      <c r="M952" s="4"/>
      <c r="N952" s="4"/>
      <c r="O952" s="4"/>
      <c r="P952" s="7"/>
      <c r="Q952" s="4"/>
      <c r="R952" s="4"/>
      <c r="S952" s="4"/>
      <c r="T952" s="4"/>
      <c r="U952" s="4"/>
      <c r="V952" s="4"/>
      <c r="W952" s="4"/>
      <c r="X952" s="4"/>
      <c r="Y952" s="4"/>
    </row>
    <row r="953" spans="1:25" x14ac:dyDescent="0.15">
      <c r="A953" s="4"/>
      <c r="B953" s="4"/>
      <c r="C953" s="4"/>
      <c r="D953" s="18"/>
      <c r="E953" s="18"/>
      <c r="F953" s="4"/>
      <c r="G953" s="4"/>
      <c r="H953" s="4"/>
      <c r="I953" s="4"/>
      <c r="J953" s="4"/>
      <c r="K953" s="4"/>
      <c r="L953" s="4"/>
      <c r="M953" s="4"/>
      <c r="N953" s="4"/>
      <c r="O953" s="4"/>
      <c r="P953" s="7"/>
      <c r="Q953" s="4"/>
      <c r="R953" s="4"/>
      <c r="S953" s="4"/>
      <c r="T953" s="4"/>
      <c r="U953" s="4"/>
      <c r="V953" s="4"/>
      <c r="W953" s="4"/>
      <c r="X953" s="4"/>
      <c r="Y953" s="4"/>
    </row>
    <row r="954" spans="1:25" x14ac:dyDescent="0.15">
      <c r="A954" s="4"/>
      <c r="B954" s="4"/>
      <c r="C954" s="4"/>
      <c r="D954" s="18"/>
      <c r="E954" s="18"/>
      <c r="F954" s="4"/>
      <c r="G954" s="4"/>
      <c r="H954" s="4"/>
      <c r="I954" s="4"/>
      <c r="J954" s="4"/>
      <c r="K954" s="4"/>
      <c r="L954" s="4"/>
      <c r="M954" s="4"/>
      <c r="N954" s="4"/>
      <c r="O954" s="4"/>
      <c r="P954" s="7"/>
      <c r="Q954" s="4"/>
      <c r="R954" s="4"/>
      <c r="S954" s="4"/>
      <c r="T954" s="4"/>
      <c r="U954" s="4"/>
      <c r="V954" s="4"/>
      <c r="W954" s="4"/>
      <c r="X954" s="4"/>
      <c r="Y954" s="4"/>
    </row>
    <row r="955" spans="1:25" x14ac:dyDescent="0.15">
      <c r="A955" s="4"/>
      <c r="B955" s="4"/>
      <c r="C955" s="4"/>
      <c r="D955" s="18"/>
      <c r="E955" s="18"/>
      <c r="F955" s="4"/>
      <c r="G955" s="4"/>
      <c r="H955" s="4"/>
      <c r="I955" s="4"/>
      <c r="J955" s="4"/>
      <c r="K955" s="4"/>
      <c r="L955" s="4"/>
      <c r="M955" s="4"/>
      <c r="N955" s="4"/>
      <c r="O955" s="4"/>
      <c r="P955" s="7"/>
      <c r="Q955" s="4"/>
      <c r="R955" s="4"/>
      <c r="S955" s="4"/>
      <c r="T955" s="4"/>
      <c r="U955" s="4"/>
      <c r="V955" s="4"/>
      <c r="W955" s="4"/>
      <c r="X955" s="4"/>
      <c r="Y955" s="4"/>
    </row>
    <row r="956" spans="1:25" x14ac:dyDescent="0.15">
      <c r="A956" s="4"/>
      <c r="B956" s="4"/>
      <c r="C956" s="4"/>
      <c r="D956" s="18"/>
      <c r="E956" s="18"/>
      <c r="F956" s="4"/>
      <c r="G956" s="4"/>
      <c r="H956" s="4"/>
      <c r="I956" s="4"/>
      <c r="J956" s="4"/>
      <c r="K956" s="4"/>
      <c r="L956" s="4"/>
      <c r="M956" s="4"/>
      <c r="N956" s="4"/>
      <c r="O956" s="4"/>
      <c r="P956" s="7"/>
      <c r="Q956" s="4"/>
      <c r="R956" s="4"/>
      <c r="S956" s="4"/>
      <c r="T956" s="4"/>
      <c r="U956" s="4"/>
      <c r="V956" s="4"/>
      <c r="W956" s="4"/>
      <c r="X956" s="4"/>
      <c r="Y956" s="4"/>
    </row>
    <row r="957" spans="1:25" x14ac:dyDescent="0.15">
      <c r="A957" s="4"/>
      <c r="B957" s="4"/>
      <c r="C957" s="4"/>
      <c r="D957" s="18"/>
      <c r="E957" s="18"/>
      <c r="F957" s="4"/>
      <c r="G957" s="4"/>
      <c r="H957" s="4"/>
      <c r="I957" s="4"/>
      <c r="J957" s="4"/>
      <c r="K957" s="4"/>
      <c r="L957" s="4"/>
      <c r="M957" s="4"/>
      <c r="N957" s="4"/>
      <c r="O957" s="4"/>
      <c r="P957" s="7"/>
      <c r="Q957" s="4"/>
      <c r="R957" s="4"/>
      <c r="S957" s="4"/>
      <c r="T957" s="4"/>
      <c r="U957" s="4"/>
      <c r="V957" s="4"/>
      <c r="W957" s="4"/>
      <c r="X957" s="4"/>
      <c r="Y957" s="4"/>
    </row>
    <row r="958" spans="1:25" x14ac:dyDescent="0.15">
      <c r="A958" s="4"/>
      <c r="B958" s="4"/>
      <c r="C958" s="4"/>
      <c r="D958" s="18"/>
      <c r="E958" s="18"/>
      <c r="F958" s="4"/>
      <c r="G958" s="4"/>
      <c r="H958" s="4"/>
      <c r="I958" s="4"/>
      <c r="J958" s="4"/>
      <c r="K958" s="4"/>
      <c r="L958" s="4"/>
      <c r="M958" s="4"/>
      <c r="N958" s="4"/>
      <c r="O958" s="4"/>
      <c r="P958" s="7"/>
      <c r="Q958" s="4"/>
      <c r="R958" s="4"/>
      <c r="S958" s="4"/>
      <c r="T958" s="4"/>
      <c r="U958" s="4"/>
      <c r="V958" s="4"/>
      <c r="W958" s="4"/>
      <c r="X958" s="4"/>
      <c r="Y958" s="4"/>
    </row>
    <row r="959" spans="1:25" x14ac:dyDescent="0.15">
      <c r="A959" s="4"/>
      <c r="B959" s="4"/>
      <c r="C959" s="4"/>
      <c r="D959" s="18"/>
      <c r="E959" s="18"/>
      <c r="F959" s="4"/>
      <c r="G959" s="4"/>
      <c r="H959" s="4"/>
      <c r="I959" s="4"/>
      <c r="J959" s="4"/>
      <c r="K959" s="4"/>
      <c r="L959" s="4"/>
      <c r="M959" s="4"/>
      <c r="N959" s="4"/>
      <c r="O959" s="4"/>
      <c r="P959" s="7"/>
      <c r="Q959" s="4"/>
      <c r="R959" s="4"/>
      <c r="S959" s="4"/>
      <c r="T959" s="4"/>
      <c r="U959" s="4"/>
      <c r="V959" s="4"/>
      <c r="W959" s="4"/>
      <c r="X959" s="4"/>
      <c r="Y959" s="4"/>
    </row>
    <row r="960" spans="1:25" x14ac:dyDescent="0.15">
      <c r="A960" s="4"/>
      <c r="B960" s="4"/>
      <c r="C960" s="4"/>
      <c r="D960" s="18"/>
      <c r="E960" s="18"/>
      <c r="F960" s="4"/>
      <c r="G960" s="4"/>
      <c r="H960" s="4"/>
      <c r="I960" s="4"/>
      <c r="J960" s="4"/>
      <c r="K960" s="4"/>
      <c r="L960" s="4"/>
      <c r="M960" s="4"/>
      <c r="N960" s="4"/>
      <c r="O960" s="4"/>
      <c r="P960" s="7"/>
      <c r="Q960" s="4"/>
      <c r="R960" s="4"/>
      <c r="S960" s="4"/>
      <c r="T960" s="4"/>
      <c r="U960" s="4"/>
      <c r="V960" s="4"/>
      <c r="W960" s="4"/>
      <c r="X960" s="4"/>
      <c r="Y960" s="4"/>
    </row>
    <row r="961" spans="1:25" x14ac:dyDescent="0.15">
      <c r="A961" s="4"/>
      <c r="B961" s="4"/>
      <c r="C961" s="4"/>
      <c r="D961" s="18"/>
      <c r="E961" s="18"/>
      <c r="F961" s="4"/>
      <c r="G961" s="4"/>
      <c r="H961" s="4"/>
      <c r="I961" s="4"/>
      <c r="J961" s="4"/>
      <c r="K961" s="4"/>
      <c r="L961" s="4"/>
      <c r="M961" s="4"/>
      <c r="N961" s="4"/>
      <c r="O961" s="4"/>
      <c r="P961" s="7"/>
      <c r="Q961" s="4"/>
      <c r="R961" s="4"/>
      <c r="S961" s="4"/>
      <c r="T961" s="4"/>
      <c r="U961" s="4"/>
      <c r="V961" s="4"/>
      <c r="W961" s="4"/>
      <c r="X961" s="4"/>
      <c r="Y961" s="4"/>
    </row>
    <row r="962" spans="1:25" x14ac:dyDescent="0.15">
      <c r="A962" s="4"/>
      <c r="B962" s="4"/>
      <c r="C962" s="4"/>
      <c r="D962" s="18"/>
      <c r="E962" s="18"/>
      <c r="F962" s="4"/>
      <c r="G962" s="4"/>
      <c r="H962" s="4"/>
      <c r="I962" s="4"/>
      <c r="J962" s="4"/>
      <c r="K962" s="4"/>
      <c r="L962" s="4"/>
      <c r="M962" s="4"/>
      <c r="N962" s="4"/>
      <c r="O962" s="4"/>
      <c r="P962" s="7"/>
      <c r="Q962" s="4"/>
      <c r="R962" s="4"/>
      <c r="S962" s="4"/>
      <c r="T962" s="4"/>
      <c r="U962" s="4"/>
      <c r="V962" s="4"/>
      <c r="W962" s="4"/>
      <c r="X962" s="4"/>
      <c r="Y962" s="4"/>
    </row>
    <row r="963" spans="1:25" x14ac:dyDescent="0.15">
      <c r="A963" s="4"/>
      <c r="B963" s="4"/>
      <c r="C963" s="4"/>
      <c r="D963" s="18"/>
      <c r="E963" s="18"/>
      <c r="F963" s="4"/>
      <c r="G963" s="4"/>
      <c r="H963" s="4"/>
      <c r="I963" s="4"/>
      <c r="J963" s="4"/>
      <c r="K963" s="4"/>
      <c r="L963" s="4"/>
      <c r="M963" s="4"/>
      <c r="N963" s="4"/>
      <c r="O963" s="4"/>
      <c r="P963" s="7"/>
      <c r="Q963" s="4"/>
      <c r="R963" s="4"/>
      <c r="S963" s="4"/>
      <c r="T963" s="4"/>
      <c r="U963" s="4"/>
      <c r="V963" s="4"/>
      <c r="W963" s="4"/>
      <c r="X963" s="4"/>
      <c r="Y963" s="4"/>
    </row>
    <row r="964" spans="1:25" x14ac:dyDescent="0.15">
      <c r="A964" s="4"/>
      <c r="B964" s="4"/>
      <c r="C964" s="4"/>
      <c r="D964" s="18"/>
      <c r="E964" s="18"/>
      <c r="F964" s="4"/>
      <c r="G964" s="4"/>
      <c r="H964" s="4"/>
      <c r="I964" s="4"/>
      <c r="J964" s="4"/>
      <c r="K964" s="4"/>
      <c r="L964" s="4"/>
      <c r="M964" s="4"/>
      <c r="N964" s="4"/>
      <c r="O964" s="4"/>
      <c r="P964" s="7"/>
      <c r="Q964" s="4"/>
      <c r="R964" s="4"/>
      <c r="S964" s="4"/>
      <c r="T964" s="4"/>
      <c r="U964" s="4"/>
      <c r="V964" s="4"/>
      <c r="W964" s="4"/>
      <c r="X964" s="4"/>
      <c r="Y964" s="4"/>
    </row>
    <row r="965" spans="1:25" x14ac:dyDescent="0.15">
      <c r="A965" s="4"/>
      <c r="B965" s="4"/>
      <c r="C965" s="4"/>
      <c r="D965" s="18"/>
      <c r="E965" s="18"/>
      <c r="F965" s="4"/>
      <c r="G965" s="4"/>
      <c r="H965" s="4"/>
      <c r="I965" s="4"/>
      <c r="J965" s="4"/>
      <c r="K965" s="4"/>
      <c r="L965" s="4"/>
      <c r="M965" s="4"/>
      <c r="N965" s="4"/>
      <c r="O965" s="4"/>
      <c r="P965" s="7"/>
      <c r="Q965" s="4"/>
      <c r="R965" s="4"/>
      <c r="S965" s="4"/>
      <c r="T965" s="4"/>
      <c r="U965" s="4"/>
      <c r="V965" s="4"/>
      <c r="W965" s="4"/>
      <c r="X965" s="4"/>
      <c r="Y965" s="4"/>
    </row>
    <row r="966" spans="1:25" x14ac:dyDescent="0.15">
      <c r="A966" s="4"/>
      <c r="B966" s="4"/>
      <c r="C966" s="4"/>
      <c r="D966" s="18"/>
      <c r="E966" s="18"/>
      <c r="F966" s="4"/>
      <c r="G966" s="4"/>
      <c r="H966" s="4"/>
      <c r="I966" s="4"/>
      <c r="J966" s="4"/>
      <c r="K966" s="4"/>
      <c r="L966" s="4"/>
      <c r="M966" s="4"/>
      <c r="N966" s="4"/>
      <c r="O966" s="4"/>
      <c r="P966" s="7"/>
      <c r="Q966" s="4"/>
      <c r="R966" s="4"/>
      <c r="S966" s="4"/>
      <c r="T966" s="4"/>
      <c r="U966" s="4"/>
      <c r="V966" s="4"/>
      <c r="W966" s="4"/>
      <c r="X966" s="4"/>
      <c r="Y966" s="4"/>
    </row>
    <row r="967" spans="1:25" x14ac:dyDescent="0.15">
      <c r="A967" s="4"/>
      <c r="B967" s="4"/>
      <c r="C967" s="4"/>
      <c r="D967" s="18"/>
      <c r="E967" s="18"/>
      <c r="F967" s="4"/>
      <c r="G967" s="4"/>
      <c r="H967" s="4"/>
      <c r="I967" s="4"/>
      <c r="J967" s="4"/>
      <c r="K967" s="4"/>
      <c r="L967" s="4"/>
      <c r="M967" s="4"/>
      <c r="N967" s="4"/>
      <c r="O967" s="4"/>
      <c r="P967" s="7"/>
      <c r="Q967" s="4"/>
      <c r="R967" s="4"/>
      <c r="S967" s="4"/>
      <c r="T967" s="4"/>
      <c r="U967" s="4"/>
      <c r="V967" s="4"/>
      <c r="W967" s="4"/>
      <c r="X967" s="4"/>
      <c r="Y967" s="4"/>
    </row>
    <row r="968" spans="1:25" x14ac:dyDescent="0.15">
      <c r="A968" s="4"/>
      <c r="B968" s="4"/>
      <c r="C968" s="4"/>
      <c r="D968" s="18"/>
      <c r="E968" s="18"/>
      <c r="F968" s="4"/>
      <c r="G968" s="4"/>
      <c r="H968" s="4"/>
      <c r="I968" s="4"/>
      <c r="J968" s="4"/>
      <c r="K968" s="4"/>
      <c r="L968" s="4"/>
      <c r="M968" s="4"/>
      <c r="N968" s="4"/>
      <c r="O968" s="4"/>
      <c r="P968" s="7"/>
      <c r="Q968" s="4"/>
      <c r="R968" s="4"/>
      <c r="S968" s="4"/>
      <c r="T968" s="4"/>
      <c r="U968" s="4"/>
      <c r="V968" s="4"/>
      <c r="W968" s="4"/>
      <c r="X968" s="4"/>
      <c r="Y968" s="4"/>
    </row>
    <row r="969" spans="1:25" x14ac:dyDescent="0.15">
      <c r="A969" s="4"/>
      <c r="B969" s="4"/>
      <c r="C969" s="4"/>
      <c r="D969" s="18"/>
      <c r="E969" s="18"/>
      <c r="F969" s="4"/>
      <c r="G969" s="4"/>
      <c r="H969" s="4"/>
      <c r="I969" s="4"/>
      <c r="J969" s="4"/>
      <c r="K969" s="4"/>
      <c r="L969" s="4"/>
      <c r="M969" s="4"/>
      <c r="N969" s="4"/>
      <c r="O969" s="4"/>
      <c r="P969" s="7"/>
      <c r="Q969" s="4"/>
      <c r="R969" s="4"/>
      <c r="S969" s="4"/>
      <c r="T969" s="4"/>
      <c r="U969" s="4"/>
      <c r="V969" s="4"/>
      <c r="W969" s="4"/>
      <c r="X969" s="4"/>
      <c r="Y969" s="4"/>
    </row>
    <row r="970" spans="1:25" x14ac:dyDescent="0.15">
      <c r="A970" s="4"/>
      <c r="B970" s="4"/>
      <c r="C970" s="4"/>
      <c r="D970" s="18"/>
      <c r="E970" s="18"/>
      <c r="F970" s="4"/>
      <c r="G970" s="4"/>
      <c r="H970" s="4"/>
      <c r="I970" s="4"/>
      <c r="J970" s="4"/>
      <c r="K970" s="4"/>
      <c r="L970" s="4"/>
      <c r="M970" s="4"/>
      <c r="N970" s="4"/>
      <c r="O970" s="4"/>
      <c r="P970" s="7"/>
      <c r="Q970" s="4"/>
      <c r="R970" s="4"/>
      <c r="S970" s="4"/>
      <c r="T970" s="4"/>
      <c r="U970" s="4"/>
      <c r="V970" s="4"/>
      <c r="W970" s="4"/>
      <c r="X970" s="4"/>
      <c r="Y970" s="4"/>
    </row>
    <row r="971" spans="1:25" x14ac:dyDescent="0.15">
      <c r="A971" s="4"/>
      <c r="B971" s="4"/>
      <c r="C971" s="4"/>
      <c r="D971" s="18"/>
      <c r="E971" s="18"/>
      <c r="F971" s="4"/>
      <c r="G971" s="4"/>
      <c r="H971" s="4"/>
      <c r="I971" s="4"/>
      <c r="J971" s="4"/>
      <c r="K971" s="4"/>
      <c r="L971" s="4"/>
      <c r="M971" s="4"/>
      <c r="N971" s="4"/>
      <c r="O971" s="4"/>
      <c r="P971" s="7"/>
      <c r="Q971" s="4"/>
      <c r="R971" s="4"/>
      <c r="S971" s="4"/>
      <c r="T971" s="4"/>
      <c r="U971" s="4"/>
      <c r="V971" s="4"/>
      <c r="W971" s="4"/>
      <c r="X971" s="4"/>
      <c r="Y971" s="4"/>
    </row>
    <row r="972" spans="1:25" x14ac:dyDescent="0.15">
      <c r="A972" s="4"/>
      <c r="B972" s="4"/>
      <c r="C972" s="4"/>
      <c r="D972" s="18"/>
      <c r="E972" s="18"/>
      <c r="F972" s="4"/>
      <c r="G972" s="4"/>
      <c r="H972" s="4"/>
      <c r="I972" s="4"/>
      <c r="J972" s="4"/>
      <c r="K972" s="4"/>
      <c r="L972" s="4"/>
      <c r="M972" s="4"/>
      <c r="N972" s="4"/>
      <c r="O972" s="4"/>
      <c r="P972" s="7"/>
      <c r="Q972" s="4"/>
      <c r="R972" s="4"/>
      <c r="S972" s="4"/>
      <c r="T972" s="4"/>
      <c r="U972" s="4"/>
      <c r="V972" s="4"/>
      <c r="W972" s="4"/>
      <c r="X972" s="4"/>
      <c r="Y972" s="4"/>
    </row>
    <row r="973" spans="1:25" x14ac:dyDescent="0.15">
      <c r="A973" s="4"/>
      <c r="B973" s="4"/>
      <c r="C973" s="4"/>
      <c r="D973" s="18"/>
      <c r="E973" s="18"/>
      <c r="F973" s="4"/>
      <c r="G973" s="4"/>
      <c r="H973" s="4"/>
      <c r="I973" s="4"/>
      <c r="J973" s="4"/>
      <c r="K973" s="4"/>
      <c r="L973" s="4"/>
      <c r="M973" s="4"/>
      <c r="N973" s="4"/>
      <c r="O973" s="4"/>
      <c r="P973" s="7"/>
      <c r="Q973" s="4"/>
      <c r="R973" s="4"/>
      <c r="S973" s="4"/>
      <c r="T973" s="4"/>
      <c r="U973" s="4"/>
      <c r="V973" s="4"/>
      <c r="W973" s="4"/>
      <c r="X973" s="4"/>
      <c r="Y973" s="4"/>
    </row>
    <row r="974" spans="1:25" x14ac:dyDescent="0.15">
      <c r="A974" s="4"/>
      <c r="B974" s="4"/>
      <c r="C974" s="4"/>
      <c r="D974" s="18"/>
      <c r="E974" s="18"/>
      <c r="F974" s="4"/>
      <c r="G974" s="4"/>
      <c r="H974" s="4"/>
      <c r="I974" s="4"/>
      <c r="J974" s="4"/>
      <c r="K974" s="4"/>
      <c r="L974" s="4"/>
      <c r="M974" s="4"/>
      <c r="N974" s="4"/>
      <c r="O974" s="4"/>
      <c r="P974" s="7"/>
      <c r="Q974" s="4"/>
      <c r="R974" s="4"/>
      <c r="S974" s="4"/>
      <c r="T974" s="4"/>
      <c r="U974" s="4"/>
      <c r="V974" s="4"/>
      <c r="W974" s="4"/>
      <c r="X974" s="4"/>
      <c r="Y974" s="4"/>
    </row>
    <row r="975" spans="1:25" x14ac:dyDescent="0.15">
      <c r="A975" s="4"/>
      <c r="B975" s="4"/>
      <c r="C975" s="4"/>
      <c r="D975" s="18"/>
      <c r="E975" s="18"/>
      <c r="F975" s="4"/>
      <c r="G975" s="4"/>
      <c r="H975" s="4"/>
      <c r="I975" s="4"/>
      <c r="J975" s="4"/>
      <c r="K975" s="4"/>
      <c r="L975" s="4"/>
      <c r="M975" s="4"/>
      <c r="N975" s="4"/>
      <c r="O975" s="4"/>
      <c r="P975" s="7"/>
      <c r="Q975" s="4"/>
      <c r="R975" s="4"/>
      <c r="S975" s="4"/>
      <c r="T975" s="4"/>
      <c r="U975" s="4"/>
      <c r="V975" s="4"/>
      <c r="W975" s="4"/>
      <c r="X975" s="4"/>
      <c r="Y975" s="4"/>
    </row>
    <row r="976" spans="1:25" x14ac:dyDescent="0.15">
      <c r="A976" s="4"/>
      <c r="B976" s="4"/>
      <c r="C976" s="4"/>
      <c r="D976" s="18"/>
      <c r="E976" s="18"/>
      <c r="F976" s="4"/>
      <c r="G976" s="4"/>
      <c r="H976" s="4"/>
      <c r="I976" s="4"/>
      <c r="J976" s="4"/>
      <c r="K976" s="4"/>
      <c r="L976" s="4"/>
      <c r="M976" s="4"/>
      <c r="N976" s="4"/>
      <c r="O976" s="4"/>
      <c r="P976" s="7"/>
      <c r="Q976" s="4"/>
      <c r="R976" s="4"/>
      <c r="S976" s="4"/>
      <c r="T976" s="4"/>
      <c r="U976" s="4"/>
      <c r="V976" s="4"/>
      <c r="W976" s="4"/>
      <c r="X976" s="4"/>
      <c r="Y976" s="4"/>
    </row>
    <row r="977" spans="1:25" x14ac:dyDescent="0.15">
      <c r="A977" s="4"/>
      <c r="B977" s="4"/>
      <c r="C977" s="4"/>
      <c r="D977" s="18"/>
      <c r="E977" s="18"/>
      <c r="F977" s="4"/>
      <c r="G977" s="4"/>
      <c r="H977" s="4"/>
      <c r="I977" s="4"/>
      <c r="J977" s="4"/>
      <c r="K977" s="4"/>
      <c r="L977" s="4"/>
      <c r="M977" s="4"/>
      <c r="N977" s="4"/>
      <c r="O977" s="4"/>
      <c r="P977" s="7"/>
      <c r="Q977" s="4"/>
      <c r="R977" s="4"/>
      <c r="S977" s="4"/>
      <c r="T977" s="4"/>
      <c r="U977" s="4"/>
      <c r="V977" s="4"/>
      <c r="W977" s="4"/>
      <c r="X977" s="4"/>
      <c r="Y977" s="4"/>
    </row>
    <row r="978" spans="1:25" x14ac:dyDescent="0.15">
      <c r="A978" s="4"/>
      <c r="B978" s="4"/>
      <c r="C978" s="4"/>
      <c r="D978" s="18"/>
      <c r="E978" s="18"/>
      <c r="F978" s="4"/>
      <c r="G978" s="4"/>
      <c r="H978" s="4"/>
      <c r="I978" s="4"/>
      <c r="J978" s="4"/>
      <c r="K978" s="4"/>
      <c r="L978" s="4"/>
      <c r="M978" s="4"/>
      <c r="N978" s="4"/>
      <c r="O978" s="4"/>
      <c r="P978" s="7"/>
      <c r="Q978" s="4"/>
      <c r="R978" s="4"/>
      <c r="S978" s="4"/>
      <c r="T978" s="4"/>
      <c r="U978" s="4"/>
      <c r="V978" s="4"/>
      <c r="W978" s="4"/>
      <c r="X978" s="4"/>
      <c r="Y978" s="4"/>
    </row>
    <row r="979" spans="1:25" x14ac:dyDescent="0.15">
      <c r="A979" s="4"/>
      <c r="B979" s="4"/>
      <c r="C979" s="4"/>
      <c r="D979" s="18"/>
      <c r="E979" s="18"/>
      <c r="F979" s="4"/>
      <c r="G979" s="4"/>
      <c r="H979" s="4"/>
      <c r="I979" s="4"/>
      <c r="J979" s="4"/>
      <c r="K979" s="4"/>
      <c r="L979" s="4"/>
      <c r="M979" s="4"/>
      <c r="N979" s="4"/>
      <c r="O979" s="4"/>
      <c r="P979" s="7"/>
      <c r="Q979" s="4"/>
      <c r="R979" s="4"/>
      <c r="S979" s="4"/>
      <c r="T979" s="4"/>
      <c r="U979" s="4"/>
      <c r="V979" s="4"/>
      <c r="W979" s="4"/>
      <c r="X979" s="4"/>
      <c r="Y979" s="4"/>
    </row>
    <row r="980" spans="1:25" x14ac:dyDescent="0.15">
      <c r="A980" s="4"/>
      <c r="B980" s="4"/>
      <c r="C980" s="4"/>
      <c r="D980" s="18"/>
      <c r="E980" s="18"/>
      <c r="F980" s="4"/>
      <c r="G980" s="4"/>
      <c r="H980" s="4"/>
      <c r="I980" s="4"/>
      <c r="J980" s="4"/>
      <c r="K980" s="4"/>
      <c r="L980" s="4"/>
      <c r="M980" s="4"/>
      <c r="N980" s="4"/>
      <c r="O980" s="4"/>
      <c r="P980" s="7"/>
      <c r="Q980" s="4"/>
      <c r="R980" s="4"/>
      <c r="S980" s="4"/>
      <c r="T980" s="4"/>
      <c r="U980" s="4"/>
      <c r="V980" s="4"/>
      <c r="W980" s="4"/>
      <c r="X980" s="4"/>
      <c r="Y980" s="4"/>
    </row>
    <row r="981" spans="1:25" x14ac:dyDescent="0.15">
      <c r="A981" s="4"/>
      <c r="B981" s="4"/>
      <c r="C981" s="4"/>
      <c r="D981" s="18"/>
      <c r="E981" s="18"/>
      <c r="F981" s="4"/>
      <c r="G981" s="4"/>
      <c r="H981" s="4"/>
      <c r="I981" s="4"/>
      <c r="J981" s="4"/>
      <c r="K981" s="4"/>
      <c r="L981" s="4"/>
      <c r="M981" s="4"/>
      <c r="N981" s="4"/>
      <c r="O981" s="4"/>
      <c r="P981" s="7"/>
      <c r="Q981" s="4"/>
      <c r="R981" s="4"/>
      <c r="S981" s="4"/>
      <c r="T981" s="4"/>
      <c r="U981" s="4"/>
      <c r="V981" s="4"/>
      <c r="W981" s="4"/>
      <c r="X981" s="4"/>
      <c r="Y981" s="4"/>
    </row>
    <row r="982" spans="1:25" x14ac:dyDescent="0.15">
      <c r="A982" s="4"/>
      <c r="B982" s="4"/>
      <c r="C982" s="4"/>
      <c r="D982" s="18"/>
      <c r="E982" s="18"/>
      <c r="F982" s="4"/>
      <c r="G982" s="4"/>
      <c r="H982" s="4"/>
      <c r="I982" s="4"/>
      <c r="J982" s="4"/>
      <c r="K982" s="4"/>
      <c r="L982" s="4"/>
      <c r="M982" s="4"/>
      <c r="N982" s="4"/>
      <c r="O982" s="4"/>
      <c r="P982" s="7"/>
      <c r="Q982" s="4"/>
      <c r="R982" s="4"/>
      <c r="S982" s="4"/>
      <c r="T982" s="4"/>
      <c r="U982" s="4"/>
      <c r="V982" s="4"/>
      <c r="W982" s="4"/>
      <c r="X982" s="4"/>
      <c r="Y982" s="4"/>
    </row>
    <row r="983" spans="1:25" x14ac:dyDescent="0.15">
      <c r="A983" s="4"/>
      <c r="B983" s="4"/>
      <c r="C983" s="4"/>
      <c r="D983" s="18"/>
      <c r="E983" s="18"/>
      <c r="F983" s="4"/>
      <c r="G983" s="4"/>
      <c r="H983" s="4"/>
      <c r="I983" s="4"/>
      <c r="J983" s="4"/>
      <c r="K983" s="4"/>
      <c r="L983" s="4"/>
      <c r="M983" s="4"/>
      <c r="N983" s="4"/>
      <c r="O983" s="4"/>
      <c r="P983" s="7"/>
      <c r="Q983" s="4"/>
      <c r="R983" s="4"/>
      <c r="S983" s="4"/>
      <c r="T983" s="4"/>
      <c r="U983" s="4"/>
      <c r="V983" s="4"/>
      <c r="W983" s="4"/>
      <c r="X983" s="4"/>
      <c r="Y983" s="4"/>
    </row>
    <row r="984" spans="1:25" x14ac:dyDescent="0.15">
      <c r="A984" s="4"/>
      <c r="B984" s="4"/>
      <c r="C984" s="4"/>
      <c r="D984" s="18"/>
      <c r="E984" s="18"/>
      <c r="F984" s="4"/>
      <c r="G984" s="4"/>
      <c r="H984" s="4"/>
      <c r="I984" s="4"/>
      <c r="J984" s="4"/>
      <c r="K984" s="4"/>
      <c r="L984" s="4"/>
      <c r="M984" s="4"/>
      <c r="N984" s="4"/>
      <c r="O984" s="4"/>
      <c r="P984" s="7"/>
      <c r="Q984" s="4"/>
      <c r="R984" s="4"/>
      <c r="S984" s="4"/>
      <c r="T984" s="4"/>
      <c r="U984" s="4"/>
      <c r="V984" s="4"/>
      <c r="W984" s="4"/>
      <c r="X984" s="4"/>
      <c r="Y984" s="4"/>
    </row>
    <row r="985" spans="1:25" x14ac:dyDescent="0.15">
      <c r="A985" s="4"/>
      <c r="B985" s="4"/>
      <c r="C985" s="4"/>
      <c r="D985" s="18"/>
      <c r="E985" s="18"/>
      <c r="F985" s="4"/>
      <c r="G985" s="4"/>
      <c r="H985" s="4"/>
      <c r="I985" s="4"/>
      <c r="J985" s="4"/>
      <c r="K985" s="4"/>
      <c r="L985" s="4"/>
      <c r="M985" s="4"/>
      <c r="N985" s="4"/>
      <c r="O985" s="4"/>
      <c r="P985" s="7"/>
      <c r="Q985" s="4"/>
      <c r="R985" s="4"/>
      <c r="S985" s="4"/>
      <c r="T985" s="4"/>
      <c r="U985" s="4"/>
      <c r="V985" s="4"/>
      <c r="W985" s="4"/>
      <c r="X985" s="4"/>
      <c r="Y985" s="4"/>
    </row>
    <row r="986" spans="1:25" x14ac:dyDescent="0.15">
      <c r="A986" s="4"/>
      <c r="B986" s="4"/>
      <c r="C986" s="4"/>
      <c r="D986" s="18"/>
      <c r="E986" s="18"/>
      <c r="F986" s="4"/>
      <c r="G986" s="4"/>
      <c r="H986" s="4"/>
      <c r="I986" s="4"/>
      <c r="J986" s="4"/>
      <c r="K986" s="4"/>
      <c r="L986" s="4"/>
      <c r="M986" s="4"/>
      <c r="N986" s="4"/>
      <c r="O986" s="4"/>
      <c r="P986" s="7"/>
      <c r="Q986" s="4"/>
      <c r="R986" s="4"/>
      <c r="S986" s="4"/>
      <c r="T986" s="4"/>
      <c r="U986" s="4"/>
      <c r="V986" s="4"/>
      <c r="W986" s="4"/>
      <c r="X986" s="4"/>
      <c r="Y986" s="4"/>
    </row>
    <row r="987" spans="1:25" x14ac:dyDescent="0.15">
      <c r="A987" s="4"/>
      <c r="B987" s="4"/>
      <c r="C987" s="4"/>
      <c r="D987" s="18"/>
      <c r="E987" s="18"/>
      <c r="F987" s="4"/>
      <c r="G987" s="4"/>
      <c r="H987" s="4"/>
      <c r="I987" s="4"/>
      <c r="J987" s="4"/>
      <c r="K987" s="4"/>
      <c r="L987" s="4"/>
      <c r="M987" s="4"/>
      <c r="N987" s="4"/>
      <c r="O987" s="4"/>
      <c r="P987" s="7"/>
      <c r="Q987" s="4"/>
      <c r="R987" s="4"/>
      <c r="S987" s="4"/>
      <c r="T987" s="4"/>
      <c r="U987" s="4"/>
      <c r="V987" s="4"/>
      <c r="W987" s="4"/>
      <c r="X987" s="4"/>
      <c r="Y987" s="4"/>
    </row>
    <row r="988" spans="1:25" x14ac:dyDescent="0.15">
      <c r="A988" s="4"/>
      <c r="B988" s="4"/>
      <c r="C988" s="4"/>
      <c r="D988" s="18"/>
      <c r="E988" s="18"/>
      <c r="F988" s="4"/>
      <c r="G988" s="4"/>
      <c r="H988" s="4"/>
      <c r="I988" s="4"/>
      <c r="J988" s="4"/>
      <c r="K988" s="4"/>
      <c r="L988" s="4"/>
      <c r="M988" s="4"/>
      <c r="N988" s="4"/>
      <c r="O988" s="4"/>
      <c r="P988" s="7"/>
      <c r="Q988" s="4"/>
      <c r="R988" s="4"/>
      <c r="S988" s="4"/>
      <c r="T988" s="4"/>
      <c r="U988" s="4"/>
      <c r="V988" s="4"/>
      <c r="W988" s="4"/>
      <c r="X988" s="4"/>
      <c r="Y988" s="4"/>
    </row>
    <row r="989" spans="1:25" x14ac:dyDescent="0.15">
      <c r="A989" s="4"/>
      <c r="B989" s="4"/>
      <c r="C989" s="4"/>
      <c r="D989" s="18"/>
      <c r="E989" s="18"/>
      <c r="F989" s="4"/>
      <c r="G989" s="4"/>
      <c r="H989" s="4"/>
      <c r="I989" s="4"/>
      <c r="J989" s="4"/>
      <c r="K989" s="4"/>
      <c r="L989" s="4"/>
      <c r="M989" s="4"/>
      <c r="N989" s="4"/>
      <c r="O989" s="4"/>
      <c r="P989" s="7"/>
      <c r="Q989" s="4"/>
      <c r="R989" s="4"/>
      <c r="S989" s="4"/>
      <c r="T989" s="4"/>
      <c r="U989" s="4"/>
      <c r="V989" s="4"/>
      <c r="W989" s="4"/>
      <c r="X989" s="4"/>
      <c r="Y989" s="4"/>
    </row>
    <row r="990" spans="1:25" x14ac:dyDescent="0.15">
      <c r="A990" s="4"/>
      <c r="B990" s="4"/>
      <c r="C990" s="4"/>
      <c r="D990" s="18"/>
      <c r="E990" s="18"/>
      <c r="F990" s="4"/>
      <c r="G990" s="4"/>
      <c r="H990" s="4"/>
      <c r="I990" s="4"/>
      <c r="J990" s="4"/>
      <c r="K990" s="4"/>
      <c r="L990" s="4"/>
      <c r="M990" s="4"/>
      <c r="N990" s="4"/>
      <c r="O990" s="4"/>
      <c r="P990" s="7"/>
      <c r="Q990" s="4"/>
      <c r="R990" s="4"/>
      <c r="S990" s="4"/>
      <c r="T990" s="4"/>
      <c r="U990" s="4"/>
      <c r="V990" s="4"/>
      <c r="W990" s="4"/>
      <c r="X990" s="4"/>
      <c r="Y990" s="4"/>
    </row>
    <row r="991" spans="1:25" x14ac:dyDescent="0.15">
      <c r="A991" s="4"/>
      <c r="B991" s="4"/>
      <c r="C991" s="4"/>
      <c r="D991" s="18"/>
      <c r="E991" s="18"/>
      <c r="F991" s="4"/>
      <c r="G991" s="4"/>
      <c r="H991" s="4"/>
      <c r="I991" s="4"/>
      <c r="J991" s="4"/>
      <c r="K991" s="4"/>
      <c r="L991" s="4"/>
      <c r="M991" s="4"/>
      <c r="N991" s="4"/>
      <c r="O991" s="4"/>
      <c r="P991" s="7"/>
      <c r="Q991" s="4"/>
      <c r="R991" s="4"/>
      <c r="S991" s="4"/>
      <c r="T991" s="4"/>
      <c r="U991" s="4"/>
      <c r="V991" s="4"/>
      <c r="W991" s="4"/>
      <c r="X991" s="4"/>
      <c r="Y991" s="4"/>
    </row>
    <row r="992" spans="1:25" x14ac:dyDescent="0.15">
      <c r="A992" s="4"/>
      <c r="B992" s="4"/>
      <c r="C992" s="4"/>
      <c r="D992" s="18"/>
      <c r="E992" s="18"/>
      <c r="F992" s="4"/>
      <c r="G992" s="4"/>
      <c r="H992" s="4"/>
      <c r="I992" s="4"/>
      <c r="J992" s="4"/>
      <c r="K992" s="4"/>
      <c r="L992" s="4"/>
      <c r="M992" s="4"/>
      <c r="N992" s="4"/>
      <c r="O992" s="4"/>
      <c r="P992" s="7"/>
      <c r="Q992" s="4"/>
      <c r="R992" s="4"/>
      <c r="S992" s="4"/>
      <c r="T992" s="4"/>
      <c r="U992" s="4"/>
      <c r="V992" s="4"/>
      <c r="W992" s="4"/>
      <c r="X992" s="4"/>
      <c r="Y992" s="4"/>
    </row>
    <row r="993" spans="1:25" x14ac:dyDescent="0.15">
      <c r="A993" s="4"/>
      <c r="B993" s="4"/>
      <c r="C993" s="4"/>
      <c r="D993" s="18"/>
      <c r="E993" s="18"/>
      <c r="F993" s="4"/>
      <c r="G993" s="4"/>
      <c r="H993" s="4"/>
      <c r="I993" s="4"/>
      <c r="J993" s="4"/>
      <c r="K993" s="4"/>
      <c r="L993" s="4"/>
      <c r="M993" s="4"/>
      <c r="N993" s="4"/>
      <c r="O993" s="4"/>
      <c r="P993" s="7"/>
      <c r="Q993" s="4"/>
      <c r="R993" s="4"/>
      <c r="S993" s="4"/>
      <c r="T993" s="4"/>
      <c r="U993" s="4"/>
      <c r="V993" s="4"/>
      <c r="W993" s="4"/>
      <c r="X993" s="4"/>
      <c r="Y993" s="4"/>
    </row>
    <row r="994" spans="1:25" x14ac:dyDescent="0.15">
      <c r="A994" s="4"/>
      <c r="B994" s="4"/>
      <c r="C994" s="4"/>
      <c r="D994" s="18"/>
      <c r="E994" s="18"/>
      <c r="F994" s="4"/>
      <c r="G994" s="4"/>
      <c r="H994" s="4"/>
      <c r="I994" s="4"/>
      <c r="J994" s="4"/>
      <c r="K994" s="4"/>
      <c r="L994" s="4"/>
      <c r="M994" s="4"/>
      <c r="N994" s="4"/>
      <c r="O994" s="4"/>
      <c r="P994" s="7"/>
      <c r="Q994" s="4"/>
      <c r="R994" s="4"/>
      <c r="S994" s="4"/>
      <c r="T994" s="4"/>
      <c r="U994" s="4"/>
      <c r="V994" s="4"/>
      <c r="W994" s="4"/>
      <c r="X994" s="4"/>
      <c r="Y994" s="4"/>
    </row>
    <row r="995" spans="1:25" x14ac:dyDescent="0.15">
      <c r="A995" s="4"/>
      <c r="B995" s="4"/>
      <c r="C995" s="4"/>
      <c r="D995" s="18"/>
      <c r="E995" s="18"/>
      <c r="F995" s="4"/>
      <c r="G995" s="4"/>
      <c r="H995" s="4"/>
      <c r="I995" s="4"/>
      <c r="J995" s="4"/>
      <c r="K995" s="4"/>
      <c r="L995" s="4"/>
      <c r="M995" s="4"/>
      <c r="N995" s="4"/>
      <c r="O995" s="4"/>
      <c r="P995" s="7"/>
      <c r="Q995" s="4"/>
      <c r="R995" s="4"/>
      <c r="S995" s="4"/>
      <c r="T995" s="4"/>
      <c r="U995" s="4"/>
      <c r="V995" s="4"/>
      <c r="W995" s="4"/>
      <c r="X995" s="4"/>
      <c r="Y995" s="4"/>
    </row>
    <row r="996" spans="1:25" x14ac:dyDescent="0.15">
      <c r="A996" s="4"/>
      <c r="B996" s="4"/>
      <c r="C996" s="4"/>
      <c r="D996" s="18"/>
      <c r="E996" s="18"/>
      <c r="F996" s="4"/>
      <c r="G996" s="4"/>
      <c r="H996" s="4"/>
      <c r="I996" s="4"/>
      <c r="J996" s="4"/>
      <c r="K996" s="4"/>
      <c r="L996" s="4"/>
      <c r="M996" s="4"/>
      <c r="N996" s="4"/>
      <c r="O996" s="4"/>
      <c r="P996" s="7"/>
      <c r="Q996" s="4"/>
      <c r="R996" s="4"/>
      <c r="S996" s="4"/>
      <c r="T996" s="4"/>
      <c r="U996" s="4"/>
      <c r="V996" s="4"/>
      <c r="W996" s="4"/>
      <c r="X996" s="4"/>
      <c r="Y996" s="4"/>
    </row>
    <row r="997" spans="1:25" x14ac:dyDescent="0.15">
      <c r="A997" s="4"/>
      <c r="B997" s="4"/>
      <c r="C997" s="4"/>
      <c r="D997" s="18"/>
      <c r="E997" s="18"/>
      <c r="F997" s="4"/>
      <c r="G997" s="4"/>
      <c r="H997" s="4"/>
      <c r="I997" s="4"/>
      <c r="J997" s="4"/>
      <c r="K997" s="4"/>
      <c r="L997" s="4"/>
      <c r="M997" s="4"/>
      <c r="N997" s="4"/>
      <c r="O997" s="4"/>
      <c r="P997" s="7"/>
      <c r="Q997" s="4"/>
      <c r="R997" s="4"/>
      <c r="S997" s="4"/>
      <c r="T997" s="4"/>
      <c r="U997" s="4"/>
      <c r="V997" s="4"/>
      <c r="W997" s="4"/>
      <c r="X997" s="4"/>
      <c r="Y997" s="4"/>
    </row>
    <row r="998" spans="1:25" x14ac:dyDescent="0.15">
      <c r="A998" s="4"/>
      <c r="B998" s="4"/>
      <c r="C998" s="4"/>
      <c r="D998" s="18"/>
      <c r="E998" s="18"/>
      <c r="F998" s="4"/>
      <c r="G998" s="4"/>
      <c r="H998" s="4"/>
      <c r="I998" s="4"/>
      <c r="J998" s="4"/>
      <c r="K998" s="4"/>
      <c r="L998" s="4"/>
      <c r="M998" s="4"/>
      <c r="N998" s="4"/>
      <c r="O998" s="4"/>
      <c r="P998" s="7"/>
      <c r="Q998" s="4"/>
      <c r="R998" s="4"/>
      <c r="S998" s="4"/>
      <c r="T998" s="4"/>
      <c r="U998" s="4"/>
      <c r="V998" s="4"/>
      <c r="W998" s="4"/>
      <c r="X998" s="4"/>
      <c r="Y998" s="4"/>
    </row>
    <row r="999" spans="1:25" x14ac:dyDescent="0.15">
      <c r="A999" s="4"/>
      <c r="B999" s="4"/>
      <c r="C999" s="4"/>
      <c r="D999" s="18"/>
      <c r="E999" s="18"/>
      <c r="F999" s="4"/>
      <c r="G999" s="4"/>
      <c r="H999" s="4"/>
      <c r="I999" s="4"/>
      <c r="J999" s="4"/>
      <c r="K999" s="4"/>
      <c r="L999" s="4"/>
      <c r="M999" s="4"/>
      <c r="N999" s="4"/>
      <c r="O999" s="4"/>
      <c r="P999" s="7"/>
      <c r="Q999" s="4"/>
      <c r="R999" s="4"/>
      <c r="S999" s="4"/>
      <c r="T999" s="4"/>
      <c r="U999" s="4"/>
      <c r="V999" s="4"/>
      <c r="W999" s="4"/>
      <c r="X999" s="4"/>
      <c r="Y999" s="4"/>
    </row>
    <row r="1000" spans="1:25" x14ac:dyDescent="0.15">
      <c r="A1000" s="4"/>
      <c r="B1000" s="4"/>
      <c r="C1000" s="4"/>
      <c r="D1000" s="18"/>
      <c r="E1000" s="18"/>
      <c r="F1000" s="4"/>
      <c r="G1000" s="4"/>
      <c r="H1000" s="4"/>
      <c r="I1000" s="4"/>
      <c r="J1000" s="4"/>
      <c r="K1000" s="4"/>
      <c r="L1000" s="4"/>
      <c r="M1000" s="4"/>
      <c r="N1000" s="4"/>
      <c r="O1000" s="4"/>
      <c r="P1000" s="7"/>
      <c r="Q1000" s="4"/>
      <c r="R1000" s="4"/>
      <c r="S1000" s="4"/>
      <c r="T1000" s="4"/>
      <c r="U1000" s="4"/>
      <c r="V1000" s="4"/>
      <c r="W1000" s="4"/>
      <c r="X1000" s="4"/>
      <c r="Y1000" s="4"/>
    </row>
    <row r="1001" spans="1:25" x14ac:dyDescent="0.15">
      <c r="A1001" s="4"/>
      <c r="B1001" s="4"/>
      <c r="C1001" s="4"/>
      <c r="D1001" s="18"/>
      <c r="E1001" s="18"/>
      <c r="F1001" s="4"/>
      <c r="G1001" s="4"/>
      <c r="H1001" s="4"/>
      <c r="I1001" s="4"/>
      <c r="J1001" s="4"/>
      <c r="K1001" s="4"/>
      <c r="L1001" s="4"/>
      <c r="M1001" s="4"/>
      <c r="N1001" s="4"/>
      <c r="O1001" s="4"/>
      <c r="P1001" s="7"/>
      <c r="Q1001" s="4"/>
      <c r="R1001" s="4"/>
      <c r="S1001" s="4"/>
      <c r="T1001" s="4"/>
      <c r="U1001" s="4"/>
      <c r="V1001" s="4"/>
      <c r="W1001" s="4"/>
      <c r="X1001" s="4"/>
      <c r="Y1001" s="4"/>
    </row>
    <row r="1002" spans="1:25" x14ac:dyDescent="0.15">
      <c r="A1002" s="4"/>
      <c r="B1002" s="4"/>
      <c r="C1002" s="4"/>
      <c r="D1002" s="18"/>
      <c r="E1002" s="18"/>
      <c r="F1002" s="4"/>
      <c r="G1002" s="4"/>
      <c r="H1002" s="4"/>
      <c r="I1002" s="4"/>
      <c r="J1002" s="4"/>
      <c r="K1002" s="4"/>
      <c r="L1002" s="4"/>
      <c r="M1002" s="4"/>
      <c r="N1002" s="4"/>
      <c r="O1002" s="4"/>
      <c r="P1002" s="7"/>
      <c r="Q1002" s="4"/>
      <c r="R1002" s="4"/>
      <c r="S1002" s="4"/>
      <c r="T1002" s="4"/>
      <c r="U1002" s="4"/>
      <c r="V1002" s="4"/>
      <c r="W1002" s="4"/>
      <c r="X1002" s="4"/>
      <c r="Y1002" s="4"/>
    </row>
    <row r="1003" spans="1:25" x14ac:dyDescent="0.15">
      <c r="A1003" s="4"/>
      <c r="B1003" s="4"/>
      <c r="C1003" s="4"/>
      <c r="D1003" s="18"/>
      <c r="E1003" s="18"/>
      <c r="F1003" s="4"/>
      <c r="G1003" s="4"/>
      <c r="H1003" s="4"/>
      <c r="I1003" s="4"/>
      <c r="J1003" s="4"/>
      <c r="K1003" s="4"/>
      <c r="L1003" s="4"/>
      <c r="M1003" s="4"/>
      <c r="N1003" s="4"/>
      <c r="O1003" s="4"/>
      <c r="P1003" s="7"/>
      <c r="Q1003" s="4"/>
      <c r="R1003" s="4"/>
      <c r="S1003" s="4"/>
      <c r="T1003" s="4"/>
      <c r="U1003" s="4"/>
      <c r="V1003" s="4"/>
      <c r="W1003" s="4"/>
      <c r="X1003" s="4"/>
      <c r="Y1003" s="4"/>
    </row>
    <row r="1004" spans="1:25" x14ac:dyDescent="0.15">
      <c r="A1004" s="4"/>
      <c r="B1004" s="4"/>
      <c r="C1004" s="4"/>
      <c r="D1004" s="18"/>
      <c r="E1004" s="18"/>
      <c r="F1004" s="4"/>
      <c r="G1004" s="4"/>
      <c r="H1004" s="4"/>
      <c r="I1004" s="4"/>
      <c r="J1004" s="4"/>
      <c r="K1004" s="4"/>
      <c r="L1004" s="4"/>
      <c r="M1004" s="4"/>
      <c r="N1004" s="4"/>
      <c r="O1004" s="4"/>
      <c r="P1004" s="7"/>
      <c r="Q1004" s="4"/>
      <c r="R1004" s="4"/>
      <c r="S1004" s="4"/>
      <c r="T1004" s="4"/>
      <c r="U1004" s="4"/>
      <c r="V1004" s="4"/>
      <c r="W1004" s="4"/>
      <c r="X1004" s="4"/>
      <c r="Y1004" s="4"/>
    </row>
    <row r="1005" spans="1:25" x14ac:dyDescent="0.15">
      <c r="A1005" s="4"/>
      <c r="B1005" s="4"/>
      <c r="C1005" s="4"/>
      <c r="D1005" s="18"/>
      <c r="E1005" s="18"/>
      <c r="F1005" s="4"/>
      <c r="G1005" s="4"/>
      <c r="H1005" s="4"/>
      <c r="I1005" s="4"/>
      <c r="J1005" s="4"/>
      <c r="K1005" s="4"/>
      <c r="L1005" s="4"/>
      <c r="M1005" s="4"/>
      <c r="N1005" s="4"/>
      <c r="O1005" s="4"/>
      <c r="P1005" s="7"/>
      <c r="Q1005" s="4"/>
      <c r="R1005" s="4"/>
      <c r="S1005" s="4"/>
      <c r="T1005" s="4"/>
      <c r="U1005" s="4"/>
      <c r="V1005" s="4"/>
      <c r="W1005" s="4"/>
      <c r="X1005" s="4"/>
      <c r="Y1005" s="4"/>
    </row>
    <row r="1006" spans="1:25" x14ac:dyDescent="0.15">
      <c r="A1006" s="4"/>
      <c r="B1006" s="4"/>
      <c r="C1006" s="4"/>
      <c r="D1006" s="18"/>
      <c r="E1006" s="18"/>
      <c r="F1006" s="4"/>
      <c r="G1006" s="4"/>
      <c r="H1006" s="4"/>
      <c r="I1006" s="4"/>
      <c r="J1006" s="4"/>
      <c r="K1006" s="4"/>
      <c r="L1006" s="4"/>
      <c r="M1006" s="4"/>
      <c r="N1006" s="4"/>
      <c r="O1006" s="4"/>
      <c r="P1006" s="7"/>
      <c r="Q1006" s="4"/>
      <c r="R1006" s="4"/>
      <c r="S1006" s="4"/>
      <c r="T1006" s="4"/>
      <c r="U1006" s="4"/>
      <c r="V1006" s="4"/>
      <c r="W1006" s="4"/>
      <c r="X1006" s="4"/>
      <c r="Y1006" s="4"/>
    </row>
    <row r="1007" spans="1:25" x14ac:dyDescent="0.15">
      <c r="A1007" s="4"/>
      <c r="B1007" s="4"/>
      <c r="C1007" s="4"/>
      <c r="D1007" s="18"/>
      <c r="E1007" s="18"/>
      <c r="F1007" s="4"/>
      <c r="G1007" s="4"/>
      <c r="H1007" s="4"/>
      <c r="I1007" s="4"/>
      <c r="J1007" s="4"/>
      <c r="K1007" s="4"/>
      <c r="L1007" s="4"/>
      <c r="M1007" s="4"/>
      <c r="N1007" s="4"/>
      <c r="O1007" s="4"/>
      <c r="P1007" s="7"/>
      <c r="Q1007" s="4"/>
      <c r="R1007" s="4"/>
      <c r="S1007" s="4"/>
      <c r="T1007" s="4"/>
      <c r="U1007" s="4"/>
      <c r="V1007" s="4"/>
      <c r="W1007" s="4"/>
      <c r="X1007" s="4"/>
      <c r="Y1007" s="4"/>
    </row>
    <row r="1008" spans="1:25" x14ac:dyDescent="0.15">
      <c r="A1008" s="4"/>
      <c r="B1008" s="4"/>
      <c r="C1008" s="4"/>
      <c r="D1008" s="18"/>
      <c r="E1008" s="18"/>
      <c r="F1008" s="4"/>
      <c r="G1008" s="4"/>
      <c r="H1008" s="4"/>
      <c r="I1008" s="4"/>
      <c r="J1008" s="4"/>
      <c r="K1008" s="4"/>
      <c r="L1008" s="4"/>
      <c r="M1008" s="4"/>
      <c r="N1008" s="4"/>
      <c r="O1008" s="4"/>
      <c r="P1008" s="7"/>
      <c r="Q1008" s="4"/>
      <c r="R1008" s="4"/>
      <c r="S1008" s="4"/>
      <c r="T1008" s="4"/>
      <c r="U1008" s="4"/>
      <c r="V1008" s="4"/>
      <c r="W1008" s="4"/>
      <c r="X1008" s="4"/>
      <c r="Y1008" s="4"/>
    </row>
    <row r="1009" spans="1:25" x14ac:dyDescent="0.15">
      <c r="A1009" s="4"/>
      <c r="B1009" s="4"/>
      <c r="C1009" s="4"/>
      <c r="D1009" s="18"/>
      <c r="E1009" s="18"/>
      <c r="F1009" s="4"/>
      <c r="G1009" s="4"/>
      <c r="H1009" s="4"/>
      <c r="I1009" s="4"/>
      <c r="J1009" s="4"/>
      <c r="K1009" s="4"/>
      <c r="L1009" s="4"/>
      <c r="M1009" s="4"/>
      <c r="N1009" s="4"/>
      <c r="O1009" s="4"/>
      <c r="P1009" s="7"/>
      <c r="Q1009" s="4"/>
      <c r="R1009" s="4"/>
      <c r="S1009" s="4"/>
      <c r="T1009" s="4"/>
      <c r="U1009" s="4"/>
      <c r="V1009" s="4"/>
      <c r="W1009" s="4"/>
      <c r="X1009" s="4"/>
      <c r="Y1009" s="4"/>
    </row>
    <row r="1010" spans="1:25" x14ac:dyDescent="0.15">
      <c r="A1010" s="4"/>
      <c r="B1010" s="4"/>
      <c r="C1010" s="4"/>
      <c r="D1010" s="18"/>
      <c r="E1010" s="18"/>
      <c r="F1010" s="4"/>
      <c r="G1010" s="4"/>
      <c r="H1010" s="4"/>
      <c r="I1010" s="4"/>
      <c r="J1010" s="4"/>
      <c r="K1010" s="4"/>
      <c r="L1010" s="4"/>
      <c r="M1010" s="4"/>
      <c r="N1010" s="4"/>
      <c r="O1010" s="4"/>
      <c r="P1010" s="7"/>
      <c r="Q1010" s="4"/>
      <c r="R1010" s="4"/>
      <c r="S1010" s="4"/>
      <c r="T1010" s="4"/>
      <c r="U1010" s="4"/>
      <c r="V1010" s="4"/>
      <c r="W1010" s="4"/>
      <c r="X1010" s="4"/>
      <c r="Y1010" s="4"/>
    </row>
    <row r="1011" spans="1:25" x14ac:dyDescent="0.15">
      <c r="A1011" s="4"/>
      <c r="B1011" s="4"/>
      <c r="C1011" s="4"/>
      <c r="D1011" s="18"/>
      <c r="E1011" s="18"/>
      <c r="F1011" s="4"/>
      <c r="G1011" s="4"/>
      <c r="H1011" s="4"/>
      <c r="I1011" s="4"/>
      <c r="J1011" s="4"/>
      <c r="K1011" s="4"/>
      <c r="L1011" s="4"/>
      <c r="M1011" s="4"/>
      <c r="N1011" s="4"/>
      <c r="O1011" s="4"/>
      <c r="P1011" s="7"/>
      <c r="Q1011" s="4"/>
      <c r="R1011" s="4"/>
      <c r="S1011" s="4"/>
      <c r="T1011" s="4"/>
      <c r="U1011" s="4"/>
      <c r="V1011" s="4"/>
      <c r="W1011" s="4"/>
      <c r="X1011" s="4"/>
      <c r="Y1011" s="4"/>
    </row>
    <row r="1012" spans="1:25" x14ac:dyDescent="0.15">
      <c r="A1012" s="4"/>
      <c r="B1012" s="4"/>
      <c r="C1012" s="4"/>
      <c r="D1012" s="18"/>
      <c r="E1012" s="18"/>
      <c r="F1012" s="4"/>
      <c r="G1012" s="4"/>
      <c r="H1012" s="4"/>
      <c r="I1012" s="4"/>
      <c r="J1012" s="4"/>
      <c r="K1012" s="4"/>
      <c r="L1012" s="4"/>
      <c r="M1012" s="4"/>
      <c r="N1012" s="4"/>
      <c r="O1012" s="4"/>
      <c r="P1012" s="7"/>
      <c r="Q1012" s="4"/>
      <c r="R1012" s="4"/>
      <c r="S1012" s="4"/>
      <c r="T1012" s="4"/>
      <c r="U1012" s="4"/>
      <c r="V1012" s="4"/>
      <c r="W1012" s="4"/>
      <c r="X1012" s="4"/>
      <c r="Y1012" s="4"/>
    </row>
    <row r="1013" spans="1:25" x14ac:dyDescent="0.15">
      <c r="A1013" s="4"/>
      <c r="B1013" s="4"/>
      <c r="C1013" s="4"/>
      <c r="D1013" s="18"/>
      <c r="E1013" s="18"/>
      <c r="F1013" s="4"/>
      <c r="G1013" s="4"/>
      <c r="H1013" s="4"/>
      <c r="I1013" s="4"/>
      <c r="J1013" s="4"/>
      <c r="K1013" s="4"/>
      <c r="L1013" s="4"/>
      <c r="M1013" s="4"/>
      <c r="N1013" s="4"/>
      <c r="O1013" s="4"/>
      <c r="P1013" s="7"/>
      <c r="Q1013" s="4"/>
      <c r="R1013" s="4"/>
      <c r="S1013" s="4"/>
      <c r="T1013" s="4"/>
      <c r="U1013" s="4"/>
      <c r="V1013" s="4"/>
      <c r="W1013" s="4"/>
      <c r="X1013" s="4"/>
      <c r="Y1013" s="4"/>
    </row>
    <row r="1014" spans="1:25" x14ac:dyDescent="0.15">
      <c r="A1014" s="4"/>
      <c r="B1014" s="4"/>
      <c r="C1014" s="4"/>
      <c r="D1014" s="18"/>
      <c r="E1014" s="18"/>
      <c r="F1014" s="4"/>
      <c r="G1014" s="4"/>
      <c r="H1014" s="4"/>
      <c r="I1014" s="4"/>
      <c r="J1014" s="4"/>
      <c r="K1014" s="4"/>
      <c r="L1014" s="4"/>
      <c r="M1014" s="4"/>
      <c r="N1014" s="4"/>
      <c r="O1014" s="4"/>
      <c r="P1014" s="7"/>
      <c r="Q1014" s="4"/>
      <c r="R1014" s="4"/>
      <c r="S1014" s="4"/>
      <c r="T1014" s="4"/>
      <c r="U1014" s="4"/>
      <c r="V1014" s="4"/>
      <c r="W1014" s="4"/>
      <c r="X1014" s="4"/>
      <c r="Y1014" s="4"/>
    </row>
    <row r="1015" spans="1:25" x14ac:dyDescent="0.15">
      <c r="A1015" s="4"/>
      <c r="B1015" s="4"/>
      <c r="C1015" s="4"/>
      <c r="D1015" s="18"/>
      <c r="E1015" s="18"/>
      <c r="F1015" s="4"/>
      <c r="G1015" s="4"/>
      <c r="H1015" s="4"/>
      <c r="I1015" s="4"/>
      <c r="J1015" s="4"/>
      <c r="K1015" s="4"/>
      <c r="L1015" s="4"/>
      <c r="M1015" s="4"/>
      <c r="N1015" s="4"/>
      <c r="O1015" s="4"/>
      <c r="P1015" s="7"/>
      <c r="Q1015" s="4"/>
      <c r="R1015" s="4"/>
      <c r="S1015" s="4"/>
      <c r="T1015" s="4"/>
      <c r="U1015" s="4"/>
      <c r="V1015" s="4"/>
      <c r="W1015" s="4"/>
      <c r="X1015" s="4"/>
      <c r="Y1015" s="4"/>
    </row>
    <row r="1016" spans="1:25" x14ac:dyDescent="0.15">
      <c r="A1016" s="4"/>
      <c r="B1016" s="4"/>
      <c r="C1016" s="4"/>
      <c r="D1016" s="18"/>
      <c r="E1016" s="18"/>
      <c r="F1016" s="4"/>
      <c r="G1016" s="4"/>
      <c r="H1016" s="4"/>
      <c r="I1016" s="4"/>
      <c r="J1016" s="4"/>
      <c r="K1016" s="4"/>
      <c r="L1016" s="4"/>
      <c r="M1016" s="4"/>
      <c r="N1016" s="4"/>
      <c r="O1016" s="4"/>
      <c r="P1016" s="7"/>
      <c r="Q1016" s="4"/>
      <c r="R1016" s="4"/>
      <c r="S1016" s="4"/>
      <c r="T1016" s="4"/>
      <c r="U1016" s="4"/>
      <c r="V1016" s="4"/>
      <c r="W1016" s="4"/>
      <c r="X1016" s="4"/>
      <c r="Y1016" s="4"/>
    </row>
    <row r="1017" spans="1:25" x14ac:dyDescent="0.15">
      <c r="A1017" s="4"/>
      <c r="B1017" s="4"/>
      <c r="C1017" s="4"/>
      <c r="D1017" s="18"/>
      <c r="E1017" s="18"/>
      <c r="F1017" s="4"/>
      <c r="G1017" s="4"/>
      <c r="H1017" s="4"/>
      <c r="I1017" s="4"/>
      <c r="J1017" s="4"/>
      <c r="K1017" s="4"/>
      <c r="L1017" s="4"/>
      <c r="M1017" s="4"/>
      <c r="N1017" s="4"/>
      <c r="O1017" s="4"/>
      <c r="P1017" s="7"/>
      <c r="Q1017" s="4"/>
      <c r="R1017" s="4"/>
      <c r="S1017" s="4"/>
      <c r="T1017" s="4"/>
      <c r="U1017" s="4"/>
      <c r="V1017" s="4"/>
      <c r="W1017" s="4"/>
      <c r="X1017" s="4"/>
      <c r="Y1017" s="4"/>
    </row>
    <row r="1018" spans="1:25" x14ac:dyDescent="0.15">
      <c r="A1018" s="4"/>
      <c r="B1018" s="4"/>
      <c r="C1018" s="4"/>
      <c r="D1018" s="18"/>
      <c r="E1018" s="18"/>
      <c r="F1018" s="4"/>
      <c r="G1018" s="4"/>
      <c r="H1018" s="4"/>
      <c r="I1018" s="4"/>
      <c r="J1018" s="4"/>
      <c r="K1018" s="4"/>
      <c r="L1018" s="4"/>
      <c r="M1018" s="4"/>
      <c r="N1018" s="4"/>
      <c r="O1018" s="4"/>
      <c r="P1018" s="7"/>
      <c r="Q1018" s="4"/>
      <c r="R1018" s="4"/>
      <c r="S1018" s="4"/>
      <c r="T1018" s="4"/>
      <c r="U1018" s="4"/>
      <c r="V1018" s="4"/>
      <c r="W1018" s="4"/>
      <c r="X1018" s="4"/>
      <c r="Y1018" s="4"/>
    </row>
    <row r="1019" spans="1:25" x14ac:dyDescent="0.15">
      <c r="A1019" s="4"/>
      <c r="B1019" s="4"/>
      <c r="C1019" s="4"/>
      <c r="D1019" s="18"/>
      <c r="E1019" s="18"/>
      <c r="F1019" s="4"/>
      <c r="G1019" s="4"/>
      <c r="H1019" s="4"/>
      <c r="I1019" s="4"/>
      <c r="J1019" s="4"/>
      <c r="K1019" s="4"/>
      <c r="L1019" s="4"/>
      <c r="M1019" s="4"/>
      <c r="N1019" s="4"/>
      <c r="O1019" s="4"/>
      <c r="P1019" s="7"/>
      <c r="Q1019" s="4"/>
      <c r="R1019" s="4"/>
      <c r="S1019" s="4"/>
      <c r="T1019" s="4"/>
      <c r="U1019" s="4"/>
      <c r="V1019" s="4"/>
      <c r="W1019" s="4"/>
      <c r="X1019" s="4"/>
      <c r="Y1019" s="4"/>
    </row>
    <row r="1020" spans="1:25" x14ac:dyDescent="0.15">
      <c r="A1020" s="4"/>
      <c r="B1020" s="4"/>
      <c r="C1020" s="4"/>
      <c r="D1020" s="18"/>
      <c r="E1020" s="18"/>
      <c r="F1020" s="4"/>
      <c r="G1020" s="4"/>
      <c r="H1020" s="4"/>
      <c r="I1020" s="4"/>
      <c r="J1020" s="4"/>
      <c r="K1020" s="4"/>
      <c r="L1020" s="4"/>
      <c r="M1020" s="4"/>
      <c r="N1020" s="4"/>
      <c r="O1020" s="4"/>
      <c r="P1020" s="7"/>
      <c r="Q1020" s="4"/>
      <c r="R1020" s="4"/>
      <c r="S1020" s="4"/>
      <c r="T1020" s="4"/>
      <c r="U1020" s="4"/>
      <c r="V1020" s="4"/>
      <c r="W1020" s="4"/>
      <c r="X1020" s="4"/>
      <c r="Y1020" s="4"/>
    </row>
    <row r="1021" spans="1:25" x14ac:dyDescent="0.15">
      <c r="A1021" s="4"/>
      <c r="B1021" s="4"/>
      <c r="C1021" s="4"/>
      <c r="D1021" s="18"/>
      <c r="E1021" s="18"/>
      <c r="F1021" s="4"/>
      <c r="G1021" s="4"/>
      <c r="H1021" s="4"/>
      <c r="I1021" s="4"/>
      <c r="J1021" s="4"/>
      <c r="K1021" s="4"/>
      <c r="L1021" s="4"/>
      <c r="M1021" s="4"/>
      <c r="N1021" s="4"/>
      <c r="O1021" s="4"/>
      <c r="P1021" s="7"/>
      <c r="Q1021" s="4"/>
      <c r="R1021" s="4"/>
      <c r="S1021" s="4"/>
      <c r="T1021" s="4"/>
      <c r="U1021" s="4"/>
      <c r="V1021" s="4"/>
      <c r="W1021" s="4"/>
      <c r="X1021" s="4"/>
      <c r="Y1021" s="4"/>
    </row>
    <row r="1022" spans="1:25" x14ac:dyDescent="0.15">
      <c r="A1022" s="4"/>
      <c r="B1022" s="4"/>
      <c r="C1022" s="4"/>
      <c r="D1022" s="18"/>
      <c r="E1022" s="18"/>
      <c r="F1022" s="4"/>
      <c r="G1022" s="4"/>
      <c r="H1022" s="4"/>
      <c r="I1022" s="4"/>
      <c r="J1022" s="4"/>
      <c r="K1022" s="4"/>
      <c r="L1022" s="4"/>
      <c r="M1022" s="4"/>
      <c r="N1022" s="4"/>
      <c r="O1022" s="4"/>
      <c r="P1022" s="7"/>
      <c r="Q1022" s="4"/>
      <c r="R1022" s="4"/>
      <c r="S1022" s="4"/>
      <c r="T1022" s="4"/>
      <c r="U1022" s="4"/>
      <c r="V1022" s="4"/>
      <c r="W1022" s="4"/>
      <c r="X1022" s="4"/>
      <c r="Y1022" s="4"/>
    </row>
    <row r="1023" spans="1:25" x14ac:dyDescent="0.15">
      <c r="A1023" s="4"/>
      <c r="B1023" s="4"/>
      <c r="C1023" s="4"/>
      <c r="D1023" s="18"/>
      <c r="E1023" s="18"/>
      <c r="F1023" s="4"/>
      <c r="G1023" s="4"/>
      <c r="H1023" s="4"/>
      <c r="I1023" s="4"/>
      <c r="J1023" s="4"/>
      <c r="K1023" s="4"/>
      <c r="L1023" s="4"/>
      <c r="M1023" s="4"/>
      <c r="N1023" s="4"/>
      <c r="O1023" s="4"/>
      <c r="P1023" s="7"/>
      <c r="Q1023" s="4"/>
      <c r="R1023" s="4"/>
      <c r="S1023" s="4"/>
      <c r="T1023" s="4"/>
      <c r="U1023" s="4"/>
      <c r="V1023" s="4"/>
      <c r="W1023" s="4"/>
      <c r="X1023" s="4"/>
      <c r="Y1023" s="4"/>
    </row>
    <row r="1024" spans="1:25" x14ac:dyDescent="0.15">
      <c r="A1024" s="4"/>
      <c r="B1024" s="4"/>
      <c r="C1024" s="4"/>
      <c r="D1024" s="18"/>
      <c r="E1024" s="18"/>
      <c r="F1024" s="4"/>
      <c r="G1024" s="4"/>
      <c r="H1024" s="4"/>
      <c r="I1024" s="4"/>
      <c r="J1024" s="4"/>
      <c r="K1024" s="4"/>
      <c r="L1024" s="4"/>
      <c r="M1024" s="4"/>
      <c r="N1024" s="4"/>
      <c r="O1024" s="4"/>
      <c r="P1024" s="7"/>
      <c r="Q1024" s="4"/>
      <c r="R1024" s="4"/>
      <c r="S1024" s="4"/>
      <c r="T1024" s="4"/>
      <c r="U1024" s="4"/>
      <c r="V1024" s="4"/>
      <c r="W1024" s="4"/>
      <c r="X1024" s="4"/>
      <c r="Y1024" s="4"/>
    </row>
    <row r="1025" spans="1:25" x14ac:dyDescent="0.15">
      <c r="A1025" s="4"/>
      <c r="B1025" s="4"/>
      <c r="C1025" s="4"/>
      <c r="D1025" s="18"/>
      <c r="E1025" s="18"/>
      <c r="F1025" s="4"/>
      <c r="G1025" s="4"/>
      <c r="H1025" s="4"/>
      <c r="I1025" s="4"/>
      <c r="J1025" s="4"/>
      <c r="K1025" s="4"/>
      <c r="L1025" s="4"/>
      <c r="M1025" s="4"/>
      <c r="N1025" s="4"/>
      <c r="O1025" s="4"/>
      <c r="P1025" s="7"/>
      <c r="Q1025" s="4"/>
      <c r="R1025" s="4"/>
      <c r="S1025" s="4"/>
      <c r="T1025" s="4"/>
      <c r="U1025" s="4"/>
      <c r="V1025" s="4"/>
      <c r="W1025" s="4"/>
      <c r="X1025" s="4"/>
      <c r="Y1025" s="4"/>
    </row>
    <row r="1026" spans="1:25" x14ac:dyDescent="0.15">
      <c r="A1026" s="4"/>
      <c r="B1026" s="4"/>
      <c r="C1026" s="4"/>
      <c r="D1026" s="18"/>
      <c r="E1026" s="18"/>
      <c r="F1026" s="4"/>
      <c r="G1026" s="4"/>
      <c r="H1026" s="4"/>
      <c r="I1026" s="4"/>
      <c r="J1026" s="4"/>
      <c r="K1026" s="4"/>
      <c r="L1026" s="4"/>
      <c r="M1026" s="4"/>
      <c r="N1026" s="4"/>
      <c r="O1026" s="4"/>
      <c r="P1026" s="7"/>
      <c r="Q1026" s="4"/>
      <c r="R1026" s="4"/>
      <c r="S1026" s="4"/>
      <c r="T1026" s="4"/>
      <c r="U1026" s="4"/>
      <c r="V1026" s="4"/>
      <c r="W1026" s="4"/>
      <c r="X1026" s="4"/>
      <c r="Y1026" s="4"/>
    </row>
    <row r="1027" spans="1:25" x14ac:dyDescent="0.15">
      <c r="A1027" s="4"/>
      <c r="B1027" s="4"/>
      <c r="C1027" s="4"/>
      <c r="D1027" s="18"/>
      <c r="E1027" s="18"/>
      <c r="F1027" s="4"/>
      <c r="G1027" s="4"/>
      <c r="H1027" s="4"/>
      <c r="I1027" s="4"/>
      <c r="J1027" s="4"/>
      <c r="K1027" s="4"/>
      <c r="L1027" s="4"/>
      <c r="M1027" s="4"/>
      <c r="N1027" s="4"/>
      <c r="O1027" s="4"/>
      <c r="P1027" s="7"/>
      <c r="Q1027" s="4"/>
      <c r="R1027" s="4"/>
      <c r="S1027" s="4"/>
      <c r="T1027" s="4"/>
      <c r="U1027" s="4"/>
      <c r="V1027" s="4"/>
      <c r="W1027" s="4"/>
      <c r="X1027" s="4"/>
      <c r="Y1027" s="4"/>
    </row>
    <row r="1028" spans="1:25" x14ac:dyDescent="0.15">
      <c r="A1028" s="4"/>
      <c r="B1028" s="4"/>
      <c r="C1028" s="4"/>
      <c r="D1028" s="18"/>
      <c r="E1028" s="18"/>
      <c r="F1028" s="4"/>
      <c r="G1028" s="4"/>
      <c r="H1028" s="4"/>
      <c r="I1028" s="4"/>
      <c r="J1028" s="4"/>
      <c r="K1028" s="4"/>
      <c r="L1028" s="4"/>
      <c r="M1028" s="4"/>
      <c r="N1028" s="4"/>
      <c r="O1028" s="4"/>
      <c r="P1028" s="7"/>
      <c r="Q1028" s="4"/>
      <c r="R1028" s="4"/>
      <c r="S1028" s="4"/>
      <c r="T1028" s="4"/>
      <c r="U1028" s="4"/>
      <c r="V1028" s="4"/>
      <c r="W1028" s="4"/>
      <c r="X1028" s="4"/>
      <c r="Y1028" s="4"/>
    </row>
    <row r="1029" spans="1:25" x14ac:dyDescent="0.15">
      <c r="A1029" s="4"/>
      <c r="B1029" s="4"/>
      <c r="C1029" s="4"/>
      <c r="D1029" s="18"/>
      <c r="E1029" s="18"/>
      <c r="F1029" s="4"/>
      <c r="G1029" s="4"/>
      <c r="H1029" s="4"/>
      <c r="I1029" s="4"/>
      <c r="J1029" s="4"/>
      <c r="K1029" s="4"/>
      <c r="L1029" s="4"/>
      <c r="M1029" s="4"/>
      <c r="N1029" s="4"/>
      <c r="O1029" s="4"/>
      <c r="P1029" s="7"/>
      <c r="Q1029" s="4"/>
      <c r="R1029" s="4"/>
      <c r="S1029" s="4"/>
      <c r="T1029" s="4"/>
      <c r="U1029" s="4"/>
      <c r="V1029" s="4"/>
      <c r="W1029" s="4"/>
      <c r="X1029" s="4"/>
      <c r="Y1029" s="4"/>
    </row>
    <row r="1030" spans="1:25" x14ac:dyDescent="0.15">
      <c r="A1030" s="4"/>
      <c r="B1030" s="4"/>
      <c r="C1030" s="4"/>
      <c r="D1030" s="18"/>
      <c r="E1030" s="18"/>
      <c r="F1030" s="4"/>
      <c r="G1030" s="4"/>
      <c r="H1030" s="4"/>
      <c r="I1030" s="4"/>
      <c r="J1030" s="4"/>
      <c r="K1030" s="4"/>
      <c r="L1030" s="4"/>
      <c r="M1030" s="4"/>
      <c r="N1030" s="4"/>
      <c r="O1030" s="4"/>
      <c r="P1030" s="7"/>
      <c r="Q1030" s="4"/>
      <c r="R1030" s="4"/>
      <c r="S1030" s="4"/>
      <c r="T1030" s="4"/>
      <c r="U1030" s="4"/>
      <c r="V1030" s="4"/>
      <c r="W1030" s="4"/>
      <c r="X1030" s="4"/>
      <c r="Y1030" s="4"/>
    </row>
    <row r="1031" spans="1:25" x14ac:dyDescent="0.15">
      <c r="A1031" s="4"/>
      <c r="B1031" s="4"/>
      <c r="C1031" s="4"/>
      <c r="D1031" s="18"/>
      <c r="E1031" s="18"/>
      <c r="F1031" s="4"/>
      <c r="G1031" s="4"/>
      <c r="H1031" s="4"/>
      <c r="I1031" s="4"/>
      <c r="J1031" s="4"/>
      <c r="K1031" s="4"/>
      <c r="L1031" s="4"/>
      <c r="M1031" s="4"/>
      <c r="N1031" s="4"/>
      <c r="O1031" s="4"/>
      <c r="P1031" s="7"/>
      <c r="Q1031" s="4"/>
      <c r="R1031" s="4"/>
      <c r="S1031" s="4"/>
      <c r="T1031" s="4"/>
      <c r="U1031" s="4"/>
      <c r="V1031" s="4"/>
      <c r="W1031" s="4"/>
      <c r="X1031" s="4"/>
      <c r="Y1031" s="4"/>
    </row>
    <row r="1032" spans="1:25" x14ac:dyDescent="0.15">
      <c r="A1032" s="4"/>
      <c r="B1032" s="4"/>
      <c r="C1032" s="4"/>
      <c r="D1032" s="18"/>
      <c r="E1032" s="18"/>
      <c r="F1032" s="4"/>
      <c r="G1032" s="4"/>
      <c r="H1032" s="4"/>
      <c r="I1032" s="4"/>
      <c r="J1032" s="4"/>
      <c r="K1032" s="4"/>
      <c r="L1032" s="4"/>
      <c r="M1032" s="4"/>
      <c r="N1032" s="4"/>
      <c r="O1032" s="4"/>
      <c r="P1032" s="7"/>
      <c r="Q1032" s="4"/>
      <c r="R1032" s="4"/>
      <c r="S1032" s="4"/>
      <c r="T1032" s="4"/>
      <c r="U1032" s="4"/>
      <c r="V1032" s="4"/>
      <c r="W1032" s="4"/>
      <c r="X1032" s="4"/>
      <c r="Y1032" s="4"/>
    </row>
    <row r="1033" spans="1:25" x14ac:dyDescent="0.15">
      <c r="A1033" s="4"/>
      <c r="B1033" s="4"/>
      <c r="C1033" s="4"/>
      <c r="D1033" s="18"/>
      <c r="E1033" s="18"/>
      <c r="F1033" s="4"/>
      <c r="G1033" s="4"/>
      <c r="H1033" s="4"/>
      <c r="I1033" s="4"/>
      <c r="J1033" s="4"/>
      <c r="K1033" s="4"/>
      <c r="L1033" s="4"/>
      <c r="M1033" s="4"/>
      <c r="N1033" s="4"/>
      <c r="O1033" s="4"/>
      <c r="P1033" s="7"/>
      <c r="Q1033" s="4"/>
      <c r="R1033" s="4"/>
      <c r="S1033" s="4"/>
      <c r="T1033" s="4"/>
      <c r="U1033" s="4"/>
      <c r="V1033" s="4"/>
      <c r="W1033" s="4"/>
      <c r="X1033" s="4"/>
      <c r="Y1033" s="4"/>
    </row>
    <row r="1034" spans="1:25" x14ac:dyDescent="0.15">
      <c r="A1034" s="4"/>
      <c r="B1034" s="4"/>
      <c r="C1034" s="4"/>
      <c r="D1034" s="18"/>
      <c r="E1034" s="18"/>
      <c r="F1034" s="4"/>
      <c r="G1034" s="4"/>
      <c r="H1034" s="4"/>
      <c r="I1034" s="4"/>
      <c r="J1034" s="4"/>
      <c r="K1034" s="4"/>
      <c r="L1034" s="4"/>
      <c r="M1034" s="4"/>
      <c r="N1034" s="4"/>
      <c r="O1034" s="4"/>
      <c r="P1034" s="7"/>
      <c r="Q1034" s="4"/>
      <c r="R1034" s="4"/>
      <c r="S1034" s="4"/>
      <c r="T1034" s="4"/>
      <c r="U1034" s="4"/>
      <c r="V1034" s="4"/>
      <c r="W1034" s="4"/>
      <c r="X1034" s="4"/>
      <c r="Y1034" s="4"/>
    </row>
    <row r="1035" spans="1:25" x14ac:dyDescent="0.15">
      <c r="A1035" s="4"/>
      <c r="B1035" s="4"/>
      <c r="C1035" s="4"/>
      <c r="D1035" s="18"/>
      <c r="E1035" s="18"/>
      <c r="F1035" s="4"/>
      <c r="G1035" s="4"/>
      <c r="H1035" s="4"/>
      <c r="I1035" s="4"/>
      <c r="J1035" s="4"/>
      <c r="K1035" s="4"/>
      <c r="L1035" s="4"/>
      <c r="M1035" s="4"/>
      <c r="N1035" s="4"/>
      <c r="O1035" s="4"/>
      <c r="P1035" s="7"/>
      <c r="Q1035" s="4"/>
      <c r="R1035" s="4"/>
      <c r="S1035" s="4"/>
      <c r="T1035" s="4"/>
      <c r="U1035" s="4"/>
      <c r="V1035" s="4"/>
      <c r="W1035" s="4"/>
      <c r="X1035" s="4"/>
      <c r="Y1035" s="4"/>
    </row>
    <row r="1036" spans="1:25" x14ac:dyDescent="0.15">
      <c r="A1036" s="4"/>
      <c r="B1036" s="4"/>
      <c r="C1036" s="4"/>
      <c r="D1036" s="18"/>
      <c r="E1036" s="18"/>
      <c r="F1036" s="4"/>
      <c r="G1036" s="4"/>
      <c r="H1036" s="4"/>
      <c r="I1036" s="4"/>
      <c r="J1036" s="4"/>
      <c r="K1036" s="4"/>
      <c r="L1036" s="4"/>
      <c r="M1036" s="4"/>
      <c r="N1036" s="4"/>
      <c r="O1036" s="4"/>
      <c r="P1036" s="7"/>
      <c r="Q1036" s="4"/>
      <c r="R1036" s="4"/>
      <c r="S1036" s="4"/>
      <c r="T1036" s="4"/>
      <c r="U1036" s="4"/>
      <c r="V1036" s="4"/>
      <c r="W1036" s="4"/>
      <c r="X1036" s="4"/>
      <c r="Y1036" s="4"/>
    </row>
    <row r="1037" spans="1:25" x14ac:dyDescent="0.15">
      <c r="A1037" s="4"/>
      <c r="B1037" s="4"/>
      <c r="C1037" s="4"/>
      <c r="D1037" s="18"/>
      <c r="E1037" s="18"/>
      <c r="F1037" s="4"/>
      <c r="G1037" s="4"/>
      <c r="H1037" s="4"/>
      <c r="I1037" s="4"/>
      <c r="J1037" s="4"/>
      <c r="K1037" s="4"/>
      <c r="L1037" s="4"/>
      <c r="M1037" s="4"/>
      <c r="N1037" s="4"/>
      <c r="O1037" s="4"/>
      <c r="P1037" s="7"/>
      <c r="Q1037" s="4"/>
      <c r="R1037" s="4"/>
      <c r="S1037" s="4"/>
      <c r="T1037" s="4"/>
      <c r="U1037" s="4"/>
      <c r="V1037" s="4"/>
      <c r="W1037" s="4"/>
      <c r="X1037" s="4"/>
      <c r="Y1037" s="4"/>
    </row>
    <row r="1038" spans="1:25" x14ac:dyDescent="0.15">
      <c r="A1038" s="4"/>
      <c r="B1038" s="4"/>
      <c r="C1038" s="4"/>
      <c r="D1038" s="18"/>
      <c r="E1038" s="18"/>
      <c r="F1038" s="4"/>
      <c r="G1038" s="4"/>
      <c r="H1038" s="4"/>
      <c r="I1038" s="4"/>
      <c r="J1038" s="4"/>
      <c r="K1038" s="4"/>
      <c r="L1038" s="4"/>
      <c r="M1038" s="4"/>
      <c r="N1038" s="4"/>
      <c r="O1038" s="4"/>
      <c r="P1038" s="7"/>
      <c r="Q1038" s="4"/>
      <c r="R1038" s="4"/>
      <c r="S1038" s="4"/>
      <c r="T1038" s="4"/>
      <c r="U1038" s="4"/>
      <c r="V1038" s="4"/>
      <c r="W1038" s="4"/>
      <c r="X1038" s="4"/>
      <c r="Y1038" s="4"/>
    </row>
    <row r="1039" spans="1:25" x14ac:dyDescent="0.15">
      <c r="A1039" s="4"/>
      <c r="B1039" s="4"/>
      <c r="C1039" s="4"/>
      <c r="D1039" s="18"/>
      <c r="E1039" s="18"/>
      <c r="F1039" s="4"/>
      <c r="G1039" s="4"/>
      <c r="H1039" s="4"/>
      <c r="I1039" s="4"/>
      <c r="J1039" s="4"/>
      <c r="K1039" s="4"/>
      <c r="L1039" s="4"/>
      <c r="M1039" s="4"/>
      <c r="N1039" s="4"/>
      <c r="O1039" s="4"/>
      <c r="P1039" s="7"/>
      <c r="Q1039" s="4"/>
      <c r="R1039" s="4"/>
      <c r="S1039" s="4"/>
      <c r="T1039" s="4"/>
      <c r="U1039" s="4"/>
      <c r="V1039" s="4"/>
      <c r="W1039" s="4"/>
      <c r="X1039" s="4"/>
      <c r="Y1039" s="4"/>
    </row>
  </sheetData>
  <autoFilter ref="A1:Y1039" xr:uid="{00000000-0009-0000-0000-000004000000}">
    <sortState xmlns:xlrd2="http://schemas.microsoft.com/office/spreadsheetml/2017/richdata2" ref="A2:Y1039">
      <sortCondition ref="A1:A1039"/>
    </sortState>
  </autoFilter>
  <pageMargins left="0.7" right="0.7" top="0.75" bottom="0.75" header="0.3" footer="0.3"/>
  <pageSetup paperSize="9"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9900"/>
    <outlinePr summaryBelow="0" summaryRight="0"/>
  </sheetPr>
  <dimension ref="A1:S998"/>
  <sheetViews>
    <sheetView workbookViewId="0">
      <pane ySplit="1" topLeftCell="A2" activePane="bottomLeft" state="frozen"/>
      <selection pane="bottomLeft" activeCell="A49" sqref="A49"/>
    </sheetView>
  </sheetViews>
  <sheetFormatPr baseColWidth="10" defaultColWidth="12.6640625" defaultRowHeight="13" x14ac:dyDescent="0.15"/>
  <cols>
    <col min="1" max="1" width="27.33203125" style="27" bestFit="1" customWidth="1"/>
    <col min="2" max="2" width="9" style="27" bestFit="1" customWidth="1"/>
    <col min="3" max="3" width="10.1640625" style="27" bestFit="1" customWidth="1"/>
    <col min="4" max="4" width="10" style="27" bestFit="1" customWidth="1"/>
    <col min="5" max="5" width="11.33203125" style="27" bestFit="1" customWidth="1"/>
    <col min="6" max="6" width="13.5" style="27" bestFit="1" customWidth="1"/>
    <col min="7" max="7" width="32.83203125" style="27" bestFit="1" customWidth="1"/>
    <col min="8" max="8" width="26.83203125" style="27" bestFit="1" customWidth="1"/>
    <col min="9" max="9" width="12.83203125" style="27" bestFit="1" customWidth="1"/>
    <col min="10" max="10" width="15.1640625" style="27" bestFit="1" customWidth="1"/>
    <col min="11" max="11" width="12.83203125" style="27" bestFit="1" customWidth="1"/>
    <col min="12" max="12" width="19.83203125" style="27" bestFit="1" customWidth="1"/>
    <col min="13" max="13" width="17.5" style="27" bestFit="1" customWidth="1"/>
    <col min="14" max="14" width="8.33203125" style="27" bestFit="1" customWidth="1"/>
    <col min="15" max="15" width="15.83203125" style="27" bestFit="1" customWidth="1"/>
    <col min="16" max="16" width="33.33203125" style="27" bestFit="1" customWidth="1"/>
    <col min="17" max="17" width="17.6640625" style="27" bestFit="1" customWidth="1"/>
    <col min="18" max="18" width="29.6640625" style="27" bestFit="1" customWidth="1"/>
    <col min="19" max="19" width="14.1640625" style="27" bestFit="1" customWidth="1"/>
    <col min="20" max="16384" width="12.6640625" style="27"/>
  </cols>
  <sheetData>
    <row r="1" spans="1:19" ht="15" x14ac:dyDescent="0.15">
      <c r="A1" s="1" t="s">
        <v>33</v>
      </c>
      <c r="B1" s="1" t="s">
        <v>440</v>
      </c>
      <c r="C1" s="29" t="s">
        <v>1557</v>
      </c>
      <c r="D1" s="24" t="s">
        <v>34</v>
      </c>
      <c r="E1" s="24" t="s">
        <v>35</v>
      </c>
      <c r="F1" s="1" t="s">
        <v>441</v>
      </c>
      <c r="G1" s="1" t="s">
        <v>0</v>
      </c>
      <c r="H1" s="1" t="s">
        <v>1559</v>
      </c>
      <c r="I1" s="1" t="s">
        <v>1560</v>
      </c>
      <c r="J1" s="1" t="s">
        <v>1561</v>
      </c>
      <c r="K1" s="1" t="s">
        <v>1563</v>
      </c>
      <c r="L1" s="1" t="s">
        <v>456</v>
      </c>
      <c r="M1" s="22" t="s">
        <v>457</v>
      </c>
      <c r="N1" s="23" t="s">
        <v>458</v>
      </c>
      <c r="O1" s="28" t="s">
        <v>11056</v>
      </c>
      <c r="P1" s="23" t="s">
        <v>459</v>
      </c>
      <c r="Q1" s="1" t="s">
        <v>1565</v>
      </c>
      <c r="R1" s="1" t="s">
        <v>460</v>
      </c>
      <c r="S1" s="1" t="s">
        <v>461</v>
      </c>
    </row>
    <row r="2" spans="1:19" x14ac:dyDescent="0.15">
      <c r="A2" s="4" t="s">
        <v>1150</v>
      </c>
      <c r="B2" s="7" t="s">
        <v>1151</v>
      </c>
      <c r="C2" s="7" t="s">
        <v>1600</v>
      </c>
      <c r="D2" s="18">
        <v>54.65</v>
      </c>
      <c r="E2" s="18">
        <v>11.37</v>
      </c>
      <c r="F2" s="4" t="s">
        <v>999</v>
      </c>
      <c r="G2" s="4" t="s">
        <v>4291</v>
      </c>
      <c r="H2" s="4" t="s">
        <v>4292</v>
      </c>
      <c r="I2" s="4" t="s">
        <v>2880</v>
      </c>
      <c r="J2" s="4" t="s">
        <v>2941</v>
      </c>
      <c r="K2" s="4" t="s">
        <v>4293</v>
      </c>
      <c r="L2" s="4">
        <v>3563</v>
      </c>
      <c r="M2" s="4">
        <v>28</v>
      </c>
      <c r="N2" s="4" t="s">
        <v>474</v>
      </c>
      <c r="O2" s="7" t="s">
        <v>3314</v>
      </c>
      <c r="P2" s="7" t="s">
        <v>4294</v>
      </c>
      <c r="Q2" s="4">
        <v>2023</v>
      </c>
      <c r="R2" s="4" t="s">
        <v>1154</v>
      </c>
      <c r="S2" s="4" t="s">
        <v>4295</v>
      </c>
    </row>
    <row r="3" spans="1:19" x14ac:dyDescent="0.15">
      <c r="A3" s="4" t="s">
        <v>1150</v>
      </c>
      <c r="B3" s="7" t="s">
        <v>1151</v>
      </c>
      <c r="C3" s="7" t="s">
        <v>1600</v>
      </c>
      <c r="D3" s="18">
        <v>54.65</v>
      </c>
      <c r="E3" s="18">
        <v>11.37</v>
      </c>
      <c r="F3" s="4" t="s">
        <v>999</v>
      </c>
      <c r="G3" s="4" t="s">
        <v>4291</v>
      </c>
      <c r="H3" s="4" t="s">
        <v>4296</v>
      </c>
      <c r="I3" s="4" t="s">
        <v>467</v>
      </c>
      <c r="J3" s="4" t="s">
        <v>2941</v>
      </c>
      <c r="K3" s="4" t="s">
        <v>4297</v>
      </c>
      <c r="L3" s="4">
        <v>3901</v>
      </c>
      <c r="M3" s="4">
        <v>25</v>
      </c>
      <c r="N3" s="4" t="s">
        <v>474</v>
      </c>
      <c r="O3" s="7" t="s">
        <v>4298</v>
      </c>
      <c r="P3" s="7" t="s">
        <v>4299</v>
      </c>
      <c r="Q3" s="4">
        <v>2023</v>
      </c>
      <c r="R3" s="4" t="s">
        <v>1154</v>
      </c>
      <c r="S3" s="4" t="s">
        <v>4300</v>
      </c>
    </row>
    <row r="4" spans="1:19" x14ac:dyDescent="0.15">
      <c r="A4" s="7" t="s">
        <v>3463</v>
      </c>
      <c r="B4" s="7" t="s">
        <v>1151</v>
      </c>
      <c r="C4" s="7" t="s">
        <v>1600</v>
      </c>
      <c r="D4" s="18">
        <v>54.64</v>
      </c>
      <c r="E4" s="18">
        <v>11.4</v>
      </c>
      <c r="F4" s="4" t="s">
        <v>999</v>
      </c>
      <c r="G4" s="7" t="s">
        <v>4301</v>
      </c>
      <c r="H4" s="4" t="s">
        <v>4302</v>
      </c>
      <c r="I4" s="4" t="s">
        <v>2880</v>
      </c>
      <c r="J4" s="4" t="s">
        <v>3819</v>
      </c>
      <c r="K4" s="4" t="s">
        <v>4303</v>
      </c>
      <c r="L4" s="4">
        <v>4094</v>
      </c>
      <c r="M4" s="4">
        <v>27</v>
      </c>
      <c r="N4" s="4" t="s">
        <v>474</v>
      </c>
      <c r="O4" s="7" t="s">
        <v>3480</v>
      </c>
      <c r="P4" s="7" t="s">
        <v>4304</v>
      </c>
      <c r="Q4" s="4">
        <v>2016</v>
      </c>
      <c r="R4" s="4" t="s">
        <v>2961</v>
      </c>
      <c r="S4" s="4" t="s">
        <v>4295</v>
      </c>
    </row>
    <row r="5" spans="1:19" x14ac:dyDescent="0.15">
      <c r="A5" s="7" t="s">
        <v>3463</v>
      </c>
      <c r="B5" s="7" t="s">
        <v>1151</v>
      </c>
      <c r="C5" s="7" t="s">
        <v>1600</v>
      </c>
      <c r="D5" s="18">
        <v>54.64</v>
      </c>
      <c r="E5" s="18">
        <v>11.4</v>
      </c>
      <c r="F5" s="4" t="s">
        <v>999</v>
      </c>
      <c r="G5" s="7" t="s">
        <v>4301</v>
      </c>
      <c r="H5" s="4" t="s">
        <v>4305</v>
      </c>
      <c r="I5" s="4" t="s">
        <v>2880</v>
      </c>
      <c r="J5" s="4" t="s">
        <v>3819</v>
      </c>
      <c r="K5" s="4" t="s">
        <v>4306</v>
      </c>
      <c r="L5" s="4">
        <v>3649</v>
      </c>
      <c r="M5" s="4">
        <v>28</v>
      </c>
      <c r="N5" s="4" t="s">
        <v>474</v>
      </c>
      <c r="O5" s="7" t="s">
        <v>3015</v>
      </c>
      <c r="P5" s="7" t="s">
        <v>4307</v>
      </c>
      <c r="Q5" s="4">
        <v>2016</v>
      </c>
      <c r="R5" s="4" t="s">
        <v>2961</v>
      </c>
      <c r="S5" s="4" t="s">
        <v>4295</v>
      </c>
    </row>
    <row r="6" spans="1:19" x14ac:dyDescent="0.15">
      <c r="A6" s="7" t="s">
        <v>1795</v>
      </c>
      <c r="B6" s="7" t="s">
        <v>1151</v>
      </c>
      <c r="C6" s="7" t="s">
        <v>1600</v>
      </c>
      <c r="D6" s="18">
        <v>54.643965999999999</v>
      </c>
      <c r="E6" s="18">
        <v>11.393015999999999</v>
      </c>
      <c r="F6" s="4" t="s">
        <v>999</v>
      </c>
      <c r="G6" s="7" t="s">
        <v>625</v>
      </c>
      <c r="H6" s="4" t="s">
        <v>4311</v>
      </c>
      <c r="I6" s="4" t="s">
        <v>2880</v>
      </c>
      <c r="J6" s="4" t="s">
        <v>4312</v>
      </c>
      <c r="K6" s="4" t="s">
        <v>4313</v>
      </c>
      <c r="L6" s="4">
        <v>5044</v>
      </c>
      <c r="M6" s="4">
        <v>38</v>
      </c>
      <c r="N6" s="4" t="s">
        <v>474</v>
      </c>
      <c r="O6" s="7" t="s">
        <v>3630</v>
      </c>
      <c r="P6" s="7" t="s">
        <v>4064</v>
      </c>
      <c r="Q6" s="4">
        <v>2023</v>
      </c>
      <c r="R6" s="4" t="s">
        <v>2923</v>
      </c>
      <c r="S6" s="4" t="s">
        <v>4295</v>
      </c>
    </row>
    <row r="7" spans="1:19" x14ac:dyDescent="0.15">
      <c r="A7" s="7" t="s">
        <v>1795</v>
      </c>
      <c r="B7" s="7" t="s">
        <v>1151</v>
      </c>
      <c r="C7" s="7" t="s">
        <v>1600</v>
      </c>
      <c r="D7" s="18">
        <v>54.643965999999999</v>
      </c>
      <c r="E7" s="18">
        <v>11.393015999999999</v>
      </c>
      <c r="F7" s="4" t="s">
        <v>999</v>
      </c>
      <c r="G7" s="7" t="s">
        <v>625</v>
      </c>
      <c r="H7" s="4" t="s">
        <v>4326</v>
      </c>
      <c r="I7" s="4" t="s">
        <v>2880</v>
      </c>
      <c r="J7" s="25" t="s">
        <v>3198</v>
      </c>
      <c r="K7" s="4" t="s">
        <v>4327</v>
      </c>
      <c r="L7" s="4">
        <v>5769</v>
      </c>
      <c r="M7" s="4">
        <v>40</v>
      </c>
      <c r="N7" s="4" t="s">
        <v>474</v>
      </c>
      <c r="O7" s="7" t="s">
        <v>4328</v>
      </c>
      <c r="P7" s="7" t="s">
        <v>4329</v>
      </c>
      <c r="Q7" s="4">
        <v>2023</v>
      </c>
      <c r="R7" s="4" t="s">
        <v>2923</v>
      </c>
      <c r="S7" s="4" t="s">
        <v>4295</v>
      </c>
    </row>
    <row r="8" spans="1:19" x14ac:dyDescent="0.15">
      <c r="A8" s="7" t="s">
        <v>1795</v>
      </c>
      <c r="B8" s="7" t="s">
        <v>1151</v>
      </c>
      <c r="C8" s="7" t="s">
        <v>1600</v>
      </c>
      <c r="D8" s="18">
        <v>54.643965999999999</v>
      </c>
      <c r="E8" s="18">
        <v>11.393015999999999</v>
      </c>
      <c r="F8" s="4" t="s">
        <v>999</v>
      </c>
      <c r="G8" s="7" t="s">
        <v>625</v>
      </c>
      <c r="H8" s="4" t="s">
        <v>4333</v>
      </c>
      <c r="I8" s="4" t="s">
        <v>2880</v>
      </c>
      <c r="J8" s="4" t="s">
        <v>4312</v>
      </c>
      <c r="K8" s="4" t="s">
        <v>4334</v>
      </c>
      <c r="L8" s="4">
        <v>5708</v>
      </c>
      <c r="M8" s="4">
        <v>40</v>
      </c>
      <c r="N8" s="4" t="s">
        <v>474</v>
      </c>
      <c r="O8" s="7" t="s">
        <v>3694</v>
      </c>
      <c r="P8" s="7" t="s">
        <v>4335</v>
      </c>
      <c r="Q8" s="4">
        <v>2023</v>
      </c>
      <c r="R8" s="4" t="s">
        <v>2923</v>
      </c>
      <c r="S8" s="4" t="s">
        <v>4295</v>
      </c>
    </row>
    <row r="9" spans="1:19" x14ac:dyDescent="0.15">
      <c r="A9" s="7" t="s">
        <v>1795</v>
      </c>
      <c r="B9" s="7" t="s">
        <v>1151</v>
      </c>
      <c r="C9" s="7" t="s">
        <v>1600</v>
      </c>
      <c r="D9" s="18">
        <v>54.643965999999999</v>
      </c>
      <c r="E9" s="18">
        <v>11.393015999999999</v>
      </c>
      <c r="F9" s="4" t="s">
        <v>999</v>
      </c>
      <c r="G9" s="7" t="s">
        <v>625</v>
      </c>
      <c r="H9" s="4" t="s">
        <v>4308</v>
      </c>
      <c r="I9" s="4" t="s">
        <v>2880</v>
      </c>
      <c r="J9" s="4" t="s">
        <v>2957</v>
      </c>
      <c r="K9" s="4" t="s">
        <v>4309</v>
      </c>
      <c r="L9" s="4">
        <v>7038</v>
      </c>
      <c r="M9" s="4">
        <v>38</v>
      </c>
      <c r="N9" s="4" t="s">
        <v>474</v>
      </c>
      <c r="O9" s="7" t="s">
        <v>3829</v>
      </c>
      <c r="P9" s="7" t="s">
        <v>4310</v>
      </c>
      <c r="Q9" s="4">
        <v>2023</v>
      </c>
      <c r="R9" s="4" t="s">
        <v>1154</v>
      </c>
      <c r="S9" s="4" t="s">
        <v>4295</v>
      </c>
    </row>
    <row r="10" spans="1:19" x14ac:dyDescent="0.15">
      <c r="A10" s="7" t="s">
        <v>1795</v>
      </c>
      <c r="B10" s="7" t="s">
        <v>1151</v>
      </c>
      <c r="C10" s="7" t="s">
        <v>1600</v>
      </c>
      <c r="D10" s="18">
        <v>54.643965999999999</v>
      </c>
      <c r="E10" s="18">
        <v>11.393015999999999</v>
      </c>
      <c r="F10" s="4" t="s">
        <v>999</v>
      </c>
      <c r="G10" s="7" t="s">
        <v>625</v>
      </c>
      <c r="H10" s="4" t="s">
        <v>4314</v>
      </c>
      <c r="I10" s="4" t="s">
        <v>2880</v>
      </c>
      <c r="J10" s="25" t="s">
        <v>2914</v>
      </c>
      <c r="K10" s="4" t="s">
        <v>4315</v>
      </c>
      <c r="L10" s="4">
        <v>4754</v>
      </c>
      <c r="M10" s="4">
        <v>37</v>
      </c>
      <c r="N10" s="4" t="s">
        <v>474</v>
      </c>
      <c r="O10" s="7" t="s">
        <v>4316</v>
      </c>
      <c r="P10" s="7" t="s">
        <v>4317</v>
      </c>
      <c r="Q10" s="4">
        <v>2023</v>
      </c>
      <c r="R10" s="4" t="s">
        <v>1154</v>
      </c>
      <c r="S10" s="4" t="s">
        <v>4295</v>
      </c>
    </row>
    <row r="11" spans="1:19" x14ac:dyDescent="0.15">
      <c r="A11" s="7" t="s">
        <v>1795</v>
      </c>
      <c r="B11" s="7" t="s">
        <v>1151</v>
      </c>
      <c r="C11" s="7" t="s">
        <v>1600</v>
      </c>
      <c r="D11" s="18">
        <v>54.643965999999999</v>
      </c>
      <c r="E11" s="18">
        <v>11.393015999999999</v>
      </c>
      <c r="F11" s="4" t="s">
        <v>999</v>
      </c>
      <c r="G11" s="7" t="s">
        <v>625</v>
      </c>
      <c r="H11" s="4" t="s">
        <v>4318</v>
      </c>
      <c r="I11" s="4" t="s">
        <v>2880</v>
      </c>
      <c r="J11" s="4" t="s">
        <v>4312</v>
      </c>
      <c r="K11" s="4" t="s">
        <v>4319</v>
      </c>
      <c r="L11" s="4">
        <v>4921</v>
      </c>
      <c r="M11" s="4">
        <v>35</v>
      </c>
      <c r="N11" s="4" t="s">
        <v>474</v>
      </c>
      <c r="O11" s="7" t="s">
        <v>4320</v>
      </c>
      <c r="P11" s="7" t="s">
        <v>4321</v>
      </c>
      <c r="Q11" s="4">
        <v>2023</v>
      </c>
      <c r="R11" s="4" t="s">
        <v>1154</v>
      </c>
      <c r="S11" s="4" t="s">
        <v>4295</v>
      </c>
    </row>
    <row r="12" spans="1:19" x14ac:dyDescent="0.15">
      <c r="A12" s="7" t="s">
        <v>1795</v>
      </c>
      <c r="B12" s="7" t="s">
        <v>1151</v>
      </c>
      <c r="C12" s="7" t="s">
        <v>1600</v>
      </c>
      <c r="D12" s="18">
        <v>54.643965999999999</v>
      </c>
      <c r="E12" s="18">
        <v>11.393015999999999</v>
      </c>
      <c r="F12" s="4" t="s">
        <v>999</v>
      </c>
      <c r="G12" s="7" t="s">
        <v>625</v>
      </c>
      <c r="H12" s="4" t="s">
        <v>4322</v>
      </c>
      <c r="I12" s="4" t="s">
        <v>2880</v>
      </c>
      <c r="J12" s="4" t="s">
        <v>4312</v>
      </c>
      <c r="K12" s="4" t="s">
        <v>4323</v>
      </c>
      <c r="L12" s="4">
        <v>4971</v>
      </c>
      <c r="M12" s="4">
        <v>32</v>
      </c>
      <c r="N12" s="4" t="s">
        <v>474</v>
      </c>
      <c r="O12" s="7" t="s">
        <v>4324</v>
      </c>
      <c r="P12" s="7" t="s">
        <v>4325</v>
      </c>
      <c r="Q12" s="4">
        <v>2023</v>
      </c>
      <c r="R12" s="4" t="s">
        <v>1154</v>
      </c>
      <c r="S12" s="4" t="s">
        <v>4295</v>
      </c>
    </row>
    <row r="13" spans="1:19" x14ac:dyDescent="0.15">
      <c r="A13" s="7" t="s">
        <v>1795</v>
      </c>
      <c r="B13" s="7" t="s">
        <v>1151</v>
      </c>
      <c r="C13" s="7" t="s">
        <v>1600</v>
      </c>
      <c r="D13" s="18">
        <v>54.643965999999999</v>
      </c>
      <c r="E13" s="18">
        <v>11.393015999999999</v>
      </c>
      <c r="F13" s="4" t="s">
        <v>999</v>
      </c>
      <c r="G13" s="7" t="s">
        <v>625</v>
      </c>
      <c r="H13" s="4" t="s">
        <v>4330</v>
      </c>
      <c r="I13" s="4" t="s">
        <v>2880</v>
      </c>
      <c r="J13" s="25" t="s">
        <v>3198</v>
      </c>
      <c r="K13" s="4" t="s">
        <v>4331</v>
      </c>
      <c r="L13" s="4">
        <v>5746</v>
      </c>
      <c r="M13" s="4">
        <v>36</v>
      </c>
      <c r="N13" s="4" t="s">
        <v>474</v>
      </c>
      <c r="O13" s="7" t="s">
        <v>3001</v>
      </c>
      <c r="P13" s="7" t="s">
        <v>4332</v>
      </c>
      <c r="Q13" s="4">
        <v>2023</v>
      </c>
      <c r="R13" s="4" t="s">
        <v>1154</v>
      </c>
      <c r="S13" s="4" t="s">
        <v>4295</v>
      </c>
    </row>
    <row r="14" spans="1:19" x14ac:dyDescent="0.15">
      <c r="A14" s="7" t="s">
        <v>1776</v>
      </c>
      <c r="B14" s="7" t="s">
        <v>1151</v>
      </c>
      <c r="C14" s="7" t="s">
        <v>1600</v>
      </c>
      <c r="D14" s="18">
        <v>54.643965999999999</v>
      </c>
      <c r="E14" s="18">
        <v>11.393015999999999</v>
      </c>
      <c r="F14" s="4" t="s">
        <v>999</v>
      </c>
      <c r="G14" s="7" t="s">
        <v>625</v>
      </c>
      <c r="H14" s="4" t="s">
        <v>4336</v>
      </c>
      <c r="I14" s="4" t="s">
        <v>467</v>
      </c>
      <c r="J14" s="4" t="s">
        <v>2941</v>
      </c>
      <c r="K14" s="4" t="s">
        <v>4337</v>
      </c>
      <c r="L14" s="4">
        <v>5412</v>
      </c>
      <c r="M14" s="4">
        <v>29</v>
      </c>
      <c r="N14" s="4" t="s">
        <v>474</v>
      </c>
      <c r="O14" s="7" t="s">
        <v>3460</v>
      </c>
      <c r="P14" s="7" t="s">
        <v>4338</v>
      </c>
      <c r="Q14" s="4">
        <v>2020</v>
      </c>
      <c r="R14" s="4" t="s">
        <v>3718</v>
      </c>
      <c r="S14" s="4" t="s">
        <v>4300</v>
      </c>
    </row>
    <row r="15" spans="1:19" x14ac:dyDescent="0.15">
      <c r="A15" s="7" t="s">
        <v>1776</v>
      </c>
      <c r="B15" s="7" t="s">
        <v>1151</v>
      </c>
      <c r="C15" s="7" t="s">
        <v>1600</v>
      </c>
      <c r="D15" s="18">
        <v>54.643965999999999</v>
      </c>
      <c r="E15" s="18">
        <v>11.393015999999999</v>
      </c>
      <c r="F15" s="4" t="s">
        <v>999</v>
      </c>
      <c r="G15" s="7" t="s">
        <v>625</v>
      </c>
      <c r="H15" s="4" t="s">
        <v>4339</v>
      </c>
      <c r="I15" s="4" t="s">
        <v>2880</v>
      </c>
      <c r="J15" s="4" t="s">
        <v>4312</v>
      </c>
      <c r="K15" s="4" t="s">
        <v>4340</v>
      </c>
      <c r="L15" s="4">
        <v>5062</v>
      </c>
      <c r="M15" s="4">
        <v>35</v>
      </c>
      <c r="N15" s="4" t="s">
        <v>474</v>
      </c>
      <c r="O15" s="7" t="s">
        <v>4341</v>
      </c>
      <c r="P15" s="7" t="s">
        <v>4342</v>
      </c>
      <c r="Q15" s="4">
        <v>2023</v>
      </c>
      <c r="R15" s="4" t="s">
        <v>1154</v>
      </c>
      <c r="S15" s="4" t="s">
        <v>4295</v>
      </c>
    </row>
    <row r="16" spans="1:19" x14ac:dyDescent="0.15">
      <c r="A16" s="7" t="s">
        <v>1776</v>
      </c>
      <c r="B16" s="7" t="s">
        <v>1151</v>
      </c>
      <c r="C16" s="7" t="s">
        <v>1600</v>
      </c>
      <c r="D16" s="18">
        <v>54.643965999999999</v>
      </c>
      <c r="E16" s="18">
        <v>11.393015999999999</v>
      </c>
      <c r="F16" s="4" t="s">
        <v>999</v>
      </c>
      <c r="G16" s="7" t="s">
        <v>625</v>
      </c>
      <c r="H16" s="4" t="s">
        <v>4343</v>
      </c>
      <c r="I16" s="4" t="s">
        <v>2880</v>
      </c>
      <c r="J16" s="4" t="s">
        <v>4312</v>
      </c>
      <c r="K16" s="4" t="s">
        <v>4344</v>
      </c>
      <c r="L16" s="4">
        <v>4824</v>
      </c>
      <c r="M16" s="4">
        <v>33</v>
      </c>
      <c r="N16" s="4" t="s">
        <v>474</v>
      </c>
      <c r="O16" s="7" t="s">
        <v>3480</v>
      </c>
      <c r="P16" s="7" t="s">
        <v>1122</v>
      </c>
      <c r="Q16" s="4">
        <v>2023</v>
      </c>
      <c r="R16" s="4" t="s">
        <v>1154</v>
      </c>
      <c r="S16" s="4" t="s">
        <v>4295</v>
      </c>
    </row>
    <row r="17" spans="1:19" x14ac:dyDescent="0.15">
      <c r="A17" s="7" t="s">
        <v>1776</v>
      </c>
      <c r="B17" s="7" t="s">
        <v>1151</v>
      </c>
      <c r="C17" s="7" t="s">
        <v>1600</v>
      </c>
      <c r="D17" s="18">
        <v>54.643965999999999</v>
      </c>
      <c r="E17" s="18">
        <v>11.393015999999999</v>
      </c>
      <c r="F17" s="4" t="s">
        <v>999</v>
      </c>
      <c r="G17" s="7" t="s">
        <v>625</v>
      </c>
      <c r="H17" s="4" t="s">
        <v>4345</v>
      </c>
      <c r="I17" s="4" t="s">
        <v>467</v>
      </c>
      <c r="J17" s="4" t="s">
        <v>2941</v>
      </c>
      <c r="K17" s="4" t="s">
        <v>4346</v>
      </c>
      <c r="L17" s="4">
        <v>4732</v>
      </c>
      <c r="M17" s="4">
        <v>46</v>
      </c>
      <c r="N17" s="4" t="s">
        <v>669</v>
      </c>
      <c r="O17" s="7" t="s">
        <v>4347</v>
      </c>
      <c r="P17" s="7" t="s">
        <v>4348</v>
      </c>
      <c r="Q17" s="4">
        <v>2023</v>
      </c>
      <c r="R17" s="4" t="s">
        <v>1154</v>
      </c>
      <c r="S17" s="4" t="s">
        <v>4300</v>
      </c>
    </row>
    <row r="18" spans="1:19" x14ac:dyDescent="0.15">
      <c r="A18" s="7" t="s">
        <v>1776</v>
      </c>
      <c r="B18" s="7" t="s">
        <v>1151</v>
      </c>
      <c r="C18" s="7" t="s">
        <v>1600</v>
      </c>
      <c r="D18" s="18">
        <v>54.643965999999999</v>
      </c>
      <c r="E18" s="18">
        <v>11.393015999999999</v>
      </c>
      <c r="F18" s="4" t="s">
        <v>999</v>
      </c>
      <c r="G18" s="7" t="s">
        <v>625</v>
      </c>
      <c r="H18" s="4" t="s">
        <v>4349</v>
      </c>
      <c r="I18" s="4" t="s">
        <v>467</v>
      </c>
      <c r="J18" s="4" t="s">
        <v>2941</v>
      </c>
      <c r="K18" s="4" t="s">
        <v>4350</v>
      </c>
      <c r="L18" s="4">
        <v>5342</v>
      </c>
      <c r="M18" s="4">
        <v>36</v>
      </c>
      <c r="N18" s="4" t="s">
        <v>474</v>
      </c>
      <c r="O18" s="7" t="s">
        <v>4351</v>
      </c>
      <c r="P18" s="7" t="s">
        <v>4352</v>
      </c>
      <c r="Q18" s="4">
        <v>2023</v>
      </c>
      <c r="R18" s="4" t="s">
        <v>1154</v>
      </c>
      <c r="S18" s="4" t="s">
        <v>4300</v>
      </c>
    </row>
    <row r="19" spans="1:19" x14ac:dyDescent="0.15">
      <c r="A19" s="7" t="s">
        <v>1776</v>
      </c>
      <c r="B19" s="7" t="s">
        <v>1151</v>
      </c>
      <c r="C19" s="7" t="s">
        <v>1600</v>
      </c>
      <c r="D19" s="18">
        <v>54.643965999999999</v>
      </c>
      <c r="E19" s="18">
        <v>11.393015999999999</v>
      </c>
      <c r="F19" s="4" t="s">
        <v>999</v>
      </c>
      <c r="G19" s="7" t="s">
        <v>625</v>
      </c>
      <c r="H19" s="4" t="s">
        <v>4353</v>
      </c>
      <c r="I19" s="4" t="s">
        <v>467</v>
      </c>
      <c r="J19" s="4" t="s">
        <v>2941</v>
      </c>
      <c r="K19" s="4" t="s">
        <v>4354</v>
      </c>
      <c r="L19" s="4">
        <v>5132</v>
      </c>
      <c r="M19" s="4">
        <v>34</v>
      </c>
      <c r="N19" s="4" t="s">
        <v>474</v>
      </c>
      <c r="O19" s="7" t="s">
        <v>4355</v>
      </c>
      <c r="P19" s="7" t="s">
        <v>4356</v>
      </c>
      <c r="Q19" s="4">
        <v>2023</v>
      </c>
      <c r="R19" s="4" t="s">
        <v>1154</v>
      </c>
      <c r="S19" s="4" t="s">
        <v>4300</v>
      </c>
    </row>
    <row r="20" spans="1:19" x14ac:dyDescent="0.15">
      <c r="A20" s="7" t="s">
        <v>3210</v>
      </c>
      <c r="B20" s="7" t="s">
        <v>1151</v>
      </c>
      <c r="C20" s="7" t="s">
        <v>1600</v>
      </c>
      <c r="D20" s="18">
        <v>54.643965999999999</v>
      </c>
      <c r="E20" s="18">
        <v>11.393015999999999</v>
      </c>
      <c r="F20" s="4" t="s">
        <v>999</v>
      </c>
      <c r="G20" s="7" t="s">
        <v>625</v>
      </c>
      <c r="H20" s="4" t="s">
        <v>4357</v>
      </c>
      <c r="I20" s="4" t="s">
        <v>2880</v>
      </c>
      <c r="J20" s="25" t="s">
        <v>2914</v>
      </c>
      <c r="K20" s="4" t="s">
        <v>4358</v>
      </c>
      <c r="L20" s="4">
        <v>4732</v>
      </c>
      <c r="M20" s="4">
        <v>32</v>
      </c>
      <c r="N20" s="4" t="s">
        <v>474</v>
      </c>
      <c r="O20" s="7" t="s">
        <v>3449</v>
      </c>
      <c r="P20" s="7" t="s">
        <v>4359</v>
      </c>
      <c r="Q20" s="4">
        <v>2023</v>
      </c>
      <c r="R20" s="4" t="s">
        <v>4360</v>
      </c>
      <c r="S20" s="4" t="s">
        <v>4295</v>
      </c>
    </row>
    <row r="21" spans="1:19" x14ac:dyDescent="0.15">
      <c r="A21" s="7" t="s">
        <v>3210</v>
      </c>
      <c r="B21" s="7" t="s">
        <v>1151</v>
      </c>
      <c r="C21" s="7" t="s">
        <v>1600</v>
      </c>
      <c r="D21" s="18">
        <v>54.643965999999999</v>
      </c>
      <c r="E21" s="18">
        <v>11.393015999999999</v>
      </c>
      <c r="F21" s="4" t="s">
        <v>999</v>
      </c>
      <c r="G21" s="7" t="s">
        <v>625</v>
      </c>
      <c r="H21" s="4" t="s">
        <v>4367</v>
      </c>
      <c r="I21" s="4" t="s">
        <v>467</v>
      </c>
      <c r="J21" s="4" t="s">
        <v>4368</v>
      </c>
      <c r="K21" s="4" t="s">
        <v>4369</v>
      </c>
      <c r="L21" s="4">
        <v>4769</v>
      </c>
      <c r="M21" s="4">
        <v>28</v>
      </c>
      <c r="N21" s="4" t="s">
        <v>474</v>
      </c>
      <c r="O21" s="7">
        <v>-23.76</v>
      </c>
      <c r="P21" s="7" t="s">
        <v>4370</v>
      </c>
      <c r="Q21" s="4">
        <v>2023</v>
      </c>
      <c r="R21" s="4" t="s">
        <v>4360</v>
      </c>
      <c r="S21" s="4" t="s">
        <v>4300</v>
      </c>
    </row>
    <row r="22" spans="1:19" x14ac:dyDescent="0.15">
      <c r="A22" s="7" t="s">
        <v>3210</v>
      </c>
      <c r="B22" s="7" t="s">
        <v>1151</v>
      </c>
      <c r="C22" s="7" t="s">
        <v>1600</v>
      </c>
      <c r="D22" s="18">
        <v>54.643965999999999</v>
      </c>
      <c r="E22" s="18">
        <v>11.393015999999999</v>
      </c>
      <c r="F22" s="4" t="s">
        <v>999</v>
      </c>
      <c r="G22" s="7" t="s">
        <v>625</v>
      </c>
      <c r="H22" s="4" t="s">
        <v>4371</v>
      </c>
      <c r="I22" s="4" t="s">
        <v>467</v>
      </c>
      <c r="J22" s="25" t="s">
        <v>4372</v>
      </c>
      <c r="K22" s="4" t="s">
        <v>4373</v>
      </c>
      <c r="L22" s="4">
        <v>4750</v>
      </c>
      <c r="M22" s="4">
        <v>30</v>
      </c>
      <c r="N22" s="4" t="s">
        <v>474</v>
      </c>
      <c r="O22" s="7">
        <v>-21.73</v>
      </c>
      <c r="P22" s="7" t="s">
        <v>517</v>
      </c>
      <c r="Q22" s="4">
        <v>2023</v>
      </c>
      <c r="R22" s="4" t="s">
        <v>4360</v>
      </c>
      <c r="S22" s="4" t="s">
        <v>4300</v>
      </c>
    </row>
    <row r="23" spans="1:19" x14ac:dyDescent="0.15">
      <c r="A23" s="7" t="s">
        <v>3210</v>
      </c>
      <c r="B23" s="7" t="s">
        <v>1151</v>
      </c>
      <c r="C23" s="7" t="s">
        <v>1600</v>
      </c>
      <c r="D23" s="18">
        <v>54.643965999999999</v>
      </c>
      <c r="E23" s="18">
        <v>11.393015999999999</v>
      </c>
      <c r="F23" s="4" t="s">
        <v>999</v>
      </c>
      <c r="G23" s="7" t="s">
        <v>625</v>
      </c>
      <c r="H23" s="4" t="s">
        <v>4374</v>
      </c>
      <c r="I23" s="4" t="s">
        <v>467</v>
      </c>
      <c r="J23" s="25" t="s">
        <v>4375</v>
      </c>
      <c r="K23" s="4" t="s">
        <v>4376</v>
      </c>
      <c r="L23" s="4">
        <v>5622</v>
      </c>
      <c r="M23" s="4">
        <v>48</v>
      </c>
      <c r="N23" s="4" t="s">
        <v>474</v>
      </c>
      <c r="O23" s="7">
        <v>-22.93</v>
      </c>
      <c r="P23" s="7" t="s">
        <v>4377</v>
      </c>
      <c r="Q23" s="4">
        <v>2023</v>
      </c>
      <c r="R23" s="4" t="s">
        <v>4360</v>
      </c>
      <c r="S23" s="4" t="s">
        <v>4300</v>
      </c>
    </row>
    <row r="24" spans="1:19" x14ac:dyDescent="0.15">
      <c r="A24" s="7" t="s">
        <v>3210</v>
      </c>
      <c r="B24" s="7" t="s">
        <v>1151</v>
      </c>
      <c r="C24" s="7" t="s">
        <v>1600</v>
      </c>
      <c r="D24" s="18">
        <v>54.643965999999999</v>
      </c>
      <c r="E24" s="18">
        <v>11.393015999999999</v>
      </c>
      <c r="F24" s="4" t="s">
        <v>999</v>
      </c>
      <c r="G24" s="7" t="s">
        <v>625</v>
      </c>
      <c r="H24" s="4" t="s">
        <v>4378</v>
      </c>
      <c r="I24" s="4" t="s">
        <v>467</v>
      </c>
      <c r="J24" s="25" t="s">
        <v>4379</v>
      </c>
      <c r="K24" s="4" t="s">
        <v>4380</v>
      </c>
      <c r="L24" s="4">
        <v>5156</v>
      </c>
      <c r="M24" s="4">
        <v>85</v>
      </c>
      <c r="N24" s="4" t="s">
        <v>474</v>
      </c>
      <c r="O24" s="7">
        <v>-22.73</v>
      </c>
      <c r="P24" s="7" t="s">
        <v>4381</v>
      </c>
      <c r="Q24" s="4">
        <v>2023</v>
      </c>
      <c r="R24" s="4" t="s">
        <v>4360</v>
      </c>
      <c r="S24" s="4" t="s">
        <v>4300</v>
      </c>
    </row>
    <row r="25" spans="1:19" x14ac:dyDescent="0.15">
      <c r="A25" s="7" t="s">
        <v>3210</v>
      </c>
      <c r="B25" s="7" t="s">
        <v>1151</v>
      </c>
      <c r="C25" s="7" t="s">
        <v>1600</v>
      </c>
      <c r="D25" s="18">
        <v>54.643965999999999</v>
      </c>
      <c r="E25" s="18">
        <v>11.393015999999999</v>
      </c>
      <c r="F25" s="4" t="s">
        <v>999</v>
      </c>
      <c r="G25" s="7" t="s">
        <v>625</v>
      </c>
      <c r="H25" s="4" t="s">
        <v>4382</v>
      </c>
      <c r="I25" s="4" t="s">
        <v>467</v>
      </c>
      <c r="J25" s="4" t="s">
        <v>2941</v>
      </c>
      <c r="K25" s="4" t="s">
        <v>4383</v>
      </c>
      <c r="L25" s="4">
        <v>4883</v>
      </c>
      <c r="M25" s="4">
        <v>36</v>
      </c>
      <c r="N25" s="4" t="s">
        <v>474</v>
      </c>
      <c r="O25" s="7">
        <v>-23.6</v>
      </c>
      <c r="P25" s="7" t="s">
        <v>4384</v>
      </c>
      <c r="Q25" s="4">
        <v>2023</v>
      </c>
      <c r="R25" s="4" t="s">
        <v>4360</v>
      </c>
      <c r="S25" s="4" t="s">
        <v>4300</v>
      </c>
    </row>
    <row r="26" spans="1:19" x14ac:dyDescent="0.15">
      <c r="A26" s="7" t="s">
        <v>3210</v>
      </c>
      <c r="B26" s="7" t="s">
        <v>1151</v>
      </c>
      <c r="C26" s="7" t="s">
        <v>1600</v>
      </c>
      <c r="D26" s="18">
        <v>54.643965999999999</v>
      </c>
      <c r="E26" s="18">
        <v>11.393015999999999</v>
      </c>
      <c r="F26" s="4" t="s">
        <v>999</v>
      </c>
      <c r="G26" s="7" t="s">
        <v>625</v>
      </c>
      <c r="H26" s="4" t="s">
        <v>4385</v>
      </c>
      <c r="I26" s="4" t="s">
        <v>467</v>
      </c>
      <c r="J26" s="4" t="s">
        <v>2941</v>
      </c>
      <c r="K26" s="4" t="s">
        <v>4386</v>
      </c>
      <c r="L26" s="4">
        <v>4025</v>
      </c>
      <c r="M26" s="4">
        <v>30</v>
      </c>
      <c r="N26" s="4" t="s">
        <v>474</v>
      </c>
      <c r="O26" s="7">
        <v>-21.46</v>
      </c>
      <c r="P26" s="7" t="s">
        <v>4387</v>
      </c>
      <c r="Q26" s="4">
        <v>2023</v>
      </c>
      <c r="R26" s="4" t="s">
        <v>4360</v>
      </c>
      <c r="S26" s="4" t="s">
        <v>4300</v>
      </c>
    </row>
    <row r="27" spans="1:19" x14ac:dyDescent="0.15">
      <c r="A27" s="7" t="s">
        <v>3210</v>
      </c>
      <c r="B27" s="7" t="s">
        <v>1151</v>
      </c>
      <c r="C27" s="7" t="s">
        <v>1600</v>
      </c>
      <c r="D27" s="18">
        <v>54.643965999999999</v>
      </c>
      <c r="E27" s="18">
        <v>11.393015999999999</v>
      </c>
      <c r="F27" s="4" t="s">
        <v>999</v>
      </c>
      <c r="G27" s="7" t="s">
        <v>625</v>
      </c>
      <c r="H27" s="4" t="s">
        <v>4388</v>
      </c>
      <c r="I27" s="4" t="s">
        <v>467</v>
      </c>
      <c r="J27" s="4" t="s">
        <v>2941</v>
      </c>
      <c r="K27" s="4" t="s">
        <v>4389</v>
      </c>
      <c r="L27" s="4">
        <v>5083</v>
      </c>
      <c r="M27" s="4">
        <v>34</v>
      </c>
      <c r="N27" s="4" t="s">
        <v>474</v>
      </c>
      <c r="O27" s="7">
        <v>-23.42</v>
      </c>
      <c r="P27" s="7" t="s">
        <v>4390</v>
      </c>
      <c r="Q27" s="4">
        <v>2023</v>
      </c>
      <c r="R27" s="4" t="s">
        <v>4360</v>
      </c>
      <c r="S27" s="4" t="s">
        <v>4300</v>
      </c>
    </row>
    <row r="28" spans="1:19" x14ac:dyDescent="0.15">
      <c r="A28" s="7" t="s">
        <v>3210</v>
      </c>
      <c r="B28" s="7" t="s">
        <v>1151</v>
      </c>
      <c r="C28" s="7" t="s">
        <v>1600</v>
      </c>
      <c r="D28" s="18">
        <v>54.643965999999999</v>
      </c>
      <c r="E28" s="18">
        <v>11.393015999999999</v>
      </c>
      <c r="F28" s="4" t="s">
        <v>999</v>
      </c>
      <c r="G28" s="7" t="s">
        <v>625</v>
      </c>
      <c r="H28" s="4" t="s">
        <v>4391</v>
      </c>
      <c r="I28" s="4" t="s">
        <v>467</v>
      </c>
      <c r="J28" s="25" t="s">
        <v>4379</v>
      </c>
      <c r="K28" s="4" t="s">
        <v>4392</v>
      </c>
      <c r="L28" s="4">
        <v>4860</v>
      </c>
      <c r="M28" s="4">
        <v>30</v>
      </c>
      <c r="N28" s="4" t="s">
        <v>474</v>
      </c>
      <c r="O28" s="7">
        <v>-22.41</v>
      </c>
      <c r="P28" s="7" t="s">
        <v>4393</v>
      </c>
      <c r="Q28" s="4">
        <v>2023</v>
      </c>
      <c r="R28" s="4" t="s">
        <v>4360</v>
      </c>
      <c r="S28" s="4" t="s">
        <v>4300</v>
      </c>
    </row>
    <row r="29" spans="1:19" x14ac:dyDescent="0.15">
      <c r="A29" s="7" t="s">
        <v>3210</v>
      </c>
      <c r="B29" s="7" t="s">
        <v>1151</v>
      </c>
      <c r="C29" s="7" t="s">
        <v>1600</v>
      </c>
      <c r="D29" s="18">
        <v>54.643965999999999</v>
      </c>
      <c r="E29" s="18">
        <v>11.393015999999999</v>
      </c>
      <c r="F29" s="4" t="s">
        <v>999</v>
      </c>
      <c r="G29" s="7" t="s">
        <v>625</v>
      </c>
      <c r="H29" s="4" t="s">
        <v>4394</v>
      </c>
      <c r="I29" s="4" t="s">
        <v>467</v>
      </c>
      <c r="J29" s="4" t="s">
        <v>2941</v>
      </c>
      <c r="K29" s="4" t="s">
        <v>4395</v>
      </c>
      <c r="L29" s="4">
        <v>4878</v>
      </c>
      <c r="M29" s="4">
        <v>31</v>
      </c>
      <c r="N29" s="4" t="s">
        <v>474</v>
      </c>
      <c r="O29" s="7">
        <v>-21.5</v>
      </c>
      <c r="P29" s="7" t="s">
        <v>4396</v>
      </c>
      <c r="Q29" s="4">
        <v>2023</v>
      </c>
      <c r="R29" s="4" t="s">
        <v>4360</v>
      </c>
      <c r="S29" s="4" t="s">
        <v>4300</v>
      </c>
    </row>
    <row r="30" spans="1:19" x14ac:dyDescent="0.15">
      <c r="A30" s="7" t="s">
        <v>3210</v>
      </c>
      <c r="B30" s="7" t="s">
        <v>1151</v>
      </c>
      <c r="C30" s="7" t="s">
        <v>1600</v>
      </c>
      <c r="D30" s="18">
        <v>54.643965999999999</v>
      </c>
      <c r="E30" s="18">
        <v>11.393015999999999</v>
      </c>
      <c r="F30" s="4" t="s">
        <v>999</v>
      </c>
      <c r="G30" s="7" t="s">
        <v>625</v>
      </c>
      <c r="H30" s="4" t="s">
        <v>4397</v>
      </c>
      <c r="I30" s="4" t="s">
        <v>467</v>
      </c>
      <c r="J30" s="4" t="s">
        <v>2941</v>
      </c>
      <c r="K30" s="4" t="s">
        <v>4398</v>
      </c>
      <c r="L30" s="4">
        <v>4773</v>
      </c>
      <c r="M30" s="4">
        <v>29</v>
      </c>
      <c r="N30" s="4" t="s">
        <v>474</v>
      </c>
      <c r="O30" s="7">
        <v>-21.58</v>
      </c>
      <c r="P30" s="7" t="s">
        <v>4399</v>
      </c>
      <c r="Q30" s="4">
        <v>2023</v>
      </c>
      <c r="R30" s="4" t="s">
        <v>4360</v>
      </c>
      <c r="S30" s="4" t="s">
        <v>4300</v>
      </c>
    </row>
    <row r="31" spans="1:19" x14ac:dyDescent="0.15">
      <c r="A31" s="7" t="s">
        <v>3210</v>
      </c>
      <c r="B31" s="7" t="s">
        <v>1151</v>
      </c>
      <c r="C31" s="7" t="s">
        <v>1600</v>
      </c>
      <c r="D31" s="18">
        <v>54.643965999999999</v>
      </c>
      <c r="E31" s="18">
        <v>11.393015999999999</v>
      </c>
      <c r="F31" s="4" t="s">
        <v>999</v>
      </c>
      <c r="G31" s="7" t="s">
        <v>625</v>
      </c>
      <c r="H31" s="4" t="s">
        <v>4400</v>
      </c>
      <c r="I31" s="4" t="s">
        <v>467</v>
      </c>
      <c r="J31" s="25" t="s">
        <v>4375</v>
      </c>
      <c r="K31" s="4" t="s">
        <v>4401</v>
      </c>
      <c r="L31" s="4">
        <v>4929</v>
      </c>
      <c r="M31" s="4">
        <v>31</v>
      </c>
      <c r="N31" s="4" t="s">
        <v>474</v>
      </c>
      <c r="O31" s="7">
        <v>-22.19</v>
      </c>
      <c r="P31" s="7" t="s">
        <v>4402</v>
      </c>
      <c r="Q31" s="4">
        <v>2023</v>
      </c>
      <c r="R31" s="4" t="s">
        <v>4360</v>
      </c>
      <c r="S31" s="4" t="s">
        <v>4300</v>
      </c>
    </row>
    <row r="32" spans="1:19" x14ac:dyDescent="0.15">
      <c r="A32" s="7" t="s">
        <v>3210</v>
      </c>
      <c r="B32" s="7" t="s">
        <v>1151</v>
      </c>
      <c r="C32" s="7" t="s">
        <v>1600</v>
      </c>
      <c r="D32" s="18">
        <v>54.643965999999999</v>
      </c>
      <c r="E32" s="18">
        <v>11.393015999999999</v>
      </c>
      <c r="F32" s="4" t="s">
        <v>999</v>
      </c>
      <c r="G32" s="7" t="s">
        <v>625</v>
      </c>
      <c r="H32" s="4" t="s">
        <v>4403</v>
      </c>
      <c r="I32" s="4" t="s">
        <v>467</v>
      </c>
      <c r="J32" s="25" t="s">
        <v>4372</v>
      </c>
      <c r="K32" s="4" t="s">
        <v>4404</v>
      </c>
      <c r="L32" s="4">
        <v>4780</v>
      </c>
      <c r="M32" s="4">
        <v>38</v>
      </c>
      <c r="N32" s="4" t="s">
        <v>474</v>
      </c>
      <c r="O32" s="7">
        <v>-22.24</v>
      </c>
      <c r="P32" s="7" t="s">
        <v>4405</v>
      </c>
      <c r="Q32" s="4">
        <v>2023</v>
      </c>
      <c r="R32" s="4" t="s">
        <v>4360</v>
      </c>
      <c r="S32" s="4" t="s">
        <v>4300</v>
      </c>
    </row>
    <row r="33" spans="1:19" x14ac:dyDescent="0.15">
      <c r="A33" s="7" t="s">
        <v>3210</v>
      </c>
      <c r="B33" s="7" t="s">
        <v>1151</v>
      </c>
      <c r="C33" s="7" t="s">
        <v>1600</v>
      </c>
      <c r="D33" s="18">
        <v>54.643965999999999</v>
      </c>
      <c r="E33" s="18">
        <v>11.393015999999999</v>
      </c>
      <c r="F33" s="4" t="s">
        <v>999</v>
      </c>
      <c r="G33" s="7" t="s">
        <v>625</v>
      </c>
      <c r="H33" s="4" t="s">
        <v>4406</v>
      </c>
      <c r="I33" s="4" t="s">
        <v>467</v>
      </c>
      <c r="J33" s="4" t="s">
        <v>2941</v>
      </c>
      <c r="K33" s="4" t="s">
        <v>4407</v>
      </c>
      <c r="L33" s="4">
        <v>5505</v>
      </c>
      <c r="M33" s="4">
        <v>33</v>
      </c>
      <c r="N33" s="4" t="s">
        <v>474</v>
      </c>
      <c r="O33" s="7">
        <v>-23.91</v>
      </c>
      <c r="P33" s="7" t="s">
        <v>4408</v>
      </c>
      <c r="Q33" s="4">
        <v>2023</v>
      </c>
      <c r="R33" s="4" t="s">
        <v>4360</v>
      </c>
      <c r="S33" s="4" t="s">
        <v>4300</v>
      </c>
    </row>
    <row r="34" spans="1:19" x14ac:dyDescent="0.15">
      <c r="A34" s="7" t="s">
        <v>3210</v>
      </c>
      <c r="B34" s="7" t="s">
        <v>1151</v>
      </c>
      <c r="C34" s="7" t="s">
        <v>1600</v>
      </c>
      <c r="D34" s="18">
        <v>54.643965999999999</v>
      </c>
      <c r="E34" s="18">
        <v>11.393015999999999</v>
      </c>
      <c r="F34" s="4" t="s">
        <v>999</v>
      </c>
      <c r="G34" s="7" t="s">
        <v>625</v>
      </c>
      <c r="H34" s="4" t="s">
        <v>4409</v>
      </c>
      <c r="I34" s="4" t="s">
        <v>467</v>
      </c>
      <c r="J34" s="4" t="s">
        <v>2941</v>
      </c>
      <c r="K34" s="4" t="s">
        <v>4410</v>
      </c>
      <c r="L34" s="4">
        <v>5067</v>
      </c>
      <c r="M34" s="4">
        <v>30</v>
      </c>
      <c r="N34" s="4" t="s">
        <v>474</v>
      </c>
      <c r="O34" s="7">
        <v>-23.524999999999999</v>
      </c>
      <c r="P34" s="7" t="s">
        <v>4411</v>
      </c>
      <c r="Q34" s="4">
        <v>2023</v>
      </c>
      <c r="R34" s="4" t="s">
        <v>4360</v>
      </c>
      <c r="S34" s="4" t="s">
        <v>4300</v>
      </c>
    </row>
    <row r="35" spans="1:19" x14ac:dyDescent="0.15">
      <c r="A35" s="7" t="s">
        <v>3210</v>
      </c>
      <c r="B35" s="7" t="s">
        <v>1151</v>
      </c>
      <c r="C35" s="7" t="s">
        <v>1600</v>
      </c>
      <c r="D35" s="18">
        <v>54.643965999999999</v>
      </c>
      <c r="E35" s="18">
        <v>11.393015999999999</v>
      </c>
      <c r="F35" s="4" t="s">
        <v>999</v>
      </c>
      <c r="G35" s="7" t="s">
        <v>625</v>
      </c>
      <c r="H35" s="4" t="s">
        <v>4412</v>
      </c>
      <c r="I35" s="4" t="s">
        <v>467</v>
      </c>
      <c r="J35" s="4" t="s">
        <v>2941</v>
      </c>
      <c r="K35" s="4" t="s">
        <v>4413</v>
      </c>
      <c r="L35" s="4">
        <v>5734</v>
      </c>
      <c r="M35" s="4">
        <v>40</v>
      </c>
      <c r="N35" s="4" t="s">
        <v>474</v>
      </c>
      <c r="O35" s="7">
        <v>-23.33</v>
      </c>
      <c r="P35" s="7" t="s">
        <v>4414</v>
      </c>
      <c r="Q35" s="4">
        <v>2023</v>
      </c>
      <c r="R35" s="4" t="s">
        <v>4360</v>
      </c>
      <c r="S35" s="4" t="s">
        <v>4300</v>
      </c>
    </row>
    <row r="36" spans="1:19" x14ac:dyDescent="0.15">
      <c r="A36" s="7" t="s">
        <v>3210</v>
      </c>
      <c r="B36" s="7" t="s">
        <v>1151</v>
      </c>
      <c r="C36" s="7" t="s">
        <v>1600</v>
      </c>
      <c r="D36" s="18">
        <v>54.643965999999999</v>
      </c>
      <c r="E36" s="18">
        <v>11.393015999999999</v>
      </c>
      <c r="F36" s="4" t="s">
        <v>999</v>
      </c>
      <c r="G36" s="7" t="s">
        <v>625</v>
      </c>
      <c r="H36" s="4" t="s">
        <v>4361</v>
      </c>
      <c r="I36" s="4" t="s">
        <v>2880</v>
      </c>
      <c r="J36" s="25" t="s">
        <v>2914</v>
      </c>
      <c r="K36" s="4" t="s">
        <v>4362</v>
      </c>
      <c r="L36" s="4">
        <v>5125</v>
      </c>
      <c r="M36" s="4">
        <v>33</v>
      </c>
      <c r="N36" s="4" t="s">
        <v>474</v>
      </c>
      <c r="O36" s="7" t="s">
        <v>3449</v>
      </c>
      <c r="P36" s="7" t="s">
        <v>4363</v>
      </c>
      <c r="Q36" s="4">
        <v>2023</v>
      </c>
      <c r="R36" s="4" t="s">
        <v>1154</v>
      </c>
      <c r="S36" s="4" t="s">
        <v>4295</v>
      </c>
    </row>
    <row r="37" spans="1:19" x14ac:dyDescent="0.15">
      <c r="A37" s="7" t="s">
        <v>3210</v>
      </c>
      <c r="B37" s="7" t="s">
        <v>1151</v>
      </c>
      <c r="C37" s="7" t="s">
        <v>1600</v>
      </c>
      <c r="D37" s="18">
        <v>54.643965999999999</v>
      </c>
      <c r="E37" s="18">
        <v>11.393015999999999</v>
      </c>
      <c r="F37" s="4" t="s">
        <v>999</v>
      </c>
      <c r="G37" s="7" t="s">
        <v>625</v>
      </c>
      <c r="H37" s="4" t="s">
        <v>4364</v>
      </c>
      <c r="I37" s="4" t="s">
        <v>2880</v>
      </c>
      <c r="J37" s="25" t="s">
        <v>2914</v>
      </c>
      <c r="K37" s="4" t="s">
        <v>4365</v>
      </c>
      <c r="L37" s="4">
        <v>5029</v>
      </c>
      <c r="M37" s="4">
        <v>32</v>
      </c>
      <c r="N37" s="4" t="s">
        <v>474</v>
      </c>
      <c r="O37" s="7" t="s">
        <v>3460</v>
      </c>
      <c r="P37" s="7" t="s">
        <v>4366</v>
      </c>
      <c r="Q37" s="4">
        <v>2023</v>
      </c>
      <c r="R37" s="4" t="s">
        <v>1154</v>
      </c>
      <c r="S37" s="4" t="s">
        <v>4295</v>
      </c>
    </row>
    <row r="38" spans="1:19" x14ac:dyDescent="0.15">
      <c r="A38" s="7" t="s">
        <v>3210</v>
      </c>
      <c r="B38" s="7" t="s">
        <v>1151</v>
      </c>
      <c r="C38" s="7" t="s">
        <v>1600</v>
      </c>
      <c r="D38" s="18">
        <v>54.643965999999999</v>
      </c>
      <c r="E38" s="18">
        <v>11.393015999999999</v>
      </c>
      <c r="F38" s="4" t="s">
        <v>999</v>
      </c>
      <c r="G38" s="7" t="s">
        <v>625</v>
      </c>
      <c r="H38" s="4" t="s">
        <v>4415</v>
      </c>
      <c r="I38" s="4" t="s">
        <v>2880</v>
      </c>
      <c r="J38" s="4"/>
      <c r="K38" s="4" t="s">
        <v>4416</v>
      </c>
      <c r="L38" s="4">
        <v>5189</v>
      </c>
      <c r="M38" s="4">
        <v>43</v>
      </c>
      <c r="N38" s="4" t="s">
        <v>474</v>
      </c>
      <c r="O38" s="7"/>
      <c r="P38" s="7" t="s">
        <v>4417</v>
      </c>
      <c r="Q38" s="4">
        <v>2023</v>
      </c>
      <c r="R38" s="4" t="s">
        <v>1154</v>
      </c>
      <c r="S38" s="4" t="s">
        <v>4295</v>
      </c>
    </row>
    <row r="39" spans="1:19" x14ac:dyDescent="0.15">
      <c r="A39" s="7" t="s">
        <v>3210</v>
      </c>
      <c r="B39" s="7" t="s">
        <v>1151</v>
      </c>
      <c r="C39" s="7" t="s">
        <v>1600</v>
      </c>
      <c r="D39" s="18">
        <v>54.643965999999999</v>
      </c>
      <c r="E39" s="18">
        <v>11.393015999999999</v>
      </c>
      <c r="F39" s="4" t="s">
        <v>999</v>
      </c>
      <c r="G39" s="7" t="s">
        <v>625</v>
      </c>
      <c r="H39" s="4" t="s">
        <v>4418</v>
      </c>
      <c r="I39" s="4" t="s">
        <v>2880</v>
      </c>
      <c r="J39" s="4"/>
      <c r="K39" s="4" t="s">
        <v>4419</v>
      </c>
      <c r="L39" s="4">
        <v>5159</v>
      </c>
      <c r="M39" s="4">
        <v>39</v>
      </c>
      <c r="N39" s="4" t="s">
        <v>474</v>
      </c>
      <c r="O39" s="7"/>
      <c r="P39" s="7" t="s">
        <v>4420</v>
      </c>
      <c r="Q39" s="4">
        <v>2023</v>
      </c>
      <c r="R39" s="4" t="s">
        <v>1154</v>
      </c>
      <c r="S39" s="4" t="s">
        <v>4295</v>
      </c>
    </row>
    <row r="40" spans="1:19" x14ac:dyDescent="0.15">
      <c r="A40" s="7" t="s">
        <v>3210</v>
      </c>
      <c r="B40" s="7" t="s">
        <v>1151</v>
      </c>
      <c r="C40" s="7" t="s">
        <v>1600</v>
      </c>
      <c r="D40" s="18">
        <v>54.643965999999999</v>
      </c>
      <c r="E40" s="18">
        <v>11.393015999999999</v>
      </c>
      <c r="F40" s="4" t="s">
        <v>999</v>
      </c>
      <c r="G40" s="7" t="s">
        <v>625</v>
      </c>
      <c r="H40" s="4" t="s">
        <v>4421</v>
      </c>
      <c r="I40" s="4" t="s">
        <v>2880</v>
      </c>
      <c r="J40" s="4"/>
      <c r="K40" s="4" t="s">
        <v>4422</v>
      </c>
      <c r="L40" s="4">
        <v>5249</v>
      </c>
      <c r="M40" s="4">
        <v>46</v>
      </c>
      <c r="N40" s="4" t="s">
        <v>474</v>
      </c>
      <c r="O40" s="7"/>
      <c r="P40" s="7" t="s">
        <v>4423</v>
      </c>
      <c r="Q40" s="4">
        <v>2023</v>
      </c>
      <c r="R40" s="4" t="s">
        <v>1154</v>
      </c>
      <c r="S40" s="4" t="s">
        <v>4295</v>
      </c>
    </row>
    <row r="41" spans="1:19" x14ac:dyDescent="0.15">
      <c r="A41" s="4" t="s">
        <v>3842</v>
      </c>
      <c r="B41" s="7" t="s">
        <v>1151</v>
      </c>
      <c r="C41" s="7" t="s">
        <v>1600</v>
      </c>
      <c r="D41" s="18">
        <v>54.64</v>
      </c>
      <c r="E41" s="18">
        <v>11.39</v>
      </c>
      <c r="F41" s="4" t="s">
        <v>999</v>
      </c>
      <c r="G41" s="4" t="s">
        <v>4424</v>
      </c>
      <c r="H41" s="4" t="s">
        <v>4425</v>
      </c>
      <c r="I41" s="4" t="s">
        <v>2880</v>
      </c>
      <c r="J41" s="4" t="s">
        <v>3819</v>
      </c>
      <c r="K41" s="4" t="s">
        <v>4426</v>
      </c>
      <c r="L41" s="4">
        <v>4440</v>
      </c>
      <c r="M41" s="4">
        <v>35</v>
      </c>
      <c r="N41" s="4" t="s">
        <v>474</v>
      </c>
      <c r="O41" s="7" t="s">
        <v>4427</v>
      </c>
      <c r="P41" s="7" t="s">
        <v>4428</v>
      </c>
      <c r="Q41" s="4">
        <v>2023</v>
      </c>
      <c r="R41" s="4" t="s">
        <v>1154</v>
      </c>
      <c r="S41" s="4" t="s">
        <v>4295</v>
      </c>
    </row>
    <row r="42" spans="1:19" x14ac:dyDescent="0.15">
      <c r="A42" s="7" t="s">
        <v>2955</v>
      </c>
      <c r="B42" s="7" t="s">
        <v>1151</v>
      </c>
      <c r="C42" s="7" t="s">
        <v>1600</v>
      </c>
      <c r="D42" s="18">
        <v>54.643965999999999</v>
      </c>
      <c r="E42" s="18">
        <v>11.393015999999999</v>
      </c>
      <c r="F42" s="4" t="s">
        <v>999</v>
      </c>
      <c r="G42" s="4" t="s">
        <v>4429</v>
      </c>
      <c r="H42" s="4" t="s">
        <v>4430</v>
      </c>
      <c r="I42" s="4" t="s">
        <v>2880</v>
      </c>
      <c r="J42" s="4" t="s">
        <v>4312</v>
      </c>
      <c r="K42" s="4" t="s">
        <v>4431</v>
      </c>
      <c r="L42" s="4">
        <v>5079</v>
      </c>
      <c r="M42" s="4">
        <v>37</v>
      </c>
      <c r="N42" s="4" t="s">
        <v>474</v>
      </c>
      <c r="O42" s="7"/>
      <c r="P42" s="7" t="s">
        <v>4432</v>
      </c>
      <c r="Q42" s="4">
        <v>2023</v>
      </c>
      <c r="R42" s="4" t="s">
        <v>1154</v>
      </c>
      <c r="S42" s="4" t="s">
        <v>4295</v>
      </c>
    </row>
    <row r="43" spans="1:19" x14ac:dyDescent="0.15">
      <c r="A43" s="4" t="s">
        <v>373</v>
      </c>
      <c r="B43" s="7" t="s">
        <v>1151</v>
      </c>
      <c r="C43" s="7" t="s">
        <v>1600</v>
      </c>
      <c r="D43" s="18">
        <v>54.643965999999999</v>
      </c>
      <c r="E43" s="18">
        <v>11.393015999999999</v>
      </c>
      <c r="F43" s="4" t="s">
        <v>999</v>
      </c>
      <c r="G43" s="4" t="s">
        <v>4433</v>
      </c>
      <c r="H43" s="4" t="s">
        <v>4434</v>
      </c>
      <c r="I43" s="4" t="s">
        <v>2880</v>
      </c>
      <c r="J43" s="4" t="s">
        <v>3819</v>
      </c>
      <c r="K43" s="4" t="s">
        <v>4435</v>
      </c>
      <c r="L43" s="4">
        <v>4695</v>
      </c>
      <c r="M43" s="4">
        <v>39</v>
      </c>
      <c r="N43" s="4" t="s">
        <v>474</v>
      </c>
      <c r="O43" s="7" t="s">
        <v>3231</v>
      </c>
      <c r="P43" s="7" t="s">
        <v>4436</v>
      </c>
      <c r="Q43" s="4">
        <v>2023</v>
      </c>
      <c r="R43" s="4" t="s">
        <v>2923</v>
      </c>
      <c r="S43" s="4" t="s">
        <v>4295</v>
      </c>
    </row>
    <row r="44" spans="1:19" x14ac:dyDescent="0.15">
      <c r="A44" s="4" t="s">
        <v>373</v>
      </c>
      <c r="B44" s="7" t="s">
        <v>1151</v>
      </c>
      <c r="C44" s="7" t="s">
        <v>1600</v>
      </c>
      <c r="D44" s="18">
        <v>54.643965999999999</v>
      </c>
      <c r="E44" s="18">
        <v>11.393015999999999</v>
      </c>
      <c r="F44" s="4" t="s">
        <v>999</v>
      </c>
      <c r="G44" s="4" t="s">
        <v>4433</v>
      </c>
      <c r="H44" s="4" t="s">
        <v>4437</v>
      </c>
      <c r="I44" s="4" t="s">
        <v>2880</v>
      </c>
      <c r="J44" s="4" t="s">
        <v>3819</v>
      </c>
      <c r="K44" s="4" t="s">
        <v>4438</v>
      </c>
      <c r="L44" s="4">
        <v>4717</v>
      </c>
      <c r="M44" s="4">
        <v>32</v>
      </c>
      <c r="N44" s="4" t="s">
        <v>474</v>
      </c>
      <c r="O44" s="7" t="s">
        <v>4439</v>
      </c>
      <c r="P44" s="7" t="s">
        <v>3452</v>
      </c>
      <c r="Q44" s="4">
        <v>2023</v>
      </c>
      <c r="R44" s="4" t="s">
        <v>2923</v>
      </c>
      <c r="S44" s="4" t="s">
        <v>4295</v>
      </c>
    </row>
    <row r="45" spans="1:19" x14ac:dyDescent="0.15">
      <c r="A45" s="4" t="s">
        <v>373</v>
      </c>
      <c r="B45" s="7" t="s">
        <v>1151</v>
      </c>
      <c r="C45" s="7" t="s">
        <v>1600</v>
      </c>
      <c r="D45" s="18">
        <v>54.643965999999999</v>
      </c>
      <c r="E45" s="18">
        <v>11.393015999999999</v>
      </c>
      <c r="F45" s="4" t="s">
        <v>999</v>
      </c>
      <c r="G45" s="4" t="s">
        <v>4433</v>
      </c>
      <c r="H45" s="4" t="s">
        <v>4440</v>
      </c>
      <c r="I45" s="4" t="s">
        <v>2880</v>
      </c>
      <c r="J45" s="4" t="s">
        <v>4312</v>
      </c>
      <c r="K45" s="4" t="s">
        <v>4441</v>
      </c>
      <c r="L45" s="4">
        <v>4720</v>
      </c>
      <c r="M45" s="4">
        <v>37</v>
      </c>
      <c r="N45" s="4" t="s">
        <v>474</v>
      </c>
      <c r="O45" s="7" t="s">
        <v>4442</v>
      </c>
      <c r="P45" s="7" t="s">
        <v>4443</v>
      </c>
      <c r="Q45" s="4">
        <v>2023</v>
      </c>
      <c r="R45" s="4" t="s">
        <v>2923</v>
      </c>
      <c r="S45" s="4" t="s">
        <v>4295</v>
      </c>
    </row>
    <row r="46" spans="1:19" x14ac:dyDescent="0.15">
      <c r="A46" s="4" t="s">
        <v>373</v>
      </c>
      <c r="B46" s="7" t="s">
        <v>1151</v>
      </c>
      <c r="C46" s="7" t="s">
        <v>1600</v>
      </c>
      <c r="D46" s="18">
        <v>54.643965999999999</v>
      </c>
      <c r="E46" s="18">
        <v>11.393015999999999</v>
      </c>
      <c r="F46" s="4" t="s">
        <v>999</v>
      </c>
      <c r="G46" s="4" t="s">
        <v>4433</v>
      </c>
      <c r="H46" s="4" t="s">
        <v>4444</v>
      </c>
      <c r="I46" s="4" t="s">
        <v>2880</v>
      </c>
      <c r="J46" s="25" t="s">
        <v>2914</v>
      </c>
      <c r="K46" s="4" t="s">
        <v>4445</v>
      </c>
      <c r="L46" s="4">
        <v>4990</v>
      </c>
      <c r="M46" s="4">
        <v>34</v>
      </c>
      <c r="N46" s="4" t="s">
        <v>474</v>
      </c>
      <c r="O46" s="7" t="s">
        <v>3616</v>
      </c>
      <c r="P46" s="7" t="s">
        <v>4446</v>
      </c>
      <c r="Q46" s="4">
        <v>2023</v>
      </c>
      <c r="R46" s="4" t="s">
        <v>2923</v>
      </c>
      <c r="S46" s="4" t="s">
        <v>4295</v>
      </c>
    </row>
    <row r="47" spans="1:19" x14ac:dyDescent="0.15">
      <c r="A47" s="4" t="s">
        <v>373</v>
      </c>
      <c r="B47" s="7" t="s">
        <v>1151</v>
      </c>
      <c r="C47" s="7" t="s">
        <v>1600</v>
      </c>
      <c r="D47" s="18">
        <v>54.643965999999999</v>
      </c>
      <c r="E47" s="18">
        <v>11.393015999999999</v>
      </c>
      <c r="F47" s="4" t="s">
        <v>999</v>
      </c>
      <c r="G47" s="4" t="s">
        <v>4433</v>
      </c>
      <c r="H47" s="4" t="s">
        <v>4451</v>
      </c>
      <c r="I47" s="4" t="s">
        <v>2880</v>
      </c>
      <c r="J47" s="25" t="s">
        <v>2914</v>
      </c>
      <c r="K47" s="4" t="s">
        <v>4452</v>
      </c>
      <c r="L47" s="4">
        <v>4672</v>
      </c>
      <c r="M47" s="4">
        <v>37</v>
      </c>
      <c r="N47" s="4" t="s">
        <v>474</v>
      </c>
      <c r="O47" s="7" t="s">
        <v>4000</v>
      </c>
      <c r="P47" s="7" t="s">
        <v>4453</v>
      </c>
      <c r="Q47" s="4">
        <v>2023</v>
      </c>
      <c r="R47" s="4" t="s">
        <v>2923</v>
      </c>
      <c r="S47" s="4" t="s">
        <v>4295</v>
      </c>
    </row>
    <row r="48" spans="1:19" x14ac:dyDescent="0.15">
      <c r="A48" s="4" t="s">
        <v>373</v>
      </c>
      <c r="B48" s="7" t="s">
        <v>1151</v>
      </c>
      <c r="C48" s="7" t="s">
        <v>1600</v>
      </c>
      <c r="D48" s="18">
        <v>54.643965999999999</v>
      </c>
      <c r="E48" s="18">
        <v>11.393015999999999</v>
      </c>
      <c r="F48" s="4" t="s">
        <v>999</v>
      </c>
      <c r="G48" s="4" t="s">
        <v>4433</v>
      </c>
      <c r="H48" s="4" t="s">
        <v>4447</v>
      </c>
      <c r="I48" s="4" t="s">
        <v>2880</v>
      </c>
      <c r="J48" s="4" t="s">
        <v>2978</v>
      </c>
      <c r="K48" s="4" t="s">
        <v>4448</v>
      </c>
      <c r="L48" s="4">
        <v>4764</v>
      </c>
      <c r="M48" s="4">
        <v>40</v>
      </c>
      <c r="N48" s="4" t="s">
        <v>474</v>
      </c>
      <c r="O48" s="7" t="s">
        <v>4449</v>
      </c>
      <c r="P48" s="7" t="s">
        <v>4450</v>
      </c>
      <c r="Q48" s="4">
        <v>2023</v>
      </c>
      <c r="R48" s="4" t="s">
        <v>1154</v>
      </c>
      <c r="S48" s="4" t="s">
        <v>4295</v>
      </c>
    </row>
    <row r="49" spans="1:19" x14ac:dyDescent="0.15">
      <c r="A49" s="7" t="s">
        <v>2259</v>
      </c>
      <c r="B49" s="7" t="s">
        <v>1151</v>
      </c>
      <c r="C49" s="7" t="s">
        <v>1600</v>
      </c>
      <c r="D49" s="18">
        <v>54.64</v>
      </c>
      <c r="E49" s="18">
        <v>11.39</v>
      </c>
      <c r="F49" s="4" t="s">
        <v>999</v>
      </c>
      <c r="G49" s="7" t="s">
        <v>625</v>
      </c>
      <c r="H49" s="4" t="s">
        <v>4454</v>
      </c>
      <c r="I49" s="4" t="s">
        <v>2880</v>
      </c>
      <c r="J49" s="25" t="s">
        <v>2914</v>
      </c>
      <c r="K49" s="4" t="s">
        <v>4455</v>
      </c>
      <c r="L49" s="4">
        <v>5630</v>
      </c>
      <c r="M49" s="4">
        <v>28</v>
      </c>
      <c r="N49" s="4" t="s">
        <v>474</v>
      </c>
      <c r="O49" s="7" t="s">
        <v>3605</v>
      </c>
      <c r="P49" s="7" t="s">
        <v>3639</v>
      </c>
      <c r="Q49" s="4">
        <v>2023</v>
      </c>
      <c r="R49" s="4" t="s">
        <v>1154</v>
      </c>
      <c r="S49" s="4" t="s">
        <v>4295</v>
      </c>
    </row>
    <row r="50" spans="1:19" x14ac:dyDescent="0.15">
      <c r="A50" s="7" t="s">
        <v>2259</v>
      </c>
      <c r="B50" s="7" t="s">
        <v>1151</v>
      </c>
      <c r="C50" s="7" t="s">
        <v>1600</v>
      </c>
      <c r="D50" s="18">
        <v>54.64</v>
      </c>
      <c r="E50" s="18">
        <v>11.39</v>
      </c>
      <c r="F50" s="4" t="s">
        <v>999</v>
      </c>
      <c r="G50" s="7" t="s">
        <v>625</v>
      </c>
      <c r="H50" s="4" t="s">
        <v>4456</v>
      </c>
      <c r="I50" s="4" t="s">
        <v>2880</v>
      </c>
      <c r="J50" s="25" t="s">
        <v>2914</v>
      </c>
      <c r="K50" s="4" t="s">
        <v>4457</v>
      </c>
      <c r="L50" s="4">
        <v>5196</v>
      </c>
      <c r="M50" s="4">
        <v>26</v>
      </c>
      <c r="N50" s="4" t="s">
        <v>474</v>
      </c>
      <c r="O50" s="7" t="s">
        <v>4458</v>
      </c>
      <c r="P50" s="7" t="s">
        <v>4459</v>
      </c>
      <c r="Q50" s="4">
        <v>2023</v>
      </c>
      <c r="R50" s="4" t="s">
        <v>1154</v>
      </c>
      <c r="S50" s="4" t="s">
        <v>4295</v>
      </c>
    </row>
    <row r="51" spans="1:19" x14ac:dyDescent="0.15">
      <c r="A51" s="7" t="s">
        <v>2259</v>
      </c>
      <c r="B51" s="7" t="s">
        <v>1151</v>
      </c>
      <c r="C51" s="7" t="s">
        <v>1600</v>
      </c>
      <c r="D51" s="18">
        <v>54.64</v>
      </c>
      <c r="E51" s="18">
        <v>11.39</v>
      </c>
      <c r="F51" s="4" t="s">
        <v>999</v>
      </c>
      <c r="G51" s="7" t="s">
        <v>625</v>
      </c>
      <c r="H51" s="4" t="s">
        <v>4460</v>
      </c>
      <c r="I51" s="4" t="s">
        <v>2880</v>
      </c>
      <c r="J51" s="25" t="s">
        <v>2914</v>
      </c>
      <c r="K51" s="4" t="s">
        <v>4461</v>
      </c>
      <c r="L51" s="4">
        <v>5317</v>
      </c>
      <c r="M51" s="4">
        <v>36</v>
      </c>
      <c r="N51" s="4" t="s">
        <v>474</v>
      </c>
      <c r="O51" s="7" t="s">
        <v>4462</v>
      </c>
      <c r="P51" s="7" t="s">
        <v>3388</v>
      </c>
      <c r="Q51" s="4">
        <v>2023</v>
      </c>
      <c r="R51" s="4" t="s">
        <v>1154</v>
      </c>
      <c r="S51" s="4" t="s">
        <v>4295</v>
      </c>
    </row>
    <row r="52" spans="1:19" x14ac:dyDescent="0.15">
      <c r="A52" s="7" t="s">
        <v>2259</v>
      </c>
      <c r="B52" s="7" t="s">
        <v>1151</v>
      </c>
      <c r="C52" s="7" t="s">
        <v>1600</v>
      </c>
      <c r="D52" s="18">
        <v>54.64</v>
      </c>
      <c r="E52" s="18">
        <v>11.39</v>
      </c>
      <c r="F52" s="4" t="s">
        <v>999</v>
      </c>
      <c r="G52" s="7" t="s">
        <v>625</v>
      </c>
      <c r="H52" s="4" t="s">
        <v>4463</v>
      </c>
      <c r="I52" s="4" t="s">
        <v>2880</v>
      </c>
      <c r="J52" s="25" t="s">
        <v>2914</v>
      </c>
      <c r="K52" s="4" t="s">
        <v>4464</v>
      </c>
      <c r="L52" s="4">
        <v>5064</v>
      </c>
      <c r="M52" s="4">
        <v>35</v>
      </c>
      <c r="N52" s="4" t="s">
        <v>474</v>
      </c>
      <c r="O52" s="7" t="s">
        <v>3567</v>
      </c>
      <c r="P52" s="7" t="s">
        <v>4465</v>
      </c>
      <c r="Q52" s="4">
        <v>2023</v>
      </c>
      <c r="R52" s="4" t="s">
        <v>1154</v>
      </c>
      <c r="S52" s="4" t="s">
        <v>4295</v>
      </c>
    </row>
    <row r="53" spans="1:19" x14ac:dyDescent="0.15">
      <c r="A53" s="7" t="s">
        <v>2259</v>
      </c>
      <c r="B53" s="7" t="s">
        <v>1151</v>
      </c>
      <c r="C53" s="7" t="s">
        <v>1600</v>
      </c>
      <c r="D53" s="18">
        <v>54.64</v>
      </c>
      <c r="E53" s="18">
        <v>11.39</v>
      </c>
      <c r="F53" s="4" t="s">
        <v>999</v>
      </c>
      <c r="G53" s="7" t="s">
        <v>625</v>
      </c>
      <c r="H53" s="4" t="s">
        <v>4466</v>
      </c>
      <c r="I53" s="4" t="s">
        <v>2880</v>
      </c>
      <c r="J53" s="4" t="s">
        <v>3819</v>
      </c>
      <c r="K53" s="4" t="s">
        <v>4467</v>
      </c>
      <c r="L53" s="4">
        <v>5074</v>
      </c>
      <c r="M53" s="4">
        <v>45</v>
      </c>
      <c r="N53" s="4" t="s">
        <v>474</v>
      </c>
      <c r="O53" s="7" t="s">
        <v>4468</v>
      </c>
      <c r="P53" s="7" t="s">
        <v>4469</v>
      </c>
      <c r="Q53" s="4">
        <v>2023</v>
      </c>
      <c r="R53" s="4" t="s">
        <v>1154</v>
      </c>
      <c r="S53" s="4" t="s">
        <v>4295</v>
      </c>
    </row>
    <row r="54" spans="1:19" x14ac:dyDescent="0.15">
      <c r="A54" s="7" t="s">
        <v>2259</v>
      </c>
      <c r="B54" s="7" t="s">
        <v>1151</v>
      </c>
      <c r="C54" s="7" t="s">
        <v>1600</v>
      </c>
      <c r="D54" s="18">
        <v>54.64</v>
      </c>
      <c r="E54" s="18">
        <v>11.39</v>
      </c>
      <c r="F54" s="4" t="s">
        <v>999</v>
      </c>
      <c r="G54" s="7" t="s">
        <v>625</v>
      </c>
      <c r="H54" s="4" t="s">
        <v>4470</v>
      </c>
      <c r="I54" s="4" t="s">
        <v>2880</v>
      </c>
      <c r="J54" s="4" t="s">
        <v>2881</v>
      </c>
      <c r="K54" s="4" t="s">
        <v>4471</v>
      </c>
      <c r="L54" s="4">
        <v>5599</v>
      </c>
      <c r="M54" s="4">
        <v>37</v>
      </c>
      <c r="N54" s="4" t="s">
        <v>474</v>
      </c>
      <c r="O54" s="7" t="s">
        <v>4472</v>
      </c>
      <c r="P54" s="7" t="s">
        <v>4473</v>
      </c>
      <c r="Q54" s="4">
        <v>2023</v>
      </c>
      <c r="R54" s="4" t="s">
        <v>1154</v>
      </c>
      <c r="S54" s="4" t="s">
        <v>4295</v>
      </c>
    </row>
    <row r="55" spans="1:19" x14ac:dyDescent="0.15">
      <c r="A55" s="7" t="s">
        <v>2259</v>
      </c>
      <c r="B55" s="7" t="s">
        <v>1151</v>
      </c>
      <c r="C55" s="7" t="s">
        <v>1600</v>
      </c>
      <c r="D55" s="18">
        <v>54.64</v>
      </c>
      <c r="E55" s="18">
        <v>11.39</v>
      </c>
      <c r="F55" s="4" t="s">
        <v>999</v>
      </c>
      <c r="G55" s="7" t="s">
        <v>625</v>
      </c>
      <c r="H55" s="4" t="s">
        <v>4474</v>
      </c>
      <c r="I55" s="4" t="s">
        <v>2880</v>
      </c>
      <c r="J55" s="4" t="s">
        <v>3819</v>
      </c>
      <c r="K55" s="4" t="s">
        <v>4475</v>
      </c>
      <c r="L55" s="4">
        <v>5489</v>
      </c>
      <c r="M55" s="4">
        <v>37</v>
      </c>
      <c r="N55" s="4" t="s">
        <v>474</v>
      </c>
      <c r="O55" s="7" t="s">
        <v>4476</v>
      </c>
      <c r="P55" s="7" t="s">
        <v>4477</v>
      </c>
      <c r="Q55" s="4">
        <v>2023</v>
      </c>
      <c r="R55" s="4" t="s">
        <v>1154</v>
      </c>
      <c r="S55" s="4" t="s">
        <v>4295</v>
      </c>
    </row>
    <row r="56" spans="1:19" x14ac:dyDescent="0.15">
      <c r="A56" s="7"/>
      <c r="B56" s="7"/>
      <c r="C56" s="7"/>
      <c r="D56" s="18"/>
      <c r="E56" s="18"/>
      <c r="F56" s="4"/>
      <c r="G56" s="7"/>
      <c r="H56" s="4"/>
      <c r="I56" s="4"/>
      <c r="J56" s="4"/>
      <c r="K56" s="4"/>
      <c r="L56" s="4"/>
      <c r="M56" s="4"/>
      <c r="N56" s="4"/>
      <c r="O56" s="7"/>
      <c r="P56" s="7"/>
      <c r="Q56" s="4"/>
      <c r="R56" s="4"/>
      <c r="S56" s="4"/>
    </row>
    <row r="57" spans="1:19" x14ac:dyDescent="0.15">
      <c r="A57" s="7"/>
      <c r="B57" s="7"/>
      <c r="C57" s="7"/>
      <c r="D57" s="18"/>
      <c r="E57" s="18"/>
      <c r="F57" s="4"/>
      <c r="G57" s="7"/>
      <c r="H57" s="4"/>
      <c r="I57" s="4"/>
      <c r="J57" s="4"/>
      <c r="K57" s="4"/>
      <c r="L57" s="4"/>
      <c r="M57" s="4"/>
      <c r="N57" s="4"/>
      <c r="O57" s="7"/>
      <c r="P57" s="7"/>
      <c r="Q57" s="4"/>
      <c r="R57" s="4"/>
      <c r="S57" s="4"/>
    </row>
    <row r="58" spans="1:19" x14ac:dyDescent="0.15">
      <c r="A58" s="7"/>
      <c r="B58" s="7"/>
      <c r="C58" s="7"/>
      <c r="D58" s="18"/>
      <c r="E58" s="18"/>
      <c r="F58" s="4"/>
      <c r="G58" s="7"/>
      <c r="H58" s="4"/>
      <c r="I58" s="4"/>
      <c r="J58" s="4"/>
      <c r="K58" s="4"/>
      <c r="L58" s="4"/>
      <c r="M58" s="4"/>
      <c r="N58" s="4"/>
      <c r="O58" s="7"/>
      <c r="P58" s="7"/>
      <c r="Q58" s="4"/>
      <c r="R58" s="4"/>
      <c r="S58" s="4"/>
    </row>
    <row r="59" spans="1:19" x14ac:dyDescent="0.15">
      <c r="A59" s="7"/>
      <c r="B59" s="7"/>
      <c r="C59" s="7"/>
      <c r="D59" s="18"/>
      <c r="E59" s="18"/>
      <c r="F59" s="4"/>
      <c r="G59" s="7"/>
      <c r="H59" s="4"/>
      <c r="I59" s="4"/>
      <c r="J59" s="4"/>
      <c r="K59" s="4"/>
      <c r="L59" s="4"/>
      <c r="M59" s="4"/>
      <c r="N59" s="4"/>
      <c r="O59" s="7"/>
      <c r="P59" s="7"/>
      <c r="Q59" s="4"/>
      <c r="R59" s="4"/>
      <c r="S59" s="4"/>
    </row>
    <row r="60" spans="1:19" x14ac:dyDescent="0.15">
      <c r="A60" s="7"/>
      <c r="B60" s="7"/>
      <c r="C60" s="7"/>
      <c r="D60" s="18"/>
      <c r="E60" s="18"/>
      <c r="F60" s="4"/>
      <c r="G60" s="7"/>
      <c r="H60" s="4"/>
      <c r="I60" s="4"/>
      <c r="J60" s="4"/>
      <c r="K60" s="4"/>
      <c r="L60" s="4"/>
      <c r="M60" s="4"/>
      <c r="N60" s="4"/>
      <c r="O60" s="7"/>
      <c r="P60" s="7"/>
      <c r="Q60" s="4"/>
      <c r="R60" s="4"/>
      <c r="S60" s="4"/>
    </row>
    <row r="61" spans="1:19" x14ac:dyDescent="0.15">
      <c r="A61" s="4"/>
      <c r="B61" s="4"/>
      <c r="C61" s="4"/>
      <c r="D61" s="18"/>
      <c r="E61" s="18"/>
      <c r="F61" s="4"/>
      <c r="G61" s="4"/>
      <c r="H61" s="4"/>
      <c r="I61" s="4"/>
      <c r="J61" s="4"/>
      <c r="K61" s="4"/>
      <c r="L61" s="4"/>
      <c r="M61" s="4"/>
      <c r="N61" s="4"/>
      <c r="O61" s="7"/>
      <c r="P61" s="7"/>
      <c r="Q61" s="4"/>
      <c r="R61" s="4"/>
      <c r="S61" s="4"/>
    </row>
    <row r="62" spans="1:19" x14ac:dyDescent="0.15">
      <c r="A62" s="4"/>
      <c r="B62" s="4"/>
      <c r="C62" s="4"/>
      <c r="D62" s="18"/>
      <c r="E62" s="18"/>
      <c r="F62" s="4"/>
      <c r="G62" s="4"/>
      <c r="H62" s="4"/>
      <c r="I62" s="4"/>
      <c r="J62" s="4"/>
      <c r="K62" s="4"/>
      <c r="L62" s="4"/>
      <c r="M62" s="4"/>
      <c r="N62" s="4"/>
      <c r="O62" s="7"/>
      <c r="P62" s="7"/>
      <c r="Q62" s="4"/>
      <c r="R62" s="4"/>
      <c r="S62" s="4"/>
    </row>
    <row r="63" spans="1:19" x14ac:dyDescent="0.15">
      <c r="A63" s="4"/>
      <c r="B63" s="4"/>
      <c r="C63" s="4"/>
      <c r="D63" s="18"/>
      <c r="E63" s="18"/>
      <c r="F63" s="4"/>
      <c r="G63" s="4"/>
      <c r="H63" s="4"/>
      <c r="I63" s="4"/>
      <c r="J63" s="4"/>
      <c r="K63" s="4"/>
      <c r="L63" s="4"/>
      <c r="M63" s="4"/>
      <c r="N63" s="4"/>
      <c r="O63" s="7"/>
      <c r="P63" s="7"/>
      <c r="Q63" s="4"/>
      <c r="R63" s="4"/>
      <c r="S63" s="4"/>
    </row>
    <row r="64" spans="1:19" x14ac:dyDescent="0.15">
      <c r="A64" s="4"/>
      <c r="B64" s="4"/>
      <c r="C64" s="4"/>
      <c r="D64" s="18"/>
      <c r="E64" s="18"/>
      <c r="F64" s="4"/>
      <c r="G64" s="4"/>
      <c r="H64" s="4"/>
      <c r="I64" s="4"/>
      <c r="J64" s="4"/>
      <c r="K64" s="4"/>
      <c r="L64" s="4"/>
      <c r="M64" s="4"/>
      <c r="N64" s="4"/>
      <c r="O64" s="7"/>
      <c r="P64" s="7"/>
      <c r="Q64" s="4"/>
      <c r="R64" s="4"/>
      <c r="S64" s="4"/>
    </row>
    <row r="65" spans="1:19" x14ac:dyDescent="0.15">
      <c r="A65" s="4"/>
      <c r="B65" s="4"/>
      <c r="C65" s="4"/>
      <c r="D65" s="18"/>
      <c r="E65" s="18"/>
      <c r="F65" s="4"/>
      <c r="G65" s="4"/>
      <c r="H65" s="4"/>
      <c r="I65" s="4"/>
      <c r="J65" s="4"/>
      <c r="K65" s="4"/>
      <c r="L65" s="4"/>
      <c r="M65" s="4"/>
      <c r="N65" s="4"/>
      <c r="O65" s="7"/>
      <c r="P65" s="7"/>
      <c r="Q65" s="4"/>
      <c r="R65" s="4"/>
      <c r="S65" s="4"/>
    </row>
    <row r="66" spans="1:19" x14ac:dyDescent="0.15">
      <c r="A66" s="4"/>
      <c r="B66" s="4"/>
      <c r="C66" s="4"/>
      <c r="D66" s="18"/>
      <c r="E66" s="18"/>
      <c r="F66" s="4"/>
      <c r="G66" s="4"/>
      <c r="H66" s="4"/>
      <c r="I66" s="4"/>
      <c r="J66" s="4"/>
      <c r="K66" s="4"/>
      <c r="L66" s="4"/>
      <c r="M66" s="4"/>
      <c r="N66" s="4"/>
      <c r="O66" s="7"/>
      <c r="P66" s="7"/>
      <c r="Q66" s="4"/>
      <c r="R66" s="4"/>
      <c r="S66" s="4"/>
    </row>
    <row r="67" spans="1:19" x14ac:dyDescent="0.15">
      <c r="A67" s="4"/>
      <c r="B67" s="4"/>
      <c r="C67" s="4"/>
      <c r="D67" s="18"/>
      <c r="E67" s="18"/>
      <c r="F67" s="4"/>
      <c r="G67" s="4"/>
      <c r="H67" s="4"/>
      <c r="I67" s="4"/>
      <c r="J67" s="4"/>
      <c r="K67" s="4"/>
      <c r="L67" s="4"/>
      <c r="M67" s="4"/>
      <c r="N67" s="4"/>
      <c r="O67" s="7"/>
      <c r="P67" s="7"/>
      <c r="Q67" s="4"/>
      <c r="R67" s="4"/>
      <c r="S67" s="4"/>
    </row>
    <row r="68" spans="1:19" x14ac:dyDescent="0.15">
      <c r="A68" s="4"/>
      <c r="B68" s="4"/>
      <c r="C68" s="4"/>
      <c r="D68" s="18"/>
      <c r="E68" s="18"/>
      <c r="F68" s="4"/>
      <c r="G68" s="4"/>
      <c r="H68" s="4"/>
      <c r="I68" s="4"/>
      <c r="J68" s="4"/>
      <c r="K68" s="4"/>
      <c r="L68" s="4"/>
      <c r="M68" s="4"/>
      <c r="N68" s="4"/>
      <c r="O68" s="7"/>
      <c r="P68" s="7"/>
      <c r="Q68" s="4"/>
      <c r="R68" s="4"/>
      <c r="S68" s="4"/>
    </row>
    <row r="69" spans="1:19" x14ac:dyDescent="0.15">
      <c r="A69" s="4"/>
      <c r="B69" s="4"/>
      <c r="C69" s="4"/>
      <c r="D69" s="18"/>
      <c r="E69" s="18"/>
      <c r="F69" s="4"/>
      <c r="G69" s="4"/>
      <c r="H69" s="4"/>
      <c r="I69" s="4"/>
      <c r="J69" s="4"/>
      <c r="K69" s="4"/>
      <c r="L69" s="4"/>
      <c r="M69" s="4"/>
      <c r="N69" s="4"/>
      <c r="O69" s="7"/>
      <c r="P69" s="7"/>
      <c r="Q69" s="4"/>
      <c r="R69" s="4"/>
      <c r="S69" s="4"/>
    </row>
    <row r="70" spans="1:19" x14ac:dyDescent="0.15">
      <c r="A70" s="4"/>
      <c r="B70" s="4"/>
      <c r="C70" s="4"/>
      <c r="D70" s="18"/>
      <c r="E70" s="18"/>
      <c r="F70" s="4"/>
      <c r="G70" s="4"/>
      <c r="H70" s="4"/>
      <c r="I70" s="4"/>
      <c r="J70" s="4"/>
      <c r="K70" s="4"/>
      <c r="L70" s="4"/>
      <c r="M70" s="4"/>
      <c r="N70" s="4"/>
      <c r="O70" s="7"/>
      <c r="P70" s="7"/>
      <c r="Q70" s="4"/>
      <c r="R70" s="4"/>
      <c r="S70" s="4"/>
    </row>
    <row r="71" spans="1:19" x14ac:dyDescent="0.15">
      <c r="A71" s="4"/>
      <c r="B71" s="4"/>
      <c r="C71" s="4"/>
      <c r="D71" s="18"/>
      <c r="E71" s="18"/>
      <c r="F71" s="4"/>
      <c r="G71" s="4"/>
      <c r="H71" s="4"/>
      <c r="I71" s="4"/>
      <c r="J71" s="4"/>
      <c r="K71" s="4"/>
      <c r="L71" s="4"/>
      <c r="M71" s="4"/>
      <c r="N71" s="4"/>
      <c r="O71" s="7"/>
      <c r="P71" s="7"/>
      <c r="Q71" s="4"/>
      <c r="R71" s="4"/>
      <c r="S71" s="4"/>
    </row>
    <row r="72" spans="1:19" x14ac:dyDescent="0.15">
      <c r="A72" s="4"/>
      <c r="B72" s="4"/>
      <c r="C72" s="4"/>
      <c r="D72" s="18"/>
      <c r="E72" s="18"/>
      <c r="F72" s="4"/>
      <c r="G72" s="4"/>
      <c r="H72" s="4"/>
      <c r="I72" s="4"/>
      <c r="J72" s="4"/>
      <c r="K72" s="4"/>
      <c r="L72" s="4"/>
      <c r="M72" s="4"/>
      <c r="N72" s="4"/>
      <c r="O72" s="7"/>
      <c r="P72" s="7"/>
      <c r="Q72" s="4"/>
      <c r="R72" s="4"/>
      <c r="S72" s="4"/>
    </row>
    <row r="73" spans="1:19" x14ac:dyDescent="0.15">
      <c r="A73" s="4"/>
      <c r="B73" s="4"/>
      <c r="C73" s="4"/>
      <c r="D73" s="18"/>
      <c r="E73" s="18"/>
      <c r="F73" s="4"/>
      <c r="G73" s="4"/>
      <c r="H73" s="4"/>
      <c r="I73" s="4"/>
      <c r="J73" s="4"/>
      <c r="K73" s="4"/>
      <c r="L73" s="4"/>
      <c r="M73" s="4"/>
      <c r="N73" s="4"/>
      <c r="O73" s="7"/>
      <c r="P73" s="7"/>
      <c r="Q73" s="4"/>
      <c r="R73" s="4"/>
      <c r="S73" s="4"/>
    </row>
    <row r="74" spans="1:19" x14ac:dyDescent="0.15">
      <c r="A74" s="4"/>
      <c r="B74" s="4"/>
      <c r="C74" s="4"/>
      <c r="D74" s="18"/>
      <c r="E74" s="18"/>
      <c r="F74" s="4"/>
      <c r="G74" s="4"/>
      <c r="H74" s="4"/>
      <c r="I74" s="4"/>
      <c r="J74" s="4"/>
      <c r="K74" s="4"/>
      <c r="L74" s="4"/>
      <c r="M74" s="4"/>
      <c r="N74" s="4"/>
      <c r="O74" s="7"/>
      <c r="P74" s="7"/>
      <c r="Q74" s="4"/>
      <c r="R74" s="4"/>
      <c r="S74" s="4"/>
    </row>
    <row r="75" spans="1:19" x14ac:dyDescent="0.15">
      <c r="A75" s="4"/>
      <c r="B75" s="4"/>
      <c r="C75" s="4"/>
      <c r="D75" s="18"/>
      <c r="E75" s="18"/>
      <c r="F75" s="4"/>
      <c r="G75" s="4"/>
      <c r="H75" s="4"/>
      <c r="I75" s="4"/>
      <c r="J75" s="4"/>
      <c r="K75" s="4"/>
      <c r="L75" s="4"/>
      <c r="M75" s="4"/>
      <c r="N75" s="4"/>
      <c r="O75" s="7"/>
      <c r="P75" s="7"/>
      <c r="Q75" s="4"/>
      <c r="R75" s="4"/>
      <c r="S75" s="4"/>
    </row>
    <row r="76" spans="1:19" x14ac:dyDescent="0.15">
      <c r="A76" s="4"/>
      <c r="B76" s="4"/>
      <c r="C76" s="4"/>
      <c r="D76" s="18"/>
      <c r="E76" s="18"/>
      <c r="F76" s="4"/>
      <c r="G76" s="4"/>
      <c r="H76" s="4"/>
      <c r="I76" s="4"/>
      <c r="J76" s="4"/>
      <c r="K76" s="4"/>
      <c r="L76" s="4"/>
      <c r="M76" s="4"/>
      <c r="N76" s="4"/>
      <c r="O76" s="7"/>
      <c r="P76" s="7"/>
      <c r="Q76" s="4"/>
      <c r="R76" s="4"/>
      <c r="S76" s="4"/>
    </row>
    <row r="77" spans="1:19" x14ac:dyDescent="0.15">
      <c r="A77" s="4"/>
      <c r="B77" s="4"/>
      <c r="C77" s="4"/>
      <c r="D77" s="18"/>
      <c r="E77" s="18"/>
      <c r="F77" s="4"/>
      <c r="G77" s="4"/>
      <c r="H77" s="4"/>
      <c r="I77" s="4"/>
      <c r="J77" s="4"/>
      <c r="K77" s="4"/>
      <c r="L77" s="4"/>
      <c r="M77" s="4"/>
      <c r="N77" s="4"/>
      <c r="O77" s="7"/>
      <c r="P77" s="7"/>
      <c r="Q77" s="4"/>
      <c r="R77" s="4"/>
      <c r="S77" s="4"/>
    </row>
    <row r="78" spans="1:19" x14ac:dyDescent="0.15">
      <c r="A78" s="4"/>
      <c r="B78" s="4"/>
      <c r="C78" s="4"/>
      <c r="D78" s="18"/>
      <c r="E78" s="18"/>
      <c r="F78" s="4"/>
      <c r="G78" s="4"/>
      <c r="H78" s="4"/>
      <c r="I78" s="4"/>
      <c r="J78" s="4"/>
      <c r="K78" s="4"/>
      <c r="L78" s="4"/>
      <c r="M78" s="4"/>
      <c r="N78" s="4"/>
      <c r="O78" s="7"/>
      <c r="P78" s="7"/>
      <c r="Q78" s="4"/>
      <c r="R78" s="4"/>
      <c r="S78" s="4"/>
    </row>
    <row r="79" spans="1:19" x14ac:dyDescent="0.15">
      <c r="A79" s="4"/>
      <c r="B79" s="4"/>
      <c r="C79" s="4"/>
      <c r="D79" s="18"/>
      <c r="E79" s="18"/>
      <c r="F79" s="4"/>
      <c r="G79" s="4"/>
      <c r="H79" s="4"/>
      <c r="I79" s="4"/>
      <c r="J79" s="4"/>
      <c r="K79" s="4"/>
      <c r="L79" s="4"/>
      <c r="M79" s="4"/>
      <c r="N79" s="4"/>
      <c r="O79" s="7"/>
      <c r="P79" s="7"/>
      <c r="Q79" s="4"/>
      <c r="R79" s="4"/>
      <c r="S79" s="4"/>
    </row>
    <row r="80" spans="1:19" x14ac:dyDescent="0.15">
      <c r="A80" s="4"/>
      <c r="B80" s="4"/>
      <c r="C80" s="4"/>
      <c r="D80" s="18"/>
      <c r="E80" s="18"/>
      <c r="F80" s="4"/>
      <c r="G80" s="4"/>
      <c r="H80" s="4"/>
      <c r="I80" s="4"/>
      <c r="J80" s="4"/>
      <c r="K80" s="4"/>
      <c r="L80" s="4"/>
      <c r="M80" s="4"/>
      <c r="N80" s="4"/>
      <c r="O80" s="7"/>
      <c r="P80" s="7"/>
      <c r="Q80" s="4"/>
      <c r="R80" s="4"/>
      <c r="S80" s="4"/>
    </row>
    <row r="81" spans="1:19" x14ac:dyDescent="0.15">
      <c r="A81" s="4"/>
      <c r="B81" s="4"/>
      <c r="C81" s="4"/>
      <c r="D81" s="18"/>
      <c r="E81" s="18"/>
      <c r="F81" s="4"/>
      <c r="G81" s="4"/>
      <c r="H81" s="4"/>
      <c r="I81" s="4"/>
      <c r="J81" s="4"/>
      <c r="K81" s="4"/>
      <c r="L81" s="4"/>
      <c r="M81" s="4"/>
      <c r="N81" s="4"/>
      <c r="O81" s="7"/>
      <c r="P81" s="7"/>
      <c r="Q81" s="4"/>
      <c r="R81" s="4"/>
      <c r="S81" s="4"/>
    </row>
    <row r="82" spans="1:19" x14ac:dyDescent="0.15">
      <c r="A82" s="4"/>
      <c r="B82" s="4"/>
      <c r="C82" s="4"/>
      <c r="D82" s="18"/>
      <c r="E82" s="18"/>
      <c r="F82" s="4"/>
      <c r="G82" s="4"/>
      <c r="H82" s="4"/>
      <c r="I82" s="4"/>
      <c r="J82" s="4"/>
      <c r="K82" s="4"/>
      <c r="L82" s="4"/>
      <c r="M82" s="4"/>
      <c r="N82" s="4"/>
      <c r="O82" s="7"/>
      <c r="P82" s="7"/>
      <c r="Q82" s="4"/>
      <c r="R82" s="4"/>
      <c r="S82" s="4"/>
    </row>
    <row r="83" spans="1:19" x14ac:dyDescent="0.15">
      <c r="A83" s="4"/>
      <c r="B83" s="4"/>
      <c r="C83" s="4"/>
      <c r="D83" s="18"/>
      <c r="E83" s="18"/>
      <c r="F83" s="4"/>
      <c r="G83" s="4"/>
      <c r="H83" s="4"/>
      <c r="I83" s="4"/>
      <c r="J83" s="4"/>
      <c r="K83" s="4"/>
      <c r="L83" s="4"/>
      <c r="M83" s="4"/>
      <c r="N83" s="4"/>
      <c r="O83" s="7"/>
      <c r="P83" s="7"/>
      <c r="Q83" s="4"/>
      <c r="R83" s="4"/>
      <c r="S83" s="4"/>
    </row>
    <row r="84" spans="1:19" x14ac:dyDescent="0.15">
      <c r="A84" s="4"/>
      <c r="B84" s="4"/>
      <c r="C84" s="4"/>
      <c r="D84" s="18"/>
      <c r="E84" s="18"/>
      <c r="F84" s="4"/>
      <c r="G84" s="4"/>
      <c r="H84" s="4"/>
      <c r="I84" s="4"/>
      <c r="J84" s="4"/>
      <c r="K84" s="4"/>
      <c r="L84" s="4"/>
      <c r="M84" s="4"/>
      <c r="N84" s="4"/>
      <c r="O84" s="7"/>
      <c r="P84" s="7"/>
      <c r="Q84" s="4"/>
      <c r="R84" s="4"/>
      <c r="S84" s="4"/>
    </row>
    <row r="85" spans="1:19" x14ac:dyDescent="0.15">
      <c r="A85" s="4"/>
      <c r="B85" s="4"/>
      <c r="C85" s="4"/>
      <c r="D85" s="18"/>
      <c r="E85" s="18"/>
      <c r="F85" s="4"/>
      <c r="G85" s="4"/>
      <c r="H85" s="4"/>
      <c r="I85" s="4"/>
      <c r="J85" s="4"/>
      <c r="K85" s="4"/>
      <c r="L85" s="4"/>
      <c r="M85" s="4"/>
      <c r="N85" s="4"/>
      <c r="O85" s="7"/>
      <c r="P85" s="7"/>
      <c r="Q85" s="4"/>
      <c r="R85" s="4"/>
      <c r="S85" s="4"/>
    </row>
    <row r="86" spans="1:19" x14ac:dyDescent="0.15">
      <c r="A86" s="4"/>
      <c r="B86" s="4"/>
      <c r="C86" s="4"/>
      <c r="D86" s="18"/>
      <c r="E86" s="18"/>
      <c r="F86" s="4"/>
      <c r="G86" s="4"/>
      <c r="H86" s="4"/>
      <c r="I86" s="4"/>
      <c r="J86" s="4"/>
      <c r="K86" s="4"/>
      <c r="L86" s="4"/>
      <c r="M86" s="4"/>
      <c r="N86" s="4"/>
      <c r="O86" s="7"/>
      <c r="P86" s="7"/>
      <c r="Q86" s="4"/>
      <c r="R86" s="4"/>
      <c r="S86" s="4"/>
    </row>
    <row r="87" spans="1:19" x14ac:dyDescent="0.15">
      <c r="A87" s="4"/>
      <c r="B87" s="4"/>
      <c r="C87" s="4"/>
      <c r="D87" s="18"/>
      <c r="E87" s="18"/>
      <c r="F87" s="4"/>
      <c r="G87" s="4"/>
      <c r="H87" s="4"/>
      <c r="I87" s="4"/>
      <c r="J87" s="4"/>
      <c r="K87" s="4"/>
      <c r="L87" s="4"/>
      <c r="M87" s="4"/>
      <c r="N87" s="4"/>
      <c r="O87" s="7"/>
      <c r="P87" s="7"/>
      <c r="Q87" s="4"/>
      <c r="R87" s="4"/>
      <c r="S87" s="4"/>
    </row>
    <row r="88" spans="1:19" x14ac:dyDescent="0.15">
      <c r="A88" s="4"/>
      <c r="B88" s="4"/>
      <c r="C88" s="4"/>
      <c r="D88" s="18"/>
      <c r="E88" s="18"/>
      <c r="F88" s="4"/>
      <c r="G88" s="4"/>
      <c r="H88" s="4"/>
      <c r="I88" s="4"/>
      <c r="J88" s="4"/>
      <c r="K88" s="4"/>
      <c r="L88" s="4"/>
      <c r="M88" s="4"/>
      <c r="N88" s="4"/>
      <c r="O88" s="7"/>
      <c r="P88" s="7"/>
      <c r="Q88" s="4"/>
      <c r="R88" s="4"/>
      <c r="S88" s="4"/>
    </row>
    <row r="89" spans="1:19" x14ac:dyDescent="0.15">
      <c r="A89" s="4"/>
      <c r="B89" s="4"/>
      <c r="C89" s="4"/>
      <c r="D89" s="18"/>
      <c r="E89" s="18"/>
      <c r="F89" s="4"/>
      <c r="G89" s="4"/>
      <c r="H89" s="4"/>
      <c r="I89" s="4"/>
      <c r="J89" s="4"/>
      <c r="K89" s="4"/>
      <c r="L89" s="4"/>
      <c r="M89" s="4"/>
      <c r="N89" s="4"/>
      <c r="O89" s="7"/>
      <c r="P89" s="7"/>
      <c r="Q89" s="4"/>
      <c r="R89" s="4"/>
      <c r="S89" s="4"/>
    </row>
    <row r="90" spans="1:19" x14ac:dyDescent="0.15">
      <c r="A90" s="4"/>
      <c r="B90" s="4"/>
      <c r="C90" s="4"/>
      <c r="D90" s="18"/>
      <c r="E90" s="18"/>
      <c r="F90" s="4"/>
      <c r="G90" s="4"/>
      <c r="H90" s="4"/>
      <c r="I90" s="4"/>
      <c r="J90" s="4"/>
      <c r="K90" s="4"/>
      <c r="L90" s="4"/>
      <c r="M90" s="4"/>
      <c r="N90" s="4"/>
      <c r="O90" s="7"/>
      <c r="P90" s="7"/>
      <c r="Q90" s="4"/>
      <c r="R90" s="4"/>
      <c r="S90" s="4"/>
    </row>
    <row r="91" spans="1:19" x14ac:dyDescent="0.15">
      <c r="A91" s="4"/>
      <c r="B91" s="4"/>
      <c r="C91" s="4"/>
      <c r="D91" s="18"/>
      <c r="E91" s="18"/>
      <c r="F91" s="4"/>
      <c r="G91" s="4"/>
      <c r="H91" s="4"/>
      <c r="I91" s="4"/>
      <c r="J91" s="4"/>
      <c r="K91" s="4"/>
      <c r="L91" s="4"/>
      <c r="M91" s="4"/>
      <c r="N91" s="4"/>
      <c r="O91" s="7"/>
      <c r="P91" s="7"/>
      <c r="Q91" s="4"/>
      <c r="R91" s="4"/>
      <c r="S91" s="4"/>
    </row>
    <row r="92" spans="1:19" x14ac:dyDescent="0.15">
      <c r="A92" s="4"/>
      <c r="B92" s="4"/>
      <c r="C92" s="4"/>
      <c r="D92" s="18"/>
      <c r="E92" s="18"/>
      <c r="F92" s="4"/>
      <c r="G92" s="4"/>
      <c r="H92" s="4"/>
      <c r="I92" s="4"/>
      <c r="J92" s="4"/>
      <c r="K92" s="4"/>
      <c r="L92" s="4"/>
      <c r="M92" s="4"/>
      <c r="N92" s="4"/>
      <c r="O92" s="7"/>
      <c r="P92" s="7"/>
      <c r="Q92" s="4"/>
      <c r="R92" s="4"/>
      <c r="S92" s="4"/>
    </row>
    <row r="93" spans="1:19" x14ac:dyDescent="0.15">
      <c r="A93" s="4"/>
      <c r="B93" s="4"/>
      <c r="C93" s="4"/>
      <c r="D93" s="18"/>
      <c r="E93" s="18"/>
      <c r="F93" s="4"/>
      <c r="G93" s="4"/>
      <c r="H93" s="4"/>
      <c r="I93" s="4"/>
      <c r="J93" s="4"/>
      <c r="K93" s="4"/>
      <c r="L93" s="4"/>
      <c r="M93" s="4"/>
      <c r="N93" s="4"/>
      <c r="O93" s="7"/>
      <c r="P93" s="7"/>
      <c r="Q93" s="4"/>
      <c r="R93" s="4"/>
      <c r="S93" s="4"/>
    </row>
    <row r="94" spans="1:19" x14ac:dyDescent="0.15">
      <c r="A94" s="4"/>
      <c r="B94" s="4"/>
      <c r="C94" s="4"/>
      <c r="D94" s="18"/>
      <c r="E94" s="18"/>
      <c r="F94" s="4"/>
      <c r="G94" s="4"/>
      <c r="H94" s="4"/>
      <c r="I94" s="4"/>
      <c r="J94" s="4"/>
      <c r="K94" s="4"/>
      <c r="L94" s="4"/>
      <c r="M94" s="4"/>
      <c r="N94" s="4"/>
      <c r="O94" s="7"/>
      <c r="P94" s="7"/>
      <c r="Q94" s="4"/>
      <c r="R94" s="4"/>
      <c r="S94" s="4"/>
    </row>
    <row r="95" spans="1:19" x14ac:dyDescent="0.15">
      <c r="A95" s="4"/>
      <c r="B95" s="4"/>
      <c r="C95" s="4"/>
      <c r="D95" s="18"/>
      <c r="E95" s="18"/>
      <c r="F95" s="4"/>
      <c r="G95" s="4"/>
      <c r="H95" s="4"/>
      <c r="I95" s="4"/>
      <c r="J95" s="4"/>
      <c r="K95" s="4"/>
      <c r="L95" s="4"/>
      <c r="M95" s="4"/>
      <c r="N95" s="4"/>
      <c r="O95" s="7"/>
      <c r="P95" s="7"/>
      <c r="Q95" s="4"/>
      <c r="R95" s="4"/>
      <c r="S95" s="4"/>
    </row>
    <row r="96" spans="1:19" x14ac:dyDescent="0.15">
      <c r="A96" s="4"/>
      <c r="B96" s="4"/>
      <c r="C96" s="4"/>
      <c r="D96" s="18"/>
      <c r="E96" s="18"/>
      <c r="F96" s="4"/>
      <c r="G96" s="4"/>
      <c r="H96" s="4"/>
      <c r="I96" s="4"/>
      <c r="J96" s="4"/>
      <c r="K96" s="4"/>
      <c r="L96" s="4"/>
      <c r="M96" s="4"/>
      <c r="N96" s="4"/>
      <c r="O96" s="7"/>
      <c r="P96" s="7"/>
      <c r="Q96" s="4"/>
      <c r="R96" s="4"/>
      <c r="S96" s="4"/>
    </row>
    <row r="97" spans="1:19" x14ac:dyDescent="0.15">
      <c r="A97" s="4"/>
      <c r="B97" s="4"/>
      <c r="C97" s="4"/>
      <c r="D97" s="18"/>
      <c r="E97" s="18"/>
      <c r="F97" s="4"/>
      <c r="G97" s="4"/>
      <c r="H97" s="4"/>
      <c r="I97" s="4"/>
      <c r="J97" s="4"/>
      <c r="K97" s="4"/>
      <c r="L97" s="4"/>
      <c r="M97" s="4"/>
      <c r="N97" s="4"/>
      <c r="O97" s="7"/>
      <c r="P97" s="7"/>
      <c r="Q97" s="4"/>
      <c r="R97" s="4"/>
      <c r="S97" s="4"/>
    </row>
    <row r="98" spans="1:19" x14ac:dyDescent="0.15">
      <c r="A98" s="4"/>
      <c r="B98" s="4"/>
      <c r="C98" s="4"/>
      <c r="D98" s="18"/>
      <c r="E98" s="18"/>
      <c r="F98" s="4"/>
      <c r="G98" s="4"/>
      <c r="H98" s="4"/>
      <c r="I98" s="4"/>
      <c r="J98" s="4"/>
      <c r="K98" s="4"/>
      <c r="L98" s="4"/>
      <c r="M98" s="4"/>
      <c r="N98" s="4"/>
      <c r="O98" s="7"/>
      <c r="P98" s="7"/>
      <c r="Q98" s="4"/>
      <c r="R98" s="4"/>
      <c r="S98" s="4"/>
    </row>
    <row r="99" spans="1:19" x14ac:dyDescent="0.15">
      <c r="A99" s="4"/>
      <c r="B99" s="4"/>
      <c r="C99" s="4"/>
      <c r="D99" s="18"/>
      <c r="E99" s="18"/>
      <c r="F99" s="4"/>
      <c r="G99" s="4"/>
      <c r="H99" s="4"/>
      <c r="I99" s="4"/>
      <c r="J99" s="4"/>
      <c r="K99" s="4"/>
      <c r="L99" s="4"/>
      <c r="M99" s="4"/>
      <c r="N99" s="4"/>
      <c r="O99" s="7"/>
      <c r="P99" s="7"/>
      <c r="Q99" s="4"/>
      <c r="R99" s="4"/>
      <c r="S99" s="4"/>
    </row>
    <row r="100" spans="1:19" x14ac:dyDescent="0.15">
      <c r="A100" s="4"/>
      <c r="B100" s="4"/>
      <c r="C100" s="4"/>
      <c r="D100" s="18"/>
      <c r="E100" s="18"/>
      <c r="F100" s="4"/>
      <c r="G100" s="4"/>
      <c r="H100" s="4"/>
      <c r="I100" s="4"/>
      <c r="J100" s="4"/>
      <c r="K100" s="4"/>
      <c r="L100" s="4"/>
      <c r="M100" s="4"/>
      <c r="N100" s="4"/>
      <c r="O100" s="7"/>
      <c r="P100" s="7"/>
      <c r="Q100" s="4"/>
      <c r="R100" s="4"/>
      <c r="S100" s="4"/>
    </row>
    <row r="101" spans="1:19" x14ac:dyDescent="0.15">
      <c r="A101" s="4"/>
      <c r="B101" s="4"/>
      <c r="C101" s="4"/>
      <c r="D101" s="18"/>
      <c r="E101" s="18"/>
      <c r="F101" s="4"/>
      <c r="G101" s="4"/>
      <c r="H101" s="4"/>
      <c r="I101" s="4"/>
      <c r="J101" s="4"/>
      <c r="K101" s="4"/>
      <c r="L101" s="4"/>
      <c r="M101" s="4"/>
      <c r="N101" s="4"/>
      <c r="O101" s="7"/>
      <c r="P101" s="7"/>
      <c r="Q101" s="4"/>
      <c r="R101" s="4"/>
      <c r="S101" s="4"/>
    </row>
    <row r="102" spans="1:19" x14ac:dyDescent="0.15">
      <c r="A102" s="4"/>
      <c r="B102" s="4"/>
      <c r="C102" s="4"/>
      <c r="D102" s="18"/>
      <c r="E102" s="18"/>
      <c r="F102" s="4"/>
      <c r="G102" s="4"/>
      <c r="H102" s="4"/>
      <c r="I102" s="4"/>
      <c r="J102" s="4"/>
      <c r="K102" s="4"/>
      <c r="L102" s="4"/>
      <c r="M102" s="4"/>
      <c r="N102" s="4"/>
      <c r="O102" s="7"/>
      <c r="P102" s="7"/>
      <c r="Q102" s="4"/>
      <c r="R102" s="4"/>
      <c r="S102" s="4"/>
    </row>
    <row r="103" spans="1:19" x14ac:dyDescent="0.15">
      <c r="A103" s="4"/>
      <c r="B103" s="4"/>
      <c r="C103" s="4"/>
      <c r="D103" s="18"/>
      <c r="E103" s="18"/>
      <c r="F103" s="4"/>
      <c r="G103" s="4"/>
      <c r="H103" s="4"/>
      <c r="I103" s="4"/>
      <c r="J103" s="4"/>
      <c r="K103" s="4"/>
      <c r="L103" s="4"/>
      <c r="M103" s="4"/>
      <c r="N103" s="4"/>
      <c r="O103" s="7"/>
      <c r="P103" s="7"/>
      <c r="Q103" s="4"/>
      <c r="R103" s="4"/>
      <c r="S103" s="4"/>
    </row>
    <row r="104" spans="1:19" x14ac:dyDescent="0.15">
      <c r="A104" s="4"/>
      <c r="B104" s="4"/>
      <c r="C104" s="4"/>
      <c r="D104" s="18"/>
      <c r="E104" s="18"/>
      <c r="F104" s="4"/>
      <c r="G104" s="4"/>
      <c r="H104" s="4"/>
      <c r="I104" s="4"/>
      <c r="J104" s="4"/>
      <c r="K104" s="4"/>
      <c r="L104" s="4"/>
      <c r="M104" s="4"/>
      <c r="N104" s="4"/>
      <c r="O104" s="7"/>
      <c r="P104" s="7"/>
      <c r="Q104" s="4"/>
      <c r="R104" s="4"/>
      <c r="S104" s="4"/>
    </row>
    <row r="105" spans="1:19" x14ac:dyDescent="0.15">
      <c r="A105" s="4"/>
      <c r="B105" s="4"/>
      <c r="C105" s="4"/>
      <c r="D105" s="18"/>
      <c r="E105" s="18"/>
      <c r="F105" s="4"/>
      <c r="G105" s="4"/>
      <c r="H105" s="4"/>
      <c r="I105" s="4"/>
      <c r="J105" s="4"/>
      <c r="K105" s="4"/>
      <c r="L105" s="4"/>
      <c r="M105" s="4"/>
      <c r="N105" s="4"/>
      <c r="O105" s="7"/>
      <c r="P105" s="7"/>
      <c r="Q105" s="4"/>
      <c r="R105" s="4"/>
      <c r="S105" s="4"/>
    </row>
    <row r="106" spans="1:19" x14ac:dyDescent="0.15">
      <c r="A106" s="4"/>
      <c r="B106" s="4"/>
      <c r="C106" s="4"/>
      <c r="D106" s="18"/>
      <c r="E106" s="18"/>
      <c r="F106" s="4"/>
      <c r="G106" s="4"/>
      <c r="H106" s="4"/>
      <c r="I106" s="4"/>
      <c r="J106" s="4"/>
      <c r="K106" s="4"/>
      <c r="L106" s="4"/>
      <c r="M106" s="4"/>
      <c r="N106" s="4"/>
      <c r="O106" s="7"/>
      <c r="P106" s="7"/>
      <c r="Q106" s="4"/>
      <c r="R106" s="4"/>
      <c r="S106" s="4"/>
    </row>
    <row r="107" spans="1:19" x14ac:dyDescent="0.15">
      <c r="A107" s="4"/>
      <c r="B107" s="4"/>
      <c r="C107" s="4"/>
      <c r="D107" s="18"/>
      <c r="E107" s="18"/>
      <c r="F107" s="4"/>
      <c r="G107" s="4"/>
      <c r="H107" s="4"/>
      <c r="I107" s="4"/>
      <c r="J107" s="4"/>
      <c r="K107" s="4"/>
      <c r="L107" s="4"/>
      <c r="M107" s="4"/>
      <c r="N107" s="4"/>
      <c r="O107" s="7"/>
      <c r="P107" s="7"/>
      <c r="Q107" s="4"/>
      <c r="R107" s="4"/>
      <c r="S107" s="4"/>
    </row>
    <row r="108" spans="1:19" x14ac:dyDescent="0.15">
      <c r="A108" s="4"/>
      <c r="B108" s="4"/>
      <c r="C108" s="4"/>
      <c r="D108" s="18"/>
      <c r="E108" s="18"/>
      <c r="F108" s="4"/>
      <c r="G108" s="4"/>
      <c r="H108" s="4"/>
      <c r="I108" s="4"/>
      <c r="J108" s="4"/>
      <c r="K108" s="4"/>
      <c r="L108" s="4"/>
      <c r="M108" s="4"/>
      <c r="N108" s="4"/>
      <c r="O108" s="7"/>
      <c r="P108" s="7"/>
      <c r="Q108" s="4"/>
      <c r="R108" s="4"/>
      <c r="S108" s="4"/>
    </row>
    <row r="109" spans="1:19" x14ac:dyDescent="0.15">
      <c r="A109" s="4"/>
      <c r="B109" s="4"/>
      <c r="C109" s="4"/>
      <c r="D109" s="18"/>
      <c r="E109" s="18"/>
      <c r="F109" s="4"/>
      <c r="G109" s="4"/>
      <c r="H109" s="4"/>
      <c r="I109" s="4"/>
      <c r="J109" s="4"/>
      <c r="K109" s="4"/>
      <c r="L109" s="4"/>
      <c r="M109" s="4"/>
      <c r="N109" s="4"/>
      <c r="O109" s="7"/>
      <c r="P109" s="7"/>
      <c r="Q109" s="4"/>
      <c r="R109" s="4"/>
      <c r="S109" s="4"/>
    </row>
    <row r="110" spans="1:19" x14ac:dyDescent="0.15">
      <c r="A110" s="4"/>
      <c r="B110" s="4"/>
      <c r="C110" s="4"/>
      <c r="D110" s="18"/>
      <c r="E110" s="18"/>
      <c r="F110" s="4"/>
      <c r="G110" s="4"/>
      <c r="H110" s="4"/>
      <c r="I110" s="4"/>
      <c r="J110" s="4"/>
      <c r="K110" s="4"/>
      <c r="L110" s="4"/>
      <c r="M110" s="4"/>
      <c r="N110" s="4"/>
      <c r="O110" s="7"/>
      <c r="P110" s="7"/>
      <c r="Q110" s="4"/>
      <c r="R110" s="4"/>
      <c r="S110" s="4"/>
    </row>
    <row r="111" spans="1:19" x14ac:dyDescent="0.15">
      <c r="A111" s="4"/>
      <c r="B111" s="4"/>
      <c r="C111" s="4"/>
      <c r="D111" s="18"/>
      <c r="E111" s="18"/>
      <c r="F111" s="4"/>
      <c r="G111" s="4"/>
      <c r="H111" s="4"/>
      <c r="I111" s="4"/>
      <c r="J111" s="4"/>
      <c r="K111" s="4"/>
      <c r="L111" s="4"/>
      <c r="M111" s="4"/>
      <c r="N111" s="4"/>
      <c r="O111" s="7"/>
      <c r="P111" s="7"/>
      <c r="Q111" s="4"/>
      <c r="R111" s="4"/>
      <c r="S111" s="4"/>
    </row>
    <row r="112" spans="1:19" x14ac:dyDescent="0.15">
      <c r="A112" s="4"/>
      <c r="B112" s="4"/>
      <c r="C112" s="4"/>
      <c r="D112" s="18"/>
      <c r="E112" s="18"/>
      <c r="F112" s="4"/>
      <c r="G112" s="4"/>
      <c r="H112" s="4"/>
      <c r="I112" s="4"/>
      <c r="J112" s="4"/>
      <c r="K112" s="4"/>
      <c r="L112" s="4"/>
      <c r="M112" s="4"/>
      <c r="N112" s="4"/>
      <c r="O112" s="7"/>
      <c r="P112" s="7"/>
      <c r="Q112" s="4"/>
      <c r="R112" s="4"/>
      <c r="S112" s="4"/>
    </row>
    <row r="113" spans="1:19" x14ac:dyDescent="0.15">
      <c r="A113" s="4"/>
      <c r="B113" s="4"/>
      <c r="C113" s="4"/>
      <c r="D113" s="18"/>
      <c r="E113" s="18"/>
      <c r="F113" s="4"/>
      <c r="G113" s="4"/>
      <c r="H113" s="4"/>
      <c r="I113" s="4"/>
      <c r="J113" s="4"/>
      <c r="K113" s="4"/>
      <c r="L113" s="4"/>
      <c r="M113" s="4"/>
      <c r="N113" s="4"/>
      <c r="O113" s="7"/>
      <c r="P113" s="7"/>
      <c r="Q113" s="4"/>
      <c r="R113" s="4"/>
      <c r="S113" s="4"/>
    </row>
    <row r="114" spans="1:19" x14ac:dyDescent="0.15">
      <c r="A114" s="4"/>
      <c r="B114" s="4"/>
      <c r="C114" s="4"/>
      <c r="D114" s="18"/>
      <c r="E114" s="18"/>
      <c r="F114" s="4"/>
      <c r="G114" s="4"/>
      <c r="H114" s="4"/>
      <c r="I114" s="4"/>
      <c r="J114" s="4"/>
      <c r="K114" s="4"/>
      <c r="L114" s="4"/>
      <c r="M114" s="4"/>
      <c r="N114" s="4"/>
      <c r="O114" s="7"/>
      <c r="P114" s="7"/>
      <c r="Q114" s="4"/>
      <c r="R114" s="4"/>
      <c r="S114" s="4"/>
    </row>
    <row r="115" spans="1:19" x14ac:dyDescent="0.15">
      <c r="A115" s="4"/>
      <c r="B115" s="4"/>
      <c r="C115" s="4"/>
      <c r="D115" s="18"/>
      <c r="E115" s="18"/>
      <c r="F115" s="4"/>
      <c r="G115" s="4"/>
      <c r="H115" s="4"/>
      <c r="I115" s="4"/>
      <c r="J115" s="4"/>
      <c r="K115" s="4"/>
      <c r="L115" s="4"/>
      <c r="M115" s="4"/>
      <c r="N115" s="4"/>
      <c r="O115" s="7"/>
      <c r="P115" s="7"/>
      <c r="Q115" s="4"/>
      <c r="R115" s="4"/>
      <c r="S115" s="4"/>
    </row>
    <row r="116" spans="1:19" x14ac:dyDescent="0.15">
      <c r="A116" s="4"/>
      <c r="B116" s="4"/>
      <c r="C116" s="4"/>
      <c r="D116" s="18"/>
      <c r="E116" s="18"/>
      <c r="F116" s="4"/>
      <c r="G116" s="4"/>
      <c r="H116" s="4"/>
      <c r="I116" s="4"/>
      <c r="J116" s="4"/>
      <c r="K116" s="4"/>
      <c r="L116" s="4"/>
      <c r="M116" s="4"/>
      <c r="N116" s="4"/>
      <c r="O116" s="7"/>
      <c r="P116" s="7"/>
      <c r="Q116" s="4"/>
      <c r="R116" s="4"/>
      <c r="S116" s="4"/>
    </row>
    <row r="117" spans="1:19" x14ac:dyDescent="0.15">
      <c r="A117" s="4"/>
      <c r="B117" s="4"/>
      <c r="C117" s="4"/>
      <c r="D117" s="18"/>
      <c r="E117" s="18"/>
      <c r="F117" s="4"/>
      <c r="G117" s="4"/>
      <c r="H117" s="4"/>
      <c r="I117" s="4"/>
      <c r="J117" s="4"/>
      <c r="K117" s="4"/>
      <c r="L117" s="4"/>
      <c r="M117" s="4"/>
      <c r="N117" s="4"/>
      <c r="O117" s="7"/>
      <c r="P117" s="7"/>
      <c r="Q117" s="4"/>
      <c r="R117" s="4"/>
      <c r="S117" s="4"/>
    </row>
    <row r="118" spans="1:19" x14ac:dyDescent="0.15">
      <c r="A118" s="4"/>
      <c r="B118" s="4"/>
      <c r="C118" s="4"/>
      <c r="D118" s="18"/>
      <c r="E118" s="18"/>
      <c r="F118" s="4"/>
      <c r="G118" s="4"/>
      <c r="H118" s="4"/>
      <c r="I118" s="4"/>
      <c r="J118" s="4"/>
      <c r="K118" s="4"/>
      <c r="L118" s="4"/>
      <c r="M118" s="4"/>
      <c r="N118" s="4"/>
      <c r="O118" s="7"/>
      <c r="P118" s="7"/>
      <c r="Q118" s="4"/>
      <c r="R118" s="4"/>
      <c r="S118" s="4"/>
    </row>
    <row r="119" spans="1:19" x14ac:dyDescent="0.15">
      <c r="A119" s="4"/>
      <c r="B119" s="4"/>
      <c r="C119" s="4"/>
      <c r="D119" s="18"/>
      <c r="E119" s="18"/>
      <c r="F119" s="4"/>
      <c r="G119" s="4"/>
      <c r="H119" s="4"/>
      <c r="I119" s="4"/>
      <c r="J119" s="4"/>
      <c r="K119" s="4"/>
      <c r="L119" s="4"/>
      <c r="M119" s="4"/>
      <c r="N119" s="4"/>
      <c r="O119" s="7"/>
      <c r="P119" s="7"/>
      <c r="Q119" s="4"/>
      <c r="R119" s="4"/>
      <c r="S119" s="4"/>
    </row>
    <row r="120" spans="1:19" x14ac:dyDescent="0.15">
      <c r="A120" s="4"/>
      <c r="B120" s="4"/>
      <c r="C120" s="4"/>
      <c r="D120" s="18"/>
      <c r="E120" s="18"/>
      <c r="F120" s="4"/>
      <c r="G120" s="4"/>
      <c r="H120" s="4"/>
      <c r="I120" s="4"/>
      <c r="J120" s="4"/>
      <c r="K120" s="4"/>
      <c r="L120" s="4"/>
      <c r="M120" s="4"/>
      <c r="N120" s="4"/>
      <c r="O120" s="7"/>
      <c r="P120" s="7"/>
      <c r="Q120" s="4"/>
      <c r="R120" s="4"/>
      <c r="S120" s="4"/>
    </row>
    <row r="121" spans="1:19" x14ac:dyDescent="0.15">
      <c r="A121" s="4"/>
      <c r="B121" s="4"/>
      <c r="C121" s="4"/>
      <c r="D121" s="18"/>
      <c r="E121" s="18"/>
      <c r="F121" s="4"/>
      <c r="G121" s="4"/>
      <c r="H121" s="4"/>
      <c r="I121" s="4"/>
      <c r="J121" s="4"/>
      <c r="K121" s="4"/>
      <c r="L121" s="4"/>
      <c r="M121" s="4"/>
      <c r="N121" s="4"/>
      <c r="O121" s="7"/>
      <c r="P121" s="7"/>
      <c r="Q121" s="4"/>
      <c r="R121" s="4"/>
      <c r="S121" s="4"/>
    </row>
    <row r="122" spans="1:19" x14ac:dyDescent="0.15">
      <c r="A122" s="4"/>
      <c r="B122" s="4"/>
      <c r="C122" s="4"/>
      <c r="D122" s="18"/>
      <c r="E122" s="18"/>
      <c r="F122" s="4"/>
      <c r="G122" s="4"/>
      <c r="H122" s="4"/>
      <c r="I122" s="4"/>
      <c r="J122" s="4"/>
      <c r="K122" s="4"/>
      <c r="L122" s="4"/>
      <c r="M122" s="4"/>
      <c r="N122" s="4"/>
      <c r="O122" s="7"/>
      <c r="P122" s="7"/>
      <c r="Q122" s="4"/>
      <c r="R122" s="4"/>
      <c r="S122" s="4"/>
    </row>
    <row r="123" spans="1:19" x14ac:dyDescent="0.15">
      <c r="A123" s="4"/>
      <c r="B123" s="4"/>
      <c r="C123" s="4"/>
      <c r="D123" s="18"/>
      <c r="E123" s="18"/>
      <c r="F123" s="4"/>
      <c r="G123" s="4"/>
      <c r="H123" s="4"/>
      <c r="I123" s="4"/>
      <c r="J123" s="4"/>
      <c r="K123" s="4"/>
      <c r="L123" s="4"/>
      <c r="M123" s="4"/>
      <c r="N123" s="4"/>
      <c r="O123" s="7"/>
      <c r="P123" s="7"/>
      <c r="Q123" s="4"/>
      <c r="R123" s="4"/>
      <c r="S123" s="4"/>
    </row>
    <row r="124" spans="1:19" x14ac:dyDescent="0.15">
      <c r="A124" s="4"/>
      <c r="B124" s="4"/>
      <c r="C124" s="4"/>
      <c r="D124" s="18"/>
      <c r="E124" s="18"/>
      <c r="F124" s="4"/>
      <c r="G124" s="4"/>
      <c r="H124" s="4"/>
      <c r="I124" s="4"/>
      <c r="J124" s="4"/>
      <c r="K124" s="4"/>
      <c r="L124" s="4"/>
      <c r="M124" s="4"/>
      <c r="N124" s="4"/>
      <c r="O124" s="7"/>
      <c r="P124" s="7"/>
      <c r="Q124" s="4"/>
      <c r="R124" s="4"/>
      <c r="S124" s="4"/>
    </row>
    <row r="125" spans="1:19" x14ac:dyDescent="0.15">
      <c r="A125" s="4"/>
      <c r="B125" s="4"/>
      <c r="C125" s="4"/>
      <c r="D125" s="18"/>
      <c r="E125" s="18"/>
      <c r="F125" s="4"/>
      <c r="G125" s="4"/>
      <c r="H125" s="4"/>
      <c r="I125" s="4"/>
      <c r="J125" s="4"/>
      <c r="K125" s="4"/>
      <c r="L125" s="4"/>
      <c r="M125" s="4"/>
      <c r="N125" s="4"/>
      <c r="O125" s="7"/>
      <c r="P125" s="7"/>
      <c r="Q125" s="4"/>
      <c r="R125" s="4"/>
      <c r="S125" s="4"/>
    </row>
    <row r="126" spans="1:19" x14ac:dyDescent="0.15">
      <c r="A126" s="4"/>
      <c r="B126" s="4"/>
      <c r="C126" s="4"/>
      <c r="D126" s="18"/>
      <c r="E126" s="18"/>
      <c r="F126" s="4"/>
      <c r="G126" s="4"/>
      <c r="H126" s="4"/>
      <c r="I126" s="4"/>
      <c r="J126" s="4"/>
      <c r="K126" s="4"/>
      <c r="L126" s="4"/>
      <c r="M126" s="4"/>
      <c r="N126" s="4"/>
      <c r="O126" s="7"/>
      <c r="P126" s="7"/>
      <c r="Q126" s="4"/>
      <c r="R126" s="4"/>
      <c r="S126" s="4"/>
    </row>
    <row r="127" spans="1:19" x14ac:dyDescent="0.15">
      <c r="A127" s="4"/>
      <c r="B127" s="4"/>
      <c r="C127" s="4"/>
      <c r="D127" s="18"/>
      <c r="E127" s="18"/>
      <c r="F127" s="4"/>
      <c r="G127" s="4"/>
      <c r="H127" s="4"/>
      <c r="I127" s="4"/>
      <c r="J127" s="4"/>
      <c r="K127" s="4"/>
      <c r="L127" s="4"/>
      <c r="M127" s="4"/>
      <c r="N127" s="4"/>
      <c r="O127" s="7"/>
      <c r="P127" s="7"/>
      <c r="Q127" s="4"/>
      <c r="R127" s="4"/>
      <c r="S127" s="4"/>
    </row>
    <row r="128" spans="1:19" x14ac:dyDescent="0.15">
      <c r="A128" s="4"/>
      <c r="B128" s="4"/>
      <c r="C128" s="4"/>
      <c r="D128" s="18"/>
      <c r="E128" s="18"/>
      <c r="F128" s="4"/>
      <c r="G128" s="4"/>
      <c r="H128" s="4"/>
      <c r="I128" s="4"/>
      <c r="J128" s="4"/>
      <c r="K128" s="4"/>
      <c r="L128" s="4"/>
      <c r="M128" s="4"/>
      <c r="N128" s="4"/>
      <c r="O128" s="7"/>
      <c r="P128" s="7"/>
      <c r="Q128" s="4"/>
      <c r="R128" s="4"/>
      <c r="S128" s="4"/>
    </row>
    <row r="129" spans="1:19" x14ac:dyDescent="0.15">
      <c r="A129" s="4"/>
      <c r="B129" s="4"/>
      <c r="C129" s="4"/>
      <c r="D129" s="18"/>
      <c r="E129" s="18"/>
      <c r="F129" s="4"/>
      <c r="G129" s="4"/>
      <c r="H129" s="4"/>
      <c r="I129" s="4"/>
      <c r="J129" s="4"/>
      <c r="K129" s="4"/>
      <c r="L129" s="4"/>
      <c r="M129" s="4"/>
      <c r="N129" s="4"/>
      <c r="O129" s="7"/>
      <c r="P129" s="7"/>
      <c r="Q129" s="4"/>
      <c r="R129" s="4"/>
      <c r="S129" s="4"/>
    </row>
    <row r="130" spans="1:19" x14ac:dyDescent="0.15">
      <c r="A130" s="4"/>
      <c r="B130" s="4"/>
      <c r="C130" s="4"/>
      <c r="D130" s="18"/>
      <c r="E130" s="18"/>
      <c r="F130" s="4"/>
      <c r="G130" s="4"/>
      <c r="H130" s="4"/>
      <c r="I130" s="4"/>
      <c r="J130" s="4"/>
      <c r="K130" s="4"/>
      <c r="L130" s="4"/>
      <c r="M130" s="4"/>
      <c r="N130" s="4"/>
      <c r="O130" s="7"/>
      <c r="P130" s="7"/>
      <c r="Q130" s="4"/>
      <c r="R130" s="4"/>
      <c r="S130" s="4"/>
    </row>
    <row r="131" spans="1:19" x14ac:dyDescent="0.15">
      <c r="A131" s="4"/>
      <c r="B131" s="4"/>
      <c r="C131" s="4"/>
      <c r="D131" s="18"/>
      <c r="E131" s="18"/>
      <c r="F131" s="4"/>
      <c r="G131" s="4"/>
      <c r="H131" s="4"/>
      <c r="I131" s="4"/>
      <c r="J131" s="4"/>
      <c r="K131" s="4"/>
      <c r="L131" s="4"/>
      <c r="M131" s="4"/>
      <c r="N131" s="4"/>
      <c r="O131" s="7"/>
      <c r="P131" s="7"/>
      <c r="Q131" s="4"/>
      <c r="R131" s="4"/>
      <c r="S131" s="4"/>
    </row>
    <row r="132" spans="1:19" x14ac:dyDescent="0.15">
      <c r="A132" s="4"/>
      <c r="B132" s="4"/>
      <c r="C132" s="4"/>
      <c r="D132" s="18"/>
      <c r="E132" s="18"/>
      <c r="F132" s="4"/>
      <c r="G132" s="4"/>
      <c r="H132" s="4"/>
      <c r="I132" s="4"/>
      <c r="J132" s="4"/>
      <c r="K132" s="4"/>
      <c r="L132" s="4"/>
      <c r="M132" s="4"/>
      <c r="N132" s="4"/>
      <c r="O132" s="7"/>
      <c r="P132" s="7"/>
      <c r="Q132" s="4"/>
      <c r="R132" s="4"/>
      <c r="S132" s="4"/>
    </row>
    <row r="133" spans="1:19" x14ac:dyDescent="0.15">
      <c r="A133" s="4"/>
      <c r="B133" s="4"/>
      <c r="C133" s="4"/>
      <c r="D133" s="18"/>
      <c r="E133" s="18"/>
      <c r="F133" s="4"/>
      <c r="G133" s="4"/>
      <c r="H133" s="4"/>
      <c r="I133" s="4"/>
      <c r="J133" s="4"/>
      <c r="K133" s="4"/>
      <c r="L133" s="4"/>
      <c r="M133" s="4"/>
      <c r="N133" s="4"/>
      <c r="O133" s="7"/>
      <c r="P133" s="7"/>
      <c r="Q133" s="4"/>
      <c r="R133" s="4"/>
      <c r="S133" s="4"/>
    </row>
    <row r="134" spans="1:19" x14ac:dyDescent="0.15">
      <c r="A134" s="4"/>
      <c r="B134" s="4"/>
      <c r="C134" s="4"/>
      <c r="D134" s="18"/>
      <c r="E134" s="18"/>
      <c r="F134" s="4"/>
      <c r="G134" s="4"/>
      <c r="H134" s="4"/>
      <c r="I134" s="4"/>
      <c r="J134" s="4"/>
      <c r="K134" s="4"/>
      <c r="L134" s="4"/>
      <c r="M134" s="4"/>
      <c r="N134" s="4"/>
      <c r="O134" s="7"/>
      <c r="P134" s="7"/>
      <c r="Q134" s="4"/>
      <c r="R134" s="4"/>
      <c r="S134" s="4"/>
    </row>
    <row r="135" spans="1:19" x14ac:dyDescent="0.15">
      <c r="A135" s="4"/>
      <c r="B135" s="4"/>
      <c r="C135" s="4"/>
      <c r="D135" s="18"/>
      <c r="E135" s="18"/>
      <c r="F135" s="4"/>
      <c r="G135" s="4"/>
      <c r="H135" s="4"/>
      <c r="I135" s="4"/>
      <c r="J135" s="4"/>
      <c r="K135" s="4"/>
      <c r="L135" s="4"/>
      <c r="M135" s="4"/>
      <c r="N135" s="4"/>
      <c r="O135" s="7"/>
      <c r="P135" s="7"/>
      <c r="Q135" s="4"/>
      <c r="R135" s="4"/>
      <c r="S135" s="4"/>
    </row>
    <row r="136" spans="1:19" x14ac:dyDescent="0.15">
      <c r="A136" s="4"/>
      <c r="B136" s="4"/>
      <c r="C136" s="4"/>
      <c r="D136" s="18"/>
      <c r="E136" s="18"/>
      <c r="F136" s="4"/>
      <c r="G136" s="4"/>
      <c r="H136" s="4"/>
      <c r="I136" s="4"/>
      <c r="J136" s="4"/>
      <c r="K136" s="4"/>
      <c r="L136" s="4"/>
      <c r="M136" s="4"/>
      <c r="N136" s="4"/>
      <c r="O136" s="7"/>
      <c r="P136" s="7"/>
      <c r="Q136" s="4"/>
      <c r="R136" s="4"/>
      <c r="S136" s="4"/>
    </row>
    <row r="137" spans="1:19" x14ac:dyDescent="0.15">
      <c r="A137" s="4"/>
      <c r="B137" s="4"/>
      <c r="C137" s="4"/>
      <c r="D137" s="18"/>
      <c r="E137" s="18"/>
      <c r="F137" s="4"/>
      <c r="G137" s="4"/>
      <c r="H137" s="4"/>
      <c r="I137" s="4"/>
      <c r="J137" s="4"/>
      <c r="K137" s="4"/>
      <c r="L137" s="4"/>
      <c r="M137" s="4"/>
      <c r="N137" s="4"/>
      <c r="O137" s="7"/>
      <c r="P137" s="7"/>
      <c r="Q137" s="4"/>
      <c r="R137" s="4"/>
      <c r="S137" s="4"/>
    </row>
    <row r="138" spans="1:19" x14ac:dyDescent="0.15">
      <c r="A138" s="4"/>
      <c r="B138" s="4"/>
      <c r="C138" s="4"/>
      <c r="D138" s="18"/>
      <c r="E138" s="18"/>
      <c r="F138" s="4"/>
      <c r="G138" s="4"/>
      <c r="H138" s="4"/>
      <c r="I138" s="4"/>
      <c r="J138" s="4"/>
      <c r="K138" s="4"/>
      <c r="L138" s="4"/>
      <c r="M138" s="4"/>
      <c r="N138" s="4"/>
      <c r="O138" s="7"/>
      <c r="P138" s="7"/>
      <c r="Q138" s="4"/>
      <c r="R138" s="4"/>
      <c r="S138" s="4"/>
    </row>
    <row r="139" spans="1:19" x14ac:dyDescent="0.15">
      <c r="A139" s="4"/>
      <c r="B139" s="4"/>
      <c r="C139" s="4"/>
      <c r="D139" s="18"/>
      <c r="E139" s="18"/>
      <c r="F139" s="4"/>
      <c r="G139" s="4"/>
      <c r="H139" s="4"/>
      <c r="I139" s="4"/>
      <c r="J139" s="4"/>
      <c r="K139" s="4"/>
      <c r="L139" s="4"/>
      <c r="M139" s="4"/>
      <c r="N139" s="4"/>
      <c r="O139" s="7"/>
      <c r="P139" s="7"/>
      <c r="Q139" s="4"/>
      <c r="R139" s="4"/>
      <c r="S139" s="4"/>
    </row>
    <row r="140" spans="1:19" x14ac:dyDescent="0.15">
      <c r="A140" s="4"/>
      <c r="B140" s="4"/>
      <c r="C140" s="4"/>
      <c r="D140" s="18"/>
      <c r="E140" s="18"/>
      <c r="F140" s="4"/>
      <c r="G140" s="4"/>
      <c r="H140" s="4"/>
      <c r="I140" s="4"/>
      <c r="J140" s="4"/>
      <c r="K140" s="4"/>
      <c r="L140" s="4"/>
      <c r="M140" s="4"/>
      <c r="N140" s="4"/>
      <c r="O140" s="7"/>
      <c r="P140" s="7"/>
      <c r="Q140" s="4"/>
      <c r="R140" s="4"/>
      <c r="S140" s="4"/>
    </row>
    <row r="141" spans="1:19" x14ac:dyDescent="0.15">
      <c r="A141" s="4"/>
      <c r="B141" s="4"/>
      <c r="C141" s="4"/>
      <c r="D141" s="18"/>
      <c r="E141" s="18"/>
      <c r="F141" s="4"/>
      <c r="G141" s="4"/>
      <c r="H141" s="4"/>
      <c r="I141" s="4"/>
      <c r="J141" s="4"/>
      <c r="K141" s="4"/>
      <c r="L141" s="4"/>
      <c r="M141" s="4"/>
      <c r="N141" s="4"/>
      <c r="O141" s="7"/>
      <c r="P141" s="7"/>
      <c r="Q141" s="4"/>
      <c r="R141" s="4"/>
      <c r="S141" s="4"/>
    </row>
    <row r="142" spans="1:19" x14ac:dyDescent="0.15">
      <c r="A142" s="4"/>
      <c r="B142" s="4"/>
      <c r="C142" s="4"/>
      <c r="D142" s="18"/>
      <c r="E142" s="18"/>
      <c r="F142" s="4"/>
      <c r="G142" s="4"/>
      <c r="H142" s="4"/>
      <c r="I142" s="4"/>
      <c r="J142" s="4"/>
      <c r="K142" s="4"/>
      <c r="L142" s="4"/>
      <c r="M142" s="4"/>
      <c r="N142" s="4"/>
      <c r="O142" s="7"/>
      <c r="P142" s="7"/>
      <c r="Q142" s="4"/>
      <c r="R142" s="4"/>
      <c r="S142" s="4"/>
    </row>
    <row r="143" spans="1:19" x14ac:dyDescent="0.15">
      <c r="A143" s="4"/>
      <c r="B143" s="4"/>
      <c r="C143" s="4"/>
      <c r="D143" s="18"/>
      <c r="E143" s="18"/>
      <c r="F143" s="4"/>
      <c r="G143" s="4"/>
      <c r="H143" s="4"/>
      <c r="I143" s="4"/>
      <c r="J143" s="4"/>
      <c r="K143" s="4"/>
      <c r="L143" s="4"/>
      <c r="M143" s="4"/>
      <c r="N143" s="4"/>
      <c r="O143" s="7"/>
      <c r="P143" s="7"/>
      <c r="Q143" s="4"/>
      <c r="R143" s="4"/>
      <c r="S143" s="4"/>
    </row>
    <row r="144" spans="1:19" x14ac:dyDescent="0.15">
      <c r="A144" s="4"/>
      <c r="B144" s="4"/>
      <c r="C144" s="4"/>
      <c r="D144" s="18"/>
      <c r="E144" s="18"/>
      <c r="F144" s="4"/>
      <c r="G144" s="4"/>
      <c r="H144" s="4"/>
      <c r="I144" s="4"/>
      <c r="J144" s="4"/>
      <c r="K144" s="4"/>
      <c r="L144" s="4"/>
      <c r="M144" s="4"/>
      <c r="N144" s="4"/>
      <c r="O144" s="7"/>
      <c r="P144" s="7"/>
      <c r="Q144" s="4"/>
      <c r="R144" s="4"/>
      <c r="S144" s="4"/>
    </row>
    <row r="145" spans="1:19" x14ac:dyDescent="0.15">
      <c r="A145" s="4"/>
      <c r="B145" s="4"/>
      <c r="C145" s="4"/>
      <c r="D145" s="18"/>
      <c r="E145" s="18"/>
      <c r="F145" s="4"/>
      <c r="G145" s="4"/>
      <c r="H145" s="4"/>
      <c r="I145" s="4"/>
      <c r="J145" s="4"/>
      <c r="K145" s="4"/>
      <c r="L145" s="4"/>
      <c r="M145" s="4"/>
      <c r="N145" s="4"/>
      <c r="O145" s="7"/>
      <c r="P145" s="7"/>
      <c r="Q145" s="4"/>
      <c r="R145" s="4"/>
      <c r="S145" s="4"/>
    </row>
    <row r="146" spans="1:19" x14ac:dyDescent="0.15">
      <c r="A146" s="4"/>
      <c r="B146" s="4"/>
      <c r="C146" s="4"/>
      <c r="D146" s="18"/>
      <c r="E146" s="18"/>
      <c r="F146" s="4"/>
      <c r="G146" s="4"/>
      <c r="H146" s="4"/>
      <c r="I146" s="4"/>
      <c r="J146" s="4"/>
      <c r="K146" s="4"/>
      <c r="L146" s="4"/>
      <c r="M146" s="4"/>
      <c r="N146" s="4"/>
      <c r="O146" s="7"/>
      <c r="P146" s="7"/>
      <c r="Q146" s="4"/>
      <c r="R146" s="4"/>
      <c r="S146" s="4"/>
    </row>
    <row r="147" spans="1:19" x14ac:dyDescent="0.15">
      <c r="A147" s="4"/>
      <c r="B147" s="4"/>
      <c r="C147" s="4"/>
      <c r="D147" s="18"/>
      <c r="E147" s="18"/>
      <c r="F147" s="4"/>
      <c r="G147" s="4"/>
      <c r="H147" s="4"/>
      <c r="I147" s="4"/>
      <c r="J147" s="4"/>
      <c r="K147" s="4"/>
      <c r="L147" s="4"/>
      <c r="M147" s="4"/>
      <c r="N147" s="4"/>
      <c r="O147" s="7"/>
      <c r="P147" s="7"/>
      <c r="Q147" s="4"/>
      <c r="R147" s="4"/>
      <c r="S147" s="4"/>
    </row>
    <row r="148" spans="1:19" x14ac:dyDescent="0.15">
      <c r="A148" s="4"/>
      <c r="B148" s="4"/>
      <c r="C148" s="4"/>
      <c r="D148" s="18"/>
      <c r="E148" s="18"/>
      <c r="F148" s="4"/>
      <c r="G148" s="4"/>
      <c r="H148" s="4"/>
      <c r="I148" s="4"/>
      <c r="J148" s="4"/>
      <c r="K148" s="4"/>
      <c r="L148" s="4"/>
      <c r="M148" s="4"/>
      <c r="N148" s="4"/>
      <c r="O148" s="7"/>
      <c r="P148" s="7"/>
      <c r="Q148" s="4"/>
      <c r="R148" s="4"/>
      <c r="S148" s="4"/>
    </row>
    <row r="149" spans="1:19" x14ac:dyDescent="0.15">
      <c r="A149" s="4"/>
      <c r="B149" s="4"/>
      <c r="C149" s="4"/>
      <c r="D149" s="18"/>
      <c r="E149" s="18"/>
      <c r="F149" s="4"/>
      <c r="G149" s="4"/>
      <c r="H149" s="4"/>
      <c r="I149" s="4"/>
      <c r="J149" s="4"/>
      <c r="K149" s="4"/>
      <c r="L149" s="4"/>
      <c r="M149" s="4"/>
      <c r="N149" s="4"/>
      <c r="O149" s="7"/>
      <c r="P149" s="7"/>
      <c r="Q149" s="4"/>
      <c r="R149" s="4"/>
      <c r="S149" s="4"/>
    </row>
    <row r="150" spans="1:19" x14ac:dyDescent="0.15">
      <c r="A150" s="4"/>
      <c r="B150" s="4"/>
      <c r="C150" s="4"/>
      <c r="D150" s="18"/>
      <c r="E150" s="18"/>
      <c r="F150" s="4"/>
      <c r="G150" s="4"/>
      <c r="H150" s="4"/>
      <c r="I150" s="4"/>
      <c r="J150" s="4"/>
      <c r="K150" s="4"/>
      <c r="L150" s="4"/>
      <c r="M150" s="4"/>
      <c r="N150" s="4"/>
      <c r="O150" s="7"/>
      <c r="P150" s="7"/>
      <c r="Q150" s="4"/>
      <c r="R150" s="4"/>
      <c r="S150" s="4"/>
    </row>
    <row r="151" spans="1:19" x14ac:dyDescent="0.15">
      <c r="A151" s="4"/>
      <c r="B151" s="4"/>
      <c r="C151" s="4"/>
      <c r="D151" s="18"/>
      <c r="E151" s="18"/>
      <c r="F151" s="4"/>
      <c r="G151" s="4"/>
      <c r="H151" s="4"/>
      <c r="I151" s="4"/>
      <c r="J151" s="4"/>
      <c r="K151" s="4"/>
      <c r="L151" s="4"/>
      <c r="M151" s="4"/>
      <c r="N151" s="4"/>
      <c r="O151" s="7"/>
      <c r="P151" s="7"/>
      <c r="Q151" s="4"/>
      <c r="R151" s="4"/>
      <c r="S151" s="4"/>
    </row>
    <row r="152" spans="1:19" x14ac:dyDescent="0.15">
      <c r="A152" s="4"/>
      <c r="B152" s="4"/>
      <c r="C152" s="4"/>
      <c r="D152" s="18"/>
      <c r="E152" s="18"/>
      <c r="F152" s="4"/>
      <c r="G152" s="4"/>
      <c r="H152" s="4"/>
      <c r="I152" s="4"/>
      <c r="J152" s="4"/>
      <c r="K152" s="4"/>
      <c r="L152" s="4"/>
      <c r="M152" s="4"/>
      <c r="N152" s="4"/>
      <c r="O152" s="7"/>
      <c r="P152" s="7"/>
      <c r="Q152" s="4"/>
      <c r="R152" s="4"/>
      <c r="S152" s="4"/>
    </row>
    <row r="153" spans="1:19" x14ac:dyDescent="0.15">
      <c r="A153" s="4"/>
      <c r="B153" s="4"/>
      <c r="C153" s="4"/>
      <c r="D153" s="18"/>
      <c r="E153" s="18"/>
      <c r="F153" s="4"/>
      <c r="G153" s="4"/>
      <c r="H153" s="4"/>
      <c r="I153" s="4"/>
      <c r="J153" s="4"/>
      <c r="K153" s="4"/>
      <c r="L153" s="4"/>
      <c r="M153" s="4"/>
      <c r="N153" s="4"/>
      <c r="O153" s="7"/>
      <c r="P153" s="7"/>
      <c r="Q153" s="4"/>
      <c r="R153" s="4"/>
      <c r="S153" s="4"/>
    </row>
    <row r="154" spans="1:19" x14ac:dyDescent="0.15">
      <c r="A154" s="4"/>
      <c r="B154" s="4"/>
      <c r="C154" s="4"/>
      <c r="D154" s="18"/>
      <c r="E154" s="18"/>
      <c r="F154" s="4"/>
      <c r="G154" s="4"/>
      <c r="H154" s="4"/>
      <c r="I154" s="4"/>
      <c r="J154" s="4"/>
      <c r="K154" s="4"/>
      <c r="L154" s="4"/>
      <c r="M154" s="4"/>
      <c r="N154" s="4"/>
      <c r="O154" s="7"/>
      <c r="P154" s="7"/>
      <c r="Q154" s="4"/>
      <c r="R154" s="4"/>
      <c r="S154" s="4"/>
    </row>
    <row r="155" spans="1:19" x14ac:dyDescent="0.15">
      <c r="A155" s="4"/>
      <c r="B155" s="4"/>
      <c r="C155" s="4"/>
      <c r="D155" s="18"/>
      <c r="E155" s="18"/>
      <c r="F155" s="4"/>
      <c r="G155" s="4"/>
      <c r="H155" s="4"/>
      <c r="I155" s="4"/>
      <c r="J155" s="4"/>
      <c r="K155" s="4"/>
      <c r="L155" s="4"/>
      <c r="M155" s="4"/>
      <c r="N155" s="4"/>
      <c r="O155" s="7"/>
      <c r="P155" s="7"/>
      <c r="Q155" s="4"/>
      <c r="R155" s="4"/>
      <c r="S155" s="4"/>
    </row>
    <row r="156" spans="1:19" x14ac:dyDescent="0.15">
      <c r="A156" s="4"/>
      <c r="B156" s="4"/>
      <c r="C156" s="4"/>
      <c r="D156" s="18"/>
      <c r="E156" s="18"/>
      <c r="F156" s="4"/>
      <c r="G156" s="4"/>
      <c r="H156" s="4"/>
      <c r="I156" s="4"/>
      <c r="J156" s="4"/>
      <c r="K156" s="4"/>
      <c r="L156" s="4"/>
      <c r="M156" s="4"/>
      <c r="N156" s="4"/>
      <c r="O156" s="7"/>
      <c r="P156" s="7"/>
      <c r="Q156" s="4"/>
      <c r="R156" s="4"/>
      <c r="S156" s="4"/>
    </row>
    <row r="157" spans="1:19" x14ac:dyDescent="0.15">
      <c r="A157" s="4"/>
      <c r="B157" s="4"/>
      <c r="C157" s="4"/>
      <c r="D157" s="18"/>
      <c r="E157" s="18"/>
      <c r="F157" s="4"/>
      <c r="G157" s="4"/>
      <c r="H157" s="4"/>
      <c r="I157" s="4"/>
      <c r="J157" s="4"/>
      <c r="K157" s="4"/>
      <c r="L157" s="4"/>
      <c r="M157" s="4"/>
      <c r="N157" s="4"/>
      <c r="O157" s="7"/>
      <c r="P157" s="7"/>
      <c r="Q157" s="4"/>
      <c r="R157" s="4"/>
      <c r="S157" s="4"/>
    </row>
    <row r="158" spans="1:19" x14ac:dyDescent="0.15">
      <c r="A158" s="4"/>
      <c r="B158" s="4"/>
      <c r="C158" s="4"/>
      <c r="D158" s="18"/>
      <c r="E158" s="18"/>
      <c r="F158" s="4"/>
      <c r="G158" s="4"/>
      <c r="H158" s="4"/>
      <c r="I158" s="4"/>
      <c r="J158" s="4"/>
      <c r="K158" s="4"/>
      <c r="L158" s="4"/>
      <c r="M158" s="4"/>
      <c r="N158" s="4"/>
      <c r="O158" s="7"/>
      <c r="P158" s="7"/>
      <c r="Q158" s="4"/>
      <c r="R158" s="4"/>
      <c r="S158" s="4"/>
    </row>
    <row r="159" spans="1:19" x14ac:dyDescent="0.15">
      <c r="A159" s="4"/>
      <c r="B159" s="4"/>
      <c r="C159" s="4"/>
      <c r="D159" s="18"/>
      <c r="E159" s="18"/>
      <c r="F159" s="4"/>
      <c r="G159" s="4"/>
      <c r="H159" s="4"/>
      <c r="I159" s="4"/>
      <c r="J159" s="4"/>
      <c r="K159" s="4"/>
      <c r="L159" s="4"/>
      <c r="M159" s="4"/>
      <c r="N159" s="4"/>
      <c r="O159" s="7"/>
      <c r="P159" s="7"/>
      <c r="Q159" s="4"/>
      <c r="R159" s="4"/>
      <c r="S159" s="4"/>
    </row>
    <row r="160" spans="1:19" x14ac:dyDescent="0.15">
      <c r="A160" s="4"/>
      <c r="B160" s="4"/>
      <c r="C160" s="4"/>
      <c r="D160" s="18"/>
      <c r="E160" s="18"/>
      <c r="F160" s="4"/>
      <c r="G160" s="4"/>
      <c r="H160" s="4"/>
      <c r="I160" s="4"/>
      <c r="J160" s="4"/>
      <c r="K160" s="4"/>
      <c r="L160" s="4"/>
      <c r="M160" s="4"/>
      <c r="N160" s="4"/>
      <c r="O160" s="7"/>
      <c r="P160" s="7"/>
      <c r="Q160" s="4"/>
      <c r="R160" s="4"/>
      <c r="S160" s="4"/>
    </row>
    <row r="161" spans="1:19" x14ac:dyDescent="0.15">
      <c r="A161" s="4"/>
      <c r="B161" s="4"/>
      <c r="C161" s="4"/>
      <c r="D161" s="18"/>
      <c r="E161" s="18"/>
      <c r="F161" s="4"/>
      <c r="G161" s="4"/>
      <c r="H161" s="4"/>
      <c r="I161" s="4"/>
      <c r="J161" s="4"/>
      <c r="K161" s="4"/>
      <c r="L161" s="4"/>
      <c r="M161" s="4"/>
      <c r="N161" s="4"/>
      <c r="O161" s="7"/>
      <c r="P161" s="7"/>
      <c r="Q161" s="4"/>
      <c r="R161" s="4"/>
      <c r="S161" s="4"/>
    </row>
    <row r="162" spans="1:19" x14ac:dyDescent="0.15">
      <c r="A162" s="4"/>
      <c r="B162" s="4"/>
      <c r="C162" s="4"/>
      <c r="D162" s="18"/>
      <c r="E162" s="18"/>
      <c r="F162" s="4"/>
      <c r="G162" s="4"/>
      <c r="H162" s="4"/>
      <c r="I162" s="4"/>
      <c r="J162" s="4"/>
      <c r="K162" s="4"/>
      <c r="L162" s="4"/>
      <c r="M162" s="4"/>
      <c r="N162" s="4"/>
      <c r="O162" s="7"/>
      <c r="P162" s="7"/>
      <c r="Q162" s="4"/>
      <c r="R162" s="4"/>
      <c r="S162" s="4"/>
    </row>
    <row r="163" spans="1:19" x14ac:dyDescent="0.15">
      <c r="A163" s="4"/>
      <c r="B163" s="4"/>
      <c r="C163" s="4"/>
      <c r="D163" s="18"/>
      <c r="E163" s="18"/>
      <c r="F163" s="4"/>
      <c r="G163" s="4"/>
      <c r="H163" s="4"/>
      <c r="I163" s="4"/>
      <c r="J163" s="4"/>
      <c r="K163" s="4"/>
      <c r="L163" s="4"/>
      <c r="M163" s="4"/>
      <c r="N163" s="4"/>
      <c r="O163" s="7"/>
      <c r="P163" s="7"/>
      <c r="Q163" s="4"/>
      <c r="R163" s="4"/>
      <c r="S163" s="4"/>
    </row>
    <row r="164" spans="1:19" x14ac:dyDescent="0.15">
      <c r="A164" s="4"/>
      <c r="B164" s="4"/>
      <c r="C164" s="4"/>
      <c r="D164" s="18"/>
      <c r="E164" s="18"/>
      <c r="F164" s="4"/>
      <c r="G164" s="4"/>
      <c r="H164" s="4"/>
      <c r="I164" s="4"/>
      <c r="J164" s="4"/>
      <c r="K164" s="4"/>
      <c r="L164" s="4"/>
      <c r="M164" s="4"/>
      <c r="N164" s="4"/>
      <c r="O164" s="7"/>
      <c r="P164" s="7"/>
      <c r="Q164" s="4"/>
      <c r="R164" s="4"/>
      <c r="S164" s="4"/>
    </row>
    <row r="165" spans="1:19" x14ac:dyDescent="0.15">
      <c r="A165" s="4"/>
      <c r="B165" s="4"/>
      <c r="C165" s="4"/>
      <c r="D165" s="18"/>
      <c r="E165" s="18"/>
      <c r="F165" s="4"/>
      <c r="G165" s="4"/>
      <c r="H165" s="4"/>
      <c r="I165" s="4"/>
      <c r="J165" s="4"/>
      <c r="K165" s="4"/>
      <c r="L165" s="4"/>
      <c r="M165" s="4"/>
      <c r="N165" s="4"/>
      <c r="O165" s="7"/>
      <c r="P165" s="7"/>
      <c r="Q165" s="4"/>
      <c r="R165" s="4"/>
      <c r="S165" s="4"/>
    </row>
    <row r="166" spans="1:19" x14ac:dyDescent="0.15">
      <c r="A166" s="4"/>
      <c r="B166" s="4"/>
      <c r="C166" s="4"/>
      <c r="D166" s="18"/>
      <c r="E166" s="18"/>
      <c r="F166" s="4"/>
      <c r="G166" s="4"/>
      <c r="H166" s="4"/>
      <c r="I166" s="4"/>
      <c r="J166" s="4"/>
      <c r="K166" s="4"/>
      <c r="L166" s="4"/>
      <c r="M166" s="4"/>
      <c r="N166" s="4"/>
      <c r="O166" s="7"/>
      <c r="P166" s="7"/>
      <c r="Q166" s="4"/>
      <c r="R166" s="4"/>
      <c r="S166" s="4"/>
    </row>
    <row r="167" spans="1:19" x14ac:dyDescent="0.15">
      <c r="A167" s="4"/>
      <c r="B167" s="4"/>
      <c r="C167" s="4"/>
      <c r="D167" s="18"/>
      <c r="E167" s="18"/>
      <c r="F167" s="4"/>
      <c r="G167" s="4"/>
      <c r="H167" s="4"/>
      <c r="I167" s="4"/>
      <c r="J167" s="4"/>
      <c r="K167" s="4"/>
      <c r="L167" s="4"/>
      <c r="M167" s="4"/>
      <c r="N167" s="4"/>
      <c r="O167" s="7"/>
      <c r="P167" s="7"/>
      <c r="Q167" s="4"/>
      <c r="R167" s="4"/>
      <c r="S167" s="4"/>
    </row>
    <row r="168" spans="1:19" x14ac:dyDescent="0.15">
      <c r="A168" s="4"/>
      <c r="B168" s="4"/>
      <c r="C168" s="4"/>
      <c r="D168" s="18"/>
      <c r="E168" s="18"/>
      <c r="F168" s="4"/>
      <c r="G168" s="4"/>
      <c r="H168" s="4"/>
      <c r="I168" s="4"/>
      <c r="J168" s="4"/>
      <c r="K168" s="4"/>
      <c r="L168" s="4"/>
      <c r="M168" s="4"/>
      <c r="N168" s="4"/>
      <c r="O168" s="7"/>
      <c r="P168" s="7"/>
      <c r="Q168" s="4"/>
      <c r="R168" s="4"/>
      <c r="S168" s="4"/>
    </row>
    <row r="169" spans="1:19" x14ac:dyDescent="0.15">
      <c r="A169" s="4"/>
      <c r="B169" s="4"/>
      <c r="C169" s="4"/>
      <c r="D169" s="18"/>
      <c r="E169" s="18"/>
      <c r="F169" s="4"/>
      <c r="G169" s="4"/>
      <c r="H169" s="4"/>
      <c r="I169" s="4"/>
      <c r="J169" s="4"/>
      <c r="K169" s="4"/>
      <c r="L169" s="4"/>
      <c r="M169" s="4"/>
      <c r="N169" s="4"/>
      <c r="O169" s="7"/>
      <c r="P169" s="7"/>
      <c r="Q169" s="4"/>
      <c r="R169" s="4"/>
      <c r="S169" s="4"/>
    </row>
    <row r="170" spans="1:19" x14ac:dyDescent="0.15">
      <c r="A170" s="4"/>
      <c r="B170" s="4"/>
      <c r="C170" s="4"/>
      <c r="D170" s="18"/>
      <c r="E170" s="18"/>
      <c r="F170" s="4"/>
      <c r="G170" s="4"/>
      <c r="H170" s="4"/>
      <c r="I170" s="4"/>
      <c r="J170" s="4"/>
      <c r="K170" s="4"/>
      <c r="L170" s="4"/>
      <c r="M170" s="4"/>
      <c r="N170" s="4"/>
      <c r="O170" s="7"/>
      <c r="P170" s="7"/>
      <c r="Q170" s="4"/>
      <c r="R170" s="4"/>
      <c r="S170" s="4"/>
    </row>
    <row r="171" spans="1:19" x14ac:dyDescent="0.15">
      <c r="A171" s="4"/>
      <c r="B171" s="4"/>
      <c r="C171" s="4"/>
      <c r="D171" s="18"/>
      <c r="E171" s="18"/>
      <c r="F171" s="4"/>
      <c r="G171" s="4"/>
      <c r="H171" s="4"/>
      <c r="I171" s="4"/>
      <c r="J171" s="4"/>
      <c r="K171" s="4"/>
      <c r="L171" s="4"/>
      <c r="M171" s="4"/>
      <c r="N171" s="4"/>
      <c r="O171" s="7"/>
      <c r="P171" s="7"/>
      <c r="Q171" s="4"/>
      <c r="R171" s="4"/>
      <c r="S171" s="4"/>
    </row>
    <row r="172" spans="1:19" x14ac:dyDescent="0.15">
      <c r="A172" s="4"/>
      <c r="B172" s="4"/>
      <c r="C172" s="4"/>
      <c r="D172" s="18"/>
      <c r="E172" s="18"/>
      <c r="F172" s="4"/>
      <c r="G172" s="4"/>
      <c r="H172" s="4"/>
      <c r="I172" s="4"/>
      <c r="J172" s="4"/>
      <c r="K172" s="4"/>
      <c r="L172" s="4"/>
      <c r="M172" s="4"/>
      <c r="N172" s="4"/>
      <c r="O172" s="7"/>
      <c r="P172" s="7"/>
      <c r="Q172" s="4"/>
      <c r="R172" s="4"/>
      <c r="S172" s="4"/>
    </row>
    <row r="173" spans="1:19" x14ac:dyDescent="0.15">
      <c r="A173" s="4"/>
      <c r="B173" s="4"/>
      <c r="C173" s="4"/>
      <c r="D173" s="18"/>
      <c r="E173" s="18"/>
      <c r="F173" s="4"/>
      <c r="G173" s="4"/>
      <c r="H173" s="4"/>
      <c r="I173" s="4"/>
      <c r="J173" s="4"/>
      <c r="K173" s="4"/>
      <c r="L173" s="4"/>
      <c r="M173" s="4"/>
      <c r="N173" s="4"/>
      <c r="O173" s="7"/>
      <c r="P173" s="7"/>
      <c r="Q173" s="4"/>
      <c r="R173" s="4"/>
      <c r="S173" s="4"/>
    </row>
    <row r="174" spans="1:19" x14ac:dyDescent="0.15">
      <c r="A174" s="4"/>
      <c r="B174" s="4"/>
      <c r="C174" s="4"/>
      <c r="D174" s="18"/>
      <c r="E174" s="18"/>
      <c r="F174" s="4"/>
      <c r="G174" s="4"/>
      <c r="H174" s="4"/>
      <c r="I174" s="4"/>
      <c r="J174" s="4"/>
      <c r="K174" s="4"/>
      <c r="L174" s="4"/>
      <c r="M174" s="4"/>
      <c r="N174" s="4"/>
      <c r="O174" s="7"/>
      <c r="P174" s="7"/>
      <c r="Q174" s="4"/>
      <c r="R174" s="4"/>
      <c r="S174" s="4"/>
    </row>
    <row r="175" spans="1:19" x14ac:dyDescent="0.15">
      <c r="A175" s="4"/>
      <c r="B175" s="4"/>
      <c r="C175" s="4"/>
      <c r="D175" s="18"/>
      <c r="E175" s="18"/>
      <c r="F175" s="4"/>
      <c r="G175" s="4"/>
      <c r="H175" s="4"/>
      <c r="I175" s="4"/>
      <c r="J175" s="4"/>
      <c r="K175" s="4"/>
      <c r="L175" s="4"/>
      <c r="M175" s="4"/>
      <c r="N175" s="4"/>
      <c r="O175" s="7"/>
      <c r="P175" s="7"/>
      <c r="Q175" s="4"/>
      <c r="R175" s="4"/>
      <c r="S175" s="4"/>
    </row>
    <row r="176" spans="1:19" x14ac:dyDescent="0.15">
      <c r="A176" s="4"/>
      <c r="B176" s="4"/>
      <c r="C176" s="4"/>
      <c r="D176" s="18"/>
      <c r="E176" s="18"/>
      <c r="F176" s="4"/>
      <c r="G176" s="4"/>
      <c r="H176" s="4"/>
      <c r="I176" s="4"/>
      <c r="J176" s="4"/>
      <c r="K176" s="4"/>
      <c r="L176" s="4"/>
      <c r="M176" s="4"/>
      <c r="N176" s="4"/>
      <c r="O176" s="7"/>
      <c r="P176" s="7"/>
      <c r="Q176" s="4"/>
      <c r="R176" s="4"/>
      <c r="S176" s="4"/>
    </row>
    <row r="177" spans="1:19" x14ac:dyDescent="0.15">
      <c r="A177" s="4"/>
      <c r="B177" s="4"/>
      <c r="C177" s="4"/>
      <c r="D177" s="18"/>
      <c r="E177" s="18"/>
      <c r="F177" s="4"/>
      <c r="G177" s="4"/>
      <c r="H177" s="4"/>
      <c r="I177" s="4"/>
      <c r="J177" s="4"/>
      <c r="K177" s="4"/>
      <c r="L177" s="4"/>
      <c r="M177" s="4"/>
      <c r="N177" s="4"/>
      <c r="O177" s="7"/>
      <c r="P177" s="7"/>
      <c r="Q177" s="4"/>
      <c r="R177" s="4"/>
      <c r="S177" s="4"/>
    </row>
    <row r="178" spans="1:19" x14ac:dyDescent="0.15">
      <c r="A178" s="4"/>
      <c r="B178" s="4"/>
      <c r="C178" s="4"/>
      <c r="D178" s="18"/>
      <c r="E178" s="18"/>
      <c r="F178" s="4"/>
      <c r="G178" s="4"/>
      <c r="H178" s="4"/>
      <c r="I178" s="4"/>
      <c r="J178" s="4"/>
      <c r="K178" s="4"/>
      <c r="L178" s="4"/>
      <c r="M178" s="4"/>
      <c r="N178" s="4"/>
      <c r="O178" s="7"/>
      <c r="P178" s="7"/>
      <c r="Q178" s="4"/>
      <c r="R178" s="4"/>
      <c r="S178" s="4"/>
    </row>
    <row r="179" spans="1:19" x14ac:dyDescent="0.15">
      <c r="A179" s="4"/>
      <c r="B179" s="4"/>
      <c r="C179" s="4"/>
      <c r="D179" s="18"/>
      <c r="E179" s="18"/>
      <c r="F179" s="4"/>
      <c r="G179" s="4"/>
      <c r="H179" s="4"/>
      <c r="I179" s="4"/>
      <c r="J179" s="4"/>
      <c r="K179" s="4"/>
      <c r="L179" s="4"/>
      <c r="M179" s="4"/>
      <c r="N179" s="4"/>
      <c r="O179" s="7"/>
      <c r="P179" s="7"/>
      <c r="Q179" s="4"/>
      <c r="R179" s="4"/>
      <c r="S179" s="4"/>
    </row>
    <row r="180" spans="1:19" x14ac:dyDescent="0.15">
      <c r="A180" s="4"/>
      <c r="B180" s="4"/>
      <c r="C180" s="4"/>
      <c r="D180" s="18"/>
      <c r="E180" s="18"/>
      <c r="F180" s="4"/>
      <c r="G180" s="4"/>
      <c r="H180" s="4"/>
      <c r="I180" s="4"/>
      <c r="J180" s="4"/>
      <c r="K180" s="4"/>
      <c r="L180" s="4"/>
      <c r="M180" s="4"/>
      <c r="N180" s="4"/>
      <c r="O180" s="7"/>
      <c r="P180" s="7"/>
      <c r="Q180" s="4"/>
      <c r="R180" s="4"/>
      <c r="S180" s="4"/>
    </row>
    <row r="181" spans="1:19" x14ac:dyDescent="0.15">
      <c r="A181" s="4"/>
      <c r="B181" s="4"/>
      <c r="C181" s="4"/>
      <c r="D181" s="18"/>
      <c r="E181" s="18"/>
      <c r="F181" s="4"/>
      <c r="G181" s="4"/>
      <c r="H181" s="4"/>
      <c r="I181" s="4"/>
      <c r="J181" s="4"/>
      <c r="K181" s="4"/>
      <c r="L181" s="4"/>
      <c r="M181" s="4"/>
      <c r="N181" s="4"/>
      <c r="O181" s="7"/>
      <c r="P181" s="7"/>
      <c r="Q181" s="4"/>
      <c r="R181" s="4"/>
      <c r="S181" s="4"/>
    </row>
    <row r="182" spans="1:19" x14ac:dyDescent="0.15">
      <c r="A182" s="4"/>
      <c r="B182" s="4"/>
      <c r="C182" s="4"/>
      <c r="D182" s="18"/>
      <c r="E182" s="18"/>
      <c r="F182" s="4"/>
      <c r="G182" s="4"/>
      <c r="H182" s="4"/>
      <c r="I182" s="4"/>
      <c r="J182" s="4"/>
      <c r="K182" s="4"/>
      <c r="L182" s="4"/>
      <c r="M182" s="4"/>
      <c r="N182" s="4"/>
      <c r="O182" s="7"/>
      <c r="P182" s="7"/>
      <c r="Q182" s="4"/>
      <c r="R182" s="4"/>
      <c r="S182" s="4"/>
    </row>
    <row r="183" spans="1:19" x14ac:dyDescent="0.15">
      <c r="A183" s="4"/>
      <c r="B183" s="4"/>
      <c r="C183" s="4"/>
      <c r="D183" s="18"/>
      <c r="E183" s="18"/>
      <c r="F183" s="4"/>
      <c r="G183" s="4"/>
      <c r="H183" s="4"/>
      <c r="I183" s="4"/>
      <c r="J183" s="4"/>
      <c r="K183" s="4"/>
      <c r="L183" s="4"/>
      <c r="M183" s="4"/>
      <c r="N183" s="4"/>
      <c r="O183" s="7"/>
      <c r="P183" s="7"/>
      <c r="Q183" s="4"/>
      <c r="R183" s="4"/>
      <c r="S183" s="4"/>
    </row>
    <row r="184" spans="1:19" x14ac:dyDescent="0.15">
      <c r="A184" s="4"/>
      <c r="B184" s="4"/>
      <c r="C184" s="4"/>
      <c r="D184" s="18"/>
      <c r="E184" s="18"/>
      <c r="F184" s="4"/>
      <c r="G184" s="4"/>
      <c r="H184" s="4"/>
      <c r="I184" s="4"/>
      <c r="J184" s="4"/>
      <c r="K184" s="4"/>
      <c r="L184" s="4"/>
      <c r="M184" s="4"/>
      <c r="N184" s="4"/>
      <c r="O184" s="7"/>
      <c r="P184" s="7"/>
      <c r="Q184" s="4"/>
      <c r="R184" s="4"/>
      <c r="S184" s="4"/>
    </row>
    <row r="185" spans="1:19" x14ac:dyDescent="0.15">
      <c r="A185" s="4"/>
      <c r="B185" s="4"/>
      <c r="C185" s="4"/>
      <c r="D185" s="18"/>
      <c r="E185" s="18"/>
      <c r="F185" s="4"/>
      <c r="G185" s="4"/>
      <c r="H185" s="4"/>
      <c r="I185" s="4"/>
      <c r="J185" s="4"/>
      <c r="K185" s="4"/>
      <c r="L185" s="4"/>
      <c r="M185" s="4"/>
      <c r="N185" s="4"/>
      <c r="O185" s="7"/>
      <c r="P185" s="7"/>
      <c r="Q185" s="4"/>
      <c r="R185" s="4"/>
      <c r="S185" s="4"/>
    </row>
    <row r="186" spans="1:19" x14ac:dyDescent="0.15">
      <c r="A186" s="4"/>
      <c r="B186" s="4"/>
      <c r="C186" s="4"/>
      <c r="D186" s="18"/>
      <c r="E186" s="18"/>
      <c r="F186" s="4"/>
      <c r="G186" s="4"/>
      <c r="H186" s="4"/>
      <c r="I186" s="4"/>
      <c r="J186" s="4"/>
      <c r="K186" s="4"/>
      <c r="L186" s="4"/>
      <c r="M186" s="4"/>
      <c r="N186" s="4"/>
      <c r="O186" s="7"/>
      <c r="P186" s="7"/>
      <c r="Q186" s="4"/>
      <c r="R186" s="4"/>
      <c r="S186" s="4"/>
    </row>
    <row r="187" spans="1:19" x14ac:dyDescent="0.15">
      <c r="A187" s="4"/>
      <c r="B187" s="4"/>
      <c r="C187" s="4"/>
      <c r="D187" s="18"/>
      <c r="E187" s="18"/>
      <c r="F187" s="4"/>
      <c r="G187" s="4"/>
      <c r="H187" s="4"/>
      <c r="I187" s="4"/>
      <c r="J187" s="4"/>
      <c r="K187" s="4"/>
      <c r="L187" s="4"/>
      <c r="M187" s="4"/>
      <c r="N187" s="4"/>
      <c r="O187" s="7"/>
      <c r="P187" s="7"/>
      <c r="Q187" s="4"/>
      <c r="R187" s="4"/>
      <c r="S187" s="4"/>
    </row>
    <row r="188" spans="1:19" x14ac:dyDescent="0.15">
      <c r="A188" s="4"/>
      <c r="B188" s="4"/>
      <c r="C188" s="4"/>
      <c r="D188" s="18"/>
      <c r="E188" s="18"/>
      <c r="F188" s="4"/>
      <c r="G188" s="4"/>
      <c r="H188" s="4"/>
      <c r="I188" s="4"/>
      <c r="J188" s="4"/>
      <c r="K188" s="4"/>
      <c r="L188" s="4"/>
      <c r="M188" s="4"/>
      <c r="N188" s="4"/>
      <c r="O188" s="7"/>
      <c r="P188" s="7"/>
      <c r="Q188" s="4"/>
      <c r="R188" s="4"/>
      <c r="S188" s="4"/>
    </row>
    <row r="189" spans="1:19" x14ac:dyDescent="0.15">
      <c r="A189" s="4"/>
      <c r="B189" s="4"/>
      <c r="C189" s="4"/>
      <c r="D189" s="18"/>
      <c r="E189" s="18"/>
      <c r="F189" s="4"/>
      <c r="G189" s="4"/>
      <c r="H189" s="4"/>
      <c r="I189" s="4"/>
      <c r="J189" s="4"/>
      <c r="K189" s="4"/>
      <c r="L189" s="4"/>
      <c r="M189" s="4"/>
      <c r="N189" s="4"/>
      <c r="O189" s="7"/>
      <c r="P189" s="7"/>
      <c r="Q189" s="4"/>
      <c r="R189" s="4"/>
      <c r="S189" s="4"/>
    </row>
    <row r="190" spans="1:19" x14ac:dyDescent="0.15">
      <c r="A190" s="4"/>
      <c r="B190" s="4"/>
      <c r="C190" s="4"/>
      <c r="D190" s="18"/>
      <c r="E190" s="18"/>
      <c r="F190" s="4"/>
      <c r="G190" s="4"/>
      <c r="H190" s="4"/>
      <c r="I190" s="4"/>
      <c r="J190" s="4"/>
      <c r="K190" s="4"/>
      <c r="L190" s="4"/>
      <c r="M190" s="4"/>
      <c r="N190" s="4"/>
      <c r="O190" s="7"/>
      <c r="P190" s="7"/>
      <c r="Q190" s="4"/>
      <c r="R190" s="4"/>
      <c r="S190" s="4"/>
    </row>
    <row r="191" spans="1:19" x14ac:dyDescent="0.15">
      <c r="A191" s="4"/>
      <c r="B191" s="4"/>
      <c r="C191" s="4"/>
      <c r="D191" s="18"/>
      <c r="E191" s="18"/>
      <c r="F191" s="4"/>
      <c r="G191" s="4"/>
      <c r="H191" s="4"/>
      <c r="I191" s="4"/>
      <c r="J191" s="4"/>
      <c r="K191" s="4"/>
      <c r="L191" s="4"/>
      <c r="M191" s="4"/>
      <c r="N191" s="4"/>
      <c r="O191" s="7"/>
      <c r="P191" s="7"/>
      <c r="Q191" s="4"/>
      <c r="R191" s="4"/>
      <c r="S191" s="4"/>
    </row>
    <row r="192" spans="1:19" x14ac:dyDescent="0.15">
      <c r="A192" s="4"/>
      <c r="B192" s="4"/>
      <c r="C192" s="4"/>
      <c r="D192" s="18"/>
      <c r="E192" s="18"/>
      <c r="F192" s="4"/>
      <c r="G192" s="4"/>
      <c r="H192" s="4"/>
      <c r="I192" s="4"/>
      <c r="J192" s="4"/>
      <c r="K192" s="4"/>
      <c r="L192" s="4"/>
      <c r="M192" s="4"/>
      <c r="N192" s="4"/>
      <c r="O192" s="7"/>
      <c r="P192" s="7"/>
      <c r="Q192" s="4"/>
      <c r="R192" s="4"/>
      <c r="S192" s="4"/>
    </row>
    <row r="193" spans="1:19" x14ac:dyDescent="0.15">
      <c r="A193" s="4"/>
      <c r="B193" s="4"/>
      <c r="C193" s="4"/>
      <c r="D193" s="18"/>
      <c r="E193" s="18"/>
      <c r="F193" s="4"/>
      <c r="G193" s="4"/>
      <c r="H193" s="4"/>
      <c r="I193" s="4"/>
      <c r="J193" s="4"/>
      <c r="K193" s="4"/>
      <c r="L193" s="4"/>
      <c r="M193" s="4"/>
      <c r="N193" s="4"/>
      <c r="O193" s="7"/>
      <c r="P193" s="7"/>
      <c r="Q193" s="4"/>
      <c r="R193" s="4"/>
      <c r="S193" s="4"/>
    </row>
    <row r="194" spans="1:19" x14ac:dyDescent="0.15">
      <c r="A194" s="4"/>
      <c r="B194" s="4"/>
      <c r="C194" s="4"/>
      <c r="D194" s="18"/>
      <c r="E194" s="18"/>
      <c r="F194" s="4"/>
      <c r="G194" s="4"/>
      <c r="H194" s="4"/>
      <c r="I194" s="4"/>
      <c r="J194" s="4"/>
      <c r="K194" s="4"/>
      <c r="L194" s="4"/>
      <c r="M194" s="4"/>
      <c r="N194" s="4"/>
      <c r="O194" s="7"/>
      <c r="P194" s="7"/>
      <c r="Q194" s="4"/>
      <c r="R194" s="4"/>
      <c r="S194" s="4"/>
    </row>
    <row r="195" spans="1:19" x14ac:dyDescent="0.15">
      <c r="A195" s="4"/>
      <c r="B195" s="4"/>
      <c r="C195" s="4"/>
      <c r="D195" s="18"/>
      <c r="E195" s="18"/>
      <c r="F195" s="4"/>
      <c r="G195" s="4"/>
      <c r="H195" s="4"/>
      <c r="I195" s="4"/>
      <c r="J195" s="4"/>
      <c r="K195" s="4"/>
      <c r="L195" s="4"/>
      <c r="M195" s="4"/>
      <c r="N195" s="4"/>
      <c r="O195" s="7"/>
      <c r="P195" s="7"/>
      <c r="Q195" s="4"/>
      <c r="R195" s="4"/>
      <c r="S195" s="4"/>
    </row>
    <row r="196" spans="1:19" x14ac:dyDescent="0.15">
      <c r="A196" s="4"/>
      <c r="B196" s="4"/>
      <c r="C196" s="4"/>
      <c r="D196" s="18"/>
      <c r="E196" s="18"/>
      <c r="F196" s="4"/>
      <c r="G196" s="4"/>
      <c r="H196" s="4"/>
      <c r="I196" s="4"/>
      <c r="J196" s="4"/>
      <c r="K196" s="4"/>
      <c r="L196" s="4"/>
      <c r="M196" s="4"/>
      <c r="N196" s="4"/>
      <c r="O196" s="7"/>
      <c r="P196" s="7"/>
      <c r="Q196" s="4"/>
      <c r="R196" s="4"/>
      <c r="S196" s="4"/>
    </row>
    <row r="197" spans="1:19" x14ac:dyDescent="0.15">
      <c r="A197" s="4"/>
      <c r="B197" s="4"/>
      <c r="C197" s="4"/>
      <c r="D197" s="18"/>
      <c r="E197" s="18"/>
      <c r="F197" s="4"/>
      <c r="G197" s="4"/>
      <c r="H197" s="4"/>
      <c r="I197" s="4"/>
      <c r="J197" s="4"/>
      <c r="K197" s="4"/>
      <c r="L197" s="4"/>
      <c r="M197" s="4"/>
      <c r="N197" s="4"/>
      <c r="O197" s="7"/>
      <c r="P197" s="7"/>
      <c r="Q197" s="4"/>
      <c r="R197" s="4"/>
      <c r="S197" s="4"/>
    </row>
    <row r="198" spans="1:19" x14ac:dyDescent="0.15">
      <c r="A198" s="4"/>
      <c r="B198" s="4"/>
      <c r="C198" s="4"/>
      <c r="D198" s="18"/>
      <c r="E198" s="18"/>
      <c r="F198" s="4"/>
      <c r="G198" s="4"/>
      <c r="H198" s="4"/>
      <c r="I198" s="4"/>
      <c r="J198" s="4"/>
      <c r="K198" s="4"/>
      <c r="L198" s="4"/>
      <c r="M198" s="4"/>
      <c r="N198" s="4"/>
      <c r="O198" s="7"/>
      <c r="P198" s="7"/>
      <c r="Q198" s="4"/>
      <c r="R198" s="4"/>
      <c r="S198" s="4"/>
    </row>
    <row r="199" spans="1:19" x14ac:dyDescent="0.15">
      <c r="A199" s="4"/>
      <c r="B199" s="4"/>
      <c r="C199" s="4"/>
      <c r="D199" s="18"/>
      <c r="E199" s="18"/>
      <c r="F199" s="4"/>
      <c r="G199" s="4"/>
      <c r="H199" s="4"/>
      <c r="I199" s="4"/>
      <c r="J199" s="4"/>
      <c r="K199" s="4"/>
      <c r="L199" s="4"/>
      <c r="M199" s="4"/>
      <c r="N199" s="4"/>
      <c r="O199" s="7"/>
      <c r="P199" s="7"/>
      <c r="Q199" s="4"/>
      <c r="R199" s="4"/>
      <c r="S199" s="4"/>
    </row>
    <row r="200" spans="1:19" x14ac:dyDescent="0.15">
      <c r="A200" s="4"/>
      <c r="B200" s="4"/>
      <c r="C200" s="4"/>
      <c r="D200" s="18"/>
      <c r="E200" s="18"/>
      <c r="F200" s="4"/>
      <c r="G200" s="4"/>
      <c r="H200" s="4"/>
      <c r="I200" s="4"/>
      <c r="J200" s="4"/>
      <c r="K200" s="4"/>
      <c r="L200" s="4"/>
      <c r="M200" s="4"/>
      <c r="N200" s="4"/>
      <c r="O200" s="7"/>
      <c r="P200" s="7"/>
      <c r="Q200" s="4"/>
      <c r="R200" s="4"/>
      <c r="S200" s="4"/>
    </row>
    <row r="201" spans="1:19" x14ac:dyDescent="0.15">
      <c r="A201" s="4"/>
      <c r="B201" s="4"/>
      <c r="C201" s="4"/>
      <c r="D201" s="18"/>
      <c r="E201" s="18"/>
      <c r="F201" s="4"/>
      <c r="G201" s="4"/>
      <c r="H201" s="4"/>
      <c r="I201" s="4"/>
      <c r="J201" s="4"/>
      <c r="K201" s="4"/>
      <c r="L201" s="4"/>
      <c r="M201" s="4"/>
      <c r="N201" s="4"/>
      <c r="O201" s="7"/>
      <c r="P201" s="7"/>
      <c r="Q201" s="4"/>
      <c r="R201" s="4"/>
      <c r="S201" s="4"/>
    </row>
    <row r="202" spans="1:19" x14ac:dyDescent="0.15">
      <c r="A202" s="4"/>
      <c r="B202" s="4"/>
      <c r="C202" s="4"/>
      <c r="D202" s="18"/>
      <c r="E202" s="18"/>
      <c r="F202" s="4"/>
      <c r="G202" s="4"/>
      <c r="H202" s="4"/>
      <c r="I202" s="4"/>
      <c r="J202" s="4"/>
      <c r="K202" s="4"/>
      <c r="L202" s="4"/>
      <c r="M202" s="4"/>
      <c r="N202" s="4"/>
      <c r="O202" s="7"/>
      <c r="P202" s="7"/>
      <c r="Q202" s="4"/>
      <c r="R202" s="4"/>
      <c r="S202" s="4"/>
    </row>
    <row r="203" spans="1:19" x14ac:dyDescent="0.15">
      <c r="A203" s="4"/>
      <c r="B203" s="4"/>
      <c r="C203" s="4"/>
      <c r="D203" s="18"/>
      <c r="E203" s="18"/>
      <c r="F203" s="4"/>
      <c r="G203" s="4"/>
      <c r="H203" s="4"/>
      <c r="I203" s="4"/>
      <c r="J203" s="4"/>
      <c r="K203" s="4"/>
      <c r="L203" s="4"/>
      <c r="M203" s="4"/>
      <c r="N203" s="4"/>
      <c r="O203" s="7"/>
      <c r="P203" s="7"/>
      <c r="Q203" s="4"/>
      <c r="R203" s="4"/>
      <c r="S203" s="4"/>
    </row>
    <row r="204" spans="1:19" x14ac:dyDescent="0.15">
      <c r="A204" s="4"/>
      <c r="B204" s="4"/>
      <c r="C204" s="4"/>
      <c r="D204" s="18"/>
      <c r="E204" s="18"/>
      <c r="F204" s="4"/>
      <c r="G204" s="4"/>
      <c r="H204" s="4"/>
      <c r="I204" s="4"/>
      <c r="J204" s="4"/>
      <c r="K204" s="4"/>
      <c r="L204" s="4"/>
      <c r="M204" s="4"/>
      <c r="N204" s="4"/>
      <c r="O204" s="7"/>
      <c r="P204" s="7"/>
      <c r="Q204" s="4"/>
      <c r="R204" s="4"/>
      <c r="S204" s="4"/>
    </row>
    <row r="205" spans="1:19" x14ac:dyDescent="0.15">
      <c r="A205" s="4"/>
      <c r="B205" s="4"/>
      <c r="C205" s="4"/>
      <c r="D205" s="18"/>
      <c r="E205" s="18"/>
      <c r="F205" s="4"/>
      <c r="G205" s="4"/>
      <c r="H205" s="4"/>
      <c r="I205" s="4"/>
      <c r="J205" s="4"/>
      <c r="K205" s="4"/>
      <c r="L205" s="4"/>
      <c r="M205" s="4"/>
      <c r="N205" s="4"/>
      <c r="O205" s="7"/>
      <c r="P205" s="7"/>
      <c r="Q205" s="4"/>
      <c r="R205" s="4"/>
      <c r="S205" s="4"/>
    </row>
    <row r="206" spans="1:19" x14ac:dyDescent="0.15">
      <c r="A206" s="4"/>
      <c r="B206" s="4"/>
      <c r="C206" s="4"/>
      <c r="D206" s="18"/>
      <c r="E206" s="18"/>
      <c r="F206" s="4"/>
      <c r="G206" s="4"/>
      <c r="H206" s="4"/>
      <c r="I206" s="4"/>
      <c r="J206" s="4"/>
      <c r="K206" s="4"/>
      <c r="L206" s="4"/>
      <c r="M206" s="4"/>
      <c r="N206" s="4"/>
      <c r="O206" s="7"/>
      <c r="P206" s="7"/>
      <c r="Q206" s="4"/>
      <c r="R206" s="4"/>
      <c r="S206" s="4"/>
    </row>
    <row r="207" spans="1:19" x14ac:dyDescent="0.15">
      <c r="A207" s="4"/>
      <c r="B207" s="4"/>
      <c r="C207" s="4"/>
      <c r="D207" s="18"/>
      <c r="E207" s="18"/>
      <c r="F207" s="4"/>
      <c r="G207" s="4"/>
      <c r="H207" s="4"/>
      <c r="I207" s="4"/>
      <c r="J207" s="4"/>
      <c r="K207" s="4"/>
      <c r="L207" s="4"/>
      <c r="M207" s="4"/>
      <c r="N207" s="4"/>
      <c r="O207" s="7"/>
      <c r="P207" s="7"/>
      <c r="Q207" s="4"/>
      <c r="R207" s="4"/>
      <c r="S207" s="4"/>
    </row>
    <row r="208" spans="1:19" x14ac:dyDescent="0.15">
      <c r="A208" s="4"/>
      <c r="B208" s="4"/>
      <c r="C208" s="4"/>
      <c r="D208" s="18"/>
      <c r="E208" s="18"/>
      <c r="F208" s="4"/>
      <c r="G208" s="4"/>
      <c r="H208" s="4"/>
      <c r="I208" s="4"/>
      <c r="J208" s="4"/>
      <c r="K208" s="4"/>
      <c r="L208" s="4"/>
      <c r="M208" s="4"/>
      <c r="N208" s="4"/>
      <c r="O208" s="7"/>
      <c r="P208" s="7"/>
      <c r="Q208" s="4"/>
      <c r="R208" s="4"/>
      <c r="S208" s="4"/>
    </row>
    <row r="209" spans="1:19" x14ac:dyDescent="0.15">
      <c r="A209" s="4"/>
      <c r="B209" s="4"/>
      <c r="C209" s="4"/>
      <c r="D209" s="18"/>
      <c r="E209" s="18"/>
      <c r="F209" s="4"/>
      <c r="G209" s="4"/>
      <c r="H209" s="4"/>
      <c r="I209" s="4"/>
      <c r="J209" s="4"/>
      <c r="K209" s="4"/>
      <c r="L209" s="4"/>
      <c r="M209" s="4"/>
      <c r="N209" s="4"/>
      <c r="O209" s="7"/>
      <c r="P209" s="7"/>
      <c r="Q209" s="4"/>
      <c r="R209" s="4"/>
      <c r="S209" s="4"/>
    </row>
    <row r="210" spans="1:19" x14ac:dyDescent="0.15">
      <c r="A210" s="4"/>
      <c r="B210" s="4"/>
      <c r="C210" s="4"/>
      <c r="D210" s="18"/>
      <c r="E210" s="18"/>
      <c r="F210" s="4"/>
      <c r="G210" s="4"/>
      <c r="H210" s="4"/>
      <c r="I210" s="4"/>
      <c r="J210" s="4"/>
      <c r="K210" s="4"/>
      <c r="L210" s="4"/>
      <c r="M210" s="4"/>
      <c r="N210" s="4"/>
      <c r="O210" s="7"/>
      <c r="P210" s="7"/>
      <c r="Q210" s="4"/>
      <c r="R210" s="4"/>
      <c r="S210" s="4"/>
    </row>
    <row r="211" spans="1:19" x14ac:dyDescent="0.15">
      <c r="A211" s="4"/>
      <c r="B211" s="4"/>
      <c r="C211" s="4"/>
      <c r="D211" s="18"/>
      <c r="E211" s="18"/>
      <c r="F211" s="4"/>
      <c r="G211" s="4"/>
      <c r="H211" s="4"/>
      <c r="I211" s="4"/>
      <c r="J211" s="4"/>
      <c r="K211" s="4"/>
      <c r="L211" s="4"/>
      <c r="M211" s="4"/>
      <c r="N211" s="4"/>
      <c r="O211" s="7"/>
      <c r="P211" s="7"/>
      <c r="Q211" s="4"/>
      <c r="R211" s="4"/>
      <c r="S211" s="4"/>
    </row>
    <row r="212" spans="1:19" x14ac:dyDescent="0.15">
      <c r="A212" s="4"/>
      <c r="B212" s="4"/>
      <c r="C212" s="4"/>
      <c r="D212" s="18"/>
      <c r="E212" s="18"/>
      <c r="F212" s="4"/>
      <c r="G212" s="4"/>
      <c r="H212" s="4"/>
      <c r="I212" s="4"/>
      <c r="J212" s="4"/>
      <c r="K212" s="4"/>
      <c r="L212" s="4"/>
      <c r="M212" s="4"/>
      <c r="N212" s="4"/>
      <c r="O212" s="7"/>
      <c r="P212" s="7"/>
      <c r="Q212" s="4"/>
      <c r="R212" s="4"/>
      <c r="S212" s="4"/>
    </row>
    <row r="213" spans="1:19" x14ac:dyDescent="0.15">
      <c r="A213" s="4"/>
      <c r="B213" s="4"/>
      <c r="C213" s="4"/>
      <c r="D213" s="18"/>
      <c r="E213" s="18"/>
      <c r="F213" s="4"/>
      <c r="G213" s="4"/>
      <c r="H213" s="4"/>
      <c r="I213" s="4"/>
      <c r="J213" s="4"/>
      <c r="K213" s="4"/>
      <c r="L213" s="4"/>
      <c r="M213" s="4"/>
      <c r="N213" s="4"/>
      <c r="O213" s="7"/>
      <c r="P213" s="7"/>
      <c r="Q213" s="4"/>
      <c r="R213" s="4"/>
      <c r="S213" s="4"/>
    </row>
    <row r="214" spans="1:19" x14ac:dyDescent="0.15">
      <c r="A214" s="4"/>
      <c r="B214" s="4"/>
      <c r="C214" s="4"/>
      <c r="D214" s="18"/>
      <c r="E214" s="18"/>
      <c r="F214" s="4"/>
      <c r="G214" s="4"/>
      <c r="H214" s="4"/>
      <c r="I214" s="4"/>
      <c r="J214" s="4"/>
      <c r="K214" s="4"/>
      <c r="L214" s="4"/>
      <c r="M214" s="4"/>
      <c r="N214" s="4"/>
      <c r="O214" s="7"/>
      <c r="P214" s="7"/>
      <c r="Q214" s="4"/>
      <c r="R214" s="4"/>
      <c r="S214" s="4"/>
    </row>
    <row r="215" spans="1:19" x14ac:dyDescent="0.15">
      <c r="A215" s="4"/>
      <c r="B215" s="4"/>
      <c r="C215" s="4"/>
      <c r="D215" s="18"/>
      <c r="E215" s="18"/>
      <c r="F215" s="4"/>
      <c r="G215" s="4"/>
      <c r="H215" s="4"/>
      <c r="I215" s="4"/>
      <c r="J215" s="4"/>
      <c r="K215" s="4"/>
      <c r="L215" s="4"/>
      <c r="M215" s="4"/>
      <c r="N215" s="4"/>
      <c r="O215" s="7"/>
      <c r="P215" s="7"/>
      <c r="Q215" s="4"/>
      <c r="R215" s="4"/>
      <c r="S215" s="4"/>
    </row>
    <row r="216" spans="1:19" x14ac:dyDescent="0.15">
      <c r="A216" s="4"/>
      <c r="B216" s="4"/>
      <c r="C216" s="4"/>
      <c r="D216" s="18"/>
      <c r="E216" s="18"/>
      <c r="F216" s="4"/>
      <c r="G216" s="4"/>
      <c r="H216" s="4"/>
      <c r="I216" s="4"/>
      <c r="J216" s="4"/>
      <c r="K216" s="4"/>
      <c r="L216" s="4"/>
      <c r="M216" s="4"/>
      <c r="N216" s="4"/>
      <c r="O216" s="7"/>
      <c r="P216" s="7"/>
      <c r="Q216" s="4"/>
      <c r="R216" s="4"/>
      <c r="S216" s="4"/>
    </row>
    <row r="217" spans="1:19" x14ac:dyDescent="0.15">
      <c r="A217" s="4"/>
      <c r="B217" s="4"/>
      <c r="C217" s="4"/>
      <c r="D217" s="18"/>
      <c r="E217" s="18"/>
      <c r="F217" s="4"/>
      <c r="G217" s="4"/>
      <c r="H217" s="4"/>
      <c r="I217" s="4"/>
      <c r="J217" s="4"/>
      <c r="K217" s="4"/>
      <c r="L217" s="4"/>
      <c r="M217" s="4"/>
      <c r="N217" s="4"/>
      <c r="O217" s="7"/>
      <c r="P217" s="7"/>
      <c r="Q217" s="4"/>
      <c r="R217" s="4"/>
      <c r="S217" s="4"/>
    </row>
    <row r="218" spans="1:19" x14ac:dyDescent="0.15">
      <c r="A218" s="4"/>
      <c r="B218" s="4"/>
      <c r="C218" s="4"/>
      <c r="D218" s="18"/>
      <c r="E218" s="18"/>
      <c r="F218" s="4"/>
      <c r="G218" s="4"/>
      <c r="H218" s="4"/>
      <c r="I218" s="4"/>
      <c r="J218" s="4"/>
      <c r="K218" s="4"/>
      <c r="L218" s="4"/>
      <c r="M218" s="4"/>
      <c r="N218" s="4"/>
      <c r="O218" s="7"/>
      <c r="P218" s="7"/>
      <c r="Q218" s="4"/>
      <c r="R218" s="4"/>
      <c r="S218" s="4"/>
    </row>
    <row r="219" spans="1:19" x14ac:dyDescent="0.15">
      <c r="A219" s="4"/>
      <c r="B219" s="4"/>
      <c r="C219" s="4"/>
      <c r="D219" s="18"/>
      <c r="E219" s="18"/>
      <c r="F219" s="4"/>
      <c r="G219" s="4"/>
      <c r="H219" s="4"/>
      <c r="I219" s="4"/>
      <c r="J219" s="4"/>
      <c r="K219" s="4"/>
      <c r="L219" s="4"/>
      <c r="M219" s="4"/>
      <c r="N219" s="4"/>
      <c r="O219" s="7"/>
      <c r="P219" s="7"/>
      <c r="Q219" s="4"/>
      <c r="R219" s="4"/>
      <c r="S219" s="4"/>
    </row>
    <row r="220" spans="1:19" x14ac:dyDescent="0.15">
      <c r="A220" s="4"/>
      <c r="B220" s="4"/>
      <c r="C220" s="4"/>
      <c r="D220" s="18"/>
      <c r="E220" s="18"/>
      <c r="F220" s="4"/>
      <c r="G220" s="4"/>
      <c r="H220" s="4"/>
      <c r="I220" s="4"/>
      <c r="J220" s="4"/>
      <c r="K220" s="4"/>
      <c r="L220" s="4"/>
      <c r="M220" s="4"/>
      <c r="N220" s="4"/>
      <c r="O220" s="7"/>
      <c r="P220" s="7"/>
      <c r="Q220" s="4"/>
      <c r="R220" s="4"/>
      <c r="S220" s="4"/>
    </row>
    <row r="221" spans="1:19" x14ac:dyDescent="0.15">
      <c r="A221" s="4"/>
      <c r="B221" s="4"/>
      <c r="C221" s="4"/>
      <c r="D221" s="18"/>
      <c r="E221" s="18"/>
      <c r="F221" s="4"/>
      <c r="G221" s="4"/>
      <c r="H221" s="4"/>
      <c r="I221" s="4"/>
      <c r="J221" s="4"/>
      <c r="K221" s="4"/>
      <c r="L221" s="4"/>
      <c r="M221" s="4"/>
      <c r="N221" s="4"/>
      <c r="O221" s="7"/>
      <c r="P221" s="7"/>
      <c r="Q221" s="4"/>
      <c r="R221" s="4"/>
      <c r="S221" s="4"/>
    </row>
    <row r="222" spans="1:19" x14ac:dyDescent="0.15">
      <c r="A222" s="4"/>
      <c r="B222" s="4"/>
      <c r="C222" s="4"/>
      <c r="D222" s="18"/>
      <c r="E222" s="18"/>
      <c r="F222" s="4"/>
      <c r="G222" s="4"/>
      <c r="H222" s="4"/>
      <c r="I222" s="4"/>
      <c r="J222" s="4"/>
      <c r="K222" s="4"/>
      <c r="L222" s="4"/>
      <c r="M222" s="4"/>
      <c r="N222" s="4"/>
      <c r="O222" s="7"/>
      <c r="P222" s="7"/>
      <c r="Q222" s="4"/>
      <c r="R222" s="4"/>
      <c r="S222" s="4"/>
    </row>
    <row r="223" spans="1:19" x14ac:dyDescent="0.15">
      <c r="A223" s="4"/>
      <c r="B223" s="4"/>
      <c r="C223" s="4"/>
      <c r="D223" s="18"/>
      <c r="E223" s="18"/>
      <c r="F223" s="4"/>
      <c r="G223" s="4"/>
      <c r="H223" s="4"/>
      <c r="I223" s="4"/>
      <c r="J223" s="4"/>
      <c r="K223" s="4"/>
      <c r="L223" s="4"/>
      <c r="M223" s="4"/>
      <c r="N223" s="4"/>
      <c r="O223" s="7"/>
      <c r="P223" s="7"/>
      <c r="Q223" s="4"/>
      <c r="R223" s="4"/>
      <c r="S223" s="4"/>
    </row>
    <row r="224" spans="1:19" x14ac:dyDescent="0.15">
      <c r="A224" s="4"/>
      <c r="B224" s="4"/>
      <c r="C224" s="4"/>
      <c r="D224" s="18"/>
      <c r="E224" s="18"/>
      <c r="F224" s="4"/>
      <c r="G224" s="4"/>
      <c r="H224" s="4"/>
      <c r="I224" s="4"/>
      <c r="J224" s="4"/>
      <c r="K224" s="4"/>
      <c r="L224" s="4"/>
      <c r="M224" s="4"/>
      <c r="N224" s="4"/>
      <c r="O224" s="7"/>
      <c r="P224" s="7"/>
      <c r="Q224" s="4"/>
      <c r="R224" s="4"/>
      <c r="S224" s="4"/>
    </row>
    <row r="225" spans="1:19" x14ac:dyDescent="0.15">
      <c r="A225" s="4"/>
      <c r="B225" s="4"/>
      <c r="C225" s="4"/>
      <c r="D225" s="18"/>
      <c r="E225" s="18"/>
      <c r="F225" s="4"/>
      <c r="G225" s="4"/>
      <c r="H225" s="4"/>
      <c r="I225" s="4"/>
      <c r="J225" s="4"/>
      <c r="K225" s="4"/>
      <c r="L225" s="4"/>
      <c r="M225" s="4"/>
      <c r="N225" s="4"/>
      <c r="O225" s="7"/>
      <c r="P225" s="7"/>
      <c r="Q225" s="4"/>
      <c r="R225" s="4"/>
      <c r="S225" s="4"/>
    </row>
    <row r="226" spans="1:19" x14ac:dyDescent="0.15">
      <c r="A226" s="4"/>
      <c r="B226" s="4"/>
      <c r="C226" s="4"/>
      <c r="D226" s="18"/>
      <c r="E226" s="18"/>
      <c r="F226" s="4"/>
      <c r="G226" s="4"/>
      <c r="H226" s="4"/>
      <c r="I226" s="4"/>
      <c r="J226" s="4"/>
      <c r="K226" s="4"/>
      <c r="L226" s="4"/>
      <c r="M226" s="4"/>
      <c r="N226" s="4"/>
      <c r="O226" s="7"/>
      <c r="P226" s="7"/>
      <c r="Q226" s="4"/>
      <c r="R226" s="4"/>
      <c r="S226" s="4"/>
    </row>
    <row r="227" spans="1:19" x14ac:dyDescent="0.15">
      <c r="A227" s="4"/>
      <c r="B227" s="4"/>
      <c r="C227" s="4"/>
      <c r="D227" s="18"/>
      <c r="E227" s="18"/>
      <c r="F227" s="4"/>
      <c r="G227" s="4"/>
      <c r="H227" s="4"/>
      <c r="I227" s="4"/>
      <c r="J227" s="4"/>
      <c r="K227" s="4"/>
      <c r="L227" s="4"/>
      <c r="M227" s="4"/>
      <c r="N227" s="4"/>
      <c r="O227" s="7"/>
      <c r="P227" s="7"/>
      <c r="Q227" s="4"/>
      <c r="R227" s="4"/>
      <c r="S227" s="4"/>
    </row>
    <row r="228" spans="1:19" x14ac:dyDescent="0.15">
      <c r="A228" s="4"/>
      <c r="B228" s="4"/>
      <c r="C228" s="4"/>
      <c r="D228" s="18"/>
      <c r="E228" s="18"/>
      <c r="F228" s="4"/>
      <c r="G228" s="4"/>
      <c r="H228" s="4"/>
      <c r="I228" s="4"/>
      <c r="J228" s="4"/>
      <c r="K228" s="4"/>
      <c r="L228" s="4"/>
      <c r="M228" s="4"/>
      <c r="N228" s="4"/>
      <c r="O228" s="7"/>
      <c r="P228" s="7"/>
      <c r="Q228" s="4"/>
      <c r="R228" s="4"/>
      <c r="S228" s="4"/>
    </row>
    <row r="229" spans="1:19" x14ac:dyDescent="0.15">
      <c r="A229" s="4"/>
      <c r="B229" s="4"/>
      <c r="C229" s="4"/>
      <c r="D229" s="18"/>
      <c r="E229" s="18"/>
      <c r="F229" s="4"/>
      <c r="G229" s="4"/>
      <c r="H229" s="4"/>
      <c r="I229" s="4"/>
      <c r="J229" s="4"/>
      <c r="K229" s="4"/>
      <c r="L229" s="4"/>
      <c r="M229" s="4"/>
      <c r="N229" s="4"/>
      <c r="O229" s="7"/>
      <c r="P229" s="7"/>
      <c r="Q229" s="4"/>
      <c r="R229" s="4"/>
      <c r="S229" s="4"/>
    </row>
    <row r="230" spans="1:19" x14ac:dyDescent="0.15">
      <c r="A230" s="4"/>
      <c r="B230" s="4"/>
      <c r="C230" s="4"/>
      <c r="D230" s="18"/>
      <c r="E230" s="18"/>
      <c r="F230" s="4"/>
      <c r="G230" s="4"/>
      <c r="H230" s="4"/>
      <c r="I230" s="4"/>
      <c r="J230" s="4"/>
      <c r="K230" s="4"/>
      <c r="L230" s="4"/>
      <c r="M230" s="4"/>
      <c r="N230" s="4"/>
      <c r="O230" s="7"/>
      <c r="P230" s="7"/>
      <c r="Q230" s="4"/>
      <c r="R230" s="4"/>
      <c r="S230" s="4"/>
    </row>
    <row r="231" spans="1:19" x14ac:dyDescent="0.15">
      <c r="A231" s="4"/>
      <c r="B231" s="4"/>
      <c r="C231" s="4"/>
      <c r="D231" s="18"/>
      <c r="E231" s="18"/>
      <c r="F231" s="4"/>
      <c r="G231" s="4"/>
      <c r="H231" s="4"/>
      <c r="I231" s="4"/>
      <c r="J231" s="4"/>
      <c r="K231" s="4"/>
      <c r="L231" s="4"/>
      <c r="M231" s="4"/>
      <c r="N231" s="4"/>
      <c r="O231" s="7"/>
      <c r="P231" s="7"/>
      <c r="Q231" s="4"/>
      <c r="R231" s="4"/>
      <c r="S231" s="4"/>
    </row>
    <row r="232" spans="1:19" x14ac:dyDescent="0.15">
      <c r="A232" s="4"/>
      <c r="B232" s="4"/>
      <c r="C232" s="4"/>
      <c r="D232" s="18"/>
      <c r="E232" s="18"/>
      <c r="F232" s="4"/>
      <c r="G232" s="4"/>
      <c r="H232" s="4"/>
      <c r="I232" s="4"/>
      <c r="J232" s="4"/>
      <c r="K232" s="4"/>
      <c r="L232" s="4"/>
      <c r="M232" s="4"/>
      <c r="N232" s="4"/>
      <c r="O232" s="7"/>
      <c r="P232" s="7"/>
      <c r="Q232" s="4"/>
      <c r="R232" s="4"/>
      <c r="S232" s="4"/>
    </row>
    <row r="233" spans="1:19" x14ac:dyDescent="0.15">
      <c r="A233" s="4"/>
      <c r="B233" s="4"/>
      <c r="C233" s="4"/>
      <c r="D233" s="18"/>
      <c r="E233" s="18"/>
      <c r="F233" s="4"/>
      <c r="G233" s="4"/>
      <c r="H233" s="4"/>
      <c r="I233" s="4"/>
      <c r="J233" s="4"/>
      <c r="K233" s="4"/>
      <c r="L233" s="4"/>
      <c r="M233" s="4"/>
      <c r="N233" s="4"/>
      <c r="O233" s="7"/>
      <c r="P233" s="7"/>
      <c r="Q233" s="4"/>
      <c r="R233" s="4"/>
      <c r="S233" s="4"/>
    </row>
    <row r="234" spans="1:19" x14ac:dyDescent="0.15">
      <c r="A234" s="4"/>
      <c r="B234" s="4"/>
      <c r="C234" s="4"/>
      <c r="D234" s="18"/>
      <c r="E234" s="18"/>
      <c r="F234" s="4"/>
      <c r="G234" s="4"/>
      <c r="H234" s="4"/>
      <c r="I234" s="4"/>
      <c r="J234" s="4"/>
      <c r="K234" s="4"/>
      <c r="L234" s="4"/>
      <c r="M234" s="4"/>
      <c r="N234" s="4"/>
      <c r="O234" s="7"/>
      <c r="P234" s="7"/>
      <c r="Q234" s="4"/>
      <c r="R234" s="4"/>
      <c r="S234" s="4"/>
    </row>
    <row r="235" spans="1:19" x14ac:dyDescent="0.15">
      <c r="A235" s="4"/>
      <c r="B235" s="4"/>
      <c r="C235" s="4"/>
      <c r="D235" s="18"/>
      <c r="E235" s="18"/>
      <c r="F235" s="4"/>
      <c r="G235" s="4"/>
      <c r="H235" s="4"/>
      <c r="I235" s="4"/>
      <c r="J235" s="4"/>
      <c r="K235" s="4"/>
      <c r="L235" s="4"/>
      <c r="M235" s="4"/>
      <c r="N235" s="4"/>
      <c r="O235" s="7"/>
      <c r="P235" s="7"/>
      <c r="Q235" s="4"/>
      <c r="R235" s="4"/>
      <c r="S235" s="4"/>
    </row>
    <row r="236" spans="1:19" x14ac:dyDescent="0.15">
      <c r="A236" s="4"/>
      <c r="B236" s="4"/>
      <c r="C236" s="4"/>
      <c r="D236" s="18"/>
      <c r="E236" s="18"/>
      <c r="F236" s="4"/>
      <c r="G236" s="4"/>
      <c r="H236" s="4"/>
      <c r="I236" s="4"/>
      <c r="J236" s="4"/>
      <c r="K236" s="4"/>
      <c r="L236" s="4"/>
      <c r="M236" s="4"/>
      <c r="N236" s="4"/>
      <c r="O236" s="7"/>
      <c r="P236" s="7"/>
      <c r="Q236" s="4"/>
      <c r="R236" s="4"/>
      <c r="S236" s="4"/>
    </row>
    <row r="237" spans="1:19" x14ac:dyDescent="0.15">
      <c r="A237" s="4"/>
      <c r="B237" s="4"/>
      <c r="C237" s="4"/>
      <c r="D237" s="18"/>
      <c r="E237" s="18"/>
      <c r="F237" s="4"/>
      <c r="G237" s="4"/>
      <c r="H237" s="4"/>
      <c r="I237" s="4"/>
      <c r="J237" s="4"/>
      <c r="K237" s="4"/>
      <c r="L237" s="4"/>
      <c r="M237" s="4"/>
      <c r="N237" s="4"/>
      <c r="O237" s="7"/>
      <c r="P237" s="7"/>
      <c r="Q237" s="4"/>
      <c r="R237" s="4"/>
      <c r="S237" s="4"/>
    </row>
    <row r="238" spans="1:19" x14ac:dyDescent="0.15">
      <c r="A238" s="4"/>
      <c r="B238" s="4"/>
      <c r="C238" s="4"/>
      <c r="D238" s="18"/>
      <c r="E238" s="18"/>
      <c r="F238" s="4"/>
      <c r="G238" s="4"/>
      <c r="H238" s="4"/>
      <c r="I238" s="4"/>
      <c r="J238" s="4"/>
      <c r="K238" s="4"/>
      <c r="L238" s="4"/>
      <c r="M238" s="4"/>
      <c r="N238" s="4"/>
      <c r="O238" s="7"/>
      <c r="P238" s="7"/>
      <c r="Q238" s="4"/>
      <c r="R238" s="4"/>
      <c r="S238" s="4"/>
    </row>
    <row r="239" spans="1:19" x14ac:dyDescent="0.15">
      <c r="A239" s="4"/>
      <c r="B239" s="4"/>
      <c r="C239" s="4"/>
      <c r="D239" s="18"/>
      <c r="E239" s="18"/>
      <c r="F239" s="4"/>
      <c r="G239" s="4"/>
      <c r="H239" s="4"/>
      <c r="I239" s="4"/>
      <c r="J239" s="4"/>
      <c r="K239" s="4"/>
      <c r="L239" s="4"/>
      <c r="M239" s="4"/>
      <c r="N239" s="4"/>
      <c r="O239" s="7"/>
      <c r="P239" s="7"/>
      <c r="Q239" s="4"/>
      <c r="R239" s="4"/>
      <c r="S239" s="4"/>
    </row>
    <row r="240" spans="1:19" x14ac:dyDescent="0.15">
      <c r="A240" s="4"/>
      <c r="B240" s="4"/>
      <c r="C240" s="4"/>
      <c r="D240" s="18"/>
      <c r="E240" s="18"/>
      <c r="F240" s="4"/>
      <c r="G240" s="4"/>
      <c r="H240" s="4"/>
      <c r="I240" s="4"/>
      <c r="J240" s="4"/>
      <c r="K240" s="4"/>
      <c r="L240" s="4"/>
      <c r="M240" s="4"/>
      <c r="N240" s="4"/>
      <c r="O240" s="7"/>
      <c r="P240" s="7"/>
      <c r="Q240" s="4"/>
      <c r="R240" s="4"/>
      <c r="S240" s="4"/>
    </row>
    <row r="241" spans="1:19" x14ac:dyDescent="0.15">
      <c r="A241" s="4"/>
      <c r="B241" s="4"/>
      <c r="C241" s="4"/>
      <c r="D241" s="18"/>
      <c r="E241" s="18"/>
      <c r="F241" s="4"/>
      <c r="G241" s="4"/>
      <c r="H241" s="4"/>
      <c r="I241" s="4"/>
      <c r="J241" s="4"/>
      <c r="K241" s="4"/>
      <c r="L241" s="4"/>
      <c r="M241" s="4"/>
      <c r="N241" s="4"/>
      <c r="O241" s="7"/>
      <c r="P241" s="7"/>
      <c r="Q241" s="4"/>
      <c r="R241" s="4"/>
      <c r="S241" s="4"/>
    </row>
    <row r="242" spans="1:19" x14ac:dyDescent="0.15">
      <c r="A242" s="4"/>
      <c r="B242" s="4"/>
      <c r="C242" s="4"/>
      <c r="D242" s="18"/>
      <c r="E242" s="18"/>
      <c r="F242" s="4"/>
      <c r="G242" s="4"/>
      <c r="H242" s="4"/>
      <c r="I242" s="4"/>
      <c r="J242" s="4"/>
      <c r="K242" s="4"/>
      <c r="L242" s="4"/>
      <c r="M242" s="4"/>
      <c r="N242" s="4"/>
      <c r="O242" s="7"/>
      <c r="P242" s="7"/>
      <c r="Q242" s="4"/>
      <c r="R242" s="4"/>
      <c r="S242" s="4"/>
    </row>
    <row r="243" spans="1:19" x14ac:dyDescent="0.15">
      <c r="A243" s="4"/>
      <c r="B243" s="4"/>
      <c r="C243" s="4"/>
      <c r="D243" s="18"/>
      <c r="E243" s="18"/>
      <c r="F243" s="4"/>
      <c r="G243" s="4"/>
      <c r="H243" s="4"/>
      <c r="I243" s="4"/>
      <c r="J243" s="4"/>
      <c r="K243" s="4"/>
      <c r="L243" s="4"/>
      <c r="M243" s="4"/>
      <c r="N243" s="4"/>
      <c r="O243" s="7"/>
      <c r="P243" s="7"/>
      <c r="Q243" s="4"/>
      <c r="R243" s="4"/>
      <c r="S243" s="4"/>
    </row>
    <row r="244" spans="1:19" x14ac:dyDescent="0.15">
      <c r="A244" s="4"/>
      <c r="B244" s="4"/>
      <c r="C244" s="4"/>
      <c r="D244" s="18"/>
      <c r="E244" s="18"/>
      <c r="F244" s="4"/>
      <c r="G244" s="4"/>
      <c r="H244" s="4"/>
      <c r="I244" s="4"/>
      <c r="J244" s="4"/>
      <c r="K244" s="4"/>
      <c r="L244" s="4"/>
      <c r="M244" s="4"/>
      <c r="N244" s="4"/>
      <c r="O244" s="7"/>
      <c r="P244" s="7"/>
      <c r="Q244" s="4"/>
      <c r="R244" s="4"/>
      <c r="S244" s="4"/>
    </row>
    <row r="245" spans="1:19" x14ac:dyDescent="0.15">
      <c r="A245" s="4"/>
      <c r="B245" s="4"/>
      <c r="C245" s="4"/>
      <c r="D245" s="18"/>
      <c r="E245" s="18"/>
      <c r="F245" s="4"/>
      <c r="G245" s="4"/>
      <c r="H245" s="4"/>
      <c r="I245" s="4"/>
      <c r="J245" s="4"/>
      <c r="K245" s="4"/>
      <c r="L245" s="4"/>
      <c r="M245" s="4"/>
      <c r="N245" s="4"/>
      <c r="O245" s="7"/>
      <c r="P245" s="7"/>
      <c r="Q245" s="4"/>
      <c r="R245" s="4"/>
      <c r="S245" s="4"/>
    </row>
    <row r="246" spans="1:19" x14ac:dyDescent="0.15">
      <c r="A246" s="4"/>
      <c r="B246" s="4"/>
      <c r="C246" s="4"/>
      <c r="D246" s="18"/>
      <c r="E246" s="18"/>
      <c r="F246" s="4"/>
      <c r="G246" s="4"/>
      <c r="H246" s="4"/>
      <c r="I246" s="4"/>
      <c r="J246" s="4"/>
      <c r="K246" s="4"/>
      <c r="L246" s="4"/>
      <c r="M246" s="4"/>
      <c r="N246" s="4"/>
      <c r="O246" s="7"/>
      <c r="P246" s="7"/>
      <c r="Q246" s="4"/>
      <c r="R246" s="4"/>
      <c r="S246" s="4"/>
    </row>
    <row r="247" spans="1:19" x14ac:dyDescent="0.15">
      <c r="A247" s="4"/>
      <c r="B247" s="4"/>
      <c r="C247" s="4"/>
      <c r="D247" s="18"/>
      <c r="E247" s="18"/>
      <c r="F247" s="4"/>
      <c r="G247" s="4"/>
      <c r="H247" s="4"/>
      <c r="I247" s="4"/>
      <c r="J247" s="4"/>
      <c r="K247" s="4"/>
      <c r="L247" s="4"/>
      <c r="M247" s="4"/>
      <c r="N247" s="4"/>
      <c r="O247" s="7"/>
      <c r="P247" s="7"/>
      <c r="Q247" s="4"/>
      <c r="R247" s="4"/>
      <c r="S247" s="4"/>
    </row>
    <row r="248" spans="1:19" x14ac:dyDescent="0.15">
      <c r="A248" s="4"/>
      <c r="B248" s="4"/>
      <c r="C248" s="4"/>
      <c r="D248" s="18"/>
      <c r="E248" s="18"/>
      <c r="F248" s="4"/>
      <c r="G248" s="4"/>
      <c r="H248" s="4"/>
      <c r="I248" s="4"/>
      <c r="J248" s="4"/>
      <c r="K248" s="4"/>
      <c r="L248" s="4"/>
      <c r="M248" s="4"/>
      <c r="N248" s="4"/>
      <c r="O248" s="7"/>
      <c r="P248" s="7"/>
      <c r="Q248" s="4"/>
      <c r="R248" s="4"/>
      <c r="S248" s="4"/>
    </row>
    <row r="249" spans="1:19" x14ac:dyDescent="0.15">
      <c r="A249" s="4"/>
      <c r="B249" s="4"/>
      <c r="C249" s="4"/>
      <c r="D249" s="18"/>
      <c r="E249" s="18"/>
      <c r="F249" s="4"/>
      <c r="G249" s="4"/>
      <c r="H249" s="4"/>
      <c r="I249" s="4"/>
      <c r="J249" s="4"/>
      <c r="K249" s="4"/>
      <c r="L249" s="4"/>
      <c r="M249" s="4"/>
      <c r="N249" s="4"/>
      <c r="O249" s="7"/>
      <c r="P249" s="7"/>
      <c r="Q249" s="4"/>
      <c r="R249" s="4"/>
      <c r="S249" s="4"/>
    </row>
    <row r="250" spans="1:19" x14ac:dyDescent="0.15">
      <c r="A250" s="4"/>
      <c r="B250" s="4"/>
      <c r="C250" s="4"/>
      <c r="D250" s="18"/>
      <c r="E250" s="18"/>
      <c r="F250" s="4"/>
      <c r="G250" s="4"/>
      <c r="H250" s="4"/>
      <c r="I250" s="4"/>
      <c r="J250" s="4"/>
      <c r="K250" s="4"/>
      <c r="L250" s="4"/>
      <c r="M250" s="4"/>
      <c r="N250" s="4"/>
      <c r="O250" s="7"/>
      <c r="P250" s="7"/>
      <c r="Q250" s="4"/>
      <c r="R250" s="4"/>
      <c r="S250" s="4"/>
    </row>
    <row r="251" spans="1:19" x14ac:dyDescent="0.15">
      <c r="A251" s="4"/>
      <c r="B251" s="4"/>
      <c r="C251" s="4"/>
      <c r="D251" s="18"/>
      <c r="E251" s="18"/>
      <c r="F251" s="4"/>
      <c r="G251" s="4"/>
      <c r="H251" s="4"/>
      <c r="I251" s="4"/>
      <c r="J251" s="4"/>
      <c r="K251" s="4"/>
      <c r="L251" s="4"/>
      <c r="M251" s="4"/>
      <c r="N251" s="4"/>
      <c r="O251" s="7"/>
      <c r="P251" s="7"/>
      <c r="Q251" s="4"/>
      <c r="R251" s="4"/>
      <c r="S251" s="4"/>
    </row>
    <row r="252" spans="1:19" x14ac:dyDescent="0.15">
      <c r="A252" s="4"/>
      <c r="B252" s="4"/>
      <c r="C252" s="4"/>
      <c r="D252" s="18"/>
      <c r="E252" s="18"/>
      <c r="F252" s="4"/>
      <c r="G252" s="4"/>
      <c r="H252" s="4"/>
      <c r="I252" s="4"/>
      <c r="J252" s="4"/>
      <c r="K252" s="4"/>
      <c r="L252" s="4"/>
      <c r="M252" s="4"/>
      <c r="N252" s="4"/>
      <c r="O252" s="7"/>
      <c r="P252" s="7"/>
      <c r="Q252" s="4"/>
      <c r="R252" s="4"/>
      <c r="S252" s="4"/>
    </row>
    <row r="253" spans="1:19" x14ac:dyDescent="0.15">
      <c r="A253" s="4"/>
      <c r="B253" s="4"/>
      <c r="C253" s="4"/>
      <c r="D253" s="18"/>
      <c r="E253" s="18"/>
      <c r="F253" s="4"/>
      <c r="G253" s="4"/>
      <c r="H253" s="4"/>
      <c r="I253" s="4"/>
      <c r="J253" s="4"/>
      <c r="K253" s="4"/>
      <c r="L253" s="4"/>
      <c r="M253" s="4"/>
      <c r="N253" s="4"/>
      <c r="O253" s="7"/>
      <c r="P253" s="7"/>
      <c r="Q253" s="4"/>
      <c r="R253" s="4"/>
      <c r="S253" s="4"/>
    </row>
    <row r="254" spans="1:19" x14ac:dyDescent="0.15">
      <c r="A254" s="4"/>
      <c r="B254" s="4"/>
      <c r="C254" s="4"/>
      <c r="D254" s="18"/>
      <c r="E254" s="18"/>
      <c r="F254" s="4"/>
      <c r="G254" s="4"/>
      <c r="H254" s="4"/>
      <c r="I254" s="4"/>
      <c r="J254" s="4"/>
      <c r="K254" s="4"/>
      <c r="L254" s="4"/>
      <c r="M254" s="4"/>
      <c r="N254" s="4"/>
      <c r="O254" s="7"/>
      <c r="P254" s="7"/>
      <c r="Q254" s="4"/>
      <c r="R254" s="4"/>
      <c r="S254" s="4"/>
    </row>
    <row r="255" spans="1:19" x14ac:dyDescent="0.15">
      <c r="A255" s="4"/>
      <c r="B255" s="4"/>
      <c r="C255" s="4"/>
      <c r="D255" s="18"/>
      <c r="E255" s="18"/>
      <c r="F255" s="4"/>
      <c r="G255" s="4"/>
      <c r="H255" s="4"/>
      <c r="I255" s="4"/>
      <c r="J255" s="4"/>
      <c r="K255" s="4"/>
      <c r="L255" s="4"/>
      <c r="M255" s="4"/>
      <c r="N255" s="4"/>
      <c r="O255" s="7"/>
      <c r="P255" s="7"/>
      <c r="Q255" s="4"/>
      <c r="R255" s="4"/>
      <c r="S255" s="4"/>
    </row>
    <row r="256" spans="1:19" x14ac:dyDescent="0.15">
      <c r="A256" s="4"/>
      <c r="B256" s="4"/>
      <c r="C256" s="4"/>
      <c r="D256" s="18"/>
      <c r="E256" s="18"/>
      <c r="F256" s="4"/>
      <c r="G256" s="4"/>
      <c r="H256" s="4"/>
      <c r="I256" s="4"/>
      <c r="J256" s="4"/>
      <c r="K256" s="4"/>
      <c r="L256" s="4"/>
      <c r="M256" s="4"/>
      <c r="N256" s="4"/>
      <c r="O256" s="7"/>
      <c r="P256" s="7"/>
      <c r="Q256" s="4"/>
      <c r="R256" s="4"/>
      <c r="S256" s="4"/>
    </row>
    <row r="257" spans="1:19" x14ac:dyDescent="0.15">
      <c r="A257" s="4"/>
      <c r="B257" s="4"/>
      <c r="C257" s="4"/>
      <c r="D257" s="18"/>
      <c r="E257" s="18"/>
      <c r="F257" s="4"/>
      <c r="G257" s="4"/>
      <c r="H257" s="4"/>
      <c r="I257" s="4"/>
      <c r="J257" s="4"/>
      <c r="K257" s="4"/>
      <c r="L257" s="4"/>
      <c r="M257" s="4"/>
      <c r="N257" s="4"/>
      <c r="O257" s="7"/>
      <c r="P257" s="7"/>
      <c r="Q257" s="4"/>
      <c r="R257" s="4"/>
      <c r="S257" s="4"/>
    </row>
    <row r="258" spans="1:19" x14ac:dyDescent="0.15">
      <c r="A258" s="4"/>
      <c r="B258" s="4"/>
      <c r="C258" s="4"/>
      <c r="D258" s="18"/>
      <c r="E258" s="18"/>
      <c r="F258" s="4"/>
      <c r="G258" s="4"/>
      <c r="H258" s="4"/>
      <c r="I258" s="4"/>
      <c r="J258" s="4"/>
      <c r="K258" s="4"/>
      <c r="L258" s="4"/>
      <c r="M258" s="4"/>
      <c r="N258" s="4"/>
      <c r="O258" s="7"/>
      <c r="P258" s="7"/>
      <c r="Q258" s="4"/>
      <c r="R258" s="4"/>
      <c r="S258" s="4"/>
    </row>
    <row r="259" spans="1:19" x14ac:dyDescent="0.15">
      <c r="A259" s="4"/>
      <c r="B259" s="4"/>
      <c r="C259" s="4"/>
      <c r="D259" s="18"/>
      <c r="E259" s="18"/>
      <c r="F259" s="4"/>
      <c r="G259" s="4"/>
      <c r="H259" s="4"/>
      <c r="I259" s="4"/>
      <c r="J259" s="4"/>
      <c r="K259" s="4"/>
      <c r="L259" s="4"/>
      <c r="M259" s="4"/>
      <c r="N259" s="4"/>
      <c r="O259" s="7"/>
      <c r="P259" s="7"/>
      <c r="Q259" s="4"/>
      <c r="R259" s="4"/>
      <c r="S259" s="4"/>
    </row>
    <row r="260" spans="1:19" x14ac:dyDescent="0.15">
      <c r="A260" s="4"/>
      <c r="B260" s="4"/>
      <c r="C260" s="4"/>
      <c r="D260" s="18"/>
      <c r="E260" s="18"/>
      <c r="F260" s="4"/>
      <c r="G260" s="4"/>
      <c r="H260" s="4"/>
      <c r="I260" s="4"/>
      <c r="J260" s="4"/>
      <c r="K260" s="4"/>
      <c r="L260" s="4"/>
      <c r="M260" s="4"/>
      <c r="N260" s="4"/>
      <c r="O260" s="7"/>
      <c r="P260" s="7"/>
      <c r="Q260" s="4"/>
      <c r="R260" s="4"/>
      <c r="S260" s="4"/>
    </row>
    <row r="261" spans="1:19" x14ac:dyDescent="0.15">
      <c r="A261" s="4"/>
      <c r="B261" s="4"/>
      <c r="C261" s="4"/>
      <c r="D261" s="18"/>
      <c r="E261" s="18"/>
      <c r="F261" s="4"/>
      <c r="G261" s="4"/>
      <c r="H261" s="4"/>
      <c r="I261" s="4"/>
      <c r="J261" s="4"/>
      <c r="K261" s="4"/>
      <c r="L261" s="4"/>
      <c r="M261" s="4"/>
      <c r="N261" s="4"/>
      <c r="O261" s="7"/>
      <c r="P261" s="7"/>
      <c r="Q261" s="4"/>
      <c r="R261" s="4"/>
      <c r="S261" s="4"/>
    </row>
    <row r="262" spans="1:19" x14ac:dyDescent="0.15">
      <c r="A262" s="4"/>
      <c r="B262" s="4"/>
      <c r="C262" s="4"/>
      <c r="D262" s="18"/>
      <c r="E262" s="18"/>
      <c r="F262" s="4"/>
      <c r="G262" s="4"/>
      <c r="H262" s="4"/>
      <c r="I262" s="4"/>
      <c r="J262" s="4"/>
      <c r="K262" s="4"/>
      <c r="L262" s="4"/>
      <c r="M262" s="4"/>
      <c r="N262" s="4"/>
      <c r="O262" s="7"/>
      <c r="P262" s="7"/>
      <c r="Q262" s="4"/>
      <c r="R262" s="4"/>
      <c r="S262" s="4"/>
    </row>
    <row r="263" spans="1:19" x14ac:dyDescent="0.15">
      <c r="A263" s="4"/>
      <c r="B263" s="4"/>
      <c r="C263" s="4"/>
      <c r="D263" s="18"/>
      <c r="E263" s="18"/>
      <c r="F263" s="4"/>
      <c r="G263" s="4"/>
      <c r="H263" s="4"/>
      <c r="I263" s="4"/>
      <c r="J263" s="4"/>
      <c r="K263" s="4"/>
      <c r="L263" s="4"/>
      <c r="M263" s="4"/>
      <c r="N263" s="4"/>
      <c r="O263" s="7"/>
      <c r="P263" s="7"/>
      <c r="Q263" s="4"/>
      <c r="R263" s="4"/>
      <c r="S263" s="4"/>
    </row>
    <row r="264" spans="1:19" x14ac:dyDescent="0.15">
      <c r="A264" s="4"/>
      <c r="B264" s="4"/>
      <c r="C264" s="4"/>
      <c r="D264" s="18"/>
      <c r="E264" s="18"/>
      <c r="F264" s="4"/>
      <c r="G264" s="4"/>
      <c r="H264" s="4"/>
      <c r="I264" s="4"/>
      <c r="J264" s="4"/>
      <c r="K264" s="4"/>
      <c r="L264" s="4"/>
      <c r="M264" s="4"/>
      <c r="N264" s="4"/>
      <c r="O264" s="7"/>
      <c r="P264" s="7"/>
      <c r="Q264" s="4"/>
      <c r="R264" s="4"/>
      <c r="S264" s="4"/>
    </row>
    <row r="265" spans="1:19" x14ac:dyDescent="0.15">
      <c r="A265" s="4"/>
      <c r="B265" s="4"/>
      <c r="C265" s="4"/>
      <c r="D265" s="18"/>
      <c r="E265" s="18"/>
      <c r="F265" s="4"/>
      <c r="G265" s="4"/>
      <c r="H265" s="4"/>
      <c r="I265" s="4"/>
      <c r="J265" s="4"/>
      <c r="K265" s="4"/>
      <c r="L265" s="4"/>
      <c r="M265" s="4"/>
      <c r="N265" s="4"/>
      <c r="O265" s="7"/>
      <c r="P265" s="7"/>
      <c r="Q265" s="4"/>
      <c r="R265" s="4"/>
      <c r="S265" s="4"/>
    </row>
    <row r="266" spans="1:19" x14ac:dyDescent="0.15">
      <c r="A266" s="4"/>
      <c r="B266" s="4"/>
      <c r="C266" s="4"/>
      <c r="D266" s="18"/>
      <c r="E266" s="18"/>
      <c r="F266" s="4"/>
      <c r="G266" s="4"/>
      <c r="H266" s="4"/>
      <c r="I266" s="4"/>
      <c r="J266" s="4"/>
      <c r="K266" s="4"/>
      <c r="L266" s="4"/>
      <c r="M266" s="4"/>
      <c r="N266" s="4"/>
      <c r="O266" s="7"/>
      <c r="P266" s="7"/>
      <c r="Q266" s="4"/>
      <c r="R266" s="4"/>
      <c r="S266" s="4"/>
    </row>
    <row r="267" spans="1:19" x14ac:dyDescent="0.15">
      <c r="A267" s="4"/>
      <c r="B267" s="4"/>
      <c r="C267" s="4"/>
      <c r="D267" s="18"/>
      <c r="E267" s="18"/>
      <c r="F267" s="4"/>
      <c r="G267" s="4"/>
      <c r="H267" s="4"/>
      <c r="I267" s="4"/>
      <c r="J267" s="4"/>
      <c r="K267" s="4"/>
      <c r="L267" s="4"/>
      <c r="M267" s="4"/>
      <c r="N267" s="4"/>
      <c r="O267" s="7"/>
      <c r="P267" s="7"/>
      <c r="Q267" s="4"/>
      <c r="R267" s="4"/>
      <c r="S267" s="4"/>
    </row>
    <row r="268" spans="1:19" x14ac:dyDescent="0.15">
      <c r="A268" s="4"/>
      <c r="B268" s="4"/>
      <c r="C268" s="4"/>
      <c r="D268" s="18"/>
      <c r="E268" s="18"/>
      <c r="F268" s="4"/>
      <c r="G268" s="4"/>
      <c r="H268" s="4"/>
      <c r="I268" s="4"/>
      <c r="J268" s="4"/>
      <c r="K268" s="4"/>
      <c r="L268" s="4"/>
      <c r="M268" s="4"/>
      <c r="N268" s="4"/>
      <c r="O268" s="7"/>
      <c r="P268" s="7"/>
      <c r="Q268" s="4"/>
      <c r="R268" s="4"/>
      <c r="S268" s="4"/>
    </row>
    <row r="269" spans="1:19" x14ac:dyDescent="0.15">
      <c r="A269" s="4"/>
      <c r="B269" s="4"/>
      <c r="C269" s="4"/>
      <c r="D269" s="18"/>
      <c r="E269" s="18"/>
      <c r="F269" s="4"/>
      <c r="G269" s="4"/>
      <c r="H269" s="4"/>
      <c r="I269" s="4"/>
      <c r="J269" s="4"/>
      <c r="K269" s="4"/>
      <c r="L269" s="4"/>
      <c r="M269" s="4"/>
      <c r="N269" s="4"/>
      <c r="O269" s="7"/>
      <c r="P269" s="7"/>
      <c r="Q269" s="4"/>
      <c r="R269" s="4"/>
      <c r="S269" s="4"/>
    </row>
    <row r="270" spans="1:19" x14ac:dyDescent="0.15">
      <c r="A270" s="4"/>
      <c r="B270" s="4"/>
      <c r="C270" s="4"/>
      <c r="D270" s="18"/>
      <c r="E270" s="18"/>
      <c r="F270" s="4"/>
      <c r="G270" s="4"/>
      <c r="H270" s="4"/>
      <c r="I270" s="4"/>
      <c r="J270" s="4"/>
      <c r="K270" s="4"/>
      <c r="L270" s="4"/>
      <c r="M270" s="4"/>
      <c r="N270" s="4"/>
      <c r="O270" s="7"/>
      <c r="P270" s="7"/>
      <c r="Q270" s="4"/>
      <c r="R270" s="4"/>
      <c r="S270" s="4"/>
    </row>
    <row r="271" spans="1:19" x14ac:dyDescent="0.15">
      <c r="A271" s="4"/>
      <c r="B271" s="4"/>
      <c r="C271" s="4"/>
      <c r="D271" s="18"/>
      <c r="E271" s="18"/>
      <c r="F271" s="4"/>
      <c r="G271" s="4"/>
      <c r="H271" s="4"/>
      <c r="I271" s="4"/>
      <c r="J271" s="4"/>
      <c r="K271" s="4"/>
      <c r="L271" s="4"/>
      <c r="M271" s="4"/>
      <c r="N271" s="4"/>
      <c r="O271" s="7"/>
      <c r="P271" s="7"/>
      <c r="Q271" s="4"/>
      <c r="R271" s="4"/>
      <c r="S271" s="4"/>
    </row>
    <row r="272" spans="1:19" x14ac:dyDescent="0.15">
      <c r="A272" s="4"/>
      <c r="B272" s="4"/>
      <c r="C272" s="4"/>
      <c r="D272" s="18"/>
      <c r="E272" s="18"/>
      <c r="F272" s="4"/>
      <c r="G272" s="4"/>
      <c r="H272" s="4"/>
      <c r="I272" s="4"/>
      <c r="J272" s="4"/>
      <c r="K272" s="4"/>
      <c r="L272" s="4"/>
      <c r="M272" s="4"/>
      <c r="N272" s="4"/>
      <c r="O272" s="7"/>
      <c r="P272" s="7"/>
      <c r="Q272" s="4"/>
      <c r="R272" s="4"/>
      <c r="S272" s="4"/>
    </row>
    <row r="273" spans="1:19" x14ac:dyDescent="0.15">
      <c r="A273" s="4"/>
      <c r="B273" s="4"/>
      <c r="C273" s="4"/>
      <c r="D273" s="18"/>
      <c r="E273" s="18"/>
      <c r="F273" s="4"/>
      <c r="G273" s="4"/>
      <c r="H273" s="4"/>
      <c r="I273" s="4"/>
      <c r="J273" s="4"/>
      <c r="K273" s="4"/>
      <c r="L273" s="4"/>
      <c r="M273" s="4"/>
      <c r="N273" s="4"/>
      <c r="O273" s="7"/>
      <c r="P273" s="7"/>
      <c r="Q273" s="4"/>
      <c r="R273" s="4"/>
      <c r="S273" s="4"/>
    </row>
    <row r="274" spans="1:19" x14ac:dyDescent="0.15">
      <c r="A274" s="4"/>
      <c r="B274" s="4"/>
      <c r="C274" s="4"/>
      <c r="D274" s="18"/>
      <c r="E274" s="18"/>
      <c r="F274" s="4"/>
      <c r="G274" s="4"/>
      <c r="H274" s="4"/>
      <c r="I274" s="4"/>
      <c r="J274" s="4"/>
      <c r="K274" s="4"/>
      <c r="L274" s="4"/>
      <c r="M274" s="4"/>
      <c r="N274" s="4"/>
      <c r="O274" s="7"/>
      <c r="P274" s="7"/>
      <c r="Q274" s="4"/>
      <c r="R274" s="4"/>
      <c r="S274" s="4"/>
    </row>
    <row r="275" spans="1:19" x14ac:dyDescent="0.15">
      <c r="A275" s="4"/>
      <c r="B275" s="4"/>
      <c r="C275" s="4"/>
      <c r="D275" s="18"/>
      <c r="E275" s="18"/>
      <c r="F275" s="4"/>
      <c r="G275" s="4"/>
      <c r="H275" s="4"/>
      <c r="I275" s="4"/>
      <c r="J275" s="4"/>
      <c r="K275" s="4"/>
      <c r="L275" s="4"/>
      <c r="M275" s="4"/>
      <c r="N275" s="4"/>
      <c r="O275" s="7"/>
      <c r="P275" s="7"/>
      <c r="Q275" s="4"/>
      <c r="R275" s="4"/>
      <c r="S275" s="4"/>
    </row>
    <row r="276" spans="1:19" x14ac:dyDescent="0.15">
      <c r="A276" s="4"/>
      <c r="B276" s="4"/>
      <c r="C276" s="4"/>
      <c r="D276" s="18"/>
      <c r="E276" s="18"/>
      <c r="F276" s="4"/>
      <c r="G276" s="4"/>
      <c r="H276" s="4"/>
      <c r="I276" s="4"/>
      <c r="J276" s="4"/>
      <c r="K276" s="4"/>
      <c r="L276" s="4"/>
      <c r="M276" s="4"/>
      <c r="N276" s="4"/>
      <c r="O276" s="7"/>
      <c r="P276" s="7"/>
      <c r="Q276" s="4"/>
      <c r="R276" s="4"/>
      <c r="S276" s="4"/>
    </row>
    <row r="277" spans="1:19" x14ac:dyDescent="0.15">
      <c r="A277" s="4"/>
      <c r="B277" s="4"/>
      <c r="C277" s="4"/>
      <c r="D277" s="18"/>
      <c r="E277" s="18"/>
      <c r="F277" s="4"/>
      <c r="G277" s="4"/>
      <c r="H277" s="4"/>
      <c r="I277" s="4"/>
      <c r="J277" s="4"/>
      <c r="K277" s="4"/>
      <c r="L277" s="4"/>
      <c r="M277" s="4"/>
      <c r="N277" s="4"/>
      <c r="O277" s="7"/>
      <c r="P277" s="7"/>
      <c r="Q277" s="4"/>
      <c r="R277" s="4"/>
      <c r="S277" s="4"/>
    </row>
    <row r="278" spans="1:19" x14ac:dyDescent="0.15">
      <c r="A278" s="4"/>
      <c r="B278" s="4"/>
      <c r="C278" s="4"/>
      <c r="D278" s="18"/>
      <c r="E278" s="18"/>
      <c r="F278" s="4"/>
      <c r="G278" s="4"/>
      <c r="H278" s="4"/>
      <c r="I278" s="4"/>
      <c r="J278" s="4"/>
      <c r="K278" s="4"/>
      <c r="L278" s="4"/>
      <c r="M278" s="4"/>
      <c r="N278" s="4"/>
      <c r="O278" s="7"/>
      <c r="P278" s="7"/>
      <c r="Q278" s="4"/>
      <c r="R278" s="4"/>
      <c r="S278" s="4"/>
    </row>
    <row r="279" spans="1:19" x14ac:dyDescent="0.15">
      <c r="A279" s="4"/>
      <c r="B279" s="4"/>
      <c r="C279" s="4"/>
      <c r="D279" s="18"/>
      <c r="E279" s="18"/>
      <c r="F279" s="4"/>
      <c r="G279" s="4"/>
      <c r="H279" s="4"/>
      <c r="I279" s="4"/>
      <c r="J279" s="4"/>
      <c r="K279" s="4"/>
      <c r="L279" s="4"/>
      <c r="M279" s="4"/>
      <c r="N279" s="4"/>
      <c r="O279" s="7"/>
      <c r="P279" s="7"/>
      <c r="Q279" s="4"/>
      <c r="R279" s="4"/>
      <c r="S279" s="4"/>
    </row>
    <row r="280" spans="1:19" x14ac:dyDescent="0.15">
      <c r="A280" s="4"/>
      <c r="B280" s="4"/>
      <c r="C280" s="4"/>
      <c r="D280" s="18"/>
      <c r="E280" s="18"/>
      <c r="F280" s="4"/>
      <c r="G280" s="4"/>
      <c r="H280" s="4"/>
      <c r="I280" s="4"/>
      <c r="J280" s="4"/>
      <c r="K280" s="4"/>
      <c r="L280" s="4"/>
      <c r="M280" s="4"/>
      <c r="N280" s="4"/>
      <c r="O280" s="7"/>
      <c r="P280" s="7"/>
      <c r="Q280" s="4"/>
      <c r="R280" s="4"/>
      <c r="S280" s="4"/>
    </row>
    <row r="281" spans="1:19" x14ac:dyDescent="0.15">
      <c r="A281" s="4"/>
      <c r="B281" s="4"/>
      <c r="C281" s="4"/>
      <c r="D281" s="18"/>
      <c r="E281" s="18"/>
      <c r="F281" s="4"/>
      <c r="G281" s="4"/>
      <c r="H281" s="4"/>
      <c r="I281" s="4"/>
      <c r="J281" s="4"/>
      <c r="K281" s="4"/>
      <c r="L281" s="4"/>
      <c r="M281" s="4"/>
      <c r="N281" s="4"/>
      <c r="O281" s="7"/>
      <c r="P281" s="7"/>
      <c r="Q281" s="4"/>
      <c r="R281" s="4"/>
      <c r="S281" s="4"/>
    </row>
    <row r="282" spans="1:19" x14ac:dyDescent="0.15">
      <c r="A282" s="4"/>
      <c r="B282" s="4"/>
      <c r="C282" s="4"/>
      <c r="D282" s="18"/>
      <c r="E282" s="18"/>
      <c r="F282" s="4"/>
      <c r="G282" s="4"/>
      <c r="H282" s="4"/>
      <c r="I282" s="4"/>
      <c r="J282" s="4"/>
      <c r="K282" s="4"/>
      <c r="L282" s="4"/>
      <c r="M282" s="4"/>
      <c r="N282" s="4"/>
      <c r="O282" s="7"/>
      <c r="P282" s="7"/>
      <c r="Q282" s="4"/>
      <c r="R282" s="4"/>
      <c r="S282" s="4"/>
    </row>
    <row r="283" spans="1:19" x14ac:dyDescent="0.15">
      <c r="A283" s="4"/>
      <c r="B283" s="4"/>
      <c r="C283" s="4"/>
      <c r="D283" s="18"/>
      <c r="E283" s="18"/>
      <c r="F283" s="4"/>
      <c r="G283" s="4"/>
      <c r="H283" s="4"/>
      <c r="I283" s="4"/>
      <c r="J283" s="4"/>
      <c r="K283" s="4"/>
      <c r="L283" s="4"/>
      <c r="M283" s="4"/>
      <c r="N283" s="4"/>
      <c r="O283" s="7"/>
      <c r="P283" s="7"/>
      <c r="Q283" s="4"/>
      <c r="R283" s="4"/>
      <c r="S283" s="4"/>
    </row>
    <row r="284" spans="1:19" x14ac:dyDescent="0.15">
      <c r="A284" s="4"/>
      <c r="B284" s="4"/>
      <c r="C284" s="4"/>
      <c r="D284" s="18"/>
      <c r="E284" s="18"/>
      <c r="F284" s="4"/>
      <c r="G284" s="4"/>
      <c r="H284" s="4"/>
      <c r="I284" s="4"/>
      <c r="J284" s="4"/>
      <c r="K284" s="4"/>
      <c r="L284" s="4"/>
      <c r="M284" s="4"/>
      <c r="N284" s="4"/>
      <c r="O284" s="7"/>
      <c r="P284" s="7"/>
      <c r="Q284" s="4"/>
      <c r="R284" s="4"/>
      <c r="S284" s="4"/>
    </row>
    <row r="285" spans="1:19" x14ac:dyDescent="0.15">
      <c r="A285" s="4"/>
      <c r="B285" s="4"/>
      <c r="C285" s="4"/>
      <c r="D285" s="18"/>
      <c r="E285" s="18"/>
      <c r="F285" s="4"/>
      <c r="G285" s="4"/>
      <c r="H285" s="4"/>
      <c r="I285" s="4"/>
      <c r="J285" s="4"/>
      <c r="K285" s="4"/>
      <c r="L285" s="4"/>
      <c r="M285" s="4"/>
      <c r="N285" s="4"/>
      <c r="O285" s="7"/>
      <c r="P285" s="7"/>
      <c r="Q285" s="4"/>
      <c r="R285" s="4"/>
      <c r="S285" s="4"/>
    </row>
    <row r="286" spans="1:19" x14ac:dyDescent="0.15">
      <c r="A286" s="4"/>
      <c r="B286" s="4"/>
      <c r="C286" s="4"/>
      <c r="D286" s="18"/>
      <c r="E286" s="18"/>
      <c r="F286" s="4"/>
      <c r="G286" s="4"/>
      <c r="H286" s="4"/>
      <c r="I286" s="4"/>
      <c r="J286" s="4"/>
      <c r="K286" s="4"/>
      <c r="L286" s="4"/>
      <c r="M286" s="4"/>
      <c r="N286" s="4"/>
      <c r="O286" s="7"/>
      <c r="P286" s="7"/>
      <c r="Q286" s="4"/>
      <c r="R286" s="4"/>
      <c r="S286" s="4"/>
    </row>
    <row r="287" spans="1:19" x14ac:dyDescent="0.15">
      <c r="A287" s="4"/>
      <c r="B287" s="4"/>
      <c r="C287" s="4"/>
      <c r="D287" s="18"/>
      <c r="E287" s="18"/>
      <c r="F287" s="4"/>
      <c r="G287" s="4"/>
      <c r="H287" s="4"/>
      <c r="I287" s="4"/>
      <c r="J287" s="4"/>
      <c r="K287" s="4"/>
      <c r="L287" s="4"/>
      <c r="M287" s="4"/>
      <c r="N287" s="4"/>
      <c r="O287" s="7"/>
      <c r="P287" s="7"/>
      <c r="Q287" s="4"/>
      <c r="R287" s="4"/>
      <c r="S287" s="4"/>
    </row>
    <row r="288" spans="1:19" x14ac:dyDescent="0.15">
      <c r="A288" s="4"/>
      <c r="B288" s="4"/>
      <c r="C288" s="4"/>
      <c r="D288" s="18"/>
      <c r="E288" s="18"/>
      <c r="F288" s="4"/>
      <c r="G288" s="4"/>
      <c r="H288" s="4"/>
      <c r="I288" s="4"/>
      <c r="J288" s="4"/>
      <c r="K288" s="4"/>
      <c r="L288" s="4"/>
      <c r="M288" s="4"/>
      <c r="N288" s="4"/>
      <c r="O288" s="7"/>
      <c r="P288" s="7"/>
      <c r="Q288" s="4"/>
      <c r="R288" s="4"/>
      <c r="S288" s="4"/>
    </row>
    <row r="289" spans="1:19" x14ac:dyDescent="0.15">
      <c r="A289" s="4"/>
      <c r="B289" s="4"/>
      <c r="C289" s="4"/>
      <c r="D289" s="18"/>
      <c r="E289" s="18"/>
      <c r="F289" s="4"/>
      <c r="G289" s="4"/>
      <c r="H289" s="4"/>
      <c r="I289" s="4"/>
      <c r="J289" s="4"/>
      <c r="K289" s="4"/>
      <c r="L289" s="4"/>
      <c r="M289" s="4"/>
      <c r="N289" s="4"/>
      <c r="O289" s="7"/>
      <c r="P289" s="7"/>
      <c r="Q289" s="4"/>
      <c r="R289" s="4"/>
      <c r="S289" s="4"/>
    </row>
    <row r="290" spans="1:19" x14ac:dyDescent="0.15">
      <c r="A290" s="4"/>
      <c r="B290" s="4"/>
      <c r="C290" s="4"/>
      <c r="D290" s="18"/>
      <c r="E290" s="18"/>
      <c r="F290" s="4"/>
      <c r="G290" s="4"/>
      <c r="H290" s="4"/>
      <c r="I290" s="4"/>
      <c r="J290" s="4"/>
      <c r="K290" s="4"/>
      <c r="L290" s="4"/>
      <c r="M290" s="4"/>
      <c r="N290" s="4"/>
      <c r="O290" s="7"/>
      <c r="P290" s="7"/>
      <c r="Q290" s="4"/>
      <c r="R290" s="4"/>
      <c r="S290" s="4"/>
    </row>
    <row r="291" spans="1:19" x14ac:dyDescent="0.15">
      <c r="A291" s="4"/>
      <c r="B291" s="4"/>
      <c r="C291" s="4"/>
      <c r="D291" s="18"/>
      <c r="E291" s="18"/>
      <c r="F291" s="4"/>
      <c r="G291" s="4"/>
      <c r="H291" s="4"/>
      <c r="I291" s="4"/>
      <c r="J291" s="4"/>
      <c r="K291" s="4"/>
      <c r="L291" s="4"/>
      <c r="M291" s="4"/>
      <c r="N291" s="4"/>
      <c r="O291" s="7"/>
      <c r="P291" s="7"/>
      <c r="Q291" s="4"/>
      <c r="R291" s="4"/>
      <c r="S291" s="4"/>
    </row>
    <row r="292" spans="1:19" x14ac:dyDescent="0.15">
      <c r="A292" s="4"/>
      <c r="B292" s="4"/>
      <c r="C292" s="4"/>
      <c r="D292" s="18"/>
      <c r="E292" s="18"/>
      <c r="F292" s="4"/>
      <c r="G292" s="4"/>
      <c r="H292" s="4"/>
      <c r="I292" s="4"/>
      <c r="J292" s="4"/>
      <c r="K292" s="4"/>
      <c r="L292" s="4"/>
      <c r="M292" s="4"/>
      <c r="N292" s="4"/>
      <c r="O292" s="7"/>
      <c r="P292" s="7"/>
      <c r="Q292" s="4"/>
      <c r="R292" s="4"/>
      <c r="S292" s="4"/>
    </row>
    <row r="293" spans="1:19" x14ac:dyDescent="0.15">
      <c r="A293" s="4"/>
      <c r="B293" s="4"/>
      <c r="C293" s="4"/>
      <c r="D293" s="18"/>
      <c r="E293" s="18"/>
      <c r="F293" s="4"/>
      <c r="G293" s="4"/>
      <c r="H293" s="4"/>
      <c r="I293" s="4"/>
      <c r="J293" s="4"/>
      <c r="K293" s="4"/>
      <c r="L293" s="4"/>
      <c r="M293" s="4"/>
      <c r="N293" s="4"/>
      <c r="O293" s="7"/>
      <c r="P293" s="7"/>
      <c r="Q293" s="4"/>
      <c r="R293" s="4"/>
      <c r="S293" s="4"/>
    </row>
    <row r="294" spans="1:19" x14ac:dyDescent="0.15">
      <c r="A294" s="4"/>
      <c r="B294" s="4"/>
      <c r="C294" s="4"/>
      <c r="D294" s="18"/>
      <c r="E294" s="18"/>
      <c r="F294" s="4"/>
      <c r="G294" s="4"/>
      <c r="H294" s="4"/>
      <c r="I294" s="4"/>
      <c r="J294" s="4"/>
      <c r="K294" s="4"/>
      <c r="L294" s="4"/>
      <c r="M294" s="4"/>
      <c r="N294" s="4"/>
      <c r="O294" s="7"/>
      <c r="P294" s="7"/>
      <c r="Q294" s="4"/>
      <c r="R294" s="4"/>
      <c r="S294" s="4"/>
    </row>
    <row r="295" spans="1:19" x14ac:dyDescent="0.15">
      <c r="A295" s="4"/>
      <c r="B295" s="4"/>
      <c r="C295" s="4"/>
      <c r="D295" s="18"/>
      <c r="E295" s="18"/>
      <c r="F295" s="4"/>
      <c r="G295" s="4"/>
      <c r="H295" s="4"/>
      <c r="I295" s="4"/>
      <c r="J295" s="4"/>
      <c r="K295" s="4"/>
      <c r="L295" s="4"/>
      <c r="M295" s="4"/>
      <c r="N295" s="4"/>
      <c r="O295" s="7"/>
      <c r="P295" s="7"/>
      <c r="Q295" s="4"/>
      <c r="R295" s="4"/>
      <c r="S295" s="4"/>
    </row>
    <row r="296" spans="1:19" x14ac:dyDescent="0.15">
      <c r="A296" s="4"/>
      <c r="B296" s="4"/>
      <c r="C296" s="4"/>
      <c r="D296" s="18"/>
      <c r="E296" s="18"/>
      <c r="F296" s="4"/>
      <c r="G296" s="4"/>
      <c r="H296" s="4"/>
      <c r="I296" s="4"/>
      <c r="J296" s="4"/>
      <c r="K296" s="4"/>
      <c r="L296" s="4"/>
      <c r="M296" s="4"/>
      <c r="N296" s="4"/>
      <c r="O296" s="7"/>
      <c r="P296" s="7"/>
      <c r="Q296" s="4"/>
      <c r="R296" s="4"/>
      <c r="S296" s="4"/>
    </row>
    <row r="297" spans="1:19" x14ac:dyDescent="0.15">
      <c r="A297" s="4"/>
      <c r="B297" s="4"/>
      <c r="C297" s="4"/>
      <c r="D297" s="18"/>
      <c r="E297" s="18"/>
      <c r="F297" s="4"/>
      <c r="G297" s="4"/>
      <c r="H297" s="4"/>
      <c r="I297" s="4"/>
      <c r="J297" s="4"/>
      <c r="K297" s="4"/>
      <c r="L297" s="4"/>
      <c r="M297" s="4"/>
      <c r="N297" s="4"/>
      <c r="O297" s="7"/>
      <c r="P297" s="7"/>
      <c r="Q297" s="4"/>
      <c r="R297" s="4"/>
      <c r="S297" s="4"/>
    </row>
    <row r="298" spans="1:19" x14ac:dyDescent="0.15">
      <c r="A298" s="4"/>
      <c r="B298" s="4"/>
      <c r="C298" s="4"/>
      <c r="D298" s="18"/>
      <c r="E298" s="18"/>
      <c r="F298" s="4"/>
      <c r="G298" s="4"/>
      <c r="H298" s="4"/>
      <c r="I298" s="4"/>
      <c r="J298" s="4"/>
      <c r="K298" s="4"/>
      <c r="L298" s="4"/>
      <c r="M298" s="4"/>
      <c r="N298" s="4"/>
      <c r="O298" s="7"/>
      <c r="P298" s="7"/>
      <c r="Q298" s="4"/>
      <c r="R298" s="4"/>
      <c r="S298" s="4"/>
    </row>
    <row r="299" spans="1:19" x14ac:dyDescent="0.15">
      <c r="A299" s="4"/>
      <c r="B299" s="4"/>
      <c r="C299" s="4"/>
      <c r="D299" s="18"/>
      <c r="E299" s="18"/>
      <c r="F299" s="4"/>
      <c r="G299" s="4"/>
      <c r="H299" s="4"/>
      <c r="I299" s="4"/>
      <c r="J299" s="4"/>
      <c r="K299" s="4"/>
      <c r="L299" s="4"/>
      <c r="M299" s="4"/>
      <c r="N299" s="4"/>
      <c r="O299" s="7"/>
      <c r="P299" s="7"/>
      <c r="Q299" s="4"/>
      <c r="R299" s="4"/>
      <c r="S299" s="4"/>
    </row>
    <row r="300" spans="1:19" x14ac:dyDescent="0.15">
      <c r="A300" s="4"/>
      <c r="B300" s="4"/>
      <c r="C300" s="4"/>
      <c r="D300" s="18"/>
      <c r="E300" s="18"/>
      <c r="F300" s="4"/>
      <c r="G300" s="4"/>
      <c r="H300" s="4"/>
      <c r="I300" s="4"/>
      <c r="J300" s="4"/>
      <c r="K300" s="4"/>
      <c r="L300" s="4"/>
      <c r="M300" s="4"/>
      <c r="N300" s="4"/>
      <c r="O300" s="7"/>
      <c r="P300" s="7"/>
      <c r="Q300" s="4"/>
      <c r="R300" s="4"/>
      <c r="S300" s="4"/>
    </row>
    <row r="301" spans="1:19" x14ac:dyDescent="0.15">
      <c r="A301" s="4"/>
      <c r="B301" s="4"/>
      <c r="C301" s="4"/>
      <c r="D301" s="18"/>
      <c r="E301" s="18"/>
      <c r="F301" s="4"/>
      <c r="G301" s="4"/>
      <c r="H301" s="4"/>
      <c r="I301" s="4"/>
      <c r="J301" s="4"/>
      <c r="K301" s="4"/>
      <c r="L301" s="4"/>
      <c r="M301" s="4"/>
      <c r="N301" s="4"/>
      <c r="O301" s="7"/>
      <c r="P301" s="7"/>
      <c r="Q301" s="4"/>
      <c r="R301" s="4"/>
      <c r="S301" s="4"/>
    </row>
    <row r="302" spans="1:19" x14ac:dyDescent="0.15">
      <c r="A302" s="4"/>
      <c r="B302" s="4"/>
      <c r="C302" s="4"/>
      <c r="D302" s="18"/>
      <c r="E302" s="18"/>
      <c r="F302" s="4"/>
      <c r="G302" s="4"/>
      <c r="H302" s="4"/>
      <c r="I302" s="4"/>
      <c r="J302" s="4"/>
      <c r="K302" s="4"/>
      <c r="L302" s="4"/>
      <c r="M302" s="4"/>
      <c r="N302" s="4"/>
      <c r="O302" s="7"/>
      <c r="P302" s="7"/>
      <c r="Q302" s="4"/>
      <c r="R302" s="4"/>
      <c r="S302" s="4"/>
    </row>
    <row r="303" spans="1:19" x14ac:dyDescent="0.15">
      <c r="A303" s="4"/>
      <c r="B303" s="4"/>
      <c r="C303" s="4"/>
      <c r="D303" s="18"/>
      <c r="E303" s="18"/>
      <c r="F303" s="4"/>
      <c r="G303" s="4"/>
      <c r="H303" s="4"/>
      <c r="I303" s="4"/>
      <c r="J303" s="4"/>
      <c r="K303" s="4"/>
      <c r="L303" s="4"/>
      <c r="M303" s="4"/>
      <c r="N303" s="4"/>
      <c r="O303" s="7"/>
      <c r="P303" s="7"/>
      <c r="Q303" s="4"/>
      <c r="R303" s="4"/>
      <c r="S303" s="4"/>
    </row>
    <row r="304" spans="1:19" x14ac:dyDescent="0.15">
      <c r="A304" s="4"/>
      <c r="B304" s="4"/>
      <c r="C304" s="4"/>
      <c r="D304" s="18"/>
      <c r="E304" s="18"/>
      <c r="F304" s="4"/>
      <c r="G304" s="4"/>
      <c r="H304" s="4"/>
      <c r="I304" s="4"/>
      <c r="J304" s="4"/>
      <c r="K304" s="4"/>
      <c r="L304" s="4"/>
      <c r="M304" s="4"/>
      <c r="N304" s="4"/>
      <c r="O304" s="7"/>
      <c r="P304" s="7"/>
      <c r="Q304" s="4"/>
      <c r="R304" s="4"/>
      <c r="S304" s="4"/>
    </row>
    <row r="305" spans="1:19" x14ac:dyDescent="0.15">
      <c r="A305" s="4"/>
      <c r="B305" s="4"/>
      <c r="C305" s="4"/>
      <c r="D305" s="18"/>
      <c r="E305" s="18"/>
      <c r="F305" s="4"/>
      <c r="G305" s="4"/>
      <c r="H305" s="4"/>
      <c r="I305" s="4"/>
      <c r="J305" s="4"/>
      <c r="K305" s="4"/>
      <c r="L305" s="4"/>
      <c r="M305" s="4"/>
      <c r="N305" s="4"/>
      <c r="O305" s="7"/>
      <c r="P305" s="7"/>
      <c r="Q305" s="4"/>
      <c r="R305" s="4"/>
      <c r="S305" s="4"/>
    </row>
    <row r="306" spans="1:19" x14ac:dyDescent="0.15">
      <c r="A306" s="4"/>
      <c r="B306" s="4"/>
      <c r="C306" s="4"/>
      <c r="D306" s="18"/>
      <c r="E306" s="18"/>
      <c r="F306" s="4"/>
      <c r="G306" s="4"/>
      <c r="H306" s="4"/>
      <c r="I306" s="4"/>
      <c r="J306" s="4"/>
      <c r="K306" s="4"/>
      <c r="L306" s="4"/>
      <c r="M306" s="4"/>
      <c r="N306" s="4"/>
      <c r="O306" s="7"/>
      <c r="P306" s="7"/>
      <c r="Q306" s="4"/>
      <c r="R306" s="4"/>
      <c r="S306" s="4"/>
    </row>
    <row r="307" spans="1:19" x14ac:dyDescent="0.15">
      <c r="A307" s="4"/>
      <c r="B307" s="4"/>
      <c r="C307" s="4"/>
      <c r="D307" s="18"/>
      <c r="E307" s="18"/>
      <c r="F307" s="4"/>
      <c r="G307" s="4"/>
      <c r="H307" s="4"/>
      <c r="I307" s="4"/>
      <c r="J307" s="4"/>
      <c r="K307" s="4"/>
      <c r="L307" s="4"/>
      <c r="M307" s="4"/>
      <c r="N307" s="4"/>
      <c r="O307" s="7"/>
      <c r="P307" s="7"/>
      <c r="Q307" s="4"/>
      <c r="R307" s="4"/>
      <c r="S307" s="4"/>
    </row>
    <row r="308" spans="1:19" x14ac:dyDescent="0.15">
      <c r="A308" s="4"/>
      <c r="B308" s="4"/>
      <c r="C308" s="4"/>
      <c r="D308" s="18"/>
      <c r="E308" s="18"/>
      <c r="F308" s="4"/>
      <c r="G308" s="4"/>
      <c r="H308" s="4"/>
      <c r="I308" s="4"/>
      <c r="J308" s="4"/>
      <c r="K308" s="4"/>
      <c r="L308" s="4"/>
      <c r="M308" s="4"/>
      <c r="N308" s="4"/>
      <c r="O308" s="7"/>
      <c r="P308" s="7"/>
      <c r="Q308" s="4"/>
      <c r="R308" s="4"/>
      <c r="S308" s="4"/>
    </row>
    <row r="309" spans="1:19" x14ac:dyDescent="0.15">
      <c r="A309" s="4"/>
      <c r="B309" s="4"/>
      <c r="C309" s="4"/>
      <c r="D309" s="18"/>
      <c r="E309" s="18"/>
      <c r="F309" s="4"/>
      <c r="G309" s="4"/>
      <c r="H309" s="4"/>
      <c r="I309" s="4"/>
      <c r="J309" s="4"/>
      <c r="K309" s="4"/>
      <c r="L309" s="4"/>
      <c r="M309" s="4"/>
      <c r="N309" s="4"/>
      <c r="O309" s="7"/>
      <c r="P309" s="7"/>
      <c r="Q309" s="4"/>
      <c r="R309" s="4"/>
      <c r="S309" s="4"/>
    </row>
    <row r="310" spans="1:19" x14ac:dyDescent="0.15">
      <c r="A310" s="4"/>
      <c r="B310" s="4"/>
      <c r="C310" s="4"/>
      <c r="D310" s="18"/>
      <c r="E310" s="18"/>
      <c r="F310" s="4"/>
      <c r="G310" s="4"/>
      <c r="H310" s="4"/>
      <c r="I310" s="4"/>
      <c r="J310" s="4"/>
      <c r="K310" s="4"/>
      <c r="L310" s="4"/>
      <c r="M310" s="4"/>
      <c r="N310" s="4"/>
      <c r="O310" s="7"/>
      <c r="P310" s="7"/>
      <c r="Q310" s="4"/>
      <c r="R310" s="4"/>
      <c r="S310" s="4"/>
    </row>
    <row r="311" spans="1:19" x14ac:dyDescent="0.15">
      <c r="A311" s="4"/>
      <c r="B311" s="4"/>
      <c r="C311" s="4"/>
      <c r="D311" s="18"/>
      <c r="E311" s="18"/>
      <c r="F311" s="4"/>
      <c r="G311" s="4"/>
      <c r="H311" s="4"/>
      <c r="I311" s="4"/>
      <c r="J311" s="4"/>
      <c r="K311" s="4"/>
      <c r="L311" s="4"/>
      <c r="M311" s="4"/>
      <c r="N311" s="4"/>
      <c r="O311" s="7"/>
      <c r="P311" s="7"/>
      <c r="Q311" s="4"/>
      <c r="R311" s="4"/>
      <c r="S311" s="4"/>
    </row>
    <row r="312" spans="1:19" x14ac:dyDescent="0.15">
      <c r="A312" s="4"/>
      <c r="B312" s="4"/>
      <c r="C312" s="4"/>
      <c r="D312" s="18"/>
      <c r="E312" s="18"/>
      <c r="F312" s="4"/>
      <c r="G312" s="4"/>
      <c r="H312" s="4"/>
      <c r="I312" s="4"/>
      <c r="J312" s="4"/>
      <c r="K312" s="4"/>
      <c r="L312" s="4"/>
      <c r="M312" s="4"/>
      <c r="N312" s="4"/>
      <c r="O312" s="7"/>
      <c r="P312" s="7"/>
      <c r="Q312" s="4"/>
      <c r="R312" s="4"/>
      <c r="S312" s="4"/>
    </row>
    <row r="313" spans="1:19" x14ac:dyDescent="0.15">
      <c r="A313" s="4"/>
      <c r="B313" s="4"/>
      <c r="C313" s="4"/>
      <c r="D313" s="18"/>
      <c r="E313" s="18"/>
      <c r="F313" s="4"/>
      <c r="G313" s="4"/>
      <c r="H313" s="4"/>
      <c r="I313" s="4"/>
      <c r="J313" s="4"/>
      <c r="K313" s="4"/>
      <c r="L313" s="4"/>
      <c r="M313" s="4"/>
      <c r="N313" s="4"/>
      <c r="O313" s="7"/>
      <c r="P313" s="7"/>
      <c r="Q313" s="4"/>
      <c r="R313" s="4"/>
      <c r="S313" s="4"/>
    </row>
    <row r="314" spans="1:19" x14ac:dyDescent="0.15">
      <c r="A314" s="4"/>
      <c r="B314" s="4"/>
      <c r="C314" s="4"/>
      <c r="D314" s="18"/>
      <c r="E314" s="18"/>
      <c r="F314" s="4"/>
      <c r="G314" s="4"/>
      <c r="H314" s="4"/>
      <c r="I314" s="4"/>
      <c r="J314" s="4"/>
      <c r="K314" s="4"/>
      <c r="L314" s="4"/>
      <c r="M314" s="4"/>
      <c r="N314" s="4"/>
      <c r="O314" s="7"/>
      <c r="P314" s="7"/>
      <c r="Q314" s="4"/>
      <c r="R314" s="4"/>
      <c r="S314" s="4"/>
    </row>
    <row r="315" spans="1:19" x14ac:dyDescent="0.15">
      <c r="A315" s="4"/>
      <c r="B315" s="4"/>
      <c r="C315" s="4"/>
      <c r="D315" s="18"/>
      <c r="E315" s="18"/>
      <c r="F315" s="4"/>
      <c r="G315" s="4"/>
      <c r="H315" s="4"/>
      <c r="I315" s="4"/>
      <c r="J315" s="4"/>
      <c r="K315" s="4"/>
      <c r="L315" s="4"/>
      <c r="M315" s="4"/>
      <c r="N315" s="4"/>
      <c r="O315" s="7"/>
      <c r="P315" s="7"/>
      <c r="Q315" s="4"/>
      <c r="R315" s="4"/>
      <c r="S315" s="4"/>
    </row>
    <row r="316" spans="1:19" x14ac:dyDescent="0.15">
      <c r="A316" s="4"/>
      <c r="B316" s="4"/>
      <c r="C316" s="4"/>
      <c r="D316" s="18"/>
      <c r="E316" s="18"/>
      <c r="F316" s="4"/>
      <c r="G316" s="4"/>
      <c r="H316" s="4"/>
      <c r="I316" s="4"/>
      <c r="J316" s="4"/>
      <c r="K316" s="4"/>
      <c r="L316" s="4"/>
      <c r="M316" s="4"/>
      <c r="N316" s="4"/>
      <c r="O316" s="7"/>
      <c r="P316" s="7"/>
      <c r="Q316" s="4"/>
      <c r="R316" s="4"/>
      <c r="S316" s="4"/>
    </row>
    <row r="317" spans="1:19" x14ac:dyDescent="0.15">
      <c r="A317" s="4"/>
      <c r="B317" s="4"/>
      <c r="C317" s="4"/>
      <c r="D317" s="18"/>
      <c r="E317" s="18"/>
      <c r="F317" s="4"/>
      <c r="G317" s="4"/>
      <c r="H317" s="4"/>
      <c r="I317" s="4"/>
      <c r="J317" s="4"/>
      <c r="K317" s="4"/>
      <c r="L317" s="4"/>
      <c r="M317" s="4"/>
      <c r="N317" s="4"/>
      <c r="O317" s="7"/>
      <c r="P317" s="7"/>
      <c r="Q317" s="4"/>
      <c r="R317" s="4"/>
      <c r="S317" s="4"/>
    </row>
    <row r="318" spans="1:19" x14ac:dyDescent="0.15">
      <c r="A318" s="4"/>
      <c r="B318" s="4"/>
      <c r="C318" s="4"/>
      <c r="D318" s="18"/>
      <c r="E318" s="18"/>
      <c r="F318" s="4"/>
      <c r="G318" s="4"/>
      <c r="H318" s="4"/>
      <c r="I318" s="4"/>
      <c r="J318" s="4"/>
      <c r="K318" s="4"/>
      <c r="L318" s="4"/>
      <c r="M318" s="4"/>
      <c r="N318" s="4"/>
      <c r="O318" s="7"/>
      <c r="P318" s="7"/>
      <c r="Q318" s="4"/>
      <c r="R318" s="4"/>
      <c r="S318" s="4"/>
    </row>
    <row r="319" spans="1:19" x14ac:dyDescent="0.15">
      <c r="A319" s="4"/>
      <c r="B319" s="4"/>
      <c r="C319" s="4"/>
      <c r="D319" s="18"/>
      <c r="E319" s="18"/>
      <c r="F319" s="4"/>
      <c r="G319" s="4"/>
      <c r="H319" s="4"/>
      <c r="I319" s="4"/>
      <c r="J319" s="4"/>
      <c r="K319" s="4"/>
      <c r="L319" s="4"/>
      <c r="M319" s="4"/>
      <c r="N319" s="4"/>
      <c r="O319" s="7"/>
      <c r="P319" s="7"/>
      <c r="Q319" s="4"/>
      <c r="R319" s="4"/>
      <c r="S319" s="4"/>
    </row>
    <row r="320" spans="1:19" x14ac:dyDescent="0.15">
      <c r="A320" s="4"/>
      <c r="B320" s="4"/>
      <c r="C320" s="4"/>
      <c r="D320" s="18"/>
      <c r="E320" s="18"/>
      <c r="F320" s="4"/>
      <c r="G320" s="4"/>
      <c r="H320" s="4"/>
      <c r="I320" s="4"/>
      <c r="J320" s="4"/>
      <c r="K320" s="4"/>
      <c r="L320" s="4"/>
      <c r="M320" s="4"/>
      <c r="N320" s="4"/>
      <c r="O320" s="7"/>
      <c r="P320" s="7"/>
      <c r="Q320" s="4"/>
      <c r="R320" s="4"/>
      <c r="S320" s="4"/>
    </row>
    <row r="321" spans="1:19" x14ac:dyDescent="0.15">
      <c r="A321" s="4"/>
      <c r="B321" s="4"/>
      <c r="C321" s="4"/>
      <c r="D321" s="18"/>
      <c r="E321" s="18"/>
      <c r="F321" s="4"/>
      <c r="G321" s="4"/>
      <c r="H321" s="4"/>
      <c r="I321" s="4"/>
      <c r="J321" s="4"/>
      <c r="K321" s="4"/>
      <c r="L321" s="4"/>
      <c r="M321" s="4"/>
      <c r="N321" s="4"/>
      <c r="O321" s="7"/>
      <c r="P321" s="7"/>
      <c r="Q321" s="4"/>
      <c r="R321" s="4"/>
      <c r="S321" s="4"/>
    </row>
    <row r="322" spans="1:19" x14ac:dyDescent="0.15">
      <c r="A322" s="4"/>
      <c r="B322" s="4"/>
      <c r="C322" s="4"/>
      <c r="D322" s="18"/>
      <c r="E322" s="18"/>
      <c r="F322" s="4"/>
      <c r="G322" s="4"/>
      <c r="H322" s="4"/>
      <c r="I322" s="4"/>
      <c r="J322" s="4"/>
      <c r="K322" s="4"/>
      <c r="L322" s="4"/>
      <c r="M322" s="4"/>
      <c r="N322" s="4"/>
      <c r="O322" s="7"/>
      <c r="P322" s="7"/>
      <c r="Q322" s="4"/>
      <c r="R322" s="4"/>
      <c r="S322" s="4"/>
    </row>
    <row r="323" spans="1:19" x14ac:dyDescent="0.15">
      <c r="A323" s="4"/>
      <c r="B323" s="4"/>
      <c r="C323" s="4"/>
      <c r="D323" s="18"/>
      <c r="E323" s="18"/>
      <c r="F323" s="4"/>
      <c r="G323" s="4"/>
      <c r="H323" s="4"/>
      <c r="I323" s="4"/>
      <c r="J323" s="4"/>
      <c r="K323" s="4"/>
      <c r="L323" s="4"/>
      <c r="M323" s="4"/>
      <c r="N323" s="4"/>
      <c r="O323" s="7"/>
      <c r="P323" s="7"/>
      <c r="Q323" s="4"/>
      <c r="R323" s="4"/>
      <c r="S323" s="4"/>
    </row>
    <row r="324" spans="1:19" x14ac:dyDescent="0.15">
      <c r="A324" s="4"/>
      <c r="B324" s="4"/>
      <c r="C324" s="4"/>
      <c r="D324" s="18"/>
      <c r="E324" s="18"/>
      <c r="F324" s="4"/>
      <c r="G324" s="4"/>
      <c r="H324" s="4"/>
      <c r="I324" s="4"/>
      <c r="J324" s="4"/>
      <c r="K324" s="4"/>
      <c r="L324" s="4"/>
      <c r="M324" s="4"/>
      <c r="N324" s="4"/>
      <c r="O324" s="7"/>
      <c r="P324" s="7"/>
      <c r="Q324" s="4"/>
      <c r="R324" s="4"/>
      <c r="S324" s="4"/>
    </row>
    <row r="325" spans="1:19" x14ac:dyDescent="0.15">
      <c r="A325" s="4"/>
      <c r="B325" s="4"/>
      <c r="C325" s="4"/>
      <c r="D325" s="18"/>
      <c r="E325" s="18"/>
      <c r="F325" s="4"/>
      <c r="G325" s="4"/>
      <c r="H325" s="4"/>
      <c r="I325" s="4"/>
      <c r="J325" s="4"/>
      <c r="K325" s="4"/>
      <c r="L325" s="4"/>
      <c r="M325" s="4"/>
      <c r="N325" s="4"/>
      <c r="O325" s="7"/>
      <c r="P325" s="7"/>
      <c r="Q325" s="4"/>
      <c r="R325" s="4"/>
      <c r="S325" s="4"/>
    </row>
    <row r="326" spans="1:19" x14ac:dyDescent="0.15">
      <c r="A326" s="4"/>
      <c r="B326" s="4"/>
      <c r="C326" s="4"/>
      <c r="D326" s="18"/>
      <c r="E326" s="18"/>
      <c r="F326" s="4"/>
      <c r="G326" s="4"/>
      <c r="H326" s="4"/>
      <c r="I326" s="4"/>
      <c r="J326" s="4"/>
      <c r="K326" s="4"/>
      <c r="L326" s="4"/>
      <c r="M326" s="4"/>
      <c r="N326" s="4"/>
      <c r="O326" s="7"/>
      <c r="P326" s="7"/>
      <c r="Q326" s="4"/>
      <c r="R326" s="4"/>
      <c r="S326" s="4"/>
    </row>
    <row r="327" spans="1:19" x14ac:dyDescent="0.15">
      <c r="A327" s="4"/>
      <c r="B327" s="4"/>
      <c r="C327" s="4"/>
      <c r="D327" s="18"/>
      <c r="E327" s="18"/>
      <c r="F327" s="4"/>
      <c r="G327" s="4"/>
      <c r="H327" s="4"/>
      <c r="I327" s="4"/>
      <c r="J327" s="4"/>
      <c r="K327" s="4"/>
      <c r="L327" s="4"/>
      <c r="M327" s="4"/>
      <c r="N327" s="4"/>
      <c r="O327" s="7"/>
      <c r="P327" s="7"/>
      <c r="Q327" s="4"/>
      <c r="R327" s="4"/>
      <c r="S327" s="4"/>
    </row>
    <row r="328" spans="1:19" x14ac:dyDescent="0.15">
      <c r="A328" s="4"/>
      <c r="B328" s="4"/>
      <c r="C328" s="4"/>
      <c r="D328" s="18"/>
      <c r="E328" s="18"/>
      <c r="F328" s="4"/>
      <c r="G328" s="4"/>
      <c r="H328" s="4"/>
      <c r="I328" s="4"/>
      <c r="J328" s="4"/>
      <c r="K328" s="4"/>
      <c r="L328" s="4"/>
      <c r="M328" s="4"/>
      <c r="N328" s="4"/>
      <c r="O328" s="7"/>
      <c r="P328" s="7"/>
      <c r="Q328" s="4"/>
      <c r="R328" s="4"/>
      <c r="S328" s="4"/>
    </row>
    <row r="329" spans="1:19" x14ac:dyDescent="0.15">
      <c r="A329" s="4"/>
      <c r="B329" s="4"/>
      <c r="C329" s="4"/>
      <c r="D329" s="18"/>
      <c r="E329" s="18"/>
      <c r="F329" s="4"/>
      <c r="G329" s="4"/>
      <c r="H329" s="4"/>
      <c r="I329" s="4"/>
      <c r="J329" s="4"/>
      <c r="K329" s="4"/>
      <c r="L329" s="4"/>
      <c r="M329" s="4"/>
      <c r="N329" s="4"/>
      <c r="O329" s="7"/>
      <c r="P329" s="7"/>
      <c r="Q329" s="4"/>
      <c r="R329" s="4"/>
      <c r="S329" s="4"/>
    </row>
    <row r="330" spans="1:19" x14ac:dyDescent="0.15">
      <c r="A330" s="4"/>
      <c r="B330" s="4"/>
      <c r="C330" s="4"/>
      <c r="D330" s="18"/>
      <c r="E330" s="18"/>
      <c r="F330" s="4"/>
      <c r="G330" s="4"/>
      <c r="H330" s="4"/>
      <c r="I330" s="4"/>
      <c r="J330" s="4"/>
      <c r="K330" s="4"/>
      <c r="L330" s="4"/>
      <c r="M330" s="4"/>
      <c r="N330" s="4"/>
      <c r="O330" s="7"/>
      <c r="P330" s="7"/>
      <c r="Q330" s="4"/>
      <c r="R330" s="4"/>
      <c r="S330" s="4"/>
    </row>
    <row r="331" spans="1:19" x14ac:dyDescent="0.15">
      <c r="A331" s="4"/>
      <c r="B331" s="4"/>
      <c r="C331" s="4"/>
      <c r="D331" s="18"/>
      <c r="E331" s="18"/>
      <c r="F331" s="4"/>
      <c r="G331" s="4"/>
      <c r="H331" s="4"/>
      <c r="I331" s="4"/>
      <c r="J331" s="4"/>
      <c r="K331" s="4"/>
      <c r="L331" s="4"/>
      <c r="M331" s="4"/>
      <c r="N331" s="4"/>
      <c r="O331" s="7"/>
      <c r="P331" s="7"/>
      <c r="Q331" s="4"/>
      <c r="R331" s="4"/>
      <c r="S331" s="4"/>
    </row>
    <row r="332" spans="1:19" x14ac:dyDescent="0.15">
      <c r="A332" s="4"/>
      <c r="B332" s="4"/>
      <c r="C332" s="4"/>
      <c r="D332" s="18"/>
      <c r="E332" s="18"/>
      <c r="F332" s="4"/>
      <c r="G332" s="4"/>
      <c r="H332" s="4"/>
      <c r="I332" s="4"/>
      <c r="J332" s="4"/>
      <c r="K332" s="4"/>
      <c r="L332" s="4"/>
      <c r="M332" s="4"/>
      <c r="N332" s="4"/>
      <c r="O332" s="7"/>
      <c r="P332" s="7"/>
      <c r="Q332" s="4"/>
      <c r="R332" s="4"/>
      <c r="S332" s="4"/>
    </row>
    <row r="333" spans="1:19" x14ac:dyDescent="0.15">
      <c r="A333" s="4"/>
      <c r="B333" s="4"/>
      <c r="C333" s="4"/>
      <c r="D333" s="18"/>
      <c r="E333" s="18"/>
      <c r="F333" s="4"/>
      <c r="G333" s="4"/>
      <c r="H333" s="4"/>
      <c r="I333" s="4"/>
      <c r="J333" s="4"/>
      <c r="K333" s="4"/>
      <c r="L333" s="4"/>
      <c r="M333" s="4"/>
      <c r="N333" s="4"/>
      <c r="O333" s="7"/>
      <c r="P333" s="7"/>
      <c r="Q333" s="4"/>
      <c r="R333" s="4"/>
      <c r="S333" s="4"/>
    </row>
    <row r="334" spans="1:19" x14ac:dyDescent="0.15">
      <c r="A334" s="4"/>
      <c r="B334" s="4"/>
      <c r="C334" s="4"/>
      <c r="D334" s="18"/>
      <c r="E334" s="18"/>
      <c r="F334" s="4"/>
      <c r="G334" s="4"/>
      <c r="H334" s="4"/>
      <c r="I334" s="4"/>
      <c r="J334" s="4"/>
      <c r="K334" s="4"/>
      <c r="L334" s="4"/>
      <c r="M334" s="4"/>
      <c r="N334" s="4"/>
      <c r="O334" s="7"/>
      <c r="P334" s="7"/>
      <c r="Q334" s="4"/>
      <c r="R334" s="4"/>
      <c r="S334" s="4"/>
    </row>
    <row r="335" spans="1:19" x14ac:dyDescent="0.15">
      <c r="A335" s="4"/>
      <c r="B335" s="4"/>
      <c r="C335" s="4"/>
      <c r="D335" s="18"/>
      <c r="E335" s="18"/>
      <c r="F335" s="4"/>
      <c r="G335" s="4"/>
      <c r="H335" s="4"/>
      <c r="I335" s="4"/>
      <c r="J335" s="4"/>
      <c r="K335" s="4"/>
      <c r="L335" s="4"/>
      <c r="M335" s="4"/>
      <c r="N335" s="4"/>
      <c r="O335" s="7"/>
      <c r="P335" s="7"/>
      <c r="Q335" s="4"/>
      <c r="R335" s="4"/>
      <c r="S335" s="4"/>
    </row>
    <row r="336" spans="1:19" x14ac:dyDescent="0.15">
      <c r="A336" s="4"/>
      <c r="B336" s="4"/>
      <c r="C336" s="4"/>
      <c r="D336" s="18"/>
      <c r="E336" s="18"/>
      <c r="F336" s="4"/>
      <c r="G336" s="4"/>
      <c r="H336" s="4"/>
      <c r="I336" s="4"/>
      <c r="J336" s="4"/>
      <c r="K336" s="4"/>
      <c r="L336" s="4"/>
      <c r="M336" s="4"/>
      <c r="N336" s="4"/>
      <c r="O336" s="7"/>
      <c r="P336" s="7"/>
      <c r="Q336" s="4"/>
      <c r="R336" s="4"/>
      <c r="S336" s="4"/>
    </row>
    <row r="337" spans="1:19" x14ac:dyDescent="0.15">
      <c r="A337" s="4"/>
      <c r="B337" s="4"/>
      <c r="C337" s="4"/>
      <c r="D337" s="18"/>
      <c r="E337" s="18"/>
      <c r="F337" s="4"/>
      <c r="G337" s="4"/>
      <c r="H337" s="4"/>
      <c r="I337" s="4"/>
      <c r="J337" s="4"/>
      <c r="K337" s="4"/>
      <c r="L337" s="4"/>
      <c r="M337" s="4"/>
      <c r="N337" s="4"/>
      <c r="O337" s="7"/>
      <c r="P337" s="7"/>
      <c r="Q337" s="4"/>
      <c r="R337" s="4"/>
      <c r="S337" s="4"/>
    </row>
    <row r="338" spans="1:19" x14ac:dyDescent="0.15">
      <c r="A338" s="4"/>
      <c r="B338" s="4"/>
      <c r="C338" s="4"/>
      <c r="D338" s="18"/>
      <c r="E338" s="18"/>
      <c r="F338" s="4"/>
      <c r="G338" s="4"/>
      <c r="H338" s="4"/>
      <c r="I338" s="4"/>
      <c r="J338" s="4"/>
      <c r="K338" s="4"/>
      <c r="L338" s="4"/>
      <c r="M338" s="4"/>
      <c r="N338" s="4"/>
      <c r="O338" s="7"/>
      <c r="P338" s="7"/>
      <c r="Q338" s="4"/>
      <c r="R338" s="4"/>
      <c r="S338" s="4"/>
    </row>
    <row r="339" spans="1:19" x14ac:dyDescent="0.15">
      <c r="A339" s="4"/>
      <c r="B339" s="4"/>
      <c r="C339" s="4"/>
      <c r="D339" s="18"/>
      <c r="E339" s="18"/>
      <c r="F339" s="4"/>
      <c r="G339" s="4"/>
      <c r="H339" s="4"/>
      <c r="I339" s="4"/>
      <c r="J339" s="4"/>
      <c r="K339" s="4"/>
      <c r="L339" s="4"/>
      <c r="M339" s="4"/>
      <c r="N339" s="4"/>
      <c r="O339" s="7"/>
      <c r="P339" s="7"/>
      <c r="Q339" s="4"/>
      <c r="R339" s="4"/>
      <c r="S339" s="4"/>
    </row>
    <row r="340" spans="1:19" x14ac:dyDescent="0.15">
      <c r="A340" s="4"/>
      <c r="B340" s="4"/>
      <c r="C340" s="4"/>
      <c r="D340" s="18"/>
      <c r="E340" s="18"/>
      <c r="F340" s="4"/>
      <c r="G340" s="4"/>
      <c r="H340" s="4"/>
      <c r="I340" s="4"/>
      <c r="J340" s="4"/>
      <c r="K340" s="4"/>
      <c r="L340" s="4"/>
      <c r="M340" s="4"/>
      <c r="N340" s="4"/>
      <c r="O340" s="7"/>
      <c r="P340" s="7"/>
      <c r="Q340" s="4"/>
      <c r="R340" s="4"/>
      <c r="S340" s="4"/>
    </row>
    <row r="341" spans="1:19" x14ac:dyDescent="0.15">
      <c r="A341" s="4"/>
      <c r="B341" s="4"/>
      <c r="C341" s="4"/>
      <c r="D341" s="18"/>
      <c r="E341" s="18"/>
      <c r="F341" s="4"/>
      <c r="G341" s="4"/>
      <c r="H341" s="4"/>
      <c r="I341" s="4"/>
      <c r="J341" s="4"/>
      <c r="K341" s="4"/>
      <c r="L341" s="4"/>
      <c r="M341" s="4"/>
      <c r="N341" s="4"/>
      <c r="O341" s="7"/>
      <c r="P341" s="7"/>
      <c r="Q341" s="4"/>
      <c r="R341" s="4"/>
      <c r="S341" s="4"/>
    </row>
    <row r="342" spans="1:19" x14ac:dyDescent="0.15">
      <c r="A342" s="4"/>
      <c r="B342" s="4"/>
      <c r="C342" s="4"/>
      <c r="D342" s="18"/>
      <c r="E342" s="18"/>
      <c r="F342" s="4"/>
      <c r="G342" s="4"/>
      <c r="H342" s="4"/>
      <c r="I342" s="4"/>
      <c r="J342" s="4"/>
      <c r="K342" s="4"/>
      <c r="L342" s="4"/>
      <c r="M342" s="4"/>
      <c r="N342" s="4"/>
      <c r="O342" s="7"/>
      <c r="P342" s="7"/>
      <c r="Q342" s="4"/>
      <c r="R342" s="4"/>
      <c r="S342" s="4"/>
    </row>
    <row r="343" spans="1:19" x14ac:dyDescent="0.15">
      <c r="A343" s="4"/>
      <c r="B343" s="4"/>
      <c r="C343" s="4"/>
      <c r="D343" s="18"/>
      <c r="E343" s="18"/>
      <c r="F343" s="4"/>
      <c r="G343" s="4"/>
      <c r="H343" s="4"/>
      <c r="I343" s="4"/>
      <c r="J343" s="4"/>
      <c r="K343" s="4"/>
      <c r="L343" s="4"/>
      <c r="M343" s="4"/>
      <c r="N343" s="4"/>
      <c r="O343" s="7"/>
      <c r="P343" s="7"/>
      <c r="Q343" s="4"/>
      <c r="R343" s="4"/>
      <c r="S343" s="4"/>
    </row>
    <row r="344" spans="1:19" x14ac:dyDescent="0.15">
      <c r="A344" s="4"/>
      <c r="B344" s="4"/>
      <c r="C344" s="4"/>
      <c r="D344" s="18"/>
      <c r="E344" s="18"/>
      <c r="F344" s="4"/>
      <c r="G344" s="4"/>
      <c r="H344" s="4"/>
      <c r="I344" s="4"/>
      <c r="J344" s="4"/>
      <c r="K344" s="4"/>
      <c r="L344" s="4"/>
      <c r="M344" s="4"/>
      <c r="N344" s="4"/>
      <c r="O344" s="7"/>
      <c r="P344" s="7"/>
      <c r="Q344" s="4"/>
      <c r="R344" s="4"/>
      <c r="S344" s="4"/>
    </row>
    <row r="345" spans="1:19" x14ac:dyDescent="0.15">
      <c r="A345" s="4"/>
      <c r="B345" s="4"/>
      <c r="C345" s="4"/>
      <c r="D345" s="18"/>
      <c r="E345" s="18"/>
      <c r="F345" s="4"/>
      <c r="G345" s="4"/>
      <c r="H345" s="4"/>
      <c r="I345" s="4"/>
      <c r="J345" s="4"/>
      <c r="K345" s="4"/>
      <c r="L345" s="4"/>
      <c r="M345" s="4"/>
      <c r="N345" s="4"/>
      <c r="O345" s="7"/>
      <c r="P345" s="7"/>
      <c r="Q345" s="4"/>
      <c r="R345" s="4"/>
      <c r="S345" s="4"/>
    </row>
    <row r="346" spans="1:19" x14ac:dyDescent="0.15">
      <c r="A346" s="4"/>
      <c r="B346" s="4"/>
      <c r="C346" s="4"/>
      <c r="D346" s="18"/>
      <c r="E346" s="18"/>
      <c r="F346" s="4"/>
      <c r="G346" s="4"/>
      <c r="H346" s="4"/>
      <c r="I346" s="4"/>
      <c r="J346" s="4"/>
      <c r="K346" s="4"/>
      <c r="L346" s="4"/>
      <c r="M346" s="4"/>
      <c r="N346" s="4"/>
      <c r="O346" s="7"/>
      <c r="P346" s="7"/>
      <c r="Q346" s="4"/>
      <c r="R346" s="4"/>
      <c r="S346" s="4"/>
    </row>
    <row r="347" spans="1:19" x14ac:dyDescent="0.15">
      <c r="A347" s="4"/>
      <c r="B347" s="4"/>
      <c r="C347" s="4"/>
      <c r="D347" s="18"/>
      <c r="E347" s="18"/>
      <c r="F347" s="4"/>
      <c r="G347" s="4"/>
      <c r="H347" s="4"/>
      <c r="I347" s="4"/>
      <c r="J347" s="4"/>
      <c r="K347" s="4"/>
      <c r="L347" s="4"/>
      <c r="M347" s="4"/>
      <c r="N347" s="4"/>
      <c r="O347" s="7"/>
      <c r="P347" s="7"/>
      <c r="Q347" s="4"/>
      <c r="R347" s="4"/>
      <c r="S347" s="4"/>
    </row>
    <row r="348" spans="1:19" x14ac:dyDescent="0.15">
      <c r="A348" s="4"/>
      <c r="B348" s="4"/>
      <c r="C348" s="4"/>
      <c r="D348" s="18"/>
      <c r="E348" s="18"/>
      <c r="F348" s="4"/>
      <c r="G348" s="4"/>
      <c r="H348" s="4"/>
      <c r="I348" s="4"/>
      <c r="J348" s="4"/>
      <c r="K348" s="4"/>
      <c r="L348" s="4"/>
      <c r="M348" s="4"/>
      <c r="N348" s="4"/>
      <c r="O348" s="7"/>
      <c r="P348" s="7"/>
      <c r="Q348" s="4"/>
      <c r="R348" s="4"/>
      <c r="S348" s="4"/>
    </row>
    <row r="349" spans="1:19" x14ac:dyDescent="0.15">
      <c r="A349" s="4"/>
      <c r="B349" s="4"/>
      <c r="C349" s="4"/>
      <c r="D349" s="18"/>
      <c r="E349" s="18"/>
      <c r="F349" s="4"/>
      <c r="G349" s="4"/>
      <c r="H349" s="4"/>
      <c r="I349" s="4"/>
      <c r="J349" s="4"/>
      <c r="K349" s="4"/>
      <c r="L349" s="4"/>
      <c r="M349" s="4"/>
      <c r="N349" s="4"/>
      <c r="O349" s="7"/>
      <c r="P349" s="7"/>
      <c r="Q349" s="4"/>
      <c r="R349" s="4"/>
      <c r="S349" s="4"/>
    </row>
    <row r="350" spans="1:19" x14ac:dyDescent="0.15">
      <c r="A350" s="4"/>
      <c r="B350" s="4"/>
      <c r="C350" s="4"/>
      <c r="D350" s="18"/>
      <c r="E350" s="18"/>
      <c r="F350" s="4"/>
      <c r="G350" s="4"/>
      <c r="H350" s="4"/>
      <c r="I350" s="4"/>
      <c r="J350" s="4"/>
      <c r="K350" s="4"/>
      <c r="L350" s="4"/>
      <c r="M350" s="4"/>
      <c r="N350" s="4"/>
      <c r="O350" s="7"/>
      <c r="P350" s="7"/>
      <c r="Q350" s="4"/>
      <c r="R350" s="4"/>
      <c r="S350" s="4"/>
    </row>
    <row r="351" spans="1:19" x14ac:dyDescent="0.15">
      <c r="A351" s="4"/>
      <c r="B351" s="4"/>
      <c r="C351" s="4"/>
      <c r="D351" s="18"/>
      <c r="E351" s="18"/>
      <c r="F351" s="4"/>
      <c r="G351" s="4"/>
      <c r="H351" s="4"/>
      <c r="I351" s="4"/>
      <c r="J351" s="4"/>
      <c r="K351" s="4"/>
      <c r="L351" s="4"/>
      <c r="M351" s="4"/>
      <c r="N351" s="4"/>
      <c r="O351" s="7"/>
      <c r="P351" s="7"/>
      <c r="Q351" s="4"/>
      <c r="R351" s="4"/>
      <c r="S351" s="4"/>
    </row>
    <row r="352" spans="1:19" x14ac:dyDescent="0.15">
      <c r="A352" s="4"/>
      <c r="B352" s="4"/>
      <c r="C352" s="4"/>
      <c r="D352" s="18"/>
      <c r="E352" s="18"/>
      <c r="F352" s="4"/>
      <c r="G352" s="4"/>
      <c r="H352" s="4"/>
      <c r="I352" s="4"/>
      <c r="J352" s="4"/>
      <c r="K352" s="4"/>
      <c r="L352" s="4"/>
      <c r="M352" s="4"/>
      <c r="N352" s="4"/>
      <c r="O352" s="7"/>
      <c r="P352" s="7"/>
      <c r="Q352" s="4"/>
      <c r="R352" s="4"/>
      <c r="S352" s="4"/>
    </row>
    <row r="353" spans="1:19" x14ac:dyDescent="0.15">
      <c r="A353" s="4"/>
      <c r="B353" s="4"/>
      <c r="C353" s="4"/>
      <c r="D353" s="18"/>
      <c r="E353" s="18"/>
      <c r="F353" s="4"/>
      <c r="G353" s="4"/>
      <c r="H353" s="4"/>
      <c r="I353" s="4"/>
      <c r="J353" s="4"/>
      <c r="K353" s="4"/>
      <c r="L353" s="4"/>
      <c r="M353" s="4"/>
      <c r="N353" s="4"/>
      <c r="O353" s="7"/>
      <c r="P353" s="7"/>
      <c r="Q353" s="4"/>
      <c r="R353" s="4"/>
      <c r="S353" s="4"/>
    </row>
    <row r="354" spans="1:19" x14ac:dyDescent="0.15">
      <c r="A354" s="4"/>
      <c r="B354" s="4"/>
      <c r="C354" s="4"/>
      <c r="D354" s="18"/>
      <c r="E354" s="18"/>
      <c r="F354" s="4"/>
      <c r="G354" s="4"/>
      <c r="H354" s="4"/>
      <c r="I354" s="4"/>
      <c r="J354" s="4"/>
      <c r="K354" s="4"/>
      <c r="L354" s="4"/>
      <c r="M354" s="4"/>
      <c r="N354" s="4"/>
      <c r="O354" s="7"/>
      <c r="P354" s="7"/>
      <c r="Q354" s="4"/>
      <c r="R354" s="4"/>
      <c r="S354" s="4"/>
    </row>
    <row r="355" spans="1:19" x14ac:dyDescent="0.15">
      <c r="A355" s="4"/>
      <c r="B355" s="4"/>
      <c r="C355" s="4"/>
      <c r="D355" s="18"/>
      <c r="E355" s="18"/>
      <c r="F355" s="4"/>
      <c r="G355" s="4"/>
      <c r="H355" s="4"/>
      <c r="I355" s="4"/>
      <c r="J355" s="4"/>
      <c r="K355" s="4"/>
      <c r="L355" s="4"/>
      <c r="M355" s="4"/>
      <c r="N355" s="4"/>
      <c r="O355" s="7"/>
      <c r="P355" s="7"/>
      <c r="Q355" s="4"/>
      <c r="R355" s="4"/>
      <c r="S355" s="4"/>
    </row>
    <row r="356" spans="1:19" x14ac:dyDescent="0.15">
      <c r="A356" s="4"/>
      <c r="B356" s="4"/>
      <c r="C356" s="4"/>
      <c r="D356" s="18"/>
      <c r="E356" s="18"/>
      <c r="F356" s="4"/>
      <c r="G356" s="4"/>
      <c r="H356" s="4"/>
      <c r="I356" s="4"/>
      <c r="J356" s="4"/>
      <c r="K356" s="4"/>
      <c r="L356" s="4"/>
      <c r="M356" s="4"/>
      <c r="N356" s="4"/>
      <c r="O356" s="7"/>
      <c r="P356" s="7"/>
      <c r="Q356" s="4"/>
      <c r="R356" s="4"/>
      <c r="S356" s="4"/>
    </row>
    <row r="357" spans="1:19" x14ac:dyDescent="0.15">
      <c r="A357" s="4"/>
      <c r="B357" s="4"/>
      <c r="C357" s="4"/>
      <c r="D357" s="18"/>
      <c r="E357" s="18"/>
      <c r="F357" s="4"/>
      <c r="G357" s="4"/>
      <c r="H357" s="4"/>
      <c r="I357" s="4"/>
      <c r="J357" s="4"/>
      <c r="K357" s="4"/>
      <c r="L357" s="4"/>
      <c r="M357" s="4"/>
      <c r="N357" s="4"/>
      <c r="O357" s="7"/>
      <c r="P357" s="7"/>
      <c r="Q357" s="4"/>
      <c r="R357" s="4"/>
      <c r="S357" s="4"/>
    </row>
    <row r="358" spans="1:19" x14ac:dyDescent="0.15">
      <c r="A358" s="4"/>
      <c r="B358" s="4"/>
      <c r="C358" s="4"/>
      <c r="D358" s="18"/>
      <c r="E358" s="18"/>
      <c r="F358" s="4"/>
      <c r="G358" s="4"/>
      <c r="H358" s="4"/>
      <c r="I358" s="4"/>
      <c r="J358" s="4"/>
      <c r="K358" s="4"/>
      <c r="L358" s="4"/>
      <c r="M358" s="4"/>
      <c r="N358" s="4"/>
      <c r="O358" s="7"/>
      <c r="P358" s="7"/>
      <c r="Q358" s="4"/>
      <c r="R358" s="4"/>
      <c r="S358" s="4"/>
    </row>
    <row r="359" spans="1:19" x14ac:dyDescent="0.15">
      <c r="A359" s="4"/>
      <c r="B359" s="4"/>
      <c r="C359" s="4"/>
      <c r="D359" s="18"/>
      <c r="E359" s="18"/>
      <c r="F359" s="4"/>
      <c r="G359" s="4"/>
      <c r="H359" s="4"/>
      <c r="I359" s="4"/>
      <c r="J359" s="4"/>
      <c r="K359" s="4"/>
      <c r="L359" s="4"/>
      <c r="M359" s="4"/>
      <c r="N359" s="4"/>
      <c r="O359" s="7"/>
      <c r="P359" s="7"/>
      <c r="Q359" s="4"/>
      <c r="R359" s="4"/>
      <c r="S359" s="4"/>
    </row>
    <row r="360" spans="1:19" x14ac:dyDescent="0.15">
      <c r="A360" s="4"/>
      <c r="B360" s="4"/>
      <c r="C360" s="4"/>
      <c r="D360" s="18"/>
      <c r="E360" s="18"/>
      <c r="F360" s="4"/>
      <c r="G360" s="4"/>
      <c r="H360" s="4"/>
      <c r="I360" s="4"/>
      <c r="J360" s="4"/>
      <c r="K360" s="4"/>
      <c r="L360" s="4"/>
      <c r="M360" s="4"/>
      <c r="N360" s="4"/>
      <c r="O360" s="7"/>
      <c r="P360" s="7"/>
      <c r="Q360" s="4"/>
      <c r="R360" s="4"/>
      <c r="S360" s="4"/>
    </row>
    <row r="361" spans="1:19" x14ac:dyDescent="0.15">
      <c r="A361" s="4"/>
      <c r="B361" s="4"/>
      <c r="C361" s="4"/>
      <c r="D361" s="18"/>
      <c r="E361" s="18"/>
      <c r="F361" s="4"/>
      <c r="G361" s="4"/>
      <c r="H361" s="4"/>
      <c r="I361" s="4"/>
      <c r="J361" s="4"/>
      <c r="K361" s="4"/>
      <c r="L361" s="4"/>
      <c r="M361" s="4"/>
      <c r="N361" s="4"/>
      <c r="O361" s="7"/>
      <c r="P361" s="7"/>
      <c r="Q361" s="4"/>
      <c r="R361" s="4"/>
      <c r="S361" s="4"/>
    </row>
    <row r="362" spans="1:19" x14ac:dyDescent="0.15">
      <c r="A362" s="4"/>
      <c r="B362" s="4"/>
      <c r="C362" s="4"/>
      <c r="D362" s="18"/>
      <c r="E362" s="18"/>
      <c r="F362" s="4"/>
      <c r="G362" s="4"/>
      <c r="H362" s="4"/>
      <c r="I362" s="4"/>
      <c r="J362" s="4"/>
      <c r="K362" s="4"/>
      <c r="L362" s="4"/>
      <c r="M362" s="4"/>
      <c r="N362" s="4"/>
      <c r="O362" s="7"/>
      <c r="P362" s="7"/>
      <c r="Q362" s="4"/>
      <c r="R362" s="4"/>
      <c r="S362" s="4"/>
    </row>
    <row r="363" spans="1:19" x14ac:dyDescent="0.15">
      <c r="A363" s="4"/>
      <c r="B363" s="4"/>
      <c r="C363" s="4"/>
      <c r="D363" s="18"/>
      <c r="E363" s="18"/>
      <c r="F363" s="4"/>
      <c r="G363" s="4"/>
      <c r="H363" s="4"/>
      <c r="I363" s="4"/>
      <c r="J363" s="4"/>
      <c r="K363" s="4"/>
      <c r="L363" s="4"/>
      <c r="M363" s="4"/>
      <c r="N363" s="4"/>
      <c r="O363" s="7"/>
      <c r="P363" s="7"/>
      <c r="Q363" s="4"/>
      <c r="R363" s="4"/>
      <c r="S363" s="4"/>
    </row>
    <row r="364" spans="1:19" x14ac:dyDescent="0.15">
      <c r="A364" s="4"/>
      <c r="B364" s="4"/>
      <c r="C364" s="4"/>
      <c r="D364" s="18"/>
      <c r="E364" s="18"/>
      <c r="F364" s="4"/>
      <c r="G364" s="4"/>
      <c r="H364" s="4"/>
      <c r="I364" s="4"/>
      <c r="J364" s="4"/>
      <c r="K364" s="4"/>
      <c r="L364" s="4"/>
      <c r="M364" s="4"/>
      <c r="N364" s="4"/>
      <c r="O364" s="7"/>
      <c r="P364" s="7"/>
      <c r="Q364" s="4"/>
      <c r="R364" s="4"/>
      <c r="S364" s="4"/>
    </row>
    <row r="365" spans="1:19" x14ac:dyDescent="0.15">
      <c r="A365" s="4"/>
      <c r="B365" s="4"/>
      <c r="C365" s="4"/>
      <c r="D365" s="18"/>
      <c r="E365" s="18"/>
      <c r="F365" s="4"/>
      <c r="G365" s="4"/>
      <c r="H365" s="4"/>
      <c r="I365" s="4"/>
      <c r="J365" s="4"/>
      <c r="K365" s="4"/>
      <c r="L365" s="4"/>
      <c r="M365" s="4"/>
      <c r="N365" s="4"/>
      <c r="O365" s="7"/>
      <c r="P365" s="7"/>
      <c r="Q365" s="4"/>
      <c r="R365" s="4"/>
      <c r="S365" s="4"/>
    </row>
    <row r="366" spans="1:19" x14ac:dyDescent="0.15">
      <c r="A366" s="4"/>
      <c r="B366" s="4"/>
      <c r="C366" s="4"/>
      <c r="D366" s="18"/>
      <c r="E366" s="18"/>
      <c r="F366" s="4"/>
      <c r="G366" s="4"/>
      <c r="H366" s="4"/>
      <c r="I366" s="4"/>
      <c r="J366" s="4"/>
      <c r="K366" s="4"/>
      <c r="L366" s="4"/>
      <c r="M366" s="4"/>
      <c r="N366" s="4"/>
      <c r="O366" s="7"/>
      <c r="P366" s="7"/>
      <c r="Q366" s="4"/>
      <c r="R366" s="4"/>
      <c r="S366" s="4"/>
    </row>
    <row r="367" spans="1:19" x14ac:dyDescent="0.15">
      <c r="A367" s="4"/>
      <c r="B367" s="4"/>
      <c r="C367" s="4"/>
      <c r="D367" s="18"/>
      <c r="E367" s="18"/>
      <c r="F367" s="4"/>
      <c r="G367" s="4"/>
      <c r="H367" s="4"/>
      <c r="I367" s="4"/>
      <c r="J367" s="4"/>
      <c r="K367" s="4"/>
      <c r="L367" s="4"/>
      <c r="M367" s="4"/>
      <c r="N367" s="4"/>
      <c r="O367" s="7"/>
      <c r="P367" s="7"/>
      <c r="Q367" s="4"/>
      <c r="R367" s="4"/>
      <c r="S367" s="4"/>
    </row>
    <row r="368" spans="1:19" x14ac:dyDescent="0.15">
      <c r="A368" s="4"/>
      <c r="B368" s="4"/>
      <c r="C368" s="4"/>
      <c r="D368" s="18"/>
      <c r="E368" s="18"/>
      <c r="F368" s="4"/>
      <c r="G368" s="4"/>
      <c r="H368" s="4"/>
      <c r="I368" s="4"/>
      <c r="J368" s="4"/>
      <c r="K368" s="4"/>
      <c r="L368" s="4"/>
      <c r="M368" s="4"/>
      <c r="N368" s="4"/>
      <c r="O368" s="7"/>
      <c r="P368" s="7"/>
      <c r="Q368" s="4"/>
      <c r="R368" s="4"/>
      <c r="S368" s="4"/>
    </row>
    <row r="369" spans="1:19" x14ac:dyDescent="0.15">
      <c r="A369" s="4"/>
      <c r="B369" s="4"/>
      <c r="C369" s="4"/>
      <c r="D369" s="18"/>
      <c r="E369" s="18"/>
      <c r="F369" s="4"/>
      <c r="G369" s="4"/>
      <c r="H369" s="4"/>
      <c r="I369" s="4"/>
      <c r="J369" s="4"/>
      <c r="K369" s="4"/>
      <c r="L369" s="4"/>
      <c r="M369" s="4"/>
      <c r="N369" s="4"/>
      <c r="O369" s="7"/>
      <c r="P369" s="7"/>
      <c r="Q369" s="4"/>
      <c r="R369" s="4"/>
      <c r="S369" s="4"/>
    </row>
    <row r="370" spans="1:19" x14ac:dyDescent="0.15">
      <c r="A370" s="4"/>
      <c r="B370" s="4"/>
      <c r="C370" s="4"/>
      <c r="D370" s="18"/>
      <c r="E370" s="18"/>
      <c r="F370" s="4"/>
      <c r="G370" s="4"/>
      <c r="H370" s="4"/>
      <c r="I370" s="4"/>
      <c r="J370" s="4"/>
      <c r="K370" s="4"/>
      <c r="L370" s="4"/>
      <c r="M370" s="4"/>
      <c r="N370" s="4"/>
      <c r="O370" s="7"/>
      <c r="P370" s="7"/>
      <c r="Q370" s="4"/>
      <c r="R370" s="4"/>
      <c r="S370" s="4"/>
    </row>
    <row r="371" spans="1:19" x14ac:dyDescent="0.15">
      <c r="A371" s="4"/>
      <c r="B371" s="4"/>
      <c r="C371" s="4"/>
      <c r="D371" s="18"/>
      <c r="E371" s="18"/>
      <c r="F371" s="4"/>
      <c r="G371" s="4"/>
      <c r="H371" s="4"/>
      <c r="I371" s="4"/>
      <c r="J371" s="4"/>
      <c r="K371" s="4"/>
      <c r="L371" s="4"/>
      <c r="M371" s="4"/>
      <c r="N371" s="4"/>
      <c r="O371" s="7"/>
      <c r="P371" s="7"/>
      <c r="Q371" s="4"/>
      <c r="R371" s="4"/>
      <c r="S371" s="4"/>
    </row>
    <row r="372" spans="1:19" x14ac:dyDescent="0.15">
      <c r="A372" s="4"/>
      <c r="B372" s="4"/>
      <c r="C372" s="4"/>
      <c r="D372" s="18"/>
      <c r="E372" s="18"/>
      <c r="F372" s="4"/>
      <c r="G372" s="4"/>
      <c r="H372" s="4"/>
      <c r="I372" s="4"/>
      <c r="J372" s="4"/>
      <c r="K372" s="4"/>
      <c r="L372" s="4"/>
      <c r="M372" s="4"/>
      <c r="N372" s="4"/>
      <c r="O372" s="7"/>
      <c r="P372" s="7"/>
      <c r="Q372" s="4"/>
      <c r="R372" s="4"/>
      <c r="S372" s="4"/>
    </row>
    <row r="373" spans="1:19" x14ac:dyDescent="0.15">
      <c r="A373" s="4"/>
      <c r="B373" s="4"/>
      <c r="C373" s="4"/>
      <c r="D373" s="18"/>
      <c r="E373" s="18"/>
      <c r="F373" s="4"/>
      <c r="G373" s="4"/>
      <c r="H373" s="4"/>
      <c r="I373" s="4"/>
      <c r="J373" s="4"/>
      <c r="K373" s="4"/>
      <c r="L373" s="4"/>
      <c r="M373" s="4"/>
      <c r="N373" s="4"/>
      <c r="O373" s="7"/>
      <c r="P373" s="7"/>
      <c r="Q373" s="4"/>
      <c r="R373" s="4"/>
      <c r="S373" s="4"/>
    </row>
    <row r="374" spans="1:19" x14ac:dyDescent="0.15">
      <c r="A374" s="4"/>
      <c r="B374" s="4"/>
      <c r="C374" s="4"/>
      <c r="D374" s="18"/>
      <c r="E374" s="18"/>
      <c r="F374" s="4"/>
      <c r="G374" s="4"/>
      <c r="H374" s="4"/>
      <c r="I374" s="4"/>
      <c r="J374" s="4"/>
      <c r="K374" s="4"/>
      <c r="L374" s="4"/>
      <c r="M374" s="4"/>
      <c r="N374" s="4"/>
      <c r="O374" s="7"/>
      <c r="P374" s="7"/>
      <c r="Q374" s="4"/>
      <c r="R374" s="4"/>
      <c r="S374" s="4"/>
    </row>
    <row r="375" spans="1:19" x14ac:dyDescent="0.15">
      <c r="A375" s="4"/>
      <c r="B375" s="4"/>
      <c r="C375" s="4"/>
      <c r="D375" s="18"/>
      <c r="E375" s="18"/>
      <c r="F375" s="4"/>
      <c r="G375" s="4"/>
      <c r="H375" s="4"/>
      <c r="I375" s="4"/>
      <c r="J375" s="4"/>
      <c r="K375" s="4"/>
      <c r="L375" s="4"/>
      <c r="M375" s="4"/>
      <c r="N375" s="4"/>
      <c r="O375" s="7"/>
      <c r="P375" s="7"/>
      <c r="Q375" s="4"/>
      <c r="R375" s="4"/>
      <c r="S375" s="4"/>
    </row>
    <row r="376" spans="1:19" x14ac:dyDescent="0.15">
      <c r="A376" s="4"/>
      <c r="B376" s="4"/>
      <c r="C376" s="4"/>
      <c r="D376" s="18"/>
      <c r="E376" s="18"/>
      <c r="F376" s="4"/>
      <c r="G376" s="4"/>
      <c r="H376" s="4"/>
      <c r="I376" s="4"/>
      <c r="J376" s="4"/>
      <c r="K376" s="4"/>
      <c r="L376" s="4"/>
      <c r="M376" s="4"/>
      <c r="N376" s="4"/>
      <c r="O376" s="7"/>
      <c r="P376" s="7"/>
      <c r="Q376" s="4"/>
      <c r="R376" s="4"/>
      <c r="S376" s="4"/>
    </row>
    <row r="377" spans="1:19" x14ac:dyDescent="0.15">
      <c r="A377" s="4"/>
      <c r="B377" s="4"/>
      <c r="C377" s="4"/>
      <c r="D377" s="18"/>
      <c r="E377" s="18"/>
      <c r="F377" s="4"/>
      <c r="G377" s="4"/>
      <c r="H377" s="4"/>
      <c r="I377" s="4"/>
      <c r="J377" s="4"/>
      <c r="K377" s="4"/>
      <c r="L377" s="4"/>
      <c r="M377" s="4"/>
      <c r="N377" s="4"/>
      <c r="O377" s="7"/>
      <c r="P377" s="7"/>
      <c r="Q377" s="4"/>
      <c r="R377" s="4"/>
      <c r="S377" s="4"/>
    </row>
    <row r="378" spans="1:19" x14ac:dyDescent="0.15">
      <c r="A378" s="4"/>
      <c r="B378" s="4"/>
      <c r="C378" s="4"/>
      <c r="D378" s="18"/>
      <c r="E378" s="18"/>
      <c r="F378" s="4"/>
      <c r="G378" s="4"/>
      <c r="H378" s="4"/>
      <c r="I378" s="4"/>
      <c r="J378" s="4"/>
      <c r="K378" s="4"/>
      <c r="L378" s="4"/>
      <c r="M378" s="4"/>
      <c r="N378" s="4"/>
      <c r="O378" s="7"/>
      <c r="P378" s="7"/>
      <c r="Q378" s="4"/>
      <c r="R378" s="4"/>
      <c r="S378" s="4"/>
    </row>
    <row r="379" spans="1:19" x14ac:dyDescent="0.15">
      <c r="A379" s="4"/>
      <c r="B379" s="4"/>
      <c r="C379" s="4"/>
      <c r="D379" s="18"/>
      <c r="E379" s="18"/>
      <c r="F379" s="4"/>
      <c r="G379" s="4"/>
      <c r="H379" s="4"/>
      <c r="I379" s="4"/>
      <c r="J379" s="4"/>
      <c r="K379" s="4"/>
      <c r="L379" s="4"/>
      <c r="M379" s="4"/>
      <c r="N379" s="4"/>
      <c r="O379" s="7"/>
      <c r="P379" s="7"/>
      <c r="Q379" s="4"/>
      <c r="R379" s="4"/>
      <c r="S379" s="4"/>
    </row>
    <row r="380" spans="1:19" x14ac:dyDescent="0.15">
      <c r="A380" s="4"/>
      <c r="B380" s="4"/>
      <c r="C380" s="4"/>
      <c r="D380" s="18"/>
      <c r="E380" s="18"/>
      <c r="F380" s="4"/>
      <c r="G380" s="4"/>
      <c r="H380" s="4"/>
      <c r="I380" s="4"/>
      <c r="J380" s="4"/>
      <c r="K380" s="4"/>
      <c r="L380" s="4"/>
      <c r="M380" s="4"/>
      <c r="N380" s="4"/>
      <c r="O380" s="7"/>
      <c r="P380" s="7"/>
      <c r="Q380" s="4"/>
      <c r="R380" s="4"/>
      <c r="S380" s="4"/>
    </row>
    <row r="381" spans="1:19" x14ac:dyDescent="0.15">
      <c r="A381" s="4"/>
      <c r="B381" s="4"/>
      <c r="C381" s="4"/>
      <c r="D381" s="18"/>
      <c r="E381" s="18"/>
      <c r="F381" s="4"/>
      <c r="G381" s="4"/>
      <c r="H381" s="4"/>
      <c r="I381" s="4"/>
      <c r="J381" s="4"/>
      <c r="K381" s="4"/>
      <c r="L381" s="4"/>
      <c r="M381" s="4"/>
      <c r="N381" s="4"/>
      <c r="O381" s="7"/>
      <c r="P381" s="7"/>
      <c r="Q381" s="4"/>
      <c r="R381" s="4"/>
      <c r="S381" s="4"/>
    </row>
    <row r="382" spans="1:19" x14ac:dyDescent="0.15">
      <c r="A382" s="4"/>
      <c r="B382" s="4"/>
      <c r="C382" s="4"/>
      <c r="D382" s="18"/>
      <c r="E382" s="18"/>
      <c r="F382" s="4"/>
      <c r="G382" s="4"/>
      <c r="H382" s="4"/>
      <c r="I382" s="4"/>
      <c r="J382" s="4"/>
      <c r="K382" s="4"/>
      <c r="L382" s="4"/>
      <c r="M382" s="4"/>
      <c r="N382" s="4"/>
      <c r="O382" s="7"/>
      <c r="P382" s="7"/>
      <c r="Q382" s="4"/>
      <c r="R382" s="4"/>
      <c r="S382" s="4"/>
    </row>
    <row r="383" spans="1:19" x14ac:dyDescent="0.15">
      <c r="A383" s="4"/>
      <c r="B383" s="4"/>
      <c r="C383" s="4"/>
      <c r="D383" s="18"/>
      <c r="E383" s="18"/>
      <c r="F383" s="4"/>
      <c r="G383" s="4"/>
      <c r="H383" s="4"/>
      <c r="I383" s="4"/>
      <c r="J383" s="4"/>
      <c r="K383" s="4"/>
      <c r="L383" s="4"/>
      <c r="M383" s="4"/>
      <c r="N383" s="4"/>
      <c r="O383" s="7"/>
      <c r="P383" s="7"/>
      <c r="Q383" s="4"/>
      <c r="R383" s="4"/>
      <c r="S383" s="4"/>
    </row>
    <row r="384" spans="1:19" x14ac:dyDescent="0.15">
      <c r="A384" s="4"/>
      <c r="B384" s="4"/>
      <c r="C384" s="4"/>
      <c r="D384" s="18"/>
      <c r="E384" s="18"/>
      <c r="F384" s="4"/>
      <c r="G384" s="4"/>
      <c r="H384" s="4"/>
      <c r="I384" s="4"/>
      <c r="J384" s="4"/>
      <c r="K384" s="4"/>
      <c r="L384" s="4"/>
      <c r="M384" s="4"/>
      <c r="N384" s="4"/>
      <c r="O384" s="7"/>
      <c r="P384" s="7"/>
      <c r="Q384" s="4"/>
      <c r="R384" s="4"/>
      <c r="S384" s="4"/>
    </row>
    <row r="385" spans="1:19" x14ac:dyDescent="0.15">
      <c r="A385" s="4"/>
      <c r="B385" s="4"/>
      <c r="C385" s="4"/>
      <c r="D385" s="18"/>
      <c r="E385" s="18"/>
      <c r="F385" s="4"/>
      <c r="G385" s="4"/>
      <c r="H385" s="4"/>
      <c r="I385" s="4"/>
      <c r="J385" s="4"/>
      <c r="K385" s="4"/>
      <c r="L385" s="4"/>
      <c r="M385" s="4"/>
      <c r="N385" s="4"/>
      <c r="O385" s="7"/>
      <c r="P385" s="7"/>
      <c r="Q385" s="4"/>
      <c r="R385" s="4"/>
      <c r="S385" s="4"/>
    </row>
    <row r="386" spans="1:19" x14ac:dyDescent="0.15">
      <c r="A386" s="4"/>
      <c r="B386" s="4"/>
      <c r="C386" s="4"/>
      <c r="D386" s="18"/>
      <c r="E386" s="18"/>
      <c r="F386" s="4"/>
      <c r="G386" s="4"/>
      <c r="H386" s="4"/>
      <c r="I386" s="4"/>
      <c r="J386" s="4"/>
      <c r="K386" s="4"/>
      <c r="L386" s="4"/>
      <c r="M386" s="4"/>
      <c r="N386" s="4"/>
      <c r="O386" s="7"/>
      <c r="P386" s="7"/>
      <c r="Q386" s="4"/>
      <c r="R386" s="4"/>
      <c r="S386" s="4"/>
    </row>
    <row r="387" spans="1:19" x14ac:dyDescent="0.15">
      <c r="A387" s="4"/>
      <c r="B387" s="4"/>
      <c r="C387" s="4"/>
      <c r="D387" s="18"/>
      <c r="E387" s="18"/>
      <c r="F387" s="4"/>
      <c r="G387" s="4"/>
      <c r="H387" s="4"/>
      <c r="I387" s="4"/>
      <c r="J387" s="4"/>
      <c r="K387" s="4"/>
      <c r="L387" s="4"/>
      <c r="M387" s="4"/>
      <c r="N387" s="4"/>
      <c r="O387" s="7"/>
      <c r="P387" s="7"/>
      <c r="Q387" s="4"/>
      <c r="R387" s="4"/>
      <c r="S387" s="4"/>
    </row>
    <row r="388" spans="1:19" x14ac:dyDescent="0.15">
      <c r="A388" s="4"/>
      <c r="B388" s="4"/>
      <c r="C388" s="4"/>
      <c r="D388" s="18"/>
      <c r="E388" s="18"/>
      <c r="F388" s="4"/>
      <c r="G388" s="4"/>
      <c r="H388" s="4"/>
      <c r="I388" s="4"/>
      <c r="J388" s="4"/>
      <c r="K388" s="4"/>
      <c r="L388" s="4"/>
      <c r="M388" s="4"/>
      <c r="N388" s="4"/>
      <c r="O388" s="7"/>
      <c r="P388" s="7"/>
      <c r="Q388" s="4"/>
      <c r="R388" s="4"/>
      <c r="S388" s="4"/>
    </row>
    <row r="389" spans="1:19" x14ac:dyDescent="0.15">
      <c r="A389" s="4"/>
      <c r="B389" s="4"/>
      <c r="C389" s="4"/>
      <c r="D389" s="18"/>
      <c r="E389" s="18"/>
      <c r="F389" s="4"/>
      <c r="G389" s="4"/>
      <c r="H389" s="4"/>
      <c r="I389" s="4"/>
      <c r="J389" s="4"/>
      <c r="K389" s="4"/>
      <c r="L389" s="4"/>
      <c r="M389" s="4"/>
      <c r="N389" s="4"/>
      <c r="O389" s="7"/>
      <c r="P389" s="7"/>
      <c r="Q389" s="4"/>
      <c r="R389" s="4"/>
      <c r="S389" s="4"/>
    </row>
    <row r="390" spans="1:19" x14ac:dyDescent="0.15">
      <c r="A390" s="4"/>
      <c r="B390" s="4"/>
      <c r="C390" s="4"/>
      <c r="D390" s="18"/>
      <c r="E390" s="18"/>
      <c r="F390" s="4"/>
      <c r="G390" s="4"/>
      <c r="H390" s="4"/>
      <c r="I390" s="4"/>
      <c r="J390" s="4"/>
      <c r="K390" s="4"/>
      <c r="L390" s="4"/>
      <c r="M390" s="4"/>
      <c r="N390" s="4"/>
      <c r="O390" s="7"/>
      <c r="P390" s="7"/>
      <c r="Q390" s="4"/>
      <c r="R390" s="4"/>
      <c r="S390" s="4"/>
    </row>
    <row r="391" spans="1:19" x14ac:dyDescent="0.15">
      <c r="A391" s="4"/>
      <c r="B391" s="4"/>
      <c r="C391" s="4"/>
      <c r="D391" s="18"/>
      <c r="E391" s="18"/>
      <c r="F391" s="4"/>
      <c r="G391" s="4"/>
      <c r="H391" s="4"/>
      <c r="I391" s="4"/>
      <c r="J391" s="4"/>
      <c r="K391" s="4"/>
      <c r="L391" s="4"/>
      <c r="M391" s="4"/>
      <c r="N391" s="4"/>
      <c r="O391" s="7"/>
      <c r="P391" s="7"/>
      <c r="Q391" s="4"/>
      <c r="R391" s="4"/>
      <c r="S391" s="4"/>
    </row>
    <row r="392" spans="1:19" x14ac:dyDescent="0.15">
      <c r="A392" s="4"/>
      <c r="B392" s="4"/>
      <c r="C392" s="4"/>
      <c r="D392" s="18"/>
      <c r="E392" s="18"/>
      <c r="F392" s="4"/>
      <c r="G392" s="4"/>
      <c r="H392" s="4"/>
      <c r="I392" s="4"/>
      <c r="J392" s="4"/>
      <c r="K392" s="4"/>
      <c r="L392" s="4"/>
      <c r="M392" s="4"/>
      <c r="N392" s="4"/>
      <c r="O392" s="7"/>
      <c r="P392" s="7"/>
      <c r="Q392" s="4"/>
      <c r="R392" s="4"/>
      <c r="S392" s="4"/>
    </row>
    <row r="393" spans="1:19" x14ac:dyDescent="0.15">
      <c r="A393" s="4"/>
      <c r="B393" s="4"/>
      <c r="C393" s="4"/>
      <c r="D393" s="18"/>
      <c r="E393" s="18"/>
      <c r="F393" s="4"/>
      <c r="G393" s="4"/>
      <c r="H393" s="4"/>
      <c r="I393" s="4"/>
      <c r="J393" s="4"/>
      <c r="K393" s="4"/>
      <c r="L393" s="4"/>
      <c r="M393" s="4"/>
      <c r="N393" s="4"/>
      <c r="O393" s="7"/>
      <c r="P393" s="7"/>
      <c r="Q393" s="4"/>
      <c r="R393" s="4"/>
      <c r="S393" s="4"/>
    </row>
    <row r="394" spans="1:19" x14ac:dyDescent="0.15">
      <c r="A394" s="4"/>
      <c r="B394" s="4"/>
      <c r="C394" s="4"/>
      <c r="D394" s="18"/>
      <c r="E394" s="18"/>
      <c r="F394" s="4"/>
      <c r="G394" s="4"/>
      <c r="H394" s="4"/>
      <c r="I394" s="4"/>
      <c r="J394" s="4"/>
      <c r="K394" s="4"/>
      <c r="L394" s="4"/>
      <c r="M394" s="4"/>
      <c r="N394" s="4"/>
      <c r="O394" s="7"/>
      <c r="P394" s="7"/>
      <c r="Q394" s="4"/>
      <c r="R394" s="4"/>
      <c r="S394" s="4"/>
    </row>
    <row r="395" spans="1:19" x14ac:dyDescent="0.15">
      <c r="A395" s="4"/>
      <c r="B395" s="4"/>
      <c r="C395" s="4"/>
      <c r="D395" s="18"/>
      <c r="E395" s="18"/>
      <c r="F395" s="4"/>
      <c r="G395" s="4"/>
      <c r="H395" s="4"/>
      <c r="I395" s="4"/>
      <c r="J395" s="4"/>
      <c r="K395" s="4"/>
      <c r="L395" s="4"/>
      <c r="M395" s="4"/>
      <c r="N395" s="4"/>
      <c r="O395" s="7"/>
      <c r="P395" s="7"/>
      <c r="Q395" s="4"/>
      <c r="R395" s="4"/>
      <c r="S395" s="4"/>
    </row>
    <row r="396" spans="1:19" x14ac:dyDescent="0.15">
      <c r="A396" s="4"/>
      <c r="B396" s="4"/>
      <c r="C396" s="4"/>
      <c r="D396" s="18"/>
      <c r="E396" s="18"/>
      <c r="F396" s="4"/>
      <c r="G396" s="4"/>
      <c r="H396" s="4"/>
      <c r="I396" s="4"/>
      <c r="J396" s="4"/>
      <c r="K396" s="4"/>
      <c r="L396" s="4"/>
      <c r="M396" s="4"/>
      <c r="N396" s="4"/>
      <c r="O396" s="7"/>
      <c r="P396" s="7"/>
      <c r="Q396" s="4"/>
      <c r="R396" s="4"/>
      <c r="S396" s="4"/>
    </row>
    <row r="397" spans="1:19" x14ac:dyDescent="0.15">
      <c r="A397" s="4"/>
      <c r="B397" s="4"/>
      <c r="C397" s="4"/>
      <c r="D397" s="18"/>
      <c r="E397" s="18"/>
      <c r="F397" s="4"/>
      <c r="G397" s="4"/>
      <c r="H397" s="4"/>
      <c r="I397" s="4"/>
      <c r="J397" s="4"/>
      <c r="K397" s="4"/>
      <c r="L397" s="4"/>
      <c r="M397" s="4"/>
      <c r="N397" s="4"/>
      <c r="O397" s="7"/>
      <c r="P397" s="7"/>
      <c r="Q397" s="4"/>
      <c r="R397" s="4"/>
      <c r="S397" s="4"/>
    </row>
    <row r="398" spans="1:19" x14ac:dyDescent="0.15">
      <c r="A398" s="4"/>
      <c r="B398" s="4"/>
      <c r="C398" s="4"/>
      <c r="D398" s="18"/>
      <c r="E398" s="18"/>
      <c r="F398" s="4"/>
      <c r="G398" s="4"/>
      <c r="H398" s="4"/>
      <c r="I398" s="4"/>
      <c r="J398" s="4"/>
      <c r="K398" s="4"/>
      <c r="L398" s="4"/>
      <c r="M398" s="4"/>
      <c r="N398" s="4"/>
      <c r="O398" s="7"/>
      <c r="P398" s="7"/>
      <c r="Q398" s="4"/>
      <c r="R398" s="4"/>
      <c r="S398" s="4"/>
    </row>
    <row r="399" spans="1:19" x14ac:dyDescent="0.15">
      <c r="A399" s="4"/>
      <c r="B399" s="4"/>
      <c r="C399" s="4"/>
      <c r="D399" s="18"/>
      <c r="E399" s="18"/>
      <c r="F399" s="4"/>
      <c r="G399" s="4"/>
      <c r="H399" s="4"/>
      <c r="I399" s="4"/>
      <c r="J399" s="4"/>
      <c r="K399" s="4"/>
      <c r="L399" s="4"/>
      <c r="M399" s="4"/>
      <c r="N399" s="4"/>
      <c r="O399" s="7"/>
      <c r="P399" s="7"/>
      <c r="Q399" s="4"/>
      <c r="R399" s="4"/>
      <c r="S399" s="4"/>
    </row>
    <row r="400" spans="1:19" x14ac:dyDescent="0.15">
      <c r="A400" s="4"/>
      <c r="B400" s="4"/>
      <c r="C400" s="4"/>
      <c r="D400" s="18"/>
      <c r="E400" s="18"/>
      <c r="F400" s="4"/>
      <c r="G400" s="4"/>
      <c r="H400" s="4"/>
      <c r="I400" s="4"/>
      <c r="J400" s="4"/>
      <c r="K400" s="4"/>
      <c r="L400" s="4"/>
      <c r="M400" s="4"/>
      <c r="N400" s="4"/>
      <c r="O400" s="7"/>
      <c r="P400" s="7"/>
      <c r="Q400" s="4"/>
      <c r="R400" s="4"/>
      <c r="S400" s="4"/>
    </row>
    <row r="401" spans="1:19" x14ac:dyDescent="0.15">
      <c r="A401" s="4"/>
      <c r="B401" s="4"/>
      <c r="C401" s="4"/>
      <c r="D401" s="18"/>
      <c r="E401" s="18"/>
      <c r="F401" s="4"/>
      <c r="G401" s="4"/>
      <c r="H401" s="4"/>
      <c r="I401" s="4"/>
      <c r="J401" s="4"/>
      <c r="K401" s="4"/>
      <c r="L401" s="4"/>
      <c r="M401" s="4"/>
      <c r="N401" s="4"/>
      <c r="O401" s="7"/>
      <c r="P401" s="7"/>
      <c r="Q401" s="4"/>
      <c r="R401" s="4"/>
      <c r="S401" s="4"/>
    </row>
    <row r="402" spans="1:19" x14ac:dyDescent="0.15">
      <c r="A402" s="4"/>
      <c r="B402" s="4"/>
      <c r="C402" s="4"/>
      <c r="D402" s="18"/>
      <c r="E402" s="18"/>
      <c r="F402" s="4"/>
      <c r="G402" s="4"/>
      <c r="H402" s="4"/>
      <c r="I402" s="4"/>
      <c r="J402" s="4"/>
      <c r="K402" s="4"/>
      <c r="L402" s="4"/>
      <c r="M402" s="4"/>
      <c r="N402" s="4"/>
      <c r="O402" s="7"/>
      <c r="P402" s="7"/>
      <c r="Q402" s="4"/>
      <c r="R402" s="4"/>
      <c r="S402" s="4"/>
    </row>
    <row r="403" spans="1:19" x14ac:dyDescent="0.15">
      <c r="A403" s="4"/>
      <c r="B403" s="4"/>
      <c r="C403" s="4"/>
      <c r="D403" s="18"/>
      <c r="E403" s="18"/>
      <c r="F403" s="4"/>
      <c r="G403" s="4"/>
      <c r="H403" s="4"/>
      <c r="I403" s="4"/>
      <c r="J403" s="4"/>
      <c r="K403" s="4"/>
      <c r="L403" s="4"/>
      <c r="M403" s="4"/>
      <c r="N403" s="4"/>
      <c r="O403" s="7"/>
      <c r="P403" s="7"/>
      <c r="Q403" s="4"/>
      <c r="R403" s="4"/>
      <c r="S403" s="4"/>
    </row>
    <row r="404" spans="1:19" x14ac:dyDescent="0.15">
      <c r="A404" s="4"/>
      <c r="B404" s="4"/>
      <c r="C404" s="4"/>
      <c r="D404" s="18"/>
      <c r="E404" s="18"/>
      <c r="F404" s="4"/>
      <c r="G404" s="4"/>
      <c r="H404" s="4"/>
      <c r="I404" s="4"/>
      <c r="J404" s="4"/>
      <c r="K404" s="4"/>
      <c r="L404" s="4"/>
      <c r="M404" s="4"/>
      <c r="N404" s="4"/>
      <c r="O404" s="7"/>
      <c r="P404" s="7"/>
      <c r="Q404" s="4"/>
      <c r="R404" s="4"/>
      <c r="S404" s="4"/>
    </row>
    <row r="405" spans="1:19" x14ac:dyDescent="0.15">
      <c r="A405" s="4"/>
      <c r="B405" s="4"/>
      <c r="C405" s="4"/>
      <c r="D405" s="18"/>
      <c r="E405" s="18"/>
      <c r="F405" s="4"/>
      <c r="G405" s="4"/>
      <c r="H405" s="4"/>
      <c r="I405" s="4"/>
      <c r="J405" s="4"/>
      <c r="K405" s="4"/>
      <c r="L405" s="4"/>
      <c r="M405" s="4"/>
      <c r="N405" s="4"/>
      <c r="O405" s="7"/>
      <c r="P405" s="7"/>
      <c r="Q405" s="4"/>
      <c r="R405" s="4"/>
      <c r="S405" s="4"/>
    </row>
    <row r="406" spans="1:19" x14ac:dyDescent="0.15">
      <c r="A406" s="4"/>
      <c r="B406" s="4"/>
      <c r="C406" s="4"/>
      <c r="D406" s="18"/>
      <c r="E406" s="18"/>
      <c r="F406" s="4"/>
      <c r="G406" s="4"/>
      <c r="H406" s="4"/>
      <c r="I406" s="4"/>
      <c r="J406" s="4"/>
      <c r="K406" s="4"/>
      <c r="L406" s="4"/>
      <c r="M406" s="4"/>
      <c r="N406" s="4"/>
      <c r="O406" s="7"/>
      <c r="P406" s="7"/>
      <c r="Q406" s="4"/>
      <c r="R406" s="4"/>
      <c r="S406" s="4"/>
    </row>
    <row r="407" spans="1:19" x14ac:dyDescent="0.15">
      <c r="A407" s="4"/>
      <c r="B407" s="4"/>
      <c r="C407" s="4"/>
      <c r="D407" s="18"/>
      <c r="E407" s="18"/>
      <c r="F407" s="4"/>
      <c r="G407" s="4"/>
      <c r="H407" s="4"/>
      <c r="I407" s="4"/>
      <c r="J407" s="4"/>
      <c r="K407" s="4"/>
      <c r="L407" s="4"/>
      <c r="M407" s="4"/>
      <c r="N407" s="4"/>
      <c r="O407" s="7"/>
      <c r="P407" s="7"/>
      <c r="Q407" s="4"/>
      <c r="R407" s="4"/>
      <c r="S407" s="4"/>
    </row>
    <row r="408" spans="1:19" x14ac:dyDescent="0.15">
      <c r="A408" s="4"/>
      <c r="B408" s="4"/>
      <c r="C408" s="4"/>
      <c r="D408" s="18"/>
      <c r="E408" s="18"/>
      <c r="F408" s="4"/>
      <c r="G408" s="4"/>
      <c r="H408" s="4"/>
      <c r="I408" s="4"/>
      <c r="J408" s="4"/>
      <c r="K408" s="4"/>
      <c r="L408" s="4"/>
      <c r="M408" s="4"/>
      <c r="N408" s="4"/>
      <c r="O408" s="7"/>
      <c r="P408" s="7"/>
      <c r="Q408" s="4"/>
      <c r="R408" s="4"/>
      <c r="S408" s="4"/>
    </row>
    <row r="409" spans="1:19" x14ac:dyDescent="0.15">
      <c r="A409" s="4"/>
      <c r="B409" s="4"/>
      <c r="C409" s="4"/>
      <c r="D409" s="18"/>
      <c r="E409" s="18"/>
      <c r="F409" s="4"/>
      <c r="G409" s="4"/>
      <c r="H409" s="4"/>
      <c r="I409" s="4"/>
      <c r="J409" s="4"/>
      <c r="K409" s="4"/>
      <c r="L409" s="4"/>
      <c r="M409" s="4"/>
      <c r="N409" s="4"/>
      <c r="O409" s="7"/>
      <c r="P409" s="7"/>
      <c r="Q409" s="4"/>
      <c r="R409" s="4"/>
      <c r="S409" s="4"/>
    </row>
    <row r="410" spans="1:19" x14ac:dyDescent="0.15">
      <c r="A410" s="4"/>
      <c r="B410" s="4"/>
      <c r="C410" s="4"/>
      <c r="D410" s="18"/>
      <c r="E410" s="18"/>
      <c r="F410" s="4"/>
      <c r="G410" s="4"/>
      <c r="H410" s="4"/>
      <c r="I410" s="4"/>
      <c r="J410" s="4"/>
      <c r="K410" s="4"/>
      <c r="L410" s="4"/>
      <c r="M410" s="4"/>
      <c r="N410" s="4"/>
      <c r="O410" s="7"/>
      <c r="P410" s="7"/>
      <c r="Q410" s="4"/>
      <c r="R410" s="4"/>
      <c r="S410" s="4"/>
    </row>
    <row r="411" spans="1:19" x14ac:dyDescent="0.15">
      <c r="A411" s="4"/>
      <c r="B411" s="4"/>
      <c r="C411" s="4"/>
      <c r="D411" s="18"/>
      <c r="E411" s="18"/>
      <c r="F411" s="4"/>
      <c r="G411" s="4"/>
      <c r="H411" s="4"/>
      <c r="I411" s="4"/>
      <c r="J411" s="4"/>
      <c r="K411" s="4"/>
      <c r="L411" s="4"/>
      <c r="M411" s="4"/>
      <c r="N411" s="4"/>
      <c r="O411" s="7"/>
      <c r="P411" s="7"/>
      <c r="Q411" s="4"/>
      <c r="R411" s="4"/>
      <c r="S411" s="4"/>
    </row>
    <row r="412" spans="1:19" x14ac:dyDescent="0.15">
      <c r="A412" s="4"/>
      <c r="B412" s="4"/>
      <c r="C412" s="4"/>
      <c r="D412" s="18"/>
      <c r="E412" s="18"/>
      <c r="F412" s="4"/>
      <c r="G412" s="4"/>
      <c r="H412" s="4"/>
      <c r="I412" s="4"/>
      <c r="J412" s="4"/>
      <c r="K412" s="4"/>
      <c r="L412" s="4"/>
      <c r="M412" s="4"/>
      <c r="N412" s="4"/>
      <c r="O412" s="7"/>
      <c r="P412" s="7"/>
      <c r="Q412" s="4"/>
      <c r="R412" s="4"/>
      <c r="S412" s="4"/>
    </row>
    <row r="413" spans="1:19" x14ac:dyDescent="0.15">
      <c r="A413" s="4"/>
      <c r="B413" s="4"/>
      <c r="C413" s="4"/>
      <c r="D413" s="18"/>
      <c r="E413" s="18"/>
      <c r="F413" s="4"/>
      <c r="G413" s="4"/>
      <c r="H413" s="4"/>
      <c r="I413" s="4"/>
      <c r="J413" s="4"/>
      <c r="K413" s="4"/>
      <c r="L413" s="4"/>
      <c r="M413" s="4"/>
      <c r="N413" s="4"/>
      <c r="O413" s="7"/>
      <c r="P413" s="7"/>
      <c r="Q413" s="4"/>
      <c r="R413" s="4"/>
      <c r="S413" s="4"/>
    </row>
    <row r="414" spans="1:19" x14ac:dyDescent="0.15">
      <c r="A414" s="4"/>
      <c r="B414" s="4"/>
      <c r="C414" s="4"/>
      <c r="D414" s="18"/>
      <c r="E414" s="18"/>
      <c r="F414" s="4"/>
      <c r="G414" s="4"/>
      <c r="H414" s="4"/>
      <c r="I414" s="4"/>
      <c r="J414" s="4"/>
      <c r="K414" s="4"/>
      <c r="L414" s="4"/>
      <c r="M414" s="4"/>
      <c r="N414" s="4"/>
      <c r="O414" s="7"/>
      <c r="P414" s="7"/>
      <c r="Q414" s="4"/>
      <c r="R414" s="4"/>
      <c r="S414" s="4"/>
    </row>
    <row r="415" spans="1:19" x14ac:dyDescent="0.15">
      <c r="A415" s="4"/>
      <c r="B415" s="4"/>
      <c r="C415" s="4"/>
      <c r="D415" s="18"/>
      <c r="E415" s="18"/>
      <c r="F415" s="4"/>
      <c r="G415" s="4"/>
      <c r="H415" s="4"/>
      <c r="I415" s="4"/>
      <c r="J415" s="4"/>
      <c r="K415" s="4"/>
      <c r="L415" s="4"/>
      <c r="M415" s="4"/>
      <c r="N415" s="4"/>
      <c r="O415" s="7"/>
      <c r="P415" s="7"/>
      <c r="Q415" s="4"/>
      <c r="R415" s="4"/>
      <c r="S415" s="4"/>
    </row>
    <row r="416" spans="1:19" x14ac:dyDescent="0.15">
      <c r="A416" s="4"/>
      <c r="B416" s="4"/>
      <c r="C416" s="4"/>
      <c r="D416" s="18"/>
      <c r="E416" s="18"/>
      <c r="F416" s="4"/>
      <c r="G416" s="4"/>
      <c r="H416" s="4"/>
      <c r="I416" s="4"/>
      <c r="J416" s="4"/>
      <c r="K416" s="4"/>
      <c r="L416" s="4"/>
      <c r="M416" s="4"/>
      <c r="N416" s="4"/>
      <c r="O416" s="7"/>
      <c r="P416" s="7"/>
      <c r="Q416" s="4"/>
      <c r="R416" s="4"/>
      <c r="S416" s="4"/>
    </row>
    <row r="417" spans="1:19" x14ac:dyDescent="0.15">
      <c r="A417" s="4"/>
      <c r="B417" s="4"/>
      <c r="C417" s="4"/>
      <c r="D417" s="18"/>
      <c r="E417" s="18"/>
      <c r="F417" s="4"/>
      <c r="G417" s="4"/>
      <c r="H417" s="4"/>
      <c r="I417" s="4"/>
      <c r="J417" s="4"/>
      <c r="K417" s="4"/>
      <c r="L417" s="4"/>
      <c r="M417" s="4"/>
      <c r="N417" s="4"/>
      <c r="O417" s="7"/>
      <c r="P417" s="7"/>
      <c r="Q417" s="4"/>
      <c r="R417" s="4"/>
      <c r="S417" s="4"/>
    </row>
    <row r="418" spans="1:19" x14ac:dyDescent="0.15">
      <c r="A418" s="4"/>
      <c r="B418" s="4"/>
      <c r="C418" s="4"/>
      <c r="D418" s="18"/>
      <c r="E418" s="18"/>
      <c r="F418" s="4"/>
      <c r="G418" s="4"/>
      <c r="H418" s="4"/>
      <c r="I418" s="4"/>
      <c r="J418" s="4"/>
      <c r="K418" s="4"/>
      <c r="L418" s="4"/>
      <c r="M418" s="4"/>
      <c r="N418" s="4"/>
      <c r="O418" s="7"/>
      <c r="P418" s="7"/>
      <c r="Q418" s="4"/>
      <c r="R418" s="4"/>
      <c r="S418" s="4"/>
    </row>
    <row r="419" spans="1:19" x14ac:dyDescent="0.15">
      <c r="A419" s="4"/>
      <c r="B419" s="4"/>
      <c r="C419" s="4"/>
      <c r="D419" s="18"/>
      <c r="E419" s="18"/>
      <c r="F419" s="4"/>
      <c r="G419" s="4"/>
      <c r="H419" s="4"/>
      <c r="I419" s="4"/>
      <c r="J419" s="4"/>
      <c r="K419" s="4"/>
      <c r="L419" s="4"/>
      <c r="M419" s="4"/>
      <c r="N419" s="4"/>
      <c r="O419" s="7"/>
      <c r="P419" s="7"/>
      <c r="Q419" s="4"/>
      <c r="R419" s="4"/>
      <c r="S419" s="4"/>
    </row>
    <row r="420" spans="1:19" x14ac:dyDescent="0.15">
      <c r="A420" s="4"/>
      <c r="B420" s="4"/>
      <c r="C420" s="4"/>
      <c r="D420" s="18"/>
      <c r="E420" s="18"/>
      <c r="F420" s="4"/>
      <c r="G420" s="4"/>
      <c r="H420" s="4"/>
      <c r="I420" s="4"/>
      <c r="J420" s="4"/>
      <c r="K420" s="4"/>
      <c r="L420" s="4"/>
      <c r="M420" s="4"/>
      <c r="N420" s="4"/>
      <c r="O420" s="7"/>
      <c r="P420" s="7"/>
      <c r="Q420" s="4"/>
      <c r="R420" s="4"/>
      <c r="S420" s="4"/>
    </row>
    <row r="421" spans="1:19" x14ac:dyDescent="0.15">
      <c r="A421" s="4"/>
      <c r="B421" s="4"/>
      <c r="C421" s="4"/>
      <c r="D421" s="18"/>
      <c r="E421" s="18"/>
      <c r="F421" s="4"/>
      <c r="G421" s="4"/>
      <c r="H421" s="4"/>
      <c r="I421" s="4"/>
      <c r="J421" s="4"/>
      <c r="K421" s="4"/>
      <c r="L421" s="4"/>
      <c r="M421" s="4"/>
      <c r="N421" s="4"/>
      <c r="O421" s="7"/>
      <c r="P421" s="7"/>
      <c r="Q421" s="4"/>
      <c r="R421" s="4"/>
      <c r="S421" s="4"/>
    </row>
    <row r="422" spans="1:19" x14ac:dyDescent="0.15">
      <c r="A422" s="4"/>
      <c r="B422" s="4"/>
      <c r="C422" s="4"/>
      <c r="D422" s="18"/>
      <c r="E422" s="18"/>
      <c r="F422" s="4"/>
      <c r="G422" s="4"/>
      <c r="H422" s="4"/>
      <c r="I422" s="4"/>
      <c r="J422" s="4"/>
      <c r="K422" s="4"/>
      <c r="L422" s="4"/>
      <c r="M422" s="4"/>
      <c r="N422" s="4"/>
      <c r="O422" s="7"/>
      <c r="P422" s="7"/>
      <c r="Q422" s="4"/>
      <c r="R422" s="4"/>
      <c r="S422" s="4"/>
    </row>
    <row r="423" spans="1:19" x14ac:dyDescent="0.15">
      <c r="A423" s="4"/>
      <c r="B423" s="4"/>
      <c r="C423" s="4"/>
      <c r="D423" s="18"/>
      <c r="E423" s="18"/>
      <c r="F423" s="4"/>
      <c r="G423" s="4"/>
      <c r="H423" s="4"/>
      <c r="I423" s="4"/>
      <c r="J423" s="4"/>
      <c r="K423" s="4"/>
      <c r="L423" s="4"/>
      <c r="M423" s="4"/>
      <c r="N423" s="4"/>
      <c r="O423" s="7"/>
      <c r="P423" s="7"/>
      <c r="Q423" s="4"/>
      <c r="R423" s="4"/>
      <c r="S423" s="4"/>
    </row>
    <row r="424" spans="1:19" x14ac:dyDescent="0.15">
      <c r="A424" s="4"/>
      <c r="B424" s="4"/>
      <c r="C424" s="4"/>
      <c r="D424" s="18"/>
      <c r="E424" s="18"/>
      <c r="F424" s="4"/>
      <c r="G424" s="4"/>
      <c r="H424" s="4"/>
      <c r="I424" s="4"/>
      <c r="J424" s="4"/>
      <c r="K424" s="4"/>
      <c r="L424" s="4"/>
      <c r="M424" s="4"/>
      <c r="N424" s="4"/>
      <c r="O424" s="7"/>
      <c r="P424" s="7"/>
      <c r="Q424" s="4"/>
      <c r="R424" s="4"/>
      <c r="S424" s="4"/>
    </row>
    <row r="425" spans="1:19" x14ac:dyDescent="0.15">
      <c r="A425" s="4"/>
      <c r="B425" s="4"/>
      <c r="C425" s="4"/>
      <c r="D425" s="18"/>
      <c r="E425" s="18"/>
      <c r="F425" s="4"/>
      <c r="G425" s="4"/>
      <c r="H425" s="4"/>
      <c r="I425" s="4"/>
      <c r="J425" s="4"/>
      <c r="K425" s="4"/>
      <c r="L425" s="4"/>
      <c r="M425" s="4"/>
      <c r="N425" s="4"/>
      <c r="O425" s="7"/>
      <c r="P425" s="7"/>
      <c r="Q425" s="4"/>
      <c r="R425" s="4"/>
      <c r="S425" s="4"/>
    </row>
    <row r="426" spans="1:19" x14ac:dyDescent="0.15">
      <c r="A426" s="4"/>
      <c r="B426" s="4"/>
      <c r="C426" s="4"/>
      <c r="D426" s="18"/>
      <c r="E426" s="18"/>
      <c r="F426" s="4"/>
      <c r="G426" s="4"/>
      <c r="H426" s="4"/>
      <c r="I426" s="4"/>
      <c r="J426" s="4"/>
      <c r="K426" s="4"/>
      <c r="L426" s="4"/>
      <c r="M426" s="4"/>
      <c r="N426" s="4"/>
      <c r="O426" s="7"/>
      <c r="P426" s="7"/>
      <c r="Q426" s="4"/>
      <c r="R426" s="4"/>
      <c r="S426" s="4"/>
    </row>
    <row r="427" spans="1:19" x14ac:dyDescent="0.15">
      <c r="A427" s="4"/>
      <c r="B427" s="4"/>
      <c r="C427" s="4"/>
      <c r="D427" s="18"/>
      <c r="E427" s="18"/>
      <c r="F427" s="4"/>
      <c r="G427" s="4"/>
      <c r="H427" s="4"/>
      <c r="I427" s="4"/>
      <c r="J427" s="4"/>
      <c r="K427" s="4"/>
      <c r="L427" s="4"/>
      <c r="M427" s="4"/>
      <c r="N427" s="4"/>
      <c r="O427" s="7"/>
      <c r="P427" s="7"/>
      <c r="Q427" s="4"/>
      <c r="R427" s="4"/>
      <c r="S427" s="4"/>
    </row>
    <row r="428" spans="1:19" x14ac:dyDescent="0.15">
      <c r="A428" s="4"/>
      <c r="B428" s="4"/>
      <c r="C428" s="4"/>
      <c r="D428" s="18"/>
      <c r="E428" s="18"/>
      <c r="F428" s="4"/>
      <c r="G428" s="4"/>
      <c r="H428" s="4"/>
      <c r="I428" s="4"/>
      <c r="J428" s="4"/>
      <c r="K428" s="4"/>
      <c r="L428" s="4"/>
      <c r="M428" s="4"/>
      <c r="N428" s="4"/>
      <c r="O428" s="7"/>
      <c r="P428" s="7"/>
      <c r="Q428" s="4"/>
      <c r="R428" s="4"/>
      <c r="S428" s="4"/>
    </row>
    <row r="429" spans="1:19" x14ac:dyDescent="0.15">
      <c r="A429" s="4"/>
      <c r="B429" s="4"/>
      <c r="C429" s="4"/>
      <c r="D429" s="18"/>
      <c r="E429" s="18"/>
      <c r="F429" s="4"/>
      <c r="G429" s="4"/>
      <c r="H429" s="4"/>
      <c r="I429" s="4"/>
      <c r="J429" s="4"/>
      <c r="K429" s="4"/>
      <c r="L429" s="4"/>
      <c r="M429" s="4"/>
      <c r="N429" s="4"/>
      <c r="O429" s="7"/>
      <c r="P429" s="7"/>
      <c r="Q429" s="4"/>
      <c r="R429" s="4"/>
      <c r="S429" s="4"/>
    </row>
    <row r="430" spans="1:19" x14ac:dyDescent="0.15">
      <c r="A430" s="4"/>
      <c r="B430" s="4"/>
      <c r="C430" s="4"/>
      <c r="D430" s="18"/>
      <c r="E430" s="18"/>
      <c r="F430" s="4"/>
      <c r="G430" s="4"/>
      <c r="H430" s="4"/>
      <c r="I430" s="4"/>
      <c r="J430" s="4"/>
      <c r="K430" s="4"/>
      <c r="L430" s="4"/>
      <c r="M430" s="4"/>
      <c r="N430" s="4"/>
      <c r="O430" s="7"/>
      <c r="P430" s="7"/>
      <c r="Q430" s="4"/>
      <c r="R430" s="4"/>
      <c r="S430" s="4"/>
    </row>
    <row r="431" spans="1:19" x14ac:dyDescent="0.15">
      <c r="A431" s="4"/>
      <c r="B431" s="4"/>
      <c r="C431" s="4"/>
      <c r="D431" s="18"/>
      <c r="E431" s="18"/>
      <c r="F431" s="4"/>
      <c r="G431" s="4"/>
      <c r="H431" s="4"/>
      <c r="I431" s="4"/>
      <c r="J431" s="4"/>
      <c r="K431" s="4"/>
      <c r="L431" s="4"/>
      <c r="M431" s="4"/>
      <c r="N431" s="4"/>
      <c r="O431" s="7"/>
      <c r="P431" s="7"/>
      <c r="Q431" s="4"/>
      <c r="R431" s="4"/>
      <c r="S431" s="4"/>
    </row>
    <row r="432" spans="1:19" x14ac:dyDescent="0.15">
      <c r="A432" s="4"/>
      <c r="B432" s="4"/>
      <c r="C432" s="4"/>
      <c r="D432" s="18"/>
      <c r="E432" s="18"/>
      <c r="F432" s="4"/>
      <c r="G432" s="4"/>
      <c r="H432" s="4"/>
      <c r="I432" s="4"/>
      <c r="J432" s="4"/>
      <c r="K432" s="4"/>
      <c r="L432" s="4"/>
      <c r="M432" s="4"/>
      <c r="N432" s="4"/>
      <c r="O432" s="7"/>
      <c r="P432" s="7"/>
      <c r="Q432" s="4"/>
      <c r="R432" s="4"/>
      <c r="S432" s="4"/>
    </row>
    <row r="433" spans="1:19" x14ac:dyDescent="0.15">
      <c r="A433" s="4"/>
      <c r="B433" s="4"/>
      <c r="C433" s="4"/>
      <c r="D433" s="18"/>
      <c r="E433" s="18"/>
      <c r="F433" s="4"/>
      <c r="G433" s="4"/>
      <c r="H433" s="4"/>
      <c r="I433" s="4"/>
      <c r="J433" s="4"/>
      <c r="K433" s="4"/>
      <c r="L433" s="4"/>
      <c r="M433" s="4"/>
      <c r="N433" s="4"/>
      <c r="O433" s="7"/>
      <c r="P433" s="7"/>
      <c r="Q433" s="4"/>
      <c r="R433" s="4"/>
      <c r="S433" s="4"/>
    </row>
    <row r="434" spans="1:19" x14ac:dyDescent="0.15">
      <c r="A434" s="4"/>
      <c r="B434" s="4"/>
      <c r="C434" s="4"/>
      <c r="D434" s="18"/>
      <c r="E434" s="18"/>
      <c r="F434" s="4"/>
      <c r="G434" s="4"/>
      <c r="H434" s="4"/>
      <c r="I434" s="4"/>
      <c r="J434" s="4"/>
      <c r="K434" s="4"/>
      <c r="L434" s="4"/>
      <c r="M434" s="4"/>
      <c r="N434" s="4"/>
      <c r="O434" s="7"/>
      <c r="P434" s="7"/>
      <c r="Q434" s="4"/>
      <c r="R434" s="4"/>
      <c r="S434" s="4"/>
    </row>
    <row r="435" spans="1:19" x14ac:dyDescent="0.15">
      <c r="A435" s="4"/>
      <c r="B435" s="4"/>
      <c r="C435" s="4"/>
      <c r="D435" s="18"/>
      <c r="E435" s="18"/>
      <c r="F435" s="4"/>
      <c r="G435" s="4"/>
      <c r="H435" s="4"/>
      <c r="I435" s="4"/>
      <c r="J435" s="4"/>
      <c r="K435" s="4"/>
      <c r="L435" s="4"/>
      <c r="M435" s="4"/>
      <c r="N435" s="4"/>
      <c r="O435" s="7"/>
      <c r="P435" s="7"/>
      <c r="Q435" s="4"/>
      <c r="R435" s="4"/>
      <c r="S435" s="4"/>
    </row>
    <row r="436" spans="1:19" x14ac:dyDescent="0.15">
      <c r="A436" s="4"/>
      <c r="B436" s="4"/>
      <c r="C436" s="4"/>
      <c r="D436" s="18"/>
      <c r="E436" s="18"/>
      <c r="F436" s="4"/>
      <c r="G436" s="4"/>
      <c r="H436" s="4"/>
      <c r="I436" s="4"/>
      <c r="J436" s="4"/>
      <c r="K436" s="4"/>
      <c r="L436" s="4"/>
      <c r="M436" s="4"/>
      <c r="N436" s="4"/>
      <c r="O436" s="7"/>
      <c r="P436" s="7"/>
      <c r="Q436" s="4"/>
      <c r="R436" s="4"/>
      <c r="S436" s="4"/>
    </row>
    <row r="437" spans="1:19" x14ac:dyDescent="0.15">
      <c r="A437" s="4"/>
      <c r="B437" s="4"/>
      <c r="C437" s="4"/>
      <c r="D437" s="18"/>
      <c r="E437" s="18"/>
      <c r="F437" s="4"/>
      <c r="G437" s="4"/>
      <c r="H437" s="4"/>
      <c r="I437" s="4"/>
      <c r="J437" s="4"/>
      <c r="K437" s="4"/>
      <c r="L437" s="4"/>
      <c r="M437" s="4"/>
      <c r="N437" s="4"/>
      <c r="O437" s="7"/>
      <c r="P437" s="7"/>
      <c r="Q437" s="4"/>
      <c r="R437" s="4"/>
      <c r="S437" s="4"/>
    </row>
    <row r="438" spans="1:19" x14ac:dyDescent="0.15">
      <c r="A438" s="4"/>
      <c r="B438" s="4"/>
      <c r="C438" s="4"/>
      <c r="D438" s="18"/>
      <c r="E438" s="18"/>
      <c r="F438" s="4"/>
      <c r="G438" s="4"/>
      <c r="H438" s="4"/>
      <c r="I438" s="4"/>
      <c r="J438" s="4"/>
      <c r="K438" s="4"/>
      <c r="L438" s="4"/>
      <c r="M438" s="4"/>
      <c r="N438" s="4"/>
      <c r="O438" s="7"/>
      <c r="P438" s="7"/>
      <c r="Q438" s="4"/>
      <c r="R438" s="4"/>
      <c r="S438" s="4"/>
    </row>
    <row r="439" spans="1:19" x14ac:dyDescent="0.15">
      <c r="A439" s="4"/>
      <c r="B439" s="4"/>
      <c r="C439" s="4"/>
      <c r="D439" s="18"/>
      <c r="E439" s="18"/>
      <c r="F439" s="4"/>
      <c r="G439" s="4"/>
      <c r="H439" s="4"/>
      <c r="I439" s="4"/>
      <c r="J439" s="4"/>
      <c r="K439" s="4"/>
      <c r="L439" s="4"/>
      <c r="M439" s="4"/>
      <c r="N439" s="4"/>
      <c r="O439" s="7"/>
      <c r="P439" s="7"/>
      <c r="Q439" s="4"/>
      <c r="R439" s="4"/>
      <c r="S439" s="4"/>
    </row>
    <row r="440" spans="1:19" x14ac:dyDescent="0.15">
      <c r="A440" s="4"/>
      <c r="B440" s="4"/>
      <c r="C440" s="4"/>
      <c r="D440" s="18"/>
      <c r="E440" s="18"/>
      <c r="F440" s="4"/>
      <c r="G440" s="4"/>
      <c r="H440" s="4"/>
      <c r="I440" s="4"/>
      <c r="J440" s="4"/>
      <c r="K440" s="4"/>
      <c r="L440" s="4"/>
      <c r="M440" s="4"/>
      <c r="N440" s="4"/>
      <c r="O440" s="7"/>
      <c r="P440" s="7"/>
      <c r="Q440" s="4"/>
      <c r="R440" s="4"/>
      <c r="S440" s="4"/>
    </row>
    <row r="441" spans="1:19" x14ac:dyDescent="0.15">
      <c r="A441" s="4"/>
      <c r="B441" s="4"/>
      <c r="C441" s="4"/>
      <c r="D441" s="18"/>
      <c r="E441" s="18"/>
      <c r="F441" s="4"/>
      <c r="G441" s="4"/>
      <c r="H441" s="4"/>
      <c r="I441" s="4"/>
      <c r="J441" s="4"/>
      <c r="K441" s="4"/>
      <c r="L441" s="4"/>
      <c r="M441" s="4"/>
      <c r="N441" s="4"/>
      <c r="O441" s="7"/>
      <c r="P441" s="7"/>
      <c r="Q441" s="4"/>
      <c r="R441" s="4"/>
      <c r="S441" s="4"/>
    </row>
    <row r="442" spans="1:19" x14ac:dyDescent="0.15">
      <c r="A442" s="4"/>
      <c r="B442" s="4"/>
      <c r="C442" s="4"/>
      <c r="D442" s="18"/>
      <c r="E442" s="18"/>
      <c r="F442" s="4"/>
      <c r="G442" s="4"/>
      <c r="H442" s="4"/>
      <c r="I442" s="4"/>
      <c r="J442" s="4"/>
      <c r="K442" s="4"/>
      <c r="L442" s="4"/>
      <c r="M442" s="4"/>
      <c r="N442" s="4"/>
      <c r="O442" s="7"/>
      <c r="P442" s="7"/>
      <c r="Q442" s="4"/>
      <c r="R442" s="4"/>
      <c r="S442" s="4"/>
    </row>
    <row r="443" spans="1:19" x14ac:dyDescent="0.15">
      <c r="A443" s="4"/>
      <c r="B443" s="4"/>
      <c r="C443" s="4"/>
      <c r="D443" s="18"/>
      <c r="E443" s="18"/>
      <c r="F443" s="4"/>
      <c r="G443" s="4"/>
      <c r="H443" s="4"/>
      <c r="I443" s="4"/>
      <c r="J443" s="4"/>
      <c r="K443" s="4"/>
      <c r="L443" s="4"/>
      <c r="M443" s="4"/>
      <c r="N443" s="4"/>
      <c r="O443" s="7"/>
      <c r="P443" s="7"/>
      <c r="Q443" s="4"/>
      <c r="R443" s="4"/>
      <c r="S443" s="4"/>
    </row>
    <row r="444" spans="1:19" x14ac:dyDescent="0.15">
      <c r="A444" s="4"/>
      <c r="B444" s="4"/>
      <c r="C444" s="4"/>
      <c r="D444" s="18"/>
      <c r="E444" s="18"/>
      <c r="F444" s="4"/>
      <c r="G444" s="4"/>
      <c r="H444" s="4"/>
      <c r="I444" s="4"/>
      <c r="J444" s="4"/>
      <c r="K444" s="4"/>
      <c r="L444" s="4"/>
      <c r="M444" s="4"/>
      <c r="N444" s="4"/>
      <c r="O444" s="7"/>
      <c r="P444" s="7"/>
      <c r="Q444" s="4"/>
      <c r="R444" s="4"/>
      <c r="S444" s="4"/>
    </row>
    <row r="445" spans="1:19" x14ac:dyDescent="0.15">
      <c r="A445" s="4"/>
      <c r="B445" s="4"/>
      <c r="C445" s="4"/>
      <c r="D445" s="18"/>
      <c r="E445" s="18"/>
      <c r="F445" s="4"/>
      <c r="G445" s="4"/>
      <c r="H445" s="4"/>
      <c r="I445" s="4"/>
      <c r="J445" s="4"/>
      <c r="K445" s="4"/>
      <c r="L445" s="4"/>
      <c r="M445" s="4"/>
      <c r="N445" s="4"/>
      <c r="O445" s="7"/>
      <c r="P445" s="7"/>
      <c r="Q445" s="4"/>
      <c r="R445" s="4"/>
      <c r="S445" s="4"/>
    </row>
    <row r="446" spans="1:19" x14ac:dyDescent="0.15">
      <c r="A446" s="4"/>
      <c r="B446" s="4"/>
      <c r="C446" s="4"/>
      <c r="D446" s="18"/>
      <c r="E446" s="18"/>
      <c r="F446" s="4"/>
      <c r="G446" s="4"/>
      <c r="H446" s="4"/>
      <c r="I446" s="4"/>
      <c r="J446" s="4"/>
      <c r="K446" s="4"/>
      <c r="L446" s="4"/>
      <c r="M446" s="4"/>
      <c r="N446" s="4"/>
      <c r="O446" s="7"/>
      <c r="P446" s="7"/>
      <c r="Q446" s="4"/>
      <c r="R446" s="4"/>
      <c r="S446" s="4"/>
    </row>
    <row r="447" spans="1:19" x14ac:dyDescent="0.15">
      <c r="A447" s="4"/>
      <c r="B447" s="4"/>
      <c r="C447" s="4"/>
      <c r="D447" s="18"/>
      <c r="E447" s="18"/>
      <c r="F447" s="4"/>
      <c r="G447" s="4"/>
      <c r="H447" s="4"/>
      <c r="I447" s="4"/>
      <c r="J447" s="4"/>
      <c r="K447" s="4"/>
      <c r="L447" s="4"/>
      <c r="M447" s="4"/>
      <c r="N447" s="4"/>
      <c r="O447" s="7"/>
      <c r="P447" s="7"/>
      <c r="Q447" s="4"/>
      <c r="R447" s="4"/>
      <c r="S447" s="4"/>
    </row>
    <row r="448" spans="1:19" x14ac:dyDescent="0.15">
      <c r="A448" s="4"/>
      <c r="B448" s="4"/>
      <c r="C448" s="4"/>
      <c r="D448" s="18"/>
      <c r="E448" s="18"/>
      <c r="F448" s="4"/>
      <c r="G448" s="4"/>
      <c r="H448" s="4"/>
      <c r="I448" s="4"/>
      <c r="J448" s="4"/>
      <c r="K448" s="4"/>
      <c r="L448" s="4"/>
      <c r="M448" s="4"/>
      <c r="N448" s="4"/>
      <c r="O448" s="7"/>
      <c r="P448" s="7"/>
      <c r="Q448" s="4"/>
      <c r="R448" s="4"/>
      <c r="S448" s="4"/>
    </row>
    <row r="449" spans="1:19" x14ac:dyDescent="0.15">
      <c r="A449" s="4"/>
      <c r="B449" s="4"/>
      <c r="C449" s="4"/>
      <c r="D449" s="18"/>
      <c r="E449" s="18"/>
      <c r="F449" s="4"/>
      <c r="G449" s="4"/>
      <c r="H449" s="4"/>
      <c r="I449" s="4"/>
      <c r="J449" s="4"/>
      <c r="K449" s="4"/>
      <c r="L449" s="4"/>
      <c r="M449" s="4"/>
      <c r="N449" s="4"/>
      <c r="O449" s="7"/>
      <c r="P449" s="7"/>
      <c r="Q449" s="4"/>
      <c r="R449" s="4"/>
      <c r="S449" s="4"/>
    </row>
    <row r="450" spans="1:19" x14ac:dyDescent="0.15">
      <c r="A450" s="4"/>
      <c r="B450" s="4"/>
      <c r="C450" s="4"/>
      <c r="D450" s="18"/>
      <c r="E450" s="18"/>
      <c r="F450" s="4"/>
      <c r="G450" s="4"/>
      <c r="H450" s="4"/>
      <c r="I450" s="4"/>
      <c r="J450" s="4"/>
      <c r="K450" s="4"/>
      <c r="L450" s="4"/>
      <c r="M450" s="4"/>
      <c r="N450" s="4"/>
      <c r="O450" s="7"/>
      <c r="P450" s="7"/>
      <c r="Q450" s="4"/>
      <c r="R450" s="4"/>
      <c r="S450" s="4"/>
    </row>
    <row r="451" spans="1:19" x14ac:dyDescent="0.15">
      <c r="A451" s="4"/>
      <c r="B451" s="4"/>
      <c r="C451" s="4"/>
      <c r="D451" s="18"/>
      <c r="E451" s="18"/>
      <c r="F451" s="4"/>
      <c r="G451" s="4"/>
      <c r="H451" s="4"/>
      <c r="I451" s="4"/>
      <c r="J451" s="4"/>
      <c r="K451" s="4"/>
      <c r="L451" s="4"/>
      <c r="M451" s="4"/>
      <c r="N451" s="4"/>
      <c r="O451" s="7"/>
      <c r="P451" s="7"/>
      <c r="Q451" s="4"/>
      <c r="R451" s="4"/>
      <c r="S451" s="4"/>
    </row>
    <row r="452" spans="1:19" x14ac:dyDescent="0.15">
      <c r="A452" s="4"/>
      <c r="B452" s="4"/>
      <c r="C452" s="4"/>
      <c r="D452" s="18"/>
      <c r="E452" s="18"/>
      <c r="F452" s="4"/>
      <c r="G452" s="4"/>
      <c r="H452" s="4"/>
      <c r="I452" s="4"/>
      <c r="J452" s="4"/>
      <c r="K452" s="4"/>
      <c r="L452" s="4"/>
      <c r="M452" s="4"/>
      <c r="N452" s="4"/>
      <c r="O452" s="7"/>
      <c r="P452" s="7"/>
      <c r="Q452" s="4"/>
      <c r="R452" s="4"/>
      <c r="S452" s="4"/>
    </row>
    <row r="453" spans="1:19" x14ac:dyDescent="0.15">
      <c r="A453" s="4"/>
      <c r="B453" s="4"/>
      <c r="C453" s="4"/>
      <c r="D453" s="18"/>
      <c r="E453" s="18"/>
      <c r="F453" s="4"/>
      <c r="G453" s="4"/>
      <c r="H453" s="4"/>
      <c r="I453" s="4"/>
      <c r="J453" s="4"/>
      <c r="K453" s="4"/>
      <c r="L453" s="4"/>
      <c r="M453" s="4"/>
      <c r="N453" s="4"/>
      <c r="O453" s="7"/>
      <c r="P453" s="7"/>
      <c r="Q453" s="4"/>
      <c r="R453" s="4"/>
      <c r="S453" s="4"/>
    </row>
    <row r="454" spans="1:19" x14ac:dyDescent="0.15">
      <c r="A454" s="4"/>
      <c r="B454" s="4"/>
      <c r="C454" s="4"/>
      <c r="D454" s="18"/>
      <c r="E454" s="18"/>
      <c r="F454" s="4"/>
      <c r="G454" s="4"/>
      <c r="H454" s="4"/>
      <c r="I454" s="4"/>
      <c r="J454" s="4"/>
      <c r="K454" s="4"/>
      <c r="L454" s="4"/>
      <c r="M454" s="4"/>
      <c r="N454" s="4"/>
      <c r="O454" s="7"/>
      <c r="P454" s="7"/>
      <c r="Q454" s="4"/>
      <c r="R454" s="4"/>
      <c r="S454" s="4"/>
    </row>
    <row r="455" spans="1:19" x14ac:dyDescent="0.15">
      <c r="A455" s="4"/>
      <c r="B455" s="4"/>
      <c r="C455" s="4"/>
      <c r="D455" s="18"/>
      <c r="E455" s="18"/>
      <c r="F455" s="4"/>
      <c r="G455" s="4"/>
      <c r="H455" s="4"/>
      <c r="I455" s="4"/>
      <c r="J455" s="4"/>
      <c r="K455" s="4"/>
      <c r="L455" s="4"/>
      <c r="M455" s="4"/>
      <c r="N455" s="4"/>
      <c r="O455" s="7"/>
      <c r="P455" s="7"/>
      <c r="Q455" s="4"/>
      <c r="R455" s="4"/>
      <c r="S455" s="4"/>
    </row>
    <row r="456" spans="1:19" x14ac:dyDescent="0.15">
      <c r="A456" s="4"/>
      <c r="B456" s="4"/>
      <c r="C456" s="4"/>
      <c r="D456" s="18"/>
      <c r="E456" s="18"/>
      <c r="F456" s="4"/>
      <c r="G456" s="4"/>
      <c r="H456" s="4"/>
      <c r="I456" s="4"/>
      <c r="J456" s="4"/>
      <c r="K456" s="4"/>
      <c r="L456" s="4"/>
      <c r="M456" s="4"/>
      <c r="N456" s="4"/>
      <c r="O456" s="7"/>
      <c r="P456" s="7"/>
      <c r="Q456" s="4"/>
      <c r="R456" s="4"/>
      <c r="S456" s="4"/>
    </row>
    <row r="457" spans="1:19" x14ac:dyDescent="0.15">
      <c r="A457" s="4"/>
      <c r="B457" s="4"/>
      <c r="C457" s="4"/>
      <c r="D457" s="18"/>
      <c r="E457" s="18"/>
      <c r="F457" s="4"/>
      <c r="G457" s="4"/>
      <c r="H457" s="4"/>
      <c r="I457" s="4"/>
      <c r="J457" s="4"/>
      <c r="K457" s="4"/>
      <c r="L457" s="4"/>
      <c r="M457" s="4"/>
      <c r="N457" s="4"/>
      <c r="O457" s="7"/>
      <c r="P457" s="7"/>
      <c r="Q457" s="4"/>
      <c r="R457" s="4"/>
      <c r="S457" s="4"/>
    </row>
    <row r="458" spans="1:19" x14ac:dyDescent="0.15">
      <c r="A458" s="4"/>
      <c r="B458" s="4"/>
      <c r="C458" s="4"/>
      <c r="D458" s="18"/>
      <c r="E458" s="18"/>
      <c r="F458" s="4"/>
      <c r="G458" s="4"/>
      <c r="H458" s="4"/>
      <c r="I458" s="4"/>
      <c r="J458" s="4"/>
      <c r="K458" s="4"/>
      <c r="L458" s="4"/>
      <c r="M458" s="4"/>
      <c r="N458" s="4"/>
      <c r="O458" s="7"/>
      <c r="P458" s="7"/>
      <c r="Q458" s="4"/>
      <c r="R458" s="4"/>
      <c r="S458" s="4"/>
    </row>
    <row r="459" spans="1:19" x14ac:dyDescent="0.15">
      <c r="A459" s="4"/>
      <c r="B459" s="4"/>
      <c r="C459" s="4"/>
      <c r="D459" s="18"/>
      <c r="E459" s="18"/>
      <c r="F459" s="4"/>
      <c r="G459" s="4"/>
      <c r="H459" s="4"/>
      <c r="I459" s="4"/>
      <c r="J459" s="4"/>
      <c r="K459" s="4"/>
      <c r="L459" s="4"/>
      <c r="M459" s="4"/>
      <c r="N459" s="4"/>
      <c r="O459" s="7"/>
      <c r="P459" s="7"/>
      <c r="Q459" s="4"/>
      <c r="R459" s="4"/>
      <c r="S459" s="4"/>
    </row>
    <row r="460" spans="1:19" x14ac:dyDescent="0.15">
      <c r="A460" s="4"/>
      <c r="B460" s="4"/>
      <c r="C460" s="4"/>
      <c r="D460" s="18"/>
      <c r="E460" s="18"/>
      <c r="F460" s="4"/>
      <c r="G460" s="4"/>
      <c r="H460" s="4"/>
      <c r="I460" s="4"/>
      <c r="J460" s="4"/>
      <c r="K460" s="4"/>
      <c r="L460" s="4"/>
      <c r="M460" s="4"/>
      <c r="N460" s="4"/>
      <c r="O460" s="7"/>
      <c r="P460" s="7"/>
      <c r="Q460" s="4"/>
      <c r="R460" s="4"/>
      <c r="S460" s="4"/>
    </row>
    <row r="461" spans="1:19" x14ac:dyDescent="0.15">
      <c r="A461" s="4"/>
      <c r="B461" s="4"/>
      <c r="C461" s="4"/>
      <c r="D461" s="18"/>
      <c r="E461" s="18"/>
      <c r="F461" s="4"/>
      <c r="G461" s="4"/>
      <c r="H461" s="4"/>
      <c r="I461" s="4"/>
      <c r="J461" s="4"/>
      <c r="K461" s="4"/>
      <c r="L461" s="4"/>
      <c r="M461" s="4"/>
      <c r="N461" s="4"/>
      <c r="O461" s="7"/>
      <c r="P461" s="7"/>
      <c r="Q461" s="4"/>
      <c r="R461" s="4"/>
      <c r="S461" s="4"/>
    </row>
    <row r="462" spans="1:19" x14ac:dyDescent="0.15">
      <c r="A462" s="4"/>
      <c r="B462" s="4"/>
      <c r="C462" s="4"/>
      <c r="D462" s="18"/>
      <c r="E462" s="18"/>
      <c r="F462" s="4"/>
      <c r="G462" s="4"/>
      <c r="H462" s="4"/>
      <c r="I462" s="4"/>
      <c r="J462" s="4"/>
      <c r="K462" s="4"/>
      <c r="L462" s="4"/>
      <c r="M462" s="4"/>
      <c r="N462" s="4"/>
      <c r="O462" s="7"/>
      <c r="P462" s="7"/>
      <c r="Q462" s="4"/>
      <c r="R462" s="4"/>
      <c r="S462" s="4"/>
    </row>
    <row r="463" spans="1:19" x14ac:dyDescent="0.15">
      <c r="A463" s="4"/>
      <c r="B463" s="4"/>
      <c r="C463" s="4"/>
      <c r="D463" s="18"/>
      <c r="E463" s="18"/>
      <c r="F463" s="4"/>
      <c r="G463" s="4"/>
      <c r="H463" s="4"/>
      <c r="I463" s="4"/>
      <c r="J463" s="4"/>
      <c r="K463" s="4"/>
      <c r="L463" s="4"/>
      <c r="M463" s="4"/>
      <c r="N463" s="4"/>
      <c r="O463" s="7"/>
      <c r="P463" s="7"/>
      <c r="Q463" s="4"/>
      <c r="R463" s="4"/>
      <c r="S463" s="4"/>
    </row>
    <row r="464" spans="1:19" x14ac:dyDescent="0.15">
      <c r="A464" s="4"/>
      <c r="B464" s="4"/>
      <c r="C464" s="4"/>
      <c r="D464" s="18"/>
      <c r="E464" s="18"/>
      <c r="F464" s="4"/>
      <c r="G464" s="4"/>
      <c r="H464" s="4"/>
      <c r="I464" s="4"/>
      <c r="J464" s="4"/>
      <c r="K464" s="4"/>
      <c r="L464" s="4"/>
      <c r="M464" s="4"/>
      <c r="N464" s="4"/>
      <c r="O464" s="7"/>
      <c r="P464" s="7"/>
      <c r="Q464" s="4"/>
      <c r="R464" s="4"/>
      <c r="S464" s="4"/>
    </row>
    <row r="465" spans="1:19" x14ac:dyDescent="0.15">
      <c r="A465" s="4"/>
      <c r="B465" s="4"/>
      <c r="C465" s="4"/>
      <c r="D465" s="18"/>
      <c r="E465" s="18"/>
      <c r="F465" s="4"/>
      <c r="G465" s="4"/>
      <c r="H465" s="4"/>
      <c r="I465" s="4"/>
      <c r="J465" s="4"/>
      <c r="K465" s="4"/>
      <c r="L465" s="4"/>
      <c r="M465" s="4"/>
      <c r="N465" s="4"/>
      <c r="O465" s="7"/>
      <c r="P465" s="7"/>
      <c r="Q465" s="4"/>
      <c r="R465" s="4"/>
      <c r="S465" s="4"/>
    </row>
    <row r="466" spans="1:19" x14ac:dyDescent="0.15">
      <c r="A466" s="4"/>
      <c r="B466" s="4"/>
      <c r="C466" s="4"/>
      <c r="D466" s="18"/>
      <c r="E466" s="18"/>
      <c r="F466" s="4"/>
      <c r="G466" s="4"/>
      <c r="H466" s="4"/>
      <c r="I466" s="4"/>
      <c r="J466" s="4"/>
      <c r="K466" s="4"/>
      <c r="L466" s="4"/>
      <c r="M466" s="4"/>
      <c r="N466" s="4"/>
      <c r="O466" s="7"/>
      <c r="P466" s="7"/>
      <c r="Q466" s="4"/>
      <c r="R466" s="4"/>
      <c r="S466" s="4"/>
    </row>
    <row r="467" spans="1:19" x14ac:dyDescent="0.15">
      <c r="A467" s="4"/>
      <c r="B467" s="4"/>
      <c r="C467" s="4"/>
      <c r="D467" s="18"/>
      <c r="E467" s="18"/>
      <c r="F467" s="4"/>
      <c r="G467" s="4"/>
      <c r="H467" s="4"/>
      <c r="I467" s="4"/>
      <c r="J467" s="4"/>
      <c r="K467" s="4"/>
      <c r="L467" s="4"/>
      <c r="M467" s="4"/>
      <c r="N467" s="4"/>
      <c r="O467" s="7"/>
      <c r="P467" s="7"/>
      <c r="Q467" s="4"/>
      <c r="R467" s="4"/>
      <c r="S467" s="4"/>
    </row>
    <row r="468" spans="1:19" x14ac:dyDescent="0.15">
      <c r="A468" s="4"/>
      <c r="B468" s="4"/>
      <c r="C468" s="4"/>
      <c r="D468" s="18"/>
      <c r="E468" s="18"/>
      <c r="F468" s="4"/>
      <c r="G468" s="4"/>
      <c r="H468" s="4"/>
      <c r="I468" s="4"/>
      <c r="J468" s="4"/>
      <c r="K468" s="4"/>
      <c r="L468" s="4"/>
      <c r="M468" s="4"/>
      <c r="N468" s="4"/>
      <c r="O468" s="7"/>
      <c r="P468" s="7"/>
      <c r="Q468" s="4"/>
      <c r="R468" s="4"/>
      <c r="S468" s="4"/>
    </row>
    <row r="469" spans="1:19" x14ac:dyDescent="0.15">
      <c r="A469" s="4"/>
      <c r="B469" s="4"/>
      <c r="C469" s="4"/>
      <c r="D469" s="18"/>
      <c r="E469" s="18"/>
      <c r="F469" s="4"/>
      <c r="G469" s="4"/>
      <c r="H469" s="4"/>
      <c r="I469" s="4"/>
      <c r="J469" s="4"/>
      <c r="K469" s="4"/>
      <c r="L469" s="4"/>
      <c r="M469" s="4"/>
      <c r="N469" s="4"/>
      <c r="O469" s="7"/>
      <c r="P469" s="7"/>
      <c r="Q469" s="4"/>
      <c r="R469" s="4"/>
      <c r="S469" s="4"/>
    </row>
    <row r="470" spans="1:19" x14ac:dyDescent="0.15">
      <c r="A470" s="4"/>
      <c r="B470" s="4"/>
      <c r="C470" s="4"/>
      <c r="D470" s="18"/>
      <c r="E470" s="18"/>
      <c r="F470" s="4"/>
      <c r="G470" s="4"/>
      <c r="H470" s="4"/>
      <c r="I470" s="4"/>
      <c r="J470" s="4"/>
      <c r="K470" s="4"/>
      <c r="L470" s="4"/>
      <c r="M470" s="4"/>
      <c r="N470" s="4"/>
      <c r="O470" s="7"/>
      <c r="P470" s="7"/>
      <c r="Q470" s="4"/>
      <c r="R470" s="4"/>
      <c r="S470" s="4"/>
    </row>
    <row r="471" spans="1:19" x14ac:dyDescent="0.15">
      <c r="A471" s="4"/>
      <c r="B471" s="4"/>
      <c r="C471" s="4"/>
      <c r="D471" s="18"/>
      <c r="E471" s="18"/>
      <c r="F471" s="4"/>
      <c r="G471" s="4"/>
      <c r="H471" s="4"/>
      <c r="I471" s="4"/>
      <c r="J471" s="4"/>
      <c r="K471" s="4"/>
      <c r="L471" s="4"/>
      <c r="M471" s="4"/>
      <c r="N471" s="4"/>
      <c r="O471" s="7"/>
      <c r="P471" s="7"/>
      <c r="Q471" s="4"/>
      <c r="R471" s="4"/>
      <c r="S471" s="4"/>
    </row>
    <row r="472" spans="1:19" x14ac:dyDescent="0.15">
      <c r="A472" s="4"/>
      <c r="B472" s="4"/>
      <c r="C472" s="4"/>
      <c r="D472" s="18"/>
      <c r="E472" s="18"/>
      <c r="F472" s="4"/>
      <c r="G472" s="4"/>
      <c r="H472" s="4"/>
      <c r="I472" s="4"/>
      <c r="J472" s="4"/>
      <c r="K472" s="4"/>
      <c r="L472" s="4"/>
      <c r="M472" s="4"/>
      <c r="N472" s="4"/>
      <c r="O472" s="7"/>
      <c r="P472" s="7"/>
      <c r="Q472" s="4"/>
      <c r="R472" s="4"/>
      <c r="S472" s="4"/>
    </row>
    <row r="473" spans="1:19" x14ac:dyDescent="0.15">
      <c r="A473" s="4"/>
      <c r="B473" s="4"/>
      <c r="C473" s="4"/>
      <c r="D473" s="18"/>
      <c r="E473" s="18"/>
      <c r="F473" s="4"/>
      <c r="G473" s="4"/>
      <c r="H473" s="4"/>
      <c r="I473" s="4"/>
      <c r="J473" s="4"/>
      <c r="K473" s="4"/>
      <c r="L473" s="4"/>
      <c r="M473" s="4"/>
      <c r="N473" s="4"/>
      <c r="O473" s="7"/>
      <c r="P473" s="7"/>
      <c r="Q473" s="4"/>
      <c r="R473" s="4"/>
      <c r="S473" s="4"/>
    </row>
    <row r="474" spans="1:19" x14ac:dyDescent="0.15">
      <c r="A474" s="4"/>
      <c r="B474" s="4"/>
      <c r="C474" s="4"/>
      <c r="D474" s="18"/>
      <c r="E474" s="18"/>
      <c r="F474" s="4"/>
      <c r="G474" s="4"/>
      <c r="H474" s="4"/>
      <c r="I474" s="4"/>
      <c r="J474" s="4"/>
      <c r="K474" s="4"/>
      <c r="L474" s="4"/>
      <c r="M474" s="4"/>
      <c r="N474" s="4"/>
      <c r="O474" s="7"/>
      <c r="P474" s="7"/>
      <c r="Q474" s="4"/>
      <c r="R474" s="4"/>
      <c r="S474" s="4"/>
    </row>
    <row r="475" spans="1:19" x14ac:dyDescent="0.15">
      <c r="A475" s="4"/>
      <c r="B475" s="4"/>
      <c r="C475" s="4"/>
      <c r="D475" s="18"/>
      <c r="E475" s="18"/>
      <c r="F475" s="4"/>
      <c r="G475" s="4"/>
      <c r="H475" s="4"/>
      <c r="I475" s="4"/>
      <c r="J475" s="4"/>
      <c r="K475" s="4"/>
      <c r="L475" s="4"/>
      <c r="M475" s="4"/>
      <c r="N475" s="4"/>
      <c r="O475" s="7"/>
      <c r="P475" s="7"/>
      <c r="Q475" s="4"/>
      <c r="R475" s="4"/>
      <c r="S475" s="4"/>
    </row>
    <row r="476" spans="1:19" x14ac:dyDescent="0.15">
      <c r="A476" s="4"/>
      <c r="B476" s="4"/>
      <c r="C476" s="4"/>
      <c r="D476" s="18"/>
      <c r="E476" s="18"/>
      <c r="F476" s="4"/>
      <c r="G476" s="4"/>
      <c r="H476" s="4"/>
      <c r="I476" s="4"/>
      <c r="J476" s="4"/>
      <c r="K476" s="4"/>
      <c r="L476" s="4"/>
      <c r="M476" s="4"/>
      <c r="N476" s="4"/>
      <c r="O476" s="7"/>
      <c r="P476" s="7"/>
      <c r="Q476" s="4"/>
      <c r="R476" s="4"/>
      <c r="S476" s="4"/>
    </row>
    <row r="477" spans="1:19" x14ac:dyDescent="0.15">
      <c r="A477" s="4"/>
      <c r="B477" s="4"/>
      <c r="C477" s="4"/>
      <c r="D477" s="18"/>
      <c r="E477" s="18"/>
      <c r="F477" s="4"/>
      <c r="G477" s="4"/>
      <c r="H477" s="4"/>
      <c r="I477" s="4"/>
      <c r="J477" s="4"/>
      <c r="K477" s="4"/>
      <c r="L477" s="4"/>
      <c r="M477" s="4"/>
      <c r="N477" s="4"/>
      <c r="O477" s="7"/>
      <c r="P477" s="7"/>
      <c r="Q477" s="4"/>
      <c r="R477" s="4"/>
      <c r="S477" s="4"/>
    </row>
    <row r="478" spans="1:19" x14ac:dyDescent="0.15">
      <c r="A478" s="4"/>
      <c r="B478" s="4"/>
      <c r="C478" s="4"/>
      <c r="D478" s="18"/>
      <c r="E478" s="18"/>
      <c r="F478" s="4"/>
      <c r="G478" s="4"/>
      <c r="H478" s="4"/>
      <c r="I478" s="4"/>
      <c r="J478" s="4"/>
      <c r="K478" s="4"/>
      <c r="L478" s="4"/>
      <c r="M478" s="4"/>
      <c r="N478" s="4"/>
      <c r="O478" s="7"/>
      <c r="P478" s="7"/>
      <c r="Q478" s="4"/>
      <c r="R478" s="4"/>
      <c r="S478" s="4"/>
    </row>
    <row r="479" spans="1:19" x14ac:dyDescent="0.15">
      <c r="A479" s="4"/>
      <c r="B479" s="4"/>
      <c r="C479" s="4"/>
      <c r="D479" s="18"/>
      <c r="E479" s="18"/>
      <c r="F479" s="4"/>
      <c r="G479" s="4"/>
      <c r="H479" s="4"/>
      <c r="I479" s="4"/>
      <c r="J479" s="4"/>
      <c r="K479" s="4"/>
      <c r="L479" s="4"/>
      <c r="M479" s="4"/>
      <c r="N479" s="4"/>
      <c r="O479" s="7"/>
      <c r="P479" s="7"/>
      <c r="Q479" s="4"/>
      <c r="R479" s="4"/>
      <c r="S479" s="4"/>
    </row>
    <row r="480" spans="1:19" x14ac:dyDescent="0.15">
      <c r="A480" s="4"/>
      <c r="B480" s="4"/>
      <c r="C480" s="4"/>
      <c r="D480" s="18"/>
      <c r="E480" s="18"/>
      <c r="F480" s="4"/>
      <c r="G480" s="4"/>
      <c r="H480" s="4"/>
      <c r="I480" s="4"/>
      <c r="J480" s="4"/>
      <c r="K480" s="4"/>
      <c r="L480" s="4"/>
      <c r="M480" s="4"/>
      <c r="N480" s="4"/>
      <c r="O480" s="7"/>
      <c r="P480" s="7"/>
      <c r="Q480" s="4"/>
      <c r="R480" s="4"/>
      <c r="S480" s="4"/>
    </row>
    <row r="481" spans="1:19" x14ac:dyDescent="0.15">
      <c r="A481" s="4"/>
      <c r="B481" s="4"/>
      <c r="C481" s="4"/>
      <c r="D481" s="18"/>
      <c r="E481" s="18"/>
      <c r="F481" s="4"/>
      <c r="G481" s="4"/>
      <c r="H481" s="4"/>
      <c r="I481" s="4"/>
      <c r="J481" s="4"/>
      <c r="K481" s="4"/>
      <c r="L481" s="4"/>
      <c r="M481" s="4"/>
      <c r="N481" s="4"/>
      <c r="O481" s="7"/>
      <c r="P481" s="7"/>
      <c r="Q481" s="4"/>
      <c r="R481" s="4"/>
      <c r="S481" s="4"/>
    </row>
    <row r="482" spans="1:19" x14ac:dyDescent="0.15">
      <c r="A482" s="4"/>
      <c r="B482" s="4"/>
      <c r="C482" s="4"/>
      <c r="D482" s="18"/>
      <c r="E482" s="18"/>
      <c r="F482" s="4"/>
      <c r="G482" s="4"/>
      <c r="H482" s="4"/>
      <c r="I482" s="4"/>
      <c r="J482" s="4"/>
      <c r="K482" s="4"/>
      <c r="L482" s="4"/>
      <c r="M482" s="4"/>
      <c r="N482" s="4"/>
      <c r="O482" s="7"/>
      <c r="P482" s="7"/>
      <c r="Q482" s="4"/>
      <c r="R482" s="4"/>
      <c r="S482" s="4"/>
    </row>
    <row r="483" spans="1:19" x14ac:dyDescent="0.15">
      <c r="A483" s="4"/>
      <c r="B483" s="4"/>
      <c r="C483" s="4"/>
      <c r="D483" s="18"/>
      <c r="E483" s="18"/>
      <c r="F483" s="4"/>
      <c r="G483" s="4"/>
      <c r="H483" s="4"/>
      <c r="I483" s="4"/>
      <c r="J483" s="4"/>
      <c r="K483" s="4"/>
      <c r="L483" s="4"/>
      <c r="M483" s="4"/>
      <c r="N483" s="4"/>
      <c r="O483" s="7"/>
      <c r="P483" s="7"/>
      <c r="Q483" s="4"/>
      <c r="R483" s="4"/>
      <c r="S483" s="4"/>
    </row>
    <row r="484" spans="1:19" x14ac:dyDescent="0.15">
      <c r="A484" s="4"/>
      <c r="B484" s="4"/>
      <c r="C484" s="4"/>
      <c r="D484" s="18"/>
      <c r="E484" s="18"/>
      <c r="F484" s="4"/>
      <c r="G484" s="4"/>
      <c r="H484" s="4"/>
      <c r="I484" s="4"/>
      <c r="J484" s="4"/>
      <c r="K484" s="4"/>
      <c r="L484" s="4"/>
      <c r="M484" s="4"/>
      <c r="N484" s="4"/>
      <c r="O484" s="7"/>
      <c r="P484" s="7"/>
      <c r="Q484" s="4"/>
      <c r="R484" s="4"/>
      <c r="S484" s="4"/>
    </row>
    <row r="485" spans="1:19" x14ac:dyDescent="0.15">
      <c r="A485" s="4"/>
      <c r="B485" s="4"/>
      <c r="C485" s="4"/>
      <c r="D485" s="18"/>
      <c r="E485" s="18"/>
      <c r="F485" s="4"/>
      <c r="G485" s="4"/>
      <c r="H485" s="4"/>
      <c r="I485" s="4"/>
      <c r="J485" s="4"/>
      <c r="K485" s="4"/>
      <c r="L485" s="4"/>
      <c r="M485" s="4"/>
      <c r="N485" s="4"/>
      <c r="O485" s="7"/>
      <c r="P485" s="7"/>
      <c r="Q485" s="4"/>
      <c r="R485" s="4"/>
      <c r="S485" s="4"/>
    </row>
    <row r="486" spans="1:19" x14ac:dyDescent="0.15">
      <c r="A486" s="4"/>
      <c r="B486" s="4"/>
      <c r="C486" s="4"/>
      <c r="D486" s="18"/>
      <c r="E486" s="18"/>
      <c r="F486" s="4"/>
      <c r="G486" s="4"/>
      <c r="H486" s="4"/>
      <c r="I486" s="4"/>
      <c r="J486" s="4"/>
      <c r="K486" s="4"/>
      <c r="L486" s="4"/>
      <c r="M486" s="4"/>
      <c r="N486" s="4"/>
      <c r="O486" s="7"/>
      <c r="P486" s="7"/>
      <c r="Q486" s="4"/>
      <c r="R486" s="4"/>
      <c r="S486" s="4"/>
    </row>
    <row r="487" spans="1:19" x14ac:dyDescent="0.15">
      <c r="A487" s="4"/>
      <c r="B487" s="4"/>
      <c r="C487" s="4"/>
      <c r="D487" s="18"/>
      <c r="E487" s="18"/>
      <c r="F487" s="4"/>
      <c r="G487" s="4"/>
      <c r="H487" s="4"/>
      <c r="I487" s="4"/>
      <c r="J487" s="4"/>
      <c r="K487" s="4"/>
      <c r="L487" s="4"/>
      <c r="M487" s="4"/>
      <c r="N487" s="4"/>
      <c r="O487" s="7"/>
      <c r="P487" s="7"/>
      <c r="Q487" s="4"/>
      <c r="R487" s="4"/>
      <c r="S487" s="4"/>
    </row>
    <row r="488" spans="1:19" x14ac:dyDescent="0.15">
      <c r="A488" s="4"/>
      <c r="B488" s="4"/>
      <c r="C488" s="4"/>
      <c r="D488" s="18"/>
      <c r="E488" s="18"/>
      <c r="F488" s="4"/>
      <c r="G488" s="4"/>
      <c r="H488" s="4"/>
      <c r="I488" s="4"/>
      <c r="J488" s="4"/>
      <c r="K488" s="4"/>
      <c r="L488" s="4"/>
      <c r="M488" s="4"/>
      <c r="N488" s="4"/>
      <c r="O488" s="7"/>
      <c r="P488" s="7"/>
      <c r="Q488" s="4"/>
      <c r="R488" s="4"/>
      <c r="S488" s="4"/>
    </row>
    <row r="489" spans="1:19" x14ac:dyDescent="0.15">
      <c r="A489" s="4"/>
      <c r="B489" s="4"/>
      <c r="C489" s="4"/>
      <c r="D489" s="18"/>
      <c r="E489" s="18"/>
      <c r="F489" s="4"/>
      <c r="G489" s="4"/>
      <c r="H489" s="4"/>
      <c r="I489" s="4"/>
      <c r="J489" s="4"/>
      <c r="K489" s="4"/>
      <c r="L489" s="4"/>
      <c r="M489" s="4"/>
      <c r="N489" s="4"/>
      <c r="O489" s="7"/>
      <c r="P489" s="7"/>
      <c r="Q489" s="4"/>
      <c r="R489" s="4"/>
      <c r="S489" s="4"/>
    </row>
    <row r="490" spans="1:19" x14ac:dyDescent="0.15">
      <c r="A490" s="4"/>
      <c r="B490" s="4"/>
      <c r="C490" s="4"/>
      <c r="D490" s="18"/>
      <c r="E490" s="18"/>
      <c r="F490" s="4"/>
      <c r="G490" s="4"/>
      <c r="H490" s="4"/>
      <c r="I490" s="4"/>
      <c r="J490" s="4"/>
      <c r="K490" s="4"/>
      <c r="L490" s="4"/>
      <c r="M490" s="4"/>
      <c r="N490" s="4"/>
      <c r="O490" s="7"/>
      <c r="P490" s="7"/>
      <c r="Q490" s="4"/>
      <c r="R490" s="4"/>
      <c r="S490" s="4"/>
    </row>
    <row r="491" spans="1:19" x14ac:dyDescent="0.15">
      <c r="A491" s="4"/>
      <c r="B491" s="4"/>
      <c r="C491" s="4"/>
      <c r="D491" s="18"/>
      <c r="E491" s="18"/>
      <c r="F491" s="4"/>
      <c r="G491" s="4"/>
      <c r="H491" s="4"/>
      <c r="I491" s="4"/>
      <c r="J491" s="4"/>
      <c r="K491" s="4"/>
      <c r="L491" s="4"/>
      <c r="M491" s="4"/>
      <c r="N491" s="4"/>
      <c r="O491" s="7"/>
      <c r="P491" s="7"/>
      <c r="Q491" s="4"/>
      <c r="R491" s="4"/>
      <c r="S491" s="4"/>
    </row>
    <row r="492" spans="1:19" x14ac:dyDescent="0.15">
      <c r="A492" s="4"/>
      <c r="B492" s="4"/>
      <c r="C492" s="4"/>
      <c r="D492" s="18"/>
      <c r="E492" s="18"/>
      <c r="F492" s="4"/>
      <c r="G492" s="4"/>
      <c r="H492" s="4"/>
      <c r="I492" s="4"/>
      <c r="J492" s="4"/>
      <c r="K492" s="4"/>
      <c r="L492" s="4"/>
      <c r="M492" s="4"/>
      <c r="N492" s="4"/>
      <c r="O492" s="7"/>
      <c r="P492" s="7"/>
      <c r="Q492" s="4"/>
      <c r="R492" s="4"/>
      <c r="S492" s="4"/>
    </row>
    <row r="493" spans="1:19" x14ac:dyDescent="0.15">
      <c r="A493" s="4"/>
      <c r="B493" s="4"/>
      <c r="C493" s="4"/>
      <c r="D493" s="18"/>
      <c r="E493" s="18"/>
      <c r="F493" s="4"/>
      <c r="G493" s="4"/>
      <c r="H493" s="4"/>
      <c r="I493" s="4"/>
      <c r="J493" s="4"/>
      <c r="K493" s="4"/>
      <c r="L493" s="4"/>
      <c r="M493" s="4"/>
      <c r="N493" s="4"/>
      <c r="O493" s="7"/>
      <c r="P493" s="7"/>
      <c r="Q493" s="4"/>
      <c r="R493" s="4"/>
      <c r="S493" s="4"/>
    </row>
    <row r="494" spans="1:19" x14ac:dyDescent="0.15">
      <c r="A494" s="4"/>
      <c r="B494" s="4"/>
      <c r="C494" s="4"/>
      <c r="D494" s="18"/>
      <c r="E494" s="18"/>
      <c r="F494" s="4"/>
      <c r="G494" s="4"/>
      <c r="H494" s="4"/>
      <c r="I494" s="4"/>
      <c r="J494" s="4"/>
      <c r="K494" s="4"/>
      <c r="L494" s="4"/>
      <c r="M494" s="4"/>
      <c r="N494" s="4"/>
      <c r="O494" s="7"/>
      <c r="P494" s="7"/>
      <c r="Q494" s="4"/>
      <c r="R494" s="4"/>
      <c r="S494" s="4"/>
    </row>
    <row r="495" spans="1:19" x14ac:dyDescent="0.15">
      <c r="A495" s="4"/>
      <c r="B495" s="4"/>
      <c r="C495" s="4"/>
      <c r="D495" s="18"/>
      <c r="E495" s="18"/>
      <c r="F495" s="4"/>
      <c r="G495" s="4"/>
      <c r="H495" s="4"/>
      <c r="I495" s="4"/>
      <c r="J495" s="4"/>
      <c r="K495" s="4"/>
      <c r="L495" s="4"/>
      <c r="M495" s="4"/>
      <c r="N495" s="4"/>
      <c r="O495" s="7"/>
      <c r="P495" s="7"/>
      <c r="Q495" s="4"/>
      <c r="R495" s="4"/>
      <c r="S495" s="4"/>
    </row>
    <row r="496" spans="1:19" x14ac:dyDescent="0.15">
      <c r="A496" s="4"/>
      <c r="B496" s="4"/>
      <c r="C496" s="4"/>
      <c r="D496" s="18"/>
      <c r="E496" s="18"/>
      <c r="F496" s="4"/>
      <c r="G496" s="4"/>
      <c r="H496" s="4"/>
      <c r="I496" s="4"/>
      <c r="J496" s="4"/>
      <c r="K496" s="4"/>
      <c r="L496" s="4"/>
      <c r="M496" s="4"/>
      <c r="N496" s="4"/>
      <c r="O496" s="7"/>
      <c r="P496" s="7"/>
      <c r="Q496" s="4"/>
      <c r="R496" s="4"/>
      <c r="S496" s="4"/>
    </row>
    <row r="497" spans="1:19" x14ac:dyDescent="0.15">
      <c r="A497" s="4"/>
      <c r="B497" s="4"/>
      <c r="C497" s="4"/>
      <c r="D497" s="18"/>
      <c r="E497" s="18"/>
      <c r="F497" s="4"/>
      <c r="G497" s="4"/>
      <c r="H497" s="4"/>
      <c r="I497" s="4"/>
      <c r="J497" s="4"/>
      <c r="K497" s="4"/>
      <c r="L497" s="4"/>
      <c r="M497" s="4"/>
      <c r="N497" s="4"/>
      <c r="O497" s="7"/>
      <c r="P497" s="7"/>
      <c r="Q497" s="4"/>
      <c r="R497" s="4"/>
      <c r="S497" s="4"/>
    </row>
    <row r="498" spans="1:19" x14ac:dyDescent="0.15">
      <c r="A498" s="4"/>
      <c r="B498" s="4"/>
      <c r="C498" s="4"/>
      <c r="D498" s="18"/>
      <c r="E498" s="18"/>
      <c r="F498" s="4"/>
      <c r="G498" s="4"/>
      <c r="H498" s="4"/>
      <c r="I498" s="4"/>
      <c r="J498" s="4"/>
      <c r="K498" s="4"/>
      <c r="L498" s="4"/>
      <c r="M498" s="4"/>
      <c r="N498" s="4"/>
      <c r="O498" s="7"/>
      <c r="P498" s="7"/>
      <c r="Q498" s="4"/>
      <c r="R498" s="4"/>
      <c r="S498" s="4"/>
    </row>
    <row r="499" spans="1:19" x14ac:dyDescent="0.15">
      <c r="A499" s="4"/>
      <c r="B499" s="4"/>
      <c r="C499" s="4"/>
      <c r="D499" s="18"/>
      <c r="E499" s="18"/>
      <c r="F499" s="4"/>
      <c r="G499" s="4"/>
      <c r="H499" s="4"/>
      <c r="I499" s="4"/>
      <c r="J499" s="4"/>
      <c r="K499" s="4"/>
      <c r="L499" s="4"/>
      <c r="M499" s="4"/>
      <c r="N499" s="4"/>
      <c r="O499" s="7"/>
      <c r="P499" s="7"/>
      <c r="Q499" s="4"/>
      <c r="R499" s="4"/>
      <c r="S499" s="4"/>
    </row>
    <row r="500" spans="1:19" x14ac:dyDescent="0.15">
      <c r="A500" s="4"/>
      <c r="B500" s="4"/>
      <c r="C500" s="4"/>
      <c r="D500" s="18"/>
      <c r="E500" s="18"/>
      <c r="F500" s="4"/>
      <c r="G500" s="4"/>
      <c r="H500" s="4"/>
      <c r="I500" s="4"/>
      <c r="J500" s="4"/>
      <c r="K500" s="4"/>
      <c r="L500" s="4"/>
      <c r="M500" s="4"/>
      <c r="N500" s="4"/>
      <c r="O500" s="7"/>
      <c r="P500" s="7"/>
      <c r="Q500" s="4"/>
      <c r="R500" s="4"/>
      <c r="S500" s="4"/>
    </row>
    <row r="501" spans="1:19" x14ac:dyDescent="0.15">
      <c r="A501" s="4"/>
      <c r="B501" s="4"/>
      <c r="C501" s="4"/>
      <c r="D501" s="18"/>
      <c r="E501" s="18"/>
      <c r="F501" s="4"/>
      <c r="G501" s="4"/>
      <c r="H501" s="4"/>
      <c r="I501" s="4"/>
      <c r="J501" s="4"/>
      <c r="K501" s="4"/>
      <c r="L501" s="4"/>
      <c r="M501" s="4"/>
      <c r="N501" s="4"/>
      <c r="O501" s="7"/>
      <c r="P501" s="7"/>
      <c r="Q501" s="4"/>
      <c r="R501" s="4"/>
      <c r="S501" s="4"/>
    </row>
    <row r="502" spans="1:19" x14ac:dyDescent="0.15">
      <c r="A502" s="4"/>
      <c r="B502" s="4"/>
      <c r="C502" s="4"/>
      <c r="D502" s="18"/>
      <c r="E502" s="18"/>
      <c r="F502" s="4"/>
      <c r="G502" s="4"/>
      <c r="H502" s="4"/>
      <c r="I502" s="4"/>
      <c r="J502" s="4"/>
      <c r="K502" s="4"/>
      <c r="L502" s="4"/>
      <c r="M502" s="4"/>
      <c r="N502" s="4"/>
      <c r="O502" s="7"/>
      <c r="P502" s="7"/>
      <c r="Q502" s="4"/>
      <c r="R502" s="4"/>
      <c r="S502" s="4"/>
    </row>
    <row r="503" spans="1:19" x14ac:dyDescent="0.15">
      <c r="A503" s="4"/>
      <c r="B503" s="4"/>
      <c r="C503" s="4"/>
      <c r="D503" s="18"/>
      <c r="E503" s="18"/>
      <c r="F503" s="4"/>
      <c r="G503" s="4"/>
      <c r="H503" s="4"/>
      <c r="I503" s="4"/>
      <c r="J503" s="4"/>
      <c r="K503" s="4"/>
      <c r="L503" s="4"/>
      <c r="M503" s="4"/>
      <c r="N503" s="4"/>
      <c r="O503" s="7"/>
      <c r="P503" s="7"/>
      <c r="Q503" s="4"/>
      <c r="R503" s="4"/>
      <c r="S503" s="4"/>
    </row>
    <row r="504" spans="1:19" x14ac:dyDescent="0.15">
      <c r="A504" s="4"/>
      <c r="B504" s="4"/>
      <c r="C504" s="4"/>
      <c r="D504" s="18"/>
      <c r="E504" s="18"/>
      <c r="F504" s="4"/>
      <c r="G504" s="4"/>
      <c r="H504" s="4"/>
      <c r="I504" s="4"/>
      <c r="J504" s="4"/>
      <c r="K504" s="4"/>
      <c r="L504" s="4"/>
      <c r="M504" s="4"/>
      <c r="N504" s="4"/>
      <c r="O504" s="7"/>
      <c r="P504" s="7"/>
      <c r="Q504" s="4"/>
      <c r="R504" s="4"/>
      <c r="S504" s="4"/>
    </row>
    <row r="505" spans="1:19" x14ac:dyDescent="0.15">
      <c r="A505" s="4"/>
      <c r="B505" s="4"/>
      <c r="C505" s="4"/>
      <c r="D505" s="18"/>
      <c r="E505" s="18"/>
      <c r="F505" s="4"/>
      <c r="G505" s="4"/>
      <c r="H505" s="4"/>
      <c r="I505" s="4"/>
      <c r="J505" s="4"/>
      <c r="K505" s="4"/>
      <c r="L505" s="4"/>
      <c r="M505" s="4"/>
      <c r="N505" s="4"/>
      <c r="O505" s="7"/>
      <c r="P505" s="7"/>
      <c r="Q505" s="4"/>
      <c r="R505" s="4"/>
      <c r="S505" s="4"/>
    </row>
    <row r="506" spans="1:19" x14ac:dyDescent="0.15">
      <c r="A506" s="4"/>
      <c r="B506" s="4"/>
      <c r="C506" s="4"/>
      <c r="D506" s="18"/>
      <c r="E506" s="18"/>
      <c r="F506" s="4"/>
      <c r="G506" s="4"/>
      <c r="H506" s="4"/>
      <c r="I506" s="4"/>
      <c r="J506" s="4"/>
      <c r="K506" s="4"/>
      <c r="L506" s="4"/>
      <c r="M506" s="4"/>
      <c r="N506" s="4"/>
      <c r="O506" s="7"/>
      <c r="P506" s="7"/>
      <c r="Q506" s="4"/>
      <c r="R506" s="4"/>
      <c r="S506" s="4"/>
    </row>
    <row r="507" spans="1:19" x14ac:dyDescent="0.15">
      <c r="A507" s="4"/>
      <c r="B507" s="4"/>
      <c r="C507" s="4"/>
      <c r="D507" s="18"/>
      <c r="E507" s="18"/>
      <c r="F507" s="4"/>
      <c r="G507" s="4"/>
      <c r="H507" s="4"/>
      <c r="I507" s="4"/>
      <c r="J507" s="4"/>
      <c r="K507" s="4"/>
      <c r="L507" s="4"/>
      <c r="M507" s="4"/>
      <c r="N507" s="4"/>
      <c r="O507" s="7"/>
      <c r="P507" s="7"/>
      <c r="Q507" s="4"/>
      <c r="R507" s="4"/>
      <c r="S507" s="4"/>
    </row>
    <row r="508" spans="1:19" x14ac:dyDescent="0.15">
      <c r="A508" s="4"/>
      <c r="B508" s="4"/>
      <c r="C508" s="4"/>
      <c r="D508" s="18"/>
      <c r="E508" s="18"/>
      <c r="F508" s="4"/>
      <c r="G508" s="4"/>
      <c r="H508" s="4"/>
      <c r="I508" s="4"/>
      <c r="J508" s="4"/>
      <c r="K508" s="4"/>
      <c r="L508" s="4"/>
      <c r="M508" s="4"/>
      <c r="N508" s="4"/>
      <c r="O508" s="7"/>
      <c r="P508" s="7"/>
      <c r="Q508" s="4"/>
      <c r="R508" s="4"/>
      <c r="S508" s="4"/>
    </row>
    <row r="509" spans="1:19" x14ac:dyDescent="0.15">
      <c r="A509" s="4"/>
      <c r="B509" s="4"/>
      <c r="C509" s="4"/>
      <c r="D509" s="18"/>
      <c r="E509" s="18"/>
      <c r="F509" s="4"/>
      <c r="G509" s="4"/>
      <c r="H509" s="4"/>
      <c r="I509" s="4"/>
      <c r="J509" s="4"/>
      <c r="K509" s="4"/>
      <c r="L509" s="4"/>
      <c r="M509" s="4"/>
      <c r="N509" s="4"/>
      <c r="O509" s="7"/>
      <c r="P509" s="7"/>
      <c r="Q509" s="4"/>
      <c r="R509" s="4"/>
      <c r="S509" s="4"/>
    </row>
    <row r="510" spans="1:19" x14ac:dyDescent="0.15">
      <c r="A510" s="4"/>
      <c r="B510" s="4"/>
      <c r="C510" s="4"/>
      <c r="D510" s="18"/>
      <c r="E510" s="18"/>
      <c r="F510" s="4"/>
      <c r="G510" s="4"/>
      <c r="H510" s="4"/>
      <c r="I510" s="4"/>
      <c r="J510" s="4"/>
      <c r="K510" s="4"/>
      <c r="L510" s="4"/>
      <c r="M510" s="4"/>
      <c r="N510" s="4"/>
      <c r="O510" s="7"/>
      <c r="P510" s="7"/>
      <c r="Q510" s="4"/>
      <c r="R510" s="4"/>
      <c r="S510" s="4"/>
    </row>
    <row r="511" spans="1:19" x14ac:dyDescent="0.15">
      <c r="A511" s="4"/>
      <c r="B511" s="4"/>
      <c r="C511" s="4"/>
      <c r="D511" s="18"/>
      <c r="E511" s="18"/>
      <c r="F511" s="4"/>
      <c r="G511" s="4"/>
      <c r="H511" s="4"/>
      <c r="I511" s="4"/>
      <c r="J511" s="4"/>
      <c r="K511" s="4"/>
      <c r="L511" s="4"/>
      <c r="M511" s="4"/>
      <c r="N511" s="4"/>
      <c r="O511" s="7"/>
      <c r="P511" s="7"/>
      <c r="Q511" s="4"/>
      <c r="R511" s="4"/>
      <c r="S511" s="4"/>
    </row>
    <row r="512" spans="1:19" x14ac:dyDescent="0.15">
      <c r="A512" s="4"/>
      <c r="B512" s="4"/>
      <c r="C512" s="4"/>
      <c r="D512" s="18"/>
      <c r="E512" s="18"/>
      <c r="F512" s="4"/>
      <c r="G512" s="4"/>
      <c r="H512" s="4"/>
      <c r="I512" s="4"/>
      <c r="J512" s="4"/>
      <c r="K512" s="4"/>
      <c r="L512" s="4"/>
      <c r="M512" s="4"/>
      <c r="N512" s="4"/>
      <c r="O512" s="7"/>
      <c r="P512" s="7"/>
      <c r="Q512" s="4"/>
      <c r="R512" s="4"/>
      <c r="S512" s="4"/>
    </row>
    <row r="513" spans="1:19" x14ac:dyDescent="0.15">
      <c r="A513" s="4"/>
      <c r="B513" s="4"/>
      <c r="C513" s="4"/>
      <c r="D513" s="18"/>
      <c r="E513" s="18"/>
      <c r="F513" s="4"/>
      <c r="G513" s="4"/>
      <c r="H513" s="4"/>
      <c r="I513" s="4"/>
      <c r="J513" s="4"/>
      <c r="K513" s="4"/>
      <c r="L513" s="4"/>
      <c r="M513" s="4"/>
      <c r="N513" s="4"/>
      <c r="O513" s="7"/>
      <c r="P513" s="7"/>
      <c r="Q513" s="4"/>
      <c r="R513" s="4"/>
      <c r="S513" s="4"/>
    </row>
    <row r="514" spans="1:19" x14ac:dyDescent="0.15">
      <c r="A514" s="4"/>
      <c r="B514" s="4"/>
      <c r="C514" s="4"/>
      <c r="D514" s="18"/>
      <c r="E514" s="18"/>
      <c r="F514" s="4"/>
      <c r="G514" s="4"/>
      <c r="H514" s="4"/>
      <c r="I514" s="4"/>
      <c r="J514" s="4"/>
      <c r="K514" s="4"/>
      <c r="L514" s="4"/>
      <c r="M514" s="4"/>
      <c r="N514" s="4"/>
      <c r="O514" s="7"/>
      <c r="P514" s="7"/>
      <c r="Q514" s="4"/>
      <c r="R514" s="4"/>
      <c r="S514" s="4"/>
    </row>
    <row r="515" spans="1:19" x14ac:dyDescent="0.15">
      <c r="A515" s="4"/>
      <c r="B515" s="4"/>
      <c r="C515" s="4"/>
      <c r="D515" s="18"/>
      <c r="E515" s="18"/>
      <c r="F515" s="4"/>
      <c r="G515" s="4"/>
      <c r="H515" s="4"/>
      <c r="I515" s="4"/>
      <c r="J515" s="4"/>
      <c r="K515" s="4"/>
      <c r="L515" s="4"/>
      <c r="M515" s="4"/>
      <c r="N515" s="4"/>
      <c r="O515" s="7"/>
      <c r="P515" s="7"/>
      <c r="Q515" s="4"/>
      <c r="R515" s="4"/>
      <c r="S515" s="4"/>
    </row>
    <row r="516" spans="1:19" x14ac:dyDescent="0.15">
      <c r="A516" s="4"/>
      <c r="B516" s="4"/>
      <c r="C516" s="4"/>
      <c r="D516" s="18"/>
      <c r="E516" s="18"/>
      <c r="F516" s="4"/>
      <c r="G516" s="4"/>
      <c r="H516" s="4"/>
      <c r="I516" s="4"/>
      <c r="J516" s="4"/>
      <c r="K516" s="4"/>
      <c r="L516" s="4"/>
      <c r="M516" s="4"/>
      <c r="N516" s="4"/>
      <c r="O516" s="7"/>
      <c r="P516" s="7"/>
      <c r="Q516" s="4"/>
      <c r="R516" s="4"/>
      <c r="S516" s="4"/>
    </row>
    <row r="517" spans="1:19" x14ac:dyDescent="0.15">
      <c r="A517" s="4"/>
      <c r="B517" s="4"/>
      <c r="C517" s="4"/>
      <c r="D517" s="18"/>
      <c r="E517" s="18"/>
      <c r="F517" s="4"/>
      <c r="G517" s="4"/>
      <c r="H517" s="4"/>
      <c r="I517" s="4"/>
      <c r="J517" s="4"/>
      <c r="K517" s="4"/>
      <c r="L517" s="4"/>
      <c r="M517" s="4"/>
      <c r="N517" s="4"/>
      <c r="O517" s="7"/>
      <c r="P517" s="7"/>
      <c r="Q517" s="4"/>
      <c r="R517" s="4"/>
      <c r="S517" s="4"/>
    </row>
    <row r="518" spans="1:19" x14ac:dyDescent="0.15">
      <c r="A518" s="4"/>
      <c r="B518" s="4"/>
      <c r="C518" s="4"/>
      <c r="D518" s="18"/>
      <c r="E518" s="18"/>
      <c r="F518" s="4"/>
      <c r="G518" s="4"/>
      <c r="H518" s="4"/>
      <c r="I518" s="4"/>
      <c r="J518" s="4"/>
      <c r="K518" s="4"/>
      <c r="L518" s="4"/>
      <c r="M518" s="4"/>
      <c r="N518" s="4"/>
      <c r="O518" s="7"/>
      <c r="P518" s="7"/>
      <c r="Q518" s="4"/>
      <c r="R518" s="4"/>
      <c r="S518" s="4"/>
    </row>
    <row r="519" spans="1:19" x14ac:dyDescent="0.15">
      <c r="A519" s="4"/>
      <c r="B519" s="4"/>
      <c r="C519" s="4"/>
      <c r="D519" s="18"/>
      <c r="E519" s="18"/>
      <c r="F519" s="4"/>
      <c r="G519" s="4"/>
      <c r="H519" s="4"/>
      <c r="I519" s="4"/>
      <c r="J519" s="4"/>
      <c r="K519" s="4"/>
      <c r="L519" s="4"/>
      <c r="M519" s="4"/>
      <c r="N519" s="4"/>
      <c r="O519" s="7"/>
      <c r="P519" s="7"/>
      <c r="Q519" s="4"/>
      <c r="R519" s="4"/>
      <c r="S519" s="4"/>
    </row>
    <row r="520" spans="1:19" x14ac:dyDescent="0.15">
      <c r="A520" s="4"/>
      <c r="B520" s="4"/>
      <c r="C520" s="4"/>
      <c r="D520" s="18"/>
      <c r="E520" s="18"/>
      <c r="F520" s="4"/>
      <c r="G520" s="4"/>
      <c r="H520" s="4"/>
      <c r="I520" s="4"/>
      <c r="J520" s="4"/>
      <c r="K520" s="4"/>
      <c r="L520" s="4"/>
      <c r="M520" s="4"/>
      <c r="N520" s="4"/>
      <c r="O520" s="7"/>
      <c r="P520" s="7"/>
      <c r="Q520" s="4"/>
      <c r="R520" s="4"/>
      <c r="S520" s="4"/>
    </row>
    <row r="521" spans="1:19" x14ac:dyDescent="0.15">
      <c r="A521" s="4"/>
      <c r="B521" s="4"/>
      <c r="C521" s="4"/>
      <c r="D521" s="18"/>
      <c r="E521" s="18"/>
      <c r="F521" s="4"/>
      <c r="G521" s="4"/>
      <c r="H521" s="4"/>
      <c r="I521" s="4"/>
      <c r="J521" s="4"/>
      <c r="K521" s="4"/>
      <c r="L521" s="4"/>
      <c r="M521" s="4"/>
      <c r="N521" s="4"/>
      <c r="O521" s="7"/>
      <c r="P521" s="7"/>
      <c r="Q521" s="4"/>
      <c r="R521" s="4"/>
      <c r="S521" s="4"/>
    </row>
    <row r="522" spans="1:19" x14ac:dyDescent="0.15">
      <c r="A522" s="4"/>
      <c r="B522" s="4"/>
      <c r="C522" s="4"/>
      <c r="D522" s="18"/>
      <c r="E522" s="18"/>
      <c r="F522" s="4"/>
      <c r="G522" s="4"/>
      <c r="H522" s="4"/>
      <c r="I522" s="4"/>
      <c r="J522" s="4"/>
      <c r="K522" s="4"/>
      <c r="L522" s="4"/>
      <c r="M522" s="4"/>
      <c r="N522" s="4"/>
      <c r="O522" s="7"/>
      <c r="P522" s="7"/>
      <c r="Q522" s="4"/>
      <c r="R522" s="4"/>
      <c r="S522" s="4"/>
    </row>
    <row r="523" spans="1:19" x14ac:dyDescent="0.15">
      <c r="A523" s="4"/>
      <c r="B523" s="4"/>
      <c r="C523" s="4"/>
      <c r="D523" s="18"/>
      <c r="E523" s="18"/>
      <c r="F523" s="4"/>
      <c r="G523" s="4"/>
      <c r="H523" s="4"/>
      <c r="I523" s="4"/>
      <c r="J523" s="4"/>
      <c r="K523" s="4"/>
      <c r="L523" s="4"/>
      <c r="M523" s="4"/>
      <c r="N523" s="4"/>
      <c r="O523" s="7"/>
      <c r="P523" s="7"/>
      <c r="Q523" s="4"/>
      <c r="R523" s="4"/>
      <c r="S523" s="4"/>
    </row>
    <row r="524" spans="1:19" x14ac:dyDescent="0.15">
      <c r="A524" s="4"/>
      <c r="B524" s="4"/>
      <c r="C524" s="4"/>
      <c r="D524" s="18"/>
      <c r="E524" s="18"/>
      <c r="F524" s="4"/>
      <c r="G524" s="4"/>
      <c r="H524" s="4"/>
      <c r="I524" s="4"/>
      <c r="J524" s="4"/>
      <c r="K524" s="4"/>
      <c r="L524" s="4"/>
      <c r="M524" s="4"/>
      <c r="N524" s="4"/>
      <c r="O524" s="7"/>
      <c r="P524" s="7"/>
      <c r="Q524" s="4"/>
      <c r="R524" s="4"/>
      <c r="S524" s="4"/>
    </row>
    <row r="525" spans="1:19" x14ac:dyDescent="0.15">
      <c r="A525" s="4"/>
      <c r="B525" s="4"/>
      <c r="C525" s="4"/>
      <c r="D525" s="18"/>
      <c r="E525" s="18"/>
      <c r="F525" s="4"/>
      <c r="G525" s="4"/>
      <c r="H525" s="4"/>
      <c r="I525" s="4"/>
      <c r="J525" s="4"/>
      <c r="K525" s="4"/>
      <c r="L525" s="4"/>
      <c r="M525" s="4"/>
      <c r="N525" s="4"/>
      <c r="O525" s="7"/>
      <c r="P525" s="7"/>
      <c r="Q525" s="4"/>
      <c r="R525" s="4"/>
      <c r="S525" s="4"/>
    </row>
    <row r="526" spans="1:19" x14ac:dyDescent="0.15">
      <c r="A526" s="4"/>
      <c r="B526" s="4"/>
      <c r="C526" s="4"/>
      <c r="D526" s="18"/>
      <c r="E526" s="18"/>
      <c r="F526" s="4"/>
      <c r="G526" s="4"/>
      <c r="H526" s="4"/>
      <c r="I526" s="4"/>
      <c r="J526" s="4"/>
      <c r="K526" s="4"/>
      <c r="L526" s="4"/>
      <c r="M526" s="4"/>
      <c r="N526" s="4"/>
      <c r="O526" s="7"/>
      <c r="P526" s="7"/>
      <c r="Q526" s="4"/>
      <c r="R526" s="4"/>
      <c r="S526" s="4"/>
    </row>
    <row r="527" spans="1:19" x14ac:dyDescent="0.15">
      <c r="A527" s="4"/>
      <c r="B527" s="4"/>
      <c r="C527" s="4"/>
      <c r="D527" s="18"/>
      <c r="E527" s="18"/>
      <c r="F527" s="4"/>
      <c r="G527" s="4"/>
      <c r="H527" s="4"/>
      <c r="I527" s="4"/>
      <c r="J527" s="4"/>
      <c r="K527" s="4"/>
      <c r="L527" s="4"/>
      <c r="M527" s="4"/>
      <c r="N527" s="4"/>
      <c r="O527" s="7"/>
      <c r="P527" s="7"/>
      <c r="Q527" s="4"/>
      <c r="R527" s="4"/>
      <c r="S527" s="4"/>
    </row>
    <row r="528" spans="1:19" x14ac:dyDescent="0.15">
      <c r="A528" s="4"/>
      <c r="B528" s="4"/>
      <c r="C528" s="4"/>
      <c r="D528" s="18"/>
      <c r="E528" s="18"/>
      <c r="F528" s="4"/>
      <c r="G528" s="4"/>
      <c r="H528" s="4"/>
      <c r="I528" s="4"/>
      <c r="J528" s="4"/>
      <c r="K528" s="4"/>
      <c r="L528" s="4"/>
      <c r="M528" s="4"/>
      <c r="N528" s="4"/>
      <c r="O528" s="7"/>
      <c r="P528" s="7"/>
      <c r="Q528" s="4"/>
      <c r="R528" s="4"/>
      <c r="S528" s="4"/>
    </row>
    <row r="529" spans="1:19" x14ac:dyDescent="0.15">
      <c r="A529" s="4"/>
      <c r="B529" s="4"/>
      <c r="C529" s="4"/>
      <c r="D529" s="18"/>
      <c r="E529" s="18"/>
      <c r="F529" s="4"/>
      <c r="G529" s="4"/>
      <c r="H529" s="4"/>
      <c r="I529" s="4"/>
      <c r="J529" s="4"/>
      <c r="K529" s="4"/>
      <c r="L529" s="4"/>
      <c r="M529" s="4"/>
      <c r="N529" s="4"/>
      <c r="O529" s="7"/>
      <c r="P529" s="7"/>
      <c r="Q529" s="4"/>
      <c r="R529" s="4"/>
      <c r="S529" s="4"/>
    </row>
    <row r="530" spans="1:19" x14ac:dyDescent="0.15">
      <c r="A530" s="4"/>
      <c r="B530" s="4"/>
      <c r="C530" s="4"/>
      <c r="D530" s="18"/>
      <c r="E530" s="18"/>
      <c r="F530" s="4"/>
      <c r="G530" s="4"/>
      <c r="H530" s="4"/>
      <c r="I530" s="4"/>
      <c r="J530" s="4"/>
      <c r="K530" s="4"/>
      <c r="L530" s="4"/>
      <c r="M530" s="4"/>
      <c r="N530" s="4"/>
      <c r="O530" s="7"/>
      <c r="P530" s="7"/>
      <c r="Q530" s="4"/>
      <c r="R530" s="4"/>
      <c r="S530" s="4"/>
    </row>
    <row r="531" spans="1:19" x14ac:dyDescent="0.15">
      <c r="A531" s="4"/>
      <c r="B531" s="4"/>
      <c r="C531" s="4"/>
      <c r="D531" s="18"/>
      <c r="E531" s="18"/>
      <c r="F531" s="4"/>
      <c r="G531" s="4"/>
      <c r="H531" s="4"/>
      <c r="I531" s="4"/>
      <c r="J531" s="4"/>
      <c r="K531" s="4"/>
      <c r="L531" s="4"/>
      <c r="M531" s="4"/>
      <c r="N531" s="4"/>
      <c r="O531" s="7"/>
      <c r="P531" s="7"/>
      <c r="Q531" s="4"/>
      <c r="R531" s="4"/>
      <c r="S531" s="4"/>
    </row>
    <row r="532" spans="1:19" x14ac:dyDescent="0.15">
      <c r="A532" s="4"/>
      <c r="B532" s="4"/>
      <c r="C532" s="4"/>
      <c r="D532" s="18"/>
      <c r="E532" s="18"/>
      <c r="F532" s="4"/>
      <c r="G532" s="4"/>
      <c r="H532" s="4"/>
      <c r="I532" s="4"/>
      <c r="J532" s="4"/>
      <c r="K532" s="4"/>
      <c r="L532" s="4"/>
      <c r="M532" s="4"/>
      <c r="N532" s="4"/>
      <c r="O532" s="7"/>
      <c r="P532" s="7"/>
      <c r="Q532" s="4"/>
      <c r="R532" s="4"/>
      <c r="S532" s="4"/>
    </row>
    <row r="533" spans="1:19" x14ac:dyDescent="0.15">
      <c r="A533" s="4"/>
      <c r="B533" s="4"/>
      <c r="C533" s="4"/>
      <c r="D533" s="18"/>
      <c r="E533" s="18"/>
      <c r="F533" s="4"/>
      <c r="G533" s="4"/>
      <c r="H533" s="4"/>
      <c r="I533" s="4"/>
      <c r="J533" s="4"/>
      <c r="K533" s="4"/>
      <c r="L533" s="4"/>
      <c r="M533" s="4"/>
      <c r="N533" s="4"/>
      <c r="O533" s="7"/>
      <c r="P533" s="7"/>
      <c r="Q533" s="4"/>
      <c r="R533" s="4"/>
      <c r="S533" s="4"/>
    </row>
    <row r="534" spans="1:19" x14ac:dyDescent="0.15">
      <c r="A534" s="4"/>
      <c r="B534" s="4"/>
      <c r="C534" s="4"/>
      <c r="D534" s="18"/>
      <c r="E534" s="18"/>
      <c r="F534" s="4"/>
      <c r="G534" s="4"/>
      <c r="H534" s="4"/>
      <c r="I534" s="4"/>
      <c r="J534" s="4"/>
      <c r="K534" s="4"/>
      <c r="L534" s="4"/>
      <c r="M534" s="4"/>
      <c r="N534" s="4"/>
      <c r="O534" s="7"/>
      <c r="P534" s="7"/>
      <c r="Q534" s="4"/>
      <c r="R534" s="4"/>
      <c r="S534" s="4"/>
    </row>
    <row r="535" spans="1:19" x14ac:dyDescent="0.15">
      <c r="A535" s="4"/>
      <c r="B535" s="4"/>
      <c r="C535" s="4"/>
      <c r="D535" s="18"/>
      <c r="E535" s="18"/>
      <c r="F535" s="4"/>
      <c r="G535" s="4"/>
      <c r="H535" s="4"/>
      <c r="I535" s="4"/>
      <c r="J535" s="4"/>
      <c r="K535" s="4"/>
      <c r="L535" s="4"/>
      <c r="M535" s="4"/>
      <c r="N535" s="4"/>
      <c r="O535" s="7"/>
      <c r="P535" s="7"/>
      <c r="Q535" s="4"/>
      <c r="R535" s="4"/>
      <c r="S535" s="4"/>
    </row>
    <row r="536" spans="1:19" x14ac:dyDescent="0.15">
      <c r="A536" s="4"/>
      <c r="B536" s="4"/>
      <c r="C536" s="4"/>
      <c r="D536" s="18"/>
      <c r="E536" s="18"/>
      <c r="F536" s="4"/>
      <c r="G536" s="4"/>
      <c r="H536" s="4"/>
      <c r="I536" s="4"/>
      <c r="J536" s="4"/>
      <c r="K536" s="4"/>
      <c r="L536" s="4"/>
      <c r="M536" s="4"/>
      <c r="N536" s="4"/>
      <c r="O536" s="7"/>
      <c r="P536" s="7"/>
      <c r="Q536" s="4"/>
      <c r="R536" s="4"/>
      <c r="S536" s="4"/>
    </row>
    <row r="537" spans="1:19" x14ac:dyDescent="0.15">
      <c r="A537" s="4"/>
      <c r="B537" s="4"/>
      <c r="C537" s="4"/>
      <c r="D537" s="18"/>
      <c r="E537" s="18"/>
      <c r="F537" s="4"/>
      <c r="G537" s="4"/>
      <c r="H537" s="4"/>
      <c r="I537" s="4"/>
      <c r="J537" s="4"/>
      <c r="K537" s="4"/>
      <c r="L537" s="4"/>
      <c r="M537" s="4"/>
      <c r="N537" s="4"/>
      <c r="O537" s="7"/>
      <c r="P537" s="7"/>
      <c r="Q537" s="4"/>
      <c r="R537" s="4"/>
      <c r="S537" s="4"/>
    </row>
    <row r="538" spans="1:19" x14ac:dyDescent="0.15">
      <c r="A538" s="4"/>
      <c r="B538" s="4"/>
      <c r="C538" s="4"/>
      <c r="D538" s="18"/>
      <c r="E538" s="18"/>
      <c r="F538" s="4"/>
      <c r="G538" s="4"/>
      <c r="H538" s="4"/>
      <c r="I538" s="4"/>
      <c r="J538" s="4"/>
      <c r="K538" s="4"/>
      <c r="L538" s="4"/>
      <c r="M538" s="4"/>
      <c r="N538" s="4"/>
      <c r="O538" s="7"/>
      <c r="P538" s="7"/>
      <c r="Q538" s="4"/>
      <c r="R538" s="4"/>
      <c r="S538" s="4"/>
    </row>
    <row r="539" spans="1:19" x14ac:dyDescent="0.15">
      <c r="A539" s="4"/>
      <c r="B539" s="4"/>
      <c r="C539" s="4"/>
      <c r="D539" s="18"/>
      <c r="E539" s="18"/>
      <c r="F539" s="4"/>
      <c r="G539" s="4"/>
      <c r="H539" s="4"/>
      <c r="I539" s="4"/>
      <c r="J539" s="4"/>
      <c r="K539" s="4"/>
      <c r="L539" s="4"/>
      <c r="M539" s="4"/>
      <c r="N539" s="4"/>
      <c r="O539" s="7"/>
      <c r="P539" s="7"/>
      <c r="Q539" s="4"/>
      <c r="R539" s="4"/>
      <c r="S539" s="4"/>
    </row>
    <row r="540" spans="1:19" x14ac:dyDescent="0.15">
      <c r="A540" s="4"/>
      <c r="B540" s="4"/>
      <c r="C540" s="4"/>
      <c r="D540" s="18"/>
      <c r="E540" s="18"/>
      <c r="F540" s="4"/>
      <c r="G540" s="4"/>
      <c r="H540" s="4"/>
      <c r="I540" s="4"/>
      <c r="J540" s="4"/>
      <c r="K540" s="4"/>
      <c r="L540" s="4"/>
      <c r="M540" s="4"/>
      <c r="N540" s="4"/>
      <c r="O540" s="7"/>
      <c r="P540" s="7"/>
      <c r="Q540" s="4"/>
      <c r="R540" s="4"/>
      <c r="S540" s="4"/>
    </row>
    <row r="541" spans="1:19" x14ac:dyDescent="0.15">
      <c r="A541" s="4"/>
      <c r="B541" s="4"/>
      <c r="C541" s="4"/>
      <c r="D541" s="18"/>
      <c r="E541" s="18"/>
      <c r="F541" s="4"/>
      <c r="G541" s="4"/>
      <c r="H541" s="4"/>
      <c r="I541" s="4"/>
      <c r="J541" s="4"/>
      <c r="K541" s="4"/>
      <c r="L541" s="4"/>
      <c r="M541" s="4"/>
      <c r="N541" s="4"/>
      <c r="O541" s="7"/>
      <c r="P541" s="7"/>
      <c r="Q541" s="4"/>
      <c r="R541" s="4"/>
      <c r="S541" s="4"/>
    </row>
    <row r="542" spans="1:19" x14ac:dyDescent="0.15">
      <c r="A542" s="4"/>
      <c r="B542" s="4"/>
      <c r="C542" s="4"/>
      <c r="D542" s="18"/>
      <c r="E542" s="18"/>
      <c r="F542" s="4"/>
      <c r="G542" s="4"/>
      <c r="H542" s="4"/>
      <c r="I542" s="4"/>
      <c r="J542" s="4"/>
      <c r="K542" s="4"/>
      <c r="L542" s="4"/>
      <c r="M542" s="4"/>
      <c r="N542" s="4"/>
      <c r="O542" s="7"/>
      <c r="P542" s="7"/>
      <c r="Q542" s="4"/>
      <c r="R542" s="4"/>
      <c r="S542" s="4"/>
    </row>
    <row r="543" spans="1:19" x14ac:dyDescent="0.15">
      <c r="A543" s="4"/>
      <c r="B543" s="4"/>
      <c r="C543" s="4"/>
      <c r="D543" s="18"/>
      <c r="E543" s="18"/>
      <c r="F543" s="4"/>
      <c r="G543" s="4"/>
      <c r="H543" s="4"/>
      <c r="I543" s="4"/>
      <c r="J543" s="4"/>
      <c r="K543" s="4"/>
      <c r="L543" s="4"/>
      <c r="M543" s="4"/>
      <c r="N543" s="4"/>
      <c r="O543" s="7"/>
      <c r="P543" s="7"/>
      <c r="Q543" s="4"/>
      <c r="R543" s="4"/>
      <c r="S543" s="4"/>
    </row>
    <row r="544" spans="1:19" x14ac:dyDescent="0.15">
      <c r="A544" s="4"/>
      <c r="B544" s="4"/>
      <c r="C544" s="4"/>
      <c r="D544" s="18"/>
      <c r="E544" s="18"/>
      <c r="F544" s="4"/>
      <c r="G544" s="4"/>
      <c r="H544" s="4"/>
      <c r="I544" s="4"/>
      <c r="J544" s="4"/>
      <c r="K544" s="4"/>
      <c r="L544" s="4"/>
      <c r="M544" s="4"/>
      <c r="N544" s="4"/>
      <c r="O544" s="7"/>
      <c r="P544" s="7"/>
      <c r="Q544" s="4"/>
      <c r="R544" s="4"/>
      <c r="S544" s="4"/>
    </row>
    <row r="545" spans="1:19" x14ac:dyDescent="0.15">
      <c r="A545" s="4"/>
      <c r="B545" s="4"/>
      <c r="C545" s="4"/>
      <c r="D545" s="18"/>
      <c r="E545" s="18"/>
      <c r="F545" s="4"/>
      <c r="G545" s="4"/>
      <c r="H545" s="4"/>
      <c r="I545" s="4"/>
      <c r="J545" s="4"/>
      <c r="K545" s="4"/>
      <c r="L545" s="4"/>
      <c r="M545" s="4"/>
      <c r="N545" s="4"/>
      <c r="O545" s="7"/>
      <c r="P545" s="7"/>
      <c r="Q545" s="4"/>
      <c r="R545" s="4"/>
      <c r="S545" s="4"/>
    </row>
    <row r="546" spans="1:19" x14ac:dyDescent="0.15">
      <c r="A546" s="4"/>
      <c r="B546" s="4"/>
      <c r="C546" s="4"/>
      <c r="D546" s="18"/>
      <c r="E546" s="18"/>
      <c r="F546" s="4"/>
      <c r="G546" s="4"/>
      <c r="H546" s="4"/>
      <c r="I546" s="4"/>
      <c r="J546" s="4"/>
      <c r="K546" s="4"/>
      <c r="L546" s="4"/>
      <c r="M546" s="4"/>
      <c r="N546" s="4"/>
      <c r="O546" s="7"/>
      <c r="P546" s="7"/>
      <c r="Q546" s="4"/>
      <c r="R546" s="4"/>
      <c r="S546" s="4"/>
    </row>
    <row r="547" spans="1:19" x14ac:dyDescent="0.15">
      <c r="A547" s="4"/>
      <c r="B547" s="4"/>
      <c r="C547" s="4"/>
      <c r="D547" s="18"/>
      <c r="E547" s="18"/>
      <c r="F547" s="4"/>
      <c r="G547" s="4"/>
      <c r="H547" s="4"/>
      <c r="I547" s="4"/>
      <c r="J547" s="4"/>
      <c r="K547" s="4"/>
      <c r="L547" s="4"/>
      <c r="M547" s="4"/>
      <c r="N547" s="4"/>
      <c r="O547" s="7"/>
      <c r="P547" s="7"/>
      <c r="Q547" s="4"/>
      <c r="R547" s="4"/>
      <c r="S547" s="4"/>
    </row>
    <row r="548" spans="1:19" x14ac:dyDescent="0.15">
      <c r="A548" s="4"/>
      <c r="B548" s="4"/>
      <c r="C548" s="4"/>
      <c r="D548" s="18"/>
      <c r="E548" s="18"/>
      <c r="F548" s="4"/>
      <c r="G548" s="4"/>
      <c r="H548" s="4"/>
      <c r="I548" s="4"/>
      <c r="J548" s="4"/>
      <c r="K548" s="4"/>
      <c r="L548" s="4"/>
      <c r="M548" s="4"/>
      <c r="N548" s="4"/>
      <c r="O548" s="7"/>
      <c r="P548" s="7"/>
      <c r="Q548" s="4"/>
      <c r="R548" s="4"/>
      <c r="S548" s="4"/>
    </row>
    <row r="549" spans="1:19" x14ac:dyDescent="0.15">
      <c r="A549" s="4"/>
      <c r="B549" s="4"/>
      <c r="C549" s="4"/>
      <c r="D549" s="18"/>
      <c r="E549" s="18"/>
      <c r="F549" s="4"/>
      <c r="G549" s="4"/>
      <c r="H549" s="4"/>
      <c r="I549" s="4"/>
      <c r="J549" s="4"/>
      <c r="K549" s="4"/>
      <c r="L549" s="4"/>
      <c r="M549" s="4"/>
      <c r="N549" s="4"/>
      <c r="O549" s="7"/>
      <c r="P549" s="7"/>
      <c r="Q549" s="4"/>
      <c r="R549" s="4"/>
      <c r="S549" s="4"/>
    </row>
    <row r="550" spans="1:19" x14ac:dyDescent="0.15">
      <c r="A550" s="4"/>
      <c r="B550" s="4"/>
      <c r="C550" s="4"/>
      <c r="D550" s="18"/>
      <c r="E550" s="18"/>
      <c r="F550" s="4"/>
      <c r="G550" s="4"/>
      <c r="H550" s="4"/>
      <c r="I550" s="4"/>
      <c r="J550" s="4"/>
      <c r="K550" s="4"/>
      <c r="L550" s="4"/>
      <c r="M550" s="4"/>
      <c r="N550" s="4"/>
      <c r="O550" s="7"/>
      <c r="P550" s="7"/>
      <c r="Q550" s="4"/>
      <c r="R550" s="4"/>
      <c r="S550" s="4"/>
    </row>
    <row r="551" spans="1:19" x14ac:dyDescent="0.15">
      <c r="A551" s="4"/>
      <c r="B551" s="4"/>
      <c r="C551" s="4"/>
      <c r="D551" s="18"/>
      <c r="E551" s="18"/>
      <c r="F551" s="4"/>
      <c r="G551" s="4"/>
      <c r="H551" s="4"/>
      <c r="I551" s="4"/>
      <c r="J551" s="4"/>
      <c r="K551" s="4"/>
      <c r="L551" s="4"/>
      <c r="M551" s="4"/>
      <c r="N551" s="4"/>
      <c r="O551" s="7"/>
      <c r="P551" s="7"/>
      <c r="Q551" s="4"/>
      <c r="R551" s="4"/>
      <c r="S551" s="4"/>
    </row>
    <row r="552" spans="1:19" x14ac:dyDescent="0.15">
      <c r="A552" s="4"/>
      <c r="B552" s="4"/>
      <c r="C552" s="4"/>
      <c r="D552" s="18"/>
      <c r="E552" s="18"/>
      <c r="F552" s="4"/>
      <c r="G552" s="4"/>
      <c r="H552" s="4"/>
      <c r="I552" s="4"/>
      <c r="J552" s="4"/>
      <c r="K552" s="4"/>
      <c r="L552" s="4"/>
      <c r="M552" s="4"/>
      <c r="N552" s="4"/>
      <c r="O552" s="7"/>
      <c r="P552" s="7"/>
      <c r="Q552" s="4"/>
      <c r="R552" s="4"/>
      <c r="S552" s="4"/>
    </row>
    <row r="553" spans="1:19" x14ac:dyDescent="0.15">
      <c r="A553" s="4"/>
      <c r="B553" s="4"/>
      <c r="C553" s="4"/>
      <c r="D553" s="18"/>
      <c r="E553" s="18"/>
      <c r="F553" s="4"/>
      <c r="G553" s="4"/>
      <c r="H553" s="4"/>
      <c r="I553" s="4"/>
      <c r="J553" s="4"/>
      <c r="K553" s="4"/>
      <c r="L553" s="4"/>
      <c r="M553" s="4"/>
      <c r="N553" s="4"/>
      <c r="O553" s="7"/>
      <c r="P553" s="7"/>
      <c r="Q553" s="4"/>
      <c r="R553" s="4"/>
      <c r="S553" s="4"/>
    </row>
    <row r="554" spans="1:19" x14ac:dyDescent="0.15">
      <c r="A554" s="4"/>
      <c r="B554" s="4"/>
      <c r="C554" s="4"/>
      <c r="D554" s="18"/>
      <c r="E554" s="18"/>
      <c r="F554" s="4"/>
      <c r="G554" s="4"/>
      <c r="H554" s="4"/>
      <c r="I554" s="4"/>
      <c r="J554" s="4"/>
      <c r="K554" s="4"/>
      <c r="L554" s="4"/>
      <c r="M554" s="4"/>
      <c r="N554" s="4"/>
      <c r="O554" s="7"/>
      <c r="P554" s="7"/>
      <c r="Q554" s="4"/>
      <c r="R554" s="4"/>
      <c r="S554" s="4"/>
    </row>
    <row r="555" spans="1:19" x14ac:dyDescent="0.15">
      <c r="A555" s="4"/>
      <c r="B555" s="4"/>
      <c r="C555" s="4"/>
      <c r="D555" s="18"/>
      <c r="E555" s="18"/>
      <c r="F555" s="4"/>
      <c r="G555" s="4"/>
      <c r="H555" s="4"/>
      <c r="I555" s="4"/>
      <c r="J555" s="4"/>
      <c r="K555" s="4"/>
      <c r="L555" s="4"/>
      <c r="M555" s="4"/>
      <c r="N555" s="4"/>
      <c r="O555" s="7"/>
      <c r="P555" s="7"/>
      <c r="Q555" s="4"/>
      <c r="R555" s="4"/>
      <c r="S555" s="4"/>
    </row>
    <row r="556" spans="1:19" x14ac:dyDescent="0.15">
      <c r="A556" s="4"/>
      <c r="B556" s="4"/>
      <c r="C556" s="4"/>
      <c r="D556" s="18"/>
      <c r="E556" s="18"/>
      <c r="F556" s="4"/>
      <c r="G556" s="4"/>
      <c r="H556" s="4"/>
      <c r="I556" s="4"/>
      <c r="J556" s="4"/>
      <c r="K556" s="4"/>
      <c r="L556" s="4"/>
      <c r="M556" s="4"/>
      <c r="N556" s="4"/>
      <c r="O556" s="7"/>
      <c r="P556" s="7"/>
      <c r="Q556" s="4"/>
      <c r="R556" s="4"/>
      <c r="S556" s="4"/>
    </row>
    <row r="557" spans="1:19" x14ac:dyDescent="0.15">
      <c r="A557" s="4"/>
      <c r="B557" s="4"/>
      <c r="C557" s="4"/>
      <c r="D557" s="18"/>
      <c r="E557" s="18"/>
      <c r="F557" s="4"/>
      <c r="G557" s="4"/>
      <c r="H557" s="4"/>
      <c r="I557" s="4"/>
      <c r="J557" s="4"/>
      <c r="K557" s="4"/>
      <c r="L557" s="4"/>
      <c r="M557" s="4"/>
      <c r="N557" s="4"/>
      <c r="O557" s="7"/>
      <c r="P557" s="7"/>
      <c r="Q557" s="4"/>
      <c r="R557" s="4"/>
      <c r="S557" s="4"/>
    </row>
    <row r="558" spans="1:19" x14ac:dyDescent="0.15">
      <c r="A558" s="4"/>
      <c r="B558" s="4"/>
      <c r="C558" s="4"/>
      <c r="D558" s="18"/>
      <c r="E558" s="18"/>
      <c r="F558" s="4"/>
      <c r="G558" s="4"/>
      <c r="H558" s="4"/>
      <c r="I558" s="4"/>
      <c r="J558" s="4"/>
      <c r="K558" s="4"/>
      <c r="L558" s="4"/>
      <c r="M558" s="4"/>
      <c r="N558" s="4"/>
      <c r="O558" s="7"/>
      <c r="P558" s="7"/>
      <c r="Q558" s="4"/>
      <c r="R558" s="4"/>
      <c r="S558" s="4"/>
    </row>
    <row r="559" spans="1:19" x14ac:dyDescent="0.15">
      <c r="A559" s="4"/>
      <c r="B559" s="4"/>
      <c r="C559" s="4"/>
      <c r="D559" s="18"/>
      <c r="E559" s="18"/>
      <c r="F559" s="4"/>
      <c r="G559" s="4"/>
      <c r="H559" s="4"/>
      <c r="I559" s="4"/>
      <c r="J559" s="4"/>
      <c r="K559" s="4"/>
      <c r="L559" s="4"/>
      <c r="M559" s="4"/>
      <c r="N559" s="4"/>
      <c r="O559" s="7"/>
      <c r="P559" s="7"/>
      <c r="Q559" s="4"/>
      <c r="R559" s="4"/>
      <c r="S559" s="4"/>
    </row>
    <row r="560" spans="1:19" x14ac:dyDescent="0.15">
      <c r="A560" s="4"/>
      <c r="B560" s="4"/>
      <c r="C560" s="4"/>
      <c r="D560" s="18"/>
      <c r="E560" s="18"/>
      <c r="F560" s="4"/>
      <c r="G560" s="4"/>
      <c r="H560" s="4"/>
      <c r="I560" s="4"/>
      <c r="J560" s="4"/>
      <c r="K560" s="4"/>
      <c r="L560" s="4"/>
      <c r="M560" s="4"/>
      <c r="N560" s="4"/>
      <c r="O560" s="7"/>
      <c r="P560" s="7"/>
      <c r="Q560" s="4"/>
      <c r="R560" s="4"/>
      <c r="S560" s="4"/>
    </row>
    <row r="561" spans="1:19" x14ac:dyDescent="0.15">
      <c r="A561" s="4"/>
      <c r="B561" s="4"/>
      <c r="C561" s="4"/>
      <c r="D561" s="18"/>
      <c r="E561" s="18"/>
      <c r="F561" s="4"/>
      <c r="G561" s="4"/>
      <c r="H561" s="4"/>
      <c r="I561" s="4"/>
      <c r="J561" s="4"/>
      <c r="K561" s="4"/>
      <c r="L561" s="4"/>
      <c r="M561" s="4"/>
      <c r="N561" s="4"/>
      <c r="O561" s="7"/>
      <c r="P561" s="7"/>
      <c r="Q561" s="4"/>
      <c r="R561" s="4"/>
      <c r="S561" s="4"/>
    </row>
    <row r="562" spans="1:19" x14ac:dyDescent="0.15">
      <c r="A562" s="4"/>
      <c r="B562" s="4"/>
      <c r="C562" s="4"/>
      <c r="D562" s="18"/>
      <c r="E562" s="18"/>
      <c r="F562" s="4"/>
      <c r="G562" s="4"/>
      <c r="H562" s="4"/>
      <c r="I562" s="4"/>
      <c r="J562" s="4"/>
      <c r="K562" s="4"/>
      <c r="L562" s="4"/>
      <c r="M562" s="4"/>
      <c r="N562" s="4"/>
      <c r="O562" s="7"/>
      <c r="P562" s="7"/>
      <c r="Q562" s="4"/>
      <c r="R562" s="4"/>
      <c r="S562" s="4"/>
    </row>
    <row r="563" spans="1:19" x14ac:dyDescent="0.15">
      <c r="A563" s="4"/>
      <c r="B563" s="4"/>
      <c r="C563" s="4"/>
      <c r="D563" s="18"/>
      <c r="E563" s="18"/>
      <c r="F563" s="4"/>
      <c r="G563" s="4"/>
      <c r="H563" s="4"/>
      <c r="I563" s="4"/>
      <c r="J563" s="4"/>
      <c r="K563" s="4"/>
      <c r="L563" s="4"/>
      <c r="M563" s="4"/>
      <c r="N563" s="4"/>
      <c r="O563" s="7"/>
      <c r="P563" s="7"/>
      <c r="Q563" s="4"/>
      <c r="R563" s="4"/>
      <c r="S563" s="4"/>
    </row>
    <row r="564" spans="1:19" x14ac:dyDescent="0.15">
      <c r="A564" s="4"/>
      <c r="B564" s="4"/>
      <c r="C564" s="4"/>
      <c r="D564" s="18"/>
      <c r="E564" s="18"/>
      <c r="F564" s="4"/>
      <c r="G564" s="4"/>
      <c r="H564" s="4"/>
      <c r="I564" s="4"/>
      <c r="J564" s="4"/>
      <c r="K564" s="4"/>
      <c r="L564" s="4"/>
      <c r="M564" s="4"/>
      <c r="N564" s="4"/>
      <c r="O564" s="7"/>
      <c r="P564" s="7"/>
      <c r="Q564" s="4"/>
      <c r="R564" s="4"/>
      <c r="S564" s="4"/>
    </row>
    <row r="565" spans="1:19" x14ac:dyDescent="0.15">
      <c r="A565" s="4"/>
      <c r="B565" s="4"/>
      <c r="C565" s="4"/>
      <c r="D565" s="18"/>
      <c r="E565" s="18"/>
      <c r="F565" s="4"/>
      <c r="G565" s="4"/>
      <c r="H565" s="4"/>
      <c r="I565" s="4"/>
      <c r="J565" s="4"/>
      <c r="K565" s="4"/>
      <c r="L565" s="4"/>
      <c r="M565" s="4"/>
      <c r="N565" s="4"/>
      <c r="O565" s="7"/>
      <c r="P565" s="7"/>
      <c r="Q565" s="4"/>
      <c r="R565" s="4"/>
      <c r="S565" s="4"/>
    </row>
    <row r="566" spans="1:19" x14ac:dyDescent="0.15">
      <c r="A566" s="4"/>
      <c r="B566" s="4"/>
      <c r="C566" s="4"/>
      <c r="D566" s="18"/>
      <c r="E566" s="18"/>
      <c r="F566" s="4"/>
      <c r="G566" s="4"/>
      <c r="H566" s="4"/>
      <c r="I566" s="4"/>
      <c r="J566" s="4"/>
      <c r="K566" s="4"/>
      <c r="L566" s="4"/>
      <c r="M566" s="4"/>
      <c r="N566" s="4"/>
      <c r="O566" s="7"/>
      <c r="P566" s="7"/>
      <c r="Q566" s="4"/>
      <c r="R566" s="4"/>
      <c r="S566" s="4"/>
    </row>
    <row r="567" spans="1:19" x14ac:dyDescent="0.15">
      <c r="A567" s="4"/>
      <c r="B567" s="4"/>
      <c r="C567" s="4"/>
      <c r="D567" s="18"/>
      <c r="E567" s="18"/>
      <c r="F567" s="4"/>
      <c r="G567" s="4"/>
      <c r="H567" s="4"/>
      <c r="I567" s="4"/>
      <c r="J567" s="4"/>
      <c r="K567" s="4"/>
      <c r="L567" s="4"/>
      <c r="M567" s="4"/>
      <c r="N567" s="4"/>
      <c r="O567" s="7"/>
      <c r="P567" s="7"/>
      <c r="Q567" s="4"/>
      <c r="R567" s="4"/>
      <c r="S567" s="4"/>
    </row>
    <row r="568" spans="1:19" x14ac:dyDescent="0.15">
      <c r="A568" s="4"/>
      <c r="B568" s="4"/>
      <c r="C568" s="4"/>
      <c r="D568" s="18"/>
      <c r="E568" s="18"/>
      <c r="F568" s="4"/>
      <c r="G568" s="4"/>
      <c r="H568" s="4"/>
      <c r="I568" s="4"/>
      <c r="J568" s="4"/>
      <c r="K568" s="4"/>
      <c r="L568" s="4"/>
      <c r="M568" s="4"/>
      <c r="N568" s="4"/>
      <c r="O568" s="7"/>
      <c r="P568" s="7"/>
      <c r="Q568" s="4"/>
      <c r="R568" s="4"/>
      <c r="S568" s="4"/>
    </row>
    <row r="569" spans="1:19" x14ac:dyDescent="0.15">
      <c r="A569" s="4"/>
      <c r="B569" s="4"/>
      <c r="C569" s="4"/>
      <c r="D569" s="18"/>
      <c r="E569" s="18"/>
      <c r="F569" s="4"/>
      <c r="G569" s="4"/>
      <c r="H569" s="4"/>
      <c r="I569" s="4"/>
      <c r="J569" s="4"/>
      <c r="K569" s="4"/>
      <c r="L569" s="4"/>
      <c r="M569" s="4"/>
      <c r="N569" s="4"/>
      <c r="O569" s="7"/>
      <c r="P569" s="7"/>
      <c r="Q569" s="4"/>
      <c r="R569" s="4"/>
      <c r="S569" s="4"/>
    </row>
    <row r="570" spans="1:19" x14ac:dyDescent="0.15">
      <c r="A570" s="4"/>
      <c r="B570" s="4"/>
      <c r="C570" s="4"/>
      <c r="D570" s="18"/>
      <c r="E570" s="18"/>
      <c r="F570" s="4"/>
      <c r="G570" s="4"/>
      <c r="H570" s="4"/>
      <c r="I570" s="4"/>
      <c r="J570" s="4"/>
      <c r="K570" s="4"/>
      <c r="L570" s="4"/>
      <c r="M570" s="4"/>
      <c r="N570" s="4"/>
      <c r="O570" s="7"/>
      <c r="P570" s="7"/>
      <c r="Q570" s="4"/>
      <c r="R570" s="4"/>
      <c r="S570" s="4"/>
    </row>
    <row r="571" spans="1:19" x14ac:dyDescent="0.15">
      <c r="A571" s="4"/>
      <c r="B571" s="4"/>
      <c r="C571" s="4"/>
      <c r="D571" s="18"/>
      <c r="E571" s="18"/>
      <c r="F571" s="4"/>
      <c r="G571" s="4"/>
      <c r="H571" s="4"/>
      <c r="I571" s="4"/>
      <c r="J571" s="4"/>
      <c r="K571" s="4"/>
      <c r="L571" s="4"/>
      <c r="M571" s="4"/>
      <c r="N571" s="4"/>
      <c r="O571" s="7"/>
      <c r="P571" s="7"/>
      <c r="Q571" s="4"/>
      <c r="R571" s="4"/>
      <c r="S571" s="4"/>
    </row>
    <row r="572" spans="1:19" x14ac:dyDescent="0.15">
      <c r="A572" s="4"/>
      <c r="B572" s="4"/>
      <c r="C572" s="4"/>
      <c r="D572" s="18"/>
      <c r="E572" s="18"/>
      <c r="F572" s="4"/>
      <c r="G572" s="4"/>
      <c r="H572" s="4"/>
      <c r="I572" s="4"/>
      <c r="J572" s="4"/>
      <c r="K572" s="4"/>
      <c r="L572" s="4"/>
      <c r="M572" s="4"/>
      <c r="N572" s="4"/>
      <c r="O572" s="7"/>
      <c r="P572" s="7"/>
      <c r="Q572" s="4"/>
      <c r="R572" s="4"/>
      <c r="S572" s="4"/>
    </row>
    <row r="573" spans="1:19" x14ac:dyDescent="0.15">
      <c r="A573" s="4"/>
      <c r="B573" s="4"/>
      <c r="C573" s="4"/>
      <c r="D573" s="18"/>
      <c r="E573" s="18"/>
      <c r="F573" s="4"/>
      <c r="G573" s="4"/>
      <c r="H573" s="4"/>
      <c r="I573" s="4"/>
      <c r="J573" s="4"/>
      <c r="K573" s="4"/>
      <c r="L573" s="4"/>
      <c r="M573" s="4"/>
      <c r="N573" s="4"/>
      <c r="O573" s="7"/>
      <c r="P573" s="7"/>
      <c r="Q573" s="4"/>
      <c r="R573" s="4"/>
      <c r="S573" s="4"/>
    </row>
    <row r="574" spans="1:19" x14ac:dyDescent="0.15">
      <c r="A574" s="4"/>
      <c r="B574" s="4"/>
      <c r="C574" s="4"/>
      <c r="D574" s="18"/>
      <c r="E574" s="18"/>
      <c r="F574" s="4"/>
      <c r="G574" s="4"/>
      <c r="H574" s="4"/>
      <c r="I574" s="4"/>
      <c r="J574" s="4"/>
      <c r="K574" s="4"/>
      <c r="L574" s="4"/>
      <c r="M574" s="4"/>
      <c r="N574" s="4"/>
      <c r="O574" s="7"/>
      <c r="P574" s="7"/>
      <c r="Q574" s="4"/>
      <c r="R574" s="4"/>
      <c r="S574" s="4"/>
    </row>
    <row r="575" spans="1:19" x14ac:dyDescent="0.15">
      <c r="A575" s="4"/>
      <c r="B575" s="4"/>
      <c r="C575" s="4"/>
      <c r="D575" s="18"/>
      <c r="E575" s="18"/>
      <c r="F575" s="4"/>
      <c r="G575" s="4"/>
      <c r="H575" s="4"/>
      <c r="I575" s="4"/>
      <c r="J575" s="4"/>
      <c r="K575" s="4"/>
      <c r="L575" s="4"/>
      <c r="M575" s="4"/>
      <c r="N575" s="4"/>
      <c r="O575" s="7"/>
      <c r="P575" s="7"/>
      <c r="Q575" s="4"/>
      <c r="R575" s="4"/>
      <c r="S575" s="4"/>
    </row>
    <row r="576" spans="1:19" x14ac:dyDescent="0.15">
      <c r="A576" s="4"/>
      <c r="B576" s="4"/>
      <c r="C576" s="4"/>
      <c r="D576" s="18"/>
      <c r="E576" s="18"/>
      <c r="F576" s="4"/>
      <c r="G576" s="4"/>
      <c r="H576" s="4"/>
      <c r="I576" s="4"/>
      <c r="J576" s="4"/>
      <c r="K576" s="4"/>
      <c r="L576" s="4"/>
      <c r="M576" s="4"/>
      <c r="N576" s="4"/>
      <c r="O576" s="7"/>
      <c r="P576" s="7"/>
      <c r="Q576" s="4"/>
      <c r="R576" s="4"/>
      <c r="S576" s="4"/>
    </row>
    <row r="577" spans="1:19" x14ac:dyDescent="0.15">
      <c r="A577" s="4"/>
      <c r="B577" s="4"/>
      <c r="C577" s="4"/>
      <c r="D577" s="18"/>
      <c r="E577" s="18"/>
      <c r="F577" s="4"/>
      <c r="G577" s="4"/>
      <c r="H577" s="4"/>
      <c r="I577" s="4"/>
      <c r="J577" s="4"/>
      <c r="K577" s="4"/>
      <c r="L577" s="4"/>
      <c r="M577" s="4"/>
      <c r="N577" s="4"/>
      <c r="O577" s="7"/>
      <c r="P577" s="7"/>
      <c r="Q577" s="4"/>
      <c r="R577" s="4"/>
      <c r="S577" s="4"/>
    </row>
    <row r="578" spans="1:19" x14ac:dyDescent="0.15">
      <c r="A578" s="4"/>
      <c r="B578" s="4"/>
      <c r="C578" s="4"/>
      <c r="D578" s="18"/>
      <c r="E578" s="18"/>
      <c r="F578" s="4"/>
      <c r="G578" s="4"/>
      <c r="H578" s="4"/>
      <c r="I578" s="4"/>
      <c r="J578" s="4"/>
      <c r="K578" s="4"/>
      <c r="L578" s="4"/>
      <c r="M578" s="4"/>
      <c r="N578" s="4"/>
      <c r="O578" s="7"/>
      <c r="P578" s="7"/>
      <c r="Q578" s="4"/>
      <c r="R578" s="4"/>
      <c r="S578" s="4"/>
    </row>
    <row r="579" spans="1:19" x14ac:dyDescent="0.15">
      <c r="A579" s="4"/>
      <c r="B579" s="4"/>
      <c r="C579" s="4"/>
      <c r="D579" s="18"/>
      <c r="E579" s="18"/>
      <c r="F579" s="4"/>
      <c r="G579" s="4"/>
      <c r="H579" s="4"/>
      <c r="I579" s="4"/>
      <c r="J579" s="4"/>
      <c r="K579" s="4"/>
      <c r="L579" s="4"/>
      <c r="M579" s="4"/>
      <c r="N579" s="4"/>
      <c r="O579" s="7"/>
      <c r="P579" s="7"/>
      <c r="Q579" s="4"/>
      <c r="R579" s="4"/>
      <c r="S579" s="4"/>
    </row>
    <row r="580" spans="1:19" x14ac:dyDescent="0.15">
      <c r="A580" s="4"/>
      <c r="B580" s="4"/>
      <c r="C580" s="4"/>
      <c r="D580" s="18"/>
      <c r="E580" s="18"/>
      <c r="F580" s="4"/>
      <c r="G580" s="4"/>
      <c r="H580" s="4"/>
      <c r="I580" s="4"/>
      <c r="J580" s="4"/>
      <c r="K580" s="4"/>
      <c r="L580" s="4"/>
      <c r="M580" s="4"/>
      <c r="N580" s="4"/>
      <c r="O580" s="7"/>
      <c r="P580" s="7"/>
      <c r="Q580" s="4"/>
      <c r="R580" s="4"/>
      <c r="S580" s="4"/>
    </row>
    <row r="581" spans="1:19" x14ac:dyDescent="0.15">
      <c r="A581" s="4"/>
      <c r="B581" s="4"/>
      <c r="C581" s="4"/>
      <c r="D581" s="18"/>
      <c r="E581" s="18"/>
      <c r="F581" s="4"/>
      <c r="G581" s="4"/>
      <c r="H581" s="4"/>
      <c r="I581" s="4"/>
      <c r="J581" s="4"/>
      <c r="K581" s="4"/>
      <c r="L581" s="4"/>
      <c r="M581" s="4"/>
      <c r="N581" s="4"/>
      <c r="O581" s="7"/>
      <c r="P581" s="7"/>
      <c r="Q581" s="4"/>
      <c r="R581" s="4"/>
      <c r="S581" s="4"/>
    </row>
    <row r="582" spans="1:19" x14ac:dyDescent="0.15">
      <c r="A582" s="4"/>
      <c r="B582" s="4"/>
      <c r="C582" s="4"/>
      <c r="D582" s="18"/>
      <c r="E582" s="18"/>
      <c r="F582" s="4"/>
      <c r="G582" s="4"/>
      <c r="H582" s="4"/>
      <c r="I582" s="4"/>
      <c r="J582" s="4"/>
      <c r="K582" s="4"/>
      <c r="L582" s="4"/>
      <c r="M582" s="4"/>
      <c r="N582" s="4"/>
      <c r="O582" s="7"/>
      <c r="P582" s="7"/>
      <c r="Q582" s="4"/>
      <c r="R582" s="4"/>
      <c r="S582" s="4"/>
    </row>
    <row r="583" spans="1:19" x14ac:dyDescent="0.15">
      <c r="A583" s="4"/>
      <c r="B583" s="4"/>
      <c r="C583" s="4"/>
      <c r="D583" s="18"/>
      <c r="E583" s="18"/>
      <c r="F583" s="4"/>
      <c r="G583" s="4"/>
      <c r="H583" s="4"/>
      <c r="I583" s="4"/>
      <c r="J583" s="4"/>
      <c r="K583" s="4"/>
      <c r="L583" s="4"/>
      <c r="M583" s="4"/>
      <c r="N583" s="4"/>
      <c r="O583" s="7"/>
      <c r="P583" s="7"/>
      <c r="Q583" s="4"/>
      <c r="R583" s="4"/>
      <c r="S583" s="4"/>
    </row>
    <row r="584" spans="1:19" x14ac:dyDescent="0.15">
      <c r="A584" s="4"/>
      <c r="B584" s="4"/>
      <c r="C584" s="4"/>
      <c r="D584" s="18"/>
      <c r="E584" s="18"/>
      <c r="F584" s="4"/>
      <c r="G584" s="4"/>
      <c r="H584" s="4"/>
      <c r="I584" s="4"/>
      <c r="J584" s="4"/>
      <c r="K584" s="4"/>
      <c r="L584" s="4"/>
      <c r="M584" s="4"/>
      <c r="N584" s="4"/>
      <c r="O584" s="7"/>
      <c r="P584" s="7"/>
      <c r="Q584" s="4"/>
      <c r="R584" s="4"/>
      <c r="S584" s="4"/>
    </row>
    <row r="585" spans="1:19" x14ac:dyDescent="0.15">
      <c r="A585" s="4"/>
      <c r="B585" s="4"/>
      <c r="C585" s="4"/>
      <c r="D585" s="18"/>
      <c r="E585" s="18"/>
      <c r="F585" s="4"/>
      <c r="G585" s="4"/>
      <c r="H585" s="4"/>
      <c r="I585" s="4"/>
      <c r="J585" s="4"/>
      <c r="K585" s="4"/>
      <c r="L585" s="4"/>
      <c r="M585" s="4"/>
      <c r="N585" s="4"/>
      <c r="O585" s="7"/>
      <c r="P585" s="7"/>
      <c r="Q585" s="4"/>
      <c r="R585" s="4"/>
      <c r="S585" s="4"/>
    </row>
    <row r="586" spans="1:19" x14ac:dyDescent="0.15">
      <c r="A586" s="4"/>
      <c r="B586" s="4"/>
      <c r="C586" s="4"/>
      <c r="D586" s="18"/>
      <c r="E586" s="18"/>
      <c r="F586" s="4"/>
      <c r="G586" s="4"/>
      <c r="H586" s="4"/>
      <c r="I586" s="4"/>
      <c r="J586" s="4"/>
      <c r="K586" s="4"/>
      <c r="L586" s="4"/>
      <c r="M586" s="4"/>
      <c r="N586" s="4"/>
      <c r="O586" s="7"/>
      <c r="P586" s="7"/>
      <c r="Q586" s="4"/>
      <c r="R586" s="4"/>
      <c r="S586" s="4"/>
    </row>
    <row r="587" spans="1:19" x14ac:dyDescent="0.15">
      <c r="A587" s="4"/>
      <c r="B587" s="4"/>
      <c r="C587" s="4"/>
      <c r="D587" s="18"/>
      <c r="E587" s="18"/>
      <c r="F587" s="4"/>
      <c r="G587" s="4"/>
      <c r="H587" s="4"/>
      <c r="I587" s="4"/>
      <c r="J587" s="4"/>
      <c r="K587" s="4"/>
      <c r="L587" s="4"/>
      <c r="M587" s="4"/>
      <c r="N587" s="4"/>
      <c r="O587" s="7"/>
      <c r="P587" s="7"/>
      <c r="Q587" s="4"/>
      <c r="R587" s="4"/>
      <c r="S587" s="4"/>
    </row>
    <row r="588" spans="1:19" x14ac:dyDescent="0.15">
      <c r="A588" s="4"/>
      <c r="B588" s="4"/>
      <c r="C588" s="4"/>
      <c r="D588" s="18"/>
      <c r="E588" s="18"/>
      <c r="F588" s="4"/>
      <c r="G588" s="4"/>
      <c r="H588" s="4"/>
      <c r="I588" s="4"/>
      <c r="J588" s="4"/>
      <c r="K588" s="4"/>
      <c r="L588" s="4"/>
      <c r="M588" s="4"/>
      <c r="N588" s="4"/>
      <c r="O588" s="7"/>
      <c r="P588" s="7"/>
      <c r="Q588" s="4"/>
      <c r="R588" s="4"/>
      <c r="S588" s="4"/>
    </row>
    <row r="589" spans="1:19" x14ac:dyDescent="0.15">
      <c r="A589" s="4"/>
      <c r="B589" s="4"/>
      <c r="C589" s="4"/>
      <c r="D589" s="18"/>
      <c r="E589" s="18"/>
      <c r="F589" s="4"/>
      <c r="G589" s="4"/>
      <c r="H589" s="4"/>
      <c r="I589" s="4"/>
      <c r="J589" s="4"/>
      <c r="K589" s="4"/>
      <c r="L589" s="4"/>
      <c r="M589" s="4"/>
      <c r="N589" s="4"/>
      <c r="O589" s="7"/>
      <c r="P589" s="7"/>
      <c r="Q589" s="4"/>
      <c r="R589" s="4"/>
      <c r="S589" s="4"/>
    </row>
    <row r="590" spans="1:19" x14ac:dyDescent="0.15">
      <c r="A590" s="4"/>
      <c r="B590" s="4"/>
      <c r="C590" s="4"/>
      <c r="D590" s="18"/>
      <c r="E590" s="18"/>
      <c r="F590" s="4"/>
      <c r="G590" s="4"/>
      <c r="H590" s="4"/>
      <c r="I590" s="4"/>
      <c r="J590" s="4"/>
      <c r="K590" s="4"/>
      <c r="L590" s="4"/>
      <c r="M590" s="4"/>
      <c r="N590" s="4"/>
      <c r="O590" s="7"/>
      <c r="P590" s="7"/>
      <c r="Q590" s="4"/>
      <c r="R590" s="4"/>
      <c r="S590" s="4"/>
    </row>
    <row r="591" spans="1:19" x14ac:dyDescent="0.15">
      <c r="A591" s="4"/>
      <c r="B591" s="4"/>
      <c r="C591" s="4"/>
      <c r="D591" s="18"/>
      <c r="E591" s="18"/>
      <c r="F591" s="4"/>
      <c r="G591" s="4"/>
      <c r="H591" s="4"/>
      <c r="I591" s="4"/>
      <c r="J591" s="4"/>
      <c r="K591" s="4"/>
      <c r="L591" s="4"/>
      <c r="M591" s="4"/>
      <c r="N591" s="4"/>
      <c r="O591" s="7"/>
      <c r="P591" s="7"/>
      <c r="Q591" s="4"/>
      <c r="R591" s="4"/>
      <c r="S591" s="4"/>
    </row>
    <row r="592" spans="1:19" x14ac:dyDescent="0.15">
      <c r="A592" s="4"/>
      <c r="B592" s="4"/>
      <c r="C592" s="4"/>
      <c r="D592" s="18"/>
      <c r="E592" s="18"/>
      <c r="F592" s="4"/>
      <c r="G592" s="4"/>
      <c r="H592" s="4"/>
      <c r="I592" s="4"/>
      <c r="J592" s="4"/>
      <c r="K592" s="4"/>
      <c r="L592" s="4"/>
      <c r="M592" s="4"/>
      <c r="N592" s="4"/>
      <c r="O592" s="7"/>
      <c r="P592" s="7"/>
      <c r="Q592" s="4"/>
      <c r="R592" s="4"/>
      <c r="S592" s="4"/>
    </row>
    <row r="593" spans="1:19" x14ac:dyDescent="0.15">
      <c r="A593" s="4"/>
      <c r="B593" s="4"/>
      <c r="C593" s="4"/>
      <c r="D593" s="18"/>
      <c r="E593" s="18"/>
      <c r="F593" s="4"/>
      <c r="G593" s="4"/>
      <c r="H593" s="4"/>
      <c r="I593" s="4"/>
      <c r="J593" s="4"/>
      <c r="K593" s="4"/>
      <c r="L593" s="4"/>
      <c r="M593" s="4"/>
      <c r="N593" s="4"/>
      <c r="O593" s="7"/>
      <c r="P593" s="7"/>
      <c r="Q593" s="4"/>
      <c r="R593" s="4"/>
      <c r="S593" s="4"/>
    </row>
    <row r="594" spans="1:19" x14ac:dyDescent="0.15">
      <c r="A594" s="4"/>
      <c r="B594" s="4"/>
      <c r="C594" s="4"/>
      <c r="D594" s="18"/>
      <c r="E594" s="18"/>
      <c r="F594" s="4"/>
      <c r="G594" s="4"/>
      <c r="H594" s="4"/>
      <c r="I594" s="4"/>
      <c r="J594" s="4"/>
      <c r="K594" s="4"/>
      <c r="L594" s="4"/>
      <c r="M594" s="4"/>
      <c r="N594" s="4"/>
      <c r="O594" s="7"/>
      <c r="P594" s="7"/>
      <c r="Q594" s="4"/>
      <c r="R594" s="4"/>
      <c r="S594" s="4"/>
    </row>
    <row r="595" spans="1:19" x14ac:dyDescent="0.15">
      <c r="A595" s="4"/>
      <c r="B595" s="4"/>
      <c r="C595" s="4"/>
      <c r="D595" s="18"/>
      <c r="E595" s="18"/>
      <c r="F595" s="4"/>
      <c r="G595" s="4"/>
      <c r="H595" s="4"/>
      <c r="I595" s="4"/>
      <c r="J595" s="4"/>
      <c r="K595" s="4"/>
      <c r="L595" s="4"/>
      <c r="M595" s="4"/>
      <c r="N595" s="4"/>
      <c r="O595" s="7"/>
      <c r="P595" s="7"/>
      <c r="Q595" s="4"/>
      <c r="R595" s="4"/>
      <c r="S595" s="4"/>
    </row>
    <row r="596" spans="1:19" x14ac:dyDescent="0.15">
      <c r="A596" s="4"/>
      <c r="B596" s="4"/>
      <c r="C596" s="4"/>
      <c r="D596" s="18"/>
      <c r="E596" s="18"/>
      <c r="F596" s="4"/>
      <c r="G596" s="4"/>
      <c r="H596" s="4"/>
      <c r="I596" s="4"/>
      <c r="J596" s="4"/>
      <c r="K596" s="4"/>
      <c r="L596" s="4"/>
      <c r="M596" s="4"/>
      <c r="N596" s="4"/>
      <c r="O596" s="7"/>
      <c r="P596" s="7"/>
      <c r="Q596" s="4"/>
      <c r="R596" s="4"/>
      <c r="S596" s="4"/>
    </row>
    <row r="597" spans="1:19" x14ac:dyDescent="0.15">
      <c r="A597" s="4"/>
      <c r="B597" s="4"/>
      <c r="C597" s="4"/>
      <c r="D597" s="18"/>
      <c r="E597" s="18"/>
      <c r="F597" s="4"/>
      <c r="G597" s="4"/>
      <c r="H597" s="4"/>
      <c r="I597" s="4"/>
      <c r="J597" s="4"/>
      <c r="K597" s="4"/>
      <c r="L597" s="4"/>
      <c r="M597" s="4"/>
      <c r="N597" s="4"/>
      <c r="O597" s="7"/>
      <c r="P597" s="7"/>
      <c r="Q597" s="4"/>
      <c r="R597" s="4"/>
      <c r="S597" s="4"/>
    </row>
    <row r="598" spans="1:19" x14ac:dyDescent="0.15">
      <c r="A598" s="4"/>
      <c r="B598" s="4"/>
      <c r="C598" s="4"/>
      <c r="D598" s="18"/>
      <c r="E598" s="18"/>
      <c r="F598" s="4"/>
      <c r="G598" s="4"/>
      <c r="H598" s="4"/>
      <c r="I598" s="4"/>
      <c r="J598" s="4"/>
      <c r="K598" s="4"/>
      <c r="L598" s="4"/>
      <c r="M598" s="4"/>
      <c r="N598" s="4"/>
      <c r="O598" s="7"/>
      <c r="P598" s="7"/>
      <c r="Q598" s="4"/>
      <c r="R598" s="4"/>
      <c r="S598" s="4"/>
    </row>
    <row r="599" spans="1:19" x14ac:dyDescent="0.15">
      <c r="A599" s="4"/>
      <c r="B599" s="4"/>
      <c r="C599" s="4"/>
      <c r="D599" s="18"/>
      <c r="E599" s="18"/>
      <c r="F599" s="4"/>
      <c r="G599" s="4"/>
      <c r="H599" s="4"/>
      <c r="I599" s="4"/>
      <c r="J599" s="4"/>
      <c r="K599" s="4"/>
      <c r="L599" s="4"/>
      <c r="M599" s="4"/>
      <c r="N599" s="4"/>
      <c r="O599" s="7"/>
      <c r="P599" s="7"/>
      <c r="Q599" s="4"/>
      <c r="R599" s="4"/>
      <c r="S599" s="4"/>
    </row>
    <row r="600" spans="1:19" x14ac:dyDescent="0.15">
      <c r="A600" s="4"/>
      <c r="B600" s="4"/>
      <c r="C600" s="4"/>
      <c r="D600" s="18"/>
      <c r="E600" s="18"/>
      <c r="F600" s="4"/>
      <c r="G600" s="4"/>
      <c r="H600" s="4"/>
      <c r="I600" s="4"/>
      <c r="J600" s="4"/>
      <c r="K600" s="4"/>
      <c r="L600" s="4"/>
      <c r="M600" s="4"/>
      <c r="N600" s="4"/>
      <c r="O600" s="7"/>
      <c r="P600" s="7"/>
      <c r="Q600" s="4"/>
      <c r="R600" s="4"/>
      <c r="S600" s="4"/>
    </row>
    <row r="601" spans="1:19" x14ac:dyDescent="0.15">
      <c r="A601" s="4"/>
      <c r="B601" s="4"/>
      <c r="C601" s="4"/>
      <c r="D601" s="18"/>
      <c r="E601" s="18"/>
      <c r="F601" s="4"/>
      <c r="G601" s="4"/>
      <c r="H601" s="4"/>
      <c r="I601" s="4"/>
      <c r="J601" s="4"/>
      <c r="K601" s="4"/>
      <c r="L601" s="4"/>
      <c r="M601" s="4"/>
      <c r="N601" s="4"/>
      <c r="O601" s="7"/>
      <c r="P601" s="7"/>
      <c r="Q601" s="4"/>
      <c r="R601" s="4"/>
      <c r="S601" s="4"/>
    </row>
    <row r="602" spans="1:19" x14ac:dyDescent="0.15">
      <c r="A602" s="4"/>
      <c r="B602" s="4"/>
      <c r="C602" s="4"/>
      <c r="D602" s="18"/>
      <c r="E602" s="18"/>
      <c r="F602" s="4"/>
      <c r="G602" s="4"/>
      <c r="H602" s="4"/>
      <c r="I602" s="4"/>
      <c r="J602" s="4"/>
      <c r="K602" s="4"/>
      <c r="L602" s="4"/>
      <c r="M602" s="4"/>
      <c r="N602" s="4"/>
      <c r="O602" s="7"/>
      <c r="P602" s="7"/>
      <c r="Q602" s="4"/>
      <c r="R602" s="4"/>
      <c r="S602" s="4"/>
    </row>
    <row r="603" spans="1:19" x14ac:dyDescent="0.15">
      <c r="A603" s="4"/>
      <c r="B603" s="4"/>
      <c r="C603" s="4"/>
      <c r="D603" s="18"/>
      <c r="E603" s="18"/>
      <c r="F603" s="4"/>
      <c r="G603" s="4"/>
      <c r="H603" s="4"/>
      <c r="I603" s="4"/>
      <c r="J603" s="4"/>
      <c r="K603" s="4"/>
      <c r="L603" s="4"/>
      <c r="M603" s="4"/>
      <c r="N603" s="4"/>
      <c r="O603" s="7"/>
      <c r="P603" s="7"/>
      <c r="Q603" s="4"/>
      <c r="R603" s="4"/>
      <c r="S603" s="4"/>
    </row>
    <row r="604" spans="1:19" x14ac:dyDescent="0.15">
      <c r="A604" s="4"/>
      <c r="B604" s="4"/>
      <c r="C604" s="4"/>
      <c r="D604" s="18"/>
      <c r="E604" s="18"/>
      <c r="F604" s="4"/>
      <c r="G604" s="4"/>
      <c r="H604" s="4"/>
      <c r="I604" s="4"/>
      <c r="J604" s="4"/>
      <c r="K604" s="4"/>
      <c r="L604" s="4"/>
      <c r="M604" s="4"/>
      <c r="N604" s="4"/>
      <c r="O604" s="7"/>
      <c r="P604" s="7"/>
      <c r="Q604" s="4"/>
      <c r="R604" s="4"/>
      <c r="S604" s="4"/>
    </row>
    <row r="605" spans="1:19" x14ac:dyDescent="0.15">
      <c r="A605" s="4"/>
      <c r="B605" s="4"/>
      <c r="C605" s="4"/>
      <c r="D605" s="18"/>
      <c r="E605" s="18"/>
      <c r="F605" s="4"/>
      <c r="G605" s="4"/>
      <c r="H605" s="4"/>
      <c r="I605" s="4"/>
      <c r="J605" s="4"/>
      <c r="K605" s="4"/>
      <c r="L605" s="4"/>
      <c r="M605" s="4"/>
      <c r="N605" s="4"/>
      <c r="O605" s="7"/>
      <c r="P605" s="7"/>
      <c r="Q605" s="4"/>
      <c r="R605" s="4"/>
      <c r="S605" s="4"/>
    </row>
    <row r="606" spans="1:19" x14ac:dyDescent="0.15">
      <c r="A606" s="4"/>
      <c r="B606" s="4"/>
      <c r="C606" s="4"/>
      <c r="D606" s="18"/>
      <c r="E606" s="18"/>
      <c r="F606" s="4"/>
      <c r="G606" s="4"/>
      <c r="H606" s="4"/>
      <c r="I606" s="4"/>
      <c r="J606" s="4"/>
      <c r="K606" s="4"/>
      <c r="L606" s="4"/>
      <c r="M606" s="4"/>
      <c r="N606" s="4"/>
      <c r="O606" s="7"/>
      <c r="P606" s="7"/>
      <c r="Q606" s="4"/>
      <c r="R606" s="4"/>
      <c r="S606" s="4"/>
    </row>
    <row r="607" spans="1:19" x14ac:dyDescent="0.15">
      <c r="A607" s="4"/>
      <c r="B607" s="4"/>
      <c r="C607" s="4"/>
      <c r="D607" s="18"/>
      <c r="E607" s="18"/>
      <c r="F607" s="4"/>
      <c r="G607" s="4"/>
      <c r="H607" s="4"/>
      <c r="I607" s="4"/>
      <c r="J607" s="4"/>
      <c r="K607" s="4"/>
      <c r="L607" s="4"/>
      <c r="M607" s="4"/>
      <c r="N607" s="4"/>
      <c r="O607" s="7"/>
      <c r="P607" s="7"/>
      <c r="Q607" s="4"/>
      <c r="R607" s="4"/>
      <c r="S607" s="4"/>
    </row>
    <row r="608" spans="1:19" x14ac:dyDescent="0.15">
      <c r="A608" s="4"/>
      <c r="B608" s="4"/>
      <c r="C608" s="4"/>
      <c r="D608" s="18"/>
      <c r="E608" s="18"/>
      <c r="F608" s="4"/>
      <c r="G608" s="4"/>
      <c r="H608" s="4"/>
      <c r="I608" s="4"/>
      <c r="J608" s="4"/>
      <c r="K608" s="4"/>
      <c r="L608" s="4"/>
      <c r="M608" s="4"/>
      <c r="N608" s="4"/>
      <c r="O608" s="7"/>
      <c r="P608" s="7"/>
      <c r="Q608" s="4"/>
      <c r="R608" s="4"/>
      <c r="S608" s="4"/>
    </row>
    <row r="609" spans="1:19" x14ac:dyDescent="0.15">
      <c r="A609" s="4"/>
      <c r="B609" s="4"/>
      <c r="C609" s="4"/>
      <c r="D609" s="18"/>
      <c r="E609" s="18"/>
      <c r="F609" s="4"/>
      <c r="G609" s="4"/>
      <c r="H609" s="4"/>
      <c r="I609" s="4"/>
      <c r="J609" s="4"/>
      <c r="K609" s="4"/>
      <c r="L609" s="4"/>
      <c r="M609" s="4"/>
      <c r="N609" s="4"/>
      <c r="O609" s="7"/>
      <c r="P609" s="7"/>
      <c r="Q609" s="4"/>
      <c r="R609" s="4"/>
      <c r="S609" s="4"/>
    </row>
    <row r="610" spans="1:19" x14ac:dyDescent="0.15">
      <c r="A610" s="4"/>
      <c r="B610" s="4"/>
      <c r="C610" s="4"/>
      <c r="D610" s="18"/>
      <c r="E610" s="18"/>
      <c r="F610" s="4"/>
      <c r="G610" s="4"/>
      <c r="H610" s="4"/>
      <c r="I610" s="4"/>
      <c r="J610" s="4"/>
      <c r="K610" s="4"/>
      <c r="L610" s="4"/>
      <c r="M610" s="4"/>
      <c r="N610" s="4"/>
      <c r="O610" s="7"/>
      <c r="P610" s="7"/>
      <c r="Q610" s="4"/>
      <c r="R610" s="4"/>
      <c r="S610" s="4"/>
    </row>
    <row r="611" spans="1:19" x14ac:dyDescent="0.15">
      <c r="A611" s="4"/>
      <c r="B611" s="4"/>
      <c r="C611" s="4"/>
      <c r="D611" s="18"/>
      <c r="E611" s="18"/>
      <c r="F611" s="4"/>
      <c r="G611" s="4"/>
      <c r="H611" s="4"/>
      <c r="I611" s="4"/>
      <c r="J611" s="4"/>
      <c r="K611" s="4"/>
      <c r="L611" s="4"/>
      <c r="M611" s="4"/>
      <c r="N611" s="4"/>
      <c r="O611" s="7"/>
      <c r="P611" s="7"/>
      <c r="Q611" s="4"/>
      <c r="R611" s="4"/>
      <c r="S611" s="4"/>
    </row>
    <row r="612" spans="1:19" x14ac:dyDescent="0.15">
      <c r="A612" s="4"/>
      <c r="B612" s="4"/>
      <c r="C612" s="4"/>
      <c r="D612" s="18"/>
      <c r="E612" s="18"/>
      <c r="F612" s="4"/>
      <c r="G612" s="4"/>
      <c r="H612" s="4"/>
      <c r="I612" s="4"/>
      <c r="J612" s="4"/>
      <c r="K612" s="4"/>
      <c r="L612" s="4"/>
      <c r="M612" s="4"/>
      <c r="N612" s="4"/>
      <c r="O612" s="7"/>
      <c r="P612" s="7"/>
      <c r="Q612" s="4"/>
      <c r="R612" s="4"/>
      <c r="S612" s="4"/>
    </row>
    <row r="613" spans="1:19" x14ac:dyDescent="0.15">
      <c r="A613" s="4"/>
      <c r="B613" s="4"/>
      <c r="C613" s="4"/>
      <c r="D613" s="18"/>
      <c r="E613" s="18"/>
      <c r="F613" s="4"/>
      <c r="G613" s="4"/>
      <c r="H613" s="4"/>
      <c r="I613" s="4"/>
      <c r="J613" s="4"/>
      <c r="K613" s="4"/>
      <c r="L613" s="4"/>
      <c r="M613" s="4"/>
      <c r="N613" s="4"/>
      <c r="O613" s="7"/>
      <c r="P613" s="7"/>
      <c r="Q613" s="4"/>
      <c r="R613" s="4"/>
      <c r="S613" s="4"/>
    </row>
    <row r="614" spans="1:19" x14ac:dyDescent="0.15">
      <c r="A614" s="4"/>
      <c r="B614" s="4"/>
      <c r="C614" s="4"/>
      <c r="D614" s="18"/>
      <c r="E614" s="18"/>
      <c r="F614" s="4"/>
      <c r="G614" s="4"/>
      <c r="H614" s="4"/>
      <c r="I614" s="4"/>
      <c r="J614" s="4"/>
      <c r="K614" s="4"/>
      <c r="L614" s="4"/>
      <c r="M614" s="4"/>
      <c r="N614" s="4"/>
      <c r="O614" s="7"/>
      <c r="P614" s="7"/>
      <c r="Q614" s="4"/>
      <c r="R614" s="4"/>
      <c r="S614" s="4"/>
    </row>
    <row r="615" spans="1:19" x14ac:dyDescent="0.15">
      <c r="A615" s="4"/>
      <c r="B615" s="4"/>
      <c r="C615" s="4"/>
      <c r="D615" s="18"/>
      <c r="E615" s="18"/>
      <c r="F615" s="4"/>
      <c r="G615" s="4"/>
      <c r="H615" s="4"/>
      <c r="I615" s="4"/>
      <c r="J615" s="4"/>
      <c r="K615" s="4"/>
      <c r="L615" s="4"/>
      <c r="M615" s="4"/>
      <c r="N615" s="4"/>
      <c r="O615" s="7"/>
      <c r="P615" s="7"/>
      <c r="Q615" s="4"/>
      <c r="R615" s="4"/>
      <c r="S615" s="4"/>
    </row>
    <row r="616" spans="1:19" x14ac:dyDescent="0.15">
      <c r="A616" s="4"/>
      <c r="B616" s="4"/>
      <c r="C616" s="4"/>
      <c r="D616" s="18"/>
      <c r="E616" s="18"/>
      <c r="F616" s="4"/>
      <c r="G616" s="4"/>
      <c r="H616" s="4"/>
      <c r="I616" s="4"/>
      <c r="J616" s="4"/>
      <c r="K616" s="4"/>
      <c r="L616" s="4"/>
      <c r="M616" s="4"/>
      <c r="N616" s="4"/>
      <c r="O616" s="7"/>
      <c r="P616" s="7"/>
      <c r="Q616" s="4"/>
      <c r="R616" s="4"/>
      <c r="S616" s="4"/>
    </row>
    <row r="617" spans="1:19" x14ac:dyDescent="0.15">
      <c r="A617" s="4"/>
      <c r="B617" s="4"/>
      <c r="C617" s="4"/>
      <c r="D617" s="18"/>
      <c r="E617" s="18"/>
      <c r="F617" s="4"/>
      <c r="G617" s="4"/>
      <c r="H617" s="4"/>
      <c r="I617" s="4"/>
      <c r="J617" s="4"/>
      <c r="K617" s="4"/>
      <c r="L617" s="4"/>
      <c r="M617" s="4"/>
      <c r="N617" s="4"/>
      <c r="O617" s="7"/>
      <c r="P617" s="7"/>
      <c r="Q617" s="4"/>
      <c r="R617" s="4"/>
      <c r="S617" s="4"/>
    </row>
    <row r="618" spans="1:19" x14ac:dyDescent="0.15">
      <c r="A618" s="4"/>
      <c r="B618" s="4"/>
      <c r="C618" s="4"/>
      <c r="D618" s="18"/>
      <c r="E618" s="18"/>
      <c r="F618" s="4"/>
      <c r="G618" s="4"/>
      <c r="H618" s="4"/>
      <c r="I618" s="4"/>
      <c r="J618" s="4"/>
      <c r="K618" s="4"/>
      <c r="L618" s="4"/>
      <c r="M618" s="4"/>
      <c r="N618" s="4"/>
      <c r="O618" s="7"/>
      <c r="P618" s="7"/>
      <c r="Q618" s="4"/>
      <c r="R618" s="4"/>
      <c r="S618" s="4"/>
    </row>
    <row r="619" spans="1:19" x14ac:dyDescent="0.15">
      <c r="A619" s="4"/>
      <c r="B619" s="4"/>
      <c r="C619" s="4"/>
      <c r="D619" s="18"/>
      <c r="E619" s="18"/>
      <c r="F619" s="4"/>
      <c r="G619" s="4"/>
      <c r="H619" s="4"/>
      <c r="I619" s="4"/>
      <c r="J619" s="4"/>
      <c r="K619" s="4"/>
      <c r="L619" s="4"/>
      <c r="M619" s="4"/>
      <c r="N619" s="4"/>
      <c r="O619" s="7"/>
      <c r="P619" s="7"/>
      <c r="Q619" s="4"/>
      <c r="R619" s="4"/>
      <c r="S619" s="4"/>
    </row>
    <row r="620" spans="1:19" x14ac:dyDescent="0.15">
      <c r="A620" s="4"/>
      <c r="B620" s="4"/>
      <c r="C620" s="4"/>
      <c r="D620" s="18"/>
      <c r="E620" s="18"/>
      <c r="F620" s="4"/>
      <c r="G620" s="4"/>
      <c r="H620" s="4"/>
      <c r="I620" s="4"/>
      <c r="J620" s="4"/>
      <c r="K620" s="4"/>
      <c r="L620" s="4"/>
      <c r="M620" s="4"/>
      <c r="N620" s="4"/>
      <c r="O620" s="7"/>
      <c r="P620" s="7"/>
      <c r="Q620" s="4"/>
      <c r="R620" s="4"/>
      <c r="S620" s="4"/>
    </row>
    <row r="621" spans="1:19" x14ac:dyDescent="0.15">
      <c r="A621" s="4"/>
      <c r="B621" s="4"/>
      <c r="C621" s="4"/>
      <c r="D621" s="18"/>
      <c r="E621" s="18"/>
      <c r="F621" s="4"/>
      <c r="G621" s="4"/>
      <c r="H621" s="4"/>
      <c r="I621" s="4"/>
      <c r="J621" s="4"/>
      <c r="K621" s="4"/>
      <c r="L621" s="4"/>
      <c r="M621" s="4"/>
      <c r="N621" s="4"/>
      <c r="O621" s="7"/>
      <c r="P621" s="7"/>
      <c r="Q621" s="4"/>
      <c r="R621" s="4"/>
      <c r="S621" s="4"/>
    </row>
    <row r="622" spans="1:19" x14ac:dyDescent="0.15">
      <c r="A622" s="4"/>
      <c r="B622" s="4"/>
      <c r="C622" s="4"/>
      <c r="D622" s="18"/>
      <c r="E622" s="18"/>
      <c r="F622" s="4"/>
      <c r="G622" s="4"/>
      <c r="H622" s="4"/>
      <c r="I622" s="4"/>
      <c r="J622" s="4"/>
      <c r="K622" s="4"/>
      <c r="L622" s="4"/>
      <c r="M622" s="4"/>
      <c r="N622" s="4"/>
      <c r="O622" s="7"/>
      <c r="P622" s="7"/>
      <c r="Q622" s="4"/>
      <c r="R622" s="4"/>
      <c r="S622" s="4"/>
    </row>
    <row r="623" spans="1:19" x14ac:dyDescent="0.15">
      <c r="A623" s="4"/>
      <c r="B623" s="4"/>
      <c r="C623" s="4"/>
      <c r="D623" s="18"/>
      <c r="E623" s="18"/>
      <c r="F623" s="4"/>
      <c r="G623" s="4"/>
      <c r="H623" s="4"/>
      <c r="I623" s="4"/>
      <c r="J623" s="4"/>
      <c r="K623" s="4"/>
      <c r="L623" s="4"/>
      <c r="M623" s="4"/>
      <c r="N623" s="4"/>
      <c r="O623" s="7"/>
      <c r="P623" s="7"/>
      <c r="Q623" s="4"/>
      <c r="R623" s="4"/>
      <c r="S623" s="4"/>
    </row>
    <row r="624" spans="1:19" x14ac:dyDescent="0.15">
      <c r="A624" s="4"/>
      <c r="B624" s="4"/>
      <c r="C624" s="4"/>
      <c r="D624" s="18"/>
      <c r="E624" s="18"/>
      <c r="F624" s="4"/>
      <c r="G624" s="4"/>
      <c r="H624" s="4"/>
      <c r="I624" s="4"/>
      <c r="J624" s="4"/>
      <c r="K624" s="4"/>
      <c r="L624" s="4"/>
      <c r="M624" s="4"/>
      <c r="N624" s="4"/>
      <c r="O624" s="7"/>
      <c r="P624" s="7"/>
      <c r="Q624" s="4"/>
      <c r="R624" s="4"/>
      <c r="S624" s="4"/>
    </row>
    <row r="625" spans="1:19" x14ac:dyDescent="0.15">
      <c r="A625" s="4"/>
      <c r="B625" s="4"/>
      <c r="C625" s="4"/>
      <c r="D625" s="18"/>
      <c r="E625" s="18"/>
      <c r="F625" s="4"/>
      <c r="G625" s="4"/>
      <c r="H625" s="4"/>
      <c r="I625" s="4"/>
      <c r="J625" s="4"/>
      <c r="K625" s="4"/>
      <c r="L625" s="4"/>
      <c r="M625" s="4"/>
      <c r="N625" s="4"/>
      <c r="O625" s="7"/>
      <c r="P625" s="7"/>
      <c r="Q625" s="4"/>
      <c r="R625" s="4"/>
      <c r="S625" s="4"/>
    </row>
    <row r="626" spans="1:19" x14ac:dyDescent="0.15">
      <c r="A626" s="4"/>
      <c r="B626" s="4"/>
      <c r="C626" s="4"/>
      <c r="D626" s="18"/>
      <c r="E626" s="18"/>
      <c r="F626" s="4"/>
      <c r="G626" s="4"/>
      <c r="H626" s="4"/>
      <c r="I626" s="4"/>
      <c r="J626" s="4"/>
      <c r="K626" s="4"/>
      <c r="L626" s="4"/>
      <c r="M626" s="4"/>
      <c r="N626" s="4"/>
      <c r="O626" s="7"/>
      <c r="P626" s="7"/>
      <c r="Q626" s="4"/>
      <c r="R626" s="4"/>
      <c r="S626" s="4"/>
    </row>
    <row r="627" spans="1:19" x14ac:dyDescent="0.15">
      <c r="A627" s="4"/>
      <c r="B627" s="4"/>
      <c r="C627" s="4"/>
      <c r="D627" s="18"/>
      <c r="E627" s="18"/>
      <c r="F627" s="4"/>
      <c r="G627" s="4"/>
      <c r="H627" s="4"/>
      <c r="I627" s="4"/>
      <c r="J627" s="4"/>
      <c r="K627" s="4"/>
      <c r="L627" s="4"/>
      <c r="M627" s="4"/>
      <c r="N627" s="4"/>
      <c r="O627" s="7"/>
      <c r="P627" s="7"/>
      <c r="Q627" s="4"/>
      <c r="R627" s="4"/>
      <c r="S627" s="4"/>
    </row>
    <row r="628" spans="1:19" x14ac:dyDescent="0.15">
      <c r="A628" s="4"/>
      <c r="B628" s="4"/>
      <c r="C628" s="4"/>
      <c r="D628" s="18"/>
      <c r="E628" s="18"/>
      <c r="F628" s="4"/>
      <c r="G628" s="4"/>
      <c r="H628" s="4"/>
      <c r="I628" s="4"/>
      <c r="J628" s="4"/>
      <c r="K628" s="4"/>
      <c r="L628" s="4"/>
      <c r="M628" s="4"/>
      <c r="N628" s="4"/>
      <c r="O628" s="7"/>
      <c r="P628" s="7"/>
      <c r="Q628" s="4"/>
      <c r="R628" s="4"/>
      <c r="S628" s="4"/>
    </row>
    <row r="629" spans="1:19" x14ac:dyDescent="0.15">
      <c r="A629" s="4"/>
      <c r="B629" s="4"/>
      <c r="C629" s="4"/>
      <c r="D629" s="18"/>
      <c r="E629" s="18"/>
      <c r="F629" s="4"/>
      <c r="G629" s="4"/>
      <c r="H629" s="4"/>
      <c r="I629" s="4"/>
      <c r="J629" s="4"/>
      <c r="K629" s="4"/>
      <c r="L629" s="4"/>
      <c r="M629" s="4"/>
      <c r="N629" s="4"/>
      <c r="O629" s="7"/>
      <c r="P629" s="7"/>
      <c r="Q629" s="4"/>
      <c r="R629" s="4"/>
      <c r="S629" s="4"/>
    </row>
    <row r="630" spans="1:19" x14ac:dyDescent="0.15">
      <c r="A630" s="4"/>
      <c r="B630" s="4"/>
      <c r="C630" s="4"/>
      <c r="D630" s="18"/>
      <c r="E630" s="18"/>
      <c r="F630" s="4"/>
      <c r="G630" s="4"/>
      <c r="H630" s="4"/>
      <c r="I630" s="4"/>
      <c r="J630" s="4"/>
      <c r="K630" s="4"/>
      <c r="L630" s="4"/>
      <c r="M630" s="4"/>
      <c r="N630" s="4"/>
      <c r="O630" s="7"/>
      <c r="P630" s="7"/>
      <c r="Q630" s="4"/>
      <c r="R630" s="4"/>
      <c r="S630" s="4"/>
    </row>
    <row r="631" spans="1:19" x14ac:dyDescent="0.15">
      <c r="A631" s="4"/>
      <c r="B631" s="4"/>
      <c r="C631" s="4"/>
      <c r="D631" s="18"/>
      <c r="E631" s="18"/>
      <c r="F631" s="4"/>
      <c r="G631" s="4"/>
      <c r="H631" s="4"/>
      <c r="I631" s="4"/>
      <c r="J631" s="4"/>
      <c r="K631" s="4"/>
      <c r="L631" s="4"/>
      <c r="M631" s="4"/>
      <c r="N631" s="4"/>
      <c r="O631" s="7"/>
      <c r="P631" s="7"/>
      <c r="Q631" s="4"/>
      <c r="R631" s="4"/>
      <c r="S631" s="4"/>
    </row>
    <row r="632" spans="1:19" x14ac:dyDescent="0.15">
      <c r="A632" s="4"/>
      <c r="B632" s="4"/>
      <c r="C632" s="4"/>
      <c r="D632" s="18"/>
      <c r="E632" s="18"/>
      <c r="F632" s="4"/>
      <c r="G632" s="4"/>
      <c r="H632" s="4"/>
      <c r="I632" s="4"/>
      <c r="J632" s="4"/>
      <c r="K632" s="4"/>
      <c r="L632" s="4"/>
      <c r="M632" s="4"/>
      <c r="N632" s="4"/>
      <c r="O632" s="7"/>
      <c r="P632" s="7"/>
      <c r="Q632" s="4"/>
      <c r="R632" s="4"/>
      <c r="S632" s="4"/>
    </row>
    <row r="633" spans="1:19" x14ac:dyDescent="0.15">
      <c r="A633" s="4"/>
      <c r="B633" s="4"/>
      <c r="C633" s="4"/>
      <c r="D633" s="18"/>
      <c r="E633" s="18"/>
      <c r="F633" s="4"/>
      <c r="G633" s="4"/>
      <c r="H633" s="4"/>
      <c r="I633" s="4"/>
      <c r="J633" s="4"/>
      <c r="K633" s="4"/>
      <c r="L633" s="4"/>
      <c r="M633" s="4"/>
      <c r="N633" s="4"/>
      <c r="O633" s="7"/>
      <c r="P633" s="7"/>
      <c r="Q633" s="4"/>
      <c r="R633" s="4"/>
      <c r="S633" s="4"/>
    </row>
    <row r="634" spans="1:19" x14ac:dyDescent="0.15">
      <c r="A634" s="4"/>
      <c r="B634" s="4"/>
      <c r="C634" s="4"/>
      <c r="D634" s="18"/>
      <c r="E634" s="18"/>
      <c r="F634" s="4"/>
      <c r="G634" s="4"/>
      <c r="H634" s="4"/>
      <c r="I634" s="4"/>
      <c r="J634" s="4"/>
      <c r="K634" s="4"/>
      <c r="L634" s="4"/>
      <c r="M634" s="4"/>
      <c r="N634" s="4"/>
      <c r="O634" s="7"/>
      <c r="P634" s="7"/>
      <c r="Q634" s="4"/>
      <c r="R634" s="4"/>
      <c r="S634" s="4"/>
    </row>
    <row r="635" spans="1:19" x14ac:dyDescent="0.15">
      <c r="A635" s="4"/>
      <c r="B635" s="4"/>
      <c r="C635" s="4"/>
      <c r="D635" s="18"/>
      <c r="E635" s="18"/>
      <c r="F635" s="4"/>
      <c r="G635" s="4"/>
      <c r="H635" s="4"/>
      <c r="I635" s="4"/>
      <c r="J635" s="4"/>
      <c r="K635" s="4"/>
      <c r="L635" s="4"/>
      <c r="M635" s="4"/>
      <c r="N635" s="4"/>
      <c r="O635" s="7"/>
      <c r="P635" s="7"/>
      <c r="Q635" s="4"/>
      <c r="R635" s="4"/>
      <c r="S635" s="4"/>
    </row>
    <row r="636" spans="1:19" x14ac:dyDescent="0.15">
      <c r="A636" s="4"/>
      <c r="B636" s="4"/>
      <c r="C636" s="4"/>
      <c r="D636" s="18"/>
      <c r="E636" s="18"/>
      <c r="F636" s="4"/>
      <c r="G636" s="4"/>
      <c r="H636" s="4"/>
      <c r="I636" s="4"/>
      <c r="J636" s="4"/>
      <c r="K636" s="4"/>
      <c r="L636" s="4"/>
      <c r="M636" s="4"/>
      <c r="N636" s="4"/>
      <c r="O636" s="7"/>
      <c r="P636" s="7"/>
      <c r="Q636" s="4"/>
      <c r="R636" s="4"/>
      <c r="S636" s="4"/>
    </row>
    <row r="637" spans="1:19" x14ac:dyDescent="0.15">
      <c r="A637" s="4"/>
      <c r="B637" s="4"/>
      <c r="C637" s="4"/>
      <c r="D637" s="18"/>
      <c r="E637" s="18"/>
      <c r="F637" s="4"/>
      <c r="G637" s="4"/>
      <c r="H637" s="4"/>
      <c r="I637" s="4"/>
      <c r="J637" s="4"/>
      <c r="K637" s="4"/>
      <c r="L637" s="4"/>
      <c r="M637" s="4"/>
      <c r="N637" s="4"/>
      <c r="O637" s="7"/>
      <c r="P637" s="7"/>
      <c r="Q637" s="4"/>
      <c r="R637" s="4"/>
      <c r="S637" s="4"/>
    </row>
    <row r="638" spans="1:19" x14ac:dyDescent="0.15">
      <c r="A638" s="4"/>
      <c r="B638" s="4"/>
      <c r="C638" s="4"/>
      <c r="D638" s="18"/>
      <c r="E638" s="18"/>
      <c r="F638" s="4"/>
      <c r="G638" s="4"/>
      <c r="H638" s="4"/>
      <c r="I638" s="4"/>
      <c r="J638" s="4"/>
      <c r="K638" s="4"/>
      <c r="L638" s="4"/>
      <c r="M638" s="4"/>
      <c r="N638" s="4"/>
      <c r="O638" s="7"/>
      <c r="P638" s="7"/>
      <c r="Q638" s="4"/>
      <c r="R638" s="4"/>
      <c r="S638" s="4"/>
    </row>
    <row r="639" spans="1:19" x14ac:dyDescent="0.15">
      <c r="A639" s="4"/>
      <c r="B639" s="4"/>
      <c r="C639" s="4"/>
      <c r="D639" s="18"/>
      <c r="E639" s="18"/>
      <c r="F639" s="4"/>
      <c r="G639" s="4"/>
      <c r="H639" s="4"/>
      <c r="I639" s="4"/>
      <c r="J639" s="4"/>
      <c r="K639" s="4"/>
      <c r="L639" s="4"/>
      <c r="M639" s="4"/>
      <c r="N639" s="4"/>
      <c r="O639" s="7"/>
      <c r="P639" s="7"/>
      <c r="Q639" s="4"/>
      <c r="R639" s="4"/>
      <c r="S639" s="4"/>
    </row>
    <row r="640" spans="1:19" x14ac:dyDescent="0.15">
      <c r="A640" s="4"/>
      <c r="B640" s="4"/>
      <c r="C640" s="4"/>
      <c r="D640" s="18"/>
      <c r="E640" s="18"/>
      <c r="F640" s="4"/>
      <c r="G640" s="4"/>
      <c r="H640" s="4"/>
      <c r="I640" s="4"/>
      <c r="J640" s="4"/>
      <c r="K640" s="4"/>
      <c r="L640" s="4"/>
      <c r="M640" s="4"/>
      <c r="N640" s="4"/>
      <c r="O640" s="7"/>
      <c r="P640" s="7"/>
      <c r="Q640" s="4"/>
      <c r="R640" s="4"/>
      <c r="S640" s="4"/>
    </row>
    <row r="641" spans="1:19" x14ac:dyDescent="0.15">
      <c r="A641" s="4"/>
      <c r="B641" s="4"/>
      <c r="C641" s="4"/>
      <c r="D641" s="18"/>
      <c r="E641" s="18"/>
      <c r="F641" s="4"/>
      <c r="G641" s="4"/>
      <c r="H641" s="4"/>
      <c r="I641" s="4"/>
      <c r="J641" s="4"/>
      <c r="K641" s="4"/>
      <c r="L641" s="4"/>
      <c r="M641" s="4"/>
      <c r="N641" s="4"/>
      <c r="O641" s="7"/>
      <c r="P641" s="7"/>
      <c r="Q641" s="4"/>
      <c r="R641" s="4"/>
      <c r="S641" s="4"/>
    </row>
    <row r="642" spans="1:19" x14ac:dyDescent="0.15">
      <c r="A642" s="4"/>
      <c r="B642" s="4"/>
      <c r="C642" s="4"/>
      <c r="D642" s="18"/>
      <c r="E642" s="18"/>
      <c r="F642" s="4"/>
      <c r="G642" s="4"/>
      <c r="H642" s="4"/>
      <c r="I642" s="4"/>
      <c r="J642" s="4"/>
      <c r="K642" s="4"/>
      <c r="L642" s="4"/>
      <c r="M642" s="4"/>
      <c r="N642" s="4"/>
      <c r="O642" s="7"/>
      <c r="P642" s="7"/>
      <c r="Q642" s="4"/>
      <c r="R642" s="4"/>
      <c r="S642" s="4"/>
    </row>
    <row r="643" spans="1:19" x14ac:dyDescent="0.15">
      <c r="A643" s="4"/>
      <c r="B643" s="4"/>
      <c r="C643" s="4"/>
      <c r="D643" s="18"/>
      <c r="E643" s="18"/>
      <c r="F643" s="4"/>
      <c r="G643" s="4"/>
      <c r="H643" s="4"/>
      <c r="I643" s="4"/>
      <c r="J643" s="4"/>
      <c r="K643" s="4"/>
      <c r="L643" s="4"/>
      <c r="M643" s="4"/>
      <c r="N643" s="4"/>
      <c r="O643" s="7"/>
      <c r="P643" s="7"/>
      <c r="Q643" s="4"/>
      <c r="R643" s="4"/>
      <c r="S643" s="4"/>
    </row>
    <row r="644" spans="1:19" x14ac:dyDescent="0.15">
      <c r="A644" s="4"/>
      <c r="B644" s="4"/>
      <c r="C644" s="4"/>
      <c r="D644" s="18"/>
      <c r="E644" s="18"/>
      <c r="F644" s="4"/>
      <c r="G644" s="4"/>
      <c r="H644" s="4"/>
      <c r="I644" s="4"/>
      <c r="J644" s="4"/>
      <c r="K644" s="4"/>
      <c r="L644" s="4"/>
      <c r="M644" s="4"/>
      <c r="N644" s="4"/>
      <c r="O644" s="7"/>
      <c r="P644" s="7"/>
      <c r="Q644" s="4"/>
      <c r="R644" s="4"/>
      <c r="S644" s="4"/>
    </row>
    <row r="645" spans="1:19" x14ac:dyDescent="0.15">
      <c r="A645" s="4"/>
      <c r="B645" s="4"/>
      <c r="C645" s="4"/>
      <c r="D645" s="18"/>
      <c r="E645" s="18"/>
      <c r="F645" s="4"/>
      <c r="G645" s="4"/>
      <c r="H645" s="4"/>
      <c r="I645" s="4"/>
      <c r="J645" s="4"/>
      <c r="K645" s="4"/>
      <c r="L645" s="4"/>
      <c r="M645" s="4"/>
      <c r="N645" s="4"/>
      <c r="O645" s="7"/>
      <c r="P645" s="7"/>
      <c r="Q645" s="4"/>
      <c r="R645" s="4"/>
      <c r="S645" s="4"/>
    </row>
    <row r="646" spans="1:19" x14ac:dyDescent="0.15">
      <c r="A646" s="4"/>
      <c r="B646" s="4"/>
      <c r="C646" s="4"/>
      <c r="D646" s="18"/>
      <c r="E646" s="18"/>
      <c r="F646" s="4"/>
      <c r="G646" s="4"/>
      <c r="H646" s="4"/>
      <c r="I646" s="4"/>
      <c r="J646" s="4"/>
      <c r="K646" s="4"/>
      <c r="L646" s="4"/>
      <c r="M646" s="4"/>
      <c r="N646" s="4"/>
      <c r="O646" s="7"/>
      <c r="P646" s="7"/>
      <c r="Q646" s="4"/>
      <c r="R646" s="4"/>
      <c r="S646" s="4"/>
    </row>
    <row r="647" spans="1:19" x14ac:dyDescent="0.15">
      <c r="A647" s="4"/>
      <c r="B647" s="4"/>
      <c r="C647" s="4"/>
      <c r="D647" s="18"/>
      <c r="E647" s="18"/>
      <c r="F647" s="4"/>
      <c r="G647" s="4"/>
      <c r="H647" s="4"/>
      <c r="I647" s="4"/>
      <c r="J647" s="4"/>
      <c r="K647" s="4"/>
      <c r="L647" s="4"/>
      <c r="M647" s="4"/>
      <c r="N647" s="4"/>
      <c r="O647" s="7"/>
      <c r="P647" s="7"/>
      <c r="Q647" s="4"/>
      <c r="R647" s="4"/>
      <c r="S647" s="4"/>
    </row>
    <row r="648" spans="1:19" x14ac:dyDescent="0.15">
      <c r="A648" s="4"/>
      <c r="B648" s="4"/>
      <c r="C648" s="4"/>
      <c r="D648" s="18"/>
      <c r="E648" s="18"/>
      <c r="F648" s="4"/>
      <c r="G648" s="4"/>
      <c r="H648" s="4"/>
      <c r="I648" s="4"/>
      <c r="J648" s="4"/>
      <c r="K648" s="4"/>
      <c r="L648" s="4"/>
      <c r="M648" s="4"/>
      <c r="N648" s="4"/>
      <c r="O648" s="7"/>
      <c r="P648" s="7"/>
      <c r="Q648" s="4"/>
      <c r="R648" s="4"/>
      <c r="S648" s="4"/>
    </row>
    <row r="649" spans="1:19" x14ac:dyDescent="0.15">
      <c r="A649" s="4"/>
      <c r="B649" s="4"/>
      <c r="C649" s="4"/>
      <c r="D649" s="18"/>
      <c r="E649" s="18"/>
      <c r="F649" s="4"/>
      <c r="G649" s="4"/>
      <c r="H649" s="4"/>
      <c r="I649" s="4"/>
      <c r="J649" s="4"/>
      <c r="K649" s="4"/>
      <c r="L649" s="4"/>
      <c r="M649" s="4"/>
      <c r="N649" s="4"/>
      <c r="O649" s="7"/>
      <c r="P649" s="7"/>
      <c r="Q649" s="4"/>
      <c r="R649" s="4"/>
      <c r="S649" s="4"/>
    </row>
    <row r="650" spans="1:19" x14ac:dyDescent="0.15">
      <c r="A650" s="4"/>
      <c r="B650" s="4"/>
      <c r="C650" s="4"/>
      <c r="D650" s="18"/>
      <c r="E650" s="18"/>
      <c r="F650" s="4"/>
      <c r="G650" s="4"/>
      <c r="H650" s="4"/>
      <c r="I650" s="4"/>
      <c r="J650" s="4"/>
      <c r="K650" s="4"/>
      <c r="L650" s="4"/>
      <c r="M650" s="4"/>
      <c r="N650" s="4"/>
      <c r="O650" s="7"/>
      <c r="P650" s="7"/>
      <c r="Q650" s="4"/>
      <c r="R650" s="4"/>
      <c r="S650" s="4"/>
    </row>
    <row r="651" spans="1:19" x14ac:dyDescent="0.15">
      <c r="A651" s="4"/>
      <c r="B651" s="4"/>
      <c r="C651" s="4"/>
      <c r="D651" s="18"/>
      <c r="E651" s="18"/>
      <c r="F651" s="4"/>
      <c r="G651" s="4"/>
      <c r="H651" s="4"/>
      <c r="I651" s="4"/>
      <c r="J651" s="4"/>
      <c r="K651" s="4"/>
      <c r="L651" s="4"/>
      <c r="M651" s="4"/>
      <c r="N651" s="4"/>
      <c r="O651" s="7"/>
      <c r="P651" s="7"/>
      <c r="Q651" s="4"/>
      <c r="R651" s="4"/>
      <c r="S651" s="4"/>
    </row>
    <row r="652" spans="1:19" x14ac:dyDescent="0.15">
      <c r="A652" s="4"/>
      <c r="B652" s="4"/>
      <c r="C652" s="4"/>
      <c r="D652" s="18"/>
      <c r="E652" s="18"/>
      <c r="F652" s="4"/>
      <c r="G652" s="4"/>
      <c r="H652" s="4"/>
      <c r="I652" s="4"/>
      <c r="J652" s="4"/>
      <c r="K652" s="4"/>
      <c r="L652" s="4"/>
      <c r="M652" s="4"/>
      <c r="N652" s="4"/>
      <c r="O652" s="7"/>
      <c r="P652" s="7"/>
      <c r="Q652" s="4"/>
      <c r="R652" s="4"/>
      <c r="S652" s="4"/>
    </row>
    <row r="653" spans="1:19" x14ac:dyDescent="0.15">
      <c r="A653" s="4"/>
      <c r="B653" s="4"/>
      <c r="C653" s="4"/>
      <c r="D653" s="18"/>
      <c r="E653" s="18"/>
      <c r="F653" s="4"/>
      <c r="G653" s="4"/>
      <c r="H653" s="4"/>
      <c r="I653" s="4"/>
      <c r="J653" s="4"/>
      <c r="K653" s="4"/>
      <c r="L653" s="4"/>
      <c r="M653" s="4"/>
      <c r="N653" s="4"/>
      <c r="O653" s="7"/>
      <c r="P653" s="7"/>
      <c r="Q653" s="4"/>
      <c r="R653" s="4"/>
      <c r="S653" s="4"/>
    </row>
    <row r="654" spans="1:19" x14ac:dyDescent="0.15">
      <c r="A654" s="4"/>
      <c r="B654" s="4"/>
      <c r="C654" s="4"/>
      <c r="D654" s="18"/>
      <c r="E654" s="18"/>
      <c r="F654" s="4"/>
      <c r="G654" s="4"/>
      <c r="H654" s="4"/>
      <c r="I654" s="4"/>
      <c r="J654" s="4"/>
      <c r="K654" s="4"/>
      <c r="L654" s="4"/>
      <c r="M654" s="4"/>
      <c r="N654" s="4"/>
      <c r="O654" s="7"/>
      <c r="P654" s="7"/>
      <c r="Q654" s="4"/>
      <c r="R654" s="4"/>
      <c r="S654" s="4"/>
    </row>
    <row r="655" spans="1:19" x14ac:dyDescent="0.15">
      <c r="A655" s="4"/>
      <c r="B655" s="4"/>
      <c r="C655" s="4"/>
      <c r="D655" s="18"/>
      <c r="E655" s="18"/>
      <c r="F655" s="4"/>
      <c r="G655" s="4"/>
      <c r="H655" s="4"/>
      <c r="I655" s="4"/>
      <c r="J655" s="4"/>
      <c r="K655" s="4"/>
      <c r="L655" s="4"/>
      <c r="M655" s="4"/>
      <c r="N655" s="4"/>
      <c r="O655" s="7"/>
      <c r="P655" s="7"/>
      <c r="Q655" s="4"/>
      <c r="R655" s="4"/>
      <c r="S655" s="4"/>
    </row>
    <row r="656" spans="1:19" x14ac:dyDescent="0.15">
      <c r="A656" s="4"/>
      <c r="B656" s="4"/>
      <c r="C656" s="4"/>
      <c r="D656" s="18"/>
      <c r="E656" s="18"/>
      <c r="F656" s="4"/>
      <c r="G656" s="4"/>
      <c r="H656" s="4"/>
      <c r="I656" s="4"/>
      <c r="J656" s="4"/>
      <c r="K656" s="4"/>
      <c r="L656" s="4"/>
      <c r="M656" s="4"/>
      <c r="N656" s="4"/>
      <c r="O656" s="7"/>
      <c r="P656" s="7"/>
      <c r="Q656" s="4"/>
      <c r="R656" s="4"/>
      <c r="S656" s="4"/>
    </row>
    <row r="657" spans="1:19" x14ac:dyDescent="0.15">
      <c r="A657" s="4"/>
      <c r="B657" s="4"/>
      <c r="C657" s="4"/>
      <c r="D657" s="18"/>
      <c r="E657" s="18"/>
      <c r="F657" s="4"/>
      <c r="G657" s="4"/>
      <c r="H657" s="4"/>
      <c r="I657" s="4"/>
      <c r="J657" s="4"/>
      <c r="K657" s="4"/>
      <c r="L657" s="4"/>
      <c r="M657" s="4"/>
      <c r="N657" s="4"/>
      <c r="O657" s="7"/>
      <c r="P657" s="7"/>
      <c r="Q657" s="4"/>
      <c r="R657" s="4"/>
      <c r="S657" s="4"/>
    </row>
    <row r="658" spans="1:19" x14ac:dyDescent="0.15">
      <c r="A658" s="4"/>
      <c r="B658" s="4"/>
      <c r="C658" s="4"/>
      <c r="D658" s="18"/>
      <c r="E658" s="18"/>
      <c r="F658" s="4"/>
      <c r="G658" s="4"/>
      <c r="H658" s="4"/>
      <c r="I658" s="4"/>
      <c r="J658" s="4"/>
      <c r="K658" s="4"/>
      <c r="L658" s="4"/>
      <c r="M658" s="4"/>
      <c r="N658" s="4"/>
      <c r="O658" s="7"/>
      <c r="P658" s="7"/>
      <c r="Q658" s="4"/>
      <c r="R658" s="4"/>
      <c r="S658" s="4"/>
    </row>
    <row r="659" spans="1:19" x14ac:dyDescent="0.15">
      <c r="A659" s="4"/>
      <c r="B659" s="4"/>
      <c r="C659" s="4"/>
      <c r="D659" s="18"/>
      <c r="E659" s="18"/>
      <c r="F659" s="4"/>
      <c r="G659" s="4"/>
      <c r="H659" s="4"/>
      <c r="I659" s="4"/>
      <c r="J659" s="4"/>
      <c r="K659" s="4"/>
      <c r="L659" s="4"/>
      <c r="M659" s="4"/>
      <c r="N659" s="4"/>
      <c r="O659" s="7"/>
      <c r="P659" s="7"/>
      <c r="Q659" s="4"/>
      <c r="R659" s="4"/>
      <c r="S659" s="4"/>
    </row>
    <row r="660" spans="1:19" x14ac:dyDescent="0.15">
      <c r="A660" s="4"/>
      <c r="B660" s="4"/>
      <c r="C660" s="4"/>
      <c r="D660" s="18"/>
      <c r="E660" s="18"/>
      <c r="F660" s="4"/>
      <c r="G660" s="4"/>
      <c r="H660" s="4"/>
      <c r="I660" s="4"/>
      <c r="J660" s="4"/>
      <c r="K660" s="4"/>
      <c r="L660" s="4"/>
      <c r="M660" s="4"/>
      <c r="N660" s="4"/>
      <c r="O660" s="7"/>
      <c r="P660" s="7"/>
      <c r="Q660" s="4"/>
      <c r="R660" s="4"/>
      <c r="S660" s="4"/>
    </row>
    <row r="661" spans="1:19" x14ac:dyDescent="0.15">
      <c r="A661" s="4"/>
      <c r="B661" s="4"/>
      <c r="C661" s="4"/>
      <c r="D661" s="18"/>
      <c r="E661" s="18"/>
      <c r="F661" s="4"/>
      <c r="G661" s="4"/>
      <c r="H661" s="4"/>
      <c r="I661" s="4"/>
      <c r="J661" s="4"/>
      <c r="K661" s="4"/>
      <c r="L661" s="4"/>
      <c r="M661" s="4"/>
      <c r="N661" s="4"/>
      <c r="O661" s="7"/>
      <c r="P661" s="7"/>
      <c r="Q661" s="4"/>
      <c r="R661" s="4"/>
      <c r="S661" s="4"/>
    </row>
    <row r="662" spans="1:19" x14ac:dyDescent="0.15">
      <c r="A662" s="4"/>
      <c r="B662" s="4"/>
      <c r="C662" s="4"/>
      <c r="D662" s="18"/>
      <c r="E662" s="18"/>
      <c r="F662" s="4"/>
      <c r="G662" s="4"/>
      <c r="H662" s="4"/>
      <c r="I662" s="4"/>
      <c r="J662" s="4"/>
      <c r="K662" s="4"/>
      <c r="L662" s="4"/>
      <c r="M662" s="4"/>
      <c r="N662" s="4"/>
      <c r="O662" s="7"/>
      <c r="P662" s="7"/>
      <c r="Q662" s="4"/>
      <c r="R662" s="4"/>
      <c r="S662" s="4"/>
    </row>
    <row r="663" spans="1:19" x14ac:dyDescent="0.15">
      <c r="A663" s="4"/>
      <c r="B663" s="4"/>
      <c r="C663" s="4"/>
      <c r="D663" s="18"/>
      <c r="E663" s="18"/>
      <c r="F663" s="4"/>
      <c r="G663" s="4"/>
      <c r="H663" s="4"/>
      <c r="I663" s="4"/>
      <c r="J663" s="4"/>
      <c r="K663" s="4"/>
      <c r="L663" s="4"/>
      <c r="M663" s="4"/>
      <c r="N663" s="4"/>
      <c r="O663" s="7"/>
      <c r="P663" s="7"/>
      <c r="Q663" s="4"/>
      <c r="R663" s="4"/>
      <c r="S663" s="4"/>
    </row>
    <row r="664" spans="1:19" x14ac:dyDescent="0.15">
      <c r="A664" s="4"/>
      <c r="B664" s="4"/>
      <c r="C664" s="4"/>
      <c r="D664" s="18"/>
      <c r="E664" s="18"/>
      <c r="F664" s="4"/>
      <c r="G664" s="4"/>
      <c r="H664" s="4"/>
      <c r="I664" s="4"/>
      <c r="J664" s="4"/>
      <c r="K664" s="4"/>
      <c r="L664" s="4"/>
      <c r="M664" s="4"/>
      <c r="N664" s="4"/>
      <c r="O664" s="7"/>
      <c r="P664" s="7"/>
      <c r="Q664" s="4"/>
      <c r="R664" s="4"/>
      <c r="S664" s="4"/>
    </row>
    <row r="665" spans="1:19" x14ac:dyDescent="0.15">
      <c r="A665" s="4"/>
      <c r="B665" s="4"/>
      <c r="C665" s="4"/>
      <c r="D665" s="18"/>
      <c r="E665" s="18"/>
      <c r="F665" s="4"/>
      <c r="G665" s="4"/>
      <c r="H665" s="4"/>
      <c r="I665" s="4"/>
      <c r="J665" s="4"/>
      <c r="K665" s="4"/>
      <c r="L665" s="4"/>
      <c r="M665" s="4"/>
      <c r="N665" s="4"/>
      <c r="O665" s="7"/>
      <c r="P665" s="7"/>
      <c r="Q665" s="4"/>
      <c r="R665" s="4"/>
      <c r="S665" s="4"/>
    </row>
    <row r="666" spans="1:19" x14ac:dyDescent="0.15">
      <c r="A666" s="4"/>
      <c r="B666" s="4"/>
      <c r="C666" s="4"/>
      <c r="D666" s="18"/>
      <c r="E666" s="18"/>
      <c r="F666" s="4"/>
      <c r="G666" s="4"/>
      <c r="H666" s="4"/>
      <c r="I666" s="4"/>
      <c r="J666" s="4"/>
      <c r="K666" s="4"/>
      <c r="L666" s="4"/>
      <c r="M666" s="4"/>
      <c r="N666" s="4"/>
      <c r="O666" s="7"/>
      <c r="P666" s="7"/>
      <c r="Q666" s="4"/>
      <c r="R666" s="4"/>
      <c r="S666" s="4"/>
    </row>
    <row r="667" spans="1:19" x14ac:dyDescent="0.15">
      <c r="A667" s="4"/>
      <c r="B667" s="4"/>
      <c r="C667" s="4"/>
      <c r="D667" s="18"/>
      <c r="E667" s="18"/>
      <c r="F667" s="4"/>
      <c r="G667" s="4"/>
      <c r="H667" s="4"/>
      <c r="I667" s="4"/>
      <c r="J667" s="4"/>
      <c r="K667" s="4"/>
      <c r="L667" s="4"/>
      <c r="M667" s="4"/>
      <c r="N667" s="4"/>
      <c r="O667" s="7"/>
      <c r="P667" s="7"/>
      <c r="Q667" s="4"/>
      <c r="R667" s="4"/>
      <c r="S667" s="4"/>
    </row>
    <row r="668" spans="1:19" x14ac:dyDescent="0.15">
      <c r="A668" s="4"/>
      <c r="B668" s="4"/>
      <c r="C668" s="4"/>
      <c r="D668" s="18"/>
      <c r="E668" s="18"/>
      <c r="F668" s="4"/>
      <c r="G668" s="4"/>
      <c r="H668" s="4"/>
      <c r="I668" s="4"/>
      <c r="J668" s="4"/>
      <c r="K668" s="4"/>
      <c r="L668" s="4"/>
      <c r="M668" s="4"/>
      <c r="N668" s="4"/>
      <c r="O668" s="7"/>
      <c r="P668" s="7"/>
      <c r="Q668" s="4"/>
      <c r="R668" s="4"/>
      <c r="S668" s="4"/>
    </row>
    <row r="669" spans="1:19" x14ac:dyDescent="0.15">
      <c r="A669" s="4"/>
      <c r="B669" s="4"/>
      <c r="C669" s="4"/>
      <c r="D669" s="18"/>
      <c r="E669" s="18"/>
      <c r="F669" s="4"/>
      <c r="G669" s="4"/>
      <c r="H669" s="4"/>
      <c r="I669" s="4"/>
      <c r="J669" s="4"/>
      <c r="K669" s="4"/>
      <c r="L669" s="4"/>
      <c r="M669" s="4"/>
      <c r="N669" s="4"/>
      <c r="O669" s="7"/>
      <c r="P669" s="7"/>
      <c r="Q669" s="4"/>
      <c r="R669" s="4"/>
      <c r="S669" s="4"/>
    </row>
    <row r="670" spans="1:19" x14ac:dyDescent="0.15">
      <c r="A670" s="4"/>
      <c r="B670" s="4"/>
      <c r="C670" s="4"/>
      <c r="D670" s="18"/>
      <c r="E670" s="18"/>
      <c r="F670" s="4"/>
      <c r="G670" s="4"/>
      <c r="H670" s="4"/>
      <c r="I670" s="4"/>
      <c r="J670" s="4"/>
      <c r="K670" s="4"/>
      <c r="L670" s="4"/>
      <c r="M670" s="4"/>
      <c r="N670" s="4"/>
      <c r="O670" s="7"/>
      <c r="P670" s="7"/>
      <c r="Q670" s="4"/>
      <c r="R670" s="4"/>
      <c r="S670" s="4"/>
    </row>
    <row r="671" spans="1:19" x14ac:dyDescent="0.15">
      <c r="A671" s="4"/>
      <c r="B671" s="4"/>
      <c r="C671" s="4"/>
      <c r="D671" s="18"/>
      <c r="E671" s="18"/>
      <c r="F671" s="4"/>
      <c r="G671" s="4"/>
      <c r="H671" s="4"/>
      <c r="I671" s="4"/>
      <c r="J671" s="4"/>
      <c r="K671" s="4"/>
      <c r="L671" s="4"/>
      <c r="M671" s="4"/>
      <c r="N671" s="4"/>
      <c r="O671" s="7"/>
      <c r="P671" s="7"/>
      <c r="Q671" s="4"/>
      <c r="R671" s="4"/>
      <c r="S671" s="4"/>
    </row>
    <row r="672" spans="1:19" x14ac:dyDescent="0.15">
      <c r="A672" s="4"/>
      <c r="B672" s="4"/>
      <c r="C672" s="4"/>
      <c r="D672" s="18"/>
      <c r="E672" s="18"/>
      <c r="F672" s="4"/>
      <c r="G672" s="4"/>
      <c r="H672" s="4"/>
      <c r="I672" s="4"/>
      <c r="J672" s="4"/>
      <c r="K672" s="4"/>
      <c r="L672" s="4"/>
      <c r="M672" s="4"/>
      <c r="N672" s="4"/>
      <c r="O672" s="7"/>
      <c r="P672" s="7"/>
      <c r="Q672" s="4"/>
      <c r="R672" s="4"/>
      <c r="S672" s="4"/>
    </row>
    <row r="673" spans="1:19" x14ac:dyDescent="0.15">
      <c r="A673" s="4"/>
      <c r="B673" s="4"/>
      <c r="C673" s="4"/>
      <c r="D673" s="18"/>
      <c r="E673" s="18"/>
      <c r="F673" s="4"/>
      <c r="G673" s="4"/>
      <c r="H673" s="4"/>
      <c r="I673" s="4"/>
      <c r="J673" s="4"/>
      <c r="K673" s="4"/>
      <c r="L673" s="4"/>
      <c r="M673" s="4"/>
      <c r="N673" s="4"/>
      <c r="O673" s="7"/>
      <c r="P673" s="7"/>
      <c r="Q673" s="4"/>
      <c r="R673" s="4"/>
      <c r="S673" s="4"/>
    </row>
    <row r="674" spans="1:19" x14ac:dyDescent="0.15">
      <c r="A674" s="4"/>
      <c r="B674" s="4"/>
      <c r="C674" s="4"/>
      <c r="D674" s="18"/>
      <c r="E674" s="18"/>
      <c r="F674" s="4"/>
      <c r="G674" s="4"/>
      <c r="H674" s="4"/>
      <c r="I674" s="4"/>
      <c r="J674" s="4"/>
      <c r="K674" s="4"/>
      <c r="L674" s="4"/>
      <c r="M674" s="4"/>
      <c r="N674" s="4"/>
      <c r="O674" s="7"/>
      <c r="P674" s="7"/>
      <c r="Q674" s="4"/>
      <c r="R674" s="4"/>
      <c r="S674" s="4"/>
    </row>
    <row r="675" spans="1:19" x14ac:dyDescent="0.15">
      <c r="A675" s="4"/>
      <c r="B675" s="4"/>
      <c r="C675" s="4"/>
      <c r="D675" s="18"/>
      <c r="E675" s="18"/>
      <c r="F675" s="4"/>
      <c r="G675" s="4"/>
      <c r="H675" s="4"/>
      <c r="I675" s="4"/>
      <c r="J675" s="4"/>
      <c r="K675" s="4"/>
      <c r="L675" s="4"/>
      <c r="M675" s="4"/>
      <c r="N675" s="4"/>
      <c r="O675" s="7"/>
      <c r="P675" s="7"/>
      <c r="Q675" s="4"/>
      <c r="R675" s="4"/>
      <c r="S675" s="4"/>
    </row>
    <row r="676" spans="1:19" x14ac:dyDescent="0.15">
      <c r="A676" s="4"/>
      <c r="B676" s="4"/>
      <c r="C676" s="4"/>
      <c r="D676" s="18"/>
      <c r="E676" s="18"/>
      <c r="F676" s="4"/>
      <c r="G676" s="4"/>
      <c r="H676" s="4"/>
      <c r="I676" s="4"/>
      <c r="J676" s="4"/>
      <c r="K676" s="4"/>
      <c r="L676" s="4"/>
      <c r="M676" s="4"/>
      <c r="N676" s="4"/>
      <c r="O676" s="7"/>
      <c r="P676" s="7"/>
      <c r="Q676" s="4"/>
      <c r="R676" s="4"/>
      <c r="S676" s="4"/>
    </row>
    <row r="677" spans="1:19" x14ac:dyDescent="0.15">
      <c r="A677" s="4"/>
      <c r="B677" s="4"/>
      <c r="C677" s="4"/>
      <c r="D677" s="18"/>
      <c r="E677" s="18"/>
      <c r="F677" s="4"/>
      <c r="G677" s="4"/>
      <c r="H677" s="4"/>
      <c r="I677" s="4"/>
      <c r="J677" s="4"/>
      <c r="K677" s="4"/>
      <c r="L677" s="4"/>
      <c r="M677" s="4"/>
      <c r="N677" s="4"/>
      <c r="O677" s="7"/>
      <c r="P677" s="7"/>
      <c r="Q677" s="4"/>
      <c r="R677" s="4"/>
      <c r="S677" s="4"/>
    </row>
    <row r="678" spans="1:19" x14ac:dyDescent="0.15">
      <c r="A678" s="4"/>
      <c r="B678" s="4"/>
      <c r="C678" s="4"/>
      <c r="D678" s="18"/>
      <c r="E678" s="18"/>
      <c r="F678" s="4"/>
      <c r="G678" s="4"/>
      <c r="H678" s="4"/>
      <c r="I678" s="4"/>
      <c r="J678" s="4"/>
      <c r="K678" s="4"/>
      <c r="L678" s="4"/>
      <c r="M678" s="4"/>
      <c r="N678" s="4"/>
      <c r="O678" s="7"/>
      <c r="P678" s="7"/>
      <c r="Q678" s="4"/>
      <c r="R678" s="4"/>
      <c r="S678" s="4"/>
    </row>
    <row r="679" spans="1:19" x14ac:dyDescent="0.15">
      <c r="A679" s="4"/>
      <c r="B679" s="4"/>
      <c r="C679" s="4"/>
      <c r="D679" s="18"/>
      <c r="E679" s="18"/>
      <c r="F679" s="4"/>
      <c r="G679" s="4"/>
      <c r="H679" s="4"/>
      <c r="I679" s="4"/>
      <c r="J679" s="4"/>
      <c r="K679" s="4"/>
      <c r="L679" s="4"/>
      <c r="M679" s="4"/>
      <c r="N679" s="4"/>
      <c r="O679" s="7"/>
      <c r="P679" s="7"/>
      <c r="Q679" s="4"/>
      <c r="R679" s="4"/>
      <c r="S679" s="4"/>
    </row>
    <row r="680" spans="1:19" x14ac:dyDescent="0.15">
      <c r="A680" s="4"/>
      <c r="B680" s="4"/>
      <c r="C680" s="4"/>
      <c r="D680" s="18"/>
      <c r="E680" s="18"/>
      <c r="F680" s="4"/>
      <c r="G680" s="4"/>
      <c r="H680" s="4"/>
      <c r="I680" s="4"/>
      <c r="J680" s="4"/>
      <c r="K680" s="4"/>
      <c r="L680" s="4"/>
      <c r="M680" s="4"/>
      <c r="N680" s="4"/>
      <c r="O680" s="7"/>
      <c r="P680" s="7"/>
      <c r="Q680" s="4"/>
      <c r="R680" s="4"/>
      <c r="S680" s="4"/>
    </row>
    <row r="681" spans="1:19" x14ac:dyDescent="0.15">
      <c r="A681" s="4"/>
      <c r="B681" s="4"/>
      <c r="C681" s="4"/>
      <c r="D681" s="18"/>
      <c r="E681" s="18"/>
      <c r="F681" s="4"/>
      <c r="G681" s="4"/>
      <c r="H681" s="4"/>
      <c r="I681" s="4"/>
      <c r="J681" s="4"/>
      <c r="K681" s="4"/>
      <c r="L681" s="4"/>
      <c r="M681" s="4"/>
      <c r="N681" s="4"/>
      <c r="O681" s="7"/>
      <c r="P681" s="7"/>
      <c r="Q681" s="4"/>
      <c r="R681" s="4"/>
      <c r="S681" s="4"/>
    </row>
    <row r="682" spans="1:19" x14ac:dyDescent="0.15">
      <c r="A682" s="4"/>
      <c r="B682" s="4"/>
      <c r="C682" s="4"/>
      <c r="D682" s="18"/>
      <c r="E682" s="18"/>
      <c r="F682" s="4"/>
      <c r="G682" s="4"/>
      <c r="H682" s="4"/>
      <c r="I682" s="4"/>
      <c r="J682" s="4"/>
      <c r="K682" s="4"/>
      <c r="L682" s="4"/>
      <c r="M682" s="4"/>
      <c r="N682" s="4"/>
      <c r="O682" s="7"/>
      <c r="P682" s="7"/>
      <c r="Q682" s="4"/>
      <c r="R682" s="4"/>
      <c r="S682" s="4"/>
    </row>
    <row r="683" spans="1:19" x14ac:dyDescent="0.15">
      <c r="A683" s="4"/>
      <c r="B683" s="4"/>
      <c r="C683" s="4"/>
      <c r="D683" s="18"/>
      <c r="E683" s="18"/>
      <c r="F683" s="4"/>
      <c r="G683" s="4"/>
      <c r="H683" s="4"/>
      <c r="I683" s="4"/>
      <c r="J683" s="4"/>
      <c r="K683" s="4"/>
      <c r="L683" s="4"/>
      <c r="M683" s="4"/>
      <c r="N683" s="4"/>
      <c r="O683" s="7"/>
      <c r="P683" s="7"/>
      <c r="Q683" s="4"/>
      <c r="R683" s="4"/>
      <c r="S683" s="4"/>
    </row>
    <row r="684" spans="1:19" x14ac:dyDescent="0.15">
      <c r="A684" s="4"/>
      <c r="B684" s="4"/>
      <c r="C684" s="4"/>
      <c r="D684" s="18"/>
      <c r="E684" s="18"/>
      <c r="F684" s="4"/>
      <c r="G684" s="4"/>
      <c r="H684" s="4"/>
      <c r="I684" s="4"/>
      <c r="J684" s="4"/>
      <c r="K684" s="4"/>
      <c r="L684" s="4"/>
      <c r="M684" s="4"/>
      <c r="N684" s="4"/>
      <c r="O684" s="7"/>
      <c r="P684" s="7"/>
      <c r="Q684" s="4"/>
      <c r="R684" s="4"/>
      <c r="S684" s="4"/>
    </row>
    <row r="685" spans="1:19" x14ac:dyDescent="0.15">
      <c r="A685" s="4"/>
      <c r="B685" s="4"/>
      <c r="C685" s="4"/>
      <c r="D685" s="18"/>
      <c r="E685" s="18"/>
      <c r="F685" s="4"/>
      <c r="G685" s="4"/>
      <c r="H685" s="4"/>
      <c r="I685" s="4"/>
      <c r="J685" s="4"/>
      <c r="K685" s="4"/>
      <c r="L685" s="4"/>
      <c r="M685" s="4"/>
      <c r="N685" s="4"/>
      <c r="O685" s="7"/>
      <c r="P685" s="7"/>
      <c r="Q685" s="4"/>
      <c r="R685" s="4"/>
      <c r="S685" s="4"/>
    </row>
    <row r="686" spans="1:19" x14ac:dyDescent="0.15">
      <c r="A686" s="4"/>
      <c r="B686" s="4"/>
      <c r="C686" s="4"/>
      <c r="D686" s="18"/>
      <c r="E686" s="18"/>
      <c r="F686" s="4"/>
      <c r="G686" s="4"/>
      <c r="H686" s="4"/>
      <c r="I686" s="4"/>
      <c r="J686" s="4"/>
      <c r="K686" s="4"/>
      <c r="L686" s="4"/>
      <c r="M686" s="4"/>
      <c r="N686" s="4"/>
      <c r="O686" s="7"/>
      <c r="P686" s="7"/>
      <c r="Q686" s="4"/>
      <c r="R686" s="4"/>
      <c r="S686" s="4"/>
    </row>
    <row r="687" spans="1:19" x14ac:dyDescent="0.15">
      <c r="A687" s="4"/>
      <c r="B687" s="4"/>
      <c r="C687" s="4"/>
      <c r="D687" s="18"/>
      <c r="E687" s="18"/>
      <c r="F687" s="4"/>
      <c r="G687" s="4"/>
      <c r="H687" s="4"/>
      <c r="I687" s="4"/>
      <c r="J687" s="4"/>
      <c r="K687" s="4"/>
      <c r="L687" s="4"/>
      <c r="M687" s="4"/>
      <c r="N687" s="4"/>
      <c r="O687" s="7"/>
      <c r="P687" s="7"/>
      <c r="Q687" s="4"/>
      <c r="R687" s="4"/>
      <c r="S687" s="4"/>
    </row>
    <row r="688" spans="1:19" x14ac:dyDescent="0.15">
      <c r="A688" s="4"/>
      <c r="B688" s="4"/>
      <c r="C688" s="4"/>
      <c r="D688" s="18"/>
      <c r="E688" s="18"/>
      <c r="F688" s="4"/>
      <c r="G688" s="4"/>
      <c r="H688" s="4"/>
      <c r="I688" s="4"/>
      <c r="J688" s="4"/>
      <c r="K688" s="4"/>
      <c r="L688" s="4"/>
      <c r="M688" s="4"/>
      <c r="N688" s="4"/>
      <c r="O688" s="7"/>
      <c r="P688" s="7"/>
      <c r="Q688" s="4"/>
      <c r="R688" s="4"/>
      <c r="S688" s="4"/>
    </row>
    <row r="689" spans="1:19" x14ac:dyDescent="0.15">
      <c r="A689" s="4"/>
      <c r="B689" s="4"/>
      <c r="C689" s="4"/>
      <c r="D689" s="18"/>
      <c r="E689" s="18"/>
      <c r="F689" s="4"/>
      <c r="G689" s="4"/>
      <c r="H689" s="4"/>
      <c r="I689" s="4"/>
      <c r="J689" s="4"/>
      <c r="K689" s="4"/>
      <c r="L689" s="4"/>
      <c r="M689" s="4"/>
      <c r="N689" s="4"/>
      <c r="O689" s="7"/>
      <c r="P689" s="7"/>
      <c r="Q689" s="4"/>
      <c r="R689" s="4"/>
      <c r="S689" s="4"/>
    </row>
    <row r="690" spans="1:19" x14ac:dyDescent="0.15">
      <c r="A690" s="4"/>
      <c r="B690" s="4"/>
      <c r="C690" s="4"/>
      <c r="D690" s="18"/>
      <c r="E690" s="18"/>
      <c r="F690" s="4"/>
      <c r="G690" s="4"/>
      <c r="H690" s="4"/>
      <c r="I690" s="4"/>
      <c r="J690" s="4"/>
      <c r="K690" s="4"/>
      <c r="L690" s="4"/>
      <c r="M690" s="4"/>
      <c r="N690" s="4"/>
      <c r="O690" s="7"/>
      <c r="P690" s="7"/>
      <c r="Q690" s="4"/>
      <c r="R690" s="4"/>
      <c r="S690" s="4"/>
    </row>
    <row r="691" spans="1:19" x14ac:dyDescent="0.15">
      <c r="A691" s="4"/>
      <c r="B691" s="4"/>
      <c r="C691" s="4"/>
      <c r="D691" s="18"/>
      <c r="E691" s="18"/>
      <c r="F691" s="4"/>
      <c r="G691" s="4"/>
      <c r="H691" s="4"/>
      <c r="I691" s="4"/>
      <c r="J691" s="4"/>
      <c r="K691" s="4"/>
      <c r="L691" s="4"/>
      <c r="M691" s="4"/>
      <c r="N691" s="4"/>
      <c r="O691" s="7"/>
      <c r="P691" s="7"/>
      <c r="Q691" s="4"/>
      <c r="R691" s="4"/>
      <c r="S691" s="4"/>
    </row>
    <row r="692" spans="1:19" x14ac:dyDescent="0.15">
      <c r="A692" s="4"/>
      <c r="B692" s="4"/>
      <c r="C692" s="4"/>
      <c r="D692" s="18"/>
      <c r="E692" s="18"/>
      <c r="F692" s="4"/>
      <c r="G692" s="4"/>
      <c r="H692" s="4"/>
      <c r="I692" s="4"/>
      <c r="J692" s="4"/>
      <c r="K692" s="4"/>
      <c r="L692" s="4"/>
      <c r="M692" s="4"/>
      <c r="N692" s="4"/>
      <c r="O692" s="7"/>
      <c r="P692" s="7"/>
      <c r="Q692" s="4"/>
      <c r="R692" s="4"/>
      <c r="S692" s="4"/>
    </row>
    <row r="693" spans="1:19" x14ac:dyDescent="0.15">
      <c r="A693" s="4"/>
      <c r="B693" s="4"/>
      <c r="C693" s="4"/>
      <c r="D693" s="18"/>
      <c r="E693" s="18"/>
      <c r="F693" s="4"/>
      <c r="G693" s="4"/>
      <c r="H693" s="4"/>
      <c r="I693" s="4"/>
      <c r="J693" s="4"/>
      <c r="K693" s="4"/>
      <c r="L693" s="4"/>
      <c r="M693" s="4"/>
      <c r="N693" s="4"/>
      <c r="O693" s="7"/>
      <c r="P693" s="7"/>
      <c r="Q693" s="4"/>
      <c r="R693" s="4"/>
      <c r="S693" s="4"/>
    </row>
    <row r="694" spans="1:19" x14ac:dyDescent="0.15">
      <c r="A694" s="4"/>
      <c r="B694" s="4"/>
      <c r="C694" s="4"/>
      <c r="D694" s="18"/>
      <c r="E694" s="18"/>
      <c r="F694" s="4"/>
      <c r="G694" s="4"/>
      <c r="H694" s="4"/>
      <c r="I694" s="4"/>
      <c r="J694" s="4"/>
      <c r="K694" s="4"/>
      <c r="L694" s="4"/>
      <c r="M694" s="4"/>
      <c r="N694" s="4"/>
      <c r="O694" s="7"/>
      <c r="P694" s="7"/>
      <c r="Q694" s="4"/>
      <c r="R694" s="4"/>
      <c r="S694" s="4"/>
    </row>
    <row r="695" spans="1:19" x14ac:dyDescent="0.15">
      <c r="A695" s="4"/>
      <c r="B695" s="4"/>
      <c r="C695" s="4"/>
      <c r="D695" s="18"/>
      <c r="E695" s="18"/>
      <c r="F695" s="4"/>
      <c r="G695" s="4"/>
      <c r="H695" s="4"/>
      <c r="I695" s="4"/>
      <c r="J695" s="4"/>
      <c r="K695" s="4"/>
      <c r="L695" s="4"/>
      <c r="M695" s="4"/>
      <c r="N695" s="4"/>
      <c r="O695" s="7"/>
      <c r="P695" s="7"/>
      <c r="Q695" s="4"/>
      <c r="R695" s="4"/>
      <c r="S695" s="4"/>
    </row>
    <row r="696" spans="1:19" x14ac:dyDescent="0.15">
      <c r="A696" s="4"/>
      <c r="B696" s="4"/>
      <c r="C696" s="4"/>
      <c r="D696" s="18"/>
      <c r="E696" s="18"/>
      <c r="F696" s="4"/>
      <c r="G696" s="4"/>
      <c r="H696" s="4"/>
      <c r="I696" s="4"/>
      <c r="J696" s="4"/>
      <c r="K696" s="4"/>
      <c r="L696" s="4"/>
      <c r="M696" s="4"/>
      <c r="N696" s="4"/>
      <c r="O696" s="7"/>
      <c r="P696" s="7"/>
      <c r="Q696" s="4"/>
      <c r="R696" s="4"/>
      <c r="S696" s="4"/>
    </row>
    <row r="697" spans="1:19" x14ac:dyDescent="0.15">
      <c r="A697" s="4"/>
      <c r="B697" s="4"/>
      <c r="C697" s="4"/>
      <c r="D697" s="18"/>
      <c r="E697" s="18"/>
      <c r="F697" s="4"/>
      <c r="G697" s="4"/>
      <c r="H697" s="4"/>
      <c r="I697" s="4"/>
      <c r="J697" s="4"/>
      <c r="K697" s="4"/>
      <c r="L697" s="4"/>
      <c r="M697" s="4"/>
      <c r="N697" s="4"/>
      <c r="O697" s="7"/>
      <c r="P697" s="7"/>
      <c r="Q697" s="4"/>
      <c r="R697" s="4"/>
      <c r="S697" s="4"/>
    </row>
    <row r="698" spans="1:19" x14ac:dyDescent="0.15">
      <c r="A698" s="4"/>
      <c r="B698" s="4"/>
      <c r="C698" s="4"/>
      <c r="D698" s="18"/>
      <c r="E698" s="18"/>
      <c r="F698" s="4"/>
      <c r="G698" s="4"/>
      <c r="H698" s="4"/>
      <c r="I698" s="4"/>
      <c r="J698" s="4"/>
      <c r="K698" s="4"/>
      <c r="L698" s="4"/>
      <c r="M698" s="4"/>
      <c r="N698" s="4"/>
      <c r="O698" s="7"/>
      <c r="P698" s="7"/>
      <c r="Q698" s="4"/>
      <c r="R698" s="4"/>
      <c r="S698" s="4"/>
    </row>
    <row r="699" spans="1:19" x14ac:dyDescent="0.15">
      <c r="A699" s="4"/>
      <c r="B699" s="4"/>
      <c r="C699" s="4"/>
      <c r="D699" s="18"/>
      <c r="E699" s="18"/>
      <c r="F699" s="4"/>
      <c r="G699" s="4"/>
      <c r="H699" s="4"/>
      <c r="I699" s="4"/>
      <c r="J699" s="4"/>
      <c r="K699" s="4"/>
      <c r="L699" s="4"/>
      <c r="M699" s="4"/>
      <c r="N699" s="4"/>
      <c r="O699" s="7"/>
      <c r="P699" s="7"/>
      <c r="Q699" s="4"/>
      <c r="R699" s="4"/>
      <c r="S699" s="4"/>
    </row>
    <row r="700" spans="1:19" x14ac:dyDescent="0.15">
      <c r="A700" s="4"/>
      <c r="B700" s="4"/>
      <c r="C700" s="4"/>
      <c r="D700" s="18"/>
      <c r="E700" s="18"/>
      <c r="F700" s="4"/>
      <c r="G700" s="4"/>
      <c r="H700" s="4"/>
      <c r="I700" s="4"/>
      <c r="J700" s="4"/>
      <c r="K700" s="4"/>
      <c r="L700" s="4"/>
      <c r="M700" s="4"/>
      <c r="N700" s="4"/>
      <c r="O700" s="7"/>
      <c r="P700" s="7"/>
      <c r="Q700" s="4"/>
      <c r="R700" s="4"/>
      <c r="S700" s="4"/>
    </row>
    <row r="701" spans="1:19" x14ac:dyDescent="0.15">
      <c r="A701" s="4"/>
      <c r="B701" s="4"/>
      <c r="C701" s="4"/>
      <c r="D701" s="18"/>
      <c r="E701" s="18"/>
      <c r="F701" s="4"/>
      <c r="G701" s="4"/>
      <c r="H701" s="4"/>
      <c r="I701" s="4"/>
      <c r="J701" s="4"/>
      <c r="K701" s="4"/>
      <c r="L701" s="4"/>
      <c r="M701" s="4"/>
      <c r="N701" s="4"/>
      <c r="O701" s="7"/>
      <c r="P701" s="7"/>
      <c r="Q701" s="4"/>
      <c r="R701" s="4"/>
      <c r="S701" s="4"/>
    </row>
    <row r="702" spans="1:19" x14ac:dyDescent="0.15">
      <c r="A702" s="4"/>
      <c r="B702" s="4"/>
      <c r="C702" s="4"/>
      <c r="D702" s="18"/>
      <c r="E702" s="18"/>
      <c r="F702" s="4"/>
      <c r="G702" s="4"/>
      <c r="H702" s="4"/>
      <c r="I702" s="4"/>
      <c r="J702" s="4"/>
      <c r="K702" s="4"/>
      <c r="L702" s="4"/>
      <c r="M702" s="4"/>
      <c r="N702" s="4"/>
      <c r="O702" s="7"/>
      <c r="P702" s="7"/>
      <c r="Q702" s="4"/>
      <c r="R702" s="4"/>
      <c r="S702" s="4"/>
    </row>
    <row r="703" spans="1:19" x14ac:dyDescent="0.15">
      <c r="A703" s="4"/>
      <c r="B703" s="4"/>
      <c r="C703" s="4"/>
      <c r="D703" s="18"/>
      <c r="E703" s="18"/>
      <c r="F703" s="4"/>
      <c r="G703" s="4"/>
      <c r="H703" s="4"/>
      <c r="I703" s="4"/>
      <c r="J703" s="4"/>
      <c r="K703" s="4"/>
      <c r="L703" s="4"/>
      <c r="M703" s="4"/>
      <c r="N703" s="4"/>
      <c r="O703" s="7"/>
      <c r="P703" s="7"/>
      <c r="Q703" s="4"/>
      <c r="R703" s="4"/>
      <c r="S703" s="4"/>
    </row>
    <row r="704" spans="1:19" x14ac:dyDescent="0.15">
      <c r="A704" s="4"/>
      <c r="B704" s="4"/>
      <c r="C704" s="4"/>
      <c r="D704" s="18"/>
      <c r="E704" s="18"/>
      <c r="F704" s="4"/>
      <c r="G704" s="4"/>
      <c r="H704" s="4"/>
      <c r="I704" s="4"/>
      <c r="J704" s="4"/>
      <c r="K704" s="4"/>
      <c r="L704" s="4"/>
      <c r="M704" s="4"/>
      <c r="N704" s="4"/>
      <c r="O704" s="7"/>
      <c r="P704" s="7"/>
      <c r="Q704" s="4"/>
      <c r="R704" s="4"/>
      <c r="S704" s="4"/>
    </row>
    <row r="705" spans="1:19" x14ac:dyDescent="0.15">
      <c r="A705" s="4"/>
      <c r="B705" s="4"/>
      <c r="C705" s="4"/>
      <c r="D705" s="18"/>
      <c r="E705" s="18"/>
      <c r="F705" s="4"/>
      <c r="G705" s="4"/>
      <c r="H705" s="4"/>
      <c r="I705" s="4"/>
      <c r="J705" s="4"/>
      <c r="K705" s="4"/>
      <c r="L705" s="4"/>
      <c r="M705" s="4"/>
      <c r="N705" s="4"/>
      <c r="O705" s="7"/>
      <c r="P705" s="7"/>
      <c r="Q705" s="4"/>
      <c r="R705" s="4"/>
      <c r="S705" s="4"/>
    </row>
    <row r="706" spans="1:19" x14ac:dyDescent="0.15">
      <c r="A706" s="4"/>
      <c r="B706" s="4"/>
      <c r="C706" s="4"/>
      <c r="D706" s="18"/>
      <c r="E706" s="18"/>
      <c r="F706" s="4"/>
      <c r="G706" s="4"/>
      <c r="H706" s="4"/>
      <c r="I706" s="4"/>
      <c r="J706" s="4"/>
      <c r="K706" s="4"/>
      <c r="L706" s="4"/>
      <c r="M706" s="4"/>
      <c r="N706" s="4"/>
      <c r="O706" s="7"/>
      <c r="P706" s="7"/>
      <c r="Q706" s="4"/>
      <c r="R706" s="4"/>
      <c r="S706" s="4"/>
    </row>
    <row r="707" spans="1:19" x14ac:dyDescent="0.15">
      <c r="A707" s="4"/>
      <c r="B707" s="4"/>
      <c r="C707" s="4"/>
      <c r="D707" s="18"/>
      <c r="E707" s="18"/>
      <c r="F707" s="4"/>
      <c r="G707" s="4"/>
      <c r="H707" s="4"/>
      <c r="I707" s="4"/>
      <c r="J707" s="4"/>
      <c r="K707" s="4"/>
      <c r="L707" s="4"/>
      <c r="M707" s="4"/>
      <c r="N707" s="4"/>
      <c r="O707" s="7"/>
      <c r="P707" s="7"/>
      <c r="Q707" s="4"/>
      <c r="R707" s="4"/>
      <c r="S707" s="4"/>
    </row>
    <row r="708" spans="1:19" x14ac:dyDescent="0.15">
      <c r="A708" s="4"/>
      <c r="B708" s="4"/>
      <c r="C708" s="4"/>
      <c r="D708" s="18"/>
      <c r="E708" s="18"/>
      <c r="F708" s="4"/>
      <c r="G708" s="4"/>
      <c r="H708" s="4"/>
      <c r="I708" s="4"/>
      <c r="J708" s="4"/>
      <c r="K708" s="4"/>
      <c r="L708" s="4"/>
      <c r="M708" s="4"/>
      <c r="N708" s="4"/>
      <c r="O708" s="7"/>
      <c r="P708" s="7"/>
      <c r="Q708" s="4"/>
      <c r="R708" s="4"/>
      <c r="S708" s="4"/>
    </row>
    <row r="709" spans="1:19" x14ac:dyDescent="0.15">
      <c r="A709" s="4"/>
      <c r="B709" s="4"/>
      <c r="C709" s="4"/>
      <c r="D709" s="18"/>
      <c r="E709" s="18"/>
      <c r="F709" s="4"/>
      <c r="G709" s="4"/>
      <c r="H709" s="4"/>
      <c r="I709" s="4"/>
      <c r="J709" s="4"/>
      <c r="K709" s="4"/>
      <c r="L709" s="4"/>
      <c r="M709" s="4"/>
      <c r="N709" s="4"/>
      <c r="O709" s="7"/>
      <c r="P709" s="7"/>
      <c r="Q709" s="4"/>
      <c r="R709" s="4"/>
      <c r="S709" s="4"/>
    </row>
    <row r="710" spans="1:19" x14ac:dyDescent="0.15">
      <c r="A710" s="4"/>
      <c r="B710" s="4"/>
      <c r="C710" s="4"/>
      <c r="D710" s="18"/>
      <c r="E710" s="18"/>
      <c r="F710" s="4"/>
      <c r="G710" s="4"/>
      <c r="H710" s="4"/>
      <c r="I710" s="4"/>
      <c r="J710" s="4"/>
      <c r="K710" s="4"/>
      <c r="L710" s="4"/>
      <c r="M710" s="4"/>
      <c r="N710" s="4"/>
      <c r="O710" s="7"/>
      <c r="P710" s="7"/>
      <c r="Q710" s="4"/>
      <c r="R710" s="4"/>
      <c r="S710" s="4"/>
    </row>
    <row r="711" spans="1:19" x14ac:dyDescent="0.15">
      <c r="A711" s="4"/>
      <c r="B711" s="4"/>
      <c r="C711" s="4"/>
      <c r="D711" s="18"/>
      <c r="E711" s="18"/>
      <c r="F711" s="4"/>
      <c r="G711" s="4"/>
      <c r="H711" s="4"/>
      <c r="I711" s="4"/>
      <c r="J711" s="4"/>
      <c r="K711" s="4"/>
      <c r="L711" s="4"/>
      <c r="M711" s="4"/>
      <c r="N711" s="4"/>
      <c r="O711" s="7"/>
      <c r="P711" s="7"/>
      <c r="Q711" s="4"/>
      <c r="R711" s="4"/>
      <c r="S711" s="4"/>
    </row>
    <row r="712" spans="1:19" x14ac:dyDescent="0.15">
      <c r="A712" s="4"/>
      <c r="B712" s="4"/>
      <c r="C712" s="4"/>
      <c r="D712" s="18"/>
      <c r="E712" s="18"/>
      <c r="F712" s="4"/>
      <c r="G712" s="4"/>
      <c r="H712" s="4"/>
      <c r="I712" s="4"/>
      <c r="J712" s="4"/>
      <c r="K712" s="4"/>
      <c r="L712" s="4"/>
      <c r="M712" s="4"/>
      <c r="N712" s="4"/>
      <c r="O712" s="7"/>
      <c r="P712" s="7"/>
      <c r="Q712" s="4"/>
      <c r="R712" s="4"/>
      <c r="S712" s="4"/>
    </row>
    <row r="713" spans="1:19" x14ac:dyDescent="0.15">
      <c r="A713" s="4"/>
      <c r="B713" s="4"/>
      <c r="C713" s="4"/>
      <c r="D713" s="18"/>
      <c r="E713" s="18"/>
      <c r="F713" s="4"/>
      <c r="G713" s="4"/>
      <c r="H713" s="4"/>
      <c r="I713" s="4"/>
      <c r="J713" s="4"/>
      <c r="K713" s="4"/>
      <c r="L713" s="4"/>
      <c r="M713" s="4"/>
      <c r="N713" s="4"/>
      <c r="O713" s="7"/>
      <c r="P713" s="7"/>
      <c r="Q713" s="4"/>
      <c r="R713" s="4"/>
      <c r="S713" s="4"/>
    </row>
    <row r="714" spans="1:19" x14ac:dyDescent="0.15">
      <c r="A714" s="4"/>
      <c r="B714" s="4"/>
      <c r="C714" s="4"/>
      <c r="D714" s="18"/>
      <c r="E714" s="18"/>
      <c r="F714" s="4"/>
      <c r="G714" s="4"/>
      <c r="H714" s="4"/>
      <c r="I714" s="4"/>
      <c r="J714" s="4"/>
      <c r="K714" s="4"/>
      <c r="L714" s="4"/>
      <c r="M714" s="4"/>
      <c r="N714" s="4"/>
      <c r="O714" s="7"/>
      <c r="P714" s="7"/>
      <c r="Q714" s="4"/>
      <c r="R714" s="4"/>
      <c r="S714" s="4"/>
    </row>
    <row r="715" spans="1:19" x14ac:dyDescent="0.15">
      <c r="A715" s="4"/>
      <c r="B715" s="4"/>
      <c r="C715" s="4"/>
      <c r="D715" s="18"/>
      <c r="E715" s="18"/>
      <c r="F715" s="4"/>
      <c r="G715" s="4"/>
      <c r="H715" s="4"/>
      <c r="I715" s="4"/>
      <c r="J715" s="4"/>
      <c r="K715" s="4"/>
      <c r="L715" s="4"/>
      <c r="M715" s="4"/>
      <c r="N715" s="4"/>
      <c r="O715" s="7"/>
      <c r="P715" s="7"/>
      <c r="Q715" s="4"/>
      <c r="R715" s="4"/>
      <c r="S715" s="4"/>
    </row>
    <row r="716" spans="1:19" x14ac:dyDescent="0.15">
      <c r="A716" s="4"/>
      <c r="B716" s="4"/>
      <c r="C716" s="4"/>
      <c r="D716" s="18"/>
      <c r="E716" s="18"/>
      <c r="F716" s="4"/>
      <c r="G716" s="4"/>
      <c r="H716" s="4"/>
      <c r="I716" s="4"/>
      <c r="J716" s="4"/>
      <c r="K716" s="4"/>
      <c r="L716" s="4"/>
      <c r="M716" s="4"/>
      <c r="N716" s="4"/>
      <c r="O716" s="7"/>
      <c r="P716" s="7"/>
      <c r="Q716" s="4"/>
      <c r="R716" s="4"/>
      <c r="S716" s="4"/>
    </row>
    <row r="717" spans="1:19" x14ac:dyDescent="0.15">
      <c r="A717" s="4"/>
      <c r="B717" s="4"/>
      <c r="C717" s="4"/>
      <c r="D717" s="18"/>
      <c r="E717" s="18"/>
      <c r="F717" s="4"/>
      <c r="G717" s="4"/>
      <c r="H717" s="4"/>
      <c r="I717" s="4"/>
      <c r="J717" s="4"/>
      <c r="K717" s="4"/>
      <c r="L717" s="4"/>
      <c r="M717" s="4"/>
      <c r="N717" s="4"/>
      <c r="O717" s="7"/>
      <c r="P717" s="7"/>
      <c r="Q717" s="4"/>
      <c r="R717" s="4"/>
      <c r="S717" s="4"/>
    </row>
    <row r="718" spans="1:19" x14ac:dyDescent="0.15">
      <c r="A718" s="4"/>
      <c r="B718" s="4"/>
      <c r="C718" s="4"/>
      <c r="D718" s="18"/>
      <c r="E718" s="18"/>
      <c r="F718" s="4"/>
      <c r="G718" s="4"/>
      <c r="H718" s="4"/>
      <c r="I718" s="4"/>
      <c r="J718" s="4"/>
      <c r="K718" s="4"/>
      <c r="L718" s="4"/>
      <c r="M718" s="4"/>
      <c r="N718" s="4"/>
      <c r="O718" s="7"/>
      <c r="P718" s="7"/>
      <c r="Q718" s="4"/>
      <c r="R718" s="4"/>
      <c r="S718" s="4"/>
    </row>
    <row r="719" spans="1:19" x14ac:dyDescent="0.15">
      <c r="A719" s="4"/>
      <c r="B719" s="4"/>
      <c r="C719" s="4"/>
      <c r="D719" s="18"/>
      <c r="E719" s="18"/>
      <c r="F719" s="4"/>
      <c r="G719" s="4"/>
      <c r="H719" s="4"/>
      <c r="I719" s="4"/>
      <c r="J719" s="4"/>
      <c r="K719" s="4"/>
      <c r="L719" s="4"/>
      <c r="M719" s="4"/>
      <c r="N719" s="4"/>
      <c r="O719" s="7"/>
      <c r="P719" s="7"/>
      <c r="Q719" s="4"/>
      <c r="R719" s="4"/>
      <c r="S719" s="4"/>
    </row>
    <row r="720" spans="1:19" x14ac:dyDescent="0.15">
      <c r="A720" s="4"/>
      <c r="B720" s="4"/>
      <c r="C720" s="4"/>
      <c r="D720" s="18"/>
      <c r="E720" s="18"/>
      <c r="F720" s="4"/>
      <c r="G720" s="4"/>
      <c r="H720" s="4"/>
      <c r="I720" s="4"/>
      <c r="J720" s="4"/>
      <c r="K720" s="4"/>
      <c r="L720" s="4"/>
      <c r="M720" s="4"/>
      <c r="N720" s="4"/>
      <c r="O720" s="7"/>
      <c r="P720" s="7"/>
      <c r="Q720" s="4"/>
      <c r="R720" s="4"/>
      <c r="S720" s="4"/>
    </row>
    <row r="721" spans="1:19" x14ac:dyDescent="0.15">
      <c r="A721" s="4"/>
      <c r="B721" s="4"/>
      <c r="C721" s="4"/>
      <c r="D721" s="18"/>
      <c r="E721" s="18"/>
      <c r="F721" s="4"/>
      <c r="G721" s="4"/>
      <c r="H721" s="4"/>
      <c r="I721" s="4"/>
      <c r="J721" s="4"/>
      <c r="K721" s="4"/>
      <c r="L721" s="4"/>
      <c r="M721" s="4"/>
      <c r="N721" s="4"/>
      <c r="O721" s="7"/>
      <c r="P721" s="7"/>
      <c r="Q721" s="4"/>
      <c r="R721" s="4"/>
      <c r="S721" s="4"/>
    </row>
    <row r="722" spans="1:19" x14ac:dyDescent="0.15">
      <c r="A722" s="4"/>
      <c r="B722" s="4"/>
      <c r="C722" s="4"/>
      <c r="D722" s="18"/>
      <c r="E722" s="18"/>
      <c r="F722" s="4"/>
      <c r="G722" s="4"/>
      <c r="H722" s="4"/>
      <c r="I722" s="4"/>
      <c r="J722" s="4"/>
      <c r="K722" s="4"/>
      <c r="L722" s="4"/>
      <c r="M722" s="4"/>
      <c r="N722" s="4"/>
      <c r="O722" s="7"/>
      <c r="P722" s="7"/>
      <c r="Q722" s="4"/>
      <c r="R722" s="4"/>
      <c r="S722" s="4"/>
    </row>
    <row r="723" spans="1:19" x14ac:dyDescent="0.15">
      <c r="A723" s="4"/>
      <c r="B723" s="4"/>
      <c r="C723" s="4"/>
      <c r="D723" s="18"/>
      <c r="E723" s="18"/>
      <c r="F723" s="4"/>
      <c r="G723" s="4"/>
      <c r="H723" s="4"/>
      <c r="I723" s="4"/>
      <c r="J723" s="4"/>
      <c r="K723" s="4"/>
      <c r="L723" s="4"/>
      <c r="M723" s="4"/>
      <c r="N723" s="4"/>
      <c r="O723" s="7"/>
      <c r="P723" s="7"/>
      <c r="Q723" s="4"/>
      <c r="R723" s="4"/>
      <c r="S723" s="4"/>
    </row>
    <row r="724" spans="1:19" x14ac:dyDescent="0.15">
      <c r="A724" s="4"/>
      <c r="B724" s="4"/>
      <c r="C724" s="4"/>
      <c r="D724" s="18"/>
      <c r="E724" s="18"/>
      <c r="F724" s="4"/>
      <c r="G724" s="4"/>
      <c r="H724" s="4"/>
      <c r="I724" s="4"/>
      <c r="J724" s="4"/>
      <c r="K724" s="4"/>
      <c r="L724" s="4"/>
      <c r="M724" s="4"/>
      <c r="N724" s="4"/>
      <c r="O724" s="7"/>
      <c r="P724" s="7"/>
      <c r="Q724" s="4"/>
      <c r="R724" s="4"/>
      <c r="S724" s="4"/>
    </row>
    <row r="725" spans="1:19" x14ac:dyDescent="0.15">
      <c r="A725" s="4"/>
      <c r="B725" s="4"/>
      <c r="C725" s="4"/>
      <c r="D725" s="18"/>
      <c r="E725" s="18"/>
      <c r="F725" s="4"/>
      <c r="G725" s="4"/>
      <c r="H725" s="4"/>
      <c r="I725" s="4"/>
      <c r="J725" s="4"/>
      <c r="K725" s="4"/>
      <c r="L725" s="4"/>
      <c r="M725" s="4"/>
      <c r="N725" s="4"/>
      <c r="O725" s="7"/>
      <c r="P725" s="7"/>
      <c r="Q725" s="4"/>
      <c r="R725" s="4"/>
      <c r="S725" s="4"/>
    </row>
    <row r="726" spans="1:19" x14ac:dyDescent="0.15">
      <c r="A726" s="4"/>
      <c r="B726" s="4"/>
      <c r="C726" s="4"/>
      <c r="D726" s="18"/>
      <c r="E726" s="18"/>
      <c r="F726" s="4"/>
      <c r="G726" s="4"/>
      <c r="H726" s="4"/>
      <c r="I726" s="4"/>
      <c r="J726" s="4"/>
      <c r="K726" s="4"/>
      <c r="L726" s="4"/>
      <c r="M726" s="4"/>
      <c r="N726" s="4"/>
      <c r="O726" s="7"/>
      <c r="P726" s="7"/>
      <c r="Q726" s="4"/>
      <c r="R726" s="4"/>
      <c r="S726" s="4"/>
    </row>
    <row r="727" spans="1:19" x14ac:dyDescent="0.15">
      <c r="A727" s="4"/>
      <c r="B727" s="4"/>
      <c r="C727" s="4"/>
      <c r="D727" s="18"/>
      <c r="E727" s="18"/>
      <c r="F727" s="4"/>
      <c r="G727" s="4"/>
      <c r="H727" s="4"/>
      <c r="I727" s="4"/>
      <c r="J727" s="4"/>
      <c r="K727" s="4"/>
      <c r="L727" s="4"/>
      <c r="M727" s="4"/>
      <c r="N727" s="4"/>
      <c r="O727" s="7"/>
      <c r="P727" s="7"/>
      <c r="Q727" s="4"/>
      <c r="R727" s="4"/>
      <c r="S727" s="4"/>
    </row>
    <row r="728" spans="1:19" x14ac:dyDescent="0.15">
      <c r="A728" s="4"/>
      <c r="B728" s="4"/>
      <c r="C728" s="4"/>
      <c r="D728" s="18"/>
      <c r="E728" s="18"/>
      <c r="F728" s="4"/>
      <c r="G728" s="4"/>
      <c r="H728" s="4"/>
      <c r="I728" s="4"/>
      <c r="J728" s="4"/>
      <c r="K728" s="4"/>
      <c r="L728" s="4"/>
      <c r="M728" s="4"/>
      <c r="N728" s="4"/>
      <c r="O728" s="7"/>
      <c r="P728" s="7"/>
      <c r="Q728" s="4"/>
      <c r="R728" s="4"/>
      <c r="S728" s="4"/>
    </row>
    <row r="729" spans="1:19" x14ac:dyDescent="0.15">
      <c r="A729" s="4"/>
      <c r="B729" s="4"/>
      <c r="C729" s="4"/>
      <c r="D729" s="18"/>
      <c r="E729" s="18"/>
      <c r="F729" s="4"/>
      <c r="G729" s="4"/>
      <c r="H729" s="4"/>
      <c r="I729" s="4"/>
      <c r="J729" s="4"/>
      <c r="K729" s="4"/>
      <c r="L729" s="4"/>
      <c r="M729" s="4"/>
      <c r="N729" s="4"/>
      <c r="O729" s="7"/>
      <c r="P729" s="7"/>
      <c r="Q729" s="4"/>
      <c r="R729" s="4"/>
      <c r="S729" s="4"/>
    </row>
    <row r="730" spans="1:19" x14ac:dyDescent="0.15">
      <c r="A730" s="4"/>
      <c r="B730" s="4"/>
      <c r="C730" s="4"/>
      <c r="D730" s="18"/>
      <c r="E730" s="18"/>
      <c r="F730" s="4"/>
      <c r="G730" s="4"/>
      <c r="H730" s="4"/>
      <c r="I730" s="4"/>
      <c r="J730" s="4"/>
      <c r="K730" s="4"/>
      <c r="L730" s="4"/>
      <c r="M730" s="4"/>
      <c r="N730" s="4"/>
      <c r="O730" s="7"/>
      <c r="P730" s="7"/>
      <c r="Q730" s="4"/>
      <c r="R730" s="4"/>
      <c r="S730" s="4"/>
    </row>
    <row r="731" spans="1:19" x14ac:dyDescent="0.15">
      <c r="A731" s="4"/>
      <c r="B731" s="4"/>
      <c r="C731" s="4"/>
      <c r="D731" s="18"/>
      <c r="E731" s="18"/>
      <c r="F731" s="4"/>
      <c r="G731" s="4"/>
      <c r="H731" s="4"/>
      <c r="I731" s="4"/>
      <c r="J731" s="4"/>
      <c r="K731" s="4"/>
      <c r="L731" s="4"/>
      <c r="M731" s="4"/>
      <c r="N731" s="4"/>
      <c r="O731" s="7"/>
      <c r="P731" s="7"/>
      <c r="Q731" s="4"/>
      <c r="R731" s="4"/>
      <c r="S731" s="4"/>
    </row>
    <row r="732" spans="1:19" x14ac:dyDescent="0.15">
      <c r="A732" s="4"/>
      <c r="B732" s="4"/>
      <c r="C732" s="4"/>
      <c r="D732" s="18"/>
      <c r="E732" s="18"/>
      <c r="F732" s="4"/>
      <c r="G732" s="4"/>
      <c r="H732" s="4"/>
      <c r="I732" s="4"/>
      <c r="J732" s="4"/>
      <c r="K732" s="4"/>
      <c r="L732" s="4"/>
      <c r="M732" s="4"/>
      <c r="N732" s="4"/>
      <c r="O732" s="7"/>
      <c r="P732" s="7"/>
      <c r="Q732" s="4"/>
      <c r="R732" s="4"/>
      <c r="S732" s="4"/>
    </row>
    <row r="733" spans="1:19" x14ac:dyDescent="0.15">
      <c r="A733" s="4"/>
      <c r="B733" s="4"/>
      <c r="C733" s="4"/>
      <c r="D733" s="18"/>
      <c r="E733" s="18"/>
      <c r="F733" s="4"/>
      <c r="G733" s="4"/>
      <c r="H733" s="4"/>
      <c r="I733" s="4"/>
      <c r="J733" s="4"/>
      <c r="K733" s="4"/>
      <c r="L733" s="4"/>
      <c r="M733" s="4"/>
      <c r="N733" s="4"/>
      <c r="O733" s="7"/>
      <c r="P733" s="7"/>
      <c r="Q733" s="4"/>
      <c r="R733" s="4"/>
      <c r="S733" s="4"/>
    </row>
    <row r="734" spans="1:19" x14ac:dyDescent="0.15">
      <c r="A734" s="4"/>
      <c r="B734" s="4"/>
      <c r="C734" s="4"/>
      <c r="D734" s="18"/>
      <c r="E734" s="18"/>
      <c r="F734" s="4"/>
      <c r="G734" s="4"/>
      <c r="H734" s="4"/>
      <c r="I734" s="4"/>
      <c r="J734" s="4"/>
      <c r="K734" s="4"/>
      <c r="L734" s="4"/>
      <c r="M734" s="4"/>
      <c r="N734" s="4"/>
      <c r="O734" s="7"/>
      <c r="P734" s="7"/>
      <c r="Q734" s="4"/>
      <c r="R734" s="4"/>
      <c r="S734" s="4"/>
    </row>
    <row r="735" spans="1:19" x14ac:dyDescent="0.15">
      <c r="A735" s="4"/>
      <c r="B735" s="4"/>
      <c r="C735" s="4"/>
      <c r="D735" s="18"/>
      <c r="E735" s="18"/>
      <c r="F735" s="4"/>
      <c r="G735" s="4"/>
      <c r="H735" s="4"/>
      <c r="I735" s="4"/>
      <c r="J735" s="4"/>
      <c r="K735" s="4"/>
      <c r="L735" s="4"/>
      <c r="M735" s="4"/>
      <c r="N735" s="4"/>
      <c r="O735" s="7"/>
      <c r="P735" s="7"/>
      <c r="Q735" s="4"/>
      <c r="R735" s="4"/>
      <c r="S735" s="4"/>
    </row>
    <row r="736" spans="1:19" x14ac:dyDescent="0.15">
      <c r="A736" s="4"/>
      <c r="B736" s="4"/>
      <c r="C736" s="4"/>
      <c r="D736" s="18"/>
      <c r="E736" s="18"/>
      <c r="F736" s="4"/>
      <c r="G736" s="4"/>
      <c r="H736" s="4"/>
      <c r="I736" s="4"/>
      <c r="J736" s="4"/>
      <c r="K736" s="4"/>
      <c r="L736" s="4"/>
      <c r="M736" s="4"/>
      <c r="N736" s="4"/>
      <c r="O736" s="7"/>
      <c r="P736" s="7"/>
      <c r="Q736" s="4"/>
      <c r="R736" s="4"/>
      <c r="S736" s="4"/>
    </row>
    <row r="737" spans="1:19" x14ac:dyDescent="0.15">
      <c r="A737" s="4"/>
      <c r="B737" s="4"/>
      <c r="C737" s="4"/>
      <c r="D737" s="18"/>
      <c r="E737" s="18"/>
      <c r="F737" s="4"/>
      <c r="G737" s="4"/>
      <c r="H737" s="4"/>
      <c r="I737" s="4"/>
      <c r="J737" s="4"/>
      <c r="K737" s="4"/>
      <c r="L737" s="4"/>
      <c r="M737" s="4"/>
      <c r="N737" s="4"/>
      <c r="O737" s="7"/>
      <c r="P737" s="7"/>
      <c r="Q737" s="4"/>
      <c r="R737" s="4"/>
      <c r="S737" s="4"/>
    </row>
    <row r="738" spans="1:19" x14ac:dyDescent="0.15">
      <c r="A738" s="4"/>
      <c r="B738" s="4"/>
      <c r="C738" s="4"/>
      <c r="D738" s="18"/>
      <c r="E738" s="18"/>
      <c r="F738" s="4"/>
      <c r="G738" s="4"/>
      <c r="H738" s="4"/>
      <c r="I738" s="4"/>
      <c r="J738" s="4"/>
      <c r="K738" s="4"/>
      <c r="L738" s="4"/>
      <c r="M738" s="4"/>
      <c r="N738" s="4"/>
      <c r="O738" s="7"/>
      <c r="P738" s="7"/>
      <c r="Q738" s="4"/>
      <c r="R738" s="4"/>
      <c r="S738" s="4"/>
    </row>
    <row r="739" spans="1:19" x14ac:dyDescent="0.15">
      <c r="A739" s="4"/>
      <c r="B739" s="4"/>
      <c r="C739" s="4"/>
      <c r="D739" s="18"/>
      <c r="E739" s="18"/>
      <c r="F739" s="4"/>
      <c r="G739" s="4"/>
      <c r="H739" s="4"/>
      <c r="I739" s="4"/>
      <c r="J739" s="4"/>
      <c r="K739" s="4"/>
      <c r="L739" s="4"/>
      <c r="M739" s="4"/>
      <c r="N739" s="4"/>
      <c r="O739" s="7"/>
      <c r="P739" s="7"/>
      <c r="Q739" s="4"/>
      <c r="R739" s="4"/>
      <c r="S739" s="4"/>
    </row>
    <row r="740" spans="1:19" x14ac:dyDescent="0.15">
      <c r="A740" s="4"/>
      <c r="B740" s="4"/>
      <c r="C740" s="4"/>
      <c r="D740" s="18"/>
      <c r="E740" s="18"/>
      <c r="F740" s="4"/>
      <c r="G740" s="4"/>
      <c r="H740" s="4"/>
      <c r="I740" s="4"/>
      <c r="J740" s="4"/>
      <c r="K740" s="4"/>
      <c r="L740" s="4"/>
      <c r="M740" s="4"/>
      <c r="N740" s="4"/>
      <c r="O740" s="7"/>
      <c r="P740" s="7"/>
      <c r="Q740" s="4"/>
      <c r="R740" s="4"/>
      <c r="S740" s="4"/>
    </row>
    <row r="741" spans="1:19" x14ac:dyDescent="0.15">
      <c r="A741" s="4"/>
      <c r="B741" s="4"/>
      <c r="C741" s="4"/>
      <c r="D741" s="18"/>
      <c r="E741" s="18"/>
      <c r="F741" s="4"/>
      <c r="G741" s="4"/>
      <c r="H741" s="4"/>
      <c r="I741" s="4"/>
      <c r="J741" s="4"/>
      <c r="K741" s="4"/>
      <c r="L741" s="4"/>
      <c r="M741" s="4"/>
      <c r="N741" s="4"/>
      <c r="O741" s="7"/>
      <c r="P741" s="7"/>
      <c r="Q741" s="4"/>
      <c r="R741" s="4"/>
      <c r="S741" s="4"/>
    </row>
    <row r="742" spans="1:19" x14ac:dyDescent="0.15">
      <c r="A742" s="4"/>
      <c r="B742" s="4"/>
      <c r="C742" s="4"/>
      <c r="D742" s="18"/>
      <c r="E742" s="18"/>
      <c r="F742" s="4"/>
      <c r="G742" s="4"/>
      <c r="H742" s="4"/>
      <c r="I742" s="4"/>
      <c r="J742" s="4"/>
      <c r="K742" s="4"/>
      <c r="L742" s="4"/>
      <c r="M742" s="4"/>
      <c r="N742" s="4"/>
      <c r="O742" s="7"/>
      <c r="P742" s="7"/>
      <c r="Q742" s="4"/>
      <c r="R742" s="4"/>
      <c r="S742" s="4"/>
    </row>
    <row r="743" spans="1:19" x14ac:dyDescent="0.15">
      <c r="A743" s="4"/>
      <c r="B743" s="4"/>
      <c r="C743" s="4"/>
      <c r="D743" s="18"/>
      <c r="E743" s="18"/>
      <c r="F743" s="4"/>
      <c r="G743" s="4"/>
      <c r="H743" s="4"/>
      <c r="I743" s="4"/>
      <c r="J743" s="4"/>
      <c r="K743" s="4"/>
      <c r="L743" s="4"/>
      <c r="M743" s="4"/>
      <c r="N743" s="4"/>
      <c r="O743" s="7"/>
      <c r="P743" s="7"/>
      <c r="Q743" s="4"/>
      <c r="R743" s="4"/>
      <c r="S743" s="4"/>
    </row>
    <row r="744" spans="1:19" x14ac:dyDescent="0.15">
      <c r="A744" s="4"/>
      <c r="B744" s="4"/>
      <c r="C744" s="4"/>
      <c r="D744" s="18"/>
      <c r="E744" s="18"/>
      <c r="F744" s="4"/>
      <c r="G744" s="4"/>
      <c r="H744" s="4"/>
      <c r="I744" s="4"/>
      <c r="J744" s="4"/>
      <c r="K744" s="4"/>
      <c r="L744" s="4"/>
      <c r="M744" s="4"/>
      <c r="N744" s="4"/>
      <c r="O744" s="7"/>
      <c r="P744" s="7"/>
      <c r="Q744" s="4"/>
      <c r="R744" s="4"/>
      <c r="S744" s="4"/>
    </row>
    <row r="745" spans="1:19" x14ac:dyDescent="0.15">
      <c r="A745" s="4"/>
      <c r="B745" s="4"/>
      <c r="C745" s="4"/>
      <c r="D745" s="18"/>
      <c r="E745" s="18"/>
      <c r="F745" s="4"/>
      <c r="G745" s="4"/>
      <c r="H745" s="4"/>
      <c r="I745" s="4"/>
      <c r="J745" s="4"/>
      <c r="K745" s="4"/>
      <c r="L745" s="4"/>
      <c r="M745" s="4"/>
      <c r="N745" s="4"/>
      <c r="O745" s="7"/>
      <c r="P745" s="7"/>
      <c r="Q745" s="4"/>
      <c r="R745" s="4"/>
      <c r="S745" s="4"/>
    </row>
    <row r="746" spans="1:19" x14ac:dyDescent="0.15">
      <c r="A746" s="4"/>
      <c r="B746" s="4"/>
      <c r="C746" s="4"/>
      <c r="D746" s="18"/>
      <c r="E746" s="18"/>
      <c r="F746" s="4"/>
      <c r="G746" s="4"/>
      <c r="H746" s="4"/>
      <c r="I746" s="4"/>
      <c r="J746" s="4"/>
      <c r="K746" s="4"/>
      <c r="L746" s="4"/>
      <c r="M746" s="4"/>
      <c r="N746" s="4"/>
      <c r="O746" s="7"/>
      <c r="P746" s="7"/>
      <c r="Q746" s="4"/>
      <c r="R746" s="4"/>
      <c r="S746" s="4"/>
    </row>
    <row r="747" spans="1:19" x14ac:dyDescent="0.15">
      <c r="A747" s="4"/>
      <c r="B747" s="4"/>
      <c r="C747" s="4"/>
      <c r="D747" s="18"/>
      <c r="E747" s="18"/>
      <c r="F747" s="4"/>
      <c r="G747" s="4"/>
      <c r="H747" s="4"/>
      <c r="I747" s="4"/>
      <c r="J747" s="4"/>
      <c r="K747" s="4"/>
      <c r="L747" s="4"/>
      <c r="M747" s="4"/>
      <c r="N747" s="4"/>
      <c r="O747" s="7"/>
      <c r="P747" s="7"/>
      <c r="Q747" s="4"/>
      <c r="R747" s="4"/>
      <c r="S747" s="4"/>
    </row>
    <row r="748" spans="1:19" x14ac:dyDescent="0.15">
      <c r="A748" s="4"/>
      <c r="B748" s="4"/>
      <c r="C748" s="4"/>
      <c r="D748" s="18"/>
      <c r="E748" s="18"/>
      <c r="F748" s="4"/>
      <c r="G748" s="4"/>
      <c r="H748" s="4"/>
      <c r="I748" s="4"/>
      <c r="J748" s="4"/>
      <c r="K748" s="4"/>
      <c r="L748" s="4"/>
      <c r="M748" s="4"/>
      <c r="N748" s="4"/>
      <c r="O748" s="7"/>
      <c r="P748" s="7"/>
      <c r="Q748" s="4"/>
      <c r="R748" s="4"/>
      <c r="S748" s="4"/>
    </row>
    <row r="749" spans="1:19" x14ac:dyDescent="0.15">
      <c r="A749" s="4"/>
      <c r="B749" s="4"/>
      <c r="C749" s="4"/>
      <c r="D749" s="18"/>
      <c r="E749" s="18"/>
      <c r="F749" s="4"/>
      <c r="G749" s="4"/>
      <c r="H749" s="4"/>
      <c r="I749" s="4"/>
      <c r="J749" s="4"/>
      <c r="K749" s="4"/>
      <c r="L749" s="4"/>
      <c r="M749" s="4"/>
      <c r="N749" s="4"/>
      <c r="O749" s="7"/>
      <c r="P749" s="7"/>
      <c r="Q749" s="4"/>
      <c r="R749" s="4"/>
      <c r="S749" s="4"/>
    </row>
    <row r="750" spans="1:19" x14ac:dyDescent="0.15">
      <c r="A750" s="4"/>
      <c r="B750" s="4"/>
      <c r="C750" s="4"/>
      <c r="D750" s="18"/>
      <c r="E750" s="18"/>
      <c r="F750" s="4"/>
      <c r="G750" s="4"/>
      <c r="H750" s="4"/>
      <c r="I750" s="4"/>
      <c r="J750" s="4"/>
      <c r="K750" s="4"/>
      <c r="L750" s="4"/>
      <c r="M750" s="4"/>
      <c r="N750" s="4"/>
      <c r="O750" s="7"/>
      <c r="P750" s="7"/>
      <c r="Q750" s="4"/>
      <c r="R750" s="4"/>
      <c r="S750" s="4"/>
    </row>
    <row r="751" spans="1:19" x14ac:dyDescent="0.15">
      <c r="A751" s="4"/>
      <c r="B751" s="4"/>
      <c r="C751" s="4"/>
      <c r="D751" s="18"/>
      <c r="E751" s="18"/>
      <c r="F751" s="4"/>
      <c r="G751" s="4"/>
      <c r="H751" s="4"/>
      <c r="I751" s="4"/>
      <c r="J751" s="4"/>
      <c r="K751" s="4"/>
      <c r="L751" s="4"/>
      <c r="M751" s="4"/>
      <c r="N751" s="4"/>
      <c r="O751" s="7"/>
      <c r="P751" s="7"/>
      <c r="Q751" s="4"/>
      <c r="R751" s="4"/>
      <c r="S751" s="4"/>
    </row>
    <row r="752" spans="1:19" x14ac:dyDescent="0.15">
      <c r="A752" s="4"/>
      <c r="B752" s="4"/>
      <c r="C752" s="4"/>
      <c r="D752" s="18"/>
      <c r="E752" s="18"/>
      <c r="F752" s="4"/>
      <c r="G752" s="4"/>
      <c r="H752" s="4"/>
      <c r="I752" s="4"/>
      <c r="J752" s="4"/>
      <c r="K752" s="4"/>
      <c r="L752" s="4"/>
      <c r="M752" s="4"/>
      <c r="N752" s="4"/>
      <c r="O752" s="7"/>
      <c r="P752" s="7"/>
      <c r="Q752" s="4"/>
      <c r="R752" s="4"/>
      <c r="S752" s="4"/>
    </row>
    <row r="753" spans="1:19" x14ac:dyDescent="0.15">
      <c r="A753" s="4"/>
      <c r="B753" s="4"/>
      <c r="C753" s="4"/>
      <c r="D753" s="18"/>
      <c r="E753" s="18"/>
      <c r="F753" s="4"/>
      <c r="G753" s="4"/>
      <c r="H753" s="4"/>
      <c r="I753" s="4"/>
      <c r="J753" s="4"/>
      <c r="K753" s="4"/>
      <c r="L753" s="4"/>
      <c r="M753" s="4"/>
      <c r="N753" s="4"/>
      <c r="O753" s="7"/>
      <c r="P753" s="7"/>
      <c r="Q753" s="4"/>
      <c r="R753" s="4"/>
      <c r="S753" s="4"/>
    </row>
    <row r="754" spans="1:19" x14ac:dyDescent="0.15">
      <c r="A754" s="4"/>
      <c r="B754" s="4"/>
      <c r="C754" s="4"/>
      <c r="D754" s="18"/>
      <c r="E754" s="18"/>
      <c r="F754" s="4"/>
      <c r="G754" s="4"/>
      <c r="H754" s="4"/>
      <c r="I754" s="4"/>
      <c r="J754" s="4"/>
      <c r="K754" s="4"/>
      <c r="L754" s="4"/>
      <c r="M754" s="4"/>
      <c r="N754" s="4"/>
      <c r="O754" s="7"/>
      <c r="P754" s="7"/>
      <c r="Q754" s="4"/>
      <c r="R754" s="4"/>
      <c r="S754" s="4"/>
    </row>
    <row r="755" spans="1:19" x14ac:dyDescent="0.15">
      <c r="A755" s="4"/>
      <c r="B755" s="4"/>
      <c r="C755" s="4"/>
      <c r="D755" s="18"/>
      <c r="E755" s="18"/>
      <c r="F755" s="4"/>
      <c r="G755" s="4"/>
      <c r="H755" s="4"/>
      <c r="I755" s="4"/>
      <c r="J755" s="4"/>
      <c r="K755" s="4"/>
      <c r="L755" s="4"/>
      <c r="M755" s="4"/>
      <c r="N755" s="4"/>
      <c r="O755" s="7"/>
      <c r="P755" s="7"/>
      <c r="Q755" s="4"/>
      <c r="R755" s="4"/>
      <c r="S755" s="4"/>
    </row>
    <row r="756" spans="1:19" x14ac:dyDescent="0.15">
      <c r="A756" s="4"/>
      <c r="B756" s="4"/>
      <c r="C756" s="4"/>
      <c r="D756" s="18"/>
      <c r="E756" s="18"/>
      <c r="F756" s="4"/>
      <c r="G756" s="4"/>
      <c r="H756" s="4"/>
      <c r="I756" s="4"/>
      <c r="J756" s="4"/>
      <c r="K756" s="4"/>
      <c r="L756" s="4"/>
      <c r="M756" s="4"/>
      <c r="N756" s="4"/>
      <c r="O756" s="7"/>
      <c r="P756" s="7"/>
      <c r="Q756" s="4"/>
      <c r="R756" s="4"/>
      <c r="S756" s="4"/>
    </row>
    <row r="757" spans="1:19" x14ac:dyDescent="0.15">
      <c r="A757" s="4"/>
      <c r="B757" s="4"/>
      <c r="C757" s="4"/>
      <c r="D757" s="18"/>
      <c r="E757" s="18"/>
      <c r="F757" s="4"/>
      <c r="G757" s="4"/>
      <c r="H757" s="4"/>
      <c r="I757" s="4"/>
      <c r="J757" s="4"/>
      <c r="K757" s="4"/>
      <c r="L757" s="4"/>
      <c r="M757" s="4"/>
      <c r="N757" s="4"/>
      <c r="O757" s="7"/>
      <c r="P757" s="7"/>
      <c r="Q757" s="4"/>
      <c r="R757" s="4"/>
      <c r="S757" s="4"/>
    </row>
    <row r="758" spans="1:19" x14ac:dyDescent="0.15">
      <c r="A758" s="4"/>
      <c r="B758" s="4"/>
      <c r="C758" s="4"/>
      <c r="D758" s="18"/>
      <c r="E758" s="18"/>
      <c r="F758" s="4"/>
      <c r="G758" s="4"/>
      <c r="H758" s="4"/>
      <c r="I758" s="4"/>
      <c r="J758" s="4"/>
      <c r="K758" s="4"/>
      <c r="L758" s="4"/>
      <c r="M758" s="4"/>
      <c r="N758" s="4"/>
      <c r="O758" s="7"/>
      <c r="P758" s="7"/>
      <c r="Q758" s="4"/>
      <c r="R758" s="4"/>
      <c r="S758" s="4"/>
    </row>
    <row r="759" spans="1:19" x14ac:dyDescent="0.15">
      <c r="A759" s="4"/>
      <c r="B759" s="4"/>
      <c r="C759" s="4"/>
      <c r="D759" s="18"/>
      <c r="E759" s="18"/>
      <c r="F759" s="4"/>
      <c r="G759" s="4"/>
      <c r="H759" s="4"/>
      <c r="I759" s="4"/>
      <c r="J759" s="4"/>
      <c r="K759" s="4"/>
      <c r="L759" s="4"/>
      <c r="M759" s="4"/>
      <c r="N759" s="4"/>
      <c r="O759" s="7"/>
      <c r="P759" s="7"/>
      <c r="Q759" s="4"/>
      <c r="R759" s="4"/>
      <c r="S759" s="4"/>
    </row>
    <row r="760" spans="1:19" x14ac:dyDescent="0.15">
      <c r="A760" s="4"/>
      <c r="B760" s="4"/>
      <c r="C760" s="4"/>
      <c r="D760" s="18"/>
      <c r="E760" s="18"/>
      <c r="F760" s="4"/>
      <c r="G760" s="4"/>
      <c r="H760" s="4"/>
      <c r="I760" s="4"/>
      <c r="J760" s="4"/>
      <c r="K760" s="4"/>
      <c r="L760" s="4"/>
      <c r="M760" s="4"/>
      <c r="N760" s="4"/>
      <c r="O760" s="7"/>
      <c r="P760" s="7"/>
      <c r="Q760" s="4"/>
      <c r="R760" s="4"/>
      <c r="S760" s="4"/>
    </row>
    <row r="761" spans="1:19" x14ac:dyDescent="0.15">
      <c r="A761" s="4"/>
      <c r="B761" s="4"/>
      <c r="C761" s="4"/>
      <c r="D761" s="18"/>
      <c r="E761" s="18"/>
      <c r="F761" s="4"/>
      <c r="G761" s="4"/>
      <c r="H761" s="4"/>
      <c r="I761" s="4"/>
      <c r="J761" s="4"/>
      <c r="K761" s="4"/>
      <c r="L761" s="4"/>
      <c r="M761" s="4"/>
      <c r="N761" s="4"/>
      <c r="O761" s="7"/>
      <c r="P761" s="7"/>
      <c r="Q761" s="4"/>
      <c r="R761" s="4"/>
      <c r="S761" s="4"/>
    </row>
    <row r="762" spans="1:19" x14ac:dyDescent="0.15">
      <c r="A762" s="4"/>
      <c r="B762" s="4"/>
      <c r="C762" s="4"/>
      <c r="D762" s="18"/>
      <c r="E762" s="18"/>
      <c r="F762" s="4"/>
      <c r="G762" s="4"/>
      <c r="H762" s="4"/>
      <c r="I762" s="4"/>
      <c r="J762" s="4"/>
      <c r="K762" s="4"/>
      <c r="L762" s="4"/>
      <c r="M762" s="4"/>
      <c r="N762" s="4"/>
      <c r="O762" s="7"/>
      <c r="P762" s="7"/>
      <c r="Q762" s="4"/>
      <c r="R762" s="4"/>
      <c r="S762" s="4"/>
    </row>
    <row r="763" spans="1:19" x14ac:dyDescent="0.15">
      <c r="A763" s="4"/>
      <c r="B763" s="4"/>
      <c r="C763" s="4"/>
      <c r="D763" s="18"/>
      <c r="E763" s="18"/>
      <c r="F763" s="4"/>
      <c r="G763" s="4"/>
      <c r="H763" s="4"/>
      <c r="I763" s="4"/>
      <c r="J763" s="4"/>
      <c r="K763" s="4"/>
      <c r="L763" s="4"/>
      <c r="M763" s="4"/>
      <c r="N763" s="4"/>
      <c r="O763" s="7"/>
      <c r="P763" s="7"/>
      <c r="Q763" s="4"/>
      <c r="R763" s="4"/>
      <c r="S763" s="4"/>
    </row>
    <row r="764" spans="1:19" x14ac:dyDescent="0.15">
      <c r="A764" s="4"/>
      <c r="B764" s="4"/>
      <c r="C764" s="4"/>
      <c r="D764" s="18"/>
      <c r="E764" s="18"/>
      <c r="F764" s="4"/>
      <c r="G764" s="4"/>
      <c r="H764" s="4"/>
      <c r="I764" s="4"/>
      <c r="J764" s="4"/>
      <c r="K764" s="4"/>
      <c r="L764" s="4"/>
      <c r="M764" s="4"/>
      <c r="N764" s="4"/>
      <c r="O764" s="7"/>
      <c r="P764" s="7"/>
      <c r="Q764" s="4"/>
      <c r="R764" s="4"/>
      <c r="S764" s="4"/>
    </row>
    <row r="765" spans="1:19" x14ac:dyDescent="0.15">
      <c r="A765" s="4"/>
      <c r="B765" s="4"/>
      <c r="C765" s="4"/>
      <c r="D765" s="18"/>
      <c r="E765" s="18"/>
      <c r="F765" s="4"/>
      <c r="G765" s="4"/>
      <c r="H765" s="4"/>
      <c r="I765" s="4"/>
      <c r="J765" s="4"/>
      <c r="K765" s="4"/>
      <c r="L765" s="4"/>
      <c r="M765" s="4"/>
      <c r="N765" s="4"/>
      <c r="O765" s="7"/>
      <c r="P765" s="7"/>
      <c r="Q765" s="4"/>
      <c r="R765" s="4"/>
      <c r="S765" s="4"/>
    </row>
    <row r="766" spans="1:19" x14ac:dyDescent="0.15">
      <c r="A766" s="4"/>
      <c r="B766" s="4"/>
      <c r="C766" s="4"/>
      <c r="D766" s="18"/>
      <c r="E766" s="18"/>
      <c r="F766" s="4"/>
      <c r="G766" s="4"/>
      <c r="H766" s="4"/>
      <c r="I766" s="4"/>
      <c r="J766" s="4"/>
      <c r="K766" s="4"/>
      <c r="L766" s="4"/>
      <c r="M766" s="4"/>
      <c r="N766" s="4"/>
      <c r="O766" s="7"/>
      <c r="P766" s="7"/>
      <c r="Q766" s="4"/>
      <c r="R766" s="4"/>
      <c r="S766" s="4"/>
    </row>
    <row r="767" spans="1:19" x14ac:dyDescent="0.15">
      <c r="A767" s="4"/>
      <c r="B767" s="4"/>
      <c r="C767" s="4"/>
      <c r="D767" s="18"/>
      <c r="E767" s="18"/>
      <c r="F767" s="4"/>
      <c r="G767" s="4"/>
      <c r="H767" s="4"/>
      <c r="I767" s="4"/>
      <c r="J767" s="4"/>
      <c r="K767" s="4"/>
      <c r="L767" s="4"/>
      <c r="M767" s="4"/>
      <c r="N767" s="4"/>
      <c r="O767" s="7"/>
      <c r="P767" s="7"/>
      <c r="Q767" s="4"/>
      <c r="R767" s="4"/>
      <c r="S767" s="4"/>
    </row>
    <row r="768" spans="1:19" x14ac:dyDescent="0.15">
      <c r="A768" s="4"/>
      <c r="B768" s="4"/>
      <c r="C768" s="4"/>
      <c r="D768" s="18"/>
      <c r="E768" s="18"/>
      <c r="F768" s="4"/>
      <c r="G768" s="4"/>
      <c r="H768" s="4"/>
      <c r="I768" s="4"/>
      <c r="J768" s="4"/>
      <c r="K768" s="4"/>
      <c r="L768" s="4"/>
      <c r="M768" s="4"/>
      <c r="N768" s="4"/>
      <c r="O768" s="7"/>
      <c r="P768" s="7"/>
      <c r="Q768" s="4"/>
      <c r="R768" s="4"/>
      <c r="S768" s="4"/>
    </row>
    <row r="769" spans="1:19" x14ac:dyDescent="0.15">
      <c r="A769" s="4"/>
      <c r="B769" s="4"/>
      <c r="C769" s="4"/>
      <c r="D769" s="18"/>
      <c r="E769" s="18"/>
      <c r="F769" s="4"/>
      <c r="G769" s="4"/>
      <c r="H769" s="4"/>
      <c r="I769" s="4"/>
      <c r="J769" s="4"/>
      <c r="K769" s="4"/>
      <c r="L769" s="4"/>
      <c r="M769" s="4"/>
      <c r="N769" s="4"/>
      <c r="O769" s="7"/>
      <c r="P769" s="7"/>
      <c r="Q769" s="4"/>
      <c r="R769" s="4"/>
      <c r="S769" s="4"/>
    </row>
    <row r="770" spans="1:19" x14ac:dyDescent="0.15">
      <c r="A770" s="4"/>
      <c r="B770" s="4"/>
      <c r="C770" s="4"/>
      <c r="D770" s="18"/>
      <c r="E770" s="18"/>
      <c r="F770" s="4"/>
      <c r="G770" s="4"/>
      <c r="H770" s="4"/>
      <c r="I770" s="4"/>
      <c r="J770" s="4"/>
      <c r="K770" s="4"/>
      <c r="L770" s="4"/>
      <c r="M770" s="4"/>
      <c r="N770" s="4"/>
      <c r="O770" s="7"/>
      <c r="P770" s="7"/>
      <c r="Q770" s="4"/>
      <c r="R770" s="4"/>
      <c r="S770" s="4"/>
    </row>
    <row r="771" spans="1:19" x14ac:dyDescent="0.15">
      <c r="A771" s="4"/>
      <c r="B771" s="4"/>
      <c r="C771" s="4"/>
      <c r="D771" s="18"/>
      <c r="E771" s="18"/>
      <c r="F771" s="4"/>
      <c r="G771" s="4"/>
      <c r="H771" s="4"/>
      <c r="I771" s="4"/>
      <c r="J771" s="4"/>
      <c r="K771" s="4"/>
      <c r="L771" s="4"/>
      <c r="M771" s="4"/>
      <c r="N771" s="4"/>
      <c r="O771" s="7"/>
      <c r="P771" s="7"/>
      <c r="Q771" s="4"/>
      <c r="R771" s="4"/>
      <c r="S771" s="4"/>
    </row>
    <row r="772" spans="1:19" x14ac:dyDescent="0.15">
      <c r="A772" s="4"/>
      <c r="B772" s="4"/>
      <c r="C772" s="4"/>
      <c r="D772" s="18"/>
      <c r="E772" s="18"/>
      <c r="F772" s="4"/>
      <c r="G772" s="4"/>
      <c r="H772" s="4"/>
      <c r="I772" s="4"/>
      <c r="J772" s="4"/>
      <c r="K772" s="4"/>
      <c r="L772" s="4"/>
      <c r="M772" s="4"/>
      <c r="N772" s="4"/>
      <c r="O772" s="7"/>
      <c r="P772" s="7"/>
      <c r="Q772" s="4"/>
      <c r="R772" s="4"/>
      <c r="S772" s="4"/>
    </row>
    <row r="773" spans="1:19" x14ac:dyDescent="0.15">
      <c r="A773" s="4"/>
      <c r="B773" s="4"/>
      <c r="C773" s="4"/>
      <c r="D773" s="18"/>
      <c r="E773" s="18"/>
      <c r="F773" s="4"/>
      <c r="G773" s="4"/>
      <c r="H773" s="4"/>
      <c r="I773" s="4"/>
      <c r="J773" s="4"/>
      <c r="K773" s="4"/>
      <c r="L773" s="4"/>
      <c r="M773" s="4"/>
      <c r="N773" s="4"/>
      <c r="O773" s="7"/>
      <c r="P773" s="7"/>
      <c r="Q773" s="4"/>
      <c r="R773" s="4"/>
      <c r="S773" s="4"/>
    </row>
    <row r="774" spans="1:19" x14ac:dyDescent="0.15">
      <c r="A774" s="4"/>
      <c r="B774" s="4"/>
      <c r="C774" s="4"/>
      <c r="D774" s="18"/>
      <c r="E774" s="18"/>
      <c r="F774" s="4"/>
      <c r="G774" s="4"/>
      <c r="H774" s="4"/>
      <c r="I774" s="4"/>
      <c r="J774" s="4"/>
      <c r="K774" s="4"/>
      <c r="L774" s="4"/>
      <c r="M774" s="4"/>
      <c r="N774" s="4"/>
      <c r="O774" s="7"/>
      <c r="P774" s="7"/>
      <c r="Q774" s="4"/>
      <c r="R774" s="4"/>
      <c r="S774" s="4"/>
    </row>
    <row r="775" spans="1:19" x14ac:dyDescent="0.15">
      <c r="A775" s="4"/>
      <c r="B775" s="4"/>
      <c r="C775" s="4"/>
      <c r="D775" s="18"/>
      <c r="E775" s="18"/>
      <c r="F775" s="4"/>
      <c r="G775" s="4"/>
      <c r="H775" s="4"/>
      <c r="I775" s="4"/>
      <c r="J775" s="4"/>
      <c r="K775" s="4"/>
      <c r="L775" s="4"/>
      <c r="M775" s="4"/>
      <c r="N775" s="4"/>
      <c r="O775" s="7"/>
      <c r="P775" s="7"/>
      <c r="Q775" s="4"/>
      <c r="R775" s="4"/>
      <c r="S775" s="4"/>
    </row>
    <row r="776" spans="1:19" x14ac:dyDescent="0.15">
      <c r="A776" s="4"/>
      <c r="B776" s="4"/>
      <c r="C776" s="4"/>
      <c r="D776" s="18"/>
      <c r="E776" s="18"/>
      <c r="F776" s="4"/>
      <c r="G776" s="4"/>
      <c r="H776" s="4"/>
      <c r="I776" s="4"/>
      <c r="J776" s="4"/>
      <c r="K776" s="4"/>
      <c r="L776" s="4"/>
      <c r="M776" s="4"/>
      <c r="N776" s="4"/>
      <c r="O776" s="7"/>
      <c r="P776" s="7"/>
      <c r="Q776" s="4"/>
      <c r="R776" s="4"/>
      <c r="S776" s="4"/>
    </row>
    <row r="777" spans="1:19" x14ac:dyDescent="0.15">
      <c r="A777" s="4"/>
      <c r="B777" s="4"/>
      <c r="C777" s="4"/>
      <c r="D777" s="18"/>
      <c r="E777" s="18"/>
      <c r="F777" s="4"/>
      <c r="G777" s="4"/>
      <c r="H777" s="4"/>
      <c r="I777" s="4"/>
      <c r="J777" s="4"/>
      <c r="K777" s="4"/>
      <c r="L777" s="4"/>
      <c r="M777" s="4"/>
      <c r="N777" s="4"/>
      <c r="O777" s="7"/>
      <c r="P777" s="7"/>
      <c r="Q777" s="4"/>
      <c r="R777" s="4"/>
      <c r="S777" s="4"/>
    </row>
    <row r="778" spans="1:19" x14ac:dyDescent="0.15">
      <c r="A778" s="4"/>
      <c r="B778" s="4"/>
      <c r="C778" s="4"/>
      <c r="D778" s="18"/>
      <c r="E778" s="18"/>
      <c r="F778" s="4"/>
      <c r="G778" s="4"/>
      <c r="H778" s="4"/>
      <c r="I778" s="4"/>
      <c r="J778" s="4"/>
      <c r="K778" s="4"/>
      <c r="L778" s="4"/>
      <c r="M778" s="4"/>
      <c r="N778" s="4"/>
      <c r="O778" s="7"/>
      <c r="P778" s="7"/>
      <c r="Q778" s="4"/>
      <c r="R778" s="4"/>
      <c r="S778" s="4"/>
    </row>
    <row r="779" spans="1:19" x14ac:dyDescent="0.15">
      <c r="A779" s="4"/>
      <c r="B779" s="4"/>
      <c r="C779" s="4"/>
      <c r="D779" s="18"/>
      <c r="E779" s="18"/>
      <c r="F779" s="4"/>
      <c r="G779" s="4"/>
      <c r="H779" s="4"/>
      <c r="I779" s="4"/>
      <c r="J779" s="4"/>
      <c r="K779" s="4"/>
      <c r="L779" s="4"/>
      <c r="M779" s="4"/>
      <c r="N779" s="4"/>
      <c r="O779" s="7"/>
      <c r="P779" s="7"/>
      <c r="Q779" s="4"/>
      <c r="R779" s="4"/>
      <c r="S779" s="4"/>
    </row>
    <row r="780" spans="1:19" x14ac:dyDescent="0.15">
      <c r="A780" s="4"/>
      <c r="B780" s="4"/>
      <c r="C780" s="4"/>
      <c r="D780" s="18"/>
      <c r="E780" s="18"/>
      <c r="F780" s="4"/>
      <c r="G780" s="4"/>
      <c r="H780" s="4"/>
      <c r="I780" s="4"/>
      <c r="J780" s="4"/>
      <c r="K780" s="4"/>
      <c r="L780" s="4"/>
      <c r="M780" s="4"/>
      <c r="N780" s="4"/>
      <c r="O780" s="7"/>
      <c r="P780" s="7"/>
      <c r="Q780" s="4"/>
      <c r="R780" s="4"/>
      <c r="S780" s="4"/>
    </row>
    <row r="781" spans="1:19" x14ac:dyDescent="0.15">
      <c r="A781" s="4"/>
      <c r="B781" s="4"/>
      <c r="C781" s="4"/>
      <c r="D781" s="18"/>
      <c r="E781" s="18"/>
      <c r="F781" s="4"/>
      <c r="G781" s="4"/>
      <c r="H781" s="4"/>
      <c r="I781" s="4"/>
      <c r="J781" s="4"/>
      <c r="K781" s="4"/>
      <c r="L781" s="4"/>
      <c r="M781" s="4"/>
      <c r="N781" s="4"/>
      <c r="O781" s="7"/>
      <c r="P781" s="7"/>
      <c r="Q781" s="4"/>
      <c r="R781" s="4"/>
      <c r="S781" s="4"/>
    </row>
    <row r="782" spans="1:19" x14ac:dyDescent="0.15">
      <c r="A782" s="4"/>
      <c r="B782" s="4"/>
      <c r="C782" s="4"/>
      <c r="D782" s="18"/>
      <c r="E782" s="18"/>
      <c r="F782" s="4"/>
      <c r="G782" s="4"/>
      <c r="H782" s="4"/>
      <c r="I782" s="4"/>
      <c r="J782" s="4"/>
      <c r="K782" s="4"/>
      <c r="L782" s="4"/>
      <c r="M782" s="4"/>
      <c r="N782" s="4"/>
      <c r="O782" s="7"/>
      <c r="P782" s="7"/>
      <c r="Q782" s="4"/>
      <c r="R782" s="4"/>
      <c r="S782" s="4"/>
    </row>
    <row r="783" spans="1:19" x14ac:dyDescent="0.15">
      <c r="A783" s="4"/>
      <c r="B783" s="4"/>
      <c r="C783" s="4"/>
      <c r="D783" s="18"/>
      <c r="E783" s="18"/>
      <c r="F783" s="4"/>
      <c r="G783" s="4"/>
      <c r="H783" s="4"/>
      <c r="I783" s="4"/>
      <c r="J783" s="4"/>
      <c r="K783" s="4"/>
      <c r="L783" s="4"/>
      <c r="M783" s="4"/>
      <c r="N783" s="4"/>
      <c r="O783" s="7"/>
      <c r="P783" s="7"/>
      <c r="Q783" s="4"/>
      <c r="R783" s="4"/>
      <c r="S783" s="4"/>
    </row>
    <row r="784" spans="1:19" x14ac:dyDescent="0.15">
      <c r="A784" s="4"/>
      <c r="B784" s="4"/>
      <c r="C784" s="4"/>
      <c r="D784" s="18"/>
      <c r="E784" s="18"/>
      <c r="F784" s="4"/>
      <c r="G784" s="4"/>
      <c r="H784" s="4"/>
      <c r="I784" s="4"/>
      <c r="J784" s="4"/>
      <c r="K784" s="4"/>
      <c r="L784" s="4"/>
      <c r="M784" s="4"/>
      <c r="N784" s="4"/>
      <c r="O784" s="7"/>
      <c r="P784" s="7"/>
      <c r="Q784" s="4"/>
      <c r="R784" s="4"/>
      <c r="S784" s="4"/>
    </row>
    <row r="785" spans="1:19" x14ac:dyDescent="0.15">
      <c r="A785" s="4"/>
      <c r="B785" s="4"/>
      <c r="C785" s="4"/>
      <c r="D785" s="18"/>
      <c r="E785" s="18"/>
      <c r="F785" s="4"/>
      <c r="G785" s="4"/>
      <c r="H785" s="4"/>
      <c r="I785" s="4"/>
      <c r="J785" s="4"/>
      <c r="K785" s="4"/>
      <c r="L785" s="4"/>
      <c r="M785" s="4"/>
      <c r="N785" s="4"/>
      <c r="O785" s="7"/>
      <c r="P785" s="7"/>
      <c r="Q785" s="4"/>
      <c r="R785" s="4"/>
      <c r="S785" s="4"/>
    </row>
    <row r="786" spans="1:19" x14ac:dyDescent="0.15">
      <c r="A786" s="4"/>
      <c r="B786" s="4"/>
      <c r="C786" s="4"/>
      <c r="D786" s="18"/>
      <c r="E786" s="18"/>
      <c r="F786" s="4"/>
      <c r="G786" s="4"/>
      <c r="H786" s="4"/>
      <c r="I786" s="4"/>
      <c r="J786" s="4"/>
      <c r="K786" s="4"/>
      <c r="L786" s="4"/>
      <c r="M786" s="4"/>
      <c r="N786" s="4"/>
      <c r="O786" s="7"/>
      <c r="P786" s="7"/>
      <c r="Q786" s="4"/>
      <c r="R786" s="4"/>
      <c r="S786" s="4"/>
    </row>
    <row r="787" spans="1:19" x14ac:dyDescent="0.15">
      <c r="A787" s="4"/>
      <c r="B787" s="4"/>
      <c r="C787" s="4"/>
      <c r="D787" s="18"/>
      <c r="E787" s="18"/>
      <c r="F787" s="4"/>
      <c r="G787" s="4"/>
      <c r="H787" s="4"/>
      <c r="I787" s="4"/>
      <c r="J787" s="4"/>
      <c r="K787" s="4"/>
      <c r="L787" s="4"/>
      <c r="M787" s="4"/>
      <c r="N787" s="4"/>
      <c r="O787" s="7"/>
      <c r="P787" s="7"/>
      <c r="Q787" s="4"/>
      <c r="R787" s="4"/>
      <c r="S787" s="4"/>
    </row>
    <row r="788" spans="1:19" x14ac:dyDescent="0.15">
      <c r="A788" s="4"/>
      <c r="B788" s="4"/>
      <c r="C788" s="4"/>
      <c r="D788" s="18"/>
      <c r="E788" s="18"/>
      <c r="F788" s="4"/>
      <c r="G788" s="4"/>
      <c r="H788" s="4"/>
      <c r="I788" s="4"/>
      <c r="J788" s="4"/>
      <c r="K788" s="4"/>
      <c r="L788" s="4"/>
      <c r="M788" s="4"/>
      <c r="N788" s="4"/>
      <c r="O788" s="7"/>
      <c r="P788" s="7"/>
      <c r="Q788" s="4"/>
      <c r="R788" s="4"/>
      <c r="S788" s="4"/>
    </row>
    <row r="789" spans="1:19" x14ac:dyDescent="0.15">
      <c r="A789" s="4"/>
      <c r="B789" s="4"/>
      <c r="C789" s="4"/>
      <c r="D789" s="18"/>
      <c r="E789" s="18"/>
      <c r="F789" s="4"/>
      <c r="G789" s="4"/>
      <c r="H789" s="4"/>
      <c r="I789" s="4"/>
      <c r="J789" s="4"/>
      <c r="K789" s="4"/>
      <c r="L789" s="4"/>
      <c r="M789" s="4"/>
      <c r="N789" s="4"/>
      <c r="O789" s="7"/>
      <c r="P789" s="7"/>
      <c r="Q789" s="4"/>
      <c r="R789" s="4"/>
      <c r="S789" s="4"/>
    </row>
    <row r="790" spans="1:19" x14ac:dyDescent="0.15">
      <c r="A790" s="4"/>
      <c r="B790" s="4"/>
      <c r="C790" s="4"/>
      <c r="D790" s="18"/>
      <c r="E790" s="18"/>
      <c r="F790" s="4"/>
      <c r="G790" s="4"/>
      <c r="H790" s="4"/>
      <c r="I790" s="4"/>
      <c r="J790" s="4"/>
      <c r="K790" s="4"/>
      <c r="L790" s="4"/>
      <c r="M790" s="4"/>
      <c r="N790" s="4"/>
      <c r="O790" s="7"/>
      <c r="P790" s="7"/>
      <c r="Q790" s="4"/>
      <c r="R790" s="4"/>
      <c r="S790" s="4"/>
    </row>
    <row r="791" spans="1:19" x14ac:dyDescent="0.15">
      <c r="A791" s="4"/>
      <c r="B791" s="4"/>
      <c r="C791" s="4"/>
      <c r="D791" s="18"/>
      <c r="E791" s="18"/>
      <c r="F791" s="4"/>
      <c r="G791" s="4"/>
      <c r="H791" s="4"/>
      <c r="I791" s="4"/>
      <c r="J791" s="4"/>
      <c r="K791" s="4"/>
      <c r="L791" s="4"/>
      <c r="M791" s="4"/>
      <c r="N791" s="4"/>
      <c r="O791" s="7"/>
      <c r="P791" s="7"/>
      <c r="Q791" s="4"/>
      <c r="R791" s="4"/>
      <c r="S791" s="4"/>
    </row>
    <row r="792" spans="1:19" x14ac:dyDescent="0.15">
      <c r="A792" s="4"/>
      <c r="B792" s="4"/>
      <c r="C792" s="4"/>
      <c r="D792" s="18"/>
      <c r="E792" s="18"/>
      <c r="F792" s="4"/>
      <c r="G792" s="4"/>
      <c r="H792" s="4"/>
      <c r="I792" s="4"/>
      <c r="J792" s="4"/>
      <c r="K792" s="4"/>
      <c r="L792" s="4"/>
      <c r="M792" s="4"/>
      <c r="N792" s="4"/>
      <c r="O792" s="7"/>
      <c r="P792" s="7"/>
      <c r="Q792" s="4"/>
      <c r="R792" s="4"/>
      <c r="S792" s="4"/>
    </row>
    <row r="793" spans="1:19" x14ac:dyDescent="0.15">
      <c r="A793" s="4"/>
      <c r="B793" s="4"/>
      <c r="C793" s="4"/>
      <c r="D793" s="18"/>
      <c r="E793" s="18"/>
      <c r="F793" s="4"/>
      <c r="G793" s="4"/>
      <c r="H793" s="4"/>
      <c r="I793" s="4"/>
      <c r="J793" s="4"/>
      <c r="K793" s="4"/>
      <c r="L793" s="4"/>
      <c r="M793" s="4"/>
      <c r="N793" s="4"/>
      <c r="O793" s="7"/>
      <c r="P793" s="7"/>
      <c r="Q793" s="4"/>
      <c r="R793" s="4"/>
      <c r="S793" s="4"/>
    </row>
    <row r="794" spans="1:19" x14ac:dyDescent="0.15">
      <c r="A794" s="4"/>
      <c r="B794" s="4"/>
      <c r="C794" s="4"/>
      <c r="D794" s="18"/>
      <c r="E794" s="18"/>
      <c r="F794" s="4"/>
      <c r="G794" s="4"/>
      <c r="H794" s="4"/>
      <c r="I794" s="4"/>
      <c r="J794" s="4"/>
      <c r="K794" s="4"/>
      <c r="L794" s="4"/>
      <c r="M794" s="4"/>
      <c r="N794" s="4"/>
      <c r="O794" s="7"/>
      <c r="P794" s="7"/>
      <c r="Q794" s="4"/>
      <c r="R794" s="4"/>
      <c r="S794" s="4"/>
    </row>
    <row r="795" spans="1:19" x14ac:dyDescent="0.15">
      <c r="A795" s="4"/>
      <c r="B795" s="4"/>
      <c r="C795" s="4"/>
      <c r="D795" s="18"/>
      <c r="E795" s="18"/>
      <c r="F795" s="4"/>
      <c r="G795" s="4"/>
      <c r="H795" s="4"/>
      <c r="I795" s="4"/>
      <c r="J795" s="4"/>
      <c r="K795" s="4"/>
      <c r="L795" s="4"/>
      <c r="M795" s="4"/>
      <c r="N795" s="4"/>
      <c r="O795" s="7"/>
      <c r="P795" s="7"/>
      <c r="Q795" s="4"/>
      <c r="R795" s="4"/>
      <c r="S795" s="4"/>
    </row>
    <row r="796" spans="1:19" x14ac:dyDescent="0.15">
      <c r="A796" s="4"/>
      <c r="B796" s="4"/>
      <c r="C796" s="4"/>
      <c r="D796" s="18"/>
      <c r="E796" s="18"/>
      <c r="F796" s="4"/>
      <c r="G796" s="4"/>
      <c r="H796" s="4"/>
      <c r="I796" s="4"/>
      <c r="J796" s="4"/>
      <c r="K796" s="4"/>
      <c r="L796" s="4"/>
      <c r="M796" s="4"/>
      <c r="N796" s="4"/>
      <c r="O796" s="7"/>
      <c r="P796" s="7"/>
      <c r="Q796" s="4"/>
      <c r="R796" s="4"/>
      <c r="S796" s="4"/>
    </row>
    <row r="797" spans="1:19" x14ac:dyDescent="0.15">
      <c r="A797" s="4"/>
      <c r="B797" s="4"/>
      <c r="C797" s="4"/>
      <c r="D797" s="18"/>
      <c r="E797" s="18"/>
      <c r="F797" s="4"/>
      <c r="G797" s="4"/>
      <c r="H797" s="4"/>
      <c r="I797" s="4"/>
      <c r="J797" s="4"/>
      <c r="K797" s="4"/>
      <c r="L797" s="4"/>
      <c r="M797" s="4"/>
      <c r="N797" s="4"/>
      <c r="O797" s="7"/>
      <c r="P797" s="7"/>
      <c r="Q797" s="4"/>
      <c r="R797" s="4"/>
      <c r="S797" s="4"/>
    </row>
    <row r="798" spans="1:19" x14ac:dyDescent="0.15">
      <c r="A798" s="4"/>
      <c r="B798" s="4"/>
      <c r="C798" s="4"/>
      <c r="D798" s="18"/>
      <c r="E798" s="18"/>
      <c r="F798" s="4"/>
      <c r="G798" s="4"/>
      <c r="H798" s="4"/>
      <c r="I798" s="4"/>
      <c r="J798" s="4"/>
      <c r="K798" s="4"/>
      <c r="L798" s="4"/>
      <c r="M798" s="4"/>
      <c r="N798" s="4"/>
      <c r="O798" s="7"/>
      <c r="P798" s="7"/>
      <c r="Q798" s="4"/>
      <c r="R798" s="4"/>
      <c r="S798" s="4"/>
    </row>
    <row r="799" spans="1:19" x14ac:dyDescent="0.15">
      <c r="A799" s="4"/>
      <c r="B799" s="4"/>
      <c r="C799" s="4"/>
      <c r="D799" s="18"/>
      <c r="E799" s="18"/>
      <c r="F799" s="4"/>
      <c r="G799" s="4"/>
      <c r="H799" s="4"/>
      <c r="I799" s="4"/>
      <c r="J799" s="4"/>
      <c r="K799" s="4"/>
      <c r="L799" s="4"/>
      <c r="M799" s="4"/>
      <c r="N799" s="4"/>
      <c r="O799" s="7"/>
      <c r="P799" s="7"/>
      <c r="Q799" s="4"/>
      <c r="R799" s="4"/>
      <c r="S799" s="4"/>
    </row>
    <row r="800" spans="1:19" x14ac:dyDescent="0.15">
      <c r="A800" s="4"/>
      <c r="B800" s="4"/>
      <c r="C800" s="4"/>
      <c r="D800" s="18"/>
      <c r="E800" s="18"/>
      <c r="F800" s="4"/>
      <c r="G800" s="4"/>
      <c r="H800" s="4"/>
      <c r="I800" s="4"/>
      <c r="J800" s="4"/>
      <c r="K800" s="4"/>
      <c r="L800" s="4"/>
      <c r="M800" s="4"/>
      <c r="N800" s="4"/>
      <c r="O800" s="7"/>
      <c r="P800" s="7"/>
      <c r="Q800" s="4"/>
      <c r="R800" s="4"/>
      <c r="S800" s="4"/>
    </row>
    <row r="801" spans="1:19" x14ac:dyDescent="0.15">
      <c r="A801" s="4"/>
      <c r="B801" s="4"/>
      <c r="C801" s="4"/>
      <c r="D801" s="18"/>
      <c r="E801" s="18"/>
      <c r="F801" s="4"/>
      <c r="G801" s="4"/>
      <c r="H801" s="4"/>
      <c r="I801" s="4"/>
      <c r="J801" s="4"/>
      <c r="K801" s="4"/>
      <c r="L801" s="4"/>
      <c r="M801" s="4"/>
      <c r="N801" s="4"/>
      <c r="O801" s="7"/>
      <c r="P801" s="7"/>
      <c r="Q801" s="4"/>
      <c r="R801" s="4"/>
      <c r="S801" s="4"/>
    </row>
    <row r="802" spans="1:19" x14ac:dyDescent="0.15">
      <c r="A802" s="4"/>
      <c r="B802" s="4"/>
      <c r="C802" s="4"/>
      <c r="D802" s="18"/>
      <c r="E802" s="18"/>
      <c r="F802" s="4"/>
      <c r="G802" s="4"/>
      <c r="H802" s="4"/>
      <c r="I802" s="4"/>
      <c r="J802" s="4"/>
      <c r="K802" s="4"/>
      <c r="L802" s="4"/>
      <c r="M802" s="4"/>
      <c r="N802" s="4"/>
      <c r="O802" s="7"/>
      <c r="P802" s="7"/>
      <c r="Q802" s="4"/>
      <c r="R802" s="4"/>
      <c r="S802" s="4"/>
    </row>
    <row r="803" spans="1:19" x14ac:dyDescent="0.15">
      <c r="A803" s="4"/>
      <c r="B803" s="4"/>
      <c r="C803" s="4"/>
      <c r="D803" s="18"/>
      <c r="E803" s="18"/>
      <c r="F803" s="4"/>
      <c r="G803" s="4"/>
      <c r="H803" s="4"/>
      <c r="I803" s="4"/>
      <c r="J803" s="4"/>
      <c r="K803" s="4"/>
      <c r="L803" s="4"/>
      <c r="M803" s="4"/>
      <c r="N803" s="4"/>
      <c r="O803" s="7"/>
      <c r="P803" s="7"/>
      <c r="Q803" s="4"/>
      <c r="R803" s="4"/>
      <c r="S803" s="4"/>
    </row>
    <row r="804" spans="1:19" x14ac:dyDescent="0.15">
      <c r="A804" s="4"/>
      <c r="B804" s="4"/>
      <c r="C804" s="4"/>
      <c r="D804" s="18"/>
      <c r="E804" s="18"/>
      <c r="F804" s="4"/>
      <c r="G804" s="4"/>
      <c r="H804" s="4"/>
      <c r="I804" s="4"/>
      <c r="J804" s="4"/>
      <c r="K804" s="4"/>
      <c r="L804" s="4"/>
      <c r="M804" s="4"/>
      <c r="N804" s="4"/>
      <c r="O804" s="7"/>
      <c r="P804" s="7"/>
      <c r="Q804" s="4"/>
      <c r="R804" s="4"/>
      <c r="S804" s="4"/>
    </row>
    <row r="805" spans="1:19" x14ac:dyDescent="0.15">
      <c r="A805" s="4"/>
      <c r="B805" s="4"/>
      <c r="C805" s="4"/>
      <c r="D805" s="18"/>
      <c r="E805" s="18"/>
      <c r="F805" s="4"/>
      <c r="G805" s="4"/>
      <c r="H805" s="4"/>
      <c r="I805" s="4"/>
      <c r="J805" s="4"/>
      <c r="K805" s="4"/>
      <c r="L805" s="4"/>
      <c r="M805" s="4"/>
      <c r="N805" s="4"/>
      <c r="O805" s="7"/>
      <c r="P805" s="7"/>
      <c r="Q805" s="4"/>
      <c r="R805" s="4"/>
      <c r="S805" s="4"/>
    </row>
    <row r="806" spans="1:19" x14ac:dyDescent="0.15">
      <c r="A806" s="4"/>
      <c r="B806" s="4"/>
      <c r="C806" s="4"/>
      <c r="D806" s="18"/>
      <c r="E806" s="18"/>
      <c r="F806" s="4"/>
      <c r="G806" s="4"/>
      <c r="H806" s="4"/>
      <c r="I806" s="4"/>
      <c r="J806" s="4"/>
      <c r="K806" s="4"/>
      <c r="L806" s="4"/>
      <c r="M806" s="4"/>
      <c r="N806" s="4"/>
      <c r="O806" s="7"/>
      <c r="P806" s="7"/>
      <c r="Q806" s="4"/>
      <c r="R806" s="4"/>
      <c r="S806" s="4"/>
    </row>
    <row r="807" spans="1:19" x14ac:dyDescent="0.15">
      <c r="A807" s="4"/>
      <c r="B807" s="4"/>
      <c r="C807" s="4"/>
      <c r="D807" s="18"/>
      <c r="E807" s="18"/>
      <c r="F807" s="4"/>
      <c r="G807" s="4"/>
      <c r="H807" s="4"/>
      <c r="I807" s="4"/>
      <c r="J807" s="4"/>
      <c r="K807" s="4"/>
      <c r="L807" s="4"/>
      <c r="M807" s="4"/>
      <c r="N807" s="4"/>
      <c r="O807" s="7"/>
      <c r="P807" s="7"/>
      <c r="Q807" s="4"/>
      <c r="R807" s="4"/>
      <c r="S807" s="4"/>
    </row>
    <row r="808" spans="1:19" x14ac:dyDescent="0.15">
      <c r="A808" s="4"/>
      <c r="B808" s="4"/>
      <c r="C808" s="4"/>
      <c r="D808" s="18"/>
      <c r="E808" s="18"/>
      <c r="F808" s="4"/>
      <c r="G808" s="4"/>
      <c r="H808" s="4"/>
      <c r="I808" s="4"/>
      <c r="J808" s="4"/>
      <c r="K808" s="4"/>
      <c r="L808" s="4"/>
      <c r="M808" s="4"/>
      <c r="N808" s="4"/>
      <c r="O808" s="7"/>
      <c r="P808" s="7"/>
      <c r="Q808" s="4"/>
      <c r="R808" s="4"/>
      <c r="S808" s="4"/>
    </row>
    <row r="809" spans="1:19" x14ac:dyDescent="0.15">
      <c r="A809" s="4"/>
      <c r="B809" s="4"/>
      <c r="C809" s="4"/>
      <c r="D809" s="18"/>
      <c r="E809" s="18"/>
      <c r="F809" s="4"/>
      <c r="G809" s="4"/>
      <c r="H809" s="4"/>
      <c r="I809" s="4"/>
      <c r="J809" s="4"/>
      <c r="K809" s="4"/>
      <c r="L809" s="4"/>
      <c r="M809" s="4"/>
      <c r="N809" s="4"/>
      <c r="O809" s="7"/>
      <c r="P809" s="7"/>
      <c r="Q809" s="4"/>
      <c r="R809" s="4"/>
      <c r="S809" s="4"/>
    </row>
    <row r="810" spans="1:19" x14ac:dyDescent="0.15">
      <c r="A810" s="4"/>
      <c r="B810" s="4"/>
      <c r="C810" s="4"/>
      <c r="D810" s="18"/>
      <c r="E810" s="18"/>
      <c r="F810" s="4"/>
      <c r="G810" s="4"/>
      <c r="H810" s="4"/>
      <c r="I810" s="4"/>
      <c r="J810" s="4"/>
      <c r="K810" s="4"/>
      <c r="L810" s="4"/>
      <c r="M810" s="4"/>
      <c r="N810" s="4"/>
      <c r="O810" s="7"/>
      <c r="P810" s="7"/>
      <c r="Q810" s="4"/>
      <c r="R810" s="4"/>
      <c r="S810" s="4"/>
    </row>
    <row r="811" spans="1:19" x14ac:dyDescent="0.15">
      <c r="A811" s="4"/>
      <c r="B811" s="4"/>
      <c r="C811" s="4"/>
      <c r="D811" s="18"/>
      <c r="E811" s="18"/>
      <c r="F811" s="4"/>
      <c r="G811" s="4"/>
      <c r="H811" s="4"/>
      <c r="I811" s="4"/>
      <c r="J811" s="4"/>
      <c r="K811" s="4"/>
      <c r="L811" s="4"/>
      <c r="M811" s="4"/>
      <c r="N811" s="4"/>
      <c r="O811" s="7"/>
      <c r="P811" s="7"/>
      <c r="Q811" s="4"/>
      <c r="R811" s="4"/>
      <c r="S811" s="4"/>
    </row>
    <row r="812" spans="1:19" x14ac:dyDescent="0.15">
      <c r="A812" s="4"/>
      <c r="B812" s="4"/>
      <c r="C812" s="4"/>
      <c r="D812" s="18"/>
      <c r="E812" s="18"/>
      <c r="F812" s="4"/>
      <c r="G812" s="4"/>
      <c r="H812" s="4"/>
      <c r="I812" s="4"/>
      <c r="J812" s="4"/>
      <c r="K812" s="4"/>
      <c r="L812" s="4"/>
      <c r="M812" s="4"/>
      <c r="N812" s="4"/>
      <c r="O812" s="7"/>
      <c r="P812" s="7"/>
      <c r="Q812" s="4"/>
      <c r="R812" s="4"/>
      <c r="S812" s="4"/>
    </row>
    <row r="813" spans="1:19" x14ac:dyDescent="0.15">
      <c r="A813" s="4"/>
      <c r="B813" s="4"/>
      <c r="C813" s="4"/>
      <c r="D813" s="18"/>
      <c r="E813" s="18"/>
      <c r="F813" s="4"/>
      <c r="G813" s="4"/>
      <c r="H813" s="4"/>
      <c r="I813" s="4"/>
      <c r="J813" s="4"/>
      <c r="K813" s="4"/>
      <c r="L813" s="4"/>
      <c r="M813" s="4"/>
      <c r="N813" s="4"/>
      <c r="O813" s="7"/>
      <c r="P813" s="7"/>
      <c r="Q813" s="4"/>
      <c r="R813" s="4"/>
      <c r="S813" s="4"/>
    </row>
    <row r="814" spans="1:19" x14ac:dyDescent="0.15">
      <c r="A814" s="4"/>
      <c r="B814" s="4"/>
      <c r="C814" s="4"/>
      <c r="D814" s="18"/>
      <c r="E814" s="18"/>
      <c r="F814" s="4"/>
      <c r="G814" s="4"/>
      <c r="H814" s="4"/>
      <c r="I814" s="4"/>
      <c r="J814" s="4"/>
      <c r="K814" s="4"/>
      <c r="L814" s="4"/>
      <c r="M814" s="4"/>
      <c r="N814" s="4"/>
      <c r="O814" s="7"/>
      <c r="P814" s="7"/>
      <c r="Q814" s="4"/>
      <c r="R814" s="4"/>
      <c r="S814" s="4"/>
    </row>
    <row r="815" spans="1:19" x14ac:dyDescent="0.15">
      <c r="A815" s="4"/>
      <c r="B815" s="4"/>
      <c r="C815" s="4"/>
      <c r="D815" s="18"/>
      <c r="E815" s="18"/>
      <c r="F815" s="4"/>
      <c r="G815" s="4"/>
      <c r="H815" s="4"/>
      <c r="I815" s="4"/>
      <c r="J815" s="4"/>
      <c r="K815" s="4"/>
      <c r="L815" s="4"/>
      <c r="M815" s="4"/>
      <c r="N815" s="4"/>
      <c r="O815" s="7"/>
      <c r="P815" s="7"/>
      <c r="Q815" s="4"/>
      <c r="R815" s="4"/>
      <c r="S815" s="4"/>
    </row>
    <row r="816" spans="1:19" x14ac:dyDescent="0.15">
      <c r="A816" s="4"/>
      <c r="B816" s="4"/>
      <c r="C816" s="4"/>
      <c r="D816" s="18"/>
      <c r="E816" s="18"/>
      <c r="F816" s="4"/>
      <c r="G816" s="4"/>
      <c r="H816" s="4"/>
      <c r="I816" s="4"/>
      <c r="J816" s="4"/>
      <c r="K816" s="4"/>
      <c r="L816" s="4"/>
      <c r="M816" s="4"/>
      <c r="N816" s="4"/>
      <c r="O816" s="7"/>
      <c r="P816" s="7"/>
      <c r="Q816" s="4"/>
      <c r="R816" s="4"/>
      <c r="S816" s="4"/>
    </row>
    <row r="817" spans="1:19" x14ac:dyDescent="0.15">
      <c r="A817" s="4"/>
      <c r="B817" s="4"/>
      <c r="C817" s="4"/>
      <c r="D817" s="18"/>
      <c r="E817" s="18"/>
      <c r="F817" s="4"/>
      <c r="G817" s="4"/>
      <c r="H817" s="4"/>
      <c r="I817" s="4"/>
      <c r="J817" s="4"/>
      <c r="K817" s="4"/>
      <c r="L817" s="4"/>
      <c r="M817" s="4"/>
      <c r="N817" s="4"/>
      <c r="O817" s="7"/>
      <c r="P817" s="7"/>
      <c r="Q817" s="4"/>
      <c r="R817" s="4"/>
      <c r="S817" s="4"/>
    </row>
    <row r="818" spans="1:19" x14ac:dyDescent="0.15">
      <c r="A818" s="4"/>
      <c r="B818" s="4"/>
      <c r="C818" s="4"/>
      <c r="D818" s="18"/>
      <c r="E818" s="18"/>
      <c r="F818" s="4"/>
      <c r="G818" s="4"/>
      <c r="H818" s="4"/>
      <c r="I818" s="4"/>
      <c r="J818" s="4"/>
      <c r="K818" s="4"/>
      <c r="L818" s="4"/>
      <c r="M818" s="4"/>
      <c r="N818" s="4"/>
      <c r="O818" s="7"/>
      <c r="P818" s="7"/>
      <c r="Q818" s="4"/>
      <c r="R818" s="4"/>
      <c r="S818" s="4"/>
    </row>
    <row r="819" spans="1:19" x14ac:dyDescent="0.15">
      <c r="A819" s="4"/>
      <c r="B819" s="4"/>
      <c r="C819" s="4"/>
      <c r="D819" s="18"/>
      <c r="E819" s="18"/>
      <c r="F819" s="4"/>
      <c r="G819" s="4"/>
      <c r="H819" s="4"/>
      <c r="I819" s="4"/>
      <c r="J819" s="4"/>
      <c r="K819" s="4"/>
      <c r="L819" s="4"/>
      <c r="M819" s="4"/>
      <c r="N819" s="4"/>
      <c r="O819" s="7"/>
      <c r="P819" s="7"/>
      <c r="Q819" s="4"/>
      <c r="R819" s="4"/>
      <c r="S819" s="4"/>
    </row>
    <row r="820" spans="1:19" x14ac:dyDescent="0.15">
      <c r="A820" s="4"/>
      <c r="B820" s="4"/>
      <c r="C820" s="4"/>
      <c r="D820" s="18"/>
      <c r="E820" s="18"/>
      <c r="F820" s="4"/>
      <c r="G820" s="4"/>
      <c r="H820" s="4"/>
      <c r="I820" s="4"/>
      <c r="J820" s="4"/>
      <c r="K820" s="4"/>
      <c r="L820" s="4"/>
      <c r="M820" s="4"/>
      <c r="N820" s="4"/>
      <c r="O820" s="7"/>
      <c r="P820" s="7"/>
      <c r="Q820" s="4"/>
      <c r="R820" s="4"/>
      <c r="S820" s="4"/>
    </row>
    <row r="821" spans="1:19" x14ac:dyDescent="0.15">
      <c r="A821" s="4"/>
      <c r="B821" s="4"/>
      <c r="C821" s="4"/>
      <c r="D821" s="18"/>
      <c r="E821" s="18"/>
      <c r="F821" s="4"/>
      <c r="G821" s="4"/>
      <c r="H821" s="4"/>
      <c r="I821" s="4"/>
      <c r="J821" s="4"/>
      <c r="K821" s="4"/>
      <c r="L821" s="4"/>
      <c r="M821" s="4"/>
      <c r="N821" s="4"/>
      <c r="O821" s="7"/>
      <c r="P821" s="7"/>
      <c r="Q821" s="4"/>
      <c r="R821" s="4"/>
      <c r="S821" s="4"/>
    </row>
    <row r="822" spans="1:19" x14ac:dyDescent="0.15">
      <c r="A822" s="4"/>
      <c r="B822" s="4"/>
      <c r="C822" s="4"/>
      <c r="D822" s="18"/>
      <c r="E822" s="18"/>
      <c r="F822" s="4"/>
      <c r="G822" s="4"/>
      <c r="H822" s="4"/>
      <c r="I822" s="4"/>
      <c r="J822" s="4"/>
      <c r="K822" s="4"/>
      <c r="L822" s="4"/>
      <c r="M822" s="4"/>
      <c r="N822" s="4"/>
      <c r="O822" s="7"/>
      <c r="P822" s="7"/>
      <c r="Q822" s="4"/>
      <c r="R822" s="4"/>
      <c r="S822" s="4"/>
    </row>
    <row r="823" spans="1:19" x14ac:dyDescent="0.15">
      <c r="A823" s="4"/>
      <c r="B823" s="4"/>
      <c r="C823" s="4"/>
      <c r="D823" s="18"/>
      <c r="E823" s="18"/>
      <c r="F823" s="4"/>
      <c r="G823" s="4"/>
      <c r="H823" s="4"/>
      <c r="I823" s="4"/>
      <c r="J823" s="4"/>
      <c r="K823" s="4"/>
      <c r="L823" s="4"/>
      <c r="M823" s="4"/>
      <c r="N823" s="4"/>
      <c r="O823" s="7"/>
      <c r="P823" s="7"/>
      <c r="Q823" s="4"/>
      <c r="R823" s="4"/>
      <c r="S823" s="4"/>
    </row>
    <row r="824" spans="1:19" x14ac:dyDescent="0.15">
      <c r="A824" s="4"/>
      <c r="B824" s="4"/>
      <c r="C824" s="4"/>
      <c r="D824" s="18"/>
      <c r="E824" s="18"/>
      <c r="F824" s="4"/>
      <c r="G824" s="4"/>
      <c r="H824" s="4"/>
      <c r="I824" s="4"/>
      <c r="J824" s="4"/>
      <c r="K824" s="4"/>
      <c r="L824" s="4"/>
      <c r="M824" s="4"/>
      <c r="N824" s="4"/>
      <c r="O824" s="7"/>
      <c r="P824" s="7"/>
      <c r="Q824" s="4"/>
      <c r="R824" s="4"/>
      <c r="S824" s="4"/>
    </row>
    <row r="825" spans="1:19" x14ac:dyDescent="0.15">
      <c r="A825" s="4"/>
      <c r="B825" s="4"/>
      <c r="C825" s="4"/>
      <c r="D825" s="18"/>
      <c r="E825" s="18"/>
      <c r="F825" s="4"/>
      <c r="G825" s="4"/>
      <c r="H825" s="4"/>
      <c r="I825" s="4"/>
      <c r="J825" s="4"/>
      <c r="K825" s="4"/>
      <c r="L825" s="4"/>
      <c r="M825" s="4"/>
      <c r="N825" s="4"/>
      <c r="O825" s="7"/>
      <c r="P825" s="7"/>
      <c r="Q825" s="4"/>
      <c r="R825" s="4"/>
      <c r="S825" s="4"/>
    </row>
    <row r="826" spans="1:19" x14ac:dyDescent="0.15">
      <c r="A826" s="4"/>
      <c r="B826" s="4"/>
      <c r="C826" s="4"/>
      <c r="D826" s="18"/>
      <c r="E826" s="18"/>
      <c r="F826" s="4"/>
      <c r="G826" s="4"/>
      <c r="H826" s="4"/>
      <c r="I826" s="4"/>
      <c r="J826" s="4"/>
      <c r="K826" s="4"/>
      <c r="L826" s="4"/>
      <c r="M826" s="4"/>
      <c r="N826" s="4"/>
      <c r="O826" s="7"/>
      <c r="P826" s="7"/>
      <c r="Q826" s="4"/>
      <c r="R826" s="4"/>
      <c r="S826" s="4"/>
    </row>
    <row r="827" spans="1:19" x14ac:dyDescent="0.15">
      <c r="A827" s="4"/>
      <c r="B827" s="4"/>
      <c r="C827" s="4"/>
      <c r="D827" s="18"/>
      <c r="E827" s="18"/>
      <c r="F827" s="4"/>
      <c r="G827" s="4"/>
      <c r="H827" s="4"/>
      <c r="I827" s="4"/>
      <c r="J827" s="4"/>
      <c r="K827" s="4"/>
      <c r="L827" s="4"/>
      <c r="M827" s="4"/>
      <c r="N827" s="4"/>
      <c r="O827" s="7"/>
      <c r="P827" s="7"/>
      <c r="Q827" s="4"/>
      <c r="R827" s="4"/>
      <c r="S827" s="4"/>
    </row>
    <row r="828" spans="1:19" x14ac:dyDescent="0.15">
      <c r="A828" s="4"/>
      <c r="B828" s="4"/>
      <c r="C828" s="4"/>
      <c r="D828" s="18"/>
      <c r="E828" s="18"/>
      <c r="F828" s="4"/>
      <c r="G828" s="4"/>
      <c r="H828" s="4"/>
      <c r="I828" s="4"/>
      <c r="J828" s="4"/>
      <c r="K828" s="4"/>
      <c r="L828" s="4"/>
      <c r="M828" s="4"/>
      <c r="N828" s="4"/>
      <c r="O828" s="7"/>
      <c r="P828" s="7"/>
      <c r="Q828" s="4"/>
      <c r="R828" s="4"/>
      <c r="S828" s="4"/>
    </row>
    <row r="829" spans="1:19" x14ac:dyDescent="0.15">
      <c r="A829" s="4"/>
      <c r="B829" s="4"/>
      <c r="C829" s="4"/>
      <c r="D829" s="18"/>
      <c r="E829" s="18"/>
      <c r="F829" s="4"/>
      <c r="G829" s="4"/>
      <c r="H829" s="4"/>
      <c r="I829" s="4"/>
      <c r="J829" s="4"/>
      <c r="K829" s="4"/>
      <c r="L829" s="4"/>
      <c r="M829" s="4"/>
      <c r="N829" s="4"/>
      <c r="O829" s="7"/>
      <c r="P829" s="7"/>
      <c r="Q829" s="4"/>
      <c r="R829" s="4"/>
      <c r="S829" s="4"/>
    </row>
    <row r="830" spans="1:19" x14ac:dyDescent="0.15">
      <c r="A830" s="4"/>
      <c r="B830" s="4"/>
      <c r="C830" s="4"/>
      <c r="D830" s="18"/>
      <c r="E830" s="18"/>
      <c r="F830" s="4"/>
      <c r="G830" s="4"/>
      <c r="H830" s="4"/>
      <c r="I830" s="4"/>
      <c r="J830" s="4"/>
      <c r="K830" s="4"/>
      <c r="L830" s="4"/>
      <c r="M830" s="4"/>
      <c r="N830" s="4"/>
      <c r="O830" s="7"/>
      <c r="P830" s="7"/>
      <c r="Q830" s="4"/>
      <c r="R830" s="4"/>
      <c r="S830" s="4"/>
    </row>
    <row r="831" spans="1:19" x14ac:dyDescent="0.15">
      <c r="A831" s="4"/>
      <c r="B831" s="4"/>
      <c r="C831" s="4"/>
      <c r="D831" s="18"/>
      <c r="E831" s="18"/>
      <c r="F831" s="4"/>
      <c r="G831" s="4"/>
      <c r="H831" s="4"/>
      <c r="I831" s="4"/>
      <c r="J831" s="4"/>
      <c r="K831" s="4"/>
      <c r="L831" s="4"/>
      <c r="M831" s="4"/>
      <c r="N831" s="4"/>
      <c r="O831" s="7"/>
      <c r="P831" s="7"/>
      <c r="Q831" s="4"/>
      <c r="R831" s="4"/>
      <c r="S831" s="4"/>
    </row>
    <row r="832" spans="1:19" x14ac:dyDescent="0.15">
      <c r="A832" s="4"/>
      <c r="B832" s="4"/>
      <c r="C832" s="4"/>
      <c r="D832" s="18"/>
      <c r="E832" s="18"/>
      <c r="F832" s="4"/>
      <c r="G832" s="4"/>
      <c r="H832" s="4"/>
      <c r="I832" s="4"/>
      <c r="J832" s="4"/>
      <c r="K832" s="4"/>
      <c r="L832" s="4"/>
      <c r="M832" s="4"/>
      <c r="N832" s="4"/>
      <c r="O832" s="7"/>
      <c r="P832" s="7"/>
      <c r="Q832" s="4"/>
      <c r="R832" s="4"/>
      <c r="S832" s="4"/>
    </row>
    <row r="833" spans="1:19" x14ac:dyDescent="0.15">
      <c r="A833" s="4"/>
      <c r="B833" s="4"/>
      <c r="C833" s="4"/>
      <c r="D833" s="18"/>
      <c r="E833" s="18"/>
      <c r="F833" s="4"/>
      <c r="G833" s="4"/>
      <c r="H833" s="4"/>
      <c r="I833" s="4"/>
      <c r="J833" s="4"/>
      <c r="K833" s="4"/>
      <c r="L833" s="4"/>
      <c r="M833" s="4"/>
      <c r="N833" s="4"/>
      <c r="O833" s="7"/>
      <c r="P833" s="7"/>
      <c r="Q833" s="4"/>
      <c r="R833" s="4"/>
      <c r="S833" s="4"/>
    </row>
    <row r="834" spans="1:19" x14ac:dyDescent="0.15">
      <c r="A834" s="4"/>
      <c r="B834" s="4"/>
      <c r="C834" s="4"/>
      <c r="D834" s="18"/>
      <c r="E834" s="18"/>
      <c r="F834" s="4"/>
      <c r="G834" s="4"/>
      <c r="H834" s="4"/>
      <c r="I834" s="4"/>
      <c r="J834" s="4"/>
      <c r="K834" s="4"/>
      <c r="L834" s="4"/>
      <c r="M834" s="4"/>
      <c r="N834" s="4"/>
      <c r="O834" s="7"/>
      <c r="P834" s="7"/>
      <c r="Q834" s="4"/>
      <c r="R834" s="4"/>
      <c r="S834" s="4"/>
    </row>
    <row r="835" spans="1:19" x14ac:dyDescent="0.15">
      <c r="A835" s="4"/>
      <c r="B835" s="4"/>
      <c r="C835" s="4"/>
      <c r="D835" s="18"/>
      <c r="E835" s="18"/>
      <c r="F835" s="4"/>
      <c r="G835" s="4"/>
      <c r="H835" s="4"/>
      <c r="I835" s="4"/>
      <c r="J835" s="4"/>
      <c r="K835" s="4"/>
      <c r="L835" s="4"/>
      <c r="M835" s="4"/>
      <c r="N835" s="4"/>
      <c r="O835" s="7"/>
      <c r="P835" s="7"/>
      <c r="Q835" s="4"/>
      <c r="R835" s="4"/>
      <c r="S835" s="4"/>
    </row>
    <row r="836" spans="1:19" x14ac:dyDescent="0.15">
      <c r="A836" s="4"/>
      <c r="B836" s="4"/>
      <c r="C836" s="4"/>
      <c r="D836" s="18"/>
      <c r="E836" s="18"/>
      <c r="F836" s="4"/>
      <c r="G836" s="4"/>
      <c r="H836" s="4"/>
      <c r="I836" s="4"/>
      <c r="J836" s="4"/>
      <c r="K836" s="4"/>
      <c r="L836" s="4"/>
      <c r="M836" s="4"/>
      <c r="N836" s="4"/>
      <c r="O836" s="7"/>
      <c r="P836" s="7"/>
      <c r="Q836" s="4"/>
      <c r="R836" s="4"/>
      <c r="S836" s="4"/>
    </row>
    <row r="837" spans="1:19" x14ac:dyDescent="0.15">
      <c r="A837" s="4"/>
      <c r="B837" s="4"/>
      <c r="C837" s="4"/>
      <c r="D837" s="18"/>
      <c r="E837" s="18"/>
      <c r="F837" s="4"/>
      <c r="G837" s="4"/>
      <c r="H837" s="4"/>
      <c r="I837" s="4"/>
      <c r="J837" s="4"/>
      <c r="K837" s="4"/>
      <c r="L837" s="4"/>
      <c r="M837" s="4"/>
      <c r="N837" s="4"/>
      <c r="O837" s="7"/>
      <c r="P837" s="7"/>
      <c r="Q837" s="4"/>
      <c r="R837" s="4"/>
      <c r="S837" s="4"/>
    </row>
    <row r="838" spans="1:19" x14ac:dyDescent="0.15">
      <c r="A838" s="4"/>
      <c r="B838" s="4"/>
      <c r="C838" s="4"/>
      <c r="D838" s="18"/>
      <c r="E838" s="18"/>
      <c r="F838" s="4"/>
      <c r="G838" s="4"/>
      <c r="H838" s="4"/>
      <c r="I838" s="4"/>
      <c r="J838" s="4"/>
      <c r="K838" s="4"/>
      <c r="L838" s="4"/>
      <c r="M838" s="4"/>
      <c r="N838" s="4"/>
      <c r="O838" s="7"/>
      <c r="P838" s="7"/>
      <c r="Q838" s="4"/>
      <c r="R838" s="4"/>
      <c r="S838" s="4"/>
    </row>
    <row r="839" spans="1:19" x14ac:dyDescent="0.15">
      <c r="A839" s="4"/>
      <c r="B839" s="4"/>
      <c r="C839" s="4"/>
      <c r="D839" s="18"/>
      <c r="E839" s="18"/>
      <c r="F839" s="4"/>
      <c r="G839" s="4"/>
      <c r="H839" s="4"/>
      <c r="I839" s="4"/>
      <c r="J839" s="4"/>
      <c r="K839" s="4"/>
      <c r="L839" s="4"/>
      <c r="M839" s="4"/>
      <c r="N839" s="4"/>
      <c r="O839" s="7"/>
      <c r="P839" s="7"/>
      <c r="Q839" s="4"/>
      <c r="R839" s="4"/>
      <c r="S839" s="4"/>
    </row>
    <row r="840" spans="1:19" x14ac:dyDescent="0.15">
      <c r="A840" s="4"/>
      <c r="B840" s="4"/>
      <c r="C840" s="4"/>
      <c r="D840" s="18"/>
      <c r="E840" s="18"/>
      <c r="F840" s="4"/>
      <c r="G840" s="4"/>
      <c r="H840" s="4"/>
      <c r="I840" s="4"/>
      <c r="J840" s="4"/>
      <c r="K840" s="4"/>
      <c r="L840" s="4"/>
      <c r="M840" s="4"/>
      <c r="N840" s="4"/>
      <c r="O840" s="7"/>
      <c r="P840" s="7"/>
      <c r="Q840" s="4"/>
      <c r="R840" s="4"/>
      <c r="S840" s="4"/>
    </row>
    <row r="841" spans="1:19" x14ac:dyDescent="0.15">
      <c r="A841" s="4"/>
      <c r="B841" s="4"/>
      <c r="C841" s="4"/>
      <c r="D841" s="18"/>
      <c r="E841" s="18"/>
      <c r="F841" s="4"/>
      <c r="G841" s="4"/>
      <c r="H841" s="4"/>
      <c r="I841" s="4"/>
      <c r="J841" s="4"/>
      <c r="K841" s="4"/>
      <c r="L841" s="4"/>
      <c r="M841" s="4"/>
      <c r="N841" s="4"/>
      <c r="O841" s="7"/>
      <c r="P841" s="7"/>
      <c r="Q841" s="4"/>
      <c r="R841" s="4"/>
      <c r="S841" s="4"/>
    </row>
    <row r="842" spans="1:19" x14ac:dyDescent="0.15">
      <c r="A842" s="4"/>
      <c r="B842" s="4"/>
      <c r="C842" s="4"/>
      <c r="D842" s="18"/>
      <c r="E842" s="18"/>
      <c r="F842" s="4"/>
      <c r="G842" s="4"/>
      <c r="H842" s="4"/>
      <c r="I842" s="4"/>
      <c r="J842" s="4"/>
      <c r="K842" s="4"/>
      <c r="L842" s="4"/>
      <c r="M842" s="4"/>
      <c r="N842" s="4"/>
      <c r="O842" s="7"/>
      <c r="P842" s="7"/>
      <c r="Q842" s="4"/>
      <c r="R842" s="4"/>
      <c r="S842" s="4"/>
    </row>
    <row r="843" spans="1:19" x14ac:dyDescent="0.15">
      <c r="A843" s="4"/>
      <c r="B843" s="4"/>
      <c r="C843" s="4"/>
      <c r="D843" s="18"/>
      <c r="E843" s="18"/>
      <c r="F843" s="4"/>
      <c r="G843" s="4"/>
      <c r="H843" s="4"/>
      <c r="I843" s="4"/>
      <c r="J843" s="4"/>
      <c r="K843" s="4"/>
      <c r="L843" s="4"/>
      <c r="M843" s="4"/>
      <c r="N843" s="4"/>
      <c r="O843" s="7"/>
      <c r="P843" s="7"/>
      <c r="Q843" s="4"/>
      <c r="R843" s="4"/>
      <c r="S843" s="4"/>
    </row>
    <row r="844" spans="1:19" x14ac:dyDescent="0.15">
      <c r="A844" s="4"/>
      <c r="B844" s="4"/>
      <c r="C844" s="4"/>
      <c r="D844" s="18"/>
      <c r="E844" s="18"/>
      <c r="F844" s="4"/>
      <c r="G844" s="4"/>
      <c r="H844" s="4"/>
      <c r="I844" s="4"/>
      <c r="J844" s="4"/>
      <c r="K844" s="4"/>
      <c r="L844" s="4"/>
      <c r="M844" s="4"/>
      <c r="N844" s="4"/>
      <c r="O844" s="7"/>
      <c r="P844" s="7"/>
      <c r="Q844" s="4"/>
      <c r="R844" s="4"/>
      <c r="S844" s="4"/>
    </row>
    <row r="845" spans="1:19" x14ac:dyDescent="0.15">
      <c r="A845" s="4"/>
      <c r="B845" s="4"/>
      <c r="C845" s="4"/>
      <c r="D845" s="18"/>
      <c r="E845" s="18"/>
      <c r="F845" s="4"/>
      <c r="G845" s="4"/>
      <c r="H845" s="4"/>
      <c r="I845" s="4"/>
      <c r="J845" s="4"/>
      <c r="K845" s="4"/>
      <c r="L845" s="4"/>
      <c r="M845" s="4"/>
      <c r="N845" s="4"/>
      <c r="O845" s="7"/>
      <c r="P845" s="7"/>
      <c r="Q845" s="4"/>
      <c r="R845" s="4"/>
      <c r="S845" s="4"/>
    </row>
    <row r="846" spans="1:19" x14ac:dyDescent="0.15">
      <c r="A846" s="4"/>
      <c r="B846" s="4"/>
      <c r="C846" s="4"/>
      <c r="D846" s="18"/>
      <c r="E846" s="18"/>
      <c r="F846" s="4"/>
      <c r="G846" s="4"/>
      <c r="H846" s="4"/>
      <c r="I846" s="4"/>
      <c r="J846" s="4"/>
      <c r="K846" s="4"/>
      <c r="L846" s="4"/>
      <c r="M846" s="4"/>
      <c r="N846" s="4"/>
      <c r="O846" s="7"/>
      <c r="P846" s="7"/>
      <c r="Q846" s="4"/>
      <c r="R846" s="4"/>
      <c r="S846" s="4"/>
    </row>
    <row r="847" spans="1:19" x14ac:dyDescent="0.15">
      <c r="A847" s="4"/>
      <c r="B847" s="4"/>
      <c r="C847" s="4"/>
      <c r="D847" s="18"/>
      <c r="E847" s="18"/>
      <c r="F847" s="4"/>
      <c r="G847" s="4"/>
      <c r="H847" s="4"/>
      <c r="I847" s="4"/>
      <c r="J847" s="4"/>
      <c r="K847" s="4"/>
      <c r="L847" s="4"/>
      <c r="M847" s="4"/>
      <c r="N847" s="4"/>
      <c r="O847" s="7"/>
      <c r="P847" s="7"/>
      <c r="Q847" s="4"/>
      <c r="R847" s="4"/>
      <c r="S847" s="4"/>
    </row>
    <row r="848" spans="1:19" x14ac:dyDescent="0.15">
      <c r="A848" s="4"/>
      <c r="B848" s="4"/>
      <c r="C848" s="4"/>
      <c r="D848" s="18"/>
      <c r="E848" s="18"/>
      <c r="F848" s="4"/>
      <c r="G848" s="4"/>
      <c r="H848" s="4"/>
      <c r="I848" s="4"/>
      <c r="J848" s="4"/>
      <c r="K848" s="4"/>
      <c r="L848" s="4"/>
      <c r="M848" s="4"/>
      <c r="N848" s="4"/>
      <c r="O848" s="7"/>
      <c r="P848" s="7"/>
      <c r="Q848" s="4"/>
      <c r="R848" s="4"/>
      <c r="S848" s="4"/>
    </row>
    <row r="849" spans="1:19" x14ac:dyDescent="0.15">
      <c r="A849" s="4"/>
      <c r="B849" s="4"/>
      <c r="C849" s="4"/>
      <c r="D849" s="18"/>
      <c r="E849" s="18"/>
      <c r="F849" s="4"/>
      <c r="G849" s="4"/>
      <c r="H849" s="4"/>
      <c r="I849" s="4"/>
      <c r="J849" s="4"/>
      <c r="K849" s="4"/>
      <c r="L849" s="4"/>
      <c r="M849" s="4"/>
      <c r="N849" s="4"/>
      <c r="O849" s="7"/>
      <c r="P849" s="7"/>
      <c r="Q849" s="4"/>
      <c r="R849" s="4"/>
      <c r="S849" s="4"/>
    </row>
    <row r="850" spans="1:19" x14ac:dyDescent="0.15">
      <c r="A850" s="4"/>
      <c r="B850" s="4"/>
      <c r="C850" s="4"/>
      <c r="D850" s="18"/>
      <c r="E850" s="18"/>
      <c r="F850" s="4"/>
      <c r="G850" s="4"/>
      <c r="H850" s="4"/>
      <c r="I850" s="4"/>
      <c r="J850" s="4"/>
      <c r="K850" s="4"/>
      <c r="L850" s="4"/>
      <c r="M850" s="4"/>
      <c r="N850" s="4"/>
      <c r="O850" s="7"/>
      <c r="P850" s="7"/>
      <c r="Q850" s="4"/>
      <c r="R850" s="4"/>
      <c r="S850" s="4"/>
    </row>
    <row r="851" spans="1:19" x14ac:dyDescent="0.15">
      <c r="A851" s="4"/>
      <c r="B851" s="4"/>
      <c r="C851" s="4"/>
      <c r="D851" s="18"/>
      <c r="E851" s="18"/>
      <c r="F851" s="4"/>
      <c r="G851" s="4"/>
      <c r="H851" s="4"/>
      <c r="I851" s="4"/>
      <c r="J851" s="4"/>
      <c r="K851" s="4"/>
      <c r="L851" s="4"/>
      <c r="M851" s="4"/>
      <c r="N851" s="4"/>
      <c r="O851" s="7"/>
      <c r="P851" s="7"/>
      <c r="Q851" s="4"/>
      <c r="R851" s="4"/>
      <c r="S851" s="4"/>
    </row>
    <row r="852" spans="1:19" x14ac:dyDescent="0.15">
      <c r="A852" s="4"/>
      <c r="B852" s="4"/>
      <c r="C852" s="4"/>
      <c r="D852" s="18"/>
      <c r="E852" s="18"/>
      <c r="F852" s="4"/>
      <c r="G852" s="4"/>
      <c r="H852" s="4"/>
      <c r="I852" s="4"/>
      <c r="J852" s="4"/>
      <c r="K852" s="4"/>
      <c r="L852" s="4"/>
      <c r="M852" s="4"/>
      <c r="N852" s="4"/>
      <c r="O852" s="7"/>
      <c r="P852" s="7"/>
      <c r="Q852" s="4"/>
      <c r="R852" s="4"/>
      <c r="S852" s="4"/>
    </row>
    <row r="853" spans="1:19" x14ac:dyDescent="0.15">
      <c r="A853" s="4"/>
      <c r="B853" s="4"/>
      <c r="C853" s="4"/>
      <c r="D853" s="18"/>
      <c r="E853" s="18"/>
      <c r="F853" s="4"/>
      <c r="G853" s="4"/>
      <c r="H853" s="4"/>
      <c r="I853" s="4"/>
      <c r="J853" s="4"/>
      <c r="K853" s="4"/>
      <c r="L853" s="4"/>
      <c r="M853" s="4"/>
      <c r="N853" s="4"/>
      <c r="O853" s="7"/>
      <c r="P853" s="7"/>
      <c r="Q853" s="4"/>
      <c r="R853" s="4"/>
      <c r="S853" s="4"/>
    </row>
    <row r="854" spans="1:19" x14ac:dyDescent="0.15">
      <c r="A854" s="4"/>
      <c r="B854" s="4"/>
      <c r="C854" s="4"/>
      <c r="D854" s="18"/>
      <c r="E854" s="18"/>
      <c r="F854" s="4"/>
      <c r="G854" s="4"/>
      <c r="H854" s="4"/>
      <c r="I854" s="4"/>
      <c r="J854" s="4"/>
      <c r="K854" s="4"/>
      <c r="L854" s="4"/>
      <c r="M854" s="4"/>
      <c r="N854" s="4"/>
      <c r="O854" s="7"/>
      <c r="P854" s="7"/>
      <c r="Q854" s="4"/>
      <c r="R854" s="4"/>
      <c r="S854" s="4"/>
    </row>
    <row r="855" spans="1:19" x14ac:dyDescent="0.15">
      <c r="A855" s="4"/>
      <c r="B855" s="4"/>
      <c r="C855" s="4"/>
      <c r="D855" s="18"/>
      <c r="E855" s="18"/>
      <c r="F855" s="4"/>
      <c r="G855" s="4"/>
      <c r="H855" s="4"/>
      <c r="I855" s="4"/>
      <c r="J855" s="4"/>
      <c r="K855" s="4"/>
      <c r="L855" s="4"/>
      <c r="M855" s="4"/>
      <c r="N855" s="4"/>
      <c r="O855" s="7"/>
      <c r="P855" s="7"/>
      <c r="Q855" s="4"/>
      <c r="R855" s="4"/>
      <c r="S855" s="4"/>
    </row>
    <row r="856" spans="1:19" x14ac:dyDescent="0.15">
      <c r="A856" s="4"/>
      <c r="B856" s="4"/>
      <c r="C856" s="4"/>
      <c r="D856" s="18"/>
      <c r="E856" s="18"/>
      <c r="F856" s="4"/>
      <c r="G856" s="4"/>
      <c r="H856" s="4"/>
      <c r="I856" s="4"/>
      <c r="J856" s="4"/>
      <c r="K856" s="4"/>
      <c r="L856" s="4"/>
      <c r="M856" s="4"/>
      <c r="N856" s="4"/>
      <c r="O856" s="7"/>
      <c r="P856" s="7"/>
      <c r="Q856" s="4"/>
      <c r="R856" s="4"/>
      <c r="S856" s="4"/>
    </row>
    <row r="857" spans="1:19" x14ac:dyDescent="0.15">
      <c r="A857" s="4"/>
      <c r="B857" s="4"/>
      <c r="C857" s="4"/>
      <c r="D857" s="18"/>
      <c r="E857" s="18"/>
      <c r="F857" s="4"/>
      <c r="G857" s="4"/>
      <c r="H857" s="4"/>
      <c r="I857" s="4"/>
      <c r="J857" s="4"/>
      <c r="K857" s="4"/>
      <c r="L857" s="4"/>
      <c r="M857" s="4"/>
      <c r="N857" s="4"/>
      <c r="O857" s="7"/>
      <c r="P857" s="7"/>
      <c r="Q857" s="4"/>
      <c r="R857" s="4"/>
      <c r="S857" s="4"/>
    </row>
    <row r="858" spans="1:19" x14ac:dyDescent="0.15">
      <c r="A858" s="4"/>
      <c r="B858" s="4"/>
      <c r="C858" s="4"/>
      <c r="D858" s="18"/>
      <c r="E858" s="18"/>
      <c r="F858" s="4"/>
      <c r="G858" s="4"/>
      <c r="H858" s="4"/>
      <c r="I858" s="4"/>
      <c r="J858" s="4"/>
      <c r="K858" s="4"/>
      <c r="L858" s="4"/>
      <c r="M858" s="4"/>
      <c r="N858" s="4"/>
      <c r="O858" s="7"/>
      <c r="P858" s="7"/>
      <c r="Q858" s="4"/>
      <c r="R858" s="4"/>
      <c r="S858" s="4"/>
    </row>
    <row r="859" spans="1:19" x14ac:dyDescent="0.15">
      <c r="A859" s="4"/>
      <c r="B859" s="4"/>
      <c r="C859" s="4"/>
      <c r="D859" s="18"/>
      <c r="E859" s="18"/>
      <c r="F859" s="4"/>
      <c r="G859" s="4"/>
      <c r="H859" s="4"/>
      <c r="I859" s="4"/>
      <c r="J859" s="4"/>
      <c r="K859" s="4"/>
      <c r="L859" s="4"/>
      <c r="M859" s="4"/>
      <c r="N859" s="4"/>
      <c r="O859" s="7"/>
      <c r="P859" s="7"/>
      <c r="Q859" s="4"/>
      <c r="R859" s="4"/>
      <c r="S859" s="4"/>
    </row>
    <row r="860" spans="1:19" x14ac:dyDescent="0.15">
      <c r="A860" s="4"/>
      <c r="B860" s="4"/>
      <c r="C860" s="4"/>
      <c r="D860" s="18"/>
      <c r="E860" s="18"/>
      <c r="F860" s="4"/>
      <c r="G860" s="4"/>
      <c r="H860" s="4"/>
      <c r="I860" s="4"/>
      <c r="J860" s="4"/>
      <c r="K860" s="4"/>
      <c r="L860" s="4"/>
      <c r="M860" s="4"/>
      <c r="N860" s="4"/>
      <c r="O860" s="7"/>
      <c r="P860" s="7"/>
      <c r="Q860" s="4"/>
      <c r="R860" s="4"/>
      <c r="S860" s="4"/>
    </row>
    <row r="861" spans="1:19" x14ac:dyDescent="0.15">
      <c r="A861" s="4"/>
      <c r="B861" s="4"/>
      <c r="C861" s="4"/>
      <c r="D861" s="18"/>
      <c r="E861" s="18"/>
      <c r="F861" s="4"/>
      <c r="G861" s="4"/>
      <c r="H861" s="4"/>
      <c r="I861" s="4"/>
      <c r="J861" s="4"/>
      <c r="K861" s="4"/>
      <c r="L861" s="4"/>
      <c r="M861" s="4"/>
      <c r="N861" s="4"/>
      <c r="O861" s="7"/>
      <c r="P861" s="7"/>
      <c r="Q861" s="4"/>
      <c r="R861" s="4"/>
      <c r="S861" s="4"/>
    </row>
    <row r="862" spans="1:19" x14ac:dyDescent="0.15">
      <c r="A862" s="4"/>
      <c r="B862" s="4"/>
      <c r="C862" s="4"/>
      <c r="D862" s="18"/>
      <c r="E862" s="18"/>
      <c r="F862" s="4"/>
      <c r="G862" s="4"/>
      <c r="H862" s="4"/>
      <c r="I862" s="4"/>
      <c r="J862" s="4"/>
      <c r="K862" s="4"/>
      <c r="L862" s="4"/>
      <c r="M862" s="4"/>
      <c r="N862" s="4"/>
      <c r="O862" s="7"/>
      <c r="P862" s="7"/>
      <c r="Q862" s="4"/>
      <c r="R862" s="4"/>
      <c r="S862" s="4"/>
    </row>
    <row r="863" spans="1:19" x14ac:dyDescent="0.15">
      <c r="A863" s="4"/>
      <c r="B863" s="4"/>
      <c r="C863" s="4"/>
      <c r="D863" s="18"/>
      <c r="E863" s="18"/>
      <c r="F863" s="4"/>
      <c r="G863" s="4"/>
      <c r="H863" s="4"/>
      <c r="I863" s="4"/>
      <c r="J863" s="4"/>
      <c r="K863" s="4"/>
      <c r="L863" s="4"/>
      <c r="M863" s="4"/>
      <c r="N863" s="4"/>
      <c r="O863" s="7"/>
      <c r="P863" s="7"/>
      <c r="Q863" s="4"/>
      <c r="R863" s="4"/>
      <c r="S863" s="4"/>
    </row>
    <row r="864" spans="1:19" x14ac:dyDescent="0.15">
      <c r="A864" s="4"/>
      <c r="B864" s="4"/>
      <c r="C864" s="4"/>
      <c r="D864" s="18"/>
      <c r="E864" s="18"/>
      <c r="F864" s="4"/>
      <c r="G864" s="4"/>
      <c r="H864" s="4"/>
      <c r="I864" s="4"/>
      <c r="J864" s="4"/>
      <c r="K864" s="4"/>
      <c r="L864" s="4"/>
      <c r="M864" s="4"/>
      <c r="N864" s="4"/>
      <c r="O864" s="7"/>
      <c r="P864" s="7"/>
      <c r="Q864" s="4"/>
      <c r="R864" s="4"/>
      <c r="S864" s="4"/>
    </row>
    <row r="865" spans="1:19" x14ac:dyDescent="0.15">
      <c r="A865" s="4"/>
      <c r="B865" s="4"/>
      <c r="C865" s="4"/>
      <c r="D865" s="18"/>
      <c r="E865" s="18"/>
      <c r="F865" s="4"/>
      <c r="G865" s="4"/>
      <c r="H865" s="4"/>
      <c r="I865" s="4"/>
      <c r="J865" s="4"/>
      <c r="K865" s="4"/>
      <c r="L865" s="4"/>
      <c r="M865" s="4"/>
      <c r="N865" s="4"/>
      <c r="O865" s="7"/>
      <c r="P865" s="7"/>
      <c r="Q865" s="4"/>
      <c r="R865" s="4"/>
      <c r="S865" s="4"/>
    </row>
    <row r="866" spans="1:19" x14ac:dyDescent="0.15">
      <c r="A866" s="4"/>
      <c r="B866" s="4"/>
      <c r="C866" s="4"/>
      <c r="D866" s="18"/>
      <c r="E866" s="18"/>
      <c r="F866" s="4"/>
      <c r="G866" s="4"/>
      <c r="H866" s="4"/>
      <c r="I866" s="4"/>
      <c r="J866" s="4"/>
      <c r="K866" s="4"/>
      <c r="L866" s="4"/>
      <c r="M866" s="4"/>
      <c r="N866" s="4"/>
      <c r="O866" s="7"/>
      <c r="P866" s="7"/>
      <c r="Q866" s="4"/>
      <c r="R866" s="4"/>
      <c r="S866" s="4"/>
    </row>
    <row r="867" spans="1:19" x14ac:dyDescent="0.15">
      <c r="A867" s="4"/>
      <c r="B867" s="4"/>
      <c r="C867" s="4"/>
      <c r="D867" s="18"/>
      <c r="E867" s="18"/>
      <c r="F867" s="4"/>
      <c r="G867" s="4"/>
      <c r="H867" s="4"/>
      <c r="I867" s="4"/>
      <c r="J867" s="4"/>
      <c r="K867" s="4"/>
      <c r="L867" s="4"/>
      <c r="M867" s="4"/>
      <c r="N867" s="4"/>
      <c r="O867" s="7"/>
      <c r="P867" s="7"/>
      <c r="Q867" s="4"/>
      <c r="R867" s="4"/>
      <c r="S867" s="4"/>
    </row>
    <row r="868" spans="1:19" x14ac:dyDescent="0.15">
      <c r="A868" s="4"/>
      <c r="B868" s="4"/>
      <c r="C868" s="4"/>
      <c r="D868" s="18"/>
      <c r="E868" s="18"/>
      <c r="F868" s="4"/>
      <c r="G868" s="4"/>
      <c r="H868" s="4"/>
      <c r="I868" s="4"/>
      <c r="J868" s="4"/>
      <c r="K868" s="4"/>
      <c r="L868" s="4"/>
      <c r="M868" s="4"/>
      <c r="N868" s="4"/>
      <c r="O868" s="7"/>
      <c r="P868" s="7"/>
      <c r="Q868" s="4"/>
      <c r="R868" s="4"/>
      <c r="S868" s="4"/>
    </row>
    <row r="869" spans="1:19" x14ac:dyDescent="0.15">
      <c r="A869" s="4"/>
      <c r="B869" s="4"/>
      <c r="C869" s="4"/>
      <c r="D869" s="18"/>
      <c r="E869" s="18"/>
      <c r="F869" s="4"/>
      <c r="G869" s="4"/>
      <c r="H869" s="4"/>
      <c r="I869" s="4"/>
      <c r="J869" s="4"/>
      <c r="K869" s="4"/>
      <c r="L869" s="4"/>
      <c r="M869" s="4"/>
      <c r="N869" s="4"/>
      <c r="O869" s="7"/>
      <c r="P869" s="7"/>
      <c r="Q869" s="4"/>
      <c r="R869" s="4"/>
      <c r="S869" s="4"/>
    </row>
    <row r="870" spans="1:19" x14ac:dyDescent="0.15">
      <c r="A870" s="4"/>
      <c r="B870" s="4"/>
      <c r="C870" s="4"/>
      <c r="D870" s="18"/>
      <c r="E870" s="18"/>
      <c r="F870" s="4"/>
      <c r="G870" s="4"/>
      <c r="H870" s="4"/>
      <c r="I870" s="4"/>
      <c r="J870" s="4"/>
      <c r="K870" s="4"/>
      <c r="L870" s="4"/>
      <c r="M870" s="4"/>
      <c r="N870" s="4"/>
      <c r="O870" s="7"/>
      <c r="P870" s="7"/>
      <c r="Q870" s="4"/>
      <c r="R870" s="4"/>
      <c r="S870" s="4"/>
    </row>
    <row r="871" spans="1:19" x14ac:dyDescent="0.15">
      <c r="A871" s="4"/>
      <c r="B871" s="4"/>
      <c r="C871" s="4"/>
      <c r="D871" s="18"/>
      <c r="E871" s="18"/>
      <c r="F871" s="4"/>
      <c r="G871" s="4"/>
      <c r="H871" s="4"/>
      <c r="I871" s="4"/>
      <c r="J871" s="4"/>
      <c r="K871" s="4"/>
      <c r="L871" s="4"/>
      <c r="M871" s="4"/>
      <c r="N871" s="4"/>
      <c r="O871" s="7"/>
      <c r="P871" s="7"/>
      <c r="Q871" s="4"/>
      <c r="R871" s="4"/>
      <c r="S871" s="4"/>
    </row>
    <row r="872" spans="1:19" x14ac:dyDescent="0.15">
      <c r="A872" s="4"/>
      <c r="B872" s="4"/>
      <c r="C872" s="4"/>
      <c r="D872" s="18"/>
      <c r="E872" s="18"/>
      <c r="F872" s="4"/>
      <c r="G872" s="4"/>
      <c r="H872" s="4"/>
      <c r="I872" s="4"/>
      <c r="J872" s="4"/>
      <c r="K872" s="4"/>
      <c r="L872" s="4"/>
      <c r="M872" s="4"/>
      <c r="N872" s="4"/>
      <c r="O872" s="7"/>
      <c r="P872" s="7"/>
      <c r="Q872" s="4"/>
      <c r="R872" s="4"/>
      <c r="S872" s="4"/>
    </row>
    <row r="873" spans="1:19" x14ac:dyDescent="0.15">
      <c r="A873" s="4"/>
      <c r="B873" s="4"/>
      <c r="C873" s="4"/>
      <c r="D873" s="18"/>
      <c r="E873" s="18"/>
      <c r="F873" s="4"/>
      <c r="G873" s="4"/>
      <c r="H873" s="4"/>
      <c r="I873" s="4"/>
      <c r="J873" s="4"/>
      <c r="K873" s="4"/>
      <c r="L873" s="4"/>
      <c r="M873" s="4"/>
      <c r="N873" s="4"/>
      <c r="O873" s="7"/>
      <c r="P873" s="7"/>
      <c r="Q873" s="4"/>
      <c r="R873" s="4"/>
      <c r="S873" s="4"/>
    </row>
    <row r="874" spans="1:19" x14ac:dyDescent="0.15">
      <c r="A874" s="4"/>
      <c r="B874" s="4"/>
      <c r="C874" s="4"/>
      <c r="D874" s="18"/>
      <c r="E874" s="18"/>
      <c r="F874" s="4"/>
      <c r="G874" s="4"/>
      <c r="H874" s="4"/>
      <c r="I874" s="4"/>
      <c r="J874" s="4"/>
      <c r="K874" s="4"/>
      <c r="L874" s="4"/>
      <c r="M874" s="4"/>
      <c r="N874" s="4"/>
      <c r="O874" s="7"/>
      <c r="P874" s="7"/>
      <c r="Q874" s="4"/>
      <c r="R874" s="4"/>
      <c r="S874" s="4"/>
    </row>
    <row r="875" spans="1:19" x14ac:dyDescent="0.15">
      <c r="A875" s="4"/>
      <c r="B875" s="4"/>
      <c r="C875" s="4"/>
      <c r="D875" s="18"/>
      <c r="E875" s="18"/>
      <c r="F875" s="4"/>
      <c r="G875" s="4"/>
      <c r="H875" s="4"/>
      <c r="I875" s="4"/>
      <c r="J875" s="4"/>
      <c r="K875" s="4"/>
      <c r="L875" s="4"/>
      <c r="M875" s="4"/>
      <c r="N875" s="4"/>
      <c r="O875" s="7"/>
      <c r="P875" s="7"/>
      <c r="Q875" s="4"/>
      <c r="R875" s="4"/>
      <c r="S875" s="4"/>
    </row>
    <row r="876" spans="1:19" x14ac:dyDescent="0.15">
      <c r="A876" s="4"/>
      <c r="B876" s="4"/>
      <c r="C876" s="4"/>
      <c r="D876" s="18"/>
      <c r="E876" s="18"/>
      <c r="F876" s="4"/>
      <c r="G876" s="4"/>
      <c r="H876" s="4"/>
      <c r="I876" s="4"/>
      <c r="J876" s="4"/>
      <c r="K876" s="4"/>
      <c r="L876" s="4"/>
      <c r="M876" s="4"/>
      <c r="N876" s="4"/>
      <c r="O876" s="7"/>
      <c r="P876" s="7"/>
      <c r="Q876" s="4"/>
      <c r="R876" s="4"/>
      <c r="S876" s="4"/>
    </row>
    <row r="877" spans="1:19" x14ac:dyDescent="0.15">
      <c r="A877" s="4"/>
      <c r="B877" s="4"/>
      <c r="C877" s="4"/>
      <c r="D877" s="18"/>
      <c r="E877" s="18"/>
      <c r="F877" s="4"/>
      <c r="G877" s="4"/>
      <c r="H877" s="4"/>
      <c r="I877" s="4"/>
      <c r="J877" s="4"/>
      <c r="K877" s="4"/>
      <c r="L877" s="4"/>
      <c r="M877" s="4"/>
      <c r="N877" s="4"/>
      <c r="O877" s="7"/>
      <c r="P877" s="7"/>
      <c r="Q877" s="4"/>
      <c r="R877" s="4"/>
      <c r="S877" s="4"/>
    </row>
    <row r="878" spans="1:19" x14ac:dyDescent="0.15">
      <c r="A878" s="4"/>
      <c r="B878" s="4"/>
      <c r="C878" s="4"/>
      <c r="D878" s="18"/>
      <c r="E878" s="18"/>
      <c r="F878" s="4"/>
      <c r="G878" s="4"/>
      <c r="H878" s="4"/>
      <c r="I878" s="4"/>
      <c r="J878" s="4"/>
      <c r="K878" s="4"/>
      <c r="L878" s="4"/>
      <c r="M878" s="4"/>
      <c r="N878" s="4"/>
      <c r="O878" s="7"/>
      <c r="P878" s="7"/>
      <c r="Q878" s="4"/>
      <c r="R878" s="4"/>
      <c r="S878" s="4"/>
    </row>
    <row r="879" spans="1:19" x14ac:dyDescent="0.15">
      <c r="A879" s="4"/>
      <c r="B879" s="4"/>
      <c r="C879" s="4"/>
      <c r="D879" s="18"/>
      <c r="E879" s="18"/>
      <c r="F879" s="4"/>
      <c r="G879" s="4"/>
      <c r="H879" s="4"/>
      <c r="I879" s="4"/>
      <c r="J879" s="4"/>
      <c r="K879" s="4"/>
      <c r="L879" s="4"/>
      <c r="M879" s="4"/>
      <c r="N879" s="4"/>
      <c r="O879" s="7"/>
      <c r="P879" s="7"/>
      <c r="Q879" s="4"/>
      <c r="R879" s="4"/>
      <c r="S879" s="4"/>
    </row>
    <row r="880" spans="1:19" x14ac:dyDescent="0.15">
      <c r="A880" s="4"/>
      <c r="B880" s="4"/>
      <c r="C880" s="4"/>
      <c r="D880" s="18"/>
      <c r="E880" s="18"/>
      <c r="F880" s="4"/>
      <c r="G880" s="4"/>
      <c r="H880" s="4"/>
      <c r="I880" s="4"/>
      <c r="J880" s="4"/>
      <c r="K880" s="4"/>
      <c r="L880" s="4"/>
      <c r="M880" s="4"/>
      <c r="N880" s="4"/>
      <c r="O880" s="7"/>
      <c r="P880" s="7"/>
      <c r="Q880" s="4"/>
      <c r="R880" s="4"/>
      <c r="S880" s="4"/>
    </row>
    <row r="881" spans="1:19" x14ac:dyDescent="0.15">
      <c r="A881" s="4"/>
      <c r="B881" s="4"/>
      <c r="C881" s="4"/>
      <c r="D881" s="18"/>
      <c r="E881" s="18"/>
      <c r="F881" s="4"/>
      <c r="G881" s="4"/>
      <c r="H881" s="4"/>
      <c r="I881" s="4"/>
      <c r="J881" s="4"/>
      <c r="K881" s="4"/>
      <c r="L881" s="4"/>
      <c r="M881" s="4"/>
      <c r="N881" s="4"/>
      <c r="O881" s="7"/>
      <c r="P881" s="7"/>
      <c r="Q881" s="4"/>
      <c r="R881" s="4"/>
      <c r="S881" s="4"/>
    </row>
    <row r="882" spans="1:19" x14ac:dyDescent="0.15">
      <c r="A882" s="4"/>
      <c r="B882" s="4"/>
      <c r="C882" s="4"/>
      <c r="D882" s="18"/>
      <c r="E882" s="18"/>
      <c r="F882" s="4"/>
      <c r="G882" s="4"/>
      <c r="H882" s="4"/>
      <c r="I882" s="4"/>
      <c r="J882" s="4"/>
      <c r="K882" s="4"/>
      <c r="L882" s="4"/>
      <c r="M882" s="4"/>
      <c r="N882" s="4"/>
      <c r="O882" s="7"/>
      <c r="P882" s="7"/>
      <c r="Q882" s="4"/>
      <c r="R882" s="4"/>
      <c r="S882" s="4"/>
    </row>
    <row r="883" spans="1:19" x14ac:dyDescent="0.15">
      <c r="A883" s="4"/>
      <c r="B883" s="4"/>
      <c r="C883" s="4"/>
      <c r="D883" s="18"/>
      <c r="E883" s="18"/>
      <c r="F883" s="4"/>
      <c r="G883" s="4"/>
      <c r="H883" s="4"/>
      <c r="I883" s="4"/>
      <c r="J883" s="4"/>
      <c r="K883" s="4"/>
      <c r="L883" s="4"/>
      <c r="M883" s="4"/>
      <c r="N883" s="4"/>
      <c r="O883" s="7"/>
      <c r="P883" s="7"/>
      <c r="Q883" s="4"/>
      <c r="R883" s="4"/>
      <c r="S883" s="4"/>
    </row>
    <row r="884" spans="1:19" x14ac:dyDescent="0.15">
      <c r="A884" s="4"/>
      <c r="B884" s="4"/>
      <c r="C884" s="4"/>
      <c r="D884" s="18"/>
      <c r="E884" s="18"/>
      <c r="F884" s="4"/>
      <c r="G884" s="4"/>
      <c r="H884" s="4"/>
      <c r="I884" s="4"/>
      <c r="J884" s="4"/>
      <c r="K884" s="4"/>
      <c r="L884" s="4"/>
      <c r="M884" s="4"/>
      <c r="N884" s="4"/>
      <c r="O884" s="7"/>
      <c r="P884" s="7"/>
      <c r="Q884" s="4"/>
      <c r="R884" s="4"/>
      <c r="S884" s="4"/>
    </row>
    <row r="885" spans="1:19" x14ac:dyDescent="0.15">
      <c r="A885" s="4"/>
      <c r="B885" s="4"/>
      <c r="C885" s="4"/>
      <c r="D885" s="18"/>
      <c r="E885" s="18"/>
      <c r="F885" s="4"/>
      <c r="G885" s="4"/>
      <c r="H885" s="4"/>
      <c r="I885" s="4"/>
      <c r="J885" s="4"/>
      <c r="K885" s="4"/>
      <c r="L885" s="4"/>
      <c r="M885" s="4"/>
      <c r="N885" s="4"/>
      <c r="O885" s="7"/>
      <c r="P885" s="7"/>
      <c r="Q885" s="4"/>
      <c r="R885" s="4"/>
      <c r="S885" s="4"/>
    </row>
    <row r="886" spans="1:19" x14ac:dyDescent="0.15">
      <c r="A886" s="4"/>
      <c r="B886" s="4"/>
      <c r="C886" s="4"/>
      <c r="D886" s="18"/>
      <c r="E886" s="18"/>
      <c r="F886" s="4"/>
      <c r="G886" s="4"/>
      <c r="H886" s="4"/>
      <c r="I886" s="4"/>
      <c r="J886" s="4"/>
      <c r="K886" s="4"/>
      <c r="L886" s="4"/>
      <c r="M886" s="4"/>
      <c r="N886" s="4"/>
      <c r="O886" s="7"/>
      <c r="P886" s="7"/>
      <c r="Q886" s="4"/>
      <c r="R886" s="4"/>
      <c r="S886" s="4"/>
    </row>
    <row r="887" spans="1:19" x14ac:dyDescent="0.15">
      <c r="A887" s="4"/>
      <c r="B887" s="4"/>
      <c r="C887" s="4"/>
      <c r="D887" s="18"/>
      <c r="E887" s="18"/>
      <c r="F887" s="4"/>
      <c r="G887" s="4"/>
      <c r="H887" s="4"/>
      <c r="I887" s="4"/>
      <c r="J887" s="4"/>
      <c r="K887" s="4"/>
      <c r="L887" s="4"/>
      <c r="M887" s="4"/>
      <c r="N887" s="4"/>
      <c r="O887" s="7"/>
      <c r="P887" s="7"/>
      <c r="Q887" s="4"/>
      <c r="R887" s="4"/>
      <c r="S887" s="4"/>
    </row>
    <row r="888" spans="1:19" x14ac:dyDescent="0.15">
      <c r="A888" s="4"/>
      <c r="B888" s="4"/>
      <c r="C888" s="4"/>
      <c r="D888" s="18"/>
      <c r="E888" s="18"/>
      <c r="F888" s="4"/>
      <c r="G888" s="4"/>
      <c r="H888" s="4"/>
      <c r="I888" s="4"/>
      <c r="J888" s="4"/>
      <c r="K888" s="4"/>
      <c r="L888" s="4"/>
      <c r="M888" s="4"/>
      <c r="N888" s="4"/>
      <c r="O888" s="7"/>
      <c r="P888" s="7"/>
      <c r="Q888" s="4"/>
      <c r="R888" s="4"/>
      <c r="S888" s="4"/>
    </row>
    <row r="889" spans="1:19" x14ac:dyDescent="0.15">
      <c r="A889" s="4"/>
      <c r="B889" s="4"/>
      <c r="C889" s="4"/>
      <c r="D889" s="18"/>
      <c r="E889" s="18"/>
      <c r="F889" s="4"/>
      <c r="G889" s="4"/>
      <c r="H889" s="4"/>
      <c r="I889" s="4"/>
      <c r="J889" s="4"/>
      <c r="K889" s="4"/>
      <c r="L889" s="4"/>
      <c r="M889" s="4"/>
      <c r="N889" s="4"/>
      <c r="O889" s="7"/>
      <c r="P889" s="7"/>
      <c r="Q889" s="4"/>
      <c r="R889" s="4"/>
      <c r="S889" s="4"/>
    </row>
    <row r="890" spans="1:19" x14ac:dyDescent="0.15">
      <c r="A890" s="4"/>
      <c r="B890" s="4"/>
      <c r="C890" s="4"/>
      <c r="D890" s="18"/>
      <c r="E890" s="18"/>
      <c r="F890" s="4"/>
      <c r="G890" s="4"/>
      <c r="H890" s="4"/>
      <c r="I890" s="4"/>
      <c r="J890" s="4"/>
      <c r="K890" s="4"/>
      <c r="L890" s="4"/>
      <c r="M890" s="4"/>
      <c r="N890" s="4"/>
      <c r="O890" s="7"/>
      <c r="P890" s="7"/>
      <c r="Q890" s="4"/>
      <c r="R890" s="4"/>
      <c r="S890" s="4"/>
    </row>
    <row r="891" spans="1:19" x14ac:dyDescent="0.15">
      <c r="A891" s="4"/>
      <c r="B891" s="4"/>
      <c r="C891" s="4"/>
      <c r="D891" s="18"/>
      <c r="E891" s="18"/>
      <c r="F891" s="4"/>
      <c r="G891" s="4"/>
      <c r="H891" s="4"/>
      <c r="I891" s="4"/>
      <c r="J891" s="4"/>
      <c r="K891" s="4"/>
      <c r="L891" s="4"/>
      <c r="M891" s="4"/>
      <c r="N891" s="4"/>
      <c r="O891" s="7"/>
      <c r="P891" s="7"/>
      <c r="Q891" s="4"/>
      <c r="R891" s="4"/>
      <c r="S891" s="4"/>
    </row>
    <row r="892" spans="1:19" x14ac:dyDescent="0.15">
      <c r="A892" s="4"/>
      <c r="B892" s="4"/>
      <c r="C892" s="4"/>
      <c r="D892" s="18"/>
      <c r="E892" s="18"/>
      <c r="F892" s="4"/>
      <c r="G892" s="4"/>
      <c r="H892" s="4"/>
      <c r="I892" s="4"/>
      <c r="J892" s="4"/>
      <c r="K892" s="4"/>
      <c r="L892" s="4"/>
      <c r="M892" s="4"/>
      <c r="N892" s="4"/>
      <c r="O892" s="7"/>
      <c r="P892" s="7"/>
      <c r="Q892" s="4"/>
      <c r="R892" s="4"/>
      <c r="S892" s="4"/>
    </row>
    <row r="893" spans="1:19" x14ac:dyDescent="0.15">
      <c r="A893" s="4"/>
      <c r="B893" s="4"/>
      <c r="C893" s="4"/>
      <c r="D893" s="18"/>
      <c r="E893" s="18"/>
      <c r="F893" s="4"/>
      <c r="G893" s="4"/>
      <c r="H893" s="4"/>
      <c r="I893" s="4"/>
      <c r="J893" s="4"/>
      <c r="K893" s="4"/>
      <c r="L893" s="4"/>
      <c r="M893" s="4"/>
      <c r="N893" s="4"/>
      <c r="O893" s="7"/>
      <c r="P893" s="7"/>
      <c r="Q893" s="4"/>
      <c r="R893" s="4"/>
      <c r="S893" s="4"/>
    </row>
    <row r="894" spans="1:19" x14ac:dyDescent="0.15">
      <c r="A894" s="4"/>
      <c r="B894" s="4"/>
      <c r="C894" s="4"/>
      <c r="D894" s="18"/>
      <c r="E894" s="18"/>
      <c r="F894" s="4"/>
      <c r="G894" s="4"/>
      <c r="H894" s="4"/>
      <c r="I894" s="4"/>
      <c r="J894" s="4"/>
      <c r="K894" s="4"/>
      <c r="L894" s="4"/>
      <c r="M894" s="4"/>
      <c r="N894" s="4"/>
      <c r="O894" s="7"/>
      <c r="P894" s="7"/>
      <c r="Q894" s="4"/>
      <c r="R894" s="4"/>
      <c r="S894" s="4"/>
    </row>
    <row r="895" spans="1:19" x14ac:dyDescent="0.15">
      <c r="A895" s="4"/>
      <c r="B895" s="4"/>
      <c r="C895" s="4"/>
      <c r="D895" s="18"/>
      <c r="E895" s="18"/>
      <c r="F895" s="4"/>
      <c r="G895" s="4"/>
      <c r="H895" s="4"/>
      <c r="I895" s="4"/>
      <c r="J895" s="4"/>
      <c r="K895" s="4"/>
      <c r="L895" s="4"/>
      <c r="M895" s="4"/>
      <c r="N895" s="4"/>
      <c r="O895" s="7"/>
      <c r="P895" s="7"/>
      <c r="Q895" s="4"/>
      <c r="R895" s="4"/>
      <c r="S895" s="4"/>
    </row>
    <row r="896" spans="1:19" x14ac:dyDescent="0.15">
      <c r="A896" s="4"/>
      <c r="B896" s="4"/>
      <c r="C896" s="4"/>
      <c r="D896" s="18"/>
      <c r="E896" s="18"/>
      <c r="F896" s="4"/>
      <c r="G896" s="4"/>
      <c r="H896" s="4"/>
      <c r="I896" s="4"/>
      <c r="J896" s="4"/>
      <c r="K896" s="4"/>
      <c r="L896" s="4"/>
      <c r="M896" s="4"/>
      <c r="N896" s="4"/>
      <c r="O896" s="7"/>
      <c r="P896" s="7"/>
      <c r="Q896" s="4"/>
      <c r="R896" s="4"/>
      <c r="S896" s="4"/>
    </row>
    <row r="897" spans="1:19" x14ac:dyDescent="0.15">
      <c r="A897" s="4"/>
      <c r="B897" s="4"/>
      <c r="C897" s="4"/>
      <c r="D897" s="18"/>
      <c r="E897" s="18"/>
      <c r="F897" s="4"/>
      <c r="G897" s="4"/>
      <c r="H897" s="4"/>
      <c r="I897" s="4"/>
      <c r="J897" s="4"/>
      <c r="K897" s="4"/>
      <c r="L897" s="4"/>
      <c r="M897" s="4"/>
      <c r="N897" s="4"/>
      <c r="O897" s="7"/>
      <c r="P897" s="7"/>
      <c r="Q897" s="4"/>
      <c r="R897" s="4"/>
      <c r="S897" s="4"/>
    </row>
    <row r="898" spans="1:19" x14ac:dyDescent="0.15">
      <c r="A898" s="4"/>
      <c r="B898" s="4"/>
      <c r="C898" s="4"/>
      <c r="D898" s="18"/>
      <c r="E898" s="18"/>
      <c r="F898" s="4"/>
      <c r="G898" s="4"/>
      <c r="H898" s="4"/>
      <c r="I898" s="4"/>
      <c r="J898" s="4"/>
      <c r="K898" s="4"/>
      <c r="L898" s="4"/>
      <c r="M898" s="4"/>
      <c r="N898" s="4"/>
      <c r="O898" s="7"/>
      <c r="P898" s="7"/>
      <c r="Q898" s="4"/>
      <c r="R898" s="4"/>
      <c r="S898" s="4"/>
    </row>
    <row r="899" spans="1:19" x14ac:dyDescent="0.15">
      <c r="A899" s="4"/>
      <c r="B899" s="4"/>
      <c r="C899" s="4"/>
      <c r="D899" s="18"/>
      <c r="E899" s="18"/>
      <c r="F899" s="4"/>
      <c r="G899" s="4"/>
      <c r="H899" s="4"/>
      <c r="I899" s="4"/>
      <c r="J899" s="4"/>
      <c r="K899" s="4"/>
      <c r="L899" s="4"/>
      <c r="M899" s="4"/>
      <c r="N899" s="4"/>
      <c r="O899" s="7"/>
      <c r="P899" s="7"/>
      <c r="Q899" s="4"/>
      <c r="R899" s="4"/>
      <c r="S899" s="4"/>
    </row>
    <row r="900" spans="1:19" x14ac:dyDescent="0.15">
      <c r="A900" s="4"/>
      <c r="B900" s="4"/>
      <c r="C900" s="4"/>
      <c r="D900" s="18"/>
      <c r="E900" s="18"/>
      <c r="F900" s="4"/>
      <c r="G900" s="4"/>
      <c r="H900" s="4"/>
      <c r="I900" s="4"/>
      <c r="J900" s="4"/>
      <c r="K900" s="4"/>
      <c r="L900" s="4"/>
      <c r="M900" s="4"/>
      <c r="N900" s="4"/>
      <c r="O900" s="7"/>
      <c r="P900" s="7"/>
      <c r="Q900" s="4"/>
      <c r="R900" s="4"/>
      <c r="S900" s="4"/>
    </row>
    <row r="901" spans="1:19" x14ac:dyDescent="0.15">
      <c r="A901" s="4"/>
      <c r="B901" s="4"/>
      <c r="C901" s="4"/>
      <c r="D901" s="18"/>
      <c r="E901" s="18"/>
      <c r="F901" s="4"/>
      <c r="G901" s="4"/>
      <c r="H901" s="4"/>
      <c r="I901" s="4"/>
      <c r="J901" s="4"/>
      <c r="K901" s="4"/>
      <c r="L901" s="4"/>
      <c r="M901" s="4"/>
      <c r="N901" s="4"/>
      <c r="O901" s="7"/>
      <c r="P901" s="7"/>
      <c r="Q901" s="4"/>
      <c r="R901" s="4"/>
      <c r="S901" s="4"/>
    </row>
    <row r="902" spans="1:19" x14ac:dyDescent="0.15">
      <c r="A902" s="4"/>
      <c r="B902" s="4"/>
      <c r="C902" s="4"/>
      <c r="D902" s="18"/>
      <c r="E902" s="18"/>
      <c r="F902" s="4"/>
      <c r="G902" s="4"/>
      <c r="H902" s="4"/>
      <c r="I902" s="4"/>
      <c r="J902" s="4"/>
      <c r="K902" s="4"/>
      <c r="L902" s="4"/>
      <c r="M902" s="4"/>
      <c r="N902" s="4"/>
      <c r="O902" s="7"/>
      <c r="P902" s="7"/>
      <c r="Q902" s="4"/>
      <c r="R902" s="4"/>
      <c r="S902" s="4"/>
    </row>
    <row r="903" spans="1:19" x14ac:dyDescent="0.15">
      <c r="A903" s="4"/>
      <c r="B903" s="4"/>
      <c r="C903" s="4"/>
      <c r="D903" s="18"/>
      <c r="E903" s="18"/>
      <c r="F903" s="4"/>
      <c r="G903" s="4"/>
      <c r="H903" s="4"/>
      <c r="I903" s="4"/>
      <c r="J903" s="4"/>
      <c r="K903" s="4"/>
      <c r="L903" s="4"/>
      <c r="M903" s="4"/>
      <c r="N903" s="4"/>
      <c r="O903" s="7"/>
      <c r="P903" s="7"/>
      <c r="Q903" s="4"/>
      <c r="R903" s="4"/>
      <c r="S903" s="4"/>
    </row>
    <row r="904" spans="1:19" x14ac:dyDescent="0.15">
      <c r="A904" s="4"/>
      <c r="B904" s="4"/>
      <c r="C904" s="4"/>
      <c r="D904" s="18"/>
      <c r="E904" s="18"/>
      <c r="F904" s="4"/>
      <c r="G904" s="4"/>
      <c r="H904" s="4"/>
      <c r="I904" s="4"/>
      <c r="J904" s="4"/>
      <c r="K904" s="4"/>
      <c r="L904" s="4"/>
      <c r="M904" s="4"/>
      <c r="N904" s="4"/>
      <c r="O904" s="7"/>
      <c r="P904" s="7"/>
      <c r="Q904" s="4"/>
      <c r="R904" s="4"/>
      <c r="S904" s="4"/>
    </row>
    <row r="905" spans="1:19" x14ac:dyDescent="0.15">
      <c r="A905" s="4"/>
      <c r="B905" s="4"/>
      <c r="C905" s="4"/>
      <c r="D905" s="18"/>
      <c r="E905" s="18"/>
      <c r="F905" s="4"/>
      <c r="G905" s="4"/>
      <c r="H905" s="4"/>
      <c r="I905" s="4"/>
      <c r="J905" s="4"/>
      <c r="K905" s="4"/>
      <c r="L905" s="4"/>
      <c r="M905" s="4"/>
      <c r="N905" s="4"/>
      <c r="O905" s="7"/>
      <c r="P905" s="7"/>
      <c r="Q905" s="4"/>
      <c r="R905" s="4"/>
      <c r="S905" s="4"/>
    </row>
    <row r="906" spans="1:19" x14ac:dyDescent="0.15">
      <c r="A906" s="4"/>
      <c r="B906" s="4"/>
      <c r="C906" s="4"/>
      <c r="D906" s="18"/>
      <c r="E906" s="18"/>
      <c r="F906" s="4"/>
      <c r="G906" s="4"/>
      <c r="H906" s="4"/>
      <c r="I906" s="4"/>
      <c r="J906" s="4"/>
      <c r="K906" s="4"/>
      <c r="L906" s="4"/>
      <c r="M906" s="4"/>
      <c r="N906" s="4"/>
      <c r="O906" s="7"/>
      <c r="P906" s="7"/>
      <c r="Q906" s="4"/>
      <c r="R906" s="4"/>
      <c r="S906" s="4"/>
    </row>
    <row r="907" spans="1:19" x14ac:dyDescent="0.15">
      <c r="A907" s="4"/>
      <c r="B907" s="4"/>
      <c r="C907" s="4"/>
      <c r="D907" s="18"/>
      <c r="E907" s="18"/>
      <c r="F907" s="4"/>
      <c r="G907" s="4"/>
      <c r="H907" s="4"/>
      <c r="I907" s="4"/>
      <c r="J907" s="4"/>
      <c r="K907" s="4"/>
      <c r="L907" s="4"/>
      <c r="M907" s="4"/>
      <c r="N907" s="4"/>
      <c r="O907" s="7"/>
      <c r="P907" s="7"/>
      <c r="Q907" s="4"/>
      <c r="R907" s="4"/>
      <c r="S907" s="4"/>
    </row>
    <row r="908" spans="1:19" x14ac:dyDescent="0.15">
      <c r="A908" s="4"/>
      <c r="B908" s="4"/>
      <c r="C908" s="4"/>
      <c r="D908" s="18"/>
      <c r="E908" s="18"/>
      <c r="F908" s="4"/>
      <c r="G908" s="4"/>
      <c r="H908" s="4"/>
      <c r="I908" s="4"/>
      <c r="J908" s="4"/>
      <c r="K908" s="4"/>
      <c r="L908" s="4"/>
      <c r="M908" s="4"/>
      <c r="N908" s="4"/>
      <c r="O908" s="7"/>
      <c r="P908" s="7"/>
      <c r="Q908" s="4"/>
      <c r="R908" s="4"/>
      <c r="S908" s="4"/>
    </row>
    <row r="909" spans="1:19" x14ac:dyDescent="0.15">
      <c r="A909" s="4"/>
      <c r="B909" s="4"/>
      <c r="C909" s="4"/>
      <c r="D909" s="18"/>
      <c r="E909" s="18"/>
      <c r="F909" s="4"/>
      <c r="G909" s="4"/>
      <c r="H909" s="4"/>
      <c r="I909" s="4"/>
      <c r="J909" s="4"/>
      <c r="K909" s="4"/>
      <c r="L909" s="4"/>
      <c r="M909" s="4"/>
      <c r="N909" s="4"/>
      <c r="O909" s="7"/>
      <c r="P909" s="7"/>
      <c r="Q909" s="4"/>
      <c r="R909" s="4"/>
      <c r="S909" s="4"/>
    </row>
    <row r="910" spans="1:19" x14ac:dyDescent="0.15">
      <c r="A910" s="4"/>
      <c r="B910" s="4"/>
      <c r="C910" s="4"/>
      <c r="D910" s="18"/>
      <c r="E910" s="18"/>
      <c r="F910" s="4"/>
      <c r="G910" s="4"/>
      <c r="H910" s="4"/>
      <c r="I910" s="4"/>
      <c r="J910" s="4"/>
      <c r="K910" s="4"/>
      <c r="L910" s="4"/>
      <c r="M910" s="4"/>
      <c r="N910" s="4"/>
      <c r="O910" s="7"/>
      <c r="P910" s="7"/>
      <c r="Q910" s="4"/>
      <c r="R910" s="4"/>
      <c r="S910" s="4"/>
    </row>
    <row r="911" spans="1:19" x14ac:dyDescent="0.15">
      <c r="A911" s="4"/>
      <c r="B911" s="4"/>
      <c r="C911" s="4"/>
      <c r="D911" s="18"/>
      <c r="E911" s="18"/>
      <c r="F911" s="4"/>
      <c r="G911" s="4"/>
      <c r="H911" s="4"/>
      <c r="I911" s="4"/>
      <c r="J911" s="4"/>
      <c r="K911" s="4"/>
      <c r="L911" s="4"/>
      <c r="M911" s="4"/>
      <c r="N911" s="4"/>
      <c r="O911" s="7"/>
      <c r="P911" s="7"/>
      <c r="Q911" s="4"/>
      <c r="R911" s="4"/>
      <c r="S911" s="4"/>
    </row>
    <row r="912" spans="1:19" x14ac:dyDescent="0.15">
      <c r="A912" s="4"/>
      <c r="B912" s="4"/>
      <c r="C912" s="4"/>
      <c r="D912" s="18"/>
      <c r="E912" s="18"/>
      <c r="F912" s="4"/>
      <c r="G912" s="4"/>
      <c r="H912" s="4"/>
      <c r="I912" s="4"/>
      <c r="J912" s="4"/>
      <c r="K912" s="4"/>
      <c r="L912" s="4"/>
      <c r="M912" s="4"/>
      <c r="N912" s="4"/>
      <c r="O912" s="7"/>
      <c r="P912" s="7"/>
      <c r="Q912" s="4"/>
      <c r="R912" s="4"/>
      <c r="S912" s="4"/>
    </row>
    <row r="913" spans="1:19" x14ac:dyDescent="0.15">
      <c r="A913" s="4"/>
      <c r="B913" s="4"/>
      <c r="C913" s="4"/>
      <c r="D913" s="18"/>
      <c r="E913" s="18"/>
      <c r="F913" s="4"/>
      <c r="G913" s="4"/>
      <c r="H913" s="4"/>
      <c r="I913" s="4"/>
      <c r="J913" s="4"/>
      <c r="K913" s="4"/>
      <c r="L913" s="4"/>
      <c r="M913" s="4"/>
      <c r="N913" s="4"/>
      <c r="O913" s="7"/>
      <c r="P913" s="7"/>
      <c r="Q913" s="4"/>
      <c r="R913" s="4"/>
      <c r="S913" s="4"/>
    </row>
    <row r="914" spans="1:19" x14ac:dyDescent="0.15">
      <c r="A914" s="4"/>
      <c r="B914" s="4"/>
      <c r="C914" s="4"/>
      <c r="D914" s="18"/>
      <c r="E914" s="18"/>
      <c r="F914" s="4"/>
      <c r="G914" s="4"/>
      <c r="H914" s="4"/>
      <c r="I914" s="4"/>
      <c r="J914" s="4"/>
      <c r="K914" s="4"/>
      <c r="L914" s="4"/>
      <c r="M914" s="4"/>
      <c r="N914" s="4"/>
      <c r="O914" s="7"/>
      <c r="P914" s="7"/>
      <c r="Q914" s="4"/>
      <c r="R914" s="4"/>
      <c r="S914" s="4"/>
    </row>
    <row r="915" spans="1:19" x14ac:dyDescent="0.15">
      <c r="A915" s="4"/>
      <c r="B915" s="4"/>
      <c r="C915" s="4"/>
      <c r="D915" s="18"/>
      <c r="E915" s="18"/>
      <c r="F915" s="4"/>
      <c r="G915" s="4"/>
      <c r="H915" s="4"/>
      <c r="I915" s="4"/>
      <c r="J915" s="4"/>
      <c r="K915" s="4"/>
      <c r="L915" s="4"/>
      <c r="M915" s="4"/>
      <c r="N915" s="4"/>
      <c r="O915" s="7"/>
      <c r="P915" s="7"/>
      <c r="Q915" s="4"/>
      <c r="R915" s="4"/>
      <c r="S915" s="4"/>
    </row>
    <row r="916" spans="1:19" x14ac:dyDescent="0.15">
      <c r="A916" s="4"/>
      <c r="B916" s="4"/>
      <c r="C916" s="4"/>
      <c r="D916" s="18"/>
      <c r="E916" s="18"/>
      <c r="F916" s="4"/>
      <c r="G916" s="4"/>
      <c r="H916" s="4"/>
      <c r="I916" s="4"/>
      <c r="J916" s="4"/>
      <c r="K916" s="4"/>
      <c r="L916" s="4"/>
      <c r="M916" s="4"/>
      <c r="N916" s="4"/>
      <c r="O916" s="7"/>
      <c r="P916" s="7"/>
      <c r="Q916" s="4"/>
      <c r="R916" s="4"/>
      <c r="S916" s="4"/>
    </row>
    <row r="917" spans="1:19" x14ac:dyDescent="0.15">
      <c r="A917" s="4"/>
      <c r="B917" s="4"/>
      <c r="C917" s="4"/>
      <c r="D917" s="18"/>
      <c r="E917" s="18"/>
      <c r="F917" s="4"/>
      <c r="G917" s="4"/>
      <c r="H917" s="4"/>
      <c r="I917" s="4"/>
      <c r="J917" s="4"/>
      <c r="K917" s="4"/>
      <c r="L917" s="4"/>
      <c r="M917" s="4"/>
      <c r="N917" s="4"/>
      <c r="O917" s="7"/>
      <c r="P917" s="7"/>
      <c r="Q917" s="4"/>
      <c r="R917" s="4"/>
      <c r="S917" s="4"/>
    </row>
    <row r="918" spans="1:19" x14ac:dyDescent="0.15">
      <c r="A918" s="4"/>
      <c r="B918" s="4"/>
      <c r="C918" s="4"/>
      <c r="D918" s="18"/>
      <c r="E918" s="18"/>
      <c r="F918" s="4"/>
      <c r="G918" s="4"/>
      <c r="H918" s="4"/>
      <c r="I918" s="4"/>
      <c r="J918" s="4"/>
      <c r="K918" s="4"/>
      <c r="L918" s="4"/>
      <c r="M918" s="4"/>
      <c r="N918" s="4"/>
      <c r="O918" s="7"/>
      <c r="P918" s="7"/>
      <c r="Q918" s="4"/>
      <c r="R918" s="4"/>
      <c r="S918" s="4"/>
    </row>
    <row r="919" spans="1:19" x14ac:dyDescent="0.15">
      <c r="A919" s="4"/>
      <c r="B919" s="4"/>
      <c r="C919" s="4"/>
      <c r="D919" s="18"/>
      <c r="E919" s="18"/>
      <c r="F919" s="4"/>
      <c r="G919" s="4"/>
      <c r="H919" s="4"/>
      <c r="I919" s="4"/>
      <c r="J919" s="4"/>
      <c r="K919" s="4"/>
      <c r="L919" s="4"/>
      <c r="M919" s="4"/>
      <c r="N919" s="4"/>
      <c r="O919" s="7"/>
      <c r="P919" s="7"/>
      <c r="Q919" s="4"/>
      <c r="R919" s="4"/>
      <c r="S919" s="4"/>
    </row>
    <row r="920" spans="1:19" x14ac:dyDescent="0.15">
      <c r="A920" s="4"/>
      <c r="B920" s="4"/>
      <c r="C920" s="4"/>
      <c r="D920" s="18"/>
      <c r="E920" s="18"/>
      <c r="F920" s="4"/>
      <c r="G920" s="4"/>
      <c r="H920" s="4"/>
      <c r="I920" s="4"/>
      <c r="J920" s="4"/>
      <c r="K920" s="4"/>
      <c r="L920" s="4"/>
      <c r="M920" s="4"/>
      <c r="N920" s="4"/>
      <c r="O920" s="7"/>
      <c r="P920" s="7"/>
      <c r="Q920" s="4"/>
      <c r="R920" s="4"/>
      <c r="S920" s="4"/>
    </row>
    <row r="921" spans="1:19" x14ac:dyDescent="0.15">
      <c r="A921" s="4"/>
      <c r="B921" s="4"/>
      <c r="C921" s="4"/>
      <c r="D921" s="18"/>
      <c r="E921" s="18"/>
      <c r="F921" s="4"/>
      <c r="G921" s="4"/>
      <c r="H921" s="4"/>
      <c r="I921" s="4"/>
      <c r="J921" s="4"/>
      <c r="K921" s="4"/>
      <c r="L921" s="4"/>
      <c r="M921" s="4"/>
      <c r="N921" s="4"/>
      <c r="O921" s="7"/>
      <c r="P921" s="7"/>
      <c r="Q921" s="4"/>
      <c r="R921" s="4"/>
      <c r="S921" s="4"/>
    </row>
    <row r="922" spans="1:19" x14ac:dyDescent="0.15">
      <c r="A922" s="4"/>
      <c r="B922" s="4"/>
      <c r="C922" s="4"/>
      <c r="D922" s="18"/>
      <c r="E922" s="18"/>
      <c r="F922" s="4"/>
      <c r="G922" s="4"/>
      <c r="H922" s="4"/>
      <c r="I922" s="4"/>
      <c r="J922" s="4"/>
      <c r="K922" s="4"/>
      <c r="L922" s="4"/>
      <c r="M922" s="4"/>
      <c r="N922" s="4"/>
      <c r="O922" s="7"/>
      <c r="P922" s="7"/>
      <c r="Q922" s="4"/>
      <c r="R922" s="4"/>
      <c r="S922" s="4"/>
    </row>
    <row r="923" spans="1:19" x14ac:dyDescent="0.15">
      <c r="A923" s="4"/>
      <c r="B923" s="4"/>
      <c r="C923" s="4"/>
      <c r="D923" s="18"/>
      <c r="E923" s="18"/>
      <c r="F923" s="4"/>
      <c r="G923" s="4"/>
      <c r="H923" s="4"/>
      <c r="I923" s="4"/>
      <c r="J923" s="4"/>
      <c r="K923" s="4"/>
      <c r="L923" s="4"/>
      <c r="M923" s="4"/>
      <c r="N923" s="4"/>
      <c r="O923" s="7"/>
      <c r="P923" s="7"/>
      <c r="Q923" s="4"/>
      <c r="R923" s="4"/>
      <c r="S923" s="4"/>
    </row>
    <row r="924" spans="1:19" x14ac:dyDescent="0.15">
      <c r="A924" s="4"/>
      <c r="B924" s="4"/>
      <c r="C924" s="4"/>
      <c r="D924" s="18"/>
      <c r="E924" s="18"/>
      <c r="F924" s="4"/>
      <c r="G924" s="4"/>
      <c r="H924" s="4"/>
      <c r="I924" s="4"/>
      <c r="J924" s="4"/>
      <c r="K924" s="4"/>
      <c r="L924" s="4"/>
      <c r="M924" s="4"/>
      <c r="N924" s="4"/>
      <c r="O924" s="7"/>
      <c r="P924" s="7"/>
      <c r="Q924" s="4"/>
      <c r="R924" s="4"/>
      <c r="S924" s="4"/>
    </row>
    <row r="925" spans="1:19" x14ac:dyDescent="0.15">
      <c r="A925" s="4"/>
      <c r="B925" s="4"/>
      <c r="C925" s="4"/>
      <c r="D925" s="18"/>
      <c r="E925" s="18"/>
      <c r="F925" s="4"/>
      <c r="G925" s="4"/>
      <c r="H925" s="4"/>
      <c r="I925" s="4"/>
      <c r="J925" s="4"/>
      <c r="K925" s="4"/>
      <c r="L925" s="4"/>
      <c r="M925" s="4"/>
      <c r="N925" s="4"/>
      <c r="O925" s="7"/>
      <c r="P925" s="7"/>
      <c r="Q925" s="4"/>
      <c r="R925" s="4"/>
      <c r="S925" s="4"/>
    </row>
    <row r="926" spans="1:19" x14ac:dyDescent="0.15">
      <c r="A926" s="4"/>
      <c r="B926" s="4"/>
      <c r="C926" s="4"/>
      <c r="D926" s="18"/>
      <c r="E926" s="18"/>
      <c r="F926" s="4"/>
      <c r="G926" s="4"/>
      <c r="H926" s="4"/>
      <c r="I926" s="4"/>
      <c r="J926" s="4"/>
      <c r="K926" s="4"/>
      <c r="L926" s="4"/>
      <c r="M926" s="4"/>
      <c r="N926" s="4"/>
      <c r="O926" s="7"/>
      <c r="P926" s="7"/>
      <c r="Q926" s="4"/>
      <c r="R926" s="4"/>
      <c r="S926" s="4"/>
    </row>
    <row r="927" spans="1:19" x14ac:dyDescent="0.15">
      <c r="A927" s="4"/>
      <c r="B927" s="4"/>
      <c r="C927" s="4"/>
      <c r="D927" s="18"/>
      <c r="E927" s="18"/>
      <c r="F927" s="4"/>
      <c r="G927" s="4"/>
      <c r="H927" s="4"/>
      <c r="I927" s="4"/>
      <c r="J927" s="4"/>
      <c r="K927" s="4"/>
      <c r="L927" s="4"/>
      <c r="M927" s="4"/>
      <c r="N927" s="4"/>
      <c r="O927" s="7"/>
      <c r="P927" s="7"/>
      <c r="Q927" s="4"/>
      <c r="R927" s="4"/>
      <c r="S927" s="4"/>
    </row>
    <row r="928" spans="1:19" x14ac:dyDescent="0.15">
      <c r="A928" s="4"/>
      <c r="B928" s="4"/>
      <c r="C928" s="4"/>
      <c r="D928" s="18"/>
      <c r="E928" s="18"/>
      <c r="F928" s="4"/>
      <c r="G928" s="4"/>
      <c r="H928" s="4"/>
      <c r="I928" s="4"/>
      <c r="J928" s="4"/>
      <c r="K928" s="4"/>
      <c r="L928" s="4"/>
      <c r="M928" s="4"/>
      <c r="N928" s="4"/>
      <c r="O928" s="7"/>
      <c r="P928" s="7"/>
      <c r="Q928" s="4"/>
      <c r="R928" s="4"/>
      <c r="S928" s="4"/>
    </row>
    <row r="929" spans="1:19" x14ac:dyDescent="0.15">
      <c r="A929" s="4"/>
      <c r="B929" s="4"/>
      <c r="C929" s="4"/>
      <c r="D929" s="18"/>
      <c r="E929" s="18"/>
      <c r="F929" s="4"/>
      <c r="G929" s="4"/>
      <c r="H929" s="4"/>
      <c r="I929" s="4"/>
      <c r="J929" s="4"/>
      <c r="K929" s="4"/>
      <c r="L929" s="4"/>
      <c r="M929" s="4"/>
      <c r="N929" s="4"/>
      <c r="O929" s="7"/>
      <c r="P929" s="7"/>
      <c r="Q929" s="4"/>
      <c r="R929" s="4"/>
      <c r="S929" s="4"/>
    </row>
    <row r="930" spans="1:19" x14ac:dyDescent="0.15">
      <c r="A930" s="4"/>
      <c r="B930" s="4"/>
      <c r="C930" s="4"/>
      <c r="D930" s="18"/>
      <c r="E930" s="18"/>
      <c r="F930" s="4"/>
      <c r="G930" s="4"/>
      <c r="H930" s="4"/>
      <c r="I930" s="4"/>
      <c r="J930" s="4"/>
      <c r="K930" s="4"/>
      <c r="L930" s="4"/>
      <c r="M930" s="4"/>
      <c r="N930" s="4"/>
      <c r="O930" s="7"/>
      <c r="P930" s="7"/>
      <c r="Q930" s="4"/>
      <c r="R930" s="4"/>
      <c r="S930" s="4"/>
    </row>
    <row r="931" spans="1:19" x14ac:dyDescent="0.15">
      <c r="A931" s="4"/>
      <c r="B931" s="4"/>
      <c r="C931" s="4"/>
      <c r="D931" s="18"/>
      <c r="E931" s="18"/>
      <c r="F931" s="4"/>
      <c r="G931" s="4"/>
      <c r="H931" s="4"/>
      <c r="I931" s="4"/>
      <c r="J931" s="4"/>
      <c r="K931" s="4"/>
      <c r="L931" s="4"/>
      <c r="M931" s="4"/>
      <c r="N931" s="4"/>
      <c r="O931" s="7"/>
      <c r="P931" s="7"/>
      <c r="Q931" s="4"/>
      <c r="R931" s="4"/>
      <c r="S931" s="4"/>
    </row>
    <row r="932" spans="1:19" x14ac:dyDescent="0.15">
      <c r="A932" s="4"/>
      <c r="B932" s="4"/>
      <c r="C932" s="4"/>
      <c r="D932" s="18"/>
      <c r="E932" s="18"/>
      <c r="F932" s="4"/>
      <c r="G932" s="4"/>
      <c r="H932" s="4"/>
      <c r="I932" s="4"/>
      <c r="J932" s="4"/>
      <c r="K932" s="4"/>
      <c r="L932" s="4"/>
      <c r="M932" s="4"/>
      <c r="N932" s="4"/>
      <c r="O932" s="7"/>
      <c r="P932" s="7"/>
      <c r="Q932" s="4"/>
      <c r="R932" s="4"/>
      <c r="S932" s="4"/>
    </row>
    <row r="933" spans="1:19" x14ac:dyDescent="0.15">
      <c r="A933" s="4"/>
      <c r="B933" s="4"/>
      <c r="C933" s="4"/>
      <c r="D933" s="18"/>
      <c r="E933" s="18"/>
      <c r="F933" s="4"/>
      <c r="G933" s="4"/>
      <c r="H933" s="4"/>
      <c r="I933" s="4"/>
      <c r="J933" s="4"/>
      <c r="K933" s="4"/>
      <c r="L933" s="4"/>
      <c r="M933" s="4"/>
      <c r="N933" s="4"/>
      <c r="O933" s="7"/>
      <c r="P933" s="7"/>
      <c r="Q933" s="4"/>
      <c r="R933" s="4"/>
      <c r="S933" s="4"/>
    </row>
    <row r="934" spans="1:19" x14ac:dyDescent="0.15">
      <c r="A934" s="4"/>
      <c r="B934" s="4"/>
      <c r="C934" s="4"/>
      <c r="D934" s="18"/>
      <c r="E934" s="18"/>
      <c r="F934" s="4"/>
      <c r="G934" s="4"/>
      <c r="H934" s="4"/>
      <c r="I934" s="4"/>
      <c r="J934" s="4"/>
      <c r="K934" s="4"/>
      <c r="L934" s="4"/>
      <c r="M934" s="4"/>
      <c r="N934" s="4"/>
      <c r="O934" s="7"/>
      <c r="P934" s="7"/>
      <c r="Q934" s="4"/>
      <c r="R934" s="4"/>
      <c r="S934" s="4"/>
    </row>
    <row r="935" spans="1:19" x14ac:dyDescent="0.15">
      <c r="A935" s="4"/>
      <c r="B935" s="4"/>
      <c r="C935" s="4"/>
      <c r="D935" s="18"/>
      <c r="E935" s="18"/>
      <c r="F935" s="4"/>
      <c r="G935" s="4"/>
      <c r="H935" s="4"/>
      <c r="I935" s="4"/>
      <c r="J935" s="4"/>
      <c r="K935" s="4"/>
      <c r="L935" s="4"/>
      <c r="M935" s="4"/>
      <c r="N935" s="4"/>
      <c r="O935" s="7"/>
      <c r="P935" s="7"/>
      <c r="Q935" s="4"/>
      <c r="R935" s="4"/>
      <c r="S935" s="4"/>
    </row>
    <row r="936" spans="1:19" x14ac:dyDescent="0.15">
      <c r="A936" s="4"/>
      <c r="B936" s="4"/>
      <c r="C936" s="4"/>
      <c r="D936" s="18"/>
      <c r="E936" s="18"/>
      <c r="F936" s="4"/>
      <c r="G936" s="4"/>
      <c r="H936" s="4"/>
      <c r="I936" s="4"/>
      <c r="J936" s="4"/>
      <c r="K936" s="4"/>
      <c r="L936" s="4"/>
      <c r="M936" s="4"/>
      <c r="N936" s="4"/>
      <c r="O936" s="7"/>
      <c r="P936" s="7"/>
      <c r="Q936" s="4"/>
      <c r="R936" s="4"/>
      <c r="S936" s="4"/>
    </row>
    <row r="937" spans="1:19" x14ac:dyDescent="0.15">
      <c r="A937" s="4"/>
      <c r="B937" s="4"/>
      <c r="C937" s="4"/>
      <c r="D937" s="18"/>
      <c r="E937" s="18"/>
      <c r="F937" s="4"/>
      <c r="G937" s="4"/>
      <c r="H937" s="4"/>
      <c r="I937" s="4"/>
      <c r="J937" s="4"/>
      <c r="K937" s="4"/>
      <c r="L937" s="4"/>
      <c r="M937" s="4"/>
      <c r="N937" s="4"/>
      <c r="O937" s="7"/>
      <c r="P937" s="7"/>
      <c r="Q937" s="4"/>
      <c r="R937" s="4"/>
      <c r="S937" s="4"/>
    </row>
    <row r="938" spans="1:19" x14ac:dyDescent="0.15">
      <c r="A938" s="4"/>
      <c r="B938" s="4"/>
      <c r="C938" s="4"/>
      <c r="D938" s="18"/>
      <c r="E938" s="18"/>
      <c r="F938" s="4"/>
      <c r="G938" s="4"/>
      <c r="H938" s="4"/>
      <c r="I938" s="4"/>
      <c r="J938" s="4"/>
      <c r="K938" s="4"/>
      <c r="L938" s="4"/>
      <c r="M938" s="4"/>
      <c r="N938" s="4"/>
      <c r="O938" s="7"/>
      <c r="P938" s="7"/>
      <c r="Q938" s="4"/>
      <c r="R938" s="4"/>
      <c r="S938" s="4"/>
    </row>
    <row r="939" spans="1:19" x14ac:dyDescent="0.15">
      <c r="A939" s="4"/>
      <c r="B939" s="4"/>
      <c r="C939" s="4"/>
      <c r="D939" s="18"/>
      <c r="E939" s="18"/>
      <c r="F939" s="4"/>
      <c r="G939" s="4"/>
      <c r="H939" s="4"/>
      <c r="I939" s="4"/>
      <c r="J939" s="4"/>
      <c r="K939" s="4"/>
      <c r="L939" s="4"/>
      <c r="M939" s="4"/>
      <c r="N939" s="4"/>
      <c r="O939" s="7"/>
      <c r="P939" s="7"/>
      <c r="Q939" s="4"/>
      <c r="R939" s="4"/>
      <c r="S939" s="4"/>
    </row>
    <row r="940" spans="1:19" x14ac:dyDescent="0.15">
      <c r="A940" s="4"/>
      <c r="B940" s="4"/>
      <c r="C940" s="4"/>
      <c r="D940" s="18"/>
      <c r="E940" s="18"/>
      <c r="F940" s="4"/>
      <c r="G940" s="4"/>
      <c r="H940" s="4"/>
      <c r="I940" s="4"/>
      <c r="J940" s="4"/>
      <c r="K940" s="4"/>
      <c r="L940" s="4"/>
      <c r="M940" s="4"/>
      <c r="N940" s="4"/>
      <c r="O940" s="7"/>
      <c r="P940" s="7"/>
      <c r="Q940" s="4"/>
      <c r="R940" s="4"/>
      <c r="S940" s="4"/>
    </row>
    <row r="941" spans="1:19" x14ac:dyDescent="0.15">
      <c r="A941" s="4"/>
      <c r="B941" s="4"/>
      <c r="C941" s="4"/>
      <c r="D941" s="18"/>
      <c r="E941" s="18"/>
      <c r="F941" s="4"/>
      <c r="G941" s="4"/>
      <c r="H941" s="4"/>
      <c r="I941" s="4"/>
      <c r="J941" s="4"/>
      <c r="K941" s="4"/>
      <c r="L941" s="4"/>
      <c r="M941" s="4"/>
      <c r="N941" s="4"/>
      <c r="O941" s="7"/>
      <c r="P941" s="7"/>
      <c r="Q941" s="4"/>
      <c r="R941" s="4"/>
      <c r="S941" s="4"/>
    </row>
    <row r="942" spans="1:19" x14ac:dyDescent="0.15">
      <c r="A942" s="4"/>
      <c r="B942" s="4"/>
      <c r="C942" s="4"/>
      <c r="D942" s="18"/>
      <c r="E942" s="18"/>
      <c r="F942" s="4"/>
      <c r="G942" s="4"/>
      <c r="H942" s="4"/>
      <c r="I942" s="4"/>
      <c r="J942" s="4"/>
      <c r="K942" s="4"/>
      <c r="L942" s="4"/>
      <c r="M942" s="4"/>
      <c r="N942" s="4"/>
      <c r="O942" s="7"/>
      <c r="P942" s="7"/>
      <c r="Q942" s="4"/>
      <c r="R942" s="4"/>
      <c r="S942" s="4"/>
    </row>
    <row r="943" spans="1:19" x14ac:dyDescent="0.15">
      <c r="A943" s="4"/>
      <c r="B943" s="4"/>
      <c r="C943" s="4"/>
      <c r="D943" s="18"/>
      <c r="E943" s="18"/>
      <c r="F943" s="4"/>
      <c r="G943" s="4"/>
      <c r="H943" s="4"/>
      <c r="I943" s="4"/>
      <c r="J943" s="4"/>
      <c r="K943" s="4"/>
      <c r="L943" s="4"/>
      <c r="M943" s="4"/>
      <c r="N943" s="4"/>
      <c r="O943" s="7"/>
      <c r="P943" s="7"/>
      <c r="Q943" s="4"/>
      <c r="R943" s="4"/>
      <c r="S943" s="4"/>
    </row>
    <row r="944" spans="1:19" x14ac:dyDescent="0.15">
      <c r="A944" s="4"/>
      <c r="B944" s="4"/>
      <c r="C944" s="4"/>
      <c r="D944" s="18"/>
      <c r="E944" s="18"/>
      <c r="F944" s="4"/>
      <c r="G944" s="4"/>
      <c r="H944" s="4"/>
      <c r="I944" s="4"/>
      <c r="J944" s="4"/>
      <c r="K944" s="4"/>
      <c r="L944" s="4"/>
      <c r="M944" s="4"/>
      <c r="N944" s="4"/>
      <c r="O944" s="7"/>
      <c r="P944" s="7"/>
      <c r="Q944" s="4"/>
      <c r="R944" s="4"/>
      <c r="S944" s="4"/>
    </row>
    <row r="945" spans="1:19" x14ac:dyDescent="0.15">
      <c r="A945" s="4"/>
      <c r="B945" s="4"/>
      <c r="C945" s="4"/>
      <c r="D945" s="18"/>
      <c r="E945" s="18"/>
      <c r="F945" s="4"/>
      <c r="G945" s="4"/>
      <c r="H945" s="4"/>
      <c r="I945" s="4"/>
      <c r="J945" s="4"/>
      <c r="K945" s="4"/>
      <c r="L945" s="4"/>
      <c r="M945" s="4"/>
      <c r="N945" s="4"/>
      <c r="O945" s="7"/>
      <c r="P945" s="7"/>
      <c r="Q945" s="4"/>
      <c r="R945" s="4"/>
      <c r="S945" s="4"/>
    </row>
    <row r="946" spans="1:19" x14ac:dyDescent="0.15">
      <c r="A946" s="4"/>
      <c r="B946" s="4"/>
      <c r="C946" s="4"/>
      <c r="D946" s="18"/>
      <c r="E946" s="18"/>
      <c r="F946" s="4"/>
      <c r="G946" s="4"/>
      <c r="H946" s="4"/>
      <c r="I946" s="4"/>
      <c r="J946" s="4"/>
      <c r="K946" s="4"/>
      <c r="L946" s="4"/>
      <c r="M946" s="4"/>
      <c r="N946" s="4"/>
      <c r="O946" s="7"/>
      <c r="P946" s="7"/>
      <c r="Q946" s="4"/>
      <c r="R946" s="4"/>
      <c r="S946" s="4"/>
    </row>
    <row r="947" spans="1:19" x14ac:dyDescent="0.15">
      <c r="A947" s="4"/>
      <c r="B947" s="4"/>
      <c r="C947" s="4"/>
      <c r="D947" s="18"/>
      <c r="E947" s="18"/>
      <c r="F947" s="4"/>
      <c r="G947" s="4"/>
      <c r="H947" s="4"/>
      <c r="I947" s="4"/>
      <c r="J947" s="4"/>
      <c r="K947" s="4"/>
      <c r="L947" s="4"/>
      <c r="M947" s="4"/>
      <c r="N947" s="4"/>
      <c r="O947" s="7"/>
      <c r="P947" s="7"/>
      <c r="Q947" s="4"/>
      <c r="R947" s="4"/>
      <c r="S947" s="4"/>
    </row>
    <row r="948" spans="1:19" x14ac:dyDescent="0.15">
      <c r="A948" s="4"/>
      <c r="B948" s="4"/>
      <c r="C948" s="4"/>
      <c r="D948" s="18"/>
      <c r="E948" s="18"/>
      <c r="F948" s="4"/>
      <c r="G948" s="4"/>
      <c r="H948" s="4"/>
      <c r="I948" s="4"/>
      <c r="J948" s="4"/>
      <c r="K948" s="4"/>
      <c r="L948" s="4"/>
      <c r="M948" s="4"/>
      <c r="N948" s="4"/>
      <c r="O948" s="7"/>
      <c r="P948" s="7"/>
      <c r="Q948" s="4"/>
      <c r="R948" s="4"/>
      <c r="S948" s="4"/>
    </row>
    <row r="949" spans="1:19" x14ac:dyDescent="0.15">
      <c r="A949" s="4"/>
      <c r="B949" s="4"/>
      <c r="C949" s="4"/>
      <c r="D949" s="18"/>
      <c r="E949" s="18"/>
      <c r="F949" s="4"/>
      <c r="G949" s="4"/>
      <c r="H949" s="4"/>
      <c r="I949" s="4"/>
      <c r="J949" s="4"/>
      <c r="K949" s="4"/>
      <c r="L949" s="4"/>
      <c r="M949" s="4"/>
      <c r="N949" s="4"/>
      <c r="O949" s="7"/>
      <c r="P949" s="7"/>
      <c r="Q949" s="4"/>
      <c r="R949" s="4"/>
      <c r="S949" s="4"/>
    </row>
    <row r="950" spans="1:19" x14ac:dyDescent="0.15">
      <c r="A950" s="4"/>
      <c r="B950" s="4"/>
      <c r="C950" s="4"/>
      <c r="D950" s="18"/>
      <c r="E950" s="18"/>
      <c r="F950" s="4"/>
      <c r="G950" s="4"/>
      <c r="H950" s="4"/>
      <c r="I950" s="4"/>
      <c r="J950" s="4"/>
      <c r="K950" s="4"/>
      <c r="L950" s="4"/>
      <c r="M950" s="4"/>
      <c r="N950" s="4"/>
      <c r="O950" s="7"/>
      <c r="P950" s="7"/>
      <c r="Q950" s="4"/>
      <c r="R950" s="4"/>
      <c r="S950" s="4"/>
    </row>
    <row r="951" spans="1:19" x14ac:dyDescent="0.15">
      <c r="A951" s="4"/>
      <c r="B951" s="4"/>
      <c r="C951" s="4"/>
      <c r="D951" s="18"/>
      <c r="E951" s="18"/>
      <c r="F951" s="4"/>
      <c r="G951" s="4"/>
      <c r="H951" s="4"/>
      <c r="I951" s="4"/>
      <c r="J951" s="4"/>
      <c r="K951" s="4"/>
      <c r="L951" s="4"/>
      <c r="M951" s="4"/>
      <c r="N951" s="4"/>
      <c r="O951" s="7"/>
      <c r="P951" s="7"/>
      <c r="Q951" s="4"/>
      <c r="R951" s="4"/>
      <c r="S951" s="4"/>
    </row>
    <row r="952" spans="1:19" x14ac:dyDescent="0.15">
      <c r="A952" s="4"/>
      <c r="B952" s="4"/>
      <c r="C952" s="4"/>
      <c r="D952" s="18"/>
      <c r="E952" s="18"/>
      <c r="F952" s="4"/>
      <c r="G952" s="4"/>
      <c r="H952" s="4"/>
      <c r="I952" s="4"/>
      <c r="J952" s="4"/>
      <c r="K952" s="4"/>
      <c r="L952" s="4"/>
      <c r="M952" s="4"/>
      <c r="N952" s="4"/>
      <c r="O952" s="7"/>
      <c r="P952" s="7"/>
      <c r="Q952" s="4"/>
      <c r="R952" s="4"/>
      <c r="S952" s="4"/>
    </row>
    <row r="953" spans="1:19" x14ac:dyDescent="0.15">
      <c r="A953" s="4"/>
      <c r="B953" s="4"/>
      <c r="C953" s="4"/>
      <c r="D953" s="18"/>
      <c r="E953" s="18"/>
      <c r="F953" s="4"/>
      <c r="G953" s="4"/>
      <c r="H953" s="4"/>
      <c r="I953" s="4"/>
      <c r="J953" s="4"/>
      <c r="K953" s="4"/>
      <c r="L953" s="4"/>
      <c r="M953" s="4"/>
      <c r="N953" s="4"/>
      <c r="O953" s="7"/>
      <c r="P953" s="7"/>
      <c r="Q953" s="4"/>
      <c r="R953" s="4"/>
      <c r="S953" s="4"/>
    </row>
    <row r="954" spans="1:19" x14ac:dyDescent="0.15">
      <c r="A954" s="4"/>
      <c r="B954" s="4"/>
      <c r="C954" s="4"/>
      <c r="D954" s="18"/>
      <c r="E954" s="18"/>
      <c r="F954" s="4"/>
      <c r="G954" s="4"/>
      <c r="H954" s="4"/>
      <c r="I954" s="4"/>
      <c r="J954" s="4"/>
      <c r="K954" s="4"/>
      <c r="L954" s="4"/>
      <c r="M954" s="4"/>
      <c r="N954" s="4"/>
      <c r="O954" s="7"/>
      <c r="P954" s="7"/>
      <c r="Q954" s="4"/>
      <c r="R954" s="4"/>
      <c r="S954" s="4"/>
    </row>
    <row r="955" spans="1:19" x14ac:dyDescent="0.15">
      <c r="A955" s="4"/>
      <c r="B955" s="4"/>
      <c r="C955" s="4"/>
      <c r="D955" s="18"/>
      <c r="E955" s="18"/>
      <c r="F955" s="4"/>
      <c r="G955" s="4"/>
      <c r="H955" s="4"/>
      <c r="I955" s="4"/>
      <c r="J955" s="4"/>
      <c r="K955" s="4"/>
      <c r="L955" s="4"/>
      <c r="M955" s="4"/>
      <c r="N955" s="4"/>
      <c r="O955" s="7"/>
      <c r="P955" s="7"/>
      <c r="Q955" s="4"/>
      <c r="R955" s="4"/>
      <c r="S955" s="4"/>
    </row>
    <row r="956" spans="1:19" x14ac:dyDescent="0.15">
      <c r="A956" s="4"/>
      <c r="B956" s="4"/>
      <c r="C956" s="4"/>
      <c r="D956" s="18"/>
      <c r="E956" s="18"/>
      <c r="F956" s="4"/>
      <c r="G956" s="4"/>
      <c r="H956" s="4"/>
      <c r="I956" s="4"/>
      <c r="J956" s="4"/>
      <c r="K956" s="4"/>
      <c r="L956" s="4"/>
      <c r="M956" s="4"/>
      <c r="N956" s="4"/>
      <c r="O956" s="7"/>
      <c r="P956" s="7"/>
      <c r="Q956" s="4"/>
      <c r="R956" s="4"/>
      <c r="S956" s="4"/>
    </row>
    <row r="957" spans="1:19" x14ac:dyDescent="0.15">
      <c r="A957" s="4"/>
      <c r="B957" s="4"/>
      <c r="C957" s="4"/>
      <c r="D957" s="18"/>
      <c r="E957" s="18"/>
      <c r="F957" s="4"/>
      <c r="G957" s="4"/>
      <c r="H957" s="4"/>
      <c r="I957" s="4"/>
      <c r="J957" s="4"/>
      <c r="K957" s="4"/>
      <c r="L957" s="4"/>
      <c r="M957" s="4"/>
      <c r="N957" s="4"/>
      <c r="O957" s="7"/>
      <c r="P957" s="7"/>
      <c r="Q957" s="4"/>
      <c r="R957" s="4"/>
      <c r="S957" s="4"/>
    </row>
    <row r="958" spans="1:19" x14ac:dyDescent="0.15">
      <c r="A958" s="4"/>
      <c r="B958" s="4"/>
      <c r="C958" s="4"/>
      <c r="D958" s="18"/>
      <c r="E958" s="18"/>
      <c r="F958" s="4"/>
      <c r="G958" s="4"/>
      <c r="H958" s="4"/>
      <c r="I958" s="4"/>
      <c r="J958" s="4"/>
      <c r="K958" s="4"/>
      <c r="L958" s="4"/>
      <c r="M958" s="4"/>
      <c r="N958" s="4"/>
      <c r="O958" s="7"/>
      <c r="P958" s="7"/>
      <c r="Q958" s="4"/>
      <c r="R958" s="4"/>
      <c r="S958" s="4"/>
    </row>
    <row r="959" spans="1:19" x14ac:dyDescent="0.15">
      <c r="A959" s="4"/>
      <c r="B959" s="4"/>
      <c r="C959" s="4"/>
      <c r="D959" s="18"/>
      <c r="E959" s="18"/>
      <c r="F959" s="4"/>
      <c r="G959" s="4"/>
      <c r="H959" s="4"/>
      <c r="I959" s="4"/>
      <c r="J959" s="4"/>
      <c r="K959" s="4"/>
      <c r="L959" s="4"/>
      <c r="M959" s="4"/>
      <c r="N959" s="4"/>
      <c r="O959" s="7"/>
      <c r="P959" s="7"/>
      <c r="Q959" s="4"/>
      <c r="R959" s="4"/>
      <c r="S959" s="4"/>
    </row>
    <row r="960" spans="1:19" x14ac:dyDescent="0.15">
      <c r="A960" s="4"/>
      <c r="B960" s="4"/>
      <c r="C960" s="4"/>
      <c r="D960" s="18"/>
      <c r="E960" s="18"/>
      <c r="F960" s="4"/>
      <c r="G960" s="4"/>
      <c r="H960" s="4"/>
      <c r="I960" s="4"/>
      <c r="J960" s="4"/>
      <c r="K960" s="4"/>
      <c r="L960" s="4"/>
      <c r="M960" s="4"/>
      <c r="N960" s="4"/>
      <c r="O960" s="7"/>
      <c r="P960" s="7"/>
      <c r="Q960" s="4"/>
      <c r="R960" s="4"/>
      <c r="S960" s="4"/>
    </row>
    <row r="961" spans="1:19" x14ac:dyDescent="0.15">
      <c r="A961" s="4"/>
      <c r="B961" s="4"/>
      <c r="C961" s="4"/>
      <c r="D961" s="18"/>
      <c r="E961" s="18"/>
      <c r="F961" s="4"/>
      <c r="G961" s="4"/>
      <c r="H961" s="4"/>
      <c r="I961" s="4"/>
      <c r="J961" s="4"/>
      <c r="K961" s="4"/>
      <c r="L961" s="4"/>
      <c r="M961" s="4"/>
      <c r="N961" s="4"/>
      <c r="O961" s="7"/>
      <c r="P961" s="7"/>
      <c r="Q961" s="4"/>
      <c r="R961" s="4"/>
      <c r="S961" s="4"/>
    </row>
    <row r="962" spans="1:19" x14ac:dyDescent="0.15">
      <c r="A962" s="4"/>
      <c r="B962" s="4"/>
      <c r="C962" s="4"/>
      <c r="D962" s="18"/>
      <c r="E962" s="18"/>
      <c r="F962" s="4"/>
      <c r="G962" s="4"/>
      <c r="H962" s="4"/>
      <c r="I962" s="4"/>
      <c r="J962" s="4"/>
      <c r="K962" s="4"/>
      <c r="L962" s="4"/>
      <c r="M962" s="4"/>
      <c r="N962" s="4"/>
      <c r="O962" s="7"/>
      <c r="P962" s="7"/>
      <c r="Q962" s="4"/>
      <c r="R962" s="4"/>
      <c r="S962" s="4"/>
    </row>
    <row r="963" spans="1:19" x14ac:dyDescent="0.15">
      <c r="A963" s="4"/>
      <c r="B963" s="4"/>
      <c r="C963" s="4"/>
      <c r="D963" s="18"/>
      <c r="E963" s="18"/>
      <c r="F963" s="4"/>
      <c r="G963" s="4"/>
      <c r="H963" s="4"/>
      <c r="I963" s="4"/>
      <c r="J963" s="4"/>
      <c r="K963" s="4"/>
      <c r="L963" s="4"/>
      <c r="M963" s="4"/>
      <c r="N963" s="4"/>
      <c r="O963" s="7"/>
      <c r="P963" s="7"/>
      <c r="Q963" s="4"/>
      <c r="R963" s="4"/>
      <c r="S963" s="4"/>
    </row>
    <row r="964" spans="1:19" x14ac:dyDescent="0.15">
      <c r="A964" s="4"/>
      <c r="B964" s="4"/>
      <c r="C964" s="4"/>
      <c r="D964" s="18"/>
      <c r="E964" s="18"/>
      <c r="F964" s="4"/>
      <c r="G964" s="4"/>
      <c r="H964" s="4"/>
      <c r="I964" s="4"/>
      <c r="J964" s="4"/>
      <c r="K964" s="4"/>
      <c r="L964" s="4"/>
      <c r="M964" s="4"/>
      <c r="N964" s="4"/>
      <c r="O964" s="7"/>
      <c r="P964" s="7"/>
      <c r="Q964" s="4"/>
      <c r="R964" s="4"/>
      <c r="S964" s="4"/>
    </row>
    <row r="965" spans="1:19" x14ac:dyDescent="0.15">
      <c r="A965" s="4"/>
      <c r="B965" s="4"/>
      <c r="C965" s="4"/>
      <c r="D965" s="18"/>
      <c r="E965" s="18"/>
      <c r="F965" s="4"/>
      <c r="G965" s="4"/>
      <c r="H965" s="4"/>
      <c r="I965" s="4"/>
      <c r="J965" s="4"/>
      <c r="K965" s="4"/>
      <c r="L965" s="4"/>
      <c r="M965" s="4"/>
      <c r="N965" s="4"/>
      <c r="O965" s="7"/>
      <c r="P965" s="7"/>
      <c r="Q965" s="4"/>
      <c r="R965" s="4"/>
      <c r="S965" s="4"/>
    </row>
    <row r="966" spans="1:19" x14ac:dyDescent="0.15">
      <c r="A966" s="4"/>
      <c r="B966" s="4"/>
      <c r="C966" s="4"/>
      <c r="D966" s="18"/>
      <c r="E966" s="18"/>
      <c r="F966" s="4"/>
      <c r="G966" s="4"/>
      <c r="H966" s="4"/>
      <c r="I966" s="4"/>
      <c r="J966" s="4"/>
      <c r="K966" s="4"/>
      <c r="L966" s="4"/>
      <c r="M966" s="4"/>
      <c r="N966" s="4"/>
      <c r="O966" s="7"/>
      <c r="P966" s="7"/>
      <c r="Q966" s="4"/>
      <c r="R966" s="4"/>
      <c r="S966" s="4"/>
    </row>
    <row r="967" spans="1:19" x14ac:dyDescent="0.15">
      <c r="A967" s="4"/>
      <c r="B967" s="4"/>
      <c r="C967" s="4"/>
      <c r="D967" s="18"/>
      <c r="E967" s="18"/>
      <c r="F967" s="4"/>
      <c r="G967" s="4"/>
      <c r="H967" s="4"/>
      <c r="I967" s="4"/>
      <c r="J967" s="4"/>
      <c r="K967" s="4"/>
      <c r="L967" s="4"/>
      <c r="M967" s="4"/>
      <c r="N967" s="4"/>
      <c r="O967" s="7"/>
      <c r="P967" s="7"/>
      <c r="Q967" s="4"/>
      <c r="R967" s="4"/>
      <c r="S967" s="4"/>
    </row>
    <row r="968" spans="1:19" x14ac:dyDescent="0.15">
      <c r="A968" s="4"/>
      <c r="B968" s="4"/>
      <c r="C968" s="4"/>
      <c r="D968" s="18"/>
      <c r="E968" s="18"/>
      <c r="F968" s="4"/>
      <c r="G968" s="4"/>
      <c r="H968" s="4"/>
      <c r="I968" s="4"/>
      <c r="J968" s="4"/>
      <c r="K968" s="4"/>
      <c r="L968" s="4"/>
      <c r="M968" s="4"/>
      <c r="N968" s="4"/>
      <c r="O968" s="7"/>
      <c r="P968" s="7"/>
      <c r="Q968" s="4"/>
      <c r="R968" s="4"/>
      <c r="S968" s="4"/>
    </row>
    <row r="969" spans="1:19" x14ac:dyDescent="0.15">
      <c r="A969" s="4"/>
      <c r="B969" s="4"/>
      <c r="C969" s="4"/>
      <c r="D969" s="18"/>
      <c r="E969" s="18"/>
      <c r="F969" s="4"/>
      <c r="G969" s="4"/>
      <c r="H969" s="4"/>
      <c r="I969" s="4"/>
      <c r="J969" s="4"/>
      <c r="K969" s="4"/>
      <c r="L969" s="4"/>
      <c r="M969" s="4"/>
      <c r="N969" s="4"/>
      <c r="O969" s="7"/>
      <c r="P969" s="7"/>
      <c r="Q969" s="4"/>
      <c r="R969" s="4"/>
      <c r="S969" s="4"/>
    </row>
    <row r="970" spans="1:19" x14ac:dyDescent="0.15">
      <c r="A970" s="4"/>
      <c r="B970" s="4"/>
      <c r="C970" s="4"/>
      <c r="D970" s="18"/>
      <c r="E970" s="18"/>
      <c r="F970" s="4"/>
      <c r="G970" s="4"/>
      <c r="H970" s="4"/>
      <c r="I970" s="4"/>
      <c r="J970" s="4"/>
      <c r="K970" s="4"/>
      <c r="L970" s="4"/>
      <c r="M970" s="4"/>
      <c r="N970" s="4"/>
      <c r="O970" s="7"/>
      <c r="P970" s="7"/>
      <c r="Q970" s="4"/>
      <c r="R970" s="4"/>
      <c r="S970" s="4"/>
    </row>
    <row r="971" spans="1:19" x14ac:dyDescent="0.15">
      <c r="A971" s="4"/>
      <c r="B971" s="4"/>
      <c r="C971" s="4"/>
      <c r="D971" s="18"/>
      <c r="E971" s="18"/>
      <c r="F971" s="4"/>
      <c r="G971" s="4"/>
      <c r="H971" s="4"/>
      <c r="I971" s="4"/>
      <c r="J971" s="4"/>
      <c r="K971" s="4"/>
      <c r="L971" s="4"/>
      <c r="M971" s="4"/>
      <c r="N971" s="4"/>
      <c r="O971" s="7"/>
      <c r="P971" s="7"/>
      <c r="Q971" s="4"/>
      <c r="R971" s="4"/>
      <c r="S971" s="4"/>
    </row>
    <row r="972" spans="1:19" x14ac:dyDescent="0.15">
      <c r="A972" s="4"/>
      <c r="B972" s="4"/>
      <c r="C972" s="4"/>
      <c r="D972" s="18"/>
      <c r="E972" s="18"/>
      <c r="F972" s="4"/>
      <c r="G972" s="4"/>
      <c r="H972" s="4"/>
      <c r="I972" s="4"/>
      <c r="J972" s="4"/>
      <c r="K972" s="4"/>
      <c r="L972" s="4"/>
      <c r="M972" s="4"/>
      <c r="N972" s="4"/>
      <c r="O972" s="7"/>
      <c r="P972" s="7"/>
      <c r="Q972" s="4"/>
      <c r="R972" s="4"/>
      <c r="S972" s="4"/>
    </row>
    <row r="973" spans="1:19" x14ac:dyDescent="0.15">
      <c r="A973" s="4"/>
      <c r="B973" s="4"/>
      <c r="C973" s="4"/>
      <c r="D973" s="18"/>
      <c r="E973" s="18"/>
      <c r="F973" s="4"/>
      <c r="G973" s="4"/>
      <c r="H973" s="4"/>
      <c r="I973" s="4"/>
      <c r="J973" s="4"/>
      <c r="K973" s="4"/>
      <c r="L973" s="4"/>
      <c r="M973" s="4"/>
      <c r="N973" s="4"/>
      <c r="O973" s="7"/>
      <c r="P973" s="7"/>
      <c r="Q973" s="4"/>
      <c r="R973" s="4"/>
      <c r="S973" s="4"/>
    </row>
    <row r="974" spans="1:19" x14ac:dyDescent="0.15">
      <c r="A974" s="4"/>
      <c r="B974" s="4"/>
      <c r="C974" s="4"/>
      <c r="D974" s="18"/>
      <c r="E974" s="18"/>
      <c r="F974" s="4"/>
      <c r="G974" s="4"/>
      <c r="H974" s="4"/>
      <c r="I974" s="4"/>
      <c r="J974" s="4"/>
      <c r="K974" s="4"/>
      <c r="L974" s="4"/>
      <c r="M974" s="4"/>
      <c r="N974" s="4"/>
      <c r="O974" s="7"/>
      <c r="P974" s="7"/>
      <c r="Q974" s="4"/>
      <c r="R974" s="4"/>
      <c r="S974" s="4"/>
    </row>
    <row r="975" spans="1:19" x14ac:dyDescent="0.15">
      <c r="A975" s="4"/>
      <c r="B975" s="4"/>
      <c r="C975" s="4"/>
      <c r="D975" s="18"/>
      <c r="E975" s="18"/>
      <c r="F975" s="4"/>
      <c r="G975" s="4"/>
      <c r="H975" s="4"/>
      <c r="I975" s="4"/>
      <c r="J975" s="4"/>
      <c r="K975" s="4"/>
      <c r="L975" s="4"/>
      <c r="M975" s="4"/>
      <c r="N975" s="4"/>
      <c r="O975" s="7"/>
      <c r="P975" s="7"/>
      <c r="Q975" s="4"/>
      <c r="R975" s="4"/>
      <c r="S975" s="4"/>
    </row>
    <row r="976" spans="1:19" x14ac:dyDescent="0.15">
      <c r="A976" s="4"/>
      <c r="B976" s="4"/>
      <c r="C976" s="4"/>
      <c r="D976" s="18"/>
      <c r="E976" s="18"/>
      <c r="F976" s="4"/>
      <c r="G976" s="4"/>
      <c r="H976" s="4"/>
      <c r="I976" s="4"/>
      <c r="J976" s="4"/>
      <c r="K976" s="4"/>
      <c r="L976" s="4"/>
      <c r="M976" s="4"/>
      <c r="N976" s="4"/>
      <c r="O976" s="7"/>
      <c r="P976" s="7"/>
      <c r="Q976" s="4"/>
      <c r="R976" s="4"/>
      <c r="S976" s="4"/>
    </row>
    <row r="977" spans="1:19" x14ac:dyDescent="0.15">
      <c r="A977" s="4"/>
      <c r="B977" s="4"/>
      <c r="C977" s="4"/>
      <c r="D977" s="18"/>
      <c r="E977" s="18"/>
      <c r="F977" s="4"/>
      <c r="G977" s="4"/>
      <c r="H977" s="4"/>
      <c r="I977" s="4"/>
      <c r="J977" s="4"/>
      <c r="K977" s="4"/>
      <c r="L977" s="4"/>
      <c r="M977" s="4"/>
      <c r="N977" s="4"/>
      <c r="O977" s="7"/>
      <c r="P977" s="7"/>
      <c r="Q977" s="4"/>
      <c r="R977" s="4"/>
      <c r="S977" s="4"/>
    </row>
    <row r="978" spans="1:19" x14ac:dyDescent="0.15">
      <c r="A978" s="4"/>
      <c r="B978" s="4"/>
      <c r="C978" s="4"/>
      <c r="D978" s="18"/>
      <c r="E978" s="18"/>
      <c r="F978" s="4"/>
      <c r="G978" s="4"/>
      <c r="H978" s="4"/>
      <c r="I978" s="4"/>
      <c r="J978" s="4"/>
      <c r="K978" s="4"/>
      <c r="L978" s="4"/>
      <c r="M978" s="4"/>
      <c r="N978" s="4"/>
      <c r="O978" s="7"/>
      <c r="P978" s="7"/>
      <c r="Q978" s="4"/>
      <c r="R978" s="4"/>
      <c r="S978" s="4"/>
    </row>
    <row r="979" spans="1:19" x14ac:dyDescent="0.15">
      <c r="A979" s="4"/>
      <c r="B979" s="4"/>
      <c r="C979" s="4"/>
      <c r="D979" s="18"/>
      <c r="E979" s="18"/>
      <c r="F979" s="4"/>
      <c r="G979" s="4"/>
      <c r="H979" s="4"/>
      <c r="I979" s="4"/>
      <c r="J979" s="4"/>
      <c r="K979" s="4"/>
      <c r="L979" s="4"/>
      <c r="M979" s="4"/>
      <c r="N979" s="4"/>
      <c r="O979" s="7"/>
      <c r="P979" s="7"/>
      <c r="Q979" s="4"/>
      <c r="R979" s="4"/>
      <c r="S979" s="4"/>
    </row>
    <row r="980" spans="1:19" x14ac:dyDescent="0.15">
      <c r="A980" s="4"/>
      <c r="B980" s="4"/>
      <c r="C980" s="4"/>
      <c r="D980" s="18"/>
      <c r="E980" s="18"/>
      <c r="F980" s="4"/>
      <c r="G980" s="4"/>
      <c r="H980" s="4"/>
      <c r="I980" s="4"/>
      <c r="J980" s="4"/>
      <c r="K980" s="4"/>
      <c r="L980" s="4"/>
      <c r="M980" s="4"/>
      <c r="N980" s="4"/>
      <c r="O980" s="7"/>
      <c r="P980" s="7"/>
      <c r="Q980" s="4"/>
      <c r="R980" s="4"/>
      <c r="S980" s="4"/>
    </row>
    <row r="981" spans="1:19" x14ac:dyDescent="0.15">
      <c r="A981" s="4"/>
      <c r="B981" s="4"/>
      <c r="C981" s="4"/>
      <c r="D981" s="18"/>
      <c r="E981" s="18"/>
      <c r="F981" s="4"/>
      <c r="G981" s="4"/>
      <c r="H981" s="4"/>
      <c r="I981" s="4"/>
      <c r="J981" s="4"/>
      <c r="K981" s="4"/>
      <c r="L981" s="4"/>
      <c r="M981" s="4"/>
      <c r="N981" s="4"/>
      <c r="O981" s="7"/>
      <c r="P981" s="7"/>
      <c r="Q981" s="4"/>
      <c r="R981" s="4"/>
      <c r="S981" s="4"/>
    </row>
    <row r="982" spans="1:19" x14ac:dyDescent="0.15">
      <c r="A982" s="4"/>
      <c r="B982" s="4"/>
      <c r="C982" s="4"/>
      <c r="D982" s="18"/>
      <c r="E982" s="18"/>
      <c r="F982" s="4"/>
      <c r="G982" s="4"/>
      <c r="H982" s="4"/>
      <c r="I982" s="4"/>
      <c r="J982" s="4"/>
      <c r="K982" s="4"/>
      <c r="L982" s="4"/>
      <c r="M982" s="4"/>
      <c r="N982" s="4"/>
      <c r="O982" s="7"/>
      <c r="P982" s="7"/>
      <c r="Q982" s="4"/>
      <c r="R982" s="4"/>
      <c r="S982" s="4"/>
    </row>
    <row r="983" spans="1:19" x14ac:dyDescent="0.15">
      <c r="A983" s="4"/>
      <c r="B983" s="4"/>
      <c r="C983" s="4"/>
      <c r="D983" s="18"/>
      <c r="E983" s="18"/>
      <c r="F983" s="4"/>
      <c r="G983" s="4"/>
      <c r="H983" s="4"/>
      <c r="I983" s="4"/>
      <c r="J983" s="4"/>
      <c r="K983" s="4"/>
      <c r="L983" s="4"/>
      <c r="M983" s="4"/>
      <c r="N983" s="4"/>
      <c r="O983" s="7"/>
      <c r="P983" s="7"/>
      <c r="Q983" s="4"/>
      <c r="R983" s="4"/>
      <c r="S983" s="4"/>
    </row>
    <row r="984" spans="1:19" x14ac:dyDescent="0.15">
      <c r="A984" s="4"/>
      <c r="B984" s="4"/>
      <c r="C984" s="4"/>
      <c r="D984" s="18"/>
      <c r="E984" s="18"/>
      <c r="F984" s="4"/>
      <c r="G984" s="4"/>
      <c r="H984" s="4"/>
      <c r="I984" s="4"/>
      <c r="J984" s="4"/>
      <c r="K984" s="4"/>
      <c r="L984" s="4"/>
      <c r="M984" s="4"/>
      <c r="N984" s="4"/>
      <c r="O984" s="7"/>
      <c r="P984" s="7"/>
      <c r="Q984" s="4"/>
      <c r="R984" s="4"/>
      <c r="S984" s="4"/>
    </row>
    <row r="985" spans="1:19" x14ac:dyDescent="0.15">
      <c r="A985" s="4"/>
      <c r="B985" s="4"/>
      <c r="C985" s="4"/>
      <c r="D985" s="18"/>
      <c r="E985" s="18"/>
      <c r="F985" s="4"/>
      <c r="G985" s="4"/>
      <c r="H985" s="4"/>
      <c r="I985" s="4"/>
      <c r="J985" s="4"/>
      <c r="K985" s="4"/>
      <c r="L985" s="4"/>
      <c r="M985" s="4"/>
      <c r="N985" s="4"/>
      <c r="O985" s="7"/>
      <c r="P985" s="7"/>
      <c r="Q985" s="4"/>
      <c r="R985" s="4"/>
      <c r="S985" s="4"/>
    </row>
    <row r="986" spans="1:19" x14ac:dyDescent="0.15">
      <c r="A986" s="4"/>
      <c r="B986" s="4"/>
      <c r="C986" s="4"/>
      <c r="D986" s="18"/>
      <c r="E986" s="18"/>
      <c r="F986" s="4"/>
      <c r="G986" s="4"/>
      <c r="H986" s="4"/>
      <c r="I986" s="4"/>
      <c r="J986" s="4"/>
      <c r="K986" s="4"/>
      <c r="L986" s="4"/>
      <c r="M986" s="4"/>
      <c r="N986" s="4"/>
      <c r="O986" s="7"/>
      <c r="P986" s="7"/>
      <c r="Q986" s="4"/>
      <c r="R986" s="4"/>
      <c r="S986" s="4"/>
    </row>
    <row r="987" spans="1:19" x14ac:dyDescent="0.15">
      <c r="A987" s="4"/>
      <c r="B987" s="4"/>
      <c r="C987" s="4"/>
      <c r="D987" s="18"/>
      <c r="E987" s="18"/>
      <c r="F987" s="4"/>
      <c r="G987" s="4"/>
      <c r="H987" s="4"/>
      <c r="I987" s="4"/>
      <c r="J987" s="4"/>
      <c r="K987" s="4"/>
      <c r="L987" s="4"/>
      <c r="M987" s="4"/>
      <c r="N987" s="4"/>
      <c r="O987" s="7"/>
      <c r="P987" s="7"/>
      <c r="Q987" s="4"/>
      <c r="R987" s="4"/>
      <c r="S987" s="4"/>
    </row>
    <row r="988" spans="1:19" x14ac:dyDescent="0.15">
      <c r="A988" s="4"/>
      <c r="B988" s="4"/>
      <c r="C988" s="4"/>
      <c r="D988" s="18"/>
      <c r="E988" s="18"/>
      <c r="F988" s="4"/>
      <c r="G988" s="4"/>
      <c r="H988" s="4"/>
      <c r="I988" s="4"/>
      <c r="J988" s="4"/>
      <c r="K988" s="4"/>
      <c r="L988" s="4"/>
      <c r="M988" s="4"/>
      <c r="N988" s="4"/>
      <c r="O988" s="7"/>
      <c r="P988" s="7"/>
      <c r="Q988" s="4"/>
      <c r="R988" s="4"/>
      <c r="S988" s="4"/>
    </row>
    <row r="989" spans="1:19" x14ac:dyDescent="0.15">
      <c r="A989" s="4"/>
      <c r="B989" s="4"/>
      <c r="C989" s="4"/>
      <c r="D989" s="18"/>
      <c r="E989" s="18"/>
      <c r="F989" s="4"/>
      <c r="G989" s="4"/>
      <c r="H989" s="4"/>
      <c r="I989" s="4"/>
      <c r="J989" s="4"/>
      <c r="K989" s="4"/>
      <c r="L989" s="4"/>
      <c r="M989" s="4"/>
      <c r="N989" s="4"/>
      <c r="O989" s="7"/>
      <c r="P989" s="7"/>
      <c r="Q989" s="4"/>
      <c r="R989" s="4"/>
      <c r="S989" s="4"/>
    </row>
    <row r="990" spans="1:19" x14ac:dyDescent="0.15">
      <c r="A990" s="4"/>
      <c r="B990" s="4"/>
      <c r="C990" s="4"/>
      <c r="D990" s="18"/>
      <c r="E990" s="18"/>
      <c r="F990" s="4"/>
      <c r="G990" s="4"/>
      <c r="H990" s="4"/>
      <c r="I990" s="4"/>
      <c r="J990" s="4"/>
      <c r="K990" s="4"/>
      <c r="L990" s="4"/>
      <c r="M990" s="4"/>
      <c r="N990" s="4"/>
      <c r="O990" s="7"/>
      <c r="P990" s="7"/>
      <c r="Q990" s="4"/>
      <c r="R990" s="4"/>
      <c r="S990" s="4"/>
    </row>
    <row r="991" spans="1:19" x14ac:dyDescent="0.15">
      <c r="A991" s="4"/>
      <c r="B991" s="4"/>
      <c r="C991" s="4"/>
      <c r="D991" s="18"/>
      <c r="E991" s="18"/>
      <c r="F991" s="4"/>
      <c r="G991" s="4"/>
      <c r="H991" s="4"/>
      <c r="I991" s="4"/>
      <c r="J991" s="4"/>
      <c r="K991" s="4"/>
      <c r="L991" s="4"/>
      <c r="M991" s="4"/>
      <c r="N991" s="4"/>
      <c r="O991" s="7"/>
      <c r="P991" s="7"/>
      <c r="Q991" s="4"/>
      <c r="R991" s="4"/>
      <c r="S991" s="4"/>
    </row>
    <row r="992" spans="1:19" x14ac:dyDescent="0.15">
      <c r="A992" s="4"/>
      <c r="B992" s="4"/>
      <c r="C992" s="4"/>
      <c r="D992" s="18"/>
      <c r="E992" s="18"/>
      <c r="F992" s="4"/>
      <c r="G992" s="4"/>
      <c r="H992" s="4"/>
      <c r="I992" s="4"/>
      <c r="J992" s="4"/>
      <c r="K992" s="4"/>
      <c r="L992" s="4"/>
      <c r="M992" s="4"/>
      <c r="N992" s="4"/>
      <c r="O992" s="7"/>
      <c r="P992" s="7"/>
      <c r="Q992" s="4"/>
      <c r="R992" s="4"/>
      <c r="S992" s="4"/>
    </row>
    <row r="993" spans="1:19" x14ac:dyDescent="0.15">
      <c r="A993" s="4"/>
      <c r="B993" s="4"/>
      <c r="C993" s="4"/>
      <c r="D993" s="18"/>
      <c r="E993" s="18"/>
      <c r="F993" s="4"/>
      <c r="G993" s="4"/>
      <c r="H993" s="4"/>
      <c r="I993" s="4"/>
      <c r="J993" s="4"/>
      <c r="K993" s="4"/>
      <c r="L993" s="4"/>
      <c r="M993" s="4"/>
      <c r="N993" s="4"/>
      <c r="O993" s="7"/>
      <c r="P993" s="7"/>
      <c r="Q993" s="4"/>
      <c r="R993" s="4"/>
      <c r="S993" s="4"/>
    </row>
    <row r="994" spans="1:19" x14ac:dyDescent="0.15">
      <c r="A994" s="4"/>
      <c r="B994" s="4"/>
      <c r="C994" s="4"/>
      <c r="D994" s="18"/>
      <c r="E994" s="18"/>
      <c r="F994" s="4"/>
      <c r="G994" s="4"/>
      <c r="H994" s="4"/>
      <c r="I994" s="4"/>
      <c r="J994" s="4"/>
      <c r="K994" s="4"/>
      <c r="L994" s="4"/>
      <c r="M994" s="4"/>
      <c r="N994" s="4"/>
      <c r="O994" s="7"/>
      <c r="P994" s="7"/>
      <c r="Q994" s="4"/>
      <c r="R994" s="4"/>
      <c r="S994" s="4"/>
    </row>
    <row r="995" spans="1:19" x14ac:dyDescent="0.15">
      <c r="A995" s="4"/>
      <c r="B995" s="4"/>
      <c r="C995" s="4"/>
      <c r="D995" s="18"/>
      <c r="E995" s="18"/>
      <c r="F995" s="4"/>
      <c r="G995" s="4"/>
      <c r="H995" s="4"/>
      <c r="I995" s="4"/>
      <c r="J995" s="4"/>
      <c r="K995" s="4"/>
      <c r="L995" s="4"/>
      <c r="M995" s="4"/>
      <c r="N995" s="4"/>
      <c r="O995" s="7"/>
      <c r="P995" s="7"/>
      <c r="Q995" s="4"/>
      <c r="R995" s="4"/>
      <c r="S995" s="4"/>
    </row>
    <row r="996" spans="1:19" x14ac:dyDescent="0.15">
      <c r="A996" s="4"/>
      <c r="B996" s="4"/>
      <c r="C996" s="4"/>
      <c r="D996" s="18"/>
      <c r="E996" s="18"/>
      <c r="F996" s="4"/>
      <c r="G996" s="4"/>
      <c r="H996" s="4"/>
      <c r="I996" s="4"/>
      <c r="J996" s="4"/>
      <c r="K996" s="4"/>
      <c r="L996" s="4"/>
      <c r="M996" s="4"/>
      <c r="N996" s="4"/>
      <c r="O996" s="7"/>
      <c r="P996" s="7"/>
      <c r="Q996" s="4"/>
      <c r="R996" s="4"/>
      <c r="S996" s="4"/>
    </row>
    <row r="997" spans="1:19" x14ac:dyDescent="0.15">
      <c r="A997" s="4"/>
      <c r="B997" s="4"/>
      <c r="C997" s="4"/>
      <c r="D997" s="18"/>
      <c r="E997" s="18"/>
      <c r="F997" s="4"/>
      <c r="G997" s="4"/>
      <c r="H997" s="4"/>
      <c r="I997" s="4"/>
      <c r="J997" s="4"/>
      <c r="K997" s="4"/>
      <c r="L997" s="4"/>
      <c r="M997" s="4"/>
      <c r="N997" s="4"/>
      <c r="O997" s="7"/>
      <c r="P997" s="7"/>
      <c r="Q997" s="4"/>
      <c r="R997" s="4"/>
      <c r="S997" s="4"/>
    </row>
    <row r="998" spans="1:19" x14ac:dyDescent="0.15">
      <c r="A998" s="4"/>
      <c r="B998" s="4"/>
      <c r="C998" s="4"/>
      <c r="D998" s="18"/>
      <c r="E998" s="18"/>
      <c r="F998" s="4"/>
      <c r="G998" s="4"/>
      <c r="H998" s="4"/>
      <c r="I998" s="4"/>
      <c r="J998" s="4"/>
      <c r="K998" s="4"/>
      <c r="L998" s="4"/>
      <c r="M998" s="4"/>
      <c r="N998" s="4"/>
      <c r="O998" s="7"/>
      <c r="P998" s="7"/>
      <c r="Q998" s="4"/>
      <c r="R998" s="4"/>
      <c r="S998" s="4"/>
    </row>
  </sheetData>
  <autoFilter ref="A1:S998" xr:uid="{00000000-0009-0000-0000-000005000000}">
    <sortState xmlns:xlrd2="http://schemas.microsoft.com/office/spreadsheetml/2017/richdata2" ref="A2:S998">
      <sortCondition ref="A1:A998"/>
    </sortState>
  </autoFilter>
  <pageMargins left="0.7" right="0.7" top="0.75" bottom="0.75" header="0.3" footer="0.3"/>
  <pageSetup paperSize="9"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9900"/>
    <outlinePr summaryBelow="0" summaryRight="0"/>
  </sheetPr>
  <dimension ref="A1:U1000"/>
  <sheetViews>
    <sheetView workbookViewId="0">
      <pane xSplit="1" ySplit="1" topLeftCell="B2" activePane="bottomRight" state="frozen"/>
      <selection pane="topRight" activeCell="B1" sqref="B1"/>
      <selection pane="bottomLeft" activeCell="A2" sqref="A2"/>
      <selection pane="bottomRight" activeCell="A101" sqref="A101"/>
    </sheetView>
  </sheetViews>
  <sheetFormatPr baseColWidth="10" defaultColWidth="12.6640625" defaultRowHeight="13" x14ac:dyDescent="0.15"/>
  <cols>
    <col min="1" max="1" width="45.33203125" style="3" bestFit="1" customWidth="1"/>
    <col min="2" max="2" width="9.5" style="3" bestFit="1" customWidth="1"/>
    <col min="3" max="3" width="11.33203125" style="3" bestFit="1" customWidth="1"/>
    <col min="4" max="4" width="15" style="3" bestFit="1" customWidth="1"/>
    <col min="5" max="6" width="12.5" style="3" bestFit="1" customWidth="1"/>
    <col min="7" max="7" width="17.6640625" style="3" bestFit="1" customWidth="1"/>
    <col min="8" max="8" width="26.83203125" style="3" bestFit="1" customWidth="1"/>
    <col min="9" max="9" width="12.83203125" style="3" bestFit="1" customWidth="1"/>
    <col min="10" max="10" width="46" style="3" bestFit="1" customWidth="1"/>
    <col min="11" max="11" width="41.33203125" style="3" bestFit="1" customWidth="1"/>
    <col min="12" max="12" width="20.1640625" style="3" bestFit="1" customWidth="1"/>
    <col min="13" max="13" width="19.83203125" style="3" bestFit="1" customWidth="1"/>
    <col min="14" max="14" width="17.5" style="3" bestFit="1" customWidth="1"/>
    <col min="15" max="15" width="8.33203125" style="3" bestFit="1" customWidth="1"/>
    <col min="16" max="16" width="16.33203125" style="3" bestFit="1" customWidth="1"/>
    <col min="17" max="17" width="33.33203125" style="3" bestFit="1" customWidth="1"/>
    <col min="18" max="18" width="24.83203125" style="3" bestFit="1" customWidth="1"/>
    <col min="19" max="19" width="17.6640625" style="3" bestFit="1" customWidth="1"/>
    <col min="20" max="20" width="43.83203125" style="3" bestFit="1" customWidth="1"/>
    <col min="21" max="21" width="191" style="3" bestFit="1" customWidth="1"/>
    <col min="22" max="16384" width="12.6640625" style="3"/>
  </cols>
  <sheetData>
    <row r="1" spans="1:21" ht="15" x14ac:dyDescent="0.15">
      <c r="A1" s="10" t="s">
        <v>33</v>
      </c>
      <c r="B1" s="10" t="s">
        <v>3258</v>
      </c>
      <c r="C1" s="10" t="s">
        <v>4478</v>
      </c>
      <c r="D1" s="10" t="s">
        <v>4479</v>
      </c>
      <c r="E1" s="14" t="s">
        <v>34</v>
      </c>
      <c r="F1" s="14" t="s">
        <v>35</v>
      </c>
      <c r="G1" s="10" t="s">
        <v>1558</v>
      </c>
      <c r="H1" s="10" t="s">
        <v>1559</v>
      </c>
      <c r="I1" s="10" t="s">
        <v>1560</v>
      </c>
      <c r="J1" s="10" t="s">
        <v>1561</v>
      </c>
      <c r="K1" s="10" t="s">
        <v>1562</v>
      </c>
      <c r="L1" s="10" t="s">
        <v>1563</v>
      </c>
      <c r="M1" s="10" t="s">
        <v>456</v>
      </c>
      <c r="N1" s="13" t="s">
        <v>457</v>
      </c>
      <c r="O1" s="12" t="s">
        <v>458</v>
      </c>
      <c r="P1" s="28" t="s">
        <v>11056</v>
      </c>
      <c r="Q1" s="10" t="s">
        <v>459</v>
      </c>
      <c r="R1" s="10" t="s">
        <v>4480</v>
      </c>
      <c r="S1" s="10" t="s">
        <v>1565</v>
      </c>
      <c r="T1" s="10" t="s">
        <v>460</v>
      </c>
      <c r="U1" s="10" t="s">
        <v>461</v>
      </c>
    </row>
    <row r="2" spans="1:21" x14ac:dyDescent="0.15">
      <c r="A2" s="6" t="s">
        <v>37</v>
      </c>
      <c r="B2" s="6"/>
      <c r="C2" s="6" t="s">
        <v>2447</v>
      </c>
      <c r="D2" s="6" t="s">
        <v>2447</v>
      </c>
      <c r="E2" s="9">
        <v>57.023155000000003</v>
      </c>
      <c r="F2" s="9">
        <v>9.2868040000000001</v>
      </c>
      <c r="G2" s="6" t="s">
        <v>4481</v>
      </c>
      <c r="H2" s="6"/>
      <c r="I2" s="6"/>
      <c r="J2" s="6" t="s">
        <v>1683</v>
      </c>
      <c r="K2" s="6"/>
      <c r="L2" s="6" t="s">
        <v>4482</v>
      </c>
      <c r="M2" s="6">
        <v>5490</v>
      </c>
      <c r="N2" s="17">
        <v>110</v>
      </c>
      <c r="O2" s="16" t="s">
        <v>981</v>
      </c>
      <c r="P2" s="16"/>
      <c r="Q2" s="6" t="s">
        <v>4483</v>
      </c>
      <c r="R2" s="6"/>
      <c r="S2" s="6">
        <v>1978</v>
      </c>
      <c r="T2" s="6" t="s">
        <v>4484</v>
      </c>
      <c r="U2" s="6" t="s">
        <v>4485</v>
      </c>
    </row>
    <row r="3" spans="1:21" x14ac:dyDescent="0.15">
      <c r="A3" s="6" t="s">
        <v>37</v>
      </c>
      <c r="B3" s="6"/>
      <c r="C3" s="6" t="s">
        <v>2447</v>
      </c>
      <c r="D3" s="6" t="s">
        <v>2447</v>
      </c>
      <c r="E3" s="9">
        <v>57.023155000000003</v>
      </c>
      <c r="F3" s="9">
        <v>9.2868040000000001</v>
      </c>
      <c r="G3" s="6" t="s">
        <v>4481</v>
      </c>
      <c r="H3" s="6"/>
      <c r="I3" s="6" t="s">
        <v>4486</v>
      </c>
      <c r="J3" s="36" t="s">
        <v>2754</v>
      </c>
      <c r="K3" s="6"/>
      <c r="L3" s="6" t="s">
        <v>4487</v>
      </c>
      <c r="M3" s="6">
        <v>5460</v>
      </c>
      <c r="N3" s="17">
        <v>95</v>
      </c>
      <c r="O3" s="16" t="s">
        <v>633</v>
      </c>
      <c r="P3" s="16"/>
      <c r="Q3" s="6" t="s">
        <v>4488</v>
      </c>
      <c r="R3" s="6"/>
      <c r="S3" s="6">
        <v>1978</v>
      </c>
      <c r="T3" s="6" t="s">
        <v>4484</v>
      </c>
      <c r="U3" s="6" t="s">
        <v>4489</v>
      </c>
    </row>
    <row r="4" spans="1:21" x14ac:dyDescent="0.15">
      <c r="A4" s="6" t="s">
        <v>37</v>
      </c>
      <c r="B4" s="6"/>
      <c r="C4" s="6" t="s">
        <v>2447</v>
      </c>
      <c r="D4" s="6" t="s">
        <v>2447</v>
      </c>
      <c r="E4" s="9">
        <v>57.023155000000003</v>
      </c>
      <c r="F4" s="9">
        <v>9.2868040000000001</v>
      </c>
      <c r="G4" s="6" t="s">
        <v>4481</v>
      </c>
      <c r="H4" s="6"/>
      <c r="I4" s="6" t="s">
        <v>4486</v>
      </c>
      <c r="J4" s="36" t="s">
        <v>2754</v>
      </c>
      <c r="K4" s="6"/>
      <c r="L4" s="6" t="s">
        <v>4490</v>
      </c>
      <c r="M4" s="6">
        <v>5420</v>
      </c>
      <c r="N4" s="17">
        <v>95</v>
      </c>
      <c r="O4" s="16" t="s">
        <v>633</v>
      </c>
      <c r="P4" s="16"/>
      <c r="Q4" s="6" t="s">
        <v>4491</v>
      </c>
      <c r="R4" s="6"/>
      <c r="S4" s="6">
        <v>1978</v>
      </c>
      <c r="T4" s="6" t="s">
        <v>4484</v>
      </c>
      <c r="U4" s="6" t="s">
        <v>4492</v>
      </c>
    </row>
    <row r="5" spans="1:21" x14ac:dyDescent="0.15">
      <c r="A5" s="6" t="s">
        <v>37</v>
      </c>
      <c r="B5" s="6"/>
      <c r="C5" s="6" t="s">
        <v>2447</v>
      </c>
      <c r="D5" s="6" t="s">
        <v>2447</v>
      </c>
      <c r="E5" s="9">
        <v>57.023155000000003</v>
      </c>
      <c r="F5" s="9">
        <v>9.2868040000000001</v>
      </c>
      <c r="G5" s="6" t="s">
        <v>4481</v>
      </c>
      <c r="H5" s="6"/>
      <c r="I5" s="6" t="s">
        <v>4486</v>
      </c>
      <c r="J5" s="36" t="s">
        <v>2754</v>
      </c>
      <c r="K5" s="6"/>
      <c r="L5" s="6" t="s">
        <v>4493</v>
      </c>
      <c r="M5" s="6">
        <v>5410</v>
      </c>
      <c r="N5" s="17">
        <v>100</v>
      </c>
      <c r="O5" s="16" t="s">
        <v>633</v>
      </c>
      <c r="P5" s="16"/>
      <c r="Q5" s="6" t="s">
        <v>4494</v>
      </c>
      <c r="R5" s="6"/>
      <c r="S5" s="6">
        <v>1978</v>
      </c>
      <c r="T5" s="6" t="s">
        <v>4484</v>
      </c>
      <c r="U5" s="6" t="s">
        <v>4495</v>
      </c>
    </row>
    <row r="6" spans="1:21" x14ac:dyDescent="0.15">
      <c r="A6" s="6" t="s">
        <v>38</v>
      </c>
      <c r="B6" s="6"/>
      <c r="C6" s="6" t="s">
        <v>1631</v>
      </c>
      <c r="D6" s="6" t="s">
        <v>4496</v>
      </c>
      <c r="E6" s="9">
        <v>56.701655000000002</v>
      </c>
      <c r="F6" s="9">
        <v>10.161747999999999</v>
      </c>
      <c r="G6" s="6" t="s">
        <v>4497</v>
      </c>
      <c r="H6" s="6" t="s">
        <v>4498</v>
      </c>
      <c r="I6" s="6" t="s">
        <v>1577</v>
      </c>
      <c r="J6" s="6" t="s">
        <v>4499</v>
      </c>
      <c r="K6" s="6"/>
      <c r="L6" s="6" t="s">
        <v>4500</v>
      </c>
      <c r="M6" s="6">
        <v>4854</v>
      </c>
      <c r="N6" s="17">
        <v>29</v>
      </c>
      <c r="O6" s="16" t="s">
        <v>474</v>
      </c>
      <c r="P6" s="16">
        <v>-25.45</v>
      </c>
      <c r="Q6" s="6" t="s">
        <v>4501</v>
      </c>
      <c r="R6" s="6"/>
      <c r="S6" s="6">
        <v>2020</v>
      </c>
      <c r="T6" s="6" t="s">
        <v>4502</v>
      </c>
      <c r="U6" s="6" t="s">
        <v>4503</v>
      </c>
    </row>
    <row r="7" spans="1:21" x14ac:dyDescent="0.15">
      <c r="A7" s="6" t="s">
        <v>38</v>
      </c>
      <c r="B7" s="6"/>
      <c r="C7" s="6" t="s">
        <v>1631</v>
      </c>
      <c r="D7" s="6" t="s">
        <v>4496</v>
      </c>
      <c r="E7" s="9">
        <v>56.701655000000002</v>
      </c>
      <c r="F7" s="9">
        <v>10.161747999999999</v>
      </c>
      <c r="G7" s="6" t="s">
        <v>4497</v>
      </c>
      <c r="H7" s="6" t="s">
        <v>4504</v>
      </c>
      <c r="I7" s="6" t="s">
        <v>4505</v>
      </c>
      <c r="J7" s="36" t="s">
        <v>11074</v>
      </c>
      <c r="K7" s="6"/>
      <c r="L7" s="6" t="s">
        <v>4506</v>
      </c>
      <c r="M7" s="6">
        <v>4364</v>
      </c>
      <c r="N7" s="17">
        <v>27</v>
      </c>
      <c r="O7" s="16" t="s">
        <v>474</v>
      </c>
      <c r="P7" s="16">
        <v>-27.16</v>
      </c>
      <c r="Q7" s="6" t="s">
        <v>4507</v>
      </c>
      <c r="R7" s="6"/>
      <c r="S7" s="6">
        <v>2020</v>
      </c>
      <c r="T7" s="6" t="s">
        <v>4502</v>
      </c>
      <c r="U7" s="6" t="s">
        <v>4508</v>
      </c>
    </row>
    <row r="8" spans="1:21" x14ac:dyDescent="0.15">
      <c r="A8" s="6" t="s">
        <v>38</v>
      </c>
      <c r="B8" s="6"/>
      <c r="C8" s="6" t="s">
        <v>1631</v>
      </c>
      <c r="D8" s="6" t="s">
        <v>4496</v>
      </c>
      <c r="E8" s="9">
        <v>56.701655000000002</v>
      </c>
      <c r="F8" s="9">
        <v>10.161747999999999</v>
      </c>
      <c r="G8" s="6" t="s">
        <v>4497</v>
      </c>
      <c r="H8" s="6" t="s">
        <v>4509</v>
      </c>
      <c r="I8" s="6" t="s">
        <v>4505</v>
      </c>
      <c r="J8" s="36" t="s">
        <v>11074</v>
      </c>
      <c r="K8" s="6"/>
      <c r="L8" s="6" t="s">
        <v>4510</v>
      </c>
      <c r="M8" s="6">
        <v>4108</v>
      </c>
      <c r="N8" s="6">
        <v>35</v>
      </c>
      <c r="O8" s="16" t="s">
        <v>474</v>
      </c>
      <c r="P8" s="16">
        <v>-24.58</v>
      </c>
      <c r="Q8" s="6" t="s">
        <v>4511</v>
      </c>
      <c r="R8" s="6"/>
      <c r="S8" s="6">
        <v>2020</v>
      </c>
      <c r="T8" s="6" t="s">
        <v>4502</v>
      </c>
      <c r="U8" s="6" t="s">
        <v>4512</v>
      </c>
    </row>
    <row r="9" spans="1:21" x14ac:dyDescent="0.15">
      <c r="A9" s="6" t="s">
        <v>38</v>
      </c>
      <c r="B9" s="6"/>
      <c r="C9" s="6" t="s">
        <v>1631</v>
      </c>
      <c r="D9" s="6" t="s">
        <v>4496</v>
      </c>
      <c r="E9" s="9">
        <v>56.701655000000002</v>
      </c>
      <c r="F9" s="9">
        <v>10.161747999999999</v>
      </c>
      <c r="G9" s="6" t="s">
        <v>4497</v>
      </c>
      <c r="H9" s="6" t="s">
        <v>4520</v>
      </c>
      <c r="I9" s="6" t="s">
        <v>1577</v>
      </c>
      <c r="J9" s="6" t="s">
        <v>4499</v>
      </c>
      <c r="K9" s="6"/>
      <c r="L9" s="6" t="s">
        <v>4521</v>
      </c>
      <c r="M9" s="6">
        <v>3811</v>
      </c>
      <c r="N9" s="17">
        <v>28</v>
      </c>
      <c r="O9" s="16" t="s">
        <v>474</v>
      </c>
      <c r="P9" s="16">
        <v>-25.86</v>
      </c>
      <c r="Q9" s="6" t="s">
        <v>4522</v>
      </c>
      <c r="R9" s="6"/>
      <c r="S9" s="6">
        <v>2020</v>
      </c>
      <c r="T9" s="6" t="s">
        <v>4502</v>
      </c>
      <c r="U9" s="6" t="s">
        <v>4523</v>
      </c>
    </row>
    <row r="10" spans="1:21" x14ac:dyDescent="0.15">
      <c r="A10" s="6" t="s">
        <v>38</v>
      </c>
      <c r="B10" s="6"/>
      <c r="C10" s="6" t="s">
        <v>1631</v>
      </c>
      <c r="D10" s="6" t="s">
        <v>4496</v>
      </c>
      <c r="E10" s="9">
        <v>56.701655000000002</v>
      </c>
      <c r="F10" s="9">
        <v>10.161747999999999</v>
      </c>
      <c r="G10" s="6" t="s">
        <v>4497</v>
      </c>
      <c r="H10" s="6" t="s">
        <v>4524</v>
      </c>
      <c r="I10" s="6" t="s">
        <v>4505</v>
      </c>
      <c r="J10" s="36" t="s">
        <v>11074</v>
      </c>
      <c r="K10" s="6"/>
      <c r="L10" s="6" t="s">
        <v>4525</v>
      </c>
      <c r="M10" s="6">
        <v>3800</v>
      </c>
      <c r="N10" s="17">
        <v>25</v>
      </c>
      <c r="O10" s="16" t="s">
        <v>474</v>
      </c>
      <c r="P10" s="16">
        <v>-24.75</v>
      </c>
      <c r="Q10" s="6" t="s">
        <v>4526</v>
      </c>
      <c r="R10" s="6"/>
      <c r="S10" s="6">
        <v>2020</v>
      </c>
      <c r="T10" s="6" t="s">
        <v>4502</v>
      </c>
      <c r="U10" s="6" t="s">
        <v>4527</v>
      </c>
    </row>
    <row r="11" spans="1:21" x14ac:dyDescent="0.15">
      <c r="A11" s="6" t="s">
        <v>38</v>
      </c>
      <c r="B11" s="6"/>
      <c r="C11" s="6" t="s">
        <v>1631</v>
      </c>
      <c r="D11" s="6" t="s">
        <v>4496</v>
      </c>
      <c r="E11" s="9">
        <v>56.701655000000002</v>
      </c>
      <c r="F11" s="9">
        <v>10.161747999999999</v>
      </c>
      <c r="G11" s="6" t="s">
        <v>4497</v>
      </c>
      <c r="H11" s="6"/>
      <c r="I11" s="6" t="s">
        <v>4486</v>
      </c>
      <c r="J11" s="36" t="s">
        <v>2754</v>
      </c>
      <c r="K11" s="6"/>
      <c r="L11" s="6" t="s">
        <v>4513</v>
      </c>
      <c r="M11" s="6">
        <v>4200</v>
      </c>
      <c r="N11" s="17">
        <v>55</v>
      </c>
      <c r="O11" s="16" t="s">
        <v>633</v>
      </c>
      <c r="P11" s="16">
        <v>0.4</v>
      </c>
      <c r="Q11" s="6" t="s">
        <v>4514</v>
      </c>
      <c r="R11" s="6"/>
      <c r="S11" s="6">
        <v>1999</v>
      </c>
      <c r="T11" s="6" t="s">
        <v>4515</v>
      </c>
      <c r="U11" s="6"/>
    </row>
    <row r="12" spans="1:21" x14ac:dyDescent="0.15">
      <c r="A12" s="6" t="s">
        <v>38</v>
      </c>
      <c r="B12" s="6"/>
      <c r="C12" s="6" t="s">
        <v>1631</v>
      </c>
      <c r="D12" s="6" t="s">
        <v>4496</v>
      </c>
      <c r="E12" s="9">
        <v>56.701655000000002</v>
      </c>
      <c r="F12" s="9">
        <v>10.161747999999999</v>
      </c>
      <c r="G12" s="6" t="s">
        <v>4497</v>
      </c>
      <c r="H12" s="6"/>
      <c r="I12" s="6" t="s">
        <v>4486</v>
      </c>
      <c r="J12" s="36" t="s">
        <v>2754</v>
      </c>
      <c r="K12" s="6"/>
      <c r="L12" s="6" t="s">
        <v>4516</v>
      </c>
      <c r="M12" s="6">
        <v>4100</v>
      </c>
      <c r="N12" s="17">
        <v>65</v>
      </c>
      <c r="O12" s="16" t="s">
        <v>633</v>
      </c>
      <c r="P12" s="16">
        <v>0</v>
      </c>
      <c r="Q12" s="6" t="s">
        <v>4517</v>
      </c>
      <c r="R12" s="6"/>
      <c r="S12" s="6">
        <v>1999</v>
      </c>
      <c r="T12" s="6" t="s">
        <v>4515</v>
      </c>
      <c r="U12" s="6"/>
    </row>
    <row r="13" spans="1:21" x14ac:dyDescent="0.15">
      <c r="A13" s="6" t="s">
        <v>38</v>
      </c>
      <c r="B13" s="6"/>
      <c r="C13" s="6" t="s">
        <v>1631</v>
      </c>
      <c r="D13" s="6" t="s">
        <v>4496</v>
      </c>
      <c r="E13" s="9">
        <v>56.701655000000002</v>
      </c>
      <c r="F13" s="9">
        <v>10.161747999999999</v>
      </c>
      <c r="G13" s="6" t="s">
        <v>4497</v>
      </c>
      <c r="H13" s="6"/>
      <c r="I13" s="6" t="s">
        <v>4486</v>
      </c>
      <c r="J13" s="36" t="s">
        <v>2756</v>
      </c>
      <c r="K13" s="6"/>
      <c r="L13" s="6" t="s">
        <v>4518</v>
      </c>
      <c r="M13" s="6">
        <v>4090</v>
      </c>
      <c r="N13" s="17">
        <v>55</v>
      </c>
      <c r="O13" s="16" t="s">
        <v>633</v>
      </c>
      <c r="P13" s="16">
        <v>0</v>
      </c>
      <c r="Q13" s="6" t="s">
        <v>4519</v>
      </c>
      <c r="R13" s="6"/>
      <c r="S13" s="6">
        <v>1999</v>
      </c>
      <c r="T13" s="6" t="s">
        <v>4515</v>
      </c>
      <c r="U13" s="6"/>
    </row>
    <row r="14" spans="1:21" x14ac:dyDescent="0.15">
      <c r="A14" s="6" t="s">
        <v>43</v>
      </c>
      <c r="B14" s="6"/>
      <c r="C14" s="6" t="s">
        <v>2447</v>
      </c>
      <c r="D14" s="6" t="s">
        <v>2447</v>
      </c>
      <c r="E14" s="9">
        <v>56.879539000000001</v>
      </c>
      <c r="F14" s="9">
        <v>9.2168069999999993</v>
      </c>
      <c r="G14" s="6" t="s">
        <v>4528</v>
      </c>
      <c r="H14" s="6"/>
      <c r="I14" s="6" t="s">
        <v>4486</v>
      </c>
      <c r="J14" s="36" t="s">
        <v>2754</v>
      </c>
      <c r="K14" s="6"/>
      <c r="L14" s="6" t="s">
        <v>4531</v>
      </c>
      <c r="M14" s="6">
        <v>5720</v>
      </c>
      <c r="N14" s="17">
        <v>95</v>
      </c>
      <c r="O14" s="16" t="s">
        <v>633</v>
      </c>
      <c r="P14" s="16">
        <v>-1.1000000000000001</v>
      </c>
      <c r="Q14" s="6" t="s">
        <v>4532</v>
      </c>
      <c r="R14" s="6"/>
      <c r="S14" s="6">
        <v>1991</v>
      </c>
      <c r="T14" s="6" t="s">
        <v>2838</v>
      </c>
      <c r="U14" s="6" t="s">
        <v>4533</v>
      </c>
    </row>
    <row r="15" spans="1:21" x14ac:dyDescent="0.15">
      <c r="A15" s="6" t="s">
        <v>43</v>
      </c>
      <c r="B15" s="6"/>
      <c r="C15" s="6" t="s">
        <v>2447</v>
      </c>
      <c r="D15" s="6" t="s">
        <v>2447</v>
      </c>
      <c r="E15" s="9">
        <v>56.879539000000001</v>
      </c>
      <c r="F15" s="9">
        <v>9.2168069999999993</v>
      </c>
      <c r="G15" s="6" t="s">
        <v>4528</v>
      </c>
      <c r="H15" s="6"/>
      <c r="I15" s="6" t="s">
        <v>4486</v>
      </c>
      <c r="J15" s="36" t="s">
        <v>2754</v>
      </c>
      <c r="K15" s="6"/>
      <c r="L15" s="6" t="s">
        <v>4534</v>
      </c>
      <c r="M15" s="6">
        <v>5350</v>
      </c>
      <c r="N15" s="17">
        <v>95</v>
      </c>
      <c r="O15" s="16" t="s">
        <v>633</v>
      </c>
      <c r="P15" s="16">
        <v>0.7</v>
      </c>
      <c r="Q15" s="6" t="s">
        <v>4535</v>
      </c>
      <c r="R15" s="6"/>
      <c r="S15" s="6">
        <v>1991</v>
      </c>
      <c r="T15" s="6" t="s">
        <v>2838</v>
      </c>
      <c r="U15" s="6" t="s">
        <v>4536</v>
      </c>
    </row>
    <row r="16" spans="1:21" x14ac:dyDescent="0.15">
      <c r="A16" s="6" t="s">
        <v>43</v>
      </c>
      <c r="B16" s="6"/>
      <c r="C16" s="6" t="s">
        <v>2447</v>
      </c>
      <c r="D16" s="6" t="s">
        <v>2447</v>
      </c>
      <c r="E16" s="9">
        <v>56.879539000000001</v>
      </c>
      <c r="F16" s="9">
        <v>9.2168069999999993</v>
      </c>
      <c r="G16" s="6" t="s">
        <v>4528</v>
      </c>
      <c r="H16" s="6"/>
      <c r="I16" s="6" t="s">
        <v>4486</v>
      </c>
      <c r="J16" s="36" t="s">
        <v>2754</v>
      </c>
      <c r="K16" s="6"/>
      <c r="L16" s="6" t="s">
        <v>4539</v>
      </c>
      <c r="M16" s="6">
        <v>5160</v>
      </c>
      <c r="N16" s="17">
        <v>70</v>
      </c>
      <c r="O16" s="16" t="s">
        <v>633</v>
      </c>
      <c r="P16" s="16"/>
      <c r="Q16" s="6" t="s">
        <v>4540</v>
      </c>
      <c r="R16" s="6"/>
      <c r="S16" s="6">
        <v>1991</v>
      </c>
      <c r="T16" s="6" t="s">
        <v>2838</v>
      </c>
      <c r="U16" s="6" t="s">
        <v>4541</v>
      </c>
    </row>
    <row r="17" spans="1:21" x14ac:dyDescent="0.15">
      <c r="A17" s="6" t="s">
        <v>43</v>
      </c>
      <c r="B17" s="6"/>
      <c r="C17" s="6" t="s">
        <v>2447</v>
      </c>
      <c r="D17" s="6" t="s">
        <v>2447</v>
      </c>
      <c r="E17" s="9">
        <v>56.879539000000001</v>
      </c>
      <c r="F17" s="9">
        <v>9.2168069999999993</v>
      </c>
      <c r="G17" s="6" t="s">
        <v>4528</v>
      </c>
      <c r="H17" s="6"/>
      <c r="I17" s="6" t="s">
        <v>479</v>
      </c>
      <c r="J17" s="36" t="s">
        <v>4379</v>
      </c>
      <c r="K17" s="6" t="s">
        <v>479</v>
      </c>
      <c r="L17" s="6" t="s">
        <v>4529</v>
      </c>
      <c r="M17" s="6">
        <v>6120</v>
      </c>
      <c r="N17" s="17">
        <v>40</v>
      </c>
      <c r="O17" s="16" t="s">
        <v>474</v>
      </c>
      <c r="P17" s="16"/>
      <c r="Q17" s="6" t="s">
        <v>4530</v>
      </c>
      <c r="R17" s="6"/>
      <c r="S17" s="6">
        <v>2011</v>
      </c>
      <c r="T17" s="6" t="s">
        <v>1149</v>
      </c>
      <c r="U17" s="6"/>
    </row>
    <row r="18" spans="1:21" x14ac:dyDescent="0.15">
      <c r="A18" s="6" t="s">
        <v>43</v>
      </c>
      <c r="B18" s="6"/>
      <c r="C18" s="6" t="s">
        <v>2447</v>
      </c>
      <c r="D18" s="6" t="s">
        <v>2447</v>
      </c>
      <c r="E18" s="9">
        <v>56.879539000000001</v>
      </c>
      <c r="F18" s="9">
        <v>9.2168069999999993</v>
      </c>
      <c r="G18" s="6" t="s">
        <v>4528</v>
      </c>
      <c r="H18" s="6"/>
      <c r="I18" s="6" t="s">
        <v>467</v>
      </c>
      <c r="J18" s="36" t="s">
        <v>4372</v>
      </c>
      <c r="K18" s="6" t="s">
        <v>1101</v>
      </c>
      <c r="L18" s="6" t="s">
        <v>4537</v>
      </c>
      <c r="M18" s="6">
        <v>5010</v>
      </c>
      <c r="N18" s="17">
        <v>35</v>
      </c>
      <c r="O18" s="16" t="s">
        <v>474</v>
      </c>
      <c r="P18" s="16"/>
      <c r="Q18" s="6" t="s">
        <v>4538</v>
      </c>
      <c r="R18" s="6"/>
      <c r="S18" s="6">
        <v>2011</v>
      </c>
      <c r="T18" s="6" t="s">
        <v>1149</v>
      </c>
      <c r="U18" s="6"/>
    </row>
    <row r="19" spans="1:21" x14ac:dyDescent="0.15">
      <c r="A19" s="6" t="s">
        <v>43</v>
      </c>
      <c r="B19" s="6"/>
      <c r="C19" s="6" t="s">
        <v>2447</v>
      </c>
      <c r="D19" s="6" t="s">
        <v>2447</v>
      </c>
      <c r="E19" s="9">
        <v>56.879539000000001</v>
      </c>
      <c r="F19" s="9">
        <v>9.2168069999999993</v>
      </c>
      <c r="G19" s="6" t="s">
        <v>4528</v>
      </c>
      <c r="H19" s="6"/>
      <c r="I19" s="6" t="s">
        <v>479</v>
      </c>
      <c r="J19" s="36" t="s">
        <v>4542</v>
      </c>
      <c r="K19" s="6" t="s">
        <v>479</v>
      </c>
      <c r="L19" s="6" t="s">
        <v>4543</v>
      </c>
      <c r="M19" s="6">
        <v>4575</v>
      </c>
      <c r="N19" s="17">
        <v>35</v>
      </c>
      <c r="O19" s="16" t="s">
        <v>474</v>
      </c>
      <c r="P19" s="16"/>
      <c r="Q19" s="6" t="s">
        <v>4544</v>
      </c>
      <c r="R19" s="6"/>
      <c r="S19" s="6">
        <v>2011</v>
      </c>
      <c r="T19" s="6" t="s">
        <v>1149</v>
      </c>
      <c r="U19" s="6"/>
    </row>
    <row r="20" spans="1:21" x14ac:dyDescent="0.15">
      <c r="A20" s="6" t="s">
        <v>44</v>
      </c>
      <c r="B20" s="6"/>
      <c r="C20" s="6" t="s">
        <v>2447</v>
      </c>
      <c r="D20" s="6" t="s">
        <v>2447</v>
      </c>
      <c r="E20" s="9">
        <v>56.879539000000001</v>
      </c>
      <c r="F20" s="9">
        <v>9.2168069999999993</v>
      </c>
      <c r="G20" s="6" t="s">
        <v>4545</v>
      </c>
      <c r="H20" s="6"/>
      <c r="I20" s="6" t="s">
        <v>4486</v>
      </c>
      <c r="J20" s="36" t="s">
        <v>2754</v>
      </c>
      <c r="K20" s="6"/>
      <c r="L20" s="6" t="s">
        <v>4546</v>
      </c>
      <c r="M20" s="6">
        <v>5850</v>
      </c>
      <c r="N20" s="17">
        <v>75</v>
      </c>
      <c r="O20" s="16" t="s">
        <v>633</v>
      </c>
      <c r="P20" s="16">
        <v>0.3</v>
      </c>
      <c r="Q20" s="6" t="s">
        <v>4547</v>
      </c>
      <c r="R20" s="6"/>
      <c r="S20" s="6" t="s">
        <v>1683</v>
      </c>
      <c r="T20" s="6" t="s">
        <v>2855</v>
      </c>
      <c r="U20" s="6" t="s">
        <v>4548</v>
      </c>
    </row>
    <row r="21" spans="1:21" x14ac:dyDescent="0.15">
      <c r="A21" s="6" t="s">
        <v>44</v>
      </c>
      <c r="B21" s="6"/>
      <c r="C21" s="6" t="s">
        <v>2447</v>
      </c>
      <c r="D21" s="6" t="s">
        <v>2447</v>
      </c>
      <c r="E21" s="9">
        <v>56.879539000000001</v>
      </c>
      <c r="F21" s="9">
        <v>9.2168069999999993</v>
      </c>
      <c r="G21" s="6" t="s">
        <v>4545</v>
      </c>
      <c r="H21" s="6"/>
      <c r="I21" s="6" t="s">
        <v>4486</v>
      </c>
      <c r="J21" s="36" t="s">
        <v>11075</v>
      </c>
      <c r="K21" s="6"/>
      <c r="L21" s="6" t="s">
        <v>4549</v>
      </c>
      <c r="M21" s="6">
        <v>4870</v>
      </c>
      <c r="N21" s="17">
        <v>70</v>
      </c>
      <c r="O21" s="16" t="s">
        <v>633</v>
      </c>
      <c r="P21" s="16">
        <v>0.5</v>
      </c>
      <c r="Q21" s="6" t="s">
        <v>4550</v>
      </c>
      <c r="R21" s="6"/>
      <c r="S21" s="6">
        <v>1997</v>
      </c>
      <c r="T21" s="6" t="s">
        <v>4551</v>
      </c>
      <c r="U21" s="6"/>
    </row>
    <row r="22" spans="1:21" x14ac:dyDescent="0.15">
      <c r="A22" s="6" t="s">
        <v>45</v>
      </c>
      <c r="B22" s="6"/>
      <c r="C22" s="6" t="s">
        <v>2447</v>
      </c>
      <c r="D22" s="6" t="s">
        <v>2447</v>
      </c>
      <c r="E22" s="9">
        <v>56.879539000000001</v>
      </c>
      <c r="F22" s="9">
        <v>9.2168069999999993</v>
      </c>
      <c r="G22" s="6" t="s">
        <v>4528</v>
      </c>
      <c r="H22" s="6"/>
      <c r="I22" s="6" t="s">
        <v>4486</v>
      </c>
      <c r="J22" s="36" t="s">
        <v>2754</v>
      </c>
      <c r="K22" s="6"/>
      <c r="L22" s="6" t="s">
        <v>4552</v>
      </c>
      <c r="M22" s="6">
        <v>5680</v>
      </c>
      <c r="N22" s="17">
        <v>70</v>
      </c>
      <c r="O22" s="16" t="s">
        <v>633</v>
      </c>
      <c r="P22" s="16">
        <v>1</v>
      </c>
      <c r="Q22" s="6" t="s">
        <v>4553</v>
      </c>
      <c r="R22" s="6"/>
      <c r="S22" s="6">
        <v>1994</v>
      </c>
      <c r="T22" s="6" t="s">
        <v>4554</v>
      </c>
      <c r="U22" s="6"/>
    </row>
    <row r="23" spans="1:21" x14ac:dyDescent="0.15">
      <c r="A23" s="6" t="s">
        <v>46</v>
      </c>
      <c r="B23" s="6"/>
      <c r="C23" s="6" t="s">
        <v>1631</v>
      </c>
      <c r="D23" s="6" t="s">
        <v>4496</v>
      </c>
      <c r="E23" s="9">
        <v>56.682664000000003</v>
      </c>
      <c r="F23" s="9">
        <v>10.109755</v>
      </c>
      <c r="G23" s="6"/>
      <c r="H23" s="6"/>
      <c r="I23" s="6" t="s">
        <v>467</v>
      </c>
      <c r="J23" s="36" t="s">
        <v>4565</v>
      </c>
      <c r="K23" s="6" t="s">
        <v>4566</v>
      </c>
      <c r="L23" s="6" t="s">
        <v>4567</v>
      </c>
      <c r="M23" s="6">
        <v>5855</v>
      </c>
      <c r="N23" s="17">
        <v>50</v>
      </c>
      <c r="O23" s="16" t="s">
        <v>474</v>
      </c>
      <c r="P23" s="16">
        <v>-23</v>
      </c>
      <c r="Q23" s="6" t="s">
        <v>4568</v>
      </c>
      <c r="R23" s="6"/>
      <c r="S23" s="6">
        <v>2012</v>
      </c>
      <c r="T23" s="6" t="s">
        <v>4569</v>
      </c>
      <c r="U23" s="6"/>
    </row>
    <row r="24" spans="1:21" x14ac:dyDescent="0.15">
      <c r="A24" s="6" t="s">
        <v>46</v>
      </c>
      <c r="B24" s="6"/>
      <c r="C24" s="6" t="s">
        <v>1631</v>
      </c>
      <c r="D24" s="6" t="s">
        <v>4496</v>
      </c>
      <c r="E24" s="9">
        <v>56.682664000000003</v>
      </c>
      <c r="F24" s="9">
        <v>10.109755</v>
      </c>
      <c r="G24" s="6"/>
      <c r="H24" s="6"/>
      <c r="I24" s="6" t="s">
        <v>4486</v>
      </c>
      <c r="J24" s="36" t="s">
        <v>2754</v>
      </c>
      <c r="K24" s="6"/>
      <c r="L24" s="6" t="s">
        <v>4555</v>
      </c>
      <c r="M24" s="6">
        <v>6825</v>
      </c>
      <c r="N24" s="17">
        <v>55</v>
      </c>
      <c r="O24" s="16" t="s">
        <v>633</v>
      </c>
      <c r="P24" s="16">
        <v>0.81</v>
      </c>
      <c r="Q24" s="6" t="s">
        <v>4556</v>
      </c>
      <c r="R24" s="6"/>
      <c r="S24" s="6">
        <v>2002</v>
      </c>
      <c r="T24" s="6" t="s">
        <v>4557</v>
      </c>
      <c r="U24" s="6" t="s">
        <v>4558</v>
      </c>
    </row>
    <row r="25" spans="1:21" x14ac:dyDescent="0.15">
      <c r="A25" s="6" t="s">
        <v>46</v>
      </c>
      <c r="B25" s="6"/>
      <c r="C25" s="6" t="s">
        <v>1631</v>
      </c>
      <c r="D25" s="6" t="s">
        <v>4496</v>
      </c>
      <c r="E25" s="9">
        <v>56.682664000000003</v>
      </c>
      <c r="F25" s="9">
        <v>10.109755</v>
      </c>
      <c r="G25" s="6"/>
      <c r="H25" s="6"/>
      <c r="I25" s="6" t="s">
        <v>4486</v>
      </c>
      <c r="J25" s="36" t="s">
        <v>2754</v>
      </c>
      <c r="K25" s="6"/>
      <c r="L25" s="6" t="s">
        <v>4559</v>
      </c>
      <c r="M25" s="6">
        <v>6495</v>
      </c>
      <c r="N25" s="17">
        <v>50</v>
      </c>
      <c r="O25" s="16" t="s">
        <v>633</v>
      </c>
      <c r="P25" s="16">
        <v>1.45</v>
      </c>
      <c r="Q25" s="6" t="s">
        <v>4560</v>
      </c>
      <c r="R25" s="6"/>
      <c r="S25" s="6">
        <v>2002</v>
      </c>
      <c r="T25" s="6" t="s">
        <v>4557</v>
      </c>
      <c r="U25" s="6" t="s">
        <v>4561</v>
      </c>
    </row>
    <row r="26" spans="1:21" x14ac:dyDescent="0.15">
      <c r="A26" s="6" t="s">
        <v>46</v>
      </c>
      <c r="B26" s="6"/>
      <c r="C26" s="6" t="s">
        <v>1631</v>
      </c>
      <c r="D26" s="6" t="s">
        <v>4496</v>
      </c>
      <c r="E26" s="9">
        <v>56.682664000000003</v>
      </c>
      <c r="F26" s="9">
        <v>10.109755</v>
      </c>
      <c r="G26" s="6"/>
      <c r="H26" s="6"/>
      <c r="I26" s="6" t="s">
        <v>4486</v>
      </c>
      <c r="J26" s="36" t="s">
        <v>2754</v>
      </c>
      <c r="K26" s="6"/>
      <c r="L26" s="6" t="s">
        <v>4562</v>
      </c>
      <c r="M26" s="6">
        <v>6355</v>
      </c>
      <c r="N26" s="17">
        <v>50</v>
      </c>
      <c r="O26" s="16" t="s">
        <v>633</v>
      </c>
      <c r="P26" s="16">
        <v>0.64</v>
      </c>
      <c r="Q26" s="6" t="s">
        <v>4563</v>
      </c>
      <c r="R26" s="6"/>
      <c r="S26" s="6">
        <v>2002</v>
      </c>
      <c r="T26" s="6" t="s">
        <v>4557</v>
      </c>
      <c r="U26" s="6" t="s">
        <v>4564</v>
      </c>
    </row>
    <row r="27" spans="1:21" x14ac:dyDescent="0.15">
      <c r="A27" s="6" t="s">
        <v>706</v>
      </c>
      <c r="B27" s="6"/>
      <c r="C27" s="6" t="s">
        <v>2447</v>
      </c>
      <c r="D27" s="6" t="s">
        <v>2447</v>
      </c>
      <c r="E27" s="9">
        <v>56.876347000000003</v>
      </c>
      <c r="F27" s="9">
        <v>9.2336130000000001</v>
      </c>
      <c r="G27" s="6" t="s">
        <v>4570</v>
      </c>
      <c r="H27" s="6"/>
      <c r="I27" s="6" t="s">
        <v>467</v>
      </c>
      <c r="J27" s="36" t="s">
        <v>4582</v>
      </c>
      <c r="K27" s="6" t="s">
        <v>4583</v>
      </c>
      <c r="L27" s="6" t="s">
        <v>709</v>
      </c>
      <c r="M27" s="6">
        <v>5792</v>
      </c>
      <c r="N27" s="17">
        <v>41</v>
      </c>
      <c r="O27" s="16" t="s">
        <v>710</v>
      </c>
      <c r="P27" s="16">
        <v>-13.5</v>
      </c>
      <c r="Q27" s="6" t="s">
        <v>4584</v>
      </c>
      <c r="R27" s="6"/>
      <c r="S27" s="6">
        <v>2024</v>
      </c>
      <c r="T27" s="6" t="s">
        <v>476</v>
      </c>
      <c r="U27" s="6"/>
    </row>
    <row r="28" spans="1:21" x14ac:dyDescent="0.15">
      <c r="A28" s="6" t="s">
        <v>706</v>
      </c>
      <c r="B28" s="6"/>
      <c r="C28" s="6" t="s">
        <v>2447</v>
      </c>
      <c r="D28" s="6" t="s">
        <v>2447</v>
      </c>
      <c r="E28" s="9">
        <v>56.876347000000003</v>
      </c>
      <c r="F28" s="9">
        <v>9.2336130000000001</v>
      </c>
      <c r="G28" s="6" t="s">
        <v>4570</v>
      </c>
      <c r="H28" s="6" t="s">
        <v>4601</v>
      </c>
      <c r="I28" s="6" t="s">
        <v>1577</v>
      </c>
      <c r="J28" s="36" t="s">
        <v>11077</v>
      </c>
      <c r="K28" s="6"/>
      <c r="L28" s="6" t="s">
        <v>4602</v>
      </c>
      <c r="M28" s="6">
        <v>5050</v>
      </c>
      <c r="N28" s="17">
        <v>160</v>
      </c>
      <c r="O28" s="16" t="s">
        <v>474</v>
      </c>
      <c r="P28" s="16">
        <v>-23.2</v>
      </c>
      <c r="Q28" s="6" t="s">
        <v>4603</v>
      </c>
      <c r="R28" s="6"/>
      <c r="S28" s="6">
        <v>1990</v>
      </c>
      <c r="T28" s="6" t="s">
        <v>4604</v>
      </c>
      <c r="U28" s="6"/>
    </row>
    <row r="29" spans="1:21" x14ac:dyDescent="0.15">
      <c r="A29" s="6" t="s">
        <v>706</v>
      </c>
      <c r="B29" s="6"/>
      <c r="C29" s="6" t="s">
        <v>2447</v>
      </c>
      <c r="D29" s="6" t="s">
        <v>2447</v>
      </c>
      <c r="E29" s="9">
        <v>56.876347000000003</v>
      </c>
      <c r="F29" s="9">
        <v>9.2336130000000001</v>
      </c>
      <c r="G29" s="6" t="s">
        <v>4570</v>
      </c>
      <c r="H29" s="6" t="s">
        <v>4640</v>
      </c>
      <c r="I29" s="6" t="s">
        <v>1577</v>
      </c>
      <c r="J29" s="36" t="s">
        <v>11079</v>
      </c>
      <c r="K29" s="6"/>
      <c r="L29" s="6" t="s">
        <v>4641</v>
      </c>
      <c r="M29" s="6">
        <v>3050</v>
      </c>
      <c r="N29" s="17">
        <v>100</v>
      </c>
      <c r="O29" s="16" t="s">
        <v>474</v>
      </c>
      <c r="P29" s="16">
        <v>-24.6</v>
      </c>
      <c r="Q29" s="6" t="s">
        <v>4642</v>
      </c>
      <c r="R29" s="6"/>
      <c r="S29" s="6">
        <v>1990</v>
      </c>
      <c r="T29" s="6" t="s">
        <v>4604</v>
      </c>
      <c r="U29" s="6"/>
    </row>
    <row r="30" spans="1:21" x14ac:dyDescent="0.15">
      <c r="A30" s="6" t="s">
        <v>706</v>
      </c>
      <c r="B30" s="6"/>
      <c r="C30" s="6" t="s">
        <v>2447</v>
      </c>
      <c r="D30" s="6" t="s">
        <v>2447</v>
      </c>
      <c r="E30" s="9">
        <v>56.876347000000003</v>
      </c>
      <c r="F30" s="9">
        <v>9.2336130000000001</v>
      </c>
      <c r="G30" s="6" t="s">
        <v>4570</v>
      </c>
      <c r="H30" s="6"/>
      <c r="I30" s="6" t="s">
        <v>467</v>
      </c>
      <c r="J30" s="36" t="s">
        <v>4582</v>
      </c>
      <c r="K30" s="6" t="s">
        <v>887</v>
      </c>
      <c r="L30" s="6" t="s">
        <v>1114</v>
      </c>
      <c r="M30" s="6">
        <v>4490</v>
      </c>
      <c r="N30" s="17">
        <v>55</v>
      </c>
      <c r="O30" s="16" t="s">
        <v>474</v>
      </c>
      <c r="P30" s="16">
        <v>-20.9</v>
      </c>
      <c r="Q30" s="6" t="s">
        <v>4686</v>
      </c>
      <c r="R30" s="6"/>
      <c r="S30" s="6">
        <v>2007</v>
      </c>
      <c r="T30" s="6" t="s">
        <v>610</v>
      </c>
      <c r="U30" s="6"/>
    </row>
    <row r="31" spans="1:21" x14ac:dyDescent="0.15">
      <c r="A31" s="6" t="s">
        <v>706</v>
      </c>
      <c r="B31" s="6"/>
      <c r="C31" s="6" t="s">
        <v>2447</v>
      </c>
      <c r="D31" s="6" t="s">
        <v>2447</v>
      </c>
      <c r="E31" s="9">
        <v>56.876347000000003</v>
      </c>
      <c r="F31" s="9">
        <v>9.2336130000000001</v>
      </c>
      <c r="G31" s="6" t="s">
        <v>4570</v>
      </c>
      <c r="H31" s="6"/>
      <c r="I31" s="6" t="s">
        <v>1577</v>
      </c>
      <c r="J31" s="6" t="s">
        <v>1683</v>
      </c>
      <c r="K31" s="6"/>
      <c r="L31" s="6" t="s">
        <v>4643</v>
      </c>
      <c r="M31" s="6">
        <v>4975</v>
      </c>
      <c r="N31" s="17">
        <v>105</v>
      </c>
      <c r="O31" s="16" t="s">
        <v>474</v>
      </c>
      <c r="P31" s="16">
        <v>-23.5</v>
      </c>
      <c r="Q31" s="16" t="s">
        <v>4644</v>
      </c>
      <c r="R31" s="6"/>
      <c r="S31" s="6">
        <v>1993</v>
      </c>
      <c r="T31" s="6" t="s">
        <v>1344</v>
      </c>
      <c r="U31" s="6"/>
    </row>
    <row r="32" spans="1:21" x14ac:dyDescent="0.15">
      <c r="A32" s="6" t="s">
        <v>706</v>
      </c>
      <c r="B32" s="6"/>
      <c r="C32" s="6" t="s">
        <v>2447</v>
      </c>
      <c r="D32" s="6" t="s">
        <v>2447</v>
      </c>
      <c r="E32" s="9">
        <v>56.876347000000003</v>
      </c>
      <c r="F32" s="9">
        <v>9.2336130000000001</v>
      </c>
      <c r="G32" s="6" t="s">
        <v>4570</v>
      </c>
      <c r="H32" s="6" t="s">
        <v>4590</v>
      </c>
      <c r="I32" s="6" t="s">
        <v>467</v>
      </c>
      <c r="J32" s="36" t="s">
        <v>4591</v>
      </c>
      <c r="K32" s="6"/>
      <c r="L32" s="6" t="s">
        <v>4592</v>
      </c>
      <c r="M32" s="6">
        <v>5533</v>
      </c>
      <c r="N32" s="17">
        <v>31</v>
      </c>
      <c r="O32" s="16" t="s">
        <v>474</v>
      </c>
      <c r="P32" s="16">
        <v>-20.72</v>
      </c>
      <c r="Q32" s="6" t="s">
        <v>4593</v>
      </c>
      <c r="R32" s="6"/>
      <c r="S32" s="6">
        <v>2023</v>
      </c>
      <c r="T32" s="6" t="s">
        <v>4594</v>
      </c>
      <c r="U32" s="6"/>
    </row>
    <row r="33" spans="1:21" x14ac:dyDescent="0.15">
      <c r="A33" s="6" t="s">
        <v>706</v>
      </c>
      <c r="B33" s="6"/>
      <c r="C33" s="6" t="s">
        <v>2447</v>
      </c>
      <c r="D33" s="6" t="s">
        <v>2447</v>
      </c>
      <c r="E33" s="9">
        <v>56.876347000000003</v>
      </c>
      <c r="F33" s="9">
        <v>9.2336130000000001</v>
      </c>
      <c r="G33" s="6" t="s">
        <v>4570</v>
      </c>
      <c r="H33" s="6" t="s">
        <v>4571</v>
      </c>
      <c r="I33" s="6" t="s">
        <v>4486</v>
      </c>
      <c r="J33" s="36" t="s">
        <v>2754</v>
      </c>
      <c r="K33" s="6"/>
      <c r="L33" s="6" t="s">
        <v>4572</v>
      </c>
      <c r="M33" s="6">
        <v>6090</v>
      </c>
      <c r="N33" s="17">
        <v>100</v>
      </c>
      <c r="O33" s="16" t="s">
        <v>633</v>
      </c>
      <c r="P33" s="16">
        <v>1.3</v>
      </c>
      <c r="Q33" s="6" t="s">
        <v>4573</v>
      </c>
      <c r="R33" s="6"/>
      <c r="S33" s="6">
        <v>1991</v>
      </c>
      <c r="T33" s="6" t="s">
        <v>4574</v>
      </c>
      <c r="U33" s="6"/>
    </row>
    <row r="34" spans="1:21" x14ac:dyDescent="0.15">
      <c r="A34" s="6" t="s">
        <v>706</v>
      </c>
      <c r="B34" s="6"/>
      <c r="C34" s="6" t="s">
        <v>2447</v>
      </c>
      <c r="D34" s="6" t="s">
        <v>2447</v>
      </c>
      <c r="E34" s="9">
        <v>56.876347000000003</v>
      </c>
      <c r="F34" s="9">
        <v>9.2336130000000001</v>
      </c>
      <c r="G34" s="6" t="s">
        <v>4570</v>
      </c>
      <c r="H34" s="6" t="s">
        <v>4575</v>
      </c>
      <c r="I34" s="6" t="s">
        <v>4486</v>
      </c>
      <c r="J34" s="36" t="s">
        <v>11076</v>
      </c>
      <c r="K34" s="6"/>
      <c r="L34" s="6" t="s">
        <v>4576</v>
      </c>
      <c r="M34" s="6">
        <v>5850</v>
      </c>
      <c r="N34" s="17">
        <v>95</v>
      </c>
      <c r="O34" s="16" t="s">
        <v>633</v>
      </c>
      <c r="P34" s="16">
        <v>4</v>
      </c>
      <c r="Q34" s="6" t="s">
        <v>4577</v>
      </c>
      <c r="R34" s="6"/>
      <c r="S34" s="6">
        <v>1991</v>
      </c>
      <c r="T34" s="6" t="s">
        <v>4574</v>
      </c>
      <c r="U34" s="6"/>
    </row>
    <row r="35" spans="1:21" x14ac:dyDescent="0.15">
      <c r="A35" s="6" t="s">
        <v>706</v>
      </c>
      <c r="B35" s="6"/>
      <c r="C35" s="6" t="s">
        <v>2447</v>
      </c>
      <c r="D35" s="6" t="s">
        <v>2447</v>
      </c>
      <c r="E35" s="9">
        <v>56.876347000000003</v>
      </c>
      <c r="F35" s="9">
        <v>9.2336130000000001</v>
      </c>
      <c r="G35" s="6" t="s">
        <v>4570</v>
      </c>
      <c r="H35" s="6" t="s">
        <v>4578</v>
      </c>
      <c r="I35" s="6" t="s">
        <v>4486</v>
      </c>
      <c r="J35" s="36" t="s">
        <v>2754</v>
      </c>
      <c r="K35" s="6"/>
      <c r="L35" s="6" t="s">
        <v>4579</v>
      </c>
      <c r="M35" s="6">
        <v>5840</v>
      </c>
      <c r="N35" s="17">
        <v>95</v>
      </c>
      <c r="O35" s="16" t="s">
        <v>633</v>
      </c>
      <c r="P35" s="16">
        <v>0.1</v>
      </c>
      <c r="Q35" s="6" t="s">
        <v>4580</v>
      </c>
      <c r="R35" s="6"/>
      <c r="S35" s="6">
        <v>1991</v>
      </c>
      <c r="T35" s="6" t="s">
        <v>4574</v>
      </c>
      <c r="U35" s="6" t="s">
        <v>4581</v>
      </c>
    </row>
    <row r="36" spans="1:21" x14ac:dyDescent="0.15">
      <c r="A36" s="6" t="s">
        <v>706</v>
      </c>
      <c r="B36" s="6"/>
      <c r="C36" s="6" t="s">
        <v>2447</v>
      </c>
      <c r="D36" s="6" t="s">
        <v>2447</v>
      </c>
      <c r="E36" s="9">
        <v>56.876347000000003</v>
      </c>
      <c r="F36" s="9">
        <v>9.2336130000000001</v>
      </c>
      <c r="G36" s="6" t="s">
        <v>4570</v>
      </c>
      <c r="H36" s="6" t="s">
        <v>4585</v>
      </c>
      <c r="I36" s="6" t="s">
        <v>4486</v>
      </c>
      <c r="J36" s="36" t="s">
        <v>2754</v>
      </c>
      <c r="K36" s="6"/>
      <c r="L36" s="6" t="s">
        <v>4586</v>
      </c>
      <c r="M36" s="6">
        <v>5770</v>
      </c>
      <c r="N36" s="17">
        <v>70</v>
      </c>
      <c r="O36" s="16" t="s">
        <v>633</v>
      </c>
      <c r="P36" s="16">
        <v>1</v>
      </c>
      <c r="Q36" s="6" t="s">
        <v>4587</v>
      </c>
      <c r="R36" s="6"/>
      <c r="S36" s="6">
        <v>1991</v>
      </c>
      <c r="T36" s="6" t="s">
        <v>4574</v>
      </c>
      <c r="U36" s="6" t="s">
        <v>4581</v>
      </c>
    </row>
    <row r="37" spans="1:21" x14ac:dyDescent="0.15">
      <c r="A37" s="6" t="s">
        <v>706</v>
      </c>
      <c r="B37" s="6"/>
      <c r="C37" s="6" t="s">
        <v>2447</v>
      </c>
      <c r="D37" s="6" t="s">
        <v>2447</v>
      </c>
      <c r="E37" s="9">
        <v>56.876347000000003</v>
      </c>
      <c r="F37" s="9">
        <v>9.2336130000000001</v>
      </c>
      <c r="G37" s="6" t="s">
        <v>4570</v>
      </c>
      <c r="H37" s="6" t="s">
        <v>4588</v>
      </c>
      <c r="I37" s="6" t="s">
        <v>4486</v>
      </c>
      <c r="J37" s="36" t="s">
        <v>2754</v>
      </c>
      <c r="K37" s="6"/>
      <c r="L37" s="6" t="s">
        <v>4589</v>
      </c>
      <c r="M37" s="6">
        <v>5720</v>
      </c>
      <c r="N37" s="17">
        <v>95</v>
      </c>
      <c r="O37" s="16" t="s">
        <v>633</v>
      </c>
      <c r="P37" s="16">
        <v>0.5</v>
      </c>
      <c r="Q37" s="6" t="s">
        <v>4532</v>
      </c>
      <c r="R37" s="6"/>
      <c r="S37" s="6">
        <v>1991</v>
      </c>
      <c r="T37" s="6" t="s">
        <v>4574</v>
      </c>
      <c r="U37" s="6"/>
    </row>
    <row r="38" spans="1:21" x14ac:dyDescent="0.15">
      <c r="A38" s="6" t="s">
        <v>706</v>
      </c>
      <c r="B38" s="6"/>
      <c r="C38" s="6" t="s">
        <v>2447</v>
      </c>
      <c r="D38" s="6" t="s">
        <v>2447</v>
      </c>
      <c r="E38" s="9">
        <v>56.876347000000003</v>
      </c>
      <c r="F38" s="9">
        <v>9.2336130000000001</v>
      </c>
      <c r="G38" s="6" t="s">
        <v>4570</v>
      </c>
      <c r="H38" s="6" t="s">
        <v>4595</v>
      </c>
      <c r="I38" s="6" t="s">
        <v>4486</v>
      </c>
      <c r="J38" s="36" t="s">
        <v>2754</v>
      </c>
      <c r="K38" s="6"/>
      <c r="L38" s="6" t="s">
        <v>4596</v>
      </c>
      <c r="M38" s="6">
        <v>5560</v>
      </c>
      <c r="N38" s="17">
        <v>90</v>
      </c>
      <c r="O38" s="16" t="s">
        <v>633</v>
      </c>
      <c r="P38" s="16">
        <v>1.1000000000000001</v>
      </c>
      <c r="Q38" s="6" t="s">
        <v>4597</v>
      </c>
      <c r="R38" s="6"/>
      <c r="S38" s="6">
        <v>1991</v>
      </c>
      <c r="T38" s="6" t="s">
        <v>4574</v>
      </c>
      <c r="U38" s="6"/>
    </row>
    <row r="39" spans="1:21" x14ac:dyDescent="0.15">
      <c r="A39" s="6" t="s">
        <v>706</v>
      </c>
      <c r="B39" s="6"/>
      <c r="C39" s="6" t="s">
        <v>2447</v>
      </c>
      <c r="D39" s="6" t="s">
        <v>2447</v>
      </c>
      <c r="E39" s="9">
        <v>56.876347000000003</v>
      </c>
      <c r="F39" s="9">
        <v>9.2336130000000001</v>
      </c>
      <c r="G39" s="6" t="s">
        <v>4570</v>
      </c>
      <c r="H39" s="6" t="s">
        <v>4598</v>
      </c>
      <c r="I39" s="6" t="s">
        <v>4486</v>
      </c>
      <c r="J39" s="36" t="s">
        <v>2754</v>
      </c>
      <c r="K39" s="6"/>
      <c r="L39" s="6" t="s">
        <v>4599</v>
      </c>
      <c r="M39" s="6">
        <v>5500</v>
      </c>
      <c r="N39" s="17">
        <v>95</v>
      </c>
      <c r="O39" s="16" t="s">
        <v>633</v>
      </c>
      <c r="P39" s="16">
        <v>1.4</v>
      </c>
      <c r="Q39" s="6" t="s">
        <v>4600</v>
      </c>
      <c r="R39" s="6"/>
      <c r="S39" s="6">
        <v>1991</v>
      </c>
      <c r="T39" s="6" t="s">
        <v>4574</v>
      </c>
      <c r="U39" s="6"/>
    </row>
    <row r="40" spans="1:21" x14ac:dyDescent="0.15">
      <c r="A40" s="6" t="s">
        <v>706</v>
      </c>
      <c r="B40" s="6"/>
      <c r="C40" s="6" t="s">
        <v>2447</v>
      </c>
      <c r="D40" s="6" t="s">
        <v>2447</v>
      </c>
      <c r="E40" s="9">
        <v>56.876347000000003</v>
      </c>
      <c r="F40" s="9">
        <v>9.2336130000000001</v>
      </c>
      <c r="G40" s="6" t="s">
        <v>4570</v>
      </c>
      <c r="H40" s="6" t="s">
        <v>4605</v>
      </c>
      <c r="I40" s="6" t="s">
        <v>4486</v>
      </c>
      <c r="J40" s="36" t="s">
        <v>2754</v>
      </c>
      <c r="K40" s="6"/>
      <c r="L40" s="6" t="s">
        <v>4606</v>
      </c>
      <c r="M40" s="6">
        <v>5470</v>
      </c>
      <c r="N40" s="17">
        <v>95</v>
      </c>
      <c r="O40" s="16" t="s">
        <v>633</v>
      </c>
      <c r="P40" s="16">
        <v>1.5</v>
      </c>
      <c r="Q40" s="6" t="s">
        <v>4607</v>
      </c>
      <c r="R40" s="6"/>
      <c r="S40" s="6">
        <v>1991</v>
      </c>
      <c r="T40" s="6" t="s">
        <v>4574</v>
      </c>
      <c r="U40" s="6"/>
    </row>
    <row r="41" spans="1:21" x14ac:dyDescent="0.15">
      <c r="A41" s="6" t="s">
        <v>706</v>
      </c>
      <c r="B41" s="6"/>
      <c r="C41" s="6" t="s">
        <v>2447</v>
      </c>
      <c r="D41" s="6" t="s">
        <v>2447</v>
      </c>
      <c r="E41" s="9">
        <v>56.876347000000003</v>
      </c>
      <c r="F41" s="9">
        <v>9.2336130000000001</v>
      </c>
      <c r="G41" s="6" t="s">
        <v>4570</v>
      </c>
      <c r="H41" s="6" t="s">
        <v>4608</v>
      </c>
      <c r="I41" s="6" t="s">
        <v>4486</v>
      </c>
      <c r="J41" s="36" t="s">
        <v>2754</v>
      </c>
      <c r="K41" s="6"/>
      <c r="L41" s="6" t="s">
        <v>4609</v>
      </c>
      <c r="M41" s="6">
        <v>5450</v>
      </c>
      <c r="N41" s="17">
        <v>100</v>
      </c>
      <c r="O41" s="16" t="s">
        <v>633</v>
      </c>
      <c r="P41" s="16">
        <v>0.7</v>
      </c>
      <c r="Q41" s="6" t="s">
        <v>4610</v>
      </c>
      <c r="R41" s="6"/>
      <c r="S41" s="6">
        <v>1991</v>
      </c>
      <c r="T41" s="6" t="s">
        <v>4574</v>
      </c>
      <c r="U41" s="6"/>
    </row>
    <row r="42" spans="1:21" x14ac:dyDescent="0.15">
      <c r="A42" s="6" t="s">
        <v>706</v>
      </c>
      <c r="B42" s="6"/>
      <c r="C42" s="6" t="s">
        <v>2447</v>
      </c>
      <c r="D42" s="6" t="s">
        <v>2447</v>
      </c>
      <c r="E42" s="9">
        <v>56.876347000000003</v>
      </c>
      <c r="F42" s="9">
        <v>9.2336130000000001</v>
      </c>
      <c r="G42" s="6" t="s">
        <v>4570</v>
      </c>
      <c r="H42" s="6" t="s">
        <v>4575</v>
      </c>
      <c r="I42" s="6" t="s">
        <v>4486</v>
      </c>
      <c r="J42" s="36" t="s">
        <v>11078</v>
      </c>
      <c r="K42" s="6"/>
      <c r="L42" s="6" t="s">
        <v>4611</v>
      </c>
      <c r="M42" s="6">
        <v>5440</v>
      </c>
      <c r="N42" s="17">
        <v>95</v>
      </c>
      <c r="O42" s="16" t="s">
        <v>633</v>
      </c>
      <c r="P42" s="16">
        <v>0.9</v>
      </c>
      <c r="Q42" s="6" t="s">
        <v>4612</v>
      </c>
      <c r="R42" s="6"/>
      <c r="S42" s="6">
        <v>1991</v>
      </c>
      <c r="T42" s="6" t="s">
        <v>4574</v>
      </c>
      <c r="U42" s="6"/>
    </row>
    <row r="43" spans="1:21" x14ac:dyDescent="0.15">
      <c r="A43" s="6" t="s">
        <v>706</v>
      </c>
      <c r="B43" s="6"/>
      <c r="C43" s="6" t="s">
        <v>2447</v>
      </c>
      <c r="D43" s="6" t="s">
        <v>2447</v>
      </c>
      <c r="E43" s="9">
        <v>56.876347000000003</v>
      </c>
      <c r="F43" s="9">
        <v>9.2336130000000001</v>
      </c>
      <c r="G43" s="6" t="s">
        <v>4570</v>
      </c>
      <c r="H43" s="6" t="s">
        <v>4613</v>
      </c>
      <c r="I43" s="6" t="s">
        <v>4486</v>
      </c>
      <c r="J43" s="36" t="s">
        <v>2754</v>
      </c>
      <c r="K43" s="6"/>
      <c r="L43" s="6" t="s">
        <v>4614</v>
      </c>
      <c r="M43" s="6">
        <v>5440</v>
      </c>
      <c r="N43" s="17">
        <v>90</v>
      </c>
      <c r="O43" s="16" t="s">
        <v>633</v>
      </c>
      <c r="P43" s="16">
        <v>0.8</v>
      </c>
      <c r="Q43" s="6" t="s">
        <v>4615</v>
      </c>
      <c r="R43" s="6"/>
      <c r="S43" s="6">
        <v>1991</v>
      </c>
      <c r="T43" s="6" t="s">
        <v>4574</v>
      </c>
      <c r="U43" s="6"/>
    </row>
    <row r="44" spans="1:21" x14ac:dyDescent="0.15">
      <c r="A44" s="6" t="s">
        <v>706</v>
      </c>
      <c r="B44" s="6"/>
      <c r="C44" s="6" t="s">
        <v>2447</v>
      </c>
      <c r="D44" s="6" t="s">
        <v>2447</v>
      </c>
      <c r="E44" s="9">
        <v>56.876347000000003</v>
      </c>
      <c r="F44" s="9">
        <v>9.2336130000000001</v>
      </c>
      <c r="G44" s="6" t="s">
        <v>4570</v>
      </c>
      <c r="H44" s="6" t="s">
        <v>4616</v>
      </c>
      <c r="I44" s="6" t="s">
        <v>4486</v>
      </c>
      <c r="J44" s="36" t="s">
        <v>2754</v>
      </c>
      <c r="K44" s="6"/>
      <c r="L44" s="6" t="s">
        <v>4617</v>
      </c>
      <c r="M44" s="6">
        <v>5410</v>
      </c>
      <c r="N44" s="17">
        <v>90</v>
      </c>
      <c r="O44" s="16" t="s">
        <v>633</v>
      </c>
      <c r="P44" s="16">
        <v>0.6</v>
      </c>
      <c r="Q44" s="6" t="s">
        <v>4618</v>
      </c>
      <c r="R44" s="6"/>
      <c r="S44" s="6">
        <v>1991</v>
      </c>
      <c r="T44" s="6" t="s">
        <v>4574</v>
      </c>
      <c r="U44" s="6"/>
    </row>
    <row r="45" spans="1:21" x14ac:dyDescent="0.15">
      <c r="A45" s="6" t="s">
        <v>706</v>
      </c>
      <c r="B45" s="6"/>
      <c r="C45" s="6" t="s">
        <v>2447</v>
      </c>
      <c r="D45" s="6" t="s">
        <v>2447</v>
      </c>
      <c r="E45" s="9">
        <v>56.876347000000003</v>
      </c>
      <c r="F45" s="9">
        <v>9.2336130000000001</v>
      </c>
      <c r="G45" s="6" t="s">
        <v>4570</v>
      </c>
      <c r="H45" s="6" t="s">
        <v>4619</v>
      </c>
      <c r="I45" s="6" t="s">
        <v>4486</v>
      </c>
      <c r="J45" s="36" t="s">
        <v>2754</v>
      </c>
      <c r="K45" s="6"/>
      <c r="L45" s="6" t="s">
        <v>4620</v>
      </c>
      <c r="M45" s="6">
        <v>5380</v>
      </c>
      <c r="N45" s="17">
        <v>90</v>
      </c>
      <c r="O45" s="16" t="s">
        <v>633</v>
      </c>
      <c r="P45" s="16">
        <v>0.5</v>
      </c>
      <c r="Q45" s="6" t="s">
        <v>4621</v>
      </c>
      <c r="R45" s="6"/>
      <c r="S45" s="6">
        <v>1991</v>
      </c>
      <c r="T45" s="6" t="s">
        <v>4574</v>
      </c>
      <c r="U45" s="6"/>
    </row>
    <row r="46" spans="1:21" x14ac:dyDescent="0.15">
      <c r="A46" s="6" t="s">
        <v>706</v>
      </c>
      <c r="B46" s="6"/>
      <c r="C46" s="6" t="s">
        <v>2447</v>
      </c>
      <c r="D46" s="6" t="s">
        <v>2447</v>
      </c>
      <c r="E46" s="9">
        <v>56.876347000000003</v>
      </c>
      <c r="F46" s="9">
        <v>9.2336130000000001</v>
      </c>
      <c r="G46" s="6" t="s">
        <v>4570</v>
      </c>
      <c r="H46" s="6" t="s">
        <v>4622</v>
      </c>
      <c r="I46" s="6" t="s">
        <v>4486</v>
      </c>
      <c r="J46" s="36" t="s">
        <v>2754</v>
      </c>
      <c r="K46" s="6"/>
      <c r="L46" s="6" t="s">
        <v>4623</v>
      </c>
      <c r="M46" s="6">
        <v>5360</v>
      </c>
      <c r="N46" s="17">
        <v>100</v>
      </c>
      <c r="O46" s="16" t="s">
        <v>633</v>
      </c>
      <c r="P46" s="16">
        <v>0.5</v>
      </c>
      <c r="Q46" s="6" t="s">
        <v>4624</v>
      </c>
      <c r="R46" s="6"/>
      <c r="S46" s="6">
        <v>1991</v>
      </c>
      <c r="T46" s="6" t="s">
        <v>4574</v>
      </c>
      <c r="U46" s="6"/>
    </row>
    <row r="47" spans="1:21" x14ac:dyDescent="0.15">
      <c r="A47" s="6" t="s">
        <v>706</v>
      </c>
      <c r="B47" s="6"/>
      <c r="C47" s="6" t="s">
        <v>2447</v>
      </c>
      <c r="D47" s="6" t="s">
        <v>2447</v>
      </c>
      <c r="E47" s="9">
        <v>56.876347000000003</v>
      </c>
      <c r="F47" s="9">
        <v>9.2336130000000001</v>
      </c>
      <c r="G47" s="6" t="s">
        <v>4570</v>
      </c>
      <c r="H47" s="6" t="s">
        <v>4625</v>
      </c>
      <c r="I47" s="6" t="s">
        <v>4486</v>
      </c>
      <c r="J47" s="36" t="s">
        <v>2754</v>
      </c>
      <c r="K47" s="6"/>
      <c r="L47" s="6" t="s">
        <v>4626</v>
      </c>
      <c r="M47" s="6">
        <v>5380</v>
      </c>
      <c r="N47" s="17">
        <v>70</v>
      </c>
      <c r="O47" s="16" t="s">
        <v>633</v>
      </c>
      <c r="P47" s="16">
        <v>1.1000000000000001</v>
      </c>
      <c r="Q47" s="6" t="s">
        <v>4627</v>
      </c>
      <c r="R47" s="6"/>
      <c r="S47" s="6">
        <v>1991</v>
      </c>
      <c r="T47" s="6" t="s">
        <v>4574</v>
      </c>
      <c r="U47" s="6"/>
    </row>
    <row r="48" spans="1:21" x14ac:dyDescent="0.15">
      <c r="A48" s="6" t="s">
        <v>706</v>
      </c>
      <c r="B48" s="6"/>
      <c r="C48" s="6" t="s">
        <v>2447</v>
      </c>
      <c r="D48" s="6" t="s">
        <v>2447</v>
      </c>
      <c r="E48" s="9">
        <v>56.876347000000003</v>
      </c>
      <c r="F48" s="9">
        <v>9.2336130000000001</v>
      </c>
      <c r="G48" s="6" t="s">
        <v>4570</v>
      </c>
      <c r="H48" s="6" t="s">
        <v>4628</v>
      </c>
      <c r="I48" s="6" t="s">
        <v>4486</v>
      </c>
      <c r="J48" s="36" t="s">
        <v>2754</v>
      </c>
      <c r="K48" s="6"/>
      <c r="L48" s="6" t="s">
        <v>4629</v>
      </c>
      <c r="M48" s="6">
        <v>5360</v>
      </c>
      <c r="N48" s="17">
        <v>70</v>
      </c>
      <c r="O48" s="16" t="s">
        <v>633</v>
      </c>
      <c r="P48" s="16">
        <v>1</v>
      </c>
      <c r="Q48" s="6" t="s">
        <v>4630</v>
      </c>
      <c r="R48" s="6"/>
      <c r="S48" s="6">
        <v>1991</v>
      </c>
      <c r="T48" s="6" t="s">
        <v>4574</v>
      </c>
      <c r="U48" s="6"/>
    </row>
    <row r="49" spans="1:21" x14ac:dyDescent="0.15">
      <c r="A49" s="6" t="s">
        <v>706</v>
      </c>
      <c r="B49" s="6"/>
      <c r="C49" s="6" t="s">
        <v>2447</v>
      </c>
      <c r="D49" s="6" t="s">
        <v>2447</v>
      </c>
      <c r="E49" s="9">
        <v>56.876347000000003</v>
      </c>
      <c r="F49" s="9">
        <v>9.2336130000000001</v>
      </c>
      <c r="G49" s="6" t="s">
        <v>4570</v>
      </c>
      <c r="H49" s="6" t="s">
        <v>4631</v>
      </c>
      <c r="I49" s="6" t="s">
        <v>4486</v>
      </c>
      <c r="J49" s="36" t="s">
        <v>2754</v>
      </c>
      <c r="K49" s="6"/>
      <c r="L49" s="6" t="s">
        <v>4632</v>
      </c>
      <c r="M49" s="6">
        <v>5310</v>
      </c>
      <c r="N49" s="17">
        <v>90</v>
      </c>
      <c r="O49" s="16" t="s">
        <v>633</v>
      </c>
      <c r="P49" s="16">
        <v>1.3</v>
      </c>
      <c r="Q49" s="6" t="s">
        <v>4633</v>
      </c>
      <c r="R49" s="6"/>
      <c r="S49" s="6">
        <v>1991</v>
      </c>
      <c r="T49" s="6" t="s">
        <v>4574</v>
      </c>
      <c r="U49" s="6"/>
    </row>
    <row r="50" spans="1:21" x14ac:dyDescent="0.15">
      <c r="A50" s="6" t="s">
        <v>706</v>
      </c>
      <c r="B50" s="6"/>
      <c r="C50" s="6" t="s">
        <v>2447</v>
      </c>
      <c r="D50" s="6" t="s">
        <v>2447</v>
      </c>
      <c r="E50" s="9">
        <v>56.876347000000003</v>
      </c>
      <c r="F50" s="9">
        <v>9.2336130000000001</v>
      </c>
      <c r="G50" s="6" t="s">
        <v>4570</v>
      </c>
      <c r="H50" s="6" t="s">
        <v>4634</v>
      </c>
      <c r="I50" s="6" t="s">
        <v>4486</v>
      </c>
      <c r="J50" s="36" t="s">
        <v>2754</v>
      </c>
      <c r="K50" s="6"/>
      <c r="L50" s="6" t="s">
        <v>4635</v>
      </c>
      <c r="M50" s="6">
        <v>5320</v>
      </c>
      <c r="N50" s="17">
        <v>75</v>
      </c>
      <c r="O50" s="16" t="s">
        <v>633</v>
      </c>
      <c r="P50" s="16">
        <v>1.2</v>
      </c>
      <c r="Q50" s="6" t="s">
        <v>4636</v>
      </c>
      <c r="R50" s="6"/>
      <c r="S50" s="6">
        <v>1991</v>
      </c>
      <c r="T50" s="6" t="s">
        <v>4574</v>
      </c>
      <c r="U50" s="6"/>
    </row>
    <row r="51" spans="1:21" x14ac:dyDescent="0.15">
      <c r="A51" s="6" t="s">
        <v>706</v>
      </c>
      <c r="B51" s="6"/>
      <c r="C51" s="6" t="s">
        <v>2447</v>
      </c>
      <c r="D51" s="6" t="s">
        <v>2447</v>
      </c>
      <c r="E51" s="9">
        <v>56.876347000000003</v>
      </c>
      <c r="F51" s="9">
        <v>9.2336130000000001</v>
      </c>
      <c r="G51" s="6" t="s">
        <v>4570</v>
      </c>
      <c r="H51" s="6" t="s">
        <v>4637</v>
      </c>
      <c r="I51" s="6" t="s">
        <v>4486</v>
      </c>
      <c r="J51" s="36" t="s">
        <v>2754</v>
      </c>
      <c r="K51" s="6"/>
      <c r="L51" s="6" t="s">
        <v>4638</v>
      </c>
      <c r="M51" s="6">
        <v>5300</v>
      </c>
      <c r="N51" s="17">
        <v>90</v>
      </c>
      <c r="O51" s="16" t="s">
        <v>633</v>
      </c>
      <c r="P51" s="16">
        <v>1.8</v>
      </c>
      <c r="Q51" s="6" t="s">
        <v>4639</v>
      </c>
      <c r="R51" s="6"/>
      <c r="S51" s="6">
        <v>1991</v>
      </c>
      <c r="T51" s="6" t="s">
        <v>4574</v>
      </c>
      <c r="U51" s="6"/>
    </row>
    <row r="52" spans="1:21" x14ac:dyDescent="0.15">
      <c r="A52" s="6" t="s">
        <v>706</v>
      </c>
      <c r="B52" s="6"/>
      <c r="C52" s="6" t="s">
        <v>2447</v>
      </c>
      <c r="D52" s="6" t="s">
        <v>2447</v>
      </c>
      <c r="E52" s="9">
        <v>56.876347000000003</v>
      </c>
      <c r="F52" s="9">
        <v>9.2336130000000001</v>
      </c>
      <c r="G52" s="6" t="s">
        <v>4570</v>
      </c>
      <c r="H52" s="6" t="s">
        <v>4645</v>
      </c>
      <c r="I52" s="6" t="s">
        <v>4486</v>
      </c>
      <c r="J52" s="36" t="s">
        <v>2754</v>
      </c>
      <c r="K52" s="6"/>
      <c r="L52" s="6" t="s">
        <v>4646</v>
      </c>
      <c r="M52" s="6">
        <v>5210</v>
      </c>
      <c r="N52" s="17">
        <v>95</v>
      </c>
      <c r="O52" s="16" t="s">
        <v>633</v>
      </c>
      <c r="P52" s="16">
        <v>-0.1</v>
      </c>
      <c r="Q52" s="6" t="s">
        <v>4647</v>
      </c>
      <c r="R52" s="6"/>
      <c r="S52" s="6">
        <v>1991</v>
      </c>
      <c r="T52" s="6" t="s">
        <v>4574</v>
      </c>
      <c r="U52" s="6"/>
    </row>
    <row r="53" spans="1:21" x14ac:dyDescent="0.15">
      <c r="A53" s="6" t="s">
        <v>706</v>
      </c>
      <c r="B53" s="6"/>
      <c r="C53" s="6" t="s">
        <v>2447</v>
      </c>
      <c r="D53" s="6" t="s">
        <v>2447</v>
      </c>
      <c r="E53" s="9">
        <v>56.876347000000003</v>
      </c>
      <c r="F53" s="9">
        <v>9.2336130000000001</v>
      </c>
      <c r="G53" s="6" t="s">
        <v>4570</v>
      </c>
      <c r="H53" s="6" t="s">
        <v>4648</v>
      </c>
      <c r="I53" s="6" t="s">
        <v>4486</v>
      </c>
      <c r="J53" s="36" t="s">
        <v>2754</v>
      </c>
      <c r="K53" s="6"/>
      <c r="L53" s="6" t="s">
        <v>4649</v>
      </c>
      <c r="M53" s="6">
        <v>5110</v>
      </c>
      <c r="N53" s="17">
        <v>95</v>
      </c>
      <c r="O53" s="16" t="s">
        <v>633</v>
      </c>
      <c r="P53" s="16">
        <v>-2.8</v>
      </c>
      <c r="Q53" s="6" t="s">
        <v>4650</v>
      </c>
      <c r="R53" s="6"/>
      <c r="S53" s="6">
        <v>1991</v>
      </c>
      <c r="T53" s="6" t="s">
        <v>4574</v>
      </c>
      <c r="U53" s="6" t="s">
        <v>4651</v>
      </c>
    </row>
    <row r="54" spans="1:21" x14ac:dyDescent="0.15">
      <c r="A54" s="6" t="s">
        <v>706</v>
      </c>
      <c r="B54" s="6"/>
      <c r="C54" s="6" t="s">
        <v>2447</v>
      </c>
      <c r="D54" s="6" t="s">
        <v>2447</v>
      </c>
      <c r="E54" s="9">
        <v>56.876347000000003</v>
      </c>
      <c r="F54" s="9">
        <v>9.2336130000000001</v>
      </c>
      <c r="G54" s="6" t="s">
        <v>4570</v>
      </c>
      <c r="H54" s="6" t="s">
        <v>4652</v>
      </c>
      <c r="I54" s="6" t="s">
        <v>4486</v>
      </c>
      <c r="J54" s="36" t="s">
        <v>2754</v>
      </c>
      <c r="K54" s="6"/>
      <c r="L54" s="6" t="s">
        <v>4653</v>
      </c>
      <c r="M54" s="6">
        <v>5100</v>
      </c>
      <c r="N54" s="17">
        <v>95</v>
      </c>
      <c r="O54" s="16" t="s">
        <v>633</v>
      </c>
      <c r="P54" s="16">
        <v>0.3</v>
      </c>
      <c r="Q54" s="6" t="s">
        <v>4654</v>
      </c>
      <c r="R54" s="6"/>
      <c r="S54" s="6">
        <v>1991</v>
      </c>
      <c r="T54" s="6" t="s">
        <v>4574</v>
      </c>
      <c r="U54" s="6"/>
    </row>
    <row r="55" spans="1:21" x14ac:dyDescent="0.15">
      <c r="A55" s="6" t="s">
        <v>706</v>
      </c>
      <c r="B55" s="6"/>
      <c r="C55" s="6" t="s">
        <v>2447</v>
      </c>
      <c r="D55" s="6" t="s">
        <v>2447</v>
      </c>
      <c r="E55" s="9">
        <v>56.876347000000003</v>
      </c>
      <c r="F55" s="9">
        <v>9.2336130000000001</v>
      </c>
      <c r="G55" s="6" t="s">
        <v>4570</v>
      </c>
      <c r="H55" s="6" t="s">
        <v>4655</v>
      </c>
      <c r="I55" s="6" t="s">
        <v>4486</v>
      </c>
      <c r="J55" s="36" t="s">
        <v>2754</v>
      </c>
      <c r="K55" s="6"/>
      <c r="L55" s="6" t="s">
        <v>4656</v>
      </c>
      <c r="M55" s="6">
        <v>5080</v>
      </c>
      <c r="N55" s="17">
        <v>95</v>
      </c>
      <c r="O55" s="16" t="s">
        <v>633</v>
      </c>
      <c r="P55" s="16">
        <v>0.2</v>
      </c>
      <c r="Q55" s="6" t="s">
        <v>4657</v>
      </c>
      <c r="R55" s="6"/>
      <c r="S55" s="6">
        <v>1991</v>
      </c>
      <c r="T55" s="6" t="s">
        <v>4574</v>
      </c>
      <c r="U55" s="6"/>
    </row>
    <row r="56" spans="1:21" x14ac:dyDescent="0.15">
      <c r="A56" s="6" t="s">
        <v>706</v>
      </c>
      <c r="B56" s="6"/>
      <c r="C56" s="6" t="s">
        <v>2447</v>
      </c>
      <c r="D56" s="6" t="s">
        <v>2447</v>
      </c>
      <c r="E56" s="9">
        <v>56.876347000000003</v>
      </c>
      <c r="F56" s="9">
        <v>9.2336130000000001</v>
      </c>
      <c r="G56" s="6" t="s">
        <v>4570</v>
      </c>
      <c r="H56" s="6" t="s">
        <v>4658</v>
      </c>
      <c r="I56" s="6" t="s">
        <v>4486</v>
      </c>
      <c r="J56" s="36" t="s">
        <v>2754</v>
      </c>
      <c r="K56" s="6"/>
      <c r="L56" s="6" t="s">
        <v>4659</v>
      </c>
      <c r="M56" s="6">
        <v>5070</v>
      </c>
      <c r="N56" s="17">
        <v>95</v>
      </c>
      <c r="O56" s="16" t="s">
        <v>633</v>
      </c>
      <c r="P56" s="16">
        <v>0.9</v>
      </c>
      <c r="Q56" s="6" t="s">
        <v>4660</v>
      </c>
      <c r="R56" s="6"/>
      <c r="S56" s="6">
        <v>1991</v>
      </c>
      <c r="T56" s="6" t="s">
        <v>4574</v>
      </c>
      <c r="U56" s="6"/>
    </row>
    <row r="57" spans="1:21" x14ac:dyDescent="0.15">
      <c r="A57" s="6" t="s">
        <v>706</v>
      </c>
      <c r="B57" s="6"/>
      <c r="C57" s="6" t="s">
        <v>2447</v>
      </c>
      <c r="D57" s="6" t="s">
        <v>2447</v>
      </c>
      <c r="E57" s="9">
        <v>56.876347000000003</v>
      </c>
      <c r="F57" s="9">
        <v>9.2336130000000001</v>
      </c>
      <c r="G57" s="6" t="s">
        <v>4570</v>
      </c>
      <c r="H57" s="6" t="s">
        <v>4661</v>
      </c>
      <c r="I57" s="6" t="s">
        <v>4486</v>
      </c>
      <c r="J57" s="36" t="s">
        <v>2754</v>
      </c>
      <c r="K57" s="6"/>
      <c r="L57" s="6" t="s">
        <v>4662</v>
      </c>
      <c r="M57" s="6">
        <v>5050</v>
      </c>
      <c r="N57" s="17">
        <v>90</v>
      </c>
      <c r="O57" s="16" t="s">
        <v>633</v>
      </c>
      <c r="P57" s="16">
        <v>1</v>
      </c>
      <c r="Q57" s="6" t="s">
        <v>4663</v>
      </c>
      <c r="R57" s="6"/>
      <c r="S57" s="6">
        <v>1991</v>
      </c>
      <c r="T57" s="6" t="s">
        <v>4574</v>
      </c>
      <c r="U57" s="6"/>
    </row>
    <row r="58" spans="1:21" x14ac:dyDescent="0.15">
      <c r="A58" s="6" t="s">
        <v>706</v>
      </c>
      <c r="B58" s="6"/>
      <c r="C58" s="6" t="s">
        <v>2447</v>
      </c>
      <c r="D58" s="6" t="s">
        <v>2447</v>
      </c>
      <c r="E58" s="9">
        <v>56.876347000000003</v>
      </c>
      <c r="F58" s="9">
        <v>9.2336130000000001</v>
      </c>
      <c r="G58" s="6" t="s">
        <v>4570</v>
      </c>
      <c r="H58" s="6" t="s">
        <v>4664</v>
      </c>
      <c r="I58" s="6" t="s">
        <v>4486</v>
      </c>
      <c r="J58" s="36" t="s">
        <v>2754</v>
      </c>
      <c r="K58" s="6"/>
      <c r="L58" s="6" t="s">
        <v>4665</v>
      </c>
      <c r="M58" s="6">
        <v>5040</v>
      </c>
      <c r="N58" s="17">
        <v>90</v>
      </c>
      <c r="O58" s="16" t="s">
        <v>633</v>
      </c>
      <c r="P58" s="16">
        <v>1.4</v>
      </c>
      <c r="Q58" s="6" t="s">
        <v>4666</v>
      </c>
      <c r="R58" s="6"/>
      <c r="S58" s="6">
        <v>1991</v>
      </c>
      <c r="T58" s="6" t="s">
        <v>4574</v>
      </c>
      <c r="U58" s="6"/>
    </row>
    <row r="59" spans="1:21" x14ac:dyDescent="0.15">
      <c r="A59" s="6" t="s">
        <v>706</v>
      </c>
      <c r="B59" s="6"/>
      <c r="C59" s="6" t="s">
        <v>2447</v>
      </c>
      <c r="D59" s="6" t="s">
        <v>2447</v>
      </c>
      <c r="E59" s="9">
        <v>56.876347000000003</v>
      </c>
      <c r="F59" s="9">
        <v>9.2336130000000001</v>
      </c>
      <c r="G59" s="6" t="s">
        <v>4570</v>
      </c>
      <c r="H59" s="6" t="s">
        <v>4667</v>
      </c>
      <c r="I59" s="6" t="s">
        <v>4486</v>
      </c>
      <c r="J59" s="36" t="s">
        <v>2754</v>
      </c>
      <c r="K59" s="6"/>
      <c r="L59" s="6" t="s">
        <v>4668</v>
      </c>
      <c r="M59" s="6">
        <v>4960</v>
      </c>
      <c r="N59" s="17">
        <v>90</v>
      </c>
      <c r="O59" s="16" t="s">
        <v>633</v>
      </c>
      <c r="P59" s="16">
        <v>0.8</v>
      </c>
      <c r="Q59" s="6" t="s">
        <v>4669</v>
      </c>
      <c r="R59" s="6"/>
      <c r="S59" s="6">
        <v>1991</v>
      </c>
      <c r="T59" s="6" t="s">
        <v>4574</v>
      </c>
      <c r="U59" s="6"/>
    </row>
    <row r="60" spans="1:21" x14ac:dyDescent="0.15">
      <c r="A60" s="6" t="s">
        <v>706</v>
      </c>
      <c r="B60" s="6"/>
      <c r="C60" s="6" t="s">
        <v>2447</v>
      </c>
      <c r="D60" s="6" t="s">
        <v>2447</v>
      </c>
      <c r="E60" s="9">
        <v>56.876347000000003</v>
      </c>
      <c r="F60" s="9">
        <v>9.2336130000000001</v>
      </c>
      <c r="G60" s="6" t="s">
        <v>4570</v>
      </c>
      <c r="H60" s="6" t="s">
        <v>4674</v>
      </c>
      <c r="I60" s="6" t="s">
        <v>4486</v>
      </c>
      <c r="J60" s="36" t="s">
        <v>2754</v>
      </c>
      <c r="K60" s="6"/>
      <c r="L60" s="6" t="s">
        <v>4675</v>
      </c>
      <c r="M60" s="6">
        <v>4890</v>
      </c>
      <c r="N60" s="17">
        <v>95</v>
      </c>
      <c r="O60" s="16" t="s">
        <v>633</v>
      </c>
      <c r="P60" s="16">
        <v>1</v>
      </c>
      <c r="Q60" s="6" t="s">
        <v>4676</v>
      </c>
      <c r="R60" s="6"/>
      <c r="S60" s="6">
        <v>1991</v>
      </c>
      <c r="T60" s="6" t="s">
        <v>4574</v>
      </c>
      <c r="U60" s="6"/>
    </row>
    <row r="61" spans="1:21" x14ac:dyDescent="0.15">
      <c r="A61" s="6" t="s">
        <v>706</v>
      </c>
      <c r="B61" s="6"/>
      <c r="C61" s="6" t="s">
        <v>2447</v>
      </c>
      <c r="D61" s="6" t="s">
        <v>2447</v>
      </c>
      <c r="E61" s="9">
        <v>56.876347000000003</v>
      </c>
      <c r="F61" s="9">
        <v>9.2336130000000001</v>
      </c>
      <c r="G61" s="6" t="s">
        <v>4570</v>
      </c>
      <c r="H61" s="6" t="s">
        <v>4677</v>
      </c>
      <c r="I61" s="6" t="s">
        <v>4486</v>
      </c>
      <c r="J61" s="36" t="s">
        <v>2754</v>
      </c>
      <c r="K61" s="6"/>
      <c r="L61" s="6" t="s">
        <v>4678</v>
      </c>
      <c r="M61" s="6">
        <v>4860</v>
      </c>
      <c r="N61" s="17">
        <v>95</v>
      </c>
      <c r="O61" s="16" t="s">
        <v>633</v>
      </c>
      <c r="P61" s="16">
        <v>1.5</v>
      </c>
      <c r="Q61" s="6" t="s">
        <v>4679</v>
      </c>
      <c r="R61" s="6"/>
      <c r="S61" s="6">
        <v>1991</v>
      </c>
      <c r="T61" s="6" t="s">
        <v>4574</v>
      </c>
      <c r="U61" s="6"/>
    </row>
    <row r="62" spans="1:21" x14ac:dyDescent="0.15">
      <c r="A62" s="6" t="s">
        <v>706</v>
      </c>
      <c r="B62" s="6"/>
      <c r="C62" s="6" t="s">
        <v>2447</v>
      </c>
      <c r="D62" s="6" t="s">
        <v>2447</v>
      </c>
      <c r="E62" s="9">
        <v>56.876347000000003</v>
      </c>
      <c r="F62" s="9">
        <v>9.2336130000000001</v>
      </c>
      <c r="G62" s="6" t="s">
        <v>4570</v>
      </c>
      <c r="H62" s="6" t="s">
        <v>4680</v>
      </c>
      <c r="I62" s="6" t="s">
        <v>4486</v>
      </c>
      <c r="J62" s="36" t="s">
        <v>11080</v>
      </c>
      <c r="K62" s="6"/>
      <c r="L62" s="6" t="s">
        <v>4681</v>
      </c>
      <c r="M62" s="6">
        <v>4840</v>
      </c>
      <c r="N62" s="17">
        <v>95</v>
      </c>
      <c r="O62" s="16" t="s">
        <v>633</v>
      </c>
      <c r="P62" s="16">
        <v>0.1</v>
      </c>
      <c r="Q62" s="6" t="s">
        <v>4682</v>
      </c>
      <c r="R62" s="6"/>
      <c r="S62" s="6">
        <v>1991</v>
      </c>
      <c r="T62" s="6" t="s">
        <v>4574</v>
      </c>
      <c r="U62" s="6"/>
    </row>
    <row r="63" spans="1:21" x14ac:dyDescent="0.15">
      <c r="A63" s="6" t="s">
        <v>706</v>
      </c>
      <c r="B63" s="6"/>
      <c r="C63" s="6" t="s">
        <v>2447</v>
      </c>
      <c r="D63" s="6" t="s">
        <v>2447</v>
      </c>
      <c r="E63" s="9">
        <v>56.876347000000003</v>
      </c>
      <c r="F63" s="9">
        <v>9.2336130000000001</v>
      </c>
      <c r="G63" s="6" t="s">
        <v>4570</v>
      </c>
      <c r="H63" s="6" t="s">
        <v>4683</v>
      </c>
      <c r="I63" s="6" t="s">
        <v>4486</v>
      </c>
      <c r="J63" s="36" t="s">
        <v>2754</v>
      </c>
      <c r="K63" s="6"/>
      <c r="L63" s="6" t="s">
        <v>4684</v>
      </c>
      <c r="M63" s="6">
        <v>4760</v>
      </c>
      <c r="N63" s="17">
        <v>90</v>
      </c>
      <c r="O63" s="16" t="s">
        <v>633</v>
      </c>
      <c r="P63" s="16">
        <v>1.1000000000000001</v>
      </c>
      <c r="Q63" s="6" t="s">
        <v>4685</v>
      </c>
      <c r="R63" s="6"/>
      <c r="S63" s="6">
        <v>1991</v>
      </c>
      <c r="T63" s="6" t="s">
        <v>4574</v>
      </c>
      <c r="U63" s="6"/>
    </row>
    <row r="64" spans="1:21" x14ac:dyDescent="0.15">
      <c r="A64" s="6" t="s">
        <v>706</v>
      </c>
      <c r="B64" s="6"/>
      <c r="C64" s="6" t="s">
        <v>2447</v>
      </c>
      <c r="D64" s="6" t="s">
        <v>2447</v>
      </c>
      <c r="E64" s="9">
        <v>56.876347000000003</v>
      </c>
      <c r="F64" s="9">
        <v>9.2336130000000001</v>
      </c>
      <c r="G64" s="6" t="s">
        <v>4570</v>
      </c>
      <c r="H64" s="6"/>
      <c r="I64" s="6" t="s">
        <v>467</v>
      </c>
      <c r="J64" s="36" t="s">
        <v>4582</v>
      </c>
      <c r="K64" s="6" t="s">
        <v>4670</v>
      </c>
      <c r="L64" s="6" t="s">
        <v>1457</v>
      </c>
      <c r="M64" s="6">
        <v>4600</v>
      </c>
      <c r="N64" s="17">
        <v>75</v>
      </c>
      <c r="O64" s="16" t="s">
        <v>474</v>
      </c>
      <c r="P64" s="16">
        <v>-20.100000000000001</v>
      </c>
      <c r="Q64" s="6" t="s">
        <v>4671</v>
      </c>
      <c r="R64" s="6"/>
      <c r="S64" s="6">
        <v>1993</v>
      </c>
      <c r="T64" s="6" t="s">
        <v>4672</v>
      </c>
      <c r="U64" s="6" t="s">
        <v>4673</v>
      </c>
    </row>
    <row r="65" spans="1:21" x14ac:dyDescent="0.15">
      <c r="A65" s="6" t="s">
        <v>706</v>
      </c>
      <c r="B65" s="6"/>
      <c r="C65" s="6" t="s">
        <v>2447</v>
      </c>
      <c r="D65" s="6" t="s">
        <v>2447</v>
      </c>
      <c r="E65" s="9">
        <v>56.876347000000003</v>
      </c>
      <c r="F65" s="9">
        <v>9.2336130000000001</v>
      </c>
      <c r="G65" s="6" t="s">
        <v>4570</v>
      </c>
      <c r="H65" s="6"/>
      <c r="I65" s="6" t="s">
        <v>467</v>
      </c>
      <c r="J65" s="36" t="s">
        <v>4582</v>
      </c>
      <c r="K65" s="6" t="s">
        <v>4687</v>
      </c>
      <c r="L65" s="6" t="s">
        <v>1458</v>
      </c>
      <c r="M65" s="6">
        <v>4310</v>
      </c>
      <c r="N65" s="17">
        <v>65</v>
      </c>
      <c r="O65" s="16" t="s">
        <v>474</v>
      </c>
      <c r="P65" s="16">
        <v>-19.7</v>
      </c>
      <c r="Q65" s="6" t="s">
        <v>4688</v>
      </c>
      <c r="R65" s="6"/>
      <c r="S65" s="6">
        <v>1993</v>
      </c>
      <c r="T65" s="6" t="s">
        <v>4672</v>
      </c>
      <c r="U65" s="6" t="s">
        <v>4673</v>
      </c>
    </row>
    <row r="66" spans="1:21" x14ac:dyDescent="0.15">
      <c r="A66" s="6" t="s">
        <v>60</v>
      </c>
      <c r="B66" s="6" t="s">
        <v>464</v>
      </c>
      <c r="C66" s="6" t="s">
        <v>2447</v>
      </c>
      <c r="D66" s="6" t="s">
        <v>2447</v>
      </c>
      <c r="E66" s="9">
        <v>56.876347000000003</v>
      </c>
      <c r="F66" s="9">
        <v>9.2336130000000001</v>
      </c>
      <c r="G66" s="6" t="s">
        <v>5426</v>
      </c>
      <c r="H66" s="6"/>
      <c r="I66" s="6" t="s">
        <v>4486</v>
      </c>
      <c r="J66" s="36" t="s">
        <v>2754</v>
      </c>
      <c r="K66" s="6"/>
      <c r="L66" s="6" t="s">
        <v>5427</v>
      </c>
      <c r="M66" s="6">
        <v>4330</v>
      </c>
      <c r="N66" s="17">
        <v>90</v>
      </c>
      <c r="O66" s="16" t="s">
        <v>633</v>
      </c>
      <c r="P66" s="16">
        <v>-0.5</v>
      </c>
      <c r="Q66" s="6" t="s">
        <v>5428</v>
      </c>
      <c r="R66" s="6"/>
      <c r="S66" s="6">
        <v>1991</v>
      </c>
      <c r="T66" s="6" t="s">
        <v>5429</v>
      </c>
      <c r="U66" s="6"/>
    </row>
    <row r="67" spans="1:21" x14ac:dyDescent="0.15">
      <c r="A67" s="6" t="s">
        <v>62</v>
      </c>
      <c r="B67" s="6" t="s">
        <v>464</v>
      </c>
      <c r="C67" s="6" t="s">
        <v>2447</v>
      </c>
      <c r="D67" s="6" t="s">
        <v>2447</v>
      </c>
      <c r="E67" s="9">
        <v>56.876347000000003</v>
      </c>
      <c r="F67" s="9">
        <v>9.2336130000000001</v>
      </c>
      <c r="G67" s="6"/>
      <c r="H67" s="6"/>
      <c r="I67" s="6"/>
      <c r="J67" s="6" t="s">
        <v>1683</v>
      </c>
      <c r="K67" s="6"/>
      <c r="L67" s="6" t="s">
        <v>4693</v>
      </c>
      <c r="M67" s="6">
        <v>4200</v>
      </c>
      <c r="N67" s="17">
        <v>85</v>
      </c>
      <c r="O67" s="16" t="s">
        <v>981</v>
      </c>
      <c r="P67" s="16"/>
      <c r="Q67" s="6" t="s">
        <v>4694</v>
      </c>
      <c r="R67" s="6"/>
      <c r="S67" s="6">
        <v>1992</v>
      </c>
      <c r="T67" s="6" t="s">
        <v>4695</v>
      </c>
      <c r="U67" s="6"/>
    </row>
    <row r="68" spans="1:21" x14ac:dyDescent="0.15">
      <c r="A68" s="6" t="s">
        <v>74</v>
      </c>
      <c r="B68" s="6"/>
      <c r="C68" s="6" t="s">
        <v>2518</v>
      </c>
      <c r="D68" s="30" t="s">
        <v>4696</v>
      </c>
      <c r="E68" s="9">
        <v>55.165500000000002</v>
      </c>
      <c r="F68" s="9">
        <v>9.4845000000000006</v>
      </c>
      <c r="G68" s="6"/>
      <c r="H68" s="6"/>
      <c r="I68" s="6" t="s">
        <v>4486</v>
      </c>
      <c r="J68" s="36" t="s">
        <v>2756</v>
      </c>
      <c r="K68" s="6"/>
      <c r="L68" s="6" t="s">
        <v>4697</v>
      </c>
      <c r="M68" s="6">
        <v>5110</v>
      </c>
      <c r="N68" s="17">
        <v>95</v>
      </c>
      <c r="O68" s="16" t="s">
        <v>633</v>
      </c>
      <c r="P68" s="16">
        <v>-0.6</v>
      </c>
      <c r="Q68" s="6" t="s">
        <v>4650</v>
      </c>
      <c r="R68" s="6"/>
      <c r="S68" s="6">
        <v>1994</v>
      </c>
      <c r="T68" s="6" t="s">
        <v>4554</v>
      </c>
      <c r="U68" s="6" t="s">
        <v>4698</v>
      </c>
    </row>
    <row r="69" spans="1:21" x14ac:dyDescent="0.15">
      <c r="A69" s="6" t="s">
        <v>74</v>
      </c>
      <c r="B69" s="6"/>
      <c r="C69" s="6" t="s">
        <v>2518</v>
      </c>
      <c r="D69" s="30" t="s">
        <v>4696</v>
      </c>
      <c r="E69" s="9">
        <v>55.165500000000002</v>
      </c>
      <c r="F69" s="9">
        <v>9.4845000000000006</v>
      </c>
      <c r="G69" s="6"/>
      <c r="H69" s="6"/>
      <c r="I69" s="6" t="s">
        <v>4486</v>
      </c>
      <c r="J69" s="36" t="s">
        <v>2756</v>
      </c>
      <c r="K69" s="6"/>
      <c r="L69" s="6" t="s">
        <v>4699</v>
      </c>
      <c r="M69" s="6">
        <v>3470</v>
      </c>
      <c r="N69" s="17">
        <v>85</v>
      </c>
      <c r="O69" s="16" t="s">
        <v>633</v>
      </c>
      <c r="P69" s="16">
        <v>-0.3</v>
      </c>
      <c r="Q69" s="6" t="s">
        <v>4700</v>
      </c>
      <c r="R69" s="6"/>
      <c r="S69" s="6">
        <v>1994</v>
      </c>
      <c r="T69" s="6" t="s">
        <v>4554</v>
      </c>
      <c r="U69" s="6" t="s">
        <v>4701</v>
      </c>
    </row>
    <row r="70" spans="1:21" x14ac:dyDescent="0.15">
      <c r="A70" s="6" t="s">
        <v>81</v>
      </c>
      <c r="B70" s="6"/>
      <c r="C70" s="6" t="s">
        <v>2477</v>
      </c>
      <c r="D70" s="6" t="s">
        <v>2477</v>
      </c>
      <c r="E70" s="9">
        <v>57.095978000000002</v>
      </c>
      <c r="F70" s="9">
        <v>9.523028</v>
      </c>
      <c r="G70" s="6" t="s">
        <v>4702</v>
      </c>
      <c r="H70" s="6"/>
      <c r="I70" s="6" t="s">
        <v>4486</v>
      </c>
      <c r="J70" s="36" t="s">
        <v>2754</v>
      </c>
      <c r="K70" s="6"/>
      <c r="L70" s="6" t="s">
        <v>4727</v>
      </c>
      <c r="M70" s="6">
        <v>5850</v>
      </c>
      <c r="N70" s="17">
        <v>100</v>
      </c>
      <c r="O70" s="16" t="s">
        <v>633</v>
      </c>
      <c r="P70" s="16"/>
      <c r="Q70" s="6" t="s">
        <v>4728</v>
      </c>
      <c r="R70" s="6"/>
      <c r="S70" s="6">
        <v>1975</v>
      </c>
      <c r="T70" s="6" t="s">
        <v>4729</v>
      </c>
      <c r="U70" s="6"/>
    </row>
    <row r="71" spans="1:21" x14ac:dyDescent="0.15">
      <c r="A71" s="6" t="s">
        <v>81</v>
      </c>
      <c r="B71" s="6"/>
      <c r="C71" s="6" t="s">
        <v>2477</v>
      </c>
      <c r="D71" s="6" t="s">
        <v>2477</v>
      </c>
      <c r="E71" s="9">
        <v>57.095978000000002</v>
      </c>
      <c r="F71" s="9">
        <v>9.523028</v>
      </c>
      <c r="G71" s="6" t="s">
        <v>4702</v>
      </c>
      <c r="H71" s="6" t="s">
        <v>4703</v>
      </c>
      <c r="I71" s="6" t="s">
        <v>1577</v>
      </c>
      <c r="J71" s="36" t="s">
        <v>11081</v>
      </c>
      <c r="K71" s="6"/>
      <c r="L71" s="6" t="s">
        <v>4704</v>
      </c>
      <c r="M71" s="6">
        <v>6680</v>
      </c>
      <c r="N71" s="17">
        <v>150</v>
      </c>
      <c r="O71" s="16" t="s">
        <v>474</v>
      </c>
      <c r="P71" s="16"/>
      <c r="Q71" s="6" t="s">
        <v>4705</v>
      </c>
      <c r="R71" s="6"/>
      <c r="S71" s="6">
        <v>1973</v>
      </c>
      <c r="T71" s="6" t="s">
        <v>685</v>
      </c>
      <c r="U71" s="6" t="s">
        <v>4706</v>
      </c>
    </row>
    <row r="72" spans="1:21" x14ac:dyDescent="0.15">
      <c r="A72" s="6" t="s">
        <v>81</v>
      </c>
      <c r="B72" s="6"/>
      <c r="C72" s="6" t="s">
        <v>2477</v>
      </c>
      <c r="D72" s="6" t="s">
        <v>2477</v>
      </c>
      <c r="E72" s="9">
        <v>57.095978000000002</v>
      </c>
      <c r="F72" s="9">
        <v>9.523028</v>
      </c>
      <c r="G72" s="6" t="s">
        <v>4702</v>
      </c>
      <c r="H72" s="6" t="s">
        <v>4707</v>
      </c>
      <c r="I72" s="6" t="s">
        <v>1577</v>
      </c>
      <c r="J72" s="36" t="s">
        <v>11082</v>
      </c>
      <c r="K72" s="6"/>
      <c r="L72" s="6" t="s">
        <v>4708</v>
      </c>
      <c r="M72" s="6">
        <v>6420</v>
      </c>
      <c r="N72" s="17">
        <v>130</v>
      </c>
      <c r="O72" s="16" t="s">
        <v>474</v>
      </c>
      <c r="P72" s="16"/>
      <c r="Q72" s="6" t="s">
        <v>4709</v>
      </c>
      <c r="R72" s="6"/>
      <c r="S72" s="6">
        <v>1973</v>
      </c>
      <c r="T72" s="6" t="s">
        <v>685</v>
      </c>
      <c r="U72" s="6" t="s">
        <v>4710</v>
      </c>
    </row>
    <row r="73" spans="1:21" x14ac:dyDescent="0.15">
      <c r="A73" s="6" t="s">
        <v>81</v>
      </c>
      <c r="B73" s="6"/>
      <c r="C73" s="6" t="s">
        <v>2477</v>
      </c>
      <c r="D73" s="6" t="s">
        <v>2477</v>
      </c>
      <c r="E73" s="9">
        <v>57.095978000000002</v>
      </c>
      <c r="F73" s="9">
        <v>9.523028</v>
      </c>
      <c r="G73" s="6" t="s">
        <v>4702</v>
      </c>
      <c r="H73" s="6" t="s">
        <v>4711</v>
      </c>
      <c r="I73" s="6" t="s">
        <v>4486</v>
      </c>
      <c r="J73" s="36" t="s">
        <v>2754</v>
      </c>
      <c r="K73" s="6"/>
      <c r="L73" s="6" t="s">
        <v>4712</v>
      </c>
      <c r="M73" s="6">
        <v>6590</v>
      </c>
      <c r="N73" s="17">
        <v>130</v>
      </c>
      <c r="O73" s="16" t="s">
        <v>633</v>
      </c>
      <c r="P73" s="16"/>
      <c r="Q73" s="6" t="s">
        <v>4713</v>
      </c>
      <c r="R73" s="6"/>
      <c r="S73" s="6">
        <v>1973</v>
      </c>
      <c r="T73" s="6" t="s">
        <v>685</v>
      </c>
      <c r="U73" s="6" t="s">
        <v>4714</v>
      </c>
    </row>
    <row r="74" spans="1:21" x14ac:dyDescent="0.15">
      <c r="A74" s="6" t="s">
        <v>81</v>
      </c>
      <c r="B74" s="6"/>
      <c r="C74" s="6" t="s">
        <v>2477</v>
      </c>
      <c r="D74" s="6" t="s">
        <v>2477</v>
      </c>
      <c r="E74" s="9">
        <v>57.095978000000002</v>
      </c>
      <c r="F74" s="9">
        <v>9.523028</v>
      </c>
      <c r="G74" s="6" t="s">
        <v>4702</v>
      </c>
      <c r="H74" s="6" t="s">
        <v>4715</v>
      </c>
      <c r="I74" s="6" t="s">
        <v>4486</v>
      </c>
      <c r="J74" s="36" t="s">
        <v>2754</v>
      </c>
      <c r="K74" s="6"/>
      <c r="L74" s="6" t="s">
        <v>4716</v>
      </c>
      <c r="M74" s="6">
        <v>6560</v>
      </c>
      <c r="N74" s="17">
        <v>120</v>
      </c>
      <c r="O74" s="16" t="s">
        <v>633</v>
      </c>
      <c r="P74" s="16"/>
      <c r="Q74" s="6" t="s">
        <v>4717</v>
      </c>
      <c r="R74" s="6"/>
      <c r="S74" s="6">
        <v>1973</v>
      </c>
      <c r="T74" s="6" t="s">
        <v>685</v>
      </c>
      <c r="U74" s="6" t="s">
        <v>4718</v>
      </c>
    </row>
    <row r="75" spans="1:21" x14ac:dyDescent="0.15">
      <c r="A75" s="6" t="s">
        <v>81</v>
      </c>
      <c r="B75" s="6"/>
      <c r="C75" s="6" t="s">
        <v>2477</v>
      </c>
      <c r="D75" s="6" t="s">
        <v>2477</v>
      </c>
      <c r="E75" s="9">
        <v>57.095978000000002</v>
      </c>
      <c r="F75" s="9">
        <v>9.523028</v>
      </c>
      <c r="G75" s="6" t="s">
        <v>4702</v>
      </c>
      <c r="H75" s="6" t="s">
        <v>4719</v>
      </c>
      <c r="I75" s="6" t="s">
        <v>4486</v>
      </c>
      <c r="J75" s="36" t="s">
        <v>2754</v>
      </c>
      <c r="K75" s="6"/>
      <c r="L75" s="6" t="s">
        <v>4720</v>
      </c>
      <c r="M75" s="6">
        <v>6450</v>
      </c>
      <c r="N75" s="17">
        <v>120</v>
      </c>
      <c r="O75" s="16" t="s">
        <v>633</v>
      </c>
      <c r="P75" s="16"/>
      <c r="Q75" s="6" t="s">
        <v>4721</v>
      </c>
      <c r="R75" s="6"/>
      <c r="S75" s="6">
        <v>1973</v>
      </c>
      <c r="T75" s="6" t="s">
        <v>685</v>
      </c>
      <c r="U75" s="6" t="s">
        <v>4722</v>
      </c>
    </row>
    <row r="76" spans="1:21" x14ac:dyDescent="0.15">
      <c r="A76" s="6" t="s">
        <v>81</v>
      </c>
      <c r="B76" s="6"/>
      <c r="C76" s="6" t="s">
        <v>2477</v>
      </c>
      <c r="D76" s="6" t="s">
        <v>2477</v>
      </c>
      <c r="E76" s="9">
        <v>57.095978000000002</v>
      </c>
      <c r="F76" s="9">
        <v>9.523028</v>
      </c>
      <c r="G76" s="6" t="s">
        <v>4702</v>
      </c>
      <c r="H76" s="6" t="s">
        <v>4723</v>
      </c>
      <c r="I76" s="6" t="s">
        <v>4486</v>
      </c>
      <c r="J76" s="36" t="s">
        <v>2754</v>
      </c>
      <c r="K76" s="6"/>
      <c r="L76" s="6" t="s">
        <v>4724</v>
      </c>
      <c r="M76" s="6">
        <v>6160</v>
      </c>
      <c r="N76" s="17">
        <v>110</v>
      </c>
      <c r="O76" s="16" t="s">
        <v>633</v>
      </c>
      <c r="P76" s="16"/>
      <c r="Q76" s="6" t="s">
        <v>4725</v>
      </c>
      <c r="R76" s="6"/>
      <c r="S76" s="6">
        <v>1973</v>
      </c>
      <c r="T76" s="6" t="s">
        <v>685</v>
      </c>
      <c r="U76" s="6" t="s">
        <v>4726</v>
      </c>
    </row>
    <row r="77" spans="1:21" x14ac:dyDescent="0.15">
      <c r="A77" s="6" t="s">
        <v>81</v>
      </c>
      <c r="B77" s="6"/>
      <c r="C77" s="6" t="s">
        <v>2477</v>
      </c>
      <c r="D77" s="6" t="s">
        <v>2477</v>
      </c>
      <c r="E77" s="9">
        <v>57.095978000000002</v>
      </c>
      <c r="F77" s="9">
        <v>9.523028</v>
      </c>
      <c r="G77" s="6" t="s">
        <v>4702</v>
      </c>
      <c r="H77" s="6" t="s">
        <v>4730</v>
      </c>
      <c r="I77" s="6" t="s">
        <v>4486</v>
      </c>
      <c r="J77" s="36" t="s">
        <v>2754</v>
      </c>
      <c r="K77" s="6"/>
      <c r="L77" s="6" t="s">
        <v>4731</v>
      </c>
      <c r="M77" s="6">
        <v>5680</v>
      </c>
      <c r="N77" s="17">
        <v>120</v>
      </c>
      <c r="O77" s="16" t="s">
        <v>633</v>
      </c>
      <c r="P77" s="16"/>
      <c r="Q77" s="6" t="s">
        <v>4732</v>
      </c>
      <c r="R77" s="6"/>
      <c r="S77" s="6">
        <v>1973</v>
      </c>
      <c r="T77" s="6" t="s">
        <v>685</v>
      </c>
      <c r="U77" s="6" t="s">
        <v>4733</v>
      </c>
    </row>
    <row r="78" spans="1:21" x14ac:dyDescent="0.15">
      <c r="A78" s="6" t="s">
        <v>81</v>
      </c>
      <c r="B78" s="6"/>
      <c r="C78" s="6" t="s">
        <v>2477</v>
      </c>
      <c r="D78" s="6" t="s">
        <v>2477</v>
      </c>
      <c r="E78" s="9">
        <v>57.095978000000002</v>
      </c>
      <c r="F78" s="9">
        <v>9.523028</v>
      </c>
      <c r="G78" s="6" t="s">
        <v>4702</v>
      </c>
      <c r="H78" s="6" t="s">
        <v>4730</v>
      </c>
      <c r="I78" s="6" t="s">
        <v>4486</v>
      </c>
      <c r="J78" s="36" t="s">
        <v>2754</v>
      </c>
      <c r="K78" s="6"/>
      <c r="L78" s="6" t="s">
        <v>4734</v>
      </c>
      <c r="M78" s="6">
        <v>5550</v>
      </c>
      <c r="N78" s="17">
        <v>120</v>
      </c>
      <c r="O78" s="16" t="s">
        <v>633</v>
      </c>
      <c r="P78" s="16"/>
      <c r="Q78" s="6" t="s">
        <v>4735</v>
      </c>
      <c r="R78" s="6"/>
      <c r="S78" s="6">
        <v>1973</v>
      </c>
      <c r="T78" s="6" t="s">
        <v>685</v>
      </c>
      <c r="U78" s="6" t="s">
        <v>4733</v>
      </c>
    </row>
    <row r="79" spans="1:21" x14ac:dyDescent="0.15">
      <c r="A79" s="6" t="s">
        <v>81</v>
      </c>
      <c r="B79" s="6"/>
      <c r="C79" s="6" t="s">
        <v>2477</v>
      </c>
      <c r="D79" s="6" t="s">
        <v>2477</v>
      </c>
      <c r="E79" s="9">
        <v>57.095978000000002</v>
      </c>
      <c r="F79" s="9">
        <v>9.523028</v>
      </c>
      <c r="G79" s="6" t="s">
        <v>4702</v>
      </c>
      <c r="H79" s="6" t="s">
        <v>4736</v>
      </c>
      <c r="I79" s="6" t="s">
        <v>4486</v>
      </c>
      <c r="J79" s="36" t="s">
        <v>2754</v>
      </c>
      <c r="K79" s="6"/>
      <c r="L79" s="6" t="s">
        <v>4737</v>
      </c>
      <c r="M79" s="6">
        <v>5490</v>
      </c>
      <c r="N79" s="17">
        <v>110</v>
      </c>
      <c r="O79" s="16" t="s">
        <v>633</v>
      </c>
      <c r="P79" s="16"/>
      <c r="Q79" s="6" t="s">
        <v>4738</v>
      </c>
      <c r="R79" s="6"/>
      <c r="S79" s="6">
        <v>1973</v>
      </c>
      <c r="T79" s="6" t="s">
        <v>685</v>
      </c>
      <c r="U79" s="6" t="s">
        <v>4739</v>
      </c>
    </row>
    <row r="80" spans="1:21" x14ac:dyDescent="0.15">
      <c r="A80" s="6" t="s">
        <v>81</v>
      </c>
      <c r="B80" s="6"/>
      <c r="C80" s="6" t="s">
        <v>2477</v>
      </c>
      <c r="D80" s="6" t="s">
        <v>2477</v>
      </c>
      <c r="E80" s="9">
        <v>57.095978000000002</v>
      </c>
      <c r="F80" s="9">
        <v>9.523028</v>
      </c>
      <c r="G80" s="6" t="s">
        <v>4702</v>
      </c>
      <c r="H80" s="6" t="s">
        <v>4740</v>
      </c>
      <c r="I80" s="6" t="s">
        <v>4486</v>
      </c>
      <c r="J80" s="36" t="s">
        <v>2754</v>
      </c>
      <c r="K80" s="6"/>
      <c r="L80" s="6" t="s">
        <v>4741</v>
      </c>
      <c r="M80" s="6">
        <v>5500</v>
      </c>
      <c r="N80" s="17">
        <v>100</v>
      </c>
      <c r="O80" s="16" t="s">
        <v>633</v>
      </c>
      <c r="P80" s="16"/>
      <c r="Q80" s="6" t="s">
        <v>4742</v>
      </c>
      <c r="R80" s="6"/>
      <c r="S80" s="6">
        <v>1973</v>
      </c>
      <c r="T80" s="6" t="s">
        <v>685</v>
      </c>
      <c r="U80" s="6" t="s">
        <v>4743</v>
      </c>
    </row>
    <row r="81" spans="1:21" x14ac:dyDescent="0.15">
      <c r="A81" s="6" t="s">
        <v>81</v>
      </c>
      <c r="B81" s="6"/>
      <c r="C81" s="6" t="s">
        <v>2477</v>
      </c>
      <c r="D81" s="6" t="s">
        <v>2477</v>
      </c>
      <c r="E81" s="9">
        <v>57.095978000000002</v>
      </c>
      <c r="F81" s="9">
        <v>9.523028</v>
      </c>
      <c r="G81" s="6" t="s">
        <v>4702</v>
      </c>
      <c r="H81" s="6" t="s">
        <v>4744</v>
      </c>
      <c r="I81" s="6" t="s">
        <v>4486</v>
      </c>
      <c r="J81" s="36" t="s">
        <v>2754</v>
      </c>
      <c r="K81" s="6"/>
      <c r="L81" s="6" t="s">
        <v>4745</v>
      </c>
      <c r="M81" s="6">
        <v>5450</v>
      </c>
      <c r="N81" s="17">
        <v>110</v>
      </c>
      <c r="O81" s="16" t="s">
        <v>633</v>
      </c>
      <c r="P81" s="16"/>
      <c r="Q81" s="6" t="s">
        <v>4746</v>
      </c>
      <c r="R81" s="6"/>
      <c r="S81" s="6">
        <v>1973</v>
      </c>
      <c r="T81" s="6" t="s">
        <v>685</v>
      </c>
      <c r="U81" s="6" t="s">
        <v>4747</v>
      </c>
    </row>
    <row r="82" spans="1:21" x14ac:dyDescent="0.15">
      <c r="A82" s="6" t="s">
        <v>81</v>
      </c>
      <c r="B82" s="6"/>
      <c r="C82" s="6" t="s">
        <v>2477</v>
      </c>
      <c r="D82" s="6" t="s">
        <v>2477</v>
      </c>
      <c r="E82" s="9">
        <v>57.095978000000002</v>
      </c>
      <c r="F82" s="9">
        <v>9.523028</v>
      </c>
      <c r="G82" s="6" t="s">
        <v>4702</v>
      </c>
      <c r="H82" s="6" t="s">
        <v>4748</v>
      </c>
      <c r="I82" s="6" t="s">
        <v>4486</v>
      </c>
      <c r="J82" s="36" t="s">
        <v>2754</v>
      </c>
      <c r="K82" s="6"/>
      <c r="L82" s="6" t="s">
        <v>4749</v>
      </c>
      <c r="M82" s="6">
        <v>5410</v>
      </c>
      <c r="N82" s="17">
        <v>110</v>
      </c>
      <c r="O82" s="16" t="s">
        <v>633</v>
      </c>
      <c r="P82" s="16"/>
      <c r="Q82" s="6" t="s">
        <v>4750</v>
      </c>
      <c r="R82" s="6"/>
      <c r="S82" s="6">
        <v>1973</v>
      </c>
      <c r="T82" s="6" t="s">
        <v>685</v>
      </c>
      <c r="U82" s="6" t="s">
        <v>4751</v>
      </c>
    </row>
    <row r="83" spans="1:21" x14ac:dyDescent="0.15">
      <c r="A83" s="6" t="s">
        <v>81</v>
      </c>
      <c r="B83" s="6"/>
      <c r="C83" s="6" t="s">
        <v>2477</v>
      </c>
      <c r="D83" s="6" t="s">
        <v>2477</v>
      </c>
      <c r="E83" s="9">
        <v>57.095978000000002</v>
      </c>
      <c r="F83" s="9">
        <v>9.523028</v>
      </c>
      <c r="G83" s="6" t="s">
        <v>4702</v>
      </c>
      <c r="H83" s="6" t="s">
        <v>4752</v>
      </c>
      <c r="I83" s="6" t="s">
        <v>4486</v>
      </c>
      <c r="J83" s="36" t="s">
        <v>2754</v>
      </c>
      <c r="K83" s="6"/>
      <c r="L83" s="6" t="s">
        <v>4753</v>
      </c>
      <c r="M83" s="6">
        <v>5400</v>
      </c>
      <c r="N83" s="17">
        <v>110</v>
      </c>
      <c r="O83" s="16" t="s">
        <v>633</v>
      </c>
      <c r="P83" s="16"/>
      <c r="Q83" s="6" t="s">
        <v>4754</v>
      </c>
      <c r="R83" s="6"/>
      <c r="S83" s="6">
        <v>1973</v>
      </c>
      <c r="T83" s="6" t="s">
        <v>685</v>
      </c>
      <c r="U83" s="6" t="s">
        <v>4755</v>
      </c>
    </row>
    <row r="84" spans="1:21" x14ac:dyDescent="0.15">
      <c r="A84" s="6" t="s">
        <v>81</v>
      </c>
      <c r="B84" s="6"/>
      <c r="C84" s="6" t="s">
        <v>2477</v>
      </c>
      <c r="D84" s="6" t="s">
        <v>2477</v>
      </c>
      <c r="E84" s="9">
        <v>57.095978000000002</v>
      </c>
      <c r="F84" s="9">
        <v>9.523028</v>
      </c>
      <c r="G84" s="6" t="s">
        <v>4702</v>
      </c>
      <c r="H84" s="6" t="s">
        <v>4756</v>
      </c>
      <c r="I84" s="6" t="s">
        <v>4486</v>
      </c>
      <c r="J84" s="36" t="s">
        <v>2754</v>
      </c>
      <c r="K84" s="6"/>
      <c r="L84" s="6" t="s">
        <v>4757</v>
      </c>
      <c r="M84" s="6">
        <v>5415</v>
      </c>
      <c r="N84" s="17">
        <v>100</v>
      </c>
      <c r="O84" s="16" t="s">
        <v>633</v>
      </c>
      <c r="P84" s="16"/>
      <c r="Q84" s="6" t="s">
        <v>4758</v>
      </c>
      <c r="R84" s="6"/>
      <c r="S84" s="6">
        <v>1973</v>
      </c>
      <c r="T84" s="6" t="s">
        <v>685</v>
      </c>
      <c r="U84" s="6" t="s">
        <v>4759</v>
      </c>
    </row>
    <row r="85" spans="1:21" x14ac:dyDescent="0.15">
      <c r="A85" s="6" t="s">
        <v>81</v>
      </c>
      <c r="B85" s="6"/>
      <c r="C85" s="6" t="s">
        <v>2477</v>
      </c>
      <c r="D85" s="6" t="s">
        <v>2477</v>
      </c>
      <c r="E85" s="9">
        <v>57.095978000000002</v>
      </c>
      <c r="F85" s="9">
        <v>9.523028</v>
      </c>
      <c r="G85" s="6" t="s">
        <v>4702</v>
      </c>
      <c r="H85" s="6" t="s">
        <v>4760</v>
      </c>
      <c r="I85" s="6" t="s">
        <v>4486</v>
      </c>
      <c r="J85" s="36" t="s">
        <v>2754</v>
      </c>
      <c r="K85" s="6"/>
      <c r="L85" s="6" t="s">
        <v>4761</v>
      </c>
      <c r="M85" s="6">
        <v>5405</v>
      </c>
      <c r="N85" s="17">
        <v>100</v>
      </c>
      <c r="O85" s="16" t="s">
        <v>633</v>
      </c>
      <c r="P85" s="16"/>
      <c r="Q85" s="6" t="s">
        <v>4494</v>
      </c>
      <c r="R85" s="6"/>
      <c r="S85" s="6">
        <v>1973</v>
      </c>
      <c r="T85" s="6" t="s">
        <v>685</v>
      </c>
      <c r="U85" s="6" t="s">
        <v>4762</v>
      </c>
    </row>
    <row r="86" spans="1:21" x14ac:dyDescent="0.15">
      <c r="A86" s="6" t="s">
        <v>82</v>
      </c>
      <c r="B86" s="6" t="s">
        <v>464</v>
      </c>
      <c r="C86" s="6" t="s">
        <v>2477</v>
      </c>
      <c r="D86" s="6" t="s">
        <v>2477</v>
      </c>
      <c r="E86" s="9">
        <v>57.095978000000002</v>
      </c>
      <c r="F86" s="9">
        <v>9.523028</v>
      </c>
      <c r="G86" s="6"/>
      <c r="H86" s="6"/>
      <c r="I86" s="6"/>
      <c r="J86" s="6" t="s">
        <v>1683</v>
      </c>
      <c r="K86" s="6"/>
      <c r="L86" s="6" t="s">
        <v>4763</v>
      </c>
      <c r="M86" s="6">
        <v>5060</v>
      </c>
      <c r="N86" s="6">
        <v>100</v>
      </c>
      <c r="O86" s="16" t="s">
        <v>981</v>
      </c>
      <c r="P86" s="16"/>
      <c r="Q86" s="6" t="s">
        <v>4764</v>
      </c>
      <c r="R86" s="6"/>
      <c r="S86" s="6">
        <v>1992</v>
      </c>
      <c r="T86" s="6" t="s">
        <v>4695</v>
      </c>
      <c r="U86" s="6"/>
    </row>
    <row r="87" spans="1:21" x14ac:dyDescent="0.15">
      <c r="A87" s="6" t="s">
        <v>85</v>
      </c>
      <c r="B87" s="6"/>
      <c r="C87" s="6" t="s">
        <v>4765</v>
      </c>
      <c r="D87" s="6" t="s">
        <v>4765</v>
      </c>
      <c r="E87" s="9">
        <v>55.76</v>
      </c>
      <c r="F87" s="9">
        <v>11.798</v>
      </c>
      <c r="G87" s="6"/>
      <c r="H87" s="6"/>
      <c r="I87" s="6" t="s">
        <v>479</v>
      </c>
      <c r="J87" s="36" t="s">
        <v>4582</v>
      </c>
      <c r="K87" s="6" t="s">
        <v>4766</v>
      </c>
      <c r="L87" s="6" t="s">
        <v>692</v>
      </c>
      <c r="M87" s="6">
        <v>3210</v>
      </c>
      <c r="N87" s="6">
        <v>32</v>
      </c>
      <c r="O87" s="16" t="s">
        <v>602</v>
      </c>
      <c r="P87" s="16">
        <v>-18.5</v>
      </c>
      <c r="Q87" s="6" t="s">
        <v>4767</v>
      </c>
      <c r="R87" s="6"/>
      <c r="S87" s="6">
        <v>2024</v>
      </c>
      <c r="T87" s="6" t="s">
        <v>476</v>
      </c>
      <c r="U87" s="6"/>
    </row>
    <row r="88" spans="1:21" x14ac:dyDescent="0.15">
      <c r="A88" s="6" t="s">
        <v>89</v>
      </c>
      <c r="B88" s="6" t="s">
        <v>464</v>
      </c>
      <c r="C88" s="6" t="s">
        <v>5430</v>
      </c>
      <c r="D88" s="6" t="s">
        <v>5430</v>
      </c>
      <c r="E88" s="9">
        <v>56.231802999999999</v>
      </c>
      <c r="F88" s="9">
        <v>8.1334129999999991</v>
      </c>
      <c r="G88" s="6"/>
      <c r="H88" s="6"/>
      <c r="I88" s="6" t="s">
        <v>4486</v>
      </c>
      <c r="J88" s="36" t="s">
        <v>2754</v>
      </c>
      <c r="K88" s="6"/>
      <c r="L88" s="6" t="s">
        <v>5431</v>
      </c>
      <c r="M88" s="6">
        <v>6740</v>
      </c>
      <c r="N88" s="17">
        <v>130</v>
      </c>
      <c r="O88" s="16" t="s">
        <v>633</v>
      </c>
      <c r="P88" s="16"/>
      <c r="Q88" s="6" t="s">
        <v>5432</v>
      </c>
      <c r="R88" s="6"/>
      <c r="S88" s="6">
        <v>1988</v>
      </c>
      <c r="T88" s="6" t="s">
        <v>5433</v>
      </c>
      <c r="U88" s="6"/>
    </row>
    <row r="89" spans="1:21" x14ac:dyDescent="0.15">
      <c r="A89" s="6" t="s">
        <v>91</v>
      </c>
      <c r="B89" s="6"/>
      <c r="C89" s="6" t="s">
        <v>2447</v>
      </c>
      <c r="D89" s="6" t="s">
        <v>2447</v>
      </c>
      <c r="E89" s="9">
        <v>56.715909000000003</v>
      </c>
      <c r="F89" s="9">
        <v>8.4605340000000009</v>
      </c>
      <c r="G89" s="6"/>
      <c r="H89" s="6"/>
      <c r="I89" s="6" t="s">
        <v>4770</v>
      </c>
      <c r="J89" s="36" t="s">
        <v>11074</v>
      </c>
      <c r="K89" s="6"/>
      <c r="L89" s="6" t="s">
        <v>4771</v>
      </c>
      <c r="M89" s="6">
        <v>6610</v>
      </c>
      <c r="N89" s="6">
        <v>100</v>
      </c>
      <c r="O89" s="16" t="s">
        <v>474</v>
      </c>
      <c r="P89" s="16">
        <v>-25.9</v>
      </c>
      <c r="Q89" s="6" t="s">
        <v>4772</v>
      </c>
      <c r="R89" s="6"/>
      <c r="S89" s="6">
        <v>2020</v>
      </c>
      <c r="T89" s="6" t="s">
        <v>4773</v>
      </c>
      <c r="U89" s="6"/>
    </row>
    <row r="90" spans="1:21" x14ac:dyDescent="0.15">
      <c r="A90" s="6" t="s">
        <v>92</v>
      </c>
      <c r="B90" s="6"/>
      <c r="C90" s="6" t="s">
        <v>1599</v>
      </c>
      <c r="D90" s="6" t="s">
        <v>1599</v>
      </c>
      <c r="E90" s="9">
        <v>55.768026999999996</v>
      </c>
      <c r="F90" s="9">
        <v>11.387836999999999</v>
      </c>
      <c r="G90" s="6"/>
      <c r="H90" s="6"/>
      <c r="I90" s="6" t="s">
        <v>467</v>
      </c>
      <c r="J90" s="36" t="s">
        <v>4582</v>
      </c>
      <c r="K90" s="6" t="s">
        <v>1101</v>
      </c>
      <c r="L90" s="6" t="s">
        <v>1555</v>
      </c>
      <c r="M90" s="6">
        <v>6310</v>
      </c>
      <c r="N90" s="6">
        <v>60</v>
      </c>
      <c r="O90" s="16" t="s">
        <v>981</v>
      </c>
      <c r="P90" s="16"/>
      <c r="Q90" s="6" t="s">
        <v>4774</v>
      </c>
      <c r="R90" s="6"/>
      <c r="S90" s="6">
        <v>2022</v>
      </c>
      <c r="T90" s="6" t="s">
        <v>29</v>
      </c>
      <c r="U90" s="6"/>
    </row>
    <row r="91" spans="1:21" x14ac:dyDescent="0.15">
      <c r="A91" s="6" t="s">
        <v>92</v>
      </c>
      <c r="B91" s="6"/>
      <c r="C91" s="6" t="s">
        <v>1599</v>
      </c>
      <c r="D91" s="6" t="s">
        <v>1599</v>
      </c>
      <c r="E91" s="9">
        <v>55.768026999999996</v>
      </c>
      <c r="F91" s="9">
        <v>11.387836999999999</v>
      </c>
      <c r="G91" s="6"/>
      <c r="H91" s="6" t="s">
        <v>4775</v>
      </c>
      <c r="I91" s="6" t="s">
        <v>1577</v>
      </c>
      <c r="J91" s="6" t="s">
        <v>1683</v>
      </c>
      <c r="K91" s="6"/>
      <c r="L91" s="6" t="s">
        <v>4776</v>
      </c>
      <c r="M91" s="6">
        <v>6320</v>
      </c>
      <c r="N91" s="6">
        <v>70</v>
      </c>
      <c r="O91" s="16" t="s">
        <v>474</v>
      </c>
      <c r="P91" s="16"/>
      <c r="Q91" s="6" t="s">
        <v>4774</v>
      </c>
      <c r="R91" s="6"/>
      <c r="S91" s="6">
        <v>2022</v>
      </c>
      <c r="T91" s="6" t="s">
        <v>29</v>
      </c>
      <c r="U91" s="6"/>
    </row>
    <row r="92" spans="1:21" x14ac:dyDescent="0.15">
      <c r="A92" s="6" t="s">
        <v>92</v>
      </c>
      <c r="B92" s="6"/>
      <c r="C92" s="6" t="s">
        <v>1599</v>
      </c>
      <c r="D92" s="6" t="s">
        <v>1599</v>
      </c>
      <c r="E92" s="9">
        <v>55.768026999999996</v>
      </c>
      <c r="F92" s="9">
        <v>11.387836999999999</v>
      </c>
      <c r="G92" s="6"/>
      <c r="H92" s="6" t="s">
        <v>4777</v>
      </c>
      <c r="I92" s="6" t="s">
        <v>1577</v>
      </c>
      <c r="J92" s="6" t="s">
        <v>1683</v>
      </c>
      <c r="K92" s="6"/>
      <c r="L92" s="6" t="s">
        <v>4778</v>
      </c>
      <c r="M92" s="6">
        <v>6240</v>
      </c>
      <c r="N92" s="6">
        <v>55</v>
      </c>
      <c r="O92" s="16" t="s">
        <v>474</v>
      </c>
      <c r="P92" s="16"/>
      <c r="Q92" s="6" t="s">
        <v>4779</v>
      </c>
      <c r="R92" s="6"/>
      <c r="S92" s="6">
        <v>2022</v>
      </c>
      <c r="T92" s="6" t="s">
        <v>29</v>
      </c>
      <c r="U92" s="6"/>
    </row>
    <row r="93" spans="1:21" x14ac:dyDescent="0.15">
      <c r="A93" s="6" t="s">
        <v>92</v>
      </c>
      <c r="B93" s="6"/>
      <c r="C93" s="6" t="s">
        <v>1599</v>
      </c>
      <c r="D93" s="6" t="s">
        <v>1599</v>
      </c>
      <c r="E93" s="9">
        <v>55.768026999999996</v>
      </c>
      <c r="F93" s="9">
        <v>11.387836999999999</v>
      </c>
      <c r="G93" s="6"/>
      <c r="H93" s="6" t="s">
        <v>4780</v>
      </c>
      <c r="I93" s="6" t="s">
        <v>1577</v>
      </c>
      <c r="J93" s="6" t="s">
        <v>1683</v>
      </c>
      <c r="K93" s="6"/>
      <c r="L93" s="6" t="s">
        <v>4781</v>
      </c>
      <c r="M93" s="6">
        <v>6130</v>
      </c>
      <c r="N93" s="6">
        <v>40</v>
      </c>
      <c r="O93" s="16" t="s">
        <v>474</v>
      </c>
      <c r="P93" s="16"/>
      <c r="Q93" s="6" t="s">
        <v>4782</v>
      </c>
      <c r="R93" s="6"/>
      <c r="S93" s="6">
        <v>2022</v>
      </c>
      <c r="T93" s="6" t="s">
        <v>29</v>
      </c>
      <c r="U93" s="6"/>
    </row>
    <row r="94" spans="1:21" x14ac:dyDescent="0.15">
      <c r="A94" s="6" t="s">
        <v>92</v>
      </c>
      <c r="B94" s="6"/>
      <c r="C94" s="6" t="s">
        <v>1599</v>
      </c>
      <c r="D94" s="6" t="s">
        <v>1599</v>
      </c>
      <c r="E94" s="9">
        <v>55.768026999999996</v>
      </c>
      <c r="F94" s="9">
        <v>11.387836999999999</v>
      </c>
      <c r="G94" s="6"/>
      <c r="H94" s="6" t="s">
        <v>4783</v>
      </c>
      <c r="I94" s="6" t="s">
        <v>1577</v>
      </c>
      <c r="J94" s="6" t="s">
        <v>1683</v>
      </c>
      <c r="K94" s="6"/>
      <c r="L94" s="6" t="s">
        <v>4784</v>
      </c>
      <c r="M94" s="6">
        <v>6090</v>
      </c>
      <c r="N94" s="6">
        <v>70</v>
      </c>
      <c r="O94" s="16" t="s">
        <v>474</v>
      </c>
      <c r="P94" s="16"/>
      <c r="Q94" s="6" t="s">
        <v>4785</v>
      </c>
      <c r="R94" s="6"/>
      <c r="S94" s="6">
        <v>2022</v>
      </c>
      <c r="T94" s="6" t="s">
        <v>29</v>
      </c>
      <c r="U94" s="6"/>
    </row>
    <row r="95" spans="1:21" x14ac:dyDescent="0.15">
      <c r="A95" s="6" t="s">
        <v>92</v>
      </c>
      <c r="B95" s="6"/>
      <c r="C95" s="6" t="s">
        <v>1599</v>
      </c>
      <c r="D95" s="6" t="s">
        <v>1599</v>
      </c>
      <c r="E95" s="9">
        <v>55.768026999999996</v>
      </c>
      <c r="F95" s="9">
        <v>11.387836999999999</v>
      </c>
      <c r="G95" s="6"/>
      <c r="H95" s="6" t="s">
        <v>4802</v>
      </c>
      <c r="I95" s="6" t="s">
        <v>467</v>
      </c>
      <c r="J95" s="36" t="s">
        <v>4803</v>
      </c>
      <c r="K95" s="6"/>
      <c r="L95" s="6" t="s">
        <v>4804</v>
      </c>
      <c r="M95" s="6">
        <v>5835</v>
      </c>
      <c r="N95" s="6">
        <v>65</v>
      </c>
      <c r="O95" s="16" t="s">
        <v>474</v>
      </c>
      <c r="P95" s="16"/>
      <c r="Q95" s="16" t="s">
        <v>4805</v>
      </c>
      <c r="R95" s="6"/>
      <c r="S95" s="6">
        <v>2022</v>
      </c>
      <c r="T95" s="6" t="s">
        <v>29</v>
      </c>
      <c r="U95" s="6"/>
    </row>
    <row r="96" spans="1:21" x14ac:dyDescent="0.15">
      <c r="A96" s="6" t="s">
        <v>92</v>
      </c>
      <c r="B96" s="6"/>
      <c r="C96" s="6" t="s">
        <v>1599</v>
      </c>
      <c r="D96" s="6" t="s">
        <v>1599</v>
      </c>
      <c r="E96" s="9">
        <v>55.768026999999996</v>
      </c>
      <c r="F96" s="9">
        <v>11.387836999999999</v>
      </c>
      <c r="G96" s="6"/>
      <c r="H96" s="6" t="s">
        <v>4806</v>
      </c>
      <c r="I96" s="6" t="s">
        <v>1577</v>
      </c>
      <c r="J96" s="6" t="s">
        <v>1683</v>
      </c>
      <c r="K96" s="6"/>
      <c r="L96" s="6" t="s">
        <v>4807</v>
      </c>
      <c r="M96" s="6">
        <v>5840</v>
      </c>
      <c r="N96" s="6">
        <v>30</v>
      </c>
      <c r="O96" s="16" t="s">
        <v>474</v>
      </c>
      <c r="P96" s="16"/>
      <c r="Q96" s="6" t="s">
        <v>4808</v>
      </c>
      <c r="R96" s="6"/>
      <c r="S96" s="6">
        <v>2022</v>
      </c>
      <c r="T96" s="6" t="s">
        <v>29</v>
      </c>
      <c r="U96" s="6"/>
    </row>
    <row r="97" spans="1:21" x14ac:dyDescent="0.15">
      <c r="A97" s="6" t="s">
        <v>92</v>
      </c>
      <c r="B97" s="6"/>
      <c r="C97" s="6" t="s">
        <v>1599</v>
      </c>
      <c r="D97" s="6" t="s">
        <v>1599</v>
      </c>
      <c r="E97" s="9">
        <v>55.768026999999996</v>
      </c>
      <c r="F97" s="9">
        <v>11.387836999999999</v>
      </c>
      <c r="G97" s="6"/>
      <c r="H97" s="6" t="s">
        <v>4820</v>
      </c>
      <c r="I97" s="6" t="s">
        <v>1577</v>
      </c>
      <c r="J97" s="6" t="s">
        <v>1683</v>
      </c>
      <c r="K97" s="6"/>
      <c r="L97" s="6" t="s">
        <v>4821</v>
      </c>
      <c r="M97" s="6">
        <v>5330</v>
      </c>
      <c r="N97" s="6">
        <v>60</v>
      </c>
      <c r="O97" s="16" t="s">
        <v>474</v>
      </c>
      <c r="P97" s="16"/>
      <c r="Q97" s="6" t="s">
        <v>4822</v>
      </c>
      <c r="R97" s="6"/>
      <c r="S97" s="6">
        <v>2022</v>
      </c>
      <c r="T97" s="6" t="s">
        <v>29</v>
      </c>
      <c r="U97" s="6"/>
    </row>
    <row r="98" spans="1:21" x14ac:dyDescent="0.15">
      <c r="A98" s="6" t="s">
        <v>92</v>
      </c>
      <c r="B98" s="6"/>
      <c r="C98" s="6" t="s">
        <v>1599</v>
      </c>
      <c r="D98" s="6" t="s">
        <v>1599</v>
      </c>
      <c r="E98" s="9">
        <v>55.768026999999996</v>
      </c>
      <c r="F98" s="9">
        <v>11.387836999999999</v>
      </c>
      <c r="G98" s="6"/>
      <c r="H98" s="6" t="s">
        <v>4823</v>
      </c>
      <c r="I98" s="6" t="s">
        <v>467</v>
      </c>
      <c r="J98" s="36" t="s">
        <v>11083</v>
      </c>
      <c r="K98" s="6"/>
      <c r="L98" s="6" t="s">
        <v>4824</v>
      </c>
      <c r="M98" s="6">
        <v>5150</v>
      </c>
      <c r="N98" s="6">
        <v>65</v>
      </c>
      <c r="O98" s="16" t="s">
        <v>474</v>
      </c>
      <c r="P98" s="16"/>
      <c r="Q98" s="6" t="s">
        <v>4825</v>
      </c>
      <c r="R98" s="6"/>
      <c r="S98" s="6">
        <v>2022</v>
      </c>
      <c r="T98" s="6" t="s">
        <v>29</v>
      </c>
      <c r="U98" s="6"/>
    </row>
    <row r="99" spans="1:21" x14ac:dyDescent="0.15">
      <c r="A99" s="6" t="s">
        <v>92</v>
      </c>
      <c r="B99" s="6"/>
      <c r="C99" s="6" t="s">
        <v>1599</v>
      </c>
      <c r="D99" s="6" t="s">
        <v>1599</v>
      </c>
      <c r="E99" s="9">
        <v>55.768026999999996</v>
      </c>
      <c r="F99" s="9">
        <v>11.387836999999999</v>
      </c>
      <c r="G99" s="6"/>
      <c r="H99" s="6" t="s">
        <v>4836</v>
      </c>
      <c r="I99" s="6" t="s">
        <v>467</v>
      </c>
      <c r="J99" s="36" t="s">
        <v>11083</v>
      </c>
      <c r="K99" s="6"/>
      <c r="L99" s="6" t="s">
        <v>4837</v>
      </c>
      <c r="M99" s="6">
        <v>4490</v>
      </c>
      <c r="N99" s="6">
        <v>30</v>
      </c>
      <c r="O99" s="16" t="s">
        <v>474</v>
      </c>
      <c r="P99" s="16"/>
      <c r="Q99" s="6" t="s">
        <v>4838</v>
      </c>
      <c r="R99" s="6"/>
      <c r="S99" s="6">
        <v>2022</v>
      </c>
      <c r="T99" s="6" t="s">
        <v>29</v>
      </c>
      <c r="U99" s="6"/>
    </row>
    <row r="100" spans="1:21" x14ac:dyDescent="0.15">
      <c r="A100" s="6" t="s">
        <v>92</v>
      </c>
      <c r="B100" s="6"/>
      <c r="C100" s="6" t="s">
        <v>1599</v>
      </c>
      <c r="D100" s="6" t="s">
        <v>1599</v>
      </c>
      <c r="E100" s="9">
        <v>55.768026999999996</v>
      </c>
      <c r="F100" s="9">
        <v>11.387836999999999</v>
      </c>
      <c r="G100" s="6"/>
      <c r="H100" s="6" t="s">
        <v>4839</v>
      </c>
      <c r="I100" s="6" t="s">
        <v>467</v>
      </c>
      <c r="J100" s="36" t="s">
        <v>11083</v>
      </c>
      <c r="K100" s="6"/>
      <c r="L100" s="6" t="s">
        <v>4840</v>
      </c>
      <c r="M100" s="6">
        <v>3985</v>
      </c>
      <c r="N100" s="6">
        <v>30</v>
      </c>
      <c r="O100" s="16" t="s">
        <v>474</v>
      </c>
      <c r="P100" s="16"/>
      <c r="Q100" s="6" t="s">
        <v>4841</v>
      </c>
      <c r="R100" s="6"/>
      <c r="S100" s="6">
        <v>2022</v>
      </c>
      <c r="T100" s="6" t="s">
        <v>29</v>
      </c>
      <c r="U100" s="6"/>
    </row>
    <row r="101" spans="1:21" x14ac:dyDescent="0.15">
      <c r="A101" s="6" t="s">
        <v>92</v>
      </c>
      <c r="B101" s="6"/>
      <c r="C101" s="6" t="s">
        <v>1599</v>
      </c>
      <c r="D101" s="6" t="s">
        <v>1599</v>
      </c>
      <c r="E101" s="9">
        <v>55.768026999999996</v>
      </c>
      <c r="F101" s="9">
        <v>11.387836999999999</v>
      </c>
      <c r="G101" s="6"/>
      <c r="H101" s="6" t="s">
        <v>4842</v>
      </c>
      <c r="I101" s="6" t="s">
        <v>467</v>
      </c>
      <c r="J101" s="36" t="s">
        <v>11083</v>
      </c>
      <c r="K101" s="6"/>
      <c r="L101" s="6" t="s">
        <v>4843</v>
      </c>
      <c r="M101" s="6">
        <v>2075</v>
      </c>
      <c r="N101" s="6">
        <v>25</v>
      </c>
      <c r="O101" s="16" t="s">
        <v>474</v>
      </c>
      <c r="P101" s="16"/>
      <c r="Q101" s="6" t="s">
        <v>4844</v>
      </c>
      <c r="R101" s="6"/>
      <c r="S101" s="6">
        <v>2022</v>
      </c>
      <c r="T101" s="6" t="s">
        <v>29</v>
      </c>
      <c r="U101" s="6"/>
    </row>
    <row r="102" spans="1:21" x14ac:dyDescent="0.15">
      <c r="A102" s="6" t="s">
        <v>92</v>
      </c>
      <c r="B102" s="6"/>
      <c r="C102" s="6" t="s">
        <v>1599</v>
      </c>
      <c r="D102" s="6" t="s">
        <v>1599</v>
      </c>
      <c r="E102" s="9">
        <v>55.768026999999996</v>
      </c>
      <c r="F102" s="9">
        <v>11.387836999999999</v>
      </c>
      <c r="G102" s="6"/>
      <c r="H102" s="6" t="s">
        <v>4786</v>
      </c>
      <c r="I102" s="6" t="s">
        <v>467</v>
      </c>
      <c r="J102" s="36" t="s">
        <v>4582</v>
      </c>
      <c r="K102" s="6" t="s">
        <v>4787</v>
      </c>
      <c r="L102" s="6" t="s">
        <v>1358</v>
      </c>
      <c r="M102" s="6">
        <v>6310</v>
      </c>
      <c r="N102" s="17">
        <v>60</v>
      </c>
      <c r="O102" s="16" t="s">
        <v>729</v>
      </c>
      <c r="P102" s="16">
        <v>-11.72</v>
      </c>
      <c r="Q102" s="6" t="s">
        <v>4788</v>
      </c>
      <c r="R102" s="6"/>
      <c r="S102" s="6">
        <v>2007</v>
      </c>
      <c r="T102" s="6" t="s">
        <v>657</v>
      </c>
      <c r="U102" s="6"/>
    </row>
    <row r="103" spans="1:21" x14ac:dyDescent="0.15">
      <c r="A103" s="6" t="s">
        <v>92</v>
      </c>
      <c r="B103" s="6"/>
      <c r="C103" s="6" t="s">
        <v>1599</v>
      </c>
      <c r="D103" s="6" t="s">
        <v>1599</v>
      </c>
      <c r="E103" s="9">
        <v>55.768026999999996</v>
      </c>
      <c r="F103" s="9">
        <v>11.387836999999999</v>
      </c>
      <c r="G103" s="6"/>
      <c r="H103" s="6" t="s">
        <v>4789</v>
      </c>
      <c r="I103" s="6" t="s">
        <v>467</v>
      </c>
      <c r="J103" s="36" t="s">
        <v>4582</v>
      </c>
      <c r="K103" s="6"/>
      <c r="L103" s="6" t="s">
        <v>747</v>
      </c>
      <c r="M103" s="6">
        <v>6296</v>
      </c>
      <c r="N103" s="6">
        <v>39</v>
      </c>
      <c r="O103" s="16" t="s">
        <v>729</v>
      </c>
      <c r="P103" s="16">
        <v>-11.7</v>
      </c>
      <c r="Q103" s="6" t="s">
        <v>4790</v>
      </c>
      <c r="R103" s="6"/>
      <c r="S103" s="6">
        <v>2007</v>
      </c>
      <c r="T103" s="6" t="s">
        <v>657</v>
      </c>
      <c r="U103" s="6"/>
    </row>
    <row r="104" spans="1:21" x14ac:dyDescent="0.15">
      <c r="A104" s="6" t="s">
        <v>92</v>
      </c>
      <c r="B104" s="6"/>
      <c r="C104" s="6" t="s">
        <v>1599</v>
      </c>
      <c r="D104" s="6" t="s">
        <v>1599</v>
      </c>
      <c r="E104" s="9">
        <v>55.768026999999996</v>
      </c>
      <c r="F104" s="9">
        <v>11.387836999999999</v>
      </c>
      <c r="G104" s="6"/>
      <c r="H104" s="6" t="s">
        <v>4791</v>
      </c>
      <c r="I104" s="6" t="s">
        <v>467</v>
      </c>
      <c r="J104" s="36" t="s">
        <v>4582</v>
      </c>
      <c r="K104" s="6" t="s">
        <v>4792</v>
      </c>
      <c r="L104" s="6" t="s">
        <v>759</v>
      </c>
      <c r="M104" s="6">
        <v>6208</v>
      </c>
      <c r="N104" s="17">
        <v>60</v>
      </c>
      <c r="O104" s="16" t="s">
        <v>760</v>
      </c>
      <c r="P104" s="16">
        <v>-10.7</v>
      </c>
      <c r="Q104" s="6" t="s">
        <v>4793</v>
      </c>
      <c r="R104" s="6"/>
      <c r="S104" s="6">
        <v>2007</v>
      </c>
      <c r="T104" s="6" t="s">
        <v>657</v>
      </c>
      <c r="U104" s="6"/>
    </row>
    <row r="105" spans="1:21" x14ac:dyDescent="0.15">
      <c r="A105" s="6" t="s">
        <v>92</v>
      </c>
      <c r="B105" s="6"/>
      <c r="C105" s="6" t="s">
        <v>1599</v>
      </c>
      <c r="D105" s="6" t="s">
        <v>1599</v>
      </c>
      <c r="E105" s="9">
        <v>55.768026999999996</v>
      </c>
      <c r="F105" s="9">
        <v>11.387836999999999</v>
      </c>
      <c r="G105" s="6"/>
      <c r="H105" s="6"/>
      <c r="I105" s="6" t="s">
        <v>467</v>
      </c>
      <c r="J105" s="36" t="s">
        <v>4379</v>
      </c>
      <c r="K105" s="6" t="s">
        <v>4794</v>
      </c>
      <c r="L105" s="6" t="s">
        <v>4795</v>
      </c>
      <c r="M105" s="6">
        <v>5983</v>
      </c>
      <c r="N105" s="17">
        <v>38</v>
      </c>
      <c r="O105" s="16" t="s">
        <v>474</v>
      </c>
      <c r="P105" s="16">
        <v>-23.47</v>
      </c>
      <c r="Q105" s="6" t="s">
        <v>4796</v>
      </c>
      <c r="R105" s="6"/>
      <c r="S105" s="6">
        <v>2007</v>
      </c>
      <c r="T105" s="6" t="s">
        <v>657</v>
      </c>
      <c r="U105" s="6"/>
    </row>
    <row r="106" spans="1:21" x14ac:dyDescent="0.15">
      <c r="A106" s="6" t="s">
        <v>92</v>
      </c>
      <c r="B106" s="6"/>
      <c r="C106" s="6" t="s">
        <v>1599</v>
      </c>
      <c r="D106" s="6" t="s">
        <v>1599</v>
      </c>
      <c r="E106" s="9">
        <v>55.768026999999996</v>
      </c>
      <c r="F106" s="9">
        <v>11.387836999999999</v>
      </c>
      <c r="G106" s="6"/>
      <c r="H106" s="6" t="s">
        <v>4789</v>
      </c>
      <c r="I106" s="6" t="s">
        <v>467</v>
      </c>
      <c r="J106" s="36" t="s">
        <v>4582</v>
      </c>
      <c r="K106" s="6"/>
      <c r="L106" s="6" t="s">
        <v>781</v>
      </c>
      <c r="M106" s="6">
        <v>6175</v>
      </c>
      <c r="N106" s="6">
        <v>49</v>
      </c>
      <c r="O106" s="16" t="s">
        <v>729</v>
      </c>
      <c r="P106" s="16">
        <v>-11.47</v>
      </c>
      <c r="Q106" s="6" t="s">
        <v>4797</v>
      </c>
      <c r="R106" s="6"/>
      <c r="S106" s="6">
        <v>2007</v>
      </c>
      <c r="T106" s="6" t="s">
        <v>657</v>
      </c>
      <c r="U106" s="6"/>
    </row>
    <row r="107" spans="1:21" x14ac:dyDescent="0.15">
      <c r="A107" s="6" t="s">
        <v>92</v>
      </c>
      <c r="B107" s="6"/>
      <c r="C107" s="6" t="s">
        <v>1599</v>
      </c>
      <c r="D107" s="6" t="s">
        <v>1599</v>
      </c>
      <c r="E107" s="9">
        <v>55.768026999999996</v>
      </c>
      <c r="F107" s="9">
        <v>11.387836999999999</v>
      </c>
      <c r="G107" s="6"/>
      <c r="H107" s="6" t="s">
        <v>4791</v>
      </c>
      <c r="I107" s="6" t="s">
        <v>467</v>
      </c>
      <c r="J107" s="36" t="s">
        <v>4582</v>
      </c>
      <c r="K107" s="6" t="s">
        <v>4798</v>
      </c>
      <c r="L107" s="6" t="s">
        <v>767</v>
      </c>
      <c r="M107" s="6">
        <v>6209</v>
      </c>
      <c r="N107" s="6">
        <v>40</v>
      </c>
      <c r="O107" s="16" t="s">
        <v>760</v>
      </c>
      <c r="P107" s="16">
        <v>-10.8</v>
      </c>
      <c r="Q107" s="6" t="s">
        <v>4799</v>
      </c>
      <c r="R107" s="6"/>
      <c r="S107" s="6">
        <v>2007</v>
      </c>
      <c r="T107" s="6" t="s">
        <v>657</v>
      </c>
      <c r="U107" s="6"/>
    </row>
    <row r="108" spans="1:21" x14ac:dyDescent="0.15">
      <c r="A108" s="6" t="s">
        <v>92</v>
      </c>
      <c r="B108" s="6"/>
      <c r="C108" s="6" t="s">
        <v>1599</v>
      </c>
      <c r="D108" s="6" t="s">
        <v>1599</v>
      </c>
      <c r="E108" s="9">
        <v>55.768026999999996</v>
      </c>
      <c r="F108" s="9">
        <v>11.387836999999999</v>
      </c>
      <c r="G108" s="6"/>
      <c r="H108" s="6" t="s">
        <v>4791</v>
      </c>
      <c r="I108" s="6" t="s">
        <v>467</v>
      </c>
      <c r="J108" s="36" t="s">
        <v>4582</v>
      </c>
      <c r="K108" s="6" t="s">
        <v>4798</v>
      </c>
      <c r="L108" s="6" t="s">
        <v>765</v>
      </c>
      <c r="M108" s="6">
        <v>6187</v>
      </c>
      <c r="N108" s="6">
        <v>43</v>
      </c>
      <c r="O108" s="16" t="s">
        <v>633</v>
      </c>
      <c r="P108" s="16">
        <v>-10.52</v>
      </c>
      <c r="Q108" s="6" t="s">
        <v>4800</v>
      </c>
      <c r="R108" s="6"/>
      <c r="S108" s="6">
        <v>2007</v>
      </c>
      <c r="T108" s="6" t="s">
        <v>657</v>
      </c>
      <c r="U108" s="6"/>
    </row>
    <row r="109" spans="1:21" x14ac:dyDescent="0.15">
      <c r="A109" s="6" t="s">
        <v>92</v>
      </c>
      <c r="B109" s="6"/>
      <c r="C109" s="6" t="s">
        <v>1599</v>
      </c>
      <c r="D109" s="6" t="s">
        <v>1599</v>
      </c>
      <c r="E109" s="9">
        <v>55.768026999999996</v>
      </c>
      <c r="F109" s="9">
        <v>11.387836999999999</v>
      </c>
      <c r="G109" s="6"/>
      <c r="H109" s="6" t="s">
        <v>4791</v>
      </c>
      <c r="I109" s="6" t="s">
        <v>467</v>
      </c>
      <c r="J109" s="36" t="s">
        <v>4582</v>
      </c>
      <c r="K109" s="6" t="s">
        <v>4792</v>
      </c>
      <c r="L109" s="6" t="s">
        <v>763</v>
      </c>
      <c r="M109" s="6">
        <v>6115</v>
      </c>
      <c r="N109" s="17">
        <v>60</v>
      </c>
      <c r="O109" s="16" t="s">
        <v>760</v>
      </c>
      <c r="P109" s="16">
        <v>-10.7</v>
      </c>
      <c r="Q109" s="6" t="s">
        <v>4801</v>
      </c>
      <c r="R109" s="6"/>
      <c r="S109" s="6">
        <v>2007</v>
      </c>
      <c r="T109" s="6" t="s">
        <v>657</v>
      </c>
      <c r="U109" s="6"/>
    </row>
    <row r="110" spans="1:21" x14ac:dyDescent="0.15">
      <c r="A110" s="6" t="s">
        <v>92</v>
      </c>
      <c r="B110" s="6"/>
      <c r="C110" s="6" t="s">
        <v>1599</v>
      </c>
      <c r="D110" s="6" t="s">
        <v>1599</v>
      </c>
      <c r="E110" s="9">
        <v>55.768026999999996</v>
      </c>
      <c r="F110" s="9">
        <v>11.387836999999999</v>
      </c>
      <c r="G110" s="6"/>
      <c r="H110" s="6"/>
      <c r="I110" s="6" t="s">
        <v>467</v>
      </c>
      <c r="J110" s="36" t="s">
        <v>4379</v>
      </c>
      <c r="K110" s="6" t="s">
        <v>4809</v>
      </c>
      <c r="L110" s="6" t="s">
        <v>4810</v>
      </c>
      <c r="M110" s="6">
        <v>5799</v>
      </c>
      <c r="N110" s="17">
        <v>50</v>
      </c>
      <c r="O110" s="16" t="s">
        <v>474</v>
      </c>
      <c r="P110" s="16">
        <v>-22.57</v>
      </c>
      <c r="Q110" s="6" t="s">
        <v>4811</v>
      </c>
      <c r="R110" s="6"/>
      <c r="S110" s="6">
        <v>2007</v>
      </c>
      <c r="T110" s="6" t="s">
        <v>657</v>
      </c>
      <c r="U110" s="6"/>
    </row>
    <row r="111" spans="1:21" x14ac:dyDescent="0.15">
      <c r="A111" s="6" t="s">
        <v>92</v>
      </c>
      <c r="B111" s="6"/>
      <c r="C111" s="6" t="s">
        <v>1599</v>
      </c>
      <c r="D111" s="6" t="s">
        <v>1599</v>
      </c>
      <c r="E111" s="9">
        <v>55.768026999999996</v>
      </c>
      <c r="F111" s="9">
        <v>11.387836999999999</v>
      </c>
      <c r="G111" s="6"/>
      <c r="H111" s="6" t="s">
        <v>4789</v>
      </c>
      <c r="I111" s="6" t="s">
        <v>467</v>
      </c>
      <c r="J111" s="36" t="s">
        <v>4582</v>
      </c>
      <c r="K111" s="6" t="s">
        <v>4812</v>
      </c>
      <c r="L111" s="6" t="s">
        <v>779</v>
      </c>
      <c r="M111" s="6">
        <v>6030</v>
      </c>
      <c r="N111" s="17">
        <v>55</v>
      </c>
      <c r="O111" s="16" t="s">
        <v>760</v>
      </c>
      <c r="P111" s="16">
        <v>-11.4</v>
      </c>
      <c r="Q111" s="6" t="s">
        <v>4813</v>
      </c>
      <c r="R111" s="6"/>
      <c r="S111" s="6">
        <v>2007</v>
      </c>
      <c r="T111" s="6" t="s">
        <v>657</v>
      </c>
      <c r="U111" s="6"/>
    </row>
    <row r="112" spans="1:21" x14ac:dyDescent="0.15">
      <c r="A112" s="6" t="s">
        <v>92</v>
      </c>
      <c r="B112" s="6"/>
      <c r="C112" s="6" t="s">
        <v>1599</v>
      </c>
      <c r="D112" s="6" t="s">
        <v>1599</v>
      </c>
      <c r="E112" s="9">
        <v>55.768026999999996</v>
      </c>
      <c r="F112" s="9">
        <v>11.387836999999999</v>
      </c>
      <c r="G112" s="6"/>
      <c r="H112" s="6" t="s">
        <v>4789</v>
      </c>
      <c r="I112" s="6" t="s">
        <v>467</v>
      </c>
      <c r="J112" s="36" t="s">
        <v>4582</v>
      </c>
      <c r="K112" s="6" t="s">
        <v>4812</v>
      </c>
      <c r="L112" s="6" t="s">
        <v>777</v>
      </c>
      <c r="M112" s="6">
        <v>6002</v>
      </c>
      <c r="N112" s="17">
        <v>60</v>
      </c>
      <c r="O112" s="16" t="s">
        <v>760</v>
      </c>
      <c r="P112" s="16">
        <v>-11.4</v>
      </c>
      <c r="Q112" s="6" t="s">
        <v>4816</v>
      </c>
      <c r="R112" s="6"/>
      <c r="S112" s="6">
        <v>2007</v>
      </c>
      <c r="T112" s="6" t="s">
        <v>657</v>
      </c>
      <c r="U112" s="6"/>
    </row>
    <row r="113" spans="1:21" x14ac:dyDescent="0.15">
      <c r="A113" s="6" t="s">
        <v>92</v>
      </c>
      <c r="B113" s="6"/>
      <c r="C113" s="6" t="s">
        <v>1599</v>
      </c>
      <c r="D113" s="6" t="s">
        <v>1599</v>
      </c>
      <c r="E113" s="9">
        <v>55.768026999999996</v>
      </c>
      <c r="F113" s="9">
        <v>11.387836999999999</v>
      </c>
      <c r="G113" s="6"/>
      <c r="H113" s="6" t="s">
        <v>4826</v>
      </c>
      <c r="I113" s="6" t="s">
        <v>467</v>
      </c>
      <c r="J113" s="36" t="s">
        <v>4582</v>
      </c>
      <c r="K113" s="6" t="s">
        <v>4827</v>
      </c>
      <c r="L113" s="6" t="s">
        <v>655</v>
      </c>
      <c r="M113" s="6">
        <v>5145</v>
      </c>
      <c r="N113" s="17">
        <v>60</v>
      </c>
      <c r="O113" s="16" t="s">
        <v>576</v>
      </c>
      <c r="P113" s="16">
        <v>-18.899999999999999</v>
      </c>
      <c r="Q113" s="6" t="s">
        <v>4828</v>
      </c>
      <c r="R113" s="6"/>
      <c r="S113" s="6">
        <v>2007</v>
      </c>
      <c r="T113" s="6" t="s">
        <v>657</v>
      </c>
      <c r="U113" s="6"/>
    </row>
    <row r="114" spans="1:21" x14ac:dyDescent="0.15">
      <c r="A114" s="6" t="s">
        <v>92</v>
      </c>
      <c r="B114" s="6"/>
      <c r="C114" s="6" t="s">
        <v>1599</v>
      </c>
      <c r="D114" s="6" t="s">
        <v>1599</v>
      </c>
      <c r="E114" s="9">
        <v>55.768026999999996</v>
      </c>
      <c r="F114" s="9">
        <v>11.387836999999999</v>
      </c>
      <c r="G114" s="6"/>
      <c r="H114" s="6"/>
      <c r="I114" s="6" t="s">
        <v>467</v>
      </c>
      <c r="J114" s="36" t="s">
        <v>4379</v>
      </c>
      <c r="K114" s="6" t="s">
        <v>4809</v>
      </c>
      <c r="L114" s="6" t="s">
        <v>4829</v>
      </c>
      <c r="M114" s="6">
        <v>5090</v>
      </c>
      <c r="N114" s="17">
        <v>65</v>
      </c>
      <c r="O114" s="16" t="s">
        <v>474</v>
      </c>
      <c r="P114" s="16">
        <v>-21.46</v>
      </c>
      <c r="Q114" s="6" t="s">
        <v>1597</v>
      </c>
      <c r="R114" s="6"/>
      <c r="S114" s="6">
        <v>2007</v>
      </c>
      <c r="T114" s="6" t="s">
        <v>657</v>
      </c>
      <c r="U114" s="6"/>
    </row>
    <row r="115" spans="1:21" x14ac:dyDescent="0.15">
      <c r="A115" s="6" t="s">
        <v>92</v>
      </c>
      <c r="B115" s="6"/>
      <c r="C115" s="6" t="s">
        <v>1599</v>
      </c>
      <c r="D115" s="6" t="s">
        <v>1599</v>
      </c>
      <c r="E115" s="9">
        <v>55.768026999999996</v>
      </c>
      <c r="F115" s="9">
        <v>11.387836999999999</v>
      </c>
      <c r="G115" s="6"/>
      <c r="H115" s="6" t="s">
        <v>4826</v>
      </c>
      <c r="I115" s="6" t="s">
        <v>467</v>
      </c>
      <c r="J115" s="36" t="s">
        <v>4582</v>
      </c>
      <c r="K115" s="6" t="s">
        <v>4830</v>
      </c>
      <c r="L115" s="6" t="s">
        <v>662</v>
      </c>
      <c r="M115" s="6">
        <v>5102</v>
      </c>
      <c r="N115" s="6">
        <v>37</v>
      </c>
      <c r="O115" s="16" t="s">
        <v>474</v>
      </c>
      <c r="P115" s="16">
        <v>-19.47</v>
      </c>
      <c r="Q115" s="6" t="s">
        <v>4070</v>
      </c>
      <c r="R115" s="6"/>
      <c r="S115" s="6">
        <v>2007</v>
      </c>
      <c r="T115" s="6" t="s">
        <v>657</v>
      </c>
      <c r="U115" s="6"/>
    </row>
    <row r="116" spans="1:21" x14ac:dyDescent="0.15">
      <c r="A116" s="6" t="s">
        <v>92</v>
      </c>
      <c r="B116" s="6"/>
      <c r="C116" s="6" t="s">
        <v>1599</v>
      </c>
      <c r="D116" s="6" t="s">
        <v>1599</v>
      </c>
      <c r="E116" s="9">
        <v>55.768026999999996</v>
      </c>
      <c r="F116" s="9">
        <v>11.387836999999999</v>
      </c>
      <c r="G116" s="6"/>
      <c r="H116" s="6" t="s">
        <v>4826</v>
      </c>
      <c r="I116" s="6" t="s">
        <v>467</v>
      </c>
      <c r="J116" s="36" t="s">
        <v>4582</v>
      </c>
      <c r="K116" s="6" t="s">
        <v>4830</v>
      </c>
      <c r="L116" s="6" t="s">
        <v>660</v>
      </c>
      <c r="M116" s="6">
        <v>4989</v>
      </c>
      <c r="N116" s="6">
        <v>46</v>
      </c>
      <c r="O116" s="16" t="s">
        <v>474</v>
      </c>
      <c r="P116" s="16">
        <v>-19.170000000000002</v>
      </c>
      <c r="Q116" s="6" t="s">
        <v>4832</v>
      </c>
      <c r="R116" s="6"/>
      <c r="S116" s="6">
        <v>2007</v>
      </c>
      <c r="T116" s="6" t="s">
        <v>657</v>
      </c>
      <c r="U116" s="6"/>
    </row>
    <row r="117" spans="1:21" x14ac:dyDescent="0.15">
      <c r="A117" s="6" t="s">
        <v>92</v>
      </c>
      <c r="B117" s="6"/>
      <c r="C117" s="6" t="s">
        <v>1599</v>
      </c>
      <c r="D117" s="6" t="s">
        <v>1599</v>
      </c>
      <c r="E117" s="9">
        <v>55.768026999999996</v>
      </c>
      <c r="F117" s="9">
        <v>11.387836999999999</v>
      </c>
      <c r="G117" s="6"/>
      <c r="H117" s="6" t="s">
        <v>4826</v>
      </c>
      <c r="I117" s="6" t="s">
        <v>467</v>
      </c>
      <c r="J117" s="36" t="s">
        <v>4582</v>
      </c>
      <c r="K117" s="6" t="s">
        <v>4827</v>
      </c>
      <c r="L117" s="6" t="s">
        <v>658</v>
      </c>
      <c r="M117" s="6">
        <v>4977</v>
      </c>
      <c r="N117" s="17">
        <v>50</v>
      </c>
      <c r="O117" s="16" t="s">
        <v>576</v>
      </c>
      <c r="P117" s="16">
        <v>-18.899999999999999</v>
      </c>
      <c r="Q117" s="6" t="s">
        <v>4833</v>
      </c>
      <c r="R117" s="6"/>
      <c r="S117" s="6">
        <v>2007</v>
      </c>
      <c r="T117" s="6" t="s">
        <v>657</v>
      </c>
      <c r="U117" s="6"/>
    </row>
    <row r="118" spans="1:21" x14ac:dyDescent="0.15">
      <c r="A118" s="6" t="s">
        <v>92</v>
      </c>
      <c r="B118" s="6"/>
      <c r="C118" s="6" t="s">
        <v>1599</v>
      </c>
      <c r="D118" s="6" t="s">
        <v>1599</v>
      </c>
      <c r="E118" s="9">
        <v>55.768026999999996</v>
      </c>
      <c r="F118" s="9">
        <v>11.387836999999999</v>
      </c>
      <c r="G118" s="6"/>
      <c r="H118" s="6" t="s">
        <v>4845</v>
      </c>
      <c r="I118" s="6" t="s">
        <v>467</v>
      </c>
      <c r="J118" s="36" t="s">
        <v>4582</v>
      </c>
      <c r="K118" s="6"/>
      <c r="L118" s="6" t="s">
        <v>788</v>
      </c>
      <c r="M118" s="6">
        <v>3097</v>
      </c>
      <c r="N118" s="6">
        <v>44</v>
      </c>
      <c r="O118" s="16" t="s">
        <v>576</v>
      </c>
      <c r="P118" s="16">
        <v>-18.84</v>
      </c>
      <c r="Q118" s="6" t="s">
        <v>4846</v>
      </c>
      <c r="R118" s="6"/>
      <c r="S118" s="6">
        <v>2007</v>
      </c>
      <c r="T118" s="6" t="s">
        <v>657</v>
      </c>
      <c r="U118" s="6"/>
    </row>
    <row r="119" spans="1:21" x14ac:dyDescent="0.15">
      <c r="A119" s="6" t="s">
        <v>92</v>
      </c>
      <c r="B119" s="6"/>
      <c r="C119" s="6" t="s">
        <v>1599</v>
      </c>
      <c r="D119" s="6" t="s">
        <v>1599</v>
      </c>
      <c r="E119" s="9">
        <v>55.768026999999996</v>
      </c>
      <c r="F119" s="9">
        <v>11.387836999999999</v>
      </c>
      <c r="G119" s="6"/>
      <c r="H119" s="6" t="s">
        <v>4789</v>
      </c>
      <c r="I119" s="6" t="s">
        <v>467</v>
      </c>
      <c r="J119" s="36" t="s">
        <v>4582</v>
      </c>
      <c r="K119" s="6" t="s">
        <v>4798</v>
      </c>
      <c r="L119" s="6" t="s">
        <v>750</v>
      </c>
      <c r="M119" s="6">
        <v>5930</v>
      </c>
      <c r="N119" s="6">
        <v>100</v>
      </c>
      <c r="O119" s="16" t="s">
        <v>729</v>
      </c>
      <c r="P119" s="16">
        <v>-12.1</v>
      </c>
      <c r="Q119" s="6" t="s">
        <v>4814</v>
      </c>
      <c r="R119" s="6"/>
      <c r="S119" s="6">
        <v>1973</v>
      </c>
      <c r="T119" s="6" t="s">
        <v>685</v>
      </c>
      <c r="U119" s="6" t="s">
        <v>4815</v>
      </c>
    </row>
    <row r="120" spans="1:21" x14ac:dyDescent="0.15">
      <c r="A120" s="6" t="s">
        <v>92</v>
      </c>
      <c r="B120" s="6"/>
      <c r="C120" s="6" t="s">
        <v>1599</v>
      </c>
      <c r="D120" s="6" t="s">
        <v>1599</v>
      </c>
      <c r="E120" s="9">
        <v>55.768026999999996</v>
      </c>
      <c r="F120" s="9">
        <v>11.387836999999999</v>
      </c>
      <c r="G120" s="6"/>
      <c r="H120" s="6" t="s">
        <v>4791</v>
      </c>
      <c r="I120" s="6" t="s">
        <v>467</v>
      </c>
      <c r="J120" s="36" t="s">
        <v>4582</v>
      </c>
      <c r="K120" s="6" t="s">
        <v>4817</v>
      </c>
      <c r="L120" s="6" t="s">
        <v>769</v>
      </c>
      <c r="M120" s="6">
        <v>5380</v>
      </c>
      <c r="N120" s="6">
        <v>100</v>
      </c>
      <c r="O120" s="16" t="s">
        <v>474</v>
      </c>
      <c r="P120" s="16"/>
      <c r="Q120" s="16" t="s">
        <v>4818</v>
      </c>
      <c r="R120" s="6"/>
      <c r="S120" s="6">
        <v>1973</v>
      </c>
      <c r="T120" s="6" t="s">
        <v>685</v>
      </c>
      <c r="U120" s="6" t="s">
        <v>4819</v>
      </c>
    </row>
    <row r="121" spans="1:21" x14ac:dyDescent="0.15">
      <c r="A121" s="6" t="s">
        <v>92</v>
      </c>
      <c r="B121" s="6"/>
      <c r="C121" s="6" t="s">
        <v>1599</v>
      </c>
      <c r="D121" s="6" t="s">
        <v>1599</v>
      </c>
      <c r="E121" s="9">
        <v>55.768026999999996</v>
      </c>
      <c r="F121" s="9">
        <v>11.387836999999999</v>
      </c>
      <c r="G121" s="6"/>
      <c r="H121" s="6" t="s">
        <v>4826</v>
      </c>
      <c r="I121" s="6" t="s">
        <v>467</v>
      </c>
      <c r="J121" s="36" t="s">
        <v>4582</v>
      </c>
      <c r="K121" s="6" t="s">
        <v>4830</v>
      </c>
      <c r="L121" s="6" t="s">
        <v>621</v>
      </c>
      <c r="M121" s="6">
        <v>4840</v>
      </c>
      <c r="N121" s="6">
        <v>100</v>
      </c>
      <c r="O121" s="16" t="s">
        <v>474</v>
      </c>
      <c r="P121" s="16">
        <v>-21.7</v>
      </c>
      <c r="Q121" s="6" t="s">
        <v>4834</v>
      </c>
      <c r="R121" s="6"/>
      <c r="S121" s="6">
        <v>1973</v>
      </c>
      <c r="T121" s="6" t="s">
        <v>685</v>
      </c>
      <c r="U121" s="6" t="s">
        <v>4835</v>
      </c>
    </row>
    <row r="122" spans="1:21" x14ac:dyDescent="0.15">
      <c r="A122" s="6" t="s">
        <v>92</v>
      </c>
      <c r="B122" s="6"/>
      <c r="C122" s="6" t="s">
        <v>1599</v>
      </c>
      <c r="D122" s="6" t="s">
        <v>1599</v>
      </c>
      <c r="E122" s="9">
        <v>55.768026999999996</v>
      </c>
      <c r="F122" s="9">
        <v>11.387836999999999</v>
      </c>
      <c r="G122" s="6"/>
      <c r="H122" s="6" t="s">
        <v>4791</v>
      </c>
      <c r="I122" s="6" t="s">
        <v>467</v>
      </c>
      <c r="J122" s="36" t="s">
        <v>4582</v>
      </c>
      <c r="K122" s="6" t="s">
        <v>4817</v>
      </c>
      <c r="L122" s="6" t="s">
        <v>769</v>
      </c>
      <c r="M122" s="6">
        <v>5160</v>
      </c>
      <c r="N122" s="6">
        <v>100</v>
      </c>
      <c r="O122" s="16" t="s">
        <v>729</v>
      </c>
      <c r="P122" s="16">
        <v>-11.4</v>
      </c>
      <c r="Q122" s="16" t="s">
        <v>4831</v>
      </c>
      <c r="R122" s="6"/>
      <c r="S122" s="6">
        <v>1973</v>
      </c>
      <c r="T122" s="6" t="s">
        <v>623</v>
      </c>
      <c r="U122" s="6" t="s">
        <v>4791</v>
      </c>
    </row>
    <row r="123" spans="1:21" x14ac:dyDescent="0.15">
      <c r="A123" s="6" t="s">
        <v>94</v>
      </c>
      <c r="B123" s="6"/>
      <c r="C123" s="6" t="s">
        <v>1631</v>
      </c>
      <c r="D123" s="6" t="s">
        <v>4847</v>
      </c>
      <c r="E123" s="9">
        <v>55.968035</v>
      </c>
      <c r="F123" s="9">
        <v>10.240724999999999</v>
      </c>
      <c r="G123" s="6" t="s">
        <v>4848</v>
      </c>
      <c r="H123" s="6"/>
      <c r="I123" s="6" t="s">
        <v>4486</v>
      </c>
      <c r="J123" s="36" t="s">
        <v>2754</v>
      </c>
      <c r="K123" s="6"/>
      <c r="L123" s="6" t="s">
        <v>4849</v>
      </c>
      <c r="M123" s="6">
        <v>5540</v>
      </c>
      <c r="N123" s="17">
        <v>70</v>
      </c>
      <c r="O123" s="16" t="s">
        <v>633</v>
      </c>
      <c r="P123" s="16">
        <v>1.4</v>
      </c>
      <c r="Q123" s="6" t="s">
        <v>4850</v>
      </c>
      <c r="R123" s="6"/>
      <c r="S123" s="6">
        <v>1997</v>
      </c>
      <c r="T123" s="6" t="s">
        <v>4851</v>
      </c>
      <c r="U123" s="6"/>
    </row>
    <row r="124" spans="1:21" x14ac:dyDescent="0.15">
      <c r="A124" s="6" t="s">
        <v>95</v>
      </c>
      <c r="B124" s="6"/>
      <c r="C124" s="6" t="s">
        <v>1631</v>
      </c>
      <c r="D124" s="6" t="s">
        <v>4847</v>
      </c>
      <c r="E124" s="9">
        <v>55.968035</v>
      </c>
      <c r="F124" s="9">
        <v>10.240724999999999</v>
      </c>
      <c r="G124" s="6" t="s">
        <v>4852</v>
      </c>
      <c r="H124" s="6"/>
      <c r="I124" s="6" t="s">
        <v>4486</v>
      </c>
      <c r="J124" s="36" t="s">
        <v>2754</v>
      </c>
      <c r="K124" s="6"/>
      <c r="L124" s="6" t="s">
        <v>4853</v>
      </c>
      <c r="M124" s="6">
        <v>5370</v>
      </c>
      <c r="N124" s="17">
        <v>50</v>
      </c>
      <c r="O124" s="16" t="s">
        <v>633</v>
      </c>
      <c r="P124" s="16">
        <v>1.3</v>
      </c>
      <c r="Q124" s="6" t="s">
        <v>4854</v>
      </c>
      <c r="R124" s="6"/>
      <c r="S124" s="6" t="s">
        <v>1683</v>
      </c>
      <c r="T124" s="6" t="s">
        <v>2855</v>
      </c>
      <c r="U124" s="6" t="s">
        <v>4855</v>
      </c>
    </row>
    <row r="125" spans="1:21" x14ac:dyDescent="0.15">
      <c r="A125" s="6" t="s">
        <v>96</v>
      </c>
      <c r="B125" s="6"/>
      <c r="C125" s="6" t="s">
        <v>1631</v>
      </c>
      <c r="D125" s="6" t="s">
        <v>4847</v>
      </c>
      <c r="E125" s="9">
        <v>55.968035</v>
      </c>
      <c r="F125" s="9">
        <v>10.240724999999999</v>
      </c>
      <c r="G125" s="6" t="s">
        <v>4856</v>
      </c>
      <c r="H125" s="6"/>
      <c r="I125" s="6" t="s">
        <v>4486</v>
      </c>
      <c r="J125" s="36" t="s">
        <v>2754</v>
      </c>
      <c r="K125" s="6"/>
      <c r="L125" s="6" t="s">
        <v>4857</v>
      </c>
      <c r="M125" s="6">
        <v>6312</v>
      </c>
      <c r="N125" s="17">
        <v>49</v>
      </c>
      <c r="O125" s="16" t="s">
        <v>633</v>
      </c>
      <c r="P125" s="16"/>
      <c r="Q125" s="6" t="s">
        <v>4858</v>
      </c>
      <c r="R125" s="6"/>
      <c r="S125" s="6">
        <v>2004</v>
      </c>
      <c r="T125" s="6" t="s">
        <v>2842</v>
      </c>
      <c r="U125" s="6"/>
    </row>
    <row r="126" spans="1:21" x14ac:dyDescent="0.15">
      <c r="A126" s="6" t="s">
        <v>96</v>
      </c>
      <c r="B126" s="6"/>
      <c r="C126" s="6" t="s">
        <v>1631</v>
      </c>
      <c r="D126" s="6" t="s">
        <v>4847</v>
      </c>
      <c r="E126" s="9">
        <v>55.968035</v>
      </c>
      <c r="F126" s="9">
        <v>10.240724999999999</v>
      </c>
      <c r="G126" s="6" t="s">
        <v>4856</v>
      </c>
      <c r="H126" s="6"/>
      <c r="I126" s="6" t="s">
        <v>4486</v>
      </c>
      <c r="J126" s="36" t="s">
        <v>2754</v>
      </c>
      <c r="K126" s="6"/>
      <c r="L126" s="6" t="s">
        <v>4859</v>
      </c>
      <c r="M126" s="6">
        <v>5885</v>
      </c>
      <c r="N126" s="17">
        <v>50</v>
      </c>
      <c r="O126" s="16" t="s">
        <v>633</v>
      </c>
      <c r="P126" s="16"/>
      <c r="Q126" s="6" t="s">
        <v>4860</v>
      </c>
      <c r="R126" s="6"/>
      <c r="S126" s="6">
        <v>2004</v>
      </c>
      <c r="T126" s="6" t="s">
        <v>2842</v>
      </c>
      <c r="U126" s="6"/>
    </row>
    <row r="127" spans="1:21" x14ac:dyDescent="0.15">
      <c r="A127" s="6" t="s">
        <v>96</v>
      </c>
      <c r="B127" s="6"/>
      <c r="C127" s="6" t="s">
        <v>1631</v>
      </c>
      <c r="D127" s="6" t="s">
        <v>4847</v>
      </c>
      <c r="E127" s="9">
        <v>55.968035</v>
      </c>
      <c r="F127" s="9">
        <v>10.240724999999999</v>
      </c>
      <c r="G127" s="6" t="s">
        <v>4856</v>
      </c>
      <c r="H127" s="6"/>
      <c r="I127" s="6" t="s">
        <v>4486</v>
      </c>
      <c r="J127" s="36" t="s">
        <v>2754</v>
      </c>
      <c r="K127" s="6"/>
      <c r="L127" s="6" t="s">
        <v>4861</v>
      </c>
      <c r="M127" s="6">
        <v>5810</v>
      </c>
      <c r="N127" s="17">
        <v>50</v>
      </c>
      <c r="O127" s="16" t="s">
        <v>633</v>
      </c>
      <c r="P127" s="16">
        <v>1.22</v>
      </c>
      <c r="Q127" s="6" t="s">
        <v>4862</v>
      </c>
      <c r="R127" s="6"/>
      <c r="S127" s="6">
        <v>2002</v>
      </c>
      <c r="T127" s="6" t="s">
        <v>4557</v>
      </c>
      <c r="U127" s="6"/>
    </row>
    <row r="128" spans="1:21" x14ac:dyDescent="0.15">
      <c r="A128" s="6" t="s">
        <v>5434</v>
      </c>
      <c r="B128" s="6" t="s">
        <v>464</v>
      </c>
      <c r="C128" s="6" t="s">
        <v>1631</v>
      </c>
      <c r="D128" s="6" t="s">
        <v>4863</v>
      </c>
      <c r="E128" s="9">
        <v>56.430965999999998</v>
      </c>
      <c r="F128" s="9">
        <v>10.264239</v>
      </c>
      <c r="G128" s="6"/>
      <c r="H128" s="6"/>
      <c r="I128" s="6" t="s">
        <v>4486</v>
      </c>
      <c r="J128" s="36" t="s">
        <v>2754</v>
      </c>
      <c r="K128" s="6"/>
      <c r="L128" s="6" t="s">
        <v>5435</v>
      </c>
      <c r="M128" s="6">
        <v>6630</v>
      </c>
      <c r="N128" s="17">
        <v>110</v>
      </c>
      <c r="O128" s="16" t="s">
        <v>633</v>
      </c>
      <c r="P128" s="16"/>
      <c r="Q128" s="6" t="s">
        <v>5436</v>
      </c>
      <c r="R128" s="6"/>
      <c r="S128" s="6">
        <v>1979</v>
      </c>
      <c r="T128" s="6" t="s">
        <v>5437</v>
      </c>
      <c r="U128" s="6" t="s">
        <v>5438</v>
      </c>
    </row>
    <row r="129" spans="1:21" x14ac:dyDescent="0.15">
      <c r="A129" s="6" t="s">
        <v>5434</v>
      </c>
      <c r="B129" s="6" t="s">
        <v>464</v>
      </c>
      <c r="C129" s="6" t="s">
        <v>1631</v>
      </c>
      <c r="D129" s="6" t="s">
        <v>4863</v>
      </c>
      <c r="E129" s="9">
        <v>56.430965999999998</v>
      </c>
      <c r="F129" s="9">
        <v>10.264239</v>
      </c>
      <c r="G129" s="6"/>
      <c r="H129" s="6"/>
      <c r="I129" s="6" t="s">
        <v>4486</v>
      </c>
      <c r="J129" s="36" t="s">
        <v>2754</v>
      </c>
      <c r="K129" s="6"/>
      <c r="L129" s="6" t="s">
        <v>5439</v>
      </c>
      <c r="M129" s="6">
        <v>6440</v>
      </c>
      <c r="N129" s="17">
        <v>105</v>
      </c>
      <c r="O129" s="16" t="s">
        <v>633</v>
      </c>
      <c r="P129" s="16"/>
      <c r="Q129" s="6" t="s">
        <v>5440</v>
      </c>
      <c r="R129" s="6"/>
      <c r="S129" s="6">
        <v>1979</v>
      </c>
      <c r="T129" s="6" t="s">
        <v>5437</v>
      </c>
      <c r="U129" s="6" t="s">
        <v>5438</v>
      </c>
    </row>
    <row r="130" spans="1:21" x14ac:dyDescent="0.15">
      <c r="A130" s="6" t="s">
        <v>5434</v>
      </c>
      <c r="B130" s="6" t="s">
        <v>464</v>
      </c>
      <c r="C130" s="6" t="s">
        <v>1631</v>
      </c>
      <c r="D130" s="6" t="s">
        <v>4863</v>
      </c>
      <c r="E130" s="9">
        <v>56.430965999999998</v>
      </c>
      <c r="F130" s="9">
        <v>10.264239</v>
      </c>
      <c r="G130" s="6"/>
      <c r="H130" s="6"/>
      <c r="I130" s="6" t="s">
        <v>4486</v>
      </c>
      <c r="J130" s="36" t="s">
        <v>2754</v>
      </c>
      <c r="K130" s="6"/>
      <c r="L130" s="6" t="s">
        <v>5485</v>
      </c>
      <c r="M130" s="6">
        <v>6310</v>
      </c>
      <c r="N130" s="17">
        <v>105</v>
      </c>
      <c r="O130" s="16" t="s">
        <v>633</v>
      </c>
      <c r="P130" s="16"/>
      <c r="Q130" s="6" t="s">
        <v>5486</v>
      </c>
      <c r="R130" s="6"/>
      <c r="S130" s="6">
        <v>1979</v>
      </c>
      <c r="T130" s="6" t="s">
        <v>5437</v>
      </c>
      <c r="U130" s="6" t="s">
        <v>5438</v>
      </c>
    </row>
    <row r="131" spans="1:21" x14ac:dyDescent="0.15">
      <c r="A131" s="6" t="s">
        <v>99</v>
      </c>
      <c r="B131" s="6"/>
      <c r="C131" s="6" t="s">
        <v>2447</v>
      </c>
      <c r="D131" s="6" t="s">
        <v>2447</v>
      </c>
      <c r="E131" s="9">
        <v>56.899577999999998</v>
      </c>
      <c r="F131" s="9">
        <v>9.2636620000000001</v>
      </c>
      <c r="G131" s="6" t="s">
        <v>4872</v>
      </c>
      <c r="H131" s="6"/>
      <c r="I131" s="6"/>
      <c r="J131" s="6" t="s">
        <v>1683</v>
      </c>
      <c r="K131" s="6"/>
      <c r="L131" s="6" t="s">
        <v>4873</v>
      </c>
      <c r="M131" s="6">
        <v>5905</v>
      </c>
      <c r="N131" s="17">
        <v>40</v>
      </c>
      <c r="O131" s="16" t="s">
        <v>981</v>
      </c>
      <c r="P131" s="16"/>
      <c r="Q131" s="6" t="s">
        <v>4874</v>
      </c>
      <c r="R131" s="6"/>
      <c r="S131" s="6">
        <v>2011</v>
      </c>
      <c r="T131" s="6" t="s">
        <v>1149</v>
      </c>
      <c r="U131" s="6"/>
    </row>
    <row r="132" spans="1:21" x14ac:dyDescent="0.15">
      <c r="A132" s="6" t="s">
        <v>99</v>
      </c>
      <c r="B132" s="6"/>
      <c r="C132" s="6" t="s">
        <v>2447</v>
      </c>
      <c r="D132" s="6" t="s">
        <v>2447</v>
      </c>
      <c r="E132" s="9">
        <v>56.899577999999998</v>
      </c>
      <c r="F132" s="9">
        <v>9.2636620000000001</v>
      </c>
      <c r="G132" s="6" t="s">
        <v>4872</v>
      </c>
      <c r="H132" s="6"/>
      <c r="I132" s="6"/>
      <c r="J132" s="6" t="s">
        <v>1683</v>
      </c>
      <c r="K132" s="6"/>
      <c r="L132" s="6" t="s">
        <v>4875</v>
      </c>
      <c r="M132" s="6">
        <v>5595</v>
      </c>
      <c r="N132" s="17">
        <v>30</v>
      </c>
      <c r="O132" s="16" t="s">
        <v>981</v>
      </c>
      <c r="P132" s="16"/>
      <c r="Q132" s="6" t="s">
        <v>4876</v>
      </c>
      <c r="R132" s="6"/>
      <c r="S132" s="6">
        <v>2011</v>
      </c>
      <c r="T132" s="6" t="s">
        <v>1149</v>
      </c>
      <c r="U132" s="6"/>
    </row>
    <row r="133" spans="1:21" x14ac:dyDescent="0.15">
      <c r="A133" s="6" t="s">
        <v>99</v>
      </c>
      <c r="B133" s="6"/>
      <c r="C133" s="6" t="s">
        <v>2447</v>
      </c>
      <c r="D133" s="6" t="s">
        <v>2447</v>
      </c>
      <c r="E133" s="9">
        <v>56.899577999999998</v>
      </c>
      <c r="F133" s="9">
        <v>9.2636620000000001</v>
      </c>
      <c r="G133" s="6" t="s">
        <v>4872</v>
      </c>
      <c r="H133" s="6"/>
      <c r="I133" s="6" t="s">
        <v>4486</v>
      </c>
      <c r="J133" s="36" t="s">
        <v>2754</v>
      </c>
      <c r="K133" s="6"/>
      <c r="L133" s="6" t="s">
        <v>4879</v>
      </c>
      <c r="M133" s="6">
        <v>5620</v>
      </c>
      <c r="N133" s="17">
        <v>100</v>
      </c>
      <c r="O133" s="16" t="s">
        <v>633</v>
      </c>
      <c r="P133" s="16">
        <v>-0.7</v>
      </c>
      <c r="Q133" s="6" t="s">
        <v>4880</v>
      </c>
      <c r="R133" s="6"/>
      <c r="S133" s="6">
        <v>1994</v>
      </c>
      <c r="T133" s="6" t="s">
        <v>4554</v>
      </c>
      <c r="U133" s="6"/>
    </row>
    <row r="134" spans="1:21" x14ac:dyDescent="0.15">
      <c r="A134" s="6" t="s">
        <v>99</v>
      </c>
      <c r="B134" s="6"/>
      <c r="C134" s="6" t="s">
        <v>2447</v>
      </c>
      <c r="D134" s="6" t="s">
        <v>2447</v>
      </c>
      <c r="E134" s="9">
        <v>56.899577999999998</v>
      </c>
      <c r="F134" s="9">
        <v>9.2636620000000001</v>
      </c>
      <c r="G134" s="6" t="s">
        <v>4872</v>
      </c>
      <c r="H134" s="6"/>
      <c r="I134" s="6" t="s">
        <v>4486</v>
      </c>
      <c r="J134" s="36" t="s">
        <v>2754</v>
      </c>
      <c r="K134" s="6"/>
      <c r="L134" s="6" t="s">
        <v>4877</v>
      </c>
      <c r="M134" s="6">
        <v>5680</v>
      </c>
      <c r="N134" s="17">
        <v>105</v>
      </c>
      <c r="O134" s="16" t="s">
        <v>633</v>
      </c>
      <c r="P134" s="16">
        <v>1.4</v>
      </c>
      <c r="Q134" s="6" t="s">
        <v>4878</v>
      </c>
      <c r="R134" s="6"/>
      <c r="S134" s="6">
        <v>1996</v>
      </c>
      <c r="T134" s="6" t="s">
        <v>1135</v>
      </c>
      <c r="U134" s="6"/>
    </row>
    <row r="135" spans="1:21" x14ac:dyDescent="0.15">
      <c r="A135" s="6" t="s">
        <v>99</v>
      </c>
      <c r="B135" s="6"/>
      <c r="C135" s="6" t="s">
        <v>2447</v>
      </c>
      <c r="D135" s="6" t="s">
        <v>2447</v>
      </c>
      <c r="E135" s="9">
        <v>56.899577999999998</v>
      </c>
      <c r="F135" s="9">
        <v>9.2636620000000001</v>
      </c>
      <c r="G135" s="6" t="s">
        <v>4872</v>
      </c>
      <c r="H135" s="6"/>
      <c r="I135" s="6" t="s">
        <v>4486</v>
      </c>
      <c r="J135" s="36" t="s">
        <v>2754</v>
      </c>
      <c r="K135" s="6"/>
      <c r="L135" s="6" t="s">
        <v>4881</v>
      </c>
      <c r="M135" s="6">
        <v>5620</v>
      </c>
      <c r="N135" s="17">
        <v>105</v>
      </c>
      <c r="O135" s="16" t="s">
        <v>633</v>
      </c>
      <c r="P135" s="16">
        <v>0.8</v>
      </c>
      <c r="Q135" s="6" t="s">
        <v>4882</v>
      </c>
      <c r="R135" s="6"/>
      <c r="S135" s="6">
        <v>1996</v>
      </c>
      <c r="T135" s="6" t="s">
        <v>1135</v>
      </c>
      <c r="U135" s="6"/>
    </row>
    <row r="136" spans="1:21" x14ac:dyDescent="0.15">
      <c r="A136" s="6" t="s">
        <v>99</v>
      </c>
      <c r="B136" s="6"/>
      <c r="C136" s="6" t="s">
        <v>2447</v>
      </c>
      <c r="D136" s="6" t="s">
        <v>2447</v>
      </c>
      <c r="E136" s="9">
        <v>56.899577999999998</v>
      </c>
      <c r="F136" s="9">
        <v>9.2636620000000001</v>
      </c>
      <c r="G136" s="6" t="s">
        <v>4872</v>
      </c>
      <c r="H136" s="6"/>
      <c r="I136" s="6" t="s">
        <v>4486</v>
      </c>
      <c r="J136" s="36" t="s">
        <v>2754</v>
      </c>
      <c r="K136" s="6"/>
      <c r="L136" s="6" t="s">
        <v>4883</v>
      </c>
      <c r="M136" s="6">
        <v>5620</v>
      </c>
      <c r="N136" s="17">
        <v>105</v>
      </c>
      <c r="O136" s="16" t="s">
        <v>633</v>
      </c>
      <c r="P136" s="16">
        <v>1.1000000000000001</v>
      </c>
      <c r="Q136" s="6" t="s">
        <v>4882</v>
      </c>
      <c r="R136" s="6"/>
      <c r="S136" s="6">
        <v>1996</v>
      </c>
      <c r="T136" s="6" t="s">
        <v>1135</v>
      </c>
      <c r="U136" s="6"/>
    </row>
    <row r="137" spans="1:21" x14ac:dyDescent="0.15">
      <c r="A137" s="6" t="s">
        <v>99</v>
      </c>
      <c r="B137" s="6"/>
      <c r="C137" s="6" t="s">
        <v>2447</v>
      </c>
      <c r="D137" s="6" t="s">
        <v>2447</v>
      </c>
      <c r="E137" s="9">
        <v>56.899577999999998</v>
      </c>
      <c r="F137" s="9">
        <v>9.2636620000000001</v>
      </c>
      <c r="G137" s="6" t="s">
        <v>4872</v>
      </c>
      <c r="H137" s="6"/>
      <c r="I137" s="6" t="s">
        <v>4486</v>
      </c>
      <c r="J137" s="36" t="s">
        <v>11084</v>
      </c>
      <c r="K137" s="6"/>
      <c r="L137" s="6" t="s">
        <v>4884</v>
      </c>
      <c r="M137" s="6">
        <v>5230</v>
      </c>
      <c r="N137" s="17">
        <v>70</v>
      </c>
      <c r="O137" s="16" t="s">
        <v>633</v>
      </c>
      <c r="P137" s="16">
        <v>-1.1000000000000001</v>
      </c>
      <c r="Q137" s="6" t="s">
        <v>4885</v>
      </c>
      <c r="R137" s="6"/>
      <c r="S137" s="6">
        <v>1997</v>
      </c>
      <c r="T137" s="6" t="s">
        <v>4551</v>
      </c>
      <c r="U137" s="6"/>
    </row>
    <row r="138" spans="1:21" x14ac:dyDescent="0.15">
      <c r="A138" s="6" t="s">
        <v>99</v>
      </c>
      <c r="B138" s="6"/>
      <c r="C138" s="6" t="s">
        <v>2447</v>
      </c>
      <c r="D138" s="6" t="s">
        <v>2447</v>
      </c>
      <c r="E138" s="9">
        <v>56.899577999999998</v>
      </c>
      <c r="F138" s="9">
        <v>9.2636620000000001</v>
      </c>
      <c r="G138" s="6" t="s">
        <v>4872</v>
      </c>
      <c r="H138" s="6"/>
      <c r="I138" s="6" t="s">
        <v>4486</v>
      </c>
      <c r="J138" s="36" t="s">
        <v>11085</v>
      </c>
      <c r="K138" s="6"/>
      <c r="L138" s="6" t="s">
        <v>4886</v>
      </c>
      <c r="M138" s="6">
        <v>4960</v>
      </c>
      <c r="N138" s="17">
        <v>70</v>
      </c>
      <c r="O138" s="16" t="s">
        <v>633</v>
      </c>
      <c r="P138" s="16">
        <v>-0.9</v>
      </c>
      <c r="Q138" s="6" t="s">
        <v>4887</v>
      </c>
      <c r="R138" s="6"/>
      <c r="S138" s="6">
        <v>1997</v>
      </c>
      <c r="T138" s="6" t="s">
        <v>4551</v>
      </c>
      <c r="U138" s="6"/>
    </row>
    <row r="139" spans="1:21" x14ac:dyDescent="0.15">
      <c r="A139" s="6" t="s">
        <v>5</v>
      </c>
      <c r="B139" s="6"/>
      <c r="C139" s="6" t="s">
        <v>2447</v>
      </c>
      <c r="D139" s="6" t="s">
        <v>2447</v>
      </c>
      <c r="E139" s="9">
        <v>56.799810000000001</v>
      </c>
      <c r="F139" s="9">
        <v>9.1833709999999993</v>
      </c>
      <c r="G139" s="6" t="s">
        <v>4689</v>
      </c>
      <c r="H139" s="6"/>
      <c r="I139" s="6" t="s">
        <v>467</v>
      </c>
      <c r="J139" s="36" t="s">
        <v>4582</v>
      </c>
      <c r="K139" s="6" t="s">
        <v>4888</v>
      </c>
      <c r="L139" s="6" t="s">
        <v>680</v>
      </c>
      <c r="M139" s="6">
        <v>5981</v>
      </c>
      <c r="N139" s="17">
        <v>50</v>
      </c>
      <c r="O139" s="16" t="s">
        <v>474</v>
      </c>
      <c r="P139" s="16"/>
      <c r="Q139" s="16" t="s">
        <v>4889</v>
      </c>
      <c r="R139" s="6"/>
      <c r="S139" s="6">
        <v>2024</v>
      </c>
      <c r="T139" s="6" t="s">
        <v>476</v>
      </c>
      <c r="U139" s="6" t="s">
        <v>4890</v>
      </c>
    </row>
    <row r="140" spans="1:21" x14ac:dyDescent="0.15">
      <c r="A140" s="6" t="s">
        <v>5</v>
      </c>
      <c r="B140" s="6"/>
      <c r="C140" s="6" t="s">
        <v>2447</v>
      </c>
      <c r="D140" s="6" t="s">
        <v>2447</v>
      </c>
      <c r="E140" s="9">
        <v>56.799810000000001</v>
      </c>
      <c r="F140" s="9">
        <v>9.1833709999999993</v>
      </c>
      <c r="G140" s="6" t="s">
        <v>4689</v>
      </c>
      <c r="H140" s="6"/>
      <c r="I140" s="6" t="s">
        <v>467</v>
      </c>
      <c r="J140" s="36" t="s">
        <v>4582</v>
      </c>
      <c r="K140" s="6" t="s">
        <v>4907</v>
      </c>
      <c r="L140" s="6" t="s">
        <v>702</v>
      </c>
      <c r="M140" s="6">
        <v>5690</v>
      </c>
      <c r="N140" s="17">
        <v>34</v>
      </c>
      <c r="O140" s="16" t="s">
        <v>687</v>
      </c>
      <c r="P140" s="16">
        <v>-14.9</v>
      </c>
      <c r="Q140" s="6" t="s">
        <v>4908</v>
      </c>
      <c r="R140" s="6"/>
      <c r="S140" s="6">
        <v>2024</v>
      </c>
      <c r="T140" s="6" t="s">
        <v>476</v>
      </c>
      <c r="U140" s="6" t="s">
        <v>4890</v>
      </c>
    </row>
    <row r="141" spans="1:21" x14ac:dyDescent="0.15">
      <c r="A141" s="6" t="s">
        <v>5</v>
      </c>
      <c r="B141" s="6"/>
      <c r="C141" s="6" t="s">
        <v>2447</v>
      </c>
      <c r="D141" s="6" t="s">
        <v>2447</v>
      </c>
      <c r="E141" s="9">
        <v>56.799810000000001</v>
      </c>
      <c r="F141" s="9">
        <v>9.1833709999999993</v>
      </c>
      <c r="G141" s="6" t="s">
        <v>4689</v>
      </c>
      <c r="H141" s="6"/>
      <c r="I141" s="6" t="s">
        <v>467</v>
      </c>
      <c r="J141" s="36" t="s">
        <v>4582</v>
      </c>
      <c r="K141" s="6" t="s">
        <v>4919</v>
      </c>
      <c r="L141" s="6" t="s">
        <v>1299</v>
      </c>
      <c r="M141" s="6">
        <v>5611</v>
      </c>
      <c r="N141" s="17">
        <v>53</v>
      </c>
      <c r="O141" s="16" t="s">
        <v>710</v>
      </c>
      <c r="P141" s="16">
        <v>-14</v>
      </c>
      <c r="Q141" s="6" t="s">
        <v>4920</v>
      </c>
      <c r="R141" s="6"/>
      <c r="S141" s="6">
        <v>2024</v>
      </c>
      <c r="T141" s="6" t="s">
        <v>476</v>
      </c>
      <c r="U141" s="6" t="s">
        <v>4921</v>
      </c>
    </row>
    <row r="142" spans="1:21" x14ac:dyDescent="0.15">
      <c r="A142" s="6" t="s">
        <v>5</v>
      </c>
      <c r="B142" s="6"/>
      <c r="C142" s="6" t="s">
        <v>2447</v>
      </c>
      <c r="D142" s="6" t="s">
        <v>2447</v>
      </c>
      <c r="E142" s="9">
        <v>56.799810000000001</v>
      </c>
      <c r="F142" s="9">
        <v>9.1833709999999993</v>
      </c>
      <c r="G142" s="6" t="s">
        <v>4689</v>
      </c>
      <c r="H142" s="6"/>
      <c r="I142" s="6" t="s">
        <v>1577</v>
      </c>
      <c r="J142" s="36" t="s">
        <v>11086</v>
      </c>
      <c r="K142" s="6"/>
      <c r="L142" s="6" t="s">
        <v>4891</v>
      </c>
      <c r="M142" s="6">
        <v>5800</v>
      </c>
      <c r="N142" s="17">
        <v>95</v>
      </c>
      <c r="O142" s="16" t="s">
        <v>474</v>
      </c>
      <c r="P142" s="16"/>
      <c r="Q142" s="6" t="s">
        <v>4892</v>
      </c>
      <c r="R142" s="6"/>
      <c r="S142" s="6">
        <v>1986</v>
      </c>
      <c r="T142" s="6" t="s">
        <v>4893</v>
      </c>
      <c r="U142" s="6" t="s">
        <v>4581</v>
      </c>
    </row>
    <row r="143" spans="1:21" x14ac:dyDescent="0.15">
      <c r="A143" s="6" t="s">
        <v>5</v>
      </c>
      <c r="B143" s="6"/>
      <c r="C143" s="6" t="s">
        <v>2447</v>
      </c>
      <c r="D143" s="6" t="s">
        <v>2447</v>
      </c>
      <c r="E143" s="9">
        <v>56.799810000000001</v>
      </c>
      <c r="F143" s="9">
        <v>9.1833709999999993</v>
      </c>
      <c r="G143" s="6" t="s">
        <v>4689</v>
      </c>
      <c r="H143" s="6"/>
      <c r="I143" s="6" t="s">
        <v>4486</v>
      </c>
      <c r="J143" s="36" t="s">
        <v>2754</v>
      </c>
      <c r="K143" s="6"/>
      <c r="L143" s="6" t="s">
        <v>4894</v>
      </c>
      <c r="M143" s="6">
        <v>6010</v>
      </c>
      <c r="N143" s="17">
        <v>95</v>
      </c>
      <c r="O143" s="16" t="s">
        <v>633</v>
      </c>
      <c r="P143" s="16"/>
      <c r="Q143" s="6" t="s">
        <v>4895</v>
      </c>
      <c r="R143" s="6"/>
      <c r="S143" s="6">
        <v>1986</v>
      </c>
      <c r="T143" s="6" t="s">
        <v>4893</v>
      </c>
      <c r="U143" s="6"/>
    </row>
    <row r="144" spans="1:21" x14ac:dyDescent="0.15">
      <c r="A144" s="6" t="s">
        <v>5</v>
      </c>
      <c r="B144" s="6"/>
      <c r="C144" s="6" t="s">
        <v>2447</v>
      </c>
      <c r="D144" s="6" t="s">
        <v>2447</v>
      </c>
      <c r="E144" s="9">
        <v>56.799810000000001</v>
      </c>
      <c r="F144" s="9">
        <v>9.1833709999999993</v>
      </c>
      <c r="G144" s="6" t="s">
        <v>4689</v>
      </c>
      <c r="H144" s="6"/>
      <c r="I144" s="6" t="s">
        <v>4486</v>
      </c>
      <c r="J144" s="36" t="s">
        <v>2754</v>
      </c>
      <c r="K144" s="6"/>
      <c r="L144" s="6" t="s">
        <v>4896</v>
      </c>
      <c r="M144" s="6">
        <v>5970</v>
      </c>
      <c r="N144" s="17">
        <v>95</v>
      </c>
      <c r="O144" s="16" t="s">
        <v>633</v>
      </c>
      <c r="P144" s="16"/>
      <c r="Q144" s="6" t="s">
        <v>4897</v>
      </c>
      <c r="R144" s="6"/>
      <c r="S144" s="6">
        <v>1986</v>
      </c>
      <c r="T144" s="6" t="s">
        <v>4893</v>
      </c>
      <c r="U144" s="6"/>
    </row>
    <row r="145" spans="1:21" x14ac:dyDescent="0.15">
      <c r="A145" s="6" t="s">
        <v>5</v>
      </c>
      <c r="B145" s="6"/>
      <c r="C145" s="6" t="s">
        <v>2447</v>
      </c>
      <c r="D145" s="6" t="s">
        <v>2447</v>
      </c>
      <c r="E145" s="9">
        <v>56.799810000000001</v>
      </c>
      <c r="F145" s="9">
        <v>9.1833709999999993</v>
      </c>
      <c r="G145" s="6" t="s">
        <v>4689</v>
      </c>
      <c r="H145" s="6"/>
      <c r="I145" s="6" t="s">
        <v>4486</v>
      </c>
      <c r="J145" s="36" t="s">
        <v>2754</v>
      </c>
      <c r="K145" s="6"/>
      <c r="L145" s="6" t="s">
        <v>4905</v>
      </c>
      <c r="M145" s="6">
        <v>5750</v>
      </c>
      <c r="N145" s="17">
        <v>95</v>
      </c>
      <c r="O145" s="16" t="s">
        <v>633</v>
      </c>
      <c r="P145" s="16"/>
      <c r="Q145" s="6" t="s">
        <v>4906</v>
      </c>
      <c r="R145" s="6"/>
      <c r="S145" s="6">
        <v>1986</v>
      </c>
      <c r="T145" s="6" t="s">
        <v>4893</v>
      </c>
      <c r="U145" s="6"/>
    </row>
    <row r="146" spans="1:21" x14ac:dyDescent="0.15">
      <c r="A146" s="6" t="s">
        <v>5</v>
      </c>
      <c r="B146" s="6"/>
      <c r="C146" s="6" t="s">
        <v>2447</v>
      </c>
      <c r="D146" s="6" t="s">
        <v>2447</v>
      </c>
      <c r="E146" s="9">
        <v>56.799810000000001</v>
      </c>
      <c r="F146" s="9">
        <v>9.1833709999999993</v>
      </c>
      <c r="G146" s="6" t="s">
        <v>4689</v>
      </c>
      <c r="H146" s="6"/>
      <c r="I146" s="6" t="s">
        <v>4486</v>
      </c>
      <c r="J146" s="36" t="s">
        <v>2754</v>
      </c>
      <c r="K146" s="6"/>
      <c r="L146" s="6" t="s">
        <v>4909</v>
      </c>
      <c r="M146" s="6">
        <v>5710</v>
      </c>
      <c r="N146" s="17">
        <v>95</v>
      </c>
      <c r="O146" s="16" t="s">
        <v>633</v>
      </c>
      <c r="P146" s="16"/>
      <c r="Q146" s="6" t="s">
        <v>4910</v>
      </c>
      <c r="R146" s="6"/>
      <c r="S146" s="6">
        <v>1986</v>
      </c>
      <c r="T146" s="6" t="s">
        <v>4893</v>
      </c>
      <c r="U146" s="6"/>
    </row>
    <row r="147" spans="1:21" x14ac:dyDescent="0.15">
      <c r="A147" s="6" t="s">
        <v>5</v>
      </c>
      <c r="B147" s="6"/>
      <c r="C147" s="6" t="s">
        <v>2447</v>
      </c>
      <c r="D147" s="6" t="s">
        <v>2447</v>
      </c>
      <c r="E147" s="9">
        <v>56.799810000000001</v>
      </c>
      <c r="F147" s="9">
        <v>9.1833709999999993</v>
      </c>
      <c r="G147" s="6" t="s">
        <v>4689</v>
      </c>
      <c r="H147" s="6"/>
      <c r="I147" s="6" t="s">
        <v>4486</v>
      </c>
      <c r="J147" s="36" t="s">
        <v>2754</v>
      </c>
      <c r="K147" s="6"/>
      <c r="L147" s="6" t="s">
        <v>4914</v>
      </c>
      <c r="M147" s="6">
        <v>5700</v>
      </c>
      <c r="N147" s="17">
        <v>95</v>
      </c>
      <c r="O147" s="16" t="s">
        <v>633</v>
      </c>
      <c r="P147" s="16"/>
      <c r="Q147" s="6" t="s">
        <v>4915</v>
      </c>
      <c r="R147" s="6"/>
      <c r="S147" s="6">
        <v>1986</v>
      </c>
      <c r="T147" s="6" t="s">
        <v>4893</v>
      </c>
      <c r="U147" s="6"/>
    </row>
    <row r="148" spans="1:21" x14ac:dyDescent="0.15">
      <c r="A148" s="6" t="s">
        <v>5</v>
      </c>
      <c r="B148" s="6"/>
      <c r="C148" s="6" t="s">
        <v>2447</v>
      </c>
      <c r="D148" s="6" t="s">
        <v>2447</v>
      </c>
      <c r="E148" s="9">
        <v>56.799810000000001</v>
      </c>
      <c r="F148" s="9">
        <v>9.1833709999999993</v>
      </c>
      <c r="G148" s="6" t="s">
        <v>4689</v>
      </c>
      <c r="H148" s="6"/>
      <c r="I148" s="6" t="s">
        <v>4486</v>
      </c>
      <c r="J148" s="36" t="s">
        <v>2754</v>
      </c>
      <c r="K148" s="6"/>
      <c r="L148" s="6" t="s">
        <v>4928</v>
      </c>
      <c r="M148" s="6">
        <v>5580</v>
      </c>
      <c r="N148" s="17">
        <v>95</v>
      </c>
      <c r="O148" s="16" t="s">
        <v>633</v>
      </c>
      <c r="P148" s="16">
        <v>1</v>
      </c>
      <c r="Q148" s="6" t="s">
        <v>4929</v>
      </c>
      <c r="R148" s="6"/>
      <c r="S148" s="6">
        <v>1986</v>
      </c>
      <c r="T148" s="6" t="s">
        <v>4893</v>
      </c>
      <c r="U148" s="6"/>
    </row>
    <row r="149" spans="1:21" x14ac:dyDescent="0.15">
      <c r="A149" s="6" t="s">
        <v>5</v>
      </c>
      <c r="B149" s="6"/>
      <c r="C149" s="6" t="s">
        <v>2447</v>
      </c>
      <c r="D149" s="6" t="s">
        <v>2447</v>
      </c>
      <c r="E149" s="9">
        <v>56.799810000000001</v>
      </c>
      <c r="F149" s="9">
        <v>9.1833709999999993</v>
      </c>
      <c r="G149" s="6" t="s">
        <v>4689</v>
      </c>
      <c r="H149" s="6"/>
      <c r="I149" s="6" t="s">
        <v>4486</v>
      </c>
      <c r="J149" s="36" t="s">
        <v>2754</v>
      </c>
      <c r="K149" s="6"/>
      <c r="L149" s="6" t="s">
        <v>4933</v>
      </c>
      <c r="M149" s="6">
        <v>5550</v>
      </c>
      <c r="N149" s="17">
        <v>95</v>
      </c>
      <c r="O149" s="16" t="s">
        <v>633</v>
      </c>
      <c r="P149" s="16"/>
      <c r="Q149" s="6" t="s">
        <v>4934</v>
      </c>
      <c r="R149" s="6"/>
      <c r="S149" s="6">
        <v>1986</v>
      </c>
      <c r="T149" s="6" t="s">
        <v>4893</v>
      </c>
      <c r="U149" s="6"/>
    </row>
    <row r="150" spans="1:21" x14ac:dyDescent="0.15">
      <c r="A150" s="6" t="s">
        <v>5</v>
      </c>
      <c r="B150" s="6"/>
      <c r="C150" s="6" t="s">
        <v>2447</v>
      </c>
      <c r="D150" s="6" t="s">
        <v>2447</v>
      </c>
      <c r="E150" s="9">
        <v>56.799810000000001</v>
      </c>
      <c r="F150" s="9">
        <v>9.1833709999999993</v>
      </c>
      <c r="G150" s="6" t="s">
        <v>4689</v>
      </c>
      <c r="H150" s="6"/>
      <c r="I150" s="6" t="s">
        <v>4486</v>
      </c>
      <c r="J150" s="36" t="s">
        <v>2754</v>
      </c>
      <c r="K150" s="6"/>
      <c r="L150" s="6" t="s">
        <v>4935</v>
      </c>
      <c r="M150" s="6">
        <v>5540</v>
      </c>
      <c r="N150" s="17">
        <v>95</v>
      </c>
      <c r="O150" s="16" t="s">
        <v>633</v>
      </c>
      <c r="P150" s="16"/>
      <c r="Q150" s="6" t="s">
        <v>4936</v>
      </c>
      <c r="R150" s="6"/>
      <c r="S150" s="6">
        <v>1986</v>
      </c>
      <c r="T150" s="6" t="s">
        <v>4893</v>
      </c>
      <c r="U150" s="6"/>
    </row>
    <row r="151" spans="1:21" x14ac:dyDescent="0.15">
      <c r="A151" s="6" t="s">
        <v>5</v>
      </c>
      <c r="B151" s="6"/>
      <c r="C151" s="6" t="s">
        <v>2447</v>
      </c>
      <c r="D151" s="6" t="s">
        <v>2447</v>
      </c>
      <c r="E151" s="9">
        <v>56.799810000000001</v>
      </c>
      <c r="F151" s="9">
        <v>9.1833709999999993</v>
      </c>
      <c r="G151" s="6" t="s">
        <v>4689</v>
      </c>
      <c r="H151" s="6"/>
      <c r="I151" s="6" t="s">
        <v>4486</v>
      </c>
      <c r="J151" s="36" t="s">
        <v>2754</v>
      </c>
      <c r="K151" s="6"/>
      <c r="L151" s="6" t="s">
        <v>4937</v>
      </c>
      <c r="M151" s="6">
        <v>5520</v>
      </c>
      <c r="N151" s="17">
        <v>95</v>
      </c>
      <c r="O151" s="16" t="s">
        <v>633</v>
      </c>
      <c r="P151" s="16">
        <v>0.1</v>
      </c>
      <c r="Q151" s="6" t="s">
        <v>4938</v>
      </c>
      <c r="R151" s="6"/>
      <c r="S151" s="6">
        <v>1986</v>
      </c>
      <c r="T151" s="6" t="s">
        <v>4893</v>
      </c>
      <c r="U151" s="6"/>
    </row>
    <row r="152" spans="1:21" x14ac:dyDescent="0.15">
      <c r="A152" s="6" t="s">
        <v>5</v>
      </c>
      <c r="B152" s="6"/>
      <c r="C152" s="6" t="s">
        <v>2447</v>
      </c>
      <c r="D152" s="6" t="s">
        <v>2447</v>
      </c>
      <c r="E152" s="9">
        <v>56.799810000000001</v>
      </c>
      <c r="F152" s="9">
        <v>9.1833709999999993</v>
      </c>
      <c r="G152" s="6" t="s">
        <v>4689</v>
      </c>
      <c r="H152" s="6"/>
      <c r="I152" s="6" t="s">
        <v>4486</v>
      </c>
      <c r="J152" s="36" t="s">
        <v>2754</v>
      </c>
      <c r="K152" s="6"/>
      <c r="L152" s="6" t="s">
        <v>4939</v>
      </c>
      <c r="M152" s="6">
        <v>5510</v>
      </c>
      <c r="N152" s="17">
        <v>90</v>
      </c>
      <c r="O152" s="16" t="s">
        <v>633</v>
      </c>
      <c r="P152" s="16"/>
      <c r="Q152" s="6" t="s">
        <v>4940</v>
      </c>
      <c r="R152" s="6"/>
      <c r="S152" s="6">
        <v>1986</v>
      </c>
      <c r="T152" s="6" t="s">
        <v>4893</v>
      </c>
      <c r="U152" s="6"/>
    </row>
    <row r="153" spans="1:21" x14ac:dyDescent="0.15">
      <c r="A153" s="6" t="s">
        <v>5</v>
      </c>
      <c r="B153" s="6"/>
      <c r="C153" s="6" t="s">
        <v>2447</v>
      </c>
      <c r="D153" s="6" t="s">
        <v>2447</v>
      </c>
      <c r="E153" s="9">
        <v>56.799810000000001</v>
      </c>
      <c r="F153" s="9">
        <v>9.1833709999999993</v>
      </c>
      <c r="G153" s="6" t="s">
        <v>4689</v>
      </c>
      <c r="H153" s="6"/>
      <c r="I153" s="6" t="s">
        <v>4486</v>
      </c>
      <c r="J153" s="36" t="s">
        <v>2754</v>
      </c>
      <c r="K153" s="6"/>
      <c r="L153" s="6" t="s">
        <v>4941</v>
      </c>
      <c r="M153" s="6">
        <v>5500</v>
      </c>
      <c r="N153" s="17">
        <v>90</v>
      </c>
      <c r="O153" s="16" t="s">
        <v>633</v>
      </c>
      <c r="P153" s="16"/>
      <c r="Q153" s="6" t="s">
        <v>4942</v>
      </c>
      <c r="R153" s="6"/>
      <c r="S153" s="6">
        <v>1986</v>
      </c>
      <c r="T153" s="6" t="s">
        <v>4893</v>
      </c>
      <c r="U153" s="6"/>
    </row>
    <row r="154" spans="1:21" x14ac:dyDescent="0.15">
      <c r="A154" s="6" t="s">
        <v>5</v>
      </c>
      <c r="B154" s="6"/>
      <c r="C154" s="6" t="s">
        <v>2447</v>
      </c>
      <c r="D154" s="6" t="s">
        <v>2447</v>
      </c>
      <c r="E154" s="9">
        <v>56.799810000000001</v>
      </c>
      <c r="F154" s="9">
        <v>9.1833709999999993</v>
      </c>
      <c r="G154" s="6" t="s">
        <v>4689</v>
      </c>
      <c r="H154" s="6"/>
      <c r="I154" s="6" t="s">
        <v>4486</v>
      </c>
      <c r="J154" s="36" t="s">
        <v>2754</v>
      </c>
      <c r="K154" s="6"/>
      <c r="L154" s="6" t="s">
        <v>4946</v>
      </c>
      <c r="M154" s="6">
        <v>5480</v>
      </c>
      <c r="N154" s="17">
        <v>95</v>
      </c>
      <c r="O154" s="16" t="s">
        <v>633</v>
      </c>
      <c r="P154" s="16"/>
      <c r="Q154" s="6" t="s">
        <v>4947</v>
      </c>
      <c r="R154" s="6"/>
      <c r="S154" s="6">
        <v>1986</v>
      </c>
      <c r="T154" s="6" t="s">
        <v>4893</v>
      </c>
      <c r="U154" s="6"/>
    </row>
    <row r="155" spans="1:21" x14ac:dyDescent="0.15">
      <c r="A155" s="6" t="s">
        <v>5</v>
      </c>
      <c r="B155" s="6"/>
      <c r="C155" s="6" t="s">
        <v>2447</v>
      </c>
      <c r="D155" s="6" t="s">
        <v>2447</v>
      </c>
      <c r="E155" s="9">
        <v>56.799810000000001</v>
      </c>
      <c r="F155" s="9">
        <v>9.1833709999999993</v>
      </c>
      <c r="G155" s="6" t="s">
        <v>4689</v>
      </c>
      <c r="H155" s="6"/>
      <c r="I155" s="6" t="s">
        <v>4486</v>
      </c>
      <c r="J155" s="36" t="s">
        <v>2754</v>
      </c>
      <c r="K155" s="6"/>
      <c r="L155" s="6" t="s">
        <v>4948</v>
      </c>
      <c r="M155" s="6">
        <v>5470</v>
      </c>
      <c r="N155" s="17">
        <v>90</v>
      </c>
      <c r="O155" s="16" t="s">
        <v>633</v>
      </c>
      <c r="P155" s="16">
        <v>0.4</v>
      </c>
      <c r="Q155" s="6" t="s">
        <v>4949</v>
      </c>
      <c r="R155" s="6"/>
      <c r="S155" s="6">
        <v>1986</v>
      </c>
      <c r="T155" s="6" t="s">
        <v>4893</v>
      </c>
      <c r="U155" s="6"/>
    </row>
    <row r="156" spans="1:21" x14ac:dyDescent="0.15">
      <c r="A156" s="6" t="s">
        <v>5</v>
      </c>
      <c r="B156" s="6"/>
      <c r="C156" s="6" t="s">
        <v>2447</v>
      </c>
      <c r="D156" s="6" t="s">
        <v>2447</v>
      </c>
      <c r="E156" s="9">
        <v>56.799810000000001</v>
      </c>
      <c r="F156" s="9">
        <v>9.1833709999999993</v>
      </c>
      <c r="G156" s="6" t="s">
        <v>4689</v>
      </c>
      <c r="H156" s="6"/>
      <c r="I156" s="6" t="s">
        <v>4486</v>
      </c>
      <c r="J156" s="36" t="s">
        <v>2754</v>
      </c>
      <c r="K156" s="6"/>
      <c r="L156" s="6" t="s">
        <v>4950</v>
      </c>
      <c r="M156" s="6">
        <v>5480</v>
      </c>
      <c r="N156" s="17">
        <v>90</v>
      </c>
      <c r="O156" s="16" t="s">
        <v>633</v>
      </c>
      <c r="P156" s="16">
        <v>0.2</v>
      </c>
      <c r="Q156" s="6" t="s">
        <v>4949</v>
      </c>
      <c r="R156" s="6"/>
      <c r="S156" s="6">
        <v>1986</v>
      </c>
      <c r="T156" s="6" t="s">
        <v>4893</v>
      </c>
      <c r="U156" s="6"/>
    </row>
    <row r="157" spans="1:21" x14ac:dyDescent="0.15">
      <c r="A157" s="6" t="s">
        <v>5</v>
      </c>
      <c r="B157" s="6"/>
      <c r="C157" s="6" t="s">
        <v>2447</v>
      </c>
      <c r="D157" s="6" t="s">
        <v>2447</v>
      </c>
      <c r="E157" s="9">
        <v>56.799810000000001</v>
      </c>
      <c r="F157" s="9">
        <v>9.1833709999999993</v>
      </c>
      <c r="G157" s="6" t="s">
        <v>4689</v>
      </c>
      <c r="H157" s="6"/>
      <c r="I157" s="6" t="s">
        <v>4486</v>
      </c>
      <c r="J157" s="36" t="s">
        <v>2754</v>
      </c>
      <c r="K157" s="6"/>
      <c r="L157" s="6" t="s">
        <v>4951</v>
      </c>
      <c r="M157" s="6">
        <v>5460</v>
      </c>
      <c r="N157" s="17">
        <v>95</v>
      </c>
      <c r="O157" s="16" t="s">
        <v>633</v>
      </c>
      <c r="P157" s="16">
        <v>-0.1</v>
      </c>
      <c r="Q157" s="6" t="s">
        <v>4488</v>
      </c>
      <c r="R157" s="6"/>
      <c r="S157" s="6">
        <v>1986</v>
      </c>
      <c r="T157" s="6" t="s">
        <v>4893</v>
      </c>
      <c r="U157" s="6"/>
    </row>
    <row r="158" spans="1:21" x14ac:dyDescent="0.15">
      <c r="A158" s="6" t="s">
        <v>5</v>
      </c>
      <c r="B158" s="6"/>
      <c r="C158" s="6" t="s">
        <v>2447</v>
      </c>
      <c r="D158" s="6" t="s">
        <v>2447</v>
      </c>
      <c r="E158" s="9">
        <v>56.799810000000001</v>
      </c>
      <c r="F158" s="9">
        <v>9.1833709999999993</v>
      </c>
      <c r="G158" s="6" t="s">
        <v>4689</v>
      </c>
      <c r="H158" s="6"/>
      <c r="I158" s="6" t="s">
        <v>4486</v>
      </c>
      <c r="J158" s="36" t="s">
        <v>2754</v>
      </c>
      <c r="K158" s="6"/>
      <c r="L158" s="6" t="s">
        <v>4952</v>
      </c>
      <c r="M158" s="6">
        <v>5440</v>
      </c>
      <c r="N158" s="17">
        <v>95</v>
      </c>
      <c r="O158" s="16" t="s">
        <v>633</v>
      </c>
      <c r="P158" s="16">
        <v>0.1</v>
      </c>
      <c r="Q158" s="6" t="s">
        <v>4612</v>
      </c>
      <c r="R158" s="6"/>
      <c r="S158" s="6">
        <v>1986</v>
      </c>
      <c r="T158" s="6" t="s">
        <v>4893</v>
      </c>
      <c r="U158" s="6"/>
    </row>
    <row r="159" spans="1:21" x14ac:dyDescent="0.15">
      <c r="A159" s="6" t="s">
        <v>5</v>
      </c>
      <c r="B159" s="6"/>
      <c r="C159" s="6" t="s">
        <v>2447</v>
      </c>
      <c r="D159" s="6" t="s">
        <v>2447</v>
      </c>
      <c r="E159" s="9">
        <v>56.799810000000001</v>
      </c>
      <c r="F159" s="9">
        <v>9.1833709999999993</v>
      </c>
      <c r="G159" s="6" t="s">
        <v>4689</v>
      </c>
      <c r="H159" s="6"/>
      <c r="I159" s="6" t="s">
        <v>4486</v>
      </c>
      <c r="J159" s="36" t="s">
        <v>2754</v>
      </c>
      <c r="K159" s="6"/>
      <c r="L159" s="6" t="s">
        <v>4953</v>
      </c>
      <c r="M159" s="6">
        <v>5430</v>
      </c>
      <c r="N159" s="17">
        <v>95</v>
      </c>
      <c r="O159" s="16" t="s">
        <v>633</v>
      </c>
      <c r="P159" s="16"/>
      <c r="Q159" s="6" t="s">
        <v>4954</v>
      </c>
      <c r="R159" s="6"/>
      <c r="S159" s="6">
        <v>1986</v>
      </c>
      <c r="T159" s="6" t="s">
        <v>4893</v>
      </c>
      <c r="U159" s="6"/>
    </row>
    <row r="160" spans="1:21" x14ac:dyDescent="0.15">
      <c r="A160" s="6" t="s">
        <v>5</v>
      </c>
      <c r="B160" s="6"/>
      <c r="C160" s="6" t="s">
        <v>2447</v>
      </c>
      <c r="D160" s="6" t="s">
        <v>2447</v>
      </c>
      <c r="E160" s="9">
        <v>56.799810000000001</v>
      </c>
      <c r="F160" s="9">
        <v>9.1833709999999993</v>
      </c>
      <c r="G160" s="6" t="s">
        <v>4689</v>
      </c>
      <c r="H160" s="6"/>
      <c r="I160" s="6" t="s">
        <v>4486</v>
      </c>
      <c r="J160" s="36" t="s">
        <v>2754</v>
      </c>
      <c r="K160" s="6"/>
      <c r="L160" s="6" t="s">
        <v>4955</v>
      </c>
      <c r="M160" s="6">
        <v>5420</v>
      </c>
      <c r="N160" s="17">
        <v>90</v>
      </c>
      <c r="O160" s="16" t="s">
        <v>633</v>
      </c>
      <c r="P160" s="16"/>
      <c r="Q160" s="6" t="s">
        <v>4618</v>
      </c>
      <c r="R160" s="6"/>
      <c r="S160" s="6">
        <v>1986</v>
      </c>
      <c r="T160" s="6" t="s">
        <v>4893</v>
      </c>
      <c r="U160" s="6"/>
    </row>
    <row r="161" spans="1:21" x14ac:dyDescent="0.15">
      <c r="A161" s="6" t="s">
        <v>5</v>
      </c>
      <c r="B161" s="6"/>
      <c r="C161" s="6" t="s">
        <v>2447</v>
      </c>
      <c r="D161" s="6" t="s">
        <v>2447</v>
      </c>
      <c r="E161" s="9">
        <v>56.799810000000001</v>
      </c>
      <c r="F161" s="9">
        <v>9.1833709999999993</v>
      </c>
      <c r="G161" s="6" t="s">
        <v>4689</v>
      </c>
      <c r="H161" s="6"/>
      <c r="I161" s="6" t="s">
        <v>4486</v>
      </c>
      <c r="J161" s="36" t="s">
        <v>2754</v>
      </c>
      <c r="K161" s="6"/>
      <c r="L161" s="6" t="s">
        <v>4956</v>
      </c>
      <c r="M161" s="6">
        <v>5400</v>
      </c>
      <c r="N161" s="17">
        <v>95</v>
      </c>
      <c r="O161" s="16" t="s">
        <v>633</v>
      </c>
      <c r="P161" s="16"/>
      <c r="Q161" s="6" t="s">
        <v>4957</v>
      </c>
      <c r="R161" s="6"/>
      <c r="S161" s="6">
        <v>1986</v>
      </c>
      <c r="T161" s="6" t="s">
        <v>4893</v>
      </c>
      <c r="U161" s="6"/>
    </row>
    <row r="162" spans="1:21" x14ac:dyDescent="0.15">
      <c r="A162" s="6" t="s">
        <v>5</v>
      </c>
      <c r="B162" s="6"/>
      <c r="C162" s="6" t="s">
        <v>2447</v>
      </c>
      <c r="D162" s="6" t="s">
        <v>2447</v>
      </c>
      <c r="E162" s="9">
        <v>56.799810000000001</v>
      </c>
      <c r="F162" s="9">
        <v>9.1833709999999993</v>
      </c>
      <c r="G162" s="6" t="s">
        <v>4689</v>
      </c>
      <c r="H162" s="6"/>
      <c r="I162" s="6" t="s">
        <v>4486</v>
      </c>
      <c r="J162" s="36" t="s">
        <v>2754</v>
      </c>
      <c r="K162" s="6"/>
      <c r="L162" s="6" t="s">
        <v>4958</v>
      </c>
      <c r="M162" s="6">
        <v>5370</v>
      </c>
      <c r="N162" s="17">
        <v>90</v>
      </c>
      <c r="O162" s="16" t="s">
        <v>633</v>
      </c>
      <c r="P162" s="16"/>
      <c r="Q162" s="6" t="s">
        <v>4959</v>
      </c>
      <c r="R162" s="6"/>
      <c r="S162" s="6">
        <v>1986</v>
      </c>
      <c r="T162" s="6" t="s">
        <v>4893</v>
      </c>
      <c r="U162" s="6"/>
    </row>
    <row r="163" spans="1:21" x14ac:dyDescent="0.15">
      <c r="A163" s="6" t="s">
        <v>5</v>
      </c>
      <c r="B163" s="6"/>
      <c r="C163" s="6" t="s">
        <v>2447</v>
      </c>
      <c r="D163" s="6" t="s">
        <v>2447</v>
      </c>
      <c r="E163" s="9">
        <v>56.799810000000001</v>
      </c>
      <c r="F163" s="9">
        <v>9.1833709999999993</v>
      </c>
      <c r="G163" s="6" t="s">
        <v>4689</v>
      </c>
      <c r="H163" s="6"/>
      <c r="I163" s="6" t="s">
        <v>4486</v>
      </c>
      <c r="J163" s="36" t="s">
        <v>2754</v>
      </c>
      <c r="K163" s="6"/>
      <c r="L163" s="6" t="s">
        <v>4960</v>
      </c>
      <c r="M163" s="6">
        <v>5270</v>
      </c>
      <c r="N163" s="17">
        <v>85</v>
      </c>
      <c r="O163" s="16" t="s">
        <v>633</v>
      </c>
      <c r="P163" s="16"/>
      <c r="Q163" s="6" t="s">
        <v>4961</v>
      </c>
      <c r="R163" s="6"/>
      <c r="S163" s="6">
        <v>1986</v>
      </c>
      <c r="T163" s="6" t="s">
        <v>4893</v>
      </c>
      <c r="U163" s="6"/>
    </row>
    <row r="164" spans="1:21" x14ac:dyDescent="0.15">
      <c r="A164" s="6" t="s">
        <v>5</v>
      </c>
      <c r="B164" s="6"/>
      <c r="C164" s="6" t="s">
        <v>2447</v>
      </c>
      <c r="D164" s="6" t="s">
        <v>2447</v>
      </c>
      <c r="E164" s="9">
        <v>56.799810000000001</v>
      </c>
      <c r="F164" s="9">
        <v>9.1833709999999993</v>
      </c>
      <c r="G164" s="6" t="s">
        <v>4689</v>
      </c>
      <c r="H164" s="6"/>
      <c r="I164" s="6" t="s">
        <v>4486</v>
      </c>
      <c r="J164" s="36" t="s">
        <v>2754</v>
      </c>
      <c r="K164" s="6"/>
      <c r="L164" s="6" t="s">
        <v>4962</v>
      </c>
      <c r="M164" s="6">
        <v>5230</v>
      </c>
      <c r="N164" s="17">
        <v>95</v>
      </c>
      <c r="O164" s="16" t="s">
        <v>633</v>
      </c>
      <c r="P164" s="16">
        <v>0</v>
      </c>
      <c r="Q164" s="6" t="s">
        <v>4963</v>
      </c>
      <c r="R164" s="6"/>
      <c r="S164" s="6">
        <v>1986</v>
      </c>
      <c r="T164" s="6" t="s">
        <v>4893</v>
      </c>
      <c r="U164" s="6"/>
    </row>
    <row r="165" spans="1:21" x14ac:dyDescent="0.15">
      <c r="A165" s="6" t="s">
        <v>5</v>
      </c>
      <c r="B165" s="6"/>
      <c r="C165" s="6" t="s">
        <v>2447</v>
      </c>
      <c r="D165" s="6" t="s">
        <v>2447</v>
      </c>
      <c r="E165" s="9">
        <v>56.799810000000001</v>
      </c>
      <c r="F165" s="9">
        <v>9.1833709999999993</v>
      </c>
      <c r="G165" s="6" t="s">
        <v>4689</v>
      </c>
      <c r="H165" s="6"/>
      <c r="I165" s="6" t="s">
        <v>4486</v>
      </c>
      <c r="J165" s="36" t="s">
        <v>2754</v>
      </c>
      <c r="K165" s="6"/>
      <c r="L165" s="6" t="s">
        <v>4964</v>
      </c>
      <c r="M165" s="6">
        <v>5200</v>
      </c>
      <c r="N165" s="17">
        <v>90</v>
      </c>
      <c r="O165" s="16" t="s">
        <v>633</v>
      </c>
      <c r="P165" s="16"/>
      <c r="Q165" s="6" t="s">
        <v>4965</v>
      </c>
      <c r="R165" s="6"/>
      <c r="S165" s="6">
        <v>1986</v>
      </c>
      <c r="T165" s="6" t="s">
        <v>4893</v>
      </c>
      <c r="U165" s="6"/>
    </row>
    <row r="166" spans="1:21" x14ac:dyDescent="0.15">
      <c r="A166" s="6" t="s">
        <v>5</v>
      </c>
      <c r="B166" s="6"/>
      <c r="C166" s="6" t="s">
        <v>2447</v>
      </c>
      <c r="D166" s="6" t="s">
        <v>2447</v>
      </c>
      <c r="E166" s="9">
        <v>56.799810000000001</v>
      </c>
      <c r="F166" s="9">
        <v>9.1833709999999993</v>
      </c>
      <c r="G166" s="6" t="s">
        <v>4689</v>
      </c>
      <c r="H166" s="6"/>
      <c r="I166" s="6" t="s">
        <v>4486</v>
      </c>
      <c r="J166" s="36" t="s">
        <v>2754</v>
      </c>
      <c r="K166" s="6"/>
      <c r="L166" s="6" t="s">
        <v>4969</v>
      </c>
      <c r="M166" s="6">
        <v>5150</v>
      </c>
      <c r="N166" s="17">
        <v>90</v>
      </c>
      <c r="O166" s="16" t="s">
        <v>633</v>
      </c>
      <c r="P166" s="16"/>
      <c r="Q166" s="6" t="s">
        <v>4970</v>
      </c>
      <c r="R166" s="6"/>
      <c r="S166" s="6">
        <v>1986</v>
      </c>
      <c r="T166" s="6" t="s">
        <v>4893</v>
      </c>
      <c r="U166" s="6"/>
    </row>
    <row r="167" spans="1:21" x14ac:dyDescent="0.15">
      <c r="A167" s="6" t="s">
        <v>5</v>
      </c>
      <c r="B167" s="6"/>
      <c r="C167" s="6" t="s">
        <v>2447</v>
      </c>
      <c r="D167" s="6" t="s">
        <v>2447</v>
      </c>
      <c r="E167" s="9">
        <v>56.799810000000001</v>
      </c>
      <c r="F167" s="9">
        <v>9.1833709999999993</v>
      </c>
      <c r="G167" s="6" t="s">
        <v>4689</v>
      </c>
      <c r="H167" s="6"/>
      <c r="I167" s="6" t="s">
        <v>4486</v>
      </c>
      <c r="J167" s="36" t="s">
        <v>2754</v>
      </c>
      <c r="K167" s="6"/>
      <c r="L167" s="6" t="s">
        <v>4973</v>
      </c>
      <c r="M167" s="6">
        <v>5070</v>
      </c>
      <c r="N167" s="17">
        <v>90</v>
      </c>
      <c r="O167" s="16" t="s">
        <v>633</v>
      </c>
      <c r="P167" s="16"/>
      <c r="Q167" s="6" t="s">
        <v>4974</v>
      </c>
      <c r="R167" s="6"/>
      <c r="S167" s="6">
        <v>1986</v>
      </c>
      <c r="T167" s="6" t="s">
        <v>4893</v>
      </c>
      <c r="U167" s="6"/>
    </row>
    <row r="168" spans="1:21" x14ac:dyDescent="0.15">
      <c r="A168" s="6" t="s">
        <v>5</v>
      </c>
      <c r="B168" s="6"/>
      <c r="C168" s="6" t="s">
        <v>2447</v>
      </c>
      <c r="D168" s="6" t="s">
        <v>2447</v>
      </c>
      <c r="E168" s="9">
        <v>56.799810000000001</v>
      </c>
      <c r="F168" s="9">
        <v>9.1833709999999993</v>
      </c>
      <c r="G168" s="6" t="s">
        <v>4689</v>
      </c>
      <c r="H168" s="6"/>
      <c r="I168" s="6" t="s">
        <v>467</v>
      </c>
      <c r="J168" s="36" t="s">
        <v>4582</v>
      </c>
      <c r="K168" s="6" t="s">
        <v>4888</v>
      </c>
      <c r="L168" s="6" t="s">
        <v>4901</v>
      </c>
      <c r="M168" s="6">
        <v>5790</v>
      </c>
      <c r="N168" s="17">
        <v>30</v>
      </c>
      <c r="O168" s="16" t="s">
        <v>687</v>
      </c>
      <c r="P168" s="16">
        <v>-15.2</v>
      </c>
      <c r="Q168" s="6" t="s">
        <v>4902</v>
      </c>
      <c r="R168" s="6"/>
      <c r="S168" s="6">
        <v>2007</v>
      </c>
      <c r="T168" s="6" t="s">
        <v>610</v>
      </c>
      <c r="U168" s="6"/>
    </row>
    <row r="169" spans="1:21" x14ac:dyDescent="0.15">
      <c r="A169" s="6" t="s">
        <v>5</v>
      </c>
      <c r="B169" s="6"/>
      <c r="C169" s="6" t="s">
        <v>2447</v>
      </c>
      <c r="D169" s="6" t="s">
        <v>2447</v>
      </c>
      <c r="E169" s="9">
        <v>56.799810000000001</v>
      </c>
      <c r="F169" s="9">
        <v>9.1833709999999993</v>
      </c>
      <c r="G169" s="6" t="s">
        <v>4689</v>
      </c>
      <c r="H169" s="6"/>
      <c r="I169" s="6" t="s">
        <v>4486</v>
      </c>
      <c r="J169" s="36" t="s">
        <v>2754</v>
      </c>
      <c r="K169" s="6"/>
      <c r="L169" s="6" t="s">
        <v>4898</v>
      </c>
      <c r="M169" s="6">
        <v>5810</v>
      </c>
      <c r="N169" s="17">
        <v>120</v>
      </c>
      <c r="O169" s="16" t="s">
        <v>633</v>
      </c>
      <c r="P169" s="16"/>
      <c r="Q169" s="6" t="s">
        <v>4899</v>
      </c>
      <c r="R169" s="6"/>
      <c r="S169" s="6">
        <v>1973</v>
      </c>
      <c r="T169" s="6" t="s">
        <v>685</v>
      </c>
      <c r="U169" s="6" t="s">
        <v>4900</v>
      </c>
    </row>
    <row r="170" spans="1:21" x14ac:dyDescent="0.15">
      <c r="A170" s="6" t="s">
        <v>5</v>
      </c>
      <c r="B170" s="6"/>
      <c r="C170" s="6" t="s">
        <v>2447</v>
      </c>
      <c r="D170" s="6" t="s">
        <v>2447</v>
      </c>
      <c r="E170" s="9">
        <v>56.799810000000001</v>
      </c>
      <c r="F170" s="9">
        <v>9.1833709999999993</v>
      </c>
      <c r="G170" s="6" t="s">
        <v>4689</v>
      </c>
      <c r="H170" s="6"/>
      <c r="I170" s="6" t="s">
        <v>4486</v>
      </c>
      <c r="J170" s="36" t="s">
        <v>2754</v>
      </c>
      <c r="K170" s="6"/>
      <c r="L170" s="6" t="s">
        <v>4903</v>
      </c>
      <c r="M170" s="6">
        <v>5710</v>
      </c>
      <c r="N170" s="17">
        <v>120</v>
      </c>
      <c r="O170" s="16" t="s">
        <v>633</v>
      </c>
      <c r="P170" s="16"/>
      <c r="Q170" s="6" t="s">
        <v>4904</v>
      </c>
      <c r="R170" s="6"/>
      <c r="S170" s="6">
        <v>1973</v>
      </c>
      <c r="T170" s="6" t="s">
        <v>685</v>
      </c>
      <c r="U170" s="6" t="s">
        <v>4900</v>
      </c>
    </row>
    <row r="171" spans="1:21" x14ac:dyDescent="0.15">
      <c r="A171" s="6" t="s">
        <v>5</v>
      </c>
      <c r="B171" s="6"/>
      <c r="C171" s="6" t="s">
        <v>2447</v>
      </c>
      <c r="D171" s="6" t="s">
        <v>2447</v>
      </c>
      <c r="E171" s="9">
        <v>56.799810000000001</v>
      </c>
      <c r="F171" s="9">
        <v>9.1833709999999993</v>
      </c>
      <c r="G171" s="6" t="s">
        <v>4689</v>
      </c>
      <c r="H171" s="6"/>
      <c r="I171" s="6" t="s">
        <v>4486</v>
      </c>
      <c r="J171" s="36" t="s">
        <v>2754</v>
      </c>
      <c r="K171" s="6"/>
      <c r="L171" s="6" t="s">
        <v>4911</v>
      </c>
      <c r="M171" s="6">
        <v>5660</v>
      </c>
      <c r="N171" s="17">
        <v>120</v>
      </c>
      <c r="O171" s="16" t="s">
        <v>633</v>
      </c>
      <c r="P171" s="16"/>
      <c r="Q171" s="6" t="s">
        <v>4912</v>
      </c>
      <c r="R171" s="6"/>
      <c r="S171" s="6">
        <v>1973</v>
      </c>
      <c r="T171" s="6" t="s">
        <v>685</v>
      </c>
      <c r="U171" s="6" t="s">
        <v>4913</v>
      </c>
    </row>
    <row r="172" spans="1:21" x14ac:dyDescent="0.15">
      <c r="A172" s="6" t="s">
        <v>5</v>
      </c>
      <c r="B172" s="6"/>
      <c r="C172" s="6" t="s">
        <v>2447</v>
      </c>
      <c r="D172" s="6" t="s">
        <v>2447</v>
      </c>
      <c r="E172" s="9">
        <v>56.799810000000001</v>
      </c>
      <c r="F172" s="9">
        <v>9.1833709999999993</v>
      </c>
      <c r="G172" s="6" t="s">
        <v>4689</v>
      </c>
      <c r="H172" s="6"/>
      <c r="I172" s="6" t="s">
        <v>4486</v>
      </c>
      <c r="J172" s="36" t="s">
        <v>2754</v>
      </c>
      <c r="K172" s="6"/>
      <c r="L172" s="6" t="s">
        <v>4916</v>
      </c>
      <c r="M172" s="6">
        <v>5600</v>
      </c>
      <c r="N172" s="17">
        <v>120</v>
      </c>
      <c r="O172" s="16" t="s">
        <v>633</v>
      </c>
      <c r="P172" s="16"/>
      <c r="Q172" s="6" t="s">
        <v>4917</v>
      </c>
      <c r="R172" s="6"/>
      <c r="S172" s="6">
        <v>1973</v>
      </c>
      <c r="T172" s="6" t="s">
        <v>685</v>
      </c>
      <c r="U172" s="6" t="s">
        <v>4918</v>
      </c>
    </row>
    <row r="173" spans="1:21" x14ac:dyDescent="0.15">
      <c r="A173" s="6" t="s">
        <v>5</v>
      </c>
      <c r="B173" s="6"/>
      <c r="C173" s="6" t="s">
        <v>2447</v>
      </c>
      <c r="D173" s="6" t="s">
        <v>2447</v>
      </c>
      <c r="E173" s="9">
        <v>56.799810000000001</v>
      </c>
      <c r="F173" s="9">
        <v>9.1833709999999993</v>
      </c>
      <c r="G173" s="6" t="s">
        <v>4689</v>
      </c>
      <c r="H173" s="6"/>
      <c r="I173" s="6" t="s">
        <v>4486</v>
      </c>
      <c r="J173" s="36" t="s">
        <v>2754</v>
      </c>
      <c r="K173" s="6"/>
      <c r="L173" s="6" t="s">
        <v>4922</v>
      </c>
      <c r="M173" s="6">
        <v>5580</v>
      </c>
      <c r="N173" s="17">
        <v>110</v>
      </c>
      <c r="O173" s="16" t="s">
        <v>633</v>
      </c>
      <c r="P173" s="16"/>
      <c r="Q173" s="6" t="s">
        <v>4923</v>
      </c>
      <c r="R173" s="6"/>
      <c r="S173" s="6">
        <v>1973</v>
      </c>
      <c r="T173" s="6" t="s">
        <v>685</v>
      </c>
      <c r="U173" s="6" t="s">
        <v>4924</v>
      </c>
    </row>
    <row r="174" spans="1:21" x14ac:dyDescent="0.15">
      <c r="A174" s="6" t="s">
        <v>5</v>
      </c>
      <c r="B174" s="6"/>
      <c r="C174" s="6" t="s">
        <v>2447</v>
      </c>
      <c r="D174" s="6" t="s">
        <v>2447</v>
      </c>
      <c r="E174" s="9">
        <v>56.799810000000001</v>
      </c>
      <c r="F174" s="9">
        <v>9.1833709999999993</v>
      </c>
      <c r="G174" s="6" t="s">
        <v>4689</v>
      </c>
      <c r="H174" s="6"/>
      <c r="I174" s="6" t="s">
        <v>4486</v>
      </c>
      <c r="J174" s="36" t="s">
        <v>2754</v>
      </c>
      <c r="K174" s="6"/>
      <c r="L174" s="6" t="s">
        <v>4925</v>
      </c>
      <c r="M174" s="6">
        <v>5570</v>
      </c>
      <c r="N174" s="17">
        <v>110</v>
      </c>
      <c r="O174" s="16" t="s">
        <v>633</v>
      </c>
      <c r="P174" s="16"/>
      <c r="Q174" s="6" t="s">
        <v>4926</v>
      </c>
      <c r="R174" s="6"/>
      <c r="S174" s="6">
        <v>1973</v>
      </c>
      <c r="T174" s="6" t="s">
        <v>685</v>
      </c>
      <c r="U174" s="6" t="s">
        <v>4927</v>
      </c>
    </row>
    <row r="175" spans="1:21" x14ac:dyDescent="0.15">
      <c r="A175" s="6" t="s">
        <v>5</v>
      </c>
      <c r="B175" s="6"/>
      <c r="C175" s="6" t="s">
        <v>2447</v>
      </c>
      <c r="D175" s="6" t="s">
        <v>2447</v>
      </c>
      <c r="E175" s="9">
        <v>56.799810000000001</v>
      </c>
      <c r="F175" s="9">
        <v>9.1833709999999993</v>
      </c>
      <c r="G175" s="6" t="s">
        <v>4689</v>
      </c>
      <c r="H175" s="6"/>
      <c r="I175" s="6" t="s">
        <v>4486</v>
      </c>
      <c r="J175" s="36" t="s">
        <v>2754</v>
      </c>
      <c r="K175" s="6"/>
      <c r="L175" s="6" t="s">
        <v>4930</v>
      </c>
      <c r="M175" s="6">
        <v>5550</v>
      </c>
      <c r="N175" s="17">
        <v>110</v>
      </c>
      <c r="O175" s="16" t="s">
        <v>633</v>
      </c>
      <c r="P175" s="16"/>
      <c r="Q175" s="6" t="s">
        <v>4931</v>
      </c>
      <c r="R175" s="6"/>
      <c r="S175" s="6">
        <v>1973</v>
      </c>
      <c r="T175" s="6" t="s">
        <v>685</v>
      </c>
      <c r="U175" s="6" t="s">
        <v>4932</v>
      </c>
    </row>
    <row r="176" spans="1:21" x14ac:dyDescent="0.15">
      <c r="A176" s="6" t="s">
        <v>5</v>
      </c>
      <c r="B176" s="6"/>
      <c r="C176" s="6" t="s">
        <v>2447</v>
      </c>
      <c r="D176" s="6" t="s">
        <v>2447</v>
      </c>
      <c r="E176" s="9">
        <v>56.799810000000001</v>
      </c>
      <c r="F176" s="9">
        <v>9.1833709999999993</v>
      </c>
      <c r="G176" s="6" t="s">
        <v>4689</v>
      </c>
      <c r="H176" s="6"/>
      <c r="I176" s="6" t="s">
        <v>4486</v>
      </c>
      <c r="J176" s="36" t="s">
        <v>2754</v>
      </c>
      <c r="K176" s="6"/>
      <c r="L176" s="6" t="s">
        <v>4966</v>
      </c>
      <c r="M176" s="6">
        <v>5180</v>
      </c>
      <c r="N176" s="17">
        <v>110</v>
      </c>
      <c r="O176" s="16" t="s">
        <v>633</v>
      </c>
      <c r="P176" s="16"/>
      <c r="Q176" s="6" t="s">
        <v>4967</v>
      </c>
      <c r="R176" s="6"/>
      <c r="S176" s="6">
        <v>1973</v>
      </c>
      <c r="T176" s="6" t="s">
        <v>685</v>
      </c>
      <c r="U176" s="6" t="s">
        <v>4968</v>
      </c>
    </row>
    <row r="177" spans="1:21" x14ac:dyDescent="0.15">
      <c r="A177" s="6" t="s">
        <v>5</v>
      </c>
      <c r="B177" s="6"/>
      <c r="C177" s="6" t="s">
        <v>2447</v>
      </c>
      <c r="D177" s="6" t="s">
        <v>2447</v>
      </c>
      <c r="E177" s="9">
        <v>56.799810000000001</v>
      </c>
      <c r="F177" s="9">
        <v>9.1833709999999993</v>
      </c>
      <c r="G177" s="6" t="s">
        <v>4689</v>
      </c>
      <c r="H177" s="6"/>
      <c r="I177" s="6" t="s">
        <v>4486</v>
      </c>
      <c r="J177" s="36" t="s">
        <v>2754</v>
      </c>
      <c r="K177" s="6"/>
      <c r="L177" s="6" t="s">
        <v>4971</v>
      </c>
      <c r="M177" s="6">
        <v>5030</v>
      </c>
      <c r="N177" s="17">
        <v>110</v>
      </c>
      <c r="O177" s="16" t="s">
        <v>633</v>
      </c>
      <c r="P177" s="16"/>
      <c r="Q177" s="6" t="s">
        <v>4972</v>
      </c>
      <c r="R177" s="6"/>
      <c r="S177" s="6">
        <v>1973</v>
      </c>
      <c r="T177" s="6" t="s">
        <v>685</v>
      </c>
      <c r="U177" s="6" t="s">
        <v>4968</v>
      </c>
    </row>
    <row r="178" spans="1:21" x14ac:dyDescent="0.15">
      <c r="A178" s="6" t="s">
        <v>5</v>
      </c>
      <c r="B178" s="6"/>
      <c r="C178" s="6" t="s">
        <v>2447</v>
      </c>
      <c r="D178" s="6" t="s">
        <v>2447</v>
      </c>
      <c r="E178" s="9">
        <v>56.799810000000001</v>
      </c>
      <c r="F178" s="9">
        <v>9.1833709999999993</v>
      </c>
      <c r="G178" s="6" t="s">
        <v>4689</v>
      </c>
      <c r="H178" s="6"/>
      <c r="I178" s="6" t="s">
        <v>467</v>
      </c>
      <c r="J178" s="36" t="s">
        <v>4582</v>
      </c>
      <c r="K178" s="6" t="s">
        <v>4943</v>
      </c>
      <c r="L178" s="6" t="s">
        <v>683</v>
      </c>
      <c r="M178" s="6">
        <v>5340</v>
      </c>
      <c r="N178" s="17">
        <v>70</v>
      </c>
      <c r="O178" s="16" t="s">
        <v>676</v>
      </c>
      <c r="P178" s="16">
        <v>-16.5</v>
      </c>
      <c r="Q178" s="6" t="s">
        <v>4944</v>
      </c>
      <c r="R178" s="6"/>
      <c r="S178" s="6">
        <v>1988</v>
      </c>
      <c r="T178" s="6" t="s">
        <v>4945</v>
      </c>
      <c r="U178" s="6"/>
    </row>
    <row r="179" spans="1:21" x14ac:dyDescent="0.15">
      <c r="A179" s="6" t="s">
        <v>101</v>
      </c>
      <c r="B179" s="6" t="s">
        <v>464</v>
      </c>
      <c r="C179" s="6" t="s">
        <v>2447</v>
      </c>
      <c r="D179" s="6" t="s">
        <v>2447</v>
      </c>
      <c r="E179" s="9">
        <v>56.799810000000001</v>
      </c>
      <c r="F179" s="9">
        <v>9.1833709999999993</v>
      </c>
      <c r="G179" s="6" t="s">
        <v>4689</v>
      </c>
      <c r="H179" s="6"/>
      <c r="I179" s="6" t="s">
        <v>4486</v>
      </c>
      <c r="J179" s="36" t="s">
        <v>2756</v>
      </c>
      <c r="K179" s="6"/>
      <c r="L179" s="6" t="s">
        <v>4690</v>
      </c>
      <c r="M179" s="6">
        <v>5280</v>
      </c>
      <c r="N179" s="17">
        <v>90</v>
      </c>
      <c r="O179" s="16" t="s">
        <v>633</v>
      </c>
      <c r="P179" s="16"/>
      <c r="Q179" s="6" t="s">
        <v>4691</v>
      </c>
      <c r="R179" s="6"/>
      <c r="S179" s="6">
        <v>1986</v>
      </c>
      <c r="T179" s="6" t="s">
        <v>4692</v>
      </c>
      <c r="U179" s="6"/>
    </row>
    <row r="180" spans="1:21" x14ac:dyDescent="0.15">
      <c r="A180" s="6" t="s">
        <v>101</v>
      </c>
      <c r="B180" s="6" t="s">
        <v>464</v>
      </c>
      <c r="C180" s="6" t="s">
        <v>2447</v>
      </c>
      <c r="D180" s="6" t="s">
        <v>2447</v>
      </c>
      <c r="E180" s="9">
        <v>56.799810000000001</v>
      </c>
      <c r="F180" s="9">
        <v>9.1833709999999993</v>
      </c>
      <c r="G180" s="6" t="s">
        <v>4689</v>
      </c>
      <c r="H180" s="6"/>
      <c r="I180" s="6" t="s">
        <v>4486</v>
      </c>
      <c r="J180" s="36" t="s">
        <v>2756</v>
      </c>
      <c r="K180" s="6"/>
      <c r="L180" s="6" t="s">
        <v>4768</v>
      </c>
      <c r="M180" s="6">
        <v>3690</v>
      </c>
      <c r="N180" s="17">
        <v>80</v>
      </c>
      <c r="O180" s="16" t="s">
        <v>633</v>
      </c>
      <c r="P180" s="16"/>
      <c r="Q180" s="6" t="s">
        <v>4769</v>
      </c>
      <c r="R180" s="6"/>
      <c r="S180" s="6">
        <v>1986</v>
      </c>
      <c r="T180" s="6" t="s">
        <v>4692</v>
      </c>
      <c r="U180" s="6"/>
    </row>
    <row r="181" spans="1:21" x14ac:dyDescent="0.15">
      <c r="A181" s="6" t="s">
        <v>101</v>
      </c>
      <c r="B181" s="6" t="s">
        <v>464</v>
      </c>
      <c r="C181" s="6" t="s">
        <v>2447</v>
      </c>
      <c r="D181" s="6" t="s">
        <v>2447</v>
      </c>
      <c r="E181" s="9">
        <v>56.799810000000001</v>
      </c>
      <c r="F181" s="9">
        <v>9.1833709999999993</v>
      </c>
      <c r="G181" s="6" t="s">
        <v>4689</v>
      </c>
      <c r="H181" s="6"/>
      <c r="I181" s="6" t="s">
        <v>4486</v>
      </c>
      <c r="J181" s="36" t="s">
        <v>2758</v>
      </c>
      <c r="K181" s="6"/>
      <c r="L181" s="6" t="s">
        <v>4865</v>
      </c>
      <c r="M181" s="6">
        <v>5790</v>
      </c>
      <c r="N181" s="17">
        <v>95</v>
      </c>
      <c r="O181" s="16" t="s">
        <v>633</v>
      </c>
      <c r="P181" s="16"/>
      <c r="Q181" s="6" t="s">
        <v>4866</v>
      </c>
      <c r="R181" s="6"/>
      <c r="S181" s="6">
        <v>1986</v>
      </c>
      <c r="T181" s="6" t="s">
        <v>4692</v>
      </c>
      <c r="U181" s="6"/>
    </row>
    <row r="182" spans="1:21" x14ac:dyDescent="0.15">
      <c r="A182" s="6" t="s">
        <v>101</v>
      </c>
      <c r="B182" s="6" t="s">
        <v>464</v>
      </c>
      <c r="C182" s="6" t="s">
        <v>2447</v>
      </c>
      <c r="D182" s="6" t="s">
        <v>2447</v>
      </c>
      <c r="E182" s="9">
        <v>56.799810000000001</v>
      </c>
      <c r="F182" s="9">
        <v>9.1833709999999993</v>
      </c>
      <c r="G182" s="6" t="s">
        <v>4689</v>
      </c>
      <c r="H182" s="6"/>
      <c r="I182" s="6" t="s">
        <v>4486</v>
      </c>
      <c r="J182" s="36" t="s">
        <v>2754</v>
      </c>
      <c r="K182" s="6"/>
      <c r="L182" s="6" t="s">
        <v>5487</v>
      </c>
      <c r="M182" s="6">
        <v>5840</v>
      </c>
      <c r="N182" s="17">
        <v>95</v>
      </c>
      <c r="O182" s="16" t="s">
        <v>633</v>
      </c>
      <c r="P182" s="16"/>
      <c r="Q182" s="6" t="s">
        <v>4580</v>
      </c>
      <c r="R182" s="6"/>
      <c r="S182" s="6">
        <v>1986</v>
      </c>
      <c r="T182" s="6" t="s">
        <v>4692</v>
      </c>
      <c r="U182" s="6"/>
    </row>
    <row r="183" spans="1:21" x14ac:dyDescent="0.15">
      <c r="A183" s="6" t="s">
        <v>101</v>
      </c>
      <c r="B183" s="6" t="s">
        <v>464</v>
      </c>
      <c r="C183" s="6" t="s">
        <v>2447</v>
      </c>
      <c r="D183" s="6" t="s">
        <v>2447</v>
      </c>
      <c r="E183" s="9">
        <v>56.799810000000001</v>
      </c>
      <c r="F183" s="9">
        <v>9.1833709999999993</v>
      </c>
      <c r="G183" s="6" t="s">
        <v>4689</v>
      </c>
      <c r="H183" s="6"/>
      <c r="I183" s="6" t="s">
        <v>4486</v>
      </c>
      <c r="J183" s="36" t="s">
        <v>11106</v>
      </c>
      <c r="K183" s="6"/>
      <c r="L183" s="6" t="s">
        <v>6309</v>
      </c>
      <c r="M183" s="6">
        <v>6000</v>
      </c>
      <c r="N183" s="17">
        <v>100</v>
      </c>
      <c r="O183" s="16" t="s">
        <v>633</v>
      </c>
      <c r="P183" s="16"/>
      <c r="Q183" s="6" t="s">
        <v>6051</v>
      </c>
      <c r="R183" s="6"/>
      <c r="S183" s="6">
        <v>1986</v>
      </c>
      <c r="T183" s="6" t="s">
        <v>4692</v>
      </c>
      <c r="U183" s="6"/>
    </row>
    <row r="184" spans="1:21" x14ac:dyDescent="0.15">
      <c r="A184" s="6" t="s">
        <v>108</v>
      </c>
      <c r="B184" s="6"/>
      <c r="C184" s="6" t="s">
        <v>1631</v>
      </c>
      <c r="D184" s="6" t="s">
        <v>4867</v>
      </c>
      <c r="E184" s="9">
        <v>56.399836999999998</v>
      </c>
      <c r="F184" s="9">
        <v>10.713417</v>
      </c>
      <c r="G184" s="6"/>
      <c r="H184" s="6"/>
      <c r="I184" s="6" t="s">
        <v>467</v>
      </c>
      <c r="J184" s="36" t="s">
        <v>4582</v>
      </c>
      <c r="K184" s="6" t="s">
        <v>4991</v>
      </c>
      <c r="L184" s="6" t="s">
        <v>647</v>
      </c>
      <c r="M184" s="6">
        <v>5821</v>
      </c>
      <c r="N184" s="17">
        <v>37</v>
      </c>
      <c r="O184" s="16" t="s">
        <v>633</v>
      </c>
      <c r="P184" s="16">
        <v>-10.5</v>
      </c>
      <c r="Q184" s="6" t="s">
        <v>4992</v>
      </c>
      <c r="R184" s="6"/>
      <c r="S184" s="6">
        <v>2024</v>
      </c>
      <c r="T184" s="6" t="s">
        <v>476</v>
      </c>
      <c r="U184" s="6" t="s">
        <v>649</v>
      </c>
    </row>
    <row r="185" spans="1:21" x14ac:dyDescent="0.15">
      <c r="A185" s="6" t="s">
        <v>108</v>
      </c>
      <c r="B185" s="6"/>
      <c r="C185" s="6" t="s">
        <v>1631</v>
      </c>
      <c r="D185" s="6" t="s">
        <v>4867</v>
      </c>
      <c r="E185" s="9">
        <v>56.399836999999998</v>
      </c>
      <c r="F185" s="9">
        <v>10.713417</v>
      </c>
      <c r="G185" s="6"/>
      <c r="H185" s="6"/>
      <c r="I185" s="6" t="s">
        <v>467</v>
      </c>
      <c r="J185" s="36" t="s">
        <v>4985</v>
      </c>
      <c r="K185" s="6" t="s">
        <v>521</v>
      </c>
      <c r="L185" s="6" t="s">
        <v>4986</v>
      </c>
      <c r="M185" s="6">
        <v>6232</v>
      </c>
      <c r="N185" s="17">
        <v>35</v>
      </c>
      <c r="O185" s="16" t="s">
        <v>729</v>
      </c>
      <c r="P185" s="16">
        <v>-10.199999999999999</v>
      </c>
      <c r="Q185" s="6" t="s">
        <v>4987</v>
      </c>
      <c r="R185" s="6"/>
      <c r="S185" s="6">
        <v>2024</v>
      </c>
      <c r="T185" s="6" t="s">
        <v>4988</v>
      </c>
      <c r="U185" s="6"/>
    </row>
    <row r="186" spans="1:21" x14ac:dyDescent="0.15">
      <c r="A186" s="6" t="s">
        <v>108</v>
      </c>
      <c r="B186" s="6"/>
      <c r="C186" s="6" t="s">
        <v>1631</v>
      </c>
      <c r="D186" s="6" t="s">
        <v>4867</v>
      </c>
      <c r="E186" s="9">
        <v>56.399836999999998</v>
      </c>
      <c r="F186" s="9">
        <v>10.713417</v>
      </c>
      <c r="G186" s="6"/>
      <c r="H186" s="6"/>
      <c r="I186" s="6" t="s">
        <v>467</v>
      </c>
      <c r="J186" s="36" t="s">
        <v>4985</v>
      </c>
      <c r="K186" s="6" t="s">
        <v>521</v>
      </c>
      <c r="L186" s="6" t="s">
        <v>4989</v>
      </c>
      <c r="M186" s="6">
        <v>6160</v>
      </c>
      <c r="N186" s="17">
        <v>32</v>
      </c>
      <c r="O186" s="16" t="s">
        <v>729</v>
      </c>
      <c r="P186" s="16">
        <v>-10.199999999999999</v>
      </c>
      <c r="Q186" s="6" t="s">
        <v>4990</v>
      </c>
      <c r="R186" s="6"/>
      <c r="S186" s="6">
        <v>2024</v>
      </c>
      <c r="T186" s="6" t="s">
        <v>4988</v>
      </c>
      <c r="U186" s="6"/>
    </row>
    <row r="187" spans="1:21" x14ac:dyDescent="0.15">
      <c r="A187" s="6" t="s">
        <v>109</v>
      </c>
      <c r="B187" s="6"/>
      <c r="C187" s="6" t="s">
        <v>1631</v>
      </c>
      <c r="D187" s="6" t="s">
        <v>4867</v>
      </c>
      <c r="E187" s="9">
        <v>56.399836999999998</v>
      </c>
      <c r="F187" s="9">
        <v>10.713417</v>
      </c>
      <c r="G187" s="6"/>
      <c r="H187" s="6"/>
      <c r="I187" s="6" t="s">
        <v>479</v>
      </c>
      <c r="J187" s="36" t="s">
        <v>4582</v>
      </c>
      <c r="K187" s="6" t="s">
        <v>4993</v>
      </c>
      <c r="L187" s="6" t="s">
        <v>784</v>
      </c>
      <c r="M187" s="6">
        <v>5911</v>
      </c>
      <c r="N187" s="17">
        <v>43</v>
      </c>
      <c r="O187" s="16" t="s">
        <v>760</v>
      </c>
      <c r="P187" s="16">
        <v>-10.8</v>
      </c>
      <c r="Q187" s="6" t="s">
        <v>4994</v>
      </c>
      <c r="R187" s="6"/>
      <c r="S187" s="6">
        <v>2024</v>
      </c>
      <c r="T187" s="6" t="s">
        <v>476</v>
      </c>
      <c r="U187" s="6" t="s">
        <v>786</v>
      </c>
    </row>
    <row r="188" spans="1:21" x14ac:dyDescent="0.15">
      <c r="A188" s="6" t="s">
        <v>110</v>
      </c>
      <c r="B188" s="6"/>
      <c r="C188" s="6" t="s">
        <v>1631</v>
      </c>
      <c r="D188" s="6" t="s">
        <v>4867</v>
      </c>
      <c r="E188" s="9">
        <v>56.399836999999998</v>
      </c>
      <c r="F188" s="9">
        <v>10.713417</v>
      </c>
      <c r="G188" s="6" t="s">
        <v>4995</v>
      </c>
      <c r="H188" s="6"/>
      <c r="I188" s="6" t="s">
        <v>467</v>
      </c>
      <c r="J188" s="36" t="s">
        <v>4996</v>
      </c>
      <c r="K188" s="6"/>
      <c r="L188" s="6" t="s">
        <v>4997</v>
      </c>
      <c r="M188" s="6">
        <v>6549</v>
      </c>
      <c r="N188" s="17">
        <v>32</v>
      </c>
      <c r="O188" s="16" t="s">
        <v>474</v>
      </c>
      <c r="P188" s="16">
        <v>-11.7</v>
      </c>
      <c r="Q188" s="6" t="s">
        <v>4998</v>
      </c>
      <c r="R188" s="6"/>
      <c r="S188" s="6">
        <v>2019</v>
      </c>
      <c r="T188" s="6" t="s">
        <v>1391</v>
      </c>
      <c r="U188" s="6"/>
    </row>
    <row r="189" spans="1:21" x14ac:dyDescent="0.15">
      <c r="A189" s="6" t="s">
        <v>110</v>
      </c>
      <c r="B189" s="6"/>
      <c r="C189" s="6" t="s">
        <v>1631</v>
      </c>
      <c r="D189" s="6" t="s">
        <v>4867</v>
      </c>
      <c r="E189" s="9">
        <v>56.399836999999998</v>
      </c>
      <c r="F189" s="9">
        <v>10.713417</v>
      </c>
      <c r="G189" s="6" t="s">
        <v>4995</v>
      </c>
      <c r="H189" s="6"/>
      <c r="I189" s="6" t="s">
        <v>467</v>
      </c>
      <c r="J189" s="36" t="s">
        <v>4996</v>
      </c>
      <c r="K189" s="6"/>
      <c r="L189" s="6" t="s">
        <v>4999</v>
      </c>
      <c r="M189" s="6">
        <v>6471</v>
      </c>
      <c r="N189" s="17">
        <v>33</v>
      </c>
      <c r="O189" s="16" t="s">
        <v>474</v>
      </c>
      <c r="P189" s="16">
        <v>-14</v>
      </c>
      <c r="Q189" s="6" t="s">
        <v>5000</v>
      </c>
      <c r="R189" s="6"/>
      <c r="S189" s="6">
        <v>2019</v>
      </c>
      <c r="T189" s="6" t="s">
        <v>1391</v>
      </c>
      <c r="U189" s="6"/>
    </row>
    <row r="190" spans="1:21" x14ac:dyDescent="0.15">
      <c r="A190" s="6" t="s">
        <v>110</v>
      </c>
      <c r="B190" s="6"/>
      <c r="C190" s="6" t="s">
        <v>1631</v>
      </c>
      <c r="D190" s="6" t="s">
        <v>4867</v>
      </c>
      <c r="E190" s="9">
        <v>56.399836999999998</v>
      </c>
      <c r="F190" s="9">
        <v>10.713417</v>
      </c>
      <c r="G190" s="6" t="s">
        <v>4995</v>
      </c>
      <c r="H190" s="6"/>
      <c r="I190" s="6" t="s">
        <v>467</v>
      </c>
      <c r="J190" s="36" t="s">
        <v>4996</v>
      </c>
      <c r="K190" s="6"/>
      <c r="L190" s="6" t="s">
        <v>5001</v>
      </c>
      <c r="M190" s="6">
        <v>6345</v>
      </c>
      <c r="N190" s="17">
        <v>37</v>
      </c>
      <c r="O190" s="16" t="s">
        <v>474</v>
      </c>
      <c r="P190" s="16">
        <v>-15.3</v>
      </c>
      <c r="Q190" s="6" t="s">
        <v>5002</v>
      </c>
      <c r="R190" s="6"/>
      <c r="S190" s="6">
        <v>2019</v>
      </c>
      <c r="T190" s="6" t="s">
        <v>1391</v>
      </c>
      <c r="U190" s="6"/>
    </row>
    <row r="191" spans="1:21" x14ac:dyDescent="0.15">
      <c r="A191" s="6" t="s">
        <v>110</v>
      </c>
      <c r="B191" s="6"/>
      <c r="C191" s="6" t="s">
        <v>1631</v>
      </c>
      <c r="D191" s="6" t="s">
        <v>4867</v>
      </c>
      <c r="E191" s="9">
        <v>56.399836999999998</v>
      </c>
      <c r="F191" s="9">
        <v>10.713417</v>
      </c>
      <c r="G191" s="6" t="s">
        <v>4995</v>
      </c>
      <c r="H191" s="6"/>
      <c r="I191" s="6" t="s">
        <v>467</v>
      </c>
      <c r="J191" s="36" t="s">
        <v>4582</v>
      </c>
      <c r="K191" s="6" t="s">
        <v>5003</v>
      </c>
      <c r="L191" s="6" t="s">
        <v>1389</v>
      </c>
      <c r="M191" s="6">
        <v>6377</v>
      </c>
      <c r="N191" s="17">
        <v>30</v>
      </c>
      <c r="O191" s="16" t="s">
        <v>760</v>
      </c>
      <c r="P191" s="16">
        <v>-10.6</v>
      </c>
      <c r="Q191" s="6" t="s">
        <v>5004</v>
      </c>
      <c r="R191" s="6"/>
      <c r="S191" s="6">
        <v>2019</v>
      </c>
      <c r="T191" s="6" t="s">
        <v>1391</v>
      </c>
      <c r="U191" s="6" t="s">
        <v>5005</v>
      </c>
    </row>
    <row r="192" spans="1:21" x14ac:dyDescent="0.15">
      <c r="A192" s="6" t="s">
        <v>110</v>
      </c>
      <c r="B192" s="6"/>
      <c r="C192" s="6" t="s">
        <v>1631</v>
      </c>
      <c r="D192" s="6" t="s">
        <v>4867</v>
      </c>
      <c r="E192" s="9">
        <v>56.399836999999998</v>
      </c>
      <c r="F192" s="9">
        <v>10.713417</v>
      </c>
      <c r="G192" s="6" t="s">
        <v>4995</v>
      </c>
      <c r="H192" s="6"/>
      <c r="I192" s="6" t="s">
        <v>467</v>
      </c>
      <c r="J192" s="36" t="s">
        <v>4582</v>
      </c>
      <c r="K192" s="6" t="s">
        <v>5006</v>
      </c>
      <c r="L192" s="6" t="s">
        <v>1394</v>
      </c>
      <c r="M192" s="6">
        <v>6274</v>
      </c>
      <c r="N192" s="17">
        <v>31</v>
      </c>
      <c r="O192" s="16" t="s">
        <v>760</v>
      </c>
      <c r="P192" s="16">
        <v>-10.7</v>
      </c>
      <c r="Q192" s="6" t="s">
        <v>5007</v>
      </c>
      <c r="R192" s="6"/>
      <c r="S192" s="6">
        <v>2019</v>
      </c>
      <c r="T192" s="6" t="s">
        <v>1391</v>
      </c>
      <c r="U192" s="6"/>
    </row>
    <row r="193" spans="1:21" x14ac:dyDescent="0.15">
      <c r="A193" s="6" t="s">
        <v>110</v>
      </c>
      <c r="B193" s="6"/>
      <c r="C193" s="6" t="s">
        <v>1631</v>
      </c>
      <c r="D193" s="6" t="s">
        <v>4867</v>
      </c>
      <c r="E193" s="9">
        <v>56.399836999999998</v>
      </c>
      <c r="F193" s="9">
        <v>10.713417</v>
      </c>
      <c r="G193" s="6" t="s">
        <v>4995</v>
      </c>
      <c r="H193" s="6"/>
      <c r="I193" s="6" t="s">
        <v>467</v>
      </c>
      <c r="J193" s="36" t="s">
        <v>4996</v>
      </c>
      <c r="K193" s="6"/>
      <c r="L193" s="6" t="s">
        <v>5011</v>
      </c>
      <c r="M193" s="6">
        <v>5776</v>
      </c>
      <c r="N193" s="17">
        <v>26</v>
      </c>
      <c r="O193" s="16" t="s">
        <v>474</v>
      </c>
      <c r="P193" s="16">
        <v>-15</v>
      </c>
      <c r="Q193" s="6" t="s">
        <v>5012</v>
      </c>
      <c r="R193" s="6"/>
      <c r="S193" s="6">
        <v>2019</v>
      </c>
      <c r="T193" s="6" t="s">
        <v>1391</v>
      </c>
      <c r="U193" s="6"/>
    </row>
    <row r="194" spans="1:21" x14ac:dyDescent="0.15">
      <c r="A194" s="6" t="s">
        <v>110</v>
      </c>
      <c r="B194" s="6"/>
      <c r="C194" s="6" t="s">
        <v>1631</v>
      </c>
      <c r="D194" s="6" t="s">
        <v>4867</v>
      </c>
      <c r="E194" s="9">
        <v>56.399836999999998</v>
      </c>
      <c r="F194" s="9">
        <v>10.713417</v>
      </c>
      <c r="G194" s="6" t="s">
        <v>4995</v>
      </c>
      <c r="H194" s="6"/>
      <c r="I194" s="6" t="s">
        <v>467</v>
      </c>
      <c r="J194" s="36" t="s">
        <v>4375</v>
      </c>
      <c r="K194" s="6"/>
      <c r="L194" s="6" t="s">
        <v>5013</v>
      </c>
      <c r="M194" s="6">
        <v>5378</v>
      </c>
      <c r="N194" s="17">
        <v>31</v>
      </c>
      <c r="O194" s="16" t="s">
        <v>474</v>
      </c>
      <c r="P194" s="16">
        <v>-21.7</v>
      </c>
      <c r="Q194" s="6" t="s">
        <v>5014</v>
      </c>
      <c r="R194" s="6"/>
      <c r="S194" s="6">
        <v>2019</v>
      </c>
      <c r="T194" s="6" t="s">
        <v>1391</v>
      </c>
      <c r="U194" s="6"/>
    </row>
    <row r="195" spans="1:21" x14ac:dyDescent="0.15">
      <c r="A195" s="6" t="s">
        <v>110</v>
      </c>
      <c r="B195" s="6"/>
      <c r="C195" s="6" t="s">
        <v>1631</v>
      </c>
      <c r="D195" s="6" t="s">
        <v>4867</v>
      </c>
      <c r="E195" s="9">
        <v>56.399836999999998</v>
      </c>
      <c r="F195" s="9">
        <v>10.713417</v>
      </c>
      <c r="G195" s="6" t="s">
        <v>4995</v>
      </c>
      <c r="H195" s="6"/>
      <c r="I195" s="6" t="s">
        <v>467</v>
      </c>
      <c r="J195" s="36" t="s">
        <v>4985</v>
      </c>
      <c r="K195" s="6" t="s">
        <v>5008</v>
      </c>
      <c r="L195" s="6" t="s">
        <v>5009</v>
      </c>
      <c r="M195" s="6">
        <v>6210</v>
      </c>
      <c r="N195" s="17">
        <v>39</v>
      </c>
      <c r="O195" s="16" t="s">
        <v>760</v>
      </c>
      <c r="P195" s="16">
        <v>-8.4</v>
      </c>
      <c r="Q195" s="16" t="s">
        <v>5010</v>
      </c>
      <c r="R195" s="6"/>
      <c r="S195" s="6">
        <v>2024</v>
      </c>
      <c r="T195" s="6" t="s">
        <v>4988</v>
      </c>
      <c r="U195" s="6"/>
    </row>
    <row r="196" spans="1:21" x14ac:dyDescent="0.15">
      <c r="A196" s="6" t="s">
        <v>111</v>
      </c>
      <c r="B196" s="6"/>
      <c r="C196" s="6" t="s">
        <v>1631</v>
      </c>
      <c r="D196" s="6" t="s">
        <v>4867</v>
      </c>
      <c r="E196" s="9">
        <v>56.399836999999998</v>
      </c>
      <c r="F196" s="9">
        <v>10.713417</v>
      </c>
      <c r="G196" s="6"/>
      <c r="H196" s="6"/>
      <c r="I196" s="6" t="s">
        <v>467</v>
      </c>
      <c r="J196" s="6" t="s">
        <v>1683</v>
      </c>
      <c r="K196" s="6"/>
      <c r="L196" s="6" t="s">
        <v>5015</v>
      </c>
      <c r="M196" s="6">
        <v>2470</v>
      </c>
      <c r="N196" s="17">
        <v>95</v>
      </c>
      <c r="O196" s="16" t="s">
        <v>981</v>
      </c>
      <c r="P196" s="16"/>
      <c r="Q196" s="6" t="s">
        <v>5016</v>
      </c>
      <c r="R196" s="6"/>
      <c r="S196" s="6">
        <v>1984</v>
      </c>
      <c r="T196" s="6" t="s">
        <v>2845</v>
      </c>
      <c r="U196" s="6" t="s">
        <v>5017</v>
      </c>
    </row>
    <row r="197" spans="1:21" x14ac:dyDescent="0.15">
      <c r="A197" s="6" t="s">
        <v>111</v>
      </c>
      <c r="B197" s="6"/>
      <c r="C197" s="6" t="s">
        <v>1631</v>
      </c>
      <c r="D197" s="6" t="s">
        <v>4867</v>
      </c>
      <c r="E197" s="9">
        <v>56.399836999999998</v>
      </c>
      <c r="F197" s="9">
        <v>10.713417</v>
      </c>
      <c r="G197" s="6"/>
      <c r="H197" s="6"/>
      <c r="I197" s="6" t="s">
        <v>467</v>
      </c>
      <c r="J197" s="6" t="s">
        <v>1683</v>
      </c>
      <c r="K197" s="6"/>
      <c r="L197" s="6" t="s">
        <v>5018</v>
      </c>
      <c r="M197" s="6">
        <v>2440</v>
      </c>
      <c r="N197" s="17">
        <v>70</v>
      </c>
      <c r="O197" s="16" t="s">
        <v>981</v>
      </c>
      <c r="P197" s="16"/>
      <c r="Q197" s="6" t="s">
        <v>5019</v>
      </c>
      <c r="R197" s="6"/>
      <c r="S197" s="6">
        <v>1984</v>
      </c>
      <c r="T197" s="6" t="s">
        <v>2845</v>
      </c>
      <c r="U197" s="6" t="s">
        <v>5020</v>
      </c>
    </row>
    <row r="198" spans="1:21" x14ac:dyDescent="0.15">
      <c r="A198" s="6" t="s">
        <v>112</v>
      </c>
      <c r="B198" s="6"/>
      <c r="C198" s="6" t="s">
        <v>1631</v>
      </c>
      <c r="D198" s="6" t="s">
        <v>4867</v>
      </c>
      <c r="E198" s="9">
        <v>56.399836999999998</v>
      </c>
      <c r="F198" s="9">
        <v>10.713417</v>
      </c>
      <c r="G198" s="6"/>
      <c r="H198" s="6"/>
      <c r="I198" s="6" t="s">
        <v>467</v>
      </c>
      <c r="J198" s="6" t="s">
        <v>1683</v>
      </c>
      <c r="K198" s="6"/>
      <c r="L198" s="6" t="s">
        <v>5021</v>
      </c>
      <c r="M198" s="6">
        <v>2400</v>
      </c>
      <c r="N198" s="17">
        <v>65</v>
      </c>
      <c r="O198" s="16" t="s">
        <v>981</v>
      </c>
      <c r="P198" s="16"/>
      <c r="Q198" s="6" t="s">
        <v>5022</v>
      </c>
      <c r="R198" s="6"/>
      <c r="S198" s="6">
        <v>1984</v>
      </c>
      <c r="T198" s="6" t="s">
        <v>2845</v>
      </c>
      <c r="U198" s="6" t="s">
        <v>5023</v>
      </c>
    </row>
    <row r="199" spans="1:21" x14ac:dyDescent="0.15">
      <c r="A199" s="6" t="s">
        <v>117</v>
      </c>
      <c r="B199" s="6"/>
      <c r="C199" s="6" t="s">
        <v>1631</v>
      </c>
      <c r="D199" s="6" t="s">
        <v>5024</v>
      </c>
      <c r="E199" s="9">
        <v>56.011386999999999</v>
      </c>
      <c r="F199" s="9">
        <v>10.222830999999999</v>
      </c>
      <c r="G199" s="6" t="s">
        <v>5025</v>
      </c>
      <c r="H199" s="6"/>
      <c r="I199" s="6"/>
      <c r="J199" s="6" t="s">
        <v>1683</v>
      </c>
      <c r="K199" s="6"/>
      <c r="L199" s="6"/>
      <c r="M199" s="6">
        <v>5580</v>
      </c>
      <c r="N199" s="17">
        <v>95</v>
      </c>
      <c r="O199" s="16" t="s">
        <v>981</v>
      </c>
      <c r="P199" s="16"/>
      <c r="Q199" s="6" t="s">
        <v>5026</v>
      </c>
      <c r="R199" s="6"/>
      <c r="S199" s="6">
        <v>1995</v>
      </c>
      <c r="T199" s="6" t="s">
        <v>5027</v>
      </c>
      <c r="U199" s="6"/>
    </row>
    <row r="200" spans="1:21" x14ac:dyDescent="0.15">
      <c r="A200" s="6" t="s">
        <v>117</v>
      </c>
      <c r="B200" s="6"/>
      <c r="C200" s="6" t="s">
        <v>1631</v>
      </c>
      <c r="D200" s="6" t="s">
        <v>5024</v>
      </c>
      <c r="E200" s="9">
        <v>56.011386999999999</v>
      </c>
      <c r="F200" s="9">
        <v>10.222830999999999</v>
      </c>
      <c r="G200" s="6" t="s">
        <v>5025</v>
      </c>
      <c r="H200" s="6"/>
      <c r="I200" s="6"/>
      <c r="J200" s="6" t="s">
        <v>1683</v>
      </c>
      <c r="K200" s="6"/>
      <c r="L200" s="6"/>
      <c r="M200" s="6">
        <v>5230</v>
      </c>
      <c r="N200" s="17">
        <v>100</v>
      </c>
      <c r="O200" s="16" t="s">
        <v>981</v>
      </c>
      <c r="P200" s="16"/>
      <c r="Q200" s="6" t="s">
        <v>5030</v>
      </c>
      <c r="R200" s="6"/>
      <c r="S200" s="6">
        <v>1995</v>
      </c>
      <c r="T200" s="6" t="s">
        <v>5027</v>
      </c>
      <c r="U200" s="6"/>
    </row>
    <row r="201" spans="1:21" x14ac:dyDescent="0.15">
      <c r="A201" s="6" t="s">
        <v>117</v>
      </c>
      <c r="B201" s="6"/>
      <c r="C201" s="6" t="s">
        <v>1631</v>
      </c>
      <c r="D201" s="6" t="s">
        <v>5024</v>
      </c>
      <c r="E201" s="9">
        <v>56.011386999999999</v>
      </c>
      <c r="F201" s="9">
        <v>10.222830999999999</v>
      </c>
      <c r="G201" s="6" t="s">
        <v>5025</v>
      </c>
      <c r="H201" s="6"/>
      <c r="I201" s="6" t="s">
        <v>467</v>
      </c>
      <c r="J201" s="36" t="s">
        <v>5032</v>
      </c>
      <c r="K201" s="6"/>
      <c r="L201" s="6" t="s">
        <v>5033</v>
      </c>
      <c r="M201" s="6">
        <v>5625</v>
      </c>
      <c r="N201" s="17">
        <v>50</v>
      </c>
      <c r="O201" s="16" t="s">
        <v>5034</v>
      </c>
      <c r="P201" s="16"/>
      <c r="Q201" s="6" t="s">
        <v>5035</v>
      </c>
      <c r="R201" s="6"/>
      <c r="S201" s="6">
        <v>2008</v>
      </c>
      <c r="T201" s="6" t="s">
        <v>5036</v>
      </c>
      <c r="U201" s="6"/>
    </row>
    <row r="202" spans="1:21" x14ac:dyDescent="0.15">
      <c r="A202" s="6" t="s">
        <v>117</v>
      </c>
      <c r="B202" s="6"/>
      <c r="C202" s="6" t="s">
        <v>1631</v>
      </c>
      <c r="D202" s="6" t="s">
        <v>5024</v>
      </c>
      <c r="E202" s="9">
        <v>56.011386999999999</v>
      </c>
      <c r="F202" s="9">
        <v>10.222830999999999</v>
      </c>
      <c r="G202" s="6" t="s">
        <v>5025</v>
      </c>
      <c r="H202" s="6" t="s">
        <v>3304</v>
      </c>
      <c r="I202" s="6" t="s">
        <v>2880</v>
      </c>
      <c r="J202" s="36" t="s">
        <v>11074</v>
      </c>
      <c r="K202" s="6"/>
      <c r="L202" s="6" t="s">
        <v>3305</v>
      </c>
      <c r="M202" s="6">
        <v>5310</v>
      </c>
      <c r="N202" s="17">
        <v>110</v>
      </c>
      <c r="O202" s="16" t="s">
        <v>474</v>
      </c>
      <c r="P202" s="16"/>
      <c r="Q202" s="6" t="s">
        <v>5028</v>
      </c>
      <c r="R202" s="6"/>
      <c r="S202" s="6">
        <v>1971</v>
      </c>
      <c r="T202" s="6" t="s">
        <v>3307</v>
      </c>
      <c r="U202" s="6" t="s">
        <v>5029</v>
      </c>
    </row>
    <row r="203" spans="1:21" x14ac:dyDescent="0.15">
      <c r="A203" s="6" t="s">
        <v>117</v>
      </c>
      <c r="B203" s="6"/>
      <c r="C203" s="6" t="s">
        <v>1631</v>
      </c>
      <c r="D203" s="6" t="s">
        <v>5024</v>
      </c>
      <c r="E203" s="9">
        <v>56.011386999999999</v>
      </c>
      <c r="F203" s="9">
        <v>10.222830999999999</v>
      </c>
      <c r="G203" s="6" t="s">
        <v>5025</v>
      </c>
      <c r="H203" s="6" t="s">
        <v>3304</v>
      </c>
      <c r="I203" s="6" t="s">
        <v>2880</v>
      </c>
      <c r="J203" s="36" t="s">
        <v>11074</v>
      </c>
      <c r="K203" s="6"/>
      <c r="L203" s="6" t="s">
        <v>3308</v>
      </c>
      <c r="M203" s="6">
        <v>5160</v>
      </c>
      <c r="N203" s="17">
        <v>110</v>
      </c>
      <c r="O203" s="16" t="s">
        <v>474</v>
      </c>
      <c r="P203" s="16"/>
      <c r="Q203" s="6" t="s">
        <v>5031</v>
      </c>
      <c r="R203" s="6"/>
      <c r="S203" s="6">
        <v>1971</v>
      </c>
      <c r="T203" s="6" t="s">
        <v>3307</v>
      </c>
      <c r="U203" s="6" t="s">
        <v>5029</v>
      </c>
    </row>
    <row r="204" spans="1:21" x14ac:dyDescent="0.15">
      <c r="A204" s="6" t="s">
        <v>120</v>
      </c>
      <c r="B204" s="6"/>
      <c r="C204" s="6" t="s">
        <v>1631</v>
      </c>
      <c r="D204" s="6" t="s">
        <v>5024</v>
      </c>
      <c r="E204" s="9">
        <v>56.027014999999999</v>
      </c>
      <c r="F204" s="9">
        <v>10.263693</v>
      </c>
      <c r="G204" s="6" t="s">
        <v>5037</v>
      </c>
      <c r="H204" s="6"/>
      <c r="I204" s="6"/>
      <c r="J204" s="6" t="s">
        <v>1683</v>
      </c>
      <c r="K204" s="6"/>
      <c r="L204" s="6"/>
      <c r="M204" s="6">
        <v>5400</v>
      </c>
      <c r="N204" s="17">
        <v>100</v>
      </c>
      <c r="O204" s="16" t="s">
        <v>981</v>
      </c>
      <c r="P204" s="16"/>
      <c r="Q204" s="6" t="s">
        <v>5038</v>
      </c>
      <c r="R204" s="6"/>
      <c r="S204" s="6">
        <v>1995</v>
      </c>
      <c r="T204" s="6" t="s">
        <v>5027</v>
      </c>
      <c r="U204" s="6"/>
    </row>
    <row r="205" spans="1:21" x14ac:dyDescent="0.15">
      <c r="A205" s="6" t="s">
        <v>124</v>
      </c>
      <c r="B205" s="6" t="s">
        <v>464</v>
      </c>
      <c r="C205" s="6" t="s">
        <v>5304</v>
      </c>
      <c r="D205" s="6" t="s">
        <v>5304</v>
      </c>
      <c r="E205" s="9">
        <v>55.892518000000003</v>
      </c>
      <c r="F205" s="9">
        <v>10.635195</v>
      </c>
      <c r="G205" s="6"/>
      <c r="H205" s="6"/>
      <c r="I205" s="6" t="s">
        <v>5039</v>
      </c>
      <c r="J205" s="36" t="s">
        <v>2754</v>
      </c>
      <c r="K205" s="6"/>
      <c r="L205" s="6" t="s">
        <v>5488</v>
      </c>
      <c r="M205" s="6">
        <v>5980</v>
      </c>
      <c r="N205" s="17">
        <v>100</v>
      </c>
      <c r="O205" s="16" t="s">
        <v>633</v>
      </c>
      <c r="P205" s="16"/>
      <c r="Q205" s="6" t="s">
        <v>5489</v>
      </c>
      <c r="R205" s="6"/>
      <c r="S205" s="6">
        <v>1991</v>
      </c>
      <c r="T205" s="6" t="s">
        <v>4574</v>
      </c>
      <c r="U205" s="6"/>
    </row>
    <row r="206" spans="1:21" x14ac:dyDescent="0.15">
      <c r="A206" s="6" t="s">
        <v>124</v>
      </c>
      <c r="B206" s="6" t="s">
        <v>464</v>
      </c>
      <c r="C206" s="6" t="s">
        <v>5304</v>
      </c>
      <c r="D206" s="6" t="s">
        <v>5304</v>
      </c>
      <c r="E206" s="9">
        <v>55.892518000000003</v>
      </c>
      <c r="F206" s="9">
        <v>10.635195</v>
      </c>
      <c r="G206" s="6"/>
      <c r="H206" s="6"/>
      <c r="I206" s="6" t="s">
        <v>5039</v>
      </c>
      <c r="J206" s="36" t="s">
        <v>2754</v>
      </c>
      <c r="K206" s="6"/>
      <c r="L206" s="6" t="s">
        <v>5490</v>
      </c>
      <c r="M206" s="6">
        <v>5630</v>
      </c>
      <c r="N206" s="17">
        <v>100</v>
      </c>
      <c r="O206" s="16" t="s">
        <v>633</v>
      </c>
      <c r="P206" s="16"/>
      <c r="Q206" s="6" t="s">
        <v>5491</v>
      </c>
      <c r="R206" s="6"/>
      <c r="S206" s="6">
        <v>1991</v>
      </c>
      <c r="T206" s="6" t="s">
        <v>4574</v>
      </c>
      <c r="U206" s="6"/>
    </row>
    <row r="207" spans="1:21" x14ac:dyDescent="0.15">
      <c r="A207" s="6" t="s">
        <v>124</v>
      </c>
      <c r="B207" s="6" t="s">
        <v>464</v>
      </c>
      <c r="C207" s="6" t="s">
        <v>5304</v>
      </c>
      <c r="D207" s="6" t="s">
        <v>5304</v>
      </c>
      <c r="E207" s="9">
        <v>55.892518000000003</v>
      </c>
      <c r="F207" s="9">
        <v>10.635195</v>
      </c>
      <c r="G207" s="6"/>
      <c r="H207" s="6"/>
      <c r="I207" s="6" t="s">
        <v>5039</v>
      </c>
      <c r="J207" s="36" t="s">
        <v>2754</v>
      </c>
      <c r="K207" s="6"/>
      <c r="L207" s="6" t="s">
        <v>5726</v>
      </c>
      <c r="M207" s="6">
        <v>5610</v>
      </c>
      <c r="N207" s="17">
        <v>95</v>
      </c>
      <c r="O207" s="16" t="s">
        <v>633</v>
      </c>
      <c r="P207" s="16"/>
      <c r="Q207" s="6" t="s">
        <v>5727</v>
      </c>
      <c r="R207" s="6"/>
      <c r="S207" s="6">
        <v>1991</v>
      </c>
      <c r="T207" s="6" t="s">
        <v>4574</v>
      </c>
      <c r="U207" s="6"/>
    </row>
    <row r="208" spans="1:21" x14ac:dyDescent="0.15">
      <c r="A208" s="6" t="s">
        <v>124</v>
      </c>
      <c r="B208" s="6" t="s">
        <v>464</v>
      </c>
      <c r="C208" s="6" t="s">
        <v>5304</v>
      </c>
      <c r="D208" s="6" t="s">
        <v>5304</v>
      </c>
      <c r="E208" s="9">
        <v>55.892518000000003</v>
      </c>
      <c r="F208" s="9">
        <v>10.635195</v>
      </c>
      <c r="G208" s="6"/>
      <c r="H208" s="6"/>
      <c r="I208" s="6" t="s">
        <v>5039</v>
      </c>
      <c r="J208" s="36" t="s">
        <v>2754</v>
      </c>
      <c r="K208" s="6"/>
      <c r="L208" s="6" t="s">
        <v>5728</v>
      </c>
      <c r="M208" s="6">
        <v>5600</v>
      </c>
      <c r="N208" s="17">
        <v>95</v>
      </c>
      <c r="O208" s="16" t="s">
        <v>633</v>
      </c>
      <c r="P208" s="16"/>
      <c r="Q208" s="6" t="s">
        <v>5729</v>
      </c>
      <c r="R208" s="6"/>
      <c r="S208" s="6">
        <v>1991</v>
      </c>
      <c r="T208" s="6" t="s">
        <v>4574</v>
      </c>
      <c r="U208" s="6"/>
    </row>
    <row r="209" spans="1:21" x14ac:dyDescent="0.15">
      <c r="A209" s="6" t="s">
        <v>128</v>
      </c>
      <c r="B209" s="6" t="s">
        <v>464</v>
      </c>
      <c r="C209" s="6" t="s">
        <v>2447</v>
      </c>
      <c r="D209" s="6" t="s">
        <v>2447</v>
      </c>
      <c r="E209" s="9">
        <v>57.058317000000002</v>
      </c>
      <c r="F209" s="9">
        <v>9.2122010000000003</v>
      </c>
      <c r="G209" s="6"/>
      <c r="H209" s="6"/>
      <c r="I209" s="6" t="s">
        <v>4486</v>
      </c>
      <c r="J209" s="36" t="s">
        <v>2754</v>
      </c>
      <c r="K209" s="6"/>
      <c r="L209" s="6" t="s">
        <v>5757</v>
      </c>
      <c r="M209" s="6">
        <v>6980</v>
      </c>
      <c r="N209" s="17">
        <v>110</v>
      </c>
      <c r="O209" s="16" t="s">
        <v>633</v>
      </c>
      <c r="P209" s="16"/>
      <c r="Q209" s="6" t="s">
        <v>5758</v>
      </c>
      <c r="R209" s="6"/>
      <c r="S209" s="6">
        <v>2018</v>
      </c>
      <c r="T209" s="6" t="s">
        <v>27</v>
      </c>
      <c r="U209" s="6"/>
    </row>
    <row r="210" spans="1:21" x14ac:dyDescent="0.15">
      <c r="A210" s="6" t="s">
        <v>134</v>
      </c>
      <c r="B210" s="6"/>
      <c r="C210" s="6" t="s">
        <v>2692</v>
      </c>
      <c r="D210" s="6" t="s">
        <v>5051</v>
      </c>
      <c r="E210" s="9">
        <v>56.939126999999999</v>
      </c>
      <c r="F210" s="9">
        <v>10.109586999999999</v>
      </c>
      <c r="G210" s="6"/>
      <c r="H210" s="6"/>
      <c r="I210" s="6" t="s">
        <v>467</v>
      </c>
      <c r="J210" s="36" t="s">
        <v>5032</v>
      </c>
      <c r="K210" s="6"/>
      <c r="L210" s="6" t="s">
        <v>5052</v>
      </c>
      <c r="M210" s="6">
        <v>5275</v>
      </c>
      <c r="N210" s="17">
        <v>50</v>
      </c>
      <c r="O210" s="16" t="s">
        <v>5034</v>
      </c>
      <c r="P210" s="16">
        <v>-16.100000000000001</v>
      </c>
      <c r="Q210" s="6" t="s">
        <v>5053</v>
      </c>
      <c r="R210" s="6"/>
      <c r="S210" s="6">
        <v>2008</v>
      </c>
      <c r="T210" s="6" t="s">
        <v>5036</v>
      </c>
      <c r="U210" s="6"/>
    </row>
    <row r="211" spans="1:21" x14ac:dyDescent="0.15">
      <c r="A211" s="6" t="s">
        <v>139</v>
      </c>
      <c r="B211" s="6"/>
      <c r="C211" s="6" t="s">
        <v>2518</v>
      </c>
      <c r="D211" s="6" t="s">
        <v>5054</v>
      </c>
      <c r="E211" s="9">
        <v>55.880037000000002</v>
      </c>
      <c r="F211" s="9">
        <v>9.8482669999999999</v>
      </c>
      <c r="G211" s="6"/>
      <c r="H211" s="6"/>
      <c r="I211" s="6" t="s">
        <v>5039</v>
      </c>
      <c r="J211" s="6" t="s">
        <v>1683</v>
      </c>
      <c r="K211" s="6"/>
      <c r="L211" s="6" t="s">
        <v>5055</v>
      </c>
      <c r="M211" s="6">
        <v>5967</v>
      </c>
      <c r="N211" s="17">
        <v>32</v>
      </c>
      <c r="O211" s="16" t="s">
        <v>633</v>
      </c>
      <c r="P211" s="16"/>
      <c r="Q211" s="6" t="s">
        <v>5056</v>
      </c>
      <c r="R211" s="6"/>
      <c r="S211" s="6">
        <v>2018</v>
      </c>
      <c r="T211" s="6" t="s">
        <v>27</v>
      </c>
      <c r="U211" s="6"/>
    </row>
    <row r="212" spans="1:21" x14ac:dyDescent="0.15">
      <c r="A212" s="6" t="s">
        <v>139</v>
      </c>
      <c r="B212" s="6"/>
      <c r="C212" s="6" t="s">
        <v>2518</v>
      </c>
      <c r="D212" s="6" t="s">
        <v>5054</v>
      </c>
      <c r="E212" s="9">
        <v>55.880037000000002</v>
      </c>
      <c r="F212" s="9">
        <v>9.8482669999999999</v>
      </c>
      <c r="G212" s="6"/>
      <c r="H212" s="6"/>
      <c r="I212" s="6" t="s">
        <v>5039</v>
      </c>
      <c r="J212" s="6" t="s">
        <v>1683</v>
      </c>
      <c r="K212" s="6"/>
      <c r="L212" s="6" t="s">
        <v>5057</v>
      </c>
      <c r="M212" s="6">
        <v>4950</v>
      </c>
      <c r="N212" s="17">
        <v>28</v>
      </c>
      <c r="O212" s="16" t="s">
        <v>633</v>
      </c>
      <c r="P212" s="16"/>
      <c r="Q212" s="6" t="s">
        <v>5058</v>
      </c>
      <c r="R212" s="6"/>
      <c r="S212" s="6">
        <v>2018</v>
      </c>
      <c r="T212" s="6" t="s">
        <v>27</v>
      </c>
      <c r="U212" s="6"/>
    </row>
    <row r="213" spans="1:21" x14ac:dyDescent="0.15">
      <c r="A213" s="6" t="s">
        <v>142</v>
      </c>
      <c r="B213" s="6"/>
      <c r="C213" s="6" t="s">
        <v>1631</v>
      </c>
      <c r="D213" s="6" t="s">
        <v>4496</v>
      </c>
      <c r="E213" s="9">
        <v>56.707484000000001</v>
      </c>
      <c r="F213" s="9">
        <v>10.174768</v>
      </c>
      <c r="G213" s="6" t="s">
        <v>5059</v>
      </c>
      <c r="H213" s="6"/>
      <c r="I213" s="6" t="s">
        <v>479</v>
      </c>
      <c r="J213" s="36" t="s">
        <v>4582</v>
      </c>
      <c r="K213" s="6" t="s">
        <v>5083</v>
      </c>
      <c r="L213" s="6" t="s">
        <v>643</v>
      </c>
      <c r="M213" s="6">
        <v>5947</v>
      </c>
      <c r="N213" s="17">
        <v>33</v>
      </c>
      <c r="O213" s="16" t="s">
        <v>633</v>
      </c>
      <c r="P213" s="16">
        <v>-10</v>
      </c>
      <c r="Q213" s="6" t="s">
        <v>5084</v>
      </c>
      <c r="R213" s="6"/>
      <c r="S213" s="6">
        <v>2024</v>
      </c>
      <c r="T213" s="6" t="s">
        <v>476</v>
      </c>
      <c r="U213" s="6"/>
    </row>
    <row r="214" spans="1:21" x14ac:dyDescent="0.15">
      <c r="A214" s="6" t="s">
        <v>142</v>
      </c>
      <c r="B214" s="6"/>
      <c r="C214" s="6" t="s">
        <v>1631</v>
      </c>
      <c r="D214" s="6" t="s">
        <v>4496</v>
      </c>
      <c r="E214" s="9">
        <v>56.707484000000001</v>
      </c>
      <c r="F214" s="9">
        <v>10.174768</v>
      </c>
      <c r="G214" s="6" t="s">
        <v>5059</v>
      </c>
      <c r="H214" s="6" t="s">
        <v>5060</v>
      </c>
      <c r="I214" s="6" t="s">
        <v>4486</v>
      </c>
      <c r="J214" s="36" t="s">
        <v>2754</v>
      </c>
      <c r="K214" s="6"/>
      <c r="L214" s="6" t="s">
        <v>5061</v>
      </c>
      <c r="M214" s="6">
        <v>6478</v>
      </c>
      <c r="N214" s="17">
        <v>42</v>
      </c>
      <c r="O214" s="16" t="s">
        <v>633</v>
      </c>
      <c r="P214" s="16">
        <v>1.2</v>
      </c>
      <c r="Q214" s="6" t="s">
        <v>5062</v>
      </c>
      <c r="R214" s="6"/>
      <c r="S214" s="6">
        <v>2015</v>
      </c>
      <c r="T214" s="6" t="s">
        <v>5063</v>
      </c>
      <c r="U214" s="6"/>
    </row>
    <row r="215" spans="1:21" x14ac:dyDescent="0.15">
      <c r="A215" s="6" t="s">
        <v>142</v>
      </c>
      <c r="B215" s="6"/>
      <c r="C215" s="6" t="s">
        <v>1631</v>
      </c>
      <c r="D215" s="6" t="s">
        <v>4496</v>
      </c>
      <c r="E215" s="9">
        <v>56.707484000000001</v>
      </c>
      <c r="F215" s="9">
        <v>10.174768</v>
      </c>
      <c r="G215" s="6" t="s">
        <v>5059</v>
      </c>
      <c r="H215" s="6" t="s">
        <v>5064</v>
      </c>
      <c r="I215" s="6" t="s">
        <v>4486</v>
      </c>
      <c r="J215" s="36" t="s">
        <v>2754</v>
      </c>
      <c r="K215" s="6"/>
      <c r="L215" s="6" t="s">
        <v>5065</v>
      </c>
      <c r="M215" s="6">
        <v>6367</v>
      </c>
      <c r="N215" s="17">
        <v>35</v>
      </c>
      <c r="O215" s="16" t="s">
        <v>633</v>
      </c>
      <c r="P215" s="16">
        <v>1.46</v>
      </c>
      <c r="Q215" s="6" t="s">
        <v>5066</v>
      </c>
      <c r="R215" s="6"/>
      <c r="S215" s="6">
        <v>2015</v>
      </c>
      <c r="T215" s="6" t="s">
        <v>5063</v>
      </c>
      <c r="U215" s="6"/>
    </row>
    <row r="216" spans="1:21" x14ac:dyDescent="0.15">
      <c r="A216" s="6" t="s">
        <v>142</v>
      </c>
      <c r="B216" s="6"/>
      <c r="C216" s="6" t="s">
        <v>1631</v>
      </c>
      <c r="D216" s="6" t="s">
        <v>4496</v>
      </c>
      <c r="E216" s="9">
        <v>56.707484000000001</v>
      </c>
      <c r="F216" s="9">
        <v>10.174768</v>
      </c>
      <c r="G216" s="6" t="s">
        <v>5059</v>
      </c>
      <c r="H216" s="6" t="s">
        <v>5067</v>
      </c>
      <c r="I216" s="6" t="s">
        <v>4486</v>
      </c>
      <c r="J216" s="36" t="s">
        <v>2754</v>
      </c>
      <c r="K216" s="6"/>
      <c r="L216" s="6" t="s">
        <v>5068</v>
      </c>
      <c r="M216" s="6">
        <v>6295</v>
      </c>
      <c r="N216" s="17">
        <v>40</v>
      </c>
      <c r="O216" s="16" t="s">
        <v>633</v>
      </c>
      <c r="P216" s="16">
        <v>1.8</v>
      </c>
      <c r="Q216" s="6" t="s">
        <v>5069</v>
      </c>
      <c r="R216" s="6"/>
      <c r="S216" s="6">
        <v>2015</v>
      </c>
      <c r="T216" s="6" t="s">
        <v>5063</v>
      </c>
      <c r="U216" s="6"/>
    </row>
    <row r="217" spans="1:21" x14ac:dyDescent="0.15">
      <c r="A217" s="6" t="s">
        <v>142</v>
      </c>
      <c r="B217" s="6"/>
      <c r="C217" s="6" t="s">
        <v>1631</v>
      </c>
      <c r="D217" s="6" t="s">
        <v>4496</v>
      </c>
      <c r="E217" s="9">
        <v>56.707484000000001</v>
      </c>
      <c r="F217" s="9">
        <v>10.174768</v>
      </c>
      <c r="G217" s="6" t="s">
        <v>5059</v>
      </c>
      <c r="H217" s="6" t="s">
        <v>5077</v>
      </c>
      <c r="I217" s="6" t="s">
        <v>4486</v>
      </c>
      <c r="J217" s="36" t="s">
        <v>2756</v>
      </c>
      <c r="K217" s="6"/>
      <c r="L217" s="6" t="s">
        <v>5078</v>
      </c>
      <c r="M217" s="6">
        <v>6117</v>
      </c>
      <c r="N217" s="17">
        <v>47</v>
      </c>
      <c r="O217" s="16" t="s">
        <v>633</v>
      </c>
      <c r="P217" s="16">
        <v>0.46</v>
      </c>
      <c r="Q217" s="6" t="s">
        <v>5079</v>
      </c>
      <c r="R217" s="6"/>
      <c r="S217" s="6">
        <v>2015</v>
      </c>
      <c r="T217" s="6" t="s">
        <v>5063</v>
      </c>
      <c r="U217" s="6"/>
    </row>
    <row r="218" spans="1:21" x14ac:dyDescent="0.15">
      <c r="A218" s="6" t="s">
        <v>142</v>
      </c>
      <c r="B218" s="6"/>
      <c r="C218" s="6" t="s">
        <v>1631</v>
      </c>
      <c r="D218" s="6" t="s">
        <v>4496</v>
      </c>
      <c r="E218" s="9">
        <v>56.707484000000001</v>
      </c>
      <c r="F218" s="9">
        <v>10.174768</v>
      </c>
      <c r="G218" s="6" t="s">
        <v>5059</v>
      </c>
      <c r="H218" s="6" t="s">
        <v>5080</v>
      </c>
      <c r="I218" s="6" t="s">
        <v>4486</v>
      </c>
      <c r="J218" s="36" t="s">
        <v>2754</v>
      </c>
      <c r="K218" s="6"/>
      <c r="L218" s="6" t="s">
        <v>5081</v>
      </c>
      <c r="M218" s="6">
        <v>5927</v>
      </c>
      <c r="N218" s="17">
        <v>39</v>
      </c>
      <c r="O218" s="16" t="s">
        <v>633</v>
      </c>
      <c r="P218" s="16">
        <v>-0.25</v>
      </c>
      <c r="Q218" s="6" t="s">
        <v>5082</v>
      </c>
      <c r="R218" s="6"/>
      <c r="S218" s="6">
        <v>2015</v>
      </c>
      <c r="T218" s="6" t="s">
        <v>5063</v>
      </c>
      <c r="U218" s="6"/>
    </row>
    <row r="219" spans="1:21" x14ac:dyDescent="0.15">
      <c r="A219" s="6" t="s">
        <v>142</v>
      </c>
      <c r="B219" s="6"/>
      <c r="C219" s="6" t="s">
        <v>1631</v>
      </c>
      <c r="D219" s="6" t="s">
        <v>4496</v>
      </c>
      <c r="E219" s="9">
        <v>56.707484000000001</v>
      </c>
      <c r="F219" s="9">
        <v>10.174768</v>
      </c>
      <c r="G219" s="6" t="s">
        <v>5059</v>
      </c>
      <c r="H219" s="6" t="s">
        <v>5089</v>
      </c>
      <c r="I219" s="6" t="s">
        <v>467</v>
      </c>
      <c r="J219" s="6" t="s">
        <v>5090</v>
      </c>
      <c r="K219" s="6" t="s">
        <v>753</v>
      </c>
      <c r="L219" s="6" t="s">
        <v>5091</v>
      </c>
      <c r="M219" s="6">
        <v>5630</v>
      </c>
      <c r="N219" s="17">
        <v>45</v>
      </c>
      <c r="O219" s="16" t="s">
        <v>474</v>
      </c>
      <c r="P219" s="16"/>
      <c r="Q219" s="6" t="s">
        <v>4902</v>
      </c>
      <c r="R219" s="6"/>
      <c r="S219" s="6">
        <v>2015</v>
      </c>
      <c r="T219" s="6" t="s">
        <v>5063</v>
      </c>
      <c r="U219" s="6"/>
    </row>
    <row r="220" spans="1:21" x14ac:dyDescent="0.15">
      <c r="A220" s="6" t="s">
        <v>142</v>
      </c>
      <c r="B220" s="6"/>
      <c r="C220" s="6" t="s">
        <v>1631</v>
      </c>
      <c r="D220" s="6" t="s">
        <v>4496</v>
      </c>
      <c r="E220" s="9">
        <v>56.707484000000001</v>
      </c>
      <c r="F220" s="9">
        <v>10.174768</v>
      </c>
      <c r="G220" s="6" t="s">
        <v>5059</v>
      </c>
      <c r="H220" s="6" t="s">
        <v>5096</v>
      </c>
      <c r="I220" s="6" t="s">
        <v>5097</v>
      </c>
      <c r="J220" s="6" t="s">
        <v>5098</v>
      </c>
      <c r="K220" s="6" t="s">
        <v>5099</v>
      </c>
      <c r="L220" s="6" t="s">
        <v>5100</v>
      </c>
      <c r="M220" s="6">
        <v>5455</v>
      </c>
      <c r="N220" s="17">
        <v>40</v>
      </c>
      <c r="O220" s="16" t="s">
        <v>474</v>
      </c>
      <c r="P220" s="16"/>
      <c r="Q220" s="6" t="s">
        <v>5101</v>
      </c>
      <c r="R220" s="6"/>
      <c r="S220" s="6">
        <v>2015</v>
      </c>
      <c r="T220" s="6" t="s">
        <v>5063</v>
      </c>
      <c r="U220" s="6"/>
    </row>
    <row r="221" spans="1:21" x14ac:dyDescent="0.15">
      <c r="A221" s="6" t="s">
        <v>142</v>
      </c>
      <c r="B221" s="6"/>
      <c r="C221" s="6" t="s">
        <v>1631</v>
      </c>
      <c r="D221" s="6" t="s">
        <v>4496</v>
      </c>
      <c r="E221" s="9">
        <v>56.707484000000001</v>
      </c>
      <c r="F221" s="9">
        <v>10.174768</v>
      </c>
      <c r="G221" s="6" t="s">
        <v>5059</v>
      </c>
      <c r="H221" s="6" t="s">
        <v>5102</v>
      </c>
      <c r="I221" s="6" t="s">
        <v>4486</v>
      </c>
      <c r="J221" s="36" t="s">
        <v>2754</v>
      </c>
      <c r="K221" s="6"/>
      <c r="L221" s="6" t="s">
        <v>5103</v>
      </c>
      <c r="M221" s="6">
        <v>5715</v>
      </c>
      <c r="N221" s="17">
        <v>40</v>
      </c>
      <c r="O221" s="16" t="s">
        <v>633</v>
      </c>
      <c r="P221" s="16">
        <v>1.1299999999999999</v>
      </c>
      <c r="Q221" s="6" t="s">
        <v>5104</v>
      </c>
      <c r="R221" s="6"/>
      <c r="S221" s="6">
        <v>2015</v>
      </c>
      <c r="T221" s="6" t="s">
        <v>5063</v>
      </c>
      <c r="U221" s="6"/>
    </row>
    <row r="222" spans="1:21" x14ac:dyDescent="0.15">
      <c r="A222" s="6" t="s">
        <v>142</v>
      </c>
      <c r="B222" s="6"/>
      <c r="C222" s="6" t="s">
        <v>1631</v>
      </c>
      <c r="D222" s="6" t="s">
        <v>4496</v>
      </c>
      <c r="E222" s="9">
        <v>56.707484000000001</v>
      </c>
      <c r="F222" s="9">
        <v>10.174768</v>
      </c>
      <c r="G222" s="6" t="s">
        <v>5059</v>
      </c>
      <c r="H222" s="6" t="s">
        <v>5109</v>
      </c>
      <c r="I222" s="6" t="s">
        <v>4486</v>
      </c>
      <c r="J222" s="36" t="s">
        <v>2754</v>
      </c>
      <c r="K222" s="6"/>
      <c r="L222" s="6" t="s">
        <v>5110</v>
      </c>
      <c r="M222" s="6">
        <v>5646</v>
      </c>
      <c r="N222" s="17">
        <v>33</v>
      </c>
      <c r="O222" s="16" t="s">
        <v>633</v>
      </c>
      <c r="P222" s="16">
        <v>3</v>
      </c>
      <c r="Q222" s="6" t="s">
        <v>5111</v>
      </c>
      <c r="R222" s="6"/>
      <c r="S222" s="6">
        <v>2015</v>
      </c>
      <c r="T222" s="6" t="s">
        <v>5063</v>
      </c>
      <c r="U222" s="6"/>
    </row>
    <row r="223" spans="1:21" x14ac:dyDescent="0.15">
      <c r="A223" s="6" t="s">
        <v>142</v>
      </c>
      <c r="B223" s="6"/>
      <c r="C223" s="6" t="s">
        <v>1631</v>
      </c>
      <c r="D223" s="6" t="s">
        <v>4496</v>
      </c>
      <c r="E223" s="9">
        <v>56.707484000000001</v>
      </c>
      <c r="F223" s="9">
        <v>10.174768</v>
      </c>
      <c r="G223" s="6" t="s">
        <v>5059</v>
      </c>
      <c r="H223" s="6" t="s">
        <v>5120</v>
      </c>
      <c r="I223" s="6" t="s">
        <v>467</v>
      </c>
      <c r="J223" s="36" t="s">
        <v>4372</v>
      </c>
      <c r="K223" s="6"/>
      <c r="L223" s="6" t="s">
        <v>5121</v>
      </c>
      <c r="M223" s="6">
        <v>5100</v>
      </c>
      <c r="N223" s="17">
        <v>44</v>
      </c>
      <c r="O223" s="16" t="s">
        <v>474</v>
      </c>
      <c r="P223" s="16">
        <v>-21.35</v>
      </c>
      <c r="Q223" s="6" t="s">
        <v>5122</v>
      </c>
      <c r="R223" s="6"/>
      <c r="S223" s="6">
        <v>2015</v>
      </c>
      <c r="T223" s="6" t="s">
        <v>5063</v>
      </c>
      <c r="U223" s="6"/>
    </row>
    <row r="224" spans="1:21" x14ac:dyDescent="0.15">
      <c r="A224" s="6" t="s">
        <v>142</v>
      </c>
      <c r="B224" s="6"/>
      <c r="C224" s="6" t="s">
        <v>1631</v>
      </c>
      <c r="D224" s="6" t="s">
        <v>4496</v>
      </c>
      <c r="E224" s="9">
        <v>56.707484000000001</v>
      </c>
      <c r="F224" s="9">
        <v>10.174768</v>
      </c>
      <c r="G224" s="6" t="s">
        <v>5059</v>
      </c>
      <c r="H224" s="6" t="s">
        <v>5127</v>
      </c>
      <c r="I224" s="6" t="s">
        <v>467</v>
      </c>
      <c r="J224" s="36" t="s">
        <v>4372</v>
      </c>
      <c r="K224" s="6"/>
      <c r="L224" s="6" t="s">
        <v>5128</v>
      </c>
      <c r="M224" s="6">
        <v>5015</v>
      </c>
      <c r="N224" s="17">
        <v>41</v>
      </c>
      <c r="O224" s="16" t="s">
        <v>474</v>
      </c>
      <c r="P224" s="16">
        <v>-21.23</v>
      </c>
      <c r="Q224" s="6" t="s">
        <v>4538</v>
      </c>
      <c r="R224" s="6"/>
      <c r="S224" s="6">
        <v>2015</v>
      </c>
      <c r="T224" s="6" t="s">
        <v>5063</v>
      </c>
      <c r="U224" s="6"/>
    </row>
    <row r="225" spans="1:21" x14ac:dyDescent="0.15">
      <c r="A225" s="6" t="s">
        <v>142</v>
      </c>
      <c r="B225" s="6"/>
      <c r="C225" s="6" t="s">
        <v>1631</v>
      </c>
      <c r="D225" s="6" t="s">
        <v>4496</v>
      </c>
      <c r="E225" s="9">
        <v>56.707484000000001</v>
      </c>
      <c r="F225" s="9">
        <v>10.174768</v>
      </c>
      <c r="G225" s="6" t="s">
        <v>5059</v>
      </c>
      <c r="H225" s="6" t="s">
        <v>5129</v>
      </c>
      <c r="I225" s="6" t="s">
        <v>467</v>
      </c>
      <c r="J225" s="36" t="s">
        <v>4372</v>
      </c>
      <c r="K225" s="6"/>
      <c r="L225" s="6" t="s">
        <v>5130</v>
      </c>
      <c r="M225" s="6">
        <v>4998</v>
      </c>
      <c r="N225" s="17">
        <v>47</v>
      </c>
      <c r="O225" s="16" t="s">
        <v>474</v>
      </c>
      <c r="P225" s="16">
        <v>-22.18</v>
      </c>
      <c r="Q225" s="6" t="s">
        <v>4832</v>
      </c>
      <c r="R225" s="6"/>
      <c r="S225" s="6">
        <v>2015</v>
      </c>
      <c r="T225" s="6" t="s">
        <v>5063</v>
      </c>
      <c r="U225" s="6"/>
    </row>
    <row r="226" spans="1:21" x14ac:dyDescent="0.15">
      <c r="A226" s="6" t="s">
        <v>142</v>
      </c>
      <c r="B226" s="6"/>
      <c r="C226" s="6" t="s">
        <v>1631</v>
      </c>
      <c r="D226" s="6" t="s">
        <v>4496</v>
      </c>
      <c r="E226" s="9">
        <v>56.707484000000001</v>
      </c>
      <c r="F226" s="9">
        <v>10.174768</v>
      </c>
      <c r="G226" s="6" t="s">
        <v>5059</v>
      </c>
      <c r="H226" s="6" t="s">
        <v>5131</v>
      </c>
      <c r="I226" s="6" t="s">
        <v>4486</v>
      </c>
      <c r="J226" s="36" t="s">
        <v>2754</v>
      </c>
      <c r="K226" s="6"/>
      <c r="L226" s="6" t="s">
        <v>5132</v>
      </c>
      <c r="M226" s="6">
        <v>5130</v>
      </c>
      <c r="N226" s="17">
        <v>65</v>
      </c>
      <c r="O226" s="16" t="s">
        <v>633</v>
      </c>
      <c r="P226" s="16">
        <v>-0.6</v>
      </c>
      <c r="Q226" s="6" t="s">
        <v>5133</v>
      </c>
      <c r="R226" s="6"/>
      <c r="S226" s="6">
        <v>2015</v>
      </c>
      <c r="T226" s="6" t="s">
        <v>5063</v>
      </c>
      <c r="U226" s="6"/>
    </row>
    <row r="227" spans="1:21" x14ac:dyDescent="0.15">
      <c r="A227" s="6" t="s">
        <v>142</v>
      </c>
      <c r="B227" s="6"/>
      <c r="C227" s="6" t="s">
        <v>1631</v>
      </c>
      <c r="D227" s="6" t="s">
        <v>4496</v>
      </c>
      <c r="E227" s="9">
        <v>56.707484000000001</v>
      </c>
      <c r="F227" s="9">
        <v>10.174768</v>
      </c>
      <c r="G227" s="6" t="s">
        <v>5059</v>
      </c>
      <c r="H227" s="6"/>
      <c r="I227" s="6" t="s">
        <v>4486</v>
      </c>
      <c r="J227" s="36" t="s">
        <v>2754</v>
      </c>
      <c r="K227" s="6"/>
      <c r="L227" s="6" t="s">
        <v>5138</v>
      </c>
      <c r="M227" s="6">
        <v>5223</v>
      </c>
      <c r="N227" s="17">
        <v>14</v>
      </c>
      <c r="O227" s="16" t="s">
        <v>633</v>
      </c>
      <c r="P227" s="16"/>
      <c r="Q227" s="6" t="s">
        <v>5139</v>
      </c>
      <c r="R227" s="6"/>
      <c r="S227" s="6">
        <v>2015</v>
      </c>
      <c r="T227" s="6" t="s">
        <v>5063</v>
      </c>
      <c r="U227" s="6"/>
    </row>
    <row r="228" spans="1:21" x14ac:dyDescent="0.15">
      <c r="A228" s="6" t="s">
        <v>142</v>
      </c>
      <c r="B228" s="6"/>
      <c r="C228" s="6" t="s">
        <v>1631</v>
      </c>
      <c r="D228" s="6" t="s">
        <v>4496</v>
      </c>
      <c r="E228" s="9">
        <v>56.707484000000001</v>
      </c>
      <c r="F228" s="9">
        <v>10.174768</v>
      </c>
      <c r="G228" s="6" t="s">
        <v>5059</v>
      </c>
      <c r="H228" s="6"/>
      <c r="I228" s="6" t="s">
        <v>4486</v>
      </c>
      <c r="J228" s="36" t="s">
        <v>2754</v>
      </c>
      <c r="K228" s="6"/>
      <c r="L228" s="6" t="s">
        <v>5147</v>
      </c>
      <c r="M228" s="6">
        <v>5137</v>
      </c>
      <c r="N228" s="17">
        <v>27</v>
      </c>
      <c r="O228" s="16" t="s">
        <v>633</v>
      </c>
      <c r="P228" s="16"/>
      <c r="Q228" s="6" t="s">
        <v>5148</v>
      </c>
      <c r="R228" s="6"/>
      <c r="S228" s="6">
        <v>2015</v>
      </c>
      <c r="T228" s="6" t="s">
        <v>5063</v>
      </c>
      <c r="U228" s="6"/>
    </row>
    <row r="229" spans="1:21" x14ac:dyDescent="0.15">
      <c r="A229" s="6" t="s">
        <v>142</v>
      </c>
      <c r="B229" s="6"/>
      <c r="C229" s="6" t="s">
        <v>1631</v>
      </c>
      <c r="D229" s="6" t="s">
        <v>4496</v>
      </c>
      <c r="E229" s="9">
        <v>56.707484000000001</v>
      </c>
      <c r="F229" s="9">
        <v>10.174768</v>
      </c>
      <c r="G229" s="6" t="s">
        <v>5059</v>
      </c>
      <c r="H229" s="6" t="s">
        <v>5153</v>
      </c>
      <c r="I229" s="6" t="s">
        <v>4486</v>
      </c>
      <c r="J229" s="36" t="s">
        <v>2754</v>
      </c>
      <c r="K229" s="6"/>
      <c r="L229" s="6" t="s">
        <v>5154</v>
      </c>
      <c r="M229" s="6">
        <v>4820</v>
      </c>
      <c r="N229" s="17">
        <v>80</v>
      </c>
      <c r="O229" s="16" t="s">
        <v>633</v>
      </c>
      <c r="P229" s="16">
        <v>1.6</v>
      </c>
      <c r="Q229" s="6" t="s">
        <v>5155</v>
      </c>
      <c r="R229" s="6"/>
      <c r="S229" s="6">
        <v>2015</v>
      </c>
      <c r="T229" s="6" t="s">
        <v>5063</v>
      </c>
      <c r="U229" s="6"/>
    </row>
    <row r="230" spans="1:21" x14ac:dyDescent="0.15">
      <c r="A230" s="6" t="s">
        <v>142</v>
      </c>
      <c r="B230" s="6"/>
      <c r="C230" s="6" t="s">
        <v>1631</v>
      </c>
      <c r="D230" s="6" t="s">
        <v>4496</v>
      </c>
      <c r="E230" s="9">
        <v>56.707484000000001</v>
      </c>
      <c r="F230" s="9">
        <v>10.174768</v>
      </c>
      <c r="G230" s="6" t="s">
        <v>5059</v>
      </c>
      <c r="H230" s="6" t="s">
        <v>5166</v>
      </c>
      <c r="I230" s="6" t="s">
        <v>479</v>
      </c>
      <c r="J230" s="36" t="s">
        <v>4372</v>
      </c>
      <c r="K230" s="6" t="s">
        <v>479</v>
      </c>
      <c r="L230" s="6" t="s">
        <v>5167</v>
      </c>
      <c r="M230" s="6">
        <v>3610</v>
      </c>
      <c r="N230" s="17">
        <v>45</v>
      </c>
      <c r="O230" s="16" t="s">
        <v>474</v>
      </c>
      <c r="P230" s="16"/>
      <c r="Q230" s="6" t="s">
        <v>5168</v>
      </c>
      <c r="R230" s="6"/>
      <c r="S230" s="6">
        <v>2015</v>
      </c>
      <c r="T230" s="6" t="s">
        <v>5063</v>
      </c>
      <c r="U230" s="6"/>
    </row>
    <row r="231" spans="1:21" x14ac:dyDescent="0.15">
      <c r="A231" s="6" t="s">
        <v>142</v>
      </c>
      <c r="B231" s="6"/>
      <c r="C231" s="6" t="s">
        <v>1631</v>
      </c>
      <c r="D231" s="6" t="s">
        <v>4496</v>
      </c>
      <c r="E231" s="9">
        <v>56.707484000000001</v>
      </c>
      <c r="F231" s="9">
        <v>10.174768</v>
      </c>
      <c r="G231" s="6" t="s">
        <v>5059</v>
      </c>
      <c r="H231" s="6"/>
      <c r="I231" s="6" t="s">
        <v>467</v>
      </c>
      <c r="J231" s="36" t="s">
        <v>4565</v>
      </c>
      <c r="K231" s="6" t="s">
        <v>5160</v>
      </c>
      <c r="L231" s="6" t="s">
        <v>5161</v>
      </c>
      <c r="M231" s="6">
        <v>4130</v>
      </c>
      <c r="N231" s="17">
        <v>40</v>
      </c>
      <c r="O231" s="16" t="s">
        <v>474</v>
      </c>
      <c r="P231" s="16">
        <v>-23</v>
      </c>
      <c r="Q231" s="6" t="s">
        <v>5162</v>
      </c>
      <c r="R231" s="6"/>
      <c r="S231" s="6">
        <v>2012</v>
      </c>
      <c r="T231" s="6" t="s">
        <v>4569</v>
      </c>
      <c r="U231" s="6"/>
    </row>
    <row r="232" spans="1:21" x14ac:dyDescent="0.15">
      <c r="A232" s="6" t="s">
        <v>142</v>
      </c>
      <c r="B232" s="6"/>
      <c r="C232" s="6" t="s">
        <v>1631</v>
      </c>
      <c r="D232" s="6" t="s">
        <v>4496</v>
      </c>
      <c r="E232" s="9">
        <v>56.707484000000001</v>
      </c>
      <c r="F232" s="9">
        <v>10.174768</v>
      </c>
      <c r="G232" s="6" t="s">
        <v>5059</v>
      </c>
      <c r="H232" s="6" t="s">
        <v>5112</v>
      </c>
      <c r="I232" s="6" t="s">
        <v>467</v>
      </c>
      <c r="J232" s="36" t="s">
        <v>4985</v>
      </c>
      <c r="K232" s="6" t="s">
        <v>5113</v>
      </c>
      <c r="L232" s="6" t="s">
        <v>5114</v>
      </c>
      <c r="M232" s="6">
        <v>5574</v>
      </c>
      <c r="N232" s="17">
        <v>31</v>
      </c>
      <c r="O232" s="16" t="s">
        <v>760</v>
      </c>
      <c r="P232" s="16">
        <v>-10.27</v>
      </c>
      <c r="Q232" s="6" t="s">
        <v>5115</v>
      </c>
      <c r="R232" s="6"/>
      <c r="S232" s="6">
        <v>2013</v>
      </c>
      <c r="T232" s="6" t="s">
        <v>2690</v>
      </c>
      <c r="U232" s="6"/>
    </row>
    <row r="233" spans="1:21" x14ac:dyDescent="0.15">
      <c r="A233" s="6" t="s">
        <v>142</v>
      </c>
      <c r="B233" s="6"/>
      <c r="C233" s="6" t="s">
        <v>1631</v>
      </c>
      <c r="D233" s="6" t="s">
        <v>4496</v>
      </c>
      <c r="E233" s="9">
        <v>56.707484000000001</v>
      </c>
      <c r="F233" s="9">
        <v>10.174768</v>
      </c>
      <c r="G233" s="6" t="s">
        <v>5059</v>
      </c>
      <c r="H233" s="6" t="s">
        <v>5116</v>
      </c>
      <c r="I233" s="6" t="s">
        <v>467</v>
      </c>
      <c r="J233" s="36" t="s">
        <v>11088</v>
      </c>
      <c r="K233" s="6" t="s">
        <v>5117</v>
      </c>
      <c r="L233" s="6" t="s">
        <v>5118</v>
      </c>
      <c r="M233" s="6">
        <v>5648</v>
      </c>
      <c r="N233" s="17">
        <v>28</v>
      </c>
      <c r="O233" s="16" t="s">
        <v>5034</v>
      </c>
      <c r="P233" s="16">
        <v>-11.83</v>
      </c>
      <c r="Q233" s="6" t="s">
        <v>5119</v>
      </c>
      <c r="R233" s="6"/>
      <c r="S233" s="6">
        <v>2013</v>
      </c>
      <c r="T233" s="6" t="s">
        <v>2690</v>
      </c>
      <c r="U233" s="6"/>
    </row>
    <row r="234" spans="1:21" x14ac:dyDescent="0.15">
      <c r="A234" s="6" t="s">
        <v>142</v>
      </c>
      <c r="B234" s="6"/>
      <c r="C234" s="6" t="s">
        <v>1631</v>
      </c>
      <c r="D234" s="6" t="s">
        <v>4496</v>
      </c>
      <c r="E234" s="9">
        <v>56.707484000000001</v>
      </c>
      <c r="F234" s="9">
        <v>10.174768</v>
      </c>
      <c r="G234" s="6" t="s">
        <v>5059</v>
      </c>
      <c r="H234" s="6" t="s">
        <v>5134</v>
      </c>
      <c r="I234" s="6" t="s">
        <v>467</v>
      </c>
      <c r="J234" s="36" t="s">
        <v>4372</v>
      </c>
      <c r="K234" s="6" t="s">
        <v>5135</v>
      </c>
      <c r="L234" s="6" t="s">
        <v>5136</v>
      </c>
      <c r="M234" s="6">
        <v>4927</v>
      </c>
      <c r="N234" s="17">
        <v>28</v>
      </c>
      <c r="O234" s="16" t="s">
        <v>474</v>
      </c>
      <c r="P234" s="16">
        <v>-22.82</v>
      </c>
      <c r="Q234" s="6" t="s">
        <v>5137</v>
      </c>
      <c r="R234" s="6"/>
      <c r="S234" s="6">
        <v>2013</v>
      </c>
      <c r="T234" s="6" t="s">
        <v>2690</v>
      </c>
      <c r="U234" s="6"/>
    </row>
    <row r="235" spans="1:21" x14ac:dyDescent="0.15">
      <c r="A235" s="6" t="s">
        <v>142</v>
      </c>
      <c r="B235" s="6"/>
      <c r="C235" s="6" t="s">
        <v>1631</v>
      </c>
      <c r="D235" s="6" t="s">
        <v>4496</v>
      </c>
      <c r="E235" s="9">
        <v>56.707484000000001</v>
      </c>
      <c r="F235" s="9">
        <v>10.174768</v>
      </c>
      <c r="G235" s="6" t="s">
        <v>5059</v>
      </c>
      <c r="H235" s="6" t="s">
        <v>5140</v>
      </c>
      <c r="I235" s="6" t="s">
        <v>467</v>
      </c>
      <c r="J235" s="36" t="s">
        <v>11087</v>
      </c>
      <c r="K235" s="6" t="s">
        <v>5113</v>
      </c>
      <c r="L235" s="6" t="s">
        <v>5141</v>
      </c>
      <c r="M235" s="6">
        <v>4883</v>
      </c>
      <c r="N235" s="17">
        <v>29</v>
      </c>
      <c r="O235" s="16" t="s">
        <v>474</v>
      </c>
      <c r="P235" s="16">
        <v>-22.19</v>
      </c>
      <c r="Q235" s="6" t="s">
        <v>5142</v>
      </c>
      <c r="R235" s="6"/>
      <c r="S235" s="6">
        <v>2013</v>
      </c>
      <c r="T235" s="6" t="s">
        <v>2690</v>
      </c>
      <c r="U235" s="6"/>
    </row>
    <row r="236" spans="1:21" x14ac:dyDescent="0.15">
      <c r="A236" s="6" t="s">
        <v>142</v>
      </c>
      <c r="B236" s="6"/>
      <c r="C236" s="6" t="s">
        <v>1631</v>
      </c>
      <c r="D236" s="6" t="s">
        <v>4496</v>
      </c>
      <c r="E236" s="9">
        <v>56.707484000000001</v>
      </c>
      <c r="F236" s="9">
        <v>10.174768</v>
      </c>
      <c r="G236" s="6" t="s">
        <v>5059</v>
      </c>
      <c r="H236" s="6" t="s">
        <v>5143</v>
      </c>
      <c r="I236" s="6" t="s">
        <v>467</v>
      </c>
      <c r="J236" s="36" t="s">
        <v>5144</v>
      </c>
      <c r="K236" s="6" t="s">
        <v>5145</v>
      </c>
      <c r="L236" s="6" t="s">
        <v>5146</v>
      </c>
      <c r="M236" s="6">
        <v>4848</v>
      </c>
      <c r="N236" s="17">
        <v>41</v>
      </c>
      <c r="O236" s="16" t="s">
        <v>474</v>
      </c>
      <c r="P236" s="16">
        <v>-22.2</v>
      </c>
      <c r="Q236" s="6" t="s">
        <v>4501</v>
      </c>
      <c r="R236" s="6"/>
      <c r="S236" s="6">
        <v>2013</v>
      </c>
      <c r="T236" s="6" t="s">
        <v>2690</v>
      </c>
      <c r="U236" s="6"/>
    </row>
    <row r="237" spans="1:21" x14ac:dyDescent="0.15">
      <c r="A237" s="6" t="s">
        <v>142</v>
      </c>
      <c r="B237" s="6"/>
      <c r="C237" s="6" t="s">
        <v>1631</v>
      </c>
      <c r="D237" s="6" t="s">
        <v>4496</v>
      </c>
      <c r="E237" s="9">
        <v>56.707484000000001</v>
      </c>
      <c r="F237" s="9">
        <v>10.174768</v>
      </c>
      <c r="G237" s="6" t="s">
        <v>5059</v>
      </c>
      <c r="H237" s="6" t="s">
        <v>5149</v>
      </c>
      <c r="I237" s="6" t="s">
        <v>467</v>
      </c>
      <c r="J237" s="36" t="s">
        <v>4372</v>
      </c>
      <c r="K237" s="6" t="s">
        <v>5150</v>
      </c>
      <c r="L237" s="6" t="s">
        <v>5151</v>
      </c>
      <c r="M237" s="6">
        <v>4777</v>
      </c>
      <c r="N237" s="17">
        <v>26</v>
      </c>
      <c r="O237" s="16" t="s">
        <v>474</v>
      </c>
      <c r="P237" s="16">
        <v>-23.69</v>
      </c>
      <c r="Q237" s="6" t="s">
        <v>5152</v>
      </c>
      <c r="R237" s="6"/>
      <c r="S237" s="6">
        <v>2013</v>
      </c>
      <c r="T237" s="6" t="s">
        <v>2690</v>
      </c>
      <c r="U237" s="6"/>
    </row>
    <row r="238" spans="1:21" x14ac:dyDescent="0.15">
      <c r="A238" s="6" t="s">
        <v>142</v>
      </c>
      <c r="B238" s="6"/>
      <c r="C238" s="6" t="s">
        <v>1631</v>
      </c>
      <c r="D238" s="6" t="s">
        <v>4496</v>
      </c>
      <c r="E238" s="9">
        <v>56.707484000000001</v>
      </c>
      <c r="F238" s="9">
        <v>10.174768</v>
      </c>
      <c r="G238" s="6" t="s">
        <v>5059</v>
      </c>
      <c r="H238" s="6" t="s">
        <v>5085</v>
      </c>
      <c r="I238" s="6" t="s">
        <v>467</v>
      </c>
      <c r="J238" s="36" t="s">
        <v>4582</v>
      </c>
      <c r="K238" s="6" t="s">
        <v>5086</v>
      </c>
      <c r="L238" s="6" t="s">
        <v>5087</v>
      </c>
      <c r="M238" s="6">
        <v>5880</v>
      </c>
      <c r="N238" s="17">
        <v>29</v>
      </c>
      <c r="O238" s="16" t="s">
        <v>729</v>
      </c>
      <c r="P238" s="16">
        <v>-11.6</v>
      </c>
      <c r="Q238" s="6" t="s">
        <v>5088</v>
      </c>
      <c r="R238" s="6"/>
      <c r="S238" s="6">
        <v>2015</v>
      </c>
      <c r="T238" s="6" t="s">
        <v>983</v>
      </c>
      <c r="U238" s="6"/>
    </row>
    <row r="239" spans="1:21" x14ac:dyDescent="0.15">
      <c r="A239" s="6" t="s">
        <v>142</v>
      </c>
      <c r="B239" s="6"/>
      <c r="C239" s="6" t="s">
        <v>1631</v>
      </c>
      <c r="D239" s="6" t="s">
        <v>4496</v>
      </c>
      <c r="E239" s="9">
        <v>56.707484000000001</v>
      </c>
      <c r="F239" s="9">
        <v>10.174768</v>
      </c>
      <c r="G239" s="6" t="s">
        <v>5059</v>
      </c>
      <c r="H239" s="6" t="s">
        <v>5092</v>
      </c>
      <c r="I239" s="6" t="s">
        <v>467</v>
      </c>
      <c r="J239" s="36" t="s">
        <v>4582</v>
      </c>
      <c r="K239" s="6" t="s">
        <v>5093</v>
      </c>
      <c r="L239" s="6" t="s">
        <v>5094</v>
      </c>
      <c r="M239" s="6">
        <v>5869</v>
      </c>
      <c r="N239" s="17">
        <v>29</v>
      </c>
      <c r="O239" s="16" t="s">
        <v>760</v>
      </c>
      <c r="P239" s="16">
        <v>-11.4</v>
      </c>
      <c r="Q239" s="6" t="s">
        <v>5095</v>
      </c>
      <c r="R239" s="6"/>
      <c r="S239" s="6">
        <v>2015</v>
      </c>
      <c r="T239" s="6" t="s">
        <v>983</v>
      </c>
      <c r="U239" s="6"/>
    </row>
    <row r="240" spans="1:21" x14ac:dyDescent="0.15">
      <c r="A240" s="6" t="s">
        <v>142</v>
      </c>
      <c r="B240" s="6"/>
      <c r="C240" s="6" t="s">
        <v>1631</v>
      </c>
      <c r="D240" s="6" t="s">
        <v>4496</v>
      </c>
      <c r="E240" s="9">
        <v>56.707484000000001</v>
      </c>
      <c r="F240" s="9">
        <v>10.174768</v>
      </c>
      <c r="G240" s="6" t="s">
        <v>5059</v>
      </c>
      <c r="H240" s="6" t="s">
        <v>5123</v>
      </c>
      <c r="I240" s="6" t="s">
        <v>467</v>
      </c>
      <c r="J240" s="36" t="s">
        <v>4582</v>
      </c>
      <c r="K240" s="6" t="s">
        <v>5124</v>
      </c>
      <c r="L240" s="6" t="s">
        <v>5125</v>
      </c>
      <c r="M240" s="6">
        <v>5067</v>
      </c>
      <c r="N240" s="17">
        <v>29</v>
      </c>
      <c r="O240" s="16" t="s">
        <v>474</v>
      </c>
      <c r="P240" s="16">
        <v>-20.100000000000001</v>
      </c>
      <c r="Q240" s="6" t="s">
        <v>5126</v>
      </c>
      <c r="R240" s="6"/>
      <c r="S240" s="6">
        <v>2015</v>
      </c>
      <c r="T240" s="6" t="s">
        <v>983</v>
      </c>
      <c r="U240" s="6"/>
    </row>
    <row r="241" spans="1:21" x14ac:dyDescent="0.15">
      <c r="A241" s="6" t="s">
        <v>142</v>
      </c>
      <c r="B241" s="6"/>
      <c r="C241" s="6" t="s">
        <v>1631</v>
      </c>
      <c r="D241" s="6" t="s">
        <v>4496</v>
      </c>
      <c r="E241" s="9">
        <v>56.707484000000001</v>
      </c>
      <c r="F241" s="9">
        <v>10.174768</v>
      </c>
      <c r="G241" s="6" t="s">
        <v>5059</v>
      </c>
      <c r="H241" s="6" t="s">
        <v>5156</v>
      </c>
      <c r="I241" s="6" t="s">
        <v>467</v>
      </c>
      <c r="J241" s="36" t="s">
        <v>4582</v>
      </c>
      <c r="K241" s="6" t="s">
        <v>5157</v>
      </c>
      <c r="L241" s="6" t="s">
        <v>5158</v>
      </c>
      <c r="M241" s="6">
        <v>4233</v>
      </c>
      <c r="N241" s="17">
        <v>29</v>
      </c>
      <c r="O241" s="16" t="s">
        <v>602</v>
      </c>
      <c r="P241" s="16">
        <v>-18.3</v>
      </c>
      <c r="Q241" s="6" t="s">
        <v>5159</v>
      </c>
      <c r="R241" s="6"/>
      <c r="S241" s="6">
        <v>2015</v>
      </c>
      <c r="T241" s="6" t="s">
        <v>983</v>
      </c>
      <c r="U241" s="6"/>
    </row>
    <row r="242" spans="1:21" x14ac:dyDescent="0.15">
      <c r="A242" s="6" t="s">
        <v>142</v>
      </c>
      <c r="B242" s="6"/>
      <c r="C242" s="6" t="s">
        <v>1631</v>
      </c>
      <c r="D242" s="6" t="s">
        <v>4496</v>
      </c>
      <c r="E242" s="9">
        <v>56.707484000000001</v>
      </c>
      <c r="F242" s="9">
        <v>10.174768</v>
      </c>
      <c r="G242" s="6" t="s">
        <v>5059</v>
      </c>
      <c r="H242" s="6" t="s">
        <v>5163</v>
      </c>
      <c r="I242" s="6" t="s">
        <v>467</v>
      </c>
      <c r="J242" s="36" t="s">
        <v>4582</v>
      </c>
      <c r="K242" s="6" t="s">
        <v>5157</v>
      </c>
      <c r="L242" s="6" t="s">
        <v>5164</v>
      </c>
      <c r="M242" s="6">
        <v>4101</v>
      </c>
      <c r="N242" s="17">
        <v>29</v>
      </c>
      <c r="O242" s="16" t="s">
        <v>474</v>
      </c>
      <c r="P242" s="16">
        <v>-21</v>
      </c>
      <c r="Q242" s="6" t="s">
        <v>5165</v>
      </c>
      <c r="R242" s="6"/>
      <c r="S242" s="6">
        <v>2015</v>
      </c>
      <c r="T242" s="6" t="s">
        <v>983</v>
      </c>
      <c r="U242" s="6"/>
    </row>
    <row r="243" spans="1:21" x14ac:dyDescent="0.15">
      <c r="A243" s="6" t="s">
        <v>142</v>
      </c>
      <c r="B243" s="6"/>
      <c r="C243" s="6" t="s">
        <v>1631</v>
      </c>
      <c r="D243" s="6" t="s">
        <v>4496</v>
      </c>
      <c r="E243" s="9">
        <v>56.707484000000001</v>
      </c>
      <c r="F243" s="9">
        <v>10.174768</v>
      </c>
      <c r="G243" s="6" t="s">
        <v>5059</v>
      </c>
      <c r="H243" s="6" t="s">
        <v>5070</v>
      </c>
      <c r="I243" s="6" t="s">
        <v>4486</v>
      </c>
      <c r="J243" s="36" t="s">
        <v>2754</v>
      </c>
      <c r="K243" s="6"/>
      <c r="L243" s="6" t="s">
        <v>5071</v>
      </c>
      <c r="M243" s="6">
        <v>6230</v>
      </c>
      <c r="N243" s="17">
        <v>37</v>
      </c>
      <c r="O243" s="16" t="s">
        <v>633</v>
      </c>
      <c r="P243" s="16">
        <v>0.57999999999999996</v>
      </c>
      <c r="Q243" s="6" t="s">
        <v>5072</v>
      </c>
      <c r="R243" s="6"/>
      <c r="S243" s="6">
        <v>2013</v>
      </c>
      <c r="T243" s="6" t="s">
        <v>5073</v>
      </c>
      <c r="U243" s="6"/>
    </row>
    <row r="244" spans="1:21" x14ac:dyDescent="0.15">
      <c r="A244" s="6" t="s">
        <v>142</v>
      </c>
      <c r="B244" s="6"/>
      <c r="C244" s="6" t="s">
        <v>1631</v>
      </c>
      <c r="D244" s="6" t="s">
        <v>4496</v>
      </c>
      <c r="E244" s="9">
        <v>56.707484000000001</v>
      </c>
      <c r="F244" s="9">
        <v>10.174768</v>
      </c>
      <c r="G244" s="6" t="s">
        <v>5059</v>
      </c>
      <c r="H244" s="6" t="s">
        <v>5074</v>
      </c>
      <c r="I244" s="6" t="s">
        <v>4486</v>
      </c>
      <c r="J244" s="36" t="s">
        <v>2754</v>
      </c>
      <c r="K244" s="6"/>
      <c r="L244" s="6" t="s">
        <v>5075</v>
      </c>
      <c r="M244" s="6">
        <v>6209</v>
      </c>
      <c r="N244" s="17">
        <v>37</v>
      </c>
      <c r="O244" s="16" t="s">
        <v>633</v>
      </c>
      <c r="P244" s="16">
        <v>0.55000000000000004</v>
      </c>
      <c r="Q244" s="6" t="s">
        <v>5076</v>
      </c>
      <c r="R244" s="6"/>
      <c r="S244" s="6">
        <v>2013</v>
      </c>
      <c r="T244" s="6" t="s">
        <v>5073</v>
      </c>
      <c r="U244" s="6"/>
    </row>
    <row r="245" spans="1:21" x14ac:dyDescent="0.15">
      <c r="A245" s="6" t="s">
        <v>142</v>
      </c>
      <c r="B245" s="6"/>
      <c r="C245" s="6" t="s">
        <v>1631</v>
      </c>
      <c r="D245" s="6" t="s">
        <v>4496</v>
      </c>
      <c r="E245" s="9">
        <v>56.707484000000001</v>
      </c>
      <c r="F245" s="9">
        <v>10.174768</v>
      </c>
      <c r="G245" s="6" t="s">
        <v>5059</v>
      </c>
      <c r="H245" s="6" t="s">
        <v>5105</v>
      </c>
      <c r="I245" s="6" t="s">
        <v>467</v>
      </c>
      <c r="J245" s="36" t="s">
        <v>11087</v>
      </c>
      <c r="K245" s="6" t="s">
        <v>521</v>
      </c>
      <c r="L245" s="6" t="s">
        <v>5106</v>
      </c>
      <c r="M245" s="6">
        <v>5329</v>
      </c>
      <c r="N245" s="17">
        <v>35</v>
      </c>
      <c r="O245" s="16" t="s">
        <v>474</v>
      </c>
      <c r="P245" s="16">
        <v>-21.36</v>
      </c>
      <c r="Q245" s="6" t="s">
        <v>5107</v>
      </c>
      <c r="R245" s="6"/>
      <c r="S245" s="6">
        <v>2014</v>
      </c>
      <c r="T245" s="6" t="s">
        <v>31</v>
      </c>
      <c r="U245" s="6" t="s">
        <v>5108</v>
      </c>
    </row>
    <row r="246" spans="1:21" x14ac:dyDescent="0.15">
      <c r="A246" s="6" t="s">
        <v>145</v>
      </c>
      <c r="B246" s="6"/>
      <c r="C246" s="6" t="s">
        <v>1675</v>
      </c>
      <c r="D246" s="6" t="s">
        <v>5169</v>
      </c>
      <c r="E246" s="9">
        <v>55.852603000000002</v>
      </c>
      <c r="F246" s="9">
        <v>12.559704</v>
      </c>
      <c r="G246" s="6"/>
      <c r="H246" s="6" t="s">
        <v>1296</v>
      </c>
      <c r="I246" s="6" t="s">
        <v>467</v>
      </c>
      <c r="J246" s="36" t="s">
        <v>4582</v>
      </c>
      <c r="K246" s="6" t="s">
        <v>5208</v>
      </c>
      <c r="L246" s="6" t="s">
        <v>1294</v>
      </c>
      <c r="M246" s="6">
        <v>6298</v>
      </c>
      <c r="N246" s="17">
        <v>58</v>
      </c>
      <c r="O246" s="16" t="s">
        <v>710</v>
      </c>
      <c r="P246" s="16">
        <v>-14.3</v>
      </c>
      <c r="Q246" s="6" t="s">
        <v>5209</v>
      </c>
      <c r="R246" s="6"/>
      <c r="S246" s="6">
        <v>2024</v>
      </c>
      <c r="T246" s="6" t="s">
        <v>476</v>
      </c>
      <c r="U246" s="6"/>
    </row>
    <row r="247" spans="1:21" x14ac:dyDescent="0.15">
      <c r="A247" s="6" t="s">
        <v>145</v>
      </c>
      <c r="B247" s="6"/>
      <c r="C247" s="6" t="s">
        <v>1675</v>
      </c>
      <c r="D247" s="6" t="s">
        <v>5169</v>
      </c>
      <c r="E247" s="9">
        <v>55.852603000000002</v>
      </c>
      <c r="F247" s="9">
        <v>12.559704</v>
      </c>
      <c r="G247" s="6"/>
      <c r="H247" s="6" t="s">
        <v>5170</v>
      </c>
      <c r="I247" s="6" t="s">
        <v>5171</v>
      </c>
      <c r="J247" s="36" t="s">
        <v>4582</v>
      </c>
      <c r="K247" s="6" t="s">
        <v>5172</v>
      </c>
      <c r="L247" s="6" t="s">
        <v>1259</v>
      </c>
      <c r="M247" s="6">
        <v>6570</v>
      </c>
      <c r="N247" s="17">
        <v>85</v>
      </c>
      <c r="O247" s="16" t="s">
        <v>676</v>
      </c>
      <c r="P247" s="16">
        <v>-15.7</v>
      </c>
      <c r="Q247" s="6" t="s">
        <v>5173</v>
      </c>
      <c r="R247" s="6"/>
      <c r="S247" s="6">
        <v>2015</v>
      </c>
      <c r="T247" s="6" t="s">
        <v>1235</v>
      </c>
      <c r="U247" s="6" t="s">
        <v>5170</v>
      </c>
    </row>
    <row r="248" spans="1:21" x14ac:dyDescent="0.15">
      <c r="A248" s="6" t="s">
        <v>145</v>
      </c>
      <c r="B248" s="6"/>
      <c r="C248" s="6" t="s">
        <v>1675</v>
      </c>
      <c r="D248" s="6" t="s">
        <v>5169</v>
      </c>
      <c r="E248" s="9">
        <v>55.852603000000002</v>
      </c>
      <c r="F248" s="9">
        <v>12.559704</v>
      </c>
      <c r="G248" s="6"/>
      <c r="H248" s="6"/>
      <c r="I248" s="6" t="s">
        <v>2880</v>
      </c>
      <c r="J248" s="6" t="s">
        <v>1683</v>
      </c>
      <c r="K248" s="6"/>
      <c r="L248" s="6" t="s">
        <v>5174</v>
      </c>
      <c r="M248" s="6">
        <v>6340</v>
      </c>
      <c r="N248" s="6">
        <v>80</v>
      </c>
      <c r="O248" s="16" t="s">
        <v>474</v>
      </c>
      <c r="P248" s="16"/>
      <c r="Q248" s="6" t="s">
        <v>4774</v>
      </c>
      <c r="R248" s="6"/>
      <c r="S248" s="6">
        <v>2015</v>
      </c>
      <c r="T248" s="6" t="s">
        <v>1235</v>
      </c>
      <c r="U248" s="6" t="s">
        <v>5175</v>
      </c>
    </row>
    <row r="249" spans="1:21" x14ac:dyDescent="0.15">
      <c r="A249" s="6" t="s">
        <v>145</v>
      </c>
      <c r="B249" s="6"/>
      <c r="C249" s="6" t="s">
        <v>1675</v>
      </c>
      <c r="D249" s="6" t="s">
        <v>5169</v>
      </c>
      <c r="E249" s="9">
        <v>55.852603000000002</v>
      </c>
      <c r="F249" s="9">
        <v>12.559704</v>
      </c>
      <c r="G249" s="6"/>
      <c r="H249" s="6" t="s">
        <v>5176</v>
      </c>
      <c r="I249" s="6" t="s">
        <v>5171</v>
      </c>
      <c r="J249" s="36" t="s">
        <v>4582</v>
      </c>
      <c r="K249" s="6" t="s">
        <v>5177</v>
      </c>
      <c r="L249" s="6" t="s">
        <v>1290</v>
      </c>
      <c r="M249" s="6">
        <v>6500</v>
      </c>
      <c r="N249" s="17">
        <v>70</v>
      </c>
      <c r="O249" s="16" t="s">
        <v>710</v>
      </c>
      <c r="P249" s="16">
        <v>-14.5</v>
      </c>
      <c r="Q249" s="6" t="s">
        <v>5178</v>
      </c>
      <c r="R249" s="6"/>
      <c r="S249" s="6">
        <v>2015</v>
      </c>
      <c r="T249" s="6" t="s">
        <v>1235</v>
      </c>
      <c r="U249" s="6" t="s">
        <v>5176</v>
      </c>
    </row>
    <row r="250" spans="1:21" x14ac:dyDescent="0.15">
      <c r="A250" s="6" t="s">
        <v>145</v>
      </c>
      <c r="B250" s="6"/>
      <c r="C250" s="6" t="s">
        <v>1675</v>
      </c>
      <c r="D250" s="6" t="s">
        <v>5169</v>
      </c>
      <c r="E250" s="9">
        <v>55.852603000000002</v>
      </c>
      <c r="F250" s="9">
        <v>12.559704</v>
      </c>
      <c r="G250" s="6"/>
      <c r="H250" s="6" t="s">
        <v>5179</v>
      </c>
      <c r="I250" s="6" t="s">
        <v>5171</v>
      </c>
      <c r="J250" s="36" t="s">
        <v>4582</v>
      </c>
      <c r="K250" s="6" t="s">
        <v>5180</v>
      </c>
      <c r="L250" s="6" t="s">
        <v>1314</v>
      </c>
      <c r="M250" s="6">
        <v>6465</v>
      </c>
      <c r="N250" s="17">
        <v>70</v>
      </c>
      <c r="O250" s="16" t="s">
        <v>710</v>
      </c>
      <c r="P250" s="16">
        <v>-14.4</v>
      </c>
      <c r="Q250" s="6" t="s">
        <v>5181</v>
      </c>
      <c r="R250" s="6"/>
      <c r="S250" s="6">
        <v>2015</v>
      </c>
      <c r="T250" s="6" t="s">
        <v>1235</v>
      </c>
      <c r="U250" s="6" t="s">
        <v>5179</v>
      </c>
    </row>
    <row r="251" spans="1:21" x14ac:dyDescent="0.15">
      <c r="A251" s="6" t="s">
        <v>145</v>
      </c>
      <c r="B251" s="6"/>
      <c r="C251" s="6" t="s">
        <v>1675</v>
      </c>
      <c r="D251" s="6" t="s">
        <v>5169</v>
      </c>
      <c r="E251" s="9">
        <v>55.852603000000002</v>
      </c>
      <c r="F251" s="9">
        <v>12.559704</v>
      </c>
      <c r="G251" s="6"/>
      <c r="H251" s="6"/>
      <c r="I251" s="6" t="s">
        <v>1577</v>
      </c>
      <c r="J251" s="6" t="s">
        <v>1683</v>
      </c>
      <c r="K251" s="6"/>
      <c r="L251" s="6" t="s">
        <v>5182</v>
      </c>
      <c r="M251" s="6">
        <v>6170</v>
      </c>
      <c r="N251" s="6">
        <v>120</v>
      </c>
      <c r="O251" s="16" t="s">
        <v>474</v>
      </c>
      <c r="P251" s="16"/>
      <c r="Q251" s="6" t="s">
        <v>5183</v>
      </c>
      <c r="R251" s="6"/>
      <c r="S251" s="6">
        <v>2015</v>
      </c>
      <c r="T251" s="6" t="s">
        <v>1235</v>
      </c>
      <c r="U251" s="6"/>
    </row>
    <row r="252" spans="1:21" x14ac:dyDescent="0.15">
      <c r="A252" s="6" t="s">
        <v>145</v>
      </c>
      <c r="B252" s="6"/>
      <c r="C252" s="6" t="s">
        <v>1675</v>
      </c>
      <c r="D252" s="6" t="s">
        <v>5169</v>
      </c>
      <c r="E252" s="9">
        <v>55.852603000000002</v>
      </c>
      <c r="F252" s="9">
        <v>12.559704</v>
      </c>
      <c r="G252" s="6"/>
      <c r="H252" s="6" t="s">
        <v>1322</v>
      </c>
      <c r="I252" s="6" t="s">
        <v>5171</v>
      </c>
      <c r="J252" s="36" t="s">
        <v>4582</v>
      </c>
      <c r="K252" s="6" t="s">
        <v>5184</v>
      </c>
      <c r="L252" s="6" t="s">
        <v>1320</v>
      </c>
      <c r="M252" s="6">
        <v>6420</v>
      </c>
      <c r="N252" s="17">
        <v>70</v>
      </c>
      <c r="O252" s="16" t="s">
        <v>710</v>
      </c>
      <c r="P252" s="16">
        <v>-13.6</v>
      </c>
      <c r="Q252" s="6" t="s">
        <v>5185</v>
      </c>
      <c r="R252" s="6"/>
      <c r="S252" s="6">
        <v>2015</v>
      </c>
      <c r="T252" s="6" t="s">
        <v>1235</v>
      </c>
      <c r="U252" s="6" t="s">
        <v>5186</v>
      </c>
    </row>
    <row r="253" spans="1:21" x14ac:dyDescent="0.15">
      <c r="A253" s="6" t="s">
        <v>145</v>
      </c>
      <c r="B253" s="6"/>
      <c r="C253" s="6" t="s">
        <v>1675</v>
      </c>
      <c r="D253" s="6" t="s">
        <v>5169</v>
      </c>
      <c r="E253" s="9">
        <v>55.852603000000002</v>
      </c>
      <c r="F253" s="9">
        <v>12.559704</v>
      </c>
      <c r="G253" s="6"/>
      <c r="H253" s="6" t="s">
        <v>5187</v>
      </c>
      <c r="I253" s="6" t="s">
        <v>5171</v>
      </c>
      <c r="J253" s="36" t="s">
        <v>4582</v>
      </c>
      <c r="K253" s="6" t="s">
        <v>5188</v>
      </c>
      <c r="L253" s="6" t="s">
        <v>668</v>
      </c>
      <c r="M253" s="6">
        <v>6260</v>
      </c>
      <c r="N253" s="17">
        <v>75</v>
      </c>
      <c r="O253" s="16" t="s">
        <v>669</v>
      </c>
      <c r="P253" s="16">
        <v>-17.399999999999999</v>
      </c>
      <c r="Q253" s="6" t="s">
        <v>5189</v>
      </c>
      <c r="R253" s="6"/>
      <c r="S253" s="6">
        <v>2015</v>
      </c>
      <c r="T253" s="6" t="s">
        <v>1235</v>
      </c>
      <c r="U253" s="6" t="s">
        <v>5190</v>
      </c>
    </row>
    <row r="254" spans="1:21" x14ac:dyDescent="0.15">
      <c r="A254" s="6" t="s">
        <v>145</v>
      </c>
      <c r="B254" s="6"/>
      <c r="C254" s="6" t="s">
        <v>1675</v>
      </c>
      <c r="D254" s="6" t="s">
        <v>5169</v>
      </c>
      <c r="E254" s="9">
        <v>55.852603000000002</v>
      </c>
      <c r="F254" s="9">
        <v>12.559704</v>
      </c>
      <c r="G254" s="6"/>
      <c r="H254" s="6"/>
      <c r="I254" s="6" t="s">
        <v>1577</v>
      </c>
      <c r="J254" s="6" t="s">
        <v>1683</v>
      </c>
      <c r="K254" s="6"/>
      <c r="L254" s="6" t="s">
        <v>5191</v>
      </c>
      <c r="M254" s="6">
        <v>6050</v>
      </c>
      <c r="N254" s="6">
        <v>120</v>
      </c>
      <c r="O254" s="16" t="s">
        <v>474</v>
      </c>
      <c r="P254" s="16"/>
      <c r="Q254" s="6" t="s">
        <v>5192</v>
      </c>
      <c r="R254" s="6"/>
      <c r="S254" s="6">
        <v>2015</v>
      </c>
      <c r="T254" s="6" t="s">
        <v>1235</v>
      </c>
      <c r="U254" s="6" t="s">
        <v>5193</v>
      </c>
    </row>
    <row r="255" spans="1:21" x14ac:dyDescent="0.15">
      <c r="A255" s="6" t="s">
        <v>145</v>
      </c>
      <c r="B255" s="6"/>
      <c r="C255" s="6" t="s">
        <v>1675</v>
      </c>
      <c r="D255" s="6" t="s">
        <v>5169</v>
      </c>
      <c r="E255" s="9">
        <v>55.852603000000002</v>
      </c>
      <c r="F255" s="9">
        <v>12.559704</v>
      </c>
      <c r="G255" s="6"/>
      <c r="H255" s="6" t="s">
        <v>5194</v>
      </c>
      <c r="I255" s="6" t="s">
        <v>5171</v>
      </c>
      <c r="J255" s="36" t="s">
        <v>4582</v>
      </c>
      <c r="K255" s="6" t="s">
        <v>5195</v>
      </c>
      <c r="L255" s="6" t="s">
        <v>1238</v>
      </c>
      <c r="M255" s="6">
        <v>6310</v>
      </c>
      <c r="N255" s="17">
        <v>50</v>
      </c>
      <c r="O255" s="16" t="s">
        <v>676</v>
      </c>
      <c r="P255" s="16">
        <v>-15.6</v>
      </c>
      <c r="Q255" s="6" t="s">
        <v>5196</v>
      </c>
      <c r="R255" s="6"/>
      <c r="S255" s="6">
        <v>2015</v>
      </c>
      <c r="T255" s="6" t="s">
        <v>1235</v>
      </c>
      <c r="U255" s="6" t="s">
        <v>5194</v>
      </c>
    </row>
    <row r="256" spans="1:21" x14ac:dyDescent="0.15">
      <c r="A256" s="6" t="s">
        <v>145</v>
      </c>
      <c r="B256" s="6"/>
      <c r="C256" s="6" t="s">
        <v>1675</v>
      </c>
      <c r="D256" s="6" t="s">
        <v>5169</v>
      </c>
      <c r="E256" s="9">
        <v>55.852603000000002</v>
      </c>
      <c r="F256" s="9">
        <v>12.559704</v>
      </c>
      <c r="G256" s="6"/>
      <c r="H256" s="6" t="s">
        <v>5197</v>
      </c>
      <c r="I256" s="6" t="s">
        <v>5171</v>
      </c>
      <c r="J256" s="36" t="s">
        <v>4582</v>
      </c>
      <c r="K256" s="6" t="s">
        <v>5198</v>
      </c>
      <c r="L256" s="6" t="s">
        <v>1307</v>
      </c>
      <c r="M256" s="6">
        <v>6285</v>
      </c>
      <c r="N256" s="17">
        <v>95</v>
      </c>
      <c r="O256" s="16" t="s">
        <v>710</v>
      </c>
      <c r="P256" s="16">
        <v>-14.3</v>
      </c>
      <c r="Q256" s="6" t="s">
        <v>5199</v>
      </c>
      <c r="R256" s="6"/>
      <c r="S256" s="6">
        <v>2015</v>
      </c>
      <c r="T256" s="6" t="s">
        <v>1235</v>
      </c>
      <c r="U256" s="6" t="s">
        <v>5197</v>
      </c>
    </row>
    <row r="257" spans="1:21" x14ac:dyDescent="0.15">
      <c r="A257" s="6" t="s">
        <v>145</v>
      </c>
      <c r="B257" s="6"/>
      <c r="C257" s="6" t="s">
        <v>1675</v>
      </c>
      <c r="D257" s="6" t="s">
        <v>5169</v>
      </c>
      <c r="E257" s="9">
        <v>55.852603000000002</v>
      </c>
      <c r="F257" s="9">
        <v>12.559704</v>
      </c>
      <c r="G257" s="6"/>
      <c r="H257" s="6" t="s">
        <v>5203</v>
      </c>
      <c r="I257" s="6" t="s">
        <v>5171</v>
      </c>
      <c r="J257" s="36" t="s">
        <v>4582</v>
      </c>
      <c r="K257" s="6" t="s">
        <v>5204</v>
      </c>
      <c r="L257" s="6" t="s">
        <v>1326</v>
      </c>
      <c r="M257" s="6">
        <v>6315</v>
      </c>
      <c r="N257" s="17">
        <v>55</v>
      </c>
      <c r="O257" s="16" t="s">
        <v>710</v>
      </c>
      <c r="P257" s="16">
        <v>-14.5</v>
      </c>
      <c r="Q257" s="6" t="s">
        <v>5205</v>
      </c>
      <c r="R257" s="6"/>
      <c r="S257" s="6">
        <v>2015</v>
      </c>
      <c r="T257" s="6" t="s">
        <v>1235</v>
      </c>
      <c r="U257" s="6" t="s">
        <v>5203</v>
      </c>
    </row>
    <row r="258" spans="1:21" x14ac:dyDescent="0.15">
      <c r="A258" s="6" t="s">
        <v>145</v>
      </c>
      <c r="B258" s="6"/>
      <c r="C258" s="6" t="s">
        <v>1675</v>
      </c>
      <c r="D258" s="6" t="s">
        <v>5169</v>
      </c>
      <c r="E258" s="9">
        <v>55.852603000000002</v>
      </c>
      <c r="F258" s="9">
        <v>12.559704</v>
      </c>
      <c r="G258" s="6"/>
      <c r="H258" s="6"/>
      <c r="I258" s="6" t="s">
        <v>1577</v>
      </c>
      <c r="J258" s="6" t="s">
        <v>1683</v>
      </c>
      <c r="K258" s="6"/>
      <c r="L258" s="6" t="s">
        <v>5213</v>
      </c>
      <c r="M258" s="6">
        <v>5910</v>
      </c>
      <c r="N258" s="6">
        <v>120</v>
      </c>
      <c r="O258" s="16" t="s">
        <v>474</v>
      </c>
      <c r="P258" s="16"/>
      <c r="Q258" s="6" t="s">
        <v>5214</v>
      </c>
      <c r="R258" s="6"/>
      <c r="S258" s="6">
        <v>2015</v>
      </c>
      <c r="T258" s="6" t="s">
        <v>1235</v>
      </c>
      <c r="U258" s="6" t="s">
        <v>5215</v>
      </c>
    </row>
    <row r="259" spans="1:21" x14ac:dyDescent="0.15">
      <c r="A259" s="6" t="s">
        <v>145</v>
      </c>
      <c r="B259" s="6"/>
      <c r="C259" s="6" t="s">
        <v>1675</v>
      </c>
      <c r="D259" s="6" t="s">
        <v>5169</v>
      </c>
      <c r="E259" s="9">
        <v>55.852603000000002</v>
      </c>
      <c r="F259" s="9">
        <v>12.559704</v>
      </c>
      <c r="G259" s="6"/>
      <c r="H259" s="6" t="s">
        <v>5216</v>
      </c>
      <c r="I259" s="6" t="s">
        <v>5171</v>
      </c>
      <c r="J259" s="36" t="s">
        <v>4582</v>
      </c>
      <c r="K259" s="6" t="s">
        <v>5172</v>
      </c>
      <c r="L259" s="6" t="s">
        <v>1329</v>
      </c>
      <c r="M259" s="6">
        <v>6230</v>
      </c>
      <c r="N259" s="17">
        <v>55</v>
      </c>
      <c r="O259" s="16" t="s">
        <v>710</v>
      </c>
      <c r="P259" s="16">
        <v>-14.1</v>
      </c>
      <c r="Q259" s="6" t="s">
        <v>5217</v>
      </c>
      <c r="R259" s="6"/>
      <c r="S259" s="6">
        <v>2015</v>
      </c>
      <c r="T259" s="6" t="s">
        <v>1235</v>
      </c>
      <c r="U259" s="6" t="s">
        <v>5216</v>
      </c>
    </row>
    <row r="260" spans="1:21" x14ac:dyDescent="0.15">
      <c r="A260" s="6" t="s">
        <v>145</v>
      </c>
      <c r="B260" s="6"/>
      <c r="C260" s="6" t="s">
        <v>1675</v>
      </c>
      <c r="D260" s="6" t="s">
        <v>5169</v>
      </c>
      <c r="E260" s="9">
        <v>55.852603000000002</v>
      </c>
      <c r="F260" s="9">
        <v>12.559704</v>
      </c>
      <c r="G260" s="6"/>
      <c r="H260" s="6" t="s">
        <v>5218</v>
      </c>
      <c r="I260" s="6" t="s">
        <v>5171</v>
      </c>
      <c r="J260" s="36" t="s">
        <v>4582</v>
      </c>
      <c r="K260" s="6" t="s">
        <v>5220</v>
      </c>
      <c r="L260" s="6" t="s">
        <v>1309</v>
      </c>
      <c r="M260" s="6">
        <v>6175</v>
      </c>
      <c r="N260" s="17">
        <v>50</v>
      </c>
      <c r="O260" s="16" t="s">
        <v>710</v>
      </c>
      <c r="P260" s="16">
        <v>-14</v>
      </c>
      <c r="Q260" s="6" t="s">
        <v>5221</v>
      </c>
      <c r="R260" s="6"/>
      <c r="S260" s="6">
        <v>2015</v>
      </c>
      <c r="T260" s="6" t="s">
        <v>1235</v>
      </c>
      <c r="U260" s="6" t="s">
        <v>5218</v>
      </c>
    </row>
    <row r="261" spans="1:21" x14ac:dyDescent="0.15">
      <c r="A261" s="6" t="s">
        <v>145</v>
      </c>
      <c r="B261" s="6"/>
      <c r="C261" s="6" t="s">
        <v>1675</v>
      </c>
      <c r="D261" s="6" t="s">
        <v>5169</v>
      </c>
      <c r="E261" s="9">
        <v>55.852603000000002</v>
      </c>
      <c r="F261" s="9">
        <v>12.559704</v>
      </c>
      <c r="G261" s="6"/>
      <c r="H261" s="6" t="s">
        <v>715</v>
      </c>
      <c r="I261" s="6" t="s">
        <v>5171</v>
      </c>
      <c r="J261" s="36" t="s">
        <v>4582</v>
      </c>
      <c r="K261" s="6" t="s">
        <v>5222</v>
      </c>
      <c r="L261" s="6" t="s">
        <v>713</v>
      </c>
      <c r="M261" s="6">
        <v>6140</v>
      </c>
      <c r="N261" s="17">
        <v>50</v>
      </c>
      <c r="O261" s="16" t="s">
        <v>710</v>
      </c>
      <c r="P261" s="16">
        <v>-13.5</v>
      </c>
      <c r="Q261" s="6" t="s">
        <v>5223</v>
      </c>
      <c r="R261" s="6"/>
      <c r="S261" s="6">
        <v>2015</v>
      </c>
      <c r="T261" s="6" t="s">
        <v>1235</v>
      </c>
      <c r="U261" s="6" t="s">
        <v>5210</v>
      </c>
    </row>
    <row r="262" spans="1:21" x14ac:dyDescent="0.15">
      <c r="A262" s="6" t="s">
        <v>145</v>
      </c>
      <c r="B262" s="6"/>
      <c r="C262" s="6" t="s">
        <v>1675</v>
      </c>
      <c r="D262" s="6" t="s">
        <v>5169</v>
      </c>
      <c r="E262" s="9">
        <v>55.852603000000002</v>
      </c>
      <c r="F262" s="9">
        <v>12.559704</v>
      </c>
      <c r="G262" s="6"/>
      <c r="H262" s="6" t="s">
        <v>699</v>
      </c>
      <c r="I262" s="6" t="s">
        <v>5171</v>
      </c>
      <c r="J262" s="36" t="s">
        <v>4582</v>
      </c>
      <c r="K262" s="6" t="s">
        <v>5225</v>
      </c>
      <c r="L262" s="6" t="s">
        <v>697</v>
      </c>
      <c r="M262" s="6">
        <v>6060</v>
      </c>
      <c r="N262" s="17">
        <v>60</v>
      </c>
      <c r="O262" s="16" t="s">
        <v>687</v>
      </c>
      <c r="P262" s="16">
        <v>-14.8</v>
      </c>
      <c r="Q262" s="6" t="s">
        <v>5226</v>
      </c>
      <c r="R262" s="6"/>
      <c r="S262" s="6">
        <v>2015</v>
      </c>
      <c r="T262" s="6" t="s">
        <v>1235</v>
      </c>
      <c r="U262" s="6" t="s">
        <v>5227</v>
      </c>
    </row>
    <row r="263" spans="1:21" x14ac:dyDescent="0.15">
      <c r="A263" s="6" t="s">
        <v>145</v>
      </c>
      <c r="B263" s="6"/>
      <c r="C263" s="6" t="s">
        <v>1675</v>
      </c>
      <c r="D263" s="6" t="s">
        <v>5169</v>
      </c>
      <c r="E263" s="9">
        <v>55.852603000000002</v>
      </c>
      <c r="F263" s="9">
        <v>12.559704</v>
      </c>
      <c r="G263" s="6"/>
      <c r="H263" s="6" t="s">
        <v>5210</v>
      </c>
      <c r="I263" s="6" t="s">
        <v>5171</v>
      </c>
      <c r="J263" s="36" t="s">
        <v>4582</v>
      </c>
      <c r="K263" s="6" t="s">
        <v>5211</v>
      </c>
      <c r="L263" s="6" t="s">
        <v>723</v>
      </c>
      <c r="M263" s="6">
        <v>6290</v>
      </c>
      <c r="N263" s="17">
        <v>75</v>
      </c>
      <c r="O263" s="16" t="s">
        <v>719</v>
      </c>
      <c r="P263" s="16">
        <v>-13.4</v>
      </c>
      <c r="Q263" s="6" t="s">
        <v>5212</v>
      </c>
      <c r="R263" s="6"/>
      <c r="S263" s="6">
        <v>1981</v>
      </c>
      <c r="T263" s="6" t="s">
        <v>1211</v>
      </c>
      <c r="U263" s="6"/>
    </row>
    <row r="264" spans="1:21" x14ac:dyDescent="0.15">
      <c r="A264" s="6" t="s">
        <v>145</v>
      </c>
      <c r="B264" s="6"/>
      <c r="C264" s="6" t="s">
        <v>1675</v>
      </c>
      <c r="D264" s="6" t="s">
        <v>5169</v>
      </c>
      <c r="E264" s="9">
        <v>55.852603000000002</v>
      </c>
      <c r="F264" s="9">
        <v>12.559704</v>
      </c>
      <c r="G264" s="6"/>
      <c r="H264" s="6" t="s">
        <v>5216</v>
      </c>
      <c r="I264" s="6" t="s">
        <v>5171</v>
      </c>
      <c r="J264" s="36" t="s">
        <v>4582</v>
      </c>
      <c r="K264" s="6" t="s">
        <v>4812</v>
      </c>
      <c r="L264" s="6" t="s">
        <v>1282</v>
      </c>
      <c r="M264" s="6">
        <v>6050</v>
      </c>
      <c r="N264" s="17">
        <v>75</v>
      </c>
      <c r="O264" s="16" t="s">
        <v>687</v>
      </c>
      <c r="P264" s="16">
        <v>-15.3</v>
      </c>
      <c r="Q264" s="6" t="s">
        <v>5224</v>
      </c>
      <c r="R264" s="6"/>
      <c r="S264" s="6">
        <v>1981</v>
      </c>
      <c r="T264" s="6" t="s">
        <v>1211</v>
      </c>
      <c r="U264" s="6"/>
    </row>
    <row r="265" spans="1:21" x14ac:dyDescent="0.15">
      <c r="A265" s="6" t="s">
        <v>145</v>
      </c>
      <c r="B265" s="6"/>
      <c r="C265" s="6" t="s">
        <v>1675</v>
      </c>
      <c r="D265" s="6" t="s">
        <v>5169</v>
      </c>
      <c r="E265" s="9">
        <v>55.852603000000002</v>
      </c>
      <c r="F265" s="9">
        <v>12.559704</v>
      </c>
      <c r="G265" s="6"/>
      <c r="H265" s="6" t="s">
        <v>5186</v>
      </c>
      <c r="I265" s="6" t="s">
        <v>5171</v>
      </c>
      <c r="J265" s="36" t="s">
        <v>4582</v>
      </c>
      <c r="K265" s="6" t="s">
        <v>4687</v>
      </c>
      <c r="L265" s="6" t="s">
        <v>1323</v>
      </c>
      <c r="M265" s="6">
        <v>5810</v>
      </c>
      <c r="N265" s="17">
        <v>105</v>
      </c>
      <c r="O265" s="16" t="s">
        <v>710</v>
      </c>
      <c r="P265" s="16">
        <v>-14.1</v>
      </c>
      <c r="Q265" s="6" t="s">
        <v>5228</v>
      </c>
      <c r="R265" s="6"/>
      <c r="S265" s="6">
        <v>1981</v>
      </c>
      <c r="T265" s="6" t="s">
        <v>1211</v>
      </c>
      <c r="U265" s="6"/>
    </row>
    <row r="266" spans="1:21" x14ac:dyDescent="0.15">
      <c r="A266" s="6" t="s">
        <v>145</v>
      </c>
      <c r="B266" s="6"/>
      <c r="C266" s="6" t="s">
        <v>1675</v>
      </c>
      <c r="D266" s="6" t="s">
        <v>5169</v>
      </c>
      <c r="E266" s="9">
        <v>55.852603000000002</v>
      </c>
      <c r="F266" s="9">
        <v>12.559704</v>
      </c>
      <c r="G266" s="6"/>
      <c r="H266" s="6" t="s">
        <v>5200</v>
      </c>
      <c r="I266" s="6" t="s">
        <v>5171</v>
      </c>
      <c r="J266" s="36" t="s">
        <v>4582</v>
      </c>
      <c r="K266" s="6" t="s">
        <v>5201</v>
      </c>
      <c r="L266" s="6" t="s">
        <v>1317</v>
      </c>
      <c r="M266" s="6">
        <v>6280</v>
      </c>
      <c r="N266" s="17">
        <v>90</v>
      </c>
      <c r="O266" s="16" t="s">
        <v>710</v>
      </c>
      <c r="P266" s="16">
        <v>-14.5</v>
      </c>
      <c r="Q266" s="6" t="s">
        <v>5202</v>
      </c>
      <c r="R266" s="6"/>
      <c r="S266" s="6">
        <v>1983</v>
      </c>
      <c r="T266" s="6" t="s">
        <v>725</v>
      </c>
      <c r="U266" s="6"/>
    </row>
    <row r="267" spans="1:21" x14ac:dyDescent="0.15">
      <c r="A267" s="6" t="s">
        <v>145</v>
      </c>
      <c r="B267" s="6"/>
      <c r="C267" s="6" t="s">
        <v>1675</v>
      </c>
      <c r="D267" s="6" t="s">
        <v>5169</v>
      </c>
      <c r="E267" s="9">
        <v>55.852603000000002</v>
      </c>
      <c r="F267" s="9">
        <v>12.559704</v>
      </c>
      <c r="G267" s="6"/>
      <c r="H267" s="6" t="s">
        <v>5206</v>
      </c>
      <c r="I267" s="6" t="s">
        <v>5171</v>
      </c>
      <c r="J267" s="36" t="s">
        <v>4582</v>
      </c>
      <c r="K267" s="6" t="s">
        <v>4830</v>
      </c>
      <c r="L267" s="6" t="s">
        <v>1285</v>
      </c>
      <c r="M267" s="6">
        <v>6230</v>
      </c>
      <c r="N267" s="17">
        <v>90</v>
      </c>
      <c r="O267" s="16" t="s">
        <v>687</v>
      </c>
      <c r="P267" s="16">
        <v>-14.6</v>
      </c>
      <c r="Q267" s="6" t="s">
        <v>5207</v>
      </c>
      <c r="R267" s="6"/>
      <c r="S267" s="6">
        <v>1983</v>
      </c>
      <c r="T267" s="6" t="s">
        <v>725</v>
      </c>
      <c r="U267" s="6"/>
    </row>
    <row r="268" spans="1:21" x14ac:dyDescent="0.15">
      <c r="A268" s="6" t="s">
        <v>145</v>
      </c>
      <c r="B268" s="6"/>
      <c r="C268" s="6" t="s">
        <v>1675</v>
      </c>
      <c r="D268" s="6" t="s">
        <v>5169</v>
      </c>
      <c r="E268" s="9">
        <v>55.852603000000002</v>
      </c>
      <c r="F268" s="9">
        <v>12.559704</v>
      </c>
      <c r="G268" s="6"/>
      <c r="H268" s="6" t="s">
        <v>5218</v>
      </c>
      <c r="I268" s="6" t="s">
        <v>5171</v>
      </c>
      <c r="J268" s="36" t="s">
        <v>4582</v>
      </c>
      <c r="K268" s="6" t="s">
        <v>4817</v>
      </c>
      <c r="L268" s="6" t="s">
        <v>1312</v>
      </c>
      <c r="M268" s="6">
        <v>6130</v>
      </c>
      <c r="N268" s="17">
        <v>90</v>
      </c>
      <c r="O268" s="16" t="s">
        <v>710</v>
      </c>
      <c r="P268" s="16">
        <v>-14.1</v>
      </c>
      <c r="Q268" s="6" t="s">
        <v>5219</v>
      </c>
      <c r="R268" s="6"/>
      <c r="S268" s="6">
        <v>1983</v>
      </c>
      <c r="T268" s="6" t="s">
        <v>725</v>
      </c>
      <c r="U268" s="6"/>
    </row>
    <row r="269" spans="1:21" x14ac:dyDescent="0.15">
      <c r="A269" s="6" t="s">
        <v>150</v>
      </c>
      <c r="B269" s="6"/>
      <c r="C269" s="6" t="s">
        <v>2518</v>
      </c>
      <c r="D269" s="6" t="s">
        <v>5054</v>
      </c>
      <c r="E269" s="9">
        <v>55.823644000000002</v>
      </c>
      <c r="F269" s="9">
        <v>10.061343000000001</v>
      </c>
      <c r="G269" s="6" t="s">
        <v>5229</v>
      </c>
      <c r="H269" s="6" t="s">
        <v>5238</v>
      </c>
      <c r="I269" s="6" t="s">
        <v>467</v>
      </c>
      <c r="J269" s="36" t="s">
        <v>4375</v>
      </c>
      <c r="K269" s="6"/>
      <c r="L269" s="6" t="s">
        <v>5239</v>
      </c>
      <c r="M269" s="6">
        <v>6426</v>
      </c>
      <c r="N269" s="17">
        <v>28</v>
      </c>
      <c r="O269" s="16" t="s">
        <v>474</v>
      </c>
      <c r="P269" s="16"/>
      <c r="Q269" s="6" t="s">
        <v>5240</v>
      </c>
      <c r="R269" s="6"/>
      <c r="S269" s="6">
        <v>2020</v>
      </c>
      <c r="T269" s="6" t="s">
        <v>2519</v>
      </c>
      <c r="U269" s="6"/>
    </row>
    <row r="270" spans="1:21" x14ac:dyDescent="0.15">
      <c r="A270" s="6" t="s">
        <v>150</v>
      </c>
      <c r="B270" s="6"/>
      <c r="C270" s="6" t="s">
        <v>2518</v>
      </c>
      <c r="D270" s="6" t="s">
        <v>5054</v>
      </c>
      <c r="E270" s="9">
        <v>55.823644000000002</v>
      </c>
      <c r="F270" s="9">
        <v>10.061343000000001</v>
      </c>
      <c r="G270" s="6" t="s">
        <v>5229</v>
      </c>
      <c r="H270" s="6" t="s">
        <v>5241</v>
      </c>
      <c r="I270" s="6" t="s">
        <v>1577</v>
      </c>
      <c r="J270" s="6" t="s">
        <v>1683</v>
      </c>
      <c r="K270" s="6"/>
      <c r="L270" s="6" t="s">
        <v>5242</v>
      </c>
      <c r="M270" s="6">
        <v>6396</v>
      </c>
      <c r="N270" s="17">
        <v>27</v>
      </c>
      <c r="O270" s="16" t="s">
        <v>474</v>
      </c>
      <c r="P270" s="16"/>
      <c r="Q270" s="6" t="s">
        <v>5243</v>
      </c>
      <c r="R270" s="6"/>
      <c r="S270" s="6">
        <v>2020</v>
      </c>
      <c r="T270" s="6" t="s">
        <v>2519</v>
      </c>
      <c r="U270" s="6"/>
    </row>
    <row r="271" spans="1:21" x14ac:dyDescent="0.15">
      <c r="A271" s="6" t="s">
        <v>150</v>
      </c>
      <c r="B271" s="6"/>
      <c r="C271" s="6" t="s">
        <v>2518</v>
      </c>
      <c r="D271" s="6" t="s">
        <v>5054</v>
      </c>
      <c r="E271" s="9">
        <v>55.823644000000002</v>
      </c>
      <c r="F271" s="9">
        <v>10.061343000000001</v>
      </c>
      <c r="G271" s="6" t="s">
        <v>5229</v>
      </c>
      <c r="H271" s="6" t="s">
        <v>5244</v>
      </c>
      <c r="I271" s="6" t="s">
        <v>1577</v>
      </c>
      <c r="J271" s="36" t="s">
        <v>11074</v>
      </c>
      <c r="K271" s="6"/>
      <c r="L271" s="6" t="s">
        <v>5245</v>
      </c>
      <c r="M271" s="6">
        <v>6390</v>
      </c>
      <c r="N271" s="17">
        <v>49</v>
      </c>
      <c r="O271" s="16" t="s">
        <v>474</v>
      </c>
      <c r="P271" s="16"/>
      <c r="Q271" s="6" t="s">
        <v>5246</v>
      </c>
      <c r="R271" s="6"/>
      <c r="S271" s="6">
        <v>2020</v>
      </c>
      <c r="T271" s="6" t="s">
        <v>2519</v>
      </c>
      <c r="U271" s="6"/>
    </row>
    <row r="272" spans="1:21" x14ac:dyDescent="0.15">
      <c r="A272" s="6" t="s">
        <v>150</v>
      </c>
      <c r="B272" s="6"/>
      <c r="C272" s="6" t="s">
        <v>2518</v>
      </c>
      <c r="D272" s="6" t="s">
        <v>5054</v>
      </c>
      <c r="E272" s="9">
        <v>55.823644000000002</v>
      </c>
      <c r="F272" s="9">
        <v>10.061343000000001</v>
      </c>
      <c r="G272" s="6" t="s">
        <v>5229</v>
      </c>
      <c r="H272" s="6" t="s">
        <v>5256</v>
      </c>
      <c r="I272" s="6" t="s">
        <v>4486</v>
      </c>
      <c r="J272" s="36" t="s">
        <v>2754</v>
      </c>
      <c r="K272" s="6"/>
      <c r="L272" s="6" t="s">
        <v>5257</v>
      </c>
      <c r="M272" s="6">
        <v>6637</v>
      </c>
      <c r="N272" s="17">
        <v>35</v>
      </c>
      <c r="O272" s="16" t="s">
        <v>633</v>
      </c>
      <c r="P272" s="16"/>
      <c r="Q272" s="6" t="s">
        <v>5258</v>
      </c>
      <c r="R272" s="6"/>
      <c r="S272" s="6">
        <v>2020</v>
      </c>
      <c r="T272" s="6" t="s">
        <v>2519</v>
      </c>
      <c r="U272" s="6"/>
    </row>
    <row r="273" spans="1:21" x14ac:dyDescent="0.15">
      <c r="A273" s="6" t="s">
        <v>150</v>
      </c>
      <c r="B273" s="6"/>
      <c r="C273" s="6" t="s">
        <v>2518</v>
      </c>
      <c r="D273" s="6" t="s">
        <v>5054</v>
      </c>
      <c r="E273" s="9">
        <v>55.823644000000002</v>
      </c>
      <c r="F273" s="9">
        <v>10.061343000000001</v>
      </c>
      <c r="G273" s="6" t="s">
        <v>5229</v>
      </c>
      <c r="H273" s="6" t="s">
        <v>5259</v>
      </c>
      <c r="I273" s="6" t="s">
        <v>1577</v>
      </c>
      <c r="J273" s="36" t="s">
        <v>11074</v>
      </c>
      <c r="K273" s="6"/>
      <c r="L273" s="6" t="s">
        <v>5260</v>
      </c>
      <c r="M273" s="6">
        <v>6285</v>
      </c>
      <c r="N273" s="17">
        <v>40</v>
      </c>
      <c r="O273" s="16" t="s">
        <v>474</v>
      </c>
      <c r="P273" s="16"/>
      <c r="Q273" s="6" t="s">
        <v>5261</v>
      </c>
      <c r="R273" s="6"/>
      <c r="S273" s="6">
        <v>2020</v>
      </c>
      <c r="T273" s="6" t="s">
        <v>2519</v>
      </c>
      <c r="U273" s="6"/>
    </row>
    <row r="274" spans="1:21" x14ac:dyDescent="0.15">
      <c r="A274" s="6" t="s">
        <v>150</v>
      </c>
      <c r="B274" s="6"/>
      <c r="C274" s="6" t="s">
        <v>2518</v>
      </c>
      <c r="D274" s="6" t="s">
        <v>5054</v>
      </c>
      <c r="E274" s="9">
        <v>55.823644000000002</v>
      </c>
      <c r="F274" s="9">
        <v>10.061343000000001</v>
      </c>
      <c r="G274" s="6" t="s">
        <v>5229</v>
      </c>
      <c r="H274" s="6" t="s">
        <v>5244</v>
      </c>
      <c r="I274" s="6" t="s">
        <v>4486</v>
      </c>
      <c r="J274" s="36" t="s">
        <v>2754</v>
      </c>
      <c r="K274" s="6"/>
      <c r="L274" s="6" t="s">
        <v>5262</v>
      </c>
      <c r="M274" s="6">
        <v>6617</v>
      </c>
      <c r="N274" s="17">
        <v>36</v>
      </c>
      <c r="O274" s="16" t="s">
        <v>633</v>
      </c>
      <c r="P274" s="16"/>
      <c r="Q274" s="6" t="s">
        <v>5263</v>
      </c>
      <c r="R274" s="6"/>
      <c r="S274" s="6">
        <v>2020</v>
      </c>
      <c r="T274" s="6" t="s">
        <v>2519</v>
      </c>
      <c r="U274" s="6"/>
    </row>
    <row r="275" spans="1:21" x14ac:dyDescent="0.15">
      <c r="A275" s="6" t="s">
        <v>150</v>
      </c>
      <c r="B275" s="6"/>
      <c r="C275" s="6" t="s">
        <v>2518</v>
      </c>
      <c r="D275" s="6" t="s">
        <v>5054</v>
      </c>
      <c r="E275" s="9">
        <v>55.823644000000002</v>
      </c>
      <c r="F275" s="9">
        <v>10.061343000000001</v>
      </c>
      <c r="G275" s="6" t="s">
        <v>5229</v>
      </c>
      <c r="H275" s="6" t="s">
        <v>5266</v>
      </c>
      <c r="I275" s="6" t="s">
        <v>4486</v>
      </c>
      <c r="J275" s="36" t="s">
        <v>2754</v>
      </c>
      <c r="K275" s="6"/>
      <c r="L275" s="6" t="s">
        <v>5267</v>
      </c>
      <c r="M275" s="6">
        <v>6588</v>
      </c>
      <c r="N275" s="17">
        <v>38</v>
      </c>
      <c r="O275" s="16" t="s">
        <v>633</v>
      </c>
      <c r="P275" s="16"/>
      <c r="Q275" s="6" t="s">
        <v>5268</v>
      </c>
      <c r="R275" s="6"/>
      <c r="S275" s="6">
        <v>2020</v>
      </c>
      <c r="T275" s="6" t="s">
        <v>2519</v>
      </c>
      <c r="U275" s="6"/>
    </row>
    <row r="276" spans="1:21" x14ac:dyDescent="0.15">
      <c r="A276" s="6" t="s">
        <v>150</v>
      </c>
      <c r="B276" s="6"/>
      <c r="C276" s="6" t="s">
        <v>2518</v>
      </c>
      <c r="D276" s="6" t="s">
        <v>5054</v>
      </c>
      <c r="E276" s="9">
        <v>55.823644000000002</v>
      </c>
      <c r="F276" s="9">
        <v>10.061343000000001</v>
      </c>
      <c r="G276" s="6" t="s">
        <v>5229</v>
      </c>
      <c r="H276" s="6" t="s">
        <v>5273</v>
      </c>
      <c r="I276" s="6" t="s">
        <v>4486</v>
      </c>
      <c r="J276" s="36" t="s">
        <v>2756</v>
      </c>
      <c r="K276" s="6"/>
      <c r="L276" s="6" t="s">
        <v>5274</v>
      </c>
      <c r="M276" s="6">
        <v>6538</v>
      </c>
      <c r="N276" s="17">
        <v>39</v>
      </c>
      <c r="O276" s="16" t="s">
        <v>633</v>
      </c>
      <c r="P276" s="16"/>
      <c r="Q276" s="6" t="s">
        <v>5275</v>
      </c>
      <c r="R276" s="6"/>
      <c r="S276" s="6">
        <v>2020</v>
      </c>
      <c r="T276" s="6" t="s">
        <v>2519</v>
      </c>
      <c r="U276" s="6"/>
    </row>
    <row r="277" spans="1:21" x14ac:dyDescent="0.15">
      <c r="A277" s="6" t="s">
        <v>150</v>
      </c>
      <c r="B277" s="6"/>
      <c r="C277" s="6" t="s">
        <v>2518</v>
      </c>
      <c r="D277" s="6" t="s">
        <v>5054</v>
      </c>
      <c r="E277" s="9">
        <v>55.823644000000002</v>
      </c>
      <c r="F277" s="9">
        <v>10.061343000000001</v>
      </c>
      <c r="G277" s="6" t="s">
        <v>5229</v>
      </c>
      <c r="H277" s="6" t="s">
        <v>5276</v>
      </c>
      <c r="I277" s="6" t="s">
        <v>4486</v>
      </c>
      <c r="J277" s="36" t="s">
        <v>2754</v>
      </c>
      <c r="K277" s="6"/>
      <c r="L277" s="6" t="s">
        <v>5277</v>
      </c>
      <c r="M277" s="6">
        <v>6492</v>
      </c>
      <c r="N277" s="17">
        <v>48</v>
      </c>
      <c r="O277" s="16" t="s">
        <v>633</v>
      </c>
      <c r="P277" s="16"/>
      <c r="Q277" s="6" t="s">
        <v>5278</v>
      </c>
      <c r="R277" s="6"/>
      <c r="S277" s="6">
        <v>2020</v>
      </c>
      <c r="T277" s="6" t="s">
        <v>2519</v>
      </c>
      <c r="U277" s="6"/>
    </row>
    <row r="278" spans="1:21" x14ac:dyDescent="0.15">
      <c r="A278" s="6" t="s">
        <v>150</v>
      </c>
      <c r="B278" s="6"/>
      <c r="C278" s="6" t="s">
        <v>2518</v>
      </c>
      <c r="D278" s="6" t="s">
        <v>5054</v>
      </c>
      <c r="E278" s="9">
        <v>55.823644000000002</v>
      </c>
      <c r="F278" s="9">
        <v>10.061343000000001</v>
      </c>
      <c r="G278" s="6" t="s">
        <v>5229</v>
      </c>
      <c r="H278" s="6" t="s">
        <v>5279</v>
      </c>
      <c r="I278" s="6" t="s">
        <v>4486</v>
      </c>
      <c r="J278" s="36" t="s">
        <v>2756</v>
      </c>
      <c r="K278" s="6"/>
      <c r="L278" s="6" t="s">
        <v>5280</v>
      </c>
      <c r="M278" s="6">
        <v>6515</v>
      </c>
      <c r="N278" s="17">
        <v>34</v>
      </c>
      <c r="O278" s="16" t="s">
        <v>633</v>
      </c>
      <c r="P278" s="16"/>
      <c r="Q278" s="6" t="s">
        <v>5281</v>
      </c>
      <c r="R278" s="6"/>
      <c r="S278" s="6">
        <v>2020</v>
      </c>
      <c r="T278" s="6" t="s">
        <v>2519</v>
      </c>
      <c r="U278" s="6"/>
    </row>
    <row r="279" spans="1:21" x14ac:dyDescent="0.15">
      <c r="A279" s="6" t="s">
        <v>150</v>
      </c>
      <c r="B279" s="6"/>
      <c r="C279" s="6" t="s">
        <v>2518</v>
      </c>
      <c r="D279" s="6" t="s">
        <v>5054</v>
      </c>
      <c r="E279" s="9">
        <v>55.823644000000002</v>
      </c>
      <c r="F279" s="9">
        <v>10.061343000000001</v>
      </c>
      <c r="G279" s="6" t="s">
        <v>5229</v>
      </c>
      <c r="H279" s="6" t="s">
        <v>5273</v>
      </c>
      <c r="I279" s="6" t="s">
        <v>4486</v>
      </c>
      <c r="J279" s="36" t="s">
        <v>2756</v>
      </c>
      <c r="K279" s="6"/>
      <c r="L279" s="6" t="s">
        <v>5282</v>
      </c>
      <c r="M279" s="6">
        <v>6515</v>
      </c>
      <c r="N279" s="17">
        <v>27</v>
      </c>
      <c r="O279" s="16" t="s">
        <v>633</v>
      </c>
      <c r="P279" s="16"/>
      <c r="Q279" s="6" t="s">
        <v>5283</v>
      </c>
      <c r="R279" s="6"/>
      <c r="S279" s="6">
        <v>2020</v>
      </c>
      <c r="T279" s="6" t="s">
        <v>2519</v>
      </c>
      <c r="U279" s="6"/>
    </row>
    <row r="280" spans="1:21" x14ac:dyDescent="0.15">
      <c r="A280" s="6" t="s">
        <v>150</v>
      </c>
      <c r="B280" s="6"/>
      <c r="C280" s="6" t="s">
        <v>2518</v>
      </c>
      <c r="D280" s="6" t="s">
        <v>5054</v>
      </c>
      <c r="E280" s="9">
        <v>55.823644000000002</v>
      </c>
      <c r="F280" s="9">
        <v>10.061343000000001</v>
      </c>
      <c r="G280" s="6" t="s">
        <v>5229</v>
      </c>
      <c r="H280" s="6" t="s">
        <v>5256</v>
      </c>
      <c r="I280" s="6" t="s">
        <v>1577</v>
      </c>
      <c r="J280" s="36" t="s">
        <v>11074</v>
      </c>
      <c r="K280" s="6"/>
      <c r="L280" s="6" t="s">
        <v>5284</v>
      </c>
      <c r="M280" s="6">
        <v>6162</v>
      </c>
      <c r="N280" s="17">
        <v>34</v>
      </c>
      <c r="O280" s="16" t="s">
        <v>474</v>
      </c>
      <c r="P280" s="16"/>
      <c r="Q280" s="6" t="s">
        <v>5285</v>
      </c>
      <c r="R280" s="6"/>
      <c r="S280" s="6">
        <v>2020</v>
      </c>
      <c r="T280" s="6" t="s">
        <v>2519</v>
      </c>
      <c r="U280" s="6"/>
    </row>
    <row r="281" spans="1:21" x14ac:dyDescent="0.15">
      <c r="A281" s="6" t="s">
        <v>150</v>
      </c>
      <c r="B281" s="6"/>
      <c r="C281" s="6" t="s">
        <v>2518</v>
      </c>
      <c r="D281" s="6" t="s">
        <v>5054</v>
      </c>
      <c r="E281" s="9">
        <v>55.823644000000002</v>
      </c>
      <c r="F281" s="9">
        <v>10.061343000000001</v>
      </c>
      <c r="G281" s="6" t="s">
        <v>5229</v>
      </c>
      <c r="H281" s="6" t="s">
        <v>5259</v>
      </c>
      <c r="I281" s="6" t="s">
        <v>1577</v>
      </c>
      <c r="J281" s="36" t="s">
        <v>11074</v>
      </c>
      <c r="K281" s="6"/>
      <c r="L281" s="6" t="s">
        <v>5291</v>
      </c>
      <c r="M281" s="6">
        <v>6130</v>
      </c>
      <c r="N281" s="17">
        <v>48</v>
      </c>
      <c r="O281" s="16" t="s">
        <v>474</v>
      </c>
      <c r="P281" s="16"/>
      <c r="Q281" s="6" t="s">
        <v>4530</v>
      </c>
      <c r="R281" s="6"/>
      <c r="S281" s="6">
        <v>2020</v>
      </c>
      <c r="T281" s="6" t="s">
        <v>2519</v>
      </c>
      <c r="U281" s="6"/>
    </row>
    <row r="282" spans="1:21" x14ac:dyDescent="0.15">
      <c r="A282" s="6" t="s">
        <v>150</v>
      </c>
      <c r="B282" s="6"/>
      <c r="C282" s="6" t="s">
        <v>2518</v>
      </c>
      <c r="D282" s="6" t="s">
        <v>5054</v>
      </c>
      <c r="E282" s="9">
        <v>55.823644000000002</v>
      </c>
      <c r="F282" s="9">
        <v>10.061343000000001</v>
      </c>
      <c r="G282" s="6" t="s">
        <v>5229</v>
      </c>
      <c r="H282" s="6"/>
      <c r="I282" s="6" t="s">
        <v>4486</v>
      </c>
      <c r="J282" s="36" t="s">
        <v>2754</v>
      </c>
      <c r="K282" s="6"/>
      <c r="L282" s="6" t="s">
        <v>5230</v>
      </c>
      <c r="M282" s="6">
        <v>6833</v>
      </c>
      <c r="N282" s="17">
        <v>35</v>
      </c>
      <c r="O282" s="16" t="s">
        <v>633</v>
      </c>
      <c r="P282" s="16"/>
      <c r="Q282" s="6" t="s">
        <v>5231</v>
      </c>
      <c r="R282" s="6"/>
      <c r="S282" s="6">
        <v>2018</v>
      </c>
      <c r="T282" s="6" t="s">
        <v>5232</v>
      </c>
      <c r="U282" s="6" t="s">
        <v>5233</v>
      </c>
    </row>
    <row r="283" spans="1:21" x14ac:dyDescent="0.15">
      <c r="A283" s="6" t="s">
        <v>150</v>
      </c>
      <c r="B283" s="6"/>
      <c r="C283" s="6" t="s">
        <v>2518</v>
      </c>
      <c r="D283" s="6" t="s">
        <v>5054</v>
      </c>
      <c r="E283" s="9">
        <v>55.823644000000002</v>
      </c>
      <c r="F283" s="9">
        <v>10.061343000000001</v>
      </c>
      <c r="G283" s="6" t="s">
        <v>5229</v>
      </c>
      <c r="H283" s="6"/>
      <c r="I283" s="6" t="s">
        <v>4486</v>
      </c>
      <c r="J283" s="36" t="s">
        <v>2754</v>
      </c>
      <c r="K283" s="6"/>
      <c r="L283" s="6" t="s">
        <v>5234</v>
      </c>
      <c r="M283" s="6">
        <v>6782</v>
      </c>
      <c r="N283" s="17">
        <v>59</v>
      </c>
      <c r="O283" s="16" t="s">
        <v>633</v>
      </c>
      <c r="P283" s="16"/>
      <c r="Q283" s="6" t="s">
        <v>5235</v>
      </c>
      <c r="R283" s="6"/>
      <c r="S283" s="6">
        <v>2018</v>
      </c>
      <c r="T283" s="6" t="s">
        <v>5232</v>
      </c>
      <c r="U283" s="6" t="s">
        <v>5233</v>
      </c>
    </row>
    <row r="284" spans="1:21" x14ac:dyDescent="0.15">
      <c r="A284" s="6" t="s">
        <v>150</v>
      </c>
      <c r="B284" s="6"/>
      <c r="C284" s="6" t="s">
        <v>2518</v>
      </c>
      <c r="D284" s="6" t="s">
        <v>5054</v>
      </c>
      <c r="E284" s="9">
        <v>55.823644000000002</v>
      </c>
      <c r="F284" s="9">
        <v>10.061343000000001</v>
      </c>
      <c r="G284" s="6" t="s">
        <v>5229</v>
      </c>
      <c r="H284" s="6"/>
      <c r="I284" s="6" t="s">
        <v>4486</v>
      </c>
      <c r="J284" s="36" t="s">
        <v>2754</v>
      </c>
      <c r="K284" s="6"/>
      <c r="L284" s="6" t="s">
        <v>5236</v>
      </c>
      <c r="M284" s="6">
        <v>6780</v>
      </c>
      <c r="N284" s="17">
        <v>31</v>
      </c>
      <c r="O284" s="16" t="s">
        <v>633</v>
      </c>
      <c r="P284" s="16"/>
      <c r="Q284" s="6" t="s">
        <v>5237</v>
      </c>
      <c r="R284" s="6"/>
      <c r="S284" s="6">
        <v>2018</v>
      </c>
      <c r="T284" s="6" t="s">
        <v>5232</v>
      </c>
      <c r="U284" s="6" t="s">
        <v>5233</v>
      </c>
    </row>
    <row r="285" spans="1:21" x14ac:dyDescent="0.15">
      <c r="A285" s="6" t="s">
        <v>150</v>
      </c>
      <c r="B285" s="6"/>
      <c r="C285" s="6" t="s">
        <v>2518</v>
      </c>
      <c r="D285" s="6" t="s">
        <v>5054</v>
      </c>
      <c r="E285" s="9">
        <v>55.823644000000002</v>
      </c>
      <c r="F285" s="9">
        <v>10.061343000000001</v>
      </c>
      <c r="G285" s="6" t="s">
        <v>5229</v>
      </c>
      <c r="H285" s="6"/>
      <c r="I285" s="6" t="s">
        <v>4486</v>
      </c>
      <c r="J285" s="36" t="s">
        <v>2754</v>
      </c>
      <c r="K285" s="6"/>
      <c r="L285" s="6" t="s">
        <v>5247</v>
      </c>
      <c r="M285" s="6">
        <v>6705</v>
      </c>
      <c r="N285" s="17">
        <v>42</v>
      </c>
      <c r="O285" s="16" t="s">
        <v>633</v>
      </c>
      <c r="P285" s="16"/>
      <c r="Q285" s="6" t="s">
        <v>5248</v>
      </c>
      <c r="R285" s="6"/>
      <c r="S285" s="6">
        <v>2018</v>
      </c>
      <c r="T285" s="6" t="s">
        <v>5232</v>
      </c>
      <c r="U285" s="6" t="s">
        <v>5233</v>
      </c>
    </row>
    <row r="286" spans="1:21" x14ac:dyDescent="0.15">
      <c r="A286" s="6" t="s">
        <v>150</v>
      </c>
      <c r="B286" s="6"/>
      <c r="C286" s="6" t="s">
        <v>2518</v>
      </c>
      <c r="D286" s="6" t="s">
        <v>5054</v>
      </c>
      <c r="E286" s="9">
        <v>55.823644000000002</v>
      </c>
      <c r="F286" s="9">
        <v>10.061343000000001</v>
      </c>
      <c r="G286" s="6" t="s">
        <v>5229</v>
      </c>
      <c r="H286" s="6"/>
      <c r="I286" s="6" t="s">
        <v>1577</v>
      </c>
      <c r="J286" s="36" t="s">
        <v>11074</v>
      </c>
      <c r="K286" s="6"/>
      <c r="L286" s="6" t="s">
        <v>5249</v>
      </c>
      <c r="M286" s="6">
        <v>6299</v>
      </c>
      <c r="N286" s="17">
        <v>54</v>
      </c>
      <c r="O286" s="16" t="s">
        <v>474</v>
      </c>
      <c r="P286" s="16"/>
      <c r="Q286" s="6" t="s">
        <v>5250</v>
      </c>
      <c r="R286" s="6"/>
      <c r="S286" s="6">
        <v>2018</v>
      </c>
      <c r="T286" s="6" t="s">
        <v>5232</v>
      </c>
      <c r="U286" s="6" t="s">
        <v>5251</v>
      </c>
    </row>
    <row r="287" spans="1:21" x14ac:dyDescent="0.15">
      <c r="A287" s="6" t="s">
        <v>150</v>
      </c>
      <c r="B287" s="6"/>
      <c r="C287" s="6" t="s">
        <v>2518</v>
      </c>
      <c r="D287" s="6" t="s">
        <v>5054</v>
      </c>
      <c r="E287" s="9">
        <v>55.823644000000002</v>
      </c>
      <c r="F287" s="9">
        <v>10.061343000000001</v>
      </c>
      <c r="G287" s="6" t="s">
        <v>5229</v>
      </c>
      <c r="H287" s="6"/>
      <c r="I287" s="6" t="s">
        <v>4486</v>
      </c>
      <c r="J287" s="36" t="s">
        <v>2754</v>
      </c>
      <c r="K287" s="6"/>
      <c r="L287" s="6" t="s">
        <v>5252</v>
      </c>
      <c r="M287" s="6">
        <v>6653</v>
      </c>
      <c r="N287" s="17">
        <v>34</v>
      </c>
      <c r="O287" s="16" t="s">
        <v>633</v>
      </c>
      <c r="P287" s="16"/>
      <c r="Q287" s="6" t="s">
        <v>5253</v>
      </c>
      <c r="R287" s="6"/>
      <c r="S287" s="6">
        <v>2018</v>
      </c>
      <c r="T287" s="6" t="s">
        <v>5232</v>
      </c>
      <c r="U287" s="6" t="s">
        <v>5251</v>
      </c>
    </row>
    <row r="288" spans="1:21" x14ac:dyDescent="0.15">
      <c r="A288" s="6" t="s">
        <v>150</v>
      </c>
      <c r="B288" s="6"/>
      <c r="C288" s="6" t="s">
        <v>2518</v>
      </c>
      <c r="D288" s="6" t="s">
        <v>5054</v>
      </c>
      <c r="E288" s="9">
        <v>55.823644000000002</v>
      </c>
      <c r="F288" s="9">
        <v>10.061343000000001</v>
      </c>
      <c r="G288" s="6" t="s">
        <v>5229</v>
      </c>
      <c r="H288" s="6"/>
      <c r="I288" s="6" t="s">
        <v>4486</v>
      </c>
      <c r="J288" s="36" t="s">
        <v>2756</v>
      </c>
      <c r="K288" s="6"/>
      <c r="L288" s="6" t="s">
        <v>5254</v>
      </c>
      <c r="M288" s="6">
        <v>6626</v>
      </c>
      <c r="N288" s="17">
        <v>44</v>
      </c>
      <c r="O288" s="16" t="s">
        <v>633</v>
      </c>
      <c r="P288" s="16"/>
      <c r="Q288" s="6" t="s">
        <v>5255</v>
      </c>
      <c r="R288" s="6"/>
      <c r="S288" s="6">
        <v>2018</v>
      </c>
      <c r="T288" s="6" t="s">
        <v>5232</v>
      </c>
      <c r="U288" s="6" t="s">
        <v>5251</v>
      </c>
    </row>
    <row r="289" spans="1:21" x14ac:dyDescent="0.15">
      <c r="A289" s="6" t="s">
        <v>150</v>
      </c>
      <c r="B289" s="6"/>
      <c r="C289" s="6" t="s">
        <v>2518</v>
      </c>
      <c r="D289" s="6" t="s">
        <v>5054</v>
      </c>
      <c r="E289" s="9">
        <v>55.823644000000002</v>
      </c>
      <c r="F289" s="9">
        <v>10.061343000000001</v>
      </c>
      <c r="G289" s="6" t="s">
        <v>5229</v>
      </c>
      <c r="H289" s="6"/>
      <c r="I289" s="6" t="s">
        <v>4486</v>
      </c>
      <c r="J289" s="36" t="s">
        <v>2754</v>
      </c>
      <c r="K289" s="6"/>
      <c r="L289" s="6" t="s">
        <v>5264</v>
      </c>
      <c r="M289" s="6">
        <v>6595</v>
      </c>
      <c r="N289" s="17">
        <v>36</v>
      </c>
      <c r="O289" s="16" t="s">
        <v>633</v>
      </c>
      <c r="P289" s="16"/>
      <c r="Q289" s="6" t="s">
        <v>5265</v>
      </c>
      <c r="R289" s="6"/>
      <c r="S289" s="6">
        <v>2018</v>
      </c>
      <c r="T289" s="6" t="s">
        <v>5232</v>
      </c>
      <c r="U289" s="6" t="s">
        <v>5251</v>
      </c>
    </row>
    <row r="290" spans="1:21" x14ac:dyDescent="0.15">
      <c r="A290" s="6" t="s">
        <v>150</v>
      </c>
      <c r="B290" s="6"/>
      <c r="C290" s="6" t="s">
        <v>2518</v>
      </c>
      <c r="D290" s="6" t="s">
        <v>5054</v>
      </c>
      <c r="E290" s="9">
        <v>55.823644000000002</v>
      </c>
      <c r="F290" s="9">
        <v>10.061343000000001</v>
      </c>
      <c r="G290" s="6" t="s">
        <v>5229</v>
      </c>
      <c r="H290" s="6"/>
      <c r="I290" s="6" t="s">
        <v>4486</v>
      </c>
      <c r="J290" s="36" t="s">
        <v>2754</v>
      </c>
      <c r="K290" s="6"/>
      <c r="L290" s="6" t="s">
        <v>5269</v>
      </c>
      <c r="M290" s="6">
        <v>6549</v>
      </c>
      <c r="N290" s="17">
        <v>42</v>
      </c>
      <c r="O290" s="16" t="s">
        <v>633</v>
      </c>
      <c r="P290" s="16"/>
      <c r="Q290" s="6" t="s">
        <v>5270</v>
      </c>
      <c r="R290" s="6"/>
      <c r="S290" s="6">
        <v>2018</v>
      </c>
      <c r="T290" s="6" t="s">
        <v>5232</v>
      </c>
      <c r="U290" s="6" t="s">
        <v>5251</v>
      </c>
    </row>
    <row r="291" spans="1:21" x14ac:dyDescent="0.15">
      <c r="A291" s="6" t="s">
        <v>150</v>
      </c>
      <c r="B291" s="6"/>
      <c r="C291" s="6" t="s">
        <v>2518</v>
      </c>
      <c r="D291" s="6" t="s">
        <v>5054</v>
      </c>
      <c r="E291" s="9">
        <v>55.823644000000002</v>
      </c>
      <c r="F291" s="9">
        <v>10.061343000000001</v>
      </c>
      <c r="G291" s="6" t="s">
        <v>5229</v>
      </c>
      <c r="H291" s="6"/>
      <c r="I291" s="6" t="s">
        <v>1577</v>
      </c>
      <c r="J291" s="36" t="s">
        <v>11074</v>
      </c>
      <c r="K291" s="6"/>
      <c r="L291" s="6" t="s">
        <v>5271</v>
      </c>
      <c r="M291" s="6">
        <v>6185</v>
      </c>
      <c r="N291" s="17">
        <v>59</v>
      </c>
      <c r="O291" s="16" t="s">
        <v>474</v>
      </c>
      <c r="P291" s="16"/>
      <c r="Q291" s="6" t="s">
        <v>5272</v>
      </c>
      <c r="R291" s="6"/>
      <c r="S291" s="6">
        <v>2018</v>
      </c>
      <c r="T291" s="6" t="s">
        <v>5232</v>
      </c>
      <c r="U291" s="6" t="s">
        <v>5251</v>
      </c>
    </row>
    <row r="292" spans="1:21" x14ac:dyDescent="0.15">
      <c r="A292" s="6" t="s">
        <v>150</v>
      </c>
      <c r="B292" s="6"/>
      <c r="C292" s="6" t="s">
        <v>2518</v>
      </c>
      <c r="D292" s="6" t="s">
        <v>5054</v>
      </c>
      <c r="E292" s="9">
        <v>55.823644000000002</v>
      </c>
      <c r="F292" s="9">
        <v>10.061343000000001</v>
      </c>
      <c r="G292" s="6" t="s">
        <v>5229</v>
      </c>
      <c r="H292" s="6" t="s">
        <v>5286</v>
      </c>
      <c r="I292" s="6" t="s">
        <v>2880</v>
      </c>
      <c r="J292" s="36" t="s">
        <v>11082</v>
      </c>
      <c r="K292" s="6"/>
      <c r="L292" s="6" t="s">
        <v>5287</v>
      </c>
      <c r="M292" s="6">
        <v>6136</v>
      </c>
      <c r="N292" s="17">
        <v>30</v>
      </c>
      <c r="O292" s="16" t="s">
        <v>474</v>
      </c>
      <c r="P292" s="16"/>
      <c r="Q292" s="6" t="s">
        <v>5288</v>
      </c>
      <c r="R292" s="6"/>
      <c r="S292" s="6">
        <v>2018</v>
      </c>
      <c r="T292" s="6" t="s">
        <v>5289</v>
      </c>
      <c r="U292" s="6" t="s">
        <v>5290</v>
      </c>
    </row>
    <row r="293" spans="1:21" x14ac:dyDescent="0.15">
      <c r="A293" s="6" t="s">
        <v>150</v>
      </c>
      <c r="B293" s="6"/>
      <c r="C293" s="6" t="s">
        <v>2518</v>
      </c>
      <c r="D293" s="6" t="s">
        <v>5054</v>
      </c>
      <c r="E293" s="9">
        <v>55.823644000000002</v>
      </c>
      <c r="F293" s="9">
        <v>10.061343000000001</v>
      </c>
      <c r="G293" s="6" t="s">
        <v>5229</v>
      </c>
      <c r="H293" s="6" t="s">
        <v>5292</v>
      </c>
      <c r="I293" s="6" t="s">
        <v>2880</v>
      </c>
      <c r="J293" s="36" t="s">
        <v>11074</v>
      </c>
      <c r="K293" s="6"/>
      <c r="L293" s="6" t="s">
        <v>5293</v>
      </c>
      <c r="M293" s="6">
        <v>5691</v>
      </c>
      <c r="N293" s="17">
        <v>27</v>
      </c>
      <c r="O293" s="16" t="s">
        <v>474</v>
      </c>
      <c r="P293" s="16"/>
      <c r="Q293" s="6" t="s">
        <v>5294</v>
      </c>
      <c r="R293" s="6"/>
      <c r="S293" s="6">
        <v>2018</v>
      </c>
      <c r="T293" s="6" t="s">
        <v>5289</v>
      </c>
      <c r="U293" s="6"/>
    </row>
    <row r="294" spans="1:21" x14ac:dyDescent="0.15">
      <c r="A294" s="6" t="s">
        <v>151</v>
      </c>
      <c r="B294" s="6"/>
      <c r="C294" s="6" t="s">
        <v>2518</v>
      </c>
      <c r="D294" s="6" t="s">
        <v>5054</v>
      </c>
      <c r="E294" s="9">
        <v>55.828972999999998</v>
      </c>
      <c r="F294" s="9">
        <v>10.056480000000001</v>
      </c>
      <c r="G294" s="6" t="s">
        <v>5295</v>
      </c>
      <c r="H294" s="6"/>
      <c r="I294" s="6" t="s">
        <v>4486</v>
      </c>
      <c r="J294" s="36" t="s">
        <v>2754</v>
      </c>
      <c r="K294" s="6"/>
      <c r="L294" s="6" t="s">
        <v>5296</v>
      </c>
      <c r="M294" s="6">
        <v>6745</v>
      </c>
      <c r="N294" s="17">
        <v>30</v>
      </c>
      <c r="O294" s="16" t="s">
        <v>633</v>
      </c>
      <c r="P294" s="16"/>
      <c r="Q294" s="6" t="s">
        <v>5002</v>
      </c>
      <c r="R294" s="6"/>
      <c r="S294" s="6">
        <v>2021</v>
      </c>
      <c r="T294" s="6" t="s">
        <v>2520</v>
      </c>
      <c r="U294" s="6" t="s">
        <v>5297</v>
      </c>
    </row>
    <row r="295" spans="1:21" x14ac:dyDescent="0.15">
      <c r="A295" s="6" t="s">
        <v>151</v>
      </c>
      <c r="B295" s="6"/>
      <c r="C295" s="6" t="s">
        <v>2518</v>
      </c>
      <c r="D295" s="6" t="s">
        <v>5054</v>
      </c>
      <c r="E295" s="9">
        <v>55.828972999999998</v>
      </c>
      <c r="F295" s="9">
        <v>10.056480000000001</v>
      </c>
      <c r="G295" s="6" t="s">
        <v>5295</v>
      </c>
      <c r="H295" s="6"/>
      <c r="I295" s="6" t="s">
        <v>4486</v>
      </c>
      <c r="J295" s="36" t="s">
        <v>2754</v>
      </c>
      <c r="K295" s="6"/>
      <c r="L295" s="6" t="s">
        <v>5298</v>
      </c>
      <c r="M295" s="6">
        <v>6659</v>
      </c>
      <c r="N295" s="17">
        <v>30</v>
      </c>
      <c r="O295" s="16" t="s">
        <v>633</v>
      </c>
      <c r="P295" s="16"/>
      <c r="Q295" s="6" t="s">
        <v>5299</v>
      </c>
      <c r="R295" s="6"/>
      <c r="S295" s="6">
        <v>2021</v>
      </c>
      <c r="T295" s="6" t="s">
        <v>2520</v>
      </c>
      <c r="U295" s="6" t="s">
        <v>5300</v>
      </c>
    </row>
    <row r="296" spans="1:21" x14ac:dyDescent="0.15">
      <c r="A296" s="6" t="s">
        <v>151</v>
      </c>
      <c r="B296" s="6"/>
      <c r="C296" s="6" t="s">
        <v>2518</v>
      </c>
      <c r="D296" s="6" t="s">
        <v>5054</v>
      </c>
      <c r="E296" s="9">
        <v>55.828972999999998</v>
      </c>
      <c r="F296" s="9">
        <v>10.056480000000001</v>
      </c>
      <c r="G296" s="6" t="s">
        <v>5295</v>
      </c>
      <c r="H296" s="6"/>
      <c r="I296" s="6" t="s">
        <v>4486</v>
      </c>
      <c r="J296" s="36" t="s">
        <v>2754</v>
      </c>
      <c r="K296" s="6"/>
      <c r="L296" s="6" t="s">
        <v>5301</v>
      </c>
      <c r="M296" s="6">
        <v>6635</v>
      </c>
      <c r="N296" s="17">
        <v>30</v>
      </c>
      <c r="O296" s="16" t="s">
        <v>633</v>
      </c>
      <c r="P296" s="16"/>
      <c r="Q296" s="6" t="s">
        <v>5302</v>
      </c>
      <c r="R296" s="6"/>
      <c r="S296" s="6">
        <v>2021</v>
      </c>
      <c r="T296" s="6" t="s">
        <v>2520</v>
      </c>
      <c r="U296" s="6" t="s">
        <v>5303</v>
      </c>
    </row>
    <row r="297" spans="1:21" x14ac:dyDescent="0.15">
      <c r="A297" s="6" t="s">
        <v>153</v>
      </c>
      <c r="B297" s="6"/>
      <c r="C297" s="6" t="s">
        <v>5304</v>
      </c>
      <c r="D297" s="6" t="s">
        <v>5304</v>
      </c>
      <c r="E297" s="9">
        <v>55.898687000000002</v>
      </c>
      <c r="F297" s="9">
        <v>10.646032999999999</v>
      </c>
      <c r="G297" s="6"/>
      <c r="H297" s="6"/>
      <c r="I297" s="6" t="s">
        <v>4486</v>
      </c>
      <c r="J297" s="36" t="s">
        <v>2754</v>
      </c>
      <c r="K297" s="6"/>
      <c r="L297" s="6" t="s">
        <v>5305</v>
      </c>
      <c r="M297" s="6">
        <v>5540</v>
      </c>
      <c r="N297" s="17">
        <v>70</v>
      </c>
      <c r="O297" s="16" t="s">
        <v>633</v>
      </c>
      <c r="P297" s="16">
        <v>1.1000000000000001</v>
      </c>
      <c r="Q297" s="6" t="s">
        <v>4850</v>
      </c>
      <c r="R297" s="6"/>
      <c r="S297" s="6">
        <v>1987</v>
      </c>
      <c r="T297" s="6" t="s">
        <v>954</v>
      </c>
      <c r="U297" s="6" t="s">
        <v>5306</v>
      </c>
    </row>
    <row r="298" spans="1:21" x14ac:dyDescent="0.15">
      <c r="A298" s="6" t="s">
        <v>153</v>
      </c>
      <c r="B298" s="6"/>
      <c r="C298" s="6" t="s">
        <v>5304</v>
      </c>
      <c r="D298" s="6" t="s">
        <v>5304</v>
      </c>
      <c r="E298" s="9">
        <v>55.898687000000002</v>
      </c>
      <c r="F298" s="9">
        <v>10.646032999999999</v>
      </c>
      <c r="G298" s="6"/>
      <c r="H298" s="6"/>
      <c r="I298" s="6" t="s">
        <v>4486</v>
      </c>
      <c r="J298" s="36" t="s">
        <v>2754</v>
      </c>
      <c r="K298" s="6"/>
      <c r="L298" s="6" t="s">
        <v>5307</v>
      </c>
      <c r="M298" s="6">
        <v>5370</v>
      </c>
      <c r="N298" s="17">
        <v>75</v>
      </c>
      <c r="O298" s="16" t="s">
        <v>633</v>
      </c>
      <c r="P298" s="16">
        <v>1.3</v>
      </c>
      <c r="Q298" s="6" t="s">
        <v>5308</v>
      </c>
      <c r="R298" s="6"/>
      <c r="S298" s="6">
        <v>1987</v>
      </c>
      <c r="T298" s="6" t="s">
        <v>954</v>
      </c>
      <c r="U298" s="6" t="s">
        <v>5309</v>
      </c>
    </row>
    <row r="299" spans="1:21" x14ac:dyDescent="0.15">
      <c r="A299" s="6" t="s">
        <v>153</v>
      </c>
      <c r="B299" s="6"/>
      <c r="C299" s="6" t="s">
        <v>5304</v>
      </c>
      <c r="D299" s="6" t="s">
        <v>5304</v>
      </c>
      <c r="E299" s="9">
        <v>55.898687000000002</v>
      </c>
      <c r="F299" s="9">
        <v>10.646032999999999</v>
      </c>
      <c r="G299" s="6"/>
      <c r="H299" s="6"/>
      <c r="I299" s="6" t="s">
        <v>4486</v>
      </c>
      <c r="J299" s="36" t="s">
        <v>2754</v>
      </c>
      <c r="K299" s="6"/>
      <c r="L299" s="6" t="s">
        <v>5310</v>
      </c>
      <c r="M299" s="6">
        <v>5280</v>
      </c>
      <c r="N299" s="17">
        <v>70</v>
      </c>
      <c r="O299" s="16" t="s">
        <v>633</v>
      </c>
      <c r="P299" s="16">
        <v>1.5</v>
      </c>
      <c r="Q299" s="6" t="s">
        <v>5311</v>
      </c>
      <c r="R299" s="6"/>
      <c r="S299" s="6">
        <v>1987</v>
      </c>
      <c r="T299" s="6" t="s">
        <v>954</v>
      </c>
      <c r="U299" s="6" t="s">
        <v>5309</v>
      </c>
    </row>
    <row r="300" spans="1:21" x14ac:dyDescent="0.15">
      <c r="A300" s="6" t="s">
        <v>158</v>
      </c>
      <c r="B300" s="6"/>
      <c r="C300" s="6" t="s">
        <v>1631</v>
      </c>
      <c r="D300" s="6" t="s">
        <v>4863</v>
      </c>
      <c r="E300" s="9">
        <v>56.250999999999998</v>
      </c>
      <c r="F300" s="9">
        <v>10.755000000000001</v>
      </c>
      <c r="G300" s="6" t="s">
        <v>5312</v>
      </c>
      <c r="H300" s="6"/>
      <c r="I300" s="6" t="s">
        <v>4486</v>
      </c>
      <c r="J300" s="36" t="s">
        <v>2754</v>
      </c>
      <c r="K300" s="6"/>
      <c r="L300" s="6" t="s">
        <v>5313</v>
      </c>
      <c r="M300" s="6">
        <v>6730</v>
      </c>
      <c r="N300" s="17">
        <v>60</v>
      </c>
      <c r="O300" s="16" t="s">
        <v>633</v>
      </c>
      <c r="P300" s="16"/>
      <c r="Q300" s="6" t="s">
        <v>5314</v>
      </c>
      <c r="R300" s="6"/>
      <c r="S300" s="6">
        <v>2018</v>
      </c>
      <c r="T300" s="6" t="s">
        <v>2702</v>
      </c>
      <c r="U300" s="6" t="s">
        <v>5315</v>
      </c>
    </row>
    <row r="301" spans="1:21" x14ac:dyDescent="0.15">
      <c r="A301" s="6" t="s">
        <v>158</v>
      </c>
      <c r="B301" s="6"/>
      <c r="C301" s="6" t="s">
        <v>1631</v>
      </c>
      <c r="D301" s="6" t="s">
        <v>4863</v>
      </c>
      <c r="E301" s="9">
        <v>56.250999999999998</v>
      </c>
      <c r="F301" s="9">
        <v>10.755000000000001</v>
      </c>
      <c r="G301" s="6" t="s">
        <v>5312</v>
      </c>
      <c r="H301" s="6"/>
      <c r="I301" s="6" t="s">
        <v>4486</v>
      </c>
      <c r="J301" s="36" t="s">
        <v>2754</v>
      </c>
      <c r="K301" s="6"/>
      <c r="L301" s="6" t="s">
        <v>5316</v>
      </c>
      <c r="M301" s="6">
        <v>6570</v>
      </c>
      <c r="N301" s="17">
        <v>55</v>
      </c>
      <c r="O301" s="16" t="s">
        <v>633</v>
      </c>
      <c r="P301" s="16"/>
      <c r="Q301" s="6" t="s">
        <v>5317</v>
      </c>
      <c r="R301" s="6"/>
      <c r="S301" s="6">
        <v>2018</v>
      </c>
      <c r="T301" s="6" t="s">
        <v>2702</v>
      </c>
      <c r="U301" s="6" t="s">
        <v>5318</v>
      </c>
    </row>
    <row r="302" spans="1:21" x14ac:dyDescent="0.15">
      <c r="A302" s="6" t="s">
        <v>158</v>
      </c>
      <c r="B302" s="6"/>
      <c r="C302" s="6" t="s">
        <v>1631</v>
      </c>
      <c r="D302" s="6" t="s">
        <v>4863</v>
      </c>
      <c r="E302" s="9">
        <v>56.250999999999998</v>
      </c>
      <c r="F302" s="9">
        <v>10.755000000000001</v>
      </c>
      <c r="G302" s="6" t="s">
        <v>5312</v>
      </c>
      <c r="H302" s="6"/>
      <c r="I302" s="6" t="s">
        <v>467</v>
      </c>
      <c r="J302" s="36" t="s">
        <v>4379</v>
      </c>
      <c r="K302" s="6"/>
      <c r="L302" s="6" t="s">
        <v>5322</v>
      </c>
      <c r="M302" s="6">
        <v>6125</v>
      </c>
      <c r="N302" s="17">
        <v>48</v>
      </c>
      <c r="O302" s="16" t="s">
        <v>474</v>
      </c>
      <c r="P302" s="16"/>
      <c r="Q302" s="6" t="s">
        <v>4530</v>
      </c>
      <c r="R302" s="6"/>
      <c r="S302" s="6">
        <v>2018</v>
      </c>
      <c r="T302" s="6" t="s">
        <v>2702</v>
      </c>
      <c r="U302" s="6" t="s">
        <v>5323</v>
      </c>
    </row>
    <row r="303" spans="1:21" x14ac:dyDescent="0.15">
      <c r="A303" s="6" t="s">
        <v>158</v>
      </c>
      <c r="B303" s="6"/>
      <c r="C303" s="6" t="s">
        <v>1631</v>
      </c>
      <c r="D303" s="6" t="s">
        <v>4863</v>
      </c>
      <c r="E303" s="9">
        <v>56.250999999999998</v>
      </c>
      <c r="F303" s="9">
        <v>10.755000000000001</v>
      </c>
      <c r="G303" s="6" t="s">
        <v>5312</v>
      </c>
      <c r="H303" s="6"/>
      <c r="I303" s="6" t="s">
        <v>4486</v>
      </c>
      <c r="J303" s="36" t="s">
        <v>2754</v>
      </c>
      <c r="K303" s="6"/>
      <c r="L303" s="6" t="s">
        <v>5325</v>
      </c>
      <c r="M303" s="6">
        <v>6295</v>
      </c>
      <c r="N303" s="17">
        <v>50</v>
      </c>
      <c r="O303" s="16" t="s">
        <v>633</v>
      </c>
      <c r="P303" s="16"/>
      <c r="Q303" s="6" t="s">
        <v>5326</v>
      </c>
      <c r="R303" s="6"/>
      <c r="S303" s="6">
        <v>2018</v>
      </c>
      <c r="T303" s="6" t="s">
        <v>2702</v>
      </c>
      <c r="U303" s="6" t="s">
        <v>5327</v>
      </c>
    </row>
    <row r="304" spans="1:21" x14ac:dyDescent="0.15">
      <c r="A304" s="6" t="s">
        <v>158</v>
      </c>
      <c r="B304" s="6"/>
      <c r="C304" s="6" t="s">
        <v>1631</v>
      </c>
      <c r="D304" s="6" t="s">
        <v>4863</v>
      </c>
      <c r="E304" s="9">
        <v>56.250999999999998</v>
      </c>
      <c r="F304" s="9">
        <v>10.755000000000001</v>
      </c>
      <c r="G304" s="6" t="s">
        <v>5312</v>
      </c>
      <c r="H304" s="6"/>
      <c r="I304" s="6" t="s">
        <v>467</v>
      </c>
      <c r="J304" s="36" t="s">
        <v>4379</v>
      </c>
      <c r="K304" s="6"/>
      <c r="L304" s="6" t="s">
        <v>5328</v>
      </c>
      <c r="M304" s="6">
        <v>5915</v>
      </c>
      <c r="N304" s="17">
        <v>45</v>
      </c>
      <c r="O304" s="16" t="s">
        <v>474</v>
      </c>
      <c r="P304" s="16"/>
      <c r="Q304" s="6" t="s">
        <v>5329</v>
      </c>
      <c r="R304" s="6"/>
      <c r="S304" s="6">
        <v>2018</v>
      </c>
      <c r="T304" s="6" t="s">
        <v>2702</v>
      </c>
      <c r="U304" s="6" t="s">
        <v>5330</v>
      </c>
    </row>
    <row r="305" spans="1:21" x14ac:dyDescent="0.15">
      <c r="A305" s="6" t="s">
        <v>158</v>
      </c>
      <c r="B305" s="6"/>
      <c r="C305" s="6" t="s">
        <v>1631</v>
      </c>
      <c r="D305" s="6" t="s">
        <v>4863</v>
      </c>
      <c r="E305" s="9">
        <v>56.250999999999998</v>
      </c>
      <c r="F305" s="9">
        <v>10.755000000000001</v>
      </c>
      <c r="G305" s="6" t="s">
        <v>5312</v>
      </c>
      <c r="H305" s="6"/>
      <c r="I305" s="6" t="s">
        <v>4486</v>
      </c>
      <c r="J305" s="36" t="s">
        <v>2754</v>
      </c>
      <c r="K305" s="6"/>
      <c r="L305" s="6" t="s">
        <v>5333</v>
      </c>
      <c r="M305" s="6">
        <v>6130</v>
      </c>
      <c r="N305" s="17">
        <v>55</v>
      </c>
      <c r="O305" s="16" t="s">
        <v>633</v>
      </c>
      <c r="P305" s="16"/>
      <c r="Q305" s="6" t="s">
        <v>5334</v>
      </c>
      <c r="R305" s="6"/>
      <c r="S305" s="6">
        <v>2018</v>
      </c>
      <c r="T305" s="6" t="s">
        <v>2702</v>
      </c>
      <c r="U305" s="6" t="s">
        <v>5335</v>
      </c>
    </row>
    <row r="306" spans="1:21" x14ac:dyDescent="0.15">
      <c r="A306" s="6" t="s">
        <v>158</v>
      </c>
      <c r="B306" s="6"/>
      <c r="C306" s="6" t="s">
        <v>1631</v>
      </c>
      <c r="D306" s="6" t="s">
        <v>4863</v>
      </c>
      <c r="E306" s="9">
        <v>56.250999999999998</v>
      </c>
      <c r="F306" s="9">
        <v>10.755000000000001</v>
      </c>
      <c r="G306" s="6" t="s">
        <v>5312</v>
      </c>
      <c r="H306" s="6"/>
      <c r="I306" s="6" t="s">
        <v>4486</v>
      </c>
      <c r="J306" s="36" t="s">
        <v>2754</v>
      </c>
      <c r="K306" s="6"/>
      <c r="L306" s="6" t="s">
        <v>5339</v>
      </c>
      <c r="M306" s="6">
        <v>5895</v>
      </c>
      <c r="N306" s="17">
        <v>55</v>
      </c>
      <c r="O306" s="16" t="s">
        <v>633</v>
      </c>
      <c r="P306" s="16"/>
      <c r="Q306" s="6" t="s">
        <v>5340</v>
      </c>
      <c r="R306" s="6"/>
      <c r="S306" s="6">
        <v>2018</v>
      </c>
      <c r="T306" s="6" t="s">
        <v>2702</v>
      </c>
      <c r="U306" s="6" t="s">
        <v>5341</v>
      </c>
    </row>
    <row r="307" spans="1:21" x14ac:dyDescent="0.15">
      <c r="A307" s="6" t="s">
        <v>158</v>
      </c>
      <c r="B307" s="6"/>
      <c r="C307" s="6" t="s">
        <v>1631</v>
      </c>
      <c r="D307" s="6" t="s">
        <v>4863</v>
      </c>
      <c r="E307" s="9">
        <v>56.250999999999998</v>
      </c>
      <c r="F307" s="9">
        <v>10.755000000000001</v>
      </c>
      <c r="G307" s="6" t="s">
        <v>5312</v>
      </c>
      <c r="H307" s="6"/>
      <c r="I307" s="6" t="s">
        <v>467</v>
      </c>
      <c r="J307" s="36" t="s">
        <v>4379</v>
      </c>
      <c r="K307" s="6"/>
      <c r="L307" s="6" t="s">
        <v>5342</v>
      </c>
      <c r="M307" s="6">
        <v>4139</v>
      </c>
      <c r="N307" s="17">
        <v>39</v>
      </c>
      <c r="O307" s="16" t="s">
        <v>474</v>
      </c>
      <c r="P307" s="16"/>
      <c r="Q307" s="6" t="s">
        <v>5162</v>
      </c>
      <c r="R307" s="6"/>
      <c r="S307" s="6">
        <v>2018</v>
      </c>
      <c r="T307" s="6" t="s">
        <v>2702</v>
      </c>
      <c r="U307" s="6" t="s">
        <v>5343</v>
      </c>
    </row>
    <row r="308" spans="1:21" x14ac:dyDescent="0.15">
      <c r="A308" s="6" t="s">
        <v>158</v>
      </c>
      <c r="B308" s="6"/>
      <c r="C308" s="6" t="s">
        <v>1631</v>
      </c>
      <c r="D308" s="6" t="s">
        <v>4863</v>
      </c>
      <c r="E308" s="9">
        <v>56.250999999999998</v>
      </c>
      <c r="F308" s="9">
        <v>10.755000000000001</v>
      </c>
      <c r="G308" s="6" t="s">
        <v>5312</v>
      </c>
      <c r="H308" s="6" t="s">
        <v>2688</v>
      </c>
      <c r="I308" s="6" t="s">
        <v>467</v>
      </c>
      <c r="J308" s="36" t="s">
        <v>4582</v>
      </c>
      <c r="K308" s="6" t="s">
        <v>5319</v>
      </c>
      <c r="L308" s="6" t="s">
        <v>1537</v>
      </c>
      <c r="M308" s="6">
        <v>6080</v>
      </c>
      <c r="N308" s="17">
        <v>80</v>
      </c>
      <c r="O308" s="16" t="s">
        <v>981</v>
      </c>
      <c r="P308" s="16"/>
      <c r="Q308" s="6" t="s">
        <v>5324</v>
      </c>
      <c r="R308" s="6"/>
      <c r="S308" s="6">
        <v>1986</v>
      </c>
      <c r="T308" s="6" t="s">
        <v>1355</v>
      </c>
      <c r="U308" s="6" t="s">
        <v>1539</v>
      </c>
    </row>
    <row r="309" spans="1:21" x14ac:dyDescent="0.15">
      <c r="A309" s="6" t="s">
        <v>158</v>
      </c>
      <c r="B309" s="6"/>
      <c r="C309" s="6" t="s">
        <v>1631</v>
      </c>
      <c r="D309" s="6" t="s">
        <v>4863</v>
      </c>
      <c r="E309" s="9">
        <v>56.250999999999998</v>
      </c>
      <c r="F309" s="9">
        <v>10.755000000000001</v>
      </c>
      <c r="G309" s="6" t="s">
        <v>5312</v>
      </c>
      <c r="H309" s="6"/>
      <c r="I309" s="6" t="s">
        <v>4486</v>
      </c>
      <c r="J309" s="36" t="s">
        <v>2754</v>
      </c>
      <c r="K309" s="6"/>
      <c r="L309" s="6" t="s">
        <v>5336</v>
      </c>
      <c r="M309" s="6">
        <v>5870</v>
      </c>
      <c r="N309" s="17">
        <v>95</v>
      </c>
      <c r="O309" s="16" t="s">
        <v>633</v>
      </c>
      <c r="P309" s="16">
        <v>0.6</v>
      </c>
      <c r="Q309" s="6" t="s">
        <v>5337</v>
      </c>
      <c r="R309" s="6"/>
      <c r="S309" s="6">
        <v>1986</v>
      </c>
      <c r="T309" s="6" t="s">
        <v>1355</v>
      </c>
      <c r="U309" s="6" t="s">
        <v>5338</v>
      </c>
    </row>
    <row r="310" spans="1:21" x14ac:dyDescent="0.15">
      <c r="A310" s="6" t="s">
        <v>158</v>
      </c>
      <c r="B310" s="6"/>
      <c r="C310" s="6" t="s">
        <v>1631</v>
      </c>
      <c r="D310" s="6" t="s">
        <v>4863</v>
      </c>
      <c r="E310" s="9">
        <v>56.250999999999998</v>
      </c>
      <c r="F310" s="9">
        <v>10.755000000000001</v>
      </c>
      <c r="G310" s="6" t="s">
        <v>5312</v>
      </c>
      <c r="H310" s="6" t="s">
        <v>2688</v>
      </c>
      <c r="I310" s="6" t="s">
        <v>467</v>
      </c>
      <c r="J310" s="36" t="s">
        <v>4582</v>
      </c>
      <c r="K310" s="6" t="s">
        <v>5319</v>
      </c>
      <c r="L310" s="6" t="s">
        <v>1353</v>
      </c>
      <c r="M310" s="6">
        <v>6280</v>
      </c>
      <c r="N310" s="17">
        <v>130</v>
      </c>
      <c r="O310" s="16" t="s">
        <v>729</v>
      </c>
      <c r="P310" s="16">
        <v>-11.9</v>
      </c>
      <c r="Q310" s="6" t="s">
        <v>5320</v>
      </c>
      <c r="R310" s="6"/>
      <c r="S310" s="6">
        <v>1986</v>
      </c>
      <c r="T310" s="6" t="s">
        <v>5321</v>
      </c>
      <c r="U310" s="6"/>
    </row>
    <row r="311" spans="1:21" x14ac:dyDescent="0.15">
      <c r="A311" s="6" t="s">
        <v>158</v>
      </c>
      <c r="B311" s="6"/>
      <c r="C311" s="6" t="s">
        <v>1631</v>
      </c>
      <c r="D311" s="6" t="s">
        <v>4863</v>
      </c>
      <c r="E311" s="9">
        <v>56.250999999999998</v>
      </c>
      <c r="F311" s="9">
        <v>10.755000000000001</v>
      </c>
      <c r="G311" s="6" t="s">
        <v>5312</v>
      </c>
      <c r="H311" s="6" t="s">
        <v>2688</v>
      </c>
      <c r="I311" s="6" t="s">
        <v>467</v>
      </c>
      <c r="J311" s="36" t="s">
        <v>4582</v>
      </c>
      <c r="K311" s="6" t="s">
        <v>5331</v>
      </c>
      <c r="L311" s="6" t="s">
        <v>1356</v>
      </c>
      <c r="M311" s="6">
        <v>6020</v>
      </c>
      <c r="N311" s="17">
        <v>100</v>
      </c>
      <c r="O311" s="16" t="s">
        <v>729</v>
      </c>
      <c r="P311" s="16">
        <v>-11.9</v>
      </c>
      <c r="Q311" s="6" t="s">
        <v>5332</v>
      </c>
      <c r="R311" s="6"/>
      <c r="S311" s="6">
        <v>1986</v>
      </c>
      <c r="T311" s="6" t="s">
        <v>5321</v>
      </c>
      <c r="U311" s="6"/>
    </row>
    <row r="312" spans="1:21" x14ac:dyDescent="0.15">
      <c r="A312" s="4" t="s">
        <v>160</v>
      </c>
      <c r="B312" s="5"/>
      <c r="C312" s="6" t="s">
        <v>1631</v>
      </c>
      <c r="D312" s="6" t="s">
        <v>5344</v>
      </c>
      <c r="E312" s="5">
        <v>56.453926442832497</v>
      </c>
      <c r="F312" s="5">
        <v>10.043333320575799</v>
      </c>
      <c r="G312" s="6"/>
      <c r="H312" s="6"/>
      <c r="I312" s="6" t="s">
        <v>467</v>
      </c>
      <c r="J312" s="36" t="s">
        <v>5345</v>
      </c>
      <c r="K312" s="6" t="s">
        <v>5346</v>
      </c>
      <c r="L312" s="6" t="s">
        <v>5347</v>
      </c>
      <c r="M312" s="6">
        <v>5130</v>
      </c>
      <c r="N312" s="6">
        <v>100</v>
      </c>
      <c r="O312" s="21"/>
      <c r="P312" s="16">
        <v>-14.7</v>
      </c>
      <c r="Q312" s="20"/>
      <c r="R312" s="6"/>
      <c r="S312" s="6">
        <v>2010</v>
      </c>
      <c r="T312" s="6" t="s">
        <v>5348</v>
      </c>
      <c r="U312" s="6"/>
    </row>
    <row r="313" spans="1:21" x14ac:dyDescent="0.15">
      <c r="A313" s="6" t="s">
        <v>179</v>
      </c>
      <c r="B313" s="6"/>
      <c r="C313" s="6" t="s">
        <v>1631</v>
      </c>
      <c r="D313" s="6" t="s">
        <v>5024</v>
      </c>
      <c r="E313" s="9">
        <v>56.018942593296998</v>
      </c>
      <c r="F313" s="9">
        <v>10.246360301971</v>
      </c>
      <c r="G313" s="6" t="s">
        <v>5349</v>
      </c>
      <c r="H313" s="6"/>
      <c r="I313" s="6" t="s">
        <v>467</v>
      </c>
      <c r="J313" s="36" t="s">
        <v>5032</v>
      </c>
      <c r="K313" s="6"/>
      <c r="L313" s="6" t="s">
        <v>5350</v>
      </c>
      <c r="M313" s="6">
        <v>4355</v>
      </c>
      <c r="N313" s="17">
        <v>50</v>
      </c>
      <c r="O313" s="16" t="s">
        <v>5034</v>
      </c>
      <c r="P313" s="16">
        <v>-14.3</v>
      </c>
      <c r="Q313" s="6" t="s">
        <v>5351</v>
      </c>
      <c r="R313" s="6"/>
      <c r="S313" s="6">
        <v>2008</v>
      </c>
      <c r="T313" s="6" t="s">
        <v>5036</v>
      </c>
      <c r="U313" s="6"/>
    </row>
    <row r="314" spans="1:21" x14ac:dyDescent="0.15">
      <c r="A314" s="6" t="s">
        <v>179</v>
      </c>
      <c r="B314" s="6"/>
      <c r="C314" s="6" t="s">
        <v>1631</v>
      </c>
      <c r="D314" s="6" t="s">
        <v>5024</v>
      </c>
      <c r="E314" s="9">
        <v>56.018942593296998</v>
      </c>
      <c r="F314" s="9">
        <v>10.246360301971</v>
      </c>
      <c r="G314" s="6" t="s">
        <v>5349</v>
      </c>
      <c r="H314" s="6"/>
      <c r="I314" s="6" t="s">
        <v>4486</v>
      </c>
      <c r="J314" s="36" t="s">
        <v>2754</v>
      </c>
      <c r="K314" s="6"/>
      <c r="L314" s="6" t="s">
        <v>5352</v>
      </c>
      <c r="M314" s="6">
        <v>3850</v>
      </c>
      <c r="N314" s="17">
        <v>65</v>
      </c>
      <c r="O314" s="16" t="s">
        <v>633</v>
      </c>
      <c r="P314" s="16"/>
      <c r="Q314" s="6" t="s">
        <v>5353</v>
      </c>
      <c r="R314" s="6"/>
      <c r="S314" s="6">
        <v>1977</v>
      </c>
      <c r="T314" s="6" t="s">
        <v>5354</v>
      </c>
      <c r="U314" s="6" t="s">
        <v>5355</v>
      </c>
    </row>
    <row r="315" spans="1:21" x14ac:dyDescent="0.15">
      <c r="A315" s="6" t="s">
        <v>179</v>
      </c>
      <c r="B315" s="6"/>
      <c r="C315" s="6" t="s">
        <v>1631</v>
      </c>
      <c r="D315" s="6" t="s">
        <v>5024</v>
      </c>
      <c r="E315" s="9">
        <v>56.018942593296998</v>
      </c>
      <c r="F315" s="9">
        <v>10.246360301971</v>
      </c>
      <c r="G315" s="6" t="s">
        <v>5349</v>
      </c>
      <c r="H315" s="6"/>
      <c r="I315" s="6" t="s">
        <v>4486</v>
      </c>
      <c r="J315" s="36" t="s">
        <v>2754</v>
      </c>
      <c r="K315" s="6"/>
      <c r="L315" s="6" t="s">
        <v>5356</v>
      </c>
      <c r="M315" s="6">
        <v>3510</v>
      </c>
      <c r="N315" s="17">
        <v>100</v>
      </c>
      <c r="O315" s="16" t="s">
        <v>633</v>
      </c>
      <c r="P315" s="16">
        <v>0.1</v>
      </c>
      <c r="Q315" s="6" t="s">
        <v>5357</v>
      </c>
      <c r="R315" s="6"/>
      <c r="S315" s="6">
        <v>1977</v>
      </c>
      <c r="T315" s="6" t="s">
        <v>5354</v>
      </c>
      <c r="U315" s="6" t="s">
        <v>5358</v>
      </c>
    </row>
    <row r="316" spans="1:21" x14ac:dyDescent="0.15">
      <c r="A316" s="6" t="s">
        <v>181</v>
      </c>
      <c r="B316" s="6"/>
      <c r="C316" s="6" t="s">
        <v>1675</v>
      </c>
      <c r="D316" s="6" t="s">
        <v>5359</v>
      </c>
      <c r="E316" s="9">
        <v>55.960365000000003</v>
      </c>
      <c r="F316" s="9">
        <v>12.006878</v>
      </c>
      <c r="G316" s="6"/>
      <c r="H316" s="6"/>
      <c r="I316" s="6" t="s">
        <v>467</v>
      </c>
      <c r="J316" s="36" t="s">
        <v>4582</v>
      </c>
      <c r="K316" s="6" t="s">
        <v>5360</v>
      </c>
      <c r="L316" s="6" t="s">
        <v>1097</v>
      </c>
      <c r="M316" s="6">
        <v>3980</v>
      </c>
      <c r="N316" s="17">
        <v>60</v>
      </c>
      <c r="O316" s="16" t="s">
        <v>474</v>
      </c>
      <c r="P316" s="16">
        <v>-19.7</v>
      </c>
      <c r="Q316" s="6" t="s">
        <v>5361</v>
      </c>
      <c r="R316" s="6"/>
      <c r="S316" s="6">
        <v>1987</v>
      </c>
      <c r="T316" s="6" t="s">
        <v>954</v>
      </c>
      <c r="U316" s="6"/>
    </row>
    <row r="317" spans="1:21" x14ac:dyDescent="0.15">
      <c r="A317" s="6" t="s">
        <v>187</v>
      </c>
      <c r="B317" s="6"/>
      <c r="C317" s="6" t="s">
        <v>1631</v>
      </c>
      <c r="D317" s="6" t="s">
        <v>4867</v>
      </c>
      <c r="E317" s="9">
        <v>56.428769000000003</v>
      </c>
      <c r="F317" s="9">
        <v>10.810587999999999</v>
      </c>
      <c r="G317" s="6" t="s">
        <v>5362</v>
      </c>
      <c r="H317" s="6" t="s">
        <v>5363</v>
      </c>
      <c r="I317" s="6" t="s">
        <v>467</v>
      </c>
      <c r="J317" s="6" t="s">
        <v>981</v>
      </c>
      <c r="K317" s="6"/>
      <c r="L317" s="6" t="s">
        <v>5364</v>
      </c>
      <c r="M317" s="6">
        <v>4542</v>
      </c>
      <c r="N317" s="17">
        <v>28</v>
      </c>
      <c r="O317" s="16" t="s">
        <v>474</v>
      </c>
      <c r="P317" s="16">
        <v>-24.28</v>
      </c>
      <c r="Q317" s="6" t="s">
        <v>5365</v>
      </c>
      <c r="R317" s="6"/>
      <c r="S317" s="6">
        <v>2020</v>
      </c>
      <c r="T317" s="6" t="s">
        <v>4502</v>
      </c>
      <c r="U317" s="6"/>
    </row>
    <row r="318" spans="1:21" x14ac:dyDescent="0.15">
      <c r="A318" s="6" t="s">
        <v>187</v>
      </c>
      <c r="B318" s="6"/>
      <c r="C318" s="6" t="s">
        <v>1631</v>
      </c>
      <c r="D318" s="6" t="s">
        <v>4867</v>
      </c>
      <c r="E318" s="9">
        <v>56.428769000000003</v>
      </c>
      <c r="F318" s="9">
        <v>10.810587999999999</v>
      </c>
      <c r="G318" s="6" t="s">
        <v>5362</v>
      </c>
      <c r="H318" s="6" t="s">
        <v>5366</v>
      </c>
      <c r="I318" s="6" t="s">
        <v>1577</v>
      </c>
      <c r="J318" s="36" t="s">
        <v>11089</v>
      </c>
      <c r="K318" s="6"/>
      <c r="L318" s="6" t="s">
        <v>5367</v>
      </c>
      <c r="M318" s="6">
        <v>4488</v>
      </c>
      <c r="N318" s="17">
        <v>28</v>
      </c>
      <c r="O318" s="16" t="s">
        <v>474</v>
      </c>
      <c r="P318" s="16">
        <v>-27.54</v>
      </c>
      <c r="Q318" s="6" t="s">
        <v>4838</v>
      </c>
      <c r="R318" s="6"/>
      <c r="S318" s="6">
        <v>2020</v>
      </c>
      <c r="T318" s="6" t="s">
        <v>4502</v>
      </c>
      <c r="U318" s="6"/>
    </row>
    <row r="319" spans="1:21" x14ac:dyDescent="0.15">
      <c r="A319" s="6" t="s">
        <v>187</v>
      </c>
      <c r="B319" s="6"/>
      <c r="C319" s="6" t="s">
        <v>1631</v>
      </c>
      <c r="D319" s="6" t="s">
        <v>4867</v>
      </c>
      <c r="E319" s="9">
        <v>56.428769000000003</v>
      </c>
      <c r="F319" s="9">
        <v>10.810587999999999</v>
      </c>
      <c r="G319" s="6" t="s">
        <v>5362</v>
      </c>
      <c r="H319" s="6" t="s">
        <v>5368</v>
      </c>
      <c r="I319" s="6" t="s">
        <v>1577</v>
      </c>
      <c r="J319" s="36" t="s">
        <v>11081</v>
      </c>
      <c r="K319" s="6"/>
      <c r="L319" s="6" t="s">
        <v>5369</v>
      </c>
      <c r="M319" s="6">
        <v>4376</v>
      </c>
      <c r="N319" s="17">
        <v>29</v>
      </c>
      <c r="O319" s="16" t="s">
        <v>474</v>
      </c>
      <c r="P319" s="16">
        <v>-24.26</v>
      </c>
      <c r="Q319" s="6" t="s">
        <v>5370</v>
      </c>
      <c r="R319" s="6"/>
      <c r="S319" s="6">
        <v>2020</v>
      </c>
      <c r="T319" s="6" t="s">
        <v>4502</v>
      </c>
      <c r="U319" s="6"/>
    </row>
    <row r="320" spans="1:21" x14ac:dyDescent="0.15">
      <c r="A320" s="6" t="s">
        <v>187</v>
      </c>
      <c r="B320" s="6"/>
      <c r="C320" s="6" t="s">
        <v>1631</v>
      </c>
      <c r="D320" s="6" t="s">
        <v>4867</v>
      </c>
      <c r="E320" s="9">
        <v>56.428769000000003</v>
      </c>
      <c r="F320" s="9">
        <v>10.810587999999999</v>
      </c>
      <c r="G320" s="6" t="s">
        <v>5362</v>
      </c>
      <c r="H320" s="6" t="s">
        <v>5371</v>
      </c>
      <c r="I320" s="6" t="s">
        <v>5372</v>
      </c>
      <c r="J320" s="36" t="s">
        <v>11090</v>
      </c>
      <c r="K320" s="6"/>
      <c r="L320" s="6" t="s">
        <v>5373</v>
      </c>
      <c r="M320" s="6">
        <v>4363</v>
      </c>
      <c r="N320" s="17">
        <v>28</v>
      </c>
      <c r="O320" s="16" t="s">
        <v>474</v>
      </c>
      <c r="P320" s="16">
        <v>-23.96</v>
      </c>
      <c r="Q320" s="6" t="s">
        <v>4507</v>
      </c>
      <c r="R320" s="6"/>
      <c r="S320" s="6">
        <v>2020</v>
      </c>
      <c r="T320" s="6" t="s">
        <v>4502</v>
      </c>
      <c r="U320" s="6"/>
    </row>
    <row r="321" spans="1:21" x14ac:dyDescent="0.15">
      <c r="A321" s="6" t="s">
        <v>187</v>
      </c>
      <c r="B321" s="6"/>
      <c r="C321" s="6" t="s">
        <v>1631</v>
      </c>
      <c r="D321" s="6" t="s">
        <v>4867</v>
      </c>
      <c r="E321" s="9">
        <v>56.428769000000003</v>
      </c>
      <c r="F321" s="9">
        <v>10.810587999999999</v>
      </c>
      <c r="G321" s="6" t="s">
        <v>5362</v>
      </c>
      <c r="H321" s="6" t="s">
        <v>5374</v>
      </c>
      <c r="I321" s="6" t="s">
        <v>5372</v>
      </c>
      <c r="J321" s="36" t="s">
        <v>11091</v>
      </c>
      <c r="K321" s="6"/>
      <c r="L321" s="6" t="s">
        <v>5375</v>
      </c>
      <c r="M321" s="6">
        <v>4319</v>
      </c>
      <c r="N321" s="17">
        <v>27</v>
      </c>
      <c r="O321" s="16" t="s">
        <v>474</v>
      </c>
      <c r="P321" s="16">
        <v>-23.74</v>
      </c>
      <c r="Q321" s="6" t="s">
        <v>5376</v>
      </c>
      <c r="R321" s="6"/>
      <c r="S321" s="6">
        <v>2020</v>
      </c>
      <c r="T321" s="6" t="s">
        <v>4502</v>
      </c>
      <c r="U321" s="6"/>
    </row>
    <row r="322" spans="1:21" x14ac:dyDescent="0.15">
      <c r="A322" s="6" t="s">
        <v>187</v>
      </c>
      <c r="B322" s="6"/>
      <c r="C322" s="6" t="s">
        <v>1631</v>
      </c>
      <c r="D322" s="6" t="s">
        <v>4867</v>
      </c>
      <c r="E322" s="9">
        <v>56.428769000000003</v>
      </c>
      <c r="F322" s="9">
        <v>10.810587999999999</v>
      </c>
      <c r="G322" s="6" t="s">
        <v>5362</v>
      </c>
      <c r="H322" s="6" t="s">
        <v>5377</v>
      </c>
      <c r="I322" s="6" t="s">
        <v>5372</v>
      </c>
      <c r="J322" s="36" t="s">
        <v>11091</v>
      </c>
      <c r="K322" s="6"/>
      <c r="L322" s="6" t="s">
        <v>5378</v>
      </c>
      <c r="M322" s="6">
        <v>4299</v>
      </c>
      <c r="N322" s="17">
        <v>26</v>
      </c>
      <c r="O322" s="16" t="s">
        <v>474</v>
      </c>
      <c r="P322" s="16">
        <v>-24.53</v>
      </c>
      <c r="Q322" s="6" t="s">
        <v>5379</v>
      </c>
      <c r="R322" s="6"/>
      <c r="S322" s="6">
        <v>2020</v>
      </c>
      <c r="T322" s="6" t="s">
        <v>4502</v>
      </c>
      <c r="U322" s="6"/>
    </row>
    <row r="323" spans="1:21" x14ac:dyDescent="0.15">
      <c r="A323" s="6" t="s">
        <v>187</v>
      </c>
      <c r="B323" s="6"/>
      <c r="C323" s="6" t="s">
        <v>1631</v>
      </c>
      <c r="D323" s="6" t="s">
        <v>4867</v>
      </c>
      <c r="E323" s="9">
        <v>56.428769000000003</v>
      </c>
      <c r="F323" s="9">
        <v>10.810587999999999</v>
      </c>
      <c r="G323" s="6" t="s">
        <v>5362</v>
      </c>
      <c r="H323" s="6" t="s">
        <v>5383</v>
      </c>
      <c r="I323" s="6" t="s">
        <v>4486</v>
      </c>
      <c r="J323" s="36" t="s">
        <v>2754</v>
      </c>
      <c r="K323" s="6"/>
      <c r="L323" s="6" t="s">
        <v>5384</v>
      </c>
      <c r="M323" s="6">
        <v>4295</v>
      </c>
      <c r="N323" s="17">
        <v>26</v>
      </c>
      <c r="O323" s="16" t="s">
        <v>633</v>
      </c>
      <c r="P323" s="16">
        <v>1.2</v>
      </c>
      <c r="Q323" s="6" t="s">
        <v>5385</v>
      </c>
      <c r="R323" s="6"/>
      <c r="S323" s="6">
        <v>2020</v>
      </c>
      <c r="T323" s="6" t="s">
        <v>4502</v>
      </c>
      <c r="U323" s="6" t="s">
        <v>5386</v>
      </c>
    </row>
    <row r="324" spans="1:21" x14ac:dyDescent="0.15">
      <c r="A324" s="6" t="s">
        <v>187</v>
      </c>
      <c r="B324" s="6"/>
      <c r="C324" s="6" t="s">
        <v>1631</v>
      </c>
      <c r="D324" s="6" t="s">
        <v>4867</v>
      </c>
      <c r="E324" s="9">
        <v>56.428769000000003</v>
      </c>
      <c r="F324" s="9">
        <v>10.810587999999999</v>
      </c>
      <c r="G324" s="6" t="s">
        <v>5362</v>
      </c>
      <c r="H324" s="6" t="s">
        <v>5387</v>
      </c>
      <c r="I324" s="6" t="s">
        <v>4486</v>
      </c>
      <c r="J324" s="36" t="s">
        <v>2754</v>
      </c>
      <c r="K324" s="6"/>
      <c r="L324" s="6" t="s">
        <v>5388</v>
      </c>
      <c r="M324" s="6">
        <v>4233</v>
      </c>
      <c r="N324" s="17">
        <v>30</v>
      </c>
      <c r="O324" s="16" t="s">
        <v>633</v>
      </c>
      <c r="P324" s="16">
        <v>2.25</v>
      </c>
      <c r="Q324" s="6" t="s">
        <v>5389</v>
      </c>
      <c r="R324" s="6"/>
      <c r="S324" s="6">
        <v>2020</v>
      </c>
      <c r="T324" s="6" t="s">
        <v>4502</v>
      </c>
      <c r="U324" s="6" t="s">
        <v>5386</v>
      </c>
    </row>
    <row r="325" spans="1:21" x14ac:dyDescent="0.15">
      <c r="A325" s="6" t="s">
        <v>187</v>
      </c>
      <c r="B325" s="6"/>
      <c r="C325" s="6" t="s">
        <v>1631</v>
      </c>
      <c r="D325" s="6" t="s">
        <v>4867</v>
      </c>
      <c r="E325" s="9">
        <v>56.428769000000003</v>
      </c>
      <c r="F325" s="9">
        <v>10.810587999999999</v>
      </c>
      <c r="G325" s="6" t="s">
        <v>5362</v>
      </c>
      <c r="H325" s="6"/>
      <c r="I325" s="6" t="s">
        <v>467</v>
      </c>
      <c r="J325" s="6" t="s">
        <v>1683</v>
      </c>
      <c r="K325" s="6"/>
      <c r="L325" s="6" t="s">
        <v>5380</v>
      </c>
      <c r="M325" s="6">
        <v>4100</v>
      </c>
      <c r="N325" s="17">
        <v>55</v>
      </c>
      <c r="O325" s="16" t="s">
        <v>474</v>
      </c>
      <c r="P325" s="16"/>
      <c r="Q325" s="6" t="s">
        <v>5381</v>
      </c>
      <c r="R325" s="6"/>
      <c r="S325" s="6">
        <v>1986</v>
      </c>
      <c r="T325" s="6" t="s">
        <v>5382</v>
      </c>
      <c r="U325" s="6"/>
    </row>
    <row r="326" spans="1:21" x14ac:dyDescent="0.15">
      <c r="A326" s="6" t="s">
        <v>187</v>
      </c>
      <c r="B326" s="6"/>
      <c r="C326" s="6" t="s">
        <v>1631</v>
      </c>
      <c r="D326" s="6" t="s">
        <v>4867</v>
      </c>
      <c r="E326" s="9">
        <v>56.428769000000003</v>
      </c>
      <c r="F326" s="9">
        <v>10.810587999999999</v>
      </c>
      <c r="G326" s="6" t="s">
        <v>5362</v>
      </c>
      <c r="H326" s="6"/>
      <c r="I326" s="6" t="s">
        <v>4486</v>
      </c>
      <c r="J326" s="6" t="s">
        <v>1683</v>
      </c>
      <c r="K326" s="6"/>
      <c r="L326" s="6" t="s">
        <v>5390</v>
      </c>
      <c r="M326" s="6">
        <v>4100</v>
      </c>
      <c r="N326" s="17">
        <v>75</v>
      </c>
      <c r="O326" s="16" t="s">
        <v>633</v>
      </c>
      <c r="P326" s="16"/>
      <c r="Q326" s="6" t="s">
        <v>5391</v>
      </c>
      <c r="R326" s="6"/>
      <c r="S326" s="6">
        <v>1982</v>
      </c>
      <c r="T326" s="6" t="s">
        <v>5392</v>
      </c>
      <c r="U326" s="6"/>
    </row>
    <row r="327" spans="1:21" x14ac:dyDescent="0.15">
      <c r="A327" s="6" t="s">
        <v>187</v>
      </c>
      <c r="B327" s="6"/>
      <c r="C327" s="6" t="s">
        <v>1631</v>
      </c>
      <c r="D327" s="6" t="s">
        <v>4867</v>
      </c>
      <c r="E327" s="9">
        <v>56.428769000000003</v>
      </c>
      <c r="F327" s="9">
        <v>10.810587999999999</v>
      </c>
      <c r="G327" s="6" t="s">
        <v>5362</v>
      </c>
      <c r="H327" s="6"/>
      <c r="I327" s="6" t="s">
        <v>4486</v>
      </c>
      <c r="J327" s="6" t="s">
        <v>1683</v>
      </c>
      <c r="K327" s="6"/>
      <c r="L327" s="6" t="s">
        <v>5393</v>
      </c>
      <c r="M327" s="6">
        <v>4040</v>
      </c>
      <c r="N327" s="17">
        <v>80</v>
      </c>
      <c r="O327" s="16" t="s">
        <v>633</v>
      </c>
      <c r="P327" s="16"/>
      <c r="Q327" s="6" t="s">
        <v>5394</v>
      </c>
      <c r="R327" s="6"/>
      <c r="S327" s="6">
        <v>1982</v>
      </c>
      <c r="T327" s="6" t="s">
        <v>5392</v>
      </c>
      <c r="U327" s="6"/>
    </row>
    <row r="328" spans="1:21" x14ac:dyDescent="0.15">
      <c r="A328" s="6" t="s">
        <v>187</v>
      </c>
      <c r="B328" s="6"/>
      <c r="C328" s="6" t="s">
        <v>1631</v>
      </c>
      <c r="D328" s="6" t="s">
        <v>4867</v>
      </c>
      <c r="E328" s="9">
        <v>56.428769000000003</v>
      </c>
      <c r="F328" s="9">
        <v>10.810587999999999</v>
      </c>
      <c r="G328" s="6" t="s">
        <v>5362</v>
      </c>
      <c r="H328" s="6"/>
      <c r="I328" s="6" t="s">
        <v>4486</v>
      </c>
      <c r="J328" s="6" t="s">
        <v>1683</v>
      </c>
      <c r="K328" s="6"/>
      <c r="L328" s="6" t="s">
        <v>5395</v>
      </c>
      <c r="M328" s="6">
        <v>4020</v>
      </c>
      <c r="N328" s="17">
        <v>80</v>
      </c>
      <c r="O328" s="16" t="s">
        <v>633</v>
      </c>
      <c r="P328" s="16"/>
      <c r="Q328" s="6" t="s">
        <v>5396</v>
      </c>
      <c r="R328" s="6"/>
      <c r="S328" s="6">
        <v>1982</v>
      </c>
      <c r="T328" s="6" t="s">
        <v>5392</v>
      </c>
      <c r="U328" s="6"/>
    </row>
    <row r="329" spans="1:21" x14ac:dyDescent="0.15">
      <c r="A329" s="6" t="s">
        <v>189</v>
      </c>
      <c r="B329" s="6"/>
      <c r="C329" s="6" t="s">
        <v>1599</v>
      </c>
      <c r="D329" s="6" t="s">
        <v>1599</v>
      </c>
      <c r="E329" s="9">
        <v>55.961100999999999</v>
      </c>
      <c r="F329" s="9">
        <v>11.583404</v>
      </c>
      <c r="G329" s="6"/>
      <c r="H329" s="6" t="s">
        <v>5397</v>
      </c>
      <c r="I329" s="6" t="s">
        <v>467</v>
      </c>
      <c r="J329" s="36" t="s">
        <v>11092</v>
      </c>
      <c r="K329" s="6" t="s">
        <v>753</v>
      </c>
      <c r="L329" s="6" t="s">
        <v>5398</v>
      </c>
      <c r="M329" s="6">
        <v>3926</v>
      </c>
      <c r="N329" s="17">
        <v>33</v>
      </c>
      <c r="O329" s="16" t="s">
        <v>474</v>
      </c>
      <c r="P329" s="16">
        <v>-21.39</v>
      </c>
      <c r="Q329" s="6" t="s">
        <v>5399</v>
      </c>
      <c r="R329" s="6"/>
      <c r="S329" s="6">
        <v>2014</v>
      </c>
      <c r="T329" s="6" t="s">
        <v>31</v>
      </c>
      <c r="U329" s="6" t="s">
        <v>5400</v>
      </c>
    </row>
    <row r="330" spans="1:21" x14ac:dyDescent="0.15">
      <c r="A330" s="6" t="s">
        <v>191</v>
      </c>
      <c r="B330" s="6"/>
      <c r="C330" s="6" t="s">
        <v>1631</v>
      </c>
      <c r="D330" s="6" t="s">
        <v>5024</v>
      </c>
      <c r="E330" s="5">
        <v>57.331313000000002</v>
      </c>
      <c r="F330" s="5">
        <v>9.7001209999999993</v>
      </c>
      <c r="G330" s="6" t="s">
        <v>5401</v>
      </c>
      <c r="H330" s="6"/>
      <c r="I330" s="6" t="s">
        <v>4486</v>
      </c>
      <c r="J330" s="36" t="s">
        <v>2754</v>
      </c>
      <c r="K330" s="6"/>
      <c r="L330" s="6" t="s">
        <v>5402</v>
      </c>
      <c r="M330" s="6">
        <v>4120</v>
      </c>
      <c r="N330" s="17">
        <v>100</v>
      </c>
      <c r="O330" s="16" t="s">
        <v>633</v>
      </c>
      <c r="P330" s="16">
        <v>-1.8</v>
      </c>
      <c r="Q330" s="6" t="s">
        <v>5403</v>
      </c>
      <c r="R330" s="6"/>
      <c r="S330" s="6">
        <v>1995</v>
      </c>
      <c r="T330" s="6" t="s">
        <v>526</v>
      </c>
      <c r="U330" s="6" t="s">
        <v>5404</v>
      </c>
    </row>
    <row r="331" spans="1:21" x14ac:dyDescent="0.15">
      <c r="A331" s="6" t="s">
        <v>192</v>
      </c>
      <c r="B331" s="6"/>
      <c r="C331" s="6" t="s">
        <v>2447</v>
      </c>
      <c r="D331" s="6" t="s">
        <v>2447</v>
      </c>
      <c r="E331" s="9">
        <v>56.653711000000001</v>
      </c>
      <c r="F331" s="9">
        <v>8.7733620000000005</v>
      </c>
      <c r="G331" s="6"/>
      <c r="H331" s="6"/>
      <c r="I331" s="6" t="s">
        <v>4486</v>
      </c>
      <c r="J331" s="36" t="s">
        <v>2754</v>
      </c>
      <c r="K331" s="6"/>
      <c r="L331" s="6" t="s">
        <v>5405</v>
      </c>
      <c r="M331" s="6">
        <v>4370</v>
      </c>
      <c r="N331" s="17">
        <v>50</v>
      </c>
      <c r="O331" s="16" t="s">
        <v>633</v>
      </c>
      <c r="P331" s="16">
        <v>-0.4</v>
      </c>
      <c r="Q331" s="6" t="s">
        <v>5406</v>
      </c>
      <c r="R331" s="6"/>
      <c r="S331" s="6">
        <v>2000</v>
      </c>
      <c r="T331" s="6" t="s">
        <v>5407</v>
      </c>
      <c r="U331" s="6" t="s">
        <v>5408</v>
      </c>
    </row>
    <row r="332" spans="1:21" x14ac:dyDescent="0.15">
      <c r="A332" s="6" t="s">
        <v>193</v>
      </c>
      <c r="B332" s="6"/>
      <c r="C332" s="6" t="s">
        <v>1631</v>
      </c>
      <c r="D332" s="6" t="s">
        <v>4867</v>
      </c>
      <c r="E332" s="9">
        <v>56.371000000000002</v>
      </c>
      <c r="F332" s="9">
        <v>10.573</v>
      </c>
      <c r="G332" s="6"/>
      <c r="H332" s="6"/>
      <c r="I332" s="6" t="s">
        <v>467</v>
      </c>
      <c r="J332" s="36" t="s">
        <v>4582</v>
      </c>
      <c r="K332" s="6" t="s">
        <v>5409</v>
      </c>
      <c r="L332" s="6" t="s">
        <v>774</v>
      </c>
      <c r="M332" s="6">
        <v>6443</v>
      </c>
      <c r="N332" s="17">
        <v>44</v>
      </c>
      <c r="O332" s="16" t="s">
        <v>760</v>
      </c>
      <c r="P332" s="16">
        <v>-11.2</v>
      </c>
      <c r="Q332" s="6" t="s">
        <v>5410</v>
      </c>
      <c r="R332" s="6"/>
      <c r="S332" s="6">
        <v>2024</v>
      </c>
      <c r="T332" s="6" t="s">
        <v>476</v>
      </c>
      <c r="U332" s="6" t="s">
        <v>776</v>
      </c>
    </row>
    <row r="333" spans="1:21" x14ac:dyDescent="0.15">
      <c r="A333" s="6" t="s">
        <v>193</v>
      </c>
      <c r="B333" s="6"/>
      <c r="C333" s="6" t="s">
        <v>1631</v>
      </c>
      <c r="D333" s="6" t="s">
        <v>4867</v>
      </c>
      <c r="E333" s="9">
        <v>56.371000000000002</v>
      </c>
      <c r="F333" s="9">
        <v>10.573</v>
      </c>
      <c r="G333" s="6"/>
      <c r="H333" s="6"/>
      <c r="I333" s="6" t="s">
        <v>467</v>
      </c>
      <c r="J333" s="36" t="s">
        <v>4582</v>
      </c>
      <c r="K333" s="6" t="s">
        <v>771</v>
      </c>
      <c r="L333" s="6" t="s">
        <v>772</v>
      </c>
      <c r="M333" s="6">
        <v>6400</v>
      </c>
      <c r="N333" s="17">
        <v>37</v>
      </c>
      <c r="O333" s="16" t="s">
        <v>760</v>
      </c>
      <c r="P333" s="16">
        <v>-11.4</v>
      </c>
      <c r="Q333" s="6" t="s">
        <v>5209</v>
      </c>
      <c r="R333" s="6"/>
      <c r="S333" s="6">
        <v>2024</v>
      </c>
      <c r="T333" s="6" t="s">
        <v>476</v>
      </c>
      <c r="U333" s="6" t="s">
        <v>757</v>
      </c>
    </row>
    <row r="334" spans="1:21" x14ac:dyDescent="0.15">
      <c r="A334" s="6" t="s">
        <v>193</v>
      </c>
      <c r="B334" s="6"/>
      <c r="C334" s="6" t="s">
        <v>1631</v>
      </c>
      <c r="D334" s="6" t="s">
        <v>4867</v>
      </c>
      <c r="E334" s="9">
        <v>56.371000000000002</v>
      </c>
      <c r="F334" s="9">
        <v>10.573</v>
      </c>
      <c r="G334" s="6"/>
      <c r="H334" s="6"/>
      <c r="I334" s="6" t="s">
        <v>467</v>
      </c>
      <c r="J334" s="36" t="s">
        <v>4582</v>
      </c>
      <c r="K334" s="6" t="s">
        <v>753</v>
      </c>
      <c r="L334" s="6" t="s">
        <v>754</v>
      </c>
      <c r="M334" s="6">
        <v>6200</v>
      </c>
      <c r="N334" s="17">
        <v>75</v>
      </c>
      <c r="O334" s="16" t="s">
        <v>729</v>
      </c>
      <c r="P334" s="16">
        <v>-12.5</v>
      </c>
      <c r="Q334" s="6" t="s">
        <v>5411</v>
      </c>
      <c r="R334" s="6"/>
      <c r="S334" s="6">
        <v>1989</v>
      </c>
      <c r="T334" s="6" t="s">
        <v>756</v>
      </c>
      <c r="U334" s="6"/>
    </row>
    <row r="335" spans="1:21" x14ac:dyDescent="0.15">
      <c r="A335" s="6" t="s">
        <v>196</v>
      </c>
      <c r="B335" s="6"/>
      <c r="C335" s="6" t="s">
        <v>1631</v>
      </c>
      <c r="D335" s="6" t="s">
        <v>4867</v>
      </c>
      <c r="E335" s="9">
        <v>56.362000000000002</v>
      </c>
      <c r="F335" s="9">
        <v>10.593</v>
      </c>
      <c r="G335" s="6"/>
      <c r="H335" s="6"/>
      <c r="I335" s="6" t="s">
        <v>479</v>
      </c>
      <c r="J335" s="36" t="s">
        <v>4582</v>
      </c>
      <c r="K335" s="37" t="s">
        <v>5419</v>
      </c>
      <c r="L335" s="6" t="s">
        <v>915</v>
      </c>
      <c r="M335" s="6">
        <v>3810</v>
      </c>
      <c r="N335" s="17">
        <v>40</v>
      </c>
      <c r="O335" s="16" t="s">
        <v>474</v>
      </c>
      <c r="P335" s="16">
        <v>-19.100000000000001</v>
      </c>
      <c r="Q335" s="6" t="s">
        <v>5420</v>
      </c>
      <c r="R335" s="6"/>
      <c r="S335" s="6">
        <v>2024</v>
      </c>
      <c r="T335" s="6" t="s">
        <v>476</v>
      </c>
      <c r="U335" s="6" t="s">
        <v>5421</v>
      </c>
    </row>
    <row r="336" spans="1:21" x14ac:dyDescent="0.15">
      <c r="A336" s="6" t="s">
        <v>196</v>
      </c>
      <c r="B336" s="6"/>
      <c r="C336" s="6" t="s">
        <v>1631</v>
      </c>
      <c r="D336" s="6" t="s">
        <v>4867</v>
      </c>
      <c r="E336" s="9">
        <v>56.362000000000002</v>
      </c>
      <c r="F336" s="9">
        <v>10.593</v>
      </c>
      <c r="G336" s="6"/>
      <c r="H336" s="6"/>
      <c r="I336" s="6" t="s">
        <v>467</v>
      </c>
      <c r="J336" s="36" t="s">
        <v>4582</v>
      </c>
      <c r="K336" s="6" t="s">
        <v>5422</v>
      </c>
      <c r="L336" s="6" t="s">
        <v>889</v>
      </c>
      <c r="M336" s="6">
        <v>3691</v>
      </c>
      <c r="N336" s="17">
        <v>40</v>
      </c>
      <c r="O336" s="16" t="s">
        <v>474</v>
      </c>
      <c r="P336" s="16">
        <v>-19.8</v>
      </c>
      <c r="Q336" s="6" t="s">
        <v>5423</v>
      </c>
      <c r="R336" s="6"/>
      <c r="S336" s="6">
        <v>2024</v>
      </c>
      <c r="T336" s="6" t="s">
        <v>476</v>
      </c>
      <c r="U336" s="6" t="s">
        <v>891</v>
      </c>
    </row>
    <row r="337" spans="1:21" x14ac:dyDescent="0.15">
      <c r="A337" s="6" t="s">
        <v>196</v>
      </c>
      <c r="B337" s="6"/>
      <c r="C337" s="6" t="s">
        <v>1631</v>
      </c>
      <c r="D337" s="6" t="s">
        <v>4867</v>
      </c>
      <c r="E337" s="9">
        <v>56.362000000000002</v>
      </c>
      <c r="F337" s="9">
        <v>10.593</v>
      </c>
      <c r="G337" s="6"/>
      <c r="H337" s="6" t="s">
        <v>5415</v>
      </c>
      <c r="I337" s="6" t="s">
        <v>467</v>
      </c>
      <c r="J337" s="36" t="s">
        <v>4591</v>
      </c>
      <c r="K337" s="6"/>
      <c r="L337" s="6" t="s">
        <v>5416</v>
      </c>
      <c r="M337" s="6">
        <v>4441</v>
      </c>
      <c r="N337" s="17">
        <v>29</v>
      </c>
      <c r="O337" s="16" t="s">
        <v>474</v>
      </c>
      <c r="P337" s="16">
        <v>-20.92</v>
      </c>
      <c r="Q337" s="6" t="s">
        <v>5417</v>
      </c>
      <c r="R337" s="6"/>
      <c r="S337" s="6">
        <v>2020</v>
      </c>
      <c r="T337" s="6" t="s">
        <v>5418</v>
      </c>
      <c r="U337" s="6"/>
    </row>
    <row r="338" spans="1:21" x14ac:dyDescent="0.15">
      <c r="A338" s="6" t="s">
        <v>196</v>
      </c>
      <c r="B338" s="6"/>
      <c r="C338" s="6" t="s">
        <v>1631</v>
      </c>
      <c r="D338" s="6" t="s">
        <v>4867</v>
      </c>
      <c r="E338" s="9">
        <v>56.362000000000002</v>
      </c>
      <c r="F338" s="9">
        <v>10.593</v>
      </c>
      <c r="G338" s="6"/>
      <c r="H338" s="6" t="s">
        <v>5412</v>
      </c>
      <c r="I338" s="6" t="s">
        <v>467</v>
      </c>
      <c r="J338" s="36" t="s">
        <v>11087</v>
      </c>
      <c r="K338" s="6"/>
      <c r="L338" s="6" t="s">
        <v>5413</v>
      </c>
      <c r="M338" s="6">
        <v>1074</v>
      </c>
      <c r="N338" s="17">
        <v>28</v>
      </c>
      <c r="O338" s="16" t="s">
        <v>474</v>
      </c>
      <c r="P338" s="16">
        <v>-21.41</v>
      </c>
      <c r="Q338" s="6" t="s">
        <v>5414</v>
      </c>
      <c r="R338" s="6"/>
      <c r="S338" s="6">
        <v>2014</v>
      </c>
      <c r="T338" s="6" t="s">
        <v>31</v>
      </c>
      <c r="U338" s="6"/>
    </row>
    <row r="339" spans="1:21" x14ac:dyDescent="0.15">
      <c r="A339" s="6" t="s">
        <v>197</v>
      </c>
      <c r="B339" s="6" t="s">
        <v>464</v>
      </c>
      <c r="C339" s="6" t="s">
        <v>1631</v>
      </c>
      <c r="D339" s="6" t="s">
        <v>4867</v>
      </c>
      <c r="E339" s="9">
        <v>56.375003</v>
      </c>
      <c r="F339" s="9">
        <v>10.650008</v>
      </c>
      <c r="G339" s="6"/>
      <c r="H339" s="6"/>
      <c r="I339" s="6" t="s">
        <v>4486</v>
      </c>
      <c r="J339" s="6" t="s">
        <v>1683</v>
      </c>
      <c r="K339" s="6"/>
      <c r="L339" s="6" t="s">
        <v>4868</v>
      </c>
      <c r="M339" s="6">
        <v>5730</v>
      </c>
      <c r="N339" s="17">
        <v>45</v>
      </c>
      <c r="O339" s="16" t="s">
        <v>633</v>
      </c>
      <c r="P339" s="16"/>
      <c r="Q339" s="6" t="s">
        <v>4869</v>
      </c>
      <c r="R339" s="6"/>
      <c r="S339" s="6">
        <v>2018</v>
      </c>
      <c r="T339" s="6" t="s">
        <v>27</v>
      </c>
      <c r="U339" s="6"/>
    </row>
    <row r="340" spans="1:21" x14ac:dyDescent="0.15">
      <c r="A340" s="6" t="s">
        <v>197</v>
      </c>
      <c r="B340" s="6" t="s">
        <v>464</v>
      </c>
      <c r="C340" s="6" t="s">
        <v>1631</v>
      </c>
      <c r="D340" s="6" t="s">
        <v>4867</v>
      </c>
      <c r="E340" s="9">
        <v>56.375003</v>
      </c>
      <c r="F340" s="9">
        <v>10.650008</v>
      </c>
      <c r="G340" s="6"/>
      <c r="H340" s="6"/>
      <c r="I340" s="6" t="s">
        <v>4486</v>
      </c>
      <c r="J340" s="6" t="s">
        <v>1683</v>
      </c>
      <c r="K340" s="6"/>
      <c r="L340" s="6" t="s">
        <v>4870</v>
      </c>
      <c r="M340" s="6">
        <v>5555</v>
      </c>
      <c r="N340" s="17">
        <v>45</v>
      </c>
      <c r="O340" s="16" t="s">
        <v>633</v>
      </c>
      <c r="P340" s="16"/>
      <c r="Q340" s="6" t="s">
        <v>4871</v>
      </c>
      <c r="R340" s="6"/>
      <c r="S340" s="6">
        <v>2018</v>
      </c>
      <c r="T340" s="6" t="s">
        <v>27</v>
      </c>
      <c r="U340" s="6"/>
    </row>
    <row r="341" spans="1:21" x14ac:dyDescent="0.15">
      <c r="A341" s="6" t="s">
        <v>197</v>
      </c>
      <c r="B341" s="6" t="s">
        <v>464</v>
      </c>
      <c r="C341" s="6" t="s">
        <v>1631</v>
      </c>
      <c r="D341" s="6" t="s">
        <v>4867</v>
      </c>
      <c r="E341" s="9">
        <v>56.375003</v>
      </c>
      <c r="F341" s="9">
        <v>10.650008</v>
      </c>
      <c r="G341" s="6"/>
      <c r="H341" s="6"/>
      <c r="I341" s="6" t="s">
        <v>4486</v>
      </c>
      <c r="J341" s="6" t="s">
        <v>1683</v>
      </c>
      <c r="K341" s="6"/>
      <c r="L341" s="6" t="s">
        <v>4975</v>
      </c>
      <c r="M341" s="6">
        <v>5545</v>
      </c>
      <c r="N341" s="17">
        <v>55</v>
      </c>
      <c r="O341" s="16" t="s">
        <v>633</v>
      </c>
      <c r="P341" s="16"/>
      <c r="Q341" s="6" t="s">
        <v>4976</v>
      </c>
      <c r="R341" s="6"/>
      <c r="S341" s="6">
        <v>2018</v>
      </c>
      <c r="T341" s="6" t="s">
        <v>27</v>
      </c>
      <c r="U341" s="6"/>
    </row>
    <row r="342" spans="1:21" x14ac:dyDescent="0.15">
      <c r="A342" s="6" t="s">
        <v>197</v>
      </c>
      <c r="B342" s="6" t="s">
        <v>464</v>
      </c>
      <c r="C342" s="6" t="s">
        <v>1631</v>
      </c>
      <c r="D342" s="6" t="s">
        <v>4867</v>
      </c>
      <c r="E342" s="9">
        <v>56.375003</v>
      </c>
      <c r="F342" s="9">
        <v>10.650008</v>
      </c>
      <c r="G342" s="6"/>
      <c r="H342" s="6"/>
      <c r="I342" s="6" t="s">
        <v>4486</v>
      </c>
      <c r="J342" s="6" t="s">
        <v>1683</v>
      </c>
      <c r="K342" s="6"/>
      <c r="L342" s="6" t="s">
        <v>4977</v>
      </c>
      <c r="M342" s="6">
        <v>5345</v>
      </c>
      <c r="N342" s="17">
        <v>55</v>
      </c>
      <c r="O342" s="16" t="s">
        <v>633</v>
      </c>
      <c r="P342" s="16"/>
      <c r="Q342" s="6" t="s">
        <v>4978</v>
      </c>
      <c r="R342" s="6"/>
      <c r="S342" s="6">
        <v>2018</v>
      </c>
      <c r="T342" s="6" t="s">
        <v>27</v>
      </c>
      <c r="U342" s="6"/>
    </row>
    <row r="343" spans="1:21" x14ac:dyDescent="0.15">
      <c r="A343" s="6" t="s">
        <v>201</v>
      </c>
      <c r="B343" s="6" t="s">
        <v>464</v>
      </c>
      <c r="C343" s="6" t="s">
        <v>1631</v>
      </c>
      <c r="D343" s="6" t="s">
        <v>4863</v>
      </c>
      <c r="E343" s="9">
        <v>56.303325000000001</v>
      </c>
      <c r="F343" s="9">
        <v>10.545391</v>
      </c>
      <c r="G343" s="6"/>
      <c r="H343" s="6"/>
      <c r="I343" s="6" t="s">
        <v>4486</v>
      </c>
      <c r="J343" s="36" t="s">
        <v>2754</v>
      </c>
      <c r="K343" s="6"/>
      <c r="L343" s="6" t="s">
        <v>5759</v>
      </c>
      <c r="M343" s="6">
        <v>6990</v>
      </c>
      <c r="N343" s="17">
        <v>100</v>
      </c>
      <c r="O343" s="16" t="s">
        <v>633</v>
      </c>
      <c r="P343" s="16"/>
      <c r="Q343" s="6" t="s">
        <v>5760</v>
      </c>
      <c r="R343" s="6"/>
      <c r="S343" s="6">
        <v>1993</v>
      </c>
      <c r="T343" s="6" t="s">
        <v>5761</v>
      </c>
      <c r="U343" s="6"/>
    </row>
    <row r="344" spans="1:21" x14ac:dyDescent="0.15">
      <c r="A344" s="6" t="s">
        <v>203</v>
      </c>
      <c r="B344" s="6"/>
      <c r="C344" s="6" t="s">
        <v>2447</v>
      </c>
      <c r="D344" s="6" t="s">
        <v>2447</v>
      </c>
      <c r="E344" s="9">
        <v>56.575099999999999</v>
      </c>
      <c r="F344" s="9">
        <v>9.0506100000000007</v>
      </c>
      <c r="G344" s="6" t="s">
        <v>5441</v>
      </c>
      <c r="H344" s="6"/>
      <c r="I344" s="6" t="s">
        <v>467</v>
      </c>
      <c r="J344" s="36" t="s">
        <v>4565</v>
      </c>
      <c r="K344" s="6" t="s">
        <v>5442</v>
      </c>
      <c r="L344" s="6" t="s">
        <v>5443</v>
      </c>
      <c r="M344" s="6">
        <v>5240</v>
      </c>
      <c r="N344" s="17">
        <v>85</v>
      </c>
      <c r="O344" s="16" t="s">
        <v>474</v>
      </c>
      <c r="P344" s="16">
        <v>-24.2</v>
      </c>
      <c r="Q344" s="6" t="s">
        <v>5444</v>
      </c>
      <c r="R344" s="6"/>
      <c r="S344" s="6">
        <v>2012</v>
      </c>
      <c r="T344" s="6" t="s">
        <v>4569</v>
      </c>
      <c r="U344" s="6"/>
    </row>
    <row r="345" spans="1:21" x14ac:dyDescent="0.15">
      <c r="A345" s="6" t="s">
        <v>204</v>
      </c>
      <c r="B345" s="6"/>
      <c r="C345" s="6" t="s">
        <v>2447</v>
      </c>
      <c r="D345" s="6" t="s">
        <v>2447</v>
      </c>
      <c r="E345" s="9">
        <v>56.570124999999997</v>
      </c>
      <c r="F345" s="9">
        <v>9.0443569999999998</v>
      </c>
      <c r="G345" s="6" t="s">
        <v>5441</v>
      </c>
      <c r="H345" s="6"/>
      <c r="I345" s="6" t="s">
        <v>467</v>
      </c>
      <c r="J345" s="36" t="s">
        <v>4379</v>
      </c>
      <c r="K345" s="6"/>
      <c r="L345" s="6" t="s">
        <v>5451</v>
      </c>
      <c r="M345" s="6">
        <v>5160</v>
      </c>
      <c r="N345" s="17">
        <v>50</v>
      </c>
      <c r="O345" s="16" t="s">
        <v>474</v>
      </c>
      <c r="P345" s="16"/>
      <c r="Q345" s="6" t="s">
        <v>5452</v>
      </c>
      <c r="R345" s="6"/>
      <c r="S345" s="6">
        <v>2005</v>
      </c>
      <c r="T345" s="6" t="s">
        <v>5453</v>
      </c>
      <c r="U345" s="6" t="s">
        <v>5447</v>
      </c>
    </row>
    <row r="346" spans="1:21" x14ac:dyDescent="0.15">
      <c r="A346" s="6" t="s">
        <v>204</v>
      </c>
      <c r="B346" s="6"/>
      <c r="C346" s="6" t="s">
        <v>2447</v>
      </c>
      <c r="D346" s="6" t="s">
        <v>2447</v>
      </c>
      <c r="E346" s="9">
        <v>56.570124999999997</v>
      </c>
      <c r="F346" s="9">
        <v>9.0443569999999998</v>
      </c>
      <c r="G346" s="6" t="s">
        <v>5441</v>
      </c>
      <c r="H346" s="6"/>
      <c r="I346" s="6" t="s">
        <v>467</v>
      </c>
      <c r="J346" s="36" t="s">
        <v>4379</v>
      </c>
      <c r="K346" s="6"/>
      <c r="L346" s="6" t="s">
        <v>5456</v>
      </c>
      <c r="M346" s="6">
        <v>5110</v>
      </c>
      <c r="N346" s="17">
        <v>60</v>
      </c>
      <c r="O346" s="16" t="s">
        <v>474</v>
      </c>
      <c r="P346" s="16"/>
      <c r="Q346" s="6" t="s">
        <v>5457</v>
      </c>
      <c r="R346" s="6"/>
      <c r="S346" s="6">
        <v>2005</v>
      </c>
      <c r="T346" s="6" t="s">
        <v>5453</v>
      </c>
      <c r="U346" s="6" t="s">
        <v>5458</v>
      </c>
    </row>
    <row r="347" spans="1:21" x14ac:dyDescent="0.15">
      <c r="A347" s="6" t="s">
        <v>204</v>
      </c>
      <c r="B347" s="6"/>
      <c r="C347" s="6" t="s">
        <v>2447</v>
      </c>
      <c r="D347" s="6" t="s">
        <v>2447</v>
      </c>
      <c r="E347" s="9">
        <v>56.570124999999997</v>
      </c>
      <c r="F347" s="9">
        <v>9.0443569999999998</v>
      </c>
      <c r="G347" s="6" t="s">
        <v>5441</v>
      </c>
      <c r="H347" s="6"/>
      <c r="I347" s="6" t="s">
        <v>467</v>
      </c>
      <c r="J347" s="36" t="s">
        <v>4379</v>
      </c>
      <c r="K347" s="6"/>
      <c r="L347" s="6" t="s">
        <v>5461</v>
      </c>
      <c r="M347" s="6">
        <v>4970</v>
      </c>
      <c r="N347" s="17">
        <v>55</v>
      </c>
      <c r="O347" s="16" t="s">
        <v>474</v>
      </c>
      <c r="P347" s="16"/>
      <c r="Q347" s="6" t="s">
        <v>5462</v>
      </c>
      <c r="R347" s="6"/>
      <c r="S347" s="6">
        <v>2005</v>
      </c>
      <c r="T347" s="6" t="s">
        <v>5453</v>
      </c>
      <c r="U347" s="6" t="s">
        <v>5463</v>
      </c>
    </row>
    <row r="348" spans="1:21" x14ac:dyDescent="0.15">
      <c r="A348" s="6" t="s">
        <v>204</v>
      </c>
      <c r="B348" s="6"/>
      <c r="C348" s="6" t="s">
        <v>2447</v>
      </c>
      <c r="D348" s="6" t="s">
        <v>2447</v>
      </c>
      <c r="E348" s="9">
        <v>56.570124999999997</v>
      </c>
      <c r="F348" s="9">
        <v>9.0443569999999998</v>
      </c>
      <c r="G348" s="6" t="s">
        <v>5441</v>
      </c>
      <c r="H348" s="6"/>
      <c r="I348" s="6" t="s">
        <v>467</v>
      </c>
      <c r="J348" s="36" t="s">
        <v>5032</v>
      </c>
      <c r="K348" s="6"/>
      <c r="L348" s="6" t="s">
        <v>5474</v>
      </c>
      <c r="M348" s="6">
        <v>4395</v>
      </c>
      <c r="N348" s="17">
        <v>60</v>
      </c>
      <c r="O348" s="16" t="s">
        <v>5034</v>
      </c>
      <c r="P348" s="16">
        <v>-14.5</v>
      </c>
      <c r="Q348" s="6" t="s">
        <v>5475</v>
      </c>
      <c r="R348" s="6"/>
      <c r="S348" s="6">
        <v>2008</v>
      </c>
      <c r="T348" s="6" t="s">
        <v>5036</v>
      </c>
      <c r="U348" s="6"/>
    </row>
    <row r="349" spans="1:21" x14ac:dyDescent="0.15">
      <c r="A349" s="6" t="s">
        <v>204</v>
      </c>
      <c r="B349" s="6"/>
      <c r="C349" s="6" t="s">
        <v>2447</v>
      </c>
      <c r="D349" s="6" t="s">
        <v>2447</v>
      </c>
      <c r="E349" s="9">
        <v>56.570124999999997</v>
      </c>
      <c r="F349" s="9">
        <v>9.0443569999999998</v>
      </c>
      <c r="G349" s="6" t="s">
        <v>5441</v>
      </c>
      <c r="H349" s="6"/>
      <c r="I349" s="6" t="s">
        <v>467</v>
      </c>
      <c r="J349" s="36" t="s">
        <v>5445</v>
      </c>
      <c r="K349" s="6"/>
      <c r="L349" s="6" t="s">
        <v>5446</v>
      </c>
      <c r="M349" s="6">
        <v>6070</v>
      </c>
      <c r="N349" s="17">
        <v>40</v>
      </c>
      <c r="O349" s="16" t="s">
        <v>474</v>
      </c>
      <c r="P349" s="16"/>
      <c r="Q349" s="6" t="s">
        <v>5209</v>
      </c>
      <c r="R349" s="6"/>
      <c r="S349" s="6">
        <v>2011</v>
      </c>
      <c r="T349" s="6" t="s">
        <v>1149</v>
      </c>
      <c r="U349" s="6" t="s">
        <v>5447</v>
      </c>
    </row>
    <row r="350" spans="1:21" x14ac:dyDescent="0.15">
      <c r="A350" s="6" t="s">
        <v>204</v>
      </c>
      <c r="B350" s="6"/>
      <c r="C350" s="6" t="s">
        <v>2447</v>
      </c>
      <c r="D350" s="6" t="s">
        <v>2447</v>
      </c>
      <c r="E350" s="9">
        <v>56.570124999999997</v>
      </c>
      <c r="F350" s="9">
        <v>9.0443569999999998</v>
      </c>
      <c r="G350" s="6" t="s">
        <v>5441</v>
      </c>
      <c r="H350" s="6"/>
      <c r="I350" s="6" t="s">
        <v>467</v>
      </c>
      <c r="J350" s="36" t="s">
        <v>11093</v>
      </c>
      <c r="K350" s="6"/>
      <c r="L350" s="6" t="s">
        <v>5448</v>
      </c>
      <c r="M350" s="6">
        <v>5430</v>
      </c>
      <c r="N350" s="17">
        <v>50</v>
      </c>
      <c r="O350" s="16" t="s">
        <v>474</v>
      </c>
      <c r="P350" s="16"/>
      <c r="Q350" s="6" t="s">
        <v>5449</v>
      </c>
      <c r="R350" s="6"/>
      <c r="S350" s="6">
        <v>2011</v>
      </c>
      <c r="T350" s="6" t="s">
        <v>1149</v>
      </c>
      <c r="U350" s="6" t="s">
        <v>5450</v>
      </c>
    </row>
    <row r="351" spans="1:21" x14ac:dyDescent="0.15">
      <c r="A351" s="6" t="s">
        <v>204</v>
      </c>
      <c r="B351" s="6"/>
      <c r="C351" s="6" t="s">
        <v>2447</v>
      </c>
      <c r="D351" s="6" t="s">
        <v>2447</v>
      </c>
      <c r="E351" s="9">
        <v>56.570124999999997</v>
      </c>
      <c r="F351" s="9">
        <v>9.0443569999999998</v>
      </c>
      <c r="G351" s="6" t="s">
        <v>5441</v>
      </c>
      <c r="H351" s="6"/>
      <c r="I351" s="6" t="s">
        <v>467</v>
      </c>
      <c r="J351" s="36" t="s">
        <v>5464</v>
      </c>
      <c r="K351" s="6"/>
      <c r="L351" s="6" t="s">
        <v>5465</v>
      </c>
      <c r="M351" s="6">
        <v>5430</v>
      </c>
      <c r="N351" s="17">
        <v>50</v>
      </c>
      <c r="O351" s="16" t="s">
        <v>5034</v>
      </c>
      <c r="P351" s="16"/>
      <c r="Q351" s="6" t="s">
        <v>5466</v>
      </c>
      <c r="R351" s="6"/>
      <c r="S351" s="6">
        <v>2011</v>
      </c>
      <c r="T351" s="6" t="s">
        <v>1149</v>
      </c>
      <c r="U351" s="6" t="s">
        <v>5447</v>
      </c>
    </row>
    <row r="352" spans="1:21" x14ac:dyDescent="0.15">
      <c r="A352" s="6" t="s">
        <v>204</v>
      </c>
      <c r="B352" s="6"/>
      <c r="C352" s="6" t="s">
        <v>2447</v>
      </c>
      <c r="D352" s="6" t="s">
        <v>2447</v>
      </c>
      <c r="E352" s="9">
        <v>56.570124999999997</v>
      </c>
      <c r="F352" s="9">
        <v>9.0443569999999998</v>
      </c>
      <c r="G352" s="6" t="s">
        <v>5441</v>
      </c>
      <c r="H352" s="6"/>
      <c r="I352" s="6" t="s">
        <v>467</v>
      </c>
      <c r="J352" s="36" t="s">
        <v>4372</v>
      </c>
      <c r="K352" s="6" t="s">
        <v>5471</v>
      </c>
      <c r="L352" s="6" t="s">
        <v>5472</v>
      </c>
      <c r="M352" s="6">
        <v>4790</v>
      </c>
      <c r="N352" s="17">
        <v>40</v>
      </c>
      <c r="O352" s="16" t="s">
        <v>474</v>
      </c>
      <c r="P352" s="16"/>
      <c r="Q352" s="6" t="s">
        <v>5473</v>
      </c>
      <c r="R352" s="6"/>
      <c r="S352" s="6">
        <v>2011</v>
      </c>
      <c r="T352" s="6" t="s">
        <v>1149</v>
      </c>
      <c r="U352" s="6"/>
    </row>
    <row r="353" spans="1:21" x14ac:dyDescent="0.15">
      <c r="A353" s="6" t="s">
        <v>204</v>
      </c>
      <c r="B353" s="6"/>
      <c r="C353" s="6" t="s">
        <v>2447</v>
      </c>
      <c r="D353" s="6" t="s">
        <v>2447</v>
      </c>
      <c r="E353" s="9">
        <v>56.570124999999997</v>
      </c>
      <c r="F353" s="9">
        <v>9.0443569999999998</v>
      </c>
      <c r="G353" s="6" t="s">
        <v>5441</v>
      </c>
      <c r="H353" s="6"/>
      <c r="I353" s="6" t="s">
        <v>467</v>
      </c>
      <c r="J353" s="36" t="s">
        <v>4379</v>
      </c>
      <c r="K353" s="6"/>
      <c r="L353" s="6" t="s">
        <v>5454</v>
      </c>
      <c r="M353" s="6">
        <v>5147</v>
      </c>
      <c r="N353" s="17">
        <v>36</v>
      </c>
      <c r="O353" s="16" t="s">
        <v>474</v>
      </c>
      <c r="P353" s="16"/>
      <c r="Q353" s="6" t="s">
        <v>5455</v>
      </c>
      <c r="R353" s="6"/>
      <c r="S353" s="6">
        <v>2007</v>
      </c>
      <c r="T353" s="6" t="s">
        <v>610</v>
      </c>
      <c r="U353" s="6" t="s">
        <v>5447</v>
      </c>
    </row>
    <row r="354" spans="1:21" x14ac:dyDescent="0.15">
      <c r="A354" s="6" t="s">
        <v>204</v>
      </c>
      <c r="B354" s="6"/>
      <c r="C354" s="6" t="s">
        <v>2447</v>
      </c>
      <c r="D354" s="6" t="s">
        <v>2447</v>
      </c>
      <c r="E354" s="9">
        <v>56.570124999999997</v>
      </c>
      <c r="F354" s="9">
        <v>9.0443569999999998</v>
      </c>
      <c r="G354" s="6" t="s">
        <v>5441</v>
      </c>
      <c r="H354" s="6"/>
      <c r="I354" s="6" t="s">
        <v>4486</v>
      </c>
      <c r="J354" s="36" t="s">
        <v>2754</v>
      </c>
      <c r="K354" s="6"/>
      <c r="L354" s="6" t="s">
        <v>5459</v>
      </c>
      <c r="M354" s="6">
        <v>5305</v>
      </c>
      <c r="N354" s="17">
        <v>45</v>
      </c>
      <c r="O354" s="16" t="s">
        <v>633</v>
      </c>
      <c r="P354" s="16">
        <v>7.0000000000000007E-2</v>
      </c>
      <c r="Q354" s="6" t="s">
        <v>5460</v>
      </c>
      <c r="R354" s="6"/>
      <c r="S354" s="6">
        <v>2002</v>
      </c>
      <c r="T354" s="6" t="s">
        <v>4557</v>
      </c>
      <c r="U354" s="6"/>
    </row>
    <row r="355" spans="1:21" x14ac:dyDescent="0.15">
      <c r="A355" s="6" t="s">
        <v>204</v>
      </c>
      <c r="B355" s="6"/>
      <c r="C355" s="6" t="s">
        <v>2447</v>
      </c>
      <c r="D355" s="6" t="s">
        <v>2447</v>
      </c>
      <c r="E355" s="9">
        <v>56.570124999999997</v>
      </c>
      <c r="F355" s="9">
        <v>9.0443569999999998</v>
      </c>
      <c r="G355" s="6" t="s">
        <v>5441</v>
      </c>
      <c r="H355" s="6"/>
      <c r="I355" s="6" t="s">
        <v>4486</v>
      </c>
      <c r="J355" s="36" t="s">
        <v>2754</v>
      </c>
      <c r="K355" s="6"/>
      <c r="L355" s="6" t="s">
        <v>5469</v>
      </c>
      <c r="M355" s="6">
        <v>5080</v>
      </c>
      <c r="N355" s="17">
        <v>40</v>
      </c>
      <c r="O355" s="16" t="s">
        <v>633</v>
      </c>
      <c r="P355" s="16">
        <v>-3.49</v>
      </c>
      <c r="Q355" s="6" t="s">
        <v>5470</v>
      </c>
      <c r="R355" s="6"/>
      <c r="S355" s="6">
        <v>2002</v>
      </c>
      <c r="T355" s="6" t="s">
        <v>4557</v>
      </c>
      <c r="U355" s="6"/>
    </row>
    <row r="356" spans="1:21" x14ac:dyDescent="0.15">
      <c r="A356" s="6" t="s">
        <v>204</v>
      </c>
      <c r="B356" s="6"/>
      <c r="C356" s="6" t="s">
        <v>2447</v>
      </c>
      <c r="D356" s="6" t="s">
        <v>2447</v>
      </c>
      <c r="E356" s="9">
        <v>56.570124999999997</v>
      </c>
      <c r="F356" s="9">
        <v>9.0443569999999998</v>
      </c>
      <c r="G356" s="6" t="s">
        <v>5441</v>
      </c>
      <c r="H356" s="6"/>
      <c r="I356" s="6" t="s">
        <v>467</v>
      </c>
      <c r="J356" s="36" t="s">
        <v>11087</v>
      </c>
      <c r="K356" s="6"/>
      <c r="L356" s="6" t="s">
        <v>5467</v>
      </c>
      <c r="M356" s="6">
        <v>4934</v>
      </c>
      <c r="N356" s="17">
        <v>35</v>
      </c>
      <c r="O356" s="16" t="s">
        <v>474</v>
      </c>
      <c r="P356" s="16"/>
      <c r="Q356" s="6" t="s">
        <v>5468</v>
      </c>
      <c r="R356" s="6"/>
      <c r="S356" s="6">
        <v>2014</v>
      </c>
      <c r="T356" s="6" t="s">
        <v>31</v>
      </c>
      <c r="U356" s="6"/>
    </row>
    <row r="357" spans="1:21" x14ac:dyDescent="0.15">
      <c r="A357" s="6" t="s">
        <v>209</v>
      </c>
      <c r="B357" s="6"/>
      <c r="C357" s="6" t="s">
        <v>2576</v>
      </c>
      <c r="D357" s="6" t="s">
        <v>2576</v>
      </c>
      <c r="E357" s="9">
        <v>55.574565</v>
      </c>
      <c r="F357" s="9">
        <v>10.160352</v>
      </c>
      <c r="G357" s="6" t="s">
        <v>5476</v>
      </c>
      <c r="H357" s="6"/>
      <c r="I357" s="6" t="s">
        <v>479</v>
      </c>
      <c r="J357" s="36" t="s">
        <v>4582</v>
      </c>
      <c r="K357" s="6" t="s">
        <v>5477</v>
      </c>
      <c r="L357" s="6" t="s">
        <v>653</v>
      </c>
      <c r="M357" s="6">
        <v>5496</v>
      </c>
      <c r="N357" s="17">
        <v>57</v>
      </c>
      <c r="O357" s="16" t="s">
        <v>633</v>
      </c>
      <c r="P357" s="16">
        <v>-10.1</v>
      </c>
      <c r="Q357" s="6" t="s">
        <v>5478</v>
      </c>
      <c r="R357" s="6"/>
      <c r="S357" s="6">
        <v>2024</v>
      </c>
      <c r="T357" s="6" t="s">
        <v>476</v>
      </c>
      <c r="U357" s="6"/>
    </row>
    <row r="358" spans="1:21" x14ac:dyDescent="0.15">
      <c r="A358" s="6" t="s">
        <v>209</v>
      </c>
      <c r="B358" s="6"/>
      <c r="C358" s="6" t="s">
        <v>2576</v>
      </c>
      <c r="D358" s="6" t="s">
        <v>2576</v>
      </c>
      <c r="E358" s="9">
        <v>55.574565</v>
      </c>
      <c r="F358" s="9">
        <v>10.160352</v>
      </c>
      <c r="G358" s="6" t="s">
        <v>5476</v>
      </c>
      <c r="H358" s="6"/>
      <c r="I358" s="6" t="s">
        <v>467</v>
      </c>
      <c r="J358" s="36" t="s">
        <v>5032</v>
      </c>
      <c r="K358" s="6"/>
      <c r="L358" s="6" t="s">
        <v>5479</v>
      </c>
      <c r="M358" s="6">
        <v>5305</v>
      </c>
      <c r="N358" s="17">
        <v>60</v>
      </c>
      <c r="O358" s="16" t="s">
        <v>5034</v>
      </c>
      <c r="P358" s="16"/>
      <c r="Q358" s="6" t="s">
        <v>5480</v>
      </c>
      <c r="R358" s="6"/>
      <c r="S358" s="6">
        <v>2008</v>
      </c>
      <c r="T358" s="6" t="s">
        <v>5036</v>
      </c>
      <c r="U358" s="6"/>
    </row>
    <row r="359" spans="1:21" x14ac:dyDescent="0.15">
      <c r="A359" s="6" t="s">
        <v>209</v>
      </c>
      <c r="B359" s="6"/>
      <c r="C359" s="6" t="s">
        <v>2576</v>
      </c>
      <c r="D359" s="6" t="s">
        <v>2576</v>
      </c>
      <c r="E359" s="9">
        <v>55.574565</v>
      </c>
      <c r="F359" s="9">
        <v>10.160352</v>
      </c>
      <c r="G359" s="6" t="s">
        <v>5476</v>
      </c>
      <c r="H359" s="6" t="s">
        <v>5481</v>
      </c>
      <c r="I359" s="6" t="s">
        <v>479</v>
      </c>
      <c r="J359" s="36" t="s">
        <v>11094</v>
      </c>
      <c r="K359" s="6" t="s">
        <v>479</v>
      </c>
      <c r="L359" s="6" t="s">
        <v>5482</v>
      </c>
      <c r="M359" s="6">
        <v>3514</v>
      </c>
      <c r="N359" s="17">
        <v>30</v>
      </c>
      <c r="O359" s="16" t="s">
        <v>474</v>
      </c>
      <c r="P359" s="16">
        <v>-20.100000000000001</v>
      </c>
      <c r="Q359" s="6" t="s">
        <v>5483</v>
      </c>
      <c r="R359" s="6"/>
      <c r="S359" s="6">
        <v>2014</v>
      </c>
      <c r="T359" s="6" t="s">
        <v>31</v>
      </c>
      <c r="U359" s="6" t="s">
        <v>5484</v>
      </c>
    </row>
    <row r="360" spans="1:21" x14ac:dyDescent="0.15">
      <c r="A360" s="6" t="s">
        <v>218</v>
      </c>
      <c r="B360" s="6" t="s">
        <v>464</v>
      </c>
      <c r="C360" s="6" t="s">
        <v>2447</v>
      </c>
      <c r="D360" s="6" t="s">
        <v>2447</v>
      </c>
      <c r="E360" s="9">
        <v>56.967033000000001</v>
      </c>
      <c r="F360" s="9">
        <v>9.2439389999999992</v>
      </c>
      <c r="G360" s="6"/>
      <c r="H360" s="6"/>
      <c r="I360" s="6" t="s">
        <v>4486</v>
      </c>
      <c r="J360" s="6" t="s">
        <v>1683</v>
      </c>
      <c r="K360" s="6"/>
      <c r="L360" s="6" t="s">
        <v>4979</v>
      </c>
      <c r="M360" s="6">
        <v>8780</v>
      </c>
      <c r="N360" s="17">
        <v>200</v>
      </c>
      <c r="O360" s="16" t="s">
        <v>633</v>
      </c>
      <c r="P360" s="16"/>
      <c r="Q360" s="6" t="s">
        <v>4980</v>
      </c>
      <c r="R360" s="6"/>
      <c r="S360" s="6">
        <v>2018</v>
      </c>
      <c r="T360" s="6" t="s">
        <v>27</v>
      </c>
      <c r="U360" s="6"/>
    </row>
    <row r="361" spans="1:21" x14ac:dyDescent="0.15">
      <c r="A361" s="6" t="s">
        <v>218</v>
      </c>
      <c r="B361" s="6" t="s">
        <v>464</v>
      </c>
      <c r="C361" s="6" t="s">
        <v>2447</v>
      </c>
      <c r="D361" s="6" t="s">
        <v>2447</v>
      </c>
      <c r="E361" s="9">
        <v>56.967033000000001</v>
      </c>
      <c r="F361" s="9">
        <v>9.2439389999999992</v>
      </c>
      <c r="G361" s="6"/>
      <c r="H361" s="6"/>
      <c r="I361" s="6" t="s">
        <v>4486</v>
      </c>
      <c r="J361" s="6" t="s">
        <v>1683</v>
      </c>
      <c r="K361" s="6"/>
      <c r="L361" s="6" t="s">
        <v>4981</v>
      </c>
      <c r="M361" s="6">
        <v>8680</v>
      </c>
      <c r="N361" s="17">
        <v>170</v>
      </c>
      <c r="O361" s="16" t="s">
        <v>633</v>
      </c>
      <c r="P361" s="16"/>
      <c r="Q361" s="6" t="s">
        <v>4982</v>
      </c>
      <c r="R361" s="6"/>
      <c r="S361" s="6">
        <v>2018</v>
      </c>
      <c r="T361" s="6" t="s">
        <v>27</v>
      </c>
      <c r="U361" s="6"/>
    </row>
    <row r="362" spans="1:21" x14ac:dyDescent="0.15">
      <c r="A362" s="6" t="s">
        <v>218</v>
      </c>
      <c r="B362" s="6" t="s">
        <v>464</v>
      </c>
      <c r="C362" s="6" t="s">
        <v>2447</v>
      </c>
      <c r="D362" s="6" t="s">
        <v>2447</v>
      </c>
      <c r="E362" s="9">
        <v>56.967033000000001</v>
      </c>
      <c r="F362" s="9">
        <v>9.2439389999999992</v>
      </c>
      <c r="G362" s="6"/>
      <c r="H362" s="6"/>
      <c r="I362" s="6" t="s">
        <v>4486</v>
      </c>
      <c r="J362" s="6" t="s">
        <v>1683</v>
      </c>
      <c r="K362" s="6"/>
      <c r="L362" s="6" t="s">
        <v>4983</v>
      </c>
      <c r="M362" s="6">
        <v>8530</v>
      </c>
      <c r="N362" s="17">
        <v>160</v>
      </c>
      <c r="O362" s="16" t="s">
        <v>633</v>
      </c>
      <c r="P362" s="16"/>
      <c r="Q362" s="6" t="s">
        <v>4984</v>
      </c>
      <c r="R362" s="6"/>
      <c r="S362" s="6">
        <v>2018</v>
      </c>
      <c r="T362" s="6" t="s">
        <v>27</v>
      </c>
      <c r="U362" s="6"/>
    </row>
    <row r="363" spans="1:21" x14ac:dyDescent="0.15">
      <c r="A363" s="6" t="s">
        <v>218</v>
      </c>
      <c r="B363" s="6" t="s">
        <v>464</v>
      </c>
      <c r="C363" s="6" t="s">
        <v>2447</v>
      </c>
      <c r="D363" s="6" t="s">
        <v>2447</v>
      </c>
      <c r="E363" s="9">
        <v>56.967033000000001</v>
      </c>
      <c r="F363" s="9">
        <v>9.2439389999999992</v>
      </c>
      <c r="G363" s="6"/>
      <c r="H363" s="6"/>
      <c r="I363" s="6" t="s">
        <v>4486</v>
      </c>
      <c r="J363" s="6" t="s">
        <v>1683</v>
      </c>
      <c r="K363" s="6"/>
      <c r="L363" s="6" t="s">
        <v>5040</v>
      </c>
      <c r="M363" s="6">
        <v>7100</v>
      </c>
      <c r="N363" s="17">
        <v>130</v>
      </c>
      <c r="O363" s="16" t="s">
        <v>633</v>
      </c>
      <c r="P363" s="16"/>
      <c r="Q363" s="6" t="s">
        <v>5041</v>
      </c>
      <c r="R363" s="6"/>
      <c r="S363" s="6">
        <v>2018</v>
      </c>
      <c r="T363" s="6" t="s">
        <v>27</v>
      </c>
      <c r="U363" s="6"/>
    </row>
    <row r="364" spans="1:21" x14ac:dyDescent="0.15">
      <c r="A364" s="6" t="s">
        <v>219</v>
      </c>
      <c r="B364" s="6"/>
      <c r="C364" s="6" t="s">
        <v>533</v>
      </c>
      <c r="D364" s="6" t="s">
        <v>533</v>
      </c>
      <c r="E364" s="9">
        <v>55.134</v>
      </c>
      <c r="F364" s="9">
        <v>10.903</v>
      </c>
      <c r="G364" s="6"/>
      <c r="H364" s="6"/>
      <c r="I364" s="6" t="s">
        <v>5492</v>
      </c>
      <c r="J364" s="36" t="s">
        <v>4582</v>
      </c>
      <c r="K364" s="6" t="s">
        <v>5493</v>
      </c>
      <c r="L364" s="6" t="s">
        <v>539</v>
      </c>
      <c r="M364" s="6">
        <v>4843</v>
      </c>
      <c r="N364" s="17">
        <v>40</v>
      </c>
      <c r="O364" s="16" t="s">
        <v>474</v>
      </c>
      <c r="P364" s="16">
        <v>-20.100000000000001</v>
      </c>
      <c r="Q364" s="6" t="s">
        <v>4501</v>
      </c>
      <c r="R364" s="6"/>
      <c r="S364" s="6">
        <v>2024</v>
      </c>
      <c r="T364" s="6" t="s">
        <v>476</v>
      </c>
      <c r="U364" s="6" t="s">
        <v>541</v>
      </c>
    </row>
    <row r="365" spans="1:21" x14ac:dyDescent="0.15">
      <c r="A365" s="6" t="s">
        <v>219</v>
      </c>
      <c r="B365" s="6"/>
      <c r="C365" s="6" t="s">
        <v>533</v>
      </c>
      <c r="D365" s="6" t="s">
        <v>533</v>
      </c>
      <c r="E365" s="9">
        <v>55.134</v>
      </c>
      <c r="F365" s="9">
        <v>10.903</v>
      </c>
      <c r="G365" s="6"/>
      <c r="H365" s="6"/>
      <c r="I365" s="6" t="s">
        <v>467</v>
      </c>
      <c r="J365" s="36" t="s">
        <v>4582</v>
      </c>
      <c r="K365" s="6" t="s">
        <v>5494</v>
      </c>
      <c r="L365" s="6" t="s">
        <v>1209</v>
      </c>
      <c r="M365" s="6">
        <v>4620</v>
      </c>
      <c r="N365" s="17">
        <v>100</v>
      </c>
      <c r="O365" s="16" t="s">
        <v>474</v>
      </c>
      <c r="P365" s="16">
        <v>-19.3</v>
      </c>
      <c r="Q365" s="6" t="s">
        <v>5495</v>
      </c>
      <c r="R365" s="6"/>
      <c r="S365" s="6">
        <v>1994</v>
      </c>
      <c r="T365" s="6" t="s">
        <v>5496</v>
      </c>
      <c r="U365" s="6"/>
    </row>
    <row r="366" spans="1:21" x14ac:dyDescent="0.15">
      <c r="A366" s="6" t="s">
        <v>221</v>
      </c>
      <c r="B366" s="6"/>
      <c r="C366" s="6" t="s">
        <v>1675</v>
      </c>
      <c r="D366" s="6" t="s">
        <v>5359</v>
      </c>
      <c r="E366" s="9">
        <v>55.760489999999997</v>
      </c>
      <c r="F366" s="9">
        <v>12.022081999999999</v>
      </c>
      <c r="G366" s="6" t="s">
        <v>5497</v>
      </c>
      <c r="H366" s="6"/>
      <c r="I366" s="6" t="s">
        <v>479</v>
      </c>
      <c r="J366" s="36" t="s">
        <v>4582</v>
      </c>
      <c r="K366" s="6" t="s">
        <v>5515</v>
      </c>
      <c r="L366" s="6" t="s">
        <v>1205</v>
      </c>
      <c r="M366" s="6">
        <v>3425</v>
      </c>
      <c r="N366" s="17">
        <v>59</v>
      </c>
      <c r="O366" s="16" t="s">
        <v>474</v>
      </c>
      <c r="P366" s="16">
        <v>-18.8</v>
      </c>
      <c r="Q366" s="16" t="s">
        <v>5516</v>
      </c>
      <c r="R366" s="6"/>
      <c r="S366" s="6">
        <v>2024</v>
      </c>
      <c r="T366" s="6" t="s">
        <v>476</v>
      </c>
      <c r="U366" s="6"/>
    </row>
    <row r="367" spans="1:21" x14ac:dyDescent="0.15">
      <c r="A367" s="6" t="s">
        <v>221</v>
      </c>
      <c r="B367" s="6"/>
      <c r="C367" s="6" t="s">
        <v>1675</v>
      </c>
      <c r="D367" s="6" t="s">
        <v>5359</v>
      </c>
      <c r="E367" s="9">
        <v>55.760489999999997</v>
      </c>
      <c r="F367" s="9">
        <v>12.022081999999999</v>
      </c>
      <c r="G367" s="6" t="s">
        <v>5497</v>
      </c>
      <c r="H367" s="6"/>
      <c r="I367" s="6" t="s">
        <v>479</v>
      </c>
      <c r="J367" s="36" t="s">
        <v>4582</v>
      </c>
      <c r="K367" s="6"/>
      <c r="L367" s="6" t="s">
        <v>946</v>
      </c>
      <c r="M367" s="6">
        <v>3448</v>
      </c>
      <c r="N367" s="17">
        <v>37</v>
      </c>
      <c r="O367" s="16" t="s">
        <v>474</v>
      </c>
      <c r="P367" s="16">
        <v>-19.7</v>
      </c>
      <c r="Q367" s="16" t="s">
        <v>5517</v>
      </c>
      <c r="R367" s="6"/>
      <c r="S367" s="6">
        <v>2024</v>
      </c>
      <c r="T367" s="6" t="s">
        <v>476</v>
      </c>
      <c r="U367" s="6"/>
    </row>
    <row r="368" spans="1:21" x14ac:dyDescent="0.15">
      <c r="A368" s="6" t="s">
        <v>221</v>
      </c>
      <c r="B368" s="6"/>
      <c r="C368" s="6" t="s">
        <v>1675</v>
      </c>
      <c r="D368" s="6" t="s">
        <v>5359</v>
      </c>
      <c r="E368" s="9">
        <v>55.760489999999997</v>
      </c>
      <c r="F368" s="9">
        <v>12.022081999999999</v>
      </c>
      <c r="G368" s="6" t="s">
        <v>5497</v>
      </c>
      <c r="H368" s="6"/>
      <c r="I368" s="6" t="s">
        <v>479</v>
      </c>
      <c r="J368" s="36" t="s">
        <v>4582</v>
      </c>
      <c r="K368" s="6"/>
      <c r="L368" s="6" t="s">
        <v>1345</v>
      </c>
      <c r="M368" s="6">
        <v>6535</v>
      </c>
      <c r="N368" s="17">
        <v>40</v>
      </c>
      <c r="O368" s="16" t="s">
        <v>719</v>
      </c>
      <c r="P368" s="16">
        <v>-13.1</v>
      </c>
      <c r="Q368" s="6" t="s">
        <v>5258</v>
      </c>
      <c r="R368" s="6"/>
      <c r="S368" s="6">
        <v>2015</v>
      </c>
      <c r="T368" s="6" t="s">
        <v>1235</v>
      </c>
      <c r="U368" s="6" t="s">
        <v>5498</v>
      </c>
    </row>
    <row r="369" spans="1:21" x14ac:dyDescent="0.15">
      <c r="A369" s="6" t="s">
        <v>221</v>
      </c>
      <c r="B369" s="6"/>
      <c r="C369" s="6" t="s">
        <v>1675</v>
      </c>
      <c r="D369" s="6" t="s">
        <v>5359</v>
      </c>
      <c r="E369" s="9">
        <v>55.760489999999997</v>
      </c>
      <c r="F369" s="9">
        <v>12.022081999999999</v>
      </c>
      <c r="G369" s="6" t="s">
        <v>5497</v>
      </c>
      <c r="H369" s="6"/>
      <c r="I369" s="6" t="s">
        <v>479</v>
      </c>
      <c r="J369" s="36" t="s">
        <v>4582</v>
      </c>
      <c r="K369" s="6"/>
      <c r="L369" s="6" t="s">
        <v>1233</v>
      </c>
      <c r="M369" s="6">
        <v>5680</v>
      </c>
      <c r="N369" s="17">
        <v>45</v>
      </c>
      <c r="O369" s="16" t="s">
        <v>602</v>
      </c>
      <c r="P369" s="16">
        <v>-17.8</v>
      </c>
      <c r="Q369" s="6" t="s">
        <v>4902</v>
      </c>
      <c r="R369" s="6"/>
      <c r="S369" s="6">
        <v>2015</v>
      </c>
      <c r="T369" s="6" t="s">
        <v>1235</v>
      </c>
      <c r="U369" s="6" t="s">
        <v>5498</v>
      </c>
    </row>
    <row r="370" spans="1:21" x14ac:dyDescent="0.15">
      <c r="A370" s="6" t="s">
        <v>221</v>
      </c>
      <c r="B370" s="6"/>
      <c r="C370" s="6" t="s">
        <v>1675</v>
      </c>
      <c r="D370" s="6" t="s">
        <v>5359</v>
      </c>
      <c r="E370" s="9">
        <v>55.760489999999997</v>
      </c>
      <c r="F370" s="9">
        <v>12.022081999999999</v>
      </c>
      <c r="G370" s="6" t="s">
        <v>5497</v>
      </c>
      <c r="H370" s="6"/>
      <c r="I370" s="6" t="s">
        <v>4486</v>
      </c>
      <c r="J370" s="36" t="s">
        <v>2754</v>
      </c>
      <c r="K370" s="6"/>
      <c r="L370" s="6" t="s">
        <v>5502</v>
      </c>
      <c r="M370" s="6">
        <v>6255</v>
      </c>
      <c r="N370" s="6">
        <v>45</v>
      </c>
      <c r="O370" s="16" t="s">
        <v>633</v>
      </c>
      <c r="P370" s="16">
        <v>0</v>
      </c>
      <c r="Q370" s="6" t="s">
        <v>5503</v>
      </c>
      <c r="R370" s="6"/>
      <c r="S370" s="6">
        <v>1999</v>
      </c>
      <c r="T370" s="6" t="s">
        <v>5504</v>
      </c>
      <c r="U370" s="6"/>
    </row>
    <row r="371" spans="1:21" x14ac:dyDescent="0.15">
      <c r="A371" s="6" t="s">
        <v>221</v>
      </c>
      <c r="B371" s="6"/>
      <c r="C371" s="6" t="s">
        <v>1675</v>
      </c>
      <c r="D371" s="6" t="s">
        <v>5359</v>
      </c>
      <c r="E371" s="9">
        <v>55.760489999999997</v>
      </c>
      <c r="F371" s="9">
        <v>12.022081999999999</v>
      </c>
      <c r="G371" s="6" t="s">
        <v>5497</v>
      </c>
      <c r="H371" s="6"/>
      <c r="I371" s="6" t="s">
        <v>467</v>
      </c>
      <c r="J371" s="36" t="s">
        <v>4996</v>
      </c>
      <c r="K371" s="6"/>
      <c r="L371" s="6" t="s">
        <v>5509</v>
      </c>
      <c r="M371" s="6">
        <v>5195</v>
      </c>
      <c r="N371" s="17">
        <v>40</v>
      </c>
      <c r="O371" s="16" t="s">
        <v>474</v>
      </c>
      <c r="P371" s="16">
        <v>-20.8</v>
      </c>
      <c r="Q371" s="6" t="s">
        <v>5510</v>
      </c>
      <c r="R371" s="6"/>
      <c r="S371" s="6">
        <v>1999</v>
      </c>
      <c r="T371" s="6" t="s">
        <v>5504</v>
      </c>
      <c r="U371" s="6"/>
    </row>
    <row r="372" spans="1:21" x14ac:dyDescent="0.15">
      <c r="A372" s="6" t="s">
        <v>221</v>
      </c>
      <c r="B372" s="6"/>
      <c r="C372" s="6" t="s">
        <v>1675</v>
      </c>
      <c r="D372" s="6" t="s">
        <v>5359</v>
      </c>
      <c r="E372" s="9">
        <v>55.760489999999997</v>
      </c>
      <c r="F372" s="9">
        <v>12.022081999999999</v>
      </c>
      <c r="G372" s="6" t="s">
        <v>5497</v>
      </c>
      <c r="H372" s="6"/>
      <c r="I372" s="6" t="s">
        <v>4486</v>
      </c>
      <c r="J372" s="36" t="s">
        <v>2754</v>
      </c>
      <c r="K372" s="6"/>
      <c r="L372" s="6" t="s">
        <v>5511</v>
      </c>
      <c r="M372" s="6">
        <v>5510</v>
      </c>
      <c r="N372" s="17">
        <v>50</v>
      </c>
      <c r="O372" s="16" t="s">
        <v>633</v>
      </c>
      <c r="P372" s="16">
        <v>-1.1000000000000001</v>
      </c>
      <c r="Q372" s="6" t="s">
        <v>5512</v>
      </c>
      <c r="R372" s="6"/>
      <c r="S372" s="6">
        <v>1999</v>
      </c>
      <c r="T372" s="6" t="s">
        <v>5504</v>
      </c>
      <c r="U372" s="6"/>
    </row>
    <row r="373" spans="1:21" x14ac:dyDescent="0.15">
      <c r="A373" s="6" t="s">
        <v>221</v>
      </c>
      <c r="B373" s="6"/>
      <c r="C373" s="6" t="s">
        <v>1675</v>
      </c>
      <c r="D373" s="6" t="s">
        <v>5359</v>
      </c>
      <c r="E373" s="9">
        <v>55.760489999999997</v>
      </c>
      <c r="F373" s="9">
        <v>12.022081999999999</v>
      </c>
      <c r="G373" s="6" t="s">
        <v>5497</v>
      </c>
      <c r="H373" s="6"/>
      <c r="I373" s="6" t="s">
        <v>479</v>
      </c>
      <c r="J373" s="36" t="s">
        <v>11087</v>
      </c>
      <c r="K373" s="6" t="s">
        <v>479</v>
      </c>
      <c r="L373" s="6" t="s">
        <v>5513</v>
      </c>
      <c r="M373" s="6">
        <v>5120</v>
      </c>
      <c r="N373" s="17">
        <v>55</v>
      </c>
      <c r="O373" s="16" t="s">
        <v>474</v>
      </c>
      <c r="P373" s="16">
        <v>-21.3</v>
      </c>
      <c r="Q373" s="6" t="s">
        <v>5514</v>
      </c>
      <c r="R373" s="6"/>
      <c r="S373" s="6">
        <v>1999</v>
      </c>
      <c r="T373" s="6" t="s">
        <v>5504</v>
      </c>
      <c r="U373" s="6"/>
    </row>
    <row r="374" spans="1:21" x14ac:dyDescent="0.15">
      <c r="A374" s="6" t="s">
        <v>221</v>
      </c>
      <c r="B374" s="6"/>
      <c r="C374" s="6" t="s">
        <v>1675</v>
      </c>
      <c r="D374" s="6" t="s">
        <v>5359</v>
      </c>
      <c r="E374" s="9">
        <v>55.760489999999997</v>
      </c>
      <c r="F374" s="9">
        <v>12.022081999999999</v>
      </c>
      <c r="G374" s="6" t="s">
        <v>5497</v>
      </c>
      <c r="H374" s="6"/>
      <c r="I374" s="6" t="s">
        <v>467</v>
      </c>
      <c r="J374" s="36" t="s">
        <v>4985</v>
      </c>
      <c r="K374" s="6"/>
      <c r="L374" s="6" t="s">
        <v>5499</v>
      </c>
      <c r="M374" s="6">
        <v>6390</v>
      </c>
      <c r="N374" s="17">
        <v>60</v>
      </c>
      <c r="O374" s="16" t="s">
        <v>729</v>
      </c>
      <c r="P374" s="16">
        <v>-12.4</v>
      </c>
      <c r="Q374" s="6" t="s">
        <v>5500</v>
      </c>
      <c r="R374" s="6"/>
      <c r="S374" s="6">
        <v>2007</v>
      </c>
      <c r="T374" s="6" t="s">
        <v>5501</v>
      </c>
      <c r="U374" s="6"/>
    </row>
    <row r="375" spans="1:21" x14ac:dyDescent="0.15">
      <c r="A375" s="6" t="s">
        <v>221</v>
      </c>
      <c r="B375" s="6"/>
      <c r="C375" s="6" t="s">
        <v>1675</v>
      </c>
      <c r="D375" s="6" t="s">
        <v>5359</v>
      </c>
      <c r="E375" s="9">
        <v>55.760489999999997</v>
      </c>
      <c r="F375" s="9">
        <v>12.022081999999999</v>
      </c>
      <c r="G375" s="6" t="s">
        <v>5497</v>
      </c>
      <c r="H375" s="6"/>
      <c r="I375" s="6" t="s">
        <v>479</v>
      </c>
      <c r="J375" s="36" t="s">
        <v>4372</v>
      </c>
      <c r="K375" s="6" t="s">
        <v>5505</v>
      </c>
      <c r="L375" s="6" t="s">
        <v>5506</v>
      </c>
      <c r="M375" s="6">
        <v>5890</v>
      </c>
      <c r="N375" s="17">
        <v>55</v>
      </c>
      <c r="O375" s="16" t="s">
        <v>474</v>
      </c>
      <c r="P375" s="16"/>
      <c r="Q375" s="6" t="s">
        <v>5507</v>
      </c>
      <c r="R375" s="6"/>
      <c r="S375" s="6">
        <v>2009</v>
      </c>
      <c r="T375" s="6" t="s">
        <v>5508</v>
      </c>
      <c r="U375" s="6"/>
    </row>
    <row r="376" spans="1:21" x14ac:dyDescent="0.15">
      <c r="A376" s="6" t="s">
        <v>224</v>
      </c>
      <c r="B376" s="6"/>
      <c r="C376" s="6" t="s">
        <v>2447</v>
      </c>
      <c r="D376" s="6" t="s">
        <v>2447</v>
      </c>
      <c r="E376" s="9">
        <v>56.878034</v>
      </c>
      <c r="F376" s="9">
        <v>9.2441150000000007</v>
      </c>
      <c r="G376" s="6" t="s">
        <v>5518</v>
      </c>
      <c r="H376" s="6"/>
      <c r="I376" s="6" t="s">
        <v>4486</v>
      </c>
      <c r="J376" s="36" t="s">
        <v>2754</v>
      </c>
      <c r="K376" s="6"/>
      <c r="L376" s="6" t="s">
        <v>5519</v>
      </c>
      <c r="M376" s="6">
        <v>5660</v>
      </c>
      <c r="N376" s="17">
        <v>100</v>
      </c>
      <c r="O376" s="16" t="s">
        <v>633</v>
      </c>
      <c r="P376" s="16">
        <v>-1.2</v>
      </c>
      <c r="Q376" s="6" t="s">
        <v>5520</v>
      </c>
      <c r="R376" s="6"/>
      <c r="S376" s="6">
        <v>1991</v>
      </c>
      <c r="T376" s="6" t="s">
        <v>4574</v>
      </c>
      <c r="U376" s="6" t="s">
        <v>5521</v>
      </c>
    </row>
    <row r="377" spans="1:21" x14ac:dyDescent="0.15">
      <c r="A377" s="6" t="s">
        <v>226</v>
      </c>
      <c r="B377" s="6"/>
      <c r="C377" s="6" t="s">
        <v>1631</v>
      </c>
      <c r="D377" s="6" t="s">
        <v>5522</v>
      </c>
      <c r="E377" s="9">
        <v>56.237504000000001</v>
      </c>
      <c r="F377" s="9">
        <v>10.237776999999999</v>
      </c>
      <c r="G377" s="6" t="s">
        <v>5523</v>
      </c>
      <c r="H377" s="6" t="s">
        <v>5542</v>
      </c>
      <c r="I377" s="6" t="s">
        <v>467</v>
      </c>
      <c r="J377" s="36" t="s">
        <v>5532</v>
      </c>
      <c r="K377" s="6" t="s">
        <v>5543</v>
      </c>
      <c r="L377" s="6" t="s">
        <v>5544</v>
      </c>
      <c r="M377" s="6">
        <v>6800</v>
      </c>
      <c r="N377" s="6">
        <v>115</v>
      </c>
      <c r="O377" s="21"/>
      <c r="P377" s="16">
        <v>-11.8</v>
      </c>
      <c r="Q377" s="20"/>
      <c r="R377" s="6"/>
      <c r="S377" s="6">
        <v>2010</v>
      </c>
      <c r="T377" s="6" t="s">
        <v>5348</v>
      </c>
      <c r="U377" s="6"/>
    </row>
    <row r="378" spans="1:21" x14ac:dyDescent="0.15">
      <c r="A378" s="6" t="s">
        <v>226</v>
      </c>
      <c r="B378" s="6"/>
      <c r="C378" s="6" t="s">
        <v>1631</v>
      </c>
      <c r="D378" s="6" t="s">
        <v>5522</v>
      </c>
      <c r="E378" s="9">
        <v>56.237504000000001</v>
      </c>
      <c r="F378" s="9">
        <v>10.237776999999999</v>
      </c>
      <c r="G378" s="6" t="s">
        <v>5523</v>
      </c>
      <c r="H378" s="6"/>
      <c r="I378" s="6" t="s">
        <v>2880</v>
      </c>
      <c r="J378" s="36" t="s">
        <v>11095</v>
      </c>
      <c r="K378" s="6"/>
      <c r="L378" s="6" t="s">
        <v>5524</v>
      </c>
      <c r="M378" s="6">
        <v>6550</v>
      </c>
      <c r="N378" s="17">
        <v>105</v>
      </c>
      <c r="O378" s="16" t="s">
        <v>474</v>
      </c>
      <c r="P378" s="16"/>
      <c r="Q378" s="6" t="s">
        <v>5525</v>
      </c>
      <c r="R378" s="6"/>
      <c r="S378" s="6">
        <v>1994</v>
      </c>
      <c r="T378" s="6" t="s">
        <v>2860</v>
      </c>
      <c r="U378" s="6" t="s">
        <v>5526</v>
      </c>
    </row>
    <row r="379" spans="1:21" x14ac:dyDescent="0.15">
      <c r="A379" s="6" t="s">
        <v>226</v>
      </c>
      <c r="B379" s="6"/>
      <c r="C379" s="6" t="s">
        <v>1631</v>
      </c>
      <c r="D379" s="6" t="s">
        <v>5522</v>
      </c>
      <c r="E379" s="9">
        <v>56.237504000000001</v>
      </c>
      <c r="F379" s="9">
        <v>10.237776999999999</v>
      </c>
      <c r="G379" s="6" t="s">
        <v>5523</v>
      </c>
      <c r="H379" s="6"/>
      <c r="I379" s="6" t="s">
        <v>2880</v>
      </c>
      <c r="J379" s="36" t="s">
        <v>11074</v>
      </c>
      <c r="K379" s="6"/>
      <c r="L379" s="6" t="s">
        <v>3342</v>
      </c>
      <c r="M379" s="6">
        <v>6290</v>
      </c>
      <c r="N379" s="17">
        <v>100</v>
      </c>
      <c r="O379" s="16" t="s">
        <v>474</v>
      </c>
      <c r="P379" s="16"/>
      <c r="Q379" s="6" t="s">
        <v>5527</v>
      </c>
      <c r="R379" s="6"/>
      <c r="S379" s="6">
        <v>1994</v>
      </c>
      <c r="T379" s="6" t="s">
        <v>2860</v>
      </c>
      <c r="U379" s="6"/>
    </row>
    <row r="380" spans="1:21" x14ac:dyDescent="0.15">
      <c r="A380" s="6" t="s">
        <v>226</v>
      </c>
      <c r="B380" s="6"/>
      <c r="C380" s="6" t="s">
        <v>1631</v>
      </c>
      <c r="D380" s="6" t="s">
        <v>5522</v>
      </c>
      <c r="E380" s="9">
        <v>56.237504000000001</v>
      </c>
      <c r="F380" s="9">
        <v>10.237776999999999</v>
      </c>
      <c r="G380" s="6" t="s">
        <v>5523</v>
      </c>
      <c r="H380" s="6"/>
      <c r="I380" s="6" t="s">
        <v>2880</v>
      </c>
      <c r="J380" s="36" t="s">
        <v>11074</v>
      </c>
      <c r="K380" s="6"/>
      <c r="L380" s="6" t="s">
        <v>3343</v>
      </c>
      <c r="M380" s="6">
        <v>6210</v>
      </c>
      <c r="N380" s="17">
        <v>100</v>
      </c>
      <c r="O380" s="16" t="s">
        <v>474</v>
      </c>
      <c r="P380" s="16"/>
      <c r="Q380" s="6" t="s">
        <v>5528</v>
      </c>
      <c r="R380" s="6"/>
      <c r="S380" s="6">
        <v>1994</v>
      </c>
      <c r="T380" s="6" t="s">
        <v>2860</v>
      </c>
      <c r="U380" s="6"/>
    </row>
    <row r="381" spans="1:21" x14ac:dyDescent="0.15">
      <c r="A381" s="6" t="s">
        <v>226</v>
      </c>
      <c r="B381" s="6"/>
      <c r="C381" s="6" t="s">
        <v>1631</v>
      </c>
      <c r="D381" s="6" t="s">
        <v>5522</v>
      </c>
      <c r="E381" s="9">
        <v>56.237504000000001</v>
      </c>
      <c r="F381" s="9">
        <v>10.237776999999999</v>
      </c>
      <c r="G381" s="6" t="s">
        <v>5523</v>
      </c>
      <c r="H381" s="6"/>
      <c r="I381" s="6" t="s">
        <v>2880</v>
      </c>
      <c r="J381" s="36" t="s">
        <v>11074</v>
      </c>
      <c r="K381" s="6"/>
      <c r="L381" s="6" t="s">
        <v>3345</v>
      </c>
      <c r="M381" s="6">
        <v>6190</v>
      </c>
      <c r="N381" s="17">
        <v>100</v>
      </c>
      <c r="O381" s="16" t="s">
        <v>474</v>
      </c>
      <c r="P381" s="16"/>
      <c r="Q381" s="6" t="s">
        <v>5529</v>
      </c>
      <c r="R381" s="6"/>
      <c r="S381" s="6">
        <v>1994</v>
      </c>
      <c r="T381" s="6" t="s">
        <v>2860</v>
      </c>
      <c r="U381" s="6"/>
    </row>
    <row r="382" spans="1:21" x14ac:dyDescent="0.15">
      <c r="A382" s="6" t="s">
        <v>226</v>
      </c>
      <c r="B382" s="6"/>
      <c r="C382" s="6" t="s">
        <v>1631</v>
      </c>
      <c r="D382" s="6" t="s">
        <v>5522</v>
      </c>
      <c r="E382" s="9">
        <v>56.237504000000001</v>
      </c>
      <c r="F382" s="9">
        <v>10.237776999999999</v>
      </c>
      <c r="G382" s="6" t="s">
        <v>5523</v>
      </c>
      <c r="H382" s="6"/>
      <c r="I382" s="6" t="s">
        <v>2880</v>
      </c>
      <c r="J382" s="36" t="s">
        <v>11096</v>
      </c>
      <c r="K382" s="6"/>
      <c r="L382" s="6" t="s">
        <v>5530</v>
      </c>
      <c r="M382" s="6">
        <v>6110</v>
      </c>
      <c r="N382" s="17">
        <v>100</v>
      </c>
      <c r="O382" s="16" t="s">
        <v>474</v>
      </c>
      <c r="P382" s="16"/>
      <c r="Q382" s="6" t="s">
        <v>5531</v>
      </c>
      <c r="R382" s="6"/>
      <c r="S382" s="6">
        <v>1994</v>
      </c>
      <c r="T382" s="6" t="s">
        <v>2860</v>
      </c>
      <c r="U382" s="6" t="s">
        <v>5526</v>
      </c>
    </row>
    <row r="383" spans="1:21" x14ac:dyDescent="0.15">
      <c r="A383" s="6" t="s">
        <v>226</v>
      </c>
      <c r="B383" s="6"/>
      <c r="C383" s="6" t="s">
        <v>1631</v>
      </c>
      <c r="D383" s="6" t="s">
        <v>5522</v>
      </c>
      <c r="E383" s="9">
        <v>56.237504000000001</v>
      </c>
      <c r="F383" s="9">
        <v>10.237776999999999</v>
      </c>
      <c r="G383" s="6" t="s">
        <v>5523</v>
      </c>
      <c r="H383" s="6"/>
      <c r="I383" s="6" t="s">
        <v>4486</v>
      </c>
      <c r="J383" s="36" t="s">
        <v>2754</v>
      </c>
      <c r="K383" s="6"/>
      <c r="L383" s="6" t="s">
        <v>5535</v>
      </c>
      <c r="M383" s="6">
        <v>6150</v>
      </c>
      <c r="N383" s="17">
        <v>100</v>
      </c>
      <c r="O383" s="16" t="s">
        <v>633</v>
      </c>
      <c r="P383" s="16"/>
      <c r="Q383" s="6" t="s">
        <v>5536</v>
      </c>
      <c r="R383" s="6"/>
      <c r="S383" s="6">
        <v>1994</v>
      </c>
      <c r="T383" s="6" t="s">
        <v>2860</v>
      </c>
      <c r="U383" s="6"/>
    </row>
    <row r="384" spans="1:21" x14ac:dyDescent="0.15">
      <c r="A384" s="6" t="s">
        <v>226</v>
      </c>
      <c r="B384" s="6"/>
      <c r="C384" s="6" t="s">
        <v>1631</v>
      </c>
      <c r="D384" s="6" t="s">
        <v>5522</v>
      </c>
      <c r="E384" s="9">
        <v>56.237504000000001</v>
      </c>
      <c r="F384" s="9">
        <v>10.237776999999999</v>
      </c>
      <c r="G384" s="6" t="s">
        <v>5523</v>
      </c>
      <c r="H384" s="6"/>
      <c r="I384" s="6" t="s">
        <v>467</v>
      </c>
      <c r="J384" s="36" t="s">
        <v>5532</v>
      </c>
      <c r="K384" s="6"/>
      <c r="L384" s="6" t="s">
        <v>5533</v>
      </c>
      <c r="M384" s="6">
        <v>6740</v>
      </c>
      <c r="N384" s="17">
        <v>50</v>
      </c>
      <c r="O384" s="16" t="s">
        <v>5034</v>
      </c>
      <c r="P384" s="16"/>
      <c r="Q384" s="6" t="s">
        <v>5534</v>
      </c>
      <c r="R384" s="6"/>
      <c r="S384" s="6">
        <v>2011</v>
      </c>
      <c r="T384" s="6" t="s">
        <v>1149</v>
      </c>
      <c r="U384" s="6"/>
    </row>
    <row r="385" spans="1:21" x14ac:dyDescent="0.15">
      <c r="A385" s="6" t="s">
        <v>226</v>
      </c>
      <c r="B385" s="6"/>
      <c r="C385" s="6" t="s">
        <v>1631</v>
      </c>
      <c r="D385" s="6" t="s">
        <v>5522</v>
      </c>
      <c r="E385" s="9">
        <v>56.237504000000001</v>
      </c>
      <c r="F385" s="9">
        <v>10.237776999999999</v>
      </c>
      <c r="G385" s="6" t="s">
        <v>5523</v>
      </c>
      <c r="H385" s="6"/>
      <c r="I385" s="6" t="s">
        <v>467</v>
      </c>
      <c r="J385" s="36" t="s">
        <v>5532</v>
      </c>
      <c r="K385" s="6"/>
      <c r="L385" s="6" t="s">
        <v>5537</v>
      </c>
      <c r="M385" s="6">
        <v>6460</v>
      </c>
      <c r="N385" s="17">
        <v>50</v>
      </c>
      <c r="O385" s="16" t="s">
        <v>5034</v>
      </c>
      <c r="P385" s="16"/>
      <c r="Q385" s="6" t="s">
        <v>5072</v>
      </c>
      <c r="R385" s="6"/>
      <c r="S385" s="6">
        <v>2011</v>
      </c>
      <c r="T385" s="6" t="s">
        <v>1149</v>
      </c>
      <c r="U385" s="6"/>
    </row>
    <row r="386" spans="1:21" x14ac:dyDescent="0.15">
      <c r="A386" s="6" t="s">
        <v>226</v>
      </c>
      <c r="B386" s="6"/>
      <c r="C386" s="6" t="s">
        <v>1631</v>
      </c>
      <c r="D386" s="6" t="s">
        <v>5522</v>
      </c>
      <c r="E386" s="9">
        <v>56.237504000000001</v>
      </c>
      <c r="F386" s="9">
        <v>10.237776999999999</v>
      </c>
      <c r="G386" s="6" t="s">
        <v>5523</v>
      </c>
      <c r="H386" s="6"/>
      <c r="I386" s="6" t="s">
        <v>467</v>
      </c>
      <c r="J386" s="36" t="s">
        <v>5538</v>
      </c>
      <c r="K386" s="6"/>
      <c r="L386" s="6" t="s">
        <v>5539</v>
      </c>
      <c r="M386" s="6">
        <v>5600</v>
      </c>
      <c r="N386" s="17">
        <v>50</v>
      </c>
      <c r="O386" s="16" t="s">
        <v>474</v>
      </c>
      <c r="P386" s="16"/>
      <c r="Q386" s="6" t="s">
        <v>5540</v>
      </c>
      <c r="R386" s="6"/>
      <c r="S386" s="6">
        <v>2011</v>
      </c>
      <c r="T386" s="6" t="s">
        <v>1149</v>
      </c>
      <c r="U386" s="6"/>
    </row>
    <row r="387" spans="1:21" x14ac:dyDescent="0.15">
      <c r="A387" s="6" t="s">
        <v>226</v>
      </c>
      <c r="B387" s="6"/>
      <c r="C387" s="6" t="s">
        <v>1631</v>
      </c>
      <c r="D387" s="6" t="s">
        <v>5522</v>
      </c>
      <c r="E387" s="9">
        <v>56.237504000000001</v>
      </c>
      <c r="F387" s="9">
        <v>10.237776999999999</v>
      </c>
      <c r="G387" s="6" t="s">
        <v>5523</v>
      </c>
      <c r="H387" s="6"/>
      <c r="I387" s="6" t="s">
        <v>2880</v>
      </c>
      <c r="J387" s="36" t="s">
        <v>11081</v>
      </c>
      <c r="K387" s="6"/>
      <c r="L387" s="6" t="s">
        <v>3347</v>
      </c>
      <c r="M387" s="6">
        <v>5450</v>
      </c>
      <c r="N387" s="17">
        <v>100</v>
      </c>
      <c r="O387" s="16" t="s">
        <v>474</v>
      </c>
      <c r="P387" s="16">
        <v>-23.7</v>
      </c>
      <c r="Q387" s="6" t="s">
        <v>5541</v>
      </c>
      <c r="R387" s="6"/>
      <c r="S387" s="6">
        <v>2000</v>
      </c>
      <c r="T387" s="6" t="s">
        <v>3348</v>
      </c>
      <c r="U387" s="6"/>
    </row>
    <row r="388" spans="1:21" x14ac:dyDescent="0.15">
      <c r="A388" s="6" t="s">
        <v>234</v>
      </c>
      <c r="B388" s="6"/>
      <c r="C388" s="6" t="s">
        <v>1631</v>
      </c>
      <c r="D388" s="6" t="s">
        <v>4863</v>
      </c>
      <c r="E388" s="9">
        <v>56.501417000000004</v>
      </c>
      <c r="F388" s="9">
        <v>10.658606000000001</v>
      </c>
      <c r="G388" s="6" t="s">
        <v>5545</v>
      </c>
      <c r="H388" s="6"/>
      <c r="I388" s="6" t="s">
        <v>467</v>
      </c>
      <c r="J388" s="36" t="s">
        <v>4565</v>
      </c>
      <c r="K388" s="6" t="s">
        <v>5546</v>
      </c>
      <c r="L388" s="6" t="s">
        <v>5547</v>
      </c>
      <c r="M388" s="6">
        <v>5115</v>
      </c>
      <c r="N388" s="17">
        <v>70</v>
      </c>
      <c r="O388" s="16" t="s">
        <v>474</v>
      </c>
      <c r="P388" s="16">
        <v>-23.6</v>
      </c>
      <c r="Q388" s="6" t="s">
        <v>5548</v>
      </c>
      <c r="R388" s="6"/>
      <c r="S388" s="6">
        <v>2012</v>
      </c>
      <c r="T388" s="6" t="s">
        <v>4569</v>
      </c>
      <c r="U388" s="6"/>
    </row>
    <row r="389" spans="1:21" x14ac:dyDescent="0.15">
      <c r="A389" s="6" t="s">
        <v>5549</v>
      </c>
      <c r="B389" s="6" t="s">
        <v>464</v>
      </c>
      <c r="C389" s="6" t="s">
        <v>1368</v>
      </c>
      <c r="D389" s="6" t="s">
        <v>1368</v>
      </c>
      <c r="E389" s="9">
        <v>54.901141918733003</v>
      </c>
      <c r="F389" s="9">
        <v>10.420017242431999</v>
      </c>
      <c r="G389" s="6"/>
      <c r="H389" s="6"/>
      <c r="I389" s="6" t="s">
        <v>467</v>
      </c>
      <c r="J389" s="36" t="s">
        <v>4582</v>
      </c>
      <c r="K389" s="6" t="s">
        <v>5557</v>
      </c>
      <c r="L389" s="6" t="s">
        <v>1370</v>
      </c>
      <c r="M389" s="6">
        <v>6170</v>
      </c>
      <c r="N389" s="17">
        <v>85</v>
      </c>
      <c r="O389" s="16" t="s">
        <v>729</v>
      </c>
      <c r="P389" s="16">
        <v>-12.5</v>
      </c>
      <c r="Q389" s="6" t="s">
        <v>5558</v>
      </c>
      <c r="R389" s="6"/>
      <c r="S389" s="6">
        <v>1995</v>
      </c>
      <c r="T389" s="6" t="s">
        <v>526</v>
      </c>
      <c r="U389" s="6" t="s">
        <v>5559</v>
      </c>
    </row>
    <row r="390" spans="1:21" x14ac:dyDescent="0.15">
      <c r="A390" s="6" t="s">
        <v>5549</v>
      </c>
      <c r="B390" s="6" t="s">
        <v>464</v>
      </c>
      <c r="C390" s="6" t="s">
        <v>1368</v>
      </c>
      <c r="D390" s="6" t="s">
        <v>1368</v>
      </c>
      <c r="E390" s="9">
        <v>54.901141918733003</v>
      </c>
      <c r="F390" s="9">
        <v>10.420017242431999</v>
      </c>
      <c r="G390" s="6"/>
      <c r="H390" s="6"/>
      <c r="I390" s="6" t="s">
        <v>2880</v>
      </c>
      <c r="J390" s="36" t="s">
        <v>11095</v>
      </c>
      <c r="K390" s="6"/>
      <c r="L390" s="6" t="s">
        <v>5560</v>
      </c>
      <c r="M390" s="6">
        <v>5910</v>
      </c>
      <c r="N390" s="17">
        <v>75</v>
      </c>
      <c r="O390" s="16" t="s">
        <v>474</v>
      </c>
      <c r="P390" s="16">
        <v>-27.5</v>
      </c>
      <c r="Q390" s="6" t="s">
        <v>5561</v>
      </c>
      <c r="R390" s="6"/>
      <c r="S390" s="6">
        <v>1992</v>
      </c>
      <c r="T390" s="6" t="s">
        <v>5562</v>
      </c>
      <c r="U390" s="6" t="s">
        <v>5563</v>
      </c>
    </row>
    <row r="391" spans="1:21" x14ac:dyDescent="0.15">
      <c r="A391" s="6" t="s">
        <v>5549</v>
      </c>
      <c r="B391" s="6" t="s">
        <v>464</v>
      </c>
      <c r="C391" s="6" t="s">
        <v>1368</v>
      </c>
      <c r="D391" s="6" t="s">
        <v>1368</v>
      </c>
      <c r="E391" s="9">
        <v>54.901141918733003</v>
      </c>
      <c r="F391" s="9">
        <v>10.420017242431999</v>
      </c>
      <c r="G391" s="6"/>
      <c r="H391" s="6"/>
      <c r="I391" s="6" t="s">
        <v>2880</v>
      </c>
      <c r="J391" s="36" t="s">
        <v>11074</v>
      </c>
      <c r="K391" s="6"/>
      <c r="L391" s="6" t="s">
        <v>5550</v>
      </c>
      <c r="M391" s="6">
        <v>6290</v>
      </c>
      <c r="N391" s="17">
        <v>75</v>
      </c>
      <c r="O391" s="16" t="s">
        <v>474</v>
      </c>
      <c r="P391" s="16">
        <v>-24</v>
      </c>
      <c r="Q391" s="6" t="s">
        <v>5551</v>
      </c>
      <c r="R391" s="6"/>
      <c r="S391" s="6">
        <v>1998</v>
      </c>
      <c r="T391" s="6" t="s">
        <v>5552</v>
      </c>
      <c r="U391" s="6" t="s">
        <v>5553</v>
      </c>
    </row>
    <row r="392" spans="1:21" x14ac:dyDescent="0.15">
      <c r="A392" s="6" t="s">
        <v>5549</v>
      </c>
      <c r="B392" s="6" t="s">
        <v>464</v>
      </c>
      <c r="C392" s="6" t="s">
        <v>1368</v>
      </c>
      <c r="D392" s="6" t="s">
        <v>1368</v>
      </c>
      <c r="E392" s="9">
        <v>54.901141918733003</v>
      </c>
      <c r="F392" s="9">
        <v>10.420017242431999</v>
      </c>
      <c r="G392" s="6"/>
      <c r="H392" s="6"/>
      <c r="I392" s="6" t="s">
        <v>2880</v>
      </c>
      <c r="J392" s="36" t="s">
        <v>11074</v>
      </c>
      <c r="K392" s="6"/>
      <c r="L392" s="6" t="s">
        <v>5554</v>
      </c>
      <c r="M392" s="6">
        <v>6270</v>
      </c>
      <c r="N392" s="17">
        <v>80</v>
      </c>
      <c r="O392" s="16" t="s">
        <v>474</v>
      </c>
      <c r="P392" s="16">
        <v>-24.6</v>
      </c>
      <c r="Q392" s="6" t="s">
        <v>5555</v>
      </c>
      <c r="R392" s="6"/>
      <c r="S392" s="6">
        <v>1998</v>
      </c>
      <c r="T392" s="6" t="s">
        <v>5552</v>
      </c>
      <c r="U392" s="6" t="s">
        <v>5556</v>
      </c>
    </row>
    <row r="393" spans="1:21" x14ac:dyDescent="0.15">
      <c r="A393" s="6" t="s">
        <v>240</v>
      </c>
      <c r="B393" s="6" t="s">
        <v>464</v>
      </c>
      <c r="C393" s="6" t="s">
        <v>2447</v>
      </c>
      <c r="D393" s="6" t="s">
        <v>2447</v>
      </c>
      <c r="E393" s="9">
        <v>56.715063999999998</v>
      </c>
      <c r="F393" s="9">
        <v>8.6097450000000002</v>
      </c>
      <c r="G393" s="6"/>
      <c r="H393" s="6"/>
      <c r="I393" s="6"/>
      <c r="J393" s="6" t="s">
        <v>1683</v>
      </c>
      <c r="K393" s="6"/>
      <c r="L393" s="6" t="s">
        <v>5564</v>
      </c>
      <c r="M393" s="6">
        <v>5000</v>
      </c>
      <c r="N393" s="17">
        <v>100</v>
      </c>
      <c r="O393" s="16" t="s">
        <v>981</v>
      </c>
      <c r="P393" s="16"/>
      <c r="Q393" s="6" t="s">
        <v>5565</v>
      </c>
      <c r="R393" s="6"/>
      <c r="S393" s="6">
        <v>1992</v>
      </c>
      <c r="T393" s="6" t="s">
        <v>4695</v>
      </c>
      <c r="U393" s="6"/>
    </row>
    <row r="394" spans="1:21" x14ac:dyDescent="0.15">
      <c r="A394" s="6" t="s">
        <v>635</v>
      </c>
      <c r="B394" s="6"/>
      <c r="C394" s="6" t="s">
        <v>1631</v>
      </c>
      <c r="D394" s="6" t="s">
        <v>4867</v>
      </c>
      <c r="E394" s="9">
        <v>56.337772000000001</v>
      </c>
      <c r="F394" s="9">
        <v>10.627791</v>
      </c>
      <c r="G394" s="6" t="s">
        <v>5566</v>
      </c>
      <c r="H394" s="6"/>
      <c r="I394" s="6" t="s">
        <v>5492</v>
      </c>
      <c r="J394" s="36" t="s">
        <v>4582</v>
      </c>
      <c r="K394" s="6" t="s">
        <v>5571</v>
      </c>
      <c r="L394" s="6" t="s">
        <v>638</v>
      </c>
      <c r="M394" s="6">
        <v>6289</v>
      </c>
      <c r="N394" s="17">
        <v>45</v>
      </c>
      <c r="O394" s="16" t="s">
        <v>633</v>
      </c>
      <c r="P394" s="16">
        <v>-10.1</v>
      </c>
      <c r="Q394" s="6" t="s">
        <v>5572</v>
      </c>
      <c r="R394" s="6"/>
      <c r="S394" s="6">
        <v>2024</v>
      </c>
      <c r="T394" s="6" t="s">
        <v>476</v>
      </c>
      <c r="U394" s="6" t="s">
        <v>640</v>
      </c>
    </row>
    <row r="395" spans="1:21" x14ac:dyDescent="0.15">
      <c r="A395" s="6" t="s">
        <v>635</v>
      </c>
      <c r="B395" s="6"/>
      <c r="C395" s="6" t="s">
        <v>1631</v>
      </c>
      <c r="D395" s="6" t="s">
        <v>4867</v>
      </c>
      <c r="E395" s="9">
        <v>56.337772000000001</v>
      </c>
      <c r="F395" s="9">
        <v>10.627791</v>
      </c>
      <c r="G395" s="6" t="s">
        <v>5566</v>
      </c>
      <c r="H395" s="6"/>
      <c r="I395" s="6" t="s">
        <v>467</v>
      </c>
      <c r="J395" s="36" t="s">
        <v>4375</v>
      </c>
      <c r="K395" s="6"/>
      <c r="L395" s="6" t="s">
        <v>5567</v>
      </c>
      <c r="M395" s="6">
        <v>6209</v>
      </c>
      <c r="N395" s="17">
        <v>35</v>
      </c>
      <c r="O395" s="16" t="s">
        <v>474</v>
      </c>
      <c r="P395" s="16">
        <v>-20.6</v>
      </c>
      <c r="Q395" s="6" t="s">
        <v>5568</v>
      </c>
      <c r="R395" s="6"/>
      <c r="S395" s="6">
        <v>2019</v>
      </c>
      <c r="T395" s="6" t="s">
        <v>1391</v>
      </c>
      <c r="U395" s="6"/>
    </row>
    <row r="396" spans="1:21" x14ac:dyDescent="0.15">
      <c r="A396" s="6" t="s">
        <v>635</v>
      </c>
      <c r="B396" s="6"/>
      <c r="C396" s="6" t="s">
        <v>1631</v>
      </c>
      <c r="D396" s="6" t="s">
        <v>4867</v>
      </c>
      <c r="E396" s="9">
        <v>56.337772000000001</v>
      </c>
      <c r="F396" s="9">
        <v>10.627791</v>
      </c>
      <c r="G396" s="6" t="s">
        <v>5566</v>
      </c>
      <c r="H396" s="6"/>
      <c r="I396" s="6" t="s">
        <v>467</v>
      </c>
      <c r="J396" s="36" t="s">
        <v>4375</v>
      </c>
      <c r="K396" s="6"/>
      <c r="L396" s="6" t="s">
        <v>5569</v>
      </c>
      <c r="M396" s="6">
        <v>6090</v>
      </c>
      <c r="N396" s="17">
        <v>32</v>
      </c>
      <c r="O396" s="16" t="s">
        <v>474</v>
      </c>
      <c r="P396" s="16">
        <v>-21.3</v>
      </c>
      <c r="Q396" s="6" t="s">
        <v>5570</v>
      </c>
      <c r="R396" s="6"/>
      <c r="S396" s="6">
        <v>2019</v>
      </c>
      <c r="T396" s="6" t="s">
        <v>1391</v>
      </c>
      <c r="U396" s="6"/>
    </row>
    <row r="397" spans="1:21" x14ac:dyDescent="0.15">
      <c r="A397" s="6" t="s">
        <v>635</v>
      </c>
      <c r="B397" s="6"/>
      <c r="C397" s="6" t="s">
        <v>1631</v>
      </c>
      <c r="D397" s="6" t="s">
        <v>4867</v>
      </c>
      <c r="E397" s="9">
        <v>56.337772000000001</v>
      </c>
      <c r="F397" s="9">
        <v>10.627791</v>
      </c>
      <c r="G397" s="6" t="s">
        <v>5566</v>
      </c>
      <c r="H397" s="6"/>
      <c r="I397" s="6" t="s">
        <v>467</v>
      </c>
      <c r="J397" s="36" t="s">
        <v>4996</v>
      </c>
      <c r="K397" s="6"/>
      <c r="L397" s="6" t="s">
        <v>5573</v>
      </c>
      <c r="M397" s="6">
        <v>5592</v>
      </c>
      <c r="N397" s="17">
        <v>31</v>
      </c>
      <c r="O397" s="16" t="s">
        <v>474</v>
      </c>
      <c r="P397" s="16">
        <v>-21.3</v>
      </c>
      <c r="Q397" s="6" t="s">
        <v>5574</v>
      </c>
      <c r="R397" s="6"/>
      <c r="S397" s="6">
        <v>2019</v>
      </c>
      <c r="T397" s="6" t="s">
        <v>1391</v>
      </c>
      <c r="U397" s="6"/>
    </row>
    <row r="398" spans="1:21" x14ac:dyDescent="0.15">
      <c r="A398" s="6" t="s">
        <v>635</v>
      </c>
      <c r="B398" s="6"/>
      <c r="C398" s="6" t="s">
        <v>1631</v>
      </c>
      <c r="D398" s="6" t="s">
        <v>4867</v>
      </c>
      <c r="E398" s="9">
        <v>56.337772000000001</v>
      </c>
      <c r="F398" s="9">
        <v>10.627791</v>
      </c>
      <c r="G398" s="6" t="s">
        <v>5566</v>
      </c>
      <c r="H398" s="6"/>
      <c r="I398" s="6" t="s">
        <v>467</v>
      </c>
      <c r="J398" s="36" t="s">
        <v>4996</v>
      </c>
      <c r="K398" s="6"/>
      <c r="L398" s="6" t="s">
        <v>5575</v>
      </c>
      <c r="M398" s="6">
        <v>5595</v>
      </c>
      <c r="N398" s="17">
        <v>31</v>
      </c>
      <c r="O398" s="16" t="s">
        <v>474</v>
      </c>
      <c r="P398" s="16">
        <v>-22.5</v>
      </c>
      <c r="Q398" s="6" t="s">
        <v>5574</v>
      </c>
      <c r="R398" s="6"/>
      <c r="S398" s="6">
        <v>2019</v>
      </c>
      <c r="T398" s="6" t="s">
        <v>1391</v>
      </c>
      <c r="U398" s="6"/>
    </row>
    <row r="399" spans="1:21" x14ac:dyDescent="0.15">
      <c r="A399" s="6" t="s">
        <v>635</v>
      </c>
      <c r="B399" s="6"/>
      <c r="C399" s="6" t="s">
        <v>1631</v>
      </c>
      <c r="D399" s="6" t="s">
        <v>4867</v>
      </c>
      <c r="E399" s="9">
        <v>56.337772000000001</v>
      </c>
      <c r="F399" s="9">
        <v>10.627791</v>
      </c>
      <c r="G399" s="6" t="s">
        <v>5566</v>
      </c>
      <c r="H399" s="6"/>
      <c r="I399" s="6" t="s">
        <v>467</v>
      </c>
      <c r="J399" s="36" t="s">
        <v>4985</v>
      </c>
      <c r="K399" s="6"/>
      <c r="L399" s="6" t="s">
        <v>5576</v>
      </c>
      <c r="M399" s="6">
        <v>5633</v>
      </c>
      <c r="N399" s="17">
        <v>28</v>
      </c>
      <c r="O399" s="16" t="s">
        <v>729</v>
      </c>
      <c r="P399" s="16">
        <v>-11.3</v>
      </c>
      <c r="Q399" s="6" t="s">
        <v>5577</v>
      </c>
      <c r="R399" s="6"/>
      <c r="S399" s="6">
        <v>2019</v>
      </c>
      <c r="T399" s="6" t="s">
        <v>1391</v>
      </c>
      <c r="U399" s="6"/>
    </row>
    <row r="400" spans="1:21" x14ac:dyDescent="0.15">
      <c r="A400" s="6" t="s">
        <v>253</v>
      </c>
      <c r="B400" s="6"/>
      <c r="C400" s="6" t="s">
        <v>249</v>
      </c>
      <c r="D400" s="6" t="s">
        <v>249</v>
      </c>
      <c r="E400" s="9">
        <v>55.78217867</v>
      </c>
      <c r="F400" s="9">
        <v>11.28916733</v>
      </c>
      <c r="G400" s="6"/>
      <c r="H400" s="6"/>
      <c r="I400" s="6" t="s">
        <v>479</v>
      </c>
      <c r="J400" s="36" t="s">
        <v>4582</v>
      </c>
      <c r="K400" s="6" t="s">
        <v>5762</v>
      </c>
      <c r="L400" s="6" t="s">
        <v>584</v>
      </c>
      <c r="M400" s="6">
        <v>4910</v>
      </c>
      <c r="N400" s="17">
        <v>15</v>
      </c>
      <c r="O400" s="16" t="s">
        <v>576</v>
      </c>
      <c r="P400" s="16">
        <v>-18.600000000000001</v>
      </c>
      <c r="Q400" s="6" t="s">
        <v>5763</v>
      </c>
      <c r="R400" s="6"/>
      <c r="S400" s="6">
        <v>2024</v>
      </c>
      <c r="T400" s="6" t="s">
        <v>476</v>
      </c>
      <c r="U400" s="6"/>
    </row>
    <row r="401" spans="1:21" x14ac:dyDescent="0.15">
      <c r="A401" s="6" t="s">
        <v>253</v>
      </c>
      <c r="B401" s="6"/>
      <c r="C401" s="6" t="s">
        <v>249</v>
      </c>
      <c r="D401" s="6" t="s">
        <v>249</v>
      </c>
      <c r="E401" s="9">
        <v>55.78217867</v>
      </c>
      <c r="F401" s="9">
        <v>11.28916733</v>
      </c>
      <c r="G401" s="6"/>
      <c r="H401" s="6"/>
      <c r="I401" s="6" t="s">
        <v>467</v>
      </c>
      <c r="J401" s="36" t="s">
        <v>4582</v>
      </c>
      <c r="K401" s="6" t="s">
        <v>5764</v>
      </c>
      <c r="L401" s="6" t="s">
        <v>1180</v>
      </c>
      <c r="M401" s="6">
        <v>4770</v>
      </c>
      <c r="N401" s="17">
        <v>40</v>
      </c>
      <c r="O401" s="16" t="s">
        <v>576</v>
      </c>
      <c r="P401" s="16">
        <v>-18.8</v>
      </c>
      <c r="Q401" s="6" t="s">
        <v>5765</v>
      </c>
      <c r="R401" s="6"/>
      <c r="S401" s="6">
        <v>2007</v>
      </c>
      <c r="T401" s="6" t="s">
        <v>610</v>
      </c>
      <c r="U401" s="6"/>
    </row>
    <row r="402" spans="1:21" x14ac:dyDescent="0.15">
      <c r="A402" s="6" t="s">
        <v>2721</v>
      </c>
      <c r="B402" s="6"/>
      <c r="C402" s="6" t="s">
        <v>1675</v>
      </c>
      <c r="D402" s="6" t="s">
        <v>5578</v>
      </c>
      <c r="E402" s="9">
        <v>55.92709361</v>
      </c>
      <c r="F402" s="9">
        <v>12.510881619999999</v>
      </c>
      <c r="G402" s="6" t="s">
        <v>5579</v>
      </c>
      <c r="H402" s="6"/>
      <c r="I402" s="6" t="s">
        <v>5171</v>
      </c>
      <c r="J402" s="36" t="s">
        <v>4379</v>
      </c>
      <c r="K402" s="6"/>
      <c r="L402" s="6" t="s">
        <v>5580</v>
      </c>
      <c r="M402" s="6">
        <v>6770</v>
      </c>
      <c r="N402" s="17">
        <v>50</v>
      </c>
      <c r="O402" s="16" t="s">
        <v>474</v>
      </c>
      <c r="P402" s="16"/>
      <c r="Q402" s="16" t="s">
        <v>5581</v>
      </c>
      <c r="R402" s="6"/>
      <c r="S402" s="6">
        <v>2011</v>
      </c>
      <c r="T402" s="6" t="s">
        <v>1149</v>
      </c>
      <c r="U402" s="6" t="s">
        <v>5582</v>
      </c>
    </row>
    <row r="403" spans="1:21" x14ac:dyDescent="0.15">
      <c r="A403" s="6" t="s">
        <v>2721</v>
      </c>
      <c r="B403" s="6"/>
      <c r="C403" s="6" t="s">
        <v>1675</v>
      </c>
      <c r="D403" s="6" t="s">
        <v>5578</v>
      </c>
      <c r="E403" s="9">
        <v>55.92709361</v>
      </c>
      <c r="F403" s="9">
        <v>12.510881619999999</v>
      </c>
      <c r="G403" s="6" t="s">
        <v>5579</v>
      </c>
      <c r="H403" s="6"/>
      <c r="I403" s="6" t="s">
        <v>5171</v>
      </c>
      <c r="J403" s="36" t="s">
        <v>4379</v>
      </c>
      <c r="K403" s="6"/>
      <c r="L403" s="6" t="s">
        <v>5584</v>
      </c>
      <c r="M403" s="6">
        <v>6435</v>
      </c>
      <c r="N403" s="17">
        <v>50</v>
      </c>
      <c r="O403" s="16" t="s">
        <v>474</v>
      </c>
      <c r="P403" s="16"/>
      <c r="Q403" s="16" t="s">
        <v>5585</v>
      </c>
      <c r="R403" s="6"/>
      <c r="S403" s="6">
        <v>2011</v>
      </c>
      <c r="T403" s="6" t="s">
        <v>1149</v>
      </c>
      <c r="U403" s="6"/>
    </row>
    <row r="404" spans="1:21" x14ac:dyDescent="0.15">
      <c r="A404" s="6" t="s">
        <v>2721</v>
      </c>
      <c r="B404" s="6"/>
      <c r="C404" s="6" t="s">
        <v>1675</v>
      </c>
      <c r="D404" s="6" t="s">
        <v>5578</v>
      </c>
      <c r="E404" s="9">
        <v>55.92709361</v>
      </c>
      <c r="F404" s="9">
        <v>12.510881619999999</v>
      </c>
      <c r="G404" s="6" t="s">
        <v>5579</v>
      </c>
      <c r="H404" s="6"/>
      <c r="I404" s="6" t="s">
        <v>5171</v>
      </c>
      <c r="J404" s="36" t="s">
        <v>4379</v>
      </c>
      <c r="K404" s="6"/>
      <c r="L404" s="6" t="s">
        <v>5586</v>
      </c>
      <c r="M404" s="6">
        <v>5940</v>
      </c>
      <c r="N404" s="17">
        <v>100</v>
      </c>
      <c r="O404" s="16" t="s">
        <v>474</v>
      </c>
      <c r="P404" s="16"/>
      <c r="Q404" s="16" t="s">
        <v>5587</v>
      </c>
      <c r="R404" s="6"/>
      <c r="S404" s="6">
        <v>2011</v>
      </c>
      <c r="T404" s="6" t="s">
        <v>1149</v>
      </c>
      <c r="U404" s="6"/>
    </row>
    <row r="405" spans="1:21" x14ac:dyDescent="0.15">
      <c r="A405" s="6" t="s">
        <v>2721</v>
      </c>
      <c r="B405" s="6"/>
      <c r="C405" s="6" t="s">
        <v>1675</v>
      </c>
      <c r="D405" s="6" t="s">
        <v>5578</v>
      </c>
      <c r="E405" s="9">
        <v>55.92709361</v>
      </c>
      <c r="F405" s="9">
        <v>12.510881619999999</v>
      </c>
      <c r="G405" s="6" t="s">
        <v>5579</v>
      </c>
      <c r="H405" s="6"/>
      <c r="I405" s="6" t="s">
        <v>5171</v>
      </c>
      <c r="J405" s="36" t="s">
        <v>5588</v>
      </c>
      <c r="K405" s="6"/>
      <c r="L405" s="6" t="s">
        <v>5589</v>
      </c>
      <c r="M405" s="6">
        <v>5400</v>
      </c>
      <c r="N405" s="17">
        <v>50</v>
      </c>
      <c r="O405" s="16" t="s">
        <v>5034</v>
      </c>
      <c r="P405" s="16"/>
      <c r="Q405" s="16" t="s">
        <v>5590</v>
      </c>
      <c r="R405" s="6"/>
      <c r="S405" s="6">
        <v>2011</v>
      </c>
      <c r="T405" s="6" t="s">
        <v>1149</v>
      </c>
      <c r="U405" s="6" t="s">
        <v>5591</v>
      </c>
    </row>
    <row r="406" spans="1:21" x14ac:dyDescent="0.15">
      <c r="A406" s="6" t="s">
        <v>2721</v>
      </c>
      <c r="B406" s="6"/>
      <c r="C406" s="6" t="s">
        <v>1675</v>
      </c>
      <c r="D406" s="6" t="s">
        <v>5578</v>
      </c>
      <c r="E406" s="9">
        <v>55.92709361</v>
      </c>
      <c r="F406" s="9">
        <v>12.510881619999999</v>
      </c>
      <c r="G406" s="6" t="s">
        <v>5579</v>
      </c>
      <c r="H406" s="6"/>
      <c r="I406" s="6" t="s">
        <v>5171</v>
      </c>
      <c r="J406" s="36" t="s">
        <v>4582</v>
      </c>
      <c r="K406" s="6" t="s">
        <v>554</v>
      </c>
      <c r="L406" s="6" t="s">
        <v>1334</v>
      </c>
      <c r="M406" s="6">
        <v>6845</v>
      </c>
      <c r="N406" s="17">
        <v>65</v>
      </c>
      <c r="O406" s="16" t="s">
        <v>710</v>
      </c>
      <c r="P406" s="16">
        <v>-13.5</v>
      </c>
      <c r="Q406" s="6" t="s">
        <v>5583</v>
      </c>
      <c r="R406" s="6"/>
      <c r="S406" s="6">
        <v>1998</v>
      </c>
      <c r="T406" s="6" t="s">
        <v>1336</v>
      </c>
      <c r="U406" s="6"/>
    </row>
    <row r="407" spans="1:21" x14ac:dyDescent="0.15">
      <c r="A407" s="8" t="s">
        <v>259</v>
      </c>
      <c r="B407" s="6"/>
      <c r="C407" s="6" t="s">
        <v>5304</v>
      </c>
      <c r="D407" s="6" t="s">
        <v>5304</v>
      </c>
      <c r="E407" s="9">
        <v>55.926545982627601</v>
      </c>
      <c r="F407" s="9">
        <v>10.5989318152166</v>
      </c>
      <c r="G407" s="6"/>
      <c r="H407" s="6" t="s">
        <v>5592</v>
      </c>
      <c r="I407" s="6" t="s">
        <v>467</v>
      </c>
      <c r="J407" s="36" t="s">
        <v>5345</v>
      </c>
      <c r="K407" s="6" t="s">
        <v>5593</v>
      </c>
      <c r="L407" s="6" t="s">
        <v>5594</v>
      </c>
      <c r="M407" s="6">
        <v>3540</v>
      </c>
      <c r="N407" s="6">
        <v>90</v>
      </c>
      <c r="O407" s="21"/>
      <c r="P407" s="16">
        <v>-15.4</v>
      </c>
      <c r="Q407" s="20"/>
      <c r="R407" s="6"/>
      <c r="S407" s="6">
        <v>2010</v>
      </c>
      <c r="T407" s="6" t="s">
        <v>5348</v>
      </c>
      <c r="U407" s="6"/>
    </row>
    <row r="408" spans="1:21" x14ac:dyDescent="0.15">
      <c r="A408" s="6" t="s">
        <v>261</v>
      </c>
      <c r="B408" s="6"/>
      <c r="C408" s="6" t="s">
        <v>1631</v>
      </c>
      <c r="D408" s="6" t="s">
        <v>5024</v>
      </c>
      <c r="E408" s="9">
        <v>56.011111</v>
      </c>
      <c r="F408" s="9">
        <v>10.223074</v>
      </c>
      <c r="G408" s="6" t="s">
        <v>5595</v>
      </c>
      <c r="H408" s="6"/>
      <c r="I408" s="6" t="s">
        <v>4486</v>
      </c>
      <c r="J408" s="36" t="s">
        <v>2754</v>
      </c>
      <c r="K408" s="6"/>
      <c r="L408" s="6" t="s">
        <v>5599</v>
      </c>
      <c r="M408" s="6">
        <v>6420</v>
      </c>
      <c r="N408" s="17">
        <v>130</v>
      </c>
      <c r="O408" s="16" t="s">
        <v>633</v>
      </c>
      <c r="P408" s="16"/>
      <c r="Q408" s="6" t="s">
        <v>5600</v>
      </c>
      <c r="R408" s="6"/>
      <c r="S408" s="6">
        <v>1965</v>
      </c>
      <c r="T408" s="6" t="s">
        <v>2557</v>
      </c>
      <c r="U408" s="6" t="s">
        <v>5601</v>
      </c>
    </row>
    <row r="409" spans="1:21" x14ac:dyDescent="0.15">
      <c r="A409" s="6" t="s">
        <v>261</v>
      </c>
      <c r="B409" s="6"/>
      <c r="C409" s="6" t="s">
        <v>1631</v>
      </c>
      <c r="D409" s="6" t="s">
        <v>5024</v>
      </c>
      <c r="E409" s="9">
        <v>56.011111</v>
      </c>
      <c r="F409" s="9">
        <v>10.223074</v>
      </c>
      <c r="G409" s="6" t="s">
        <v>5595</v>
      </c>
      <c r="H409" s="6"/>
      <c r="I409" s="6" t="s">
        <v>4486</v>
      </c>
      <c r="J409" s="36" t="s">
        <v>2754</v>
      </c>
      <c r="K409" s="6"/>
      <c r="L409" s="6" t="s">
        <v>5602</v>
      </c>
      <c r="M409" s="6">
        <v>6420</v>
      </c>
      <c r="N409" s="17">
        <v>130</v>
      </c>
      <c r="O409" s="16" t="s">
        <v>633</v>
      </c>
      <c r="P409" s="16"/>
      <c r="Q409" s="6" t="s">
        <v>5600</v>
      </c>
      <c r="R409" s="6"/>
      <c r="S409" s="6">
        <v>1980</v>
      </c>
      <c r="T409" s="6" t="s">
        <v>5603</v>
      </c>
      <c r="U409" s="6" t="s">
        <v>5601</v>
      </c>
    </row>
    <row r="410" spans="1:21" x14ac:dyDescent="0.15">
      <c r="A410" s="6" t="s">
        <v>261</v>
      </c>
      <c r="B410" s="6"/>
      <c r="C410" s="6" t="s">
        <v>1631</v>
      </c>
      <c r="D410" s="6" t="s">
        <v>5024</v>
      </c>
      <c r="E410" s="9">
        <v>56.011111</v>
      </c>
      <c r="F410" s="9">
        <v>10.223074</v>
      </c>
      <c r="G410" s="6" t="s">
        <v>5595</v>
      </c>
      <c r="H410" s="6"/>
      <c r="I410" s="6" t="s">
        <v>1577</v>
      </c>
      <c r="J410" s="36" t="s">
        <v>2914</v>
      </c>
      <c r="K410" s="6"/>
      <c r="L410" s="6" t="s">
        <v>5607</v>
      </c>
      <c r="M410" s="6">
        <v>5730</v>
      </c>
      <c r="N410" s="17">
        <v>120</v>
      </c>
      <c r="O410" s="16" t="s">
        <v>474</v>
      </c>
      <c r="P410" s="16"/>
      <c r="Q410" s="6" t="s">
        <v>5608</v>
      </c>
      <c r="R410" s="6"/>
      <c r="S410" s="6">
        <v>1980</v>
      </c>
      <c r="T410" s="6" t="s">
        <v>5603</v>
      </c>
      <c r="U410" s="6" t="s">
        <v>5609</v>
      </c>
    </row>
    <row r="411" spans="1:21" x14ac:dyDescent="0.15">
      <c r="A411" s="6" t="s">
        <v>261</v>
      </c>
      <c r="B411" s="6"/>
      <c r="C411" s="6" t="s">
        <v>1631</v>
      </c>
      <c r="D411" s="6" t="s">
        <v>5024</v>
      </c>
      <c r="E411" s="9">
        <v>56.011111</v>
      </c>
      <c r="F411" s="9">
        <v>10.223074</v>
      </c>
      <c r="G411" s="6" t="s">
        <v>5595</v>
      </c>
      <c r="H411" s="6"/>
      <c r="I411" s="6" t="s">
        <v>1577</v>
      </c>
      <c r="J411" s="36" t="s">
        <v>2914</v>
      </c>
      <c r="K411" s="6"/>
      <c r="L411" s="6" t="s">
        <v>5610</v>
      </c>
      <c r="M411" s="6">
        <v>5680</v>
      </c>
      <c r="N411" s="17">
        <v>120</v>
      </c>
      <c r="O411" s="16" t="s">
        <v>474</v>
      </c>
      <c r="P411" s="16"/>
      <c r="Q411" s="6" t="s">
        <v>5611</v>
      </c>
      <c r="R411" s="6"/>
      <c r="S411" s="6">
        <v>1980</v>
      </c>
      <c r="T411" s="6" t="s">
        <v>5603</v>
      </c>
      <c r="U411" s="6" t="s">
        <v>5609</v>
      </c>
    </row>
    <row r="412" spans="1:21" x14ac:dyDescent="0.15">
      <c r="A412" s="6" t="s">
        <v>261</v>
      </c>
      <c r="B412" s="6"/>
      <c r="C412" s="6" t="s">
        <v>1631</v>
      </c>
      <c r="D412" s="6" t="s">
        <v>5024</v>
      </c>
      <c r="E412" s="9">
        <v>56.011111</v>
      </c>
      <c r="F412" s="9">
        <v>10.223074</v>
      </c>
      <c r="G412" s="6" t="s">
        <v>5595</v>
      </c>
      <c r="H412" s="6"/>
      <c r="I412" s="6" t="s">
        <v>467</v>
      </c>
      <c r="J412" s="6" t="s">
        <v>5604</v>
      </c>
      <c r="K412" s="6"/>
      <c r="L412" s="6" t="s">
        <v>5605</v>
      </c>
      <c r="M412" s="6">
        <v>6465</v>
      </c>
      <c r="N412" s="17">
        <v>46</v>
      </c>
      <c r="O412" s="16" t="s">
        <v>5034</v>
      </c>
      <c r="P412" s="16"/>
      <c r="Q412" s="6" t="s">
        <v>5606</v>
      </c>
      <c r="R412" s="6"/>
      <c r="S412" s="6">
        <v>2018</v>
      </c>
      <c r="T412" s="6" t="s">
        <v>27</v>
      </c>
      <c r="U412" s="6"/>
    </row>
    <row r="413" spans="1:21" x14ac:dyDescent="0.15">
      <c r="A413" s="6" t="s">
        <v>261</v>
      </c>
      <c r="B413" s="6"/>
      <c r="C413" s="6" t="s">
        <v>1631</v>
      </c>
      <c r="D413" s="6" t="s">
        <v>5024</v>
      </c>
      <c r="E413" s="9">
        <v>56.011111</v>
      </c>
      <c r="F413" s="9">
        <v>10.223074</v>
      </c>
      <c r="G413" s="6" t="s">
        <v>5595</v>
      </c>
      <c r="H413" s="6"/>
      <c r="I413" s="6" t="s">
        <v>467</v>
      </c>
      <c r="J413" s="36" t="s">
        <v>4565</v>
      </c>
      <c r="K413" s="6"/>
      <c r="L413" s="6" t="s">
        <v>5596</v>
      </c>
      <c r="M413" s="6">
        <v>6265</v>
      </c>
      <c r="N413" s="17">
        <v>55</v>
      </c>
      <c r="O413" s="16" t="s">
        <v>474</v>
      </c>
      <c r="P413" s="16">
        <v>-22.3</v>
      </c>
      <c r="Q413" s="6" t="s">
        <v>5263</v>
      </c>
      <c r="R413" s="6"/>
      <c r="S413" s="6">
        <v>2001</v>
      </c>
      <c r="T413" s="6" t="s">
        <v>5597</v>
      </c>
      <c r="U413" s="6" t="s">
        <v>5598</v>
      </c>
    </row>
    <row r="414" spans="1:21" x14ac:dyDescent="0.15">
      <c r="A414" s="6" t="s">
        <v>262</v>
      </c>
      <c r="B414" s="6"/>
      <c r="C414" s="6" t="s">
        <v>1631</v>
      </c>
      <c r="D414" s="6" t="s">
        <v>5024</v>
      </c>
      <c r="E414" s="9">
        <v>56.027132000000002</v>
      </c>
      <c r="F414" s="9">
        <v>10.256733000000001</v>
      </c>
      <c r="G414" s="6" t="s">
        <v>5612</v>
      </c>
      <c r="H414" s="6" t="s">
        <v>5622</v>
      </c>
      <c r="I414" s="6" t="s">
        <v>4486</v>
      </c>
      <c r="J414" s="36" t="s">
        <v>2756</v>
      </c>
      <c r="K414" s="6"/>
      <c r="L414" s="6" t="s">
        <v>5623</v>
      </c>
      <c r="M414" s="6">
        <v>5770</v>
      </c>
      <c r="N414" s="6">
        <v>100</v>
      </c>
      <c r="O414" s="16" t="s">
        <v>633</v>
      </c>
      <c r="P414" s="16"/>
      <c r="Q414" s="6" t="s">
        <v>5624</v>
      </c>
      <c r="R414" s="6"/>
      <c r="S414" s="6">
        <v>1989</v>
      </c>
      <c r="T414" s="6" t="s">
        <v>1526</v>
      </c>
      <c r="U414" s="6"/>
    </row>
    <row r="415" spans="1:21" x14ac:dyDescent="0.15">
      <c r="A415" s="6" t="s">
        <v>262</v>
      </c>
      <c r="B415" s="6"/>
      <c r="C415" s="6" t="s">
        <v>1631</v>
      </c>
      <c r="D415" s="6" t="s">
        <v>5024</v>
      </c>
      <c r="E415" s="9">
        <v>56.027132000000002</v>
      </c>
      <c r="F415" s="9">
        <v>10.256733000000001</v>
      </c>
      <c r="G415" s="6" t="s">
        <v>5612</v>
      </c>
      <c r="H415" s="6" t="s">
        <v>5628</v>
      </c>
      <c r="I415" s="6" t="s">
        <v>4486</v>
      </c>
      <c r="J415" s="36" t="s">
        <v>2756</v>
      </c>
      <c r="K415" s="6"/>
      <c r="L415" s="6" t="s">
        <v>5629</v>
      </c>
      <c r="M415" s="6">
        <v>5500</v>
      </c>
      <c r="N415" s="17">
        <v>100</v>
      </c>
      <c r="O415" s="16" t="s">
        <v>633</v>
      </c>
      <c r="P415" s="16"/>
      <c r="Q415" s="6" t="s">
        <v>4742</v>
      </c>
      <c r="R415" s="6"/>
      <c r="S415" s="6">
        <v>1989</v>
      </c>
      <c r="T415" s="6" t="s">
        <v>1526</v>
      </c>
      <c r="U415" s="6"/>
    </row>
    <row r="416" spans="1:21" x14ac:dyDescent="0.15">
      <c r="A416" s="6" t="s">
        <v>262</v>
      </c>
      <c r="B416" s="6"/>
      <c r="C416" s="6" t="s">
        <v>1631</v>
      </c>
      <c r="D416" s="6" t="s">
        <v>5024</v>
      </c>
      <c r="E416" s="9">
        <v>56.027132000000002</v>
      </c>
      <c r="F416" s="9">
        <v>10.256733000000001</v>
      </c>
      <c r="G416" s="6" t="s">
        <v>5612</v>
      </c>
      <c r="H416" s="6" t="s">
        <v>5630</v>
      </c>
      <c r="I416" s="6" t="s">
        <v>4486</v>
      </c>
      <c r="J416" s="36" t="s">
        <v>2754</v>
      </c>
      <c r="K416" s="6"/>
      <c r="L416" s="6" t="s">
        <v>5631</v>
      </c>
      <c r="M416" s="6">
        <v>5490</v>
      </c>
      <c r="N416" s="17">
        <v>95</v>
      </c>
      <c r="O416" s="16" t="s">
        <v>633</v>
      </c>
      <c r="P416" s="16"/>
      <c r="Q416" s="6" t="s">
        <v>5632</v>
      </c>
      <c r="R416" s="6"/>
      <c r="S416" s="6">
        <v>1989</v>
      </c>
      <c r="T416" s="6" t="s">
        <v>1526</v>
      </c>
      <c r="U416" s="6"/>
    </row>
    <row r="417" spans="1:21" x14ac:dyDescent="0.15">
      <c r="A417" s="6" t="s">
        <v>262</v>
      </c>
      <c r="B417" s="6"/>
      <c r="C417" s="6" t="s">
        <v>1631</v>
      </c>
      <c r="D417" s="6" t="s">
        <v>5024</v>
      </c>
      <c r="E417" s="9">
        <v>56.027132000000002</v>
      </c>
      <c r="F417" s="9">
        <v>10.256733000000001</v>
      </c>
      <c r="G417" s="6" t="s">
        <v>5612</v>
      </c>
      <c r="H417" s="6" t="s">
        <v>5633</v>
      </c>
      <c r="I417" s="6" t="s">
        <v>4486</v>
      </c>
      <c r="J417" s="36" t="s">
        <v>2754</v>
      </c>
      <c r="K417" s="6"/>
      <c r="L417" s="6" t="s">
        <v>5634</v>
      </c>
      <c r="M417" s="6">
        <v>5480</v>
      </c>
      <c r="N417" s="17">
        <v>95</v>
      </c>
      <c r="O417" s="16" t="s">
        <v>633</v>
      </c>
      <c r="P417" s="16"/>
      <c r="Q417" s="6" t="s">
        <v>4947</v>
      </c>
      <c r="R417" s="6"/>
      <c r="S417" s="6">
        <v>1989</v>
      </c>
      <c r="T417" s="6" t="s">
        <v>1526</v>
      </c>
      <c r="U417" s="6"/>
    </row>
    <row r="418" spans="1:21" x14ac:dyDescent="0.15">
      <c r="A418" s="6" t="s">
        <v>262</v>
      </c>
      <c r="B418" s="6"/>
      <c r="C418" s="6" t="s">
        <v>1631</v>
      </c>
      <c r="D418" s="6" t="s">
        <v>5024</v>
      </c>
      <c r="E418" s="9">
        <v>56.027132000000002</v>
      </c>
      <c r="F418" s="9">
        <v>10.256733000000001</v>
      </c>
      <c r="G418" s="6" t="s">
        <v>5612</v>
      </c>
      <c r="H418" s="6" t="s">
        <v>5635</v>
      </c>
      <c r="I418" s="6" t="s">
        <v>4486</v>
      </c>
      <c r="J418" s="36" t="s">
        <v>2754</v>
      </c>
      <c r="K418" s="6"/>
      <c r="L418" s="6" t="s">
        <v>5636</v>
      </c>
      <c r="M418" s="6">
        <v>5470</v>
      </c>
      <c r="N418" s="17">
        <v>100</v>
      </c>
      <c r="O418" s="16" t="s">
        <v>633</v>
      </c>
      <c r="P418" s="16"/>
      <c r="Q418" s="6" t="s">
        <v>5637</v>
      </c>
      <c r="R418" s="6"/>
      <c r="S418" s="6">
        <v>1989</v>
      </c>
      <c r="T418" s="6" t="s">
        <v>1526</v>
      </c>
      <c r="U418" s="6"/>
    </row>
    <row r="419" spans="1:21" x14ac:dyDescent="0.15">
      <c r="A419" s="6" t="s">
        <v>262</v>
      </c>
      <c r="B419" s="6"/>
      <c r="C419" s="6" t="s">
        <v>1631</v>
      </c>
      <c r="D419" s="6" t="s">
        <v>5024</v>
      </c>
      <c r="E419" s="9">
        <v>56.027132000000002</v>
      </c>
      <c r="F419" s="9">
        <v>10.256733000000001</v>
      </c>
      <c r="G419" s="6" t="s">
        <v>5612</v>
      </c>
      <c r="H419" s="6" t="s">
        <v>5638</v>
      </c>
      <c r="I419" s="6" t="s">
        <v>4486</v>
      </c>
      <c r="J419" s="36" t="s">
        <v>2754</v>
      </c>
      <c r="K419" s="6"/>
      <c r="L419" s="6" t="s">
        <v>5639</v>
      </c>
      <c r="M419" s="6">
        <v>5400</v>
      </c>
      <c r="N419" s="17">
        <v>100</v>
      </c>
      <c r="O419" s="16" t="s">
        <v>633</v>
      </c>
      <c r="P419" s="16"/>
      <c r="Q419" s="6" t="s">
        <v>5640</v>
      </c>
      <c r="R419" s="6"/>
      <c r="S419" s="6">
        <v>1989</v>
      </c>
      <c r="T419" s="6" t="s">
        <v>1526</v>
      </c>
      <c r="U419" s="6"/>
    </row>
    <row r="420" spans="1:21" x14ac:dyDescent="0.15">
      <c r="A420" s="6" t="s">
        <v>262</v>
      </c>
      <c r="B420" s="6"/>
      <c r="C420" s="6" t="s">
        <v>1631</v>
      </c>
      <c r="D420" s="6" t="s">
        <v>5024</v>
      </c>
      <c r="E420" s="9">
        <v>56.027132000000002</v>
      </c>
      <c r="F420" s="9">
        <v>10.256733000000001</v>
      </c>
      <c r="G420" s="6" t="s">
        <v>5612</v>
      </c>
      <c r="H420" s="6" t="s">
        <v>5641</v>
      </c>
      <c r="I420" s="6" t="s">
        <v>4486</v>
      </c>
      <c r="J420" s="36" t="s">
        <v>2754</v>
      </c>
      <c r="K420" s="6"/>
      <c r="L420" s="6" t="s">
        <v>5642</v>
      </c>
      <c r="M420" s="6">
        <v>5400</v>
      </c>
      <c r="N420" s="17">
        <v>95</v>
      </c>
      <c r="O420" s="16" t="s">
        <v>633</v>
      </c>
      <c r="P420" s="16"/>
      <c r="Q420" s="6" t="s">
        <v>4957</v>
      </c>
      <c r="R420" s="6"/>
      <c r="S420" s="6">
        <v>1989</v>
      </c>
      <c r="T420" s="6" t="s">
        <v>1526</v>
      </c>
      <c r="U420" s="6"/>
    </row>
    <row r="421" spans="1:21" x14ac:dyDescent="0.15">
      <c r="A421" s="6" t="s">
        <v>262</v>
      </c>
      <c r="B421" s="6"/>
      <c r="C421" s="6" t="s">
        <v>1631</v>
      </c>
      <c r="D421" s="6" t="s">
        <v>5024</v>
      </c>
      <c r="E421" s="9">
        <v>56.027132000000002</v>
      </c>
      <c r="F421" s="9">
        <v>10.256733000000001</v>
      </c>
      <c r="G421" s="6" t="s">
        <v>5612</v>
      </c>
      <c r="H421" s="6" t="s">
        <v>5643</v>
      </c>
      <c r="I421" s="6" t="s">
        <v>4486</v>
      </c>
      <c r="J421" s="36" t="s">
        <v>2754</v>
      </c>
      <c r="K421" s="6"/>
      <c r="L421" s="6" t="s">
        <v>5644</v>
      </c>
      <c r="M421" s="6">
        <v>5380</v>
      </c>
      <c r="N421" s="17">
        <v>95</v>
      </c>
      <c r="O421" s="16" t="s">
        <v>633</v>
      </c>
      <c r="P421" s="16"/>
      <c r="Q421" s="6" t="s">
        <v>5645</v>
      </c>
      <c r="R421" s="6"/>
      <c r="S421" s="6">
        <v>1989</v>
      </c>
      <c r="T421" s="6" t="s">
        <v>1526</v>
      </c>
      <c r="U421" s="6"/>
    </row>
    <row r="422" spans="1:21" x14ac:dyDescent="0.15">
      <c r="A422" s="6" t="s">
        <v>262</v>
      </c>
      <c r="B422" s="6"/>
      <c r="C422" s="6" t="s">
        <v>1631</v>
      </c>
      <c r="D422" s="6" t="s">
        <v>5024</v>
      </c>
      <c r="E422" s="9">
        <v>56.027132000000002</v>
      </c>
      <c r="F422" s="9">
        <v>10.256733000000001</v>
      </c>
      <c r="G422" s="6" t="s">
        <v>5612</v>
      </c>
      <c r="H422" s="6" t="s">
        <v>5646</v>
      </c>
      <c r="I422" s="6" t="s">
        <v>4486</v>
      </c>
      <c r="J422" s="36" t="s">
        <v>2754</v>
      </c>
      <c r="K422" s="6"/>
      <c r="L422" s="6" t="s">
        <v>5647</v>
      </c>
      <c r="M422" s="6">
        <v>5380</v>
      </c>
      <c r="N422" s="17">
        <v>95</v>
      </c>
      <c r="O422" s="16" t="s">
        <v>633</v>
      </c>
      <c r="P422" s="16"/>
      <c r="Q422" s="6" t="s">
        <v>5645</v>
      </c>
      <c r="R422" s="6"/>
      <c r="S422" s="6">
        <v>1989</v>
      </c>
      <c r="T422" s="6" t="s">
        <v>1526</v>
      </c>
      <c r="U422" s="6"/>
    </row>
    <row r="423" spans="1:21" x14ac:dyDescent="0.15">
      <c r="A423" s="6" t="s">
        <v>262</v>
      </c>
      <c r="B423" s="6"/>
      <c r="C423" s="6" t="s">
        <v>1631</v>
      </c>
      <c r="D423" s="6" t="s">
        <v>5024</v>
      </c>
      <c r="E423" s="9">
        <v>56.027132000000002</v>
      </c>
      <c r="F423" s="9">
        <v>10.256733000000001</v>
      </c>
      <c r="G423" s="6" t="s">
        <v>5612</v>
      </c>
      <c r="H423" s="6" t="s">
        <v>5648</v>
      </c>
      <c r="I423" s="6" t="s">
        <v>4486</v>
      </c>
      <c r="J423" s="36" t="s">
        <v>2754</v>
      </c>
      <c r="K423" s="6"/>
      <c r="L423" s="6" t="s">
        <v>5649</v>
      </c>
      <c r="M423" s="6">
        <v>5370</v>
      </c>
      <c r="N423" s="17">
        <v>100</v>
      </c>
      <c r="O423" s="16" t="s">
        <v>633</v>
      </c>
      <c r="P423" s="16"/>
      <c r="Q423" s="6" t="s">
        <v>5650</v>
      </c>
      <c r="R423" s="6"/>
      <c r="S423" s="6">
        <v>1989</v>
      </c>
      <c r="T423" s="6" t="s">
        <v>1526</v>
      </c>
      <c r="U423" s="6"/>
    </row>
    <row r="424" spans="1:21" x14ac:dyDescent="0.15">
      <c r="A424" s="6" t="s">
        <v>262</v>
      </c>
      <c r="B424" s="6"/>
      <c r="C424" s="6" t="s">
        <v>1631</v>
      </c>
      <c r="D424" s="6" t="s">
        <v>5024</v>
      </c>
      <c r="E424" s="9">
        <v>56.027132000000002</v>
      </c>
      <c r="F424" s="9">
        <v>10.256733000000001</v>
      </c>
      <c r="G424" s="6" t="s">
        <v>5612</v>
      </c>
      <c r="H424" s="6" t="s">
        <v>5651</v>
      </c>
      <c r="I424" s="6" t="s">
        <v>4486</v>
      </c>
      <c r="J424" s="36" t="s">
        <v>2754</v>
      </c>
      <c r="K424" s="6"/>
      <c r="L424" s="6" t="s">
        <v>5652</v>
      </c>
      <c r="M424" s="6">
        <v>5370</v>
      </c>
      <c r="N424" s="17">
        <v>90</v>
      </c>
      <c r="O424" s="16" t="s">
        <v>633</v>
      </c>
      <c r="P424" s="16"/>
      <c r="Q424" s="6" t="s">
        <v>4959</v>
      </c>
      <c r="R424" s="6"/>
      <c r="S424" s="6">
        <v>1989</v>
      </c>
      <c r="T424" s="6" t="s">
        <v>1526</v>
      </c>
      <c r="U424" s="6"/>
    </row>
    <row r="425" spans="1:21" x14ac:dyDescent="0.15">
      <c r="A425" s="6" t="s">
        <v>262</v>
      </c>
      <c r="B425" s="6"/>
      <c r="C425" s="6" t="s">
        <v>1631</v>
      </c>
      <c r="D425" s="6" t="s">
        <v>5024</v>
      </c>
      <c r="E425" s="9">
        <v>56.027132000000002</v>
      </c>
      <c r="F425" s="9">
        <v>10.256733000000001</v>
      </c>
      <c r="G425" s="6" t="s">
        <v>5612</v>
      </c>
      <c r="H425" s="6" t="s">
        <v>5653</v>
      </c>
      <c r="I425" s="6" t="s">
        <v>4486</v>
      </c>
      <c r="J425" s="36" t="s">
        <v>2754</v>
      </c>
      <c r="K425" s="6"/>
      <c r="L425" s="6" t="s">
        <v>5654</v>
      </c>
      <c r="M425" s="6">
        <v>5360</v>
      </c>
      <c r="N425" s="17">
        <v>95</v>
      </c>
      <c r="O425" s="16" t="s">
        <v>633</v>
      </c>
      <c r="P425" s="16"/>
      <c r="Q425" s="6" t="s">
        <v>5655</v>
      </c>
      <c r="R425" s="6"/>
      <c r="S425" s="6">
        <v>1989</v>
      </c>
      <c r="T425" s="6" t="s">
        <v>1526</v>
      </c>
      <c r="U425" s="6"/>
    </row>
    <row r="426" spans="1:21" x14ac:dyDescent="0.15">
      <c r="A426" s="6" t="s">
        <v>262</v>
      </c>
      <c r="B426" s="6"/>
      <c r="C426" s="6" t="s">
        <v>1631</v>
      </c>
      <c r="D426" s="6" t="s">
        <v>5024</v>
      </c>
      <c r="E426" s="9">
        <v>56.027132000000002</v>
      </c>
      <c r="F426" s="9">
        <v>10.256733000000001</v>
      </c>
      <c r="G426" s="6" t="s">
        <v>5612</v>
      </c>
      <c r="H426" s="6" t="s">
        <v>5658</v>
      </c>
      <c r="I426" s="6" t="s">
        <v>4486</v>
      </c>
      <c r="J426" s="36" t="s">
        <v>2754</v>
      </c>
      <c r="K426" s="6"/>
      <c r="L426" s="6" t="s">
        <v>5659</v>
      </c>
      <c r="M426" s="6">
        <v>5320</v>
      </c>
      <c r="N426" s="17">
        <v>65</v>
      </c>
      <c r="O426" s="16" t="s">
        <v>633</v>
      </c>
      <c r="P426" s="16"/>
      <c r="Q426" s="6" t="s">
        <v>5660</v>
      </c>
      <c r="R426" s="6"/>
      <c r="S426" s="6">
        <v>1989</v>
      </c>
      <c r="T426" s="6" t="s">
        <v>1526</v>
      </c>
      <c r="U426" s="6"/>
    </row>
    <row r="427" spans="1:21" x14ac:dyDescent="0.15">
      <c r="A427" s="6" t="s">
        <v>262</v>
      </c>
      <c r="B427" s="6"/>
      <c r="C427" s="6" t="s">
        <v>1631</v>
      </c>
      <c r="D427" s="6" t="s">
        <v>5024</v>
      </c>
      <c r="E427" s="9">
        <v>56.027132000000002</v>
      </c>
      <c r="F427" s="9">
        <v>10.256733000000001</v>
      </c>
      <c r="G427" s="6" t="s">
        <v>5612</v>
      </c>
      <c r="H427" s="6" t="s">
        <v>5664</v>
      </c>
      <c r="I427" s="6" t="s">
        <v>4486</v>
      </c>
      <c r="J427" s="36" t="s">
        <v>2754</v>
      </c>
      <c r="K427" s="6"/>
      <c r="L427" s="6" t="s">
        <v>5665</v>
      </c>
      <c r="M427" s="6">
        <v>5260</v>
      </c>
      <c r="N427" s="17">
        <v>65</v>
      </c>
      <c r="O427" s="16" t="s">
        <v>633</v>
      </c>
      <c r="P427" s="16"/>
      <c r="Q427" s="6" t="s">
        <v>5666</v>
      </c>
      <c r="R427" s="6"/>
      <c r="S427" s="6">
        <v>1989</v>
      </c>
      <c r="T427" s="6" t="s">
        <v>1526</v>
      </c>
      <c r="U427" s="6"/>
    </row>
    <row r="428" spans="1:21" x14ac:dyDescent="0.15">
      <c r="A428" s="6" t="s">
        <v>262</v>
      </c>
      <c r="B428" s="6"/>
      <c r="C428" s="6" t="s">
        <v>1631</v>
      </c>
      <c r="D428" s="6" t="s">
        <v>5024</v>
      </c>
      <c r="E428" s="9">
        <v>56.027132000000002</v>
      </c>
      <c r="F428" s="9">
        <v>10.256733000000001</v>
      </c>
      <c r="G428" s="6" t="s">
        <v>5612</v>
      </c>
      <c r="H428" s="6" t="s">
        <v>5667</v>
      </c>
      <c r="I428" s="6" t="s">
        <v>4486</v>
      </c>
      <c r="J428" s="36" t="s">
        <v>2754</v>
      </c>
      <c r="K428" s="6"/>
      <c r="L428" s="6" t="s">
        <v>5668</v>
      </c>
      <c r="M428" s="6">
        <v>5180</v>
      </c>
      <c r="N428" s="17">
        <v>95</v>
      </c>
      <c r="O428" s="16" t="s">
        <v>633</v>
      </c>
      <c r="P428" s="16"/>
      <c r="Q428" s="6" t="s">
        <v>5669</v>
      </c>
      <c r="R428" s="6"/>
      <c r="S428" s="6">
        <v>1989</v>
      </c>
      <c r="T428" s="6" t="s">
        <v>1526</v>
      </c>
      <c r="U428" s="6"/>
    </row>
    <row r="429" spans="1:21" x14ac:dyDescent="0.15">
      <c r="A429" s="6" t="s">
        <v>262</v>
      </c>
      <c r="B429" s="6"/>
      <c r="C429" s="6" t="s">
        <v>1631</v>
      </c>
      <c r="D429" s="6" t="s">
        <v>5024</v>
      </c>
      <c r="E429" s="9">
        <v>56.027132000000002</v>
      </c>
      <c r="F429" s="9">
        <v>10.256733000000001</v>
      </c>
      <c r="G429" s="6" t="s">
        <v>5612</v>
      </c>
      <c r="H429" s="6" t="s">
        <v>5670</v>
      </c>
      <c r="I429" s="6" t="s">
        <v>4486</v>
      </c>
      <c r="J429" s="36" t="s">
        <v>2754</v>
      </c>
      <c r="K429" s="6"/>
      <c r="L429" s="6" t="s">
        <v>5671</v>
      </c>
      <c r="M429" s="6">
        <v>5170</v>
      </c>
      <c r="N429" s="17">
        <v>90</v>
      </c>
      <c r="O429" s="16" t="s">
        <v>633</v>
      </c>
      <c r="P429" s="16"/>
      <c r="Q429" s="6" t="s">
        <v>5672</v>
      </c>
      <c r="R429" s="6"/>
      <c r="S429" s="6">
        <v>1989</v>
      </c>
      <c r="T429" s="6" t="s">
        <v>1526</v>
      </c>
      <c r="U429" s="6"/>
    </row>
    <row r="430" spans="1:21" x14ac:dyDescent="0.15">
      <c r="A430" s="6" t="s">
        <v>262</v>
      </c>
      <c r="B430" s="6"/>
      <c r="C430" s="6" t="s">
        <v>1631</v>
      </c>
      <c r="D430" s="6" t="s">
        <v>5024</v>
      </c>
      <c r="E430" s="9">
        <v>56.027132000000002</v>
      </c>
      <c r="F430" s="9">
        <v>10.256733000000001</v>
      </c>
      <c r="G430" s="6" t="s">
        <v>5612</v>
      </c>
      <c r="H430" s="6" t="s">
        <v>5673</v>
      </c>
      <c r="I430" s="6" t="s">
        <v>4486</v>
      </c>
      <c r="J430" s="36" t="s">
        <v>2754</v>
      </c>
      <c r="K430" s="6"/>
      <c r="L430" s="6" t="s">
        <v>5674</v>
      </c>
      <c r="M430" s="6">
        <v>5130</v>
      </c>
      <c r="N430" s="17">
        <v>90</v>
      </c>
      <c r="O430" s="16" t="s">
        <v>633</v>
      </c>
      <c r="P430" s="16"/>
      <c r="Q430" s="6" t="s">
        <v>5675</v>
      </c>
      <c r="R430" s="6"/>
      <c r="S430" s="6">
        <v>1989</v>
      </c>
      <c r="T430" s="6" t="s">
        <v>1526</v>
      </c>
      <c r="U430" s="6"/>
    </row>
    <row r="431" spans="1:21" x14ac:dyDescent="0.15">
      <c r="A431" s="6" t="s">
        <v>262</v>
      </c>
      <c r="B431" s="6"/>
      <c r="C431" s="6" t="s">
        <v>1631</v>
      </c>
      <c r="D431" s="6" t="s">
        <v>5024</v>
      </c>
      <c r="E431" s="9">
        <v>56.027132000000002</v>
      </c>
      <c r="F431" s="9">
        <v>10.256733000000001</v>
      </c>
      <c r="G431" s="6" t="s">
        <v>5612</v>
      </c>
      <c r="H431" s="6" t="s">
        <v>5676</v>
      </c>
      <c r="I431" s="6" t="s">
        <v>4486</v>
      </c>
      <c r="J431" s="36" t="s">
        <v>2754</v>
      </c>
      <c r="K431" s="6"/>
      <c r="L431" s="6" t="s">
        <v>5677</v>
      </c>
      <c r="M431" s="6">
        <v>5150</v>
      </c>
      <c r="N431" s="17">
        <v>70</v>
      </c>
      <c r="O431" s="16" t="s">
        <v>633</v>
      </c>
      <c r="P431" s="16"/>
      <c r="Q431" s="6" t="s">
        <v>5678</v>
      </c>
      <c r="R431" s="6"/>
      <c r="S431" s="6">
        <v>1989</v>
      </c>
      <c r="T431" s="6" t="s">
        <v>1526</v>
      </c>
      <c r="U431" s="6"/>
    </row>
    <row r="432" spans="1:21" x14ac:dyDescent="0.15">
      <c r="A432" s="6" t="s">
        <v>262</v>
      </c>
      <c r="B432" s="6"/>
      <c r="C432" s="6" t="s">
        <v>1631</v>
      </c>
      <c r="D432" s="6" t="s">
        <v>5024</v>
      </c>
      <c r="E432" s="9">
        <v>56.027132000000002</v>
      </c>
      <c r="F432" s="9">
        <v>10.256733000000001</v>
      </c>
      <c r="G432" s="6" t="s">
        <v>5612</v>
      </c>
      <c r="H432" s="6" t="s">
        <v>5679</v>
      </c>
      <c r="I432" s="6" t="s">
        <v>4486</v>
      </c>
      <c r="J432" s="36" t="s">
        <v>2754</v>
      </c>
      <c r="K432" s="6"/>
      <c r="L432" s="6" t="s">
        <v>5680</v>
      </c>
      <c r="M432" s="6">
        <v>5080</v>
      </c>
      <c r="N432" s="17">
        <v>90</v>
      </c>
      <c r="O432" s="16" t="s">
        <v>633</v>
      </c>
      <c r="P432" s="16"/>
      <c r="Q432" s="6" t="s">
        <v>5681</v>
      </c>
      <c r="R432" s="6"/>
      <c r="S432" s="6">
        <v>1989</v>
      </c>
      <c r="T432" s="6" t="s">
        <v>1526</v>
      </c>
      <c r="U432" s="6"/>
    </row>
    <row r="433" spans="1:21" x14ac:dyDescent="0.15">
      <c r="A433" s="6" t="s">
        <v>262</v>
      </c>
      <c r="B433" s="6"/>
      <c r="C433" s="6" t="s">
        <v>1631</v>
      </c>
      <c r="D433" s="6" t="s">
        <v>5024</v>
      </c>
      <c r="E433" s="9">
        <v>56.027132000000002</v>
      </c>
      <c r="F433" s="9">
        <v>10.256733000000001</v>
      </c>
      <c r="G433" s="6" t="s">
        <v>5612</v>
      </c>
      <c r="H433" s="6" t="s">
        <v>5684</v>
      </c>
      <c r="I433" s="6" t="s">
        <v>4486</v>
      </c>
      <c r="J433" s="36" t="s">
        <v>2754</v>
      </c>
      <c r="K433" s="6"/>
      <c r="L433" s="6" t="s">
        <v>5685</v>
      </c>
      <c r="M433" s="6">
        <v>5040</v>
      </c>
      <c r="N433" s="17">
        <v>90</v>
      </c>
      <c r="O433" s="16" t="s">
        <v>633</v>
      </c>
      <c r="P433" s="16"/>
      <c r="Q433" s="6" t="s">
        <v>4666</v>
      </c>
      <c r="R433" s="6"/>
      <c r="S433" s="6">
        <v>1989</v>
      </c>
      <c r="T433" s="6" t="s">
        <v>1526</v>
      </c>
      <c r="U433" s="6"/>
    </row>
    <row r="434" spans="1:21" x14ac:dyDescent="0.15">
      <c r="A434" s="6" t="s">
        <v>262</v>
      </c>
      <c r="B434" s="6"/>
      <c r="C434" s="6" t="s">
        <v>1631</v>
      </c>
      <c r="D434" s="6" t="s">
        <v>5024</v>
      </c>
      <c r="E434" s="9">
        <v>56.027132000000002</v>
      </c>
      <c r="F434" s="9">
        <v>10.256733000000001</v>
      </c>
      <c r="G434" s="6" t="s">
        <v>5612</v>
      </c>
      <c r="H434" s="6" t="s">
        <v>5688</v>
      </c>
      <c r="I434" s="6" t="s">
        <v>4486</v>
      </c>
      <c r="J434" s="36" t="s">
        <v>2756</v>
      </c>
      <c r="K434" s="6"/>
      <c r="L434" s="6" t="s">
        <v>5689</v>
      </c>
      <c r="M434" s="6">
        <v>4960</v>
      </c>
      <c r="N434" s="17">
        <v>100</v>
      </c>
      <c r="O434" s="16" t="s">
        <v>633</v>
      </c>
      <c r="P434" s="16"/>
      <c r="Q434" s="6" t="s">
        <v>5690</v>
      </c>
      <c r="R434" s="6"/>
      <c r="S434" s="6">
        <v>1989</v>
      </c>
      <c r="T434" s="6" t="s">
        <v>1526</v>
      </c>
      <c r="U434" s="6"/>
    </row>
    <row r="435" spans="1:21" x14ac:dyDescent="0.15">
      <c r="A435" s="6" t="s">
        <v>262</v>
      </c>
      <c r="B435" s="6"/>
      <c r="C435" s="6" t="s">
        <v>1631</v>
      </c>
      <c r="D435" s="6" t="s">
        <v>5024</v>
      </c>
      <c r="E435" s="9">
        <v>56.027132000000002</v>
      </c>
      <c r="F435" s="9">
        <v>10.256733000000001</v>
      </c>
      <c r="G435" s="6" t="s">
        <v>5612</v>
      </c>
      <c r="H435" s="6" t="s">
        <v>5691</v>
      </c>
      <c r="I435" s="6" t="s">
        <v>4486</v>
      </c>
      <c r="J435" s="36" t="s">
        <v>2754</v>
      </c>
      <c r="K435" s="6"/>
      <c r="L435" s="6" t="s">
        <v>5692</v>
      </c>
      <c r="M435" s="6">
        <v>4890</v>
      </c>
      <c r="N435" s="17">
        <v>85</v>
      </c>
      <c r="O435" s="16" t="s">
        <v>633</v>
      </c>
      <c r="P435" s="16"/>
      <c r="Q435" s="6" t="s">
        <v>5693</v>
      </c>
      <c r="R435" s="6"/>
      <c r="S435" s="6">
        <v>1989</v>
      </c>
      <c r="T435" s="6" t="s">
        <v>1526</v>
      </c>
      <c r="U435" s="6"/>
    </row>
    <row r="436" spans="1:21" x14ac:dyDescent="0.15">
      <c r="A436" s="6" t="s">
        <v>262</v>
      </c>
      <c r="B436" s="6"/>
      <c r="C436" s="6" t="s">
        <v>1631</v>
      </c>
      <c r="D436" s="6" t="s">
        <v>5024</v>
      </c>
      <c r="E436" s="9">
        <v>56.027132000000002</v>
      </c>
      <c r="F436" s="9">
        <v>10.256733000000001</v>
      </c>
      <c r="G436" s="6" t="s">
        <v>5612</v>
      </c>
      <c r="H436" s="6" t="s">
        <v>5694</v>
      </c>
      <c r="I436" s="6" t="s">
        <v>4486</v>
      </c>
      <c r="J436" s="36" t="s">
        <v>2754</v>
      </c>
      <c r="K436" s="6"/>
      <c r="L436" s="6" t="s">
        <v>5695</v>
      </c>
      <c r="M436" s="6">
        <v>4860</v>
      </c>
      <c r="N436" s="17">
        <v>85</v>
      </c>
      <c r="O436" s="16" t="s">
        <v>633</v>
      </c>
      <c r="P436" s="16"/>
      <c r="Q436" s="6" t="s">
        <v>5696</v>
      </c>
      <c r="R436" s="6"/>
      <c r="S436" s="6">
        <v>1989</v>
      </c>
      <c r="T436" s="6" t="s">
        <v>1526</v>
      </c>
      <c r="U436" s="6"/>
    </row>
    <row r="437" spans="1:21" x14ac:dyDescent="0.15">
      <c r="A437" s="6" t="s">
        <v>262</v>
      </c>
      <c r="B437" s="6"/>
      <c r="C437" s="6" t="s">
        <v>1631</v>
      </c>
      <c r="D437" s="6" t="s">
        <v>5024</v>
      </c>
      <c r="E437" s="9">
        <v>56.027132000000002</v>
      </c>
      <c r="F437" s="9">
        <v>10.256733000000001</v>
      </c>
      <c r="G437" s="6" t="s">
        <v>5612</v>
      </c>
      <c r="H437" s="6" t="s">
        <v>5697</v>
      </c>
      <c r="I437" s="6" t="s">
        <v>4486</v>
      </c>
      <c r="J437" s="36" t="s">
        <v>2756</v>
      </c>
      <c r="K437" s="6"/>
      <c r="L437" s="6" t="s">
        <v>5698</v>
      </c>
      <c r="M437" s="6">
        <v>4830</v>
      </c>
      <c r="N437" s="17">
        <v>85</v>
      </c>
      <c r="O437" s="16" t="s">
        <v>633</v>
      </c>
      <c r="P437" s="16"/>
      <c r="Q437" s="6" t="s">
        <v>5699</v>
      </c>
      <c r="R437" s="6"/>
      <c r="S437" s="6">
        <v>1989</v>
      </c>
      <c r="T437" s="6" t="s">
        <v>1526</v>
      </c>
      <c r="U437" s="6"/>
    </row>
    <row r="438" spans="1:21" x14ac:dyDescent="0.15">
      <c r="A438" s="6" t="s">
        <v>262</v>
      </c>
      <c r="B438" s="6"/>
      <c r="C438" s="6" t="s">
        <v>1631</v>
      </c>
      <c r="D438" s="6" t="s">
        <v>5024</v>
      </c>
      <c r="E438" s="9">
        <v>56.027132000000002</v>
      </c>
      <c r="F438" s="9">
        <v>10.256733000000001</v>
      </c>
      <c r="G438" s="6" t="s">
        <v>5612</v>
      </c>
      <c r="H438" s="6" t="s">
        <v>5700</v>
      </c>
      <c r="I438" s="6" t="s">
        <v>4486</v>
      </c>
      <c r="J438" s="36" t="s">
        <v>2754</v>
      </c>
      <c r="K438" s="6"/>
      <c r="L438" s="6" t="s">
        <v>5701</v>
      </c>
      <c r="M438" s="6">
        <v>4750</v>
      </c>
      <c r="N438" s="17">
        <v>100</v>
      </c>
      <c r="O438" s="16" t="s">
        <v>633</v>
      </c>
      <c r="P438" s="16"/>
      <c r="Q438" s="6" t="s">
        <v>5702</v>
      </c>
      <c r="R438" s="6"/>
      <c r="S438" s="6">
        <v>1989</v>
      </c>
      <c r="T438" s="6" t="s">
        <v>1526</v>
      </c>
      <c r="U438" s="6"/>
    </row>
    <row r="439" spans="1:21" x14ac:dyDescent="0.15">
      <c r="A439" s="6" t="s">
        <v>262</v>
      </c>
      <c r="B439" s="6"/>
      <c r="C439" s="6" t="s">
        <v>1631</v>
      </c>
      <c r="D439" s="6" t="s">
        <v>5024</v>
      </c>
      <c r="E439" s="9">
        <v>56.027132000000002</v>
      </c>
      <c r="F439" s="9">
        <v>10.256733000000001</v>
      </c>
      <c r="G439" s="6" t="s">
        <v>5612</v>
      </c>
      <c r="H439" s="6" t="s">
        <v>5703</v>
      </c>
      <c r="I439" s="6" t="s">
        <v>4486</v>
      </c>
      <c r="J439" s="36" t="s">
        <v>2754</v>
      </c>
      <c r="K439" s="6"/>
      <c r="L439" s="6" t="s">
        <v>5704</v>
      </c>
      <c r="M439" s="6">
        <v>4740</v>
      </c>
      <c r="N439" s="17">
        <v>100</v>
      </c>
      <c r="O439" s="16" t="s">
        <v>633</v>
      </c>
      <c r="P439" s="16"/>
      <c r="Q439" s="6" t="s">
        <v>5705</v>
      </c>
      <c r="R439" s="6"/>
      <c r="S439" s="6">
        <v>1989</v>
      </c>
      <c r="T439" s="6" t="s">
        <v>1526</v>
      </c>
      <c r="U439" s="6"/>
    </row>
    <row r="440" spans="1:21" x14ac:dyDescent="0.15">
      <c r="A440" s="6" t="s">
        <v>262</v>
      </c>
      <c r="B440" s="6"/>
      <c r="C440" s="6" t="s">
        <v>1631</v>
      </c>
      <c r="D440" s="6" t="s">
        <v>5024</v>
      </c>
      <c r="E440" s="9">
        <v>56.027132000000002</v>
      </c>
      <c r="F440" s="9">
        <v>10.256733000000001</v>
      </c>
      <c r="G440" s="6" t="s">
        <v>5612</v>
      </c>
      <c r="H440" s="6" t="s">
        <v>5706</v>
      </c>
      <c r="I440" s="6" t="s">
        <v>4486</v>
      </c>
      <c r="J440" s="36" t="s">
        <v>2756</v>
      </c>
      <c r="K440" s="6"/>
      <c r="L440" s="6" t="s">
        <v>5707</v>
      </c>
      <c r="M440" s="6">
        <v>4780</v>
      </c>
      <c r="N440" s="17">
        <v>65</v>
      </c>
      <c r="O440" s="16" t="s">
        <v>633</v>
      </c>
      <c r="P440" s="16"/>
      <c r="Q440" s="6" t="s">
        <v>5708</v>
      </c>
      <c r="R440" s="6"/>
      <c r="S440" s="6">
        <v>1989</v>
      </c>
      <c r="T440" s="6" t="s">
        <v>1526</v>
      </c>
      <c r="U440" s="6"/>
    </row>
    <row r="441" spans="1:21" x14ac:dyDescent="0.15">
      <c r="A441" s="6" t="s">
        <v>262</v>
      </c>
      <c r="B441" s="6"/>
      <c r="C441" s="6" t="s">
        <v>1631</v>
      </c>
      <c r="D441" s="6" t="s">
        <v>5024</v>
      </c>
      <c r="E441" s="9">
        <v>56.027132000000002</v>
      </c>
      <c r="F441" s="9">
        <v>10.256733000000001</v>
      </c>
      <c r="G441" s="6" t="s">
        <v>5612</v>
      </c>
      <c r="H441" s="6" t="s">
        <v>5709</v>
      </c>
      <c r="I441" s="6" t="s">
        <v>4486</v>
      </c>
      <c r="J441" s="36" t="s">
        <v>2756</v>
      </c>
      <c r="K441" s="6"/>
      <c r="L441" s="6" t="s">
        <v>5710</v>
      </c>
      <c r="M441" s="6">
        <v>4710</v>
      </c>
      <c r="N441" s="17">
        <v>100</v>
      </c>
      <c r="O441" s="16" t="s">
        <v>633</v>
      </c>
      <c r="P441" s="16"/>
      <c r="Q441" s="6" t="s">
        <v>5711</v>
      </c>
      <c r="R441" s="6"/>
      <c r="S441" s="6">
        <v>1989</v>
      </c>
      <c r="T441" s="6" t="s">
        <v>1526</v>
      </c>
      <c r="U441" s="6"/>
    </row>
    <row r="442" spans="1:21" x14ac:dyDescent="0.15">
      <c r="A442" s="6" t="s">
        <v>262</v>
      </c>
      <c r="B442" s="6"/>
      <c r="C442" s="6" t="s">
        <v>1631</v>
      </c>
      <c r="D442" s="6" t="s">
        <v>5024</v>
      </c>
      <c r="E442" s="9">
        <v>56.027132000000002</v>
      </c>
      <c r="F442" s="9">
        <v>10.256733000000001</v>
      </c>
      <c r="G442" s="6" t="s">
        <v>5612</v>
      </c>
      <c r="H442" s="6" t="s">
        <v>5712</v>
      </c>
      <c r="I442" s="6" t="s">
        <v>4486</v>
      </c>
      <c r="J442" s="36" t="s">
        <v>2754</v>
      </c>
      <c r="K442" s="6"/>
      <c r="L442" s="6" t="s">
        <v>5713</v>
      </c>
      <c r="M442" s="6">
        <v>4600</v>
      </c>
      <c r="N442" s="17">
        <v>85</v>
      </c>
      <c r="O442" s="16" t="s">
        <v>633</v>
      </c>
      <c r="P442" s="16"/>
      <c r="Q442" s="6" t="s">
        <v>5714</v>
      </c>
      <c r="R442" s="6"/>
      <c r="S442" s="6">
        <v>1989</v>
      </c>
      <c r="T442" s="6" t="s">
        <v>1526</v>
      </c>
      <c r="U442" s="6"/>
    </row>
    <row r="443" spans="1:21" x14ac:dyDescent="0.15">
      <c r="A443" s="6" t="s">
        <v>262</v>
      </c>
      <c r="B443" s="6"/>
      <c r="C443" s="6" t="s">
        <v>1631</v>
      </c>
      <c r="D443" s="6" t="s">
        <v>5024</v>
      </c>
      <c r="E443" s="9">
        <v>56.027132000000002</v>
      </c>
      <c r="F443" s="9">
        <v>10.256733000000001</v>
      </c>
      <c r="G443" s="6" t="s">
        <v>5612</v>
      </c>
      <c r="H443" s="6" t="s">
        <v>5715</v>
      </c>
      <c r="I443" s="6" t="s">
        <v>4486</v>
      </c>
      <c r="J443" s="36" t="s">
        <v>2754</v>
      </c>
      <c r="K443" s="6"/>
      <c r="L443" s="6" t="s">
        <v>5716</v>
      </c>
      <c r="M443" s="6">
        <v>4540</v>
      </c>
      <c r="N443" s="17">
        <v>85</v>
      </c>
      <c r="O443" s="16" t="s">
        <v>633</v>
      </c>
      <c r="P443" s="16">
        <v>0.3</v>
      </c>
      <c r="Q443" s="6" t="s">
        <v>5717</v>
      </c>
      <c r="R443" s="6"/>
      <c r="S443" s="6">
        <v>1989</v>
      </c>
      <c r="T443" s="6" t="s">
        <v>1526</v>
      </c>
      <c r="U443" s="6"/>
    </row>
    <row r="444" spans="1:21" x14ac:dyDescent="0.15">
      <c r="A444" s="6" t="s">
        <v>262</v>
      </c>
      <c r="B444" s="6"/>
      <c r="C444" s="6" t="s">
        <v>1631</v>
      </c>
      <c r="D444" s="6" t="s">
        <v>5024</v>
      </c>
      <c r="E444" s="9">
        <v>56.027132000000002</v>
      </c>
      <c r="F444" s="9">
        <v>10.256733000000001</v>
      </c>
      <c r="G444" s="6" t="s">
        <v>5612</v>
      </c>
      <c r="H444" s="6" t="s">
        <v>5718</v>
      </c>
      <c r="I444" s="6" t="s">
        <v>4486</v>
      </c>
      <c r="J444" s="36" t="s">
        <v>2754</v>
      </c>
      <c r="K444" s="6"/>
      <c r="L444" s="6" t="s">
        <v>5719</v>
      </c>
      <c r="M444" s="6">
        <v>4480</v>
      </c>
      <c r="N444" s="17">
        <v>85</v>
      </c>
      <c r="O444" s="16" t="s">
        <v>633</v>
      </c>
      <c r="P444" s="16"/>
      <c r="Q444" s="6" t="s">
        <v>5720</v>
      </c>
      <c r="R444" s="6"/>
      <c r="S444" s="6">
        <v>1989</v>
      </c>
      <c r="T444" s="6" t="s">
        <v>1526</v>
      </c>
      <c r="U444" s="6"/>
    </row>
    <row r="445" spans="1:21" x14ac:dyDescent="0.15">
      <c r="A445" s="6" t="s">
        <v>262</v>
      </c>
      <c r="B445" s="6"/>
      <c r="C445" s="6" t="s">
        <v>1631</v>
      </c>
      <c r="D445" s="6" t="s">
        <v>5024</v>
      </c>
      <c r="E445" s="9">
        <v>56.027132000000002</v>
      </c>
      <c r="F445" s="9">
        <v>10.256733000000001</v>
      </c>
      <c r="G445" s="6" t="s">
        <v>5612</v>
      </c>
      <c r="H445" s="6" t="s">
        <v>5721</v>
      </c>
      <c r="I445" s="6" t="s">
        <v>4486</v>
      </c>
      <c r="J445" s="36" t="s">
        <v>2754</v>
      </c>
      <c r="K445" s="6"/>
      <c r="L445" s="6" t="s">
        <v>5722</v>
      </c>
      <c r="M445" s="6">
        <v>4400</v>
      </c>
      <c r="N445" s="17">
        <v>100</v>
      </c>
      <c r="O445" s="16" t="s">
        <v>633</v>
      </c>
      <c r="P445" s="16"/>
      <c r="Q445" s="6" t="s">
        <v>5723</v>
      </c>
      <c r="R445" s="6"/>
      <c r="S445" s="6">
        <v>1989</v>
      </c>
      <c r="T445" s="6" t="s">
        <v>1526</v>
      </c>
      <c r="U445" s="6"/>
    </row>
    <row r="446" spans="1:21" x14ac:dyDescent="0.15">
      <c r="A446" s="6" t="s">
        <v>262</v>
      </c>
      <c r="B446" s="6"/>
      <c r="C446" s="6" t="s">
        <v>1631</v>
      </c>
      <c r="D446" s="6" t="s">
        <v>5024</v>
      </c>
      <c r="E446" s="9">
        <v>56.027132000000002</v>
      </c>
      <c r="F446" s="9">
        <v>10.256733000000001</v>
      </c>
      <c r="G446" s="6" t="s">
        <v>5612</v>
      </c>
      <c r="H446" s="6"/>
      <c r="I446" s="6" t="s">
        <v>2880</v>
      </c>
      <c r="J446" s="36" t="s">
        <v>11081</v>
      </c>
      <c r="K446" s="6"/>
      <c r="L446" s="6" t="s">
        <v>5613</v>
      </c>
      <c r="M446" s="6">
        <v>1400</v>
      </c>
      <c r="N446" s="17">
        <v>55</v>
      </c>
      <c r="O446" s="16" t="s">
        <v>474</v>
      </c>
      <c r="P446" s="16">
        <v>-24.9</v>
      </c>
      <c r="Q446" s="6" t="s">
        <v>5614</v>
      </c>
      <c r="R446" s="6"/>
      <c r="S446" s="6" t="s">
        <v>1683</v>
      </c>
      <c r="T446" s="6" t="s">
        <v>2855</v>
      </c>
      <c r="U446" s="6"/>
    </row>
    <row r="447" spans="1:21" x14ac:dyDescent="0.15">
      <c r="A447" s="6" t="s">
        <v>262</v>
      </c>
      <c r="B447" s="6"/>
      <c r="C447" s="6" t="s">
        <v>1631</v>
      </c>
      <c r="D447" s="6" t="s">
        <v>5024</v>
      </c>
      <c r="E447" s="9">
        <v>56.027132000000002</v>
      </c>
      <c r="F447" s="9">
        <v>10.256733000000001</v>
      </c>
      <c r="G447" s="6" t="s">
        <v>5612</v>
      </c>
      <c r="H447" s="6"/>
      <c r="I447" s="6" t="s">
        <v>4486</v>
      </c>
      <c r="J447" s="6" t="s">
        <v>1683</v>
      </c>
      <c r="K447" s="6"/>
      <c r="L447" s="6" t="s">
        <v>5626</v>
      </c>
      <c r="M447" s="6">
        <v>5640</v>
      </c>
      <c r="N447" s="17">
        <v>60</v>
      </c>
      <c r="O447" s="16" t="s">
        <v>633</v>
      </c>
      <c r="P447" s="16">
        <v>0.4</v>
      </c>
      <c r="Q447" s="6" t="s">
        <v>5627</v>
      </c>
      <c r="R447" s="6"/>
      <c r="S447" s="6" t="s">
        <v>1683</v>
      </c>
      <c r="T447" s="6" t="s">
        <v>2855</v>
      </c>
      <c r="U447" s="6"/>
    </row>
    <row r="448" spans="1:21" x14ac:dyDescent="0.15">
      <c r="A448" s="6" t="s">
        <v>262</v>
      </c>
      <c r="B448" s="6"/>
      <c r="C448" s="6" t="s">
        <v>1631</v>
      </c>
      <c r="D448" s="6" t="s">
        <v>5024</v>
      </c>
      <c r="E448" s="9">
        <v>56.027132000000002</v>
      </c>
      <c r="F448" s="9">
        <v>10.256733000000001</v>
      </c>
      <c r="G448" s="6" t="s">
        <v>5612</v>
      </c>
      <c r="H448" s="6"/>
      <c r="I448" s="6" t="s">
        <v>4486</v>
      </c>
      <c r="J448" s="6" t="s">
        <v>1683</v>
      </c>
      <c r="K448" s="6"/>
      <c r="L448" s="6" t="s">
        <v>5656</v>
      </c>
      <c r="M448" s="6">
        <v>5410</v>
      </c>
      <c r="N448" s="17">
        <v>60</v>
      </c>
      <c r="O448" s="16" t="s">
        <v>633</v>
      </c>
      <c r="P448" s="16">
        <v>1.3</v>
      </c>
      <c r="Q448" s="6" t="s">
        <v>5657</v>
      </c>
      <c r="R448" s="6"/>
      <c r="S448" s="6" t="s">
        <v>1683</v>
      </c>
      <c r="T448" s="6" t="s">
        <v>2855</v>
      </c>
      <c r="U448" s="6"/>
    </row>
    <row r="449" spans="1:21" x14ac:dyDescent="0.15">
      <c r="A449" s="6" t="s">
        <v>262</v>
      </c>
      <c r="B449" s="6"/>
      <c r="C449" s="6" t="s">
        <v>1631</v>
      </c>
      <c r="D449" s="6" t="s">
        <v>5024</v>
      </c>
      <c r="E449" s="9">
        <v>56.027132000000002</v>
      </c>
      <c r="F449" s="9">
        <v>10.256733000000001</v>
      </c>
      <c r="G449" s="6" t="s">
        <v>5612</v>
      </c>
      <c r="H449" s="6"/>
      <c r="I449" s="6" t="s">
        <v>4486</v>
      </c>
      <c r="J449" s="6" t="s">
        <v>1683</v>
      </c>
      <c r="K449" s="6"/>
      <c r="L449" s="6" t="s">
        <v>5724</v>
      </c>
      <c r="M449" s="6">
        <v>4380</v>
      </c>
      <c r="N449" s="17">
        <v>40</v>
      </c>
      <c r="O449" s="16" t="s">
        <v>633</v>
      </c>
      <c r="P449" s="16">
        <v>0.3</v>
      </c>
      <c r="Q449" s="6" t="s">
        <v>5725</v>
      </c>
      <c r="R449" s="6"/>
      <c r="S449" s="6" t="s">
        <v>1683</v>
      </c>
      <c r="T449" s="6" t="s">
        <v>2855</v>
      </c>
      <c r="U449" s="6"/>
    </row>
    <row r="450" spans="1:21" x14ac:dyDescent="0.15">
      <c r="A450" s="6" t="s">
        <v>262</v>
      </c>
      <c r="B450" s="6"/>
      <c r="C450" s="6" t="s">
        <v>1631</v>
      </c>
      <c r="D450" s="6" t="s">
        <v>5024</v>
      </c>
      <c r="E450" s="9">
        <v>56.027132000000002</v>
      </c>
      <c r="F450" s="9">
        <v>10.256733000000001</v>
      </c>
      <c r="G450" s="6" t="s">
        <v>5612</v>
      </c>
      <c r="H450" s="6" t="s">
        <v>741</v>
      </c>
      <c r="I450" s="6" t="s">
        <v>5171</v>
      </c>
      <c r="J450" s="36" t="s">
        <v>4582</v>
      </c>
      <c r="K450" s="6" t="s">
        <v>5619</v>
      </c>
      <c r="L450" s="6" t="s">
        <v>739</v>
      </c>
      <c r="M450" s="6">
        <v>5800</v>
      </c>
      <c r="N450" s="17">
        <v>35</v>
      </c>
      <c r="O450" s="16" t="s">
        <v>729</v>
      </c>
      <c r="P450" s="16">
        <v>-11.8</v>
      </c>
      <c r="Q450" s="6" t="s">
        <v>5625</v>
      </c>
      <c r="R450" s="6"/>
      <c r="S450" s="6">
        <v>2007</v>
      </c>
      <c r="T450" s="6" t="s">
        <v>611</v>
      </c>
      <c r="U450" s="6"/>
    </row>
    <row r="451" spans="1:21" x14ac:dyDescent="0.15">
      <c r="A451" s="6" t="s">
        <v>262</v>
      </c>
      <c r="B451" s="6"/>
      <c r="C451" s="6" t="s">
        <v>1631</v>
      </c>
      <c r="D451" s="6" t="s">
        <v>5024</v>
      </c>
      <c r="E451" s="9">
        <v>56.027132000000002</v>
      </c>
      <c r="F451" s="9">
        <v>10.256733000000001</v>
      </c>
      <c r="G451" s="6" t="s">
        <v>5612</v>
      </c>
      <c r="H451" s="6"/>
      <c r="I451" s="6" t="s">
        <v>4486</v>
      </c>
      <c r="J451" s="36" t="s">
        <v>2754</v>
      </c>
      <c r="K451" s="6"/>
      <c r="L451" s="6" t="s">
        <v>5686</v>
      </c>
      <c r="M451" s="6">
        <v>5100</v>
      </c>
      <c r="N451" s="17">
        <v>50</v>
      </c>
      <c r="O451" s="16" t="s">
        <v>633</v>
      </c>
      <c r="P451" s="16">
        <v>0.27</v>
      </c>
      <c r="Q451" s="6" t="s">
        <v>5687</v>
      </c>
      <c r="R451" s="6"/>
      <c r="S451" s="6">
        <v>2002</v>
      </c>
      <c r="T451" s="6" t="s">
        <v>4557</v>
      </c>
      <c r="U451" s="6"/>
    </row>
    <row r="452" spans="1:21" x14ac:dyDescent="0.15">
      <c r="A452" s="6" t="s">
        <v>262</v>
      </c>
      <c r="B452" s="6"/>
      <c r="C452" s="6" t="s">
        <v>1631</v>
      </c>
      <c r="D452" s="6" t="s">
        <v>5024</v>
      </c>
      <c r="E452" s="9">
        <v>56.027132000000002</v>
      </c>
      <c r="F452" s="9">
        <v>10.256733000000001</v>
      </c>
      <c r="G452" s="6" t="s">
        <v>5612</v>
      </c>
      <c r="H452" s="6"/>
      <c r="I452" s="6" t="s">
        <v>1577</v>
      </c>
      <c r="J452" s="36" t="s">
        <v>11082</v>
      </c>
      <c r="K452" s="6"/>
      <c r="L452" s="6" t="s">
        <v>5661</v>
      </c>
      <c r="M452" s="6">
        <v>5075</v>
      </c>
      <c r="N452" s="17">
        <v>45</v>
      </c>
      <c r="O452" s="16" t="s">
        <v>474</v>
      </c>
      <c r="P452" s="16">
        <v>-26.4</v>
      </c>
      <c r="Q452" s="6" t="s">
        <v>5662</v>
      </c>
      <c r="R452" s="6"/>
      <c r="S452" s="6">
        <v>2000</v>
      </c>
      <c r="T452" s="6" t="s">
        <v>5407</v>
      </c>
      <c r="U452" s="6"/>
    </row>
    <row r="453" spans="1:21" x14ac:dyDescent="0.15">
      <c r="A453" s="6" t="s">
        <v>262</v>
      </c>
      <c r="B453" s="6"/>
      <c r="C453" s="6" t="s">
        <v>1631</v>
      </c>
      <c r="D453" s="6" t="s">
        <v>5024</v>
      </c>
      <c r="E453" s="9">
        <v>56.027132000000002</v>
      </c>
      <c r="F453" s="9">
        <v>10.256733000000001</v>
      </c>
      <c r="G453" s="6" t="s">
        <v>5612</v>
      </c>
      <c r="H453" s="6"/>
      <c r="I453" s="6" t="s">
        <v>1577</v>
      </c>
      <c r="J453" s="36" t="s">
        <v>11082</v>
      </c>
      <c r="K453" s="6"/>
      <c r="L453" s="6" t="s">
        <v>5663</v>
      </c>
      <c r="M453" s="6">
        <v>5010</v>
      </c>
      <c r="N453" s="17">
        <v>45</v>
      </c>
      <c r="O453" s="16" t="s">
        <v>474</v>
      </c>
      <c r="P453" s="16">
        <v>-26</v>
      </c>
      <c r="Q453" s="6" t="s">
        <v>4538</v>
      </c>
      <c r="R453" s="6"/>
      <c r="S453" s="6">
        <v>2000</v>
      </c>
      <c r="T453" s="6" t="s">
        <v>5407</v>
      </c>
      <c r="U453" s="6"/>
    </row>
    <row r="454" spans="1:21" x14ac:dyDescent="0.15">
      <c r="A454" s="6" t="s">
        <v>262</v>
      </c>
      <c r="B454" s="6"/>
      <c r="C454" s="6" t="s">
        <v>1631</v>
      </c>
      <c r="D454" s="6" t="s">
        <v>5024</v>
      </c>
      <c r="E454" s="9">
        <v>56.027132000000002</v>
      </c>
      <c r="F454" s="9">
        <v>10.256733000000001</v>
      </c>
      <c r="G454" s="6" t="s">
        <v>5612</v>
      </c>
      <c r="H454" s="6"/>
      <c r="I454" s="6" t="s">
        <v>5171</v>
      </c>
      <c r="J454" s="36" t="s">
        <v>4985</v>
      </c>
      <c r="K454" s="6" t="s">
        <v>1236</v>
      </c>
      <c r="L454" s="6" t="s">
        <v>5615</v>
      </c>
      <c r="M454" s="6">
        <v>6034</v>
      </c>
      <c r="N454" s="17">
        <v>35</v>
      </c>
      <c r="O454" s="16" t="s">
        <v>729</v>
      </c>
      <c r="P454" s="16">
        <v>-11.4</v>
      </c>
      <c r="Q454" s="6" t="s">
        <v>5616</v>
      </c>
      <c r="R454" s="6"/>
      <c r="S454" s="6">
        <v>2024</v>
      </c>
      <c r="T454" s="6" t="s">
        <v>4988</v>
      </c>
      <c r="U454" s="6"/>
    </row>
    <row r="455" spans="1:21" x14ac:dyDescent="0.15">
      <c r="A455" s="6" t="s">
        <v>262</v>
      </c>
      <c r="B455" s="6"/>
      <c r="C455" s="6" t="s">
        <v>1631</v>
      </c>
      <c r="D455" s="6" t="s">
        <v>5024</v>
      </c>
      <c r="E455" s="9">
        <v>56.027132000000002</v>
      </c>
      <c r="F455" s="9">
        <v>10.256733000000001</v>
      </c>
      <c r="G455" s="6" t="s">
        <v>5612</v>
      </c>
      <c r="H455" s="6"/>
      <c r="I455" s="6" t="s">
        <v>5171</v>
      </c>
      <c r="J455" s="36" t="s">
        <v>4985</v>
      </c>
      <c r="K455" s="6" t="s">
        <v>1236</v>
      </c>
      <c r="L455" s="6" t="s">
        <v>5617</v>
      </c>
      <c r="M455" s="6">
        <v>6027</v>
      </c>
      <c r="N455" s="17">
        <v>36</v>
      </c>
      <c r="O455" s="16" t="s">
        <v>729</v>
      </c>
      <c r="P455" s="16">
        <v>-10.6</v>
      </c>
      <c r="Q455" s="6" t="s">
        <v>5618</v>
      </c>
      <c r="R455" s="6"/>
      <c r="S455" s="6">
        <v>2024</v>
      </c>
      <c r="T455" s="6" t="s">
        <v>4988</v>
      </c>
      <c r="U455" s="6"/>
    </row>
    <row r="456" spans="1:21" x14ac:dyDescent="0.15">
      <c r="A456" s="6" t="s">
        <v>262</v>
      </c>
      <c r="B456" s="6"/>
      <c r="C456" s="6" t="s">
        <v>1631</v>
      </c>
      <c r="D456" s="6" t="s">
        <v>5024</v>
      </c>
      <c r="E456" s="9">
        <v>56.027132000000002</v>
      </c>
      <c r="F456" s="9">
        <v>10.256733000000001</v>
      </c>
      <c r="G456" s="6" t="s">
        <v>5612</v>
      </c>
      <c r="H456" s="6"/>
      <c r="I456" s="6" t="s">
        <v>467</v>
      </c>
      <c r="J456" s="36" t="s">
        <v>11092</v>
      </c>
      <c r="K456" s="6" t="s">
        <v>753</v>
      </c>
      <c r="L456" s="6" t="s">
        <v>5682</v>
      </c>
      <c r="M456" s="6">
        <v>4927</v>
      </c>
      <c r="N456" s="17">
        <v>34</v>
      </c>
      <c r="O456" s="16" t="s">
        <v>474</v>
      </c>
      <c r="P456" s="16"/>
      <c r="Q456" s="6" t="s">
        <v>5137</v>
      </c>
      <c r="R456" s="6"/>
      <c r="S456" s="6">
        <v>2014</v>
      </c>
      <c r="T456" s="6" t="s">
        <v>31</v>
      </c>
      <c r="U456" s="6" t="s">
        <v>5683</v>
      </c>
    </row>
    <row r="457" spans="1:21" x14ac:dyDescent="0.15">
      <c r="A457" s="6" t="s">
        <v>262</v>
      </c>
      <c r="B457" s="6"/>
      <c r="C457" s="6" t="s">
        <v>1631</v>
      </c>
      <c r="D457" s="6" t="s">
        <v>5024</v>
      </c>
      <c r="E457" s="9">
        <v>56.027132000000002</v>
      </c>
      <c r="F457" s="9">
        <v>10.256733000000001</v>
      </c>
      <c r="G457" s="6" t="s">
        <v>5612</v>
      </c>
      <c r="H457" s="6" t="s">
        <v>741</v>
      </c>
      <c r="I457" s="6" t="s">
        <v>5171</v>
      </c>
      <c r="J457" s="36" t="s">
        <v>4582</v>
      </c>
      <c r="K457" s="6" t="s">
        <v>5619</v>
      </c>
      <c r="L457" s="6" t="s">
        <v>742</v>
      </c>
      <c r="M457" s="6">
        <v>5790</v>
      </c>
      <c r="N457" s="17">
        <v>95</v>
      </c>
      <c r="O457" s="16" t="s">
        <v>729</v>
      </c>
      <c r="P457" s="16">
        <v>-12.1</v>
      </c>
      <c r="Q457" s="6" t="s">
        <v>5620</v>
      </c>
      <c r="R457" s="6"/>
      <c r="S457" s="6">
        <v>1990</v>
      </c>
      <c r="T457" s="6" t="s">
        <v>5621</v>
      </c>
      <c r="U457" s="6" t="s">
        <v>4581</v>
      </c>
    </row>
    <row r="458" spans="1:21" x14ac:dyDescent="0.15">
      <c r="A458" s="6" t="s">
        <v>264</v>
      </c>
      <c r="B458" s="6" t="s">
        <v>464</v>
      </c>
      <c r="C458" s="6" t="s">
        <v>2447</v>
      </c>
      <c r="D458" s="6" t="s">
        <v>2447</v>
      </c>
      <c r="E458" s="9">
        <v>56.678449999999998</v>
      </c>
      <c r="F458" s="9">
        <v>8.7960530000000006</v>
      </c>
      <c r="G458" s="6"/>
      <c r="H458" s="6"/>
      <c r="I458" s="6" t="s">
        <v>4486</v>
      </c>
      <c r="J458" s="36" t="s">
        <v>2754</v>
      </c>
      <c r="K458" s="6"/>
      <c r="L458" s="6" t="s">
        <v>5827</v>
      </c>
      <c r="M458" s="6">
        <v>6597</v>
      </c>
      <c r="N458" s="17">
        <v>43</v>
      </c>
      <c r="O458" s="16" t="s">
        <v>633</v>
      </c>
      <c r="P458" s="16"/>
      <c r="Q458" s="6" t="s">
        <v>5828</v>
      </c>
      <c r="R458" s="6"/>
      <c r="S458" s="6">
        <v>2018</v>
      </c>
      <c r="T458" s="6" t="s">
        <v>27</v>
      </c>
      <c r="U458" s="6"/>
    </row>
    <row r="459" spans="1:21" x14ac:dyDescent="0.15">
      <c r="A459" s="6" t="s">
        <v>5833</v>
      </c>
      <c r="B459" s="6" t="s">
        <v>464</v>
      </c>
      <c r="C459" s="6" t="s">
        <v>1631</v>
      </c>
      <c r="D459" s="6" t="s">
        <v>5834</v>
      </c>
      <c r="E459" s="9">
        <v>56.508184999999997</v>
      </c>
      <c r="F459" s="9">
        <v>9.2920809999999996</v>
      </c>
      <c r="G459" s="6"/>
      <c r="H459" s="6"/>
      <c r="I459" s="6" t="s">
        <v>4486</v>
      </c>
      <c r="J459" s="36" t="s">
        <v>2754</v>
      </c>
      <c r="K459" s="6"/>
      <c r="L459" s="6" t="s">
        <v>5835</v>
      </c>
      <c r="M459" s="6">
        <v>7150</v>
      </c>
      <c r="N459" s="17">
        <v>110</v>
      </c>
      <c r="O459" s="16" t="s">
        <v>633</v>
      </c>
      <c r="P459" s="16"/>
      <c r="Q459" s="6" t="s">
        <v>5836</v>
      </c>
      <c r="R459" s="6"/>
      <c r="S459" s="6">
        <v>2018</v>
      </c>
      <c r="T459" s="6" t="s">
        <v>27</v>
      </c>
      <c r="U459" s="6"/>
    </row>
    <row r="460" spans="1:21" x14ac:dyDescent="0.15">
      <c r="A460" s="6" t="s">
        <v>281</v>
      </c>
      <c r="B460" s="6"/>
      <c r="C460" s="6" t="s">
        <v>1631</v>
      </c>
      <c r="D460" s="6" t="s">
        <v>4867</v>
      </c>
      <c r="E460" s="9">
        <v>55.753453999999998</v>
      </c>
      <c r="F460" s="9">
        <v>9.7481650000000002</v>
      </c>
      <c r="G460" s="6"/>
      <c r="H460" s="6" t="s">
        <v>5730</v>
      </c>
      <c r="I460" s="6" t="s">
        <v>467</v>
      </c>
      <c r="J460" s="36" t="s">
        <v>4591</v>
      </c>
      <c r="K460" s="6"/>
      <c r="L460" s="6" t="s">
        <v>5731</v>
      </c>
      <c r="M460" s="6">
        <v>4686</v>
      </c>
      <c r="N460" s="17">
        <v>29</v>
      </c>
      <c r="O460" s="16" t="s">
        <v>474</v>
      </c>
      <c r="P460" s="16"/>
      <c r="Q460" s="6" t="s">
        <v>5732</v>
      </c>
      <c r="R460" s="6"/>
      <c r="S460" s="6">
        <v>2020</v>
      </c>
      <c r="T460" s="6" t="s">
        <v>5418</v>
      </c>
      <c r="U460" s="6"/>
    </row>
    <row r="461" spans="1:21" x14ac:dyDescent="0.15">
      <c r="A461" s="6" t="s">
        <v>287</v>
      </c>
      <c r="B461" s="6"/>
      <c r="C461" s="6" t="s">
        <v>2447</v>
      </c>
      <c r="D461" s="6" t="s">
        <v>2447</v>
      </c>
      <c r="E461" s="9">
        <v>56.821181000000003</v>
      </c>
      <c r="F461" s="9">
        <v>8.6984410000000008</v>
      </c>
      <c r="G461" s="6" t="s">
        <v>5733</v>
      </c>
      <c r="H461" s="6"/>
      <c r="I461" s="6" t="s">
        <v>4486</v>
      </c>
      <c r="J461" s="6" t="s">
        <v>2754</v>
      </c>
      <c r="K461" s="6"/>
      <c r="L461" s="6" t="s">
        <v>5734</v>
      </c>
      <c r="M461" s="6">
        <v>7200</v>
      </c>
      <c r="N461" s="17">
        <v>105</v>
      </c>
      <c r="O461" s="16" t="s">
        <v>633</v>
      </c>
      <c r="P461" s="16"/>
      <c r="Q461" s="6" t="s">
        <v>5735</v>
      </c>
      <c r="R461" s="6"/>
      <c r="S461" s="6">
        <v>1975</v>
      </c>
      <c r="T461" s="6" t="s">
        <v>4729</v>
      </c>
      <c r="U461" s="6" t="s">
        <v>5736</v>
      </c>
    </row>
    <row r="462" spans="1:21" x14ac:dyDescent="0.15">
      <c r="A462" s="6" t="s">
        <v>287</v>
      </c>
      <c r="B462" s="6"/>
      <c r="C462" s="6" t="s">
        <v>2447</v>
      </c>
      <c r="D462" s="6" t="s">
        <v>2447</v>
      </c>
      <c r="E462" s="9">
        <v>56.821181000000003</v>
      </c>
      <c r="F462" s="9">
        <v>8.6984410000000008</v>
      </c>
      <c r="G462" s="6" t="s">
        <v>5733</v>
      </c>
      <c r="H462" s="6"/>
      <c r="I462" s="6" t="s">
        <v>2880</v>
      </c>
      <c r="J462" s="6" t="s">
        <v>1683</v>
      </c>
      <c r="K462" s="6"/>
      <c r="L462" s="6" t="s">
        <v>5741</v>
      </c>
      <c r="M462" s="6">
        <v>6330</v>
      </c>
      <c r="N462" s="17">
        <v>105</v>
      </c>
      <c r="O462" s="16" t="s">
        <v>474</v>
      </c>
      <c r="P462" s="16"/>
      <c r="Q462" s="6" t="s">
        <v>5742</v>
      </c>
      <c r="R462" s="6"/>
      <c r="S462" s="6">
        <v>1975</v>
      </c>
      <c r="T462" s="6" t="s">
        <v>4729</v>
      </c>
      <c r="U462" s="6" t="s">
        <v>5743</v>
      </c>
    </row>
    <row r="463" spans="1:21" x14ac:dyDescent="0.15">
      <c r="A463" s="6" t="s">
        <v>287</v>
      </c>
      <c r="B463" s="6"/>
      <c r="C463" s="6" t="s">
        <v>2447</v>
      </c>
      <c r="D463" s="6" t="s">
        <v>2447</v>
      </c>
      <c r="E463" s="9">
        <v>56.821181000000003</v>
      </c>
      <c r="F463" s="9">
        <v>8.6984410000000008</v>
      </c>
      <c r="G463" s="6" t="s">
        <v>5733</v>
      </c>
      <c r="H463" s="6"/>
      <c r="I463" s="6" t="s">
        <v>2880</v>
      </c>
      <c r="J463" s="6" t="s">
        <v>1683</v>
      </c>
      <c r="K463" s="6"/>
      <c r="L463" s="6" t="s">
        <v>5744</v>
      </c>
      <c r="M463" s="6">
        <v>6220</v>
      </c>
      <c r="N463" s="17">
        <v>105</v>
      </c>
      <c r="O463" s="16" t="s">
        <v>474</v>
      </c>
      <c r="P463" s="16"/>
      <c r="Q463" s="6" t="s">
        <v>5745</v>
      </c>
      <c r="R463" s="6"/>
      <c r="S463" s="6">
        <v>1975</v>
      </c>
      <c r="T463" s="6" t="s">
        <v>4729</v>
      </c>
      <c r="U463" s="6" t="s">
        <v>5743</v>
      </c>
    </row>
    <row r="464" spans="1:21" x14ac:dyDescent="0.15">
      <c r="A464" s="6" t="s">
        <v>287</v>
      </c>
      <c r="B464" s="6"/>
      <c r="C464" s="6" t="s">
        <v>2447</v>
      </c>
      <c r="D464" s="6" t="s">
        <v>2447</v>
      </c>
      <c r="E464" s="9">
        <v>56.821181000000003</v>
      </c>
      <c r="F464" s="9">
        <v>8.6984410000000008</v>
      </c>
      <c r="G464" s="6" t="s">
        <v>5733</v>
      </c>
      <c r="H464" s="6"/>
      <c r="I464" s="6" t="s">
        <v>4486</v>
      </c>
      <c r="J464" s="6" t="s">
        <v>2754</v>
      </c>
      <c r="K464" s="6"/>
      <c r="L464" s="6" t="s">
        <v>5746</v>
      </c>
      <c r="M464" s="6">
        <v>6450</v>
      </c>
      <c r="N464" s="17">
        <v>105</v>
      </c>
      <c r="O464" s="16" t="s">
        <v>633</v>
      </c>
      <c r="P464" s="16"/>
      <c r="Q464" s="6" t="s">
        <v>5747</v>
      </c>
      <c r="R464" s="6"/>
      <c r="S464" s="6">
        <v>1975</v>
      </c>
      <c r="T464" s="6" t="s">
        <v>4729</v>
      </c>
      <c r="U464" s="6" t="s">
        <v>5748</v>
      </c>
    </row>
    <row r="465" spans="1:21" x14ac:dyDescent="0.15">
      <c r="A465" s="6" t="s">
        <v>287</v>
      </c>
      <c r="B465" s="6"/>
      <c r="C465" s="6" t="s">
        <v>2447</v>
      </c>
      <c r="D465" s="6" t="s">
        <v>2447</v>
      </c>
      <c r="E465" s="9">
        <v>56.821181000000003</v>
      </c>
      <c r="F465" s="9">
        <v>8.6984410000000008</v>
      </c>
      <c r="G465" s="6" t="s">
        <v>5733</v>
      </c>
      <c r="H465" s="6"/>
      <c r="I465" s="6" t="s">
        <v>4770</v>
      </c>
      <c r="J465" s="36" t="s">
        <v>11074</v>
      </c>
      <c r="K465" s="6"/>
      <c r="L465" s="6" t="s">
        <v>5749</v>
      </c>
      <c r="M465" s="6">
        <v>6030</v>
      </c>
      <c r="N465" s="17">
        <v>105</v>
      </c>
      <c r="O465" s="16" t="s">
        <v>474</v>
      </c>
      <c r="P465" s="16"/>
      <c r="Q465" s="6" t="s">
        <v>5750</v>
      </c>
      <c r="R465" s="6"/>
      <c r="S465" s="6">
        <v>1975</v>
      </c>
      <c r="T465" s="6" t="s">
        <v>4729</v>
      </c>
      <c r="U465" s="6" t="s">
        <v>5751</v>
      </c>
    </row>
    <row r="466" spans="1:21" x14ac:dyDescent="0.15">
      <c r="A466" s="6" t="s">
        <v>287</v>
      </c>
      <c r="B466" s="6"/>
      <c r="C466" s="6" t="s">
        <v>2447</v>
      </c>
      <c r="D466" s="6" t="s">
        <v>2447</v>
      </c>
      <c r="E466" s="9">
        <v>56.821181000000003</v>
      </c>
      <c r="F466" s="9">
        <v>8.6984410000000008</v>
      </c>
      <c r="G466" s="6" t="s">
        <v>5733</v>
      </c>
      <c r="H466" s="6"/>
      <c r="I466" s="6" t="s">
        <v>4486</v>
      </c>
      <c r="J466" s="6" t="s">
        <v>2754</v>
      </c>
      <c r="K466" s="6"/>
      <c r="L466" s="6" t="s">
        <v>5752</v>
      </c>
      <c r="M466" s="6">
        <v>6400</v>
      </c>
      <c r="N466" s="17">
        <v>80</v>
      </c>
      <c r="O466" s="16" t="s">
        <v>633</v>
      </c>
      <c r="P466" s="16"/>
      <c r="Q466" s="6" t="s">
        <v>5753</v>
      </c>
      <c r="R466" s="6"/>
      <c r="S466" s="6">
        <v>1975</v>
      </c>
      <c r="T466" s="6" t="s">
        <v>4729</v>
      </c>
      <c r="U466" s="6" t="s">
        <v>5754</v>
      </c>
    </row>
    <row r="467" spans="1:21" x14ac:dyDescent="0.15">
      <c r="A467" s="6" t="s">
        <v>287</v>
      </c>
      <c r="B467" s="6"/>
      <c r="C467" s="6" t="s">
        <v>2447</v>
      </c>
      <c r="D467" s="6" t="s">
        <v>2447</v>
      </c>
      <c r="E467" s="9">
        <v>56.821181000000003</v>
      </c>
      <c r="F467" s="9">
        <v>8.6984410000000008</v>
      </c>
      <c r="G467" s="6" t="s">
        <v>5733</v>
      </c>
      <c r="H467" s="6"/>
      <c r="I467" s="6" t="s">
        <v>2880</v>
      </c>
      <c r="J467" s="6" t="s">
        <v>1683</v>
      </c>
      <c r="K467" s="6"/>
      <c r="L467" s="6" t="s">
        <v>5755</v>
      </c>
      <c r="M467" s="6">
        <v>5660</v>
      </c>
      <c r="N467" s="17">
        <v>95</v>
      </c>
      <c r="O467" s="16" t="s">
        <v>474</v>
      </c>
      <c r="P467" s="16"/>
      <c r="Q467" s="6" t="s">
        <v>5756</v>
      </c>
      <c r="R467" s="6"/>
      <c r="S467" s="6">
        <v>1975</v>
      </c>
      <c r="T467" s="6" t="s">
        <v>4729</v>
      </c>
      <c r="U467" s="6" t="s">
        <v>5743</v>
      </c>
    </row>
    <row r="468" spans="1:21" x14ac:dyDescent="0.15">
      <c r="A468" s="6" t="s">
        <v>287</v>
      </c>
      <c r="B468" s="6"/>
      <c r="C468" s="6" t="s">
        <v>2447</v>
      </c>
      <c r="D468" s="6" t="s">
        <v>2447</v>
      </c>
      <c r="E468" s="9">
        <v>56.821181000000003</v>
      </c>
      <c r="F468" s="9">
        <v>8.6984410000000008</v>
      </c>
      <c r="G468" s="6" t="s">
        <v>5733</v>
      </c>
      <c r="H468" s="6"/>
      <c r="I468" s="6" t="s">
        <v>2880</v>
      </c>
      <c r="J468" s="6" t="s">
        <v>1683</v>
      </c>
      <c r="K468" s="6"/>
      <c r="L468" s="6" t="s">
        <v>5737</v>
      </c>
      <c r="M468" s="6">
        <v>6490</v>
      </c>
      <c r="N468" s="17">
        <v>100</v>
      </c>
      <c r="O468" s="16" t="s">
        <v>474</v>
      </c>
      <c r="P468" s="16"/>
      <c r="Q468" s="6" t="s">
        <v>5738</v>
      </c>
      <c r="R468" s="6"/>
      <c r="S468" s="6">
        <v>2018</v>
      </c>
      <c r="T468" s="6" t="s">
        <v>27</v>
      </c>
      <c r="U468" s="6"/>
    </row>
    <row r="469" spans="1:21" x14ac:dyDescent="0.15">
      <c r="A469" s="6" t="s">
        <v>287</v>
      </c>
      <c r="B469" s="6"/>
      <c r="C469" s="6" t="s">
        <v>2447</v>
      </c>
      <c r="D469" s="6" t="s">
        <v>2447</v>
      </c>
      <c r="E469" s="9">
        <v>56.821181000000003</v>
      </c>
      <c r="F469" s="9">
        <v>8.6984410000000008</v>
      </c>
      <c r="G469" s="6" t="s">
        <v>5733</v>
      </c>
      <c r="H469" s="6"/>
      <c r="I469" s="6" t="s">
        <v>2880</v>
      </c>
      <c r="J469" s="6" t="s">
        <v>1683</v>
      </c>
      <c r="K469" s="6"/>
      <c r="L469" s="6" t="s">
        <v>5739</v>
      </c>
      <c r="M469" s="6">
        <v>6370</v>
      </c>
      <c r="N469" s="17">
        <v>110</v>
      </c>
      <c r="O469" s="16" t="s">
        <v>474</v>
      </c>
      <c r="P469" s="16"/>
      <c r="Q469" s="6" t="s">
        <v>5740</v>
      </c>
      <c r="R469" s="6"/>
      <c r="S469" s="6">
        <v>2018</v>
      </c>
      <c r="T469" s="6" t="s">
        <v>27</v>
      </c>
      <c r="U469" s="6"/>
    </row>
    <row r="470" spans="1:21" x14ac:dyDescent="0.15">
      <c r="A470" s="6" t="s">
        <v>288</v>
      </c>
      <c r="B470" s="6" t="s">
        <v>464</v>
      </c>
      <c r="C470" s="6" t="s">
        <v>2447</v>
      </c>
      <c r="D470" s="6" t="s">
        <v>2447</v>
      </c>
      <c r="E470" s="9">
        <v>56.821181000000003</v>
      </c>
      <c r="F470" s="9">
        <v>8.6984410000000008</v>
      </c>
      <c r="G470" s="6" t="s">
        <v>5733</v>
      </c>
      <c r="H470" s="6"/>
      <c r="I470" s="6" t="s">
        <v>4486</v>
      </c>
      <c r="J470" s="36" t="s">
        <v>2754</v>
      </c>
      <c r="K470" s="6"/>
      <c r="L470" s="6" t="s">
        <v>5840</v>
      </c>
      <c r="M470" s="6">
        <v>7200</v>
      </c>
      <c r="N470" s="17">
        <v>105</v>
      </c>
      <c r="O470" s="16" t="s">
        <v>633</v>
      </c>
      <c r="P470" s="16"/>
      <c r="Q470" s="6" t="s">
        <v>5841</v>
      </c>
      <c r="R470" s="6"/>
      <c r="S470" s="6">
        <v>2018</v>
      </c>
      <c r="T470" s="6" t="s">
        <v>27</v>
      </c>
      <c r="U470" s="6"/>
    </row>
    <row r="471" spans="1:21" x14ac:dyDescent="0.15">
      <c r="A471" s="6" t="s">
        <v>289</v>
      </c>
      <c r="B471" s="6" t="s">
        <v>464</v>
      </c>
      <c r="C471" s="6" t="s">
        <v>2447</v>
      </c>
      <c r="D471" s="6" t="s">
        <v>2447</v>
      </c>
      <c r="E471" s="9">
        <v>57.030124000000001</v>
      </c>
      <c r="F471" s="9">
        <v>8.8468540000000004</v>
      </c>
      <c r="G471" s="6"/>
      <c r="H471" s="6"/>
      <c r="I471" s="6" t="s">
        <v>4486</v>
      </c>
      <c r="J471" s="36" t="s">
        <v>2754</v>
      </c>
      <c r="K471" s="6"/>
      <c r="L471" s="6" t="s">
        <v>5857</v>
      </c>
      <c r="M471" s="6">
        <v>7033</v>
      </c>
      <c r="N471" s="17">
        <v>110</v>
      </c>
      <c r="O471" s="16" t="s">
        <v>633</v>
      </c>
      <c r="P471" s="16"/>
      <c r="Q471" s="6" t="s">
        <v>5858</v>
      </c>
      <c r="R471" s="6"/>
      <c r="S471" s="6">
        <v>2018</v>
      </c>
      <c r="T471" s="6" t="s">
        <v>27</v>
      </c>
      <c r="U471" s="6"/>
    </row>
    <row r="472" spans="1:21" x14ac:dyDescent="0.15">
      <c r="A472" s="6" t="s">
        <v>298</v>
      </c>
      <c r="B472" s="6"/>
      <c r="C472" s="6" t="s">
        <v>320</v>
      </c>
      <c r="D472" s="6" t="s">
        <v>320</v>
      </c>
      <c r="E472" s="9">
        <v>55.916153000000001</v>
      </c>
      <c r="F472" s="9">
        <v>11.082509</v>
      </c>
      <c r="G472" s="6"/>
      <c r="H472" s="6"/>
      <c r="I472" s="6" t="s">
        <v>479</v>
      </c>
      <c r="J472" s="36" t="s">
        <v>4582</v>
      </c>
      <c r="K472" s="6" t="s">
        <v>5799</v>
      </c>
      <c r="L472" s="6" t="s">
        <v>734</v>
      </c>
      <c r="M472" s="6">
        <v>5335</v>
      </c>
      <c r="N472" s="17">
        <v>15</v>
      </c>
      <c r="O472" s="16" t="s">
        <v>729</v>
      </c>
      <c r="P472" s="16">
        <v>-12</v>
      </c>
      <c r="Q472" s="16" t="s">
        <v>5800</v>
      </c>
      <c r="R472" s="6"/>
      <c r="S472" s="6">
        <v>2024</v>
      </c>
      <c r="T472" s="6" t="s">
        <v>476</v>
      </c>
      <c r="U472" s="6" t="s">
        <v>5801</v>
      </c>
    </row>
    <row r="473" spans="1:21" x14ac:dyDescent="0.15">
      <c r="A473" s="6" t="s">
        <v>298</v>
      </c>
      <c r="B473" s="6"/>
      <c r="C473" s="6" t="s">
        <v>320</v>
      </c>
      <c r="D473" s="6" t="s">
        <v>320</v>
      </c>
      <c r="E473" s="9">
        <v>55.916153000000001</v>
      </c>
      <c r="F473" s="9">
        <v>11.082509</v>
      </c>
      <c r="G473" s="6"/>
      <c r="H473" s="6"/>
      <c r="I473" s="6" t="s">
        <v>467</v>
      </c>
      <c r="J473" s="36" t="s">
        <v>4582</v>
      </c>
      <c r="K473" s="6" t="s">
        <v>5787</v>
      </c>
      <c r="L473" s="6" t="s">
        <v>728</v>
      </c>
      <c r="M473" s="6">
        <v>5360</v>
      </c>
      <c r="N473" s="17">
        <v>50</v>
      </c>
      <c r="O473" s="16" t="s">
        <v>729</v>
      </c>
      <c r="P473" s="16">
        <v>-11.7</v>
      </c>
      <c r="Q473" s="6" t="s">
        <v>5548</v>
      </c>
      <c r="R473" s="6"/>
      <c r="S473" s="6">
        <v>2007</v>
      </c>
      <c r="T473" s="6" t="s">
        <v>610</v>
      </c>
      <c r="U473" s="6"/>
    </row>
    <row r="474" spans="1:21" x14ac:dyDescent="0.15">
      <c r="A474" s="6" t="s">
        <v>298</v>
      </c>
      <c r="B474" s="6"/>
      <c r="C474" s="6" t="s">
        <v>320</v>
      </c>
      <c r="D474" s="6" t="s">
        <v>320</v>
      </c>
      <c r="E474" s="9">
        <v>55.916153000000001</v>
      </c>
      <c r="F474" s="9">
        <v>11.082509</v>
      </c>
      <c r="G474" s="6"/>
      <c r="H474" s="6"/>
      <c r="I474" s="6" t="s">
        <v>467</v>
      </c>
      <c r="J474" s="36" t="s">
        <v>4582</v>
      </c>
      <c r="K474" s="6" t="s">
        <v>5797</v>
      </c>
      <c r="L474" s="6" t="s">
        <v>737</v>
      </c>
      <c r="M474" s="6">
        <v>5280</v>
      </c>
      <c r="N474" s="17">
        <v>50</v>
      </c>
      <c r="O474" s="16" t="s">
        <v>729</v>
      </c>
      <c r="P474" s="16">
        <v>-12.2</v>
      </c>
      <c r="Q474" s="6" t="s">
        <v>5798</v>
      </c>
      <c r="R474" s="6"/>
      <c r="S474" s="6">
        <v>2007</v>
      </c>
      <c r="T474" s="6" t="s">
        <v>610</v>
      </c>
      <c r="U474" s="6"/>
    </row>
    <row r="475" spans="1:21" x14ac:dyDescent="0.15">
      <c r="A475" s="6" t="s">
        <v>298</v>
      </c>
      <c r="B475" s="6"/>
      <c r="C475" s="6" t="s">
        <v>320</v>
      </c>
      <c r="D475" s="6" t="s">
        <v>320</v>
      </c>
      <c r="E475" s="9">
        <v>55.916153000000001</v>
      </c>
      <c r="F475" s="9">
        <v>11.082509</v>
      </c>
      <c r="G475" s="6"/>
      <c r="H475" s="6"/>
      <c r="I475" s="6" t="s">
        <v>4864</v>
      </c>
      <c r="J475" s="36" t="s">
        <v>4379</v>
      </c>
      <c r="K475" s="6" t="s">
        <v>5766</v>
      </c>
      <c r="L475" s="6" t="s">
        <v>5767</v>
      </c>
      <c r="M475" s="6">
        <v>5816</v>
      </c>
      <c r="N475" s="17">
        <v>33</v>
      </c>
      <c r="O475" s="16" t="s">
        <v>474</v>
      </c>
      <c r="P475" s="16">
        <v>-23.4</v>
      </c>
      <c r="Q475" s="6" t="s">
        <v>5768</v>
      </c>
      <c r="R475" s="6"/>
      <c r="S475" s="6">
        <v>2021</v>
      </c>
      <c r="T475" s="6" t="s">
        <v>2574</v>
      </c>
      <c r="U475" s="6" t="s">
        <v>5769</v>
      </c>
    </row>
    <row r="476" spans="1:21" x14ac:dyDescent="0.15">
      <c r="A476" s="6" t="s">
        <v>298</v>
      </c>
      <c r="B476" s="6"/>
      <c r="C476" s="6" t="s">
        <v>320</v>
      </c>
      <c r="D476" s="6" t="s">
        <v>320</v>
      </c>
      <c r="E476" s="9">
        <v>55.916153000000001</v>
      </c>
      <c r="F476" s="9">
        <v>11.082509</v>
      </c>
      <c r="G476" s="6"/>
      <c r="H476" s="6"/>
      <c r="I476" s="6" t="s">
        <v>467</v>
      </c>
      <c r="J476" s="36" t="s">
        <v>4985</v>
      </c>
      <c r="K476" s="6" t="s">
        <v>5770</v>
      </c>
      <c r="L476" s="6" t="s">
        <v>5771</v>
      </c>
      <c r="M476" s="6">
        <v>5605</v>
      </c>
      <c r="N476" s="17">
        <v>15</v>
      </c>
      <c r="O476" s="16" t="s">
        <v>760</v>
      </c>
      <c r="P476" s="16">
        <v>-7.3</v>
      </c>
      <c r="Q476" s="6" t="s">
        <v>5772</v>
      </c>
      <c r="R476" s="6"/>
      <c r="S476" s="6">
        <v>2021</v>
      </c>
      <c r="T476" s="6" t="s">
        <v>2574</v>
      </c>
      <c r="U476" s="6" t="s">
        <v>5773</v>
      </c>
    </row>
    <row r="477" spans="1:21" x14ac:dyDescent="0.15">
      <c r="A477" s="6" t="s">
        <v>298</v>
      </c>
      <c r="B477" s="6"/>
      <c r="C477" s="6" t="s">
        <v>320</v>
      </c>
      <c r="D477" s="6" t="s">
        <v>320</v>
      </c>
      <c r="E477" s="9">
        <v>55.916153000000001</v>
      </c>
      <c r="F477" s="9">
        <v>11.082509</v>
      </c>
      <c r="G477" s="6"/>
      <c r="H477" s="6"/>
      <c r="I477" s="6" t="s">
        <v>4486</v>
      </c>
      <c r="J477" s="36" t="s">
        <v>2758</v>
      </c>
      <c r="K477" s="6" t="s">
        <v>5774</v>
      </c>
      <c r="L477" s="6" t="s">
        <v>5775</v>
      </c>
      <c r="M477" s="6">
        <v>5685</v>
      </c>
      <c r="N477" s="17">
        <v>15</v>
      </c>
      <c r="O477" s="16" t="s">
        <v>633</v>
      </c>
      <c r="P477" s="16">
        <v>0</v>
      </c>
      <c r="Q477" s="6" t="s">
        <v>5776</v>
      </c>
      <c r="R477" s="6"/>
      <c r="S477" s="6">
        <v>2021</v>
      </c>
      <c r="T477" s="6" t="s">
        <v>2574</v>
      </c>
      <c r="U477" s="6" t="s">
        <v>5777</v>
      </c>
    </row>
    <row r="478" spans="1:21" x14ac:dyDescent="0.15">
      <c r="A478" s="6" t="s">
        <v>298</v>
      </c>
      <c r="B478" s="6"/>
      <c r="C478" s="6" t="s">
        <v>320</v>
      </c>
      <c r="D478" s="6" t="s">
        <v>320</v>
      </c>
      <c r="E478" s="9">
        <v>55.916153000000001</v>
      </c>
      <c r="F478" s="9">
        <v>11.082509</v>
      </c>
      <c r="G478" s="6"/>
      <c r="H478" s="6"/>
      <c r="I478" s="6" t="s">
        <v>467</v>
      </c>
      <c r="J478" s="36" t="s">
        <v>5778</v>
      </c>
      <c r="K478" s="6" t="s">
        <v>5779</v>
      </c>
      <c r="L478" s="6" t="s">
        <v>5780</v>
      </c>
      <c r="M478" s="6">
        <v>5716</v>
      </c>
      <c r="N478" s="17">
        <v>35</v>
      </c>
      <c r="O478" s="16" t="s">
        <v>5034</v>
      </c>
      <c r="P478" s="16">
        <v>-10.199999999999999</v>
      </c>
      <c r="Q478" s="6" t="s">
        <v>5781</v>
      </c>
      <c r="R478" s="6"/>
      <c r="S478" s="6">
        <v>2021</v>
      </c>
      <c r="T478" s="6" t="s">
        <v>2574</v>
      </c>
      <c r="U478" s="6" t="s">
        <v>5782</v>
      </c>
    </row>
    <row r="479" spans="1:21" x14ac:dyDescent="0.15">
      <c r="A479" s="6" t="s">
        <v>298</v>
      </c>
      <c r="B479" s="6"/>
      <c r="C479" s="6" t="s">
        <v>320</v>
      </c>
      <c r="D479" s="6" t="s">
        <v>320</v>
      </c>
      <c r="E479" s="9">
        <v>55.916153000000001</v>
      </c>
      <c r="F479" s="9">
        <v>11.082509</v>
      </c>
      <c r="G479" s="6"/>
      <c r="H479" s="6"/>
      <c r="I479" s="6" t="s">
        <v>467</v>
      </c>
      <c r="J479" s="36" t="s">
        <v>4379</v>
      </c>
      <c r="K479" s="6" t="s">
        <v>5783</v>
      </c>
      <c r="L479" s="6" t="s">
        <v>5784</v>
      </c>
      <c r="M479" s="6">
        <v>5195</v>
      </c>
      <c r="N479" s="17">
        <v>20</v>
      </c>
      <c r="O479" s="16" t="s">
        <v>474</v>
      </c>
      <c r="P479" s="16">
        <v>-23.2</v>
      </c>
      <c r="Q479" s="6" t="s">
        <v>5785</v>
      </c>
      <c r="R479" s="6"/>
      <c r="S479" s="6">
        <v>2021</v>
      </c>
      <c r="T479" s="6" t="s">
        <v>2574</v>
      </c>
      <c r="U479" s="6" t="s">
        <v>5786</v>
      </c>
    </row>
    <row r="480" spans="1:21" x14ac:dyDescent="0.15">
      <c r="A480" s="6" t="s">
        <v>298</v>
      </c>
      <c r="B480" s="6"/>
      <c r="C480" s="6" t="s">
        <v>320</v>
      </c>
      <c r="D480" s="6" t="s">
        <v>320</v>
      </c>
      <c r="E480" s="9">
        <v>55.916153000000001</v>
      </c>
      <c r="F480" s="9">
        <v>11.082509</v>
      </c>
      <c r="G480" s="6"/>
      <c r="H480" s="6"/>
      <c r="I480" s="6" t="s">
        <v>4486</v>
      </c>
      <c r="J480" s="36" t="s">
        <v>2758</v>
      </c>
      <c r="K480" s="6" t="s">
        <v>5788</v>
      </c>
      <c r="L480" s="6" t="s">
        <v>5789</v>
      </c>
      <c r="M480" s="6">
        <v>5505</v>
      </c>
      <c r="N480" s="17">
        <v>15</v>
      </c>
      <c r="O480" s="16" t="s">
        <v>633</v>
      </c>
      <c r="P480" s="16">
        <v>1.6</v>
      </c>
      <c r="Q480" s="6" t="s">
        <v>5790</v>
      </c>
      <c r="R480" s="6"/>
      <c r="S480" s="6">
        <v>2021</v>
      </c>
      <c r="T480" s="6" t="s">
        <v>2574</v>
      </c>
      <c r="U480" s="6" t="s">
        <v>5791</v>
      </c>
    </row>
    <row r="481" spans="1:21" x14ac:dyDescent="0.15">
      <c r="A481" s="6" t="s">
        <v>298</v>
      </c>
      <c r="B481" s="6"/>
      <c r="C481" s="6" t="s">
        <v>320</v>
      </c>
      <c r="D481" s="6" t="s">
        <v>320</v>
      </c>
      <c r="E481" s="9">
        <v>55.916153000000001</v>
      </c>
      <c r="F481" s="9">
        <v>11.082509</v>
      </c>
      <c r="G481" s="6"/>
      <c r="H481" s="6"/>
      <c r="I481" s="6" t="s">
        <v>467</v>
      </c>
      <c r="J481" s="36" t="s">
        <v>5792</v>
      </c>
      <c r="K481" s="6" t="s">
        <v>5793</v>
      </c>
      <c r="L481" s="6" t="s">
        <v>5794</v>
      </c>
      <c r="M481" s="6">
        <v>5632</v>
      </c>
      <c r="N481" s="17">
        <v>33</v>
      </c>
      <c r="O481" s="16" t="s">
        <v>5034</v>
      </c>
      <c r="P481" s="16">
        <v>-13.2</v>
      </c>
      <c r="Q481" s="6" t="s">
        <v>5795</v>
      </c>
      <c r="R481" s="6"/>
      <c r="S481" s="6">
        <v>2021</v>
      </c>
      <c r="T481" s="6" t="s">
        <v>2574</v>
      </c>
      <c r="U481" s="6" t="s">
        <v>5796</v>
      </c>
    </row>
    <row r="482" spans="1:21" x14ac:dyDescent="0.15">
      <c r="A482" s="6" t="s">
        <v>298</v>
      </c>
      <c r="B482" s="6"/>
      <c r="C482" s="6" t="s">
        <v>320</v>
      </c>
      <c r="D482" s="6" t="s">
        <v>320</v>
      </c>
      <c r="E482" s="9">
        <v>55.916153000000001</v>
      </c>
      <c r="F482" s="9">
        <v>11.082509</v>
      </c>
      <c r="G482" s="6"/>
      <c r="H482" s="6"/>
      <c r="I482" s="6" t="s">
        <v>467</v>
      </c>
      <c r="J482" s="36" t="s">
        <v>5144</v>
      </c>
      <c r="K482" s="6" t="s">
        <v>5802</v>
      </c>
      <c r="L482" s="6" t="s">
        <v>5803</v>
      </c>
      <c r="M482" s="6">
        <v>5020</v>
      </c>
      <c r="N482" s="17">
        <v>20</v>
      </c>
      <c r="O482" s="16" t="s">
        <v>474</v>
      </c>
      <c r="P482" s="16">
        <v>-21</v>
      </c>
      <c r="Q482" s="6" t="s">
        <v>5804</v>
      </c>
      <c r="R482" s="6"/>
      <c r="S482" s="6">
        <v>2021</v>
      </c>
      <c r="T482" s="6" t="s">
        <v>2574</v>
      </c>
      <c r="U482" s="6" t="s">
        <v>5805</v>
      </c>
    </row>
    <row r="483" spans="1:21" x14ac:dyDescent="0.15">
      <c r="A483" s="6" t="s">
        <v>298</v>
      </c>
      <c r="B483" s="6"/>
      <c r="C483" s="6" t="s">
        <v>320</v>
      </c>
      <c r="D483" s="6" t="s">
        <v>320</v>
      </c>
      <c r="E483" s="9">
        <v>55.916153000000001</v>
      </c>
      <c r="F483" s="9">
        <v>11.082509</v>
      </c>
      <c r="G483" s="6"/>
      <c r="H483" s="6"/>
      <c r="I483" s="6" t="s">
        <v>467</v>
      </c>
      <c r="J483" s="36" t="s">
        <v>4372</v>
      </c>
      <c r="K483" s="6" t="s">
        <v>5806</v>
      </c>
      <c r="L483" s="6" t="s">
        <v>5807</v>
      </c>
      <c r="M483" s="6">
        <v>5015</v>
      </c>
      <c r="N483" s="17">
        <v>20</v>
      </c>
      <c r="O483" s="16" t="s">
        <v>474</v>
      </c>
      <c r="P483" s="16">
        <v>-21.5</v>
      </c>
      <c r="Q483" s="6" t="s">
        <v>5804</v>
      </c>
      <c r="R483" s="6"/>
      <c r="S483" s="6">
        <v>2021</v>
      </c>
      <c r="T483" s="6" t="s">
        <v>2574</v>
      </c>
      <c r="U483" s="6" t="s">
        <v>5808</v>
      </c>
    </row>
    <row r="484" spans="1:21" x14ac:dyDescent="0.15">
      <c r="A484" s="6" t="s">
        <v>298</v>
      </c>
      <c r="B484" s="6"/>
      <c r="C484" s="6" t="s">
        <v>320</v>
      </c>
      <c r="D484" s="6" t="s">
        <v>320</v>
      </c>
      <c r="E484" s="9">
        <v>55.916153000000001</v>
      </c>
      <c r="F484" s="9">
        <v>11.082509</v>
      </c>
      <c r="G484" s="6"/>
      <c r="H484" s="6"/>
      <c r="I484" s="6" t="s">
        <v>467</v>
      </c>
      <c r="J484" s="36" t="s">
        <v>4372</v>
      </c>
      <c r="K484" s="6" t="s">
        <v>5809</v>
      </c>
      <c r="L484" s="6" t="s">
        <v>5810</v>
      </c>
      <c r="M484" s="6">
        <v>4980</v>
      </c>
      <c r="N484" s="17">
        <v>20</v>
      </c>
      <c r="O484" s="16" t="s">
        <v>474</v>
      </c>
      <c r="P484" s="16">
        <v>-21.4</v>
      </c>
      <c r="Q484" s="6" t="s">
        <v>5811</v>
      </c>
      <c r="R484" s="6"/>
      <c r="S484" s="6">
        <v>2021</v>
      </c>
      <c r="T484" s="6" t="s">
        <v>2574</v>
      </c>
      <c r="U484" s="6" t="s">
        <v>5812</v>
      </c>
    </row>
    <row r="485" spans="1:21" x14ac:dyDescent="0.15">
      <c r="A485" s="6" t="s">
        <v>298</v>
      </c>
      <c r="B485" s="6"/>
      <c r="C485" s="6" t="s">
        <v>320</v>
      </c>
      <c r="D485" s="6" t="s">
        <v>320</v>
      </c>
      <c r="E485" s="9">
        <v>55.916153000000001</v>
      </c>
      <c r="F485" s="9">
        <v>11.082509</v>
      </c>
      <c r="G485" s="6"/>
      <c r="H485" s="6"/>
      <c r="I485" s="6" t="s">
        <v>467</v>
      </c>
      <c r="J485" s="36" t="s">
        <v>5813</v>
      </c>
      <c r="K485" s="6" t="s">
        <v>5814</v>
      </c>
      <c r="L485" s="6" t="s">
        <v>5815</v>
      </c>
      <c r="M485" s="6">
        <v>5300</v>
      </c>
      <c r="N485" s="17">
        <v>20</v>
      </c>
      <c r="O485" s="16" t="s">
        <v>633</v>
      </c>
      <c r="P485" s="16">
        <v>-7.7</v>
      </c>
      <c r="Q485" s="6" t="s">
        <v>5816</v>
      </c>
      <c r="R485" s="6"/>
      <c r="S485" s="6">
        <v>2021</v>
      </c>
      <c r="T485" s="6" t="s">
        <v>2574</v>
      </c>
      <c r="U485" s="6" t="s">
        <v>5817</v>
      </c>
    </row>
    <row r="486" spans="1:21" x14ac:dyDescent="0.15">
      <c r="A486" s="6" t="s">
        <v>298</v>
      </c>
      <c r="B486" s="6"/>
      <c r="C486" s="6" t="s">
        <v>320</v>
      </c>
      <c r="D486" s="6" t="s">
        <v>320</v>
      </c>
      <c r="E486" s="9">
        <v>55.916153000000001</v>
      </c>
      <c r="F486" s="9">
        <v>11.082509</v>
      </c>
      <c r="G486" s="6"/>
      <c r="H486" s="6"/>
      <c r="I486" s="6" t="s">
        <v>467</v>
      </c>
      <c r="J486" s="36" t="s">
        <v>4542</v>
      </c>
      <c r="K486" s="6" t="s">
        <v>5818</v>
      </c>
      <c r="L486" s="6" t="s">
        <v>5819</v>
      </c>
      <c r="M486" s="6">
        <v>4705</v>
      </c>
      <c r="N486" s="17">
        <v>20</v>
      </c>
      <c r="O486" s="16" t="s">
        <v>474</v>
      </c>
      <c r="P486" s="16">
        <v>-21.8</v>
      </c>
      <c r="Q486" s="6" t="s">
        <v>5820</v>
      </c>
      <c r="R486" s="6"/>
      <c r="S486" s="6">
        <v>2021</v>
      </c>
      <c r="T486" s="6" t="s">
        <v>2574</v>
      </c>
      <c r="U486" s="6" t="s">
        <v>5821</v>
      </c>
    </row>
    <row r="487" spans="1:21" x14ac:dyDescent="0.15">
      <c r="A487" s="6" t="s">
        <v>298</v>
      </c>
      <c r="B487" s="6"/>
      <c r="C487" s="6" t="s">
        <v>320</v>
      </c>
      <c r="D487" s="6" t="s">
        <v>320</v>
      </c>
      <c r="E487" s="9">
        <v>55.916153000000001</v>
      </c>
      <c r="F487" s="9">
        <v>11.082509</v>
      </c>
      <c r="G487" s="6"/>
      <c r="H487" s="6"/>
      <c r="I487" s="6" t="s">
        <v>467</v>
      </c>
      <c r="J487" s="36" t="s">
        <v>4379</v>
      </c>
      <c r="K487" s="6" t="s">
        <v>5779</v>
      </c>
      <c r="L487" s="6" t="s">
        <v>5822</v>
      </c>
      <c r="M487" s="6">
        <v>3624</v>
      </c>
      <c r="N487" s="17">
        <v>26</v>
      </c>
      <c r="O487" s="16" t="s">
        <v>474</v>
      </c>
      <c r="P487" s="16">
        <v>-21.1</v>
      </c>
      <c r="Q487" s="6" t="s">
        <v>5823</v>
      </c>
      <c r="R487" s="6"/>
      <c r="S487" s="6">
        <v>2021</v>
      </c>
      <c r="T487" s="6" t="s">
        <v>2574</v>
      </c>
      <c r="U487" s="6" t="s">
        <v>5824</v>
      </c>
    </row>
    <row r="488" spans="1:21" x14ac:dyDescent="0.15">
      <c r="A488" s="6" t="s">
        <v>298</v>
      </c>
      <c r="B488" s="6"/>
      <c r="C488" s="6" t="s">
        <v>320</v>
      </c>
      <c r="D488" s="6" t="s">
        <v>320</v>
      </c>
      <c r="E488" s="9">
        <v>55.916153000000001</v>
      </c>
      <c r="F488" s="9">
        <v>11.082509</v>
      </c>
      <c r="G488" s="6"/>
      <c r="H488" s="6"/>
      <c r="I488" s="6" t="s">
        <v>467</v>
      </c>
      <c r="J488" s="36" t="s">
        <v>4379</v>
      </c>
      <c r="K488" s="6" t="s">
        <v>5779</v>
      </c>
      <c r="L488" s="6" t="s">
        <v>5825</v>
      </c>
      <c r="M488" s="6">
        <v>3555</v>
      </c>
      <c r="N488" s="17">
        <v>15</v>
      </c>
      <c r="O488" s="16" t="s">
        <v>474</v>
      </c>
      <c r="P488" s="16">
        <v>-21.1</v>
      </c>
      <c r="Q488" s="6" t="s">
        <v>5826</v>
      </c>
      <c r="R488" s="6"/>
      <c r="S488" s="6">
        <v>2021</v>
      </c>
      <c r="T488" s="6" t="s">
        <v>2574</v>
      </c>
      <c r="U488" s="6" t="s">
        <v>5824</v>
      </c>
    </row>
    <row r="489" spans="1:21" x14ac:dyDescent="0.15">
      <c r="A489" s="6" t="s">
        <v>299</v>
      </c>
      <c r="B489" s="6" t="s">
        <v>464</v>
      </c>
      <c r="C489" s="6" t="s">
        <v>2447</v>
      </c>
      <c r="D489" s="6" t="s">
        <v>2447</v>
      </c>
      <c r="E489" s="9">
        <v>56.476284</v>
      </c>
      <c r="F489" s="9">
        <v>9.2534299999999998</v>
      </c>
      <c r="G489" s="6"/>
      <c r="H489" s="6"/>
      <c r="I489" s="6" t="s">
        <v>4486</v>
      </c>
      <c r="J489" s="36" t="s">
        <v>2754</v>
      </c>
      <c r="K489" s="6"/>
      <c r="L489" s="6" t="s">
        <v>5862</v>
      </c>
      <c r="M489" s="6">
        <v>6190</v>
      </c>
      <c r="N489" s="17">
        <v>105</v>
      </c>
      <c r="O489" s="16" t="s">
        <v>633</v>
      </c>
      <c r="P489" s="16"/>
      <c r="Q489" s="6" t="s">
        <v>5863</v>
      </c>
      <c r="R489" s="6"/>
      <c r="S489" s="6">
        <v>1985</v>
      </c>
      <c r="T489" s="6" t="s">
        <v>5864</v>
      </c>
      <c r="U489" s="6"/>
    </row>
    <row r="490" spans="1:21" x14ac:dyDescent="0.15">
      <c r="A490" s="6" t="s">
        <v>5829</v>
      </c>
      <c r="B490" s="6" t="s">
        <v>464</v>
      </c>
      <c r="C490" s="6" t="s">
        <v>2576</v>
      </c>
      <c r="D490" s="6" t="s">
        <v>123</v>
      </c>
      <c r="E490" s="9">
        <v>55.44294</v>
      </c>
      <c r="F490" s="9">
        <v>9.8072020000000002</v>
      </c>
      <c r="G490" s="6" t="s">
        <v>5830</v>
      </c>
      <c r="H490" s="6" t="s">
        <v>5831</v>
      </c>
      <c r="I490" s="6" t="s">
        <v>2880</v>
      </c>
      <c r="J490" s="36" t="s">
        <v>11081</v>
      </c>
      <c r="K490" s="6"/>
      <c r="L490" s="6" t="s">
        <v>5832</v>
      </c>
      <c r="M490" s="6">
        <v>6075</v>
      </c>
      <c r="N490" s="17">
        <v>60</v>
      </c>
      <c r="O490" s="16" t="s">
        <v>474</v>
      </c>
      <c r="P490" s="16">
        <v>-27.88</v>
      </c>
      <c r="Q490" s="6" t="s">
        <v>4785</v>
      </c>
      <c r="R490" s="6"/>
      <c r="S490" s="6">
        <v>2009</v>
      </c>
      <c r="T490" s="6" t="s">
        <v>1672</v>
      </c>
      <c r="U490" s="6"/>
    </row>
    <row r="491" spans="1:21" x14ac:dyDescent="0.15">
      <c r="A491" s="6" t="s">
        <v>5829</v>
      </c>
      <c r="B491" s="6" t="s">
        <v>464</v>
      </c>
      <c r="C491" s="6" t="s">
        <v>2576</v>
      </c>
      <c r="D491" s="6" t="s">
        <v>123</v>
      </c>
      <c r="E491" s="9">
        <v>55.44294</v>
      </c>
      <c r="F491" s="9">
        <v>9.8072020000000002</v>
      </c>
      <c r="G491" s="6" t="s">
        <v>5830</v>
      </c>
      <c r="H491" s="6" t="s">
        <v>5709</v>
      </c>
      <c r="I491" s="6" t="s">
        <v>5837</v>
      </c>
      <c r="J491" s="6" t="s">
        <v>5838</v>
      </c>
      <c r="K491" s="6"/>
      <c r="L491" s="6" t="s">
        <v>1670</v>
      </c>
      <c r="M491" s="6">
        <v>5630</v>
      </c>
      <c r="N491" s="17">
        <v>55</v>
      </c>
      <c r="O491" s="16" t="s">
        <v>474</v>
      </c>
      <c r="P491" s="16">
        <v>-22.6</v>
      </c>
      <c r="Q491" s="6" t="s">
        <v>5839</v>
      </c>
      <c r="R491" s="6"/>
      <c r="S491" s="6">
        <v>2009</v>
      </c>
      <c r="T491" s="6" t="s">
        <v>1672</v>
      </c>
      <c r="U491" s="6" t="s">
        <v>5598</v>
      </c>
    </row>
    <row r="492" spans="1:21" x14ac:dyDescent="0.15">
      <c r="A492" s="6" t="s">
        <v>5829</v>
      </c>
      <c r="B492" s="6" t="s">
        <v>464</v>
      </c>
      <c r="C492" s="6" t="s">
        <v>2576</v>
      </c>
      <c r="D492" s="6" t="s">
        <v>123</v>
      </c>
      <c r="E492" s="9">
        <v>55.44294</v>
      </c>
      <c r="F492" s="9">
        <v>9.8072020000000002</v>
      </c>
      <c r="G492" s="6" t="s">
        <v>5830</v>
      </c>
      <c r="H492" s="6" t="s">
        <v>5842</v>
      </c>
      <c r="I492" s="6" t="s">
        <v>2880</v>
      </c>
      <c r="J492" s="36" t="s">
        <v>11082</v>
      </c>
      <c r="K492" s="6"/>
      <c r="L492" s="6" t="s">
        <v>5843</v>
      </c>
      <c r="M492" s="6">
        <v>5440</v>
      </c>
      <c r="N492" s="17">
        <v>95</v>
      </c>
      <c r="O492" s="16" t="s">
        <v>474</v>
      </c>
      <c r="P492" s="16">
        <v>-25.44</v>
      </c>
      <c r="Q492" s="6" t="s">
        <v>5844</v>
      </c>
      <c r="R492" s="6"/>
      <c r="S492" s="6">
        <v>2009</v>
      </c>
      <c r="T492" s="6" t="s">
        <v>1672</v>
      </c>
      <c r="U492" s="6" t="s">
        <v>5598</v>
      </c>
    </row>
    <row r="493" spans="1:21" x14ac:dyDescent="0.15">
      <c r="A493" s="6" t="s">
        <v>5829</v>
      </c>
      <c r="B493" s="6" t="s">
        <v>464</v>
      </c>
      <c r="C493" s="6" t="s">
        <v>2576</v>
      </c>
      <c r="D493" s="6" t="s">
        <v>123</v>
      </c>
      <c r="E493" s="9">
        <v>55.44294</v>
      </c>
      <c r="F493" s="9">
        <v>9.8072020000000002</v>
      </c>
      <c r="G493" s="6" t="s">
        <v>5830</v>
      </c>
      <c r="H493" s="6"/>
      <c r="I493" s="6" t="s">
        <v>2880</v>
      </c>
      <c r="J493" s="36" t="s">
        <v>11081</v>
      </c>
      <c r="K493" s="6"/>
      <c r="L493" s="6" t="s">
        <v>5845</v>
      </c>
      <c r="M493" s="6">
        <v>5190</v>
      </c>
      <c r="N493" s="17">
        <v>130</v>
      </c>
      <c r="O493" s="16" t="s">
        <v>474</v>
      </c>
      <c r="P493" s="16">
        <v>-25</v>
      </c>
      <c r="Q493" s="6" t="s">
        <v>5846</v>
      </c>
      <c r="R493" s="6"/>
      <c r="S493" s="6">
        <v>2009</v>
      </c>
      <c r="T493" s="6" t="s">
        <v>1672</v>
      </c>
      <c r="U493" s="6" t="s">
        <v>5598</v>
      </c>
    </row>
    <row r="494" spans="1:21" x14ac:dyDescent="0.15">
      <c r="A494" s="6" t="s">
        <v>5829</v>
      </c>
      <c r="B494" s="6" t="s">
        <v>464</v>
      </c>
      <c r="C494" s="6" t="s">
        <v>2576</v>
      </c>
      <c r="D494" s="6" t="s">
        <v>123</v>
      </c>
      <c r="E494" s="9">
        <v>55.44294</v>
      </c>
      <c r="F494" s="9">
        <v>9.8072020000000002</v>
      </c>
      <c r="G494" s="6" t="s">
        <v>5830</v>
      </c>
      <c r="H494" s="6" t="s">
        <v>5847</v>
      </c>
      <c r="I494" s="6" t="s">
        <v>2880</v>
      </c>
      <c r="J494" s="36" t="s">
        <v>11097</v>
      </c>
      <c r="K494" s="6"/>
      <c r="L494" s="6" t="s">
        <v>5848</v>
      </c>
      <c r="M494" s="6">
        <v>5190</v>
      </c>
      <c r="N494" s="17">
        <v>90</v>
      </c>
      <c r="O494" s="16" t="s">
        <v>474</v>
      </c>
      <c r="P494" s="16">
        <v>-29.4</v>
      </c>
      <c r="Q494" s="6" t="s">
        <v>5849</v>
      </c>
      <c r="R494" s="6"/>
      <c r="S494" s="6">
        <v>2009</v>
      </c>
      <c r="T494" s="6" t="s">
        <v>1672</v>
      </c>
      <c r="U494" s="6" t="s">
        <v>5598</v>
      </c>
    </row>
    <row r="495" spans="1:21" x14ac:dyDescent="0.15">
      <c r="A495" s="6" t="s">
        <v>5829</v>
      </c>
      <c r="B495" s="6" t="s">
        <v>464</v>
      </c>
      <c r="C495" s="6" t="s">
        <v>2576</v>
      </c>
      <c r="D495" s="6" t="s">
        <v>123</v>
      </c>
      <c r="E495" s="9">
        <v>55.44294</v>
      </c>
      <c r="F495" s="9">
        <v>9.8072020000000002</v>
      </c>
      <c r="G495" s="6" t="s">
        <v>5830</v>
      </c>
      <c r="H495" s="6" t="s">
        <v>5850</v>
      </c>
      <c r="I495" s="6" t="s">
        <v>2880</v>
      </c>
      <c r="J495" s="36" t="s">
        <v>11095</v>
      </c>
      <c r="K495" s="6"/>
      <c r="L495" s="6" t="s">
        <v>5851</v>
      </c>
      <c r="M495" s="6">
        <v>5230</v>
      </c>
      <c r="N495" s="17">
        <v>60</v>
      </c>
      <c r="O495" s="16" t="s">
        <v>474</v>
      </c>
      <c r="P495" s="16">
        <v>-27.1</v>
      </c>
      <c r="Q495" s="6" t="s">
        <v>5852</v>
      </c>
      <c r="R495" s="6"/>
      <c r="S495" s="6">
        <v>2009</v>
      </c>
      <c r="T495" s="6" t="s">
        <v>1672</v>
      </c>
      <c r="U495" s="6" t="s">
        <v>5853</v>
      </c>
    </row>
    <row r="496" spans="1:21" x14ac:dyDescent="0.15">
      <c r="A496" s="6" t="s">
        <v>5829</v>
      </c>
      <c r="B496" s="6" t="s">
        <v>464</v>
      </c>
      <c r="C496" s="6" t="s">
        <v>2576</v>
      </c>
      <c r="D496" s="6" t="s">
        <v>123</v>
      </c>
      <c r="E496" s="9">
        <v>55.44294</v>
      </c>
      <c r="F496" s="9">
        <v>9.8072020000000002</v>
      </c>
      <c r="G496" s="6" t="s">
        <v>5830</v>
      </c>
      <c r="H496" s="6" t="s">
        <v>5854</v>
      </c>
      <c r="I496" s="6" t="s">
        <v>2880</v>
      </c>
      <c r="J496" s="36" t="s">
        <v>11098</v>
      </c>
      <c r="K496" s="6"/>
      <c r="L496" s="6" t="s">
        <v>5855</v>
      </c>
      <c r="M496" s="6">
        <v>5210</v>
      </c>
      <c r="N496" s="17">
        <v>65</v>
      </c>
      <c r="O496" s="16" t="s">
        <v>474</v>
      </c>
      <c r="P496" s="16">
        <v>-27.2</v>
      </c>
      <c r="Q496" s="6" t="s">
        <v>5856</v>
      </c>
      <c r="R496" s="6"/>
      <c r="S496" s="6">
        <v>2009</v>
      </c>
      <c r="T496" s="6" t="s">
        <v>1672</v>
      </c>
      <c r="U496" s="6" t="s">
        <v>5251</v>
      </c>
    </row>
    <row r="497" spans="1:21" x14ac:dyDescent="0.15">
      <c r="A497" s="6" t="s">
        <v>5829</v>
      </c>
      <c r="B497" s="6" t="s">
        <v>464</v>
      </c>
      <c r="C497" s="6" t="s">
        <v>2576</v>
      </c>
      <c r="D497" s="6" t="s">
        <v>123</v>
      </c>
      <c r="E497" s="9">
        <v>55.44294</v>
      </c>
      <c r="F497" s="9">
        <v>9.8072020000000002</v>
      </c>
      <c r="G497" s="6" t="s">
        <v>5830</v>
      </c>
      <c r="H497" s="6" t="s">
        <v>5859</v>
      </c>
      <c r="I497" s="6" t="s">
        <v>2880</v>
      </c>
      <c r="J497" s="36" t="s">
        <v>11081</v>
      </c>
      <c r="K497" s="6"/>
      <c r="L497" s="6" t="s">
        <v>5860</v>
      </c>
      <c r="M497" s="6">
        <v>5030</v>
      </c>
      <c r="N497" s="17">
        <v>100</v>
      </c>
      <c r="O497" s="16" t="s">
        <v>474</v>
      </c>
      <c r="P497" s="16">
        <v>-27.38</v>
      </c>
      <c r="Q497" s="6" t="s">
        <v>5861</v>
      </c>
      <c r="R497" s="6"/>
      <c r="S497" s="6">
        <v>2009</v>
      </c>
      <c r="T497" s="6" t="s">
        <v>1672</v>
      </c>
      <c r="U497" s="6"/>
    </row>
    <row r="498" spans="1:21" x14ac:dyDescent="0.15">
      <c r="A498" s="6" t="s">
        <v>5829</v>
      </c>
      <c r="B498" s="6" t="s">
        <v>464</v>
      </c>
      <c r="C498" s="6" t="s">
        <v>2576</v>
      </c>
      <c r="D498" s="6" t="s">
        <v>123</v>
      </c>
      <c r="E498" s="9">
        <v>55.44294</v>
      </c>
      <c r="F498" s="9">
        <v>9.8072020000000002</v>
      </c>
      <c r="G498" s="6" t="s">
        <v>5830</v>
      </c>
      <c r="H498" s="6" t="s">
        <v>5709</v>
      </c>
      <c r="I498" s="6" t="s">
        <v>5837</v>
      </c>
      <c r="J498" s="6" t="s">
        <v>5838</v>
      </c>
      <c r="K498" s="6"/>
      <c r="L498" s="6" t="s">
        <v>1673</v>
      </c>
      <c r="M498" s="6">
        <v>4640</v>
      </c>
      <c r="N498" s="17">
        <v>55</v>
      </c>
      <c r="O498" s="16" t="s">
        <v>474</v>
      </c>
      <c r="P498" s="16">
        <v>-25.7</v>
      </c>
      <c r="Q498" s="6" t="s">
        <v>5867</v>
      </c>
      <c r="R498" s="6"/>
      <c r="S498" s="6">
        <v>2009</v>
      </c>
      <c r="T498" s="6" t="s">
        <v>1672</v>
      </c>
      <c r="U498" s="6" t="s">
        <v>5598</v>
      </c>
    </row>
    <row r="499" spans="1:21" x14ac:dyDescent="0.15">
      <c r="A499" s="6" t="s">
        <v>5829</v>
      </c>
      <c r="B499" s="6" t="s">
        <v>464</v>
      </c>
      <c r="C499" s="6" t="s">
        <v>2576</v>
      </c>
      <c r="D499" s="6" t="s">
        <v>123</v>
      </c>
      <c r="E499" s="9">
        <v>55.44294</v>
      </c>
      <c r="F499" s="9">
        <v>9.8072020000000002</v>
      </c>
      <c r="G499" s="6" t="s">
        <v>5830</v>
      </c>
      <c r="H499" s="6"/>
      <c r="I499" s="6" t="s">
        <v>467</v>
      </c>
      <c r="J499" s="36" t="s">
        <v>5032</v>
      </c>
      <c r="K499" s="6"/>
      <c r="L499" s="6" t="s">
        <v>5865</v>
      </c>
      <c r="M499" s="6">
        <v>5195</v>
      </c>
      <c r="N499" s="17">
        <v>50</v>
      </c>
      <c r="O499" s="16" t="s">
        <v>5034</v>
      </c>
      <c r="P499" s="16">
        <v>-17.899999999999999</v>
      </c>
      <c r="Q499" s="6" t="s">
        <v>5868</v>
      </c>
      <c r="R499" s="6"/>
      <c r="S499" s="6">
        <v>2009</v>
      </c>
      <c r="T499" s="6" t="s">
        <v>1672</v>
      </c>
      <c r="U499" s="6" t="s">
        <v>5598</v>
      </c>
    </row>
    <row r="500" spans="1:21" x14ac:dyDescent="0.15">
      <c r="A500" s="6" t="s">
        <v>5829</v>
      </c>
      <c r="B500" s="6" t="s">
        <v>464</v>
      </c>
      <c r="C500" s="6" t="s">
        <v>2576</v>
      </c>
      <c r="D500" s="6" t="s">
        <v>123</v>
      </c>
      <c r="E500" s="9">
        <v>55.44294</v>
      </c>
      <c r="F500" s="9">
        <v>9.8072020000000002</v>
      </c>
      <c r="G500" s="6" t="s">
        <v>5830</v>
      </c>
      <c r="H500" s="6" t="s">
        <v>5869</v>
      </c>
      <c r="I500" s="6" t="s">
        <v>4486</v>
      </c>
      <c r="J500" s="36" t="s">
        <v>2754</v>
      </c>
      <c r="K500" s="6"/>
      <c r="L500" s="6" t="s">
        <v>5870</v>
      </c>
      <c r="M500" s="6">
        <v>6235</v>
      </c>
      <c r="N500" s="17">
        <v>55</v>
      </c>
      <c r="O500" s="16" t="s">
        <v>633</v>
      </c>
      <c r="P500" s="16">
        <v>1.72</v>
      </c>
      <c r="Q500" s="6" t="s">
        <v>5871</v>
      </c>
      <c r="R500" s="6"/>
      <c r="S500" s="6">
        <v>2009</v>
      </c>
      <c r="T500" s="6" t="s">
        <v>1672</v>
      </c>
      <c r="U500" s="6"/>
    </row>
    <row r="501" spans="1:21" x14ac:dyDescent="0.15">
      <c r="A501" s="6" t="s">
        <v>5829</v>
      </c>
      <c r="B501" s="6" t="s">
        <v>464</v>
      </c>
      <c r="C501" s="6" t="s">
        <v>2576</v>
      </c>
      <c r="D501" s="6" t="s">
        <v>123</v>
      </c>
      <c r="E501" s="9">
        <v>55.44294</v>
      </c>
      <c r="F501" s="9">
        <v>9.8072020000000002</v>
      </c>
      <c r="G501" s="6" t="s">
        <v>5830</v>
      </c>
      <c r="H501" s="6" t="s">
        <v>5869</v>
      </c>
      <c r="I501" s="6" t="s">
        <v>4486</v>
      </c>
      <c r="J501" s="36" t="s">
        <v>2754</v>
      </c>
      <c r="K501" s="6"/>
      <c r="L501" s="6" t="s">
        <v>5870</v>
      </c>
      <c r="M501" s="6">
        <v>5835</v>
      </c>
      <c r="N501" s="17">
        <v>55</v>
      </c>
      <c r="O501" s="16" t="s">
        <v>633</v>
      </c>
      <c r="P501" s="16">
        <v>1.72</v>
      </c>
      <c r="Q501" s="6" t="s">
        <v>5872</v>
      </c>
      <c r="R501" s="6"/>
      <c r="S501" s="6">
        <v>2009</v>
      </c>
      <c r="T501" s="6" t="s">
        <v>1672</v>
      </c>
      <c r="U501" s="6"/>
    </row>
    <row r="502" spans="1:21" x14ac:dyDescent="0.15">
      <c r="A502" s="6" t="s">
        <v>5829</v>
      </c>
      <c r="B502" s="6" t="s">
        <v>464</v>
      </c>
      <c r="C502" s="6" t="s">
        <v>2576</v>
      </c>
      <c r="D502" s="6" t="s">
        <v>123</v>
      </c>
      <c r="E502" s="9">
        <v>55.44294</v>
      </c>
      <c r="F502" s="9">
        <v>9.8072020000000002</v>
      </c>
      <c r="G502" s="6" t="s">
        <v>5830</v>
      </c>
      <c r="H502" s="6" t="s">
        <v>5873</v>
      </c>
      <c r="I502" s="6" t="s">
        <v>4486</v>
      </c>
      <c r="J502" s="36" t="s">
        <v>2754</v>
      </c>
      <c r="K502" s="6"/>
      <c r="L502" s="6" t="s">
        <v>5874</v>
      </c>
      <c r="M502" s="6">
        <v>5440</v>
      </c>
      <c r="N502" s="17">
        <v>75</v>
      </c>
      <c r="O502" s="16" t="s">
        <v>633</v>
      </c>
      <c r="P502" s="16">
        <v>1.6</v>
      </c>
      <c r="Q502" s="6" t="s">
        <v>5875</v>
      </c>
      <c r="R502" s="6"/>
      <c r="S502" s="6">
        <v>2009</v>
      </c>
      <c r="T502" s="6" t="s">
        <v>1672</v>
      </c>
      <c r="U502" s="6" t="s">
        <v>5601</v>
      </c>
    </row>
    <row r="503" spans="1:21" x14ac:dyDescent="0.15">
      <c r="A503" s="6" t="s">
        <v>5829</v>
      </c>
      <c r="B503" s="6" t="s">
        <v>464</v>
      </c>
      <c r="C503" s="6" t="s">
        <v>2576</v>
      </c>
      <c r="D503" s="6" t="s">
        <v>123</v>
      </c>
      <c r="E503" s="9">
        <v>55.44294</v>
      </c>
      <c r="F503" s="9">
        <v>9.8072020000000002</v>
      </c>
      <c r="G503" s="6" t="s">
        <v>5830</v>
      </c>
      <c r="H503" s="6" t="s">
        <v>5876</v>
      </c>
      <c r="I503" s="6" t="s">
        <v>4486</v>
      </c>
      <c r="J503" s="36" t="s">
        <v>2754</v>
      </c>
      <c r="K503" s="6"/>
      <c r="L503" s="6" t="s">
        <v>5877</v>
      </c>
      <c r="M503" s="6">
        <v>5280</v>
      </c>
      <c r="N503" s="17">
        <v>90</v>
      </c>
      <c r="O503" s="16" t="s">
        <v>633</v>
      </c>
      <c r="P503" s="16">
        <v>1.5</v>
      </c>
      <c r="Q503" s="6" t="s">
        <v>4691</v>
      </c>
      <c r="R503" s="6"/>
      <c r="S503" s="6">
        <v>2009</v>
      </c>
      <c r="T503" s="6" t="s">
        <v>1672</v>
      </c>
      <c r="U503" s="6" t="s">
        <v>5601</v>
      </c>
    </row>
    <row r="504" spans="1:21" x14ac:dyDescent="0.15">
      <c r="A504" s="6" t="s">
        <v>5829</v>
      </c>
      <c r="B504" s="6" t="s">
        <v>464</v>
      </c>
      <c r="C504" s="6" t="s">
        <v>2576</v>
      </c>
      <c r="D504" s="6" t="s">
        <v>123</v>
      </c>
      <c r="E504" s="9">
        <v>55.44294</v>
      </c>
      <c r="F504" s="9">
        <v>9.8072020000000002</v>
      </c>
      <c r="G504" s="6" t="s">
        <v>5830</v>
      </c>
      <c r="H504" s="6"/>
      <c r="I504" s="6" t="s">
        <v>467</v>
      </c>
      <c r="J504" s="36" t="s">
        <v>5032</v>
      </c>
      <c r="K504" s="6"/>
      <c r="L504" s="6" t="s">
        <v>5865</v>
      </c>
      <c r="M504" s="6">
        <v>5595</v>
      </c>
      <c r="N504" s="17">
        <v>50</v>
      </c>
      <c r="O504" s="16" t="s">
        <v>5034</v>
      </c>
      <c r="P504" s="16">
        <v>-17.899999999999999</v>
      </c>
      <c r="Q504" s="6" t="s">
        <v>5866</v>
      </c>
      <c r="R504" s="6"/>
      <c r="S504" s="6">
        <v>2008</v>
      </c>
      <c r="T504" s="6" t="s">
        <v>5036</v>
      </c>
      <c r="U504" s="6" t="s">
        <v>5598</v>
      </c>
    </row>
    <row r="505" spans="1:21" x14ac:dyDescent="0.15">
      <c r="A505" s="6" t="s">
        <v>302</v>
      </c>
      <c r="B505" s="6" t="s">
        <v>464</v>
      </c>
      <c r="C505" s="6" t="s">
        <v>2447</v>
      </c>
      <c r="D505" s="6" t="s">
        <v>2447</v>
      </c>
      <c r="E505" s="9">
        <v>56.534664999999997</v>
      </c>
      <c r="F505" s="9">
        <v>8.9344319999999993</v>
      </c>
      <c r="G505" s="6"/>
      <c r="H505" s="6"/>
      <c r="I505" s="6" t="s">
        <v>4486</v>
      </c>
      <c r="J505" s="36" t="s">
        <v>2754</v>
      </c>
      <c r="K505" s="6"/>
      <c r="L505" s="6" t="s">
        <v>5878</v>
      </c>
      <c r="M505" s="6">
        <v>7000</v>
      </c>
      <c r="N505" s="17">
        <v>85</v>
      </c>
      <c r="O505" s="16" t="s">
        <v>633</v>
      </c>
      <c r="P505" s="16"/>
      <c r="Q505" s="6" t="s">
        <v>5879</v>
      </c>
      <c r="R505" s="6"/>
      <c r="S505" s="6">
        <v>1998</v>
      </c>
      <c r="T505" s="6" t="s">
        <v>5880</v>
      </c>
      <c r="U505" s="6"/>
    </row>
    <row r="506" spans="1:21" x14ac:dyDescent="0.15">
      <c r="A506" s="6" t="s">
        <v>302</v>
      </c>
      <c r="B506" s="6" t="s">
        <v>464</v>
      </c>
      <c r="C506" s="6" t="s">
        <v>2447</v>
      </c>
      <c r="D506" s="6" t="s">
        <v>2447</v>
      </c>
      <c r="E506" s="9">
        <v>56.534664999999997</v>
      </c>
      <c r="F506" s="9">
        <v>8.9344319999999993</v>
      </c>
      <c r="G506" s="6"/>
      <c r="H506" s="6"/>
      <c r="I506" s="6" t="s">
        <v>4486</v>
      </c>
      <c r="J506" s="36" t="s">
        <v>2754</v>
      </c>
      <c r="K506" s="6"/>
      <c r="L506" s="6" t="s">
        <v>5881</v>
      </c>
      <c r="M506" s="6">
        <v>5130</v>
      </c>
      <c r="N506" s="17">
        <v>85</v>
      </c>
      <c r="O506" s="16" t="s">
        <v>633</v>
      </c>
      <c r="P506" s="16"/>
      <c r="Q506" s="6" t="s">
        <v>5882</v>
      </c>
      <c r="R506" s="6"/>
      <c r="S506" s="6">
        <v>1998</v>
      </c>
      <c r="T506" s="6" t="s">
        <v>5880</v>
      </c>
      <c r="U506" s="6"/>
    </row>
    <row r="507" spans="1:21" x14ac:dyDescent="0.15">
      <c r="A507" s="6" t="s">
        <v>303</v>
      </c>
      <c r="B507" s="6" t="s">
        <v>464</v>
      </c>
      <c r="C507" s="6" t="s">
        <v>2447</v>
      </c>
      <c r="D507" s="6" t="s">
        <v>2447</v>
      </c>
      <c r="E507" s="9">
        <v>56.662799999999997</v>
      </c>
      <c r="F507" s="9">
        <v>8.1928070000000002</v>
      </c>
      <c r="G507" s="6"/>
      <c r="H507" s="6"/>
      <c r="I507" s="6" t="s">
        <v>4486</v>
      </c>
      <c r="J507" s="36" t="s">
        <v>2754</v>
      </c>
      <c r="K507" s="6"/>
      <c r="L507" s="6" t="s">
        <v>5883</v>
      </c>
      <c r="M507" s="6">
        <v>6800</v>
      </c>
      <c r="N507" s="17">
        <v>105</v>
      </c>
      <c r="O507" s="16" t="s">
        <v>633</v>
      </c>
      <c r="P507" s="16"/>
      <c r="Q507" s="6" t="s">
        <v>5884</v>
      </c>
      <c r="R507" s="6"/>
      <c r="S507" s="6">
        <v>1988</v>
      </c>
      <c r="T507" s="6" t="s">
        <v>5433</v>
      </c>
      <c r="U507" s="6"/>
    </row>
    <row r="508" spans="1:21" x14ac:dyDescent="0.15">
      <c r="A508" s="6" t="s">
        <v>303</v>
      </c>
      <c r="B508" s="6" t="s">
        <v>464</v>
      </c>
      <c r="C508" s="6" t="s">
        <v>2447</v>
      </c>
      <c r="D508" s="6" t="s">
        <v>2447</v>
      </c>
      <c r="E508" s="9">
        <v>56.662799999999997</v>
      </c>
      <c r="F508" s="9">
        <v>8.1928070000000002</v>
      </c>
      <c r="G508" s="6"/>
      <c r="H508" s="6"/>
      <c r="I508" s="6" t="s">
        <v>4486</v>
      </c>
      <c r="J508" s="36" t="s">
        <v>2754</v>
      </c>
      <c r="K508" s="6"/>
      <c r="L508" s="6" t="s">
        <v>5885</v>
      </c>
      <c r="M508" s="6">
        <v>6500</v>
      </c>
      <c r="N508" s="17">
        <v>100</v>
      </c>
      <c r="O508" s="16" t="s">
        <v>633</v>
      </c>
      <c r="P508" s="16"/>
      <c r="Q508" s="6" t="s">
        <v>5886</v>
      </c>
      <c r="R508" s="6"/>
      <c r="S508" s="6">
        <v>1988</v>
      </c>
      <c r="T508" s="6" t="s">
        <v>5433</v>
      </c>
      <c r="U508" s="6"/>
    </row>
    <row r="509" spans="1:21" x14ac:dyDescent="0.15">
      <c r="A509" s="6" t="s">
        <v>303</v>
      </c>
      <c r="B509" s="6" t="s">
        <v>464</v>
      </c>
      <c r="C509" s="6" t="s">
        <v>2447</v>
      </c>
      <c r="D509" s="6" t="s">
        <v>2447</v>
      </c>
      <c r="E509" s="9">
        <v>56.662799999999997</v>
      </c>
      <c r="F509" s="9">
        <v>8.1928070000000002</v>
      </c>
      <c r="G509" s="6"/>
      <c r="H509" s="6"/>
      <c r="I509" s="6" t="s">
        <v>4486</v>
      </c>
      <c r="J509" s="36" t="s">
        <v>2754</v>
      </c>
      <c r="K509" s="6"/>
      <c r="L509" s="6" t="s">
        <v>5887</v>
      </c>
      <c r="M509" s="6">
        <v>6320</v>
      </c>
      <c r="N509" s="17">
        <v>100</v>
      </c>
      <c r="O509" s="16" t="s">
        <v>633</v>
      </c>
      <c r="P509" s="16"/>
      <c r="Q509" s="6" t="s">
        <v>5888</v>
      </c>
      <c r="R509" s="6"/>
      <c r="S509" s="6">
        <v>1988</v>
      </c>
      <c r="T509" s="6" t="s">
        <v>5433</v>
      </c>
      <c r="U509" s="6"/>
    </row>
    <row r="510" spans="1:21" x14ac:dyDescent="0.15">
      <c r="A510" s="6" t="s">
        <v>305</v>
      </c>
      <c r="B510" s="6" t="s">
        <v>464</v>
      </c>
      <c r="C510" s="6" t="s">
        <v>1675</v>
      </c>
      <c r="D510" s="6" t="s">
        <v>5359</v>
      </c>
      <c r="E510" s="9">
        <v>55.733381999999999</v>
      </c>
      <c r="F510" s="9">
        <v>12.066670999999999</v>
      </c>
      <c r="G510" s="6"/>
      <c r="H510" s="6"/>
      <c r="I510" s="6" t="s">
        <v>4486</v>
      </c>
      <c r="J510" s="36" t="s">
        <v>2754</v>
      </c>
      <c r="K510" s="6"/>
      <c r="L510" s="6" t="s">
        <v>5889</v>
      </c>
      <c r="M510" s="6">
        <v>5660</v>
      </c>
      <c r="N510" s="17">
        <v>130</v>
      </c>
      <c r="O510" s="16" t="s">
        <v>633</v>
      </c>
      <c r="P510" s="16"/>
      <c r="Q510" s="6" t="s">
        <v>5890</v>
      </c>
      <c r="R510" s="6"/>
      <c r="S510" s="6">
        <v>1968</v>
      </c>
      <c r="T510" s="6" t="s">
        <v>5891</v>
      </c>
      <c r="U510" s="6"/>
    </row>
    <row r="511" spans="1:21" x14ac:dyDescent="0.15">
      <c r="A511" s="6" t="s">
        <v>306</v>
      </c>
      <c r="B511" s="6" t="s">
        <v>464</v>
      </c>
      <c r="C511" s="6" t="s">
        <v>1675</v>
      </c>
      <c r="D511" s="6" t="s">
        <v>5359</v>
      </c>
      <c r="E511" s="9">
        <v>55.733381999999999</v>
      </c>
      <c r="F511" s="9">
        <v>12.066670999999999</v>
      </c>
      <c r="G511" s="6"/>
      <c r="H511" s="6"/>
      <c r="I511" s="6" t="s">
        <v>4486</v>
      </c>
      <c r="J511" s="36" t="s">
        <v>2754</v>
      </c>
      <c r="K511" s="6"/>
      <c r="L511" s="6" t="s">
        <v>5892</v>
      </c>
      <c r="M511" s="6">
        <v>7780</v>
      </c>
      <c r="N511" s="17">
        <v>70</v>
      </c>
      <c r="O511" s="16" t="s">
        <v>633</v>
      </c>
      <c r="P511" s="16"/>
      <c r="Q511" s="6" t="s">
        <v>5893</v>
      </c>
      <c r="R511" s="6"/>
      <c r="S511" s="6">
        <v>2018</v>
      </c>
      <c r="T511" s="6" t="s">
        <v>27</v>
      </c>
      <c r="U511" s="6"/>
    </row>
    <row r="512" spans="1:21" x14ac:dyDescent="0.15">
      <c r="A512" s="6" t="s">
        <v>306</v>
      </c>
      <c r="B512" s="6" t="s">
        <v>464</v>
      </c>
      <c r="C512" s="6" t="s">
        <v>1675</v>
      </c>
      <c r="D512" s="6" t="s">
        <v>5359</v>
      </c>
      <c r="E512" s="9">
        <v>55.809863</v>
      </c>
      <c r="F512" s="9">
        <v>12.059386999999999</v>
      </c>
      <c r="G512" s="6"/>
      <c r="H512" s="6"/>
      <c r="I512" s="6" t="s">
        <v>4486</v>
      </c>
      <c r="J512" s="36" t="s">
        <v>2754</v>
      </c>
      <c r="K512" s="6"/>
      <c r="L512" s="6" t="s">
        <v>5892</v>
      </c>
      <c r="M512" s="6">
        <v>7780</v>
      </c>
      <c r="N512" s="17">
        <v>70</v>
      </c>
      <c r="O512" s="16" t="s">
        <v>633</v>
      </c>
      <c r="P512" s="16"/>
      <c r="Q512" s="6" t="s">
        <v>5893</v>
      </c>
      <c r="R512" s="6"/>
      <c r="S512" s="6">
        <v>2018</v>
      </c>
      <c r="T512" s="6" t="s">
        <v>27</v>
      </c>
      <c r="U512" s="6"/>
    </row>
    <row r="513" spans="1:21" x14ac:dyDescent="0.15">
      <c r="A513" s="6" t="s">
        <v>306</v>
      </c>
      <c r="B513" s="6" t="s">
        <v>464</v>
      </c>
      <c r="C513" s="6" t="s">
        <v>1675</v>
      </c>
      <c r="D513" s="6" t="s">
        <v>5359</v>
      </c>
      <c r="E513" s="9">
        <v>55.733381999999999</v>
      </c>
      <c r="F513" s="9">
        <v>12.066670999999999</v>
      </c>
      <c r="G513" s="6"/>
      <c r="H513" s="6"/>
      <c r="I513" s="6" t="s">
        <v>4486</v>
      </c>
      <c r="J513" s="36" t="s">
        <v>2754</v>
      </c>
      <c r="K513" s="6"/>
      <c r="L513" s="6" t="s">
        <v>5913</v>
      </c>
      <c r="M513" s="6">
        <v>5885</v>
      </c>
      <c r="N513" s="17">
        <v>45</v>
      </c>
      <c r="O513" s="16" t="s">
        <v>633</v>
      </c>
      <c r="P513" s="16"/>
      <c r="Q513" s="6" t="s">
        <v>4860</v>
      </c>
      <c r="R513" s="6"/>
      <c r="S513" s="6">
        <v>2018</v>
      </c>
      <c r="T513" s="6" t="s">
        <v>27</v>
      </c>
      <c r="U513" s="6"/>
    </row>
    <row r="514" spans="1:21" x14ac:dyDescent="0.15">
      <c r="A514" s="6" t="s">
        <v>306</v>
      </c>
      <c r="B514" s="6" t="s">
        <v>464</v>
      </c>
      <c r="C514" s="6" t="s">
        <v>1675</v>
      </c>
      <c r="D514" s="6" t="s">
        <v>5359</v>
      </c>
      <c r="E514" s="9">
        <v>55.733381999999999</v>
      </c>
      <c r="F514" s="9">
        <v>12.066670999999999</v>
      </c>
      <c r="G514" s="6"/>
      <c r="H514" s="6"/>
      <c r="I514" s="6" t="s">
        <v>4486</v>
      </c>
      <c r="J514" s="36" t="s">
        <v>2754</v>
      </c>
      <c r="K514" s="6"/>
      <c r="L514" s="6" t="s">
        <v>5939</v>
      </c>
      <c r="M514" s="6">
        <v>5730</v>
      </c>
      <c r="N514" s="17">
        <v>55</v>
      </c>
      <c r="O514" s="16" t="s">
        <v>633</v>
      </c>
      <c r="P514" s="16"/>
      <c r="Q514" s="6" t="s">
        <v>5940</v>
      </c>
      <c r="R514" s="6"/>
      <c r="S514" s="6">
        <v>2018</v>
      </c>
      <c r="T514" s="6" t="s">
        <v>27</v>
      </c>
      <c r="U514" s="6"/>
    </row>
    <row r="515" spans="1:21" x14ac:dyDescent="0.15">
      <c r="A515" s="6" t="s">
        <v>306</v>
      </c>
      <c r="B515" s="6" t="s">
        <v>464</v>
      </c>
      <c r="C515" s="6" t="s">
        <v>1675</v>
      </c>
      <c r="D515" s="6" t="s">
        <v>5359</v>
      </c>
      <c r="E515" s="9">
        <v>55.733381999999999</v>
      </c>
      <c r="F515" s="9">
        <v>12.066670999999999</v>
      </c>
      <c r="G515" s="6"/>
      <c r="H515" s="6"/>
      <c r="I515" s="6" t="s">
        <v>4486</v>
      </c>
      <c r="J515" s="36" t="s">
        <v>2754</v>
      </c>
      <c r="K515" s="6"/>
      <c r="L515" s="6" t="s">
        <v>5941</v>
      </c>
      <c r="M515" s="6">
        <v>5355</v>
      </c>
      <c r="N515" s="17">
        <v>55</v>
      </c>
      <c r="O515" s="16" t="s">
        <v>633</v>
      </c>
      <c r="P515" s="16"/>
      <c r="Q515" s="6" t="s">
        <v>5942</v>
      </c>
      <c r="R515" s="6"/>
      <c r="S515" s="6">
        <v>2018</v>
      </c>
      <c r="T515" s="6" t="s">
        <v>27</v>
      </c>
      <c r="U515" s="6"/>
    </row>
    <row r="516" spans="1:21" x14ac:dyDescent="0.15">
      <c r="A516" s="6" t="s">
        <v>322</v>
      </c>
      <c r="B516" s="6"/>
      <c r="C516" s="6" t="s">
        <v>2518</v>
      </c>
      <c r="D516" s="30" t="s">
        <v>4696</v>
      </c>
      <c r="E516" s="9">
        <v>55.175989999999999</v>
      </c>
      <c r="F516" s="9">
        <v>9.4502260000000007</v>
      </c>
      <c r="G516" s="6"/>
      <c r="H516" s="6"/>
      <c r="I516" s="6" t="s">
        <v>4486</v>
      </c>
      <c r="J516" s="36" t="s">
        <v>2754</v>
      </c>
      <c r="K516" s="6"/>
      <c r="L516" s="6" t="s">
        <v>5894</v>
      </c>
      <c r="M516" s="6">
        <v>6410</v>
      </c>
      <c r="N516" s="17">
        <v>70</v>
      </c>
      <c r="O516" s="16" t="s">
        <v>633</v>
      </c>
      <c r="P516" s="16"/>
      <c r="Q516" s="6" t="s">
        <v>5895</v>
      </c>
      <c r="R516" s="6"/>
      <c r="S516" s="6">
        <v>2020</v>
      </c>
      <c r="T516" s="6" t="s">
        <v>4502</v>
      </c>
      <c r="U516" s="6" t="s">
        <v>5896</v>
      </c>
    </row>
    <row r="517" spans="1:21" x14ac:dyDescent="0.15">
      <c r="A517" s="6" t="s">
        <v>322</v>
      </c>
      <c r="B517" s="6"/>
      <c r="C517" s="6" t="s">
        <v>2518</v>
      </c>
      <c r="D517" s="30" t="s">
        <v>4696</v>
      </c>
      <c r="E517" s="9">
        <v>55.175989999999999</v>
      </c>
      <c r="F517" s="9">
        <v>9.4502260000000007</v>
      </c>
      <c r="G517" s="6"/>
      <c r="H517" s="6" t="s">
        <v>5897</v>
      </c>
      <c r="I517" s="6" t="s">
        <v>467</v>
      </c>
      <c r="J517" s="36" t="s">
        <v>4591</v>
      </c>
      <c r="K517" s="6"/>
      <c r="L517" s="6" t="s">
        <v>5898</v>
      </c>
      <c r="M517" s="6">
        <v>4148</v>
      </c>
      <c r="N517" s="17">
        <v>29</v>
      </c>
      <c r="O517" s="16" t="s">
        <v>474</v>
      </c>
      <c r="P517" s="16">
        <v>-20.62</v>
      </c>
      <c r="Q517" s="6" t="s">
        <v>5899</v>
      </c>
      <c r="R517" s="6"/>
      <c r="S517" s="6">
        <v>2020</v>
      </c>
      <c r="T517" s="6" t="s">
        <v>4502</v>
      </c>
      <c r="U517" s="6"/>
    </row>
    <row r="518" spans="1:21" x14ac:dyDescent="0.15">
      <c r="A518" s="6" t="s">
        <v>322</v>
      </c>
      <c r="B518" s="6"/>
      <c r="C518" s="6" t="s">
        <v>2518</v>
      </c>
      <c r="D518" s="30" t="s">
        <v>4696</v>
      </c>
      <c r="E518" s="9">
        <v>55.175989999999999</v>
      </c>
      <c r="F518" s="9">
        <v>9.4502260000000007</v>
      </c>
      <c r="G518" s="6"/>
      <c r="H518" s="6"/>
      <c r="I518" s="6" t="s">
        <v>4486</v>
      </c>
      <c r="J518" s="36" t="s">
        <v>2754</v>
      </c>
      <c r="K518" s="6"/>
      <c r="L518" s="6" t="s">
        <v>5900</v>
      </c>
      <c r="M518" s="6">
        <v>4145</v>
      </c>
      <c r="N518" s="17">
        <v>60</v>
      </c>
      <c r="O518" s="16" t="s">
        <v>633</v>
      </c>
      <c r="P518" s="16"/>
      <c r="Q518" s="6" t="s">
        <v>5901</v>
      </c>
      <c r="R518" s="6"/>
      <c r="S518" s="6">
        <v>2020</v>
      </c>
      <c r="T518" s="6" t="s">
        <v>4502</v>
      </c>
      <c r="U518" s="6" t="s">
        <v>5902</v>
      </c>
    </row>
    <row r="519" spans="1:21" x14ac:dyDescent="0.15">
      <c r="A519" s="6" t="s">
        <v>327</v>
      </c>
      <c r="B519" s="6"/>
      <c r="C519" s="6" t="s">
        <v>2447</v>
      </c>
      <c r="D519" s="6" t="s">
        <v>2447</v>
      </c>
      <c r="E519" s="9">
        <v>56.890864999999998</v>
      </c>
      <c r="F519" s="9">
        <v>9.2515470000000004</v>
      </c>
      <c r="G519" s="6" t="s">
        <v>5903</v>
      </c>
      <c r="H519" s="6"/>
      <c r="I519" s="6" t="s">
        <v>4486</v>
      </c>
      <c r="J519" s="36" t="s">
        <v>2754</v>
      </c>
      <c r="K519" s="6"/>
      <c r="L519" s="6" t="s">
        <v>5904</v>
      </c>
      <c r="M519" s="6">
        <v>5950</v>
      </c>
      <c r="N519" s="17">
        <v>105</v>
      </c>
      <c r="O519" s="16" t="s">
        <v>633</v>
      </c>
      <c r="P519" s="16">
        <v>-0.5</v>
      </c>
      <c r="Q519" s="6" t="s">
        <v>5905</v>
      </c>
      <c r="R519" s="6"/>
      <c r="S519" s="6">
        <v>1991</v>
      </c>
      <c r="T519" s="6" t="s">
        <v>4574</v>
      </c>
      <c r="U519" s="6" t="s">
        <v>5906</v>
      </c>
    </row>
    <row r="520" spans="1:21" x14ac:dyDescent="0.15">
      <c r="A520" s="6" t="s">
        <v>327</v>
      </c>
      <c r="B520" s="6"/>
      <c r="C520" s="6" t="s">
        <v>2447</v>
      </c>
      <c r="D520" s="6" t="s">
        <v>2447</v>
      </c>
      <c r="E520" s="9">
        <v>56.890864999999998</v>
      </c>
      <c r="F520" s="9">
        <v>9.2515470000000004</v>
      </c>
      <c r="G520" s="6" t="s">
        <v>5903</v>
      </c>
      <c r="H520" s="6"/>
      <c r="I520" s="6" t="s">
        <v>4486</v>
      </c>
      <c r="J520" s="36" t="s">
        <v>2754</v>
      </c>
      <c r="K520" s="6"/>
      <c r="L520" s="6" t="s">
        <v>5907</v>
      </c>
      <c r="M520" s="6">
        <v>5430</v>
      </c>
      <c r="N520" s="17">
        <v>100</v>
      </c>
      <c r="O520" s="16" t="s">
        <v>633</v>
      </c>
      <c r="P520" s="16">
        <v>-5.6</v>
      </c>
      <c r="Q520" s="6" t="s">
        <v>5908</v>
      </c>
      <c r="R520" s="6"/>
      <c r="S520" s="6">
        <v>1991</v>
      </c>
      <c r="T520" s="6" t="s">
        <v>4574</v>
      </c>
      <c r="U520" s="6" t="s">
        <v>5909</v>
      </c>
    </row>
    <row r="521" spans="1:21" x14ac:dyDescent="0.15">
      <c r="A521" s="6" t="s">
        <v>329</v>
      </c>
      <c r="B521" s="6"/>
      <c r="C521" s="6" t="s">
        <v>1631</v>
      </c>
      <c r="D521" s="6" t="s">
        <v>4496</v>
      </c>
      <c r="E521" s="9">
        <v>56.729199999999999</v>
      </c>
      <c r="F521" s="9">
        <v>10.130932</v>
      </c>
      <c r="G521" s="6"/>
      <c r="H521" s="6"/>
      <c r="I521" s="6" t="s">
        <v>4486</v>
      </c>
      <c r="J521" s="36" t="s">
        <v>2754</v>
      </c>
      <c r="K521" s="6"/>
      <c r="L521" s="6" t="s">
        <v>5910</v>
      </c>
      <c r="M521" s="6">
        <v>6250</v>
      </c>
      <c r="N521" s="17">
        <v>50</v>
      </c>
      <c r="O521" s="16" t="s">
        <v>633</v>
      </c>
      <c r="P521" s="16">
        <v>2.08</v>
      </c>
      <c r="Q521" s="6" t="s">
        <v>5911</v>
      </c>
      <c r="R521" s="6"/>
      <c r="S521" s="6">
        <v>2002</v>
      </c>
      <c r="T521" s="6" t="s">
        <v>5912</v>
      </c>
      <c r="U521" s="6"/>
    </row>
    <row r="522" spans="1:21" x14ac:dyDescent="0.15">
      <c r="A522" s="6" t="s">
        <v>332</v>
      </c>
      <c r="B522" s="6" t="s">
        <v>464</v>
      </c>
      <c r="C522" s="6" t="s">
        <v>2447</v>
      </c>
      <c r="D522" s="6" t="s">
        <v>2447</v>
      </c>
      <c r="E522" s="9">
        <v>56.546779000000001</v>
      </c>
      <c r="F522" s="9">
        <v>9.3740799999999993</v>
      </c>
      <c r="G522" s="6"/>
      <c r="H522" s="6"/>
      <c r="I522" s="6" t="s">
        <v>4486</v>
      </c>
      <c r="J522" s="36" t="s">
        <v>2754</v>
      </c>
      <c r="K522" s="6"/>
      <c r="L522" s="6" t="s">
        <v>5943</v>
      </c>
      <c r="M522" s="6">
        <v>6380</v>
      </c>
      <c r="N522" s="17">
        <v>105</v>
      </c>
      <c r="O522" s="16" t="s">
        <v>633</v>
      </c>
      <c r="P522" s="16"/>
      <c r="Q522" s="6" t="s">
        <v>5944</v>
      </c>
      <c r="R522" s="6"/>
      <c r="S522" s="6">
        <v>1993</v>
      </c>
      <c r="T522" s="6" t="s">
        <v>5761</v>
      </c>
      <c r="U522" s="6"/>
    </row>
    <row r="523" spans="1:21" x14ac:dyDescent="0.15">
      <c r="A523" s="6" t="s">
        <v>332</v>
      </c>
      <c r="B523" s="6" t="s">
        <v>464</v>
      </c>
      <c r="C523" s="6" t="s">
        <v>2447</v>
      </c>
      <c r="D523" s="6" t="s">
        <v>2447</v>
      </c>
      <c r="E523" s="9">
        <v>56.546779000000001</v>
      </c>
      <c r="F523" s="9">
        <v>9.3740799999999993</v>
      </c>
      <c r="G523" s="6"/>
      <c r="H523" s="6"/>
      <c r="I523" s="6" t="s">
        <v>4486</v>
      </c>
      <c r="J523" s="36" t="s">
        <v>2754</v>
      </c>
      <c r="K523" s="6"/>
      <c r="L523" s="6" t="s">
        <v>5945</v>
      </c>
      <c r="M523" s="6">
        <v>5690</v>
      </c>
      <c r="N523" s="17">
        <v>95</v>
      </c>
      <c r="O523" s="16" t="s">
        <v>633</v>
      </c>
      <c r="P523" s="16"/>
      <c r="Q523" s="6" t="s">
        <v>5946</v>
      </c>
      <c r="R523" s="6"/>
      <c r="S523" s="6">
        <v>1993</v>
      </c>
      <c r="T523" s="6" t="s">
        <v>5761</v>
      </c>
      <c r="U523" s="6"/>
    </row>
    <row r="524" spans="1:21" x14ac:dyDescent="0.15">
      <c r="A524" s="6" t="s">
        <v>343</v>
      </c>
      <c r="B524" s="6"/>
      <c r="C524" s="6" t="s">
        <v>1675</v>
      </c>
      <c r="D524" s="6" t="s">
        <v>5359</v>
      </c>
      <c r="E524" s="9">
        <v>55.949710000000003</v>
      </c>
      <c r="F524" s="9">
        <v>11.898104</v>
      </c>
      <c r="G524" s="6"/>
      <c r="H524" s="6"/>
      <c r="I524" s="6" t="s">
        <v>479</v>
      </c>
      <c r="J524" s="36" t="s">
        <v>4582</v>
      </c>
      <c r="K524" s="6" t="s">
        <v>5917</v>
      </c>
      <c r="L524" s="6" t="s">
        <v>632</v>
      </c>
      <c r="M524" s="6">
        <v>5553</v>
      </c>
      <c r="N524" s="17">
        <v>40</v>
      </c>
      <c r="O524" s="16" t="s">
        <v>633</v>
      </c>
      <c r="P524" s="16">
        <v>-10.5</v>
      </c>
      <c r="Q524" s="6" t="s">
        <v>634</v>
      </c>
      <c r="R524" s="6"/>
      <c r="S524" s="6">
        <v>2024</v>
      </c>
      <c r="T524" s="6" t="s">
        <v>476</v>
      </c>
      <c r="U524" s="6"/>
    </row>
    <row r="525" spans="1:21" x14ac:dyDescent="0.15">
      <c r="A525" s="6" t="s">
        <v>343</v>
      </c>
      <c r="B525" s="6"/>
      <c r="C525" s="6" t="s">
        <v>1675</v>
      </c>
      <c r="D525" s="6" t="s">
        <v>5359</v>
      </c>
      <c r="E525" s="9">
        <v>55.949710000000003</v>
      </c>
      <c r="F525" s="9">
        <v>11.898104</v>
      </c>
      <c r="G525" s="6"/>
      <c r="H525" s="6"/>
      <c r="I525" s="6" t="s">
        <v>467</v>
      </c>
      <c r="J525" s="36" t="s">
        <v>5032</v>
      </c>
      <c r="K525" s="6"/>
      <c r="L525" s="6" t="s">
        <v>5918</v>
      </c>
      <c r="M525" s="6">
        <v>5460</v>
      </c>
      <c r="N525" s="17">
        <v>40</v>
      </c>
      <c r="O525" s="16" t="s">
        <v>5034</v>
      </c>
      <c r="P525" s="16">
        <v>-17.5</v>
      </c>
      <c r="Q525" s="6" t="s">
        <v>5919</v>
      </c>
      <c r="R525" s="6"/>
      <c r="S525" s="6">
        <v>2008</v>
      </c>
      <c r="T525" s="6" t="s">
        <v>5036</v>
      </c>
      <c r="U525" s="6"/>
    </row>
    <row r="526" spans="1:21" x14ac:dyDescent="0.15">
      <c r="A526" s="6" t="s">
        <v>343</v>
      </c>
      <c r="B526" s="6"/>
      <c r="C526" s="6" t="s">
        <v>1675</v>
      </c>
      <c r="D526" s="6" t="s">
        <v>5359</v>
      </c>
      <c r="E526" s="9">
        <v>55.949710000000003</v>
      </c>
      <c r="F526" s="9">
        <v>11.898104</v>
      </c>
      <c r="G526" s="6"/>
      <c r="H526" s="6"/>
      <c r="I526" s="6" t="s">
        <v>1577</v>
      </c>
      <c r="J526" s="36" t="s">
        <v>11081</v>
      </c>
      <c r="K526" s="6"/>
      <c r="L526" s="6" t="s">
        <v>5914</v>
      </c>
      <c r="M526" s="6">
        <v>5520</v>
      </c>
      <c r="N526" s="17">
        <v>110</v>
      </c>
      <c r="O526" s="16" t="s">
        <v>474</v>
      </c>
      <c r="P526" s="16"/>
      <c r="Q526" s="6" t="s">
        <v>5915</v>
      </c>
      <c r="R526" s="6"/>
      <c r="S526" s="6">
        <v>1973</v>
      </c>
      <c r="T526" s="6" t="s">
        <v>685</v>
      </c>
      <c r="U526" s="6" t="s">
        <v>5916</v>
      </c>
    </row>
    <row r="527" spans="1:21" x14ac:dyDescent="0.15">
      <c r="A527" s="6" t="s">
        <v>343</v>
      </c>
      <c r="B527" s="6"/>
      <c r="C527" s="6" t="s">
        <v>1675</v>
      </c>
      <c r="D527" s="6" t="s">
        <v>5359</v>
      </c>
      <c r="E527" s="9">
        <v>55.949710000000003</v>
      </c>
      <c r="F527" s="9">
        <v>11.898104</v>
      </c>
      <c r="G527" s="6"/>
      <c r="H527" s="6"/>
      <c r="I527" s="6" t="s">
        <v>1577</v>
      </c>
      <c r="J527" s="36" t="s">
        <v>11099</v>
      </c>
      <c r="K527" s="6"/>
      <c r="L527" s="6" t="s">
        <v>5920</v>
      </c>
      <c r="M527" s="17">
        <v>4660</v>
      </c>
      <c r="N527" s="17">
        <v>100</v>
      </c>
      <c r="O527" s="16" t="s">
        <v>474</v>
      </c>
      <c r="P527" s="16"/>
      <c r="Q527" s="6" t="s">
        <v>5921</v>
      </c>
      <c r="R527" s="6"/>
      <c r="S527" s="6">
        <v>1973</v>
      </c>
      <c r="T527" s="6" t="s">
        <v>685</v>
      </c>
      <c r="U527" s="6" t="s">
        <v>5922</v>
      </c>
    </row>
    <row r="528" spans="1:21" x14ac:dyDescent="0.15">
      <c r="A528" s="6" t="s">
        <v>343</v>
      </c>
      <c r="B528" s="6"/>
      <c r="C528" s="6" t="s">
        <v>1675</v>
      </c>
      <c r="D528" s="6" t="s">
        <v>5359</v>
      </c>
      <c r="E528" s="9">
        <v>55.949710000000003</v>
      </c>
      <c r="F528" s="9">
        <v>11.898104</v>
      </c>
      <c r="G528" s="6"/>
      <c r="H528" s="6"/>
      <c r="I528" s="6" t="s">
        <v>1577</v>
      </c>
      <c r="J528" s="36" t="s">
        <v>11099</v>
      </c>
      <c r="K528" s="6"/>
      <c r="L528" s="6" t="s">
        <v>5920</v>
      </c>
      <c r="M528" s="17">
        <v>4630</v>
      </c>
      <c r="N528" s="17">
        <v>100</v>
      </c>
      <c r="O528" s="16" t="s">
        <v>474</v>
      </c>
      <c r="P528" s="16"/>
      <c r="Q528" s="6" t="s">
        <v>5923</v>
      </c>
      <c r="R528" s="6"/>
      <c r="S528" s="6">
        <v>1973</v>
      </c>
      <c r="T528" s="6" t="s">
        <v>685</v>
      </c>
      <c r="U528" s="6" t="s">
        <v>5922</v>
      </c>
    </row>
    <row r="529" spans="1:21" x14ac:dyDescent="0.15">
      <c r="A529" s="6" t="s">
        <v>343</v>
      </c>
      <c r="B529" s="6"/>
      <c r="C529" s="6" t="s">
        <v>1675</v>
      </c>
      <c r="D529" s="6" t="s">
        <v>5359</v>
      </c>
      <c r="E529" s="9">
        <v>55.949710000000003</v>
      </c>
      <c r="F529" s="9">
        <v>11.898104</v>
      </c>
      <c r="G529" s="6"/>
      <c r="H529" s="6"/>
      <c r="I529" s="6" t="s">
        <v>1577</v>
      </c>
      <c r="J529" s="36" t="s">
        <v>11081</v>
      </c>
      <c r="K529" s="6"/>
      <c r="L529" s="6" t="s">
        <v>5924</v>
      </c>
      <c r="M529" s="17">
        <v>4050</v>
      </c>
      <c r="N529" s="17">
        <v>100</v>
      </c>
      <c r="O529" s="16" t="s">
        <v>474</v>
      </c>
      <c r="P529" s="16"/>
      <c r="Q529" s="6" t="s">
        <v>5925</v>
      </c>
      <c r="R529" s="6"/>
      <c r="S529" s="6">
        <v>1973</v>
      </c>
      <c r="T529" s="6" t="s">
        <v>685</v>
      </c>
      <c r="U529" s="6" t="s">
        <v>5926</v>
      </c>
    </row>
    <row r="530" spans="1:21" x14ac:dyDescent="0.15">
      <c r="A530" s="6" t="s">
        <v>343</v>
      </c>
      <c r="B530" s="6"/>
      <c r="C530" s="6" t="s">
        <v>1675</v>
      </c>
      <c r="D530" s="6" t="s">
        <v>5359</v>
      </c>
      <c r="E530" s="9">
        <v>55.949710000000003</v>
      </c>
      <c r="F530" s="9">
        <v>11.898104</v>
      </c>
      <c r="G530" s="6"/>
      <c r="H530" s="6"/>
      <c r="I530" s="6" t="s">
        <v>1577</v>
      </c>
      <c r="J530" s="36" t="s">
        <v>11081</v>
      </c>
      <c r="K530" s="6"/>
      <c r="L530" s="6" t="s">
        <v>5924</v>
      </c>
      <c r="M530" s="6">
        <v>4020</v>
      </c>
      <c r="N530" s="17">
        <v>100</v>
      </c>
      <c r="O530" s="16" t="s">
        <v>474</v>
      </c>
      <c r="P530" s="16"/>
      <c r="Q530" s="6" t="s">
        <v>5927</v>
      </c>
      <c r="R530" s="6"/>
      <c r="S530" s="6">
        <v>1973</v>
      </c>
      <c r="T530" s="6" t="s">
        <v>685</v>
      </c>
      <c r="U530" s="6" t="s">
        <v>5926</v>
      </c>
    </row>
    <row r="531" spans="1:21" x14ac:dyDescent="0.15">
      <c r="A531" s="6" t="s">
        <v>348</v>
      </c>
      <c r="B531" s="6"/>
      <c r="C531" s="6" t="s">
        <v>1631</v>
      </c>
      <c r="D531" s="6" t="s">
        <v>5024</v>
      </c>
      <c r="E531" s="9">
        <v>55.997898999999997</v>
      </c>
      <c r="F531" s="9">
        <v>10.231477999999999</v>
      </c>
      <c r="G531" s="6" t="s">
        <v>5928</v>
      </c>
      <c r="H531" s="6"/>
      <c r="I531" s="6" t="s">
        <v>4486</v>
      </c>
      <c r="J531" s="36" t="s">
        <v>2754</v>
      </c>
      <c r="K531" s="6"/>
      <c r="L531" s="6" t="s">
        <v>5929</v>
      </c>
      <c r="M531" s="6">
        <v>4995</v>
      </c>
      <c r="N531" s="17">
        <v>50</v>
      </c>
      <c r="O531" s="16" t="s">
        <v>633</v>
      </c>
      <c r="P531" s="16">
        <v>-0.9</v>
      </c>
      <c r="Q531" s="6" t="s">
        <v>5930</v>
      </c>
      <c r="R531" s="6"/>
      <c r="S531" s="6">
        <v>2000</v>
      </c>
      <c r="T531" s="6" t="s">
        <v>5407</v>
      </c>
      <c r="U531" s="6" t="s">
        <v>5931</v>
      </c>
    </row>
    <row r="532" spans="1:21" x14ac:dyDescent="0.15">
      <c r="A532" s="6" t="s">
        <v>350</v>
      </c>
      <c r="B532" s="6"/>
      <c r="C532" s="6" t="s">
        <v>507</v>
      </c>
      <c r="D532" s="6" t="s">
        <v>507</v>
      </c>
      <c r="E532" s="9">
        <v>54.889127999999999</v>
      </c>
      <c r="F532" s="9">
        <v>11.744723</v>
      </c>
      <c r="G532" s="6"/>
      <c r="H532" s="6"/>
      <c r="I532" s="6" t="s">
        <v>2880</v>
      </c>
      <c r="J532" s="36" t="s">
        <v>11081</v>
      </c>
      <c r="K532" s="6"/>
      <c r="L532" s="6" t="s">
        <v>3369</v>
      </c>
      <c r="M532" s="6">
        <v>5690</v>
      </c>
      <c r="N532" s="17">
        <v>95</v>
      </c>
      <c r="O532" s="16" t="s">
        <v>474</v>
      </c>
      <c r="P532" s="16">
        <v>-27.6</v>
      </c>
      <c r="Q532" s="6" t="s">
        <v>5932</v>
      </c>
      <c r="R532" s="6"/>
      <c r="S532" s="6">
        <v>2005</v>
      </c>
      <c r="T532" s="6" t="s">
        <v>3370</v>
      </c>
      <c r="U532" s="6" t="s">
        <v>5933</v>
      </c>
    </row>
    <row r="533" spans="1:21" x14ac:dyDescent="0.15">
      <c r="A533" s="6" t="s">
        <v>350</v>
      </c>
      <c r="B533" s="6"/>
      <c r="C533" s="6" t="s">
        <v>507</v>
      </c>
      <c r="D533" s="6" t="s">
        <v>507</v>
      </c>
      <c r="E533" s="9">
        <v>54.889127999999999</v>
      </c>
      <c r="F533" s="9">
        <v>11.744723</v>
      </c>
      <c r="G533" s="6"/>
      <c r="H533" s="6"/>
      <c r="I533" s="6" t="s">
        <v>2880</v>
      </c>
      <c r="J533" s="6" t="s">
        <v>1683</v>
      </c>
      <c r="K533" s="6"/>
      <c r="L533" s="6" t="s">
        <v>3371</v>
      </c>
      <c r="M533" s="6">
        <v>5560</v>
      </c>
      <c r="N533" s="17">
        <v>90</v>
      </c>
      <c r="O533" s="16" t="s">
        <v>474</v>
      </c>
      <c r="P533" s="16">
        <v>-28.3</v>
      </c>
      <c r="Q533" s="6" t="s">
        <v>5934</v>
      </c>
      <c r="R533" s="6"/>
      <c r="S533" s="6">
        <v>2005</v>
      </c>
      <c r="T533" s="6" t="s">
        <v>3370</v>
      </c>
      <c r="U533" s="6" t="s">
        <v>5935</v>
      </c>
    </row>
    <row r="534" spans="1:21" x14ac:dyDescent="0.15">
      <c r="A534" s="6" t="s">
        <v>350</v>
      </c>
      <c r="B534" s="6"/>
      <c r="C534" s="6" t="s">
        <v>507</v>
      </c>
      <c r="D534" s="6" t="s">
        <v>507</v>
      </c>
      <c r="E534" s="9">
        <v>54.889127999999999</v>
      </c>
      <c r="F534" s="9">
        <v>11.744723</v>
      </c>
      <c r="G534" s="6"/>
      <c r="H534" s="6"/>
      <c r="I534" s="6" t="s">
        <v>2880</v>
      </c>
      <c r="J534" s="6" t="s">
        <v>1683</v>
      </c>
      <c r="K534" s="6"/>
      <c r="L534" s="6" t="s">
        <v>3372</v>
      </c>
      <c r="M534" s="6">
        <v>5520</v>
      </c>
      <c r="N534" s="17">
        <v>90</v>
      </c>
      <c r="O534" s="16" t="s">
        <v>474</v>
      </c>
      <c r="P534" s="16">
        <v>-28.7</v>
      </c>
      <c r="Q534" s="6" t="s">
        <v>5936</v>
      </c>
      <c r="R534" s="6"/>
      <c r="S534" s="6">
        <v>2005</v>
      </c>
      <c r="T534" s="6" t="s">
        <v>3370</v>
      </c>
      <c r="U534" s="6" t="s">
        <v>5937</v>
      </c>
    </row>
    <row r="535" spans="1:21" x14ac:dyDescent="0.15">
      <c r="A535" s="6" t="s">
        <v>356</v>
      </c>
      <c r="B535" s="6"/>
      <c r="C535" s="6" t="s">
        <v>2518</v>
      </c>
      <c r="D535" s="6" t="s">
        <v>5054</v>
      </c>
      <c r="E535" s="9">
        <v>55.868519999999997</v>
      </c>
      <c r="F535" s="9">
        <v>9.912846</v>
      </c>
      <c r="G535" s="6"/>
      <c r="H535" s="6"/>
      <c r="I535" s="6" t="s">
        <v>467</v>
      </c>
      <c r="J535" s="36" t="s">
        <v>4582</v>
      </c>
      <c r="K535" s="6" t="s">
        <v>1146</v>
      </c>
      <c r="L535" s="6" t="s">
        <v>1379</v>
      </c>
      <c r="M535" s="6">
        <v>6425</v>
      </c>
      <c r="N535" s="17">
        <v>60</v>
      </c>
      <c r="O535" s="16" t="s">
        <v>729</v>
      </c>
      <c r="P535" s="16">
        <v>-11.68</v>
      </c>
      <c r="Q535" s="6" t="s">
        <v>5938</v>
      </c>
      <c r="R535" s="6"/>
      <c r="S535" s="6">
        <v>2015</v>
      </c>
      <c r="T535" s="6" t="s">
        <v>1235</v>
      </c>
      <c r="U535" s="6"/>
    </row>
    <row r="536" spans="1:21" x14ac:dyDescent="0.15">
      <c r="A536" s="6" t="s">
        <v>357</v>
      </c>
      <c r="B536" s="6" t="s">
        <v>464</v>
      </c>
      <c r="C536" s="6" t="s">
        <v>2518</v>
      </c>
      <c r="D536" s="6" t="s">
        <v>5054</v>
      </c>
      <c r="E536" s="9">
        <v>55.868519999999997</v>
      </c>
      <c r="F536" s="9">
        <v>9.912846</v>
      </c>
      <c r="G536" s="6"/>
      <c r="H536" s="6"/>
      <c r="I536" s="6" t="s">
        <v>4486</v>
      </c>
      <c r="J536" s="36" t="s">
        <v>2754</v>
      </c>
      <c r="K536" s="6"/>
      <c r="L536" s="6" t="s">
        <v>5947</v>
      </c>
      <c r="M536" s="6">
        <v>6340</v>
      </c>
      <c r="N536" s="17">
        <v>130</v>
      </c>
      <c r="O536" s="16" t="s">
        <v>633</v>
      </c>
      <c r="P536" s="16"/>
      <c r="Q536" s="6" t="s">
        <v>5948</v>
      </c>
      <c r="R536" s="6"/>
      <c r="S536" s="6">
        <v>1968</v>
      </c>
      <c r="T536" s="6" t="s">
        <v>5891</v>
      </c>
      <c r="U536" s="6"/>
    </row>
    <row r="537" spans="1:21" x14ac:dyDescent="0.15">
      <c r="A537" s="6" t="s">
        <v>363</v>
      </c>
      <c r="B537" s="6" t="s">
        <v>464</v>
      </c>
      <c r="C537" s="6" t="s">
        <v>2447</v>
      </c>
      <c r="D537" s="6" t="s">
        <v>2447</v>
      </c>
      <c r="E537" s="9">
        <v>56.577224000000001</v>
      </c>
      <c r="F537" s="9">
        <v>8.1665460000000003</v>
      </c>
      <c r="G537" s="6"/>
      <c r="H537" s="6"/>
      <c r="I537" s="6" t="s">
        <v>4486</v>
      </c>
      <c r="J537" s="36" t="s">
        <v>2754</v>
      </c>
      <c r="K537" s="6"/>
      <c r="L537" s="6" t="s">
        <v>6003</v>
      </c>
      <c r="M537" s="6">
        <v>6090</v>
      </c>
      <c r="N537" s="17">
        <v>140</v>
      </c>
      <c r="O537" s="16" t="s">
        <v>633</v>
      </c>
      <c r="P537" s="16"/>
      <c r="Q537" s="6" t="s">
        <v>6004</v>
      </c>
      <c r="R537" s="6"/>
      <c r="S537" s="6">
        <v>1998</v>
      </c>
      <c r="T537" s="6" t="s">
        <v>6005</v>
      </c>
      <c r="U537" s="6"/>
    </row>
    <row r="538" spans="1:21" x14ac:dyDescent="0.15">
      <c r="A538" s="6" t="s">
        <v>363</v>
      </c>
      <c r="B538" s="6" t="s">
        <v>464</v>
      </c>
      <c r="C538" s="6" t="s">
        <v>2447</v>
      </c>
      <c r="D538" s="6" t="s">
        <v>2447</v>
      </c>
      <c r="E538" s="9">
        <v>56.577224000000001</v>
      </c>
      <c r="F538" s="9">
        <v>8.1665460000000003</v>
      </c>
      <c r="G538" s="6"/>
      <c r="H538" s="6"/>
      <c r="I538" s="6" t="s">
        <v>4486</v>
      </c>
      <c r="J538" s="36" t="s">
        <v>2754</v>
      </c>
      <c r="K538" s="6"/>
      <c r="L538" s="6" t="s">
        <v>6012</v>
      </c>
      <c r="M538" s="6">
        <v>6020</v>
      </c>
      <c r="N538" s="17">
        <v>100</v>
      </c>
      <c r="O538" s="16" t="s">
        <v>633</v>
      </c>
      <c r="P538" s="16"/>
      <c r="Q538" s="6" t="s">
        <v>6013</v>
      </c>
      <c r="R538" s="6"/>
      <c r="S538" s="6">
        <v>1998</v>
      </c>
      <c r="T538" s="6" t="s">
        <v>6005</v>
      </c>
      <c r="U538" s="6"/>
    </row>
    <row r="539" spans="1:21" x14ac:dyDescent="0.15">
      <c r="A539" s="6" t="s">
        <v>376</v>
      </c>
      <c r="B539" s="6" t="s">
        <v>464</v>
      </c>
      <c r="C539" s="6" t="s">
        <v>1599</v>
      </c>
      <c r="D539" s="6" t="s">
        <v>4765</v>
      </c>
      <c r="E539" s="9">
        <v>55.670357000000003</v>
      </c>
      <c r="F539" s="9">
        <v>11.810615</v>
      </c>
      <c r="G539" s="6"/>
      <c r="H539" s="6"/>
      <c r="I539" s="6" t="s">
        <v>4486</v>
      </c>
      <c r="J539" s="36" t="s">
        <v>2754</v>
      </c>
      <c r="K539" s="6"/>
      <c r="L539" s="6" t="s">
        <v>6017</v>
      </c>
      <c r="M539" s="6">
        <v>5230</v>
      </c>
      <c r="N539" s="17">
        <v>43</v>
      </c>
      <c r="O539" s="16" t="s">
        <v>633</v>
      </c>
      <c r="P539" s="16"/>
      <c r="Q539" s="6" t="s">
        <v>6018</v>
      </c>
      <c r="R539" s="6"/>
      <c r="S539" s="6">
        <v>2009</v>
      </c>
      <c r="T539" s="6" t="s">
        <v>6019</v>
      </c>
      <c r="U539" s="6"/>
    </row>
    <row r="540" spans="1:21" x14ac:dyDescent="0.15">
      <c r="A540" s="6" t="s">
        <v>382</v>
      </c>
      <c r="B540" s="6" t="s">
        <v>464</v>
      </c>
      <c r="C540" s="6" t="s">
        <v>1599</v>
      </c>
      <c r="D540" s="6" t="s">
        <v>1599</v>
      </c>
      <c r="E540" s="9">
        <v>55.794080000000001</v>
      </c>
      <c r="F540" s="9">
        <v>11.530962000000001</v>
      </c>
      <c r="G540" s="6"/>
      <c r="H540" s="6"/>
      <c r="I540" s="6" t="s">
        <v>4486</v>
      </c>
      <c r="J540" s="6" t="s">
        <v>1683</v>
      </c>
      <c r="K540" s="6"/>
      <c r="L540" s="6" t="s">
        <v>5042</v>
      </c>
      <c r="M540" s="6">
        <v>5870</v>
      </c>
      <c r="N540" s="17">
        <v>90</v>
      </c>
      <c r="O540" s="16" t="s">
        <v>633</v>
      </c>
      <c r="P540" s="16"/>
      <c r="Q540" s="6" t="s">
        <v>5043</v>
      </c>
      <c r="R540" s="6"/>
      <c r="S540" s="6">
        <v>1994</v>
      </c>
      <c r="T540" s="6" t="s">
        <v>5044</v>
      </c>
      <c r="U540" s="6"/>
    </row>
    <row r="541" spans="1:21" x14ac:dyDescent="0.15">
      <c r="A541" s="6" t="s">
        <v>393</v>
      </c>
      <c r="B541" s="6" t="s">
        <v>464</v>
      </c>
      <c r="C541" s="6" t="s">
        <v>2576</v>
      </c>
      <c r="D541" s="6" t="s">
        <v>392</v>
      </c>
      <c r="E541" s="9">
        <v>55.388427</v>
      </c>
      <c r="F541" s="9">
        <v>9.8188659999996997</v>
      </c>
      <c r="G541" s="6" t="s">
        <v>3243</v>
      </c>
      <c r="H541" s="6" t="s">
        <v>5949</v>
      </c>
      <c r="I541" s="6" t="s">
        <v>467</v>
      </c>
      <c r="J541" s="36" t="s">
        <v>4582</v>
      </c>
      <c r="K541" s="6" t="s">
        <v>5950</v>
      </c>
      <c r="L541" s="6" t="s">
        <v>1272</v>
      </c>
      <c r="M541" s="6">
        <v>6740</v>
      </c>
      <c r="N541" s="17">
        <v>80</v>
      </c>
      <c r="O541" s="16" t="s">
        <v>676</v>
      </c>
      <c r="P541" s="16">
        <v>-15.7</v>
      </c>
      <c r="Q541" s="6" t="s">
        <v>5951</v>
      </c>
      <c r="R541" s="6"/>
      <c r="S541" s="6">
        <v>1985</v>
      </c>
      <c r="T541" s="6" t="s">
        <v>5952</v>
      </c>
      <c r="U541" s="6" t="s">
        <v>5953</v>
      </c>
    </row>
    <row r="542" spans="1:21" x14ac:dyDescent="0.15">
      <c r="A542" s="6" t="s">
        <v>393</v>
      </c>
      <c r="B542" s="6" t="s">
        <v>464</v>
      </c>
      <c r="C542" s="6" t="s">
        <v>2576</v>
      </c>
      <c r="D542" s="6" t="s">
        <v>392</v>
      </c>
      <c r="E542" s="9">
        <v>55.388427</v>
      </c>
      <c r="F542" s="9">
        <v>9.8188659999996997</v>
      </c>
      <c r="G542" s="6" t="s">
        <v>3243</v>
      </c>
      <c r="H542" s="6" t="s">
        <v>5963</v>
      </c>
      <c r="I542" s="6" t="s">
        <v>2880</v>
      </c>
      <c r="J542" s="36" t="s">
        <v>11079</v>
      </c>
      <c r="K542" s="6"/>
      <c r="L542" s="6" t="s">
        <v>5964</v>
      </c>
      <c r="M542" s="6">
        <v>6380</v>
      </c>
      <c r="N542" s="17">
        <v>100</v>
      </c>
      <c r="O542" s="16" t="s">
        <v>474</v>
      </c>
      <c r="P542" s="16">
        <v>-25.4</v>
      </c>
      <c r="Q542" s="6" t="s">
        <v>5965</v>
      </c>
      <c r="R542" s="6"/>
      <c r="S542" s="6">
        <v>2013</v>
      </c>
      <c r="T542" s="6" t="s">
        <v>2870</v>
      </c>
      <c r="U542" s="6" t="s">
        <v>5966</v>
      </c>
    </row>
    <row r="543" spans="1:21" x14ac:dyDescent="0.15">
      <c r="A543" s="6" t="s">
        <v>393</v>
      </c>
      <c r="B543" s="6" t="s">
        <v>464</v>
      </c>
      <c r="C543" s="6" t="s">
        <v>2576</v>
      </c>
      <c r="D543" s="6" t="s">
        <v>392</v>
      </c>
      <c r="E543" s="9">
        <v>55.388427</v>
      </c>
      <c r="F543" s="9">
        <v>9.8188659999996997</v>
      </c>
      <c r="G543" s="6" t="s">
        <v>3243</v>
      </c>
      <c r="H543" s="6" t="s">
        <v>5949</v>
      </c>
      <c r="I543" s="6" t="s">
        <v>467</v>
      </c>
      <c r="J543" s="36" t="s">
        <v>4582</v>
      </c>
      <c r="K543" s="6" t="s">
        <v>5950</v>
      </c>
      <c r="L543" s="6" t="s">
        <v>1272</v>
      </c>
      <c r="M543" s="6">
        <v>6550</v>
      </c>
      <c r="N543" s="17">
        <v>80</v>
      </c>
      <c r="O543" s="16" t="s">
        <v>676</v>
      </c>
      <c r="P543" s="16">
        <v>-15.7</v>
      </c>
      <c r="Q543" s="6" t="s">
        <v>5967</v>
      </c>
      <c r="R543" s="6"/>
      <c r="S543" s="6">
        <v>2013</v>
      </c>
      <c r="T543" s="6" t="s">
        <v>2870</v>
      </c>
      <c r="U543" s="6" t="s">
        <v>5953</v>
      </c>
    </row>
    <row r="544" spans="1:21" x14ac:dyDescent="0.15">
      <c r="A544" s="6" t="s">
        <v>393</v>
      </c>
      <c r="B544" s="6" t="s">
        <v>464</v>
      </c>
      <c r="C544" s="6" t="s">
        <v>2576</v>
      </c>
      <c r="D544" s="6" t="s">
        <v>392</v>
      </c>
      <c r="E544" s="9">
        <v>55.388427</v>
      </c>
      <c r="F544" s="9">
        <v>9.8188659999996997</v>
      </c>
      <c r="G544" s="6" t="s">
        <v>3243</v>
      </c>
      <c r="H544" s="6" t="s">
        <v>5968</v>
      </c>
      <c r="I544" s="6" t="s">
        <v>2880</v>
      </c>
      <c r="J544" s="36" t="s">
        <v>11081</v>
      </c>
      <c r="K544" s="6"/>
      <c r="L544" s="6" t="s">
        <v>5969</v>
      </c>
      <c r="M544" s="6">
        <v>6150</v>
      </c>
      <c r="N544" s="17">
        <v>90</v>
      </c>
      <c r="O544" s="16" t="s">
        <v>474</v>
      </c>
      <c r="P544" s="16">
        <v>-26.5</v>
      </c>
      <c r="Q544" s="6" t="s">
        <v>5970</v>
      </c>
      <c r="R544" s="6"/>
      <c r="S544" s="6">
        <v>2013</v>
      </c>
      <c r="T544" s="6" t="s">
        <v>2870</v>
      </c>
      <c r="U544" s="6" t="s">
        <v>5971</v>
      </c>
    </row>
    <row r="545" spans="1:21" x14ac:dyDescent="0.15">
      <c r="A545" s="6" t="s">
        <v>393</v>
      </c>
      <c r="B545" s="6" t="s">
        <v>464</v>
      </c>
      <c r="C545" s="6" t="s">
        <v>2576</v>
      </c>
      <c r="D545" s="6" t="s">
        <v>392</v>
      </c>
      <c r="E545" s="9">
        <v>55.388427</v>
      </c>
      <c r="F545" s="9">
        <v>9.8188659999996997</v>
      </c>
      <c r="G545" s="6" t="s">
        <v>3243</v>
      </c>
      <c r="H545" s="6" t="s">
        <v>5972</v>
      </c>
      <c r="I545" s="6" t="s">
        <v>2880</v>
      </c>
      <c r="J545" s="36" t="s">
        <v>11081</v>
      </c>
      <c r="K545" s="6"/>
      <c r="L545" s="6" t="s">
        <v>5973</v>
      </c>
      <c r="M545" s="6">
        <v>6110</v>
      </c>
      <c r="N545" s="17">
        <v>95</v>
      </c>
      <c r="O545" s="16" t="s">
        <v>474</v>
      </c>
      <c r="P545" s="16">
        <v>-24.9</v>
      </c>
      <c r="Q545" s="6" t="s">
        <v>5974</v>
      </c>
      <c r="R545" s="6"/>
      <c r="S545" s="6">
        <v>2013</v>
      </c>
      <c r="T545" s="6" t="s">
        <v>2870</v>
      </c>
      <c r="U545" s="6" t="s">
        <v>5975</v>
      </c>
    </row>
    <row r="546" spans="1:21" x14ac:dyDescent="0.15">
      <c r="A546" s="6" t="s">
        <v>393</v>
      </c>
      <c r="B546" s="6" t="s">
        <v>464</v>
      </c>
      <c r="C546" s="6" t="s">
        <v>2576</v>
      </c>
      <c r="D546" s="6" t="s">
        <v>392</v>
      </c>
      <c r="E546" s="9">
        <v>55.388427</v>
      </c>
      <c r="F546" s="9">
        <v>9.8188659999996997</v>
      </c>
      <c r="G546" s="6" t="s">
        <v>3243</v>
      </c>
      <c r="H546" s="6" t="s">
        <v>5976</v>
      </c>
      <c r="I546" s="6" t="s">
        <v>2880</v>
      </c>
      <c r="J546" s="36" t="s">
        <v>11081</v>
      </c>
      <c r="K546" s="6"/>
      <c r="L546" s="6" t="s">
        <v>5977</v>
      </c>
      <c r="M546" s="6">
        <v>6130</v>
      </c>
      <c r="N546" s="17">
        <v>100</v>
      </c>
      <c r="O546" s="16" t="s">
        <v>474</v>
      </c>
      <c r="P546" s="16">
        <v>-23.9</v>
      </c>
      <c r="Q546" s="6" t="s">
        <v>5974</v>
      </c>
      <c r="R546" s="6"/>
      <c r="S546" s="6">
        <v>2013</v>
      </c>
      <c r="T546" s="6" t="s">
        <v>2870</v>
      </c>
      <c r="U546" s="6" t="s">
        <v>5975</v>
      </c>
    </row>
    <row r="547" spans="1:21" x14ac:dyDescent="0.15">
      <c r="A547" s="6" t="s">
        <v>393</v>
      </c>
      <c r="B547" s="6" t="s">
        <v>464</v>
      </c>
      <c r="C547" s="6" t="s">
        <v>2576</v>
      </c>
      <c r="D547" s="6" t="s">
        <v>392</v>
      </c>
      <c r="E547" s="9">
        <v>55.388427</v>
      </c>
      <c r="F547" s="9">
        <v>9.8188659999996997</v>
      </c>
      <c r="G547" s="6" t="s">
        <v>3243</v>
      </c>
      <c r="H547" s="6" t="s">
        <v>5980</v>
      </c>
      <c r="I547" s="6" t="s">
        <v>2880</v>
      </c>
      <c r="J547" s="36" t="s">
        <v>11081</v>
      </c>
      <c r="K547" s="6"/>
      <c r="L547" s="6" t="s">
        <v>5981</v>
      </c>
      <c r="M547" s="6">
        <v>6020</v>
      </c>
      <c r="N547" s="17">
        <v>95</v>
      </c>
      <c r="O547" s="16" t="s">
        <v>474</v>
      </c>
      <c r="P547" s="16">
        <v>-25.6</v>
      </c>
      <c r="Q547" s="6" t="s">
        <v>5982</v>
      </c>
      <c r="R547" s="6"/>
      <c r="S547" s="6">
        <v>2013</v>
      </c>
      <c r="T547" s="6" t="s">
        <v>2870</v>
      </c>
      <c r="U547" s="6" t="s">
        <v>5983</v>
      </c>
    </row>
    <row r="548" spans="1:21" x14ac:dyDescent="0.15">
      <c r="A548" s="6" t="s">
        <v>393</v>
      </c>
      <c r="B548" s="6" t="s">
        <v>464</v>
      </c>
      <c r="C548" s="6" t="s">
        <v>2576</v>
      </c>
      <c r="D548" s="6" t="s">
        <v>392</v>
      </c>
      <c r="E548" s="9">
        <v>55.388427</v>
      </c>
      <c r="F548" s="9">
        <v>9.8188659999996997</v>
      </c>
      <c r="G548" s="6" t="s">
        <v>3243</v>
      </c>
      <c r="H548" s="6" t="s">
        <v>5984</v>
      </c>
      <c r="I548" s="6" t="s">
        <v>2880</v>
      </c>
      <c r="J548" s="36" t="s">
        <v>11081</v>
      </c>
      <c r="K548" s="6"/>
      <c r="L548" s="6" t="s">
        <v>5985</v>
      </c>
      <c r="M548" s="6">
        <v>6010</v>
      </c>
      <c r="N548" s="17">
        <v>100</v>
      </c>
      <c r="O548" s="16" t="s">
        <v>474</v>
      </c>
      <c r="P548" s="16">
        <v>-24.5</v>
      </c>
      <c r="Q548" s="6" t="s">
        <v>5986</v>
      </c>
      <c r="R548" s="6"/>
      <c r="S548" s="6">
        <v>2013</v>
      </c>
      <c r="T548" s="6" t="s">
        <v>2870</v>
      </c>
      <c r="U548" s="6" t="s">
        <v>5975</v>
      </c>
    </row>
    <row r="549" spans="1:21" x14ac:dyDescent="0.15">
      <c r="A549" s="6" t="s">
        <v>393</v>
      </c>
      <c r="B549" s="6" t="s">
        <v>464</v>
      </c>
      <c r="C549" s="6" t="s">
        <v>2576</v>
      </c>
      <c r="D549" s="6" t="s">
        <v>392</v>
      </c>
      <c r="E549" s="9">
        <v>55.388427</v>
      </c>
      <c r="F549" s="9">
        <v>9.8188659999996997</v>
      </c>
      <c r="G549" s="6" t="s">
        <v>3243</v>
      </c>
      <c r="H549" s="6" t="s">
        <v>5987</v>
      </c>
      <c r="I549" s="6" t="s">
        <v>2880</v>
      </c>
      <c r="J549" s="36" t="s">
        <v>11081</v>
      </c>
      <c r="K549" s="6"/>
      <c r="L549" s="6" t="s">
        <v>5988</v>
      </c>
      <c r="M549" s="6">
        <v>5920</v>
      </c>
      <c r="N549" s="17">
        <v>110</v>
      </c>
      <c r="O549" s="16" t="s">
        <v>474</v>
      </c>
      <c r="P549" s="16">
        <v>-25.3</v>
      </c>
      <c r="Q549" s="6" t="s">
        <v>5989</v>
      </c>
      <c r="R549" s="6"/>
      <c r="S549" s="6">
        <v>2013</v>
      </c>
      <c r="T549" s="6" t="s">
        <v>2870</v>
      </c>
      <c r="U549" s="6" t="s">
        <v>5975</v>
      </c>
    </row>
    <row r="550" spans="1:21" x14ac:dyDescent="0.15">
      <c r="A550" s="6" t="s">
        <v>393</v>
      </c>
      <c r="B550" s="6" t="s">
        <v>464</v>
      </c>
      <c r="C550" s="6" t="s">
        <v>2576</v>
      </c>
      <c r="D550" s="6" t="s">
        <v>392</v>
      </c>
      <c r="E550" s="9">
        <v>55.388427</v>
      </c>
      <c r="F550" s="9">
        <v>9.8188659999996997</v>
      </c>
      <c r="G550" s="6" t="s">
        <v>3243</v>
      </c>
      <c r="H550" s="6" t="s">
        <v>5990</v>
      </c>
      <c r="I550" s="6" t="s">
        <v>5991</v>
      </c>
      <c r="J550" s="6" t="s">
        <v>1683</v>
      </c>
      <c r="K550" s="6"/>
      <c r="L550" s="6" t="s">
        <v>5992</v>
      </c>
      <c r="M550" s="6">
        <v>5850</v>
      </c>
      <c r="N550" s="17">
        <v>100</v>
      </c>
      <c r="O550" s="16" t="s">
        <v>474</v>
      </c>
      <c r="P550" s="16">
        <v>-26.7</v>
      </c>
      <c r="Q550" s="6" t="s">
        <v>5993</v>
      </c>
      <c r="R550" s="6"/>
      <c r="S550" s="6">
        <v>2013</v>
      </c>
      <c r="T550" s="6" t="s">
        <v>2870</v>
      </c>
      <c r="U550" s="6" t="s">
        <v>5994</v>
      </c>
    </row>
    <row r="551" spans="1:21" x14ac:dyDescent="0.15">
      <c r="A551" s="6" t="s">
        <v>393</v>
      </c>
      <c r="B551" s="6" t="s">
        <v>464</v>
      </c>
      <c r="C551" s="6" t="s">
        <v>2576</v>
      </c>
      <c r="D551" s="6" t="s">
        <v>392</v>
      </c>
      <c r="E551" s="9">
        <v>55.388427</v>
      </c>
      <c r="F551" s="9">
        <v>9.8188659999996997</v>
      </c>
      <c r="G551" s="6" t="s">
        <v>3243</v>
      </c>
      <c r="H551" s="6" t="s">
        <v>5995</v>
      </c>
      <c r="I551" s="6" t="s">
        <v>2880</v>
      </c>
      <c r="J551" s="6" t="s">
        <v>1683</v>
      </c>
      <c r="K551" s="6"/>
      <c r="L551" s="6" t="s">
        <v>5996</v>
      </c>
      <c r="M551" s="6">
        <v>5830</v>
      </c>
      <c r="N551" s="17">
        <v>100</v>
      </c>
      <c r="O551" s="16" t="s">
        <v>474</v>
      </c>
      <c r="P551" s="16">
        <v>-26.6</v>
      </c>
      <c r="Q551" s="6" t="s">
        <v>5997</v>
      </c>
      <c r="R551" s="6"/>
      <c r="S551" s="6">
        <v>2013</v>
      </c>
      <c r="T551" s="6" t="s">
        <v>2870</v>
      </c>
      <c r="U551" s="6" t="s">
        <v>5998</v>
      </c>
    </row>
    <row r="552" spans="1:21" x14ac:dyDescent="0.15">
      <c r="A552" s="6" t="s">
        <v>393</v>
      </c>
      <c r="B552" s="6" t="s">
        <v>464</v>
      </c>
      <c r="C552" s="6" t="s">
        <v>2576</v>
      </c>
      <c r="D552" s="6" t="s">
        <v>392</v>
      </c>
      <c r="E552" s="9">
        <v>55.388427</v>
      </c>
      <c r="F552" s="9">
        <v>9.8188659999996997</v>
      </c>
      <c r="G552" s="6" t="s">
        <v>3243</v>
      </c>
      <c r="H552" s="6" t="s">
        <v>5999</v>
      </c>
      <c r="I552" s="6" t="s">
        <v>2880</v>
      </c>
      <c r="J552" s="36" t="s">
        <v>11081</v>
      </c>
      <c r="K552" s="6"/>
      <c r="L552" s="6" t="s">
        <v>6000</v>
      </c>
      <c r="M552" s="6">
        <v>5790</v>
      </c>
      <c r="N552" s="17">
        <v>95</v>
      </c>
      <c r="O552" s="16" t="s">
        <v>474</v>
      </c>
      <c r="P552" s="16">
        <v>-25.5</v>
      </c>
      <c r="Q552" s="6" t="s">
        <v>6001</v>
      </c>
      <c r="R552" s="6"/>
      <c r="S552" s="6">
        <v>2013</v>
      </c>
      <c r="T552" s="6" t="s">
        <v>2870</v>
      </c>
      <c r="U552" s="6" t="s">
        <v>6002</v>
      </c>
    </row>
    <row r="553" spans="1:21" x14ac:dyDescent="0.15">
      <c r="A553" s="6" t="s">
        <v>393</v>
      </c>
      <c r="B553" s="6" t="s">
        <v>464</v>
      </c>
      <c r="C553" s="6" t="s">
        <v>2576</v>
      </c>
      <c r="D553" s="6" t="s">
        <v>392</v>
      </c>
      <c r="E553" s="9">
        <v>55.388427</v>
      </c>
      <c r="F553" s="9">
        <v>9.8188659999996997</v>
      </c>
      <c r="G553" s="6" t="s">
        <v>3243</v>
      </c>
      <c r="H553" s="6" t="s">
        <v>6006</v>
      </c>
      <c r="I553" s="6" t="s">
        <v>2880</v>
      </c>
      <c r="J553" s="36" t="s">
        <v>11081</v>
      </c>
      <c r="K553" s="6"/>
      <c r="L553" s="6" t="s">
        <v>6007</v>
      </c>
      <c r="M553" s="6">
        <v>5800</v>
      </c>
      <c r="N553" s="17">
        <v>70</v>
      </c>
      <c r="O553" s="16" t="s">
        <v>474</v>
      </c>
      <c r="P553" s="16">
        <v>-24.5</v>
      </c>
      <c r="Q553" s="6" t="s">
        <v>5079</v>
      </c>
      <c r="R553" s="6"/>
      <c r="S553" s="6">
        <v>2013</v>
      </c>
      <c r="T553" s="6" t="s">
        <v>2870</v>
      </c>
      <c r="U553" s="6" t="s">
        <v>6008</v>
      </c>
    </row>
    <row r="554" spans="1:21" x14ac:dyDescent="0.15">
      <c r="A554" s="6" t="s">
        <v>393</v>
      </c>
      <c r="B554" s="6" t="s">
        <v>464</v>
      </c>
      <c r="C554" s="6" t="s">
        <v>2576</v>
      </c>
      <c r="D554" s="6" t="s">
        <v>392</v>
      </c>
      <c r="E554" s="9">
        <v>55.388427</v>
      </c>
      <c r="F554" s="9">
        <v>9.8188659999996997</v>
      </c>
      <c r="G554" s="6" t="s">
        <v>3243</v>
      </c>
      <c r="H554" s="6" t="s">
        <v>6009</v>
      </c>
      <c r="I554" s="6" t="s">
        <v>2880</v>
      </c>
      <c r="J554" s="36" t="s">
        <v>11081</v>
      </c>
      <c r="K554" s="6"/>
      <c r="L554" s="6" t="s">
        <v>6010</v>
      </c>
      <c r="M554" s="6">
        <v>5760</v>
      </c>
      <c r="N554" s="17">
        <v>95</v>
      </c>
      <c r="O554" s="16" t="s">
        <v>474</v>
      </c>
      <c r="P554" s="16">
        <v>-25.2</v>
      </c>
      <c r="Q554" s="6" t="s">
        <v>6011</v>
      </c>
      <c r="R554" s="6"/>
      <c r="S554" s="6">
        <v>2013</v>
      </c>
      <c r="T554" s="6" t="s">
        <v>2870</v>
      </c>
      <c r="U554" s="6" t="s">
        <v>5983</v>
      </c>
    </row>
    <row r="555" spans="1:21" x14ac:dyDescent="0.15">
      <c r="A555" s="6" t="s">
        <v>393</v>
      </c>
      <c r="B555" s="6" t="s">
        <v>464</v>
      </c>
      <c r="C555" s="6" t="s">
        <v>2576</v>
      </c>
      <c r="D555" s="6" t="s">
        <v>392</v>
      </c>
      <c r="E555" s="9">
        <v>55.388427</v>
      </c>
      <c r="F555" s="9">
        <v>9.8188659999996997</v>
      </c>
      <c r="G555" s="6" t="s">
        <v>3243</v>
      </c>
      <c r="H555" s="6" t="s">
        <v>6014</v>
      </c>
      <c r="I555" s="6" t="s">
        <v>2880</v>
      </c>
      <c r="J555" s="36" t="s">
        <v>11081</v>
      </c>
      <c r="K555" s="6"/>
      <c r="L555" s="6" t="s">
        <v>6015</v>
      </c>
      <c r="M555" s="6">
        <v>5740</v>
      </c>
      <c r="N555" s="17">
        <v>100</v>
      </c>
      <c r="O555" s="16" t="s">
        <v>474</v>
      </c>
      <c r="P555" s="16">
        <v>-24.9</v>
      </c>
      <c r="Q555" s="6" t="s">
        <v>6016</v>
      </c>
      <c r="R555" s="6"/>
      <c r="S555" s="6">
        <v>2013</v>
      </c>
      <c r="T555" s="6" t="s">
        <v>2870</v>
      </c>
      <c r="U555" s="6" t="s">
        <v>5975</v>
      </c>
    </row>
    <row r="556" spans="1:21" x14ac:dyDescent="0.15">
      <c r="A556" s="6" t="s">
        <v>393</v>
      </c>
      <c r="B556" s="6" t="s">
        <v>464</v>
      </c>
      <c r="C556" s="6" t="s">
        <v>2576</v>
      </c>
      <c r="D556" s="6" t="s">
        <v>392</v>
      </c>
      <c r="E556" s="9">
        <v>55.388427</v>
      </c>
      <c r="F556" s="9">
        <v>9.8188659999996997</v>
      </c>
      <c r="G556" s="6" t="s">
        <v>3243</v>
      </c>
      <c r="H556" s="6" t="s">
        <v>6020</v>
      </c>
      <c r="I556" s="6" t="s">
        <v>2880</v>
      </c>
      <c r="J556" s="36" t="s">
        <v>11081</v>
      </c>
      <c r="K556" s="6"/>
      <c r="L556" s="6" t="s">
        <v>6021</v>
      </c>
      <c r="M556" s="6">
        <v>5660</v>
      </c>
      <c r="N556" s="17">
        <v>95</v>
      </c>
      <c r="O556" s="16" t="s">
        <v>474</v>
      </c>
      <c r="P556" s="16">
        <v>-26.3</v>
      </c>
      <c r="Q556" s="6" t="s">
        <v>6022</v>
      </c>
      <c r="R556" s="6"/>
      <c r="S556" s="6">
        <v>2013</v>
      </c>
      <c r="T556" s="6" t="s">
        <v>2870</v>
      </c>
      <c r="U556" s="6" t="s">
        <v>5975</v>
      </c>
    </row>
    <row r="557" spans="1:21" x14ac:dyDescent="0.15">
      <c r="A557" s="6" t="s">
        <v>393</v>
      </c>
      <c r="B557" s="6" t="s">
        <v>464</v>
      </c>
      <c r="C557" s="6" t="s">
        <v>2576</v>
      </c>
      <c r="D557" s="6" t="s">
        <v>392</v>
      </c>
      <c r="E557" s="9">
        <v>55.388427</v>
      </c>
      <c r="F557" s="9">
        <v>9.8188659999996997</v>
      </c>
      <c r="G557" s="6" t="s">
        <v>3243</v>
      </c>
      <c r="H557" s="6" t="s">
        <v>6023</v>
      </c>
      <c r="I557" s="6" t="s">
        <v>2880</v>
      </c>
      <c r="J557" s="36" t="s">
        <v>11081</v>
      </c>
      <c r="K557" s="6"/>
      <c r="L557" s="6" t="s">
        <v>6024</v>
      </c>
      <c r="M557" s="6">
        <v>5640</v>
      </c>
      <c r="N557" s="17">
        <v>100</v>
      </c>
      <c r="O557" s="16" t="s">
        <v>474</v>
      </c>
      <c r="P557" s="16">
        <v>-20.5</v>
      </c>
      <c r="Q557" s="6" t="s">
        <v>6025</v>
      </c>
      <c r="R557" s="6"/>
      <c r="S557" s="6">
        <v>2013</v>
      </c>
      <c r="T557" s="6" t="s">
        <v>2870</v>
      </c>
      <c r="U557" s="6" t="s">
        <v>5975</v>
      </c>
    </row>
    <row r="558" spans="1:21" x14ac:dyDescent="0.15">
      <c r="A558" s="6" t="s">
        <v>393</v>
      </c>
      <c r="B558" s="6" t="s">
        <v>464</v>
      </c>
      <c r="C558" s="6" t="s">
        <v>2576</v>
      </c>
      <c r="D558" s="6" t="s">
        <v>392</v>
      </c>
      <c r="E558" s="9">
        <v>55.388427</v>
      </c>
      <c r="F558" s="9">
        <v>9.8188659999996997</v>
      </c>
      <c r="G558" s="6" t="s">
        <v>3243</v>
      </c>
      <c r="H558" s="6" t="s">
        <v>6026</v>
      </c>
      <c r="I558" s="6" t="s">
        <v>2880</v>
      </c>
      <c r="J558" s="36" t="s">
        <v>11081</v>
      </c>
      <c r="K558" s="6"/>
      <c r="L558" s="6" t="s">
        <v>6027</v>
      </c>
      <c r="M558" s="6">
        <v>5680</v>
      </c>
      <c r="N558" s="17">
        <v>85</v>
      </c>
      <c r="O558" s="16" t="s">
        <v>474</v>
      </c>
      <c r="P558" s="16">
        <v>-25</v>
      </c>
      <c r="Q558" s="6" t="s">
        <v>6028</v>
      </c>
      <c r="R558" s="6"/>
      <c r="S558" s="6">
        <v>2013</v>
      </c>
      <c r="T558" s="6" t="s">
        <v>2870</v>
      </c>
      <c r="U558" s="6" t="s">
        <v>5975</v>
      </c>
    </row>
    <row r="559" spans="1:21" x14ac:dyDescent="0.15">
      <c r="A559" s="6" t="s">
        <v>393</v>
      </c>
      <c r="B559" s="6" t="s">
        <v>464</v>
      </c>
      <c r="C559" s="6" t="s">
        <v>2576</v>
      </c>
      <c r="D559" s="6" t="s">
        <v>392</v>
      </c>
      <c r="E559" s="9">
        <v>55.388427</v>
      </c>
      <c r="F559" s="9">
        <v>9.8188659999996997</v>
      </c>
      <c r="G559" s="6" t="s">
        <v>3243</v>
      </c>
      <c r="H559" s="6" t="s">
        <v>5842</v>
      </c>
      <c r="I559" s="6" t="s">
        <v>5837</v>
      </c>
      <c r="J559" s="6" t="s">
        <v>5838</v>
      </c>
      <c r="K559" s="6"/>
      <c r="L559" s="6" t="s">
        <v>1702</v>
      </c>
      <c r="M559" s="6">
        <v>5640</v>
      </c>
      <c r="N559" s="17">
        <v>95</v>
      </c>
      <c r="O559" s="16" t="s">
        <v>474</v>
      </c>
      <c r="P559" s="16">
        <v>-21.1</v>
      </c>
      <c r="Q559" s="6" t="s">
        <v>6029</v>
      </c>
      <c r="R559" s="6"/>
      <c r="S559" s="6">
        <v>2013</v>
      </c>
      <c r="T559" s="6" t="s">
        <v>2870</v>
      </c>
      <c r="U559" s="6" t="s">
        <v>6030</v>
      </c>
    </row>
    <row r="560" spans="1:21" x14ac:dyDescent="0.15">
      <c r="A560" s="6" t="s">
        <v>393</v>
      </c>
      <c r="B560" s="6" t="s">
        <v>464</v>
      </c>
      <c r="C560" s="6" t="s">
        <v>2576</v>
      </c>
      <c r="D560" s="6" t="s">
        <v>392</v>
      </c>
      <c r="E560" s="9">
        <v>55.388427</v>
      </c>
      <c r="F560" s="9">
        <v>9.8188659999996997</v>
      </c>
      <c r="G560" s="6" t="s">
        <v>3243</v>
      </c>
      <c r="H560" s="6" t="s">
        <v>6031</v>
      </c>
      <c r="I560" s="6" t="s">
        <v>2880</v>
      </c>
      <c r="J560" s="36" t="s">
        <v>11081</v>
      </c>
      <c r="K560" s="6"/>
      <c r="L560" s="6" t="s">
        <v>3244</v>
      </c>
      <c r="M560" s="6">
        <v>5610</v>
      </c>
      <c r="N560" s="17">
        <v>95</v>
      </c>
      <c r="O560" s="16" t="s">
        <v>474</v>
      </c>
      <c r="P560" s="16">
        <v>-27.5</v>
      </c>
      <c r="Q560" s="6" t="s">
        <v>3245</v>
      </c>
      <c r="R560" s="6"/>
      <c r="S560" s="6">
        <v>2013</v>
      </c>
      <c r="T560" s="6" t="s">
        <v>2870</v>
      </c>
      <c r="U560" s="6" t="s">
        <v>6032</v>
      </c>
    </row>
    <row r="561" spans="1:21" x14ac:dyDescent="0.15">
      <c r="A561" s="6" t="s">
        <v>393</v>
      </c>
      <c r="B561" s="6" t="s">
        <v>464</v>
      </c>
      <c r="C561" s="6" t="s">
        <v>2576</v>
      </c>
      <c r="D561" s="6" t="s">
        <v>392</v>
      </c>
      <c r="E561" s="9">
        <v>55.388427</v>
      </c>
      <c r="F561" s="9">
        <v>9.8188659999996997</v>
      </c>
      <c r="G561" s="6" t="s">
        <v>3243</v>
      </c>
      <c r="H561" s="6" t="s">
        <v>6033</v>
      </c>
      <c r="I561" s="6" t="s">
        <v>4486</v>
      </c>
      <c r="J561" s="36" t="s">
        <v>2754</v>
      </c>
      <c r="K561" s="6"/>
      <c r="L561" s="6" t="s">
        <v>6034</v>
      </c>
      <c r="M561" s="6">
        <v>6030</v>
      </c>
      <c r="N561" s="17">
        <v>100</v>
      </c>
      <c r="O561" s="16" t="s">
        <v>633</v>
      </c>
      <c r="P561" s="16">
        <v>0.8</v>
      </c>
      <c r="Q561" s="6" t="s">
        <v>6035</v>
      </c>
      <c r="R561" s="6"/>
      <c r="S561" s="6">
        <v>2013</v>
      </c>
      <c r="T561" s="6" t="s">
        <v>2870</v>
      </c>
      <c r="U561" s="6" t="s">
        <v>6036</v>
      </c>
    </row>
    <row r="562" spans="1:21" x14ac:dyDescent="0.15">
      <c r="A562" s="6" t="s">
        <v>393</v>
      </c>
      <c r="B562" s="6" t="s">
        <v>464</v>
      </c>
      <c r="C562" s="6" t="s">
        <v>2576</v>
      </c>
      <c r="D562" s="6" t="s">
        <v>392</v>
      </c>
      <c r="E562" s="9">
        <v>55.388427</v>
      </c>
      <c r="F562" s="9">
        <v>9.8188659999996997</v>
      </c>
      <c r="G562" s="6" t="s">
        <v>3243</v>
      </c>
      <c r="H562" s="6" t="s">
        <v>6037</v>
      </c>
      <c r="I562" s="6" t="s">
        <v>2880</v>
      </c>
      <c r="J562" s="36" t="s">
        <v>2964</v>
      </c>
      <c r="K562" s="6"/>
      <c r="L562" s="6" t="s">
        <v>6038</v>
      </c>
      <c r="M562" s="6">
        <v>5530</v>
      </c>
      <c r="N562" s="17">
        <v>95</v>
      </c>
      <c r="O562" s="16" t="s">
        <v>474</v>
      </c>
      <c r="P562" s="16">
        <v>-25.3</v>
      </c>
      <c r="Q562" s="6" t="s">
        <v>6039</v>
      </c>
      <c r="R562" s="6"/>
      <c r="S562" s="6">
        <v>2013</v>
      </c>
      <c r="T562" s="6" t="s">
        <v>2870</v>
      </c>
      <c r="U562" s="6" t="s">
        <v>6030</v>
      </c>
    </row>
    <row r="563" spans="1:21" x14ac:dyDescent="0.15">
      <c r="A563" s="6" t="s">
        <v>393</v>
      </c>
      <c r="B563" s="6" t="s">
        <v>464</v>
      </c>
      <c r="C563" s="6" t="s">
        <v>2576</v>
      </c>
      <c r="D563" s="6" t="s">
        <v>392</v>
      </c>
      <c r="E563" s="9">
        <v>55.388427</v>
      </c>
      <c r="F563" s="9">
        <v>9.8188659999996997</v>
      </c>
      <c r="G563" s="6" t="s">
        <v>3243</v>
      </c>
      <c r="H563" s="6" t="s">
        <v>6040</v>
      </c>
      <c r="I563" s="6" t="s">
        <v>2880</v>
      </c>
      <c r="J563" s="36" t="s">
        <v>11081</v>
      </c>
      <c r="K563" s="6"/>
      <c r="L563" s="6" t="s">
        <v>6041</v>
      </c>
      <c r="M563" s="6">
        <v>5500</v>
      </c>
      <c r="N563" s="17">
        <v>95</v>
      </c>
      <c r="O563" s="16" t="s">
        <v>474</v>
      </c>
      <c r="P563" s="16">
        <v>-23.1</v>
      </c>
      <c r="Q563" s="6" t="s">
        <v>5936</v>
      </c>
      <c r="R563" s="6"/>
      <c r="S563" s="6">
        <v>2013</v>
      </c>
      <c r="T563" s="6" t="s">
        <v>2870</v>
      </c>
      <c r="U563" s="6" t="s">
        <v>5975</v>
      </c>
    </row>
    <row r="564" spans="1:21" x14ac:dyDescent="0.15">
      <c r="A564" s="6" t="s">
        <v>393</v>
      </c>
      <c r="B564" s="6" t="s">
        <v>464</v>
      </c>
      <c r="C564" s="6" t="s">
        <v>2576</v>
      </c>
      <c r="D564" s="6" t="s">
        <v>392</v>
      </c>
      <c r="E564" s="9">
        <v>55.388427</v>
      </c>
      <c r="F564" s="9">
        <v>9.8188659999996997</v>
      </c>
      <c r="G564" s="6" t="s">
        <v>3243</v>
      </c>
      <c r="H564" s="6" t="s">
        <v>1594</v>
      </c>
      <c r="I564" s="6" t="s">
        <v>5837</v>
      </c>
      <c r="J564" s="6" t="s">
        <v>5838</v>
      </c>
      <c r="K564" s="6"/>
      <c r="L564" s="6" t="s">
        <v>1705</v>
      </c>
      <c r="M564" s="6">
        <v>5440</v>
      </c>
      <c r="N564" s="17">
        <v>125</v>
      </c>
      <c r="O564" s="16" t="s">
        <v>474</v>
      </c>
      <c r="P564" s="16">
        <v>-26.6</v>
      </c>
      <c r="Q564" s="6" t="s">
        <v>6042</v>
      </c>
      <c r="R564" s="6"/>
      <c r="S564" s="6">
        <v>2013</v>
      </c>
      <c r="T564" s="6" t="s">
        <v>2870</v>
      </c>
      <c r="U564" s="6" t="s">
        <v>6030</v>
      </c>
    </row>
    <row r="565" spans="1:21" x14ac:dyDescent="0.15">
      <c r="A565" s="6" t="s">
        <v>393</v>
      </c>
      <c r="B565" s="6" t="s">
        <v>464</v>
      </c>
      <c r="C565" s="6" t="s">
        <v>2576</v>
      </c>
      <c r="D565" s="6" t="s">
        <v>392</v>
      </c>
      <c r="E565" s="9">
        <v>55.388427</v>
      </c>
      <c r="F565" s="9">
        <v>9.8188659999996997</v>
      </c>
      <c r="G565" s="6" t="s">
        <v>3243</v>
      </c>
      <c r="H565" s="6" t="s">
        <v>6043</v>
      </c>
      <c r="I565" s="6" t="s">
        <v>467</v>
      </c>
      <c r="J565" s="36" t="s">
        <v>6044</v>
      </c>
      <c r="K565" s="6"/>
      <c r="L565" s="6" t="s">
        <v>6045</v>
      </c>
      <c r="M565" s="6">
        <v>5600</v>
      </c>
      <c r="N565" s="17">
        <v>26</v>
      </c>
      <c r="O565" s="16" t="s">
        <v>474</v>
      </c>
      <c r="P565" s="16">
        <v>-19.899999999999999</v>
      </c>
      <c r="Q565" s="6" t="s">
        <v>5772</v>
      </c>
      <c r="R565" s="6"/>
      <c r="S565" s="6">
        <v>2013</v>
      </c>
      <c r="T565" s="6" t="s">
        <v>2870</v>
      </c>
      <c r="U565" s="6" t="s">
        <v>6030</v>
      </c>
    </row>
    <row r="566" spans="1:21" x14ac:dyDescent="0.15">
      <c r="A566" s="6" t="s">
        <v>393</v>
      </c>
      <c r="B566" s="6" t="s">
        <v>464</v>
      </c>
      <c r="C566" s="6" t="s">
        <v>2576</v>
      </c>
      <c r="D566" s="6" t="s">
        <v>392</v>
      </c>
      <c r="E566" s="9">
        <v>55.388427</v>
      </c>
      <c r="F566" s="9">
        <v>9.8188659999996997</v>
      </c>
      <c r="G566" s="6" t="s">
        <v>3243</v>
      </c>
      <c r="H566" s="6" t="s">
        <v>6046</v>
      </c>
      <c r="I566" s="6" t="s">
        <v>2880</v>
      </c>
      <c r="J566" s="36" t="s">
        <v>11081</v>
      </c>
      <c r="K566" s="6"/>
      <c r="L566" s="6" t="s">
        <v>6047</v>
      </c>
      <c r="M566" s="6">
        <v>5480</v>
      </c>
      <c r="N566" s="17">
        <v>80</v>
      </c>
      <c r="O566" s="16" t="s">
        <v>474</v>
      </c>
      <c r="P566" s="16">
        <v>-26.1</v>
      </c>
      <c r="Q566" s="6" t="s">
        <v>6048</v>
      </c>
      <c r="R566" s="6"/>
      <c r="S566" s="6">
        <v>2013</v>
      </c>
      <c r="T566" s="6" t="s">
        <v>2870</v>
      </c>
      <c r="U566" s="6" t="s">
        <v>6002</v>
      </c>
    </row>
    <row r="567" spans="1:21" x14ac:dyDescent="0.15">
      <c r="A567" s="6" t="s">
        <v>393</v>
      </c>
      <c r="B567" s="6" t="s">
        <v>464</v>
      </c>
      <c r="C567" s="6" t="s">
        <v>2576</v>
      </c>
      <c r="D567" s="6" t="s">
        <v>392</v>
      </c>
      <c r="E567" s="9">
        <v>55.388427</v>
      </c>
      <c r="F567" s="9">
        <v>9.8188659999996997</v>
      </c>
      <c r="G567" s="6" t="s">
        <v>3243</v>
      </c>
      <c r="H567" s="6" t="s">
        <v>6049</v>
      </c>
      <c r="I567" s="6" t="s">
        <v>4486</v>
      </c>
      <c r="J567" s="36" t="s">
        <v>2754</v>
      </c>
      <c r="K567" s="6"/>
      <c r="L567" s="6" t="s">
        <v>6050</v>
      </c>
      <c r="M567" s="6">
        <v>6000</v>
      </c>
      <c r="N567" s="17">
        <v>100</v>
      </c>
      <c r="O567" s="16" t="s">
        <v>633</v>
      </c>
      <c r="P567" s="16">
        <v>1.5</v>
      </c>
      <c r="Q567" s="6" t="s">
        <v>6051</v>
      </c>
      <c r="R567" s="6"/>
      <c r="S567" s="6">
        <v>2013</v>
      </c>
      <c r="T567" s="6" t="s">
        <v>2870</v>
      </c>
      <c r="U567" s="6" t="s">
        <v>6052</v>
      </c>
    </row>
    <row r="568" spans="1:21" x14ac:dyDescent="0.15">
      <c r="A568" s="6" t="s">
        <v>393</v>
      </c>
      <c r="B568" s="6" t="s">
        <v>464</v>
      </c>
      <c r="C568" s="6" t="s">
        <v>2576</v>
      </c>
      <c r="D568" s="6" t="s">
        <v>392</v>
      </c>
      <c r="E568" s="9">
        <v>55.388427</v>
      </c>
      <c r="F568" s="9">
        <v>9.8188659999996997</v>
      </c>
      <c r="G568" s="6" t="s">
        <v>3243</v>
      </c>
      <c r="H568" s="6" t="s">
        <v>6053</v>
      </c>
      <c r="I568" s="6" t="s">
        <v>2880</v>
      </c>
      <c r="J568" s="36" t="s">
        <v>11095</v>
      </c>
      <c r="K568" s="6"/>
      <c r="L568" s="6" t="s">
        <v>6054</v>
      </c>
      <c r="M568" s="6">
        <v>5370</v>
      </c>
      <c r="N568" s="17">
        <v>95</v>
      </c>
      <c r="O568" s="16" t="s">
        <v>474</v>
      </c>
      <c r="P568" s="16">
        <v>-27.2</v>
      </c>
      <c r="Q568" s="6" t="s">
        <v>6055</v>
      </c>
      <c r="R568" s="6"/>
      <c r="S568" s="6">
        <v>2013</v>
      </c>
      <c r="T568" s="6" t="s">
        <v>2870</v>
      </c>
      <c r="U568" s="6" t="s">
        <v>6056</v>
      </c>
    </row>
    <row r="569" spans="1:21" x14ac:dyDescent="0.15">
      <c r="A569" s="6" t="s">
        <v>393</v>
      </c>
      <c r="B569" s="6" t="s">
        <v>464</v>
      </c>
      <c r="C569" s="6" t="s">
        <v>2576</v>
      </c>
      <c r="D569" s="6" t="s">
        <v>392</v>
      </c>
      <c r="E569" s="9">
        <v>55.388427</v>
      </c>
      <c r="F569" s="9">
        <v>9.8188659999996997</v>
      </c>
      <c r="G569" s="6" t="s">
        <v>3243</v>
      </c>
      <c r="H569" s="6" t="s">
        <v>6057</v>
      </c>
      <c r="I569" s="6" t="s">
        <v>2880</v>
      </c>
      <c r="J569" s="36" t="s">
        <v>11079</v>
      </c>
      <c r="K569" s="6"/>
      <c r="L569" s="6" t="s">
        <v>6058</v>
      </c>
      <c r="M569" s="6">
        <v>5290</v>
      </c>
      <c r="N569" s="17">
        <v>125</v>
      </c>
      <c r="O569" s="16" t="s">
        <v>474</v>
      </c>
      <c r="P569" s="16">
        <v>-27.2</v>
      </c>
      <c r="Q569" s="6" t="s">
        <v>6059</v>
      </c>
      <c r="R569" s="6"/>
      <c r="S569" s="6">
        <v>2013</v>
      </c>
      <c r="T569" s="6" t="s">
        <v>2870</v>
      </c>
      <c r="U569" s="6" t="s">
        <v>6060</v>
      </c>
    </row>
    <row r="570" spans="1:21" x14ac:dyDescent="0.15">
      <c r="A570" s="6" t="s">
        <v>393</v>
      </c>
      <c r="B570" s="6" t="s">
        <v>464</v>
      </c>
      <c r="C570" s="6" t="s">
        <v>2576</v>
      </c>
      <c r="D570" s="6" t="s">
        <v>392</v>
      </c>
      <c r="E570" s="9">
        <v>55.388427</v>
      </c>
      <c r="F570" s="9">
        <v>9.8188659999996997</v>
      </c>
      <c r="G570" s="6" t="s">
        <v>3243</v>
      </c>
      <c r="H570" s="6" t="s">
        <v>6061</v>
      </c>
      <c r="I570" s="6" t="s">
        <v>2880</v>
      </c>
      <c r="J570" s="36" t="s">
        <v>11081</v>
      </c>
      <c r="K570" s="6"/>
      <c r="L570" s="6" t="s">
        <v>6062</v>
      </c>
      <c r="M570" s="6">
        <v>5360</v>
      </c>
      <c r="N570" s="17">
        <v>70</v>
      </c>
      <c r="O570" s="16" t="s">
        <v>474</v>
      </c>
      <c r="P570" s="16">
        <v>-25.5</v>
      </c>
      <c r="Q570" s="6" t="s">
        <v>6063</v>
      </c>
      <c r="R570" s="6"/>
      <c r="S570" s="6">
        <v>2013</v>
      </c>
      <c r="T570" s="6" t="s">
        <v>2870</v>
      </c>
      <c r="U570" s="6" t="s">
        <v>5975</v>
      </c>
    </row>
    <row r="571" spans="1:21" x14ac:dyDescent="0.15">
      <c r="A571" s="6" t="s">
        <v>393</v>
      </c>
      <c r="B571" s="6" t="s">
        <v>464</v>
      </c>
      <c r="C571" s="6" t="s">
        <v>2576</v>
      </c>
      <c r="D571" s="6" t="s">
        <v>392</v>
      </c>
      <c r="E571" s="9">
        <v>55.388427</v>
      </c>
      <c r="F571" s="9">
        <v>9.8188659999996997</v>
      </c>
      <c r="G571" s="6" t="s">
        <v>3243</v>
      </c>
      <c r="H571" s="6" t="s">
        <v>6064</v>
      </c>
      <c r="I571" s="6" t="s">
        <v>2880</v>
      </c>
      <c r="J571" s="36" t="s">
        <v>11081</v>
      </c>
      <c r="K571" s="6"/>
      <c r="L571" s="6" t="s">
        <v>6065</v>
      </c>
      <c r="M571" s="6">
        <v>5320</v>
      </c>
      <c r="N571" s="17">
        <v>90</v>
      </c>
      <c r="O571" s="16" t="s">
        <v>474</v>
      </c>
      <c r="P571" s="16">
        <v>-25.9</v>
      </c>
      <c r="Q571" s="6" t="s">
        <v>6066</v>
      </c>
      <c r="R571" s="6"/>
      <c r="S571" s="6">
        <v>2013</v>
      </c>
      <c r="T571" s="6" t="s">
        <v>2870</v>
      </c>
      <c r="U571" s="6" t="s">
        <v>6008</v>
      </c>
    </row>
    <row r="572" spans="1:21" x14ac:dyDescent="0.15">
      <c r="A572" s="6" t="s">
        <v>393</v>
      </c>
      <c r="B572" s="6" t="s">
        <v>464</v>
      </c>
      <c r="C572" s="6" t="s">
        <v>2576</v>
      </c>
      <c r="D572" s="6" t="s">
        <v>392</v>
      </c>
      <c r="E572" s="9">
        <v>55.388427</v>
      </c>
      <c r="F572" s="9">
        <v>9.8188659999996997</v>
      </c>
      <c r="G572" s="6" t="s">
        <v>3243</v>
      </c>
      <c r="H572" s="6" t="s">
        <v>6067</v>
      </c>
      <c r="I572" s="6" t="s">
        <v>2880</v>
      </c>
      <c r="J572" s="36" t="s">
        <v>11095</v>
      </c>
      <c r="K572" s="6"/>
      <c r="L572" s="6" t="s">
        <v>6068</v>
      </c>
      <c r="M572" s="6">
        <v>5260</v>
      </c>
      <c r="N572" s="17">
        <v>95</v>
      </c>
      <c r="O572" s="16" t="s">
        <v>474</v>
      </c>
      <c r="P572" s="16">
        <v>-26.5</v>
      </c>
      <c r="Q572" s="6" t="s">
        <v>6069</v>
      </c>
      <c r="R572" s="6"/>
      <c r="S572" s="6">
        <v>2013</v>
      </c>
      <c r="T572" s="6" t="s">
        <v>2870</v>
      </c>
      <c r="U572" s="6" t="s">
        <v>6070</v>
      </c>
    </row>
    <row r="573" spans="1:21" x14ac:dyDescent="0.15">
      <c r="A573" s="6" t="s">
        <v>393</v>
      </c>
      <c r="B573" s="6" t="s">
        <v>464</v>
      </c>
      <c r="C573" s="6" t="s">
        <v>2576</v>
      </c>
      <c r="D573" s="6" t="s">
        <v>392</v>
      </c>
      <c r="E573" s="9">
        <v>55.388427</v>
      </c>
      <c r="F573" s="9">
        <v>9.8188659999996997</v>
      </c>
      <c r="G573" s="6" t="s">
        <v>3243</v>
      </c>
      <c r="H573" s="6" t="s">
        <v>6073</v>
      </c>
      <c r="I573" s="6" t="s">
        <v>2880</v>
      </c>
      <c r="J573" s="36" t="s">
        <v>11095</v>
      </c>
      <c r="K573" s="6"/>
      <c r="L573" s="6" t="s">
        <v>6074</v>
      </c>
      <c r="M573" s="6">
        <v>5090</v>
      </c>
      <c r="N573" s="17">
        <v>140</v>
      </c>
      <c r="O573" s="16" t="s">
        <v>474</v>
      </c>
      <c r="P573" s="16">
        <v>-25.7</v>
      </c>
      <c r="Q573" s="6" t="s">
        <v>6075</v>
      </c>
      <c r="R573" s="6"/>
      <c r="S573" s="6">
        <v>2013</v>
      </c>
      <c r="T573" s="6" t="s">
        <v>2870</v>
      </c>
      <c r="U573" s="6" t="s">
        <v>6076</v>
      </c>
    </row>
    <row r="574" spans="1:21" x14ac:dyDescent="0.15">
      <c r="A574" s="6" t="s">
        <v>393</v>
      </c>
      <c r="B574" s="6" t="s">
        <v>464</v>
      </c>
      <c r="C574" s="6" t="s">
        <v>2576</v>
      </c>
      <c r="D574" s="6" t="s">
        <v>392</v>
      </c>
      <c r="E574" s="9">
        <v>55.388427</v>
      </c>
      <c r="F574" s="9">
        <v>9.8188659999996997</v>
      </c>
      <c r="G574" s="6" t="s">
        <v>3243</v>
      </c>
      <c r="H574" s="6" t="s">
        <v>6077</v>
      </c>
      <c r="I574" s="6" t="s">
        <v>4486</v>
      </c>
      <c r="J574" s="36" t="s">
        <v>2754</v>
      </c>
      <c r="K574" s="6"/>
      <c r="L574" s="6" t="s">
        <v>6078</v>
      </c>
      <c r="M574" s="6">
        <v>5980</v>
      </c>
      <c r="N574" s="17">
        <v>100</v>
      </c>
      <c r="O574" s="16" t="s">
        <v>633</v>
      </c>
      <c r="P574" s="16">
        <v>1.3</v>
      </c>
      <c r="Q574" s="6" t="s">
        <v>5489</v>
      </c>
      <c r="R574" s="6"/>
      <c r="S574" s="6">
        <v>2013</v>
      </c>
      <c r="T574" s="6" t="s">
        <v>2870</v>
      </c>
      <c r="U574" s="6" t="s">
        <v>6079</v>
      </c>
    </row>
    <row r="575" spans="1:21" x14ac:dyDescent="0.15">
      <c r="A575" s="6" t="s">
        <v>393</v>
      </c>
      <c r="B575" s="6" t="s">
        <v>464</v>
      </c>
      <c r="C575" s="6" t="s">
        <v>2576</v>
      </c>
      <c r="D575" s="6" t="s">
        <v>392</v>
      </c>
      <c r="E575" s="9">
        <v>55.388427</v>
      </c>
      <c r="F575" s="9">
        <v>9.8188659999996997</v>
      </c>
      <c r="G575" s="6" t="s">
        <v>3243</v>
      </c>
      <c r="H575" s="6" t="s">
        <v>6080</v>
      </c>
      <c r="I575" s="6" t="s">
        <v>4486</v>
      </c>
      <c r="J575" s="36" t="s">
        <v>2754</v>
      </c>
      <c r="K575" s="6"/>
      <c r="L575" s="6" t="s">
        <v>6081</v>
      </c>
      <c r="M575" s="6">
        <v>5940</v>
      </c>
      <c r="N575" s="17">
        <v>70</v>
      </c>
      <c r="O575" s="16" t="s">
        <v>633</v>
      </c>
      <c r="P575" s="16">
        <v>1.4</v>
      </c>
      <c r="Q575" s="6" t="s">
        <v>3245</v>
      </c>
      <c r="R575" s="6"/>
      <c r="S575" s="6">
        <v>2013</v>
      </c>
      <c r="T575" s="6" t="s">
        <v>2870</v>
      </c>
      <c r="U575" s="6" t="s">
        <v>6052</v>
      </c>
    </row>
    <row r="576" spans="1:21" x14ac:dyDescent="0.15">
      <c r="A576" s="6" t="s">
        <v>393</v>
      </c>
      <c r="B576" s="6" t="s">
        <v>464</v>
      </c>
      <c r="C576" s="6" t="s">
        <v>2576</v>
      </c>
      <c r="D576" s="6" t="s">
        <v>392</v>
      </c>
      <c r="E576" s="9">
        <v>55.388427</v>
      </c>
      <c r="F576" s="9">
        <v>9.8188659999996997</v>
      </c>
      <c r="G576" s="6" t="s">
        <v>3243</v>
      </c>
      <c r="H576" s="6" t="s">
        <v>6298</v>
      </c>
      <c r="I576" s="6" t="s">
        <v>4486</v>
      </c>
      <c r="J576" s="36" t="s">
        <v>2754</v>
      </c>
      <c r="K576" s="6"/>
      <c r="L576" s="6" t="s">
        <v>6299</v>
      </c>
      <c r="M576" s="6">
        <v>5780</v>
      </c>
      <c r="N576" s="17">
        <v>70</v>
      </c>
      <c r="O576" s="16" t="s">
        <v>633</v>
      </c>
      <c r="P576" s="16">
        <v>0.5</v>
      </c>
      <c r="Q576" s="6" t="s">
        <v>6048</v>
      </c>
      <c r="R576" s="6"/>
      <c r="S576" s="6">
        <v>2013</v>
      </c>
      <c r="T576" s="6" t="s">
        <v>2870</v>
      </c>
      <c r="U576" s="6" t="s">
        <v>6036</v>
      </c>
    </row>
    <row r="577" spans="1:21" x14ac:dyDescent="0.15">
      <c r="A577" s="6" t="s">
        <v>393</v>
      </c>
      <c r="B577" s="6" t="s">
        <v>464</v>
      </c>
      <c r="C577" s="6" t="s">
        <v>2576</v>
      </c>
      <c r="D577" s="6" t="s">
        <v>392</v>
      </c>
      <c r="E577" s="9">
        <v>55.388427</v>
      </c>
      <c r="F577" s="9">
        <v>9.8188659999996997</v>
      </c>
      <c r="G577" s="6" t="s">
        <v>3243</v>
      </c>
      <c r="H577" s="6" t="s">
        <v>5954</v>
      </c>
      <c r="I577" s="6" t="s">
        <v>467</v>
      </c>
      <c r="J577" s="36" t="s">
        <v>4582</v>
      </c>
      <c r="K577" s="6" t="s">
        <v>5955</v>
      </c>
      <c r="L577" s="6" t="s">
        <v>795</v>
      </c>
      <c r="M577" s="6">
        <v>6905</v>
      </c>
      <c r="N577" s="17">
        <v>55</v>
      </c>
      <c r="O577" s="16" t="s">
        <v>760</v>
      </c>
      <c r="P577" s="16">
        <v>-11.2</v>
      </c>
      <c r="Q577" s="6" t="s">
        <v>5956</v>
      </c>
      <c r="R577" s="6"/>
      <c r="S577" s="6">
        <v>2007</v>
      </c>
      <c r="T577" s="6" t="s">
        <v>5957</v>
      </c>
      <c r="U577" s="6" t="s">
        <v>5958</v>
      </c>
    </row>
    <row r="578" spans="1:21" x14ac:dyDescent="0.15">
      <c r="A578" s="6" t="s">
        <v>393</v>
      </c>
      <c r="B578" s="6" t="s">
        <v>464</v>
      </c>
      <c r="C578" s="6" t="s">
        <v>2576</v>
      </c>
      <c r="D578" s="6" t="s">
        <v>392</v>
      </c>
      <c r="E578" s="9">
        <v>55.388427</v>
      </c>
      <c r="F578" s="9">
        <v>9.8188659999996997</v>
      </c>
      <c r="G578" s="6" t="s">
        <v>3243</v>
      </c>
      <c r="H578" s="6" t="s">
        <v>5959</v>
      </c>
      <c r="I578" s="6" t="s">
        <v>467</v>
      </c>
      <c r="J578" s="36" t="s">
        <v>4582</v>
      </c>
      <c r="K578" s="6" t="s">
        <v>5960</v>
      </c>
      <c r="L578" s="6" t="s">
        <v>1375</v>
      </c>
      <c r="M578" s="6">
        <v>6820</v>
      </c>
      <c r="N578" s="17">
        <v>55</v>
      </c>
      <c r="O578" s="16" t="s">
        <v>729</v>
      </c>
      <c r="P578" s="16">
        <v>-11.6</v>
      </c>
      <c r="Q578" s="6" t="s">
        <v>5961</v>
      </c>
      <c r="R578" s="6"/>
      <c r="S578" s="6">
        <v>2007</v>
      </c>
      <c r="T578" s="6" t="s">
        <v>5957</v>
      </c>
      <c r="U578" s="6" t="s">
        <v>5962</v>
      </c>
    </row>
    <row r="579" spans="1:21" x14ac:dyDescent="0.15">
      <c r="A579" s="6" t="s">
        <v>393</v>
      </c>
      <c r="B579" s="6" t="s">
        <v>464</v>
      </c>
      <c r="C579" s="6" t="s">
        <v>2576</v>
      </c>
      <c r="D579" s="6" t="s">
        <v>392</v>
      </c>
      <c r="E579" s="9">
        <v>55.388427</v>
      </c>
      <c r="F579" s="9">
        <v>9.8188659999996997</v>
      </c>
      <c r="G579" s="6" t="s">
        <v>3243</v>
      </c>
      <c r="H579" s="6"/>
      <c r="I579" s="6" t="s">
        <v>467</v>
      </c>
      <c r="J579" s="36" t="s">
        <v>4985</v>
      </c>
      <c r="K579" s="6" t="s">
        <v>1236</v>
      </c>
      <c r="L579" s="6" t="s">
        <v>5978</v>
      </c>
      <c r="M579" s="6">
        <v>6451</v>
      </c>
      <c r="N579" s="17">
        <v>37</v>
      </c>
      <c r="O579" s="16" t="s">
        <v>729</v>
      </c>
      <c r="P579" s="16">
        <v>-11</v>
      </c>
      <c r="Q579" s="6" t="s">
        <v>5979</v>
      </c>
      <c r="R579" s="6"/>
      <c r="S579" s="6">
        <v>2024</v>
      </c>
      <c r="T579" s="6" t="s">
        <v>4988</v>
      </c>
      <c r="U579" s="6"/>
    </row>
    <row r="580" spans="1:21" x14ac:dyDescent="0.15">
      <c r="A580" s="6" t="s">
        <v>393</v>
      </c>
      <c r="B580" s="6" t="s">
        <v>464</v>
      </c>
      <c r="C580" s="6" t="s">
        <v>2576</v>
      </c>
      <c r="D580" s="6" t="s">
        <v>392</v>
      </c>
      <c r="E580" s="9">
        <v>55.388427</v>
      </c>
      <c r="F580" s="9">
        <v>9.8188659999996997</v>
      </c>
      <c r="G580" s="6" t="s">
        <v>3243</v>
      </c>
      <c r="H580" s="6"/>
      <c r="I580" s="6" t="s">
        <v>467</v>
      </c>
      <c r="J580" s="36" t="s">
        <v>4985</v>
      </c>
      <c r="K580" s="6" t="s">
        <v>1236</v>
      </c>
      <c r="L580" s="6" t="s">
        <v>6071</v>
      </c>
      <c r="M580" s="6">
        <v>5598</v>
      </c>
      <c r="N580" s="17">
        <v>38</v>
      </c>
      <c r="O580" s="16" t="s">
        <v>729</v>
      </c>
      <c r="P580" s="16">
        <v>-11.4</v>
      </c>
      <c r="Q580" s="6" t="s">
        <v>6072</v>
      </c>
      <c r="R580" s="6"/>
      <c r="S580" s="6">
        <v>2024</v>
      </c>
      <c r="T580" s="6" t="s">
        <v>4988</v>
      </c>
      <c r="U580" s="6"/>
    </row>
    <row r="581" spans="1:21" x14ac:dyDescent="0.15">
      <c r="A581" s="6" t="s">
        <v>396</v>
      </c>
      <c r="B581" s="6" t="s">
        <v>464</v>
      </c>
      <c r="C581" s="6" t="s">
        <v>2477</v>
      </c>
      <c r="D581" s="6" t="s">
        <v>2477</v>
      </c>
      <c r="E581" s="9">
        <v>57.552973999999999</v>
      </c>
      <c r="F581" s="9">
        <v>10.156924</v>
      </c>
      <c r="G581" s="6"/>
      <c r="H581" s="6"/>
      <c r="I581" s="6" t="s">
        <v>4486</v>
      </c>
      <c r="J581" s="36" t="s">
        <v>2754</v>
      </c>
      <c r="K581" s="6"/>
      <c r="L581" s="6" t="s">
        <v>6300</v>
      </c>
      <c r="M581" s="6">
        <v>7350</v>
      </c>
      <c r="N581" s="17">
        <v>110</v>
      </c>
      <c r="O581" s="16" t="s">
        <v>633</v>
      </c>
      <c r="P581" s="16"/>
      <c r="Q581" s="6" t="s">
        <v>6301</v>
      </c>
      <c r="R581" s="6"/>
      <c r="S581" s="6">
        <v>2018</v>
      </c>
      <c r="T581" s="6" t="s">
        <v>27</v>
      </c>
      <c r="U581" s="6"/>
    </row>
    <row r="582" spans="1:21" x14ac:dyDescent="0.15">
      <c r="A582" s="6" t="s">
        <v>396</v>
      </c>
      <c r="B582" s="6" t="s">
        <v>464</v>
      </c>
      <c r="C582" s="6" t="s">
        <v>2477</v>
      </c>
      <c r="D582" s="6" t="s">
        <v>2477</v>
      </c>
      <c r="E582" s="9">
        <v>57.552973999999999</v>
      </c>
      <c r="F582" s="9">
        <v>10.156924</v>
      </c>
      <c r="G582" s="6"/>
      <c r="H582" s="6"/>
      <c r="I582" s="6" t="s">
        <v>4486</v>
      </c>
      <c r="J582" s="36" t="s">
        <v>2754</v>
      </c>
      <c r="K582" s="6"/>
      <c r="L582" s="6" t="s">
        <v>6302</v>
      </c>
      <c r="M582" s="6">
        <v>7210</v>
      </c>
      <c r="N582" s="17">
        <v>110</v>
      </c>
      <c r="O582" s="16" t="s">
        <v>633</v>
      </c>
      <c r="P582" s="16"/>
      <c r="Q582" s="6" t="s">
        <v>6303</v>
      </c>
      <c r="R582" s="6"/>
      <c r="S582" s="6">
        <v>2018</v>
      </c>
      <c r="T582" s="6" t="s">
        <v>27</v>
      </c>
      <c r="U582" s="6"/>
    </row>
    <row r="583" spans="1:21" x14ac:dyDescent="0.15">
      <c r="A583" s="6" t="s">
        <v>403</v>
      </c>
      <c r="B583" s="6"/>
      <c r="C583" s="6" t="s">
        <v>1631</v>
      </c>
      <c r="D583" s="6" t="s">
        <v>4863</v>
      </c>
      <c r="E583" s="9">
        <v>56.152455000000003</v>
      </c>
      <c r="F583" s="9">
        <v>10.541892000000001</v>
      </c>
      <c r="G583" s="6" t="s">
        <v>6082</v>
      </c>
      <c r="H583" s="6"/>
      <c r="I583" s="6" t="s">
        <v>467</v>
      </c>
      <c r="J583" s="36" t="s">
        <v>11100</v>
      </c>
      <c r="K583" s="6"/>
      <c r="L583" s="6" t="s">
        <v>6083</v>
      </c>
      <c r="M583" s="6">
        <v>5479</v>
      </c>
      <c r="N583" s="17">
        <v>45</v>
      </c>
      <c r="O583" s="16" t="s">
        <v>474</v>
      </c>
      <c r="P583" s="16">
        <v>-14.11</v>
      </c>
      <c r="Q583" s="6" t="s">
        <v>6084</v>
      </c>
      <c r="R583" s="6"/>
      <c r="S583" s="6">
        <v>2018</v>
      </c>
      <c r="T583" s="6" t="s">
        <v>2702</v>
      </c>
      <c r="U583" s="6"/>
    </row>
    <row r="584" spans="1:21" x14ac:dyDescent="0.15">
      <c r="A584" s="6" t="s">
        <v>404</v>
      </c>
      <c r="B584" s="6"/>
      <c r="C584" s="6" t="s">
        <v>1631</v>
      </c>
      <c r="D584" s="6" t="s">
        <v>4863</v>
      </c>
      <c r="E584" s="9">
        <v>56.152455000000003</v>
      </c>
      <c r="F584" s="9">
        <v>10.541892000000001</v>
      </c>
      <c r="G584" s="6" t="s">
        <v>6085</v>
      </c>
      <c r="H584" s="6"/>
      <c r="I584" s="6" t="s">
        <v>467</v>
      </c>
      <c r="J584" s="36" t="s">
        <v>11100</v>
      </c>
      <c r="K584" s="6"/>
      <c r="L584" s="6" t="s">
        <v>6097</v>
      </c>
      <c r="M584" s="6">
        <v>5585</v>
      </c>
      <c r="N584" s="17">
        <v>35</v>
      </c>
      <c r="O584" s="16" t="s">
        <v>5034</v>
      </c>
      <c r="P584" s="16"/>
      <c r="Q584" s="6" t="s">
        <v>6098</v>
      </c>
      <c r="R584" s="6"/>
      <c r="S584" s="6">
        <v>2018</v>
      </c>
      <c r="T584" s="6" t="s">
        <v>2702</v>
      </c>
      <c r="U584" s="6"/>
    </row>
    <row r="585" spans="1:21" x14ac:dyDescent="0.15">
      <c r="A585" s="6" t="s">
        <v>404</v>
      </c>
      <c r="B585" s="6"/>
      <c r="C585" s="6" t="s">
        <v>1631</v>
      </c>
      <c r="D585" s="6" t="s">
        <v>4863</v>
      </c>
      <c r="E585" s="9">
        <v>56.152455000000003</v>
      </c>
      <c r="F585" s="9">
        <v>10.541892000000001</v>
      </c>
      <c r="G585" s="6" t="s">
        <v>6085</v>
      </c>
      <c r="H585" s="6"/>
      <c r="I585" s="6" t="s">
        <v>4486</v>
      </c>
      <c r="J585" s="36" t="s">
        <v>2754</v>
      </c>
      <c r="K585" s="6"/>
      <c r="L585" s="6" t="s">
        <v>6099</v>
      </c>
      <c r="M585" s="6">
        <v>4640</v>
      </c>
      <c r="N585" s="17">
        <v>100</v>
      </c>
      <c r="O585" s="16" t="s">
        <v>633</v>
      </c>
      <c r="P585" s="16"/>
      <c r="Q585" s="6" t="s">
        <v>6100</v>
      </c>
      <c r="R585" s="6"/>
      <c r="S585" s="6">
        <v>2018</v>
      </c>
      <c r="T585" s="6" t="s">
        <v>2702</v>
      </c>
      <c r="U585" s="6"/>
    </row>
    <row r="586" spans="1:21" x14ac:dyDescent="0.15">
      <c r="A586" s="6" t="s">
        <v>404</v>
      </c>
      <c r="B586" s="6"/>
      <c r="C586" s="6" t="s">
        <v>1631</v>
      </c>
      <c r="D586" s="6" t="s">
        <v>4863</v>
      </c>
      <c r="E586" s="9">
        <v>56.152455000000003</v>
      </c>
      <c r="F586" s="9">
        <v>10.541892000000001</v>
      </c>
      <c r="G586" s="6" t="s">
        <v>6085</v>
      </c>
      <c r="H586" s="6" t="s">
        <v>6086</v>
      </c>
      <c r="I586" s="6" t="s">
        <v>467</v>
      </c>
      <c r="J586" s="36" t="s">
        <v>4996</v>
      </c>
      <c r="K586" s="6"/>
      <c r="L586" s="6" t="s">
        <v>6087</v>
      </c>
      <c r="M586" s="6">
        <v>5475</v>
      </c>
      <c r="N586" s="17">
        <v>130</v>
      </c>
      <c r="O586" s="16" t="s">
        <v>474</v>
      </c>
      <c r="P586" s="16">
        <v>-19.3</v>
      </c>
      <c r="Q586" s="6" t="s">
        <v>6088</v>
      </c>
      <c r="R586" s="6"/>
      <c r="S586" s="6">
        <v>1986</v>
      </c>
      <c r="T586" s="6" t="s">
        <v>1355</v>
      </c>
      <c r="U586" s="6"/>
    </row>
    <row r="587" spans="1:21" x14ac:dyDescent="0.15">
      <c r="A587" s="6" t="s">
        <v>404</v>
      </c>
      <c r="B587" s="6"/>
      <c r="C587" s="6" t="s">
        <v>1631</v>
      </c>
      <c r="D587" s="6" t="s">
        <v>4863</v>
      </c>
      <c r="E587" s="9">
        <v>56.152455000000003</v>
      </c>
      <c r="F587" s="9">
        <v>10.541892000000001</v>
      </c>
      <c r="G587" s="6" t="s">
        <v>6085</v>
      </c>
      <c r="H587" s="6" t="s">
        <v>6086</v>
      </c>
      <c r="I587" s="6" t="s">
        <v>467</v>
      </c>
      <c r="J587" s="36" t="s">
        <v>4996</v>
      </c>
      <c r="K587" s="6"/>
      <c r="L587" s="6" t="s">
        <v>6089</v>
      </c>
      <c r="M587" s="6">
        <v>5340</v>
      </c>
      <c r="N587" s="17">
        <v>80</v>
      </c>
      <c r="O587" s="16" t="s">
        <v>474</v>
      </c>
      <c r="P587" s="16"/>
      <c r="Q587" s="6" t="s">
        <v>6090</v>
      </c>
      <c r="R587" s="6"/>
      <c r="S587" s="6">
        <v>1986</v>
      </c>
      <c r="T587" s="6" t="s">
        <v>1355</v>
      </c>
      <c r="U587" s="6" t="s">
        <v>1539</v>
      </c>
    </row>
    <row r="588" spans="1:21" x14ac:dyDescent="0.15">
      <c r="A588" s="6" t="s">
        <v>404</v>
      </c>
      <c r="B588" s="6"/>
      <c r="C588" s="6" t="s">
        <v>1631</v>
      </c>
      <c r="D588" s="6" t="s">
        <v>4863</v>
      </c>
      <c r="E588" s="9">
        <v>56.152455000000003</v>
      </c>
      <c r="F588" s="9">
        <v>10.541892000000001</v>
      </c>
      <c r="G588" s="6" t="s">
        <v>6085</v>
      </c>
      <c r="H588" s="6" t="s">
        <v>6091</v>
      </c>
      <c r="I588" s="6" t="s">
        <v>467</v>
      </c>
      <c r="J588" s="36" t="s">
        <v>4582</v>
      </c>
      <c r="K588" s="6" t="s">
        <v>6092</v>
      </c>
      <c r="L588" s="6" t="s">
        <v>1384</v>
      </c>
      <c r="M588" s="6">
        <v>5540</v>
      </c>
      <c r="N588" s="17">
        <v>65</v>
      </c>
      <c r="O588" s="16" t="s">
        <v>760</v>
      </c>
      <c r="P588" s="16">
        <v>-11.1</v>
      </c>
      <c r="Q588" s="6" t="s">
        <v>6093</v>
      </c>
      <c r="R588" s="6"/>
      <c r="S588" s="6">
        <v>1986</v>
      </c>
      <c r="T588" s="6" t="s">
        <v>1355</v>
      </c>
      <c r="U588" s="6" t="s">
        <v>640</v>
      </c>
    </row>
    <row r="589" spans="1:21" x14ac:dyDescent="0.15">
      <c r="A589" s="6" t="s">
        <v>404</v>
      </c>
      <c r="B589" s="6"/>
      <c r="C589" s="6" t="s">
        <v>1631</v>
      </c>
      <c r="D589" s="6" t="s">
        <v>4863</v>
      </c>
      <c r="E589" s="9">
        <v>56.152455000000003</v>
      </c>
      <c r="F589" s="9">
        <v>10.541892000000001</v>
      </c>
      <c r="G589" s="6" t="s">
        <v>6085</v>
      </c>
      <c r="H589" s="6" t="s">
        <v>6094</v>
      </c>
      <c r="I589" s="6" t="s">
        <v>467</v>
      </c>
      <c r="J589" s="36" t="s">
        <v>4582</v>
      </c>
      <c r="K589" s="6" t="s">
        <v>6095</v>
      </c>
      <c r="L589" s="6" t="s">
        <v>1402</v>
      </c>
      <c r="M589" s="6">
        <v>5500</v>
      </c>
      <c r="N589" s="17">
        <v>70</v>
      </c>
      <c r="O589" s="16" t="s">
        <v>760</v>
      </c>
      <c r="P589" s="16">
        <v>-11.2</v>
      </c>
      <c r="Q589" s="6" t="s">
        <v>6096</v>
      </c>
      <c r="R589" s="6"/>
      <c r="S589" s="6">
        <v>1986</v>
      </c>
      <c r="T589" s="6" t="s">
        <v>1355</v>
      </c>
      <c r="U589" s="6"/>
    </row>
    <row r="590" spans="1:21" x14ac:dyDescent="0.15">
      <c r="A590" s="6" t="s">
        <v>405</v>
      </c>
      <c r="B590" s="6"/>
      <c r="C590" s="6" t="s">
        <v>1631</v>
      </c>
      <c r="D590" s="6" t="s">
        <v>4863</v>
      </c>
      <c r="E590" s="9">
        <v>56.152455000000003</v>
      </c>
      <c r="F590" s="9">
        <v>10.541892000000001</v>
      </c>
      <c r="G590" s="6" t="s">
        <v>6101</v>
      </c>
      <c r="H590" s="6"/>
      <c r="I590" s="6" t="s">
        <v>467</v>
      </c>
      <c r="J590" s="36" t="s">
        <v>4379</v>
      </c>
      <c r="K590" s="6"/>
      <c r="L590" s="6" t="s">
        <v>6102</v>
      </c>
      <c r="M590" s="6">
        <v>5570</v>
      </c>
      <c r="N590" s="17">
        <v>50</v>
      </c>
      <c r="O590" s="16" t="s">
        <v>474</v>
      </c>
      <c r="P590" s="16"/>
      <c r="Q590" s="6" t="s">
        <v>6103</v>
      </c>
      <c r="R590" s="6"/>
      <c r="S590" s="6">
        <v>2011</v>
      </c>
      <c r="T590" s="6" t="s">
        <v>6104</v>
      </c>
      <c r="U590" s="6"/>
    </row>
    <row r="591" spans="1:21" x14ac:dyDescent="0.15">
      <c r="A591" s="6" t="s">
        <v>405</v>
      </c>
      <c r="B591" s="6"/>
      <c r="C591" s="6" t="s">
        <v>1631</v>
      </c>
      <c r="D591" s="6" t="s">
        <v>4863</v>
      </c>
      <c r="E591" s="9">
        <v>56.152455000000003</v>
      </c>
      <c r="F591" s="9">
        <v>10.541892000000001</v>
      </c>
      <c r="G591" s="6" t="s">
        <v>6101</v>
      </c>
      <c r="H591" s="6"/>
      <c r="I591" s="6" t="s">
        <v>467</v>
      </c>
      <c r="J591" s="36" t="s">
        <v>11100</v>
      </c>
      <c r="K591" s="6"/>
      <c r="L591" s="6" t="s">
        <v>6108</v>
      </c>
      <c r="M591" s="6">
        <v>5900</v>
      </c>
      <c r="N591" s="17">
        <v>45</v>
      </c>
      <c r="O591" s="16" t="s">
        <v>5034</v>
      </c>
      <c r="P591" s="16"/>
      <c r="Q591" s="6" t="s">
        <v>6109</v>
      </c>
      <c r="R591" s="6"/>
      <c r="S591" s="6">
        <v>2011</v>
      </c>
      <c r="T591" s="6" t="s">
        <v>6104</v>
      </c>
      <c r="U591" s="6"/>
    </row>
    <row r="592" spans="1:21" x14ac:dyDescent="0.15">
      <c r="A592" s="6" t="s">
        <v>405</v>
      </c>
      <c r="B592" s="6"/>
      <c r="C592" s="6" t="s">
        <v>1631</v>
      </c>
      <c r="D592" s="6" t="s">
        <v>4863</v>
      </c>
      <c r="E592" s="9">
        <v>56.152455000000003</v>
      </c>
      <c r="F592" s="9">
        <v>10.541892000000001</v>
      </c>
      <c r="G592" s="6" t="s">
        <v>6101</v>
      </c>
      <c r="H592" s="6"/>
      <c r="I592" s="6" t="s">
        <v>467</v>
      </c>
      <c r="J592" s="36" t="s">
        <v>4379</v>
      </c>
      <c r="K592" s="6" t="s">
        <v>467</v>
      </c>
      <c r="L592" s="6" t="s">
        <v>6110</v>
      </c>
      <c r="M592" s="6">
        <v>5110</v>
      </c>
      <c r="N592" s="17">
        <v>50</v>
      </c>
      <c r="O592" s="16" t="s">
        <v>474</v>
      </c>
      <c r="P592" s="16"/>
      <c r="Q592" s="6" t="s">
        <v>6111</v>
      </c>
      <c r="R592" s="6"/>
      <c r="S592" s="6">
        <v>2011</v>
      </c>
      <c r="T592" s="6" t="s">
        <v>6104</v>
      </c>
      <c r="U592" s="6"/>
    </row>
    <row r="593" spans="1:21" x14ac:dyDescent="0.15">
      <c r="A593" s="6" t="s">
        <v>405</v>
      </c>
      <c r="B593" s="6"/>
      <c r="C593" s="6" t="s">
        <v>1631</v>
      </c>
      <c r="D593" s="6" t="s">
        <v>4863</v>
      </c>
      <c r="E593" s="9">
        <v>56.152455000000003</v>
      </c>
      <c r="F593" s="9">
        <v>10.541892000000001</v>
      </c>
      <c r="G593" s="6" t="s">
        <v>6101</v>
      </c>
      <c r="H593" s="6"/>
      <c r="I593" s="6" t="s">
        <v>467</v>
      </c>
      <c r="J593" s="36" t="s">
        <v>5532</v>
      </c>
      <c r="K593" s="6" t="s">
        <v>479</v>
      </c>
      <c r="L593" s="6" t="s">
        <v>6112</v>
      </c>
      <c r="M593" s="6">
        <v>5435</v>
      </c>
      <c r="N593" s="17">
        <v>55</v>
      </c>
      <c r="O593" s="16" t="s">
        <v>5034</v>
      </c>
      <c r="P593" s="16">
        <v>-10.83</v>
      </c>
      <c r="Q593" s="6" t="s">
        <v>6113</v>
      </c>
      <c r="R593" s="6"/>
      <c r="S593" s="6">
        <v>2011</v>
      </c>
      <c r="T593" s="6" t="s">
        <v>6104</v>
      </c>
      <c r="U593" s="6"/>
    </row>
    <row r="594" spans="1:21" x14ac:dyDescent="0.15">
      <c r="A594" s="6" t="s">
        <v>405</v>
      </c>
      <c r="B594" s="6"/>
      <c r="C594" s="6" t="s">
        <v>1631</v>
      </c>
      <c r="D594" s="6" t="s">
        <v>4863</v>
      </c>
      <c r="E594" s="9">
        <v>56.152455000000003</v>
      </c>
      <c r="F594" s="9">
        <v>10.541892000000001</v>
      </c>
      <c r="G594" s="6" t="s">
        <v>6105</v>
      </c>
      <c r="H594" s="6"/>
      <c r="I594" s="6" t="s">
        <v>467</v>
      </c>
      <c r="J594" s="36" t="s">
        <v>4582</v>
      </c>
      <c r="K594" s="6" t="s">
        <v>495</v>
      </c>
      <c r="L594" s="6" t="s">
        <v>6106</v>
      </c>
      <c r="M594" s="6">
        <v>5805</v>
      </c>
      <c r="N594" s="17">
        <v>45</v>
      </c>
      <c r="O594" s="16" t="s">
        <v>760</v>
      </c>
      <c r="P594" s="16">
        <v>-11.4</v>
      </c>
      <c r="Q594" s="6" t="s">
        <v>6107</v>
      </c>
      <c r="R594" s="6"/>
      <c r="S594" s="6">
        <v>1999</v>
      </c>
      <c r="T594" s="6" t="s">
        <v>5504</v>
      </c>
      <c r="U594" s="6"/>
    </row>
    <row r="595" spans="1:21" x14ac:dyDescent="0.15">
      <c r="A595" s="6" t="s">
        <v>406</v>
      </c>
      <c r="B595" s="6"/>
      <c r="C595" s="6" t="s">
        <v>1631</v>
      </c>
      <c r="D595" s="6" t="s">
        <v>4863</v>
      </c>
      <c r="E595" s="9">
        <v>56.152455000000003</v>
      </c>
      <c r="F595" s="9">
        <v>10.541892000000001</v>
      </c>
      <c r="G595" s="6" t="s">
        <v>6114</v>
      </c>
      <c r="H595" s="38">
        <v>7672</v>
      </c>
      <c r="I595" s="6" t="s">
        <v>467</v>
      </c>
      <c r="J595" s="36" t="s">
        <v>6115</v>
      </c>
      <c r="K595" s="6" t="s">
        <v>988</v>
      </c>
      <c r="L595" s="6" t="s">
        <v>6116</v>
      </c>
      <c r="M595" s="6">
        <v>2890</v>
      </c>
      <c r="N595" s="6">
        <v>80</v>
      </c>
      <c r="O595" s="16" t="s">
        <v>5034</v>
      </c>
      <c r="P595" s="16">
        <v>-15.1</v>
      </c>
      <c r="Q595" s="6" t="s">
        <v>6117</v>
      </c>
      <c r="R595" s="6"/>
      <c r="S595" s="6">
        <v>2018</v>
      </c>
      <c r="T595" s="6" t="s">
        <v>6118</v>
      </c>
      <c r="U595" s="6"/>
    </row>
    <row r="596" spans="1:21" x14ac:dyDescent="0.15">
      <c r="A596" s="6" t="s">
        <v>406</v>
      </c>
      <c r="B596" s="6"/>
      <c r="C596" s="6" t="s">
        <v>1631</v>
      </c>
      <c r="D596" s="6" t="s">
        <v>4863</v>
      </c>
      <c r="E596" s="9">
        <v>56.152455000000003</v>
      </c>
      <c r="F596" s="9">
        <v>10.541892000000001</v>
      </c>
      <c r="G596" s="6" t="s">
        <v>6119</v>
      </c>
      <c r="H596" s="6"/>
      <c r="I596" s="6" t="s">
        <v>4486</v>
      </c>
      <c r="J596" s="36" t="s">
        <v>2754</v>
      </c>
      <c r="K596" s="6"/>
      <c r="L596" s="6" t="s">
        <v>6120</v>
      </c>
      <c r="M596" s="6">
        <v>4840</v>
      </c>
      <c r="N596" s="17">
        <v>85</v>
      </c>
      <c r="O596" s="16" t="s">
        <v>633</v>
      </c>
      <c r="P596" s="16"/>
      <c r="Q596" s="6" t="s">
        <v>6121</v>
      </c>
      <c r="R596" s="6"/>
      <c r="S596" s="6">
        <v>2018</v>
      </c>
      <c r="T596" s="6" t="s">
        <v>2702</v>
      </c>
      <c r="U596" s="6"/>
    </row>
    <row r="597" spans="1:21" x14ac:dyDescent="0.15">
      <c r="A597" s="6" t="s">
        <v>411</v>
      </c>
      <c r="B597" s="6"/>
      <c r="C597" s="6" t="s">
        <v>1675</v>
      </c>
      <c r="D597" s="6" t="s">
        <v>5169</v>
      </c>
      <c r="E597" s="9">
        <v>55.848495</v>
      </c>
      <c r="F597" s="9">
        <v>12.550836</v>
      </c>
      <c r="G597" s="6"/>
      <c r="H597" s="6"/>
      <c r="I597" s="6" t="s">
        <v>2880</v>
      </c>
      <c r="J597" s="6" t="s">
        <v>1683</v>
      </c>
      <c r="K597" s="6"/>
      <c r="L597" s="6" t="s">
        <v>6122</v>
      </c>
      <c r="M597" s="6">
        <v>6330</v>
      </c>
      <c r="N597" s="17">
        <v>95</v>
      </c>
      <c r="O597" s="16" t="s">
        <v>474</v>
      </c>
      <c r="P597" s="16"/>
      <c r="Q597" s="6" t="s">
        <v>6123</v>
      </c>
      <c r="R597" s="6"/>
      <c r="S597" s="6">
        <v>2015</v>
      </c>
      <c r="T597" s="6" t="s">
        <v>1235</v>
      </c>
      <c r="U597" s="6"/>
    </row>
    <row r="598" spans="1:21" x14ac:dyDescent="0.15">
      <c r="A598" s="6" t="s">
        <v>411</v>
      </c>
      <c r="B598" s="6"/>
      <c r="C598" s="6" t="s">
        <v>1675</v>
      </c>
      <c r="D598" s="6" t="s">
        <v>5169</v>
      </c>
      <c r="E598" s="9">
        <v>55.848495</v>
      </c>
      <c r="F598" s="9">
        <v>12.550836</v>
      </c>
      <c r="G598" s="6"/>
      <c r="H598" s="6"/>
      <c r="I598" s="6" t="s">
        <v>2880</v>
      </c>
      <c r="J598" s="6" t="s">
        <v>1683</v>
      </c>
      <c r="K598" s="6"/>
      <c r="L598" s="6" t="s">
        <v>6130</v>
      </c>
      <c r="M598" s="6">
        <v>5840</v>
      </c>
      <c r="N598" s="17">
        <v>95</v>
      </c>
      <c r="O598" s="16" t="s">
        <v>474</v>
      </c>
      <c r="P598" s="16"/>
      <c r="Q598" s="6" t="s">
        <v>5997</v>
      </c>
      <c r="R598" s="6"/>
      <c r="S598" s="6">
        <v>2015</v>
      </c>
      <c r="T598" s="6" t="s">
        <v>1235</v>
      </c>
      <c r="U598" s="6"/>
    </row>
    <row r="599" spans="1:21" x14ac:dyDescent="0.15">
      <c r="A599" s="6" t="s">
        <v>411</v>
      </c>
      <c r="B599" s="6"/>
      <c r="C599" s="6" t="s">
        <v>1675</v>
      </c>
      <c r="D599" s="6" t="s">
        <v>5169</v>
      </c>
      <c r="E599" s="9">
        <v>55.848495</v>
      </c>
      <c r="F599" s="9">
        <v>12.550836</v>
      </c>
      <c r="G599" s="6"/>
      <c r="H599" s="6"/>
      <c r="I599" s="6" t="s">
        <v>2880</v>
      </c>
      <c r="J599" s="6" t="s">
        <v>1683</v>
      </c>
      <c r="K599" s="6"/>
      <c r="L599" s="6" t="s">
        <v>6131</v>
      </c>
      <c r="M599" s="6">
        <v>5290</v>
      </c>
      <c r="N599" s="17">
        <v>95</v>
      </c>
      <c r="O599" s="16" t="s">
        <v>474</v>
      </c>
      <c r="P599" s="16"/>
      <c r="Q599" s="6" t="s">
        <v>6132</v>
      </c>
      <c r="R599" s="6"/>
      <c r="S599" s="6">
        <v>2015</v>
      </c>
      <c r="T599" s="6" t="s">
        <v>1235</v>
      </c>
      <c r="U599" s="6"/>
    </row>
    <row r="600" spans="1:21" x14ac:dyDescent="0.15">
      <c r="A600" s="6" t="s">
        <v>411</v>
      </c>
      <c r="B600" s="6"/>
      <c r="C600" s="6" t="s">
        <v>1675</v>
      </c>
      <c r="D600" s="6" t="s">
        <v>5169</v>
      </c>
      <c r="E600" s="9">
        <v>55.848495</v>
      </c>
      <c r="F600" s="9">
        <v>12.550836</v>
      </c>
      <c r="G600" s="6"/>
      <c r="H600" s="6"/>
      <c r="I600" s="6" t="s">
        <v>2880</v>
      </c>
      <c r="J600" s="6" t="s">
        <v>1683</v>
      </c>
      <c r="K600" s="6"/>
      <c r="L600" s="6" t="s">
        <v>6133</v>
      </c>
      <c r="M600" s="6">
        <v>5130</v>
      </c>
      <c r="N600" s="17">
        <v>95</v>
      </c>
      <c r="O600" s="16" t="s">
        <v>474</v>
      </c>
      <c r="P600" s="16"/>
      <c r="Q600" s="6" t="s">
        <v>6134</v>
      </c>
      <c r="R600" s="6"/>
      <c r="S600" s="6">
        <v>2015</v>
      </c>
      <c r="T600" s="6" t="s">
        <v>1235</v>
      </c>
      <c r="U600" s="6" t="s">
        <v>6135</v>
      </c>
    </row>
    <row r="601" spans="1:21" x14ac:dyDescent="0.15">
      <c r="A601" s="6" t="s">
        <v>411</v>
      </c>
      <c r="B601" s="6"/>
      <c r="C601" s="6" t="s">
        <v>1675</v>
      </c>
      <c r="D601" s="6" t="s">
        <v>5169</v>
      </c>
      <c r="E601" s="9">
        <v>55.848495</v>
      </c>
      <c r="F601" s="9">
        <v>12.550836</v>
      </c>
      <c r="G601" s="6"/>
      <c r="H601" s="6"/>
      <c r="I601" s="6" t="s">
        <v>1577</v>
      </c>
      <c r="J601" s="6" t="s">
        <v>1683</v>
      </c>
      <c r="K601" s="6"/>
      <c r="L601" s="6" t="s">
        <v>6136</v>
      </c>
      <c r="M601" s="6">
        <v>4970</v>
      </c>
      <c r="N601" s="17">
        <v>65</v>
      </c>
      <c r="O601" s="16" t="s">
        <v>474</v>
      </c>
      <c r="P601" s="16"/>
      <c r="Q601" s="6" t="s">
        <v>5462</v>
      </c>
      <c r="R601" s="6"/>
      <c r="S601" s="6">
        <v>2015</v>
      </c>
      <c r="T601" s="6" t="s">
        <v>1235</v>
      </c>
      <c r="U601" s="6"/>
    </row>
    <row r="602" spans="1:21" x14ac:dyDescent="0.15">
      <c r="A602" s="6" t="s">
        <v>411</v>
      </c>
      <c r="B602" s="6"/>
      <c r="C602" s="6" t="s">
        <v>1675</v>
      </c>
      <c r="D602" s="6" t="s">
        <v>5169</v>
      </c>
      <c r="E602" s="9">
        <v>55.848495</v>
      </c>
      <c r="F602" s="9">
        <v>12.550836</v>
      </c>
      <c r="G602" s="6"/>
      <c r="H602" s="6"/>
      <c r="I602" s="6" t="s">
        <v>2880</v>
      </c>
      <c r="J602" s="6" t="s">
        <v>1683</v>
      </c>
      <c r="K602" s="6"/>
      <c r="L602" s="6" t="s">
        <v>6124</v>
      </c>
      <c r="M602" s="6">
        <v>6330</v>
      </c>
      <c r="N602" s="17">
        <v>100</v>
      </c>
      <c r="O602" s="16" t="s">
        <v>474</v>
      </c>
      <c r="P602" s="16"/>
      <c r="Q602" s="6" t="s">
        <v>6125</v>
      </c>
      <c r="R602" s="6"/>
      <c r="S602" s="6">
        <v>1982</v>
      </c>
      <c r="T602" s="6" t="s">
        <v>6126</v>
      </c>
      <c r="U602" s="6"/>
    </row>
    <row r="603" spans="1:21" x14ac:dyDescent="0.15">
      <c r="A603" s="6" t="s">
        <v>411</v>
      </c>
      <c r="B603" s="6"/>
      <c r="C603" s="6" t="s">
        <v>1675</v>
      </c>
      <c r="D603" s="6" t="s">
        <v>5169</v>
      </c>
      <c r="E603" s="9">
        <v>55.848495</v>
      </c>
      <c r="F603" s="9">
        <v>12.550836</v>
      </c>
      <c r="G603" s="6"/>
      <c r="H603" s="6"/>
      <c r="I603" s="6" t="s">
        <v>2880</v>
      </c>
      <c r="J603" s="6" t="s">
        <v>1683</v>
      </c>
      <c r="K603" s="6"/>
      <c r="L603" s="6" t="s">
        <v>6127</v>
      </c>
      <c r="M603" s="6">
        <v>6290</v>
      </c>
      <c r="N603" s="17">
        <v>100</v>
      </c>
      <c r="O603" s="16" t="s">
        <v>474</v>
      </c>
      <c r="P603" s="16"/>
      <c r="Q603" s="6" t="s">
        <v>5527</v>
      </c>
      <c r="R603" s="6"/>
      <c r="S603" s="6">
        <v>1982</v>
      </c>
      <c r="T603" s="6" t="s">
        <v>6126</v>
      </c>
      <c r="U603" s="6"/>
    </row>
    <row r="604" spans="1:21" x14ac:dyDescent="0.15">
      <c r="A604" s="6" t="s">
        <v>411</v>
      </c>
      <c r="B604" s="6"/>
      <c r="C604" s="6" t="s">
        <v>1675</v>
      </c>
      <c r="D604" s="6" t="s">
        <v>5169</v>
      </c>
      <c r="E604" s="9">
        <v>55.848495</v>
      </c>
      <c r="F604" s="9">
        <v>12.550836</v>
      </c>
      <c r="G604" s="6"/>
      <c r="H604" s="6"/>
      <c r="I604" s="6" t="s">
        <v>2880</v>
      </c>
      <c r="J604" s="6" t="s">
        <v>1683</v>
      </c>
      <c r="K604" s="6"/>
      <c r="L604" s="6" t="s">
        <v>6128</v>
      </c>
      <c r="M604" s="6">
        <v>6260</v>
      </c>
      <c r="N604" s="17">
        <v>105</v>
      </c>
      <c r="O604" s="16" t="s">
        <v>474</v>
      </c>
      <c r="P604" s="16"/>
      <c r="Q604" s="6" t="s">
        <v>6129</v>
      </c>
      <c r="R604" s="6"/>
      <c r="S604" s="6">
        <v>1982</v>
      </c>
      <c r="T604" s="6" t="s">
        <v>6126</v>
      </c>
      <c r="U604" s="6"/>
    </row>
    <row r="605" spans="1:21" x14ac:dyDescent="0.15">
      <c r="A605" s="6" t="s">
        <v>412</v>
      </c>
      <c r="B605" s="6"/>
      <c r="C605" s="6" t="s">
        <v>1675</v>
      </c>
      <c r="D605" s="6" t="s">
        <v>5169</v>
      </c>
      <c r="E605" s="9">
        <v>55.848495</v>
      </c>
      <c r="F605" s="9">
        <v>12.550836</v>
      </c>
      <c r="G605" s="6"/>
      <c r="H605" s="6"/>
      <c r="I605" s="6" t="s">
        <v>2880</v>
      </c>
      <c r="J605" s="6" t="s">
        <v>1683</v>
      </c>
      <c r="K605" s="6"/>
      <c r="L605" s="6" t="s">
        <v>6137</v>
      </c>
      <c r="M605" s="6">
        <v>5800</v>
      </c>
      <c r="N605" s="17">
        <v>110</v>
      </c>
      <c r="O605" s="16" t="s">
        <v>474</v>
      </c>
      <c r="P605" s="16"/>
      <c r="Q605" s="16" t="s">
        <v>6138</v>
      </c>
      <c r="R605" s="6"/>
      <c r="S605" s="6">
        <v>2015</v>
      </c>
      <c r="T605" s="6" t="s">
        <v>1235</v>
      </c>
      <c r="U605" s="6" t="s">
        <v>6135</v>
      </c>
    </row>
    <row r="606" spans="1:21" x14ac:dyDescent="0.15">
      <c r="A606" s="6" t="s">
        <v>412</v>
      </c>
      <c r="B606" s="6"/>
      <c r="C606" s="6" t="s">
        <v>1675</v>
      </c>
      <c r="D606" s="6" t="s">
        <v>5169</v>
      </c>
      <c r="E606" s="9">
        <v>55.848495</v>
      </c>
      <c r="F606" s="9">
        <v>12.550836</v>
      </c>
      <c r="G606" s="6"/>
      <c r="H606" s="6"/>
      <c r="I606" s="6" t="s">
        <v>2880</v>
      </c>
      <c r="J606" s="6" t="s">
        <v>1683</v>
      </c>
      <c r="K606" s="6"/>
      <c r="L606" s="6" t="s">
        <v>6139</v>
      </c>
      <c r="M606" s="6">
        <v>5530</v>
      </c>
      <c r="N606" s="17">
        <v>105</v>
      </c>
      <c r="O606" s="16" t="s">
        <v>474</v>
      </c>
      <c r="P606" s="16"/>
      <c r="Q606" s="16" t="s">
        <v>5915</v>
      </c>
      <c r="R606" s="6"/>
      <c r="S606" s="6">
        <v>2015</v>
      </c>
      <c r="T606" s="6" t="s">
        <v>1235</v>
      </c>
      <c r="U606" s="6"/>
    </row>
    <row r="607" spans="1:21" x14ac:dyDescent="0.15">
      <c r="A607" s="6" t="s">
        <v>416</v>
      </c>
      <c r="B607" s="6"/>
      <c r="C607" s="6" t="s">
        <v>1675</v>
      </c>
      <c r="D607" s="6" t="s">
        <v>5359</v>
      </c>
      <c r="E607" s="9">
        <v>55.921562000000002</v>
      </c>
      <c r="F607" s="9">
        <v>12.053477000000001</v>
      </c>
      <c r="G607" s="6"/>
      <c r="H607" s="6"/>
      <c r="I607" s="6" t="s">
        <v>2880</v>
      </c>
      <c r="J607" s="36" t="s">
        <v>11081</v>
      </c>
      <c r="K607" s="6"/>
      <c r="L607" s="6" t="s">
        <v>6140</v>
      </c>
      <c r="M607" s="6">
        <v>6700</v>
      </c>
      <c r="N607" s="17">
        <v>130</v>
      </c>
      <c r="O607" s="16" t="s">
        <v>474</v>
      </c>
      <c r="P607" s="16"/>
      <c r="Q607" s="6" t="s">
        <v>6141</v>
      </c>
      <c r="R607" s="6"/>
      <c r="S607" s="6">
        <v>1975</v>
      </c>
      <c r="T607" s="6" t="s">
        <v>2871</v>
      </c>
      <c r="U607" s="6" t="s">
        <v>6142</v>
      </c>
    </row>
    <row r="608" spans="1:21" x14ac:dyDescent="0.15">
      <c r="A608" s="6" t="s">
        <v>416</v>
      </c>
      <c r="B608" s="6"/>
      <c r="C608" s="6" t="s">
        <v>1675</v>
      </c>
      <c r="D608" s="6" t="s">
        <v>5359</v>
      </c>
      <c r="E608" s="9">
        <v>55.921562000000002</v>
      </c>
      <c r="F608" s="9">
        <v>12.053477000000001</v>
      </c>
      <c r="G608" s="6"/>
      <c r="H608" s="6"/>
      <c r="I608" s="6" t="s">
        <v>2880</v>
      </c>
      <c r="J608" s="36" t="s">
        <v>11081</v>
      </c>
      <c r="K608" s="6"/>
      <c r="L608" s="6" t="s">
        <v>6143</v>
      </c>
      <c r="M608" s="6">
        <v>6680</v>
      </c>
      <c r="N608" s="17">
        <v>130</v>
      </c>
      <c r="O608" s="16" t="s">
        <v>474</v>
      </c>
      <c r="P608" s="16"/>
      <c r="Q608" s="6" t="s">
        <v>6144</v>
      </c>
      <c r="R608" s="6"/>
      <c r="S608" s="6">
        <v>1975</v>
      </c>
      <c r="T608" s="6" t="s">
        <v>2871</v>
      </c>
      <c r="U608" s="6" t="s">
        <v>6145</v>
      </c>
    </row>
    <row r="609" spans="1:21" x14ac:dyDescent="0.15">
      <c r="A609" s="6" t="s">
        <v>416</v>
      </c>
      <c r="B609" s="6"/>
      <c r="C609" s="6" t="s">
        <v>1675</v>
      </c>
      <c r="D609" s="6" t="s">
        <v>5359</v>
      </c>
      <c r="E609" s="9">
        <v>55.921562000000002</v>
      </c>
      <c r="F609" s="9">
        <v>12.053477000000001</v>
      </c>
      <c r="G609" s="6"/>
      <c r="H609" s="6"/>
      <c r="I609" s="6" t="s">
        <v>2880</v>
      </c>
      <c r="J609" s="6" t="s">
        <v>6146</v>
      </c>
      <c r="K609" s="6"/>
      <c r="L609" s="6" t="s">
        <v>6147</v>
      </c>
      <c r="M609" s="6">
        <v>6540</v>
      </c>
      <c r="N609" s="17">
        <v>120</v>
      </c>
      <c r="O609" s="16" t="s">
        <v>474</v>
      </c>
      <c r="P609" s="16"/>
      <c r="Q609" s="6" t="s">
        <v>6148</v>
      </c>
      <c r="R609" s="6"/>
      <c r="S609" s="6">
        <v>1975</v>
      </c>
      <c r="T609" s="6" t="s">
        <v>2871</v>
      </c>
      <c r="U609" s="6" t="s">
        <v>6149</v>
      </c>
    </row>
    <row r="610" spans="1:21" x14ac:dyDescent="0.15">
      <c r="A610" s="6" t="s">
        <v>416</v>
      </c>
      <c r="B610" s="6"/>
      <c r="C610" s="6" t="s">
        <v>1675</v>
      </c>
      <c r="D610" s="6" t="s">
        <v>5359</v>
      </c>
      <c r="E610" s="9">
        <v>55.921562000000002</v>
      </c>
      <c r="F610" s="9">
        <v>12.053477000000001</v>
      </c>
      <c r="G610" s="6"/>
      <c r="H610" s="6"/>
      <c r="I610" s="6" t="s">
        <v>1577</v>
      </c>
      <c r="J610" s="36" t="s">
        <v>11074</v>
      </c>
      <c r="K610" s="6"/>
      <c r="L610" s="6" t="s">
        <v>6150</v>
      </c>
      <c r="M610" s="6">
        <v>6490</v>
      </c>
      <c r="N610" s="17">
        <v>120</v>
      </c>
      <c r="O610" s="16" t="s">
        <v>474</v>
      </c>
      <c r="P610" s="16"/>
      <c r="Q610" s="6" t="s">
        <v>6151</v>
      </c>
      <c r="R610" s="6"/>
      <c r="S610" s="6">
        <v>1975</v>
      </c>
      <c r="T610" s="6" t="s">
        <v>2871</v>
      </c>
      <c r="U610" s="6" t="s">
        <v>6149</v>
      </c>
    </row>
    <row r="611" spans="1:21" x14ac:dyDescent="0.15">
      <c r="A611" s="6" t="s">
        <v>416</v>
      </c>
      <c r="B611" s="6"/>
      <c r="C611" s="6" t="s">
        <v>1675</v>
      </c>
      <c r="D611" s="6" t="s">
        <v>5359</v>
      </c>
      <c r="E611" s="9">
        <v>55.921562000000002</v>
      </c>
      <c r="F611" s="9">
        <v>12.053477000000001</v>
      </c>
      <c r="G611" s="6"/>
      <c r="H611" s="6"/>
      <c r="I611" s="6" t="s">
        <v>2880</v>
      </c>
      <c r="J611" s="6" t="s">
        <v>6146</v>
      </c>
      <c r="K611" s="6"/>
      <c r="L611" s="6" t="s">
        <v>6152</v>
      </c>
      <c r="M611" s="6">
        <v>6450</v>
      </c>
      <c r="N611" s="17">
        <v>110</v>
      </c>
      <c r="O611" s="16" t="s">
        <v>474</v>
      </c>
      <c r="P611" s="16"/>
      <c r="Q611" s="6" t="s">
        <v>6153</v>
      </c>
      <c r="R611" s="6"/>
      <c r="S611" s="6">
        <v>1975</v>
      </c>
      <c r="T611" s="6" t="s">
        <v>2871</v>
      </c>
      <c r="U611" s="6" t="s">
        <v>6149</v>
      </c>
    </row>
    <row r="612" spans="1:21" x14ac:dyDescent="0.15">
      <c r="A612" s="6" t="s">
        <v>416</v>
      </c>
      <c r="B612" s="6"/>
      <c r="C612" s="6" t="s">
        <v>1675</v>
      </c>
      <c r="D612" s="6" t="s">
        <v>5359</v>
      </c>
      <c r="E612" s="9">
        <v>55.921562000000002</v>
      </c>
      <c r="F612" s="9">
        <v>12.053477000000001</v>
      </c>
      <c r="G612" s="6"/>
      <c r="H612" s="6"/>
      <c r="I612" s="6" t="s">
        <v>2880</v>
      </c>
      <c r="J612" s="36" t="s">
        <v>11081</v>
      </c>
      <c r="K612" s="6"/>
      <c r="L612" s="6" t="s">
        <v>6154</v>
      </c>
      <c r="M612" s="6">
        <v>6380</v>
      </c>
      <c r="N612" s="17">
        <v>130</v>
      </c>
      <c r="O612" s="16" t="s">
        <v>474</v>
      </c>
      <c r="P612" s="16"/>
      <c r="Q612" s="6" t="s">
        <v>6155</v>
      </c>
      <c r="R612" s="6"/>
      <c r="S612" s="6">
        <v>1975</v>
      </c>
      <c r="T612" s="6" t="s">
        <v>2871</v>
      </c>
      <c r="U612" s="6" t="s">
        <v>6156</v>
      </c>
    </row>
    <row r="613" spans="1:21" x14ac:dyDescent="0.15">
      <c r="A613" s="6" t="s">
        <v>416</v>
      </c>
      <c r="B613" s="6"/>
      <c r="C613" s="6" t="s">
        <v>1675</v>
      </c>
      <c r="D613" s="6" t="s">
        <v>5359</v>
      </c>
      <c r="E613" s="9">
        <v>55.921562000000002</v>
      </c>
      <c r="F613" s="9">
        <v>12.053477000000001</v>
      </c>
      <c r="G613" s="6"/>
      <c r="H613" s="6"/>
      <c r="I613" s="6" t="s">
        <v>1577</v>
      </c>
      <c r="J613" s="36" t="s">
        <v>11081</v>
      </c>
      <c r="K613" s="6"/>
      <c r="L613" s="6" t="s">
        <v>6157</v>
      </c>
      <c r="M613" s="6">
        <v>6370</v>
      </c>
      <c r="N613" s="17">
        <v>120</v>
      </c>
      <c r="O613" s="16" t="s">
        <v>474</v>
      </c>
      <c r="P613" s="16"/>
      <c r="Q613" s="6" t="s">
        <v>6158</v>
      </c>
      <c r="R613" s="6"/>
      <c r="S613" s="6">
        <v>1975</v>
      </c>
      <c r="T613" s="6" t="s">
        <v>2871</v>
      </c>
      <c r="U613" s="6" t="s">
        <v>6149</v>
      </c>
    </row>
    <row r="614" spans="1:21" x14ac:dyDescent="0.15">
      <c r="A614" s="6" t="s">
        <v>416</v>
      </c>
      <c r="B614" s="6"/>
      <c r="C614" s="6" t="s">
        <v>1675</v>
      </c>
      <c r="D614" s="6" t="s">
        <v>5359</v>
      </c>
      <c r="E614" s="9">
        <v>55.921562000000002</v>
      </c>
      <c r="F614" s="9">
        <v>12.053477000000001</v>
      </c>
      <c r="G614" s="6"/>
      <c r="H614" s="6"/>
      <c r="I614" s="6" t="s">
        <v>2880</v>
      </c>
      <c r="J614" s="36" t="s">
        <v>11081</v>
      </c>
      <c r="K614" s="6"/>
      <c r="L614" s="6" t="s">
        <v>6159</v>
      </c>
      <c r="M614" s="6">
        <v>6320</v>
      </c>
      <c r="N614" s="17">
        <v>130</v>
      </c>
      <c r="O614" s="16" t="s">
        <v>474</v>
      </c>
      <c r="P614" s="16"/>
      <c r="Q614" s="6" t="s">
        <v>6160</v>
      </c>
      <c r="R614" s="6"/>
      <c r="S614" s="6">
        <v>1975</v>
      </c>
      <c r="T614" s="6" t="s">
        <v>2871</v>
      </c>
      <c r="U614" s="6" t="s">
        <v>6161</v>
      </c>
    </row>
    <row r="615" spans="1:21" x14ac:dyDescent="0.15">
      <c r="A615" s="6" t="s">
        <v>416</v>
      </c>
      <c r="B615" s="6"/>
      <c r="C615" s="6" t="s">
        <v>1675</v>
      </c>
      <c r="D615" s="6" t="s">
        <v>5359</v>
      </c>
      <c r="E615" s="9">
        <v>55.921562000000002</v>
      </c>
      <c r="F615" s="9">
        <v>12.053477000000001</v>
      </c>
      <c r="G615" s="6"/>
      <c r="H615" s="6"/>
      <c r="I615" s="6" t="s">
        <v>1577</v>
      </c>
      <c r="J615" s="36" t="s">
        <v>11101</v>
      </c>
      <c r="K615" s="6"/>
      <c r="L615" s="6" t="s">
        <v>6162</v>
      </c>
      <c r="M615" s="6">
        <v>6300</v>
      </c>
      <c r="N615" s="17">
        <v>120</v>
      </c>
      <c r="O615" s="16" t="s">
        <v>474</v>
      </c>
      <c r="P615" s="16"/>
      <c r="Q615" s="6" t="s">
        <v>6163</v>
      </c>
      <c r="R615" s="6"/>
      <c r="S615" s="6">
        <v>1975</v>
      </c>
      <c r="T615" s="6" t="s">
        <v>2871</v>
      </c>
      <c r="U615" s="6" t="s">
        <v>6149</v>
      </c>
    </row>
    <row r="616" spans="1:21" x14ac:dyDescent="0.15">
      <c r="A616" s="6" t="s">
        <v>416</v>
      </c>
      <c r="B616" s="6"/>
      <c r="C616" s="6" t="s">
        <v>1675</v>
      </c>
      <c r="D616" s="6" t="s">
        <v>5359</v>
      </c>
      <c r="E616" s="9">
        <v>55.921562000000002</v>
      </c>
      <c r="F616" s="9">
        <v>12.053477000000001</v>
      </c>
      <c r="G616" s="6"/>
      <c r="H616" s="6"/>
      <c r="I616" s="6" t="s">
        <v>2880</v>
      </c>
      <c r="J616" s="36" t="s">
        <v>11102</v>
      </c>
      <c r="K616" s="6"/>
      <c r="L616" s="6" t="s">
        <v>6164</v>
      </c>
      <c r="M616" s="6">
        <v>6230</v>
      </c>
      <c r="N616" s="17">
        <v>130</v>
      </c>
      <c r="O616" s="16" t="s">
        <v>474</v>
      </c>
      <c r="P616" s="16"/>
      <c r="Q616" s="6" t="s">
        <v>6165</v>
      </c>
      <c r="R616" s="6"/>
      <c r="S616" s="6">
        <v>1975</v>
      </c>
      <c r="T616" s="6" t="s">
        <v>2871</v>
      </c>
      <c r="U616" s="6" t="s">
        <v>6166</v>
      </c>
    </row>
    <row r="617" spans="1:21" x14ac:dyDescent="0.15">
      <c r="A617" s="6" t="s">
        <v>416</v>
      </c>
      <c r="B617" s="6"/>
      <c r="C617" s="6" t="s">
        <v>1675</v>
      </c>
      <c r="D617" s="6" t="s">
        <v>5359</v>
      </c>
      <c r="E617" s="9">
        <v>55.921562000000002</v>
      </c>
      <c r="F617" s="9">
        <v>12.053477000000001</v>
      </c>
      <c r="G617" s="6"/>
      <c r="H617" s="6"/>
      <c r="I617" s="6" t="s">
        <v>1577</v>
      </c>
      <c r="J617" s="6" t="s">
        <v>6146</v>
      </c>
      <c r="K617" s="6"/>
      <c r="L617" s="6" t="s">
        <v>6167</v>
      </c>
      <c r="M617" s="6">
        <v>6130</v>
      </c>
      <c r="N617" s="17">
        <v>100</v>
      </c>
      <c r="O617" s="16" t="s">
        <v>474</v>
      </c>
      <c r="P617" s="16"/>
      <c r="Q617" s="6" t="s">
        <v>5974</v>
      </c>
      <c r="R617" s="6"/>
      <c r="S617" s="6">
        <v>1975</v>
      </c>
      <c r="T617" s="6" t="s">
        <v>2871</v>
      </c>
      <c r="U617" s="6" t="s">
        <v>6149</v>
      </c>
    </row>
    <row r="618" spans="1:21" x14ac:dyDescent="0.15">
      <c r="A618" s="6" t="s">
        <v>416</v>
      </c>
      <c r="B618" s="6"/>
      <c r="C618" s="6" t="s">
        <v>1675</v>
      </c>
      <c r="D618" s="6" t="s">
        <v>5359</v>
      </c>
      <c r="E618" s="9">
        <v>55.921562000000002</v>
      </c>
      <c r="F618" s="9">
        <v>12.053477000000001</v>
      </c>
      <c r="G618" s="6"/>
      <c r="H618" s="6"/>
      <c r="I618" s="6" t="s">
        <v>1577</v>
      </c>
      <c r="J618" s="36" t="s">
        <v>11081</v>
      </c>
      <c r="K618" s="6"/>
      <c r="L618" s="6" t="s">
        <v>6168</v>
      </c>
      <c r="M618" s="6">
        <v>6090</v>
      </c>
      <c r="N618" s="17">
        <v>100</v>
      </c>
      <c r="O618" s="16" t="s">
        <v>474</v>
      </c>
      <c r="P618" s="16"/>
      <c r="Q618" s="6" t="s">
        <v>5440</v>
      </c>
      <c r="R618" s="6"/>
      <c r="S618" s="6">
        <v>1975</v>
      </c>
      <c r="T618" s="6" t="s">
        <v>2871</v>
      </c>
      <c r="U618" s="6" t="s">
        <v>6149</v>
      </c>
    </row>
    <row r="619" spans="1:21" x14ac:dyDescent="0.15">
      <c r="A619" s="6" t="s">
        <v>416</v>
      </c>
      <c r="B619" s="6"/>
      <c r="C619" s="6" t="s">
        <v>1675</v>
      </c>
      <c r="D619" s="6" t="s">
        <v>5359</v>
      </c>
      <c r="E619" s="9">
        <v>55.921562000000002</v>
      </c>
      <c r="F619" s="9">
        <v>12.053477000000001</v>
      </c>
      <c r="G619" s="6"/>
      <c r="H619" s="6"/>
      <c r="I619" s="6" t="s">
        <v>1577</v>
      </c>
      <c r="J619" s="36" t="s">
        <v>11103</v>
      </c>
      <c r="K619" s="6"/>
      <c r="L619" s="6" t="s">
        <v>6169</v>
      </c>
      <c r="M619" s="6">
        <v>5540</v>
      </c>
      <c r="N619" s="17">
        <v>110</v>
      </c>
      <c r="O619" s="16" t="s">
        <v>474</v>
      </c>
      <c r="P619" s="16"/>
      <c r="Q619" s="6" t="s">
        <v>6170</v>
      </c>
      <c r="R619" s="6"/>
      <c r="S619" s="6">
        <v>1975</v>
      </c>
      <c r="T619" s="6" t="s">
        <v>2871</v>
      </c>
      <c r="U619" s="6" t="s">
        <v>6171</v>
      </c>
    </row>
    <row r="620" spans="1:21" x14ac:dyDescent="0.15">
      <c r="A620" s="6" t="s">
        <v>416</v>
      </c>
      <c r="B620" s="6"/>
      <c r="C620" s="6" t="s">
        <v>1675</v>
      </c>
      <c r="D620" s="6" t="s">
        <v>5359</v>
      </c>
      <c r="E620" s="9">
        <v>55.921562000000002</v>
      </c>
      <c r="F620" s="9">
        <v>12.053477000000001</v>
      </c>
      <c r="G620" s="6"/>
      <c r="H620" s="6"/>
      <c r="I620" s="6" t="s">
        <v>1577</v>
      </c>
      <c r="J620" s="6" t="s">
        <v>6146</v>
      </c>
      <c r="K620" s="6"/>
      <c r="L620" s="6" t="s">
        <v>6172</v>
      </c>
      <c r="M620" s="6">
        <v>5410</v>
      </c>
      <c r="N620" s="17">
        <v>100</v>
      </c>
      <c r="O620" s="16" t="s">
        <v>474</v>
      </c>
      <c r="P620" s="16"/>
      <c r="Q620" s="6" t="s">
        <v>6173</v>
      </c>
      <c r="R620" s="6"/>
      <c r="S620" s="6">
        <v>1975</v>
      </c>
      <c r="T620" s="6" t="s">
        <v>2871</v>
      </c>
      <c r="U620" s="6" t="s">
        <v>6174</v>
      </c>
    </row>
    <row r="621" spans="1:21" x14ac:dyDescent="0.15">
      <c r="A621" s="6" t="s">
        <v>416</v>
      </c>
      <c r="B621" s="6"/>
      <c r="C621" s="6" t="s">
        <v>1675</v>
      </c>
      <c r="D621" s="6" t="s">
        <v>5359</v>
      </c>
      <c r="E621" s="9">
        <v>55.921562000000002</v>
      </c>
      <c r="F621" s="9">
        <v>12.053477000000001</v>
      </c>
      <c r="G621" s="6"/>
      <c r="H621" s="6"/>
      <c r="I621" s="6" t="s">
        <v>4486</v>
      </c>
      <c r="J621" s="36" t="s">
        <v>2756</v>
      </c>
      <c r="K621" s="6"/>
      <c r="L621" s="6" t="s">
        <v>6175</v>
      </c>
      <c r="M621" s="6">
        <v>5310</v>
      </c>
      <c r="N621" s="17">
        <v>110</v>
      </c>
      <c r="O621" s="16" t="s">
        <v>633</v>
      </c>
      <c r="P621" s="16"/>
      <c r="Q621" s="6" t="s">
        <v>6176</v>
      </c>
      <c r="R621" s="6"/>
      <c r="S621" s="6">
        <v>1975</v>
      </c>
      <c r="T621" s="6" t="s">
        <v>2871</v>
      </c>
      <c r="U621" s="6" t="s">
        <v>6177</v>
      </c>
    </row>
    <row r="622" spans="1:21" x14ac:dyDescent="0.15">
      <c r="A622" s="6" t="s">
        <v>416</v>
      </c>
      <c r="B622" s="6"/>
      <c r="C622" s="6" t="s">
        <v>1675</v>
      </c>
      <c r="D622" s="6" t="s">
        <v>5359</v>
      </c>
      <c r="E622" s="9">
        <v>55.921562000000002</v>
      </c>
      <c r="F622" s="9">
        <v>12.053477000000001</v>
      </c>
      <c r="G622" s="6"/>
      <c r="H622" s="6"/>
      <c r="I622" s="6" t="s">
        <v>4486</v>
      </c>
      <c r="J622" s="36" t="s">
        <v>2756</v>
      </c>
      <c r="K622" s="6"/>
      <c r="L622" s="6" t="s">
        <v>6178</v>
      </c>
      <c r="M622" s="6">
        <v>5180</v>
      </c>
      <c r="N622" s="17">
        <v>110</v>
      </c>
      <c r="O622" s="16" t="s">
        <v>633</v>
      </c>
      <c r="P622" s="16"/>
      <c r="Q622" s="6" t="s">
        <v>4967</v>
      </c>
      <c r="R622" s="6"/>
      <c r="S622" s="6">
        <v>1975</v>
      </c>
      <c r="T622" s="6" t="s">
        <v>2871</v>
      </c>
      <c r="U622" s="6" t="s">
        <v>6171</v>
      </c>
    </row>
    <row r="623" spans="1:21" x14ac:dyDescent="0.15">
      <c r="A623" s="6" t="s">
        <v>426</v>
      </c>
      <c r="B623" s="6"/>
      <c r="C623" s="6" t="s">
        <v>2447</v>
      </c>
      <c r="D623" s="6" t="s">
        <v>2447</v>
      </c>
      <c r="E623" s="9">
        <v>56.720222</v>
      </c>
      <c r="F623" s="9">
        <v>8.8642710000000005</v>
      </c>
      <c r="G623" s="6"/>
      <c r="H623" s="6"/>
      <c r="I623" s="6" t="s">
        <v>4486</v>
      </c>
      <c r="J623" s="6" t="s">
        <v>1683</v>
      </c>
      <c r="K623" s="6"/>
      <c r="L623" s="6" t="s">
        <v>6179</v>
      </c>
      <c r="M623" s="6">
        <v>3670</v>
      </c>
      <c r="N623" s="17">
        <v>50</v>
      </c>
      <c r="O623" s="16" t="s">
        <v>633</v>
      </c>
      <c r="P623" s="16">
        <v>1.5</v>
      </c>
      <c r="Q623" s="6" t="s">
        <v>6180</v>
      </c>
      <c r="R623" s="6"/>
      <c r="S623" s="6" t="s">
        <v>1683</v>
      </c>
      <c r="T623" s="6" t="s">
        <v>2855</v>
      </c>
      <c r="U623" s="6" t="s">
        <v>5309</v>
      </c>
    </row>
    <row r="624" spans="1:21" x14ac:dyDescent="0.15">
      <c r="A624" s="6" t="s">
        <v>429</v>
      </c>
      <c r="B624" s="6"/>
      <c r="C624" s="6" t="s">
        <v>2447</v>
      </c>
      <c r="D624" s="6" t="s">
        <v>2447</v>
      </c>
      <c r="E624" s="9">
        <v>56.605516000000001</v>
      </c>
      <c r="F624" s="9">
        <v>9.2740100000000005</v>
      </c>
      <c r="G624" s="6"/>
      <c r="H624" s="6" t="s">
        <v>6181</v>
      </c>
      <c r="I624" s="6" t="s">
        <v>467</v>
      </c>
      <c r="J624" s="36" t="s">
        <v>4591</v>
      </c>
      <c r="K624" s="6"/>
      <c r="L624" s="6" t="s">
        <v>6182</v>
      </c>
      <c r="M624" s="6">
        <v>5310</v>
      </c>
      <c r="N624" s="17">
        <v>20</v>
      </c>
      <c r="O624" s="16" t="s">
        <v>474</v>
      </c>
      <c r="P624" s="16"/>
      <c r="Q624" s="6" t="s">
        <v>6183</v>
      </c>
      <c r="R624" s="6"/>
      <c r="S624" s="6">
        <v>2013</v>
      </c>
      <c r="T624" s="6" t="s">
        <v>6184</v>
      </c>
      <c r="U624" s="6"/>
    </row>
    <row r="625" spans="1:21" x14ac:dyDescent="0.15">
      <c r="A625" s="6" t="s">
        <v>430</v>
      </c>
      <c r="B625" s="6"/>
      <c r="C625" s="6" t="s">
        <v>1631</v>
      </c>
      <c r="D625" s="6" t="s">
        <v>4496</v>
      </c>
      <c r="E625" s="9">
        <v>56.726517000000001</v>
      </c>
      <c r="F625" s="9">
        <v>10.155961</v>
      </c>
      <c r="G625" s="6" t="s">
        <v>6185</v>
      </c>
      <c r="H625" s="6"/>
      <c r="I625" s="6" t="s">
        <v>4486</v>
      </c>
      <c r="J625" s="36" t="s">
        <v>2754</v>
      </c>
      <c r="K625" s="6"/>
      <c r="L625" s="6" t="s">
        <v>6216</v>
      </c>
      <c r="M625" s="6">
        <v>5510</v>
      </c>
      <c r="N625" s="17">
        <v>70</v>
      </c>
      <c r="O625" s="16" t="s">
        <v>633</v>
      </c>
      <c r="P625" s="16">
        <v>1.1000000000000001</v>
      </c>
      <c r="Q625" s="6" t="s">
        <v>6217</v>
      </c>
      <c r="R625" s="6"/>
      <c r="S625" s="6">
        <v>2011</v>
      </c>
      <c r="T625" s="6" t="s">
        <v>6218</v>
      </c>
      <c r="U625" s="6"/>
    </row>
    <row r="626" spans="1:21" x14ac:dyDescent="0.15">
      <c r="A626" s="6" t="s">
        <v>430</v>
      </c>
      <c r="B626" s="6"/>
      <c r="C626" s="6" t="s">
        <v>1631</v>
      </c>
      <c r="D626" s="6" t="s">
        <v>4496</v>
      </c>
      <c r="E626" s="9">
        <v>56.726517000000001</v>
      </c>
      <c r="F626" s="9">
        <v>10.155961</v>
      </c>
      <c r="G626" s="6" t="s">
        <v>6185</v>
      </c>
      <c r="H626" s="6" t="s">
        <v>6219</v>
      </c>
      <c r="I626" s="6" t="s">
        <v>4486</v>
      </c>
      <c r="J626" s="36" t="s">
        <v>2754</v>
      </c>
      <c r="K626" s="6"/>
      <c r="L626" s="6" t="s">
        <v>6220</v>
      </c>
      <c r="M626" s="6">
        <v>5400</v>
      </c>
      <c r="N626" s="17">
        <v>60</v>
      </c>
      <c r="O626" s="16" t="s">
        <v>633</v>
      </c>
      <c r="P626" s="16">
        <v>1.3</v>
      </c>
      <c r="Q626" s="6" t="s">
        <v>6221</v>
      </c>
      <c r="R626" s="6"/>
      <c r="S626" s="6">
        <v>2011</v>
      </c>
      <c r="T626" s="6" t="s">
        <v>6218</v>
      </c>
      <c r="U626" s="6"/>
    </row>
    <row r="627" spans="1:21" x14ac:dyDescent="0.15">
      <c r="A627" s="6" t="s">
        <v>430</v>
      </c>
      <c r="B627" s="6"/>
      <c r="C627" s="6" t="s">
        <v>1631</v>
      </c>
      <c r="D627" s="6" t="s">
        <v>4496</v>
      </c>
      <c r="E627" s="9">
        <v>56.726517000000001</v>
      </c>
      <c r="F627" s="9">
        <v>10.155961</v>
      </c>
      <c r="G627" s="6" t="s">
        <v>6185</v>
      </c>
      <c r="H627" s="6"/>
      <c r="I627" s="6" t="s">
        <v>4486</v>
      </c>
      <c r="J627" s="36" t="s">
        <v>2754</v>
      </c>
      <c r="K627" s="6"/>
      <c r="L627" s="6" t="s">
        <v>6247</v>
      </c>
      <c r="M627" s="6">
        <v>5090</v>
      </c>
      <c r="N627" s="17">
        <v>45</v>
      </c>
      <c r="O627" s="16" t="s">
        <v>633</v>
      </c>
      <c r="P627" s="16">
        <v>2.1</v>
      </c>
      <c r="Q627" s="6" t="s">
        <v>6248</v>
      </c>
      <c r="R627" s="6"/>
      <c r="S627" s="6">
        <v>2011</v>
      </c>
      <c r="T627" s="6" t="s">
        <v>6218</v>
      </c>
      <c r="U627" s="6"/>
    </row>
    <row r="628" spans="1:21" x14ac:dyDescent="0.15">
      <c r="A628" s="6" t="s">
        <v>430</v>
      </c>
      <c r="B628" s="6"/>
      <c r="C628" s="6" t="s">
        <v>1631</v>
      </c>
      <c r="D628" s="6" t="s">
        <v>4496</v>
      </c>
      <c r="E628" s="9">
        <v>56.726517000000001</v>
      </c>
      <c r="F628" s="9">
        <v>10.155961</v>
      </c>
      <c r="G628" s="6" t="s">
        <v>6185</v>
      </c>
      <c r="H628" s="6"/>
      <c r="I628" s="6" t="s">
        <v>4486</v>
      </c>
      <c r="J628" s="36" t="s">
        <v>2754</v>
      </c>
      <c r="K628" s="6"/>
      <c r="L628" s="6" t="s">
        <v>6252</v>
      </c>
      <c r="M628" s="6">
        <v>5030</v>
      </c>
      <c r="N628" s="17">
        <v>55</v>
      </c>
      <c r="O628" s="16" t="s">
        <v>633</v>
      </c>
      <c r="P628" s="16">
        <v>1.3</v>
      </c>
      <c r="Q628" s="6" t="s">
        <v>6253</v>
      </c>
      <c r="R628" s="6"/>
      <c r="S628" s="6">
        <v>2011</v>
      </c>
      <c r="T628" s="6" t="s">
        <v>6218</v>
      </c>
      <c r="U628" s="6"/>
    </row>
    <row r="629" spans="1:21" x14ac:dyDescent="0.15">
      <c r="A629" s="6" t="s">
        <v>430</v>
      </c>
      <c r="B629" s="6"/>
      <c r="C629" s="6" t="s">
        <v>1631</v>
      </c>
      <c r="D629" s="6" t="s">
        <v>4496</v>
      </c>
      <c r="E629" s="9">
        <v>56.726517000000001</v>
      </c>
      <c r="F629" s="9">
        <v>10.155961</v>
      </c>
      <c r="G629" s="6" t="s">
        <v>6185</v>
      </c>
      <c r="H629" s="6" t="s">
        <v>6249</v>
      </c>
      <c r="I629" s="6" t="s">
        <v>4486</v>
      </c>
      <c r="J629" s="36" t="s">
        <v>2754</v>
      </c>
      <c r="K629" s="6"/>
      <c r="L629" s="6" t="s">
        <v>6263</v>
      </c>
      <c r="M629" s="6">
        <v>4950</v>
      </c>
      <c r="N629" s="17">
        <v>70</v>
      </c>
      <c r="O629" s="16" t="s">
        <v>633</v>
      </c>
      <c r="P629" s="16">
        <v>0</v>
      </c>
      <c r="Q629" s="6" t="s">
        <v>6264</v>
      </c>
      <c r="R629" s="6"/>
      <c r="S629" s="6">
        <v>2011</v>
      </c>
      <c r="T629" s="6" t="s">
        <v>6218</v>
      </c>
      <c r="U629" s="6"/>
    </row>
    <row r="630" spans="1:21" x14ac:dyDescent="0.15">
      <c r="A630" s="6" t="s">
        <v>430</v>
      </c>
      <c r="B630" s="6"/>
      <c r="C630" s="6" t="s">
        <v>1631</v>
      </c>
      <c r="D630" s="6" t="s">
        <v>4496</v>
      </c>
      <c r="E630" s="9">
        <v>56.726517000000001</v>
      </c>
      <c r="F630" s="9">
        <v>10.155961</v>
      </c>
      <c r="G630" s="6" t="s">
        <v>6185</v>
      </c>
      <c r="H630" s="6"/>
      <c r="I630" s="6" t="s">
        <v>4486</v>
      </c>
      <c r="J630" s="36" t="s">
        <v>2754</v>
      </c>
      <c r="K630" s="6"/>
      <c r="L630" s="6" t="s">
        <v>6265</v>
      </c>
      <c r="M630" s="6">
        <v>4870</v>
      </c>
      <c r="N630" s="17">
        <v>75</v>
      </c>
      <c r="O630" s="16" t="s">
        <v>633</v>
      </c>
      <c r="P630" s="16">
        <v>-0.4</v>
      </c>
      <c r="Q630" s="6" t="s">
        <v>6266</v>
      </c>
      <c r="R630" s="6"/>
      <c r="S630" s="6">
        <v>2011</v>
      </c>
      <c r="T630" s="6" t="s">
        <v>6218</v>
      </c>
      <c r="U630" s="6"/>
    </row>
    <row r="631" spans="1:21" x14ac:dyDescent="0.15">
      <c r="A631" s="6" t="s">
        <v>430</v>
      </c>
      <c r="B631" s="6"/>
      <c r="C631" s="6" t="s">
        <v>1631</v>
      </c>
      <c r="D631" s="6" t="s">
        <v>4496</v>
      </c>
      <c r="E631" s="9">
        <v>56.726517000000001</v>
      </c>
      <c r="F631" s="9">
        <v>10.155961</v>
      </c>
      <c r="G631" s="6" t="s">
        <v>6185</v>
      </c>
      <c r="H631" s="6" t="s">
        <v>6249</v>
      </c>
      <c r="I631" s="6" t="s">
        <v>4486</v>
      </c>
      <c r="J631" s="36" t="s">
        <v>2754</v>
      </c>
      <c r="K631" s="6"/>
      <c r="L631" s="6" t="s">
        <v>6267</v>
      </c>
      <c r="M631" s="6">
        <v>4820</v>
      </c>
      <c r="N631" s="17">
        <v>65</v>
      </c>
      <c r="O631" s="16" t="s">
        <v>633</v>
      </c>
      <c r="P631" s="16">
        <v>1.6</v>
      </c>
      <c r="Q631" s="6" t="s">
        <v>6268</v>
      </c>
      <c r="R631" s="6"/>
      <c r="S631" s="6">
        <v>2011</v>
      </c>
      <c r="T631" s="6" t="s">
        <v>6218</v>
      </c>
      <c r="U631" s="6"/>
    </row>
    <row r="632" spans="1:21" x14ac:dyDescent="0.15">
      <c r="A632" s="6" t="s">
        <v>430</v>
      </c>
      <c r="B632" s="6"/>
      <c r="C632" s="6" t="s">
        <v>1631</v>
      </c>
      <c r="D632" s="6" t="s">
        <v>4496</v>
      </c>
      <c r="E632" s="9">
        <v>56.726517000000001</v>
      </c>
      <c r="F632" s="9">
        <v>10.155961</v>
      </c>
      <c r="G632" s="6" t="s">
        <v>6185</v>
      </c>
      <c r="H632" s="6"/>
      <c r="I632" s="6" t="s">
        <v>4486</v>
      </c>
      <c r="J632" s="36" t="s">
        <v>2754</v>
      </c>
      <c r="K632" s="6"/>
      <c r="L632" s="6" t="s">
        <v>6193</v>
      </c>
      <c r="M632" s="6">
        <v>5675</v>
      </c>
      <c r="N632" s="17">
        <v>46</v>
      </c>
      <c r="O632" s="16" t="s">
        <v>633</v>
      </c>
      <c r="P632" s="16"/>
      <c r="Q632" s="6" t="s">
        <v>6090</v>
      </c>
      <c r="R632" s="6"/>
      <c r="S632" s="6">
        <v>2011</v>
      </c>
      <c r="T632" s="6" t="s">
        <v>1149</v>
      </c>
      <c r="U632" s="6"/>
    </row>
    <row r="633" spans="1:21" x14ac:dyDescent="0.15">
      <c r="A633" s="6" t="s">
        <v>430</v>
      </c>
      <c r="B633" s="6"/>
      <c r="C633" s="6" t="s">
        <v>1631</v>
      </c>
      <c r="D633" s="6" t="s">
        <v>4496</v>
      </c>
      <c r="E633" s="9">
        <v>56.726517000000001</v>
      </c>
      <c r="F633" s="9">
        <v>10.155961</v>
      </c>
      <c r="G633" s="6" t="s">
        <v>6185</v>
      </c>
      <c r="H633" s="6"/>
      <c r="I633" s="6" t="s">
        <v>4486</v>
      </c>
      <c r="J633" s="36" t="s">
        <v>2754</v>
      </c>
      <c r="K633" s="6"/>
      <c r="L633" s="6" t="s">
        <v>6207</v>
      </c>
      <c r="M633" s="6">
        <v>5575</v>
      </c>
      <c r="N633" s="17">
        <v>50</v>
      </c>
      <c r="O633" s="16" t="s">
        <v>633</v>
      </c>
      <c r="P633" s="16"/>
      <c r="Q633" s="6" t="s">
        <v>6208</v>
      </c>
      <c r="R633" s="6"/>
      <c r="S633" s="6">
        <v>2011</v>
      </c>
      <c r="T633" s="6" t="s">
        <v>1149</v>
      </c>
      <c r="U633" s="6"/>
    </row>
    <row r="634" spans="1:21" x14ac:dyDescent="0.15">
      <c r="A634" s="6" t="s">
        <v>430</v>
      </c>
      <c r="B634" s="6"/>
      <c r="C634" s="6" t="s">
        <v>1631</v>
      </c>
      <c r="D634" s="6" t="s">
        <v>4496</v>
      </c>
      <c r="E634" s="9">
        <v>56.726517000000001</v>
      </c>
      <c r="F634" s="9">
        <v>10.155961</v>
      </c>
      <c r="G634" s="6" t="s">
        <v>6185</v>
      </c>
      <c r="H634" s="6"/>
      <c r="I634" s="6" t="s">
        <v>467</v>
      </c>
      <c r="J634" s="36" t="s">
        <v>11087</v>
      </c>
      <c r="K634" s="6"/>
      <c r="L634" s="6" t="s">
        <v>6242</v>
      </c>
      <c r="M634" s="6">
        <v>4910</v>
      </c>
      <c r="N634" s="17">
        <v>40</v>
      </c>
      <c r="O634" s="16" t="s">
        <v>474</v>
      </c>
      <c r="P634" s="16"/>
      <c r="Q634" s="6" t="s">
        <v>5137</v>
      </c>
      <c r="R634" s="6"/>
      <c r="S634" s="6">
        <v>2011</v>
      </c>
      <c r="T634" s="6" t="s">
        <v>1149</v>
      </c>
      <c r="U634" s="6"/>
    </row>
    <row r="635" spans="1:21" x14ac:dyDescent="0.15">
      <c r="A635" s="6" t="s">
        <v>430</v>
      </c>
      <c r="B635" s="6"/>
      <c r="C635" s="6" t="s">
        <v>1631</v>
      </c>
      <c r="D635" s="6" t="s">
        <v>4496</v>
      </c>
      <c r="E635" s="9">
        <v>56.726517000000001</v>
      </c>
      <c r="F635" s="9">
        <v>10.155961</v>
      </c>
      <c r="G635" s="6" t="s">
        <v>6185</v>
      </c>
      <c r="H635" s="6" t="s">
        <v>6249</v>
      </c>
      <c r="I635" s="6" t="s">
        <v>4486</v>
      </c>
      <c r="J635" s="36" t="s">
        <v>2754</v>
      </c>
      <c r="K635" s="6"/>
      <c r="L635" s="6" t="s">
        <v>6250</v>
      </c>
      <c r="M635" s="6">
        <v>5040</v>
      </c>
      <c r="N635" s="17">
        <v>70</v>
      </c>
      <c r="O635" s="16" t="s">
        <v>633</v>
      </c>
      <c r="P635" s="16">
        <v>1.5</v>
      </c>
      <c r="Q635" s="6" t="s">
        <v>6251</v>
      </c>
      <c r="R635" s="6"/>
      <c r="S635" s="6">
        <v>2011</v>
      </c>
      <c r="T635" s="6" t="s">
        <v>1149</v>
      </c>
      <c r="U635" s="6"/>
    </row>
    <row r="636" spans="1:21" x14ac:dyDescent="0.15">
      <c r="A636" s="6" t="s">
        <v>430</v>
      </c>
      <c r="B636" s="6"/>
      <c r="C636" s="6" t="s">
        <v>1631</v>
      </c>
      <c r="D636" s="6" t="s">
        <v>4496</v>
      </c>
      <c r="E636" s="9">
        <v>56.726517000000001</v>
      </c>
      <c r="F636" s="9">
        <v>10.155961</v>
      </c>
      <c r="G636" s="6" t="s">
        <v>6185</v>
      </c>
      <c r="H636" s="6"/>
      <c r="I636" s="6" t="s">
        <v>467</v>
      </c>
      <c r="J636" s="36" t="s">
        <v>4372</v>
      </c>
      <c r="K636" s="6"/>
      <c r="L636" s="6" t="s">
        <v>6254</v>
      </c>
      <c r="M636" s="6">
        <v>4775</v>
      </c>
      <c r="N636" s="17">
        <v>35</v>
      </c>
      <c r="O636" s="16" t="s">
        <v>474</v>
      </c>
      <c r="P636" s="16"/>
      <c r="Q636" s="6" t="s">
        <v>5473</v>
      </c>
      <c r="R636" s="6"/>
      <c r="S636" s="6">
        <v>2011</v>
      </c>
      <c r="T636" s="6" t="s">
        <v>1149</v>
      </c>
      <c r="U636" s="6"/>
    </row>
    <row r="637" spans="1:21" x14ac:dyDescent="0.15">
      <c r="A637" s="6" t="s">
        <v>430</v>
      </c>
      <c r="B637" s="6"/>
      <c r="C637" s="6" t="s">
        <v>1631</v>
      </c>
      <c r="D637" s="6" t="s">
        <v>4496</v>
      </c>
      <c r="E637" s="9">
        <v>56.726517000000001</v>
      </c>
      <c r="F637" s="9">
        <v>10.155961</v>
      </c>
      <c r="G637" s="6" t="s">
        <v>6185</v>
      </c>
      <c r="H637" s="6"/>
      <c r="I637" s="6" t="s">
        <v>4486</v>
      </c>
      <c r="J637" s="36" t="s">
        <v>2754</v>
      </c>
      <c r="K637" s="6"/>
      <c r="L637" s="6" t="s">
        <v>6255</v>
      </c>
      <c r="M637" s="6">
        <v>5006</v>
      </c>
      <c r="N637" s="17">
        <v>45</v>
      </c>
      <c r="O637" s="16" t="s">
        <v>633</v>
      </c>
      <c r="P637" s="16"/>
      <c r="Q637" s="6" t="s">
        <v>6256</v>
      </c>
      <c r="R637" s="6"/>
      <c r="S637" s="6">
        <v>2011</v>
      </c>
      <c r="T637" s="6" t="s">
        <v>1149</v>
      </c>
      <c r="U637" s="6"/>
    </row>
    <row r="638" spans="1:21" x14ac:dyDescent="0.15">
      <c r="A638" s="6" t="s">
        <v>430</v>
      </c>
      <c r="B638" s="6"/>
      <c r="C638" s="6" t="s">
        <v>1631</v>
      </c>
      <c r="D638" s="6" t="s">
        <v>4496</v>
      </c>
      <c r="E638" s="9">
        <v>56.726517000000001</v>
      </c>
      <c r="F638" s="9">
        <v>10.155961</v>
      </c>
      <c r="G638" s="6" t="s">
        <v>6185</v>
      </c>
      <c r="H638" s="6"/>
      <c r="I638" s="6" t="s">
        <v>467</v>
      </c>
      <c r="J638" s="36" t="s">
        <v>11087</v>
      </c>
      <c r="K638" s="6"/>
      <c r="L638" s="6" t="s">
        <v>6261</v>
      </c>
      <c r="M638" s="6">
        <v>4700</v>
      </c>
      <c r="N638" s="17">
        <v>35</v>
      </c>
      <c r="O638" s="16" t="s">
        <v>474</v>
      </c>
      <c r="P638" s="16"/>
      <c r="Q638" s="6" t="s">
        <v>6262</v>
      </c>
      <c r="R638" s="6"/>
      <c r="S638" s="6">
        <v>2011</v>
      </c>
      <c r="T638" s="6" t="s">
        <v>1149</v>
      </c>
      <c r="U638" s="6"/>
    </row>
    <row r="639" spans="1:21" x14ac:dyDescent="0.15">
      <c r="A639" s="6" t="s">
        <v>430</v>
      </c>
      <c r="B639" s="6"/>
      <c r="C639" s="6" t="s">
        <v>1631</v>
      </c>
      <c r="D639" s="6" t="s">
        <v>4496</v>
      </c>
      <c r="E639" s="9">
        <v>56.723671000000003</v>
      </c>
      <c r="F639" s="9">
        <v>10.150873000000001</v>
      </c>
      <c r="G639" s="6" t="s">
        <v>6188</v>
      </c>
      <c r="H639" s="6" t="s">
        <v>6189</v>
      </c>
      <c r="I639" s="6" t="s">
        <v>467</v>
      </c>
      <c r="J639" s="36" t="s">
        <v>4985</v>
      </c>
      <c r="K639" s="6" t="s">
        <v>5814</v>
      </c>
      <c r="L639" s="6" t="s">
        <v>6190</v>
      </c>
      <c r="M639" s="6">
        <v>5776</v>
      </c>
      <c r="N639" s="17">
        <v>46</v>
      </c>
      <c r="O639" s="16" t="s">
        <v>760</v>
      </c>
      <c r="P639" s="16">
        <v>-9.75</v>
      </c>
      <c r="Q639" s="6" t="s">
        <v>6191</v>
      </c>
      <c r="R639" s="6"/>
      <c r="S639" s="6" t="s">
        <v>1683</v>
      </c>
      <c r="T639" s="6" t="s">
        <v>6192</v>
      </c>
      <c r="U639" s="6"/>
    </row>
    <row r="640" spans="1:21" x14ac:dyDescent="0.15">
      <c r="A640" s="6" t="s">
        <v>430</v>
      </c>
      <c r="B640" s="6"/>
      <c r="C640" s="6" t="s">
        <v>1631</v>
      </c>
      <c r="D640" s="6" t="s">
        <v>4496</v>
      </c>
      <c r="E640" s="9">
        <v>56.723671000000003</v>
      </c>
      <c r="F640" s="9">
        <v>10.150873000000001</v>
      </c>
      <c r="G640" s="6" t="s">
        <v>6188</v>
      </c>
      <c r="H640" s="6" t="s">
        <v>6194</v>
      </c>
      <c r="I640" s="6" t="s">
        <v>467</v>
      </c>
      <c r="J640" s="36" t="s">
        <v>4379</v>
      </c>
      <c r="K640" s="6" t="s">
        <v>6195</v>
      </c>
      <c r="L640" s="6" t="s">
        <v>6196</v>
      </c>
      <c r="M640" s="6">
        <v>5332</v>
      </c>
      <c r="N640" s="17">
        <v>56</v>
      </c>
      <c r="O640" s="16" t="s">
        <v>474</v>
      </c>
      <c r="P640" s="16"/>
      <c r="Q640" s="6" t="s">
        <v>4822</v>
      </c>
      <c r="R640" s="6"/>
      <c r="S640" s="6" t="s">
        <v>1683</v>
      </c>
      <c r="T640" s="6" t="s">
        <v>6192</v>
      </c>
      <c r="U640" s="6"/>
    </row>
    <row r="641" spans="1:21" x14ac:dyDescent="0.15">
      <c r="A641" s="6" t="s">
        <v>430</v>
      </c>
      <c r="B641" s="6"/>
      <c r="C641" s="6" t="s">
        <v>1631</v>
      </c>
      <c r="D641" s="6" t="s">
        <v>4496</v>
      </c>
      <c r="E641" s="9">
        <v>56.723671000000003</v>
      </c>
      <c r="F641" s="9">
        <v>10.150873000000001</v>
      </c>
      <c r="G641" s="6" t="s">
        <v>6188</v>
      </c>
      <c r="H641" s="6" t="s">
        <v>6197</v>
      </c>
      <c r="I641" s="6" t="s">
        <v>467</v>
      </c>
      <c r="J641" s="36" t="s">
        <v>4379</v>
      </c>
      <c r="K641" s="6" t="s">
        <v>6198</v>
      </c>
      <c r="L641" s="6" t="s">
        <v>6199</v>
      </c>
      <c r="M641" s="6">
        <v>5297</v>
      </c>
      <c r="N641" s="17">
        <v>63</v>
      </c>
      <c r="O641" s="16" t="s">
        <v>474</v>
      </c>
      <c r="P641" s="16">
        <v>-22.289887761312503</v>
      </c>
      <c r="Q641" s="6" t="s">
        <v>6200</v>
      </c>
      <c r="R641" s="6"/>
      <c r="S641" s="6" t="s">
        <v>1683</v>
      </c>
      <c r="T641" s="6" t="s">
        <v>6192</v>
      </c>
      <c r="U641" s="6"/>
    </row>
    <row r="642" spans="1:21" x14ac:dyDescent="0.15">
      <c r="A642" s="6" t="s">
        <v>430</v>
      </c>
      <c r="B642" s="6"/>
      <c r="C642" s="6" t="s">
        <v>1631</v>
      </c>
      <c r="D642" s="6" t="s">
        <v>4496</v>
      </c>
      <c r="E642" s="9">
        <v>56.723671000000003</v>
      </c>
      <c r="F642" s="9">
        <v>10.150873000000001</v>
      </c>
      <c r="G642" s="6" t="s">
        <v>6188</v>
      </c>
      <c r="H642" s="6" t="s">
        <v>6209</v>
      </c>
      <c r="I642" s="6" t="s">
        <v>467</v>
      </c>
      <c r="J642" s="6" t="s">
        <v>11104</v>
      </c>
      <c r="K642" s="6" t="s">
        <v>521</v>
      </c>
      <c r="L642" s="6" t="s">
        <v>6210</v>
      </c>
      <c r="M642" s="6">
        <v>5266</v>
      </c>
      <c r="N642" s="17">
        <v>38</v>
      </c>
      <c r="O642" s="16" t="s">
        <v>474</v>
      </c>
      <c r="P642" s="16"/>
      <c r="Q642" s="6" t="s">
        <v>6211</v>
      </c>
      <c r="R642" s="6"/>
      <c r="S642" s="6" t="s">
        <v>1683</v>
      </c>
      <c r="T642" s="6" t="s">
        <v>6192</v>
      </c>
      <c r="U642" s="6"/>
    </row>
    <row r="643" spans="1:21" x14ac:dyDescent="0.15">
      <c r="A643" s="6" t="s">
        <v>430</v>
      </c>
      <c r="B643" s="6"/>
      <c r="C643" s="6" t="s">
        <v>1631</v>
      </c>
      <c r="D643" s="6" t="s">
        <v>4496</v>
      </c>
      <c r="E643" s="9">
        <v>56.723671000000003</v>
      </c>
      <c r="F643" s="9">
        <v>10.150873000000001</v>
      </c>
      <c r="G643" s="6" t="s">
        <v>6188</v>
      </c>
      <c r="H643" s="6" t="s">
        <v>6212</v>
      </c>
      <c r="I643" s="6" t="s">
        <v>467</v>
      </c>
      <c r="J643" s="36" t="s">
        <v>4379</v>
      </c>
      <c r="K643" s="6" t="s">
        <v>6213</v>
      </c>
      <c r="L643" s="6" t="s">
        <v>6214</v>
      </c>
      <c r="M643" s="6">
        <v>5196</v>
      </c>
      <c r="N643" s="17">
        <v>57</v>
      </c>
      <c r="O643" s="16" t="s">
        <v>474</v>
      </c>
      <c r="P643" s="16">
        <v>-21.6</v>
      </c>
      <c r="Q643" s="6" t="s">
        <v>6215</v>
      </c>
      <c r="R643" s="6"/>
      <c r="S643" s="6" t="s">
        <v>1683</v>
      </c>
      <c r="T643" s="6" t="s">
        <v>6192</v>
      </c>
      <c r="U643" s="6"/>
    </row>
    <row r="644" spans="1:21" x14ac:dyDescent="0.15">
      <c r="A644" s="6" t="s">
        <v>430</v>
      </c>
      <c r="B644" s="6"/>
      <c r="C644" s="6" t="s">
        <v>1631</v>
      </c>
      <c r="D644" s="6" t="s">
        <v>4496</v>
      </c>
      <c r="E644" s="9">
        <v>56.723671000000003</v>
      </c>
      <c r="F644" s="9">
        <v>10.150873000000001</v>
      </c>
      <c r="G644" s="6" t="s">
        <v>6188</v>
      </c>
      <c r="H644" s="6" t="s">
        <v>6222</v>
      </c>
      <c r="I644" s="6" t="s">
        <v>467</v>
      </c>
      <c r="J644" s="36" t="s">
        <v>11083</v>
      </c>
      <c r="K644" s="6" t="s">
        <v>6223</v>
      </c>
      <c r="L644" s="6" t="s">
        <v>6224</v>
      </c>
      <c r="M644" s="6">
        <v>5149</v>
      </c>
      <c r="N644" s="17">
        <v>51</v>
      </c>
      <c r="O644" s="16" t="s">
        <v>474</v>
      </c>
      <c r="P644" s="16">
        <v>-21.4</v>
      </c>
      <c r="Q644" s="6" t="s">
        <v>6225</v>
      </c>
      <c r="R644" s="6"/>
      <c r="S644" s="6" t="s">
        <v>1683</v>
      </c>
      <c r="T644" s="6" t="s">
        <v>6192</v>
      </c>
      <c r="U644" s="6"/>
    </row>
    <row r="645" spans="1:21" x14ac:dyDescent="0.15">
      <c r="A645" s="6" t="s">
        <v>430</v>
      </c>
      <c r="B645" s="6"/>
      <c r="C645" s="6" t="s">
        <v>1631</v>
      </c>
      <c r="D645" s="6" t="s">
        <v>4496</v>
      </c>
      <c r="E645" s="9">
        <v>56.723671000000003</v>
      </c>
      <c r="F645" s="9">
        <v>10.150873000000001</v>
      </c>
      <c r="G645" s="6" t="s">
        <v>6188</v>
      </c>
      <c r="H645" s="6" t="s">
        <v>6226</v>
      </c>
      <c r="I645" s="6" t="s">
        <v>467</v>
      </c>
      <c r="J645" s="6" t="s">
        <v>11105</v>
      </c>
      <c r="K645" s="6" t="s">
        <v>1263</v>
      </c>
      <c r="L645" s="6" t="s">
        <v>6227</v>
      </c>
      <c r="M645" s="6">
        <v>5141</v>
      </c>
      <c r="N645" s="17">
        <v>41</v>
      </c>
      <c r="O645" s="16" t="s">
        <v>474</v>
      </c>
      <c r="P645" s="16">
        <v>-21.6</v>
      </c>
      <c r="Q645" s="6" t="s">
        <v>6228</v>
      </c>
      <c r="R645" s="6"/>
      <c r="S645" s="6" t="s">
        <v>1683</v>
      </c>
      <c r="T645" s="6" t="s">
        <v>6192</v>
      </c>
      <c r="U645" s="6"/>
    </row>
    <row r="646" spans="1:21" x14ac:dyDescent="0.15">
      <c r="A646" s="6" t="s">
        <v>430</v>
      </c>
      <c r="B646" s="6"/>
      <c r="C646" s="6" t="s">
        <v>1631</v>
      </c>
      <c r="D646" s="6" t="s">
        <v>4496</v>
      </c>
      <c r="E646" s="9">
        <v>56.723671000000003</v>
      </c>
      <c r="F646" s="9">
        <v>10.150873000000001</v>
      </c>
      <c r="G646" s="6" t="s">
        <v>6188</v>
      </c>
      <c r="H646" s="6" t="s">
        <v>6231</v>
      </c>
      <c r="I646" s="6" t="s">
        <v>467</v>
      </c>
      <c r="J646" s="36" t="s">
        <v>11083</v>
      </c>
      <c r="K646" s="6" t="s">
        <v>1263</v>
      </c>
      <c r="L646" s="6" t="s">
        <v>6232</v>
      </c>
      <c r="M646" s="6">
        <v>4956</v>
      </c>
      <c r="N646" s="17">
        <v>45</v>
      </c>
      <c r="O646" s="16" t="s">
        <v>474</v>
      </c>
      <c r="P646" s="16">
        <v>-21.6</v>
      </c>
      <c r="Q646" s="6" t="s">
        <v>6233</v>
      </c>
      <c r="R646" s="6"/>
      <c r="S646" s="6" t="s">
        <v>1683</v>
      </c>
      <c r="T646" s="6" t="s">
        <v>6192</v>
      </c>
      <c r="U646" s="6"/>
    </row>
    <row r="647" spans="1:21" x14ac:dyDescent="0.15">
      <c r="A647" s="6" t="s">
        <v>430</v>
      </c>
      <c r="B647" s="6"/>
      <c r="C647" s="6" t="s">
        <v>1631</v>
      </c>
      <c r="D647" s="6" t="s">
        <v>4496</v>
      </c>
      <c r="E647" s="9">
        <v>56.723671000000003</v>
      </c>
      <c r="F647" s="9">
        <v>10.150873000000001</v>
      </c>
      <c r="G647" s="6" t="s">
        <v>6188</v>
      </c>
      <c r="H647" s="6" t="s">
        <v>2194</v>
      </c>
      <c r="I647" s="6" t="s">
        <v>467</v>
      </c>
      <c r="J647" s="36" t="s">
        <v>11093</v>
      </c>
      <c r="K647" s="6" t="s">
        <v>1236</v>
      </c>
      <c r="L647" s="6" t="s">
        <v>6245</v>
      </c>
      <c r="M647" s="6">
        <v>4811</v>
      </c>
      <c r="N647" s="17">
        <v>46</v>
      </c>
      <c r="O647" s="16" t="s">
        <v>474</v>
      </c>
      <c r="P647" s="16">
        <v>-21.2</v>
      </c>
      <c r="Q647" s="6" t="s">
        <v>6246</v>
      </c>
      <c r="R647" s="6"/>
      <c r="S647" s="6" t="s">
        <v>1683</v>
      </c>
      <c r="T647" s="6" t="s">
        <v>6192</v>
      </c>
      <c r="U647" s="6"/>
    </row>
    <row r="648" spans="1:21" x14ac:dyDescent="0.15">
      <c r="A648" s="6" t="s">
        <v>430</v>
      </c>
      <c r="B648" s="6"/>
      <c r="C648" s="6" t="s">
        <v>1631</v>
      </c>
      <c r="D648" s="6" t="s">
        <v>4496</v>
      </c>
      <c r="E648" s="9">
        <v>56.723671000000003</v>
      </c>
      <c r="F648" s="9">
        <v>10.150873000000001</v>
      </c>
      <c r="G648" s="6" t="s">
        <v>6188</v>
      </c>
      <c r="H648" s="6" t="s">
        <v>6269</v>
      </c>
      <c r="I648" s="6" t="s">
        <v>467</v>
      </c>
      <c r="J648" s="36" t="s">
        <v>11087</v>
      </c>
      <c r="K648" s="6" t="s">
        <v>6270</v>
      </c>
      <c r="L648" s="6" t="s">
        <v>6271</v>
      </c>
      <c r="M648" s="6">
        <v>3873</v>
      </c>
      <c r="N648" s="17">
        <v>34</v>
      </c>
      <c r="O648" s="16" t="s">
        <v>474</v>
      </c>
      <c r="P648" s="16">
        <v>-20.100000000000001</v>
      </c>
      <c r="Q648" s="6" t="s">
        <v>6272</v>
      </c>
      <c r="R648" s="6"/>
      <c r="S648" s="6" t="s">
        <v>1683</v>
      </c>
      <c r="T648" s="6" t="s">
        <v>6192</v>
      </c>
      <c r="U648" s="6"/>
    </row>
    <row r="649" spans="1:21" x14ac:dyDescent="0.15">
      <c r="A649" s="6" t="s">
        <v>430</v>
      </c>
      <c r="B649" s="6"/>
      <c r="C649" s="6" t="s">
        <v>1631</v>
      </c>
      <c r="D649" s="6" t="s">
        <v>4496</v>
      </c>
      <c r="E649" s="9">
        <v>56.726517000000001</v>
      </c>
      <c r="F649" s="9">
        <v>10.155961</v>
      </c>
      <c r="G649" s="6" t="s">
        <v>6185</v>
      </c>
      <c r="H649" s="6" t="s">
        <v>6229</v>
      </c>
      <c r="I649" s="6" t="s">
        <v>467</v>
      </c>
      <c r="J649" s="36" t="s">
        <v>4372</v>
      </c>
      <c r="K649" s="6" t="s">
        <v>1373</v>
      </c>
      <c r="L649" s="6" t="s">
        <v>6230</v>
      </c>
      <c r="M649" s="6">
        <v>4955</v>
      </c>
      <c r="N649" s="17">
        <v>60</v>
      </c>
      <c r="O649" s="16" t="s">
        <v>474</v>
      </c>
      <c r="P649" s="16">
        <v>-21.7</v>
      </c>
      <c r="Q649" s="6" t="s">
        <v>5462</v>
      </c>
      <c r="R649" s="6"/>
      <c r="S649" s="6">
        <v>2000</v>
      </c>
      <c r="T649" s="6" t="s">
        <v>5407</v>
      </c>
      <c r="U649" s="6"/>
    </row>
    <row r="650" spans="1:21" x14ac:dyDescent="0.15">
      <c r="A650" s="6" t="s">
        <v>430</v>
      </c>
      <c r="B650" s="6"/>
      <c r="C650" s="6" t="s">
        <v>1631</v>
      </c>
      <c r="D650" s="6" t="s">
        <v>4496</v>
      </c>
      <c r="E650" s="9">
        <v>56.726517000000001</v>
      </c>
      <c r="F650" s="9">
        <v>10.155961</v>
      </c>
      <c r="G650" s="6" t="s">
        <v>6185</v>
      </c>
      <c r="H650" s="6" t="s">
        <v>6234</v>
      </c>
      <c r="I650" s="6" t="s">
        <v>467</v>
      </c>
      <c r="J650" s="36" t="s">
        <v>4372</v>
      </c>
      <c r="K650" s="6" t="s">
        <v>1364</v>
      </c>
      <c r="L650" s="6" t="s">
        <v>6235</v>
      </c>
      <c r="M650" s="6">
        <v>4925</v>
      </c>
      <c r="N650" s="17">
        <v>55</v>
      </c>
      <c r="O650" s="16" t="s">
        <v>474</v>
      </c>
      <c r="P650" s="16">
        <v>-21.7</v>
      </c>
      <c r="Q650" s="6" t="s">
        <v>6236</v>
      </c>
      <c r="R650" s="6"/>
      <c r="S650" s="6">
        <v>2000</v>
      </c>
      <c r="T650" s="6" t="s">
        <v>5407</v>
      </c>
      <c r="U650" s="6"/>
    </row>
    <row r="651" spans="1:21" x14ac:dyDescent="0.15">
      <c r="A651" s="6" t="s">
        <v>430</v>
      </c>
      <c r="B651" s="6"/>
      <c r="C651" s="6" t="s">
        <v>1631</v>
      </c>
      <c r="D651" s="6" t="s">
        <v>4496</v>
      </c>
      <c r="E651" s="9">
        <v>56.726517000000001</v>
      </c>
      <c r="F651" s="9">
        <v>10.155961</v>
      </c>
      <c r="G651" s="6" t="s">
        <v>6185</v>
      </c>
      <c r="H651" s="6"/>
      <c r="I651" s="6" t="s">
        <v>1577</v>
      </c>
      <c r="J651" s="6" t="s">
        <v>1683</v>
      </c>
      <c r="K651" s="6"/>
      <c r="L651" s="6" t="s">
        <v>6237</v>
      </c>
      <c r="M651" s="6">
        <v>4945</v>
      </c>
      <c r="N651" s="17">
        <v>45</v>
      </c>
      <c r="O651" s="16" t="s">
        <v>474</v>
      </c>
      <c r="P651" s="16">
        <v>-26</v>
      </c>
      <c r="Q651" s="6" t="s">
        <v>6238</v>
      </c>
      <c r="R651" s="6"/>
      <c r="S651" s="6">
        <v>2000</v>
      </c>
      <c r="T651" s="6" t="s">
        <v>5407</v>
      </c>
      <c r="U651" s="6"/>
    </row>
    <row r="652" spans="1:21" x14ac:dyDescent="0.15">
      <c r="A652" s="6" t="s">
        <v>430</v>
      </c>
      <c r="B652" s="6"/>
      <c r="C652" s="6" t="s">
        <v>1631</v>
      </c>
      <c r="D652" s="6" t="s">
        <v>4496</v>
      </c>
      <c r="E652" s="9">
        <v>56.726517000000001</v>
      </c>
      <c r="F652" s="9">
        <v>10.155961</v>
      </c>
      <c r="G652" s="6" t="s">
        <v>6185</v>
      </c>
      <c r="H652" s="6" t="s">
        <v>6257</v>
      </c>
      <c r="I652" s="6" t="s">
        <v>467</v>
      </c>
      <c r="J652" s="36" t="s">
        <v>4372</v>
      </c>
      <c r="K652" s="6" t="s">
        <v>6258</v>
      </c>
      <c r="L652" s="6" t="s">
        <v>6259</v>
      </c>
      <c r="M652" s="6">
        <v>4650</v>
      </c>
      <c r="N652" s="17">
        <v>55</v>
      </c>
      <c r="O652" s="16" t="s">
        <v>474</v>
      </c>
      <c r="P652" s="16">
        <v>-21.2</v>
      </c>
      <c r="Q652" s="6" t="s">
        <v>6260</v>
      </c>
      <c r="R652" s="6"/>
      <c r="S652" s="6">
        <v>2000</v>
      </c>
      <c r="T652" s="6" t="s">
        <v>5407</v>
      </c>
      <c r="U652" s="6"/>
    </row>
    <row r="653" spans="1:21" x14ac:dyDescent="0.15">
      <c r="A653" s="6" t="s">
        <v>430</v>
      </c>
      <c r="B653" s="6"/>
      <c r="C653" s="6" t="s">
        <v>1631</v>
      </c>
      <c r="D653" s="6" t="s">
        <v>4496</v>
      </c>
      <c r="E653" s="9">
        <v>56.726517000000001</v>
      </c>
      <c r="F653" s="9">
        <v>10.155961</v>
      </c>
      <c r="G653" s="6" t="s">
        <v>6185</v>
      </c>
      <c r="H653" s="6"/>
      <c r="I653" s="6" t="s">
        <v>4486</v>
      </c>
      <c r="J653" s="36" t="s">
        <v>2754</v>
      </c>
      <c r="K653" s="6"/>
      <c r="L653" s="6" t="s">
        <v>6201</v>
      </c>
      <c r="M653" s="6">
        <v>5590</v>
      </c>
      <c r="N653" s="17">
        <v>75</v>
      </c>
      <c r="O653" s="16" t="s">
        <v>633</v>
      </c>
      <c r="P653" s="16">
        <v>-2.9</v>
      </c>
      <c r="Q653" s="6" t="s">
        <v>6202</v>
      </c>
      <c r="R653" s="6"/>
      <c r="S653" s="6">
        <v>1996</v>
      </c>
      <c r="T653" s="6" t="s">
        <v>1135</v>
      </c>
      <c r="U653" s="6" t="s">
        <v>6203</v>
      </c>
    </row>
    <row r="654" spans="1:21" x14ac:dyDescent="0.15">
      <c r="A654" s="6" t="s">
        <v>430</v>
      </c>
      <c r="B654" s="6"/>
      <c r="C654" s="6" t="s">
        <v>1631</v>
      </c>
      <c r="D654" s="6" t="s">
        <v>4496</v>
      </c>
      <c r="E654" s="9">
        <v>56.726517000000001</v>
      </c>
      <c r="F654" s="9">
        <v>10.155961</v>
      </c>
      <c r="G654" s="6" t="s">
        <v>6185</v>
      </c>
      <c r="H654" s="6"/>
      <c r="I654" s="6" t="s">
        <v>4486</v>
      </c>
      <c r="J654" s="36" t="s">
        <v>2754</v>
      </c>
      <c r="K654" s="6"/>
      <c r="L654" s="6" t="s">
        <v>6204</v>
      </c>
      <c r="M654" s="6">
        <v>5540</v>
      </c>
      <c r="N654" s="17">
        <v>105</v>
      </c>
      <c r="O654" s="16" t="s">
        <v>633</v>
      </c>
      <c r="P654" s="16">
        <v>-3.6</v>
      </c>
      <c r="Q654" s="6" t="s">
        <v>6205</v>
      </c>
      <c r="R654" s="6"/>
      <c r="S654" s="6">
        <v>1996</v>
      </c>
      <c r="T654" s="6" t="s">
        <v>1135</v>
      </c>
      <c r="U654" s="6" t="s">
        <v>6206</v>
      </c>
    </row>
    <row r="655" spans="1:21" x14ac:dyDescent="0.15">
      <c r="A655" s="6" t="s">
        <v>430</v>
      </c>
      <c r="B655" s="6"/>
      <c r="C655" s="6" t="s">
        <v>1631</v>
      </c>
      <c r="D655" s="6" t="s">
        <v>4496</v>
      </c>
      <c r="E655" s="9">
        <v>56.726517000000001</v>
      </c>
      <c r="F655" s="9">
        <v>10.155961</v>
      </c>
      <c r="G655" s="6" t="s">
        <v>6185</v>
      </c>
      <c r="H655" s="6"/>
      <c r="I655" s="6" t="s">
        <v>4486</v>
      </c>
      <c r="J655" s="36" t="s">
        <v>2754</v>
      </c>
      <c r="K655" s="6"/>
      <c r="L655" s="6" t="s">
        <v>6239</v>
      </c>
      <c r="M655" s="6">
        <v>5070</v>
      </c>
      <c r="N655" s="17">
        <v>110</v>
      </c>
      <c r="O655" s="16" t="s">
        <v>633</v>
      </c>
      <c r="P655" s="16">
        <v>-3.3</v>
      </c>
      <c r="Q655" s="6" t="s">
        <v>6240</v>
      </c>
      <c r="R655" s="6"/>
      <c r="S655" s="6">
        <v>1996</v>
      </c>
      <c r="T655" s="6" t="s">
        <v>1135</v>
      </c>
      <c r="U655" s="6" t="s">
        <v>6241</v>
      </c>
    </row>
    <row r="656" spans="1:21" x14ac:dyDescent="0.15">
      <c r="A656" s="6" t="s">
        <v>430</v>
      </c>
      <c r="B656" s="6"/>
      <c r="C656" s="6" t="s">
        <v>1631</v>
      </c>
      <c r="D656" s="6" t="s">
        <v>4496</v>
      </c>
      <c r="E656" s="9">
        <v>56.726517000000001</v>
      </c>
      <c r="F656" s="9">
        <v>10.155961</v>
      </c>
      <c r="G656" s="6" t="s">
        <v>6185</v>
      </c>
      <c r="H656" s="6"/>
      <c r="I656" s="6" t="s">
        <v>4486</v>
      </c>
      <c r="J656" s="36" t="s">
        <v>2754</v>
      </c>
      <c r="K656" s="6"/>
      <c r="L656" s="6" t="s">
        <v>6186</v>
      </c>
      <c r="M656" s="6">
        <v>5770</v>
      </c>
      <c r="N656" s="17">
        <v>75</v>
      </c>
      <c r="O656" s="16" t="s">
        <v>633</v>
      </c>
      <c r="P656" s="16">
        <v>0.7</v>
      </c>
      <c r="Q656" s="6" t="s">
        <v>6187</v>
      </c>
      <c r="R656" s="6"/>
      <c r="S656" s="6">
        <v>1997</v>
      </c>
      <c r="T656" s="6" t="s">
        <v>4551</v>
      </c>
      <c r="U656" s="6"/>
    </row>
    <row r="657" spans="1:21" x14ac:dyDescent="0.15">
      <c r="A657" s="6" t="s">
        <v>430</v>
      </c>
      <c r="B657" s="6"/>
      <c r="C657" s="6" t="s">
        <v>1631</v>
      </c>
      <c r="D657" s="6" t="s">
        <v>4496</v>
      </c>
      <c r="E657" s="9">
        <v>56.726517000000001</v>
      </c>
      <c r="F657" s="9">
        <v>10.155961</v>
      </c>
      <c r="G657" s="6" t="s">
        <v>6185</v>
      </c>
      <c r="H657" s="6"/>
      <c r="I657" s="6" t="s">
        <v>4486</v>
      </c>
      <c r="J657" s="36" t="s">
        <v>2754</v>
      </c>
      <c r="K657" s="6"/>
      <c r="L657" s="6" t="s">
        <v>6243</v>
      </c>
      <c r="M657" s="6">
        <v>5100</v>
      </c>
      <c r="N657" s="17">
        <v>70</v>
      </c>
      <c r="O657" s="16" t="s">
        <v>633</v>
      </c>
      <c r="P657" s="16">
        <v>0.1</v>
      </c>
      <c r="Q657" s="6" t="s">
        <v>6244</v>
      </c>
      <c r="R657" s="6"/>
      <c r="S657" s="6">
        <v>1997</v>
      </c>
      <c r="T657" s="6" t="s">
        <v>4551</v>
      </c>
      <c r="U657" s="6"/>
    </row>
    <row r="658" spans="1:21" x14ac:dyDescent="0.15">
      <c r="A658" s="6" t="s">
        <v>432</v>
      </c>
      <c r="B658" s="6"/>
      <c r="C658" s="6" t="s">
        <v>2447</v>
      </c>
      <c r="D658" s="6" t="s">
        <v>2447</v>
      </c>
      <c r="E658" s="9">
        <v>56.821832999999998</v>
      </c>
      <c r="F658" s="9">
        <v>9.0360949999999995</v>
      </c>
      <c r="G658" s="6" t="s">
        <v>6273</v>
      </c>
      <c r="H658" s="6"/>
      <c r="I658" s="6" t="s">
        <v>4486</v>
      </c>
      <c r="J658" s="36" t="s">
        <v>2756</v>
      </c>
      <c r="K658" s="6"/>
      <c r="L658" s="6" t="s">
        <v>6274</v>
      </c>
      <c r="M658" s="6">
        <v>4650</v>
      </c>
      <c r="N658" s="17">
        <v>65</v>
      </c>
      <c r="O658" s="16" t="s">
        <v>633</v>
      </c>
      <c r="P658" s="16">
        <v>0.2</v>
      </c>
      <c r="Q658" s="6" t="s">
        <v>6275</v>
      </c>
      <c r="R658" s="6"/>
      <c r="S658" s="6">
        <v>2015</v>
      </c>
      <c r="T658" s="6" t="s">
        <v>6276</v>
      </c>
      <c r="U658" s="6" t="s">
        <v>6277</v>
      </c>
    </row>
    <row r="659" spans="1:21" x14ac:dyDescent="0.15">
      <c r="A659" s="6" t="s">
        <v>432</v>
      </c>
      <c r="B659" s="6"/>
      <c r="C659" s="6" t="s">
        <v>2447</v>
      </c>
      <c r="D659" s="6" t="s">
        <v>2447</v>
      </c>
      <c r="E659" s="9">
        <v>56.821832999999998</v>
      </c>
      <c r="F659" s="9">
        <v>9.0360949999999995</v>
      </c>
      <c r="G659" s="6" t="s">
        <v>6273</v>
      </c>
      <c r="H659" s="6"/>
      <c r="I659" s="6" t="s">
        <v>4486</v>
      </c>
      <c r="J659" s="36" t="s">
        <v>2754</v>
      </c>
      <c r="K659" s="6"/>
      <c r="L659" s="6" t="s">
        <v>6281</v>
      </c>
      <c r="M659" s="6">
        <v>4350</v>
      </c>
      <c r="N659" s="17">
        <v>70</v>
      </c>
      <c r="O659" s="16" t="s">
        <v>633</v>
      </c>
      <c r="P659" s="16">
        <v>2.2999999999999998</v>
      </c>
      <c r="Q659" s="6" t="s">
        <v>6282</v>
      </c>
      <c r="R659" s="6"/>
      <c r="S659" s="6">
        <v>2015</v>
      </c>
      <c r="T659" s="6" t="s">
        <v>6276</v>
      </c>
      <c r="U659" s="6" t="s">
        <v>6283</v>
      </c>
    </row>
    <row r="660" spans="1:21" x14ac:dyDescent="0.15">
      <c r="A660" s="6" t="s">
        <v>432</v>
      </c>
      <c r="B660" s="6"/>
      <c r="C660" s="6" t="s">
        <v>2447</v>
      </c>
      <c r="D660" s="6" t="s">
        <v>2447</v>
      </c>
      <c r="E660" s="9">
        <v>56.821832999999998</v>
      </c>
      <c r="F660" s="9">
        <v>9.0360949999999995</v>
      </c>
      <c r="G660" s="6" t="s">
        <v>6273</v>
      </c>
      <c r="H660" s="6"/>
      <c r="I660" s="6" t="s">
        <v>4486</v>
      </c>
      <c r="J660" s="36" t="s">
        <v>2754</v>
      </c>
      <c r="K660" s="6"/>
      <c r="L660" s="6" t="s">
        <v>6284</v>
      </c>
      <c r="M660" s="6">
        <v>4320</v>
      </c>
      <c r="N660" s="17">
        <v>65</v>
      </c>
      <c r="O660" s="16" t="s">
        <v>633</v>
      </c>
      <c r="P660" s="16">
        <v>0.9</v>
      </c>
      <c r="Q660" s="6" t="s">
        <v>6285</v>
      </c>
      <c r="R660" s="6"/>
      <c r="S660" s="6">
        <v>2015</v>
      </c>
      <c r="T660" s="6" t="s">
        <v>6276</v>
      </c>
      <c r="U660" s="6" t="s">
        <v>6286</v>
      </c>
    </row>
    <row r="661" spans="1:21" x14ac:dyDescent="0.15">
      <c r="A661" s="6" t="s">
        <v>432</v>
      </c>
      <c r="B661" s="6"/>
      <c r="C661" s="6" t="s">
        <v>2447</v>
      </c>
      <c r="D661" s="6" t="s">
        <v>2447</v>
      </c>
      <c r="E661" s="9">
        <v>56.821832999999998</v>
      </c>
      <c r="F661" s="9">
        <v>9.0360949999999995</v>
      </c>
      <c r="G661" s="6" t="s">
        <v>6273</v>
      </c>
      <c r="H661" s="6"/>
      <c r="I661" s="6" t="s">
        <v>4486</v>
      </c>
      <c r="J661" s="36" t="s">
        <v>2754</v>
      </c>
      <c r="K661" s="6"/>
      <c r="L661" s="6" t="s">
        <v>6287</v>
      </c>
      <c r="M661" s="6">
        <v>4240</v>
      </c>
      <c r="N661" s="17">
        <v>65</v>
      </c>
      <c r="O661" s="16" t="s">
        <v>633</v>
      </c>
      <c r="P661" s="16">
        <v>-2.2000000000000002</v>
      </c>
      <c r="Q661" s="6" t="s">
        <v>6288</v>
      </c>
      <c r="R661" s="6"/>
      <c r="S661" s="6">
        <v>2015</v>
      </c>
      <c r="T661" s="6" t="s">
        <v>6276</v>
      </c>
      <c r="U661" s="6" t="s">
        <v>6289</v>
      </c>
    </row>
    <row r="662" spans="1:21" x14ac:dyDescent="0.15">
      <c r="A662" s="6" t="s">
        <v>432</v>
      </c>
      <c r="B662" s="6"/>
      <c r="C662" s="6" t="s">
        <v>2447</v>
      </c>
      <c r="D662" s="6" t="s">
        <v>2447</v>
      </c>
      <c r="E662" s="9">
        <v>56.821832999999998</v>
      </c>
      <c r="F662" s="9">
        <v>9.0360949999999995</v>
      </c>
      <c r="G662" s="6" t="s">
        <v>6273</v>
      </c>
      <c r="H662" s="6"/>
      <c r="I662" s="6" t="s">
        <v>4486</v>
      </c>
      <c r="J662" s="36" t="s">
        <v>2754</v>
      </c>
      <c r="K662" s="6"/>
      <c r="L662" s="6" t="s">
        <v>6290</v>
      </c>
      <c r="M662" s="6">
        <v>4100</v>
      </c>
      <c r="N662" s="17">
        <v>65</v>
      </c>
      <c r="O662" s="16" t="s">
        <v>633</v>
      </c>
      <c r="P662" s="16">
        <v>-1.4</v>
      </c>
      <c r="Q662" s="6" t="s">
        <v>4517</v>
      </c>
      <c r="R662" s="6"/>
      <c r="S662" s="6">
        <v>2015</v>
      </c>
      <c r="T662" s="6" t="s">
        <v>6276</v>
      </c>
      <c r="U662" s="6" t="s">
        <v>6291</v>
      </c>
    </row>
    <row r="663" spans="1:21" x14ac:dyDescent="0.15">
      <c r="A663" s="6" t="s">
        <v>432</v>
      </c>
      <c r="B663" s="6"/>
      <c r="C663" s="6" t="s">
        <v>2447</v>
      </c>
      <c r="D663" s="6" t="s">
        <v>2447</v>
      </c>
      <c r="E663" s="9">
        <v>56.821832999999998</v>
      </c>
      <c r="F663" s="9">
        <v>9.0360949999999995</v>
      </c>
      <c r="G663" s="6" t="s">
        <v>6273</v>
      </c>
      <c r="H663" s="6"/>
      <c r="I663" s="6" t="s">
        <v>4486</v>
      </c>
      <c r="J663" s="36" t="s">
        <v>2754</v>
      </c>
      <c r="K663" s="6"/>
      <c r="L663" s="6" t="s">
        <v>6278</v>
      </c>
      <c r="M663" s="6">
        <v>4370</v>
      </c>
      <c r="N663" s="17">
        <v>90</v>
      </c>
      <c r="O663" s="16" t="s">
        <v>633</v>
      </c>
      <c r="P663" s="16">
        <v>1.5</v>
      </c>
      <c r="Q663" s="6" t="s">
        <v>6279</v>
      </c>
      <c r="R663" s="6"/>
      <c r="S663" s="6">
        <v>1994</v>
      </c>
      <c r="T663" s="6" t="s">
        <v>4554</v>
      </c>
      <c r="U663" s="6" t="s">
        <v>6280</v>
      </c>
    </row>
    <row r="664" spans="1:21" x14ac:dyDescent="0.15">
      <c r="A664" s="6" t="s">
        <v>433</v>
      </c>
      <c r="B664" s="6"/>
      <c r="C664" s="6" t="s">
        <v>2447</v>
      </c>
      <c r="D664" s="6" t="s">
        <v>2447</v>
      </c>
      <c r="E664" s="9">
        <v>56.821832999999998</v>
      </c>
      <c r="F664" s="9">
        <v>9.0360949999999995</v>
      </c>
      <c r="G664" s="6" t="s">
        <v>6292</v>
      </c>
      <c r="H664" s="6"/>
      <c r="I664" s="6" t="s">
        <v>4486</v>
      </c>
      <c r="J664" s="36" t="s">
        <v>2754</v>
      </c>
      <c r="K664" s="6"/>
      <c r="L664" s="6" t="s">
        <v>6293</v>
      </c>
      <c r="M664" s="6">
        <v>5050</v>
      </c>
      <c r="N664" s="17">
        <v>70</v>
      </c>
      <c r="O664" s="16" t="s">
        <v>633</v>
      </c>
      <c r="P664" s="16">
        <v>0.5</v>
      </c>
      <c r="Q664" s="6" t="s">
        <v>6294</v>
      </c>
      <c r="R664" s="6"/>
      <c r="S664" s="6">
        <v>2015</v>
      </c>
      <c r="T664" s="6" t="s">
        <v>6276</v>
      </c>
      <c r="U664" s="6" t="s">
        <v>6295</v>
      </c>
    </row>
    <row r="665" spans="1:21" x14ac:dyDescent="0.15">
      <c r="A665" s="6" t="s">
        <v>433</v>
      </c>
      <c r="B665" s="6"/>
      <c r="C665" s="6" t="s">
        <v>2447</v>
      </c>
      <c r="D665" s="6" t="s">
        <v>2447</v>
      </c>
      <c r="E665" s="9">
        <v>56.821832999999998</v>
      </c>
      <c r="F665" s="9">
        <v>9.0360949999999995</v>
      </c>
      <c r="G665" s="6" t="s">
        <v>6292</v>
      </c>
      <c r="H665" s="6"/>
      <c r="I665" s="6" t="s">
        <v>4486</v>
      </c>
      <c r="J665" s="36" t="s">
        <v>2754</v>
      </c>
      <c r="K665" s="6"/>
      <c r="L665" s="6" t="s">
        <v>6296</v>
      </c>
      <c r="M665" s="6">
        <v>4780</v>
      </c>
      <c r="N665" s="17">
        <v>65</v>
      </c>
      <c r="O665" s="16" t="s">
        <v>633</v>
      </c>
      <c r="P665" s="16">
        <v>0.2</v>
      </c>
      <c r="Q665" s="6" t="s">
        <v>5708</v>
      </c>
      <c r="R665" s="6"/>
      <c r="S665" s="6">
        <v>2015</v>
      </c>
      <c r="T665" s="6" t="s">
        <v>6276</v>
      </c>
      <c r="U665" s="6" t="s">
        <v>6297</v>
      </c>
    </row>
    <row r="666" spans="1:21" x14ac:dyDescent="0.15">
      <c r="A666" s="6" t="s">
        <v>434</v>
      </c>
      <c r="B666" s="6" t="s">
        <v>464</v>
      </c>
      <c r="C666" s="6" t="s">
        <v>2447</v>
      </c>
      <c r="D666" s="6" t="s">
        <v>2447</v>
      </c>
      <c r="E666" s="9">
        <v>56.822341999999999</v>
      </c>
      <c r="F666" s="9">
        <v>9.0342570000000002</v>
      </c>
      <c r="G666" s="6"/>
      <c r="H666" s="6"/>
      <c r="I666" s="6" t="s">
        <v>4486</v>
      </c>
      <c r="J666" s="6" t="s">
        <v>1683</v>
      </c>
      <c r="K666" s="6"/>
      <c r="L666" s="6" t="s">
        <v>5045</v>
      </c>
      <c r="M666" s="6">
        <v>7850</v>
      </c>
      <c r="N666" s="17">
        <v>80</v>
      </c>
      <c r="O666" s="16" t="s">
        <v>633</v>
      </c>
      <c r="P666" s="16"/>
      <c r="Q666" s="6" t="s">
        <v>5046</v>
      </c>
      <c r="R666" s="6"/>
      <c r="S666" s="6">
        <v>2018</v>
      </c>
      <c r="T666" s="6" t="s">
        <v>27</v>
      </c>
      <c r="U666" s="6"/>
    </row>
    <row r="667" spans="1:21" x14ac:dyDescent="0.15">
      <c r="A667" s="6" t="s">
        <v>434</v>
      </c>
      <c r="B667" s="6" t="s">
        <v>464</v>
      </c>
      <c r="C667" s="6" t="s">
        <v>2447</v>
      </c>
      <c r="D667" s="6" t="s">
        <v>2447</v>
      </c>
      <c r="E667" s="9">
        <v>56.822341999999999</v>
      </c>
      <c r="F667" s="9">
        <v>9.0342570000000002</v>
      </c>
      <c r="G667" s="6"/>
      <c r="H667" s="6"/>
      <c r="I667" s="6" t="s">
        <v>4486</v>
      </c>
      <c r="J667" s="6" t="s">
        <v>1683</v>
      </c>
      <c r="K667" s="6"/>
      <c r="L667" s="6" t="s">
        <v>5047</v>
      </c>
      <c r="M667" s="6">
        <v>6830</v>
      </c>
      <c r="N667" s="17">
        <v>120</v>
      </c>
      <c r="O667" s="16" t="s">
        <v>633</v>
      </c>
      <c r="P667" s="16"/>
      <c r="Q667" s="6" t="s">
        <v>5048</v>
      </c>
      <c r="R667" s="6"/>
      <c r="S667" s="6">
        <v>2018</v>
      </c>
      <c r="T667" s="6" t="s">
        <v>27</v>
      </c>
      <c r="U667" s="6"/>
    </row>
    <row r="668" spans="1:21" x14ac:dyDescent="0.15">
      <c r="A668" s="6" t="s">
        <v>434</v>
      </c>
      <c r="B668" s="6" t="s">
        <v>464</v>
      </c>
      <c r="C668" s="6" t="s">
        <v>2447</v>
      </c>
      <c r="D668" s="6" t="s">
        <v>2447</v>
      </c>
      <c r="E668" s="9">
        <v>56.822341999999999</v>
      </c>
      <c r="F668" s="9">
        <v>9.0342570000000002</v>
      </c>
      <c r="G668" s="6"/>
      <c r="H668" s="6"/>
      <c r="I668" s="6" t="s">
        <v>4486</v>
      </c>
      <c r="J668" s="6" t="s">
        <v>1683</v>
      </c>
      <c r="K668" s="6"/>
      <c r="L668" s="6" t="s">
        <v>5049</v>
      </c>
      <c r="M668" s="6">
        <v>5080</v>
      </c>
      <c r="N668" s="17">
        <v>80</v>
      </c>
      <c r="O668" s="16" t="s">
        <v>633</v>
      </c>
      <c r="P668" s="16"/>
      <c r="Q668" s="6" t="s">
        <v>5050</v>
      </c>
      <c r="R668" s="6"/>
      <c r="S668" s="6">
        <v>2018</v>
      </c>
      <c r="T668" s="6" t="s">
        <v>27</v>
      </c>
      <c r="U668" s="6"/>
    </row>
    <row r="669" spans="1:21" x14ac:dyDescent="0.15">
      <c r="A669" s="6" t="s">
        <v>434</v>
      </c>
      <c r="B669" s="6" t="s">
        <v>464</v>
      </c>
      <c r="C669" s="6" t="s">
        <v>2447</v>
      </c>
      <c r="D669" s="6" t="s">
        <v>2447</v>
      </c>
      <c r="E669" s="9">
        <v>56.822341999999999</v>
      </c>
      <c r="F669" s="9">
        <v>9.0342570000000002</v>
      </c>
      <c r="G669" s="6"/>
      <c r="H669" s="6"/>
      <c r="I669" s="6" t="s">
        <v>4486</v>
      </c>
      <c r="J669" s="6" t="s">
        <v>1683</v>
      </c>
      <c r="K669" s="6"/>
      <c r="L669" s="6" t="s">
        <v>5424</v>
      </c>
      <c r="M669" s="6">
        <v>4860</v>
      </c>
      <c r="N669" s="17">
        <v>120</v>
      </c>
      <c r="O669" s="16" t="s">
        <v>633</v>
      </c>
      <c r="P669" s="16"/>
      <c r="Q669" s="6" t="s">
        <v>5425</v>
      </c>
      <c r="R669" s="6"/>
      <c r="S669" s="6">
        <v>2018</v>
      </c>
      <c r="T669" s="6" t="s">
        <v>27</v>
      </c>
      <c r="U669" s="6"/>
    </row>
    <row r="670" spans="1:21" x14ac:dyDescent="0.15">
      <c r="A670" s="6" t="s">
        <v>435</v>
      </c>
      <c r="B670" s="6"/>
      <c r="C670" s="6" t="s">
        <v>2447</v>
      </c>
      <c r="D670" s="6" t="s">
        <v>2447</v>
      </c>
      <c r="E670" s="9">
        <v>56.904170999999998</v>
      </c>
      <c r="F670" s="9">
        <v>9.2853340000000006</v>
      </c>
      <c r="G670" s="6" t="s">
        <v>6306</v>
      </c>
      <c r="H670" s="6"/>
      <c r="I670" s="6" t="s">
        <v>4486</v>
      </c>
      <c r="J670" s="36" t="s">
        <v>2754</v>
      </c>
      <c r="K670" s="6"/>
      <c r="L670" s="6" t="s">
        <v>6307</v>
      </c>
      <c r="M670" s="6">
        <v>5230</v>
      </c>
      <c r="N670" s="17">
        <v>95</v>
      </c>
      <c r="O670" s="16" t="s">
        <v>633</v>
      </c>
      <c r="P670" s="16">
        <v>-0.2</v>
      </c>
      <c r="Q670" s="6" t="s">
        <v>4963</v>
      </c>
      <c r="R670" s="6"/>
      <c r="S670" s="6">
        <v>1995</v>
      </c>
      <c r="T670" s="6" t="s">
        <v>526</v>
      </c>
      <c r="U670" s="6" t="s">
        <v>6308</v>
      </c>
    </row>
    <row r="671" spans="1:21" x14ac:dyDescent="0.15">
      <c r="A671" s="6" t="s">
        <v>437</v>
      </c>
      <c r="B671" s="6" t="s">
        <v>464</v>
      </c>
      <c r="C671" s="6" t="s">
        <v>2447</v>
      </c>
      <c r="D671" s="6" t="s">
        <v>2447</v>
      </c>
      <c r="E671" s="9">
        <v>57.100005000000003</v>
      </c>
      <c r="F671" s="9">
        <v>9.0719340000000006</v>
      </c>
      <c r="G671" s="6"/>
      <c r="H671" s="6"/>
      <c r="I671" s="6" t="s">
        <v>4486</v>
      </c>
      <c r="J671" s="36" t="s">
        <v>2754</v>
      </c>
      <c r="K671" s="6"/>
      <c r="L671" s="6" t="s">
        <v>6304</v>
      </c>
      <c r="M671" s="6">
        <v>7580</v>
      </c>
      <c r="N671" s="17">
        <v>120</v>
      </c>
      <c r="O671" s="16" t="s">
        <v>633</v>
      </c>
      <c r="P671" s="16"/>
      <c r="Q671" s="6" t="s">
        <v>6305</v>
      </c>
      <c r="R671" s="6"/>
      <c r="S671" s="6">
        <v>2018</v>
      </c>
      <c r="T671" s="6" t="s">
        <v>27</v>
      </c>
      <c r="U671" s="6"/>
    </row>
    <row r="672" spans="1:21" x14ac:dyDescent="0.15">
      <c r="A672" s="6"/>
      <c r="B672" s="6"/>
      <c r="C672" s="6"/>
      <c r="D672" s="6"/>
      <c r="E672" s="9"/>
      <c r="F672" s="9"/>
      <c r="G672" s="6"/>
      <c r="H672" s="6"/>
      <c r="I672" s="6"/>
      <c r="J672" s="36"/>
      <c r="K672" s="6"/>
      <c r="L672" s="6"/>
      <c r="M672" s="6"/>
      <c r="N672" s="17"/>
      <c r="O672" s="16"/>
      <c r="P672" s="16"/>
      <c r="Q672" s="16"/>
      <c r="R672" s="6"/>
      <c r="S672" s="6"/>
      <c r="T672" s="6"/>
      <c r="U672" s="6"/>
    </row>
    <row r="673" spans="1:21" x14ac:dyDescent="0.15">
      <c r="A673" s="6"/>
      <c r="B673" s="6"/>
      <c r="C673" s="6"/>
      <c r="D673" s="6"/>
      <c r="E673" s="9"/>
      <c r="F673" s="9"/>
      <c r="G673" s="6"/>
      <c r="H673" s="6"/>
      <c r="I673" s="6"/>
      <c r="J673" s="36"/>
      <c r="K673" s="6"/>
      <c r="L673" s="6"/>
      <c r="M673" s="6"/>
      <c r="N673" s="17"/>
      <c r="O673" s="16"/>
      <c r="P673" s="16"/>
      <c r="Q673" s="16"/>
      <c r="R673" s="6"/>
      <c r="S673" s="6"/>
      <c r="T673" s="6"/>
      <c r="U673" s="6"/>
    </row>
    <row r="674" spans="1:21" x14ac:dyDescent="0.15">
      <c r="A674" s="6"/>
      <c r="B674" s="6"/>
      <c r="C674" s="6"/>
      <c r="D674" s="6"/>
      <c r="E674" s="9"/>
      <c r="F674" s="9"/>
      <c r="G674" s="6"/>
      <c r="H674" s="6"/>
      <c r="I674" s="6"/>
      <c r="J674" s="36"/>
      <c r="K674" s="6"/>
      <c r="L674" s="6"/>
      <c r="M674" s="6"/>
      <c r="N674" s="17"/>
      <c r="O674" s="16"/>
      <c r="P674" s="16"/>
      <c r="Q674" s="16"/>
      <c r="R674" s="6"/>
      <c r="S674" s="6"/>
      <c r="T674" s="6"/>
      <c r="U674" s="6"/>
    </row>
    <row r="675" spans="1:21" x14ac:dyDescent="0.15">
      <c r="A675" s="6"/>
      <c r="B675" s="6"/>
      <c r="C675" s="6"/>
      <c r="D675" s="6"/>
      <c r="E675" s="9"/>
      <c r="F675" s="9"/>
      <c r="G675" s="6"/>
      <c r="H675" s="6"/>
      <c r="I675" s="6"/>
      <c r="J675" s="36"/>
      <c r="K675" s="6"/>
      <c r="L675" s="6"/>
      <c r="M675" s="6"/>
      <c r="N675" s="17"/>
      <c r="O675" s="16"/>
      <c r="P675" s="16"/>
      <c r="Q675" s="16"/>
      <c r="R675" s="6"/>
      <c r="S675" s="6"/>
      <c r="T675" s="6"/>
      <c r="U675" s="6"/>
    </row>
    <row r="676" spans="1:21" x14ac:dyDescent="0.15">
      <c r="A676" s="6"/>
      <c r="B676" s="6"/>
      <c r="C676" s="6"/>
      <c r="D676" s="6"/>
      <c r="E676" s="9"/>
      <c r="F676" s="9"/>
      <c r="G676" s="6"/>
      <c r="H676" s="6"/>
      <c r="I676" s="6"/>
      <c r="J676" s="36"/>
      <c r="K676" s="6"/>
      <c r="L676" s="6"/>
      <c r="M676" s="6"/>
      <c r="N676" s="17"/>
      <c r="O676" s="16"/>
      <c r="P676" s="16"/>
      <c r="Q676" s="16"/>
      <c r="R676" s="6"/>
      <c r="S676" s="6"/>
      <c r="T676" s="6"/>
      <c r="U676" s="6"/>
    </row>
    <row r="677" spans="1:21" x14ac:dyDescent="0.15">
      <c r="A677" s="6"/>
      <c r="B677" s="6"/>
      <c r="C677" s="6"/>
      <c r="D677" s="6"/>
      <c r="E677" s="9"/>
      <c r="F677" s="9"/>
      <c r="G677" s="6"/>
      <c r="H677" s="6"/>
      <c r="I677" s="6"/>
      <c r="J677" s="36"/>
      <c r="K677" s="6"/>
      <c r="L677" s="6"/>
      <c r="M677" s="6"/>
      <c r="N677" s="17"/>
      <c r="O677" s="16"/>
      <c r="P677" s="16"/>
      <c r="Q677" s="16"/>
      <c r="R677" s="6"/>
      <c r="S677" s="6"/>
      <c r="T677" s="6"/>
      <c r="U677" s="6"/>
    </row>
    <row r="678" spans="1:21" x14ac:dyDescent="0.15">
      <c r="A678" s="6"/>
      <c r="B678" s="6"/>
      <c r="C678" s="6"/>
      <c r="D678" s="6"/>
      <c r="E678" s="9"/>
      <c r="F678" s="9"/>
      <c r="G678" s="6"/>
      <c r="H678" s="6"/>
      <c r="I678" s="6"/>
      <c r="J678" s="36"/>
      <c r="K678" s="6"/>
      <c r="L678" s="6"/>
      <c r="M678" s="6"/>
      <c r="N678" s="17"/>
      <c r="O678" s="16"/>
      <c r="P678" s="16"/>
      <c r="Q678" s="16"/>
      <c r="R678" s="6"/>
      <c r="S678" s="6"/>
      <c r="T678" s="6"/>
      <c r="U678" s="6"/>
    </row>
    <row r="679" spans="1:21" x14ac:dyDescent="0.15">
      <c r="A679" s="6"/>
      <c r="B679" s="6"/>
      <c r="C679" s="6"/>
      <c r="D679" s="6"/>
      <c r="E679" s="9"/>
      <c r="F679" s="9"/>
      <c r="G679" s="6"/>
      <c r="H679" s="6"/>
      <c r="I679" s="6"/>
      <c r="J679" s="36"/>
      <c r="K679" s="6"/>
      <c r="L679" s="6"/>
      <c r="M679" s="6"/>
      <c r="N679" s="17"/>
      <c r="O679" s="16"/>
      <c r="P679" s="16"/>
      <c r="Q679" s="16"/>
      <c r="R679" s="6"/>
      <c r="S679" s="6"/>
      <c r="T679" s="6"/>
      <c r="U679" s="6"/>
    </row>
    <row r="680" spans="1:21" x14ac:dyDescent="0.15">
      <c r="A680" s="6"/>
      <c r="B680" s="6"/>
      <c r="C680" s="6"/>
      <c r="D680" s="6"/>
      <c r="E680" s="9"/>
      <c r="F680" s="9"/>
      <c r="G680" s="6"/>
      <c r="H680" s="6"/>
      <c r="I680" s="6"/>
      <c r="J680" s="36"/>
      <c r="K680" s="6"/>
      <c r="L680" s="6"/>
      <c r="M680" s="6"/>
      <c r="N680" s="17"/>
      <c r="O680" s="16"/>
      <c r="P680" s="16"/>
      <c r="Q680" s="16"/>
      <c r="R680" s="6"/>
      <c r="S680" s="6"/>
      <c r="T680" s="6"/>
      <c r="U680" s="6"/>
    </row>
    <row r="681" spans="1:21" x14ac:dyDescent="0.15">
      <c r="A681" s="6"/>
      <c r="B681" s="6"/>
      <c r="C681" s="6"/>
      <c r="D681" s="6"/>
      <c r="E681" s="9"/>
      <c r="F681" s="9"/>
      <c r="G681" s="6"/>
      <c r="H681" s="6"/>
      <c r="I681" s="6"/>
      <c r="J681" s="6"/>
      <c r="K681" s="6"/>
      <c r="L681" s="6"/>
      <c r="M681" s="6"/>
      <c r="N681" s="6"/>
      <c r="O681" s="6"/>
      <c r="P681" s="16"/>
      <c r="Q681" s="6"/>
      <c r="R681" s="6"/>
      <c r="S681" s="6"/>
      <c r="T681" s="6"/>
      <c r="U681" s="6"/>
    </row>
    <row r="682" spans="1:21" x14ac:dyDescent="0.15">
      <c r="A682" s="6"/>
      <c r="B682" s="6"/>
      <c r="C682" s="6"/>
      <c r="D682" s="6"/>
      <c r="E682" s="9"/>
      <c r="F682" s="9"/>
      <c r="G682" s="6"/>
      <c r="H682" s="6"/>
      <c r="I682" s="6"/>
      <c r="J682" s="6"/>
      <c r="K682" s="6"/>
      <c r="L682" s="6"/>
      <c r="M682" s="6"/>
      <c r="N682" s="6"/>
      <c r="O682" s="6"/>
      <c r="P682" s="16"/>
      <c r="Q682" s="6"/>
      <c r="R682" s="6"/>
      <c r="S682" s="6"/>
      <c r="T682" s="6"/>
      <c r="U682" s="6"/>
    </row>
    <row r="683" spans="1:21" x14ac:dyDescent="0.15">
      <c r="A683" s="6"/>
      <c r="B683" s="6"/>
      <c r="C683" s="6"/>
      <c r="D683" s="6"/>
      <c r="E683" s="9"/>
      <c r="F683" s="9"/>
      <c r="G683" s="6"/>
      <c r="H683" s="6"/>
      <c r="I683" s="6"/>
      <c r="J683" s="6"/>
      <c r="K683" s="6"/>
      <c r="L683" s="6"/>
      <c r="M683" s="6"/>
      <c r="N683" s="6"/>
      <c r="O683" s="6"/>
      <c r="P683" s="16"/>
      <c r="Q683" s="6"/>
      <c r="R683" s="6"/>
      <c r="S683" s="6"/>
      <c r="T683" s="6"/>
      <c r="U683" s="6"/>
    </row>
    <row r="684" spans="1:21" x14ac:dyDescent="0.15">
      <c r="A684" s="6"/>
      <c r="B684" s="6"/>
      <c r="C684" s="6"/>
      <c r="D684" s="6"/>
      <c r="E684" s="9"/>
      <c r="F684" s="9"/>
      <c r="G684" s="6"/>
      <c r="H684" s="6"/>
      <c r="I684" s="6"/>
      <c r="J684" s="6"/>
      <c r="K684" s="6"/>
      <c r="L684" s="6"/>
      <c r="M684" s="6"/>
      <c r="N684" s="6"/>
      <c r="O684" s="6"/>
      <c r="P684" s="16"/>
      <c r="Q684" s="6"/>
      <c r="R684" s="6"/>
      <c r="S684" s="6"/>
      <c r="T684" s="6"/>
      <c r="U684" s="6"/>
    </row>
    <row r="685" spans="1:21" x14ac:dyDescent="0.15">
      <c r="A685" s="6"/>
      <c r="B685" s="6"/>
      <c r="C685" s="6"/>
      <c r="D685" s="6"/>
      <c r="E685" s="9"/>
      <c r="F685" s="9"/>
      <c r="G685" s="6"/>
      <c r="H685" s="6"/>
      <c r="I685" s="6"/>
      <c r="J685" s="6"/>
      <c r="K685" s="6"/>
      <c r="L685" s="6"/>
      <c r="M685" s="6"/>
      <c r="N685" s="6"/>
      <c r="O685" s="6"/>
      <c r="P685" s="16"/>
      <c r="Q685" s="6"/>
      <c r="R685" s="6"/>
      <c r="S685" s="6"/>
      <c r="T685" s="6"/>
      <c r="U685" s="6"/>
    </row>
    <row r="686" spans="1:21" x14ac:dyDescent="0.15">
      <c r="A686" s="6"/>
      <c r="B686" s="6"/>
      <c r="C686" s="6"/>
      <c r="D686" s="6"/>
      <c r="E686" s="9"/>
      <c r="F686" s="9"/>
      <c r="G686" s="6"/>
      <c r="H686" s="6"/>
      <c r="I686" s="6"/>
      <c r="J686" s="6"/>
      <c r="K686" s="6"/>
      <c r="L686" s="6"/>
      <c r="M686" s="6"/>
      <c r="N686" s="6"/>
      <c r="O686" s="6"/>
      <c r="P686" s="16"/>
      <c r="Q686" s="6"/>
      <c r="R686" s="6"/>
      <c r="S686" s="6"/>
      <c r="T686" s="6"/>
      <c r="U686" s="6"/>
    </row>
    <row r="687" spans="1:21" x14ac:dyDescent="0.15">
      <c r="A687" s="6"/>
      <c r="B687" s="6"/>
      <c r="C687" s="6"/>
      <c r="D687" s="6"/>
      <c r="E687" s="9"/>
      <c r="F687" s="9"/>
      <c r="G687" s="6"/>
      <c r="H687" s="6"/>
      <c r="I687" s="6"/>
      <c r="J687" s="6"/>
      <c r="K687" s="6"/>
      <c r="L687" s="6"/>
      <c r="M687" s="6"/>
      <c r="N687" s="6"/>
      <c r="O687" s="6"/>
      <c r="P687" s="16"/>
      <c r="Q687" s="6"/>
      <c r="R687" s="6"/>
      <c r="S687" s="6"/>
      <c r="T687" s="6"/>
      <c r="U687" s="6"/>
    </row>
    <row r="688" spans="1:21" x14ac:dyDescent="0.15">
      <c r="A688" s="6"/>
      <c r="B688" s="6"/>
      <c r="C688" s="6"/>
      <c r="D688" s="6"/>
      <c r="E688" s="9"/>
      <c r="F688" s="9"/>
      <c r="G688" s="6"/>
      <c r="H688" s="6"/>
      <c r="I688" s="6"/>
      <c r="J688" s="6"/>
      <c r="K688" s="6"/>
      <c r="L688" s="6"/>
      <c r="M688" s="6"/>
      <c r="N688" s="6"/>
      <c r="O688" s="6"/>
      <c r="P688" s="16"/>
      <c r="Q688" s="6"/>
      <c r="R688" s="6"/>
      <c r="S688" s="6"/>
      <c r="T688" s="6"/>
      <c r="U688" s="6"/>
    </row>
    <row r="689" spans="1:21" x14ac:dyDescent="0.15">
      <c r="A689" s="6"/>
      <c r="B689" s="6"/>
      <c r="C689" s="6"/>
      <c r="D689" s="6"/>
      <c r="E689" s="9"/>
      <c r="F689" s="9"/>
      <c r="G689" s="6"/>
      <c r="H689" s="6"/>
      <c r="I689" s="6"/>
      <c r="J689" s="6"/>
      <c r="K689" s="6"/>
      <c r="L689" s="6"/>
      <c r="M689" s="6"/>
      <c r="N689" s="6"/>
      <c r="O689" s="6"/>
      <c r="P689" s="16"/>
      <c r="Q689" s="6"/>
      <c r="R689" s="6"/>
      <c r="S689" s="6"/>
      <c r="T689" s="6"/>
      <c r="U689" s="6"/>
    </row>
    <row r="690" spans="1:21" x14ac:dyDescent="0.15">
      <c r="A690" s="6"/>
      <c r="B690" s="6"/>
      <c r="C690" s="6"/>
      <c r="D690" s="6"/>
      <c r="E690" s="9"/>
      <c r="F690" s="9"/>
      <c r="G690" s="6"/>
      <c r="H690" s="6"/>
      <c r="I690" s="6"/>
      <c r="J690" s="6"/>
      <c r="K690" s="6"/>
      <c r="L690" s="6"/>
      <c r="M690" s="6"/>
      <c r="N690" s="6"/>
      <c r="O690" s="6"/>
      <c r="P690" s="16"/>
      <c r="Q690" s="6"/>
      <c r="R690" s="6"/>
      <c r="S690" s="6"/>
      <c r="T690" s="6"/>
      <c r="U690" s="6"/>
    </row>
    <row r="691" spans="1:21" x14ac:dyDescent="0.15">
      <c r="A691" s="6"/>
      <c r="B691" s="6"/>
      <c r="C691" s="6"/>
      <c r="D691" s="6"/>
      <c r="E691" s="9"/>
      <c r="F691" s="9"/>
      <c r="G691" s="6"/>
      <c r="H691" s="6"/>
      <c r="I691" s="6"/>
      <c r="J691" s="6"/>
      <c r="K691" s="6"/>
      <c r="L691" s="6"/>
      <c r="M691" s="6"/>
      <c r="N691" s="6"/>
      <c r="O691" s="6"/>
      <c r="P691" s="16"/>
      <c r="Q691" s="6"/>
      <c r="R691" s="6"/>
      <c r="S691" s="6"/>
      <c r="T691" s="6"/>
      <c r="U691" s="6"/>
    </row>
    <row r="692" spans="1:21" x14ac:dyDescent="0.15">
      <c r="A692" s="6"/>
      <c r="B692" s="6"/>
      <c r="C692" s="6"/>
      <c r="D692" s="6"/>
      <c r="E692" s="9"/>
      <c r="F692" s="9"/>
      <c r="G692" s="6"/>
      <c r="H692" s="6"/>
      <c r="I692" s="6"/>
      <c r="J692" s="6"/>
      <c r="K692" s="6"/>
      <c r="L692" s="6"/>
      <c r="M692" s="6"/>
      <c r="N692" s="6"/>
      <c r="O692" s="6"/>
      <c r="P692" s="16"/>
      <c r="Q692" s="6"/>
      <c r="R692" s="6"/>
      <c r="S692" s="6"/>
      <c r="T692" s="6"/>
      <c r="U692" s="6"/>
    </row>
    <row r="693" spans="1:21" x14ac:dyDescent="0.15">
      <c r="A693" s="6"/>
      <c r="B693" s="6"/>
      <c r="C693" s="6"/>
      <c r="D693" s="6"/>
      <c r="E693" s="9"/>
      <c r="F693" s="9"/>
      <c r="G693" s="6"/>
      <c r="H693" s="6"/>
      <c r="I693" s="6"/>
      <c r="J693" s="6"/>
      <c r="K693" s="6"/>
      <c r="L693" s="6"/>
      <c r="M693" s="6"/>
      <c r="N693" s="6"/>
      <c r="O693" s="6"/>
      <c r="P693" s="16"/>
      <c r="Q693" s="6"/>
      <c r="R693" s="6"/>
      <c r="S693" s="6"/>
      <c r="T693" s="6"/>
      <c r="U693" s="6"/>
    </row>
    <row r="694" spans="1:21" x14ac:dyDescent="0.15">
      <c r="A694" s="6"/>
      <c r="B694" s="6"/>
      <c r="C694" s="6"/>
      <c r="D694" s="6"/>
      <c r="E694" s="9"/>
      <c r="F694" s="9"/>
      <c r="G694" s="6"/>
      <c r="H694" s="6"/>
      <c r="I694" s="6"/>
      <c r="J694" s="6"/>
      <c r="K694" s="6"/>
      <c r="L694" s="6"/>
      <c r="M694" s="6"/>
      <c r="N694" s="6"/>
      <c r="O694" s="6"/>
      <c r="P694" s="16"/>
      <c r="Q694" s="6"/>
      <c r="R694" s="6"/>
      <c r="S694" s="6"/>
      <c r="T694" s="6"/>
      <c r="U694" s="6"/>
    </row>
    <row r="695" spans="1:21" x14ac:dyDescent="0.15">
      <c r="A695" s="6"/>
      <c r="B695" s="6"/>
      <c r="C695" s="6"/>
      <c r="D695" s="6"/>
      <c r="E695" s="9"/>
      <c r="F695" s="9"/>
      <c r="G695" s="6"/>
      <c r="H695" s="6"/>
      <c r="I695" s="6"/>
      <c r="J695" s="6"/>
      <c r="K695" s="6"/>
      <c r="L695" s="6"/>
      <c r="M695" s="6"/>
      <c r="N695" s="6"/>
      <c r="O695" s="6"/>
      <c r="P695" s="16"/>
      <c r="Q695" s="6"/>
      <c r="R695" s="6"/>
      <c r="S695" s="6"/>
      <c r="T695" s="6"/>
      <c r="U695" s="6"/>
    </row>
    <row r="696" spans="1:21" x14ac:dyDescent="0.15">
      <c r="A696" s="6"/>
      <c r="B696" s="6"/>
      <c r="C696" s="6"/>
      <c r="D696" s="6"/>
      <c r="E696" s="9"/>
      <c r="F696" s="9"/>
      <c r="G696" s="6"/>
      <c r="H696" s="6"/>
      <c r="I696" s="6"/>
      <c r="J696" s="6"/>
      <c r="K696" s="6"/>
      <c r="L696" s="6"/>
      <c r="M696" s="6"/>
      <c r="N696" s="6"/>
      <c r="O696" s="6"/>
      <c r="P696" s="16"/>
      <c r="Q696" s="6"/>
      <c r="R696" s="6"/>
      <c r="S696" s="6"/>
      <c r="T696" s="6"/>
      <c r="U696" s="6"/>
    </row>
    <row r="697" spans="1:21" x14ac:dyDescent="0.15">
      <c r="A697" s="6"/>
      <c r="B697" s="6"/>
      <c r="C697" s="6"/>
      <c r="D697" s="6"/>
      <c r="E697" s="9"/>
      <c r="F697" s="9"/>
      <c r="G697" s="6"/>
      <c r="H697" s="6"/>
      <c r="I697" s="6"/>
      <c r="J697" s="6"/>
      <c r="K697" s="6"/>
      <c r="L697" s="6"/>
      <c r="M697" s="6"/>
      <c r="N697" s="6"/>
      <c r="O697" s="6"/>
      <c r="P697" s="16"/>
      <c r="Q697" s="6"/>
      <c r="R697" s="6"/>
      <c r="S697" s="6"/>
      <c r="T697" s="6"/>
      <c r="U697" s="6"/>
    </row>
    <row r="698" spans="1:21" x14ac:dyDescent="0.15">
      <c r="A698" s="6"/>
      <c r="B698" s="6"/>
      <c r="C698" s="6"/>
      <c r="D698" s="6"/>
      <c r="E698" s="9"/>
      <c r="F698" s="9"/>
      <c r="G698" s="6"/>
      <c r="H698" s="6"/>
      <c r="I698" s="6"/>
      <c r="J698" s="6"/>
      <c r="K698" s="6"/>
      <c r="L698" s="6"/>
      <c r="M698" s="6"/>
      <c r="N698" s="6"/>
      <c r="O698" s="6"/>
      <c r="P698" s="16"/>
      <c r="Q698" s="6"/>
      <c r="R698" s="6"/>
      <c r="S698" s="6"/>
      <c r="T698" s="6"/>
      <c r="U698" s="6"/>
    </row>
    <row r="699" spans="1:21" x14ac:dyDescent="0.15">
      <c r="A699" s="6"/>
      <c r="B699" s="6"/>
      <c r="C699" s="6"/>
      <c r="D699" s="6"/>
      <c r="E699" s="9"/>
      <c r="F699" s="9"/>
      <c r="G699" s="6"/>
      <c r="H699" s="6"/>
      <c r="I699" s="6"/>
      <c r="J699" s="6"/>
      <c r="K699" s="6"/>
      <c r="L699" s="6"/>
      <c r="M699" s="6"/>
      <c r="N699" s="6"/>
      <c r="O699" s="6"/>
      <c r="P699" s="16"/>
      <c r="Q699" s="6"/>
      <c r="R699" s="6"/>
      <c r="S699" s="6"/>
      <c r="T699" s="6"/>
      <c r="U699" s="6"/>
    </row>
    <row r="700" spans="1:21" x14ac:dyDescent="0.15">
      <c r="A700" s="6"/>
      <c r="B700" s="6"/>
      <c r="C700" s="6"/>
      <c r="D700" s="6"/>
      <c r="E700" s="9"/>
      <c r="F700" s="9"/>
      <c r="G700" s="6"/>
      <c r="H700" s="6"/>
      <c r="I700" s="6"/>
      <c r="J700" s="6"/>
      <c r="K700" s="6"/>
      <c r="L700" s="6"/>
      <c r="M700" s="6"/>
      <c r="N700" s="6"/>
      <c r="O700" s="6"/>
      <c r="P700" s="16"/>
      <c r="Q700" s="6"/>
      <c r="R700" s="6"/>
      <c r="S700" s="6"/>
      <c r="T700" s="6"/>
      <c r="U700" s="6"/>
    </row>
    <row r="701" spans="1:21" x14ac:dyDescent="0.15">
      <c r="A701" s="6"/>
      <c r="B701" s="6"/>
      <c r="C701" s="6"/>
      <c r="D701" s="6"/>
      <c r="E701" s="9"/>
      <c r="F701" s="9"/>
      <c r="G701" s="6"/>
      <c r="H701" s="6"/>
      <c r="I701" s="6"/>
      <c r="J701" s="6"/>
      <c r="K701" s="6"/>
      <c r="L701" s="6"/>
      <c r="M701" s="6"/>
      <c r="N701" s="6"/>
      <c r="O701" s="6"/>
      <c r="P701" s="16"/>
      <c r="Q701" s="6"/>
      <c r="R701" s="6"/>
      <c r="S701" s="6"/>
      <c r="T701" s="6"/>
      <c r="U701" s="6"/>
    </row>
    <row r="702" spans="1:21" x14ac:dyDescent="0.15">
      <c r="A702" s="6"/>
      <c r="B702" s="6"/>
      <c r="C702" s="6"/>
      <c r="D702" s="6"/>
      <c r="E702" s="9"/>
      <c r="F702" s="9"/>
      <c r="G702" s="6"/>
      <c r="H702" s="6"/>
      <c r="I702" s="6"/>
      <c r="J702" s="6"/>
      <c r="K702" s="6"/>
      <c r="L702" s="6"/>
      <c r="M702" s="6"/>
      <c r="N702" s="6"/>
      <c r="O702" s="6"/>
      <c r="P702" s="16"/>
      <c r="Q702" s="6"/>
      <c r="R702" s="6"/>
      <c r="S702" s="6"/>
      <c r="T702" s="6"/>
      <c r="U702" s="6"/>
    </row>
    <row r="703" spans="1:21" x14ac:dyDescent="0.15">
      <c r="A703" s="6"/>
      <c r="B703" s="6"/>
      <c r="C703" s="6"/>
      <c r="D703" s="6"/>
      <c r="E703" s="9"/>
      <c r="F703" s="9"/>
      <c r="G703" s="6"/>
      <c r="H703" s="6"/>
      <c r="I703" s="6"/>
      <c r="J703" s="6"/>
      <c r="K703" s="6"/>
      <c r="L703" s="6"/>
      <c r="M703" s="6"/>
      <c r="N703" s="6"/>
      <c r="O703" s="6"/>
      <c r="P703" s="16"/>
      <c r="Q703" s="6"/>
      <c r="R703" s="6"/>
      <c r="S703" s="6"/>
      <c r="T703" s="6"/>
      <c r="U703" s="6"/>
    </row>
    <row r="704" spans="1:21" x14ac:dyDescent="0.15">
      <c r="A704" s="6"/>
      <c r="B704" s="6"/>
      <c r="C704" s="6"/>
      <c r="D704" s="6"/>
      <c r="E704" s="9"/>
      <c r="F704" s="9"/>
      <c r="G704" s="6"/>
      <c r="H704" s="6"/>
      <c r="I704" s="6"/>
      <c r="J704" s="6"/>
      <c r="K704" s="6"/>
      <c r="L704" s="6"/>
      <c r="M704" s="6"/>
      <c r="N704" s="6"/>
      <c r="O704" s="6"/>
      <c r="P704" s="16"/>
      <c r="Q704" s="6"/>
      <c r="R704" s="6"/>
      <c r="S704" s="6"/>
      <c r="T704" s="6"/>
      <c r="U704" s="6"/>
    </row>
    <row r="705" spans="1:21" x14ac:dyDescent="0.15">
      <c r="A705" s="6"/>
      <c r="B705" s="6"/>
      <c r="C705" s="6"/>
      <c r="D705" s="6"/>
      <c r="E705" s="9"/>
      <c r="F705" s="9"/>
      <c r="G705" s="6"/>
      <c r="H705" s="6"/>
      <c r="I705" s="6"/>
      <c r="J705" s="6"/>
      <c r="K705" s="6"/>
      <c r="L705" s="6"/>
      <c r="M705" s="6"/>
      <c r="N705" s="6"/>
      <c r="O705" s="6"/>
      <c r="P705" s="16"/>
      <c r="Q705" s="6"/>
      <c r="R705" s="6"/>
      <c r="S705" s="6"/>
      <c r="T705" s="6"/>
      <c r="U705" s="6"/>
    </row>
    <row r="706" spans="1:21" x14ac:dyDescent="0.15">
      <c r="A706" s="6"/>
      <c r="B706" s="6"/>
      <c r="C706" s="6"/>
      <c r="D706" s="6"/>
      <c r="E706" s="9"/>
      <c r="F706" s="9"/>
      <c r="G706" s="6"/>
      <c r="H706" s="6"/>
      <c r="I706" s="6"/>
      <c r="J706" s="6"/>
      <c r="K706" s="6"/>
      <c r="L706" s="6"/>
      <c r="M706" s="6"/>
      <c r="N706" s="6"/>
      <c r="O706" s="6"/>
      <c r="P706" s="16"/>
      <c r="Q706" s="6"/>
      <c r="R706" s="6"/>
      <c r="S706" s="6"/>
      <c r="T706" s="6"/>
      <c r="U706" s="6"/>
    </row>
    <row r="707" spans="1:21" x14ac:dyDescent="0.15">
      <c r="A707" s="6"/>
      <c r="B707" s="6"/>
      <c r="C707" s="6"/>
      <c r="D707" s="6"/>
      <c r="E707" s="9"/>
      <c r="F707" s="9"/>
      <c r="G707" s="6"/>
      <c r="H707" s="6"/>
      <c r="I707" s="6"/>
      <c r="J707" s="6"/>
      <c r="K707" s="6"/>
      <c r="L707" s="6"/>
      <c r="M707" s="6"/>
      <c r="N707" s="6"/>
      <c r="O707" s="6"/>
      <c r="P707" s="16"/>
      <c r="Q707" s="6"/>
      <c r="R707" s="6"/>
      <c r="S707" s="6"/>
      <c r="T707" s="6"/>
      <c r="U707" s="6"/>
    </row>
    <row r="708" spans="1:21" x14ac:dyDescent="0.15">
      <c r="A708" s="6"/>
      <c r="B708" s="6"/>
      <c r="C708" s="6"/>
      <c r="D708" s="6"/>
      <c r="E708" s="9"/>
      <c r="F708" s="9"/>
      <c r="G708" s="6"/>
      <c r="H708" s="6"/>
      <c r="I708" s="6"/>
      <c r="J708" s="6"/>
      <c r="K708" s="6"/>
      <c r="L708" s="6"/>
      <c r="M708" s="6"/>
      <c r="N708" s="6"/>
      <c r="O708" s="6"/>
      <c r="P708" s="16"/>
      <c r="Q708" s="6"/>
      <c r="R708" s="6"/>
      <c r="S708" s="6"/>
      <c r="T708" s="6"/>
      <c r="U708" s="6"/>
    </row>
    <row r="709" spans="1:21" x14ac:dyDescent="0.15">
      <c r="A709" s="6"/>
      <c r="B709" s="6"/>
      <c r="C709" s="6"/>
      <c r="D709" s="6"/>
      <c r="E709" s="9"/>
      <c r="F709" s="9"/>
      <c r="G709" s="6"/>
      <c r="H709" s="6"/>
      <c r="I709" s="6"/>
      <c r="J709" s="6"/>
      <c r="K709" s="6"/>
      <c r="L709" s="6"/>
      <c r="M709" s="6"/>
      <c r="N709" s="6"/>
      <c r="O709" s="6"/>
      <c r="P709" s="16"/>
      <c r="Q709" s="6"/>
      <c r="R709" s="6"/>
      <c r="S709" s="6"/>
      <c r="T709" s="6"/>
      <c r="U709" s="6"/>
    </row>
    <row r="710" spans="1:21" x14ac:dyDescent="0.15">
      <c r="A710" s="6"/>
      <c r="B710" s="6"/>
      <c r="C710" s="6"/>
      <c r="D710" s="6"/>
      <c r="E710" s="9"/>
      <c r="F710" s="9"/>
      <c r="G710" s="6"/>
      <c r="H710" s="6"/>
      <c r="I710" s="6"/>
      <c r="J710" s="6"/>
      <c r="K710" s="6"/>
      <c r="L710" s="6"/>
      <c r="M710" s="6"/>
      <c r="N710" s="6"/>
      <c r="O710" s="6"/>
      <c r="P710" s="16"/>
      <c r="Q710" s="6"/>
      <c r="R710" s="6"/>
      <c r="S710" s="6"/>
      <c r="T710" s="6"/>
      <c r="U710" s="6"/>
    </row>
    <row r="711" spans="1:21" x14ac:dyDescent="0.15">
      <c r="A711" s="6"/>
      <c r="B711" s="6"/>
      <c r="C711" s="6"/>
      <c r="D711" s="6"/>
      <c r="E711" s="9"/>
      <c r="F711" s="9"/>
      <c r="G711" s="6"/>
      <c r="H711" s="6"/>
      <c r="I711" s="6"/>
      <c r="J711" s="6"/>
      <c r="K711" s="6"/>
      <c r="L711" s="6"/>
      <c r="M711" s="6"/>
      <c r="N711" s="6"/>
      <c r="O711" s="6"/>
      <c r="P711" s="16"/>
      <c r="Q711" s="6"/>
      <c r="R711" s="6"/>
      <c r="S711" s="6"/>
      <c r="T711" s="6"/>
      <c r="U711" s="6"/>
    </row>
    <row r="712" spans="1:21" x14ac:dyDescent="0.15">
      <c r="A712" s="6"/>
      <c r="B712" s="6"/>
      <c r="C712" s="6"/>
      <c r="D712" s="6"/>
      <c r="E712" s="9"/>
      <c r="F712" s="9"/>
      <c r="G712" s="6"/>
      <c r="H712" s="6"/>
      <c r="I712" s="6"/>
      <c r="J712" s="6"/>
      <c r="K712" s="6"/>
      <c r="L712" s="6"/>
      <c r="M712" s="6"/>
      <c r="N712" s="6"/>
      <c r="O712" s="6"/>
      <c r="P712" s="16"/>
      <c r="Q712" s="6"/>
      <c r="R712" s="6"/>
      <c r="S712" s="6"/>
      <c r="T712" s="6"/>
      <c r="U712" s="6"/>
    </row>
    <row r="713" spans="1:21" x14ac:dyDescent="0.15">
      <c r="A713" s="6"/>
      <c r="B713" s="6"/>
      <c r="C713" s="6"/>
      <c r="D713" s="6"/>
      <c r="E713" s="9"/>
      <c r="F713" s="9"/>
      <c r="G713" s="6"/>
      <c r="H713" s="6"/>
      <c r="I713" s="6"/>
      <c r="J713" s="6"/>
      <c r="K713" s="6"/>
      <c r="L713" s="6"/>
      <c r="M713" s="6"/>
      <c r="N713" s="6"/>
      <c r="O713" s="6"/>
      <c r="P713" s="16"/>
      <c r="Q713" s="6"/>
      <c r="R713" s="6"/>
      <c r="S713" s="6"/>
      <c r="T713" s="6"/>
      <c r="U713" s="6"/>
    </row>
    <row r="714" spans="1:21" x14ac:dyDescent="0.15">
      <c r="A714" s="6"/>
      <c r="B714" s="6"/>
      <c r="C714" s="6"/>
      <c r="D714" s="6"/>
      <c r="E714" s="9"/>
      <c r="F714" s="9"/>
      <c r="G714" s="6"/>
      <c r="H714" s="6"/>
      <c r="I714" s="6"/>
      <c r="J714" s="6"/>
      <c r="K714" s="6"/>
      <c r="L714" s="6"/>
      <c r="M714" s="6"/>
      <c r="N714" s="6"/>
      <c r="O714" s="6"/>
      <c r="P714" s="16"/>
      <c r="Q714" s="6"/>
      <c r="R714" s="6"/>
      <c r="S714" s="6"/>
      <c r="T714" s="6"/>
      <c r="U714" s="6"/>
    </row>
    <row r="715" spans="1:21" x14ac:dyDescent="0.15">
      <c r="A715" s="6"/>
      <c r="B715" s="6"/>
      <c r="C715" s="6"/>
      <c r="D715" s="6"/>
      <c r="E715" s="9"/>
      <c r="F715" s="9"/>
      <c r="G715" s="6"/>
      <c r="H715" s="6"/>
      <c r="I715" s="6"/>
      <c r="J715" s="6"/>
      <c r="K715" s="6"/>
      <c r="L715" s="6"/>
      <c r="M715" s="6"/>
      <c r="N715" s="6"/>
      <c r="O715" s="6"/>
      <c r="P715" s="16"/>
      <c r="Q715" s="6"/>
      <c r="R715" s="6"/>
      <c r="S715" s="6"/>
      <c r="T715" s="6"/>
      <c r="U715" s="6"/>
    </row>
    <row r="716" spans="1:21" x14ac:dyDescent="0.15">
      <c r="A716" s="6"/>
      <c r="B716" s="6"/>
      <c r="C716" s="6"/>
      <c r="D716" s="6"/>
      <c r="E716" s="9"/>
      <c r="F716" s="9"/>
      <c r="G716" s="6"/>
      <c r="H716" s="6"/>
      <c r="I716" s="6"/>
      <c r="J716" s="6"/>
      <c r="K716" s="6"/>
      <c r="L716" s="6"/>
      <c r="M716" s="6"/>
      <c r="N716" s="6"/>
      <c r="O716" s="6"/>
      <c r="P716" s="16"/>
      <c r="Q716" s="6"/>
      <c r="R716" s="6"/>
      <c r="S716" s="6"/>
      <c r="T716" s="6"/>
      <c r="U716" s="6"/>
    </row>
    <row r="717" spans="1:21" x14ac:dyDescent="0.15">
      <c r="A717" s="6"/>
      <c r="B717" s="6"/>
      <c r="C717" s="6"/>
      <c r="D717" s="6"/>
      <c r="E717" s="9"/>
      <c r="F717" s="9"/>
      <c r="G717" s="6"/>
      <c r="H717" s="6"/>
      <c r="I717" s="6"/>
      <c r="J717" s="6"/>
      <c r="K717" s="6"/>
      <c r="L717" s="6"/>
      <c r="M717" s="6"/>
      <c r="N717" s="6"/>
      <c r="O717" s="6"/>
      <c r="P717" s="16"/>
      <c r="Q717" s="6"/>
      <c r="R717" s="6"/>
      <c r="S717" s="6"/>
      <c r="T717" s="6"/>
      <c r="U717" s="6"/>
    </row>
    <row r="718" spans="1:21" x14ac:dyDescent="0.15">
      <c r="A718" s="6"/>
      <c r="B718" s="6"/>
      <c r="C718" s="6"/>
      <c r="D718" s="6"/>
      <c r="E718" s="9"/>
      <c r="F718" s="9"/>
      <c r="G718" s="6"/>
      <c r="H718" s="6"/>
      <c r="I718" s="6"/>
      <c r="J718" s="6"/>
      <c r="K718" s="6"/>
      <c r="L718" s="6"/>
      <c r="M718" s="6"/>
      <c r="N718" s="6"/>
      <c r="O718" s="6"/>
      <c r="P718" s="16"/>
      <c r="Q718" s="6"/>
      <c r="R718" s="6"/>
      <c r="S718" s="6"/>
      <c r="T718" s="6"/>
      <c r="U718" s="6"/>
    </row>
    <row r="719" spans="1:21" x14ac:dyDescent="0.15">
      <c r="A719" s="6"/>
      <c r="B719" s="6"/>
      <c r="C719" s="6"/>
      <c r="D719" s="6"/>
      <c r="E719" s="9"/>
      <c r="F719" s="9"/>
      <c r="G719" s="6"/>
      <c r="H719" s="6"/>
      <c r="I719" s="6"/>
      <c r="J719" s="6"/>
      <c r="K719" s="6"/>
      <c r="L719" s="6"/>
      <c r="M719" s="6"/>
      <c r="N719" s="6"/>
      <c r="O719" s="6"/>
      <c r="P719" s="16"/>
      <c r="Q719" s="6"/>
      <c r="R719" s="6"/>
      <c r="S719" s="6"/>
      <c r="T719" s="6"/>
      <c r="U719" s="6"/>
    </row>
    <row r="720" spans="1:21" x14ac:dyDescent="0.15">
      <c r="A720" s="6"/>
      <c r="B720" s="6"/>
      <c r="C720" s="6"/>
      <c r="D720" s="6"/>
      <c r="E720" s="9"/>
      <c r="F720" s="9"/>
      <c r="G720" s="6"/>
      <c r="H720" s="6"/>
      <c r="I720" s="6"/>
      <c r="J720" s="6"/>
      <c r="K720" s="6"/>
      <c r="L720" s="6"/>
      <c r="M720" s="6"/>
      <c r="N720" s="6"/>
      <c r="O720" s="6"/>
      <c r="P720" s="16"/>
      <c r="Q720" s="6"/>
      <c r="R720" s="6"/>
      <c r="S720" s="6"/>
      <c r="T720" s="6"/>
      <c r="U720" s="6"/>
    </row>
    <row r="721" spans="1:21" x14ac:dyDescent="0.15">
      <c r="A721" s="6"/>
      <c r="B721" s="6"/>
      <c r="C721" s="6"/>
      <c r="D721" s="6"/>
      <c r="E721" s="9"/>
      <c r="F721" s="9"/>
      <c r="G721" s="6"/>
      <c r="H721" s="6"/>
      <c r="I721" s="6"/>
      <c r="J721" s="6"/>
      <c r="K721" s="6"/>
      <c r="L721" s="6"/>
      <c r="M721" s="6"/>
      <c r="N721" s="6"/>
      <c r="O721" s="6"/>
      <c r="P721" s="16"/>
      <c r="Q721" s="6"/>
      <c r="R721" s="6"/>
      <c r="S721" s="6"/>
      <c r="T721" s="6"/>
      <c r="U721" s="6"/>
    </row>
    <row r="722" spans="1:21" x14ac:dyDescent="0.15">
      <c r="A722" s="6"/>
      <c r="B722" s="6"/>
      <c r="C722" s="6"/>
      <c r="D722" s="6"/>
      <c r="E722" s="9"/>
      <c r="F722" s="9"/>
      <c r="G722" s="6"/>
      <c r="H722" s="6"/>
      <c r="I722" s="6"/>
      <c r="J722" s="6"/>
      <c r="K722" s="6"/>
      <c r="L722" s="6"/>
      <c r="M722" s="6"/>
      <c r="N722" s="6"/>
      <c r="O722" s="6"/>
      <c r="P722" s="16"/>
      <c r="Q722" s="6"/>
      <c r="R722" s="6"/>
      <c r="S722" s="6"/>
      <c r="T722" s="6"/>
      <c r="U722" s="6"/>
    </row>
    <row r="723" spans="1:21" x14ac:dyDescent="0.15">
      <c r="A723" s="6"/>
      <c r="B723" s="6"/>
      <c r="C723" s="6"/>
      <c r="D723" s="6"/>
      <c r="E723" s="9"/>
      <c r="F723" s="9"/>
      <c r="G723" s="6"/>
      <c r="H723" s="6"/>
      <c r="I723" s="6"/>
      <c r="J723" s="6"/>
      <c r="K723" s="6"/>
      <c r="L723" s="6"/>
      <c r="M723" s="6"/>
      <c r="N723" s="6"/>
      <c r="O723" s="6"/>
      <c r="P723" s="16"/>
      <c r="Q723" s="6"/>
      <c r="R723" s="6"/>
      <c r="S723" s="6"/>
      <c r="T723" s="6"/>
      <c r="U723" s="6"/>
    </row>
    <row r="724" spans="1:21" x14ac:dyDescent="0.15">
      <c r="A724" s="6"/>
      <c r="B724" s="6"/>
      <c r="C724" s="6"/>
      <c r="D724" s="6"/>
      <c r="E724" s="9"/>
      <c r="F724" s="9"/>
      <c r="G724" s="6"/>
      <c r="H724" s="6"/>
      <c r="I724" s="6"/>
      <c r="J724" s="6"/>
      <c r="K724" s="6"/>
      <c r="L724" s="6"/>
      <c r="M724" s="6"/>
      <c r="N724" s="6"/>
      <c r="O724" s="6"/>
      <c r="P724" s="16"/>
      <c r="Q724" s="6"/>
      <c r="R724" s="6"/>
      <c r="S724" s="6"/>
      <c r="T724" s="6"/>
      <c r="U724" s="6"/>
    </row>
    <row r="725" spans="1:21" x14ac:dyDescent="0.15">
      <c r="A725" s="6"/>
      <c r="B725" s="6"/>
      <c r="C725" s="6"/>
      <c r="D725" s="6"/>
      <c r="E725" s="9"/>
      <c r="F725" s="9"/>
      <c r="G725" s="6"/>
      <c r="H725" s="6"/>
      <c r="I725" s="6"/>
      <c r="J725" s="6"/>
      <c r="K725" s="6"/>
      <c r="L725" s="6"/>
      <c r="M725" s="6"/>
      <c r="N725" s="6"/>
      <c r="O725" s="6"/>
      <c r="P725" s="16"/>
      <c r="Q725" s="6"/>
      <c r="R725" s="6"/>
      <c r="S725" s="6"/>
      <c r="T725" s="6"/>
      <c r="U725" s="6"/>
    </row>
    <row r="726" spans="1:21" x14ac:dyDescent="0.15">
      <c r="A726" s="6"/>
      <c r="B726" s="6"/>
      <c r="C726" s="6"/>
      <c r="D726" s="6"/>
      <c r="E726" s="9"/>
      <c r="F726" s="9"/>
      <c r="G726" s="6"/>
      <c r="H726" s="6"/>
      <c r="I726" s="6"/>
      <c r="J726" s="6"/>
      <c r="K726" s="6"/>
      <c r="L726" s="6"/>
      <c r="M726" s="6"/>
      <c r="N726" s="6"/>
      <c r="O726" s="6"/>
      <c r="P726" s="16"/>
      <c r="Q726" s="6"/>
      <c r="R726" s="6"/>
      <c r="S726" s="6"/>
      <c r="T726" s="6"/>
      <c r="U726" s="6"/>
    </row>
    <row r="727" spans="1:21" x14ac:dyDescent="0.15">
      <c r="A727" s="6"/>
      <c r="B727" s="6"/>
      <c r="C727" s="6"/>
      <c r="D727" s="6"/>
      <c r="E727" s="9"/>
      <c r="F727" s="9"/>
      <c r="G727" s="6"/>
      <c r="H727" s="6"/>
      <c r="I727" s="6"/>
      <c r="J727" s="6"/>
      <c r="K727" s="6"/>
      <c r="L727" s="6"/>
      <c r="M727" s="6"/>
      <c r="N727" s="6"/>
      <c r="O727" s="6"/>
      <c r="P727" s="16"/>
      <c r="Q727" s="6"/>
      <c r="R727" s="6"/>
      <c r="S727" s="6"/>
      <c r="T727" s="6"/>
      <c r="U727" s="6"/>
    </row>
    <row r="728" spans="1:21" x14ac:dyDescent="0.15">
      <c r="A728" s="6"/>
      <c r="B728" s="6"/>
      <c r="C728" s="6"/>
      <c r="D728" s="6"/>
      <c r="E728" s="9"/>
      <c r="F728" s="9"/>
      <c r="G728" s="6"/>
      <c r="H728" s="6"/>
      <c r="I728" s="6"/>
      <c r="J728" s="6"/>
      <c r="K728" s="6"/>
      <c r="L728" s="6"/>
      <c r="M728" s="6"/>
      <c r="N728" s="6"/>
      <c r="O728" s="6"/>
      <c r="P728" s="16"/>
      <c r="Q728" s="6"/>
      <c r="R728" s="6"/>
      <c r="S728" s="6"/>
      <c r="T728" s="6"/>
      <c r="U728" s="6"/>
    </row>
    <row r="729" spans="1:21" x14ac:dyDescent="0.15">
      <c r="A729" s="6"/>
      <c r="B729" s="6"/>
      <c r="C729" s="6"/>
      <c r="D729" s="6"/>
      <c r="E729" s="9"/>
      <c r="F729" s="9"/>
      <c r="G729" s="6"/>
      <c r="H729" s="6"/>
      <c r="I729" s="6"/>
      <c r="J729" s="6"/>
      <c r="K729" s="6"/>
      <c r="L729" s="6"/>
      <c r="M729" s="6"/>
      <c r="N729" s="6"/>
      <c r="O729" s="6"/>
      <c r="P729" s="16"/>
      <c r="Q729" s="6"/>
      <c r="R729" s="6"/>
      <c r="S729" s="6"/>
      <c r="T729" s="6"/>
      <c r="U729" s="6"/>
    </row>
    <row r="730" spans="1:21" x14ac:dyDescent="0.15">
      <c r="A730" s="6"/>
      <c r="B730" s="6"/>
      <c r="C730" s="6"/>
      <c r="D730" s="6"/>
      <c r="E730" s="9"/>
      <c r="F730" s="9"/>
      <c r="G730" s="6"/>
      <c r="H730" s="6"/>
      <c r="I730" s="6"/>
      <c r="J730" s="6"/>
      <c r="K730" s="6"/>
      <c r="L730" s="6"/>
      <c r="M730" s="6"/>
      <c r="N730" s="6"/>
      <c r="O730" s="6"/>
      <c r="P730" s="16"/>
      <c r="Q730" s="6"/>
      <c r="R730" s="6"/>
      <c r="S730" s="6"/>
      <c r="T730" s="6"/>
      <c r="U730" s="6"/>
    </row>
    <row r="731" spans="1:21" x14ac:dyDescent="0.15">
      <c r="A731" s="6"/>
      <c r="B731" s="6"/>
      <c r="C731" s="6"/>
      <c r="D731" s="6"/>
      <c r="E731" s="9"/>
      <c r="F731" s="9"/>
      <c r="G731" s="6"/>
      <c r="H731" s="6"/>
      <c r="I731" s="6"/>
      <c r="J731" s="6"/>
      <c r="K731" s="6"/>
      <c r="L731" s="6"/>
      <c r="M731" s="6"/>
      <c r="N731" s="6"/>
      <c r="O731" s="6"/>
      <c r="P731" s="16"/>
      <c r="Q731" s="6"/>
      <c r="R731" s="6"/>
      <c r="S731" s="6"/>
      <c r="T731" s="6"/>
      <c r="U731" s="6"/>
    </row>
    <row r="732" spans="1:21" x14ac:dyDescent="0.15">
      <c r="A732" s="6"/>
      <c r="B732" s="6"/>
      <c r="C732" s="6"/>
      <c r="D732" s="6"/>
      <c r="E732" s="9"/>
      <c r="F732" s="9"/>
      <c r="G732" s="6"/>
      <c r="H732" s="6"/>
      <c r="I732" s="6"/>
      <c r="J732" s="6"/>
      <c r="K732" s="6"/>
      <c r="L732" s="6"/>
      <c r="M732" s="6"/>
      <c r="N732" s="6"/>
      <c r="O732" s="6"/>
      <c r="P732" s="16"/>
      <c r="Q732" s="6"/>
      <c r="R732" s="6"/>
      <c r="S732" s="6"/>
      <c r="T732" s="6"/>
      <c r="U732" s="6"/>
    </row>
    <row r="733" spans="1:21" x14ac:dyDescent="0.15">
      <c r="A733" s="6"/>
      <c r="B733" s="6"/>
      <c r="C733" s="6"/>
      <c r="D733" s="6"/>
      <c r="E733" s="9"/>
      <c r="F733" s="9"/>
      <c r="G733" s="6"/>
      <c r="H733" s="6"/>
      <c r="I733" s="6"/>
      <c r="J733" s="6"/>
      <c r="K733" s="6"/>
      <c r="L733" s="6"/>
      <c r="M733" s="6"/>
      <c r="N733" s="6"/>
      <c r="O733" s="6"/>
      <c r="P733" s="16"/>
      <c r="Q733" s="6"/>
      <c r="R733" s="6"/>
      <c r="S733" s="6"/>
      <c r="T733" s="6"/>
      <c r="U733" s="6"/>
    </row>
    <row r="734" spans="1:21" x14ac:dyDescent="0.15">
      <c r="A734" s="6"/>
      <c r="B734" s="6"/>
      <c r="C734" s="6"/>
      <c r="D734" s="6"/>
      <c r="E734" s="9"/>
      <c r="F734" s="9"/>
      <c r="G734" s="6"/>
      <c r="H734" s="6"/>
      <c r="I734" s="6"/>
      <c r="J734" s="6"/>
      <c r="K734" s="6"/>
      <c r="L734" s="6"/>
      <c r="M734" s="6"/>
      <c r="N734" s="6"/>
      <c r="O734" s="6"/>
      <c r="P734" s="16"/>
      <c r="Q734" s="6"/>
      <c r="R734" s="6"/>
      <c r="S734" s="6"/>
      <c r="T734" s="6"/>
      <c r="U734" s="6"/>
    </row>
    <row r="735" spans="1:21" x14ac:dyDescent="0.15">
      <c r="A735" s="6"/>
      <c r="B735" s="6"/>
      <c r="C735" s="6"/>
      <c r="D735" s="6"/>
      <c r="E735" s="9"/>
      <c r="F735" s="9"/>
      <c r="G735" s="6"/>
      <c r="H735" s="6"/>
      <c r="I735" s="6"/>
      <c r="J735" s="6"/>
      <c r="K735" s="6"/>
      <c r="L735" s="6"/>
      <c r="M735" s="6"/>
      <c r="N735" s="6"/>
      <c r="O735" s="6"/>
      <c r="P735" s="16"/>
      <c r="Q735" s="6"/>
      <c r="R735" s="6"/>
      <c r="S735" s="6"/>
      <c r="T735" s="6"/>
      <c r="U735" s="6"/>
    </row>
    <row r="736" spans="1:21" x14ac:dyDescent="0.15">
      <c r="A736" s="6"/>
      <c r="B736" s="6"/>
      <c r="C736" s="6"/>
      <c r="D736" s="6"/>
      <c r="E736" s="9"/>
      <c r="F736" s="9"/>
      <c r="G736" s="6"/>
      <c r="H736" s="6"/>
      <c r="I736" s="6"/>
      <c r="J736" s="6"/>
      <c r="K736" s="6"/>
      <c r="L736" s="6"/>
      <c r="M736" s="6"/>
      <c r="N736" s="6"/>
      <c r="O736" s="6"/>
      <c r="P736" s="16"/>
      <c r="Q736" s="6"/>
      <c r="R736" s="6"/>
      <c r="S736" s="6"/>
      <c r="T736" s="6"/>
      <c r="U736" s="6"/>
    </row>
    <row r="737" spans="1:21" x14ac:dyDescent="0.15">
      <c r="A737" s="6"/>
      <c r="B737" s="6"/>
      <c r="C737" s="6"/>
      <c r="D737" s="6"/>
      <c r="E737" s="9"/>
      <c r="F737" s="9"/>
      <c r="G737" s="6"/>
      <c r="H737" s="6"/>
      <c r="I737" s="6"/>
      <c r="J737" s="6"/>
      <c r="K737" s="6"/>
      <c r="L737" s="6"/>
      <c r="M737" s="6"/>
      <c r="N737" s="6"/>
      <c r="O737" s="6"/>
      <c r="P737" s="16"/>
      <c r="Q737" s="6"/>
      <c r="R737" s="6"/>
      <c r="S737" s="6"/>
      <c r="T737" s="6"/>
      <c r="U737" s="6"/>
    </row>
    <row r="738" spans="1:21" x14ac:dyDescent="0.15">
      <c r="A738" s="6"/>
      <c r="B738" s="6"/>
      <c r="C738" s="6"/>
      <c r="D738" s="6"/>
      <c r="E738" s="9"/>
      <c r="F738" s="9"/>
      <c r="G738" s="6"/>
      <c r="H738" s="6"/>
      <c r="I738" s="6"/>
      <c r="J738" s="6"/>
      <c r="K738" s="6"/>
      <c r="L738" s="6"/>
      <c r="M738" s="6"/>
      <c r="N738" s="6"/>
      <c r="O738" s="6"/>
      <c r="P738" s="16"/>
      <c r="Q738" s="6"/>
      <c r="R738" s="6"/>
      <c r="S738" s="6"/>
      <c r="T738" s="6"/>
      <c r="U738" s="6"/>
    </row>
    <row r="739" spans="1:21" x14ac:dyDescent="0.15">
      <c r="A739" s="6"/>
      <c r="B739" s="6"/>
      <c r="C739" s="6"/>
      <c r="D739" s="6"/>
      <c r="E739" s="9"/>
      <c r="F739" s="9"/>
      <c r="G739" s="6"/>
      <c r="H739" s="6"/>
      <c r="I739" s="6"/>
      <c r="J739" s="6"/>
      <c r="K739" s="6"/>
      <c r="L739" s="6"/>
      <c r="M739" s="6"/>
      <c r="N739" s="6"/>
      <c r="O739" s="6"/>
      <c r="P739" s="16"/>
      <c r="Q739" s="6"/>
      <c r="R739" s="6"/>
      <c r="S739" s="6"/>
      <c r="T739" s="6"/>
      <c r="U739" s="6"/>
    </row>
    <row r="740" spans="1:21" x14ac:dyDescent="0.15">
      <c r="A740" s="6"/>
      <c r="B740" s="6"/>
      <c r="C740" s="6"/>
      <c r="D740" s="6"/>
      <c r="E740" s="9"/>
      <c r="F740" s="9"/>
      <c r="G740" s="6"/>
      <c r="H740" s="6"/>
      <c r="I740" s="6"/>
      <c r="J740" s="6"/>
      <c r="K740" s="6"/>
      <c r="L740" s="6"/>
      <c r="M740" s="6"/>
      <c r="N740" s="6"/>
      <c r="O740" s="6"/>
      <c r="P740" s="16"/>
      <c r="Q740" s="6"/>
      <c r="R740" s="6"/>
      <c r="S740" s="6"/>
      <c r="T740" s="6"/>
      <c r="U740" s="6"/>
    </row>
    <row r="741" spans="1:21" x14ac:dyDescent="0.15">
      <c r="A741" s="6"/>
      <c r="B741" s="6"/>
      <c r="C741" s="6"/>
      <c r="D741" s="6"/>
      <c r="E741" s="9"/>
      <c r="F741" s="9"/>
      <c r="G741" s="6"/>
      <c r="H741" s="6"/>
      <c r="I741" s="6"/>
      <c r="J741" s="6"/>
      <c r="K741" s="6"/>
      <c r="L741" s="6"/>
      <c r="M741" s="6"/>
      <c r="N741" s="6"/>
      <c r="O741" s="6"/>
      <c r="P741" s="16"/>
      <c r="Q741" s="6"/>
      <c r="R741" s="6"/>
      <c r="S741" s="6"/>
      <c r="T741" s="6"/>
      <c r="U741" s="6"/>
    </row>
    <row r="742" spans="1:21" x14ac:dyDescent="0.15">
      <c r="A742" s="6"/>
      <c r="B742" s="6"/>
      <c r="C742" s="6"/>
      <c r="D742" s="6"/>
      <c r="E742" s="9"/>
      <c r="F742" s="9"/>
      <c r="G742" s="6"/>
      <c r="H742" s="6"/>
      <c r="I742" s="6"/>
      <c r="J742" s="6"/>
      <c r="K742" s="6"/>
      <c r="L742" s="6"/>
      <c r="M742" s="6"/>
      <c r="N742" s="6"/>
      <c r="O742" s="6"/>
      <c r="P742" s="16"/>
      <c r="Q742" s="6"/>
      <c r="R742" s="6"/>
      <c r="S742" s="6"/>
      <c r="T742" s="6"/>
      <c r="U742" s="6"/>
    </row>
    <row r="743" spans="1:21" x14ac:dyDescent="0.15">
      <c r="A743" s="6"/>
      <c r="B743" s="6"/>
      <c r="C743" s="6"/>
      <c r="D743" s="6"/>
      <c r="E743" s="9"/>
      <c r="F743" s="9"/>
      <c r="G743" s="6"/>
      <c r="H743" s="6"/>
      <c r="I743" s="6"/>
      <c r="J743" s="6"/>
      <c r="K743" s="6"/>
      <c r="L743" s="6"/>
      <c r="M743" s="6"/>
      <c r="N743" s="6"/>
      <c r="O743" s="6"/>
      <c r="P743" s="16"/>
      <c r="Q743" s="6"/>
      <c r="R743" s="6"/>
      <c r="S743" s="6"/>
      <c r="T743" s="6"/>
      <c r="U743" s="6"/>
    </row>
    <row r="744" spans="1:21" x14ac:dyDescent="0.15">
      <c r="A744" s="6"/>
      <c r="B744" s="6"/>
      <c r="C744" s="6"/>
      <c r="D744" s="6"/>
      <c r="E744" s="9"/>
      <c r="F744" s="9"/>
      <c r="G744" s="6"/>
      <c r="H744" s="6"/>
      <c r="I744" s="6"/>
      <c r="J744" s="6"/>
      <c r="K744" s="6"/>
      <c r="L744" s="6"/>
      <c r="M744" s="6"/>
      <c r="N744" s="6"/>
      <c r="O744" s="6"/>
      <c r="P744" s="16"/>
      <c r="Q744" s="6"/>
      <c r="R744" s="6"/>
      <c r="S744" s="6"/>
      <c r="T744" s="6"/>
      <c r="U744" s="6"/>
    </row>
    <row r="745" spans="1:21" x14ac:dyDescent="0.15">
      <c r="A745" s="6"/>
      <c r="B745" s="6"/>
      <c r="C745" s="6"/>
      <c r="D745" s="6"/>
      <c r="E745" s="9"/>
      <c r="F745" s="9"/>
      <c r="G745" s="6"/>
      <c r="H745" s="6"/>
      <c r="I745" s="6"/>
      <c r="J745" s="6"/>
      <c r="K745" s="6"/>
      <c r="L745" s="6"/>
      <c r="M745" s="6"/>
      <c r="N745" s="6"/>
      <c r="O745" s="6"/>
      <c r="P745" s="16"/>
      <c r="Q745" s="6"/>
      <c r="R745" s="6"/>
      <c r="S745" s="6"/>
      <c r="T745" s="6"/>
      <c r="U745" s="6"/>
    </row>
    <row r="746" spans="1:21" x14ac:dyDescent="0.15">
      <c r="A746" s="6"/>
      <c r="B746" s="6"/>
      <c r="C746" s="6"/>
      <c r="D746" s="6"/>
      <c r="E746" s="9"/>
      <c r="F746" s="9"/>
      <c r="G746" s="6"/>
      <c r="H746" s="6"/>
      <c r="I746" s="6"/>
      <c r="J746" s="6"/>
      <c r="K746" s="6"/>
      <c r="L746" s="6"/>
      <c r="M746" s="6"/>
      <c r="N746" s="6"/>
      <c r="O746" s="6"/>
      <c r="P746" s="16"/>
      <c r="Q746" s="6"/>
      <c r="R746" s="6"/>
      <c r="S746" s="6"/>
      <c r="T746" s="6"/>
      <c r="U746" s="6"/>
    </row>
    <row r="747" spans="1:21" x14ac:dyDescent="0.15">
      <c r="A747" s="6"/>
      <c r="B747" s="6"/>
      <c r="C747" s="6"/>
      <c r="D747" s="6"/>
      <c r="E747" s="9"/>
      <c r="F747" s="9"/>
      <c r="G747" s="6"/>
      <c r="H747" s="6"/>
      <c r="I747" s="6"/>
      <c r="J747" s="6"/>
      <c r="K747" s="6"/>
      <c r="L747" s="6"/>
      <c r="M747" s="6"/>
      <c r="N747" s="6"/>
      <c r="O747" s="6"/>
      <c r="P747" s="16"/>
      <c r="Q747" s="6"/>
      <c r="R747" s="6"/>
      <c r="S747" s="6"/>
      <c r="T747" s="6"/>
      <c r="U747" s="6"/>
    </row>
    <row r="748" spans="1:21" x14ac:dyDescent="0.15">
      <c r="A748" s="6"/>
      <c r="B748" s="6"/>
      <c r="C748" s="6"/>
      <c r="D748" s="6"/>
      <c r="E748" s="9"/>
      <c r="F748" s="9"/>
      <c r="G748" s="6"/>
      <c r="H748" s="6"/>
      <c r="I748" s="6"/>
      <c r="J748" s="6"/>
      <c r="K748" s="6"/>
      <c r="L748" s="6"/>
      <c r="M748" s="6"/>
      <c r="N748" s="6"/>
      <c r="O748" s="6"/>
      <c r="P748" s="16"/>
      <c r="Q748" s="6"/>
      <c r="R748" s="6"/>
      <c r="S748" s="6"/>
      <c r="T748" s="6"/>
      <c r="U748" s="6"/>
    </row>
    <row r="749" spans="1:21" x14ac:dyDescent="0.15">
      <c r="A749" s="6"/>
      <c r="B749" s="6"/>
      <c r="C749" s="6"/>
      <c r="D749" s="6"/>
      <c r="E749" s="9"/>
      <c r="F749" s="9"/>
      <c r="G749" s="6"/>
      <c r="H749" s="6"/>
      <c r="I749" s="6"/>
      <c r="J749" s="6"/>
      <c r="K749" s="6"/>
      <c r="L749" s="6"/>
      <c r="M749" s="6"/>
      <c r="N749" s="6"/>
      <c r="O749" s="6"/>
      <c r="P749" s="16"/>
      <c r="Q749" s="6"/>
      <c r="R749" s="6"/>
      <c r="S749" s="6"/>
      <c r="T749" s="6"/>
      <c r="U749" s="6"/>
    </row>
    <row r="750" spans="1:21" x14ac:dyDescent="0.15">
      <c r="A750" s="6"/>
      <c r="B750" s="6"/>
      <c r="C750" s="6"/>
      <c r="D750" s="6"/>
      <c r="E750" s="9"/>
      <c r="F750" s="9"/>
      <c r="G750" s="6"/>
      <c r="H750" s="6"/>
      <c r="I750" s="6"/>
      <c r="J750" s="6"/>
      <c r="K750" s="6"/>
      <c r="L750" s="6"/>
      <c r="M750" s="6"/>
      <c r="N750" s="6"/>
      <c r="O750" s="6"/>
      <c r="P750" s="16"/>
      <c r="Q750" s="6"/>
      <c r="R750" s="6"/>
      <c r="S750" s="6"/>
      <c r="T750" s="6"/>
      <c r="U750" s="6"/>
    </row>
    <row r="751" spans="1:21" x14ac:dyDescent="0.15">
      <c r="A751" s="6"/>
      <c r="B751" s="6"/>
      <c r="C751" s="6"/>
      <c r="D751" s="6"/>
      <c r="E751" s="9"/>
      <c r="F751" s="9"/>
      <c r="G751" s="6"/>
      <c r="H751" s="6"/>
      <c r="I751" s="6"/>
      <c r="J751" s="6"/>
      <c r="K751" s="6"/>
      <c r="L751" s="6"/>
      <c r="M751" s="6"/>
      <c r="N751" s="6"/>
      <c r="O751" s="6"/>
      <c r="P751" s="16"/>
      <c r="Q751" s="6"/>
      <c r="R751" s="6"/>
      <c r="S751" s="6"/>
      <c r="T751" s="6"/>
      <c r="U751" s="6"/>
    </row>
    <row r="752" spans="1:21" x14ac:dyDescent="0.15">
      <c r="A752" s="6"/>
      <c r="B752" s="6"/>
      <c r="C752" s="6"/>
      <c r="D752" s="6"/>
      <c r="E752" s="9"/>
      <c r="F752" s="9"/>
      <c r="G752" s="6"/>
      <c r="H752" s="6"/>
      <c r="I752" s="6"/>
      <c r="J752" s="6"/>
      <c r="K752" s="6"/>
      <c r="L752" s="6"/>
      <c r="M752" s="6"/>
      <c r="N752" s="6"/>
      <c r="O752" s="6"/>
      <c r="P752" s="16"/>
      <c r="Q752" s="6"/>
      <c r="R752" s="6"/>
      <c r="S752" s="6"/>
      <c r="T752" s="6"/>
      <c r="U752" s="6"/>
    </row>
    <row r="753" spans="1:21" x14ac:dyDescent="0.15">
      <c r="A753" s="6"/>
      <c r="B753" s="6"/>
      <c r="C753" s="6"/>
      <c r="D753" s="6"/>
      <c r="E753" s="9"/>
      <c r="F753" s="9"/>
      <c r="G753" s="6"/>
      <c r="H753" s="6"/>
      <c r="I753" s="6"/>
      <c r="J753" s="6"/>
      <c r="K753" s="6"/>
      <c r="L753" s="6"/>
      <c r="M753" s="6"/>
      <c r="N753" s="6"/>
      <c r="O753" s="6"/>
      <c r="P753" s="16"/>
      <c r="Q753" s="6"/>
      <c r="R753" s="6"/>
      <c r="S753" s="6"/>
      <c r="T753" s="6"/>
      <c r="U753" s="6"/>
    </row>
    <row r="754" spans="1:21" x14ac:dyDescent="0.15">
      <c r="A754" s="6"/>
      <c r="B754" s="6"/>
      <c r="C754" s="6"/>
      <c r="D754" s="6"/>
      <c r="E754" s="9"/>
      <c r="F754" s="9"/>
      <c r="G754" s="6"/>
      <c r="H754" s="6"/>
      <c r="I754" s="6"/>
      <c r="J754" s="6"/>
      <c r="K754" s="6"/>
      <c r="L754" s="6"/>
      <c r="M754" s="6"/>
      <c r="N754" s="6"/>
      <c r="O754" s="6"/>
      <c r="P754" s="16"/>
      <c r="Q754" s="6"/>
      <c r="R754" s="6"/>
      <c r="S754" s="6"/>
      <c r="T754" s="6"/>
      <c r="U754" s="6"/>
    </row>
    <row r="755" spans="1:21" x14ac:dyDescent="0.15">
      <c r="A755" s="6"/>
      <c r="B755" s="6"/>
      <c r="C755" s="6"/>
      <c r="D755" s="6"/>
      <c r="E755" s="9"/>
      <c r="F755" s="9"/>
      <c r="G755" s="6"/>
      <c r="H755" s="6"/>
      <c r="I755" s="6"/>
      <c r="J755" s="6"/>
      <c r="K755" s="6"/>
      <c r="L755" s="6"/>
      <c r="M755" s="6"/>
      <c r="N755" s="6"/>
      <c r="O755" s="6"/>
      <c r="P755" s="16"/>
      <c r="Q755" s="6"/>
      <c r="R755" s="6"/>
      <c r="S755" s="6"/>
      <c r="T755" s="6"/>
      <c r="U755" s="6"/>
    </row>
    <row r="756" spans="1:21" x14ac:dyDescent="0.15">
      <c r="A756" s="6"/>
      <c r="B756" s="6"/>
      <c r="C756" s="6"/>
      <c r="D756" s="6"/>
      <c r="E756" s="9"/>
      <c r="F756" s="9"/>
      <c r="G756" s="6"/>
      <c r="H756" s="6"/>
      <c r="I756" s="6"/>
      <c r="J756" s="6"/>
      <c r="K756" s="6"/>
      <c r="L756" s="6"/>
      <c r="M756" s="6"/>
      <c r="N756" s="6"/>
      <c r="O756" s="6"/>
      <c r="P756" s="16"/>
      <c r="Q756" s="6"/>
      <c r="R756" s="6"/>
      <c r="S756" s="6"/>
      <c r="T756" s="6"/>
      <c r="U756" s="6"/>
    </row>
    <row r="757" spans="1:21" x14ac:dyDescent="0.15">
      <c r="A757" s="6"/>
      <c r="B757" s="6"/>
      <c r="C757" s="6"/>
      <c r="D757" s="6"/>
      <c r="E757" s="9"/>
      <c r="F757" s="9"/>
      <c r="G757" s="6"/>
      <c r="H757" s="6"/>
      <c r="I757" s="6"/>
      <c r="J757" s="6"/>
      <c r="K757" s="6"/>
      <c r="L757" s="6"/>
      <c r="M757" s="6"/>
      <c r="N757" s="6"/>
      <c r="O757" s="6"/>
      <c r="P757" s="16"/>
      <c r="Q757" s="6"/>
      <c r="R757" s="6"/>
      <c r="S757" s="6"/>
      <c r="T757" s="6"/>
      <c r="U757" s="6"/>
    </row>
    <row r="758" spans="1:21" x14ac:dyDescent="0.15">
      <c r="A758" s="6"/>
      <c r="B758" s="6"/>
      <c r="C758" s="6"/>
      <c r="D758" s="6"/>
      <c r="E758" s="9"/>
      <c r="F758" s="9"/>
      <c r="G758" s="6"/>
      <c r="H758" s="6"/>
      <c r="I758" s="6"/>
      <c r="J758" s="6"/>
      <c r="K758" s="6"/>
      <c r="L758" s="6"/>
      <c r="M758" s="6"/>
      <c r="N758" s="6"/>
      <c r="O758" s="6"/>
      <c r="P758" s="16"/>
      <c r="Q758" s="6"/>
      <c r="R758" s="6"/>
      <c r="S758" s="6"/>
      <c r="T758" s="6"/>
      <c r="U758" s="6"/>
    </row>
    <row r="759" spans="1:21" x14ac:dyDescent="0.15">
      <c r="A759" s="6"/>
      <c r="B759" s="6"/>
      <c r="C759" s="6"/>
      <c r="D759" s="6"/>
      <c r="E759" s="9"/>
      <c r="F759" s="9"/>
      <c r="G759" s="6"/>
      <c r="H759" s="6"/>
      <c r="I759" s="6"/>
      <c r="J759" s="6"/>
      <c r="K759" s="6"/>
      <c r="L759" s="6"/>
      <c r="M759" s="6"/>
      <c r="N759" s="6"/>
      <c r="O759" s="6"/>
      <c r="P759" s="16"/>
      <c r="Q759" s="6"/>
      <c r="R759" s="6"/>
      <c r="S759" s="6"/>
      <c r="T759" s="6"/>
      <c r="U759" s="6"/>
    </row>
    <row r="760" spans="1:21" x14ac:dyDescent="0.15">
      <c r="A760" s="6"/>
      <c r="B760" s="6"/>
      <c r="C760" s="6"/>
      <c r="D760" s="6"/>
      <c r="E760" s="9"/>
      <c r="F760" s="9"/>
      <c r="G760" s="6"/>
      <c r="H760" s="6"/>
      <c r="I760" s="6"/>
      <c r="J760" s="6"/>
      <c r="K760" s="6"/>
      <c r="L760" s="6"/>
      <c r="M760" s="6"/>
      <c r="N760" s="6"/>
      <c r="O760" s="6"/>
      <c r="P760" s="16"/>
      <c r="Q760" s="6"/>
      <c r="R760" s="6"/>
      <c r="S760" s="6"/>
      <c r="T760" s="6"/>
      <c r="U760" s="6"/>
    </row>
    <row r="761" spans="1:21" x14ac:dyDescent="0.15">
      <c r="A761" s="6"/>
      <c r="B761" s="6"/>
      <c r="C761" s="6"/>
      <c r="D761" s="6"/>
      <c r="E761" s="9"/>
      <c r="F761" s="9"/>
      <c r="G761" s="6"/>
      <c r="H761" s="6"/>
      <c r="I761" s="6"/>
      <c r="J761" s="6"/>
      <c r="K761" s="6"/>
      <c r="L761" s="6"/>
      <c r="M761" s="6"/>
      <c r="N761" s="6"/>
      <c r="O761" s="6"/>
      <c r="P761" s="16"/>
      <c r="Q761" s="6"/>
      <c r="R761" s="6"/>
      <c r="S761" s="6"/>
      <c r="T761" s="6"/>
      <c r="U761" s="6"/>
    </row>
    <row r="762" spans="1:21" x14ac:dyDescent="0.15">
      <c r="A762" s="6"/>
      <c r="B762" s="6"/>
      <c r="C762" s="6"/>
      <c r="D762" s="6"/>
      <c r="E762" s="9"/>
      <c r="F762" s="9"/>
      <c r="G762" s="6"/>
      <c r="H762" s="6"/>
      <c r="I762" s="6"/>
      <c r="J762" s="6"/>
      <c r="K762" s="6"/>
      <c r="L762" s="6"/>
      <c r="M762" s="6"/>
      <c r="N762" s="6"/>
      <c r="O762" s="6"/>
      <c r="P762" s="16"/>
      <c r="Q762" s="6"/>
      <c r="R762" s="6"/>
      <c r="S762" s="6"/>
      <c r="T762" s="6"/>
      <c r="U762" s="6"/>
    </row>
    <row r="763" spans="1:21" x14ac:dyDescent="0.15">
      <c r="A763" s="6"/>
      <c r="B763" s="6"/>
      <c r="C763" s="6"/>
      <c r="D763" s="6"/>
      <c r="E763" s="9"/>
      <c r="F763" s="9"/>
      <c r="G763" s="6"/>
      <c r="H763" s="6"/>
      <c r="I763" s="6"/>
      <c r="J763" s="6"/>
      <c r="K763" s="6"/>
      <c r="L763" s="6"/>
      <c r="M763" s="6"/>
      <c r="N763" s="6"/>
      <c r="O763" s="6"/>
      <c r="P763" s="16"/>
      <c r="Q763" s="6"/>
      <c r="R763" s="6"/>
      <c r="S763" s="6"/>
      <c r="T763" s="6"/>
      <c r="U763" s="6"/>
    </row>
    <row r="764" spans="1:21" x14ac:dyDescent="0.15">
      <c r="A764" s="6"/>
      <c r="B764" s="6"/>
      <c r="C764" s="6"/>
      <c r="D764" s="6"/>
      <c r="E764" s="9"/>
      <c r="F764" s="9"/>
      <c r="G764" s="6"/>
      <c r="H764" s="6"/>
      <c r="I764" s="6"/>
      <c r="J764" s="6"/>
      <c r="K764" s="6"/>
      <c r="L764" s="6"/>
      <c r="M764" s="6"/>
      <c r="N764" s="6"/>
      <c r="O764" s="6"/>
      <c r="P764" s="16"/>
      <c r="Q764" s="6"/>
      <c r="R764" s="6"/>
      <c r="S764" s="6"/>
      <c r="T764" s="6"/>
      <c r="U764" s="6"/>
    </row>
    <row r="765" spans="1:21" x14ac:dyDescent="0.15">
      <c r="A765" s="6"/>
      <c r="B765" s="6"/>
      <c r="C765" s="6"/>
      <c r="D765" s="6"/>
      <c r="E765" s="9"/>
      <c r="F765" s="9"/>
      <c r="G765" s="6"/>
      <c r="H765" s="6"/>
      <c r="I765" s="6"/>
      <c r="J765" s="6"/>
      <c r="K765" s="6"/>
      <c r="L765" s="6"/>
      <c r="M765" s="6"/>
      <c r="N765" s="6"/>
      <c r="O765" s="6"/>
      <c r="P765" s="16"/>
      <c r="Q765" s="6"/>
      <c r="R765" s="6"/>
      <c r="S765" s="6"/>
      <c r="T765" s="6"/>
      <c r="U765" s="6"/>
    </row>
    <row r="766" spans="1:21" x14ac:dyDescent="0.15">
      <c r="A766" s="6"/>
      <c r="B766" s="6"/>
      <c r="C766" s="6"/>
      <c r="D766" s="6"/>
      <c r="E766" s="9"/>
      <c r="F766" s="9"/>
      <c r="G766" s="6"/>
      <c r="H766" s="6"/>
      <c r="I766" s="6"/>
      <c r="J766" s="6"/>
      <c r="K766" s="6"/>
      <c r="L766" s="6"/>
      <c r="M766" s="6"/>
      <c r="N766" s="6"/>
      <c r="O766" s="6"/>
      <c r="P766" s="16"/>
      <c r="Q766" s="6"/>
      <c r="R766" s="6"/>
      <c r="S766" s="6"/>
      <c r="T766" s="6"/>
      <c r="U766" s="6"/>
    </row>
    <row r="767" spans="1:21" x14ac:dyDescent="0.15">
      <c r="A767" s="6"/>
      <c r="B767" s="6"/>
      <c r="C767" s="6"/>
      <c r="D767" s="6"/>
      <c r="E767" s="9"/>
      <c r="F767" s="9"/>
      <c r="G767" s="6"/>
      <c r="H767" s="6"/>
      <c r="I767" s="6"/>
      <c r="J767" s="6"/>
      <c r="K767" s="6"/>
      <c r="L767" s="6"/>
      <c r="M767" s="6"/>
      <c r="N767" s="6"/>
      <c r="O767" s="6"/>
      <c r="P767" s="16"/>
      <c r="Q767" s="6"/>
      <c r="R767" s="6"/>
      <c r="S767" s="6"/>
      <c r="T767" s="6"/>
      <c r="U767" s="6"/>
    </row>
    <row r="768" spans="1:21" x14ac:dyDescent="0.15">
      <c r="A768" s="6"/>
      <c r="B768" s="6"/>
      <c r="C768" s="6"/>
      <c r="D768" s="6"/>
      <c r="E768" s="9"/>
      <c r="F768" s="9"/>
      <c r="G768" s="6"/>
      <c r="H768" s="6"/>
      <c r="I768" s="6"/>
      <c r="J768" s="6"/>
      <c r="K768" s="6"/>
      <c r="L768" s="6"/>
      <c r="M768" s="6"/>
      <c r="N768" s="6"/>
      <c r="O768" s="6"/>
      <c r="P768" s="16"/>
      <c r="Q768" s="6"/>
      <c r="R768" s="6"/>
      <c r="S768" s="6"/>
      <c r="T768" s="6"/>
      <c r="U768" s="6"/>
    </row>
    <row r="769" spans="1:21" x14ac:dyDescent="0.15">
      <c r="A769" s="6"/>
      <c r="B769" s="6"/>
      <c r="C769" s="6"/>
      <c r="D769" s="6"/>
      <c r="E769" s="9"/>
      <c r="F769" s="9"/>
      <c r="G769" s="6"/>
      <c r="H769" s="6"/>
      <c r="I769" s="6"/>
      <c r="J769" s="6"/>
      <c r="K769" s="6"/>
      <c r="L769" s="6"/>
      <c r="M769" s="6"/>
      <c r="N769" s="6"/>
      <c r="O769" s="6"/>
      <c r="P769" s="16"/>
      <c r="Q769" s="6"/>
      <c r="R769" s="6"/>
      <c r="S769" s="6"/>
      <c r="T769" s="6"/>
      <c r="U769" s="6"/>
    </row>
    <row r="770" spans="1:21" x14ac:dyDescent="0.15">
      <c r="A770" s="6"/>
      <c r="B770" s="6"/>
      <c r="C770" s="6"/>
      <c r="D770" s="6"/>
      <c r="E770" s="9"/>
      <c r="F770" s="9"/>
      <c r="G770" s="6"/>
      <c r="H770" s="6"/>
      <c r="I770" s="6"/>
      <c r="J770" s="6"/>
      <c r="K770" s="6"/>
      <c r="L770" s="6"/>
      <c r="M770" s="6"/>
      <c r="N770" s="6"/>
      <c r="O770" s="6"/>
      <c r="P770" s="16"/>
      <c r="Q770" s="6"/>
      <c r="R770" s="6"/>
      <c r="S770" s="6"/>
      <c r="T770" s="6"/>
      <c r="U770" s="6"/>
    </row>
    <row r="771" spans="1:21" x14ac:dyDescent="0.15">
      <c r="A771" s="6"/>
      <c r="B771" s="6"/>
      <c r="C771" s="6"/>
      <c r="D771" s="6"/>
      <c r="E771" s="9"/>
      <c r="F771" s="9"/>
      <c r="G771" s="6"/>
      <c r="H771" s="6"/>
      <c r="I771" s="6"/>
      <c r="J771" s="6"/>
      <c r="K771" s="6"/>
      <c r="L771" s="6"/>
      <c r="M771" s="6"/>
      <c r="N771" s="6"/>
      <c r="O771" s="6"/>
      <c r="P771" s="16"/>
      <c r="Q771" s="6"/>
      <c r="R771" s="6"/>
      <c r="S771" s="6"/>
      <c r="T771" s="6"/>
      <c r="U771" s="6"/>
    </row>
    <row r="772" spans="1:21" x14ac:dyDescent="0.15">
      <c r="A772" s="6"/>
      <c r="B772" s="6"/>
      <c r="C772" s="6"/>
      <c r="D772" s="6"/>
      <c r="E772" s="9"/>
      <c r="F772" s="9"/>
      <c r="G772" s="6"/>
      <c r="H772" s="6"/>
      <c r="I772" s="6"/>
      <c r="J772" s="6"/>
      <c r="K772" s="6"/>
      <c r="L772" s="6"/>
      <c r="M772" s="6"/>
      <c r="N772" s="6"/>
      <c r="O772" s="6"/>
      <c r="P772" s="16"/>
      <c r="Q772" s="6"/>
      <c r="R772" s="6"/>
      <c r="S772" s="6"/>
      <c r="T772" s="6"/>
      <c r="U772" s="6"/>
    </row>
    <row r="773" spans="1:21" x14ac:dyDescent="0.15">
      <c r="A773" s="6"/>
      <c r="B773" s="6"/>
      <c r="C773" s="6"/>
      <c r="D773" s="6"/>
      <c r="E773" s="9"/>
      <c r="F773" s="9"/>
      <c r="G773" s="6"/>
      <c r="H773" s="6"/>
      <c r="I773" s="6"/>
      <c r="J773" s="6"/>
      <c r="K773" s="6"/>
      <c r="L773" s="6"/>
      <c r="M773" s="6"/>
      <c r="N773" s="6"/>
      <c r="O773" s="6"/>
      <c r="P773" s="16"/>
      <c r="Q773" s="6"/>
      <c r="R773" s="6"/>
      <c r="S773" s="6"/>
      <c r="T773" s="6"/>
      <c r="U773" s="6"/>
    </row>
    <row r="774" spans="1:21" x14ac:dyDescent="0.15">
      <c r="A774" s="6"/>
      <c r="B774" s="6"/>
      <c r="C774" s="6"/>
      <c r="D774" s="6"/>
      <c r="E774" s="9"/>
      <c r="F774" s="9"/>
      <c r="G774" s="6"/>
      <c r="H774" s="6"/>
      <c r="I774" s="6"/>
      <c r="J774" s="6"/>
      <c r="K774" s="6"/>
      <c r="L774" s="6"/>
      <c r="M774" s="6"/>
      <c r="N774" s="6"/>
      <c r="O774" s="6"/>
      <c r="P774" s="16"/>
      <c r="Q774" s="6"/>
      <c r="R774" s="6"/>
      <c r="S774" s="6"/>
      <c r="T774" s="6"/>
      <c r="U774" s="6"/>
    </row>
    <row r="775" spans="1:21" x14ac:dyDescent="0.15">
      <c r="A775" s="6"/>
      <c r="B775" s="6"/>
      <c r="C775" s="6"/>
      <c r="D775" s="6"/>
      <c r="E775" s="9"/>
      <c r="F775" s="9"/>
      <c r="G775" s="6"/>
      <c r="H775" s="6"/>
      <c r="I775" s="6"/>
      <c r="J775" s="6"/>
      <c r="K775" s="6"/>
      <c r="L775" s="6"/>
      <c r="M775" s="6"/>
      <c r="N775" s="6"/>
      <c r="O775" s="6"/>
      <c r="P775" s="16"/>
      <c r="Q775" s="6"/>
      <c r="R775" s="6"/>
      <c r="S775" s="6"/>
      <c r="T775" s="6"/>
      <c r="U775" s="6"/>
    </row>
    <row r="776" spans="1:21" x14ac:dyDescent="0.15">
      <c r="A776" s="6"/>
      <c r="B776" s="6"/>
      <c r="C776" s="6"/>
      <c r="D776" s="6"/>
      <c r="E776" s="9"/>
      <c r="F776" s="9"/>
      <c r="G776" s="6"/>
      <c r="H776" s="6"/>
      <c r="I776" s="6"/>
      <c r="J776" s="6"/>
      <c r="K776" s="6"/>
      <c r="L776" s="6"/>
      <c r="M776" s="6"/>
      <c r="N776" s="6"/>
      <c r="O776" s="6"/>
      <c r="P776" s="16"/>
      <c r="Q776" s="6"/>
      <c r="R776" s="6"/>
      <c r="S776" s="6"/>
      <c r="T776" s="6"/>
      <c r="U776" s="6"/>
    </row>
    <row r="777" spans="1:21" x14ac:dyDescent="0.15">
      <c r="A777" s="6"/>
      <c r="B777" s="6"/>
      <c r="C777" s="6"/>
      <c r="D777" s="6"/>
      <c r="E777" s="9"/>
      <c r="F777" s="9"/>
      <c r="G777" s="6"/>
      <c r="H777" s="6"/>
      <c r="I777" s="6"/>
      <c r="J777" s="6"/>
      <c r="K777" s="6"/>
      <c r="L777" s="6"/>
      <c r="M777" s="6"/>
      <c r="N777" s="6"/>
      <c r="O777" s="6"/>
      <c r="P777" s="16"/>
      <c r="Q777" s="6"/>
      <c r="R777" s="6"/>
      <c r="S777" s="6"/>
      <c r="T777" s="6"/>
      <c r="U777" s="6"/>
    </row>
    <row r="778" spans="1:21" x14ac:dyDescent="0.15">
      <c r="A778" s="6"/>
      <c r="B778" s="6"/>
      <c r="C778" s="6"/>
      <c r="D778" s="6"/>
      <c r="E778" s="9"/>
      <c r="F778" s="9"/>
      <c r="G778" s="6"/>
      <c r="H778" s="6"/>
      <c r="I778" s="6"/>
      <c r="J778" s="6"/>
      <c r="K778" s="6"/>
      <c r="L778" s="6"/>
      <c r="M778" s="6"/>
      <c r="N778" s="6"/>
      <c r="O778" s="6"/>
      <c r="P778" s="16"/>
      <c r="Q778" s="6"/>
      <c r="R778" s="6"/>
      <c r="S778" s="6"/>
      <c r="T778" s="6"/>
      <c r="U778" s="6"/>
    </row>
    <row r="779" spans="1:21" x14ac:dyDescent="0.15">
      <c r="A779" s="6"/>
      <c r="B779" s="6"/>
      <c r="C779" s="6"/>
      <c r="D779" s="6"/>
      <c r="E779" s="9"/>
      <c r="F779" s="9"/>
      <c r="G779" s="6"/>
      <c r="H779" s="6"/>
      <c r="I779" s="6"/>
      <c r="J779" s="6"/>
      <c r="K779" s="6"/>
      <c r="L779" s="6"/>
      <c r="M779" s="6"/>
      <c r="N779" s="6"/>
      <c r="O779" s="6"/>
      <c r="P779" s="16"/>
      <c r="Q779" s="6"/>
      <c r="R779" s="6"/>
      <c r="S779" s="6"/>
      <c r="T779" s="6"/>
      <c r="U779" s="6"/>
    </row>
    <row r="780" spans="1:21" x14ac:dyDescent="0.15">
      <c r="A780" s="6"/>
      <c r="B780" s="6"/>
      <c r="C780" s="6"/>
      <c r="D780" s="6"/>
      <c r="E780" s="9"/>
      <c r="F780" s="9"/>
      <c r="G780" s="6"/>
      <c r="H780" s="6"/>
      <c r="I780" s="6"/>
      <c r="J780" s="6"/>
      <c r="K780" s="6"/>
      <c r="L780" s="6"/>
      <c r="M780" s="6"/>
      <c r="N780" s="6"/>
      <c r="O780" s="6"/>
      <c r="P780" s="16"/>
      <c r="Q780" s="6"/>
      <c r="R780" s="6"/>
      <c r="S780" s="6"/>
      <c r="T780" s="6"/>
      <c r="U780" s="6"/>
    </row>
    <row r="781" spans="1:21" x14ac:dyDescent="0.15">
      <c r="A781" s="6"/>
      <c r="B781" s="6"/>
      <c r="C781" s="6"/>
      <c r="D781" s="6"/>
      <c r="E781" s="9"/>
      <c r="F781" s="9"/>
      <c r="G781" s="6"/>
      <c r="H781" s="6"/>
      <c r="I781" s="6"/>
      <c r="J781" s="6"/>
      <c r="K781" s="6"/>
      <c r="L781" s="6"/>
      <c r="M781" s="6"/>
      <c r="N781" s="6"/>
      <c r="O781" s="6"/>
      <c r="P781" s="16"/>
      <c r="Q781" s="6"/>
      <c r="R781" s="6"/>
      <c r="S781" s="6"/>
      <c r="T781" s="6"/>
      <c r="U781" s="6"/>
    </row>
    <row r="782" spans="1:21" x14ac:dyDescent="0.15">
      <c r="A782" s="6"/>
      <c r="B782" s="6"/>
      <c r="C782" s="6"/>
      <c r="D782" s="6"/>
      <c r="E782" s="9"/>
      <c r="F782" s="9"/>
      <c r="G782" s="6"/>
      <c r="H782" s="6"/>
      <c r="I782" s="6"/>
      <c r="J782" s="6"/>
      <c r="K782" s="6"/>
      <c r="L782" s="6"/>
      <c r="M782" s="6"/>
      <c r="N782" s="6"/>
      <c r="O782" s="6"/>
      <c r="P782" s="16"/>
      <c r="Q782" s="6"/>
      <c r="R782" s="6"/>
      <c r="S782" s="6"/>
      <c r="T782" s="6"/>
      <c r="U782" s="6"/>
    </row>
    <row r="783" spans="1:21" x14ac:dyDescent="0.15">
      <c r="A783" s="6"/>
      <c r="B783" s="6"/>
      <c r="C783" s="6"/>
      <c r="D783" s="6"/>
      <c r="E783" s="9"/>
      <c r="F783" s="9"/>
      <c r="G783" s="6"/>
      <c r="H783" s="6"/>
      <c r="I783" s="6"/>
      <c r="J783" s="6"/>
      <c r="K783" s="6"/>
      <c r="L783" s="6"/>
      <c r="M783" s="6"/>
      <c r="N783" s="6"/>
      <c r="O783" s="6"/>
      <c r="P783" s="16"/>
      <c r="Q783" s="6"/>
      <c r="R783" s="6"/>
      <c r="S783" s="6"/>
      <c r="T783" s="6"/>
      <c r="U783" s="6"/>
    </row>
    <row r="784" spans="1:21" x14ac:dyDescent="0.15">
      <c r="A784" s="6"/>
      <c r="B784" s="6"/>
      <c r="C784" s="6"/>
      <c r="D784" s="6"/>
      <c r="E784" s="9"/>
      <c r="F784" s="9"/>
      <c r="G784" s="6"/>
      <c r="H784" s="6"/>
      <c r="I784" s="6"/>
      <c r="J784" s="6"/>
      <c r="K784" s="6"/>
      <c r="L784" s="6"/>
      <c r="M784" s="6"/>
      <c r="N784" s="6"/>
      <c r="O784" s="6"/>
      <c r="P784" s="16"/>
      <c r="Q784" s="6"/>
      <c r="R784" s="6"/>
      <c r="S784" s="6"/>
      <c r="T784" s="6"/>
      <c r="U784" s="6"/>
    </row>
    <row r="785" spans="1:21" x14ac:dyDescent="0.15">
      <c r="A785" s="6"/>
      <c r="B785" s="6"/>
      <c r="C785" s="6"/>
      <c r="D785" s="6"/>
      <c r="E785" s="9"/>
      <c r="F785" s="9"/>
      <c r="G785" s="6"/>
      <c r="H785" s="6"/>
      <c r="I785" s="6"/>
      <c r="J785" s="6"/>
      <c r="K785" s="6"/>
      <c r="L785" s="6"/>
      <c r="M785" s="6"/>
      <c r="N785" s="6"/>
      <c r="O785" s="6"/>
      <c r="P785" s="16"/>
      <c r="Q785" s="6"/>
      <c r="R785" s="6"/>
      <c r="S785" s="6"/>
      <c r="T785" s="6"/>
      <c r="U785" s="6"/>
    </row>
    <row r="786" spans="1:21" x14ac:dyDescent="0.15">
      <c r="A786" s="6"/>
      <c r="B786" s="6"/>
      <c r="C786" s="6"/>
      <c r="D786" s="6"/>
      <c r="E786" s="9"/>
      <c r="F786" s="9"/>
      <c r="G786" s="6"/>
      <c r="H786" s="6"/>
      <c r="I786" s="6"/>
      <c r="J786" s="6"/>
      <c r="K786" s="6"/>
      <c r="L786" s="6"/>
      <c r="M786" s="6"/>
      <c r="N786" s="6"/>
      <c r="O786" s="6"/>
      <c r="P786" s="16"/>
      <c r="Q786" s="6"/>
      <c r="R786" s="6"/>
      <c r="S786" s="6"/>
      <c r="T786" s="6"/>
      <c r="U786" s="6"/>
    </row>
    <row r="787" spans="1:21" x14ac:dyDescent="0.15">
      <c r="A787" s="6"/>
      <c r="B787" s="6"/>
      <c r="C787" s="6"/>
      <c r="D787" s="6"/>
      <c r="E787" s="9"/>
      <c r="F787" s="9"/>
      <c r="G787" s="6"/>
      <c r="H787" s="6"/>
      <c r="I787" s="6"/>
      <c r="J787" s="6"/>
      <c r="K787" s="6"/>
      <c r="L787" s="6"/>
      <c r="M787" s="6"/>
      <c r="N787" s="6"/>
      <c r="O787" s="6"/>
      <c r="P787" s="16"/>
      <c r="Q787" s="6"/>
      <c r="R787" s="6"/>
      <c r="S787" s="6"/>
      <c r="T787" s="6"/>
      <c r="U787" s="6"/>
    </row>
    <row r="788" spans="1:21" x14ac:dyDescent="0.15">
      <c r="A788" s="6"/>
      <c r="B788" s="6"/>
      <c r="C788" s="6"/>
      <c r="D788" s="6"/>
      <c r="E788" s="9"/>
      <c r="F788" s="9"/>
      <c r="G788" s="6"/>
      <c r="H788" s="6"/>
      <c r="I788" s="6"/>
      <c r="J788" s="6"/>
      <c r="K788" s="6"/>
      <c r="L788" s="6"/>
      <c r="M788" s="6"/>
      <c r="N788" s="6"/>
      <c r="O788" s="6"/>
      <c r="P788" s="16"/>
      <c r="Q788" s="6"/>
      <c r="R788" s="6"/>
      <c r="S788" s="6"/>
      <c r="T788" s="6"/>
      <c r="U788" s="6"/>
    </row>
    <row r="789" spans="1:21" x14ac:dyDescent="0.15">
      <c r="A789" s="6"/>
      <c r="B789" s="6"/>
      <c r="C789" s="6"/>
      <c r="D789" s="6"/>
      <c r="E789" s="9"/>
      <c r="F789" s="9"/>
      <c r="G789" s="6"/>
      <c r="H789" s="6"/>
      <c r="I789" s="6"/>
      <c r="J789" s="6"/>
      <c r="K789" s="6"/>
      <c r="L789" s="6"/>
      <c r="M789" s="6"/>
      <c r="N789" s="6"/>
      <c r="O789" s="6"/>
      <c r="P789" s="16"/>
      <c r="Q789" s="6"/>
      <c r="R789" s="6"/>
      <c r="S789" s="6"/>
      <c r="T789" s="6"/>
      <c r="U789" s="6"/>
    </row>
    <row r="790" spans="1:21" x14ac:dyDescent="0.15">
      <c r="A790" s="6"/>
      <c r="B790" s="6"/>
      <c r="C790" s="6"/>
      <c r="D790" s="6"/>
      <c r="E790" s="9"/>
      <c r="F790" s="9"/>
      <c r="G790" s="6"/>
      <c r="H790" s="6"/>
      <c r="I790" s="6"/>
      <c r="J790" s="6"/>
      <c r="K790" s="6"/>
      <c r="L790" s="6"/>
      <c r="M790" s="6"/>
      <c r="N790" s="6"/>
      <c r="O790" s="6"/>
      <c r="P790" s="16"/>
      <c r="Q790" s="6"/>
      <c r="R790" s="6"/>
      <c r="S790" s="6"/>
      <c r="T790" s="6"/>
      <c r="U790" s="6"/>
    </row>
    <row r="791" spans="1:21" x14ac:dyDescent="0.15">
      <c r="A791" s="6"/>
      <c r="B791" s="6"/>
      <c r="C791" s="6"/>
      <c r="D791" s="6"/>
      <c r="E791" s="9"/>
      <c r="F791" s="9"/>
      <c r="G791" s="6"/>
      <c r="H791" s="6"/>
      <c r="I791" s="6"/>
      <c r="J791" s="6"/>
      <c r="K791" s="6"/>
      <c r="L791" s="6"/>
      <c r="M791" s="6"/>
      <c r="N791" s="6"/>
      <c r="O791" s="6"/>
      <c r="P791" s="16"/>
      <c r="Q791" s="6"/>
      <c r="R791" s="6"/>
      <c r="S791" s="6"/>
      <c r="T791" s="6"/>
      <c r="U791" s="6"/>
    </row>
    <row r="792" spans="1:21" x14ac:dyDescent="0.15">
      <c r="A792" s="6"/>
      <c r="B792" s="6"/>
      <c r="C792" s="6"/>
      <c r="D792" s="6"/>
      <c r="E792" s="9"/>
      <c r="F792" s="9"/>
      <c r="G792" s="6"/>
      <c r="H792" s="6"/>
      <c r="I792" s="6"/>
      <c r="J792" s="6"/>
      <c r="K792" s="6"/>
      <c r="L792" s="6"/>
      <c r="M792" s="6"/>
      <c r="N792" s="6"/>
      <c r="O792" s="6"/>
      <c r="P792" s="16"/>
      <c r="Q792" s="6"/>
      <c r="R792" s="6"/>
      <c r="S792" s="6"/>
      <c r="T792" s="6"/>
      <c r="U792" s="6"/>
    </row>
    <row r="793" spans="1:21" x14ac:dyDescent="0.15">
      <c r="A793" s="6"/>
      <c r="B793" s="6"/>
      <c r="C793" s="6"/>
      <c r="D793" s="6"/>
      <c r="E793" s="9"/>
      <c r="F793" s="9"/>
      <c r="G793" s="6"/>
      <c r="H793" s="6"/>
      <c r="I793" s="6"/>
      <c r="J793" s="6"/>
      <c r="K793" s="6"/>
      <c r="L793" s="6"/>
      <c r="M793" s="6"/>
      <c r="N793" s="6"/>
      <c r="O793" s="6"/>
      <c r="P793" s="16"/>
      <c r="Q793" s="6"/>
      <c r="R793" s="6"/>
      <c r="S793" s="6"/>
      <c r="T793" s="6"/>
      <c r="U793" s="6"/>
    </row>
    <row r="794" spans="1:21" x14ac:dyDescent="0.15">
      <c r="A794" s="6"/>
      <c r="B794" s="6"/>
      <c r="C794" s="6"/>
      <c r="D794" s="6"/>
      <c r="E794" s="9"/>
      <c r="F794" s="9"/>
      <c r="G794" s="6"/>
      <c r="H794" s="6"/>
      <c r="I794" s="6"/>
      <c r="J794" s="6"/>
      <c r="K794" s="6"/>
      <c r="L794" s="6"/>
      <c r="M794" s="6"/>
      <c r="N794" s="6"/>
      <c r="O794" s="6"/>
      <c r="P794" s="16"/>
      <c r="Q794" s="6"/>
      <c r="R794" s="6"/>
      <c r="S794" s="6"/>
      <c r="T794" s="6"/>
      <c r="U794" s="6"/>
    </row>
    <row r="795" spans="1:21" x14ac:dyDescent="0.15">
      <c r="A795" s="6"/>
      <c r="B795" s="6"/>
      <c r="C795" s="6"/>
      <c r="D795" s="6"/>
      <c r="E795" s="9"/>
      <c r="F795" s="9"/>
      <c r="G795" s="6"/>
      <c r="H795" s="6"/>
      <c r="I795" s="6"/>
      <c r="J795" s="6"/>
      <c r="K795" s="6"/>
      <c r="L795" s="6"/>
      <c r="M795" s="6"/>
      <c r="N795" s="6"/>
      <c r="O795" s="6"/>
      <c r="P795" s="16"/>
      <c r="Q795" s="6"/>
      <c r="R795" s="6"/>
      <c r="S795" s="6"/>
      <c r="T795" s="6"/>
      <c r="U795" s="6"/>
    </row>
    <row r="796" spans="1:21" x14ac:dyDescent="0.15">
      <c r="A796" s="6"/>
      <c r="B796" s="6"/>
      <c r="C796" s="6"/>
      <c r="D796" s="6"/>
      <c r="E796" s="9"/>
      <c r="F796" s="9"/>
      <c r="G796" s="6"/>
      <c r="H796" s="6"/>
      <c r="I796" s="6"/>
      <c r="J796" s="6"/>
      <c r="K796" s="6"/>
      <c r="L796" s="6"/>
      <c r="M796" s="6"/>
      <c r="N796" s="6"/>
      <c r="O796" s="6"/>
      <c r="P796" s="16"/>
      <c r="Q796" s="6"/>
      <c r="R796" s="6"/>
      <c r="S796" s="6"/>
      <c r="T796" s="6"/>
      <c r="U796" s="6"/>
    </row>
    <row r="797" spans="1:21" x14ac:dyDescent="0.15">
      <c r="A797" s="6"/>
      <c r="B797" s="6"/>
      <c r="C797" s="6"/>
      <c r="D797" s="6"/>
      <c r="E797" s="9"/>
      <c r="F797" s="9"/>
      <c r="G797" s="6"/>
      <c r="H797" s="6"/>
      <c r="I797" s="6"/>
      <c r="J797" s="6"/>
      <c r="K797" s="6"/>
      <c r="L797" s="6"/>
      <c r="M797" s="6"/>
      <c r="N797" s="6"/>
      <c r="O797" s="6"/>
      <c r="P797" s="16"/>
      <c r="Q797" s="6"/>
      <c r="R797" s="6"/>
      <c r="S797" s="6"/>
      <c r="T797" s="6"/>
      <c r="U797" s="6"/>
    </row>
    <row r="798" spans="1:21" x14ac:dyDescent="0.15">
      <c r="A798" s="6"/>
      <c r="B798" s="6"/>
      <c r="C798" s="6"/>
      <c r="D798" s="6"/>
      <c r="E798" s="9"/>
      <c r="F798" s="9"/>
      <c r="G798" s="6"/>
      <c r="H798" s="6"/>
      <c r="I798" s="6"/>
      <c r="J798" s="6"/>
      <c r="K798" s="6"/>
      <c r="L798" s="6"/>
      <c r="M798" s="6"/>
      <c r="N798" s="6"/>
      <c r="O798" s="6"/>
      <c r="P798" s="16"/>
      <c r="Q798" s="6"/>
      <c r="R798" s="6"/>
      <c r="S798" s="6"/>
      <c r="T798" s="6"/>
      <c r="U798" s="6"/>
    </row>
    <row r="799" spans="1:21" x14ac:dyDescent="0.15">
      <c r="A799" s="6"/>
      <c r="B799" s="6"/>
      <c r="C799" s="6"/>
      <c r="D799" s="6"/>
      <c r="E799" s="9"/>
      <c r="F799" s="9"/>
      <c r="G799" s="6"/>
      <c r="H799" s="6"/>
      <c r="I799" s="6"/>
      <c r="J799" s="6"/>
      <c r="K799" s="6"/>
      <c r="L799" s="6"/>
      <c r="M799" s="6"/>
      <c r="N799" s="6"/>
      <c r="O799" s="6"/>
      <c r="P799" s="16"/>
      <c r="Q799" s="6"/>
      <c r="R799" s="6"/>
      <c r="S799" s="6"/>
      <c r="T799" s="6"/>
      <c r="U799" s="6"/>
    </row>
    <row r="800" spans="1:21" x14ac:dyDescent="0.15">
      <c r="A800" s="6"/>
      <c r="B800" s="6"/>
      <c r="C800" s="6"/>
      <c r="D800" s="6"/>
      <c r="E800" s="9"/>
      <c r="F800" s="9"/>
      <c r="G800" s="6"/>
      <c r="H800" s="6"/>
      <c r="I800" s="6"/>
      <c r="J800" s="6"/>
      <c r="K800" s="6"/>
      <c r="L800" s="6"/>
      <c r="M800" s="6"/>
      <c r="N800" s="6"/>
      <c r="O800" s="6"/>
      <c r="P800" s="16"/>
      <c r="Q800" s="6"/>
      <c r="R800" s="6"/>
      <c r="S800" s="6"/>
      <c r="T800" s="6"/>
      <c r="U800" s="6"/>
    </row>
    <row r="801" spans="1:21" x14ac:dyDescent="0.15">
      <c r="A801" s="6"/>
      <c r="B801" s="6"/>
      <c r="C801" s="6"/>
      <c r="D801" s="6"/>
      <c r="E801" s="9"/>
      <c r="F801" s="9"/>
      <c r="G801" s="6"/>
      <c r="H801" s="6"/>
      <c r="I801" s="6"/>
      <c r="J801" s="6"/>
      <c r="K801" s="6"/>
      <c r="L801" s="6"/>
      <c r="M801" s="6"/>
      <c r="N801" s="6"/>
      <c r="O801" s="6"/>
      <c r="P801" s="16"/>
      <c r="Q801" s="6"/>
      <c r="R801" s="6"/>
      <c r="S801" s="6"/>
      <c r="T801" s="6"/>
      <c r="U801" s="6"/>
    </row>
    <row r="802" spans="1:21" x14ac:dyDescent="0.15">
      <c r="A802" s="6"/>
      <c r="B802" s="6"/>
      <c r="C802" s="6"/>
      <c r="D802" s="6"/>
      <c r="E802" s="9"/>
      <c r="F802" s="9"/>
      <c r="G802" s="6"/>
      <c r="H802" s="6"/>
      <c r="I802" s="6"/>
      <c r="J802" s="6"/>
      <c r="K802" s="6"/>
      <c r="L802" s="6"/>
      <c r="M802" s="6"/>
      <c r="N802" s="6"/>
      <c r="O802" s="6"/>
      <c r="P802" s="16"/>
      <c r="Q802" s="6"/>
      <c r="R802" s="6"/>
      <c r="S802" s="6"/>
      <c r="T802" s="6"/>
      <c r="U802" s="6"/>
    </row>
    <row r="803" spans="1:21" x14ac:dyDescent="0.15">
      <c r="A803" s="6"/>
      <c r="B803" s="6"/>
      <c r="C803" s="6"/>
      <c r="D803" s="6"/>
      <c r="E803" s="9"/>
      <c r="F803" s="9"/>
      <c r="G803" s="6"/>
      <c r="H803" s="6"/>
      <c r="I803" s="6"/>
      <c r="J803" s="6"/>
      <c r="K803" s="6"/>
      <c r="L803" s="6"/>
      <c r="M803" s="6"/>
      <c r="N803" s="6"/>
      <c r="O803" s="6"/>
      <c r="P803" s="16"/>
      <c r="Q803" s="6"/>
      <c r="R803" s="6"/>
      <c r="S803" s="6"/>
      <c r="T803" s="6"/>
      <c r="U803" s="6"/>
    </row>
    <row r="804" spans="1:21" x14ac:dyDescent="0.15">
      <c r="A804" s="6"/>
      <c r="B804" s="6"/>
      <c r="C804" s="6"/>
      <c r="D804" s="6"/>
      <c r="E804" s="9"/>
      <c r="F804" s="9"/>
      <c r="G804" s="6"/>
      <c r="H804" s="6"/>
      <c r="I804" s="6"/>
      <c r="J804" s="6"/>
      <c r="K804" s="6"/>
      <c r="L804" s="6"/>
      <c r="M804" s="6"/>
      <c r="N804" s="6"/>
      <c r="O804" s="6"/>
      <c r="P804" s="16"/>
      <c r="Q804" s="6"/>
      <c r="R804" s="6"/>
      <c r="S804" s="6"/>
      <c r="T804" s="6"/>
      <c r="U804" s="6"/>
    </row>
    <row r="805" spans="1:21" x14ac:dyDescent="0.15">
      <c r="A805" s="6"/>
      <c r="B805" s="6"/>
      <c r="C805" s="6"/>
      <c r="D805" s="6"/>
      <c r="E805" s="9"/>
      <c r="F805" s="9"/>
      <c r="G805" s="6"/>
      <c r="H805" s="6"/>
      <c r="I805" s="6"/>
      <c r="J805" s="6"/>
      <c r="K805" s="6"/>
      <c r="L805" s="6"/>
      <c r="M805" s="6"/>
      <c r="N805" s="6"/>
      <c r="O805" s="6"/>
      <c r="P805" s="16"/>
      <c r="Q805" s="6"/>
      <c r="R805" s="6"/>
      <c r="S805" s="6"/>
      <c r="T805" s="6"/>
      <c r="U805" s="6"/>
    </row>
    <row r="806" spans="1:21" x14ac:dyDescent="0.15">
      <c r="A806" s="6"/>
      <c r="B806" s="6"/>
      <c r="C806" s="6"/>
      <c r="D806" s="6"/>
      <c r="E806" s="9"/>
      <c r="F806" s="9"/>
      <c r="G806" s="6"/>
      <c r="H806" s="6"/>
      <c r="I806" s="6"/>
      <c r="J806" s="6"/>
      <c r="K806" s="6"/>
      <c r="L806" s="6"/>
      <c r="M806" s="6"/>
      <c r="N806" s="6"/>
      <c r="O806" s="6"/>
      <c r="P806" s="16"/>
      <c r="Q806" s="6"/>
      <c r="R806" s="6"/>
      <c r="S806" s="6"/>
      <c r="T806" s="6"/>
      <c r="U806" s="6"/>
    </row>
    <row r="807" spans="1:21" x14ac:dyDescent="0.15">
      <c r="A807" s="6"/>
      <c r="B807" s="6"/>
      <c r="C807" s="6"/>
      <c r="D807" s="6"/>
      <c r="E807" s="9"/>
      <c r="F807" s="9"/>
      <c r="G807" s="6"/>
      <c r="H807" s="6"/>
      <c r="I807" s="6"/>
      <c r="J807" s="6"/>
      <c r="K807" s="6"/>
      <c r="L807" s="6"/>
      <c r="M807" s="6"/>
      <c r="N807" s="6"/>
      <c r="O807" s="6"/>
      <c r="P807" s="16"/>
      <c r="Q807" s="6"/>
      <c r="R807" s="6"/>
      <c r="S807" s="6"/>
      <c r="T807" s="6"/>
      <c r="U807" s="6"/>
    </row>
    <row r="808" spans="1:21" x14ac:dyDescent="0.15">
      <c r="A808" s="6"/>
      <c r="B808" s="6"/>
      <c r="C808" s="6"/>
      <c r="D808" s="6"/>
      <c r="E808" s="9"/>
      <c r="F808" s="9"/>
      <c r="G808" s="6"/>
      <c r="H808" s="6"/>
      <c r="I808" s="6"/>
      <c r="J808" s="6"/>
      <c r="K808" s="6"/>
      <c r="L808" s="6"/>
      <c r="M808" s="6"/>
      <c r="N808" s="6"/>
      <c r="O808" s="6"/>
      <c r="P808" s="16"/>
      <c r="Q808" s="6"/>
      <c r="R808" s="6"/>
      <c r="S808" s="6"/>
      <c r="T808" s="6"/>
      <c r="U808" s="6"/>
    </row>
    <row r="809" spans="1:21" x14ac:dyDescent="0.15">
      <c r="A809" s="6"/>
      <c r="B809" s="6"/>
      <c r="C809" s="6"/>
      <c r="D809" s="6"/>
      <c r="E809" s="9"/>
      <c r="F809" s="9"/>
      <c r="G809" s="6"/>
      <c r="H809" s="6"/>
      <c r="I809" s="6"/>
      <c r="J809" s="6"/>
      <c r="K809" s="6"/>
      <c r="L809" s="6"/>
      <c r="M809" s="6"/>
      <c r="N809" s="6"/>
      <c r="O809" s="6"/>
      <c r="P809" s="16"/>
      <c r="Q809" s="6"/>
      <c r="R809" s="6"/>
      <c r="S809" s="6"/>
      <c r="T809" s="6"/>
      <c r="U809" s="6"/>
    </row>
    <row r="810" spans="1:21" x14ac:dyDescent="0.15">
      <c r="A810" s="6"/>
      <c r="B810" s="6"/>
      <c r="C810" s="6"/>
      <c r="D810" s="6"/>
      <c r="E810" s="9"/>
      <c r="F810" s="9"/>
      <c r="G810" s="6"/>
      <c r="H810" s="6"/>
      <c r="I810" s="6"/>
      <c r="J810" s="6"/>
      <c r="K810" s="6"/>
      <c r="L810" s="6"/>
      <c r="M810" s="6"/>
      <c r="N810" s="6"/>
      <c r="O810" s="6"/>
      <c r="P810" s="16"/>
      <c r="Q810" s="6"/>
      <c r="R810" s="6"/>
      <c r="S810" s="6"/>
      <c r="T810" s="6"/>
      <c r="U810" s="6"/>
    </row>
    <row r="811" spans="1:21" x14ac:dyDescent="0.15">
      <c r="A811" s="6"/>
      <c r="B811" s="6"/>
      <c r="C811" s="6"/>
      <c r="D811" s="6"/>
      <c r="E811" s="9"/>
      <c r="F811" s="9"/>
      <c r="G811" s="6"/>
      <c r="H811" s="6"/>
      <c r="I811" s="6"/>
      <c r="J811" s="6"/>
      <c r="K811" s="6"/>
      <c r="L811" s="6"/>
      <c r="M811" s="6"/>
      <c r="N811" s="6"/>
      <c r="O811" s="6"/>
      <c r="P811" s="16"/>
      <c r="Q811" s="6"/>
      <c r="R811" s="6"/>
      <c r="S811" s="6"/>
      <c r="T811" s="6"/>
      <c r="U811" s="6"/>
    </row>
    <row r="812" spans="1:21" x14ac:dyDescent="0.15">
      <c r="A812" s="6"/>
      <c r="B812" s="6"/>
      <c r="C812" s="6"/>
      <c r="D812" s="6"/>
      <c r="E812" s="9"/>
      <c r="F812" s="9"/>
      <c r="G812" s="6"/>
      <c r="H812" s="6"/>
      <c r="I812" s="6"/>
      <c r="J812" s="6"/>
      <c r="K812" s="6"/>
      <c r="L812" s="6"/>
      <c r="M812" s="6"/>
      <c r="N812" s="6"/>
      <c r="O812" s="6"/>
      <c r="P812" s="16"/>
      <c r="Q812" s="6"/>
      <c r="R812" s="6"/>
      <c r="S812" s="6"/>
      <c r="T812" s="6"/>
      <c r="U812" s="6"/>
    </row>
    <row r="813" spans="1:21" x14ac:dyDescent="0.15">
      <c r="A813" s="6"/>
      <c r="B813" s="6"/>
      <c r="C813" s="6"/>
      <c r="D813" s="6"/>
      <c r="E813" s="9"/>
      <c r="F813" s="9"/>
      <c r="G813" s="6"/>
      <c r="H813" s="6"/>
      <c r="I813" s="6"/>
      <c r="J813" s="6"/>
      <c r="K813" s="6"/>
      <c r="L813" s="6"/>
      <c r="M813" s="6"/>
      <c r="N813" s="6"/>
      <c r="O813" s="6"/>
      <c r="P813" s="16"/>
      <c r="Q813" s="6"/>
      <c r="R813" s="6"/>
      <c r="S813" s="6"/>
      <c r="T813" s="6"/>
      <c r="U813" s="6"/>
    </row>
    <row r="814" spans="1:21" x14ac:dyDescent="0.15">
      <c r="A814" s="6"/>
      <c r="B814" s="6"/>
      <c r="C814" s="6"/>
      <c r="D814" s="6"/>
      <c r="E814" s="9"/>
      <c r="F814" s="9"/>
      <c r="G814" s="6"/>
      <c r="H814" s="6"/>
      <c r="I814" s="6"/>
      <c r="J814" s="6"/>
      <c r="K814" s="6"/>
      <c r="L814" s="6"/>
      <c r="M814" s="6"/>
      <c r="N814" s="6"/>
      <c r="O814" s="6"/>
      <c r="P814" s="16"/>
      <c r="Q814" s="6"/>
      <c r="R814" s="6"/>
      <c r="S814" s="6"/>
      <c r="T814" s="6"/>
      <c r="U814" s="6"/>
    </row>
    <row r="815" spans="1:21" x14ac:dyDescent="0.15">
      <c r="A815" s="6"/>
      <c r="B815" s="6"/>
      <c r="C815" s="6"/>
      <c r="D815" s="6"/>
      <c r="E815" s="9"/>
      <c r="F815" s="9"/>
      <c r="G815" s="6"/>
      <c r="H815" s="6"/>
      <c r="I815" s="6"/>
      <c r="J815" s="6"/>
      <c r="K815" s="6"/>
      <c r="L815" s="6"/>
      <c r="M815" s="6"/>
      <c r="N815" s="6"/>
      <c r="O815" s="6"/>
      <c r="P815" s="16"/>
      <c r="Q815" s="6"/>
      <c r="R815" s="6"/>
      <c r="S815" s="6"/>
      <c r="T815" s="6"/>
      <c r="U815" s="6"/>
    </row>
    <row r="816" spans="1:21" x14ac:dyDescent="0.15">
      <c r="A816" s="6"/>
      <c r="B816" s="6"/>
      <c r="C816" s="6"/>
      <c r="D816" s="6"/>
      <c r="E816" s="9"/>
      <c r="F816" s="9"/>
      <c r="G816" s="6"/>
      <c r="H816" s="6"/>
      <c r="I816" s="6"/>
      <c r="J816" s="6"/>
      <c r="K816" s="6"/>
      <c r="L816" s="6"/>
      <c r="M816" s="6"/>
      <c r="N816" s="6"/>
      <c r="O816" s="6"/>
      <c r="P816" s="16"/>
      <c r="Q816" s="6"/>
      <c r="R816" s="6"/>
      <c r="S816" s="6"/>
      <c r="T816" s="6"/>
      <c r="U816" s="6"/>
    </row>
    <row r="817" spans="1:21" x14ac:dyDescent="0.15">
      <c r="A817" s="6"/>
      <c r="B817" s="6"/>
      <c r="C817" s="6"/>
      <c r="D817" s="6"/>
      <c r="E817" s="9"/>
      <c r="F817" s="9"/>
      <c r="G817" s="6"/>
      <c r="H817" s="6"/>
      <c r="I817" s="6"/>
      <c r="J817" s="6"/>
      <c r="K817" s="6"/>
      <c r="L817" s="6"/>
      <c r="M817" s="6"/>
      <c r="N817" s="6"/>
      <c r="O817" s="6"/>
      <c r="P817" s="16"/>
      <c r="Q817" s="6"/>
      <c r="R817" s="6"/>
      <c r="S817" s="6"/>
      <c r="T817" s="6"/>
      <c r="U817" s="6"/>
    </row>
    <row r="818" spans="1:21" x14ac:dyDescent="0.15">
      <c r="A818" s="6"/>
      <c r="B818" s="6"/>
      <c r="C818" s="6"/>
      <c r="D818" s="6"/>
      <c r="E818" s="9"/>
      <c r="F818" s="9"/>
      <c r="G818" s="6"/>
      <c r="H818" s="6"/>
      <c r="I818" s="6"/>
      <c r="J818" s="6"/>
      <c r="K818" s="6"/>
      <c r="L818" s="6"/>
      <c r="M818" s="6"/>
      <c r="N818" s="6"/>
      <c r="O818" s="6"/>
      <c r="P818" s="16"/>
      <c r="Q818" s="6"/>
      <c r="R818" s="6"/>
      <c r="S818" s="6"/>
      <c r="T818" s="6"/>
      <c r="U818" s="6"/>
    </row>
    <row r="819" spans="1:21" x14ac:dyDescent="0.15">
      <c r="A819" s="6"/>
      <c r="B819" s="6"/>
      <c r="C819" s="6"/>
      <c r="D819" s="6"/>
      <c r="E819" s="9"/>
      <c r="F819" s="9"/>
      <c r="G819" s="6"/>
      <c r="H819" s="6"/>
      <c r="I819" s="6"/>
      <c r="J819" s="6"/>
      <c r="K819" s="6"/>
      <c r="L819" s="6"/>
      <c r="M819" s="6"/>
      <c r="N819" s="6"/>
      <c r="O819" s="6"/>
      <c r="P819" s="16"/>
      <c r="Q819" s="6"/>
      <c r="R819" s="6"/>
      <c r="S819" s="6"/>
      <c r="T819" s="6"/>
      <c r="U819" s="6"/>
    </row>
    <row r="820" spans="1:21" x14ac:dyDescent="0.15">
      <c r="A820" s="6"/>
      <c r="B820" s="6"/>
      <c r="C820" s="6"/>
      <c r="D820" s="6"/>
      <c r="E820" s="9"/>
      <c r="F820" s="9"/>
      <c r="G820" s="6"/>
      <c r="H820" s="6"/>
      <c r="I820" s="6"/>
      <c r="J820" s="6"/>
      <c r="K820" s="6"/>
      <c r="L820" s="6"/>
      <c r="M820" s="6"/>
      <c r="N820" s="6"/>
      <c r="O820" s="6"/>
      <c r="P820" s="16"/>
      <c r="Q820" s="6"/>
      <c r="R820" s="6"/>
      <c r="S820" s="6"/>
      <c r="T820" s="6"/>
      <c r="U820" s="6"/>
    </row>
    <row r="821" spans="1:21" x14ac:dyDescent="0.15">
      <c r="A821" s="6"/>
      <c r="B821" s="6"/>
      <c r="C821" s="6"/>
      <c r="D821" s="6"/>
      <c r="E821" s="9"/>
      <c r="F821" s="9"/>
      <c r="G821" s="6"/>
      <c r="H821" s="6"/>
      <c r="I821" s="6"/>
      <c r="J821" s="6"/>
      <c r="K821" s="6"/>
      <c r="L821" s="6"/>
      <c r="M821" s="6"/>
      <c r="N821" s="6"/>
      <c r="O821" s="6"/>
      <c r="P821" s="16"/>
      <c r="Q821" s="6"/>
      <c r="R821" s="6"/>
      <c r="S821" s="6"/>
      <c r="T821" s="6"/>
      <c r="U821" s="6"/>
    </row>
    <row r="822" spans="1:21" x14ac:dyDescent="0.15">
      <c r="A822" s="6"/>
      <c r="B822" s="6"/>
      <c r="C822" s="6"/>
      <c r="D822" s="6"/>
      <c r="E822" s="9"/>
      <c r="F822" s="9"/>
      <c r="G822" s="6"/>
      <c r="H822" s="6"/>
      <c r="I822" s="6"/>
      <c r="J822" s="6"/>
      <c r="K822" s="6"/>
      <c r="L822" s="6"/>
      <c r="M822" s="6"/>
      <c r="N822" s="6"/>
      <c r="O822" s="6"/>
      <c r="P822" s="16"/>
      <c r="Q822" s="6"/>
      <c r="R822" s="6"/>
      <c r="S822" s="6"/>
      <c r="T822" s="6"/>
      <c r="U822" s="6"/>
    </row>
    <row r="823" spans="1:21" x14ac:dyDescent="0.15">
      <c r="A823" s="6"/>
      <c r="B823" s="6"/>
      <c r="C823" s="6"/>
      <c r="D823" s="6"/>
      <c r="E823" s="9"/>
      <c r="F823" s="9"/>
      <c r="G823" s="6"/>
      <c r="H823" s="6"/>
      <c r="I823" s="6"/>
      <c r="J823" s="6"/>
      <c r="K823" s="6"/>
      <c r="L823" s="6"/>
      <c r="M823" s="6"/>
      <c r="N823" s="6"/>
      <c r="O823" s="6"/>
      <c r="P823" s="16"/>
      <c r="Q823" s="6"/>
      <c r="R823" s="6"/>
      <c r="S823" s="6"/>
      <c r="T823" s="6"/>
      <c r="U823" s="6"/>
    </row>
    <row r="824" spans="1:21" x14ac:dyDescent="0.15">
      <c r="A824" s="6"/>
      <c r="B824" s="6"/>
      <c r="C824" s="6"/>
      <c r="D824" s="6"/>
      <c r="E824" s="9"/>
      <c r="F824" s="9"/>
      <c r="G824" s="6"/>
      <c r="H824" s="6"/>
      <c r="I824" s="6"/>
      <c r="J824" s="6"/>
      <c r="K824" s="6"/>
      <c r="L824" s="6"/>
      <c r="M824" s="6"/>
      <c r="N824" s="6"/>
      <c r="O824" s="6"/>
      <c r="P824" s="16"/>
      <c r="Q824" s="6"/>
      <c r="R824" s="6"/>
      <c r="S824" s="6"/>
      <c r="T824" s="6"/>
      <c r="U824" s="6"/>
    </row>
    <row r="825" spans="1:21" x14ac:dyDescent="0.15">
      <c r="A825" s="6"/>
      <c r="B825" s="6"/>
      <c r="C825" s="6"/>
      <c r="D825" s="6"/>
      <c r="E825" s="9"/>
      <c r="F825" s="9"/>
      <c r="G825" s="6"/>
      <c r="H825" s="6"/>
      <c r="I825" s="6"/>
      <c r="J825" s="6"/>
      <c r="K825" s="6"/>
      <c r="L825" s="6"/>
      <c r="M825" s="6"/>
      <c r="N825" s="6"/>
      <c r="O825" s="6"/>
      <c r="P825" s="16"/>
      <c r="Q825" s="6"/>
      <c r="R825" s="6"/>
      <c r="S825" s="6"/>
      <c r="T825" s="6"/>
      <c r="U825" s="6"/>
    </row>
    <row r="826" spans="1:21" x14ac:dyDescent="0.15">
      <c r="A826" s="6"/>
      <c r="B826" s="6"/>
      <c r="C826" s="6"/>
      <c r="D826" s="6"/>
      <c r="E826" s="9"/>
      <c r="F826" s="9"/>
      <c r="G826" s="6"/>
      <c r="H826" s="6"/>
      <c r="I826" s="6"/>
      <c r="J826" s="6"/>
      <c r="K826" s="6"/>
      <c r="L826" s="6"/>
      <c r="M826" s="6"/>
      <c r="N826" s="6"/>
      <c r="O826" s="6"/>
      <c r="P826" s="16"/>
      <c r="Q826" s="6"/>
      <c r="R826" s="6"/>
      <c r="S826" s="6"/>
      <c r="T826" s="6"/>
      <c r="U826" s="6"/>
    </row>
    <row r="827" spans="1:21" x14ac:dyDescent="0.15">
      <c r="A827" s="6"/>
      <c r="B827" s="6"/>
      <c r="C827" s="6"/>
      <c r="D827" s="6"/>
      <c r="E827" s="9"/>
      <c r="F827" s="9"/>
      <c r="G827" s="6"/>
      <c r="H827" s="6"/>
      <c r="I827" s="6"/>
      <c r="J827" s="6"/>
      <c r="K827" s="6"/>
      <c r="L827" s="6"/>
      <c r="M827" s="6"/>
      <c r="N827" s="6"/>
      <c r="O827" s="6"/>
      <c r="P827" s="16"/>
      <c r="Q827" s="6"/>
      <c r="R827" s="6"/>
      <c r="S827" s="6"/>
      <c r="T827" s="6"/>
      <c r="U827" s="6"/>
    </row>
    <row r="828" spans="1:21" x14ac:dyDescent="0.15">
      <c r="A828" s="6"/>
      <c r="B828" s="6"/>
      <c r="C828" s="6"/>
      <c r="D828" s="6"/>
      <c r="E828" s="9"/>
      <c r="F828" s="9"/>
      <c r="G828" s="6"/>
      <c r="H828" s="6"/>
      <c r="I828" s="6"/>
      <c r="J828" s="6"/>
      <c r="K828" s="6"/>
      <c r="L828" s="6"/>
      <c r="M828" s="6"/>
      <c r="N828" s="6"/>
      <c r="O828" s="6"/>
      <c r="P828" s="16"/>
      <c r="Q828" s="6"/>
      <c r="R828" s="6"/>
      <c r="S828" s="6"/>
      <c r="T828" s="6"/>
      <c r="U828" s="6"/>
    </row>
    <row r="829" spans="1:21" x14ac:dyDescent="0.15">
      <c r="A829" s="6"/>
      <c r="B829" s="6"/>
      <c r="C829" s="6"/>
      <c r="D829" s="6"/>
      <c r="E829" s="9"/>
      <c r="F829" s="9"/>
      <c r="G829" s="6"/>
      <c r="H829" s="6"/>
      <c r="I829" s="6"/>
      <c r="J829" s="6"/>
      <c r="K829" s="6"/>
      <c r="L829" s="6"/>
      <c r="M829" s="6"/>
      <c r="N829" s="6"/>
      <c r="O829" s="6"/>
      <c r="P829" s="16"/>
      <c r="Q829" s="6"/>
      <c r="R829" s="6"/>
      <c r="S829" s="6"/>
      <c r="T829" s="6"/>
      <c r="U829" s="6"/>
    </row>
    <row r="830" spans="1:21" x14ac:dyDescent="0.15">
      <c r="A830" s="6"/>
      <c r="B830" s="6"/>
      <c r="C830" s="6"/>
      <c r="D830" s="6"/>
      <c r="E830" s="9"/>
      <c r="F830" s="9"/>
      <c r="G830" s="6"/>
      <c r="H830" s="6"/>
      <c r="I830" s="6"/>
      <c r="J830" s="6"/>
      <c r="K830" s="6"/>
      <c r="L830" s="6"/>
      <c r="M830" s="6"/>
      <c r="N830" s="6"/>
      <c r="O830" s="6"/>
      <c r="P830" s="16"/>
      <c r="Q830" s="6"/>
      <c r="R830" s="6"/>
      <c r="S830" s="6"/>
      <c r="T830" s="6"/>
      <c r="U830" s="6"/>
    </row>
    <row r="831" spans="1:21" x14ac:dyDescent="0.15">
      <c r="A831" s="6"/>
      <c r="B831" s="6"/>
      <c r="C831" s="6"/>
      <c r="D831" s="6"/>
      <c r="E831" s="9"/>
      <c r="F831" s="9"/>
      <c r="G831" s="6"/>
      <c r="H831" s="6"/>
      <c r="I831" s="6"/>
      <c r="J831" s="6"/>
      <c r="K831" s="6"/>
      <c r="L831" s="6"/>
      <c r="M831" s="6"/>
      <c r="N831" s="6"/>
      <c r="O831" s="6"/>
      <c r="P831" s="16"/>
      <c r="Q831" s="6"/>
      <c r="R831" s="6"/>
      <c r="S831" s="6"/>
      <c r="T831" s="6"/>
      <c r="U831" s="6"/>
    </row>
    <row r="832" spans="1:21" x14ac:dyDescent="0.15">
      <c r="A832" s="6"/>
      <c r="B832" s="6"/>
      <c r="C832" s="6"/>
      <c r="D832" s="6"/>
      <c r="E832" s="9"/>
      <c r="F832" s="9"/>
      <c r="G832" s="6"/>
      <c r="H832" s="6"/>
      <c r="I832" s="6"/>
      <c r="J832" s="6"/>
      <c r="K832" s="6"/>
      <c r="L832" s="6"/>
      <c r="M832" s="6"/>
      <c r="N832" s="6"/>
      <c r="O832" s="6"/>
      <c r="P832" s="16"/>
      <c r="Q832" s="6"/>
      <c r="R832" s="6"/>
      <c r="S832" s="6"/>
      <c r="T832" s="6"/>
      <c r="U832" s="6"/>
    </row>
    <row r="833" spans="1:21" x14ac:dyDescent="0.15">
      <c r="A833" s="6"/>
      <c r="B833" s="6"/>
      <c r="C833" s="6"/>
      <c r="D833" s="6"/>
      <c r="E833" s="9"/>
      <c r="F833" s="9"/>
      <c r="G833" s="6"/>
      <c r="H833" s="6"/>
      <c r="I833" s="6"/>
      <c r="J833" s="6"/>
      <c r="K833" s="6"/>
      <c r="L833" s="6"/>
      <c r="M833" s="6"/>
      <c r="N833" s="6"/>
      <c r="O833" s="6"/>
      <c r="P833" s="16"/>
      <c r="Q833" s="6"/>
      <c r="R833" s="6"/>
      <c r="S833" s="6"/>
      <c r="T833" s="6"/>
      <c r="U833" s="6"/>
    </row>
    <row r="834" spans="1:21" x14ac:dyDescent="0.15">
      <c r="A834" s="6"/>
      <c r="B834" s="6"/>
      <c r="C834" s="6"/>
      <c r="D834" s="6"/>
      <c r="E834" s="9"/>
      <c r="F834" s="9"/>
      <c r="G834" s="6"/>
      <c r="H834" s="6"/>
      <c r="I834" s="6"/>
      <c r="J834" s="6"/>
      <c r="K834" s="6"/>
      <c r="L834" s="6"/>
      <c r="M834" s="6"/>
      <c r="N834" s="6"/>
      <c r="O834" s="6"/>
      <c r="P834" s="16"/>
      <c r="Q834" s="6"/>
      <c r="R834" s="6"/>
      <c r="S834" s="6"/>
      <c r="T834" s="6"/>
      <c r="U834" s="6"/>
    </row>
    <row r="835" spans="1:21" x14ac:dyDescent="0.15">
      <c r="A835" s="6"/>
      <c r="B835" s="6"/>
      <c r="C835" s="6"/>
      <c r="D835" s="6"/>
      <c r="E835" s="9"/>
      <c r="F835" s="9"/>
      <c r="G835" s="6"/>
      <c r="H835" s="6"/>
      <c r="I835" s="6"/>
      <c r="J835" s="6"/>
      <c r="K835" s="6"/>
      <c r="L835" s="6"/>
      <c r="M835" s="6"/>
      <c r="N835" s="6"/>
      <c r="O835" s="6"/>
      <c r="P835" s="16"/>
      <c r="Q835" s="6"/>
      <c r="R835" s="6"/>
      <c r="S835" s="6"/>
      <c r="T835" s="6"/>
      <c r="U835" s="6"/>
    </row>
    <row r="836" spans="1:21" x14ac:dyDescent="0.15">
      <c r="A836" s="6"/>
      <c r="B836" s="6"/>
      <c r="C836" s="6"/>
      <c r="D836" s="6"/>
      <c r="E836" s="9"/>
      <c r="F836" s="9"/>
      <c r="G836" s="6"/>
      <c r="H836" s="6"/>
      <c r="I836" s="6"/>
      <c r="J836" s="6"/>
      <c r="K836" s="6"/>
      <c r="L836" s="6"/>
      <c r="M836" s="6"/>
      <c r="N836" s="6"/>
      <c r="O836" s="6"/>
      <c r="P836" s="16"/>
      <c r="Q836" s="6"/>
      <c r="R836" s="6"/>
      <c r="S836" s="6"/>
      <c r="T836" s="6"/>
      <c r="U836" s="6"/>
    </row>
    <row r="837" spans="1:21" x14ac:dyDescent="0.15">
      <c r="A837" s="6"/>
      <c r="B837" s="6"/>
      <c r="C837" s="6"/>
      <c r="D837" s="6"/>
      <c r="E837" s="9"/>
      <c r="F837" s="9"/>
      <c r="G837" s="6"/>
      <c r="H837" s="6"/>
      <c r="I837" s="6"/>
      <c r="J837" s="6"/>
      <c r="K837" s="6"/>
      <c r="L837" s="6"/>
      <c r="M837" s="6"/>
      <c r="N837" s="6"/>
      <c r="O837" s="6"/>
      <c r="P837" s="16"/>
      <c r="Q837" s="6"/>
      <c r="R837" s="6"/>
      <c r="S837" s="6"/>
      <c r="T837" s="6"/>
      <c r="U837" s="6"/>
    </row>
    <row r="838" spans="1:21" x14ac:dyDescent="0.15">
      <c r="A838" s="6"/>
      <c r="B838" s="6"/>
      <c r="C838" s="6"/>
      <c r="D838" s="6"/>
      <c r="E838" s="9"/>
      <c r="F838" s="9"/>
      <c r="G838" s="6"/>
      <c r="H838" s="6"/>
      <c r="I838" s="6"/>
      <c r="J838" s="6"/>
      <c r="K838" s="6"/>
      <c r="L838" s="6"/>
      <c r="M838" s="6"/>
      <c r="N838" s="6"/>
      <c r="O838" s="6"/>
      <c r="P838" s="16"/>
      <c r="Q838" s="6"/>
      <c r="R838" s="6"/>
      <c r="S838" s="6"/>
      <c r="T838" s="6"/>
      <c r="U838" s="6"/>
    </row>
    <row r="839" spans="1:21" x14ac:dyDescent="0.15">
      <c r="A839" s="6"/>
      <c r="B839" s="6"/>
      <c r="C839" s="6"/>
      <c r="D839" s="6"/>
      <c r="E839" s="9"/>
      <c r="F839" s="9"/>
      <c r="G839" s="6"/>
      <c r="H839" s="6"/>
      <c r="I839" s="6"/>
      <c r="J839" s="6"/>
      <c r="K839" s="6"/>
      <c r="L839" s="6"/>
      <c r="M839" s="6"/>
      <c r="N839" s="6"/>
      <c r="O839" s="6"/>
      <c r="P839" s="16"/>
      <c r="Q839" s="6"/>
      <c r="R839" s="6"/>
      <c r="S839" s="6"/>
      <c r="T839" s="6"/>
      <c r="U839" s="6"/>
    </row>
    <row r="840" spans="1:21" x14ac:dyDescent="0.15">
      <c r="A840" s="6"/>
      <c r="B840" s="6"/>
      <c r="C840" s="6"/>
      <c r="D840" s="6"/>
      <c r="E840" s="9"/>
      <c r="F840" s="9"/>
      <c r="G840" s="6"/>
      <c r="H840" s="6"/>
      <c r="I840" s="6"/>
      <c r="J840" s="6"/>
      <c r="K840" s="6"/>
      <c r="L840" s="6"/>
      <c r="M840" s="6"/>
      <c r="N840" s="6"/>
      <c r="O840" s="6"/>
      <c r="P840" s="16"/>
      <c r="Q840" s="6"/>
      <c r="R840" s="6"/>
      <c r="S840" s="6"/>
      <c r="T840" s="6"/>
      <c r="U840" s="6"/>
    </row>
    <row r="841" spans="1:21" x14ac:dyDescent="0.15">
      <c r="A841" s="6"/>
      <c r="B841" s="6"/>
      <c r="C841" s="6"/>
      <c r="D841" s="6"/>
      <c r="E841" s="9"/>
      <c r="F841" s="9"/>
      <c r="G841" s="6"/>
      <c r="H841" s="6"/>
      <c r="I841" s="6"/>
      <c r="J841" s="6"/>
      <c r="K841" s="6"/>
      <c r="L841" s="6"/>
      <c r="M841" s="6"/>
      <c r="N841" s="6"/>
      <c r="O841" s="6"/>
      <c r="P841" s="16"/>
      <c r="Q841" s="6"/>
      <c r="R841" s="6"/>
      <c r="S841" s="6"/>
      <c r="T841" s="6"/>
      <c r="U841" s="6"/>
    </row>
    <row r="842" spans="1:21" x14ac:dyDescent="0.15">
      <c r="A842" s="6"/>
      <c r="B842" s="6"/>
      <c r="C842" s="6"/>
      <c r="D842" s="6"/>
      <c r="E842" s="9"/>
      <c r="F842" s="9"/>
      <c r="G842" s="6"/>
      <c r="H842" s="6"/>
      <c r="I842" s="6"/>
      <c r="J842" s="6"/>
      <c r="K842" s="6"/>
      <c r="L842" s="6"/>
      <c r="M842" s="6"/>
      <c r="N842" s="6"/>
      <c r="O842" s="6"/>
      <c r="P842" s="16"/>
      <c r="Q842" s="6"/>
      <c r="R842" s="6"/>
      <c r="S842" s="6"/>
      <c r="T842" s="6"/>
      <c r="U842" s="6"/>
    </row>
    <row r="843" spans="1:21" x14ac:dyDescent="0.15">
      <c r="A843" s="6"/>
      <c r="B843" s="6"/>
      <c r="C843" s="6"/>
      <c r="D843" s="6"/>
      <c r="E843" s="9"/>
      <c r="F843" s="9"/>
      <c r="G843" s="6"/>
      <c r="H843" s="6"/>
      <c r="I843" s="6"/>
      <c r="J843" s="6"/>
      <c r="K843" s="6"/>
      <c r="L843" s="6"/>
      <c r="M843" s="6"/>
      <c r="N843" s="6"/>
      <c r="O843" s="6"/>
      <c r="P843" s="16"/>
      <c r="Q843" s="6"/>
      <c r="R843" s="6"/>
      <c r="S843" s="6"/>
      <c r="T843" s="6"/>
      <c r="U843" s="6"/>
    </row>
    <row r="844" spans="1:21" x14ac:dyDescent="0.15">
      <c r="A844" s="6"/>
      <c r="B844" s="6"/>
      <c r="C844" s="6"/>
      <c r="D844" s="6"/>
      <c r="E844" s="9"/>
      <c r="F844" s="9"/>
      <c r="G844" s="6"/>
      <c r="H844" s="6"/>
      <c r="I844" s="6"/>
      <c r="J844" s="6"/>
      <c r="K844" s="6"/>
      <c r="L844" s="6"/>
      <c r="M844" s="6"/>
      <c r="N844" s="6"/>
      <c r="O844" s="6"/>
      <c r="P844" s="16"/>
      <c r="Q844" s="6"/>
      <c r="R844" s="6"/>
      <c r="S844" s="6"/>
      <c r="T844" s="6"/>
      <c r="U844" s="6"/>
    </row>
    <row r="845" spans="1:21" x14ac:dyDescent="0.15">
      <c r="A845" s="6"/>
      <c r="B845" s="6"/>
      <c r="C845" s="6"/>
      <c r="D845" s="6"/>
      <c r="E845" s="9"/>
      <c r="F845" s="9"/>
      <c r="G845" s="6"/>
      <c r="H845" s="6"/>
      <c r="I845" s="6"/>
      <c r="J845" s="6"/>
      <c r="K845" s="6"/>
      <c r="L845" s="6"/>
      <c r="M845" s="6"/>
      <c r="N845" s="6"/>
      <c r="O845" s="6"/>
      <c r="P845" s="16"/>
      <c r="Q845" s="6"/>
      <c r="R845" s="6"/>
      <c r="S845" s="6"/>
      <c r="T845" s="6"/>
      <c r="U845" s="6"/>
    </row>
    <row r="846" spans="1:21" x14ac:dyDescent="0.15">
      <c r="A846" s="6"/>
      <c r="B846" s="6"/>
      <c r="C846" s="6"/>
      <c r="D846" s="6"/>
      <c r="E846" s="9"/>
      <c r="F846" s="9"/>
      <c r="G846" s="6"/>
      <c r="H846" s="6"/>
      <c r="I846" s="6"/>
      <c r="J846" s="6"/>
      <c r="K846" s="6"/>
      <c r="L846" s="6"/>
      <c r="M846" s="6"/>
      <c r="N846" s="6"/>
      <c r="O846" s="6"/>
      <c r="P846" s="16"/>
      <c r="Q846" s="6"/>
      <c r="R846" s="6"/>
      <c r="S846" s="6"/>
      <c r="T846" s="6"/>
      <c r="U846" s="6"/>
    </row>
    <row r="847" spans="1:21" x14ac:dyDescent="0.15">
      <c r="A847" s="6"/>
      <c r="B847" s="6"/>
      <c r="C847" s="6"/>
      <c r="D847" s="6"/>
      <c r="E847" s="9"/>
      <c r="F847" s="9"/>
      <c r="G847" s="6"/>
      <c r="H847" s="6"/>
      <c r="I847" s="6"/>
      <c r="J847" s="6"/>
      <c r="K847" s="6"/>
      <c r="L847" s="6"/>
      <c r="M847" s="6"/>
      <c r="N847" s="6"/>
      <c r="O847" s="6"/>
      <c r="P847" s="16"/>
      <c r="Q847" s="6"/>
      <c r="R847" s="6"/>
      <c r="S847" s="6"/>
      <c r="T847" s="6"/>
      <c r="U847" s="6"/>
    </row>
    <row r="848" spans="1:21" x14ac:dyDescent="0.15">
      <c r="A848" s="6"/>
      <c r="B848" s="6"/>
      <c r="C848" s="6"/>
      <c r="D848" s="6"/>
      <c r="E848" s="9"/>
      <c r="F848" s="9"/>
      <c r="G848" s="6"/>
      <c r="H848" s="6"/>
      <c r="I848" s="6"/>
      <c r="J848" s="6"/>
      <c r="K848" s="6"/>
      <c r="L848" s="6"/>
      <c r="M848" s="6"/>
      <c r="N848" s="6"/>
      <c r="O848" s="6"/>
      <c r="P848" s="16"/>
      <c r="Q848" s="6"/>
      <c r="R848" s="6"/>
      <c r="S848" s="6"/>
      <c r="T848" s="6"/>
      <c r="U848" s="6"/>
    </row>
    <row r="849" spans="1:21" x14ac:dyDescent="0.15">
      <c r="A849" s="6"/>
      <c r="B849" s="6"/>
      <c r="C849" s="6"/>
      <c r="D849" s="6"/>
      <c r="E849" s="9"/>
      <c r="F849" s="9"/>
      <c r="G849" s="6"/>
      <c r="H849" s="6"/>
      <c r="I849" s="6"/>
      <c r="J849" s="6"/>
      <c r="K849" s="6"/>
      <c r="L849" s="6"/>
      <c r="M849" s="6"/>
      <c r="N849" s="6"/>
      <c r="O849" s="6"/>
      <c r="P849" s="16"/>
      <c r="Q849" s="6"/>
      <c r="R849" s="6"/>
      <c r="S849" s="6"/>
      <c r="T849" s="6"/>
      <c r="U849" s="6"/>
    </row>
    <row r="850" spans="1:21" x14ac:dyDescent="0.15">
      <c r="A850" s="6"/>
      <c r="B850" s="6"/>
      <c r="C850" s="6"/>
      <c r="D850" s="6"/>
      <c r="E850" s="9"/>
      <c r="F850" s="9"/>
      <c r="G850" s="6"/>
      <c r="H850" s="6"/>
      <c r="I850" s="6"/>
      <c r="J850" s="6"/>
      <c r="K850" s="6"/>
      <c r="L850" s="6"/>
      <c r="M850" s="6"/>
      <c r="N850" s="6"/>
      <c r="O850" s="6"/>
      <c r="P850" s="16"/>
      <c r="Q850" s="6"/>
      <c r="R850" s="6"/>
      <c r="S850" s="6"/>
      <c r="T850" s="6"/>
      <c r="U850" s="6"/>
    </row>
    <row r="851" spans="1:21" x14ac:dyDescent="0.15">
      <c r="A851" s="6"/>
      <c r="B851" s="6"/>
      <c r="C851" s="6"/>
      <c r="D851" s="6"/>
      <c r="E851" s="9"/>
      <c r="F851" s="9"/>
      <c r="G851" s="6"/>
      <c r="H851" s="6"/>
      <c r="I851" s="6"/>
      <c r="J851" s="6"/>
      <c r="K851" s="6"/>
      <c r="L851" s="6"/>
      <c r="M851" s="6"/>
      <c r="N851" s="6"/>
      <c r="O851" s="6"/>
      <c r="P851" s="16"/>
      <c r="Q851" s="6"/>
      <c r="R851" s="6"/>
      <c r="S851" s="6"/>
      <c r="T851" s="6"/>
      <c r="U851" s="6"/>
    </row>
    <row r="852" spans="1:21" x14ac:dyDescent="0.15">
      <c r="A852" s="6"/>
      <c r="B852" s="6"/>
      <c r="C852" s="6"/>
      <c r="D852" s="6"/>
      <c r="E852" s="9"/>
      <c r="F852" s="9"/>
      <c r="G852" s="6"/>
      <c r="H852" s="6"/>
      <c r="I852" s="6"/>
      <c r="J852" s="6"/>
      <c r="K852" s="6"/>
      <c r="L852" s="6"/>
      <c r="M852" s="6"/>
      <c r="N852" s="6"/>
      <c r="O852" s="6"/>
      <c r="P852" s="16"/>
      <c r="Q852" s="6"/>
      <c r="R852" s="6"/>
      <c r="S852" s="6"/>
      <c r="T852" s="6"/>
      <c r="U852" s="6"/>
    </row>
    <row r="853" spans="1:21" x14ac:dyDescent="0.15">
      <c r="A853" s="6"/>
      <c r="B853" s="6"/>
      <c r="C853" s="6"/>
      <c r="D853" s="6"/>
      <c r="E853" s="9"/>
      <c r="F853" s="9"/>
      <c r="G853" s="6"/>
      <c r="H853" s="6"/>
      <c r="I853" s="6"/>
      <c r="J853" s="6"/>
      <c r="K853" s="6"/>
      <c r="L853" s="6"/>
      <c r="M853" s="6"/>
      <c r="N853" s="6"/>
      <c r="O853" s="6"/>
      <c r="P853" s="16"/>
      <c r="Q853" s="6"/>
      <c r="R853" s="6"/>
      <c r="S853" s="6"/>
      <c r="T853" s="6"/>
      <c r="U853" s="6"/>
    </row>
    <row r="854" spans="1:21" x14ac:dyDescent="0.15">
      <c r="A854" s="6"/>
      <c r="B854" s="6"/>
      <c r="C854" s="6"/>
      <c r="D854" s="6"/>
      <c r="E854" s="9"/>
      <c r="F854" s="9"/>
      <c r="G854" s="6"/>
      <c r="H854" s="6"/>
      <c r="I854" s="6"/>
      <c r="J854" s="6"/>
      <c r="K854" s="6"/>
      <c r="L854" s="6"/>
      <c r="M854" s="6"/>
      <c r="N854" s="6"/>
      <c r="O854" s="6"/>
      <c r="P854" s="16"/>
      <c r="Q854" s="6"/>
      <c r="R854" s="6"/>
      <c r="S854" s="6"/>
      <c r="T854" s="6"/>
      <c r="U854" s="6"/>
    </row>
    <row r="855" spans="1:21" x14ac:dyDescent="0.15">
      <c r="A855" s="6"/>
      <c r="B855" s="6"/>
      <c r="C855" s="6"/>
      <c r="D855" s="6"/>
      <c r="E855" s="9"/>
      <c r="F855" s="9"/>
      <c r="G855" s="6"/>
      <c r="H855" s="6"/>
      <c r="I855" s="6"/>
      <c r="J855" s="6"/>
      <c r="K855" s="6"/>
      <c r="L855" s="6"/>
      <c r="M855" s="6"/>
      <c r="N855" s="6"/>
      <c r="O855" s="6"/>
      <c r="P855" s="16"/>
      <c r="Q855" s="6"/>
      <c r="R855" s="6"/>
      <c r="S855" s="6"/>
      <c r="T855" s="6"/>
      <c r="U855" s="6"/>
    </row>
    <row r="856" spans="1:21" x14ac:dyDescent="0.15">
      <c r="A856" s="6"/>
      <c r="B856" s="6"/>
      <c r="C856" s="6"/>
      <c r="D856" s="6"/>
      <c r="E856" s="9"/>
      <c r="F856" s="9"/>
      <c r="G856" s="6"/>
      <c r="H856" s="6"/>
      <c r="I856" s="6"/>
      <c r="J856" s="6"/>
      <c r="K856" s="6"/>
      <c r="L856" s="6"/>
      <c r="M856" s="6"/>
      <c r="N856" s="6"/>
      <c r="O856" s="6"/>
      <c r="P856" s="16"/>
      <c r="Q856" s="6"/>
      <c r="R856" s="6"/>
      <c r="S856" s="6"/>
      <c r="T856" s="6"/>
      <c r="U856" s="6"/>
    </row>
    <row r="857" spans="1:21" x14ac:dyDescent="0.15">
      <c r="A857" s="6"/>
      <c r="B857" s="6"/>
      <c r="C857" s="6"/>
      <c r="D857" s="6"/>
      <c r="E857" s="9"/>
      <c r="F857" s="9"/>
      <c r="G857" s="6"/>
      <c r="H857" s="6"/>
      <c r="I857" s="6"/>
      <c r="J857" s="6"/>
      <c r="K857" s="6"/>
      <c r="L857" s="6"/>
      <c r="M857" s="6"/>
      <c r="N857" s="6"/>
      <c r="O857" s="6"/>
      <c r="P857" s="16"/>
      <c r="Q857" s="6"/>
      <c r="R857" s="6"/>
      <c r="S857" s="6"/>
      <c r="T857" s="6"/>
      <c r="U857" s="6"/>
    </row>
    <row r="858" spans="1:21" x14ac:dyDescent="0.15">
      <c r="A858" s="6"/>
      <c r="B858" s="6"/>
      <c r="C858" s="6"/>
      <c r="D858" s="6"/>
      <c r="E858" s="9"/>
      <c r="F858" s="9"/>
      <c r="G858" s="6"/>
      <c r="H858" s="6"/>
      <c r="I858" s="6"/>
      <c r="J858" s="6"/>
      <c r="K858" s="6"/>
      <c r="L858" s="6"/>
      <c r="M858" s="6"/>
      <c r="N858" s="6"/>
      <c r="O858" s="6"/>
      <c r="P858" s="16"/>
      <c r="Q858" s="6"/>
      <c r="R858" s="6"/>
      <c r="S858" s="6"/>
      <c r="T858" s="6"/>
      <c r="U858" s="6"/>
    </row>
    <row r="859" spans="1:21" x14ac:dyDescent="0.15">
      <c r="A859" s="6"/>
      <c r="B859" s="6"/>
      <c r="C859" s="6"/>
      <c r="D859" s="6"/>
      <c r="E859" s="9"/>
      <c r="F859" s="9"/>
      <c r="G859" s="6"/>
      <c r="H859" s="6"/>
      <c r="I859" s="6"/>
      <c r="J859" s="6"/>
      <c r="K859" s="6"/>
      <c r="L859" s="6"/>
      <c r="M859" s="6"/>
      <c r="N859" s="6"/>
      <c r="O859" s="6"/>
      <c r="P859" s="16"/>
      <c r="Q859" s="6"/>
      <c r="R859" s="6"/>
      <c r="S859" s="6"/>
      <c r="T859" s="6"/>
      <c r="U859" s="6"/>
    </row>
    <row r="860" spans="1:21" x14ac:dyDescent="0.15">
      <c r="A860" s="6"/>
      <c r="B860" s="6"/>
      <c r="C860" s="6"/>
      <c r="D860" s="6"/>
      <c r="E860" s="9"/>
      <c r="F860" s="9"/>
      <c r="G860" s="6"/>
      <c r="H860" s="6"/>
      <c r="I860" s="6"/>
      <c r="J860" s="6"/>
      <c r="K860" s="6"/>
      <c r="L860" s="6"/>
      <c r="M860" s="6"/>
      <c r="N860" s="6"/>
      <c r="O860" s="6"/>
      <c r="P860" s="16"/>
      <c r="Q860" s="6"/>
      <c r="R860" s="6"/>
      <c r="S860" s="6"/>
      <c r="T860" s="6"/>
      <c r="U860" s="6"/>
    </row>
    <row r="861" spans="1:21" x14ac:dyDescent="0.15">
      <c r="A861" s="6"/>
      <c r="B861" s="6"/>
      <c r="C861" s="6"/>
      <c r="D861" s="6"/>
      <c r="E861" s="9"/>
      <c r="F861" s="9"/>
      <c r="G861" s="6"/>
      <c r="H861" s="6"/>
      <c r="I861" s="6"/>
      <c r="J861" s="6"/>
      <c r="K861" s="6"/>
      <c r="L861" s="6"/>
      <c r="M861" s="6"/>
      <c r="N861" s="6"/>
      <c r="O861" s="6"/>
      <c r="P861" s="16"/>
      <c r="Q861" s="6"/>
      <c r="R861" s="6"/>
      <c r="S861" s="6"/>
      <c r="T861" s="6"/>
      <c r="U861" s="6"/>
    </row>
    <row r="862" spans="1:21" x14ac:dyDescent="0.15">
      <c r="A862" s="6"/>
      <c r="B862" s="6"/>
      <c r="C862" s="6"/>
      <c r="D862" s="6"/>
      <c r="E862" s="9"/>
      <c r="F862" s="9"/>
      <c r="G862" s="6"/>
      <c r="H862" s="6"/>
      <c r="I862" s="6"/>
      <c r="J862" s="6"/>
      <c r="K862" s="6"/>
      <c r="L862" s="6"/>
      <c r="M862" s="6"/>
      <c r="N862" s="6"/>
      <c r="O862" s="6"/>
      <c r="P862" s="16"/>
      <c r="Q862" s="6"/>
      <c r="R862" s="6"/>
      <c r="S862" s="6"/>
      <c r="T862" s="6"/>
      <c r="U862" s="6"/>
    </row>
    <row r="863" spans="1:21" x14ac:dyDescent="0.15">
      <c r="A863" s="6"/>
      <c r="B863" s="6"/>
      <c r="C863" s="6"/>
      <c r="D863" s="6"/>
      <c r="E863" s="9"/>
      <c r="F863" s="9"/>
      <c r="G863" s="6"/>
      <c r="H863" s="6"/>
      <c r="I863" s="6"/>
      <c r="J863" s="6"/>
      <c r="K863" s="6"/>
      <c r="L863" s="6"/>
      <c r="M863" s="6"/>
      <c r="N863" s="6"/>
      <c r="O863" s="6"/>
      <c r="P863" s="16"/>
      <c r="Q863" s="6"/>
      <c r="R863" s="6"/>
      <c r="S863" s="6"/>
      <c r="T863" s="6"/>
      <c r="U863" s="6"/>
    </row>
    <row r="864" spans="1:21" x14ac:dyDescent="0.15">
      <c r="A864" s="6"/>
      <c r="B864" s="6"/>
      <c r="C864" s="6"/>
      <c r="D864" s="6"/>
      <c r="E864" s="9"/>
      <c r="F864" s="9"/>
      <c r="G864" s="6"/>
      <c r="H864" s="6"/>
      <c r="I864" s="6"/>
      <c r="J864" s="6"/>
      <c r="K864" s="6"/>
      <c r="L864" s="6"/>
      <c r="M864" s="6"/>
      <c r="N864" s="6"/>
      <c r="O864" s="6"/>
      <c r="P864" s="16"/>
      <c r="Q864" s="6"/>
      <c r="R864" s="6"/>
      <c r="S864" s="6"/>
      <c r="T864" s="6"/>
      <c r="U864" s="6"/>
    </row>
    <row r="865" spans="1:21" x14ac:dyDescent="0.15">
      <c r="A865" s="6"/>
      <c r="B865" s="6"/>
      <c r="C865" s="6"/>
      <c r="D865" s="6"/>
      <c r="E865" s="9"/>
      <c r="F865" s="9"/>
      <c r="G865" s="6"/>
      <c r="H865" s="6"/>
      <c r="I865" s="6"/>
      <c r="J865" s="6"/>
      <c r="K865" s="6"/>
      <c r="L865" s="6"/>
      <c r="M865" s="6"/>
      <c r="N865" s="6"/>
      <c r="O865" s="6"/>
      <c r="P865" s="16"/>
      <c r="Q865" s="6"/>
      <c r="R865" s="6"/>
      <c r="S865" s="6"/>
      <c r="T865" s="6"/>
      <c r="U865" s="6"/>
    </row>
    <row r="866" spans="1:21" x14ac:dyDescent="0.15">
      <c r="A866" s="6"/>
      <c r="B866" s="6"/>
      <c r="C866" s="6"/>
      <c r="D866" s="6"/>
      <c r="E866" s="9"/>
      <c r="F866" s="9"/>
      <c r="G866" s="6"/>
      <c r="H866" s="6"/>
      <c r="I866" s="6"/>
      <c r="J866" s="6"/>
      <c r="K866" s="6"/>
      <c r="L866" s="6"/>
      <c r="M866" s="6"/>
      <c r="N866" s="6"/>
      <c r="O866" s="6"/>
      <c r="P866" s="16"/>
      <c r="Q866" s="6"/>
      <c r="R866" s="6"/>
      <c r="S866" s="6"/>
      <c r="T866" s="6"/>
      <c r="U866" s="6"/>
    </row>
    <row r="867" spans="1:21" x14ac:dyDescent="0.15">
      <c r="A867" s="6"/>
      <c r="B867" s="6"/>
      <c r="C867" s="6"/>
      <c r="D867" s="6"/>
      <c r="E867" s="9"/>
      <c r="F867" s="9"/>
      <c r="G867" s="6"/>
      <c r="H867" s="6"/>
      <c r="I867" s="6"/>
      <c r="J867" s="6"/>
      <c r="K867" s="6"/>
      <c r="L867" s="6"/>
      <c r="M867" s="6"/>
      <c r="N867" s="6"/>
      <c r="O867" s="6"/>
      <c r="P867" s="16"/>
      <c r="Q867" s="6"/>
      <c r="R867" s="6"/>
      <c r="S867" s="6"/>
      <c r="T867" s="6"/>
      <c r="U867" s="6"/>
    </row>
    <row r="868" spans="1:21" x14ac:dyDescent="0.15">
      <c r="A868" s="6"/>
      <c r="B868" s="6"/>
      <c r="C868" s="6"/>
      <c r="D868" s="6"/>
      <c r="E868" s="9"/>
      <c r="F868" s="9"/>
      <c r="G868" s="6"/>
      <c r="H868" s="6"/>
      <c r="I868" s="6"/>
      <c r="J868" s="6"/>
      <c r="K868" s="6"/>
      <c r="L868" s="6"/>
      <c r="M868" s="6"/>
      <c r="N868" s="6"/>
      <c r="O868" s="6"/>
      <c r="P868" s="16"/>
      <c r="Q868" s="6"/>
      <c r="R868" s="6"/>
      <c r="S868" s="6"/>
      <c r="T868" s="6"/>
      <c r="U868" s="6"/>
    </row>
    <row r="869" spans="1:21" x14ac:dyDescent="0.15">
      <c r="A869" s="6"/>
      <c r="B869" s="6"/>
      <c r="C869" s="6"/>
      <c r="D869" s="6"/>
      <c r="E869" s="9"/>
      <c r="F869" s="9"/>
      <c r="G869" s="6"/>
      <c r="H869" s="6"/>
      <c r="I869" s="6"/>
      <c r="J869" s="6"/>
      <c r="K869" s="6"/>
      <c r="L869" s="6"/>
      <c r="M869" s="6"/>
      <c r="N869" s="6"/>
      <c r="O869" s="6"/>
      <c r="P869" s="16"/>
      <c r="Q869" s="6"/>
      <c r="R869" s="6"/>
      <c r="S869" s="6"/>
      <c r="T869" s="6"/>
      <c r="U869" s="6"/>
    </row>
    <row r="870" spans="1:21" x14ac:dyDescent="0.15">
      <c r="A870" s="6"/>
      <c r="B870" s="6"/>
      <c r="C870" s="6"/>
      <c r="D870" s="6"/>
      <c r="E870" s="9"/>
      <c r="F870" s="9"/>
      <c r="G870" s="6"/>
      <c r="H870" s="6"/>
      <c r="I870" s="6"/>
      <c r="J870" s="6"/>
      <c r="K870" s="6"/>
      <c r="L870" s="6"/>
      <c r="M870" s="6"/>
      <c r="N870" s="6"/>
      <c r="O870" s="6"/>
      <c r="P870" s="16"/>
      <c r="Q870" s="6"/>
      <c r="R870" s="6"/>
      <c r="S870" s="6"/>
      <c r="T870" s="6"/>
      <c r="U870" s="6"/>
    </row>
    <row r="871" spans="1:21" x14ac:dyDescent="0.15">
      <c r="A871" s="6"/>
      <c r="B871" s="6"/>
      <c r="C871" s="6"/>
      <c r="D871" s="6"/>
      <c r="E871" s="9"/>
      <c r="F871" s="9"/>
      <c r="G871" s="6"/>
      <c r="H871" s="6"/>
      <c r="I871" s="6"/>
      <c r="J871" s="6"/>
      <c r="K871" s="6"/>
      <c r="L871" s="6"/>
      <c r="M871" s="6"/>
      <c r="N871" s="6"/>
      <c r="O871" s="6"/>
      <c r="P871" s="16"/>
      <c r="Q871" s="6"/>
      <c r="R871" s="6"/>
      <c r="S871" s="6"/>
      <c r="T871" s="6"/>
      <c r="U871" s="6"/>
    </row>
    <row r="872" spans="1:21" x14ac:dyDescent="0.15">
      <c r="A872" s="6"/>
      <c r="B872" s="6"/>
      <c r="C872" s="6"/>
      <c r="D872" s="6"/>
      <c r="E872" s="9"/>
      <c r="F872" s="9"/>
      <c r="G872" s="6"/>
      <c r="H872" s="6"/>
      <c r="I872" s="6"/>
      <c r="J872" s="6"/>
      <c r="K872" s="6"/>
      <c r="L872" s="6"/>
      <c r="M872" s="6"/>
      <c r="N872" s="6"/>
      <c r="O872" s="6"/>
      <c r="P872" s="16"/>
      <c r="Q872" s="6"/>
      <c r="R872" s="6"/>
      <c r="S872" s="6"/>
      <c r="T872" s="6"/>
      <c r="U872" s="6"/>
    </row>
    <row r="873" spans="1:21" x14ac:dyDescent="0.15">
      <c r="A873" s="6"/>
      <c r="B873" s="6"/>
      <c r="C873" s="6"/>
      <c r="D873" s="6"/>
      <c r="E873" s="9"/>
      <c r="F873" s="9"/>
      <c r="G873" s="6"/>
      <c r="H873" s="6"/>
      <c r="I873" s="6"/>
      <c r="J873" s="6"/>
      <c r="K873" s="6"/>
      <c r="L873" s="6"/>
      <c r="M873" s="6"/>
      <c r="N873" s="6"/>
      <c r="O873" s="6"/>
      <c r="P873" s="16"/>
      <c r="Q873" s="6"/>
      <c r="R873" s="6"/>
      <c r="S873" s="6"/>
      <c r="T873" s="6"/>
      <c r="U873" s="6"/>
    </row>
    <row r="874" spans="1:21" x14ac:dyDescent="0.15">
      <c r="A874" s="6"/>
      <c r="B874" s="6"/>
      <c r="C874" s="6"/>
      <c r="D874" s="6"/>
      <c r="E874" s="9"/>
      <c r="F874" s="9"/>
      <c r="G874" s="6"/>
      <c r="H874" s="6"/>
      <c r="I874" s="6"/>
      <c r="J874" s="6"/>
      <c r="K874" s="6"/>
      <c r="L874" s="6"/>
      <c r="M874" s="6"/>
      <c r="N874" s="6"/>
      <c r="O874" s="6"/>
      <c r="P874" s="16"/>
      <c r="Q874" s="6"/>
      <c r="R874" s="6"/>
      <c r="S874" s="6"/>
      <c r="T874" s="6"/>
      <c r="U874" s="6"/>
    </row>
    <row r="875" spans="1:21" x14ac:dyDescent="0.15">
      <c r="A875" s="6"/>
      <c r="B875" s="6"/>
      <c r="C875" s="6"/>
      <c r="D875" s="6"/>
      <c r="E875" s="9"/>
      <c r="F875" s="9"/>
      <c r="G875" s="6"/>
      <c r="H875" s="6"/>
      <c r="I875" s="6"/>
      <c r="J875" s="6"/>
      <c r="K875" s="6"/>
      <c r="L875" s="6"/>
      <c r="M875" s="6"/>
      <c r="N875" s="6"/>
      <c r="O875" s="6"/>
      <c r="P875" s="16"/>
      <c r="Q875" s="6"/>
      <c r="R875" s="6"/>
      <c r="S875" s="6"/>
      <c r="T875" s="6"/>
      <c r="U875" s="6"/>
    </row>
    <row r="876" spans="1:21" x14ac:dyDescent="0.15">
      <c r="A876" s="6"/>
      <c r="B876" s="6"/>
      <c r="C876" s="6"/>
      <c r="D876" s="6"/>
      <c r="E876" s="9"/>
      <c r="F876" s="9"/>
      <c r="G876" s="6"/>
      <c r="H876" s="6"/>
      <c r="I876" s="6"/>
      <c r="J876" s="6"/>
      <c r="K876" s="6"/>
      <c r="L876" s="6"/>
      <c r="M876" s="6"/>
      <c r="N876" s="6"/>
      <c r="O876" s="6"/>
      <c r="P876" s="16"/>
      <c r="Q876" s="6"/>
      <c r="R876" s="6"/>
      <c r="S876" s="6"/>
      <c r="T876" s="6"/>
      <c r="U876" s="6"/>
    </row>
    <row r="877" spans="1:21" x14ac:dyDescent="0.15">
      <c r="A877" s="6"/>
      <c r="B877" s="6"/>
      <c r="C877" s="6"/>
      <c r="D877" s="6"/>
      <c r="E877" s="9"/>
      <c r="F877" s="9"/>
      <c r="G877" s="6"/>
      <c r="H877" s="6"/>
      <c r="I877" s="6"/>
      <c r="J877" s="6"/>
      <c r="K877" s="6"/>
      <c r="L877" s="6"/>
      <c r="M877" s="6"/>
      <c r="N877" s="6"/>
      <c r="O877" s="6"/>
      <c r="P877" s="16"/>
      <c r="Q877" s="6"/>
      <c r="R877" s="6"/>
      <c r="S877" s="6"/>
      <c r="T877" s="6"/>
      <c r="U877" s="6"/>
    </row>
    <row r="878" spans="1:21" x14ac:dyDescent="0.15">
      <c r="A878" s="6"/>
      <c r="B878" s="6"/>
      <c r="C878" s="6"/>
      <c r="D878" s="6"/>
      <c r="E878" s="9"/>
      <c r="F878" s="9"/>
      <c r="G878" s="6"/>
      <c r="H878" s="6"/>
      <c r="I878" s="6"/>
      <c r="J878" s="6"/>
      <c r="K878" s="6"/>
      <c r="L878" s="6"/>
      <c r="M878" s="6"/>
      <c r="N878" s="6"/>
      <c r="O878" s="6"/>
      <c r="P878" s="16"/>
      <c r="Q878" s="6"/>
      <c r="R878" s="6"/>
      <c r="S878" s="6"/>
      <c r="T878" s="6"/>
      <c r="U878" s="6"/>
    </row>
    <row r="879" spans="1:21" x14ac:dyDescent="0.15">
      <c r="A879" s="6"/>
      <c r="B879" s="6"/>
      <c r="C879" s="6"/>
      <c r="D879" s="6"/>
      <c r="E879" s="9"/>
      <c r="F879" s="9"/>
      <c r="G879" s="6"/>
      <c r="H879" s="6"/>
      <c r="I879" s="6"/>
      <c r="J879" s="6"/>
      <c r="K879" s="6"/>
      <c r="L879" s="6"/>
      <c r="M879" s="6"/>
      <c r="N879" s="6"/>
      <c r="O879" s="6"/>
      <c r="P879" s="16"/>
      <c r="Q879" s="6"/>
      <c r="R879" s="6"/>
      <c r="S879" s="6"/>
      <c r="T879" s="6"/>
      <c r="U879" s="6"/>
    </row>
    <row r="880" spans="1:21" x14ac:dyDescent="0.15">
      <c r="A880" s="6"/>
      <c r="B880" s="6"/>
      <c r="C880" s="6"/>
      <c r="D880" s="6"/>
      <c r="E880" s="9"/>
      <c r="F880" s="9"/>
      <c r="G880" s="6"/>
      <c r="H880" s="6"/>
      <c r="I880" s="6"/>
      <c r="J880" s="6"/>
      <c r="K880" s="6"/>
      <c r="L880" s="6"/>
      <c r="M880" s="6"/>
      <c r="N880" s="6"/>
      <c r="O880" s="6"/>
      <c r="P880" s="16"/>
      <c r="Q880" s="6"/>
      <c r="R880" s="6"/>
      <c r="S880" s="6"/>
      <c r="T880" s="6"/>
      <c r="U880" s="6"/>
    </row>
    <row r="881" spans="1:21" x14ac:dyDescent="0.15">
      <c r="A881" s="6"/>
      <c r="B881" s="6"/>
      <c r="C881" s="6"/>
      <c r="D881" s="6"/>
      <c r="E881" s="9"/>
      <c r="F881" s="9"/>
      <c r="G881" s="6"/>
      <c r="H881" s="6"/>
      <c r="I881" s="6"/>
      <c r="J881" s="6"/>
      <c r="K881" s="6"/>
      <c r="L881" s="6"/>
      <c r="M881" s="6"/>
      <c r="N881" s="6"/>
      <c r="O881" s="6"/>
      <c r="P881" s="16"/>
      <c r="Q881" s="6"/>
      <c r="R881" s="6"/>
      <c r="S881" s="6"/>
      <c r="T881" s="6"/>
      <c r="U881" s="6"/>
    </row>
    <row r="882" spans="1:21" x14ac:dyDescent="0.15">
      <c r="A882" s="6"/>
      <c r="B882" s="6"/>
      <c r="C882" s="6"/>
      <c r="D882" s="6"/>
      <c r="E882" s="9"/>
      <c r="F882" s="9"/>
      <c r="G882" s="6"/>
      <c r="H882" s="6"/>
      <c r="I882" s="6"/>
      <c r="J882" s="6"/>
      <c r="K882" s="6"/>
      <c r="L882" s="6"/>
      <c r="M882" s="6"/>
      <c r="N882" s="6"/>
      <c r="O882" s="6"/>
      <c r="P882" s="16"/>
      <c r="Q882" s="6"/>
      <c r="R882" s="6"/>
      <c r="S882" s="6"/>
      <c r="T882" s="6"/>
      <c r="U882" s="6"/>
    </row>
    <row r="883" spans="1:21" x14ac:dyDescent="0.15">
      <c r="A883" s="6"/>
      <c r="B883" s="6"/>
      <c r="C883" s="6"/>
      <c r="D883" s="6"/>
      <c r="E883" s="9"/>
      <c r="F883" s="9"/>
      <c r="G883" s="6"/>
      <c r="H883" s="6"/>
      <c r="I883" s="6"/>
      <c r="J883" s="6"/>
      <c r="K883" s="6"/>
      <c r="L883" s="6"/>
      <c r="M883" s="6"/>
      <c r="N883" s="6"/>
      <c r="O883" s="6"/>
      <c r="P883" s="16"/>
      <c r="Q883" s="6"/>
      <c r="R883" s="6"/>
      <c r="S883" s="6"/>
      <c r="T883" s="6"/>
      <c r="U883" s="6"/>
    </row>
    <row r="884" spans="1:21" x14ac:dyDescent="0.15">
      <c r="A884" s="6"/>
      <c r="B884" s="6"/>
      <c r="C884" s="6"/>
      <c r="D884" s="6"/>
      <c r="E884" s="9"/>
      <c r="F884" s="9"/>
      <c r="G884" s="6"/>
      <c r="H884" s="6"/>
      <c r="I884" s="6"/>
      <c r="J884" s="6"/>
      <c r="K884" s="6"/>
      <c r="L884" s="6"/>
      <c r="M884" s="6"/>
      <c r="N884" s="6"/>
      <c r="O884" s="6"/>
      <c r="P884" s="16"/>
      <c r="Q884" s="6"/>
      <c r="R884" s="6"/>
      <c r="S884" s="6"/>
      <c r="T884" s="6"/>
      <c r="U884" s="6"/>
    </row>
    <row r="885" spans="1:21" x14ac:dyDescent="0.15">
      <c r="A885" s="6"/>
      <c r="B885" s="6"/>
      <c r="C885" s="6"/>
      <c r="D885" s="6"/>
      <c r="E885" s="9"/>
      <c r="F885" s="9"/>
      <c r="G885" s="6"/>
      <c r="H885" s="6"/>
      <c r="I885" s="6"/>
      <c r="J885" s="6"/>
      <c r="K885" s="6"/>
      <c r="L885" s="6"/>
      <c r="M885" s="6"/>
      <c r="N885" s="6"/>
      <c r="O885" s="6"/>
      <c r="P885" s="16"/>
      <c r="Q885" s="6"/>
      <c r="R885" s="6"/>
      <c r="S885" s="6"/>
      <c r="T885" s="6"/>
      <c r="U885" s="6"/>
    </row>
    <row r="886" spans="1:21" x14ac:dyDescent="0.15">
      <c r="A886" s="6"/>
      <c r="B886" s="6"/>
      <c r="C886" s="6"/>
      <c r="D886" s="6"/>
      <c r="E886" s="9"/>
      <c r="F886" s="9"/>
      <c r="G886" s="6"/>
      <c r="H886" s="6"/>
      <c r="I886" s="6"/>
      <c r="J886" s="6"/>
      <c r="K886" s="6"/>
      <c r="L886" s="6"/>
      <c r="M886" s="6"/>
      <c r="N886" s="6"/>
      <c r="O886" s="6"/>
      <c r="P886" s="16"/>
      <c r="Q886" s="6"/>
      <c r="R886" s="6"/>
      <c r="S886" s="6"/>
      <c r="T886" s="6"/>
      <c r="U886" s="6"/>
    </row>
    <row r="887" spans="1:21" x14ac:dyDescent="0.15">
      <c r="A887" s="6"/>
      <c r="B887" s="6"/>
      <c r="C887" s="6"/>
      <c r="D887" s="6"/>
      <c r="E887" s="9"/>
      <c r="F887" s="9"/>
      <c r="G887" s="6"/>
      <c r="H887" s="6"/>
      <c r="I887" s="6"/>
      <c r="J887" s="6"/>
      <c r="K887" s="6"/>
      <c r="L887" s="6"/>
      <c r="M887" s="6"/>
      <c r="N887" s="6"/>
      <c r="O887" s="6"/>
      <c r="P887" s="16"/>
      <c r="Q887" s="6"/>
      <c r="R887" s="6"/>
      <c r="S887" s="6"/>
      <c r="T887" s="6"/>
      <c r="U887" s="6"/>
    </row>
    <row r="888" spans="1:21" x14ac:dyDescent="0.15">
      <c r="A888" s="6"/>
      <c r="B888" s="6"/>
      <c r="C888" s="6"/>
      <c r="D888" s="6"/>
      <c r="E888" s="9"/>
      <c r="F888" s="9"/>
      <c r="G888" s="6"/>
      <c r="H888" s="6"/>
      <c r="I888" s="6"/>
      <c r="J888" s="6"/>
      <c r="K888" s="6"/>
      <c r="L888" s="6"/>
      <c r="M888" s="6"/>
      <c r="N888" s="6"/>
      <c r="O888" s="6"/>
      <c r="P888" s="16"/>
      <c r="Q888" s="6"/>
      <c r="R888" s="6"/>
      <c r="S888" s="6"/>
      <c r="T888" s="6"/>
      <c r="U888" s="6"/>
    </row>
    <row r="889" spans="1:21" x14ac:dyDescent="0.15">
      <c r="A889" s="6"/>
      <c r="B889" s="6"/>
      <c r="C889" s="6"/>
      <c r="D889" s="6"/>
      <c r="E889" s="9"/>
      <c r="F889" s="9"/>
      <c r="G889" s="6"/>
      <c r="H889" s="6"/>
      <c r="I889" s="6"/>
      <c r="J889" s="6"/>
      <c r="K889" s="6"/>
      <c r="L889" s="6"/>
      <c r="M889" s="6"/>
      <c r="N889" s="6"/>
      <c r="O889" s="6"/>
      <c r="P889" s="16"/>
      <c r="Q889" s="6"/>
      <c r="R889" s="6"/>
      <c r="S889" s="6"/>
      <c r="T889" s="6"/>
      <c r="U889" s="6"/>
    </row>
    <row r="890" spans="1:21" x14ac:dyDescent="0.15">
      <c r="A890" s="6"/>
      <c r="B890" s="6"/>
      <c r="C890" s="6"/>
      <c r="D890" s="6"/>
      <c r="E890" s="9"/>
      <c r="F890" s="9"/>
      <c r="G890" s="6"/>
      <c r="H890" s="6"/>
      <c r="I890" s="6"/>
      <c r="J890" s="6"/>
      <c r="K890" s="6"/>
      <c r="L890" s="6"/>
      <c r="M890" s="6"/>
      <c r="N890" s="6"/>
      <c r="O890" s="6"/>
      <c r="P890" s="16"/>
      <c r="Q890" s="6"/>
      <c r="R890" s="6"/>
      <c r="S890" s="6"/>
      <c r="T890" s="6"/>
      <c r="U890" s="6"/>
    </row>
    <row r="891" spans="1:21" x14ac:dyDescent="0.15">
      <c r="A891" s="6"/>
      <c r="B891" s="6"/>
      <c r="C891" s="6"/>
      <c r="D891" s="6"/>
      <c r="E891" s="9"/>
      <c r="F891" s="9"/>
      <c r="G891" s="6"/>
      <c r="H891" s="6"/>
      <c r="I891" s="6"/>
      <c r="J891" s="6"/>
      <c r="K891" s="6"/>
      <c r="L891" s="6"/>
      <c r="M891" s="6"/>
      <c r="N891" s="6"/>
      <c r="O891" s="6"/>
      <c r="P891" s="16"/>
      <c r="Q891" s="6"/>
      <c r="R891" s="6"/>
      <c r="S891" s="6"/>
      <c r="T891" s="6"/>
      <c r="U891" s="6"/>
    </row>
    <row r="892" spans="1:21" x14ac:dyDescent="0.15">
      <c r="A892" s="6"/>
      <c r="B892" s="6"/>
      <c r="C892" s="6"/>
      <c r="D892" s="6"/>
      <c r="E892" s="9"/>
      <c r="F892" s="9"/>
      <c r="G892" s="6"/>
      <c r="H892" s="6"/>
      <c r="I892" s="6"/>
      <c r="J892" s="6"/>
      <c r="K892" s="6"/>
      <c r="L892" s="6"/>
      <c r="M892" s="6"/>
      <c r="N892" s="6"/>
      <c r="O892" s="6"/>
      <c r="P892" s="16"/>
      <c r="Q892" s="6"/>
      <c r="R892" s="6"/>
      <c r="S892" s="6"/>
      <c r="T892" s="6"/>
      <c r="U892" s="6"/>
    </row>
    <row r="893" spans="1:21" x14ac:dyDescent="0.15">
      <c r="A893" s="6"/>
      <c r="B893" s="6"/>
      <c r="C893" s="6"/>
      <c r="D893" s="6"/>
      <c r="E893" s="9"/>
      <c r="F893" s="9"/>
      <c r="G893" s="6"/>
      <c r="H893" s="6"/>
      <c r="I893" s="6"/>
      <c r="J893" s="6"/>
      <c r="K893" s="6"/>
      <c r="L893" s="6"/>
      <c r="M893" s="6"/>
      <c r="N893" s="6"/>
      <c r="O893" s="6"/>
      <c r="P893" s="16"/>
      <c r="Q893" s="6"/>
      <c r="R893" s="6"/>
      <c r="S893" s="6"/>
      <c r="T893" s="6"/>
      <c r="U893" s="6"/>
    </row>
    <row r="894" spans="1:21" x14ac:dyDescent="0.15">
      <c r="A894" s="6"/>
      <c r="B894" s="6"/>
      <c r="C894" s="6"/>
      <c r="D894" s="6"/>
      <c r="E894" s="9"/>
      <c r="F894" s="9"/>
      <c r="G894" s="6"/>
      <c r="H894" s="6"/>
      <c r="I894" s="6"/>
      <c r="J894" s="6"/>
      <c r="K894" s="6"/>
      <c r="L894" s="6"/>
      <c r="M894" s="6"/>
      <c r="N894" s="6"/>
      <c r="O894" s="6"/>
      <c r="P894" s="16"/>
      <c r="Q894" s="6"/>
      <c r="R894" s="6"/>
      <c r="S894" s="6"/>
      <c r="T894" s="6"/>
      <c r="U894" s="6"/>
    </row>
    <row r="895" spans="1:21" x14ac:dyDescent="0.15">
      <c r="A895" s="6"/>
      <c r="B895" s="6"/>
      <c r="C895" s="6"/>
      <c r="D895" s="6"/>
      <c r="E895" s="9"/>
      <c r="F895" s="9"/>
      <c r="G895" s="6"/>
      <c r="H895" s="6"/>
      <c r="I895" s="6"/>
      <c r="J895" s="6"/>
      <c r="K895" s="6"/>
      <c r="L895" s="6"/>
      <c r="M895" s="6"/>
      <c r="N895" s="6"/>
      <c r="O895" s="6"/>
      <c r="P895" s="16"/>
      <c r="Q895" s="6"/>
      <c r="R895" s="6"/>
      <c r="S895" s="6"/>
      <c r="T895" s="6"/>
      <c r="U895" s="6"/>
    </row>
    <row r="896" spans="1:21" x14ac:dyDescent="0.15">
      <c r="A896" s="6"/>
      <c r="B896" s="6"/>
      <c r="C896" s="6"/>
      <c r="D896" s="6"/>
      <c r="E896" s="9"/>
      <c r="F896" s="9"/>
      <c r="G896" s="6"/>
      <c r="H896" s="6"/>
      <c r="I896" s="6"/>
      <c r="J896" s="6"/>
      <c r="K896" s="6"/>
      <c r="L896" s="6"/>
      <c r="M896" s="6"/>
      <c r="N896" s="6"/>
      <c r="O896" s="6"/>
      <c r="P896" s="16"/>
      <c r="Q896" s="6"/>
      <c r="R896" s="6"/>
      <c r="S896" s="6"/>
      <c r="T896" s="6"/>
      <c r="U896" s="6"/>
    </row>
    <row r="897" spans="1:21" x14ac:dyDescent="0.15">
      <c r="A897" s="6"/>
      <c r="B897" s="6"/>
      <c r="C897" s="6"/>
      <c r="D897" s="6"/>
      <c r="E897" s="9"/>
      <c r="F897" s="9"/>
      <c r="G897" s="6"/>
      <c r="H897" s="6"/>
      <c r="I897" s="6"/>
      <c r="J897" s="6"/>
      <c r="K897" s="6"/>
      <c r="L897" s="6"/>
      <c r="M897" s="6"/>
      <c r="N897" s="6"/>
      <c r="O897" s="6"/>
      <c r="P897" s="16"/>
      <c r="Q897" s="6"/>
      <c r="R897" s="6"/>
      <c r="S897" s="6"/>
      <c r="T897" s="6"/>
      <c r="U897" s="6"/>
    </row>
    <row r="898" spans="1:21" x14ac:dyDescent="0.15">
      <c r="A898" s="6"/>
      <c r="B898" s="6"/>
      <c r="C898" s="6"/>
      <c r="D898" s="6"/>
      <c r="E898" s="9"/>
      <c r="F898" s="9"/>
      <c r="G898" s="6"/>
      <c r="H898" s="6"/>
      <c r="I898" s="6"/>
      <c r="J898" s="6"/>
      <c r="K898" s="6"/>
      <c r="L898" s="6"/>
      <c r="M898" s="6"/>
      <c r="N898" s="6"/>
      <c r="O898" s="6"/>
      <c r="P898" s="16"/>
      <c r="Q898" s="6"/>
      <c r="R898" s="6"/>
      <c r="S898" s="6"/>
      <c r="T898" s="6"/>
      <c r="U898" s="6"/>
    </row>
    <row r="899" spans="1:21" x14ac:dyDescent="0.15">
      <c r="A899" s="6"/>
      <c r="B899" s="6"/>
      <c r="C899" s="6"/>
      <c r="D899" s="6"/>
      <c r="E899" s="9"/>
      <c r="F899" s="9"/>
      <c r="G899" s="6"/>
      <c r="H899" s="6"/>
      <c r="I899" s="6"/>
      <c r="J899" s="6"/>
      <c r="K899" s="6"/>
      <c r="L899" s="6"/>
      <c r="M899" s="6"/>
      <c r="N899" s="6"/>
      <c r="O899" s="6"/>
      <c r="P899" s="16"/>
      <c r="Q899" s="6"/>
      <c r="R899" s="6"/>
      <c r="S899" s="6"/>
      <c r="T899" s="6"/>
      <c r="U899" s="6"/>
    </row>
    <row r="900" spans="1:21" x14ac:dyDescent="0.15">
      <c r="A900" s="6"/>
      <c r="B900" s="6"/>
      <c r="C900" s="6"/>
      <c r="D900" s="6"/>
      <c r="E900" s="9"/>
      <c r="F900" s="9"/>
      <c r="G900" s="6"/>
      <c r="H900" s="6"/>
      <c r="I900" s="6"/>
      <c r="J900" s="6"/>
      <c r="K900" s="6"/>
      <c r="L900" s="6"/>
      <c r="M900" s="6"/>
      <c r="N900" s="6"/>
      <c r="O900" s="6"/>
      <c r="P900" s="16"/>
      <c r="Q900" s="6"/>
      <c r="R900" s="6"/>
      <c r="S900" s="6"/>
      <c r="T900" s="6"/>
      <c r="U900" s="6"/>
    </row>
    <row r="901" spans="1:21" x14ac:dyDescent="0.15">
      <c r="A901" s="6"/>
      <c r="B901" s="6"/>
      <c r="C901" s="6"/>
      <c r="D901" s="6"/>
      <c r="E901" s="9"/>
      <c r="F901" s="9"/>
      <c r="G901" s="6"/>
      <c r="H901" s="6"/>
      <c r="I901" s="6"/>
      <c r="J901" s="6"/>
      <c r="K901" s="6"/>
      <c r="L901" s="6"/>
      <c r="M901" s="6"/>
      <c r="N901" s="6"/>
      <c r="O901" s="6"/>
      <c r="P901" s="16"/>
      <c r="Q901" s="6"/>
      <c r="R901" s="6"/>
      <c r="S901" s="6"/>
      <c r="T901" s="6"/>
      <c r="U901" s="6"/>
    </row>
    <row r="902" spans="1:21" x14ac:dyDescent="0.15">
      <c r="A902" s="6"/>
      <c r="B902" s="6"/>
      <c r="C902" s="6"/>
      <c r="D902" s="6"/>
      <c r="E902" s="9"/>
      <c r="F902" s="9"/>
      <c r="G902" s="6"/>
      <c r="H902" s="6"/>
      <c r="I902" s="6"/>
      <c r="J902" s="6"/>
      <c r="K902" s="6"/>
      <c r="L902" s="6"/>
      <c r="M902" s="6"/>
      <c r="N902" s="6"/>
      <c r="O902" s="6"/>
      <c r="P902" s="16"/>
      <c r="Q902" s="6"/>
      <c r="R902" s="6"/>
      <c r="S902" s="6"/>
      <c r="T902" s="6"/>
      <c r="U902" s="6"/>
    </row>
    <row r="903" spans="1:21" x14ac:dyDescent="0.15">
      <c r="A903" s="6"/>
      <c r="B903" s="6"/>
      <c r="C903" s="6"/>
      <c r="D903" s="6"/>
      <c r="E903" s="9"/>
      <c r="F903" s="9"/>
      <c r="G903" s="6"/>
      <c r="H903" s="6"/>
      <c r="I903" s="6"/>
      <c r="J903" s="6"/>
      <c r="K903" s="6"/>
      <c r="L903" s="6"/>
      <c r="M903" s="6"/>
      <c r="N903" s="6"/>
      <c r="O903" s="6"/>
      <c r="P903" s="16"/>
      <c r="Q903" s="6"/>
      <c r="R903" s="6"/>
      <c r="S903" s="6"/>
      <c r="T903" s="6"/>
      <c r="U903" s="6"/>
    </row>
    <row r="904" spans="1:21" x14ac:dyDescent="0.15">
      <c r="A904" s="6"/>
      <c r="B904" s="6"/>
      <c r="C904" s="6"/>
      <c r="D904" s="6"/>
      <c r="E904" s="9"/>
      <c r="F904" s="9"/>
      <c r="G904" s="6"/>
      <c r="H904" s="6"/>
      <c r="I904" s="6"/>
      <c r="J904" s="6"/>
      <c r="K904" s="6"/>
      <c r="L904" s="6"/>
      <c r="M904" s="6"/>
      <c r="N904" s="6"/>
      <c r="O904" s="6"/>
      <c r="P904" s="16"/>
      <c r="Q904" s="6"/>
      <c r="R904" s="6"/>
      <c r="S904" s="6"/>
      <c r="T904" s="6"/>
      <c r="U904" s="6"/>
    </row>
    <row r="905" spans="1:21" x14ac:dyDescent="0.15">
      <c r="A905" s="6"/>
      <c r="B905" s="6"/>
      <c r="C905" s="6"/>
      <c r="D905" s="6"/>
      <c r="E905" s="9"/>
      <c r="F905" s="9"/>
      <c r="G905" s="6"/>
      <c r="H905" s="6"/>
      <c r="I905" s="6"/>
      <c r="J905" s="6"/>
      <c r="K905" s="6"/>
      <c r="L905" s="6"/>
      <c r="M905" s="6"/>
      <c r="N905" s="6"/>
      <c r="O905" s="6"/>
      <c r="P905" s="16"/>
      <c r="Q905" s="6"/>
      <c r="R905" s="6"/>
      <c r="S905" s="6"/>
      <c r="T905" s="6"/>
      <c r="U905" s="6"/>
    </row>
    <row r="906" spans="1:21" x14ac:dyDescent="0.15">
      <c r="A906" s="6"/>
      <c r="B906" s="6"/>
      <c r="C906" s="6"/>
      <c r="D906" s="6"/>
      <c r="E906" s="9"/>
      <c r="F906" s="9"/>
      <c r="G906" s="6"/>
      <c r="H906" s="6"/>
      <c r="I906" s="6"/>
      <c r="J906" s="6"/>
      <c r="K906" s="6"/>
      <c r="L906" s="6"/>
      <c r="M906" s="6"/>
      <c r="N906" s="6"/>
      <c r="O906" s="6"/>
      <c r="P906" s="16"/>
      <c r="Q906" s="6"/>
      <c r="R906" s="6"/>
      <c r="S906" s="6"/>
      <c r="T906" s="6"/>
      <c r="U906" s="6"/>
    </row>
    <row r="907" spans="1:21" x14ac:dyDescent="0.15">
      <c r="A907" s="6"/>
      <c r="B907" s="6"/>
      <c r="C907" s="6"/>
      <c r="D907" s="6"/>
      <c r="E907" s="9"/>
      <c r="F907" s="9"/>
      <c r="G907" s="6"/>
      <c r="H907" s="6"/>
      <c r="I907" s="6"/>
      <c r="J907" s="6"/>
      <c r="K907" s="6"/>
      <c r="L907" s="6"/>
      <c r="M907" s="6"/>
      <c r="N907" s="6"/>
      <c r="O907" s="6"/>
      <c r="P907" s="16"/>
      <c r="Q907" s="6"/>
      <c r="R907" s="6"/>
      <c r="S907" s="6"/>
      <c r="T907" s="6"/>
      <c r="U907" s="6"/>
    </row>
    <row r="908" spans="1:21" x14ac:dyDescent="0.15">
      <c r="A908" s="6"/>
      <c r="B908" s="6"/>
      <c r="C908" s="6"/>
      <c r="D908" s="6"/>
      <c r="E908" s="9"/>
      <c r="F908" s="9"/>
      <c r="G908" s="6"/>
      <c r="H908" s="6"/>
      <c r="I908" s="6"/>
      <c r="J908" s="6"/>
      <c r="K908" s="6"/>
      <c r="L908" s="6"/>
      <c r="M908" s="6"/>
      <c r="N908" s="6"/>
      <c r="O908" s="6"/>
      <c r="P908" s="16"/>
      <c r="Q908" s="6"/>
      <c r="R908" s="6"/>
      <c r="S908" s="6"/>
      <c r="T908" s="6"/>
      <c r="U908" s="6"/>
    </row>
    <row r="909" spans="1:21" x14ac:dyDescent="0.15">
      <c r="A909" s="6"/>
      <c r="B909" s="6"/>
      <c r="C909" s="6"/>
      <c r="D909" s="6"/>
      <c r="E909" s="9"/>
      <c r="F909" s="9"/>
      <c r="G909" s="6"/>
      <c r="H909" s="6"/>
      <c r="I909" s="6"/>
      <c r="J909" s="6"/>
      <c r="K909" s="6"/>
      <c r="L909" s="6"/>
      <c r="M909" s="6"/>
      <c r="N909" s="6"/>
      <c r="O909" s="6"/>
      <c r="P909" s="16"/>
      <c r="Q909" s="6"/>
      <c r="R909" s="6"/>
      <c r="S909" s="6"/>
      <c r="T909" s="6"/>
      <c r="U909" s="6"/>
    </row>
    <row r="910" spans="1:21" x14ac:dyDescent="0.15">
      <c r="A910" s="6"/>
      <c r="B910" s="6"/>
      <c r="C910" s="6"/>
      <c r="D910" s="6"/>
      <c r="E910" s="9"/>
      <c r="F910" s="9"/>
      <c r="G910" s="6"/>
      <c r="H910" s="6"/>
      <c r="I910" s="6"/>
      <c r="J910" s="6"/>
      <c r="K910" s="6"/>
      <c r="L910" s="6"/>
      <c r="M910" s="6"/>
      <c r="N910" s="6"/>
      <c r="O910" s="6"/>
      <c r="P910" s="16"/>
      <c r="Q910" s="6"/>
      <c r="R910" s="6"/>
      <c r="S910" s="6"/>
      <c r="T910" s="6"/>
      <c r="U910" s="6"/>
    </row>
    <row r="911" spans="1:21" x14ac:dyDescent="0.15">
      <c r="A911" s="6"/>
      <c r="B911" s="6"/>
      <c r="C911" s="6"/>
      <c r="D911" s="6"/>
      <c r="E911" s="9"/>
      <c r="F911" s="9"/>
      <c r="G911" s="6"/>
      <c r="H911" s="6"/>
      <c r="I911" s="6"/>
      <c r="J911" s="6"/>
      <c r="K911" s="6"/>
      <c r="L911" s="6"/>
      <c r="M911" s="6"/>
      <c r="N911" s="6"/>
      <c r="O911" s="6"/>
      <c r="P911" s="16"/>
      <c r="Q911" s="6"/>
      <c r="R911" s="6"/>
      <c r="S911" s="6"/>
      <c r="T911" s="6"/>
      <c r="U911" s="6"/>
    </row>
    <row r="912" spans="1:21" x14ac:dyDescent="0.15">
      <c r="A912" s="6"/>
      <c r="B912" s="6"/>
      <c r="C912" s="6"/>
      <c r="D912" s="6"/>
      <c r="E912" s="9"/>
      <c r="F912" s="9"/>
      <c r="G912" s="6"/>
      <c r="H912" s="6"/>
      <c r="I912" s="6"/>
      <c r="J912" s="6"/>
      <c r="K912" s="6"/>
      <c r="L912" s="6"/>
      <c r="M912" s="6"/>
      <c r="N912" s="6"/>
      <c r="O912" s="6"/>
      <c r="P912" s="16"/>
      <c r="Q912" s="6"/>
      <c r="R912" s="6"/>
      <c r="S912" s="6"/>
      <c r="T912" s="6"/>
      <c r="U912" s="6"/>
    </row>
    <row r="913" spans="1:21" x14ac:dyDescent="0.15">
      <c r="A913" s="6"/>
      <c r="B913" s="6"/>
      <c r="C913" s="6"/>
      <c r="D913" s="6"/>
      <c r="E913" s="9"/>
      <c r="F913" s="9"/>
      <c r="G913" s="6"/>
      <c r="H913" s="6"/>
      <c r="I913" s="6"/>
      <c r="J913" s="6"/>
      <c r="K913" s="6"/>
      <c r="L913" s="6"/>
      <c r="M913" s="6"/>
      <c r="N913" s="6"/>
      <c r="O913" s="6"/>
      <c r="P913" s="16"/>
      <c r="Q913" s="6"/>
      <c r="R913" s="6"/>
      <c r="S913" s="6"/>
      <c r="T913" s="6"/>
      <c r="U913" s="6"/>
    </row>
    <row r="914" spans="1:21" x14ac:dyDescent="0.15">
      <c r="A914" s="6"/>
      <c r="B914" s="6"/>
      <c r="C914" s="6"/>
      <c r="D914" s="6"/>
      <c r="E914" s="9"/>
      <c r="F914" s="9"/>
      <c r="G914" s="6"/>
      <c r="H914" s="6"/>
      <c r="I914" s="6"/>
      <c r="J914" s="6"/>
      <c r="K914" s="6"/>
      <c r="L914" s="6"/>
      <c r="M914" s="6"/>
      <c r="N914" s="6"/>
      <c r="O914" s="6"/>
      <c r="P914" s="16"/>
      <c r="Q914" s="6"/>
      <c r="R914" s="6"/>
      <c r="S914" s="6"/>
      <c r="T914" s="6"/>
      <c r="U914" s="6"/>
    </row>
    <row r="915" spans="1:21" x14ac:dyDescent="0.15">
      <c r="A915" s="6"/>
      <c r="B915" s="6"/>
      <c r="C915" s="6"/>
      <c r="D915" s="6"/>
      <c r="E915" s="9"/>
      <c r="F915" s="9"/>
      <c r="G915" s="6"/>
      <c r="H915" s="6"/>
      <c r="I915" s="6"/>
      <c r="J915" s="6"/>
      <c r="K915" s="6"/>
      <c r="L915" s="6"/>
      <c r="M915" s="6"/>
      <c r="N915" s="6"/>
      <c r="O915" s="6"/>
      <c r="P915" s="16"/>
      <c r="Q915" s="6"/>
      <c r="R915" s="6"/>
      <c r="S915" s="6"/>
      <c r="T915" s="6"/>
      <c r="U915" s="6"/>
    </row>
    <row r="916" spans="1:21" x14ac:dyDescent="0.15">
      <c r="A916" s="6"/>
      <c r="B916" s="6"/>
      <c r="C916" s="6"/>
      <c r="D916" s="6"/>
      <c r="E916" s="9"/>
      <c r="F916" s="9"/>
      <c r="G916" s="6"/>
      <c r="H916" s="6"/>
      <c r="I916" s="6"/>
      <c r="J916" s="6"/>
      <c r="K916" s="6"/>
      <c r="L916" s="6"/>
      <c r="M916" s="6"/>
      <c r="N916" s="6"/>
      <c r="O916" s="6"/>
      <c r="P916" s="16"/>
      <c r="Q916" s="6"/>
      <c r="R916" s="6"/>
      <c r="S916" s="6"/>
      <c r="T916" s="6"/>
      <c r="U916" s="6"/>
    </row>
    <row r="917" spans="1:21" x14ac:dyDescent="0.15">
      <c r="A917" s="6"/>
      <c r="B917" s="6"/>
      <c r="C917" s="6"/>
      <c r="D917" s="6"/>
      <c r="E917" s="9"/>
      <c r="F917" s="9"/>
      <c r="G917" s="6"/>
      <c r="H917" s="6"/>
      <c r="I917" s="6"/>
      <c r="J917" s="6"/>
      <c r="K917" s="6"/>
      <c r="L917" s="6"/>
      <c r="M917" s="6"/>
      <c r="N917" s="6"/>
      <c r="O917" s="6"/>
      <c r="P917" s="16"/>
      <c r="Q917" s="6"/>
      <c r="R917" s="6"/>
      <c r="S917" s="6"/>
      <c r="T917" s="6"/>
      <c r="U917" s="6"/>
    </row>
    <row r="918" spans="1:21" x14ac:dyDescent="0.15">
      <c r="A918" s="6"/>
      <c r="B918" s="6"/>
      <c r="C918" s="6"/>
      <c r="D918" s="6"/>
      <c r="E918" s="9"/>
      <c r="F918" s="9"/>
      <c r="G918" s="6"/>
      <c r="H918" s="6"/>
      <c r="I918" s="6"/>
      <c r="J918" s="6"/>
      <c r="K918" s="6"/>
      <c r="L918" s="6"/>
      <c r="M918" s="6"/>
      <c r="N918" s="6"/>
      <c r="O918" s="6"/>
      <c r="P918" s="16"/>
      <c r="Q918" s="6"/>
      <c r="R918" s="6"/>
      <c r="S918" s="6"/>
      <c r="T918" s="6"/>
      <c r="U918" s="6"/>
    </row>
    <row r="919" spans="1:21" x14ac:dyDescent="0.15">
      <c r="A919" s="6"/>
      <c r="B919" s="6"/>
      <c r="C919" s="6"/>
      <c r="D919" s="6"/>
      <c r="E919" s="9"/>
      <c r="F919" s="9"/>
      <c r="G919" s="6"/>
      <c r="H919" s="6"/>
      <c r="I919" s="6"/>
      <c r="J919" s="6"/>
      <c r="K919" s="6"/>
      <c r="L919" s="6"/>
      <c r="M919" s="6"/>
      <c r="N919" s="6"/>
      <c r="O919" s="6"/>
      <c r="P919" s="16"/>
      <c r="Q919" s="6"/>
      <c r="R919" s="6"/>
      <c r="S919" s="6"/>
      <c r="T919" s="6"/>
      <c r="U919" s="6"/>
    </row>
    <row r="920" spans="1:21" x14ac:dyDescent="0.15">
      <c r="A920" s="6"/>
      <c r="B920" s="6"/>
      <c r="C920" s="6"/>
      <c r="D920" s="6"/>
      <c r="E920" s="9"/>
      <c r="F920" s="9"/>
      <c r="G920" s="6"/>
      <c r="H920" s="6"/>
      <c r="I920" s="6"/>
      <c r="J920" s="6"/>
      <c r="K920" s="6"/>
      <c r="L920" s="6"/>
      <c r="M920" s="6"/>
      <c r="N920" s="6"/>
      <c r="O920" s="6"/>
      <c r="P920" s="16"/>
      <c r="Q920" s="6"/>
      <c r="R920" s="6"/>
      <c r="S920" s="6"/>
      <c r="T920" s="6"/>
      <c r="U920" s="6"/>
    </row>
    <row r="921" spans="1:21" x14ac:dyDescent="0.15">
      <c r="A921" s="6"/>
      <c r="B921" s="6"/>
      <c r="C921" s="6"/>
      <c r="D921" s="6"/>
      <c r="E921" s="9"/>
      <c r="F921" s="9"/>
      <c r="G921" s="6"/>
      <c r="H921" s="6"/>
      <c r="I921" s="6"/>
      <c r="J921" s="6"/>
      <c r="K921" s="6"/>
      <c r="L921" s="6"/>
      <c r="M921" s="6"/>
      <c r="N921" s="6"/>
      <c r="O921" s="6"/>
      <c r="P921" s="16"/>
      <c r="Q921" s="6"/>
      <c r="R921" s="6"/>
      <c r="S921" s="6"/>
      <c r="T921" s="6"/>
      <c r="U921" s="6"/>
    </row>
    <row r="922" spans="1:21" x14ac:dyDescent="0.15">
      <c r="A922" s="6"/>
      <c r="B922" s="6"/>
      <c r="C922" s="6"/>
      <c r="D922" s="6"/>
      <c r="E922" s="9"/>
      <c r="F922" s="9"/>
      <c r="G922" s="6"/>
      <c r="H922" s="6"/>
      <c r="I922" s="6"/>
      <c r="J922" s="6"/>
      <c r="K922" s="6"/>
      <c r="L922" s="6"/>
      <c r="M922" s="6"/>
      <c r="N922" s="6"/>
      <c r="O922" s="6"/>
      <c r="P922" s="16"/>
      <c r="Q922" s="6"/>
      <c r="R922" s="6"/>
      <c r="S922" s="6"/>
      <c r="T922" s="6"/>
      <c r="U922" s="6"/>
    </row>
    <row r="923" spans="1:21" x14ac:dyDescent="0.15">
      <c r="A923" s="6"/>
      <c r="B923" s="6"/>
      <c r="C923" s="6"/>
      <c r="D923" s="6"/>
      <c r="E923" s="9"/>
      <c r="F923" s="9"/>
      <c r="G923" s="6"/>
      <c r="H923" s="6"/>
      <c r="I923" s="6"/>
      <c r="J923" s="6"/>
      <c r="K923" s="6"/>
      <c r="L923" s="6"/>
      <c r="M923" s="6"/>
      <c r="N923" s="6"/>
      <c r="O923" s="6"/>
      <c r="P923" s="16"/>
      <c r="Q923" s="6"/>
      <c r="R923" s="6"/>
      <c r="S923" s="6"/>
      <c r="T923" s="6"/>
      <c r="U923" s="6"/>
    </row>
    <row r="924" spans="1:21" x14ac:dyDescent="0.15">
      <c r="A924" s="6"/>
      <c r="B924" s="6"/>
      <c r="C924" s="6"/>
      <c r="D924" s="6"/>
      <c r="E924" s="9"/>
      <c r="F924" s="9"/>
      <c r="G924" s="6"/>
      <c r="H924" s="6"/>
      <c r="I924" s="6"/>
      <c r="J924" s="6"/>
      <c r="K924" s="6"/>
      <c r="L924" s="6"/>
      <c r="M924" s="6"/>
      <c r="N924" s="6"/>
      <c r="O924" s="6"/>
      <c r="P924" s="16"/>
      <c r="Q924" s="6"/>
      <c r="R924" s="6"/>
      <c r="S924" s="6"/>
      <c r="T924" s="6"/>
      <c r="U924" s="6"/>
    </row>
    <row r="925" spans="1:21" x14ac:dyDescent="0.15">
      <c r="A925" s="6"/>
      <c r="B925" s="6"/>
      <c r="C925" s="6"/>
      <c r="D925" s="6"/>
      <c r="E925" s="9"/>
      <c r="F925" s="9"/>
      <c r="G925" s="6"/>
      <c r="H925" s="6"/>
      <c r="I925" s="6"/>
      <c r="J925" s="6"/>
      <c r="K925" s="6"/>
      <c r="L925" s="6"/>
      <c r="M925" s="6"/>
      <c r="N925" s="6"/>
      <c r="O925" s="6"/>
      <c r="P925" s="16"/>
      <c r="Q925" s="6"/>
      <c r="R925" s="6"/>
      <c r="S925" s="6"/>
      <c r="T925" s="6"/>
      <c r="U925" s="6"/>
    </row>
    <row r="926" spans="1:21" x14ac:dyDescent="0.15">
      <c r="A926" s="6"/>
      <c r="B926" s="6"/>
      <c r="C926" s="6"/>
      <c r="D926" s="6"/>
      <c r="E926" s="9"/>
      <c r="F926" s="9"/>
      <c r="G926" s="6"/>
      <c r="H926" s="6"/>
      <c r="I926" s="6"/>
      <c r="J926" s="6"/>
      <c r="K926" s="6"/>
      <c r="L926" s="6"/>
      <c r="M926" s="6"/>
      <c r="N926" s="6"/>
      <c r="O926" s="6"/>
      <c r="P926" s="16"/>
      <c r="Q926" s="6"/>
      <c r="R926" s="6"/>
      <c r="S926" s="6"/>
      <c r="T926" s="6"/>
      <c r="U926" s="6"/>
    </row>
    <row r="927" spans="1:21" x14ac:dyDescent="0.15">
      <c r="A927" s="6"/>
      <c r="B927" s="6"/>
      <c r="C927" s="6"/>
      <c r="D927" s="6"/>
      <c r="E927" s="9"/>
      <c r="F927" s="9"/>
      <c r="G927" s="6"/>
      <c r="H927" s="6"/>
      <c r="I927" s="6"/>
      <c r="J927" s="6"/>
      <c r="K927" s="6"/>
      <c r="L927" s="6"/>
      <c r="M927" s="6"/>
      <c r="N927" s="6"/>
      <c r="O927" s="6"/>
      <c r="P927" s="16"/>
      <c r="Q927" s="6"/>
      <c r="R927" s="6"/>
      <c r="S927" s="6"/>
      <c r="T927" s="6"/>
      <c r="U927" s="6"/>
    </row>
    <row r="928" spans="1:21" x14ac:dyDescent="0.15">
      <c r="A928" s="6"/>
      <c r="B928" s="6"/>
      <c r="C928" s="6"/>
      <c r="D928" s="6"/>
      <c r="E928" s="9"/>
      <c r="F928" s="9"/>
      <c r="G928" s="6"/>
      <c r="H928" s="6"/>
      <c r="I928" s="6"/>
      <c r="J928" s="6"/>
      <c r="K928" s="6"/>
      <c r="L928" s="6"/>
      <c r="M928" s="6"/>
      <c r="N928" s="6"/>
      <c r="O928" s="6"/>
      <c r="P928" s="16"/>
      <c r="Q928" s="6"/>
      <c r="R928" s="6"/>
      <c r="S928" s="6"/>
      <c r="T928" s="6"/>
      <c r="U928" s="6"/>
    </row>
    <row r="929" spans="1:21" x14ac:dyDescent="0.15">
      <c r="A929" s="6"/>
      <c r="B929" s="6"/>
      <c r="C929" s="6"/>
      <c r="D929" s="6"/>
      <c r="E929" s="9"/>
      <c r="F929" s="9"/>
      <c r="G929" s="6"/>
      <c r="H929" s="6"/>
      <c r="I929" s="6"/>
      <c r="J929" s="6"/>
      <c r="K929" s="6"/>
      <c r="L929" s="6"/>
      <c r="M929" s="6"/>
      <c r="N929" s="6"/>
      <c r="O929" s="6"/>
      <c r="P929" s="16"/>
      <c r="Q929" s="6"/>
      <c r="R929" s="6"/>
      <c r="S929" s="6"/>
      <c r="T929" s="6"/>
      <c r="U929" s="6"/>
    </row>
    <row r="930" spans="1:21" x14ac:dyDescent="0.15">
      <c r="A930" s="6"/>
      <c r="B930" s="6"/>
      <c r="C930" s="6"/>
      <c r="D930" s="6"/>
      <c r="E930" s="9"/>
      <c r="F930" s="9"/>
      <c r="G930" s="6"/>
      <c r="H930" s="6"/>
      <c r="I930" s="6"/>
      <c r="J930" s="6"/>
      <c r="K930" s="6"/>
      <c r="L930" s="6"/>
      <c r="M930" s="6"/>
      <c r="N930" s="6"/>
      <c r="O930" s="6"/>
      <c r="P930" s="16"/>
      <c r="Q930" s="6"/>
      <c r="R930" s="6"/>
      <c r="S930" s="6"/>
      <c r="T930" s="6"/>
      <c r="U930" s="6"/>
    </row>
    <row r="931" spans="1:21" x14ac:dyDescent="0.15">
      <c r="A931" s="6"/>
      <c r="B931" s="6"/>
      <c r="C931" s="6"/>
      <c r="D931" s="6"/>
      <c r="E931" s="9"/>
      <c r="F931" s="9"/>
      <c r="G931" s="6"/>
      <c r="H931" s="6"/>
      <c r="I931" s="6"/>
      <c r="J931" s="6"/>
      <c r="K931" s="6"/>
      <c r="L931" s="6"/>
      <c r="M931" s="6"/>
      <c r="N931" s="6"/>
      <c r="O931" s="6"/>
      <c r="P931" s="16"/>
      <c r="Q931" s="6"/>
      <c r="R931" s="6"/>
      <c r="S931" s="6"/>
      <c r="T931" s="6"/>
      <c r="U931" s="6"/>
    </row>
    <row r="932" spans="1:21" x14ac:dyDescent="0.15">
      <c r="A932" s="6"/>
      <c r="B932" s="6"/>
      <c r="C932" s="6"/>
      <c r="D932" s="6"/>
      <c r="E932" s="9"/>
      <c r="F932" s="9"/>
      <c r="G932" s="6"/>
      <c r="H932" s="6"/>
      <c r="I932" s="6"/>
      <c r="J932" s="6"/>
      <c r="K932" s="6"/>
      <c r="L932" s="6"/>
      <c r="M932" s="6"/>
      <c r="N932" s="6"/>
      <c r="O932" s="6"/>
      <c r="P932" s="16"/>
      <c r="Q932" s="6"/>
      <c r="R932" s="6"/>
      <c r="S932" s="6"/>
      <c r="T932" s="6"/>
      <c r="U932" s="6"/>
    </row>
    <row r="933" spans="1:21" x14ac:dyDescent="0.15">
      <c r="A933" s="6"/>
      <c r="B933" s="6"/>
      <c r="C933" s="6"/>
      <c r="D933" s="6"/>
      <c r="E933" s="9"/>
      <c r="F933" s="9"/>
      <c r="G933" s="6"/>
      <c r="H933" s="6"/>
      <c r="I933" s="6"/>
      <c r="J933" s="6"/>
      <c r="K933" s="6"/>
      <c r="L933" s="6"/>
      <c r="M933" s="6"/>
      <c r="N933" s="6"/>
      <c r="O933" s="6"/>
      <c r="P933" s="16"/>
      <c r="Q933" s="6"/>
      <c r="R933" s="6"/>
      <c r="S933" s="6"/>
      <c r="T933" s="6"/>
      <c r="U933" s="6"/>
    </row>
    <row r="934" spans="1:21" x14ac:dyDescent="0.15">
      <c r="A934" s="6"/>
      <c r="B934" s="6"/>
      <c r="C934" s="6"/>
      <c r="D934" s="6"/>
      <c r="E934" s="9"/>
      <c r="F934" s="9"/>
      <c r="G934" s="6"/>
      <c r="H934" s="6"/>
      <c r="I934" s="6"/>
      <c r="J934" s="6"/>
      <c r="K934" s="6"/>
      <c r="L934" s="6"/>
      <c r="M934" s="6"/>
      <c r="N934" s="6"/>
      <c r="O934" s="6"/>
      <c r="P934" s="16"/>
      <c r="Q934" s="6"/>
      <c r="R934" s="6"/>
      <c r="S934" s="6"/>
      <c r="T934" s="6"/>
      <c r="U934" s="6"/>
    </row>
    <row r="935" spans="1:21" x14ac:dyDescent="0.15">
      <c r="A935" s="6"/>
      <c r="B935" s="6"/>
      <c r="C935" s="6"/>
      <c r="D935" s="6"/>
      <c r="E935" s="9"/>
      <c r="F935" s="9"/>
      <c r="G935" s="6"/>
      <c r="H935" s="6"/>
      <c r="I935" s="6"/>
      <c r="J935" s="6"/>
      <c r="K935" s="6"/>
      <c r="L935" s="6"/>
      <c r="M935" s="6"/>
      <c r="N935" s="6"/>
      <c r="O935" s="6"/>
      <c r="P935" s="16"/>
      <c r="Q935" s="6"/>
      <c r="R935" s="6"/>
      <c r="S935" s="6"/>
      <c r="T935" s="6"/>
      <c r="U935" s="6"/>
    </row>
    <row r="936" spans="1:21" x14ac:dyDescent="0.15">
      <c r="A936" s="6"/>
      <c r="B936" s="6"/>
      <c r="C936" s="6"/>
      <c r="D936" s="6"/>
      <c r="E936" s="9"/>
      <c r="F936" s="9"/>
      <c r="G936" s="6"/>
      <c r="H936" s="6"/>
      <c r="I936" s="6"/>
      <c r="J936" s="6"/>
      <c r="K936" s="6"/>
      <c r="L936" s="6"/>
      <c r="M936" s="6"/>
      <c r="N936" s="6"/>
      <c r="O936" s="6"/>
      <c r="P936" s="16"/>
      <c r="Q936" s="6"/>
      <c r="R936" s="6"/>
      <c r="S936" s="6"/>
      <c r="T936" s="6"/>
      <c r="U936" s="6"/>
    </row>
    <row r="937" spans="1:21" x14ac:dyDescent="0.15">
      <c r="A937" s="6"/>
      <c r="B937" s="6"/>
      <c r="C937" s="6"/>
      <c r="D937" s="6"/>
      <c r="E937" s="9"/>
      <c r="F937" s="9"/>
      <c r="G937" s="6"/>
      <c r="H937" s="6"/>
      <c r="I937" s="6"/>
      <c r="J937" s="6"/>
      <c r="K937" s="6"/>
      <c r="L937" s="6"/>
      <c r="M937" s="6"/>
      <c r="N937" s="6"/>
      <c r="O937" s="6"/>
      <c r="P937" s="16"/>
      <c r="Q937" s="6"/>
      <c r="R937" s="6"/>
      <c r="S937" s="6"/>
      <c r="T937" s="6"/>
      <c r="U937" s="6"/>
    </row>
    <row r="938" spans="1:21" x14ac:dyDescent="0.15">
      <c r="A938" s="6"/>
      <c r="B938" s="6"/>
      <c r="C938" s="6"/>
      <c r="D938" s="6"/>
      <c r="E938" s="9"/>
      <c r="F938" s="9"/>
      <c r="G938" s="6"/>
      <c r="H938" s="6"/>
      <c r="I938" s="6"/>
      <c r="J938" s="6"/>
      <c r="K938" s="6"/>
      <c r="L938" s="6"/>
      <c r="M938" s="6"/>
      <c r="N938" s="6"/>
      <c r="O938" s="6"/>
      <c r="P938" s="16"/>
      <c r="Q938" s="6"/>
      <c r="R938" s="6"/>
      <c r="S938" s="6"/>
      <c r="T938" s="6"/>
      <c r="U938" s="6"/>
    </row>
    <row r="939" spans="1:21" x14ac:dyDescent="0.15">
      <c r="A939" s="6"/>
      <c r="B939" s="6"/>
      <c r="C939" s="6"/>
      <c r="D939" s="6"/>
      <c r="E939" s="9"/>
      <c r="F939" s="9"/>
      <c r="G939" s="6"/>
      <c r="H939" s="6"/>
      <c r="I939" s="6"/>
      <c r="J939" s="6"/>
      <c r="K939" s="6"/>
      <c r="L939" s="6"/>
      <c r="M939" s="6"/>
      <c r="N939" s="6"/>
      <c r="O939" s="6"/>
      <c r="P939" s="16"/>
      <c r="Q939" s="6"/>
      <c r="R939" s="6"/>
      <c r="S939" s="6"/>
      <c r="T939" s="6"/>
      <c r="U939" s="6"/>
    </row>
    <row r="940" spans="1:21" x14ac:dyDescent="0.15">
      <c r="A940" s="6"/>
      <c r="B940" s="6"/>
      <c r="C940" s="6"/>
      <c r="D940" s="6"/>
      <c r="E940" s="9"/>
      <c r="F940" s="9"/>
      <c r="G940" s="6"/>
      <c r="H940" s="6"/>
      <c r="I940" s="6"/>
      <c r="J940" s="6"/>
      <c r="K940" s="6"/>
      <c r="L940" s="6"/>
      <c r="M940" s="6"/>
      <c r="N940" s="6"/>
      <c r="O940" s="6"/>
      <c r="P940" s="16"/>
      <c r="Q940" s="6"/>
      <c r="R940" s="6"/>
      <c r="S940" s="6"/>
      <c r="T940" s="6"/>
      <c r="U940" s="6"/>
    </row>
    <row r="941" spans="1:21" x14ac:dyDescent="0.15">
      <c r="A941" s="6"/>
      <c r="B941" s="6"/>
      <c r="C941" s="6"/>
      <c r="D941" s="6"/>
      <c r="E941" s="9"/>
      <c r="F941" s="9"/>
      <c r="G941" s="6"/>
      <c r="H941" s="6"/>
      <c r="I941" s="6"/>
      <c r="J941" s="6"/>
      <c r="K941" s="6"/>
      <c r="L941" s="6"/>
      <c r="M941" s="6"/>
      <c r="N941" s="6"/>
      <c r="O941" s="6"/>
      <c r="P941" s="16"/>
      <c r="Q941" s="6"/>
      <c r="R941" s="6"/>
      <c r="S941" s="6"/>
      <c r="T941" s="6"/>
      <c r="U941" s="6"/>
    </row>
    <row r="942" spans="1:21" x14ac:dyDescent="0.15">
      <c r="A942" s="6"/>
      <c r="B942" s="6"/>
      <c r="C942" s="6"/>
      <c r="D942" s="6"/>
      <c r="E942" s="9"/>
      <c r="F942" s="9"/>
      <c r="G942" s="6"/>
      <c r="H942" s="6"/>
      <c r="I942" s="6"/>
      <c r="J942" s="6"/>
      <c r="K942" s="6"/>
      <c r="L942" s="6"/>
      <c r="M942" s="6"/>
      <c r="N942" s="6"/>
      <c r="O942" s="6"/>
      <c r="P942" s="16"/>
      <c r="Q942" s="6"/>
      <c r="R942" s="6"/>
      <c r="S942" s="6"/>
      <c r="T942" s="6"/>
      <c r="U942" s="6"/>
    </row>
    <row r="943" spans="1:21" x14ac:dyDescent="0.15">
      <c r="A943" s="6"/>
      <c r="B943" s="6"/>
      <c r="C943" s="6"/>
      <c r="D943" s="6"/>
      <c r="E943" s="9"/>
      <c r="F943" s="9"/>
      <c r="G943" s="6"/>
      <c r="H943" s="6"/>
      <c r="I943" s="6"/>
      <c r="J943" s="6"/>
      <c r="K943" s="6"/>
      <c r="L943" s="6"/>
      <c r="M943" s="6"/>
      <c r="N943" s="6"/>
      <c r="O943" s="6"/>
      <c r="P943" s="16"/>
      <c r="Q943" s="6"/>
      <c r="R943" s="6"/>
      <c r="S943" s="6"/>
      <c r="T943" s="6"/>
      <c r="U943" s="6"/>
    </row>
    <row r="944" spans="1:21" x14ac:dyDescent="0.15">
      <c r="A944" s="6"/>
      <c r="B944" s="6"/>
      <c r="C944" s="6"/>
      <c r="D944" s="6"/>
      <c r="E944" s="9"/>
      <c r="F944" s="9"/>
      <c r="G944" s="6"/>
      <c r="H944" s="6"/>
      <c r="I944" s="6"/>
      <c r="J944" s="6"/>
      <c r="K944" s="6"/>
      <c r="L944" s="6"/>
      <c r="M944" s="6"/>
      <c r="N944" s="6"/>
      <c r="O944" s="6"/>
      <c r="P944" s="16"/>
      <c r="Q944" s="6"/>
      <c r="R944" s="6"/>
      <c r="S944" s="6"/>
      <c r="T944" s="6"/>
      <c r="U944" s="6"/>
    </row>
    <row r="945" spans="1:21" x14ac:dyDescent="0.15">
      <c r="A945" s="6"/>
      <c r="B945" s="6"/>
      <c r="C945" s="6"/>
      <c r="D945" s="6"/>
      <c r="E945" s="9"/>
      <c r="F945" s="9"/>
      <c r="G945" s="6"/>
      <c r="H945" s="6"/>
      <c r="I945" s="6"/>
      <c r="J945" s="6"/>
      <c r="K945" s="6"/>
      <c r="L945" s="6"/>
      <c r="M945" s="6"/>
      <c r="N945" s="6"/>
      <c r="O945" s="6"/>
      <c r="P945" s="16"/>
      <c r="Q945" s="6"/>
      <c r="R945" s="6"/>
      <c r="S945" s="6"/>
      <c r="T945" s="6"/>
      <c r="U945" s="6"/>
    </row>
    <row r="946" spans="1:21" x14ac:dyDescent="0.15">
      <c r="A946" s="6"/>
      <c r="B946" s="6"/>
      <c r="C946" s="6"/>
      <c r="D946" s="6"/>
      <c r="E946" s="9"/>
      <c r="F946" s="9"/>
      <c r="G946" s="6"/>
      <c r="H946" s="6"/>
      <c r="I946" s="6"/>
      <c r="J946" s="6"/>
      <c r="K946" s="6"/>
      <c r="L946" s="6"/>
      <c r="M946" s="6"/>
      <c r="N946" s="6"/>
      <c r="O946" s="6"/>
      <c r="P946" s="16"/>
      <c r="Q946" s="6"/>
      <c r="R946" s="6"/>
      <c r="S946" s="6"/>
      <c r="T946" s="6"/>
      <c r="U946" s="6"/>
    </row>
    <row r="947" spans="1:21" x14ac:dyDescent="0.15">
      <c r="A947" s="6"/>
      <c r="B947" s="6"/>
      <c r="C947" s="6"/>
      <c r="D947" s="6"/>
      <c r="E947" s="9"/>
      <c r="F947" s="9"/>
      <c r="G947" s="6"/>
      <c r="H947" s="6"/>
      <c r="I947" s="6"/>
      <c r="J947" s="6"/>
      <c r="K947" s="6"/>
      <c r="L947" s="6"/>
      <c r="M947" s="6"/>
      <c r="N947" s="6"/>
      <c r="O947" s="6"/>
      <c r="P947" s="16"/>
      <c r="Q947" s="6"/>
      <c r="R947" s="6"/>
      <c r="S947" s="6"/>
      <c r="T947" s="6"/>
      <c r="U947" s="6"/>
    </row>
    <row r="948" spans="1:21" x14ac:dyDescent="0.15">
      <c r="A948" s="6"/>
      <c r="B948" s="6"/>
      <c r="C948" s="6"/>
      <c r="D948" s="6"/>
      <c r="E948" s="9"/>
      <c r="F948" s="9"/>
      <c r="G948" s="6"/>
      <c r="H948" s="6"/>
      <c r="I948" s="6"/>
      <c r="J948" s="6"/>
      <c r="K948" s="6"/>
      <c r="L948" s="6"/>
      <c r="M948" s="6"/>
      <c r="N948" s="6"/>
      <c r="O948" s="6"/>
      <c r="P948" s="16"/>
      <c r="Q948" s="6"/>
      <c r="R948" s="6"/>
      <c r="S948" s="6"/>
      <c r="T948" s="6"/>
      <c r="U948" s="6"/>
    </row>
    <row r="949" spans="1:21" x14ac:dyDescent="0.15">
      <c r="A949" s="6"/>
      <c r="B949" s="6"/>
      <c r="C949" s="6"/>
      <c r="D949" s="6"/>
      <c r="E949" s="9"/>
      <c r="F949" s="9"/>
      <c r="G949" s="6"/>
      <c r="H949" s="6"/>
      <c r="I949" s="6"/>
      <c r="J949" s="6"/>
      <c r="K949" s="6"/>
      <c r="L949" s="6"/>
      <c r="M949" s="6"/>
      <c r="N949" s="6"/>
      <c r="O949" s="6"/>
      <c r="P949" s="16"/>
      <c r="Q949" s="6"/>
      <c r="R949" s="6"/>
      <c r="S949" s="6"/>
      <c r="T949" s="6"/>
      <c r="U949" s="6"/>
    </row>
    <row r="950" spans="1:21" x14ac:dyDescent="0.15">
      <c r="A950" s="6"/>
      <c r="B950" s="6"/>
      <c r="C950" s="6"/>
      <c r="D950" s="6"/>
      <c r="E950" s="9"/>
      <c r="F950" s="9"/>
      <c r="G950" s="6"/>
      <c r="H950" s="6"/>
      <c r="I950" s="6"/>
      <c r="J950" s="6"/>
      <c r="K950" s="6"/>
      <c r="L950" s="6"/>
      <c r="M950" s="6"/>
      <c r="N950" s="6"/>
      <c r="O950" s="6"/>
      <c r="P950" s="16"/>
      <c r="Q950" s="6"/>
      <c r="R950" s="6"/>
      <c r="S950" s="6"/>
      <c r="T950" s="6"/>
      <c r="U950" s="6"/>
    </row>
    <row r="951" spans="1:21" x14ac:dyDescent="0.15">
      <c r="A951" s="6"/>
      <c r="B951" s="6"/>
      <c r="C951" s="6"/>
      <c r="D951" s="6"/>
      <c r="E951" s="9"/>
      <c r="F951" s="9"/>
      <c r="G951" s="6"/>
      <c r="H951" s="6"/>
      <c r="I951" s="6"/>
      <c r="J951" s="6"/>
      <c r="K951" s="6"/>
      <c r="L951" s="6"/>
      <c r="M951" s="6"/>
      <c r="N951" s="6"/>
      <c r="O951" s="6"/>
      <c r="P951" s="16"/>
      <c r="Q951" s="6"/>
      <c r="R951" s="6"/>
      <c r="S951" s="6"/>
      <c r="T951" s="6"/>
      <c r="U951" s="6"/>
    </row>
    <row r="952" spans="1:21" x14ac:dyDescent="0.15">
      <c r="A952" s="6"/>
      <c r="B952" s="6"/>
      <c r="C952" s="6"/>
      <c r="D952" s="6"/>
      <c r="E952" s="9"/>
      <c r="F952" s="9"/>
      <c r="G952" s="6"/>
      <c r="H952" s="6"/>
      <c r="I952" s="6"/>
      <c r="J952" s="6"/>
      <c r="K952" s="6"/>
      <c r="L952" s="6"/>
      <c r="M952" s="6"/>
      <c r="N952" s="6"/>
      <c r="O952" s="6"/>
      <c r="P952" s="16"/>
      <c r="Q952" s="6"/>
      <c r="R952" s="6"/>
      <c r="S952" s="6"/>
      <c r="T952" s="6"/>
      <c r="U952" s="6"/>
    </row>
    <row r="953" spans="1:21" x14ac:dyDescent="0.15">
      <c r="A953" s="6"/>
      <c r="B953" s="6"/>
      <c r="C953" s="6"/>
      <c r="D953" s="6"/>
      <c r="E953" s="9"/>
      <c r="F953" s="9"/>
      <c r="G953" s="6"/>
      <c r="H953" s="6"/>
      <c r="I953" s="6"/>
      <c r="J953" s="6"/>
      <c r="K953" s="6"/>
      <c r="L953" s="6"/>
      <c r="M953" s="6"/>
      <c r="N953" s="6"/>
      <c r="O953" s="6"/>
      <c r="P953" s="16"/>
      <c r="Q953" s="6"/>
      <c r="R953" s="6"/>
      <c r="S953" s="6"/>
      <c r="T953" s="6"/>
      <c r="U953" s="6"/>
    </row>
    <row r="954" spans="1:21" x14ac:dyDescent="0.15">
      <c r="A954" s="6"/>
      <c r="B954" s="6"/>
      <c r="C954" s="6"/>
      <c r="D954" s="6"/>
      <c r="E954" s="9"/>
      <c r="F954" s="9"/>
      <c r="G954" s="6"/>
      <c r="H954" s="6"/>
      <c r="I954" s="6"/>
      <c r="J954" s="6"/>
      <c r="K954" s="6"/>
      <c r="L954" s="6"/>
      <c r="M954" s="6"/>
      <c r="N954" s="6"/>
      <c r="O954" s="6"/>
      <c r="P954" s="16"/>
      <c r="Q954" s="6"/>
      <c r="R954" s="6"/>
      <c r="S954" s="6"/>
      <c r="T954" s="6"/>
      <c r="U954" s="6"/>
    </row>
    <row r="955" spans="1:21" x14ac:dyDescent="0.15">
      <c r="A955" s="6"/>
      <c r="B955" s="6"/>
      <c r="C955" s="6"/>
      <c r="D955" s="6"/>
      <c r="E955" s="9"/>
      <c r="F955" s="9"/>
      <c r="G955" s="6"/>
      <c r="H955" s="6"/>
      <c r="I955" s="6"/>
      <c r="J955" s="6"/>
      <c r="K955" s="6"/>
      <c r="L955" s="6"/>
      <c r="M955" s="6"/>
      <c r="N955" s="6"/>
      <c r="O955" s="6"/>
      <c r="P955" s="16"/>
      <c r="Q955" s="6"/>
      <c r="R955" s="6"/>
      <c r="S955" s="6"/>
      <c r="T955" s="6"/>
      <c r="U955" s="6"/>
    </row>
    <row r="956" spans="1:21" x14ac:dyDescent="0.15">
      <c r="A956" s="6"/>
      <c r="B956" s="6"/>
      <c r="C956" s="6"/>
      <c r="D956" s="6"/>
      <c r="E956" s="9"/>
      <c r="F956" s="9"/>
      <c r="G956" s="6"/>
      <c r="H956" s="6"/>
      <c r="I956" s="6"/>
      <c r="J956" s="6"/>
      <c r="K956" s="6"/>
      <c r="L956" s="6"/>
      <c r="M956" s="6"/>
      <c r="N956" s="6"/>
      <c r="O956" s="6"/>
      <c r="P956" s="16"/>
      <c r="Q956" s="6"/>
      <c r="R956" s="6"/>
      <c r="S956" s="6"/>
      <c r="T956" s="6"/>
      <c r="U956" s="6"/>
    </row>
    <row r="957" spans="1:21" x14ac:dyDescent="0.15">
      <c r="A957" s="6"/>
      <c r="B957" s="6"/>
      <c r="C957" s="6"/>
      <c r="D957" s="6"/>
      <c r="E957" s="9"/>
      <c r="F957" s="9"/>
      <c r="G957" s="6"/>
      <c r="H957" s="6"/>
      <c r="I957" s="6"/>
      <c r="J957" s="6"/>
      <c r="K957" s="6"/>
      <c r="L957" s="6"/>
      <c r="M957" s="6"/>
      <c r="N957" s="6"/>
      <c r="O957" s="6"/>
      <c r="P957" s="16"/>
      <c r="Q957" s="6"/>
      <c r="R957" s="6"/>
      <c r="S957" s="6"/>
      <c r="T957" s="6"/>
      <c r="U957" s="6"/>
    </row>
    <row r="958" spans="1:21" x14ac:dyDescent="0.15">
      <c r="A958" s="6"/>
      <c r="B958" s="6"/>
      <c r="C958" s="6"/>
      <c r="D958" s="6"/>
      <c r="E958" s="9"/>
      <c r="F958" s="9"/>
      <c r="G958" s="6"/>
      <c r="H958" s="6"/>
      <c r="I958" s="6"/>
      <c r="J958" s="6"/>
      <c r="K958" s="6"/>
      <c r="L958" s="6"/>
      <c r="M958" s="6"/>
      <c r="N958" s="6"/>
      <c r="O958" s="6"/>
      <c r="P958" s="16"/>
      <c r="Q958" s="6"/>
      <c r="R958" s="6"/>
      <c r="S958" s="6"/>
      <c r="T958" s="6"/>
      <c r="U958" s="6"/>
    </row>
    <row r="959" spans="1:21" x14ac:dyDescent="0.15">
      <c r="A959" s="6"/>
      <c r="B959" s="6"/>
      <c r="C959" s="6"/>
      <c r="D959" s="6"/>
      <c r="E959" s="9"/>
      <c r="F959" s="9"/>
      <c r="G959" s="6"/>
      <c r="H959" s="6"/>
      <c r="I959" s="6"/>
      <c r="J959" s="6"/>
      <c r="K959" s="6"/>
      <c r="L959" s="6"/>
      <c r="M959" s="6"/>
      <c r="N959" s="6"/>
      <c r="O959" s="6"/>
      <c r="P959" s="16"/>
      <c r="Q959" s="6"/>
      <c r="R959" s="6"/>
      <c r="S959" s="6"/>
      <c r="T959" s="6"/>
      <c r="U959" s="6"/>
    </row>
    <row r="960" spans="1:21" x14ac:dyDescent="0.15">
      <c r="A960" s="6"/>
      <c r="B960" s="6"/>
      <c r="C960" s="6"/>
      <c r="D960" s="6"/>
      <c r="E960" s="9"/>
      <c r="F960" s="9"/>
      <c r="G960" s="6"/>
      <c r="H960" s="6"/>
      <c r="I960" s="6"/>
      <c r="J960" s="6"/>
      <c r="K960" s="6"/>
      <c r="L960" s="6"/>
      <c r="M960" s="6"/>
      <c r="N960" s="6"/>
      <c r="O960" s="6"/>
      <c r="P960" s="16"/>
      <c r="Q960" s="6"/>
      <c r="R960" s="6"/>
      <c r="S960" s="6"/>
      <c r="T960" s="6"/>
      <c r="U960" s="6"/>
    </row>
    <row r="961" spans="1:21" x14ac:dyDescent="0.15">
      <c r="A961" s="6"/>
      <c r="B961" s="6"/>
      <c r="C961" s="6"/>
      <c r="D961" s="6"/>
      <c r="E961" s="9"/>
      <c r="F961" s="9"/>
      <c r="G961" s="6"/>
      <c r="H961" s="6"/>
      <c r="I961" s="6"/>
      <c r="J961" s="6"/>
      <c r="K961" s="6"/>
      <c r="L961" s="6"/>
      <c r="M961" s="6"/>
      <c r="N961" s="6"/>
      <c r="O961" s="6"/>
      <c r="P961" s="16"/>
      <c r="Q961" s="6"/>
      <c r="R961" s="6"/>
      <c r="S961" s="6"/>
      <c r="T961" s="6"/>
      <c r="U961" s="6"/>
    </row>
    <row r="962" spans="1:21" x14ac:dyDescent="0.15">
      <c r="A962" s="6"/>
      <c r="B962" s="6"/>
      <c r="C962" s="6"/>
      <c r="D962" s="6"/>
      <c r="E962" s="9"/>
      <c r="F962" s="9"/>
      <c r="G962" s="6"/>
      <c r="H962" s="6"/>
      <c r="I962" s="6"/>
      <c r="J962" s="6"/>
      <c r="K962" s="6"/>
      <c r="L962" s="6"/>
      <c r="M962" s="6"/>
      <c r="N962" s="6"/>
      <c r="O962" s="6"/>
      <c r="P962" s="16"/>
      <c r="Q962" s="6"/>
      <c r="R962" s="6"/>
      <c r="S962" s="6"/>
      <c r="T962" s="6"/>
      <c r="U962" s="6"/>
    </row>
    <row r="963" spans="1:21" x14ac:dyDescent="0.15">
      <c r="A963" s="6"/>
      <c r="B963" s="6"/>
      <c r="C963" s="6"/>
      <c r="D963" s="6"/>
      <c r="E963" s="9"/>
      <c r="F963" s="9"/>
      <c r="G963" s="6"/>
      <c r="H963" s="6"/>
      <c r="I963" s="6"/>
      <c r="J963" s="6"/>
      <c r="K963" s="6"/>
      <c r="L963" s="6"/>
      <c r="M963" s="6"/>
      <c r="N963" s="6"/>
      <c r="O963" s="6"/>
      <c r="P963" s="16"/>
      <c r="Q963" s="6"/>
      <c r="R963" s="6"/>
      <c r="S963" s="6"/>
      <c r="T963" s="6"/>
      <c r="U963" s="6"/>
    </row>
    <row r="964" spans="1:21" x14ac:dyDescent="0.15">
      <c r="A964" s="6"/>
      <c r="B964" s="6"/>
      <c r="C964" s="6"/>
      <c r="D964" s="6"/>
      <c r="E964" s="9"/>
      <c r="F964" s="9"/>
      <c r="G964" s="6"/>
      <c r="H964" s="6"/>
      <c r="I964" s="6"/>
      <c r="J964" s="6"/>
      <c r="K964" s="6"/>
      <c r="L964" s="6"/>
      <c r="M964" s="6"/>
      <c r="N964" s="6"/>
      <c r="O964" s="6"/>
      <c r="P964" s="16"/>
      <c r="Q964" s="6"/>
      <c r="R964" s="6"/>
      <c r="S964" s="6"/>
      <c r="T964" s="6"/>
      <c r="U964" s="6"/>
    </row>
    <row r="965" spans="1:21" x14ac:dyDescent="0.15">
      <c r="A965" s="6"/>
      <c r="B965" s="6"/>
      <c r="C965" s="6"/>
      <c r="D965" s="6"/>
      <c r="E965" s="9"/>
      <c r="F965" s="9"/>
      <c r="G965" s="6"/>
      <c r="H965" s="6"/>
      <c r="I965" s="6"/>
      <c r="J965" s="6"/>
      <c r="K965" s="6"/>
      <c r="L965" s="6"/>
      <c r="M965" s="6"/>
      <c r="N965" s="6"/>
      <c r="O965" s="6"/>
      <c r="P965" s="16"/>
      <c r="Q965" s="6"/>
      <c r="R965" s="6"/>
      <c r="S965" s="6"/>
      <c r="T965" s="6"/>
      <c r="U965" s="6"/>
    </row>
    <row r="966" spans="1:21" x14ac:dyDescent="0.15">
      <c r="A966" s="6"/>
      <c r="B966" s="6"/>
      <c r="C966" s="6"/>
      <c r="D966" s="6"/>
      <c r="E966" s="9"/>
      <c r="F966" s="9"/>
      <c r="G966" s="6"/>
      <c r="H966" s="6"/>
      <c r="I966" s="6"/>
      <c r="J966" s="6"/>
      <c r="K966" s="6"/>
      <c r="L966" s="6"/>
      <c r="M966" s="6"/>
      <c r="N966" s="6"/>
      <c r="O966" s="6"/>
      <c r="P966" s="16"/>
      <c r="Q966" s="6"/>
      <c r="R966" s="6"/>
      <c r="S966" s="6"/>
      <c r="T966" s="6"/>
      <c r="U966" s="6"/>
    </row>
    <row r="967" spans="1:21" x14ac:dyDescent="0.15">
      <c r="A967" s="6"/>
      <c r="B967" s="6"/>
      <c r="C967" s="6"/>
      <c r="D967" s="6"/>
      <c r="E967" s="9"/>
      <c r="F967" s="9"/>
      <c r="G967" s="6"/>
      <c r="H967" s="6"/>
      <c r="I967" s="6"/>
      <c r="J967" s="6"/>
      <c r="K967" s="6"/>
      <c r="L967" s="6"/>
      <c r="M967" s="6"/>
      <c r="N967" s="6"/>
      <c r="O967" s="6"/>
      <c r="P967" s="16"/>
      <c r="Q967" s="6"/>
      <c r="R967" s="6"/>
      <c r="S967" s="6"/>
      <c r="T967" s="6"/>
      <c r="U967" s="6"/>
    </row>
    <row r="968" spans="1:21" x14ac:dyDescent="0.15">
      <c r="A968" s="6"/>
      <c r="B968" s="6"/>
      <c r="C968" s="6"/>
      <c r="D968" s="6"/>
      <c r="E968" s="9"/>
      <c r="F968" s="9"/>
      <c r="G968" s="6"/>
      <c r="H968" s="6"/>
      <c r="I968" s="6"/>
      <c r="J968" s="6"/>
      <c r="K968" s="6"/>
      <c r="L968" s="6"/>
      <c r="M968" s="6"/>
      <c r="N968" s="6"/>
      <c r="O968" s="6"/>
      <c r="P968" s="16"/>
      <c r="Q968" s="6"/>
      <c r="R968" s="6"/>
      <c r="S968" s="6"/>
      <c r="T968" s="6"/>
      <c r="U968" s="6"/>
    </row>
    <row r="969" spans="1:21" x14ac:dyDescent="0.15">
      <c r="A969" s="6"/>
      <c r="B969" s="6"/>
      <c r="C969" s="6"/>
      <c r="D969" s="6"/>
      <c r="E969" s="9"/>
      <c r="F969" s="9"/>
      <c r="G969" s="6"/>
      <c r="H969" s="6"/>
      <c r="I969" s="6"/>
      <c r="J969" s="6"/>
      <c r="K969" s="6"/>
      <c r="L969" s="6"/>
      <c r="M969" s="6"/>
      <c r="N969" s="6"/>
      <c r="O969" s="6"/>
      <c r="P969" s="16"/>
      <c r="Q969" s="6"/>
      <c r="R969" s="6"/>
      <c r="S969" s="6"/>
      <c r="T969" s="6"/>
      <c r="U969" s="6"/>
    </row>
    <row r="970" spans="1:21" x14ac:dyDescent="0.15">
      <c r="A970" s="6"/>
      <c r="B970" s="6"/>
      <c r="C970" s="6"/>
      <c r="D970" s="6"/>
      <c r="E970" s="9"/>
      <c r="F970" s="9"/>
      <c r="G970" s="6"/>
      <c r="H970" s="6"/>
      <c r="I970" s="6"/>
      <c r="J970" s="6"/>
      <c r="K970" s="6"/>
      <c r="L970" s="6"/>
      <c r="M970" s="6"/>
      <c r="N970" s="6"/>
      <c r="O970" s="6"/>
      <c r="P970" s="16"/>
      <c r="Q970" s="6"/>
      <c r="R970" s="6"/>
      <c r="S970" s="6"/>
      <c r="T970" s="6"/>
      <c r="U970" s="6"/>
    </row>
    <row r="971" spans="1:21" x14ac:dyDescent="0.15">
      <c r="A971" s="6"/>
      <c r="B971" s="6"/>
      <c r="C971" s="6"/>
      <c r="D971" s="6"/>
      <c r="E971" s="9"/>
      <c r="F971" s="9"/>
      <c r="G971" s="6"/>
      <c r="H971" s="6"/>
      <c r="I971" s="6"/>
      <c r="J971" s="6"/>
      <c r="K971" s="6"/>
      <c r="L971" s="6"/>
      <c r="M971" s="6"/>
      <c r="N971" s="6"/>
      <c r="O971" s="6"/>
      <c r="P971" s="16"/>
      <c r="Q971" s="6"/>
      <c r="R971" s="6"/>
      <c r="S971" s="6"/>
      <c r="T971" s="6"/>
      <c r="U971" s="6"/>
    </row>
    <row r="972" spans="1:21" x14ac:dyDescent="0.15">
      <c r="A972" s="6"/>
      <c r="B972" s="6"/>
      <c r="C972" s="6"/>
      <c r="D972" s="6"/>
      <c r="E972" s="9"/>
      <c r="F972" s="9"/>
      <c r="G972" s="6"/>
      <c r="H972" s="6"/>
      <c r="I972" s="6"/>
      <c r="J972" s="6"/>
      <c r="K972" s="6"/>
      <c r="L972" s="6"/>
      <c r="M972" s="6"/>
      <c r="N972" s="6"/>
      <c r="O972" s="6"/>
      <c r="P972" s="16"/>
      <c r="Q972" s="6"/>
      <c r="R972" s="6"/>
      <c r="S972" s="6"/>
      <c r="T972" s="6"/>
      <c r="U972" s="6"/>
    </row>
    <row r="973" spans="1:21" x14ac:dyDescent="0.15">
      <c r="A973" s="6"/>
      <c r="B973" s="6"/>
      <c r="C973" s="6"/>
      <c r="D973" s="6"/>
      <c r="E973" s="9"/>
      <c r="F973" s="9"/>
      <c r="G973" s="6"/>
      <c r="H973" s="6"/>
      <c r="I973" s="6"/>
      <c r="J973" s="6"/>
      <c r="K973" s="6"/>
      <c r="L973" s="6"/>
      <c r="M973" s="6"/>
      <c r="N973" s="6"/>
      <c r="O973" s="6"/>
      <c r="P973" s="16"/>
      <c r="Q973" s="6"/>
      <c r="R973" s="6"/>
      <c r="S973" s="6"/>
      <c r="T973" s="6"/>
      <c r="U973" s="6"/>
    </row>
    <row r="974" spans="1:21" x14ac:dyDescent="0.15">
      <c r="A974" s="6"/>
      <c r="B974" s="6"/>
      <c r="C974" s="6"/>
      <c r="D974" s="6"/>
      <c r="E974" s="9"/>
      <c r="F974" s="9"/>
      <c r="G974" s="6"/>
      <c r="H974" s="6"/>
      <c r="I974" s="6"/>
      <c r="J974" s="6"/>
      <c r="K974" s="6"/>
      <c r="L974" s="6"/>
      <c r="M974" s="6"/>
      <c r="N974" s="6"/>
      <c r="O974" s="6"/>
      <c r="P974" s="16"/>
      <c r="Q974" s="6"/>
      <c r="R974" s="6"/>
      <c r="S974" s="6"/>
      <c r="T974" s="6"/>
      <c r="U974" s="6"/>
    </row>
    <row r="975" spans="1:21" x14ac:dyDescent="0.15">
      <c r="A975" s="6"/>
      <c r="B975" s="6"/>
      <c r="C975" s="6"/>
      <c r="D975" s="6"/>
      <c r="E975" s="9"/>
      <c r="F975" s="9"/>
      <c r="G975" s="6"/>
      <c r="H975" s="6"/>
      <c r="I975" s="6"/>
      <c r="J975" s="6"/>
      <c r="K975" s="6"/>
      <c r="L975" s="6"/>
      <c r="M975" s="6"/>
      <c r="N975" s="6"/>
      <c r="O975" s="6"/>
      <c r="P975" s="16"/>
      <c r="Q975" s="6"/>
      <c r="R975" s="6"/>
      <c r="S975" s="6"/>
      <c r="T975" s="6"/>
      <c r="U975" s="6"/>
    </row>
    <row r="976" spans="1:21" x14ac:dyDescent="0.15">
      <c r="A976" s="6"/>
      <c r="B976" s="6"/>
      <c r="C976" s="6"/>
      <c r="D976" s="6"/>
      <c r="E976" s="9"/>
      <c r="F976" s="9"/>
      <c r="G976" s="6"/>
      <c r="H976" s="6"/>
      <c r="I976" s="6"/>
      <c r="J976" s="6"/>
      <c r="K976" s="6"/>
      <c r="L976" s="6"/>
      <c r="M976" s="6"/>
      <c r="N976" s="6"/>
      <c r="O976" s="6"/>
      <c r="P976" s="16"/>
      <c r="Q976" s="6"/>
      <c r="R976" s="6"/>
      <c r="S976" s="6"/>
      <c r="T976" s="6"/>
      <c r="U976" s="6"/>
    </row>
    <row r="977" spans="1:21" x14ac:dyDescent="0.15">
      <c r="A977" s="6"/>
      <c r="B977" s="6"/>
      <c r="C977" s="6"/>
      <c r="D977" s="6"/>
      <c r="E977" s="9"/>
      <c r="F977" s="9"/>
      <c r="G977" s="6"/>
      <c r="H977" s="6"/>
      <c r="I977" s="6"/>
      <c r="J977" s="6"/>
      <c r="K977" s="6"/>
      <c r="L977" s="6"/>
      <c r="M977" s="6"/>
      <c r="N977" s="6"/>
      <c r="O977" s="6"/>
      <c r="P977" s="16"/>
      <c r="Q977" s="6"/>
      <c r="R977" s="6"/>
      <c r="S977" s="6"/>
      <c r="T977" s="6"/>
      <c r="U977" s="6"/>
    </row>
    <row r="978" spans="1:21" x14ac:dyDescent="0.15">
      <c r="A978" s="6"/>
      <c r="B978" s="6"/>
      <c r="C978" s="6"/>
      <c r="D978" s="6"/>
      <c r="E978" s="9"/>
      <c r="F978" s="9"/>
      <c r="G978" s="6"/>
      <c r="H978" s="6"/>
      <c r="I978" s="6"/>
      <c r="J978" s="6"/>
      <c r="K978" s="6"/>
      <c r="L978" s="6"/>
      <c r="M978" s="6"/>
      <c r="N978" s="6"/>
      <c r="O978" s="6"/>
      <c r="P978" s="16"/>
      <c r="Q978" s="6"/>
      <c r="R978" s="6"/>
      <c r="S978" s="6"/>
      <c r="T978" s="6"/>
      <c r="U978" s="6"/>
    </row>
    <row r="979" spans="1:21" x14ac:dyDescent="0.15">
      <c r="A979" s="6"/>
      <c r="B979" s="6"/>
      <c r="C979" s="6"/>
      <c r="D979" s="6"/>
      <c r="E979" s="9"/>
      <c r="F979" s="9"/>
      <c r="G979" s="6"/>
      <c r="H979" s="6"/>
      <c r="I979" s="6"/>
      <c r="J979" s="6"/>
      <c r="K979" s="6"/>
      <c r="L979" s="6"/>
      <c r="M979" s="6"/>
      <c r="N979" s="6"/>
      <c r="O979" s="6"/>
      <c r="P979" s="16"/>
      <c r="Q979" s="6"/>
      <c r="R979" s="6"/>
      <c r="S979" s="6"/>
      <c r="T979" s="6"/>
      <c r="U979" s="6"/>
    </row>
    <row r="980" spans="1:21" x14ac:dyDescent="0.15">
      <c r="A980" s="6"/>
      <c r="B980" s="6"/>
      <c r="C980" s="6"/>
      <c r="D980" s="6"/>
      <c r="E980" s="9"/>
      <c r="F980" s="9"/>
      <c r="G980" s="6"/>
      <c r="H980" s="6"/>
      <c r="I980" s="6"/>
      <c r="J980" s="6"/>
      <c r="K980" s="6"/>
      <c r="L980" s="6"/>
      <c r="M980" s="6"/>
      <c r="N980" s="6"/>
      <c r="O980" s="6"/>
      <c r="P980" s="16"/>
      <c r="Q980" s="6"/>
      <c r="R980" s="6"/>
      <c r="S980" s="6"/>
      <c r="T980" s="6"/>
      <c r="U980" s="6"/>
    </row>
    <row r="981" spans="1:21" x14ac:dyDescent="0.15">
      <c r="A981" s="6"/>
      <c r="B981" s="6"/>
      <c r="C981" s="6"/>
      <c r="D981" s="6"/>
      <c r="E981" s="9"/>
      <c r="F981" s="9"/>
      <c r="G981" s="6"/>
      <c r="H981" s="6"/>
      <c r="I981" s="6"/>
      <c r="J981" s="6"/>
      <c r="K981" s="6"/>
      <c r="L981" s="6"/>
      <c r="M981" s="6"/>
      <c r="N981" s="6"/>
      <c r="O981" s="6"/>
      <c r="P981" s="16"/>
      <c r="Q981" s="6"/>
      <c r="R981" s="6"/>
      <c r="S981" s="6"/>
      <c r="T981" s="6"/>
      <c r="U981" s="6"/>
    </row>
    <row r="982" spans="1:21" x14ac:dyDescent="0.15">
      <c r="A982" s="6"/>
      <c r="B982" s="6"/>
      <c r="C982" s="6"/>
      <c r="D982" s="6"/>
      <c r="E982" s="9"/>
      <c r="F982" s="9"/>
      <c r="G982" s="6"/>
      <c r="H982" s="6"/>
      <c r="I982" s="6"/>
      <c r="J982" s="6"/>
      <c r="K982" s="6"/>
      <c r="L982" s="6"/>
      <c r="M982" s="6"/>
      <c r="N982" s="6"/>
      <c r="O982" s="6"/>
      <c r="P982" s="16"/>
      <c r="Q982" s="6"/>
      <c r="R982" s="6"/>
      <c r="S982" s="6"/>
      <c r="T982" s="6"/>
      <c r="U982" s="6"/>
    </row>
    <row r="983" spans="1:21" x14ac:dyDescent="0.15">
      <c r="A983" s="6"/>
      <c r="B983" s="6"/>
      <c r="C983" s="6"/>
      <c r="D983" s="6"/>
      <c r="E983" s="9"/>
      <c r="F983" s="9"/>
      <c r="G983" s="6"/>
      <c r="H983" s="6"/>
      <c r="I983" s="6"/>
      <c r="J983" s="6"/>
      <c r="K983" s="6"/>
      <c r="L983" s="6"/>
      <c r="M983" s="6"/>
      <c r="N983" s="6"/>
      <c r="O983" s="6"/>
      <c r="P983" s="16"/>
      <c r="Q983" s="6"/>
      <c r="R983" s="6"/>
      <c r="S983" s="6"/>
      <c r="T983" s="6"/>
      <c r="U983" s="6"/>
    </row>
    <row r="984" spans="1:21" x14ac:dyDescent="0.15">
      <c r="A984" s="6"/>
      <c r="B984" s="6"/>
      <c r="C984" s="6"/>
      <c r="D984" s="6"/>
      <c r="E984" s="9"/>
      <c r="F984" s="9"/>
      <c r="G984" s="6"/>
      <c r="H984" s="6"/>
      <c r="I984" s="6"/>
      <c r="J984" s="6"/>
      <c r="K984" s="6"/>
      <c r="L984" s="6"/>
      <c r="M984" s="6"/>
      <c r="N984" s="6"/>
      <c r="O984" s="6"/>
      <c r="P984" s="16"/>
      <c r="Q984" s="6"/>
      <c r="R984" s="6"/>
      <c r="S984" s="6"/>
      <c r="T984" s="6"/>
      <c r="U984" s="6"/>
    </row>
    <row r="985" spans="1:21" x14ac:dyDescent="0.15">
      <c r="A985" s="6"/>
      <c r="B985" s="6"/>
      <c r="C985" s="6"/>
      <c r="D985" s="6"/>
      <c r="E985" s="9"/>
      <c r="F985" s="9"/>
      <c r="G985" s="6"/>
      <c r="H985" s="6"/>
      <c r="I985" s="6"/>
      <c r="J985" s="6"/>
      <c r="K985" s="6"/>
      <c r="L985" s="6"/>
      <c r="M985" s="6"/>
      <c r="N985" s="6"/>
      <c r="O985" s="6"/>
      <c r="P985" s="16"/>
      <c r="Q985" s="6"/>
      <c r="R985" s="6"/>
      <c r="S985" s="6"/>
      <c r="T985" s="6"/>
      <c r="U985" s="6"/>
    </row>
    <row r="986" spans="1:21" x14ac:dyDescent="0.15">
      <c r="A986" s="6"/>
      <c r="B986" s="6"/>
      <c r="C986" s="6"/>
      <c r="D986" s="6"/>
      <c r="E986" s="9"/>
      <c r="F986" s="9"/>
      <c r="G986" s="6"/>
      <c r="H986" s="6"/>
      <c r="I986" s="6"/>
      <c r="J986" s="6"/>
      <c r="K986" s="6"/>
      <c r="L986" s="6"/>
      <c r="M986" s="6"/>
      <c r="N986" s="6"/>
      <c r="O986" s="6"/>
      <c r="P986" s="16"/>
      <c r="Q986" s="6"/>
      <c r="R986" s="6"/>
      <c r="S986" s="6"/>
      <c r="T986" s="6"/>
      <c r="U986" s="6"/>
    </row>
    <row r="987" spans="1:21" x14ac:dyDescent="0.15">
      <c r="A987" s="6"/>
      <c r="B987" s="6"/>
      <c r="C987" s="6"/>
      <c r="D987" s="6"/>
      <c r="E987" s="9"/>
      <c r="F987" s="9"/>
      <c r="G987" s="6"/>
      <c r="H987" s="6"/>
      <c r="I987" s="6"/>
      <c r="J987" s="6"/>
      <c r="K987" s="6"/>
      <c r="L987" s="6"/>
      <c r="M987" s="6"/>
      <c r="N987" s="6"/>
      <c r="O987" s="6"/>
      <c r="P987" s="16"/>
      <c r="Q987" s="6"/>
      <c r="R987" s="6"/>
      <c r="S987" s="6"/>
      <c r="T987" s="6"/>
      <c r="U987" s="6"/>
    </row>
    <row r="988" spans="1:21" x14ac:dyDescent="0.15">
      <c r="A988" s="6"/>
      <c r="B988" s="6"/>
      <c r="C988" s="6"/>
      <c r="D988" s="6"/>
      <c r="E988" s="9"/>
      <c r="F988" s="9"/>
      <c r="G988" s="6"/>
      <c r="H988" s="6"/>
      <c r="I988" s="6"/>
      <c r="J988" s="6"/>
      <c r="K988" s="6"/>
      <c r="L988" s="6"/>
      <c r="M988" s="6"/>
      <c r="N988" s="6"/>
      <c r="O988" s="6"/>
      <c r="P988" s="16"/>
      <c r="Q988" s="6"/>
      <c r="R988" s="6"/>
      <c r="S988" s="6"/>
      <c r="T988" s="6"/>
      <c r="U988" s="6"/>
    </row>
    <row r="989" spans="1:21" x14ac:dyDescent="0.15">
      <c r="A989" s="6"/>
      <c r="B989" s="6"/>
      <c r="C989" s="6"/>
      <c r="D989" s="6"/>
      <c r="E989" s="9"/>
      <c r="F989" s="9"/>
      <c r="G989" s="6"/>
      <c r="H989" s="6"/>
      <c r="I989" s="6"/>
      <c r="J989" s="6"/>
      <c r="K989" s="6"/>
      <c r="L989" s="6"/>
      <c r="M989" s="6"/>
      <c r="N989" s="6"/>
      <c r="O989" s="6"/>
      <c r="P989" s="16"/>
      <c r="Q989" s="6"/>
      <c r="R989" s="6"/>
      <c r="S989" s="6"/>
      <c r="T989" s="6"/>
      <c r="U989" s="6"/>
    </row>
    <row r="990" spans="1:21" x14ac:dyDescent="0.15">
      <c r="A990" s="6"/>
      <c r="B990" s="6"/>
      <c r="C990" s="6"/>
      <c r="D990" s="6"/>
      <c r="E990" s="9"/>
      <c r="F990" s="9"/>
      <c r="G990" s="6"/>
      <c r="H990" s="6"/>
      <c r="I990" s="6"/>
      <c r="J990" s="6"/>
      <c r="K990" s="6"/>
      <c r="L990" s="6"/>
      <c r="M990" s="6"/>
      <c r="N990" s="6"/>
      <c r="O990" s="6"/>
      <c r="P990" s="16"/>
      <c r="Q990" s="6"/>
      <c r="R990" s="6"/>
      <c r="S990" s="6"/>
      <c r="T990" s="6"/>
      <c r="U990" s="6"/>
    </row>
    <row r="991" spans="1:21" x14ac:dyDescent="0.15">
      <c r="A991" s="6"/>
      <c r="B991" s="6"/>
      <c r="C991" s="6"/>
      <c r="D991" s="6"/>
      <c r="E991" s="9"/>
      <c r="F991" s="9"/>
      <c r="G991" s="6"/>
      <c r="H991" s="6"/>
      <c r="I991" s="6"/>
      <c r="J991" s="6"/>
      <c r="K991" s="6"/>
      <c r="L991" s="6"/>
      <c r="M991" s="6"/>
      <c r="N991" s="6"/>
      <c r="O991" s="6"/>
      <c r="P991" s="16"/>
      <c r="Q991" s="6"/>
      <c r="R991" s="6"/>
      <c r="S991" s="6"/>
      <c r="T991" s="6"/>
      <c r="U991" s="6"/>
    </row>
    <row r="992" spans="1:21" x14ac:dyDescent="0.15">
      <c r="A992" s="6"/>
      <c r="B992" s="6"/>
      <c r="C992" s="6"/>
      <c r="D992" s="6"/>
      <c r="E992" s="9"/>
      <c r="F992" s="9"/>
      <c r="G992" s="6"/>
      <c r="H992" s="6"/>
      <c r="I992" s="6"/>
      <c r="J992" s="6"/>
      <c r="K992" s="6"/>
      <c r="L992" s="6"/>
      <c r="M992" s="6"/>
      <c r="N992" s="6"/>
      <c r="O992" s="6"/>
      <c r="P992" s="16"/>
      <c r="Q992" s="6"/>
      <c r="R992" s="6"/>
      <c r="S992" s="6"/>
      <c r="T992" s="6"/>
      <c r="U992" s="6"/>
    </row>
    <row r="993" spans="1:21" x14ac:dyDescent="0.15">
      <c r="A993" s="6"/>
      <c r="B993" s="6"/>
      <c r="C993" s="6"/>
      <c r="D993" s="6"/>
      <c r="E993" s="9"/>
      <c r="F993" s="9"/>
      <c r="G993" s="6"/>
      <c r="H993" s="6"/>
      <c r="I993" s="6"/>
      <c r="J993" s="6"/>
      <c r="K993" s="6"/>
      <c r="L993" s="6"/>
      <c r="M993" s="6"/>
      <c r="N993" s="6"/>
      <c r="O993" s="6"/>
      <c r="P993" s="16"/>
      <c r="Q993" s="6"/>
      <c r="R993" s="6"/>
      <c r="S993" s="6"/>
      <c r="T993" s="6"/>
      <c r="U993" s="6"/>
    </row>
    <row r="994" spans="1:21" x14ac:dyDescent="0.15">
      <c r="A994" s="6"/>
      <c r="B994" s="6"/>
      <c r="C994" s="6"/>
      <c r="D994" s="6"/>
      <c r="E994" s="9"/>
      <c r="F994" s="9"/>
      <c r="G994" s="6"/>
      <c r="H994" s="6"/>
      <c r="I994" s="6"/>
      <c r="J994" s="6"/>
      <c r="K994" s="6"/>
      <c r="L994" s="6"/>
      <c r="M994" s="6"/>
      <c r="N994" s="6"/>
      <c r="O994" s="6"/>
      <c r="P994" s="16"/>
      <c r="Q994" s="6"/>
      <c r="R994" s="6"/>
      <c r="S994" s="6"/>
      <c r="T994" s="6"/>
      <c r="U994" s="6"/>
    </row>
    <row r="995" spans="1:21" x14ac:dyDescent="0.15">
      <c r="A995" s="6"/>
      <c r="B995" s="6"/>
      <c r="C995" s="6"/>
      <c r="D995" s="6"/>
      <c r="E995" s="9"/>
      <c r="F995" s="9"/>
      <c r="G995" s="6"/>
      <c r="H995" s="6"/>
      <c r="I995" s="6"/>
      <c r="J995" s="6"/>
      <c r="K995" s="6"/>
      <c r="L995" s="6"/>
      <c r="M995" s="6"/>
      <c r="N995" s="6"/>
      <c r="O995" s="6"/>
      <c r="P995" s="16"/>
      <c r="Q995" s="6"/>
      <c r="R995" s="6"/>
      <c r="S995" s="6"/>
      <c r="T995" s="6"/>
      <c r="U995" s="6"/>
    </row>
    <row r="996" spans="1:21" x14ac:dyDescent="0.15">
      <c r="A996" s="6"/>
      <c r="B996" s="6"/>
      <c r="C996" s="6"/>
      <c r="D996" s="6"/>
      <c r="E996" s="9"/>
      <c r="F996" s="9"/>
      <c r="G996" s="6"/>
      <c r="H996" s="6"/>
      <c r="I996" s="6"/>
      <c r="J996" s="6"/>
      <c r="K996" s="6"/>
      <c r="L996" s="6"/>
      <c r="M996" s="6"/>
      <c r="N996" s="6"/>
      <c r="O996" s="6"/>
      <c r="P996" s="16"/>
      <c r="Q996" s="6"/>
      <c r="R996" s="6"/>
      <c r="S996" s="6"/>
      <c r="T996" s="6"/>
      <c r="U996" s="6"/>
    </row>
    <row r="997" spans="1:21" x14ac:dyDescent="0.15">
      <c r="A997" s="6"/>
      <c r="B997" s="6"/>
      <c r="C997" s="6"/>
      <c r="D997" s="6"/>
      <c r="E997" s="9"/>
      <c r="F997" s="9"/>
      <c r="G997" s="6"/>
      <c r="H997" s="6"/>
      <c r="I997" s="6"/>
      <c r="J997" s="6"/>
      <c r="K997" s="6"/>
      <c r="L997" s="6"/>
      <c r="M997" s="6"/>
      <c r="N997" s="6"/>
      <c r="O997" s="6"/>
      <c r="P997" s="16"/>
      <c r="Q997" s="6"/>
      <c r="R997" s="6"/>
      <c r="S997" s="6"/>
      <c r="T997" s="6"/>
      <c r="U997" s="6"/>
    </row>
    <row r="998" spans="1:21" x14ac:dyDescent="0.15">
      <c r="A998" s="6"/>
      <c r="B998" s="6"/>
      <c r="C998" s="6"/>
      <c r="D998" s="6"/>
      <c r="E998" s="9"/>
      <c r="F998" s="9"/>
      <c r="G998" s="6"/>
      <c r="H998" s="6"/>
      <c r="I998" s="6"/>
      <c r="J998" s="6"/>
      <c r="K998" s="6"/>
      <c r="L998" s="6"/>
      <c r="M998" s="6"/>
      <c r="N998" s="6"/>
      <c r="O998" s="6"/>
      <c r="P998" s="16"/>
      <c r="Q998" s="6"/>
      <c r="R998" s="6"/>
      <c r="S998" s="6"/>
      <c r="T998" s="6"/>
      <c r="U998" s="6"/>
    </row>
    <row r="999" spans="1:21" x14ac:dyDescent="0.15">
      <c r="A999" s="6"/>
      <c r="B999" s="6"/>
      <c r="C999" s="6"/>
      <c r="D999" s="6"/>
      <c r="E999" s="9"/>
      <c r="F999" s="9"/>
      <c r="G999" s="6"/>
      <c r="H999" s="6"/>
      <c r="I999" s="6"/>
      <c r="J999" s="6"/>
      <c r="K999" s="6"/>
      <c r="L999" s="6"/>
      <c r="M999" s="6"/>
      <c r="N999" s="6"/>
      <c r="O999" s="6"/>
      <c r="P999" s="16"/>
      <c r="Q999" s="6"/>
      <c r="R999" s="6"/>
      <c r="S999" s="6"/>
      <c r="T999" s="6"/>
      <c r="U999" s="6"/>
    </row>
    <row r="1000" spans="1:21" x14ac:dyDescent="0.15">
      <c r="A1000" s="6"/>
      <c r="B1000" s="6"/>
      <c r="C1000" s="6"/>
      <c r="D1000" s="6"/>
      <c r="E1000" s="9"/>
      <c r="F1000" s="9"/>
      <c r="G1000" s="6"/>
      <c r="H1000" s="6"/>
      <c r="I1000" s="6"/>
      <c r="J1000" s="6"/>
      <c r="K1000" s="6"/>
      <c r="L1000" s="6"/>
      <c r="M1000" s="6"/>
      <c r="N1000" s="6"/>
      <c r="O1000" s="6"/>
      <c r="P1000" s="16"/>
      <c r="Q1000" s="6"/>
      <c r="R1000" s="6"/>
      <c r="S1000" s="6"/>
      <c r="T1000" s="6"/>
      <c r="U1000" s="6"/>
    </row>
  </sheetData>
  <autoFilter ref="A1:U680" xr:uid="{00000000-0009-0000-0000-000006000000}">
    <sortState xmlns:xlrd2="http://schemas.microsoft.com/office/spreadsheetml/2017/richdata2" ref="A2:U680">
      <sortCondition ref="A1:A680"/>
    </sortState>
  </autoFilter>
  <pageMargins left="0.7" right="0.7" top="0.75" bottom="0.75" header="0.3" footer="0.3"/>
  <pageSetup paperSize="9"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9900"/>
    <outlinePr summaryBelow="0" summaryRight="0"/>
  </sheetPr>
  <dimension ref="A1:M1089"/>
  <sheetViews>
    <sheetView topLeftCell="A906" workbookViewId="0">
      <selection activeCell="C911" sqref="C911:D933"/>
    </sheetView>
  </sheetViews>
  <sheetFormatPr baseColWidth="10" defaultColWidth="12.6640625" defaultRowHeight="13" x14ac:dyDescent="0.15"/>
  <cols>
    <col min="1" max="1" width="11.83203125" style="3" bestFit="1" customWidth="1"/>
    <col min="2" max="2" width="11.1640625" style="3" bestFit="1" customWidth="1"/>
    <col min="3" max="3" width="6.6640625" style="3" bestFit="1" customWidth="1"/>
    <col min="4" max="4" width="8.1640625" style="3" bestFit="1" customWidth="1"/>
    <col min="5" max="5" width="33.33203125" style="3" bestFit="1" customWidth="1"/>
    <col min="6" max="6" width="13.5" style="3" bestFit="1" customWidth="1"/>
    <col min="7" max="7" width="15.83203125" style="3" bestFit="1" customWidth="1"/>
    <col min="8" max="9" width="9.1640625" style="3" bestFit="1" customWidth="1"/>
    <col min="10" max="10" width="13.5" style="3" bestFit="1" customWidth="1"/>
    <col min="11" max="11" width="32.1640625" style="3" bestFit="1" customWidth="1"/>
    <col min="12" max="12" width="33" style="3" bestFit="1" customWidth="1"/>
    <col min="13" max="13" width="162.1640625" style="3" bestFit="1" customWidth="1"/>
    <col min="14" max="16384" width="12.6640625" style="3"/>
  </cols>
  <sheetData>
    <row r="1" spans="1:13" ht="15" x14ac:dyDescent="0.15">
      <c r="A1" s="10" t="s">
        <v>11050</v>
      </c>
      <c r="B1" s="10" t="s">
        <v>6310</v>
      </c>
      <c r="C1" s="10" t="s">
        <v>6311</v>
      </c>
      <c r="D1" s="10" t="s">
        <v>6312</v>
      </c>
      <c r="E1" s="10" t="s">
        <v>459</v>
      </c>
      <c r="F1" s="10" t="s">
        <v>442</v>
      </c>
      <c r="G1" s="28" t="s">
        <v>11056</v>
      </c>
      <c r="H1" s="10" t="s">
        <v>6313</v>
      </c>
      <c r="I1" s="10" t="s">
        <v>6314</v>
      </c>
      <c r="J1" s="10" t="s">
        <v>6315</v>
      </c>
      <c r="K1" s="10" t="s">
        <v>6316</v>
      </c>
      <c r="L1" s="10" t="s">
        <v>6317</v>
      </c>
      <c r="M1" s="10" t="s">
        <v>6318</v>
      </c>
    </row>
    <row r="2" spans="1:13" x14ac:dyDescent="0.15">
      <c r="A2" s="6">
        <v>3282</v>
      </c>
      <c r="B2" s="6" t="s">
        <v>6319</v>
      </c>
      <c r="C2" s="6">
        <v>6189</v>
      </c>
      <c r="D2" s="6">
        <v>49</v>
      </c>
      <c r="E2" s="6" t="s">
        <v>6320</v>
      </c>
      <c r="F2" s="6" t="s">
        <v>6321</v>
      </c>
      <c r="G2" s="6"/>
      <c r="H2" s="6">
        <v>11.235749999999999</v>
      </c>
      <c r="I2" s="6">
        <v>55.684579999999997</v>
      </c>
      <c r="J2" s="6">
        <v>2</v>
      </c>
      <c r="K2" s="6" t="s">
        <v>6322</v>
      </c>
      <c r="L2" s="6" t="s">
        <v>6323</v>
      </c>
      <c r="M2" s="6"/>
    </row>
    <row r="3" spans="1:13" x14ac:dyDescent="0.15">
      <c r="A3" s="6">
        <v>6238</v>
      </c>
      <c r="B3" s="6" t="s">
        <v>6324</v>
      </c>
      <c r="C3" s="6">
        <v>3600</v>
      </c>
      <c r="D3" s="6">
        <v>110</v>
      </c>
      <c r="E3" s="6" t="s">
        <v>6325</v>
      </c>
      <c r="F3" s="6" t="s">
        <v>6326</v>
      </c>
      <c r="G3" s="6">
        <v>-22.48</v>
      </c>
      <c r="H3" s="6">
        <v>9.1209330000000008</v>
      </c>
      <c r="I3" s="6">
        <v>55.460639999999998</v>
      </c>
      <c r="J3" s="6">
        <v>2</v>
      </c>
      <c r="K3" s="6" t="s">
        <v>6327</v>
      </c>
      <c r="L3" s="6" t="s">
        <v>6328</v>
      </c>
      <c r="M3" s="6"/>
    </row>
    <row r="4" spans="1:13" x14ac:dyDescent="0.15">
      <c r="A4" s="6">
        <v>6240</v>
      </c>
      <c r="B4" s="6" t="s">
        <v>6329</v>
      </c>
      <c r="C4" s="6">
        <v>3039</v>
      </c>
      <c r="D4" s="6">
        <v>48</v>
      </c>
      <c r="E4" s="6" t="s">
        <v>6330</v>
      </c>
      <c r="F4" s="6" t="s">
        <v>6331</v>
      </c>
      <c r="G4" s="6">
        <v>-26.33</v>
      </c>
      <c r="H4" s="6">
        <v>9.1209330000000008</v>
      </c>
      <c r="I4" s="6">
        <v>55.460639999999998</v>
      </c>
      <c r="J4" s="6">
        <v>2</v>
      </c>
      <c r="K4" s="6" t="s">
        <v>6327</v>
      </c>
      <c r="L4" s="6" t="s">
        <v>6328</v>
      </c>
      <c r="M4" s="6"/>
    </row>
    <row r="5" spans="1:13" x14ac:dyDescent="0.15">
      <c r="A5" s="6">
        <v>6241</v>
      </c>
      <c r="B5" s="6" t="s">
        <v>6332</v>
      </c>
      <c r="C5" s="6">
        <v>2977</v>
      </c>
      <c r="D5" s="6">
        <v>35</v>
      </c>
      <c r="E5" s="6" t="s">
        <v>6333</v>
      </c>
      <c r="F5" s="6" t="s">
        <v>6334</v>
      </c>
      <c r="G5" s="6">
        <v>-27.69</v>
      </c>
      <c r="H5" s="6">
        <v>9.1209330000000008</v>
      </c>
      <c r="I5" s="6">
        <v>55.460639999999998</v>
      </c>
      <c r="J5" s="6">
        <v>2</v>
      </c>
      <c r="K5" s="6" t="s">
        <v>6327</v>
      </c>
      <c r="L5" s="6" t="s">
        <v>6328</v>
      </c>
      <c r="M5" s="6"/>
    </row>
    <row r="6" spans="1:13" x14ac:dyDescent="0.15">
      <c r="A6" s="6">
        <v>6246</v>
      </c>
      <c r="B6" s="6" t="s">
        <v>6335</v>
      </c>
      <c r="C6" s="6">
        <v>2504</v>
      </c>
      <c r="D6" s="6">
        <v>40</v>
      </c>
      <c r="E6" s="6" t="s">
        <v>6336</v>
      </c>
      <c r="F6" s="6" t="s">
        <v>6326</v>
      </c>
      <c r="G6" s="6">
        <v>-24.51</v>
      </c>
      <c r="H6" s="6">
        <v>9.1209330000000008</v>
      </c>
      <c r="I6" s="6">
        <v>55.460639999999998</v>
      </c>
      <c r="J6" s="6">
        <v>2</v>
      </c>
      <c r="K6" s="6" t="s">
        <v>6327</v>
      </c>
      <c r="L6" s="6" t="s">
        <v>6328</v>
      </c>
      <c r="M6" s="6"/>
    </row>
    <row r="7" spans="1:13" x14ac:dyDescent="0.15">
      <c r="A7" s="6">
        <v>6247</v>
      </c>
      <c r="B7" s="6" t="s">
        <v>6337</v>
      </c>
      <c r="C7" s="6">
        <v>3149</v>
      </c>
      <c r="D7" s="6">
        <v>33</v>
      </c>
      <c r="E7" s="6" t="s">
        <v>6338</v>
      </c>
      <c r="F7" s="6" t="s">
        <v>6326</v>
      </c>
      <c r="G7" s="6">
        <v>-22.02</v>
      </c>
      <c r="H7" s="6">
        <v>9.1209330000000008</v>
      </c>
      <c r="I7" s="6">
        <v>55.460639999999998</v>
      </c>
      <c r="J7" s="6">
        <v>2</v>
      </c>
      <c r="K7" s="6" t="s">
        <v>6327</v>
      </c>
      <c r="L7" s="6" t="s">
        <v>6328</v>
      </c>
      <c r="M7" s="6"/>
    </row>
    <row r="8" spans="1:13" x14ac:dyDescent="0.15">
      <c r="A8" s="6">
        <v>6248</v>
      </c>
      <c r="B8" s="6" t="s">
        <v>6339</v>
      </c>
      <c r="C8" s="6">
        <v>3653</v>
      </c>
      <c r="D8" s="6">
        <v>38</v>
      </c>
      <c r="E8" s="6" t="s">
        <v>6340</v>
      </c>
      <c r="F8" s="6" t="s">
        <v>6326</v>
      </c>
      <c r="G8" s="6">
        <v>-23.26</v>
      </c>
      <c r="H8" s="6">
        <v>9.1209330000000008</v>
      </c>
      <c r="I8" s="6">
        <v>55.460639999999998</v>
      </c>
      <c r="J8" s="6">
        <v>2</v>
      </c>
      <c r="K8" s="6" t="s">
        <v>6327</v>
      </c>
      <c r="L8" s="6" t="s">
        <v>6328</v>
      </c>
      <c r="M8" s="6"/>
    </row>
    <row r="9" spans="1:13" x14ac:dyDescent="0.15">
      <c r="A9" s="6">
        <v>6250</v>
      </c>
      <c r="B9" s="6" t="s">
        <v>6341</v>
      </c>
      <c r="C9" s="6">
        <v>2945</v>
      </c>
      <c r="D9" s="6">
        <v>38</v>
      </c>
      <c r="E9" s="6" t="s">
        <v>6342</v>
      </c>
      <c r="F9" s="6" t="s">
        <v>6331</v>
      </c>
      <c r="G9" s="6"/>
      <c r="H9" s="6">
        <v>10.48333</v>
      </c>
      <c r="I9" s="6">
        <v>55.366669999999999</v>
      </c>
      <c r="J9" s="6">
        <v>2</v>
      </c>
      <c r="K9" s="6" t="s">
        <v>6343</v>
      </c>
      <c r="L9" s="6" t="s">
        <v>6328</v>
      </c>
      <c r="M9" s="6" t="s">
        <v>6344</v>
      </c>
    </row>
    <row r="10" spans="1:13" x14ac:dyDescent="0.15">
      <c r="A10" s="6">
        <v>6251</v>
      </c>
      <c r="B10" s="6" t="s">
        <v>6345</v>
      </c>
      <c r="C10" s="6">
        <v>3092</v>
      </c>
      <c r="D10" s="6">
        <v>47</v>
      </c>
      <c r="E10" s="6" t="s">
        <v>6346</v>
      </c>
      <c r="F10" s="6" t="s">
        <v>6331</v>
      </c>
      <c r="G10" s="6">
        <v>-26.78</v>
      </c>
      <c r="H10" s="6">
        <v>10.18013</v>
      </c>
      <c r="I10" s="6">
        <v>55.35239</v>
      </c>
      <c r="J10" s="6">
        <v>2</v>
      </c>
      <c r="K10" s="6" t="s">
        <v>6347</v>
      </c>
      <c r="L10" s="6" t="s">
        <v>6328</v>
      </c>
      <c r="M10" s="6"/>
    </row>
    <row r="11" spans="1:13" x14ac:dyDescent="0.15">
      <c r="A11" s="6">
        <v>6257</v>
      </c>
      <c r="B11" s="6" t="s">
        <v>6348</v>
      </c>
      <c r="C11" s="6">
        <v>3003</v>
      </c>
      <c r="D11" s="6">
        <v>45</v>
      </c>
      <c r="E11" s="6" t="s">
        <v>6349</v>
      </c>
      <c r="F11" s="6" t="s">
        <v>6331</v>
      </c>
      <c r="G11" s="6">
        <v>-27.36</v>
      </c>
      <c r="H11" s="6">
        <v>10.18013</v>
      </c>
      <c r="I11" s="6">
        <v>55.35239</v>
      </c>
      <c r="J11" s="6">
        <v>2</v>
      </c>
      <c r="K11" s="6" t="s">
        <v>6347</v>
      </c>
      <c r="L11" s="6" t="s">
        <v>6328</v>
      </c>
      <c r="M11" s="6"/>
    </row>
    <row r="12" spans="1:13" x14ac:dyDescent="0.15">
      <c r="A12" s="6">
        <v>6258</v>
      </c>
      <c r="B12" s="6" t="s">
        <v>6350</v>
      </c>
      <c r="C12" s="6">
        <v>2356</v>
      </c>
      <c r="D12" s="6">
        <v>44</v>
      </c>
      <c r="E12" s="6" t="s">
        <v>6351</v>
      </c>
      <c r="F12" s="6" t="s">
        <v>6326</v>
      </c>
      <c r="G12" s="6">
        <v>-24.75</v>
      </c>
      <c r="H12" s="6">
        <v>9.5506320000000002</v>
      </c>
      <c r="I12" s="6">
        <v>55.506019999999999</v>
      </c>
      <c r="J12" s="6">
        <v>2</v>
      </c>
      <c r="K12" s="6" t="s">
        <v>6352</v>
      </c>
      <c r="L12" s="6" t="s">
        <v>6328</v>
      </c>
      <c r="M12" s="6"/>
    </row>
    <row r="13" spans="1:13" x14ac:dyDescent="0.15">
      <c r="A13" s="6">
        <v>6259</v>
      </c>
      <c r="B13" s="6" t="s">
        <v>6353</v>
      </c>
      <c r="C13" s="6">
        <v>2445</v>
      </c>
      <c r="D13" s="6">
        <v>41</v>
      </c>
      <c r="E13" s="6" t="s">
        <v>6354</v>
      </c>
      <c r="F13" s="6" t="s">
        <v>6326</v>
      </c>
      <c r="G13" s="6">
        <v>-24.31</v>
      </c>
      <c r="H13" s="6">
        <v>9.5506320000000002</v>
      </c>
      <c r="I13" s="6">
        <v>55.506019999999999</v>
      </c>
      <c r="J13" s="6">
        <v>2</v>
      </c>
      <c r="K13" s="6" t="s">
        <v>6352</v>
      </c>
      <c r="L13" s="6" t="s">
        <v>6328</v>
      </c>
      <c r="M13" s="6"/>
    </row>
    <row r="14" spans="1:13" x14ac:dyDescent="0.15">
      <c r="A14" s="6">
        <v>6260</v>
      </c>
      <c r="B14" s="6" t="s">
        <v>6355</v>
      </c>
      <c r="C14" s="6">
        <v>2413</v>
      </c>
      <c r="D14" s="6">
        <v>41</v>
      </c>
      <c r="E14" s="6" t="s">
        <v>6356</v>
      </c>
      <c r="F14" s="6" t="s">
        <v>6326</v>
      </c>
      <c r="G14" s="6">
        <v>-25.39</v>
      </c>
      <c r="H14" s="6">
        <v>9.5506320000000002</v>
      </c>
      <c r="I14" s="6">
        <v>55.506019999999999</v>
      </c>
      <c r="J14" s="6">
        <v>2</v>
      </c>
      <c r="K14" s="6" t="s">
        <v>6352</v>
      </c>
      <c r="L14" s="6" t="s">
        <v>6328</v>
      </c>
      <c r="M14" s="6"/>
    </row>
    <row r="15" spans="1:13" x14ac:dyDescent="0.15">
      <c r="A15" s="6">
        <v>6261</v>
      </c>
      <c r="B15" s="6" t="s">
        <v>6357</v>
      </c>
      <c r="C15" s="6">
        <v>2988</v>
      </c>
      <c r="D15" s="6">
        <v>41</v>
      </c>
      <c r="E15" s="6" t="s">
        <v>6358</v>
      </c>
      <c r="F15" s="6" t="s">
        <v>6331</v>
      </c>
      <c r="G15" s="6">
        <v>-26.96</v>
      </c>
      <c r="H15" s="6">
        <v>9.7237899999999993</v>
      </c>
      <c r="I15" s="6">
        <v>54.913609999999998</v>
      </c>
      <c r="J15" s="6">
        <v>2</v>
      </c>
      <c r="K15" s="6" t="s">
        <v>6359</v>
      </c>
      <c r="L15" s="6" t="s">
        <v>6328</v>
      </c>
      <c r="M15" s="6"/>
    </row>
    <row r="16" spans="1:13" x14ac:dyDescent="0.15">
      <c r="A16" s="6">
        <v>6262</v>
      </c>
      <c r="B16" s="6" t="s">
        <v>6360</v>
      </c>
      <c r="C16" s="6">
        <v>2943</v>
      </c>
      <c r="D16" s="6">
        <v>40</v>
      </c>
      <c r="E16" s="6" t="s">
        <v>6361</v>
      </c>
      <c r="F16" s="6" t="s">
        <v>6326</v>
      </c>
      <c r="G16" s="6">
        <v>-24.94</v>
      </c>
      <c r="H16" s="6">
        <v>9.7237899999999993</v>
      </c>
      <c r="I16" s="6">
        <v>54.913609999999998</v>
      </c>
      <c r="J16" s="6">
        <v>2</v>
      </c>
      <c r="K16" s="6" t="s">
        <v>6359</v>
      </c>
      <c r="L16" s="6" t="s">
        <v>6328</v>
      </c>
      <c r="M16" s="6"/>
    </row>
    <row r="17" spans="1:13" x14ac:dyDescent="0.15">
      <c r="A17" s="6">
        <v>6263</v>
      </c>
      <c r="B17" s="6" t="s">
        <v>6362</v>
      </c>
      <c r="C17" s="6">
        <v>3078</v>
      </c>
      <c r="D17" s="6">
        <v>40</v>
      </c>
      <c r="E17" s="6" t="s">
        <v>6363</v>
      </c>
      <c r="F17" s="6" t="s">
        <v>6334</v>
      </c>
      <c r="G17" s="6">
        <v>-23.59</v>
      </c>
      <c r="H17" s="6">
        <v>9.7237899999999993</v>
      </c>
      <c r="I17" s="6">
        <v>54.913609999999998</v>
      </c>
      <c r="J17" s="6">
        <v>2</v>
      </c>
      <c r="K17" s="6" t="s">
        <v>6359</v>
      </c>
      <c r="L17" s="6" t="s">
        <v>6328</v>
      </c>
      <c r="M17" s="6"/>
    </row>
    <row r="18" spans="1:13" x14ac:dyDescent="0.15">
      <c r="A18" s="6">
        <v>6264</v>
      </c>
      <c r="B18" s="6" t="s">
        <v>6364</v>
      </c>
      <c r="C18" s="6">
        <v>3484</v>
      </c>
      <c r="D18" s="6">
        <v>42</v>
      </c>
      <c r="E18" s="6" t="s">
        <v>6365</v>
      </c>
      <c r="F18" s="6" t="s">
        <v>6331</v>
      </c>
      <c r="G18" s="6">
        <v>-25.88</v>
      </c>
      <c r="H18" s="6">
        <v>9.7237899999999993</v>
      </c>
      <c r="I18" s="6">
        <v>54.913609999999998</v>
      </c>
      <c r="J18" s="6">
        <v>2</v>
      </c>
      <c r="K18" s="6" t="s">
        <v>6359</v>
      </c>
      <c r="L18" s="6" t="s">
        <v>6328</v>
      </c>
      <c r="M18" s="6"/>
    </row>
    <row r="19" spans="1:13" x14ac:dyDescent="0.15">
      <c r="A19" s="6">
        <v>6265</v>
      </c>
      <c r="B19" s="6" t="s">
        <v>6366</v>
      </c>
      <c r="C19" s="6">
        <v>3040</v>
      </c>
      <c r="D19" s="6">
        <v>42</v>
      </c>
      <c r="E19" s="6" t="s">
        <v>6367</v>
      </c>
      <c r="F19" s="6" t="s">
        <v>6331</v>
      </c>
      <c r="G19" s="6">
        <v>-25.49</v>
      </c>
      <c r="H19" s="6">
        <v>9.7237899999999993</v>
      </c>
      <c r="I19" s="6">
        <v>54.913609999999998</v>
      </c>
      <c r="J19" s="6">
        <v>2</v>
      </c>
      <c r="K19" s="6" t="s">
        <v>6359</v>
      </c>
      <c r="L19" s="6" t="s">
        <v>6328</v>
      </c>
      <c r="M19" s="6"/>
    </row>
    <row r="20" spans="1:13" x14ac:dyDescent="0.15">
      <c r="A20" s="6">
        <v>6267</v>
      </c>
      <c r="B20" s="6" t="s">
        <v>6368</v>
      </c>
      <c r="C20" s="6">
        <v>3073</v>
      </c>
      <c r="D20" s="6">
        <v>35</v>
      </c>
      <c r="E20" s="6" t="s">
        <v>6369</v>
      </c>
      <c r="F20" s="6" t="s">
        <v>6326</v>
      </c>
      <c r="G20" s="6">
        <v>-22.05</v>
      </c>
      <c r="H20" s="6">
        <v>8.6641949999999994</v>
      </c>
      <c r="I20" s="6">
        <v>56.954450000000001</v>
      </c>
      <c r="J20" s="6">
        <v>2</v>
      </c>
      <c r="K20" s="6" t="s">
        <v>6370</v>
      </c>
      <c r="L20" s="6" t="s">
        <v>6328</v>
      </c>
      <c r="M20" s="6"/>
    </row>
    <row r="21" spans="1:13" x14ac:dyDescent="0.15">
      <c r="A21" s="6">
        <v>6268</v>
      </c>
      <c r="B21" s="6" t="s">
        <v>6371</v>
      </c>
      <c r="C21" s="6">
        <v>2904</v>
      </c>
      <c r="D21" s="6">
        <v>35</v>
      </c>
      <c r="E21" s="6" t="s">
        <v>6372</v>
      </c>
      <c r="F21" s="6" t="s">
        <v>6326</v>
      </c>
      <c r="G21" s="6">
        <v>-21.44</v>
      </c>
      <c r="H21" s="6">
        <v>8.6641949999999994</v>
      </c>
      <c r="I21" s="6">
        <v>56.954450000000001</v>
      </c>
      <c r="J21" s="6">
        <v>2</v>
      </c>
      <c r="K21" s="6" t="s">
        <v>6370</v>
      </c>
      <c r="L21" s="6" t="s">
        <v>6328</v>
      </c>
      <c r="M21" s="6"/>
    </row>
    <row r="22" spans="1:13" x14ac:dyDescent="0.15">
      <c r="A22" s="6">
        <v>6269</v>
      </c>
      <c r="B22" s="6" t="s">
        <v>6373</v>
      </c>
      <c r="C22" s="6">
        <v>2932</v>
      </c>
      <c r="D22" s="6">
        <v>40</v>
      </c>
      <c r="E22" s="6" t="s">
        <v>6374</v>
      </c>
      <c r="F22" s="6" t="s">
        <v>6326</v>
      </c>
      <c r="G22" s="6">
        <v>-22.63</v>
      </c>
      <c r="H22" s="6">
        <v>8.6641949999999994</v>
      </c>
      <c r="I22" s="6">
        <v>56.954450000000001</v>
      </c>
      <c r="J22" s="6">
        <v>2</v>
      </c>
      <c r="K22" s="6" t="s">
        <v>6370</v>
      </c>
      <c r="L22" s="6" t="s">
        <v>6328</v>
      </c>
      <c r="M22" s="6"/>
    </row>
    <row r="23" spans="1:13" x14ac:dyDescent="0.15">
      <c r="A23" s="6">
        <v>6270</v>
      </c>
      <c r="B23" s="6" t="s">
        <v>6375</v>
      </c>
      <c r="C23" s="6">
        <v>2901</v>
      </c>
      <c r="D23" s="6">
        <v>38</v>
      </c>
      <c r="E23" s="6" t="s">
        <v>6376</v>
      </c>
      <c r="F23" s="6" t="s">
        <v>6326</v>
      </c>
      <c r="G23" s="6">
        <v>-21.7</v>
      </c>
      <c r="H23" s="6">
        <v>8.6641949999999994</v>
      </c>
      <c r="I23" s="6">
        <v>56.954450000000001</v>
      </c>
      <c r="J23" s="6">
        <v>2</v>
      </c>
      <c r="K23" s="6" t="s">
        <v>6370</v>
      </c>
      <c r="L23" s="6" t="s">
        <v>6328</v>
      </c>
      <c r="M23" s="6"/>
    </row>
    <row r="24" spans="1:13" x14ac:dyDescent="0.15">
      <c r="A24" s="6">
        <v>6271</v>
      </c>
      <c r="B24" s="6" t="s">
        <v>6377</v>
      </c>
      <c r="C24" s="6">
        <v>2988</v>
      </c>
      <c r="D24" s="6">
        <v>30</v>
      </c>
      <c r="E24" s="6" t="s">
        <v>6378</v>
      </c>
      <c r="F24" s="6" t="s">
        <v>6326</v>
      </c>
      <c r="G24" s="6">
        <v>-24.77</v>
      </c>
      <c r="H24" s="6">
        <v>8.6641949999999994</v>
      </c>
      <c r="I24" s="6">
        <v>56.954450000000001</v>
      </c>
      <c r="J24" s="6">
        <v>2</v>
      </c>
      <c r="K24" s="6" t="s">
        <v>6370</v>
      </c>
      <c r="L24" s="6" t="s">
        <v>6328</v>
      </c>
      <c r="M24" s="6"/>
    </row>
    <row r="25" spans="1:13" x14ac:dyDescent="0.15">
      <c r="A25" s="6">
        <v>6272</v>
      </c>
      <c r="B25" s="6" t="s">
        <v>6379</v>
      </c>
      <c r="C25" s="6">
        <v>3123</v>
      </c>
      <c r="D25" s="6">
        <v>38</v>
      </c>
      <c r="E25" s="6" t="s">
        <v>6380</v>
      </c>
      <c r="F25" s="6" t="s">
        <v>6326</v>
      </c>
      <c r="G25" s="6"/>
      <c r="H25" s="6">
        <v>8.6641949999999994</v>
      </c>
      <c r="I25" s="6">
        <v>56.954450000000001</v>
      </c>
      <c r="J25" s="6">
        <v>2</v>
      </c>
      <c r="K25" s="6" t="s">
        <v>6370</v>
      </c>
      <c r="L25" s="6" t="s">
        <v>6328</v>
      </c>
      <c r="M25" s="6" t="s">
        <v>6381</v>
      </c>
    </row>
    <row r="26" spans="1:13" x14ac:dyDescent="0.15">
      <c r="A26" s="6">
        <v>6273</v>
      </c>
      <c r="B26" s="6" t="s">
        <v>6382</v>
      </c>
      <c r="C26" s="6">
        <v>2946</v>
      </c>
      <c r="D26" s="6">
        <v>36</v>
      </c>
      <c r="E26" s="6" t="s">
        <v>6383</v>
      </c>
      <c r="F26" s="6" t="s">
        <v>6326</v>
      </c>
      <c r="G26" s="6">
        <v>-19.43</v>
      </c>
      <c r="H26" s="6">
        <v>8.6759430000000002</v>
      </c>
      <c r="I26" s="6">
        <v>56.962440000000001</v>
      </c>
      <c r="J26" s="6">
        <v>2</v>
      </c>
      <c r="K26" s="6" t="s">
        <v>6384</v>
      </c>
      <c r="L26" s="6" t="s">
        <v>6328</v>
      </c>
      <c r="M26" s="6"/>
    </row>
    <row r="27" spans="1:13" x14ac:dyDescent="0.15">
      <c r="A27" s="6">
        <v>6274</v>
      </c>
      <c r="B27" s="6" t="s">
        <v>6385</v>
      </c>
      <c r="C27" s="6">
        <v>2907</v>
      </c>
      <c r="D27" s="6">
        <v>46</v>
      </c>
      <c r="E27" s="6" t="s">
        <v>6386</v>
      </c>
      <c r="F27" s="6" t="s">
        <v>6326</v>
      </c>
      <c r="G27" s="6">
        <v>-22.47</v>
      </c>
      <c r="H27" s="6">
        <v>8.6759430000000002</v>
      </c>
      <c r="I27" s="6">
        <v>56.962440000000001</v>
      </c>
      <c r="J27" s="6">
        <v>2</v>
      </c>
      <c r="K27" s="6" t="s">
        <v>6384</v>
      </c>
      <c r="L27" s="6" t="s">
        <v>6328</v>
      </c>
      <c r="M27" s="6"/>
    </row>
    <row r="28" spans="1:13" x14ac:dyDescent="0.15">
      <c r="A28" s="6">
        <v>6275</v>
      </c>
      <c r="B28" s="6" t="s">
        <v>6387</v>
      </c>
      <c r="C28" s="6">
        <v>3111</v>
      </c>
      <c r="D28" s="6">
        <v>40</v>
      </c>
      <c r="E28" s="6" t="s">
        <v>6388</v>
      </c>
      <c r="F28" s="6" t="s">
        <v>6331</v>
      </c>
      <c r="G28" s="6">
        <v>-23.98</v>
      </c>
      <c r="H28" s="6">
        <v>8.6910290000000003</v>
      </c>
      <c r="I28" s="6">
        <v>54.966740000000001</v>
      </c>
      <c r="J28" s="6">
        <v>2</v>
      </c>
      <c r="K28" s="6" t="s">
        <v>6389</v>
      </c>
      <c r="L28" s="6" t="s">
        <v>6328</v>
      </c>
      <c r="M28" s="6"/>
    </row>
    <row r="29" spans="1:13" x14ac:dyDescent="0.15">
      <c r="A29" s="6">
        <v>6276</v>
      </c>
      <c r="B29" s="6" t="s">
        <v>6390</v>
      </c>
      <c r="C29" s="6">
        <v>3135</v>
      </c>
      <c r="D29" s="6">
        <v>46</v>
      </c>
      <c r="E29" s="6" t="s">
        <v>6391</v>
      </c>
      <c r="F29" s="6" t="s">
        <v>6331</v>
      </c>
      <c r="G29" s="6">
        <v>-28.39</v>
      </c>
      <c r="H29" s="6">
        <v>8.6910290000000003</v>
      </c>
      <c r="I29" s="6">
        <v>54.966740000000001</v>
      </c>
      <c r="J29" s="6">
        <v>2</v>
      </c>
      <c r="K29" s="6" t="s">
        <v>6389</v>
      </c>
      <c r="L29" s="6" t="s">
        <v>6328</v>
      </c>
      <c r="M29" s="6"/>
    </row>
    <row r="30" spans="1:13" x14ac:dyDescent="0.15">
      <c r="A30" s="6">
        <v>6277</v>
      </c>
      <c r="B30" s="6" t="s">
        <v>6392</v>
      </c>
      <c r="C30" s="6">
        <v>3202</v>
      </c>
      <c r="D30" s="6">
        <v>38</v>
      </c>
      <c r="E30" s="6" t="s">
        <v>6393</v>
      </c>
      <c r="F30" s="6" t="s">
        <v>6326</v>
      </c>
      <c r="G30" s="6">
        <v>-22.73</v>
      </c>
      <c r="H30" s="6">
        <v>9.295534</v>
      </c>
      <c r="I30" s="6">
        <v>55.201360000000001</v>
      </c>
      <c r="J30" s="6">
        <v>2</v>
      </c>
      <c r="K30" s="6" t="s">
        <v>6394</v>
      </c>
      <c r="L30" s="6" t="s">
        <v>6328</v>
      </c>
      <c r="M30" s="6"/>
    </row>
    <row r="31" spans="1:13" x14ac:dyDescent="0.15">
      <c r="A31" s="6">
        <v>6288</v>
      </c>
      <c r="B31" s="6" t="s">
        <v>6395</v>
      </c>
      <c r="C31" s="6">
        <v>2973</v>
      </c>
      <c r="D31" s="6">
        <v>34</v>
      </c>
      <c r="E31" s="6" t="s">
        <v>6396</v>
      </c>
      <c r="F31" s="6" t="s">
        <v>6326</v>
      </c>
      <c r="G31" s="6">
        <v>-23.72</v>
      </c>
      <c r="H31" s="6">
        <v>8.7233549999999997</v>
      </c>
      <c r="I31" s="6">
        <v>56.95055</v>
      </c>
      <c r="J31" s="6">
        <v>2</v>
      </c>
      <c r="K31" s="6" t="s">
        <v>6397</v>
      </c>
      <c r="L31" s="6" t="s">
        <v>6328</v>
      </c>
      <c r="M31" s="6"/>
    </row>
    <row r="32" spans="1:13" x14ac:dyDescent="0.15">
      <c r="A32" s="6">
        <v>6289</v>
      </c>
      <c r="B32" s="6" t="s">
        <v>6398</v>
      </c>
      <c r="C32" s="6">
        <v>2907</v>
      </c>
      <c r="D32" s="6">
        <v>41</v>
      </c>
      <c r="E32" s="6" t="s">
        <v>6399</v>
      </c>
      <c r="F32" s="6" t="s">
        <v>6326</v>
      </c>
      <c r="G32" s="6">
        <v>-24.16</v>
      </c>
      <c r="H32" s="6">
        <v>8.7233549999999997</v>
      </c>
      <c r="I32" s="6">
        <v>56.95055</v>
      </c>
      <c r="J32" s="6">
        <v>2</v>
      </c>
      <c r="K32" s="6" t="s">
        <v>6397</v>
      </c>
      <c r="L32" s="6" t="s">
        <v>6328</v>
      </c>
      <c r="M32" s="6"/>
    </row>
    <row r="33" spans="1:13" x14ac:dyDescent="0.15">
      <c r="A33" s="6">
        <v>6290</v>
      </c>
      <c r="B33" s="6" t="s">
        <v>6400</v>
      </c>
      <c r="C33" s="6">
        <v>2802</v>
      </c>
      <c r="D33" s="6">
        <v>35</v>
      </c>
      <c r="E33" s="6" t="s">
        <v>6401</v>
      </c>
      <c r="F33" s="6" t="s">
        <v>6331</v>
      </c>
      <c r="G33" s="6"/>
      <c r="H33" s="6">
        <v>12.20148</v>
      </c>
      <c r="I33" s="6">
        <v>56.020099999999999</v>
      </c>
      <c r="J33" s="6">
        <v>2</v>
      </c>
      <c r="K33" s="6" t="s">
        <v>6402</v>
      </c>
      <c r="L33" s="6" t="s">
        <v>6328</v>
      </c>
      <c r="M33" s="6" t="s">
        <v>6344</v>
      </c>
    </row>
    <row r="34" spans="1:13" x14ac:dyDescent="0.15">
      <c r="A34" s="6">
        <v>6291</v>
      </c>
      <c r="B34" s="6" t="s">
        <v>6403</v>
      </c>
      <c r="C34" s="6">
        <v>2868</v>
      </c>
      <c r="D34" s="6">
        <v>36</v>
      </c>
      <c r="E34" s="6" t="s">
        <v>6404</v>
      </c>
      <c r="F34" s="6" t="s">
        <v>6331</v>
      </c>
      <c r="G34" s="6"/>
      <c r="H34" s="6">
        <v>12.20148</v>
      </c>
      <c r="I34" s="6">
        <v>56.020099999999999</v>
      </c>
      <c r="J34" s="6">
        <v>2</v>
      </c>
      <c r="K34" s="6" t="s">
        <v>6402</v>
      </c>
      <c r="L34" s="6" t="s">
        <v>6328</v>
      </c>
      <c r="M34" s="6" t="s">
        <v>6344</v>
      </c>
    </row>
    <row r="35" spans="1:13" x14ac:dyDescent="0.15">
      <c r="A35" s="6">
        <v>6292</v>
      </c>
      <c r="B35" s="6" t="s">
        <v>6405</v>
      </c>
      <c r="C35" s="6">
        <v>2930</v>
      </c>
      <c r="D35" s="6">
        <v>42</v>
      </c>
      <c r="E35" s="6" t="s">
        <v>6406</v>
      </c>
      <c r="F35" s="6" t="s">
        <v>6331</v>
      </c>
      <c r="G35" s="6"/>
      <c r="H35" s="6">
        <v>12.20148</v>
      </c>
      <c r="I35" s="6">
        <v>56.020099999999999</v>
      </c>
      <c r="J35" s="6">
        <v>2</v>
      </c>
      <c r="K35" s="6" t="s">
        <v>6402</v>
      </c>
      <c r="L35" s="6" t="s">
        <v>6328</v>
      </c>
      <c r="M35" s="6" t="s">
        <v>6344</v>
      </c>
    </row>
    <row r="36" spans="1:13" x14ac:dyDescent="0.15">
      <c r="A36" s="6">
        <v>6293</v>
      </c>
      <c r="B36" s="6" t="s">
        <v>6407</v>
      </c>
      <c r="C36" s="6">
        <v>2650</v>
      </c>
      <c r="D36" s="6">
        <v>42</v>
      </c>
      <c r="E36" s="6" t="s">
        <v>6408</v>
      </c>
      <c r="F36" s="6" t="s">
        <v>6331</v>
      </c>
      <c r="G36" s="6"/>
      <c r="H36" s="6">
        <v>12.20148</v>
      </c>
      <c r="I36" s="6">
        <v>56.020099999999999</v>
      </c>
      <c r="J36" s="6">
        <v>2</v>
      </c>
      <c r="K36" s="6" t="s">
        <v>6402</v>
      </c>
      <c r="L36" s="6" t="s">
        <v>6328</v>
      </c>
      <c r="M36" s="6" t="s">
        <v>6344</v>
      </c>
    </row>
    <row r="37" spans="1:13" x14ac:dyDescent="0.15">
      <c r="A37" s="6">
        <v>6294</v>
      </c>
      <c r="B37" s="6" t="s">
        <v>6409</v>
      </c>
      <c r="C37" s="6">
        <v>2650</v>
      </c>
      <c r="D37" s="6">
        <v>41</v>
      </c>
      <c r="E37" s="6" t="s">
        <v>6408</v>
      </c>
      <c r="F37" s="6" t="s">
        <v>6331</v>
      </c>
      <c r="G37" s="6"/>
      <c r="H37" s="6">
        <v>12.20148</v>
      </c>
      <c r="I37" s="6">
        <v>56.020099999999999</v>
      </c>
      <c r="J37" s="6">
        <v>2</v>
      </c>
      <c r="K37" s="6" t="s">
        <v>6402</v>
      </c>
      <c r="L37" s="6" t="s">
        <v>6328</v>
      </c>
      <c r="M37" s="6" t="s">
        <v>6410</v>
      </c>
    </row>
    <row r="38" spans="1:13" x14ac:dyDescent="0.15">
      <c r="A38" s="6">
        <v>6295</v>
      </c>
      <c r="B38" s="6" t="s">
        <v>6411</v>
      </c>
      <c r="C38" s="6">
        <v>2865</v>
      </c>
      <c r="D38" s="6">
        <v>39</v>
      </c>
      <c r="E38" s="6" t="s">
        <v>6412</v>
      </c>
      <c r="F38" s="6" t="s">
        <v>6331</v>
      </c>
      <c r="G38" s="6"/>
      <c r="H38" s="6">
        <v>12.20148</v>
      </c>
      <c r="I38" s="6">
        <v>56.020099999999999</v>
      </c>
      <c r="J38" s="6">
        <v>2</v>
      </c>
      <c r="K38" s="6" t="s">
        <v>6402</v>
      </c>
      <c r="L38" s="6" t="s">
        <v>6328</v>
      </c>
      <c r="M38" s="6" t="s">
        <v>6410</v>
      </c>
    </row>
    <row r="39" spans="1:13" x14ac:dyDescent="0.15">
      <c r="A39" s="6">
        <v>6296</v>
      </c>
      <c r="B39" s="6" t="s">
        <v>6413</v>
      </c>
      <c r="C39" s="6">
        <v>2757</v>
      </c>
      <c r="D39" s="6">
        <v>36</v>
      </c>
      <c r="E39" s="6" t="s">
        <v>6414</v>
      </c>
      <c r="F39" s="6" t="s">
        <v>6331</v>
      </c>
      <c r="G39" s="6"/>
      <c r="H39" s="6">
        <v>12.20148</v>
      </c>
      <c r="I39" s="6">
        <v>56.020099999999999</v>
      </c>
      <c r="J39" s="6">
        <v>2</v>
      </c>
      <c r="K39" s="6" t="s">
        <v>6402</v>
      </c>
      <c r="L39" s="6" t="s">
        <v>6328</v>
      </c>
      <c r="M39" s="6" t="s">
        <v>6344</v>
      </c>
    </row>
    <row r="40" spans="1:13" x14ac:dyDescent="0.15">
      <c r="A40" s="6">
        <v>6297</v>
      </c>
      <c r="B40" s="6" t="s">
        <v>6415</v>
      </c>
      <c r="C40" s="6">
        <v>2771</v>
      </c>
      <c r="D40" s="6">
        <v>50</v>
      </c>
      <c r="E40" s="6" t="s">
        <v>6416</v>
      </c>
      <c r="F40" s="6" t="s">
        <v>6331</v>
      </c>
      <c r="G40" s="6"/>
      <c r="H40" s="6">
        <v>12.20148</v>
      </c>
      <c r="I40" s="6">
        <v>56.020099999999999</v>
      </c>
      <c r="J40" s="6">
        <v>2</v>
      </c>
      <c r="K40" s="6" t="s">
        <v>6402</v>
      </c>
      <c r="L40" s="6" t="s">
        <v>6328</v>
      </c>
      <c r="M40" s="6" t="s">
        <v>6344</v>
      </c>
    </row>
    <row r="41" spans="1:13" x14ac:dyDescent="0.15">
      <c r="A41" s="6">
        <v>6298</v>
      </c>
      <c r="B41" s="6" t="s">
        <v>6417</v>
      </c>
      <c r="C41" s="6">
        <v>2854</v>
      </c>
      <c r="D41" s="6">
        <v>46</v>
      </c>
      <c r="E41" s="6" t="s">
        <v>6418</v>
      </c>
      <c r="F41" s="6" t="s">
        <v>6331</v>
      </c>
      <c r="G41" s="6"/>
      <c r="H41" s="6">
        <v>12.20148</v>
      </c>
      <c r="I41" s="6">
        <v>56.020099999999999</v>
      </c>
      <c r="J41" s="6">
        <v>2</v>
      </c>
      <c r="K41" s="6" t="s">
        <v>6402</v>
      </c>
      <c r="L41" s="6" t="s">
        <v>6328</v>
      </c>
      <c r="M41" s="6" t="s">
        <v>6344</v>
      </c>
    </row>
    <row r="42" spans="1:13" x14ac:dyDescent="0.15">
      <c r="A42" s="6">
        <v>6299</v>
      </c>
      <c r="B42" s="6" t="s">
        <v>6419</v>
      </c>
      <c r="C42" s="6">
        <v>2891</v>
      </c>
      <c r="D42" s="6">
        <v>35</v>
      </c>
      <c r="E42" s="6" t="s">
        <v>6420</v>
      </c>
      <c r="F42" s="6" t="s">
        <v>6326</v>
      </c>
      <c r="G42" s="6">
        <v>-24.06</v>
      </c>
      <c r="H42" s="6">
        <v>8.7401319999999991</v>
      </c>
      <c r="I42" s="6">
        <v>56.94979</v>
      </c>
      <c r="J42" s="6">
        <v>2</v>
      </c>
      <c r="K42" s="6" t="s">
        <v>6421</v>
      </c>
      <c r="L42" s="6" t="s">
        <v>6328</v>
      </c>
      <c r="M42" s="6"/>
    </row>
    <row r="43" spans="1:13" x14ac:dyDescent="0.15">
      <c r="A43" s="6">
        <v>6300</v>
      </c>
      <c r="B43" s="6" t="s">
        <v>6422</v>
      </c>
      <c r="C43" s="6">
        <v>3079</v>
      </c>
      <c r="D43" s="6">
        <v>48</v>
      </c>
      <c r="E43" s="6" t="s">
        <v>6423</v>
      </c>
      <c r="F43" s="6" t="s">
        <v>6326</v>
      </c>
      <c r="G43" s="6">
        <v>-23.05</v>
      </c>
      <c r="H43" s="6">
        <v>8.7946329999999993</v>
      </c>
      <c r="I43" s="6">
        <v>56.965649999999997</v>
      </c>
      <c r="J43" s="6">
        <v>2</v>
      </c>
      <c r="K43" s="6" t="s">
        <v>6424</v>
      </c>
      <c r="L43" s="6" t="s">
        <v>6328</v>
      </c>
      <c r="M43" s="6"/>
    </row>
    <row r="44" spans="1:13" x14ac:dyDescent="0.15">
      <c r="A44" s="6">
        <v>6301</v>
      </c>
      <c r="B44" s="6" t="s">
        <v>6425</v>
      </c>
      <c r="C44" s="6">
        <v>3086</v>
      </c>
      <c r="D44" s="6">
        <v>39</v>
      </c>
      <c r="E44" s="6" t="s">
        <v>6426</v>
      </c>
      <c r="F44" s="6" t="s">
        <v>6326</v>
      </c>
      <c r="G44" s="6">
        <v>-22.3</v>
      </c>
      <c r="H44" s="6">
        <v>8.7946329999999993</v>
      </c>
      <c r="I44" s="6">
        <v>56.965649999999997</v>
      </c>
      <c r="J44" s="6">
        <v>2</v>
      </c>
      <c r="K44" s="6" t="s">
        <v>6424</v>
      </c>
      <c r="L44" s="6" t="s">
        <v>6328</v>
      </c>
      <c r="M44" s="6"/>
    </row>
    <row r="45" spans="1:13" x14ac:dyDescent="0.15">
      <c r="A45" s="6">
        <v>6304</v>
      </c>
      <c r="B45" s="6" t="s">
        <v>6427</v>
      </c>
      <c r="C45" s="6">
        <v>3008</v>
      </c>
      <c r="D45" s="6">
        <v>27</v>
      </c>
      <c r="E45" s="6" t="s">
        <v>6428</v>
      </c>
      <c r="F45" s="6" t="s">
        <v>6326</v>
      </c>
      <c r="G45" s="6">
        <v>-22.39</v>
      </c>
      <c r="H45" s="6">
        <v>8.672345</v>
      </c>
      <c r="I45" s="6">
        <v>56.874890000000001</v>
      </c>
      <c r="J45" s="6">
        <v>2</v>
      </c>
      <c r="K45" s="6" t="s">
        <v>6429</v>
      </c>
      <c r="L45" s="6" t="s">
        <v>6328</v>
      </c>
      <c r="M45" s="6"/>
    </row>
    <row r="46" spans="1:13" x14ac:dyDescent="0.15">
      <c r="A46" s="6">
        <v>6305</v>
      </c>
      <c r="B46" s="6" t="s">
        <v>6430</v>
      </c>
      <c r="C46" s="6">
        <v>2911</v>
      </c>
      <c r="D46" s="6">
        <v>29</v>
      </c>
      <c r="E46" s="6" t="s">
        <v>6431</v>
      </c>
      <c r="F46" s="6" t="s">
        <v>6326</v>
      </c>
      <c r="G46" s="6">
        <v>-22.85</v>
      </c>
      <c r="H46" s="6">
        <v>8.672345</v>
      </c>
      <c r="I46" s="6">
        <v>56.874890000000001</v>
      </c>
      <c r="J46" s="6">
        <v>2</v>
      </c>
      <c r="K46" s="6" t="s">
        <v>6429</v>
      </c>
      <c r="L46" s="6" t="s">
        <v>6328</v>
      </c>
      <c r="M46" s="6"/>
    </row>
    <row r="47" spans="1:13" x14ac:dyDescent="0.15">
      <c r="A47" s="6">
        <v>6307</v>
      </c>
      <c r="B47" s="6" t="s">
        <v>6432</v>
      </c>
      <c r="C47" s="6">
        <v>2827</v>
      </c>
      <c r="D47" s="6">
        <v>32</v>
      </c>
      <c r="E47" s="6" t="s">
        <v>6433</v>
      </c>
      <c r="F47" s="6" t="s">
        <v>6331</v>
      </c>
      <c r="G47" s="6">
        <v>-27.14</v>
      </c>
      <c r="H47" s="6">
        <v>9.6992519999999995</v>
      </c>
      <c r="I47" s="6">
        <v>55.234929999999999</v>
      </c>
      <c r="J47" s="6">
        <v>2</v>
      </c>
      <c r="K47" s="6" t="s">
        <v>6434</v>
      </c>
      <c r="L47" s="6" t="s">
        <v>6328</v>
      </c>
      <c r="M47" s="6"/>
    </row>
    <row r="48" spans="1:13" x14ac:dyDescent="0.15">
      <c r="A48" s="6">
        <v>6309</v>
      </c>
      <c r="B48" s="6" t="s">
        <v>6435</v>
      </c>
      <c r="C48" s="6">
        <v>3493</v>
      </c>
      <c r="D48" s="6">
        <v>33</v>
      </c>
      <c r="E48" s="6" t="s">
        <v>6436</v>
      </c>
      <c r="F48" s="6" t="s">
        <v>6326</v>
      </c>
      <c r="G48" s="6">
        <v>-23.07</v>
      </c>
      <c r="H48" s="6">
        <v>9.3731190000000009</v>
      </c>
      <c r="I48" s="6">
        <v>55.067450000000001</v>
      </c>
      <c r="J48" s="6">
        <v>2</v>
      </c>
      <c r="K48" s="6" t="s">
        <v>6437</v>
      </c>
      <c r="L48" s="6" t="s">
        <v>6328</v>
      </c>
      <c r="M48" s="6"/>
    </row>
    <row r="49" spans="1:13" x14ac:dyDescent="0.15">
      <c r="A49" s="6">
        <v>6310</v>
      </c>
      <c r="B49" s="6" t="s">
        <v>6438</v>
      </c>
      <c r="C49" s="6">
        <v>3637</v>
      </c>
      <c r="D49" s="6">
        <v>39</v>
      </c>
      <c r="E49" s="6" t="s">
        <v>6439</v>
      </c>
      <c r="F49" s="6" t="s">
        <v>6331</v>
      </c>
      <c r="G49" s="6">
        <v>-23.03</v>
      </c>
      <c r="H49" s="6">
        <v>9.3731190000000009</v>
      </c>
      <c r="I49" s="6">
        <v>55.067450000000001</v>
      </c>
      <c r="J49" s="6">
        <v>2</v>
      </c>
      <c r="K49" s="6" t="s">
        <v>6437</v>
      </c>
      <c r="L49" s="6" t="s">
        <v>6328</v>
      </c>
      <c r="M49" s="6"/>
    </row>
    <row r="50" spans="1:13" x14ac:dyDescent="0.15">
      <c r="A50" s="6">
        <v>6311</v>
      </c>
      <c r="B50" s="6" t="s">
        <v>6440</v>
      </c>
      <c r="C50" s="6">
        <v>3618</v>
      </c>
      <c r="D50" s="6">
        <v>38</v>
      </c>
      <c r="E50" s="6" t="s">
        <v>6441</v>
      </c>
      <c r="F50" s="6" t="s">
        <v>6326</v>
      </c>
      <c r="G50" s="6">
        <v>-24.78</v>
      </c>
      <c r="H50" s="6">
        <v>9.3731190000000009</v>
      </c>
      <c r="I50" s="6">
        <v>55.067450000000001</v>
      </c>
      <c r="J50" s="6">
        <v>2</v>
      </c>
      <c r="K50" s="6" t="s">
        <v>6437</v>
      </c>
      <c r="L50" s="6" t="s">
        <v>6328</v>
      </c>
      <c r="M50" s="6"/>
    </row>
    <row r="51" spans="1:13" x14ac:dyDescent="0.15">
      <c r="A51" s="6">
        <v>6312</v>
      </c>
      <c r="B51" s="6" t="s">
        <v>6442</v>
      </c>
      <c r="C51" s="6">
        <v>3797</v>
      </c>
      <c r="D51" s="6">
        <v>39</v>
      </c>
      <c r="E51" s="6" t="s">
        <v>6443</v>
      </c>
      <c r="F51" s="6" t="s">
        <v>6326</v>
      </c>
      <c r="G51" s="6">
        <v>-24.2</v>
      </c>
      <c r="H51" s="6">
        <v>9.3731190000000009</v>
      </c>
      <c r="I51" s="6">
        <v>55.067450000000001</v>
      </c>
      <c r="J51" s="6">
        <v>2</v>
      </c>
      <c r="K51" s="6" t="s">
        <v>6437</v>
      </c>
      <c r="L51" s="6" t="s">
        <v>6328</v>
      </c>
      <c r="M51" s="6"/>
    </row>
    <row r="52" spans="1:13" x14ac:dyDescent="0.15">
      <c r="A52" s="6">
        <v>6313</v>
      </c>
      <c r="B52" s="6" t="s">
        <v>6444</v>
      </c>
      <c r="C52" s="6">
        <v>3094</v>
      </c>
      <c r="D52" s="6">
        <v>39</v>
      </c>
      <c r="E52" s="6" t="s">
        <v>6445</v>
      </c>
      <c r="F52" s="6" t="s">
        <v>6331</v>
      </c>
      <c r="G52" s="6">
        <v>-24.68</v>
      </c>
      <c r="H52" s="6">
        <v>9.3731190000000009</v>
      </c>
      <c r="I52" s="6">
        <v>55.067450000000001</v>
      </c>
      <c r="J52" s="6">
        <v>2</v>
      </c>
      <c r="K52" s="6" t="s">
        <v>6437</v>
      </c>
      <c r="L52" s="6" t="s">
        <v>6328</v>
      </c>
      <c r="M52" s="6"/>
    </row>
    <row r="53" spans="1:13" x14ac:dyDescent="0.15">
      <c r="A53" s="6">
        <v>6314</v>
      </c>
      <c r="B53" s="6" t="s">
        <v>6446</v>
      </c>
      <c r="C53" s="6">
        <v>3054</v>
      </c>
      <c r="D53" s="6">
        <v>33</v>
      </c>
      <c r="E53" s="6" t="s">
        <v>6447</v>
      </c>
      <c r="F53" s="6" t="s">
        <v>6326</v>
      </c>
      <c r="G53" s="6">
        <v>-22.17</v>
      </c>
      <c r="H53" s="6">
        <v>9.3731190000000009</v>
      </c>
      <c r="I53" s="6">
        <v>55.067450000000001</v>
      </c>
      <c r="J53" s="6">
        <v>2</v>
      </c>
      <c r="K53" s="6" t="s">
        <v>6437</v>
      </c>
      <c r="L53" s="6" t="s">
        <v>6328</v>
      </c>
      <c r="M53" s="6"/>
    </row>
    <row r="54" spans="1:13" x14ac:dyDescent="0.15">
      <c r="A54" s="6">
        <v>6315</v>
      </c>
      <c r="B54" s="6" t="s">
        <v>6448</v>
      </c>
      <c r="C54" s="6">
        <v>3029</v>
      </c>
      <c r="D54" s="6">
        <v>35</v>
      </c>
      <c r="E54" s="6" t="s">
        <v>6449</v>
      </c>
      <c r="F54" s="6" t="s">
        <v>6331</v>
      </c>
      <c r="G54" s="6">
        <v>-23.88</v>
      </c>
      <c r="H54" s="6">
        <v>9.3731190000000009</v>
      </c>
      <c r="I54" s="6">
        <v>55.067450000000001</v>
      </c>
      <c r="J54" s="6">
        <v>2</v>
      </c>
      <c r="K54" s="6" t="s">
        <v>6437</v>
      </c>
      <c r="L54" s="6" t="s">
        <v>6328</v>
      </c>
      <c r="M54" s="6"/>
    </row>
    <row r="55" spans="1:13" x14ac:dyDescent="0.15">
      <c r="A55" s="6">
        <v>6316</v>
      </c>
      <c r="B55" s="6" t="s">
        <v>6450</v>
      </c>
      <c r="C55" s="6">
        <v>2976</v>
      </c>
      <c r="D55" s="6">
        <v>36</v>
      </c>
      <c r="E55" s="6" t="s">
        <v>6451</v>
      </c>
      <c r="F55" s="6" t="s">
        <v>6331</v>
      </c>
      <c r="G55" s="6">
        <v>-25.66</v>
      </c>
      <c r="H55" s="6">
        <v>9.3731190000000009</v>
      </c>
      <c r="I55" s="6">
        <v>55.067450000000001</v>
      </c>
      <c r="J55" s="6">
        <v>2</v>
      </c>
      <c r="K55" s="6" t="s">
        <v>6437</v>
      </c>
      <c r="L55" s="6" t="s">
        <v>6328</v>
      </c>
      <c r="M55" s="6"/>
    </row>
    <row r="56" spans="1:13" x14ac:dyDescent="0.15">
      <c r="A56" s="6">
        <v>6317</v>
      </c>
      <c r="B56" s="6" t="s">
        <v>6452</v>
      </c>
      <c r="C56" s="6">
        <v>3560</v>
      </c>
      <c r="D56" s="6">
        <v>65</v>
      </c>
      <c r="E56" s="6" t="s">
        <v>6453</v>
      </c>
      <c r="F56" s="6" t="s">
        <v>6331</v>
      </c>
      <c r="G56" s="6">
        <v>-26</v>
      </c>
      <c r="H56" s="6">
        <v>9.3731190000000009</v>
      </c>
      <c r="I56" s="6">
        <v>55.067450000000001</v>
      </c>
      <c r="J56" s="6">
        <v>2</v>
      </c>
      <c r="K56" s="6" t="s">
        <v>6437</v>
      </c>
      <c r="L56" s="6" t="s">
        <v>6328</v>
      </c>
      <c r="M56" s="6"/>
    </row>
    <row r="57" spans="1:13" x14ac:dyDescent="0.15">
      <c r="A57" s="6">
        <v>6318</v>
      </c>
      <c r="B57" s="6" t="s">
        <v>6454</v>
      </c>
      <c r="C57" s="6">
        <v>3594</v>
      </c>
      <c r="D57" s="6">
        <v>34</v>
      </c>
      <c r="E57" s="6" t="s">
        <v>6455</v>
      </c>
      <c r="F57" s="6" t="s">
        <v>6331</v>
      </c>
      <c r="G57" s="6">
        <v>-24.02</v>
      </c>
      <c r="H57" s="6">
        <v>9.3731190000000009</v>
      </c>
      <c r="I57" s="6">
        <v>55.067450000000001</v>
      </c>
      <c r="J57" s="6">
        <v>2</v>
      </c>
      <c r="K57" s="6" t="s">
        <v>6437</v>
      </c>
      <c r="L57" s="6" t="s">
        <v>6328</v>
      </c>
      <c r="M57" s="6"/>
    </row>
    <row r="58" spans="1:13" x14ac:dyDescent="0.15">
      <c r="A58" s="6">
        <v>6320</v>
      </c>
      <c r="B58" s="6" t="s">
        <v>6456</v>
      </c>
      <c r="C58" s="6">
        <v>2990</v>
      </c>
      <c r="D58" s="6">
        <v>36</v>
      </c>
      <c r="E58" s="6" t="s">
        <v>6457</v>
      </c>
      <c r="F58" s="6" t="s">
        <v>6331</v>
      </c>
      <c r="G58" s="6">
        <v>-27.61</v>
      </c>
      <c r="H58" s="6">
        <v>9.3731190000000009</v>
      </c>
      <c r="I58" s="6">
        <v>55.067450000000001</v>
      </c>
      <c r="J58" s="6">
        <v>2</v>
      </c>
      <c r="K58" s="6" t="s">
        <v>6437</v>
      </c>
      <c r="L58" s="6" t="s">
        <v>6328</v>
      </c>
      <c r="M58" s="6"/>
    </row>
    <row r="59" spans="1:13" x14ac:dyDescent="0.15">
      <c r="A59" s="6">
        <v>6323</v>
      </c>
      <c r="B59" s="6" t="s">
        <v>6458</v>
      </c>
      <c r="C59" s="6">
        <v>2955</v>
      </c>
      <c r="D59" s="6">
        <v>36</v>
      </c>
      <c r="E59" s="6" t="s">
        <v>6459</v>
      </c>
      <c r="F59" s="6" t="s">
        <v>6326</v>
      </c>
      <c r="G59" s="6">
        <v>-23.89</v>
      </c>
      <c r="H59" s="6">
        <v>10.102790000000001</v>
      </c>
      <c r="I59" s="6">
        <v>57.190130000000003</v>
      </c>
      <c r="J59" s="6">
        <v>2</v>
      </c>
      <c r="K59" s="6" t="s">
        <v>6460</v>
      </c>
      <c r="L59" s="6" t="s">
        <v>6328</v>
      </c>
      <c r="M59" s="6"/>
    </row>
    <row r="60" spans="1:13" x14ac:dyDescent="0.15">
      <c r="A60" s="6">
        <v>6324</v>
      </c>
      <c r="B60" s="6" t="s">
        <v>6461</v>
      </c>
      <c r="C60" s="6">
        <v>2982</v>
      </c>
      <c r="D60" s="6">
        <v>35</v>
      </c>
      <c r="E60" s="6" t="s">
        <v>6462</v>
      </c>
      <c r="F60" s="6" t="s">
        <v>6326</v>
      </c>
      <c r="G60" s="6">
        <v>-22.14</v>
      </c>
      <c r="H60" s="6">
        <v>10.102790000000001</v>
      </c>
      <c r="I60" s="6">
        <v>57.190130000000003</v>
      </c>
      <c r="J60" s="6">
        <v>2</v>
      </c>
      <c r="K60" s="6" t="s">
        <v>6460</v>
      </c>
      <c r="L60" s="6" t="s">
        <v>6328</v>
      </c>
      <c r="M60" s="6"/>
    </row>
    <row r="61" spans="1:13" x14ac:dyDescent="0.15">
      <c r="A61" s="6">
        <v>6326</v>
      </c>
      <c r="B61" s="6" t="s">
        <v>6463</v>
      </c>
      <c r="C61" s="6">
        <v>2102</v>
      </c>
      <c r="D61" s="6">
        <v>41</v>
      </c>
      <c r="E61" s="6" t="s">
        <v>6464</v>
      </c>
      <c r="F61" s="6" t="s">
        <v>6331</v>
      </c>
      <c r="G61" s="6"/>
      <c r="H61" s="6">
        <v>12.007</v>
      </c>
      <c r="I61" s="6">
        <v>55.307400000000001</v>
      </c>
      <c r="J61" s="6">
        <v>2</v>
      </c>
      <c r="K61" s="6" t="s">
        <v>6465</v>
      </c>
      <c r="L61" s="6" t="s">
        <v>6328</v>
      </c>
      <c r="M61" s="6" t="s">
        <v>6344</v>
      </c>
    </row>
    <row r="62" spans="1:13" x14ac:dyDescent="0.15">
      <c r="A62" s="6">
        <v>6327</v>
      </c>
      <c r="B62" s="6" t="s">
        <v>6466</v>
      </c>
      <c r="C62" s="6">
        <v>2022</v>
      </c>
      <c r="D62" s="6">
        <v>27</v>
      </c>
      <c r="E62" s="6" t="s">
        <v>6467</v>
      </c>
      <c r="F62" s="6" t="s">
        <v>6331</v>
      </c>
      <c r="G62" s="6"/>
      <c r="H62" s="6">
        <v>12.007</v>
      </c>
      <c r="I62" s="6">
        <v>55.307400000000001</v>
      </c>
      <c r="J62" s="6">
        <v>2</v>
      </c>
      <c r="K62" s="6" t="s">
        <v>6465</v>
      </c>
      <c r="L62" s="6" t="s">
        <v>6328</v>
      </c>
      <c r="M62" s="6" t="s">
        <v>6344</v>
      </c>
    </row>
    <row r="63" spans="1:13" x14ac:dyDescent="0.15">
      <c r="A63" s="6">
        <v>6328</v>
      </c>
      <c r="B63" s="6" t="s">
        <v>6468</v>
      </c>
      <c r="C63" s="6">
        <v>3210</v>
      </c>
      <c r="D63" s="6">
        <v>100</v>
      </c>
      <c r="E63" s="6" t="s">
        <v>6469</v>
      </c>
      <c r="F63" s="6" t="s">
        <v>6321</v>
      </c>
      <c r="G63" s="6"/>
      <c r="H63" s="6">
        <v>10.2148</v>
      </c>
      <c r="I63" s="6">
        <v>57.575299999999999</v>
      </c>
      <c r="J63" s="6">
        <v>1</v>
      </c>
      <c r="K63" s="6" t="s">
        <v>6470</v>
      </c>
      <c r="L63" s="6" t="s">
        <v>11131</v>
      </c>
    </row>
    <row r="64" spans="1:13" x14ac:dyDescent="0.15">
      <c r="A64" s="6">
        <v>6329</v>
      </c>
      <c r="B64" s="6" t="s">
        <v>6471</v>
      </c>
      <c r="C64" s="6">
        <v>4530</v>
      </c>
      <c r="D64" s="6">
        <v>180</v>
      </c>
      <c r="E64" s="6" t="s">
        <v>6472</v>
      </c>
      <c r="F64" s="6" t="s">
        <v>6321</v>
      </c>
      <c r="G64" s="6"/>
      <c r="H64" s="6">
        <v>10.2148</v>
      </c>
      <c r="I64" s="6">
        <v>57.575299999999999</v>
      </c>
      <c r="J64" s="6">
        <v>1</v>
      </c>
      <c r="K64" s="6" t="s">
        <v>6470</v>
      </c>
      <c r="L64" s="6" t="s">
        <v>11131</v>
      </c>
    </row>
    <row r="65" spans="1:13" x14ac:dyDescent="0.15">
      <c r="A65" s="6">
        <v>6330</v>
      </c>
      <c r="B65" s="6" t="s">
        <v>6473</v>
      </c>
      <c r="C65" s="6">
        <v>6500</v>
      </c>
      <c r="D65" s="6">
        <v>80</v>
      </c>
      <c r="E65" s="6" t="s">
        <v>6474</v>
      </c>
      <c r="F65" s="6" t="s">
        <v>6321</v>
      </c>
      <c r="G65" s="6"/>
      <c r="H65" s="6">
        <v>9.9962999999999997</v>
      </c>
      <c r="I65" s="6">
        <v>56.651800000000001</v>
      </c>
      <c r="J65" s="6">
        <v>1</v>
      </c>
      <c r="K65" s="6" t="s">
        <v>438</v>
      </c>
      <c r="L65" s="6" t="s">
        <v>11131</v>
      </c>
    </row>
    <row r="66" spans="1:13" x14ac:dyDescent="0.15">
      <c r="A66" s="6">
        <v>6331</v>
      </c>
      <c r="B66" s="6" t="s">
        <v>6475</v>
      </c>
      <c r="C66" s="6">
        <v>5380</v>
      </c>
      <c r="D66" s="6">
        <v>100</v>
      </c>
      <c r="E66" s="6" t="s">
        <v>831</v>
      </c>
      <c r="F66" s="6" t="s">
        <v>6321</v>
      </c>
      <c r="G66" s="6"/>
      <c r="H66" s="6">
        <v>10.2148</v>
      </c>
      <c r="I66" s="6">
        <v>57.575299999999999</v>
      </c>
      <c r="J66" s="6">
        <v>1</v>
      </c>
      <c r="K66" s="6" t="s">
        <v>6470</v>
      </c>
      <c r="L66" s="6" t="s">
        <v>11131</v>
      </c>
    </row>
    <row r="67" spans="1:13" x14ac:dyDescent="0.15">
      <c r="A67" s="6">
        <v>6332</v>
      </c>
      <c r="B67" s="6" t="s">
        <v>6476</v>
      </c>
      <c r="C67" s="6">
        <v>2840</v>
      </c>
      <c r="D67" s="6">
        <v>44</v>
      </c>
      <c r="E67" s="6" t="s">
        <v>6477</v>
      </c>
      <c r="F67" s="6" t="s">
        <v>6331</v>
      </c>
      <c r="G67" s="6"/>
      <c r="H67" s="6">
        <v>10.450519999999999</v>
      </c>
      <c r="I67" s="6">
        <v>55.414850000000001</v>
      </c>
      <c r="J67" s="6">
        <v>2</v>
      </c>
      <c r="K67" s="6" t="s">
        <v>6478</v>
      </c>
      <c r="L67" s="6" t="s">
        <v>6328</v>
      </c>
      <c r="M67" s="6" t="s">
        <v>6344</v>
      </c>
    </row>
    <row r="68" spans="1:13" x14ac:dyDescent="0.15">
      <c r="A68" s="6">
        <v>6333</v>
      </c>
      <c r="B68" s="6" t="s">
        <v>6479</v>
      </c>
      <c r="C68" s="6">
        <v>2816</v>
      </c>
      <c r="D68" s="6">
        <v>42</v>
      </c>
      <c r="E68" s="6" t="s">
        <v>6480</v>
      </c>
      <c r="F68" s="6" t="s">
        <v>6331</v>
      </c>
      <c r="G68" s="6"/>
      <c r="H68" s="6">
        <v>10.450519999999999</v>
      </c>
      <c r="I68" s="6">
        <v>55.414850000000001</v>
      </c>
      <c r="J68" s="6">
        <v>2</v>
      </c>
      <c r="K68" s="6" t="s">
        <v>6478</v>
      </c>
      <c r="L68" s="6" t="s">
        <v>6328</v>
      </c>
      <c r="M68" s="6" t="s">
        <v>6344</v>
      </c>
    </row>
    <row r="69" spans="1:13" x14ac:dyDescent="0.15">
      <c r="A69" s="6">
        <v>6334</v>
      </c>
      <c r="B69" s="6" t="s">
        <v>6481</v>
      </c>
      <c r="C69" s="6">
        <v>2905</v>
      </c>
      <c r="D69" s="6">
        <v>29</v>
      </c>
      <c r="E69" s="6" t="s">
        <v>6482</v>
      </c>
      <c r="F69" s="6" t="s">
        <v>6331</v>
      </c>
      <c r="G69" s="6"/>
      <c r="H69" s="6">
        <v>10.449590000000001</v>
      </c>
      <c r="I69" s="6">
        <v>55.438780000000001</v>
      </c>
      <c r="J69" s="6">
        <v>2</v>
      </c>
      <c r="K69" s="6" t="s">
        <v>6483</v>
      </c>
      <c r="L69" s="6" t="s">
        <v>6328</v>
      </c>
      <c r="M69" s="6" t="s">
        <v>6344</v>
      </c>
    </row>
    <row r="70" spans="1:13" x14ac:dyDescent="0.15">
      <c r="A70" s="6">
        <v>6335</v>
      </c>
      <c r="B70" s="6" t="s">
        <v>6484</v>
      </c>
      <c r="C70" s="6">
        <v>2829</v>
      </c>
      <c r="D70" s="6">
        <v>24</v>
      </c>
      <c r="E70" s="6" t="s">
        <v>6485</v>
      </c>
      <c r="F70" s="6" t="s">
        <v>6331</v>
      </c>
      <c r="G70" s="6"/>
      <c r="H70" s="6">
        <v>10.449590000000001</v>
      </c>
      <c r="I70" s="6">
        <v>55.438780000000001</v>
      </c>
      <c r="J70" s="6">
        <v>2</v>
      </c>
      <c r="K70" s="6" t="s">
        <v>6483</v>
      </c>
      <c r="L70" s="6" t="s">
        <v>6328</v>
      </c>
      <c r="M70" s="6" t="s">
        <v>6344</v>
      </c>
    </row>
    <row r="71" spans="1:13" x14ac:dyDescent="0.15">
      <c r="A71" s="6">
        <v>6336</v>
      </c>
      <c r="B71" s="6" t="s">
        <v>6486</v>
      </c>
      <c r="C71" s="6">
        <v>3027</v>
      </c>
      <c r="D71" s="6">
        <v>38</v>
      </c>
      <c r="E71" s="6" t="s">
        <v>6487</v>
      </c>
      <c r="F71" s="6" t="s">
        <v>6331</v>
      </c>
      <c r="G71" s="6"/>
      <c r="H71" s="6">
        <v>10.449590000000001</v>
      </c>
      <c r="I71" s="6">
        <v>55.438780000000001</v>
      </c>
      <c r="J71" s="6">
        <v>2</v>
      </c>
      <c r="K71" s="6" t="s">
        <v>6483</v>
      </c>
      <c r="L71" s="6" t="s">
        <v>6328</v>
      </c>
      <c r="M71" s="6" t="s">
        <v>6344</v>
      </c>
    </row>
    <row r="72" spans="1:13" x14ac:dyDescent="0.15">
      <c r="A72" s="6">
        <v>6337</v>
      </c>
      <c r="B72" s="6" t="s">
        <v>6488</v>
      </c>
      <c r="C72" s="6">
        <v>2915</v>
      </c>
      <c r="D72" s="6">
        <v>65</v>
      </c>
      <c r="E72" s="6" t="s">
        <v>6489</v>
      </c>
      <c r="F72" s="6" t="s">
        <v>6331</v>
      </c>
      <c r="G72" s="6"/>
      <c r="H72" s="6">
        <v>10.449590000000001</v>
      </c>
      <c r="I72" s="6">
        <v>55.438780000000001</v>
      </c>
      <c r="J72" s="6">
        <v>2</v>
      </c>
      <c r="K72" s="6" t="s">
        <v>6483</v>
      </c>
      <c r="L72" s="6" t="s">
        <v>6328</v>
      </c>
      <c r="M72" s="6" t="s">
        <v>6344</v>
      </c>
    </row>
    <row r="73" spans="1:13" x14ac:dyDescent="0.15">
      <c r="A73" s="6">
        <v>6338</v>
      </c>
      <c r="B73" s="6" t="s">
        <v>6490</v>
      </c>
      <c r="C73" s="6">
        <v>2853</v>
      </c>
      <c r="D73" s="6">
        <v>42</v>
      </c>
      <c r="E73" s="6" t="s">
        <v>6491</v>
      </c>
      <c r="F73" s="6" t="s">
        <v>6331</v>
      </c>
      <c r="G73" s="6"/>
      <c r="H73" s="6">
        <v>10.449590000000001</v>
      </c>
      <c r="I73" s="6">
        <v>55.438780000000001</v>
      </c>
      <c r="J73" s="6">
        <v>2</v>
      </c>
      <c r="K73" s="6" t="s">
        <v>6483</v>
      </c>
      <c r="L73" s="6" t="s">
        <v>6328</v>
      </c>
      <c r="M73" s="6" t="s">
        <v>6344</v>
      </c>
    </row>
    <row r="74" spans="1:13" x14ac:dyDescent="0.15">
      <c r="A74" s="6">
        <v>6339</v>
      </c>
      <c r="B74" s="6" t="s">
        <v>6492</v>
      </c>
      <c r="C74" s="6">
        <v>3012</v>
      </c>
      <c r="D74" s="6">
        <v>29</v>
      </c>
      <c r="E74" s="6" t="s">
        <v>6493</v>
      </c>
      <c r="F74" s="6" t="s">
        <v>6331</v>
      </c>
      <c r="G74" s="6"/>
      <c r="H74" s="6">
        <v>10.449590000000001</v>
      </c>
      <c r="I74" s="6">
        <v>55.438780000000001</v>
      </c>
      <c r="J74" s="6">
        <v>2</v>
      </c>
      <c r="K74" s="6" t="s">
        <v>6483</v>
      </c>
      <c r="L74" s="6" t="s">
        <v>6328</v>
      </c>
      <c r="M74" s="6" t="s">
        <v>6344</v>
      </c>
    </row>
    <row r="75" spans="1:13" x14ac:dyDescent="0.15">
      <c r="A75" s="6">
        <v>6340</v>
      </c>
      <c r="B75" s="6" t="s">
        <v>6494</v>
      </c>
      <c r="C75" s="6">
        <v>2956</v>
      </c>
      <c r="D75" s="6">
        <v>33</v>
      </c>
      <c r="E75" s="6" t="s">
        <v>6495</v>
      </c>
      <c r="F75" s="6" t="s">
        <v>6331</v>
      </c>
      <c r="G75" s="6"/>
      <c r="H75" s="6">
        <v>10.449590000000001</v>
      </c>
      <c r="I75" s="6">
        <v>55.438780000000001</v>
      </c>
      <c r="J75" s="6">
        <v>2</v>
      </c>
      <c r="K75" s="6" t="s">
        <v>6483</v>
      </c>
      <c r="L75" s="6" t="s">
        <v>6328</v>
      </c>
      <c r="M75" s="6" t="s">
        <v>6344</v>
      </c>
    </row>
    <row r="76" spans="1:13" x14ac:dyDescent="0.15">
      <c r="A76" s="6">
        <v>6341</v>
      </c>
      <c r="B76" s="6" t="s">
        <v>6496</v>
      </c>
      <c r="C76" s="6">
        <v>2930</v>
      </c>
      <c r="D76" s="6">
        <v>50</v>
      </c>
      <c r="E76" s="6" t="s">
        <v>6497</v>
      </c>
      <c r="F76" s="6" t="s">
        <v>6331</v>
      </c>
      <c r="G76" s="6"/>
      <c r="H76" s="6">
        <v>10.449590000000001</v>
      </c>
      <c r="I76" s="6">
        <v>55.438780000000001</v>
      </c>
      <c r="J76" s="6">
        <v>2</v>
      </c>
      <c r="K76" s="6" t="s">
        <v>6483</v>
      </c>
      <c r="L76" s="6" t="s">
        <v>6328</v>
      </c>
      <c r="M76" s="6" t="s">
        <v>6344</v>
      </c>
    </row>
    <row r="77" spans="1:13" x14ac:dyDescent="0.15">
      <c r="A77" s="6">
        <v>6342</v>
      </c>
      <c r="B77" s="6" t="s">
        <v>6498</v>
      </c>
      <c r="C77" s="6">
        <v>2088</v>
      </c>
      <c r="D77" s="6">
        <v>50</v>
      </c>
      <c r="E77" s="6" t="s">
        <v>6499</v>
      </c>
      <c r="F77" s="6" t="s">
        <v>6331</v>
      </c>
      <c r="G77" s="6"/>
      <c r="H77" s="6">
        <v>10.48333</v>
      </c>
      <c r="I77" s="6">
        <v>55.366669999999999</v>
      </c>
      <c r="J77" s="6">
        <v>2</v>
      </c>
      <c r="K77" s="6" t="s">
        <v>6343</v>
      </c>
      <c r="L77" s="6" t="s">
        <v>6328</v>
      </c>
      <c r="M77" s="6" t="s">
        <v>6344</v>
      </c>
    </row>
    <row r="78" spans="1:13" x14ac:dyDescent="0.15">
      <c r="A78" s="6">
        <v>6343</v>
      </c>
      <c r="B78" s="6" t="s">
        <v>6500</v>
      </c>
      <c r="C78" s="6">
        <v>2123</v>
      </c>
      <c r="D78" s="6">
        <v>50</v>
      </c>
      <c r="E78" s="6" t="s">
        <v>6501</v>
      </c>
      <c r="F78" s="6" t="s">
        <v>6331</v>
      </c>
      <c r="G78" s="6"/>
      <c r="H78" s="6">
        <v>10.48333</v>
      </c>
      <c r="I78" s="6">
        <v>55.366669999999999</v>
      </c>
      <c r="J78" s="6">
        <v>2</v>
      </c>
      <c r="K78" s="6" t="s">
        <v>6343</v>
      </c>
      <c r="L78" s="6" t="s">
        <v>6328</v>
      </c>
      <c r="M78" s="6" t="s">
        <v>6344</v>
      </c>
    </row>
    <row r="79" spans="1:13" x14ac:dyDescent="0.15">
      <c r="A79" s="6">
        <v>6344</v>
      </c>
      <c r="B79" s="6" t="s">
        <v>6502</v>
      </c>
      <c r="C79" s="6">
        <v>2228</v>
      </c>
      <c r="D79" s="6">
        <v>43</v>
      </c>
      <c r="E79" s="6" t="s">
        <v>6503</v>
      </c>
      <c r="F79" s="6" t="s">
        <v>6331</v>
      </c>
      <c r="G79" s="6"/>
      <c r="H79" s="6">
        <v>10.48333</v>
      </c>
      <c r="I79" s="6">
        <v>55.366669999999999</v>
      </c>
      <c r="J79" s="6">
        <v>2</v>
      </c>
      <c r="K79" s="6" t="s">
        <v>6343</v>
      </c>
      <c r="L79" s="6" t="s">
        <v>6328</v>
      </c>
      <c r="M79" s="6" t="s">
        <v>6344</v>
      </c>
    </row>
    <row r="80" spans="1:13" x14ac:dyDescent="0.15">
      <c r="A80" s="6">
        <v>6345</v>
      </c>
      <c r="B80" s="6" t="s">
        <v>6504</v>
      </c>
      <c r="C80" s="6">
        <v>2186</v>
      </c>
      <c r="D80" s="6">
        <v>36</v>
      </c>
      <c r="E80" s="6" t="s">
        <v>6505</v>
      </c>
      <c r="F80" s="6" t="s">
        <v>6331</v>
      </c>
      <c r="G80" s="6"/>
      <c r="H80" s="6">
        <v>10.48333</v>
      </c>
      <c r="I80" s="6">
        <v>55.366669999999999</v>
      </c>
      <c r="J80" s="6">
        <v>2</v>
      </c>
      <c r="K80" s="6" t="s">
        <v>6343</v>
      </c>
      <c r="L80" s="6" t="s">
        <v>6328</v>
      </c>
      <c r="M80" s="6" t="s">
        <v>6344</v>
      </c>
    </row>
    <row r="81" spans="1:13" x14ac:dyDescent="0.15">
      <c r="A81" s="6">
        <v>6346</v>
      </c>
      <c r="B81" s="6" t="s">
        <v>6506</v>
      </c>
      <c r="C81" s="6">
        <v>3698</v>
      </c>
      <c r="D81" s="6">
        <v>48</v>
      </c>
      <c r="E81" s="6" t="s">
        <v>6507</v>
      </c>
      <c r="F81" s="6" t="s">
        <v>6326</v>
      </c>
      <c r="G81" s="6">
        <v>-25.01</v>
      </c>
      <c r="H81" s="6">
        <v>9.1209330000000008</v>
      </c>
      <c r="I81" s="6">
        <v>55.460639999999998</v>
      </c>
      <c r="J81" s="6">
        <v>2</v>
      </c>
      <c r="K81" s="6" t="s">
        <v>6327</v>
      </c>
      <c r="L81" s="6" t="s">
        <v>6328</v>
      </c>
      <c r="M81" s="6" t="s">
        <v>6508</v>
      </c>
    </row>
    <row r="82" spans="1:13" x14ac:dyDescent="0.15">
      <c r="A82" s="6">
        <v>6348</v>
      </c>
      <c r="B82" s="6" t="s">
        <v>6509</v>
      </c>
      <c r="C82" s="6">
        <v>3406</v>
      </c>
      <c r="D82" s="6">
        <v>41</v>
      </c>
      <c r="E82" s="6" t="s">
        <v>6510</v>
      </c>
      <c r="F82" s="6" t="s">
        <v>6326</v>
      </c>
      <c r="G82" s="6">
        <v>-25.5</v>
      </c>
      <c r="H82" s="6">
        <v>9.1209330000000008</v>
      </c>
      <c r="I82" s="6">
        <v>55.460639999999998</v>
      </c>
      <c r="J82" s="6">
        <v>2</v>
      </c>
      <c r="K82" s="6" t="s">
        <v>6327</v>
      </c>
      <c r="L82" s="6" t="s">
        <v>6328</v>
      </c>
      <c r="M82" s="6" t="s">
        <v>6508</v>
      </c>
    </row>
    <row r="83" spans="1:13" x14ac:dyDescent="0.15">
      <c r="A83" s="6">
        <v>6349</v>
      </c>
      <c r="B83" s="6" t="s">
        <v>6511</v>
      </c>
      <c r="C83" s="6">
        <v>3592</v>
      </c>
      <c r="D83" s="6">
        <v>40</v>
      </c>
      <c r="E83" s="6" t="s">
        <v>6512</v>
      </c>
      <c r="F83" s="6" t="s">
        <v>6326</v>
      </c>
      <c r="G83" s="6">
        <v>-22.44</v>
      </c>
      <c r="H83" s="6">
        <v>9.1209330000000008</v>
      </c>
      <c r="I83" s="6">
        <v>55.460639999999998</v>
      </c>
      <c r="J83" s="6">
        <v>2</v>
      </c>
      <c r="K83" s="6" t="s">
        <v>6327</v>
      </c>
      <c r="L83" s="6" t="s">
        <v>6328</v>
      </c>
      <c r="M83" s="6" t="s">
        <v>6508</v>
      </c>
    </row>
    <row r="84" spans="1:13" x14ac:dyDescent="0.15">
      <c r="A84" s="6">
        <v>6350</v>
      </c>
      <c r="B84" s="6" t="s">
        <v>6513</v>
      </c>
      <c r="C84" s="6">
        <v>3565</v>
      </c>
      <c r="D84" s="6">
        <v>41</v>
      </c>
      <c r="E84" s="6" t="s">
        <v>6514</v>
      </c>
      <c r="F84" s="6" t="s">
        <v>6326</v>
      </c>
      <c r="G84" s="6">
        <v>-24.25</v>
      </c>
      <c r="H84" s="6">
        <v>9.1209330000000008</v>
      </c>
      <c r="I84" s="6">
        <v>55.460639999999998</v>
      </c>
      <c r="J84" s="6">
        <v>2</v>
      </c>
      <c r="K84" s="6" t="s">
        <v>6327</v>
      </c>
      <c r="L84" s="6" t="s">
        <v>6328</v>
      </c>
      <c r="M84" s="6" t="s">
        <v>6508</v>
      </c>
    </row>
    <row r="85" spans="1:13" x14ac:dyDescent="0.15">
      <c r="A85" s="6">
        <v>6351</v>
      </c>
      <c r="B85" s="6" t="s">
        <v>6515</v>
      </c>
      <c r="C85" s="6">
        <v>3614</v>
      </c>
      <c r="D85" s="6">
        <v>41</v>
      </c>
      <c r="E85" s="6" t="s">
        <v>6516</v>
      </c>
      <c r="F85" s="6" t="s">
        <v>6326</v>
      </c>
      <c r="G85" s="6">
        <v>-25.6</v>
      </c>
      <c r="H85" s="6">
        <v>9.1209330000000008</v>
      </c>
      <c r="I85" s="6">
        <v>55.460639999999998</v>
      </c>
      <c r="J85" s="6">
        <v>2</v>
      </c>
      <c r="K85" s="6" t="s">
        <v>6327</v>
      </c>
      <c r="L85" s="6" t="s">
        <v>6328</v>
      </c>
      <c r="M85" s="6" t="s">
        <v>6508</v>
      </c>
    </row>
    <row r="86" spans="1:13" x14ac:dyDescent="0.15">
      <c r="A86" s="6">
        <v>6352</v>
      </c>
      <c r="B86" s="6" t="s">
        <v>6517</v>
      </c>
      <c r="C86" s="6">
        <v>3495</v>
      </c>
      <c r="D86" s="6">
        <v>36</v>
      </c>
      <c r="E86" s="6" t="s">
        <v>6518</v>
      </c>
      <c r="F86" s="6" t="s">
        <v>6326</v>
      </c>
      <c r="G86" s="6">
        <v>-24.6</v>
      </c>
      <c r="H86" s="6">
        <v>9.1209330000000008</v>
      </c>
      <c r="I86" s="6">
        <v>55.460639999999998</v>
      </c>
      <c r="J86" s="6">
        <v>2</v>
      </c>
      <c r="K86" s="6" t="s">
        <v>6327</v>
      </c>
      <c r="L86" s="6" t="s">
        <v>6328</v>
      </c>
      <c r="M86" s="6" t="s">
        <v>6508</v>
      </c>
    </row>
    <row r="87" spans="1:13" x14ac:dyDescent="0.15">
      <c r="A87" s="6">
        <v>6353</v>
      </c>
      <c r="B87" s="6" t="s">
        <v>6519</v>
      </c>
      <c r="C87" s="6">
        <v>3376</v>
      </c>
      <c r="D87" s="6">
        <v>36</v>
      </c>
      <c r="E87" s="6" t="s">
        <v>6520</v>
      </c>
      <c r="F87" s="6" t="s">
        <v>6326</v>
      </c>
      <c r="G87" s="6">
        <v>-24.56</v>
      </c>
      <c r="H87" s="6">
        <v>9.1209330000000008</v>
      </c>
      <c r="I87" s="6">
        <v>55.460639999999998</v>
      </c>
      <c r="J87" s="6">
        <v>2</v>
      </c>
      <c r="K87" s="6" t="s">
        <v>6327</v>
      </c>
      <c r="L87" s="6" t="s">
        <v>6328</v>
      </c>
      <c r="M87" s="6" t="s">
        <v>6508</v>
      </c>
    </row>
    <row r="88" spans="1:13" x14ac:dyDescent="0.15">
      <c r="A88" s="6">
        <v>6354</v>
      </c>
      <c r="B88" s="6" t="s">
        <v>6521</v>
      </c>
      <c r="C88" s="6">
        <v>3447</v>
      </c>
      <c r="D88" s="6">
        <v>41</v>
      </c>
      <c r="E88" s="6" t="s">
        <v>6522</v>
      </c>
      <c r="F88" s="6" t="s">
        <v>6326</v>
      </c>
      <c r="G88" s="6">
        <v>0.22559999999999999</v>
      </c>
      <c r="H88" s="6">
        <v>9.1209330000000008</v>
      </c>
      <c r="I88" s="6">
        <v>55.460639999999998</v>
      </c>
      <c r="J88" s="6">
        <v>2</v>
      </c>
      <c r="K88" s="6" t="s">
        <v>6327</v>
      </c>
      <c r="L88" s="6" t="s">
        <v>6328</v>
      </c>
      <c r="M88" s="6" t="s">
        <v>6508</v>
      </c>
    </row>
    <row r="89" spans="1:13" x14ac:dyDescent="0.15">
      <c r="A89" s="6">
        <v>6355</v>
      </c>
      <c r="B89" s="6" t="s">
        <v>6523</v>
      </c>
      <c r="C89" s="6">
        <v>3394</v>
      </c>
      <c r="D89" s="6">
        <v>37</v>
      </c>
      <c r="E89" s="6" t="s">
        <v>6524</v>
      </c>
      <c r="F89" s="6" t="s">
        <v>6326</v>
      </c>
      <c r="G89" s="6">
        <v>-26.52</v>
      </c>
      <c r="H89" s="6">
        <v>9.1209330000000008</v>
      </c>
      <c r="I89" s="6">
        <v>55.460639999999998</v>
      </c>
      <c r="J89" s="6">
        <v>2</v>
      </c>
      <c r="K89" s="6" t="s">
        <v>6327</v>
      </c>
      <c r="L89" s="6" t="s">
        <v>6328</v>
      </c>
      <c r="M89" s="6" t="s">
        <v>6508</v>
      </c>
    </row>
    <row r="90" spans="1:13" x14ac:dyDescent="0.15">
      <c r="A90" s="6">
        <v>6356</v>
      </c>
      <c r="B90" s="6" t="s">
        <v>6525</v>
      </c>
      <c r="C90" s="6">
        <v>3424</v>
      </c>
      <c r="D90" s="6">
        <v>38</v>
      </c>
      <c r="E90" s="6" t="s">
        <v>6526</v>
      </c>
      <c r="F90" s="6" t="s">
        <v>6326</v>
      </c>
      <c r="G90" s="6">
        <v>-24.61</v>
      </c>
      <c r="H90" s="6">
        <v>9.1209330000000008</v>
      </c>
      <c r="I90" s="6">
        <v>55.460639999999998</v>
      </c>
      <c r="J90" s="6">
        <v>2</v>
      </c>
      <c r="K90" s="6" t="s">
        <v>6327</v>
      </c>
      <c r="L90" s="6" t="s">
        <v>6328</v>
      </c>
      <c r="M90" s="6" t="s">
        <v>6508</v>
      </c>
    </row>
    <row r="91" spans="1:13" x14ac:dyDescent="0.15">
      <c r="A91" s="6">
        <v>6357</v>
      </c>
      <c r="B91" s="6" t="s">
        <v>6527</v>
      </c>
      <c r="C91" s="6">
        <v>3453</v>
      </c>
      <c r="D91" s="6">
        <v>43</v>
      </c>
      <c r="E91" s="6" t="s">
        <v>6528</v>
      </c>
      <c r="F91" s="6" t="s">
        <v>6326</v>
      </c>
      <c r="G91" s="6">
        <v>-25.72</v>
      </c>
      <c r="H91" s="6">
        <v>9.1209330000000008</v>
      </c>
      <c r="I91" s="6">
        <v>55.460639999999998</v>
      </c>
      <c r="J91" s="6">
        <v>2</v>
      </c>
      <c r="K91" s="6" t="s">
        <v>6327</v>
      </c>
      <c r="L91" s="6" t="s">
        <v>6328</v>
      </c>
      <c r="M91" s="6" t="s">
        <v>6508</v>
      </c>
    </row>
    <row r="92" spans="1:13" x14ac:dyDescent="0.15">
      <c r="A92" s="6">
        <v>6358</v>
      </c>
      <c r="B92" s="6" t="s">
        <v>6529</v>
      </c>
      <c r="C92" s="6">
        <v>2650</v>
      </c>
      <c r="D92" s="6">
        <v>60</v>
      </c>
      <c r="E92" s="6" t="s">
        <v>6530</v>
      </c>
      <c r="F92" s="6" t="s">
        <v>6531</v>
      </c>
      <c r="G92" s="6"/>
      <c r="H92" s="6">
        <v>10.044029999999999</v>
      </c>
      <c r="I92" s="6">
        <v>55.243940000000002</v>
      </c>
      <c r="J92" s="6">
        <v>2</v>
      </c>
      <c r="K92" s="6" t="s">
        <v>6532</v>
      </c>
      <c r="L92" s="6" t="s">
        <v>6328</v>
      </c>
      <c r="M92" s="6" t="s">
        <v>6533</v>
      </c>
    </row>
    <row r="93" spans="1:13" x14ac:dyDescent="0.15">
      <c r="A93" s="6">
        <v>6367</v>
      </c>
      <c r="B93" s="6" t="s">
        <v>6534</v>
      </c>
      <c r="C93" s="6">
        <v>2466</v>
      </c>
      <c r="D93" s="6">
        <v>39</v>
      </c>
      <c r="E93" s="6" t="s">
        <v>6535</v>
      </c>
      <c r="F93" s="6" t="s">
        <v>6331</v>
      </c>
      <c r="G93" s="6">
        <v>-25.81</v>
      </c>
      <c r="H93" s="6">
        <v>9.3711520000000004</v>
      </c>
      <c r="I93" s="6">
        <v>55.071710000000003</v>
      </c>
      <c r="J93" s="6">
        <v>2</v>
      </c>
      <c r="K93" s="6" t="s">
        <v>6437</v>
      </c>
      <c r="L93" s="6" t="s">
        <v>6328</v>
      </c>
      <c r="M93" s="6"/>
    </row>
    <row r="94" spans="1:13" x14ac:dyDescent="0.15">
      <c r="A94" s="6">
        <v>6368</v>
      </c>
      <c r="B94" s="6" t="s">
        <v>6536</v>
      </c>
      <c r="C94" s="6">
        <v>2708</v>
      </c>
      <c r="D94" s="6">
        <v>35</v>
      </c>
      <c r="E94" s="6" t="s">
        <v>6537</v>
      </c>
      <c r="F94" s="6" t="s">
        <v>6331</v>
      </c>
      <c r="G94" s="6">
        <v>-27.11</v>
      </c>
      <c r="H94" s="6">
        <v>9.3711520000000004</v>
      </c>
      <c r="I94" s="6">
        <v>55.071710000000003</v>
      </c>
      <c r="J94" s="6">
        <v>2</v>
      </c>
      <c r="K94" s="6" t="s">
        <v>6437</v>
      </c>
      <c r="L94" s="6" t="s">
        <v>6328</v>
      </c>
      <c r="M94" s="6"/>
    </row>
    <row r="95" spans="1:13" x14ac:dyDescent="0.15">
      <c r="A95" s="6">
        <v>6369</v>
      </c>
      <c r="B95" s="6" t="s">
        <v>6538</v>
      </c>
      <c r="C95" s="6">
        <v>2591</v>
      </c>
      <c r="D95" s="6">
        <v>31</v>
      </c>
      <c r="E95" s="6" t="s">
        <v>6539</v>
      </c>
      <c r="F95" s="6" t="s">
        <v>6331</v>
      </c>
      <c r="G95" s="6">
        <v>-23.85</v>
      </c>
      <c r="H95" s="6">
        <v>9.3711520000000004</v>
      </c>
      <c r="I95" s="6">
        <v>55.071710000000003</v>
      </c>
      <c r="J95" s="6">
        <v>2</v>
      </c>
      <c r="K95" s="6" t="s">
        <v>6437</v>
      </c>
      <c r="L95" s="6" t="s">
        <v>6328</v>
      </c>
      <c r="M95" s="6"/>
    </row>
    <row r="96" spans="1:13" x14ac:dyDescent="0.15">
      <c r="A96" s="6">
        <v>6370</v>
      </c>
      <c r="B96" s="6" t="s">
        <v>6540</v>
      </c>
      <c r="C96" s="6">
        <v>3024</v>
      </c>
      <c r="D96" s="6">
        <v>36</v>
      </c>
      <c r="E96" s="6" t="s">
        <v>6541</v>
      </c>
      <c r="F96" s="6" t="s">
        <v>6331</v>
      </c>
      <c r="G96" s="6">
        <v>-27.59</v>
      </c>
      <c r="H96" s="6">
        <v>9.3205880000000008</v>
      </c>
      <c r="I96" s="6">
        <v>55.227800000000002</v>
      </c>
      <c r="J96" s="6">
        <v>2</v>
      </c>
      <c r="K96" s="6" t="s">
        <v>6542</v>
      </c>
      <c r="L96" s="6" t="s">
        <v>6328</v>
      </c>
      <c r="M96" s="6"/>
    </row>
    <row r="97" spans="1:13" x14ac:dyDescent="0.15">
      <c r="A97" s="6">
        <v>6371</v>
      </c>
      <c r="B97" s="6" t="s">
        <v>6543</v>
      </c>
      <c r="C97" s="6">
        <v>3106</v>
      </c>
      <c r="D97" s="6">
        <v>26</v>
      </c>
      <c r="E97" s="6" t="s">
        <v>6544</v>
      </c>
      <c r="F97" s="6" t="s">
        <v>6331</v>
      </c>
      <c r="G97" s="6">
        <v>-27.74</v>
      </c>
      <c r="H97" s="6">
        <v>9.3205880000000008</v>
      </c>
      <c r="I97" s="6">
        <v>55.227800000000002</v>
      </c>
      <c r="J97" s="6">
        <v>2</v>
      </c>
      <c r="K97" s="6" t="s">
        <v>6542</v>
      </c>
      <c r="L97" s="6" t="s">
        <v>6328</v>
      </c>
      <c r="M97" s="6"/>
    </row>
    <row r="98" spans="1:13" x14ac:dyDescent="0.15">
      <c r="A98" s="6">
        <v>6372</v>
      </c>
      <c r="B98" s="6" t="s">
        <v>6545</v>
      </c>
      <c r="C98" s="6">
        <v>3036</v>
      </c>
      <c r="D98" s="6">
        <v>26</v>
      </c>
      <c r="E98" s="6" t="s">
        <v>6546</v>
      </c>
      <c r="F98" s="6" t="s">
        <v>6326</v>
      </c>
      <c r="G98" s="6">
        <v>-23.93</v>
      </c>
      <c r="H98" s="6">
        <v>9.3205880000000008</v>
      </c>
      <c r="I98" s="6">
        <v>55.227800000000002</v>
      </c>
      <c r="J98" s="6">
        <v>2</v>
      </c>
      <c r="K98" s="6" t="s">
        <v>6542</v>
      </c>
      <c r="L98" s="6" t="s">
        <v>6328</v>
      </c>
      <c r="M98" s="6"/>
    </row>
    <row r="99" spans="1:13" x14ac:dyDescent="0.15">
      <c r="A99" s="6">
        <v>6373</v>
      </c>
      <c r="B99" s="6" t="s">
        <v>6547</v>
      </c>
      <c r="C99" s="6">
        <v>3015</v>
      </c>
      <c r="D99" s="6">
        <v>35</v>
      </c>
      <c r="E99" s="6" t="s">
        <v>6548</v>
      </c>
      <c r="F99" s="6" t="s">
        <v>6326</v>
      </c>
      <c r="G99" s="6">
        <v>-25.46</v>
      </c>
      <c r="H99" s="6">
        <v>9.3205880000000008</v>
      </c>
      <c r="I99" s="6">
        <v>55.227800000000002</v>
      </c>
      <c r="J99" s="6">
        <v>2</v>
      </c>
      <c r="K99" s="6" t="s">
        <v>6542</v>
      </c>
      <c r="L99" s="6" t="s">
        <v>6328</v>
      </c>
      <c r="M99" s="6"/>
    </row>
    <row r="100" spans="1:13" x14ac:dyDescent="0.15">
      <c r="A100" s="6">
        <v>6374</v>
      </c>
      <c r="B100" s="6" t="s">
        <v>6549</v>
      </c>
      <c r="C100" s="6">
        <v>2987</v>
      </c>
      <c r="D100" s="6">
        <v>50</v>
      </c>
      <c r="E100" s="6" t="s">
        <v>6550</v>
      </c>
      <c r="F100" s="6" t="s">
        <v>6326</v>
      </c>
      <c r="G100" s="6">
        <v>-22.45</v>
      </c>
      <c r="H100" s="6">
        <v>9.3205880000000008</v>
      </c>
      <c r="I100" s="6">
        <v>55.227800000000002</v>
      </c>
      <c r="J100" s="6">
        <v>2</v>
      </c>
      <c r="K100" s="6" t="s">
        <v>6542</v>
      </c>
      <c r="L100" s="6" t="s">
        <v>6328</v>
      </c>
      <c r="M100" s="6"/>
    </row>
    <row r="101" spans="1:13" x14ac:dyDescent="0.15">
      <c r="A101" s="6">
        <v>6375</v>
      </c>
      <c r="B101" s="6" t="s">
        <v>6551</v>
      </c>
      <c r="C101" s="6">
        <v>2474</v>
      </c>
      <c r="D101" s="6">
        <v>33</v>
      </c>
      <c r="E101" s="6" t="s">
        <v>6552</v>
      </c>
      <c r="F101" s="6" t="s">
        <v>6326</v>
      </c>
      <c r="G101" s="6">
        <v>-22.51</v>
      </c>
      <c r="H101" s="6">
        <v>9.3205880000000008</v>
      </c>
      <c r="I101" s="6">
        <v>55.227800000000002</v>
      </c>
      <c r="J101" s="6">
        <v>2</v>
      </c>
      <c r="K101" s="6" t="s">
        <v>6542</v>
      </c>
      <c r="L101" s="6" t="s">
        <v>6328</v>
      </c>
      <c r="M101" s="6"/>
    </row>
    <row r="102" spans="1:13" x14ac:dyDescent="0.15">
      <c r="A102" s="6">
        <v>6376</v>
      </c>
      <c r="B102" s="6" t="s">
        <v>6553</v>
      </c>
      <c r="C102" s="6">
        <v>2505</v>
      </c>
      <c r="D102" s="6">
        <v>25</v>
      </c>
      <c r="E102" s="6" t="s">
        <v>6554</v>
      </c>
      <c r="F102" s="6" t="s">
        <v>6326</v>
      </c>
      <c r="G102" s="6">
        <v>-23.75</v>
      </c>
      <c r="H102" s="6">
        <v>9.3205880000000008</v>
      </c>
      <c r="I102" s="6">
        <v>55.227800000000002</v>
      </c>
      <c r="J102" s="6">
        <v>2</v>
      </c>
      <c r="K102" s="6" t="s">
        <v>6542</v>
      </c>
      <c r="L102" s="6" t="s">
        <v>6328</v>
      </c>
      <c r="M102" s="6"/>
    </row>
    <row r="103" spans="1:13" x14ac:dyDescent="0.15">
      <c r="A103" s="6">
        <v>6377</v>
      </c>
      <c r="B103" s="6" t="s">
        <v>6555</v>
      </c>
      <c r="C103" s="6">
        <v>2608</v>
      </c>
      <c r="D103" s="6">
        <v>35</v>
      </c>
      <c r="E103" s="6" t="s">
        <v>6556</v>
      </c>
      <c r="F103" s="6" t="s">
        <v>6326</v>
      </c>
      <c r="G103" s="6">
        <v>-23.4</v>
      </c>
      <c r="H103" s="6">
        <v>9.3205880000000008</v>
      </c>
      <c r="I103" s="6">
        <v>55.227800000000002</v>
      </c>
      <c r="J103" s="6">
        <v>2</v>
      </c>
      <c r="K103" s="6" t="s">
        <v>6542</v>
      </c>
      <c r="L103" s="6" t="s">
        <v>6328</v>
      </c>
      <c r="M103" s="6"/>
    </row>
    <row r="104" spans="1:13" x14ac:dyDescent="0.15">
      <c r="A104" s="6">
        <v>6378</v>
      </c>
      <c r="B104" s="6" t="s">
        <v>6557</v>
      </c>
      <c r="C104" s="6">
        <v>2851</v>
      </c>
      <c r="D104" s="6">
        <v>47</v>
      </c>
      <c r="E104" s="6" t="s">
        <v>6558</v>
      </c>
      <c r="F104" s="6" t="s">
        <v>6326</v>
      </c>
      <c r="G104" s="6">
        <v>-22.58</v>
      </c>
      <c r="H104" s="6">
        <v>8.7401319999999991</v>
      </c>
      <c r="I104" s="6">
        <v>56.94979</v>
      </c>
      <c r="J104" s="6">
        <v>2</v>
      </c>
      <c r="K104" s="6" t="s">
        <v>6421</v>
      </c>
      <c r="L104" s="6" t="s">
        <v>6328</v>
      </c>
      <c r="M104" s="6"/>
    </row>
    <row r="105" spans="1:13" x14ac:dyDescent="0.15">
      <c r="A105" s="6">
        <v>6379</v>
      </c>
      <c r="B105" s="6" t="s">
        <v>6559</v>
      </c>
      <c r="C105" s="6">
        <v>2860</v>
      </c>
      <c r="D105" s="6">
        <v>38</v>
      </c>
      <c r="E105" s="6" t="s">
        <v>6560</v>
      </c>
      <c r="F105" s="6" t="s">
        <v>6326</v>
      </c>
      <c r="G105" s="6">
        <v>-21.87</v>
      </c>
      <c r="H105" s="6">
        <v>8.7401319999999991</v>
      </c>
      <c r="I105" s="6">
        <v>56.94979</v>
      </c>
      <c r="J105" s="6">
        <v>2</v>
      </c>
      <c r="K105" s="6" t="s">
        <v>6421</v>
      </c>
      <c r="L105" s="6" t="s">
        <v>6328</v>
      </c>
      <c r="M105" s="6"/>
    </row>
    <row r="106" spans="1:13" x14ac:dyDescent="0.15">
      <c r="A106" s="6">
        <v>6380</v>
      </c>
      <c r="B106" s="6" t="s">
        <v>6561</v>
      </c>
      <c r="C106" s="6">
        <v>2903</v>
      </c>
      <c r="D106" s="6">
        <v>27</v>
      </c>
      <c r="E106" s="6" t="s">
        <v>6562</v>
      </c>
      <c r="F106" s="6" t="s">
        <v>6326</v>
      </c>
      <c r="G106" s="6">
        <v>-22.86</v>
      </c>
      <c r="H106" s="6">
        <v>8.7401319999999991</v>
      </c>
      <c r="I106" s="6">
        <v>56.94979</v>
      </c>
      <c r="J106" s="6">
        <v>2</v>
      </c>
      <c r="K106" s="6" t="s">
        <v>6421</v>
      </c>
      <c r="L106" s="6" t="s">
        <v>6328</v>
      </c>
      <c r="M106" s="6"/>
    </row>
    <row r="107" spans="1:13" x14ac:dyDescent="0.15">
      <c r="A107" s="6">
        <v>6381</v>
      </c>
      <c r="B107" s="6" t="s">
        <v>6563</v>
      </c>
      <c r="C107" s="6">
        <v>2881</v>
      </c>
      <c r="D107" s="6">
        <v>27</v>
      </c>
      <c r="E107" s="6" t="s">
        <v>6564</v>
      </c>
      <c r="F107" s="6" t="s">
        <v>6326</v>
      </c>
      <c r="G107" s="6">
        <v>-26.19</v>
      </c>
      <c r="H107" s="6">
        <v>8.7401319999999991</v>
      </c>
      <c r="I107" s="6">
        <v>56.94979</v>
      </c>
      <c r="J107" s="6">
        <v>2</v>
      </c>
      <c r="K107" s="6" t="s">
        <v>6421</v>
      </c>
      <c r="L107" s="6" t="s">
        <v>6328</v>
      </c>
      <c r="M107" s="6"/>
    </row>
    <row r="108" spans="1:13" x14ac:dyDescent="0.15">
      <c r="A108" s="6">
        <v>6382</v>
      </c>
      <c r="B108" s="6" t="s">
        <v>6565</v>
      </c>
      <c r="C108" s="6">
        <v>2840</v>
      </c>
      <c r="D108" s="6">
        <v>29</v>
      </c>
      <c r="E108" s="6" t="s">
        <v>6566</v>
      </c>
      <c r="F108" s="6" t="s">
        <v>6326</v>
      </c>
      <c r="G108" s="6">
        <v>-26.59</v>
      </c>
      <c r="H108" s="6">
        <v>8.7401319999999991</v>
      </c>
      <c r="I108" s="6">
        <v>56.94979</v>
      </c>
      <c r="J108" s="6">
        <v>2</v>
      </c>
      <c r="K108" s="6" t="s">
        <v>6421</v>
      </c>
      <c r="L108" s="6" t="s">
        <v>6328</v>
      </c>
      <c r="M108" s="6"/>
    </row>
    <row r="109" spans="1:13" x14ac:dyDescent="0.15">
      <c r="A109" s="6">
        <v>6383</v>
      </c>
      <c r="B109" s="6" t="s">
        <v>6567</v>
      </c>
      <c r="C109" s="6">
        <v>2811</v>
      </c>
      <c r="D109" s="6">
        <v>27</v>
      </c>
      <c r="E109" s="6" t="s">
        <v>6568</v>
      </c>
      <c r="F109" s="6" t="s">
        <v>6326</v>
      </c>
      <c r="G109" s="6">
        <v>-22.2</v>
      </c>
      <c r="H109" s="6">
        <v>8.7401319999999991</v>
      </c>
      <c r="I109" s="6">
        <v>56.94979</v>
      </c>
      <c r="J109" s="6">
        <v>2</v>
      </c>
      <c r="K109" s="6" t="s">
        <v>6421</v>
      </c>
      <c r="L109" s="6" t="s">
        <v>6328</v>
      </c>
      <c r="M109" s="6"/>
    </row>
    <row r="110" spans="1:13" x14ac:dyDescent="0.15">
      <c r="A110" s="6">
        <v>6384</v>
      </c>
      <c r="B110" s="6" t="s">
        <v>6569</v>
      </c>
      <c r="C110" s="6">
        <v>2800</v>
      </c>
      <c r="D110" s="6">
        <v>47</v>
      </c>
      <c r="E110" s="6" t="s">
        <v>6570</v>
      </c>
      <c r="F110" s="6" t="s">
        <v>6326</v>
      </c>
      <c r="G110" s="6">
        <v>-23.51</v>
      </c>
      <c r="H110" s="6">
        <v>8.7401319999999991</v>
      </c>
      <c r="I110" s="6">
        <v>56.94979</v>
      </c>
      <c r="J110" s="6">
        <v>2</v>
      </c>
      <c r="K110" s="6" t="s">
        <v>6421</v>
      </c>
      <c r="L110" s="6" t="s">
        <v>6328</v>
      </c>
      <c r="M110" s="6"/>
    </row>
    <row r="111" spans="1:13" x14ac:dyDescent="0.15">
      <c r="A111" s="6">
        <v>6385</v>
      </c>
      <c r="B111" s="6" t="s">
        <v>6571</v>
      </c>
      <c r="C111" s="6">
        <v>2679</v>
      </c>
      <c r="D111" s="6">
        <v>36</v>
      </c>
      <c r="E111" s="6" t="s">
        <v>6572</v>
      </c>
      <c r="F111" s="6" t="s">
        <v>6326</v>
      </c>
      <c r="G111" s="6">
        <v>-21.2</v>
      </c>
      <c r="H111" s="6">
        <v>8.7401319999999991</v>
      </c>
      <c r="I111" s="6">
        <v>56.94979</v>
      </c>
      <c r="J111" s="6">
        <v>2</v>
      </c>
      <c r="K111" s="6" t="s">
        <v>6421</v>
      </c>
      <c r="L111" s="6" t="s">
        <v>6328</v>
      </c>
      <c r="M111" s="6"/>
    </row>
    <row r="112" spans="1:13" x14ac:dyDescent="0.15">
      <c r="A112" s="6">
        <v>6386</v>
      </c>
      <c r="B112" s="6" t="s">
        <v>6573</v>
      </c>
      <c r="C112" s="6">
        <v>2782</v>
      </c>
      <c r="D112" s="6">
        <v>44</v>
      </c>
      <c r="E112" s="6" t="s">
        <v>6574</v>
      </c>
      <c r="F112" s="6" t="s">
        <v>6326</v>
      </c>
      <c r="G112" s="6">
        <v>-22.2</v>
      </c>
      <c r="H112" s="6">
        <v>8.7401319999999991</v>
      </c>
      <c r="I112" s="6">
        <v>56.94979</v>
      </c>
      <c r="J112" s="6">
        <v>2</v>
      </c>
      <c r="K112" s="6" t="s">
        <v>6421</v>
      </c>
      <c r="L112" s="6" t="s">
        <v>6328</v>
      </c>
      <c r="M112" s="6"/>
    </row>
    <row r="113" spans="1:13" x14ac:dyDescent="0.15">
      <c r="A113" s="6">
        <v>6387</v>
      </c>
      <c r="B113" s="6" t="s">
        <v>6575</v>
      </c>
      <c r="C113" s="6">
        <v>2876</v>
      </c>
      <c r="D113" s="6">
        <v>27</v>
      </c>
      <c r="E113" s="6" t="s">
        <v>6576</v>
      </c>
      <c r="F113" s="6" t="s">
        <v>6326</v>
      </c>
      <c r="G113" s="6">
        <v>-23.77</v>
      </c>
      <c r="H113" s="6">
        <v>8.7401319999999991</v>
      </c>
      <c r="I113" s="6">
        <v>56.94979</v>
      </c>
      <c r="J113" s="6">
        <v>2</v>
      </c>
      <c r="K113" s="6" t="s">
        <v>6421</v>
      </c>
      <c r="L113" s="6" t="s">
        <v>6328</v>
      </c>
      <c r="M113" s="6"/>
    </row>
    <row r="114" spans="1:13" x14ac:dyDescent="0.15">
      <c r="A114" s="6">
        <v>6388</v>
      </c>
      <c r="B114" s="6" t="s">
        <v>6577</v>
      </c>
      <c r="C114" s="6">
        <v>2827</v>
      </c>
      <c r="D114" s="6">
        <v>26</v>
      </c>
      <c r="E114" s="6" t="s">
        <v>6578</v>
      </c>
      <c r="F114" s="6" t="s">
        <v>6326</v>
      </c>
      <c r="G114" s="6">
        <v>-24.07</v>
      </c>
      <c r="H114" s="6">
        <v>8.7401319999999991</v>
      </c>
      <c r="I114" s="6">
        <v>56.94979</v>
      </c>
      <c r="J114" s="6">
        <v>2</v>
      </c>
      <c r="K114" s="6" t="s">
        <v>6421</v>
      </c>
      <c r="L114" s="6" t="s">
        <v>6328</v>
      </c>
      <c r="M114" s="6"/>
    </row>
    <row r="115" spans="1:13" x14ac:dyDescent="0.15">
      <c r="A115" s="6">
        <v>6389</v>
      </c>
      <c r="B115" s="6" t="s">
        <v>6579</v>
      </c>
      <c r="C115" s="6">
        <v>2890</v>
      </c>
      <c r="D115" s="6">
        <v>24</v>
      </c>
      <c r="E115" s="6" t="s">
        <v>6580</v>
      </c>
      <c r="F115" s="6" t="s">
        <v>6326</v>
      </c>
      <c r="G115" s="6">
        <v>-23.03</v>
      </c>
      <c r="H115" s="6">
        <v>8.7401319999999991</v>
      </c>
      <c r="I115" s="6">
        <v>56.94979</v>
      </c>
      <c r="J115" s="6">
        <v>2</v>
      </c>
      <c r="K115" s="6" t="s">
        <v>6421</v>
      </c>
      <c r="L115" s="6" t="s">
        <v>6328</v>
      </c>
      <c r="M115" s="6"/>
    </row>
    <row r="116" spans="1:13" x14ac:dyDescent="0.15">
      <c r="A116" s="6">
        <v>6390</v>
      </c>
      <c r="B116" s="6" t="s">
        <v>6581</v>
      </c>
      <c r="C116" s="6">
        <v>2965</v>
      </c>
      <c r="D116" s="6">
        <v>65</v>
      </c>
      <c r="E116" s="6" t="s">
        <v>6582</v>
      </c>
      <c r="F116" s="6" t="s">
        <v>6326</v>
      </c>
      <c r="G116" s="6">
        <v>-22.82</v>
      </c>
      <c r="H116" s="6">
        <v>8.7401319999999991</v>
      </c>
      <c r="I116" s="6">
        <v>56.94979</v>
      </c>
      <c r="J116" s="6">
        <v>2</v>
      </c>
      <c r="K116" s="6" t="s">
        <v>6421</v>
      </c>
      <c r="L116" s="6" t="s">
        <v>6328</v>
      </c>
      <c r="M116" s="6"/>
    </row>
    <row r="117" spans="1:13" x14ac:dyDescent="0.15">
      <c r="A117" s="6">
        <v>6391</v>
      </c>
      <c r="B117" s="6" t="s">
        <v>6583</v>
      </c>
      <c r="C117" s="6">
        <v>2940</v>
      </c>
      <c r="D117" s="6">
        <v>28</v>
      </c>
      <c r="E117" s="6" t="s">
        <v>6584</v>
      </c>
      <c r="F117" s="6" t="s">
        <v>6326</v>
      </c>
      <c r="G117" s="6">
        <v>-20.69</v>
      </c>
      <c r="H117" s="6">
        <v>8.7401319999999991</v>
      </c>
      <c r="I117" s="6">
        <v>56.94979</v>
      </c>
      <c r="J117" s="6">
        <v>2</v>
      </c>
      <c r="K117" s="6" t="s">
        <v>6421</v>
      </c>
      <c r="L117" s="6" t="s">
        <v>6328</v>
      </c>
      <c r="M117" s="6"/>
    </row>
    <row r="118" spans="1:13" x14ac:dyDescent="0.15">
      <c r="A118" s="6">
        <v>6392</v>
      </c>
      <c r="B118" s="6" t="s">
        <v>6585</v>
      </c>
      <c r="C118" s="6">
        <v>2949</v>
      </c>
      <c r="D118" s="6">
        <v>40</v>
      </c>
      <c r="E118" s="6" t="s">
        <v>6586</v>
      </c>
      <c r="F118" s="6" t="s">
        <v>6326</v>
      </c>
      <c r="G118" s="6">
        <v>-22.08</v>
      </c>
      <c r="H118" s="6">
        <v>8.7401319999999991</v>
      </c>
      <c r="I118" s="6">
        <v>56.94979</v>
      </c>
      <c r="J118" s="6">
        <v>2</v>
      </c>
      <c r="K118" s="6" t="s">
        <v>6421</v>
      </c>
      <c r="L118" s="6" t="s">
        <v>6328</v>
      </c>
      <c r="M118" s="6"/>
    </row>
    <row r="119" spans="1:13" x14ac:dyDescent="0.15">
      <c r="A119" s="6">
        <v>6393</v>
      </c>
      <c r="B119" s="6" t="s">
        <v>6587</v>
      </c>
      <c r="C119" s="6">
        <v>2938</v>
      </c>
      <c r="D119" s="6">
        <v>38</v>
      </c>
      <c r="E119" s="6" t="s">
        <v>6588</v>
      </c>
      <c r="F119" s="6" t="s">
        <v>6326</v>
      </c>
      <c r="G119" s="6">
        <v>-20.64</v>
      </c>
      <c r="H119" s="6">
        <v>8.7401319999999991</v>
      </c>
      <c r="I119" s="6">
        <v>56.94979</v>
      </c>
      <c r="J119" s="6">
        <v>2</v>
      </c>
      <c r="K119" s="6" t="s">
        <v>6421</v>
      </c>
      <c r="L119" s="6" t="s">
        <v>6328</v>
      </c>
      <c r="M119" s="6"/>
    </row>
    <row r="120" spans="1:13" x14ac:dyDescent="0.15">
      <c r="A120" s="6">
        <v>6394</v>
      </c>
      <c r="B120" s="6" t="s">
        <v>6589</v>
      </c>
      <c r="C120" s="6">
        <v>2980</v>
      </c>
      <c r="D120" s="6">
        <v>28</v>
      </c>
      <c r="E120" s="6" t="s">
        <v>6590</v>
      </c>
      <c r="F120" s="6" t="s">
        <v>6326</v>
      </c>
      <c r="G120" s="6">
        <v>-21.37</v>
      </c>
      <c r="H120" s="6">
        <v>8.7401319999999991</v>
      </c>
      <c r="I120" s="6">
        <v>56.94979</v>
      </c>
      <c r="J120" s="6">
        <v>2</v>
      </c>
      <c r="K120" s="6" t="s">
        <v>6421</v>
      </c>
      <c r="L120" s="6" t="s">
        <v>6328</v>
      </c>
      <c r="M120" s="6"/>
    </row>
    <row r="121" spans="1:13" x14ac:dyDescent="0.15">
      <c r="A121" s="6">
        <v>6395</v>
      </c>
      <c r="B121" s="6" t="s">
        <v>6591</v>
      </c>
      <c r="C121" s="6">
        <v>2922</v>
      </c>
      <c r="D121" s="6">
        <v>48</v>
      </c>
      <c r="E121" s="6" t="s">
        <v>6592</v>
      </c>
      <c r="F121" s="6" t="s">
        <v>6326</v>
      </c>
      <c r="G121" s="6">
        <v>-20.94</v>
      </c>
      <c r="H121" s="6">
        <v>8.7401319999999991</v>
      </c>
      <c r="I121" s="6">
        <v>56.94979</v>
      </c>
      <c r="J121" s="6">
        <v>2</v>
      </c>
      <c r="K121" s="6" t="s">
        <v>6421</v>
      </c>
      <c r="L121" s="6" t="s">
        <v>6328</v>
      </c>
      <c r="M121" s="6"/>
    </row>
    <row r="122" spans="1:13" x14ac:dyDescent="0.15">
      <c r="A122" s="6">
        <v>6396</v>
      </c>
      <c r="B122" s="6" t="s">
        <v>6593</v>
      </c>
      <c r="C122" s="6">
        <v>2950</v>
      </c>
      <c r="D122" s="6">
        <v>26</v>
      </c>
      <c r="E122" s="6" t="s">
        <v>6594</v>
      </c>
      <c r="F122" s="6" t="s">
        <v>6326</v>
      </c>
      <c r="G122" s="6">
        <v>-21.68</v>
      </c>
      <c r="H122" s="6">
        <v>8.7233549999999997</v>
      </c>
      <c r="I122" s="6">
        <v>56.95055</v>
      </c>
      <c r="J122" s="6">
        <v>2</v>
      </c>
      <c r="K122" s="6" t="s">
        <v>6397</v>
      </c>
      <c r="L122" s="6" t="s">
        <v>6328</v>
      </c>
      <c r="M122" s="6"/>
    </row>
    <row r="123" spans="1:13" x14ac:dyDescent="0.15">
      <c r="A123" s="6">
        <v>6397</v>
      </c>
      <c r="B123" s="6" t="s">
        <v>6595</v>
      </c>
      <c r="C123" s="6">
        <v>2986</v>
      </c>
      <c r="D123" s="6">
        <v>33</v>
      </c>
      <c r="E123" s="6" t="s">
        <v>6596</v>
      </c>
      <c r="F123" s="6" t="s">
        <v>6326</v>
      </c>
      <c r="G123" s="6">
        <v>-23.98</v>
      </c>
      <c r="H123" s="6">
        <v>8.7233549999999997</v>
      </c>
      <c r="I123" s="6">
        <v>56.95055</v>
      </c>
      <c r="J123" s="6">
        <v>2</v>
      </c>
      <c r="K123" s="6" t="s">
        <v>6397</v>
      </c>
      <c r="L123" s="6" t="s">
        <v>6328</v>
      </c>
      <c r="M123" s="6"/>
    </row>
    <row r="124" spans="1:13" x14ac:dyDescent="0.15">
      <c r="A124" s="6">
        <v>6398</v>
      </c>
      <c r="B124" s="6" t="s">
        <v>6597</v>
      </c>
      <c r="C124" s="6">
        <v>3101</v>
      </c>
      <c r="D124" s="6">
        <v>28</v>
      </c>
      <c r="E124" s="6" t="s">
        <v>6598</v>
      </c>
      <c r="F124" s="6" t="s">
        <v>6326</v>
      </c>
      <c r="G124" s="6">
        <v>-21.79</v>
      </c>
      <c r="H124" s="6">
        <v>10.290039999999999</v>
      </c>
      <c r="I124" s="6">
        <v>57.009079999999997</v>
      </c>
      <c r="J124" s="6">
        <v>2</v>
      </c>
      <c r="K124" s="6" t="s">
        <v>6599</v>
      </c>
      <c r="L124" s="6" t="s">
        <v>6328</v>
      </c>
      <c r="M124" s="6"/>
    </row>
    <row r="125" spans="1:13" x14ac:dyDescent="0.15">
      <c r="A125" s="6">
        <v>6399</v>
      </c>
      <c r="B125" s="6" t="s">
        <v>6600</v>
      </c>
      <c r="C125" s="6">
        <v>2940</v>
      </c>
      <c r="D125" s="6">
        <v>27</v>
      </c>
      <c r="E125" s="6" t="s">
        <v>6601</v>
      </c>
      <c r="F125" s="6" t="s">
        <v>6326</v>
      </c>
      <c r="G125" s="6">
        <v>-24.07</v>
      </c>
      <c r="H125" s="6">
        <v>8.7401319999999991</v>
      </c>
      <c r="I125" s="6">
        <v>56.94979</v>
      </c>
      <c r="J125" s="6">
        <v>2</v>
      </c>
      <c r="K125" s="6" t="s">
        <v>6421</v>
      </c>
      <c r="L125" s="6" t="s">
        <v>6328</v>
      </c>
      <c r="M125" s="6"/>
    </row>
    <row r="126" spans="1:13" x14ac:dyDescent="0.15">
      <c r="A126" s="6">
        <v>6400</v>
      </c>
      <c r="B126" s="6" t="s">
        <v>6602</v>
      </c>
      <c r="C126" s="6">
        <v>2908</v>
      </c>
      <c r="D126" s="6">
        <v>26</v>
      </c>
      <c r="E126" s="6" t="s">
        <v>6603</v>
      </c>
      <c r="F126" s="6" t="s">
        <v>6326</v>
      </c>
      <c r="G126" s="6">
        <v>-22.66</v>
      </c>
      <c r="H126" s="6">
        <v>8.7401319999999991</v>
      </c>
      <c r="I126" s="6">
        <v>56.94979</v>
      </c>
      <c r="J126" s="6">
        <v>2</v>
      </c>
      <c r="K126" s="6" t="s">
        <v>6421</v>
      </c>
      <c r="L126" s="6" t="s">
        <v>6328</v>
      </c>
      <c r="M126" s="6"/>
    </row>
    <row r="127" spans="1:13" x14ac:dyDescent="0.15">
      <c r="A127" s="6">
        <v>6401</v>
      </c>
      <c r="B127" s="6" t="s">
        <v>6604</v>
      </c>
      <c r="C127" s="6">
        <v>2928</v>
      </c>
      <c r="D127" s="6">
        <v>50</v>
      </c>
      <c r="E127" s="6" t="s">
        <v>6605</v>
      </c>
      <c r="F127" s="6" t="s">
        <v>6326</v>
      </c>
      <c r="G127" s="6">
        <v>-21.68</v>
      </c>
      <c r="H127" s="6">
        <v>8.7401319999999991</v>
      </c>
      <c r="I127" s="6">
        <v>56.94979</v>
      </c>
      <c r="J127" s="6">
        <v>2</v>
      </c>
      <c r="K127" s="6" t="s">
        <v>6421</v>
      </c>
      <c r="L127" s="6" t="s">
        <v>6328</v>
      </c>
      <c r="M127" s="6"/>
    </row>
    <row r="128" spans="1:13" x14ac:dyDescent="0.15">
      <c r="A128" s="6">
        <v>6402</v>
      </c>
      <c r="B128" s="6" t="s">
        <v>6606</v>
      </c>
      <c r="C128" s="6">
        <v>2865</v>
      </c>
      <c r="D128" s="6">
        <v>60</v>
      </c>
      <c r="E128" s="6" t="s">
        <v>6607</v>
      </c>
      <c r="F128" s="6" t="s">
        <v>6326</v>
      </c>
      <c r="G128" s="6">
        <v>-21.4</v>
      </c>
      <c r="H128" s="6">
        <v>8.7401319999999991</v>
      </c>
      <c r="I128" s="6">
        <v>56.94979</v>
      </c>
      <c r="J128" s="6">
        <v>2</v>
      </c>
      <c r="K128" s="6" t="s">
        <v>6421</v>
      </c>
      <c r="L128" s="6" t="s">
        <v>6328</v>
      </c>
      <c r="M128" s="6"/>
    </row>
    <row r="129" spans="1:13" x14ac:dyDescent="0.15">
      <c r="A129" s="6">
        <v>6406</v>
      </c>
      <c r="B129" s="6" t="s">
        <v>6608</v>
      </c>
      <c r="C129" s="6">
        <v>2586</v>
      </c>
      <c r="D129" s="6">
        <v>41</v>
      </c>
      <c r="E129" s="6" t="s">
        <v>6609</v>
      </c>
      <c r="F129" s="6" t="s">
        <v>6331</v>
      </c>
      <c r="G129" s="6">
        <v>-24.01</v>
      </c>
      <c r="H129" s="6">
        <v>9.6736380000000004</v>
      </c>
      <c r="I129" s="6">
        <v>54.94218</v>
      </c>
      <c r="J129" s="6">
        <v>2</v>
      </c>
      <c r="K129" s="6" t="s">
        <v>6610</v>
      </c>
      <c r="L129" s="6" t="s">
        <v>6328</v>
      </c>
      <c r="M129" s="6"/>
    </row>
    <row r="130" spans="1:13" x14ac:dyDescent="0.15">
      <c r="A130" s="6">
        <v>6407</v>
      </c>
      <c r="B130" s="6" t="s">
        <v>6611</v>
      </c>
      <c r="C130" s="6">
        <v>2510</v>
      </c>
      <c r="D130" s="6">
        <v>28</v>
      </c>
      <c r="E130" s="6" t="s">
        <v>6612</v>
      </c>
      <c r="F130" s="6" t="s">
        <v>6331</v>
      </c>
      <c r="G130" s="6">
        <v>-24.39</v>
      </c>
      <c r="H130" s="6">
        <v>9.6736380000000004</v>
      </c>
      <c r="I130" s="6">
        <v>54.94218</v>
      </c>
      <c r="J130" s="6">
        <v>2</v>
      </c>
      <c r="K130" s="6" t="s">
        <v>6610</v>
      </c>
      <c r="L130" s="6" t="s">
        <v>6328</v>
      </c>
      <c r="M130" s="6"/>
    </row>
    <row r="131" spans="1:13" x14ac:dyDescent="0.15">
      <c r="A131" s="6">
        <v>6408</v>
      </c>
      <c r="B131" s="6" t="s">
        <v>6613</v>
      </c>
      <c r="C131" s="6">
        <v>2538</v>
      </c>
      <c r="D131" s="6">
        <v>29</v>
      </c>
      <c r="E131" s="6" t="s">
        <v>6614</v>
      </c>
      <c r="F131" s="6" t="s">
        <v>6331</v>
      </c>
      <c r="G131" s="6">
        <v>-24.82</v>
      </c>
      <c r="H131" s="6">
        <v>9.6736380000000004</v>
      </c>
      <c r="I131" s="6">
        <v>54.94218</v>
      </c>
      <c r="J131" s="6">
        <v>2</v>
      </c>
      <c r="K131" s="6" t="s">
        <v>6610</v>
      </c>
      <c r="L131" s="6" t="s">
        <v>6328</v>
      </c>
      <c r="M131" s="6"/>
    </row>
    <row r="132" spans="1:13" x14ac:dyDescent="0.15">
      <c r="A132" s="6">
        <v>6409</v>
      </c>
      <c r="B132" s="6" t="s">
        <v>6615</v>
      </c>
      <c r="C132" s="6">
        <v>3489</v>
      </c>
      <c r="D132" s="6">
        <v>30</v>
      </c>
      <c r="E132" s="6" t="s">
        <v>6616</v>
      </c>
      <c r="F132" s="6" t="s">
        <v>6331</v>
      </c>
      <c r="G132" s="6">
        <v>-25.45</v>
      </c>
      <c r="H132" s="6">
        <v>9.6736380000000004</v>
      </c>
      <c r="I132" s="6">
        <v>54.94218</v>
      </c>
      <c r="J132" s="6">
        <v>2</v>
      </c>
      <c r="K132" s="6" t="s">
        <v>6610</v>
      </c>
      <c r="L132" s="6" t="s">
        <v>6328</v>
      </c>
      <c r="M132" s="6"/>
    </row>
    <row r="133" spans="1:13" x14ac:dyDescent="0.15">
      <c r="A133" s="6">
        <v>6410</v>
      </c>
      <c r="B133" s="6" t="s">
        <v>6617</v>
      </c>
      <c r="C133" s="6">
        <v>3410</v>
      </c>
      <c r="D133" s="6">
        <v>33</v>
      </c>
      <c r="E133" s="6" t="s">
        <v>6618</v>
      </c>
      <c r="F133" s="6" t="s">
        <v>6331</v>
      </c>
      <c r="G133" s="6">
        <v>-24.96</v>
      </c>
      <c r="H133" s="6">
        <v>9.6736380000000004</v>
      </c>
      <c r="I133" s="6">
        <v>54.94218</v>
      </c>
      <c r="J133" s="6">
        <v>2</v>
      </c>
      <c r="K133" s="6" t="s">
        <v>6610</v>
      </c>
      <c r="L133" s="6" t="s">
        <v>6328</v>
      </c>
      <c r="M133" s="6"/>
    </row>
    <row r="134" spans="1:13" x14ac:dyDescent="0.15">
      <c r="A134" s="6">
        <v>6411</v>
      </c>
      <c r="B134" s="6" t="s">
        <v>6619</v>
      </c>
      <c r="C134" s="6">
        <v>2452</v>
      </c>
      <c r="D134" s="6">
        <v>41</v>
      </c>
      <c r="E134" s="6" t="s">
        <v>6620</v>
      </c>
      <c r="F134" s="6" t="s">
        <v>6331</v>
      </c>
      <c r="G134" s="6"/>
      <c r="H134" s="6">
        <v>10.48333</v>
      </c>
      <c r="I134" s="6">
        <v>55.366669999999999</v>
      </c>
      <c r="J134" s="6">
        <v>2</v>
      </c>
      <c r="K134" s="6" t="s">
        <v>6343</v>
      </c>
      <c r="L134" s="6" t="s">
        <v>6328</v>
      </c>
      <c r="M134" s="6" t="s">
        <v>6344</v>
      </c>
    </row>
    <row r="135" spans="1:13" x14ac:dyDescent="0.15">
      <c r="A135" s="6">
        <v>6412</v>
      </c>
      <c r="B135" s="6" t="s">
        <v>6621</v>
      </c>
      <c r="C135" s="6">
        <v>3281</v>
      </c>
      <c r="D135" s="6">
        <v>40</v>
      </c>
      <c r="E135" s="6" t="s">
        <v>6622</v>
      </c>
      <c r="F135" s="6" t="s">
        <v>6331</v>
      </c>
      <c r="G135" s="6"/>
      <c r="H135" s="6">
        <v>10.48333</v>
      </c>
      <c r="I135" s="6">
        <v>55.366669999999999</v>
      </c>
      <c r="J135" s="6">
        <v>2</v>
      </c>
      <c r="K135" s="6" t="s">
        <v>6343</v>
      </c>
      <c r="L135" s="6" t="s">
        <v>6328</v>
      </c>
      <c r="M135" s="6" t="s">
        <v>6344</v>
      </c>
    </row>
    <row r="136" spans="1:13" x14ac:dyDescent="0.15">
      <c r="A136" s="6">
        <v>6413</v>
      </c>
      <c r="B136" s="6" t="s">
        <v>6623</v>
      </c>
      <c r="C136" s="6">
        <v>2915</v>
      </c>
      <c r="D136" s="6">
        <v>39</v>
      </c>
      <c r="E136" s="6" t="s">
        <v>6624</v>
      </c>
      <c r="F136" s="6" t="s">
        <v>6331</v>
      </c>
      <c r="G136" s="6"/>
      <c r="H136" s="6">
        <v>10.48333</v>
      </c>
      <c r="I136" s="6">
        <v>55.366669999999999</v>
      </c>
      <c r="J136" s="6">
        <v>2</v>
      </c>
      <c r="K136" s="6" t="s">
        <v>6343</v>
      </c>
      <c r="L136" s="6" t="s">
        <v>6328</v>
      </c>
      <c r="M136" s="6" t="s">
        <v>6344</v>
      </c>
    </row>
    <row r="137" spans="1:13" x14ac:dyDescent="0.15">
      <c r="A137" s="6">
        <v>6421</v>
      </c>
      <c r="B137" s="6" t="s">
        <v>6625</v>
      </c>
      <c r="C137" s="6">
        <v>3077</v>
      </c>
      <c r="D137" s="6">
        <v>25</v>
      </c>
      <c r="E137" s="6" t="s">
        <v>6626</v>
      </c>
      <c r="F137" s="6" t="s">
        <v>6326</v>
      </c>
      <c r="G137" s="6">
        <v>-24.52</v>
      </c>
      <c r="H137" s="6">
        <v>9.1165230000000008</v>
      </c>
      <c r="I137" s="6">
        <v>55.457610000000003</v>
      </c>
      <c r="J137" s="6">
        <v>2</v>
      </c>
      <c r="K137" s="6" t="s">
        <v>6627</v>
      </c>
      <c r="L137" s="6" t="s">
        <v>6328</v>
      </c>
      <c r="M137" s="6"/>
    </row>
    <row r="138" spans="1:13" x14ac:dyDescent="0.15">
      <c r="A138" s="6">
        <v>6422</v>
      </c>
      <c r="B138" s="6" t="s">
        <v>6628</v>
      </c>
      <c r="C138" s="6">
        <v>3100</v>
      </c>
      <c r="D138" s="6">
        <v>22</v>
      </c>
      <c r="E138" s="6" t="s">
        <v>6629</v>
      </c>
      <c r="F138" s="6" t="s">
        <v>6326</v>
      </c>
      <c r="G138" s="6">
        <v>-23.48</v>
      </c>
      <c r="H138" s="6">
        <v>9.1165230000000008</v>
      </c>
      <c r="I138" s="6">
        <v>55.457610000000003</v>
      </c>
      <c r="J138" s="6">
        <v>2</v>
      </c>
      <c r="K138" s="6" t="s">
        <v>6627</v>
      </c>
      <c r="L138" s="6" t="s">
        <v>6328</v>
      </c>
      <c r="M138" s="6"/>
    </row>
    <row r="139" spans="1:13" x14ac:dyDescent="0.15">
      <c r="A139" s="6">
        <v>6423</v>
      </c>
      <c r="B139" s="6" t="s">
        <v>6630</v>
      </c>
      <c r="C139" s="6">
        <v>3050</v>
      </c>
      <c r="D139" s="6">
        <v>22</v>
      </c>
      <c r="E139" s="6" t="s">
        <v>6631</v>
      </c>
      <c r="F139" s="6" t="s">
        <v>6326</v>
      </c>
      <c r="G139" s="6">
        <v>-23.71</v>
      </c>
      <c r="H139" s="6">
        <v>9.1165230000000008</v>
      </c>
      <c r="I139" s="6">
        <v>55.457610000000003</v>
      </c>
      <c r="J139" s="6">
        <v>2</v>
      </c>
      <c r="K139" s="6" t="s">
        <v>6627</v>
      </c>
      <c r="L139" s="6" t="s">
        <v>6328</v>
      </c>
      <c r="M139" s="6"/>
    </row>
    <row r="140" spans="1:13" x14ac:dyDescent="0.15">
      <c r="A140" s="6">
        <v>6424</v>
      </c>
      <c r="B140" s="6" t="s">
        <v>6632</v>
      </c>
      <c r="C140" s="6">
        <v>3038</v>
      </c>
      <c r="D140" s="6">
        <v>22</v>
      </c>
      <c r="E140" s="6" t="s">
        <v>6633</v>
      </c>
      <c r="F140" s="6" t="s">
        <v>6326</v>
      </c>
      <c r="G140" s="6">
        <v>-25.04</v>
      </c>
      <c r="H140" s="6">
        <v>9.1165230000000008</v>
      </c>
      <c r="I140" s="6">
        <v>55.457610000000003</v>
      </c>
      <c r="J140" s="6">
        <v>2</v>
      </c>
      <c r="K140" s="6" t="s">
        <v>6627</v>
      </c>
      <c r="L140" s="6" t="s">
        <v>6328</v>
      </c>
      <c r="M140" s="6"/>
    </row>
    <row r="141" spans="1:13" x14ac:dyDescent="0.15">
      <c r="A141" s="6">
        <v>6425</v>
      </c>
      <c r="B141" s="6" t="s">
        <v>6634</v>
      </c>
      <c r="C141" s="6">
        <v>3065</v>
      </c>
      <c r="D141" s="6">
        <v>22</v>
      </c>
      <c r="E141" s="6" t="s">
        <v>6635</v>
      </c>
      <c r="F141" s="6" t="s">
        <v>6326</v>
      </c>
      <c r="G141" s="6">
        <v>-23.59</v>
      </c>
      <c r="H141" s="6">
        <v>9.1165230000000008</v>
      </c>
      <c r="I141" s="6">
        <v>55.457610000000003</v>
      </c>
      <c r="J141" s="6">
        <v>2</v>
      </c>
      <c r="K141" s="6" t="s">
        <v>6627</v>
      </c>
      <c r="L141" s="6" t="s">
        <v>6328</v>
      </c>
      <c r="M141" s="6"/>
    </row>
    <row r="142" spans="1:13" x14ac:dyDescent="0.15">
      <c r="A142" s="6">
        <v>6426</v>
      </c>
      <c r="B142" s="6" t="s">
        <v>6636</v>
      </c>
      <c r="C142" s="6">
        <v>3094</v>
      </c>
      <c r="D142" s="6">
        <v>23</v>
      </c>
      <c r="E142" s="6" t="s">
        <v>6637</v>
      </c>
      <c r="F142" s="6" t="s">
        <v>6326</v>
      </c>
      <c r="G142" s="6">
        <v>-24.28</v>
      </c>
      <c r="H142" s="6">
        <v>9.1165230000000008</v>
      </c>
      <c r="I142" s="6">
        <v>55.457610000000003</v>
      </c>
      <c r="J142" s="6">
        <v>2</v>
      </c>
      <c r="K142" s="6" t="s">
        <v>6627</v>
      </c>
      <c r="L142" s="6" t="s">
        <v>6328</v>
      </c>
      <c r="M142" s="6"/>
    </row>
    <row r="143" spans="1:13" x14ac:dyDescent="0.15">
      <c r="A143" s="6">
        <v>6427</v>
      </c>
      <c r="B143" s="6" t="s">
        <v>6638</v>
      </c>
      <c r="C143" s="6">
        <v>3060</v>
      </c>
      <c r="D143" s="6">
        <v>23</v>
      </c>
      <c r="E143" s="6" t="s">
        <v>6639</v>
      </c>
      <c r="F143" s="6" t="s">
        <v>6326</v>
      </c>
      <c r="G143" s="6">
        <v>-22.4</v>
      </c>
      <c r="H143" s="6">
        <v>9.1165230000000008</v>
      </c>
      <c r="I143" s="6">
        <v>55.457610000000003</v>
      </c>
      <c r="J143" s="6">
        <v>2</v>
      </c>
      <c r="K143" s="6" t="s">
        <v>6627</v>
      </c>
      <c r="L143" s="6" t="s">
        <v>6328</v>
      </c>
      <c r="M143" s="6"/>
    </row>
    <row r="144" spans="1:13" x14ac:dyDescent="0.15">
      <c r="A144" s="6">
        <v>6428</v>
      </c>
      <c r="B144" s="6" t="s">
        <v>6640</v>
      </c>
      <c r="C144" s="6">
        <v>3071</v>
      </c>
      <c r="D144" s="6">
        <v>23</v>
      </c>
      <c r="E144" s="6" t="s">
        <v>6641</v>
      </c>
      <c r="F144" s="6" t="s">
        <v>6326</v>
      </c>
      <c r="G144" s="6">
        <v>-21</v>
      </c>
      <c r="H144" s="6">
        <v>9.1165230000000008</v>
      </c>
      <c r="I144" s="6">
        <v>55.457610000000003</v>
      </c>
      <c r="J144" s="6">
        <v>2</v>
      </c>
      <c r="K144" s="6" t="s">
        <v>6627</v>
      </c>
      <c r="L144" s="6" t="s">
        <v>6328</v>
      </c>
      <c r="M144" s="6"/>
    </row>
    <row r="145" spans="1:13" x14ac:dyDescent="0.15">
      <c r="A145" s="6">
        <v>6429</v>
      </c>
      <c r="B145" s="6" t="s">
        <v>6642</v>
      </c>
      <c r="C145" s="6">
        <v>3123</v>
      </c>
      <c r="D145" s="6">
        <v>24</v>
      </c>
      <c r="E145" s="6" t="s">
        <v>6643</v>
      </c>
      <c r="F145" s="6" t="s">
        <v>6326</v>
      </c>
      <c r="G145" s="6">
        <v>-23.52</v>
      </c>
      <c r="H145" s="6">
        <v>9.1165230000000008</v>
      </c>
      <c r="I145" s="6">
        <v>55.457610000000003</v>
      </c>
      <c r="J145" s="6">
        <v>2</v>
      </c>
      <c r="K145" s="6" t="s">
        <v>6627</v>
      </c>
      <c r="L145" s="6" t="s">
        <v>6328</v>
      </c>
      <c r="M145" s="6"/>
    </row>
    <row r="146" spans="1:13" x14ac:dyDescent="0.15">
      <c r="A146" s="6">
        <v>6430</v>
      </c>
      <c r="B146" s="6" t="s">
        <v>6644</v>
      </c>
      <c r="C146" s="6">
        <v>3089</v>
      </c>
      <c r="D146" s="6">
        <v>23</v>
      </c>
      <c r="E146" s="6" t="s">
        <v>6645</v>
      </c>
      <c r="F146" s="6" t="s">
        <v>6326</v>
      </c>
      <c r="G146" s="6">
        <v>-22.49</v>
      </c>
      <c r="H146" s="6">
        <v>9.1165230000000008</v>
      </c>
      <c r="I146" s="6">
        <v>55.457610000000003</v>
      </c>
      <c r="J146" s="6">
        <v>2</v>
      </c>
      <c r="K146" s="6" t="s">
        <v>6627</v>
      </c>
      <c r="L146" s="6" t="s">
        <v>6328</v>
      </c>
      <c r="M146" s="6"/>
    </row>
    <row r="147" spans="1:13" x14ac:dyDescent="0.15">
      <c r="A147" s="6">
        <v>6431</v>
      </c>
      <c r="B147" s="6" t="s">
        <v>6646</v>
      </c>
      <c r="C147" s="6">
        <v>3072</v>
      </c>
      <c r="D147" s="6">
        <v>24</v>
      </c>
      <c r="E147" s="6" t="s">
        <v>6647</v>
      </c>
      <c r="F147" s="6" t="s">
        <v>6326</v>
      </c>
      <c r="G147" s="6">
        <v>-25.01</v>
      </c>
      <c r="H147" s="6">
        <v>9.1165230000000008</v>
      </c>
      <c r="I147" s="6">
        <v>55.457610000000003</v>
      </c>
      <c r="J147" s="6">
        <v>2</v>
      </c>
      <c r="K147" s="6" t="s">
        <v>6627</v>
      </c>
      <c r="L147" s="6" t="s">
        <v>6328</v>
      </c>
      <c r="M147" s="6"/>
    </row>
    <row r="148" spans="1:13" x14ac:dyDescent="0.15">
      <c r="A148" s="6">
        <v>6432</v>
      </c>
      <c r="B148" s="6" t="s">
        <v>6648</v>
      </c>
      <c r="C148" s="6">
        <v>3060</v>
      </c>
      <c r="D148" s="6">
        <v>23</v>
      </c>
      <c r="E148" s="6" t="s">
        <v>6639</v>
      </c>
      <c r="F148" s="6" t="s">
        <v>6326</v>
      </c>
      <c r="G148" s="6">
        <v>-25.59</v>
      </c>
      <c r="H148" s="6">
        <v>9.1165230000000008</v>
      </c>
      <c r="I148" s="6">
        <v>55.457610000000003</v>
      </c>
      <c r="J148" s="6">
        <v>2</v>
      </c>
      <c r="K148" s="6" t="s">
        <v>6627</v>
      </c>
      <c r="L148" s="6" t="s">
        <v>6328</v>
      </c>
      <c r="M148" s="6"/>
    </row>
    <row r="149" spans="1:13" x14ac:dyDescent="0.15">
      <c r="A149" s="6">
        <v>6433</v>
      </c>
      <c r="B149" s="6" t="s">
        <v>6649</v>
      </c>
      <c r="C149" s="6">
        <v>3101</v>
      </c>
      <c r="D149" s="6">
        <v>23</v>
      </c>
      <c r="E149" s="6" t="s">
        <v>6650</v>
      </c>
      <c r="F149" s="6" t="s">
        <v>6326</v>
      </c>
      <c r="G149" s="6">
        <v>-23.02</v>
      </c>
      <c r="H149" s="6">
        <v>9.1165230000000008</v>
      </c>
      <c r="I149" s="6">
        <v>55.457610000000003</v>
      </c>
      <c r="J149" s="6">
        <v>2</v>
      </c>
      <c r="K149" s="6" t="s">
        <v>6627</v>
      </c>
      <c r="L149" s="6" t="s">
        <v>6328</v>
      </c>
      <c r="M149" s="6"/>
    </row>
    <row r="150" spans="1:13" x14ac:dyDescent="0.15">
      <c r="A150" s="6">
        <v>6434</v>
      </c>
      <c r="B150" s="6" t="s">
        <v>6651</v>
      </c>
      <c r="C150" s="6">
        <v>3088</v>
      </c>
      <c r="D150" s="6">
        <v>23</v>
      </c>
      <c r="E150" s="6" t="s">
        <v>6652</v>
      </c>
      <c r="F150" s="6" t="s">
        <v>6326</v>
      </c>
      <c r="G150" s="6">
        <v>-24</v>
      </c>
      <c r="H150" s="6">
        <v>9.1165230000000008</v>
      </c>
      <c r="I150" s="6">
        <v>55.457610000000003</v>
      </c>
      <c r="J150" s="6">
        <v>2</v>
      </c>
      <c r="K150" s="6" t="s">
        <v>6627</v>
      </c>
      <c r="L150" s="6" t="s">
        <v>6328</v>
      </c>
      <c r="M150" s="6"/>
    </row>
    <row r="151" spans="1:13" x14ac:dyDescent="0.15">
      <c r="A151" s="6">
        <v>6435</v>
      </c>
      <c r="B151" s="6" t="s">
        <v>6653</v>
      </c>
      <c r="C151" s="6">
        <v>3110</v>
      </c>
      <c r="D151" s="6">
        <v>81</v>
      </c>
      <c r="E151" s="6" t="s">
        <v>6654</v>
      </c>
      <c r="F151" s="6" t="s">
        <v>6326</v>
      </c>
      <c r="G151" s="6">
        <v>-24.29</v>
      </c>
      <c r="H151" s="6">
        <v>9.1165230000000008</v>
      </c>
      <c r="I151" s="6">
        <v>55.457610000000003</v>
      </c>
      <c r="J151" s="6">
        <v>2</v>
      </c>
      <c r="K151" s="6" t="s">
        <v>6627</v>
      </c>
      <c r="L151" s="6" t="s">
        <v>6328</v>
      </c>
      <c r="M151" s="6"/>
    </row>
    <row r="152" spans="1:13" x14ac:dyDescent="0.15">
      <c r="A152" s="6">
        <v>6436</v>
      </c>
      <c r="B152" s="6" t="s">
        <v>6655</v>
      </c>
      <c r="C152" s="6">
        <v>3120</v>
      </c>
      <c r="D152" s="6">
        <v>23</v>
      </c>
      <c r="E152" s="6" t="s">
        <v>6656</v>
      </c>
      <c r="F152" s="6" t="s">
        <v>6326</v>
      </c>
      <c r="G152" s="6">
        <v>-23.22</v>
      </c>
      <c r="H152" s="6">
        <v>9.1165230000000008</v>
      </c>
      <c r="I152" s="6">
        <v>55.457610000000003</v>
      </c>
      <c r="J152" s="6">
        <v>2</v>
      </c>
      <c r="K152" s="6" t="s">
        <v>6627</v>
      </c>
      <c r="L152" s="6" t="s">
        <v>6328</v>
      </c>
      <c r="M152" s="6"/>
    </row>
    <row r="153" spans="1:13" x14ac:dyDescent="0.15">
      <c r="A153" s="6">
        <v>6437</v>
      </c>
      <c r="B153" s="6" t="s">
        <v>6657</v>
      </c>
      <c r="C153" s="6">
        <v>3639</v>
      </c>
      <c r="D153" s="6">
        <v>28</v>
      </c>
      <c r="E153" s="6" t="s">
        <v>6658</v>
      </c>
      <c r="F153" s="6" t="s">
        <v>6326</v>
      </c>
      <c r="G153" s="6">
        <v>-23.76</v>
      </c>
      <c r="H153" s="6">
        <v>9.1165230000000008</v>
      </c>
      <c r="I153" s="6">
        <v>55.457610000000003</v>
      </c>
      <c r="J153" s="6">
        <v>2</v>
      </c>
      <c r="K153" s="6" t="s">
        <v>6627</v>
      </c>
      <c r="L153" s="6" t="s">
        <v>6328</v>
      </c>
      <c r="M153" s="6"/>
    </row>
    <row r="154" spans="1:13" x14ac:dyDescent="0.15">
      <c r="A154" s="6">
        <v>6438</v>
      </c>
      <c r="B154" s="6" t="s">
        <v>6659</v>
      </c>
      <c r="C154" s="6">
        <v>3118</v>
      </c>
      <c r="D154" s="6">
        <v>28</v>
      </c>
      <c r="E154" s="6" t="s">
        <v>6660</v>
      </c>
      <c r="F154" s="6" t="s">
        <v>6326</v>
      </c>
      <c r="G154" s="6">
        <v>-22.74</v>
      </c>
      <c r="H154" s="6">
        <v>9.1165230000000008</v>
      </c>
      <c r="I154" s="6">
        <v>55.457610000000003</v>
      </c>
      <c r="J154" s="6">
        <v>2</v>
      </c>
      <c r="K154" s="6" t="s">
        <v>6627</v>
      </c>
      <c r="L154" s="6" t="s">
        <v>6328</v>
      </c>
      <c r="M154" s="6"/>
    </row>
    <row r="155" spans="1:13" x14ac:dyDescent="0.15">
      <c r="A155" s="6">
        <v>6442</v>
      </c>
      <c r="B155" s="6" t="s">
        <v>6661</v>
      </c>
      <c r="C155" s="6">
        <v>2869</v>
      </c>
      <c r="D155" s="6">
        <v>23</v>
      </c>
      <c r="E155" s="6" t="s">
        <v>6662</v>
      </c>
      <c r="F155" s="6" t="s">
        <v>6326</v>
      </c>
      <c r="G155" s="6">
        <v>-24.19</v>
      </c>
      <c r="H155" s="6">
        <v>8.7401319999999991</v>
      </c>
      <c r="I155" s="6">
        <v>56.94979</v>
      </c>
      <c r="J155" s="6">
        <v>2</v>
      </c>
      <c r="K155" s="6" t="s">
        <v>6421</v>
      </c>
      <c r="L155" s="6" t="s">
        <v>6328</v>
      </c>
      <c r="M155" s="6"/>
    </row>
    <row r="156" spans="1:13" x14ac:dyDescent="0.15">
      <c r="A156" s="6">
        <v>6443</v>
      </c>
      <c r="B156" s="6" t="s">
        <v>6663</v>
      </c>
      <c r="C156" s="6">
        <v>2813</v>
      </c>
      <c r="D156" s="6">
        <v>25</v>
      </c>
      <c r="E156" s="6" t="s">
        <v>6664</v>
      </c>
      <c r="F156" s="6" t="s">
        <v>6326</v>
      </c>
      <c r="G156" s="6">
        <v>-22.82</v>
      </c>
      <c r="H156" s="6">
        <v>8.7401319999999991</v>
      </c>
      <c r="I156" s="6">
        <v>56.94979</v>
      </c>
      <c r="J156" s="6">
        <v>2</v>
      </c>
      <c r="K156" s="6" t="s">
        <v>6421</v>
      </c>
      <c r="L156" s="6" t="s">
        <v>6328</v>
      </c>
      <c r="M156" s="6"/>
    </row>
    <row r="157" spans="1:13" x14ac:dyDescent="0.15">
      <c r="A157" s="6">
        <v>6444</v>
      </c>
      <c r="B157" s="6" t="s">
        <v>6665</v>
      </c>
      <c r="C157" s="6">
        <v>2828</v>
      </c>
      <c r="D157" s="6">
        <v>23</v>
      </c>
      <c r="E157" s="6" t="s">
        <v>6666</v>
      </c>
      <c r="F157" s="6" t="s">
        <v>6326</v>
      </c>
      <c r="G157" s="6">
        <v>-22.19</v>
      </c>
      <c r="H157" s="6">
        <v>8.7401319999999991</v>
      </c>
      <c r="I157" s="6">
        <v>56.94979</v>
      </c>
      <c r="J157" s="6">
        <v>2</v>
      </c>
      <c r="K157" s="6" t="s">
        <v>6421</v>
      </c>
      <c r="L157" s="6" t="s">
        <v>6328</v>
      </c>
      <c r="M157" s="6"/>
    </row>
    <row r="158" spans="1:13" x14ac:dyDescent="0.15">
      <c r="A158" s="6">
        <v>6445</v>
      </c>
      <c r="B158" s="6" t="s">
        <v>6667</v>
      </c>
      <c r="C158" s="6">
        <v>2708</v>
      </c>
      <c r="D158" s="6">
        <v>45</v>
      </c>
      <c r="E158" s="6" t="s">
        <v>6668</v>
      </c>
      <c r="F158" s="6" t="s">
        <v>6326</v>
      </c>
      <c r="G158" s="6">
        <v>-23.69</v>
      </c>
      <c r="H158" s="6">
        <v>8.7401319999999991</v>
      </c>
      <c r="I158" s="6">
        <v>56.94979</v>
      </c>
      <c r="J158" s="6">
        <v>2</v>
      </c>
      <c r="K158" s="6" t="s">
        <v>6421</v>
      </c>
      <c r="L158" s="6" t="s">
        <v>6328</v>
      </c>
      <c r="M158" s="6"/>
    </row>
    <row r="159" spans="1:13" x14ac:dyDescent="0.15">
      <c r="A159" s="6">
        <v>6446</v>
      </c>
      <c r="B159" s="6" t="s">
        <v>6669</v>
      </c>
      <c r="C159" s="6">
        <v>2842</v>
      </c>
      <c r="D159" s="6">
        <v>23</v>
      </c>
      <c r="E159" s="6" t="s">
        <v>6670</v>
      </c>
      <c r="F159" s="6" t="s">
        <v>6326</v>
      </c>
      <c r="G159" s="6">
        <v>-21.64</v>
      </c>
      <c r="H159" s="6">
        <v>8.7401319999999991</v>
      </c>
      <c r="I159" s="6">
        <v>56.94979</v>
      </c>
      <c r="J159" s="6">
        <v>2</v>
      </c>
      <c r="K159" s="6" t="s">
        <v>6421</v>
      </c>
      <c r="L159" s="6" t="s">
        <v>6328</v>
      </c>
      <c r="M159" s="6"/>
    </row>
    <row r="160" spans="1:13" x14ac:dyDescent="0.15">
      <c r="A160" s="6">
        <v>6447</v>
      </c>
      <c r="B160" s="6" t="s">
        <v>6671</v>
      </c>
      <c r="C160" s="6">
        <v>2907</v>
      </c>
      <c r="D160" s="6">
        <v>25</v>
      </c>
      <c r="E160" s="6" t="s">
        <v>6672</v>
      </c>
      <c r="F160" s="6" t="s">
        <v>6326</v>
      </c>
      <c r="G160" s="6">
        <v>-22.49</v>
      </c>
      <c r="H160" s="6">
        <v>8.7401319999999991</v>
      </c>
      <c r="I160" s="6">
        <v>56.94979</v>
      </c>
      <c r="J160" s="6">
        <v>2</v>
      </c>
      <c r="K160" s="6" t="s">
        <v>6421</v>
      </c>
      <c r="L160" s="6" t="s">
        <v>6328</v>
      </c>
      <c r="M160" s="6"/>
    </row>
    <row r="161" spans="1:13" x14ac:dyDescent="0.15">
      <c r="A161" s="6">
        <v>6448</v>
      </c>
      <c r="B161" s="6" t="s">
        <v>6673</v>
      </c>
      <c r="C161" s="6">
        <v>2875</v>
      </c>
      <c r="D161" s="6">
        <v>24</v>
      </c>
      <c r="E161" s="6" t="s">
        <v>6674</v>
      </c>
      <c r="F161" s="6" t="s">
        <v>6326</v>
      </c>
      <c r="G161" s="6">
        <v>-23.03</v>
      </c>
      <c r="H161" s="6">
        <v>8.7401319999999991</v>
      </c>
      <c r="I161" s="6">
        <v>56.94979</v>
      </c>
      <c r="J161" s="6">
        <v>2</v>
      </c>
      <c r="K161" s="6" t="s">
        <v>6421</v>
      </c>
      <c r="L161" s="6" t="s">
        <v>6328</v>
      </c>
      <c r="M161" s="6"/>
    </row>
    <row r="162" spans="1:13" x14ac:dyDescent="0.15">
      <c r="A162" s="6">
        <v>6449</v>
      </c>
      <c r="B162" s="6" t="s">
        <v>6675</v>
      </c>
      <c r="C162" s="6">
        <v>2934</v>
      </c>
      <c r="D162" s="6">
        <v>24</v>
      </c>
      <c r="E162" s="6" t="s">
        <v>6676</v>
      </c>
      <c r="F162" s="6" t="s">
        <v>6326</v>
      </c>
      <c r="G162" s="6">
        <v>-22.89</v>
      </c>
      <c r="H162" s="6">
        <v>8.7401319999999991</v>
      </c>
      <c r="I162" s="6">
        <v>56.94979</v>
      </c>
      <c r="J162" s="6">
        <v>2</v>
      </c>
      <c r="K162" s="6" t="s">
        <v>6421</v>
      </c>
      <c r="L162" s="6" t="s">
        <v>6328</v>
      </c>
      <c r="M162" s="6"/>
    </row>
    <row r="163" spans="1:13" x14ac:dyDescent="0.15">
      <c r="A163" s="6">
        <v>6450</v>
      </c>
      <c r="B163" s="6" t="s">
        <v>6677</v>
      </c>
      <c r="C163" s="6">
        <v>2963</v>
      </c>
      <c r="D163" s="6">
        <v>35</v>
      </c>
      <c r="E163" s="6" t="s">
        <v>6678</v>
      </c>
      <c r="F163" s="6" t="s">
        <v>6326</v>
      </c>
      <c r="G163" s="6">
        <v>-23.51</v>
      </c>
      <c r="H163" s="6">
        <v>8.7401319999999991</v>
      </c>
      <c r="I163" s="6">
        <v>56.94979</v>
      </c>
      <c r="J163" s="6">
        <v>2</v>
      </c>
      <c r="K163" s="6" t="s">
        <v>6421</v>
      </c>
      <c r="L163" s="6" t="s">
        <v>6328</v>
      </c>
      <c r="M163" s="6"/>
    </row>
    <row r="164" spans="1:13" x14ac:dyDescent="0.15">
      <c r="A164" s="6">
        <v>6454</v>
      </c>
      <c r="B164" s="6" t="s">
        <v>6679</v>
      </c>
      <c r="C164" s="6">
        <v>2425</v>
      </c>
      <c r="D164" s="6">
        <v>30</v>
      </c>
      <c r="E164" s="6" t="s">
        <v>6680</v>
      </c>
      <c r="F164" s="6" t="s">
        <v>6331</v>
      </c>
      <c r="G164" s="6"/>
      <c r="H164" s="6">
        <v>10.369669999999999</v>
      </c>
      <c r="I164" s="6">
        <v>55.384779999999999</v>
      </c>
      <c r="J164" s="6">
        <v>2</v>
      </c>
      <c r="K164" s="6" t="s">
        <v>6681</v>
      </c>
      <c r="L164" s="6" t="s">
        <v>6328</v>
      </c>
      <c r="M164" s="6" t="s">
        <v>6344</v>
      </c>
    </row>
    <row r="165" spans="1:13" x14ac:dyDescent="0.15">
      <c r="A165" s="6">
        <v>6455</v>
      </c>
      <c r="B165" s="6" t="s">
        <v>6682</v>
      </c>
      <c r="C165" s="6">
        <v>2960</v>
      </c>
      <c r="D165" s="6">
        <v>23</v>
      </c>
      <c r="E165" s="6" t="s">
        <v>6683</v>
      </c>
      <c r="F165" s="6" t="s">
        <v>6331</v>
      </c>
      <c r="G165" s="6"/>
      <c r="H165" s="6">
        <v>10.369669999999999</v>
      </c>
      <c r="I165" s="6">
        <v>55.384779999999999</v>
      </c>
      <c r="J165" s="6">
        <v>2</v>
      </c>
      <c r="K165" s="6" t="s">
        <v>6681</v>
      </c>
      <c r="L165" s="6" t="s">
        <v>6328</v>
      </c>
      <c r="M165" s="6" t="s">
        <v>6344</v>
      </c>
    </row>
    <row r="166" spans="1:13" x14ac:dyDescent="0.15">
      <c r="A166" s="6">
        <v>6456</v>
      </c>
      <c r="B166" s="6" t="s">
        <v>6684</v>
      </c>
      <c r="C166" s="6">
        <v>2944</v>
      </c>
      <c r="D166" s="6">
        <v>23</v>
      </c>
      <c r="E166" s="6" t="s">
        <v>6685</v>
      </c>
      <c r="F166" s="6" t="s">
        <v>6331</v>
      </c>
      <c r="G166" s="6"/>
      <c r="H166" s="6">
        <v>10.369669999999999</v>
      </c>
      <c r="I166" s="6">
        <v>55.384779999999999</v>
      </c>
      <c r="J166" s="6">
        <v>2</v>
      </c>
      <c r="K166" s="6" t="s">
        <v>6681</v>
      </c>
      <c r="L166" s="6" t="s">
        <v>6328</v>
      </c>
      <c r="M166" s="6" t="s">
        <v>6344</v>
      </c>
    </row>
    <row r="167" spans="1:13" x14ac:dyDescent="0.15">
      <c r="A167" s="6">
        <v>6457</v>
      </c>
      <c r="B167" s="6" t="s">
        <v>6686</v>
      </c>
      <c r="C167" s="6">
        <v>2818</v>
      </c>
      <c r="D167" s="6">
        <v>30</v>
      </c>
      <c r="E167" s="6" t="s">
        <v>6687</v>
      </c>
      <c r="F167" s="6" t="s">
        <v>6331</v>
      </c>
      <c r="G167" s="6"/>
      <c r="H167" s="6">
        <v>10.369669999999999</v>
      </c>
      <c r="I167" s="6">
        <v>55.384779999999999</v>
      </c>
      <c r="J167" s="6">
        <v>2</v>
      </c>
      <c r="K167" s="6" t="s">
        <v>6681</v>
      </c>
      <c r="L167" s="6" t="s">
        <v>6328</v>
      </c>
      <c r="M167" s="6" t="s">
        <v>6344</v>
      </c>
    </row>
    <row r="168" spans="1:13" x14ac:dyDescent="0.15">
      <c r="A168" s="6">
        <v>6458</v>
      </c>
      <c r="B168" s="6" t="s">
        <v>6688</v>
      </c>
      <c r="C168" s="6">
        <v>2889</v>
      </c>
      <c r="D168" s="6">
        <v>23</v>
      </c>
      <c r="E168" s="6" t="s">
        <v>6689</v>
      </c>
      <c r="F168" s="6" t="s">
        <v>6331</v>
      </c>
      <c r="G168" s="6"/>
      <c r="H168" s="6">
        <v>10.369669999999999</v>
      </c>
      <c r="I168" s="6">
        <v>55.384779999999999</v>
      </c>
      <c r="J168" s="6">
        <v>2</v>
      </c>
      <c r="K168" s="6" t="s">
        <v>6681</v>
      </c>
      <c r="L168" s="6" t="s">
        <v>6328</v>
      </c>
      <c r="M168" s="6" t="s">
        <v>6344</v>
      </c>
    </row>
    <row r="169" spans="1:13" x14ac:dyDescent="0.15">
      <c r="A169" s="6">
        <v>6459</v>
      </c>
      <c r="B169" s="6" t="s">
        <v>6690</v>
      </c>
      <c r="C169" s="6">
        <v>2943</v>
      </c>
      <c r="D169" s="6">
        <v>26</v>
      </c>
      <c r="E169" s="6" t="s">
        <v>6691</v>
      </c>
      <c r="F169" s="6" t="s">
        <v>6331</v>
      </c>
      <c r="G169" s="6"/>
      <c r="H169" s="6">
        <v>10.369669999999999</v>
      </c>
      <c r="I169" s="6">
        <v>55.384779999999999</v>
      </c>
      <c r="J169" s="6">
        <v>2</v>
      </c>
      <c r="K169" s="6" t="s">
        <v>6681</v>
      </c>
      <c r="L169" s="6" t="s">
        <v>6328</v>
      </c>
      <c r="M169" s="6" t="s">
        <v>6344</v>
      </c>
    </row>
    <row r="170" spans="1:13" x14ac:dyDescent="0.15">
      <c r="A170" s="6">
        <v>6460</v>
      </c>
      <c r="B170" s="6" t="s">
        <v>6692</v>
      </c>
      <c r="C170" s="6">
        <v>2970</v>
      </c>
      <c r="D170" s="6">
        <v>30</v>
      </c>
      <c r="E170" s="6" t="s">
        <v>6693</v>
      </c>
      <c r="F170" s="6" t="s">
        <v>6331</v>
      </c>
      <c r="G170" s="6"/>
      <c r="H170" s="6">
        <v>10.369669999999999</v>
      </c>
      <c r="I170" s="6">
        <v>55.384779999999999</v>
      </c>
      <c r="J170" s="6">
        <v>2</v>
      </c>
      <c r="K170" s="6" t="s">
        <v>6681</v>
      </c>
      <c r="L170" s="6" t="s">
        <v>6328</v>
      </c>
      <c r="M170" s="6" t="s">
        <v>6344</v>
      </c>
    </row>
    <row r="171" spans="1:13" x14ac:dyDescent="0.15">
      <c r="A171" s="6">
        <v>6464</v>
      </c>
      <c r="B171" s="6" t="s">
        <v>6694</v>
      </c>
      <c r="C171" s="6">
        <v>10826</v>
      </c>
      <c r="D171" s="6">
        <v>49</v>
      </c>
      <c r="E171" s="6" t="s">
        <v>6695</v>
      </c>
      <c r="F171" s="6" t="s">
        <v>6331</v>
      </c>
      <c r="G171" s="6"/>
      <c r="H171" s="6">
        <v>11.816700000000001</v>
      </c>
      <c r="I171" s="6">
        <v>55.283299999999997</v>
      </c>
      <c r="J171" s="6">
        <v>1</v>
      </c>
      <c r="K171" s="6" t="s">
        <v>6696</v>
      </c>
      <c r="L171" s="6" t="s">
        <v>11131</v>
      </c>
      <c r="M171" s="6" t="s">
        <v>6697</v>
      </c>
    </row>
    <row r="172" spans="1:13" x14ac:dyDescent="0.15">
      <c r="A172" s="6">
        <v>6466</v>
      </c>
      <c r="B172" s="6" t="s">
        <v>6698</v>
      </c>
      <c r="C172" s="6">
        <v>3302</v>
      </c>
      <c r="D172" s="6">
        <v>27</v>
      </c>
      <c r="E172" s="6" t="s">
        <v>6699</v>
      </c>
      <c r="F172" s="6" t="s">
        <v>6326</v>
      </c>
      <c r="G172" s="6">
        <v>-21.5</v>
      </c>
      <c r="H172" s="6">
        <v>9.3205880000000008</v>
      </c>
      <c r="I172" s="6">
        <v>55.227800000000002</v>
      </c>
      <c r="J172" s="6">
        <v>2</v>
      </c>
      <c r="K172" s="6" t="s">
        <v>6542</v>
      </c>
      <c r="L172" s="6" t="s">
        <v>6328</v>
      </c>
      <c r="M172" s="6"/>
    </row>
    <row r="173" spans="1:13" x14ac:dyDescent="0.15">
      <c r="A173" s="6">
        <v>6467</v>
      </c>
      <c r="B173" s="6" t="s">
        <v>6700</v>
      </c>
      <c r="C173" s="6">
        <v>3066</v>
      </c>
      <c r="D173" s="6">
        <v>26</v>
      </c>
      <c r="E173" s="6" t="s">
        <v>6701</v>
      </c>
      <c r="F173" s="6" t="s">
        <v>6331</v>
      </c>
      <c r="G173" s="6">
        <v>-24.4</v>
      </c>
      <c r="H173" s="6">
        <v>9.3205880000000008</v>
      </c>
      <c r="I173" s="6">
        <v>55.227800000000002</v>
      </c>
      <c r="J173" s="6">
        <v>2</v>
      </c>
      <c r="K173" s="6" t="s">
        <v>6542</v>
      </c>
      <c r="L173" s="6" t="s">
        <v>6328</v>
      </c>
      <c r="M173" s="6"/>
    </row>
    <row r="174" spans="1:13" x14ac:dyDescent="0.15">
      <c r="A174" s="6">
        <v>6468</v>
      </c>
      <c r="B174" s="6" t="s">
        <v>6702</v>
      </c>
      <c r="C174" s="6">
        <v>3102</v>
      </c>
      <c r="D174" s="6">
        <v>26</v>
      </c>
      <c r="E174" s="6" t="s">
        <v>6703</v>
      </c>
      <c r="F174" s="6" t="s">
        <v>6331</v>
      </c>
      <c r="G174" s="6">
        <v>-22.2</v>
      </c>
      <c r="H174" s="6">
        <v>9.3205880000000008</v>
      </c>
      <c r="I174" s="6">
        <v>55.227800000000002</v>
      </c>
      <c r="J174" s="6">
        <v>2</v>
      </c>
      <c r="K174" s="6" t="s">
        <v>6542</v>
      </c>
      <c r="L174" s="6" t="s">
        <v>6328</v>
      </c>
      <c r="M174" s="6"/>
    </row>
    <row r="175" spans="1:13" x14ac:dyDescent="0.15">
      <c r="A175" s="6">
        <v>6469</v>
      </c>
      <c r="B175" s="6" t="s">
        <v>6704</v>
      </c>
      <c r="C175" s="6">
        <v>2440</v>
      </c>
      <c r="D175" s="6">
        <v>100</v>
      </c>
      <c r="E175" s="6" t="s">
        <v>6705</v>
      </c>
      <c r="F175" s="6" t="s">
        <v>6331</v>
      </c>
      <c r="G175" s="6">
        <v>-25</v>
      </c>
      <c r="H175" s="6">
        <v>10.17141</v>
      </c>
      <c r="I175" s="6">
        <v>55.934130000000003</v>
      </c>
      <c r="J175" s="6">
        <v>2</v>
      </c>
      <c r="K175" s="6" t="s">
        <v>6706</v>
      </c>
      <c r="L175" s="6" t="s">
        <v>6323</v>
      </c>
      <c r="M175" s="6" t="s">
        <v>6707</v>
      </c>
    </row>
    <row r="176" spans="1:13" x14ac:dyDescent="0.15">
      <c r="A176" s="6">
        <v>6470</v>
      </c>
      <c r="B176" s="6" t="s">
        <v>6708</v>
      </c>
      <c r="C176" s="6">
        <v>4730</v>
      </c>
      <c r="D176" s="6">
        <v>120</v>
      </c>
      <c r="E176" s="6" t="s">
        <v>6709</v>
      </c>
      <c r="F176" s="6" t="s">
        <v>6331</v>
      </c>
      <c r="G176" s="6">
        <v>-25</v>
      </c>
      <c r="H176" s="6">
        <v>10.17141</v>
      </c>
      <c r="I176" s="6">
        <v>55.934130000000003</v>
      </c>
      <c r="J176" s="6">
        <v>2</v>
      </c>
      <c r="K176" s="6" t="s">
        <v>6706</v>
      </c>
      <c r="L176" s="6" t="s">
        <v>6323</v>
      </c>
      <c r="M176" s="6"/>
    </row>
    <row r="177" spans="1:13" x14ac:dyDescent="0.15">
      <c r="A177" s="6">
        <v>6473</v>
      </c>
      <c r="B177" s="6" t="s">
        <v>1661</v>
      </c>
      <c r="C177" s="6">
        <v>4780</v>
      </c>
      <c r="D177" s="6">
        <v>100</v>
      </c>
      <c r="E177" s="6" t="s">
        <v>6710</v>
      </c>
      <c r="F177" s="6" t="s">
        <v>6331</v>
      </c>
      <c r="G177" s="6">
        <v>-27.3</v>
      </c>
      <c r="H177" s="6">
        <v>11.542999999999999</v>
      </c>
      <c r="I177" s="6">
        <v>55.593699999999998</v>
      </c>
      <c r="J177" s="6">
        <v>1</v>
      </c>
      <c r="K177" s="6" t="s">
        <v>6711</v>
      </c>
      <c r="L177" s="6" t="s">
        <v>6712</v>
      </c>
      <c r="M177" s="6" t="s">
        <v>6713</v>
      </c>
    </row>
    <row r="178" spans="1:13" x14ac:dyDescent="0.15">
      <c r="A178" s="6">
        <v>6474</v>
      </c>
      <c r="B178" s="6" t="s">
        <v>1635</v>
      </c>
      <c r="C178" s="6">
        <v>5160</v>
      </c>
      <c r="D178" s="6">
        <v>110</v>
      </c>
      <c r="E178" s="6" t="s">
        <v>3309</v>
      </c>
      <c r="F178" s="6" t="s">
        <v>6331</v>
      </c>
      <c r="G178" s="6">
        <v>-30</v>
      </c>
      <c r="H178" s="6">
        <v>11.547700000000001</v>
      </c>
      <c r="I178" s="6">
        <v>55.5824</v>
      </c>
      <c r="J178" s="6">
        <v>1</v>
      </c>
      <c r="K178" s="6" t="s">
        <v>198</v>
      </c>
      <c r="L178" s="6" t="s">
        <v>6712</v>
      </c>
      <c r="M178" s="6" t="s">
        <v>6714</v>
      </c>
    </row>
    <row r="179" spans="1:13" x14ac:dyDescent="0.15">
      <c r="A179" s="6">
        <v>6476</v>
      </c>
      <c r="B179" s="6" t="s">
        <v>1653</v>
      </c>
      <c r="C179" s="6">
        <v>5030</v>
      </c>
      <c r="D179" s="6">
        <v>90</v>
      </c>
      <c r="E179" s="6" t="s">
        <v>6715</v>
      </c>
      <c r="F179" s="6" t="s">
        <v>6331</v>
      </c>
      <c r="G179" s="6">
        <v>-28.8</v>
      </c>
      <c r="H179" s="6">
        <v>11.420400000000001</v>
      </c>
      <c r="I179" s="6">
        <v>55.5764</v>
      </c>
      <c r="J179" s="6">
        <v>1</v>
      </c>
      <c r="K179" s="6" t="s">
        <v>6716</v>
      </c>
      <c r="L179" s="6" t="s">
        <v>6712</v>
      </c>
      <c r="M179" s="6" t="s">
        <v>6717</v>
      </c>
    </row>
    <row r="180" spans="1:13" x14ac:dyDescent="0.15">
      <c r="A180" s="6">
        <v>6479</v>
      </c>
      <c r="B180" s="6" t="s">
        <v>6718</v>
      </c>
      <c r="C180" s="6">
        <v>2807</v>
      </c>
      <c r="D180" s="6">
        <v>49</v>
      </c>
      <c r="E180" s="6" t="s">
        <v>6719</v>
      </c>
      <c r="F180" s="6" t="s">
        <v>6326</v>
      </c>
      <c r="G180" s="6">
        <v>-21.82</v>
      </c>
      <c r="H180" s="6">
        <v>8.7401319999999991</v>
      </c>
      <c r="I180" s="6">
        <v>56.94979</v>
      </c>
      <c r="J180" s="6">
        <v>2</v>
      </c>
      <c r="K180" s="6" t="s">
        <v>6421</v>
      </c>
      <c r="L180" s="6" t="s">
        <v>6328</v>
      </c>
      <c r="M180" s="6"/>
    </row>
    <row r="181" spans="1:13" x14ac:dyDescent="0.15">
      <c r="A181" s="6">
        <v>6480</v>
      </c>
      <c r="B181" s="6" t="s">
        <v>6720</v>
      </c>
      <c r="C181" s="6">
        <v>2944</v>
      </c>
      <c r="D181" s="6">
        <v>44</v>
      </c>
      <c r="E181" s="6" t="s">
        <v>6721</v>
      </c>
      <c r="F181" s="6" t="s">
        <v>6326</v>
      </c>
      <c r="G181" s="6">
        <v>-20.64</v>
      </c>
      <c r="H181" s="6">
        <v>8.7401319999999991</v>
      </c>
      <c r="I181" s="6">
        <v>56.94979</v>
      </c>
      <c r="J181" s="6">
        <v>2</v>
      </c>
      <c r="K181" s="6" t="s">
        <v>6421</v>
      </c>
      <c r="L181" s="6" t="s">
        <v>6328</v>
      </c>
      <c r="M181" s="6"/>
    </row>
    <row r="182" spans="1:13" x14ac:dyDescent="0.15">
      <c r="A182" s="6">
        <v>6485</v>
      </c>
      <c r="B182" s="6" t="s">
        <v>6722</v>
      </c>
      <c r="C182" s="6">
        <v>3318</v>
      </c>
      <c r="D182" s="6">
        <v>29</v>
      </c>
      <c r="E182" s="6" t="s">
        <v>6723</v>
      </c>
      <c r="F182" s="6" t="s">
        <v>6326</v>
      </c>
      <c r="G182" s="6">
        <v>-20.6</v>
      </c>
      <c r="H182" s="6">
        <v>9.1165230000000008</v>
      </c>
      <c r="I182" s="6">
        <v>55.457610000000003</v>
      </c>
      <c r="J182" s="6">
        <v>2</v>
      </c>
      <c r="K182" s="6" t="s">
        <v>6627</v>
      </c>
      <c r="L182" s="6" t="s">
        <v>6328</v>
      </c>
      <c r="M182" s="6" t="s">
        <v>6508</v>
      </c>
    </row>
    <row r="183" spans="1:13" x14ac:dyDescent="0.15">
      <c r="A183" s="6">
        <v>6486</v>
      </c>
      <c r="B183" s="6" t="s">
        <v>6724</v>
      </c>
      <c r="C183" s="6">
        <v>3263</v>
      </c>
      <c r="D183" s="6">
        <v>26</v>
      </c>
      <c r="E183" s="6" t="s">
        <v>6725</v>
      </c>
      <c r="F183" s="6" t="s">
        <v>6326</v>
      </c>
      <c r="G183" s="6">
        <v>-23.46</v>
      </c>
      <c r="H183" s="6">
        <v>9.1165230000000008</v>
      </c>
      <c r="I183" s="6">
        <v>55.457610000000003</v>
      </c>
      <c r="J183" s="6">
        <v>2</v>
      </c>
      <c r="K183" s="6" t="s">
        <v>6627</v>
      </c>
      <c r="L183" s="6" t="s">
        <v>6328</v>
      </c>
      <c r="M183" s="6" t="s">
        <v>6508</v>
      </c>
    </row>
    <row r="184" spans="1:13" x14ac:dyDescent="0.15">
      <c r="A184" s="6">
        <v>6487</v>
      </c>
      <c r="B184" s="6" t="s">
        <v>6726</v>
      </c>
      <c r="C184" s="6">
        <v>3587</v>
      </c>
      <c r="D184" s="6">
        <v>35</v>
      </c>
      <c r="E184" s="6" t="s">
        <v>6727</v>
      </c>
      <c r="F184" s="6" t="s">
        <v>6326</v>
      </c>
      <c r="G184" s="6">
        <v>-19.21</v>
      </c>
      <c r="H184" s="6">
        <v>9.1165230000000008</v>
      </c>
      <c r="I184" s="6">
        <v>55.457610000000003</v>
      </c>
      <c r="J184" s="6">
        <v>2</v>
      </c>
      <c r="K184" s="6" t="s">
        <v>6627</v>
      </c>
      <c r="L184" s="6" t="s">
        <v>6328</v>
      </c>
      <c r="M184" s="6" t="s">
        <v>6508</v>
      </c>
    </row>
    <row r="185" spans="1:13" x14ac:dyDescent="0.15">
      <c r="A185" s="6">
        <v>6488</v>
      </c>
      <c r="B185" s="6" t="s">
        <v>6728</v>
      </c>
      <c r="C185" s="6">
        <v>3054</v>
      </c>
      <c r="D185" s="6">
        <v>26</v>
      </c>
      <c r="E185" s="6" t="s">
        <v>6729</v>
      </c>
      <c r="F185" s="6" t="s">
        <v>6326</v>
      </c>
      <c r="G185" s="6">
        <v>-20.18</v>
      </c>
      <c r="H185" s="6">
        <v>9.1165230000000008</v>
      </c>
      <c r="I185" s="6">
        <v>55.457610000000003</v>
      </c>
      <c r="J185" s="6">
        <v>2</v>
      </c>
      <c r="K185" s="6" t="s">
        <v>6627</v>
      </c>
      <c r="L185" s="6" t="s">
        <v>6328</v>
      </c>
      <c r="M185" s="6" t="s">
        <v>6508</v>
      </c>
    </row>
    <row r="186" spans="1:13" x14ac:dyDescent="0.15">
      <c r="A186" s="6">
        <v>6489</v>
      </c>
      <c r="B186" s="6" t="s">
        <v>6730</v>
      </c>
      <c r="C186" s="6">
        <v>3287</v>
      </c>
      <c r="D186" s="6">
        <v>30</v>
      </c>
      <c r="E186" s="6" t="s">
        <v>6731</v>
      </c>
      <c r="F186" s="6" t="s">
        <v>6326</v>
      </c>
      <c r="G186" s="6">
        <v>-23.82</v>
      </c>
      <c r="H186" s="6">
        <v>9.1165230000000008</v>
      </c>
      <c r="I186" s="6">
        <v>55.457610000000003</v>
      </c>
      <c r="J186" s="6">
        <v>2</v>
      </c>
      <c r="K186" s="6" t="s">
        <v>6627</v>
      </c>
      <c r="L186" s="6" t="s">
        <v>6328</v>
      </c>
      <c r="M186" s="6" t="s">
        <v>6508</v>
      </c>
    </row>
    <row r="187" spans="1:13" x14ac:dyDescent="0.15">
      <c r="A187" s="6">
        <v>6490</v>
      </c>
      <c r="B187" s="6" t="s">
        <v>6732</v>
      </c>
      <c r="C187" s="6">
        <v>3270</v>
      </c>
      <c r="D187" s="6">
        <v>28</v>
      </c>
      <c r="E187" s="6" t="s">
        <v>6733</v>
      </c>
      <c r="F187" s="6" t="s">
        <v>6326</v>
      </c>
      <c r="G187" s="6">
        <v>-23.58</v>
      </c>
      <c r="H187" s="6">
        <v>9.1165230000000008</v>
      </c>
      <c r="I187" s="6">
        <v>55.457610000000003</v>
      </c>
      <c r="J187" s="6">
        <v>2</v>
      </c>
      <c r="K187" s="6" t="s">
        <v>6627</v>
      </c>
      <c r="L187" s="6" t="s">
        <v>6328</v>
      </c>
      <c r="M187" s="6" t="s">
        <v>6508</v>
      </c>
    </row>
    <row r="188" spans="1:13" x14ac:dyDescent="0.15">
      <c r="A188" s="6">
        <v>6491</v>
      </c>
      <c r="B188" s="6" t="s">
        <v>6734</v>
      </c>
      <c r="C188" s="6">
        <v>3190</v>
      </c>
      <c r="D188" s="6">
        <v>28</v>
      </c>
      <c r="E188" s="6" t="s">
        <v>6735</v>
      </c>
      <c r="F188" s="6" t="s">
        <v>6326</v>
      </c>
      <c r="G188" s="6">
        <v>-22.15</v>
      </c>
      <c r="H188" s="6">
        <v>9.1165230000000008</v>
      </c>
      <c r="I188" s="6">
        <v>55.457610000000003</v>
      </c>
      <c r="J188" s="6">
        <v>2</v>
      </c>
      <c r="K188" s="6" t="s">
        <v>6627</v>
      </c>
      <c r="L188" s="6" t="s">
        <v>6328</v>
      </c>
      <c r="M188" s="6" t="s">
        <v>6508</v>
      </c>
    </row>
    <row r="189" spans="1:13" x14ac:dyDescent="0.15">
      <c r="A189" s="6">
        <v>6492</v>
      </c>
      <c r="B189" s="6" t="s">
        <v>6736</v>
      </c>
      <c r="C189" s="6">
        <v>3295</v>
      </c>
      <c r="D189" s="6">
        <v>29</v>
      </c>
      <c r="E189" s="6" t="s">
        <v>6737</v>
      </c>
      <c r="F189" s="6" t="s">
        <v>6326</v>
      </c>
      <c r="G189" s="6">
        <v>-22.53</v>
      </c>
      <c r="H189" s="6">
        <v>9.1165230000000008</v>
      </c>
      <c r="I189" s="6">
        <v>55.457610000000003</v>
      </c>
      <c r="J189" s="6">
        <v>2</v>
      </c>
      <c r="K189" s="6" t="s">
        <v>6627</v>
      </c>
      <c r="L189" s="6" t="s">
        <v>6328</v>
      </c>
      <c r="M189" s="6" t="s">
        <v>6508</v>
      </c>
    </row>
    <row r="190" spans="1:13" x14ac:dyDescent="0.15">
      <c r="A190" s="6">
        <v>6493</v>
      </c>
      <c r="B190" s="6" t="s">
        <v>6738</v>
      </c>
      <c r="C190" s="6">
        <v>3483</v>
      </c>
      <c r="D190" s="6">
        <v>28</v>
      </c>
      <c r="E190" s="6" t="s">
        <v>6739</v>
      </c>
      <c r="F190" s="6" t="s">
        <v>6326</v>
      </c>
      <c r="G190" s="6">
        <v>-25.68</v>
      </c>
      <c r="H190" s="6">
        <v>9.1165230000000008</v>
      </c>
      <c r="I190" s="6">
        <v>55.457610000000003</v>
      </c>
      <c r="J190" s="6">
        <v>2</v>
      </c>
      <c r="K190" s="6" t="s">
        <v>6627</v>
      </c>
      <c r="L190" s="6" t="s">
        <v>6328</v>
      </c>
      <c r="M190" s="6" t="s">
        <v>6508</v>
      </c>
    </row>
    <row r="191" spans="1:13" x14ac:dyDescent="0.15">
      <c r="A191" s="6">
        <v>6494</v>
      </c>
      <c r="B191" s="6" t="s">
        <v>6740</v>
      </c>
      <c r="C191" s="6">
        <v>3600</v>
      </c>
      <c r="D191" s="6">
        <v>26</v>
      </c>
      <c r="E191" s="6" t="s">
        <v>6741</v>
      </c>
      <c r="F191" s="6" t="s">
        <v>6334</v>
      </c>
      <c r="G191" s="6">
        <v>-25.7</v>
      </c>
      <c r="H191" s="6">
        <v>9.1165230000000008</v>
      </c>
      <c r="I191" s="6">
        <v>55.457610000000003</v>
      </c>
      <c r="J191" s="6">
        <v>2</v>
      </c>
      <c r="K191" s="6" t="s">
        <v>6627</v>
      </c>
      <c r="L191" s="6" t="s">
        <v>6328</v>
      </c>
      <c r="M191" s="6" t="s">
        <v>6508</v>
      </c>
    </row>
    <row r="192" spans="1:13" x14ac:dyDescent="0.15">
      <c r="A192" s="6">
        <v>6495</v>
      </c>
      <c r="B192" s="6" t="s">
        <v>6742</v>
      </c>
      <c r="C192" s="6">
        <v>3692</v>
      </c>
      <c r="D192" s="6">
        <v>27</v>
      </c>
      <c r="E192" s="6" t="s">
        <v>6743</v>
      </c>
      <c r="F192" s="6" t="s">
        <v>6331</v>
      </c>
      <c r="G192" s="6">
        <v>-26.37</v>
      </c>
      <c r="H192" s="6">
        <v>9.1165230000000008</v>
      </c>
      <c r="I192" s="6">
        <v>55.457610000000003</v>
      </c>
      <c r="J192" s="6">
        <v>2</v>
      </c>
      <c r="K192" s="6" t="s">
        <v>6627</v>
      </c>
      <c r="L192" s="6" t="s">
        <v>6328</v>
      </c>
      <c r="M192" s="6" t="s">
        <v>6508</v>
      </c>
    </row>
    <row r="193" spans="1:13" x14ac:dyDescent="0.15">
      <c r="A193" s="6">
        <v>6496</v>
      </c>
      <c r="B193" s="6" t="s">
        <v>6744</v>
      </c>
      <c r="C193" s="6">
        <v>3301</v>
      </c>
      <c r="D193" s="6">
        <v>29</v>
      </c>
      <c r="E193" s="6" t="s">
        <v>6745</v>
      </c>
      <c r="F193" s="6" t="s">
        <v>6326</v>
      </c>
      <c r="G193" s="6">
        <v>-22.51</v>
      </c>
      <c r="H193" s="6">
        <v>9.1165230000000008</v>
      </c>
      <c r="I193" s="6">
        <v>55.457610000000003</v>
      </c>
      <c r="J193" s="6">
        <v>2</v>
      </c>
      <c r="K193" s="6" t="s">
        <v>6627</v>
      </c>
      <c r="L193" s="6" t="s">
        <v>6328</v>
      </c>
      <c r="M193" s="6" t="s">
        <v>6508</v>
      </c>
    </row>
    <row r="194" spans="1:13" x14ac:dyDescent="0.15">
      <c r="A194" s="6">
        <v>6497</v>
      </c>
      <c r="B194" s="6" t="s">
        <v>6746</v>
      </c>
      <c r="C194" s="6">
        <v>3562</v>
      </c>
      <c r="D194" s="6">
        <v>27</v>
      </c>
      <c r="E194" s="6" t="s">
        <v>4294</v>
      </c>
      <c r="F194" s="6" t="s">
        <v>6326</v>
      </c>
      <c r="G194" s="6">
        <v>-26.06</v>
      </c>
      <c r="H194" s="6">
        <v>9.1165230000000008</v>
      </c>
      <c r="I194" s="6">
        <v>55.457610000000003</v>
      </c>
      <c r="J194" s="6">
        <v>2</v>
      </c>
      <c r="K194" s="6" t="s">
        <v>6627</v>
      </c>
      <c r="L194" s="6" t="s">
        <v>6328</v>
      </c>
      <c r="M194" s="6" t="s">
        <v>6508</v>
      </c>
    </row>
    <row r="195" spans="1:13" x14ac:dyDescent="0.15">
      <c r="A195" s="6">
        <v>6498</v>
      </c>
      <c r="B195" s="6" t="s">
        <v>6747</v>
      </c>
      <c r="C195" s="6">
        <v>3319</v>
      </c>
      <c r="D195" s="6">
        <v>26</v>
      </c>
      <c r="E195" s="6" t="s">
        <v>6748</v>
      </c>
      <c r="F195" s="6" t="s">
        <v>6326</v>
      </c>
      <c r="G195" s="6">
        <v>-27.99</v>
      </c>
      <c r="H195" s="6">
        <v>9.1165230000000008</v>
      </c>
      <c r="I195" s="6">
        <v>55.457610000000003</v>
      </c>
      <c r="J195" s="6">
        <v>2</v>
      </c>
      <c r="K195" s="6" t="s">
        <v>6627</v>
      </c>
      <c r="L195" s="6" t="s">
        <v>6328</v>
      </c>
      <c r="M195" s="6" t="s">
        <v>6508</v>
      </c>
    </row>
    <row r="196" spans="1:13" x14ac:dyDescent="0.15">
      <c r="A196" s="6">
        <v>6499</v>
      </c>
      <c r="B196" s="6" t="s">
        <v>6749</v>
      </c>
      <c r="C196" s="6">
        <v>3346</v>
      </c>
      <c r="D196" s="6">
        <v>27</v>
      </c>
      <c r="E196" s="6" t="s">
        <v>6750</v>
      </c>
      <c r="F196" s="6" t="s">
        <v>6326</v>
      </c>
      <c r="G196" s="6">
        <v>-21.98</v>
      </c>
      <c r="H196" s="6">
        <v>9.1165230000000008</v>
      </c>
      <c r="I196" s="6">
        <v>55.457610000000003</v>
      </c>
      <c r="J196" s="6">
        <v>2</v>
      </c>
      <c r="K196" s="6" t="s">
        <v>6627</v>
      </c>
      <c r="L196" s="6" t="s">
        <v>6328</v>
      </c>
      <c r="M196" s="6" t="s">
        <v>6508</v>
      </c>
    </row>
    <row r="197" spans="1:13" x14ac:dyDescent="0.15">
      <c r="A197" s="6">
        <v>6500</v>
      </c>
      <c r="B197" s="6" t="s">
        <v>6751</v>
      </c>
      <c r="C197" s="6">
        <v>3383</v>
      </c>
      <c r="D197" s="6">
        <v>45</v>
      </c>
      <c r="E197" s="6" t="s">
        <v>6752</v>
      </c>
      <c r="F197" s="6" t="s">
        <v>6326</v>
      </c>
      <c r="G197" s="6">
        <v>-15.13</v>
      </c>
      <c r="H197" s="6">
        <v>9.1165230000000008</v>
      </c>
      <c r="I197" s="6">
        <v>55.457610000000003</v>
      </c>
      <c r="J197" s="6">
        <v>2</v>
      </c>
      <c r="K197" s="6" t="s">
        <v>6627</v>
      </c>
      <c r="L197" s="6" t="s">
        <v>6328</v>
      </c>
      <c r="M197" s="6" t="s">
        <v>6508</v>
      </c>
    </row>
    <row r="198" spans="1:13" x14ac:dyDescent="0.15">
      <c r="A198" s="6">
        <v>6501</v>
      </c>
      <c r="B198" s="6" t="s">
        <v>6753</v>
      </c>
      <c r="C198" s="6">
        <v>3362</v>
      </c>
      <c r="D198" s="6">
        <v>26</v>
      </c>
      <c r="E198" s="6" t="s">
        <v>6754</v>
      </c>
      <c r="F198" s="6" t="s">
        <v>6331</v>
      </c>
      <c r="G198" s="6">
        <v>-26.83</v>
      </c>
      <c r="H198" s="6">
        <v>9.1165230000000008</v>
      </c>
      <c r="I198" s="6">
        <v>55.457610000000003</v>
      </c>
      <c r="J198" s="6">
        <v>2</v>
      </c>
      <c r="K198" s="6" t="s">
        <v>6627</v>
      </c>
      <c r="L198" s="6" t="s">
        <v>6328</v>
      </c>
      <c r="M198" s="6" t="s">
        <v>6508</v>
      </c>
    </row>
    <row r="199" spans="1:13" x14ac:dyDescent="0.15">
      <c r="A199" s="6">
        <v>6502</v>
      </c>
      <c r="B199" s="6" t="s">
        <v>6755</v>
      </c>
      <c r="C199" s="6">
        <v>3482</v>
      </c>
      <c r="D199" s="6">
        <v>26</v>
      </c>
      <c r="E199" s="6" t="s">
        <v>6756</v>
      </c>
      <c r="F199" s="6" t="s">
        <v>6326</v>
      </c>
      <c r="G199" s="6">
        <v>-29.1</v>
      </c>
      <c r="H199" s="6">
        <v>9.1165230000000008</v>
      </c>
      <c r="I199" s="6">
        <v>55.457610000000003</v>
      </c>
      <c r="J199" s="6">
        <v>2</v>
      </c>
      <c r="K199" s="6" t="s">
        <v>6627</v>
      </c>
      <c r="L199" s="6" t="s">
        <v>6328</v>
      </c>
      <c r="M199" s="6" t="s">
        <v>6508</v>
      </c>
    </row>
    <row r="200" spans="1:13" x14ac:dyDescent="0.15">
      <c r="A200" s="6">
        <v>6503</v>
      </c>
      <c r="B200" s="6" t="s">
        <v>6757</v>
      </c>
      <c r="C200" s="6">
        <v>3733</v>
      </c>
      <c r="D200" s="6">
        <v>29</v>
      </c>
      <c r="E200" s="6" t="s">
        <v>6758</v>
      </c>
      <c r="F200" s="6" t="s">
        <v>6331</v>
      </c>
      <c r="G200" s="6">
        <v>-27.68</v>
      </c>
      <c r="H200" s="6">
        <v>9.1165230000000008</v>
      </c>
      <c r="I200" s="6">
        <v>55.457610000000003</v>
      </c>
      <c r="J200" s="6">
        <v>2</v>
      </c>
      <c r="K200" s="6" t="s">
        <v>6627</v>
      </c>
      <c r="L200" s="6" t="s">
        <v>6328</v>
      </c>
      <c r="M200" s="6" t="s">
        <v>6508</v>
      </c>
    </row>
    <row r="201" spans="1:13" x14ac:dyDescent="0.15">
      <c r="A201" s="6">
        <v>6504</v>
      </c>
      <c r="B201" s="6" t="s">
        <v>6759</v>
      </c>
      <c r="C201" s="6">
        <v>3450</v>
      </c>
      <c r="D201" s="6">
        <v>25</v>
      </c>
      <c r="E201" s="6" t="s">
        <v>6760</v>
      </c>
      <c r="F201" s="6" t="s">
        <v>6326</v>
      </c>
      <c r="G201" s="6">
        <v>-25.89</v>
      </c>
      <c r="H201" s="6">
        <v>9.1165230000000008</v>
      </c>
      <c r="I201" s="6">
        <v>55.457610000000003</v>
      </c>
      <c r="J201" s="6">
        <v>2</v>
      </c>
      <c r="K201" s="6" t="s">
        <v>6627</v>
      </c>
      <c r="L201" s="6" t="s">
        <v>6328</v>
      </c>
      <c r="M201" s="6" t="s">
        <v>6508</v>
      </c>
    </row>
    <row r="202" spans="1:13" x14ac:dyDescent="0.15">
      <c r="A202" s="6">
        <v>6505</v>
      </c>
      <c r="B202" s="6" t="s">
        <v>6761</v>
      </c>
      <c r="C202" s="6">
        <v>3340</v>
      </c>
      <c r="D202" s="6">
        <v>31</v>
      </c>
      <c r="E202" s="6" t="s">
        <v>6762</v>
      </c>
      <c r="F202" s="6" t="s">
        <v>6326</v>
      </c>
      <c r="G202" s="6">
        <v>-22.67</v>
      </c>
      <c r="H202" s="6">
        <v>9.1165230000000008</v>
      </c>
      <c r="I202" s="6">
        <v>55.457610000000003</v>
      </c>
      <c r="J202" s="6">
        <v>2</v>
      </c>
      <c r="K202" s="6" t="s">
        <v>6627</v>
      </c>
      <c r="L202" s="6" t="s">
        <v>6328</v>
      </c>
      <c r="M202" s="6" t="s">
        <v>6508</v>
      </c>
    </row>
    <row r="203" spans="1:13" x14ac:dyDescent="0.15">
      <c r="A203" s="6">
        <v>6506</v>
      </c>
      <c r="B203" s="6" t="s">
        <v>6763</v>
      </c>
      <c r="C203" s="6">
        <v>3385</v>
      </c>
      <c r="D203" s="6">
        <v>27</v>
      </c>
      <c r="E203" s="6" t="s">
        <v>6764</v>
      </c>
      <c r="F203" s="6" t="s">
        <v>6326</v>
      </c>
      <c r="G203" s="6">
        <v>-24.39</v>
      </c>
      <c r="H203" s="6">
        <v>9.1165230000000008</v>
      </c>
      <c r="I203" s="6">
        <v>55.457610000000003</v>
      </c>
      <c r="J203" s="6">
        <v>2</v>
      </c>
      <c r="K203" s="6" t="s">
        <v>6627</v>
      </c>
      <c r="L203" s="6" t="s">
        <v>6328</v>
      </c>
      <c r="M203" s="6" t="s">
        <v>6508</v>
      </c>
    </row>
    <row r="204" spans="1:13" x14ac:dyDescent="0.15">
      <c r="A204" s="6">
        <v>6507</v>
      </c>
      <c r="B204" s="6" t="s">
        <v>6765</v>
      </c>
      <c r="C204" s="6">
        <v>3418</v>
      </c>
      <c r="D204" s="6">
        <v>27</v>
      </c>
      <c r="E204" s="6" t="s">
        <v>6766</v>
      </c>
      <c r="F204" s="6" t="s">
        <v>6326</v>
      </c>
      <c r="G204" s="6">
        <v>-19.96</v>
      </c>
      <c r="H204" s="6">
        <v>9.1165230000000008</v>
      </c>
      <c r="I204" s="6">
        <v>55.457610000000003</v>
      </c>
      <c r="J204" s="6">
        <v>2</v>
      </c>
      <c r="K204" s="6" t="s">
        <v>6627</v>
      </c>
      <c r="L204" s="6" t="s">
        <v>6328</v>
      </c>
      <c r="M204" s="6" t="s">
        <v>6508</v>
      </c>
    </row>
    <row r="205" spans="1:13" x14ac:dyDescent="0.15">
      <c r="A205" s="6">
        <v>6508</v>
      </c>
      <c r="B205" s="6" t="s">
        <v>6767</v>
      </c>
      <c r="C205" s="6">
        <v>3420</v>
      </c>
      <c r="D205" s="6">
        <v>29</v>
      </c>
      <c r="E205" s="6" t="s">
        <v>6768</v>
      </c>
      <c r="F205" s="6" t="s">
        <v>6326</v>
      </c>
      <c r="G205" s="6">
        <v>-26.17</v>
      </c>
      <c r="H205" s="6">
        <v>9.1165230000000008</v>
      </c>
      <c r="I205" s="6">
        <v>55.457610000000003</v>
      </c>
      <c r="J205" s="6">
        <v>2</v>
      </c>
      <c r="K205" s="6" t="s">
        <v>6627</v>
      </c>
      <c r="L205" s="6" t="s">
        <v>6328</v>
      </c>
      <c r="M205" s="6" t="s">
        <v>6508</v>
      </c>
    </row>
    <row r="206" spans="1:13" x14ac:dyDescent="0.15">
      <c r="A206" s="6">
        <v>6509</v>
      </c>
      <c r="B206" s="6" t="s">
        <v>6769</v>
      </c>
      <c r="C206" s="6">
        <v>3547</v>
      </c>
      <c r="D206" s="6">
        <v>28</v>
      </c>
      <c r="E206" s="6" t="s">
        <v>6770</v>
      </c>
      <c r="F206" s="6" t="s">
        <v>6326</v>
      </c>
      <c r="G206" s="6">
        <v>-24.35</v>
      </c>
      <c r="H206" s="6">
        <v>9.1165230000000008</v>
      </c>
      <c r="I206" s="6">
        <v>55.457610000000003</v>
      </c>
      <c r="J206" s="6">
        <v>2</v>
      </c>
      <c r="K206" s="6" t="s">
        <v>6627</v>
      </c>
      <c r="L206" s="6" t="s">
        <v>6328</v>
      </c>
      <c r="M206" s="6" t="s">
        <v>6508</v>
      </c>
    </row>
    <row r="207" spans="1:13" x14ac:dyDescent="0.15">
      <c r="A207" s="6">
        <v>6510</v>
      </c>
      <c r="B207" s="6" t="s">
        <v>6771</v>
      </c>
      <c r="C207" s="6">
        <v>3333</v>
      </c>
      <c r="D207" s="6">
        <v>30</v>
      </c>
      <c r="E207" s="6" t="s">
        <v>6772</v>
      </c>
      <c r="F207" s="6" t="s">
        <v>6326</v>
      </c>
      <c r="G207" s="6">
        <v>-20.41</v>
      </c>
      <c r="H207" s="6">
        <v>9.1165230000000008</v>
      </c>
      <c r="I207" s="6">
        <v>55.457610000000003</v>
      </c>
      <c r="J207" s="6">
        <v>2</v>
      </c>
      <c r="K207" s="6" t="s">
        <v>6627</v>
      </c>
      <c r="L207" s="6" t="s">
        <v>6328</v>
      </c>
      <c r="M207" s="6" t="s">
        <v>6508</v>
      </c>
    </row>
    <row r="208" spans="1:13" x14ac:dyDescent="0.15">
      <c r="A208" s="6">
        <v>6511</v>
      </c>
      <c r="B208" s="6" t="s">
        <v>6773</v>
      </c>
      <c r="C208" s="6">
        <v>3564</v>
      </c>
      <c r="D208" s="6">
        <v>27</v>
      </c>
      <c r="E208" s="6" t="s">
        <v>6774</v>
      </c>
      <c r="F208" s="6" t="s">
        <v>6326</v>
      </c>
      <c r="G208" s="6">
        <v>-25.86</v>
      </c>
      <c r="H208" s="6">
        <v>9.1165230000000008</v>
      </c>
      <c r="I208" s="6">
        <v>55.457610000000003</v>
      </c>
      <c r="J208" s="6">
        <v>2</v>
      </c>
      <c r="K208" s="6" t="s">
        <v>6627</v>
      </c>
      <c r="L208" s="6" t="s">
        <v>6328</v>
      </c>
      <c r="M208" s="6" t="s">
        <v>6508</v>
      </c>
    </row>
    <row r="209" spans="1:13" x14ac:dyDescent="0.15">
      <c r="A209" s="6">
        <v>6512</v>
      </c>
      <c r="B209" s="6" t="s">
        <v>6775</v>
      </c>
      <c r="C209" s="6">
        <v>3501</v>
      </c>
      <c r="D209" s="6">
        <v>30</v>
      </c>
      <c r="E209" s="6" t="s">
        <v>6776</v>
      </c>
      <c r="F209" s="6" t="s">
        <v>6326</v>
      </c>
      <c r="G209" s="6">
        <v>-26.69</v>
      </c>
      <c r="H209" s="6">
        <v>9.1165230000000008</v>
      </c>
      <c r="I209" s="6">
        <v>55.457610000000003</v>
      </c>
      <c r="J209" s="6">
        <v>2</v>
      </c>
      <c r="K209" s="6" t="s">
        <v>6627</v>
      </c>
      <c r="L209" s="6" t="s">
        <v>6328</v>
      </c>
      <c r="M209" s="6" t="s">
        <v>6508</v>
      </c>
    </row>
    <row r="210" spans="1:13" x14ac:dyDescent="0.15">
      <c r="A210" s="6">
        <v>6513</v>
      </c>
      <c r="B210" s="6" t="s">
        <v>6777</v>
      </c>
      <c r="C210" s="6">
        <v>3582</v>
      </c>
      <c r="D210" s="6">
        <v>32</v>
      </c>
      <c r="E210" s="6" t="s">
        <v>6778</v>
      </c>
      <c r="F210" s="6" t="s">
        <v>6326</v>
      </c>
      <c r="G210" s="6">
        <v>-24.71</v>
      </c>
      <c r="H210" s="6">
        <v>9.1165230000000008</v>
      </c>
      <c r="I210" s="6">
        <v>55.457610000000003</v>
      </c>
      <c r="J210" s="6">
        <v>2</v>
      </c>
      <c r="K210" s="6" t="s">
        <v>6627</v>
      </c>
      <c r="L210" s="6" t="s">
        <v>6328</v>
      </c>
      <c r="M210" s="6" t="s">
        <v>6508</v>
      </c>
    </row>
    <row r="211" spans="1:13" x14ac:dyDescent="0.15">
      <c r="A211" s="6">
        <v>6514</v>
      </c>
      <c r="B211" s="6" t="s">
        <v>6779</v>
      </c>
      <c r="C211" s="6">
        <v>3592</v>
      </c>
      <c r="D211" s="6">
        <v>29</v>
      </c>
      <c r="E211" s="6" t="s">
        <v>6780</v>
      </c>
      <c r="F211" s="6" t="s">
        <v>6326</v>
      </c>
      <c r="G211" s="6">
        <v>-22.98</v>
      </c>
      <c r="H211" s="6">
        <v>9.1165230000000008</v>
      </c>
      <c r="I211" s="6">
        <v>55.457610000000003</v>
      </c>
      <c r="J211" s="6">
        <v>2</v>
      </c>
      <c r="K211" s="6" t="s">
        <v>6627</v>
      </c>
      <c r="L211" s="6" t="s">
        <v>6328</v>
      </c>
      <c r="M211" s="6" t="s">
        <v>6508</v>
      </c>
    </row>
    <row r="212" spans="1:13" x14ac:dyDescent="0.15">
      <c r="A212" s="6">
        <v>6515</v>
      </c>
      <c r="B212" s="6" t="s">
        <v>6781</v>
      </c>
      <c r="C212" s="6">
        <v>3721</v>
      </c>
      <c r="D212" s="6">
        <v>28</v>
      </c>
      <c r="E212" s="6" t="s">
        <v>6782</v>
      </c>
      <c r="F212" s="6" t="s">
        <v>6331</v>
      </c>
      <c r="G212" s="6">
        <v>-28.48</v>
      </c>
      <c r="H212" s="6">
        <v>8.8993950000000002</v>
      </c>
      <c r="I212" s="6">
        <v>55.519309999999997</v>
      </c>
      <c r="J212" s="6">
        <v>2</v>
      </c>
      <c r="K212" s="6" t="s">
        <v>6783</v>
      </c>
      <c r="L212" s="6" t="s">
        <v>6328</v>
      </c>
      <c r="M212" s="6" t="s">
        <v>6508</v>
      </c>
    </row>
    <row r="213" spans="1:13" x14ac:dyDescent="0.15">
      <c r="A213" s="6">
        <v>6516</v>
      </c>
      <c r="B213" s="6" t="s">
        <v>6784</v>
      </c>
      <c r="C213" s="6">
        <v>3212</v>
      </c>
      <c r="D213" s="6">
        <v>26</v>
      </c>
      <c r="E213" s="6" t="s">
        <v>6785</v>
      </c>
      <c r="F213" s="6" t="s">
        <v>6326</v>
      </c>
      <c r="G213" s="6">
        <v>-23.77</v>
      </c>
      <c r="H213" s="6">
        <v>8.8993950000000002</v>
      </c>
      <c r="I213" s="6">
        <v>55.519309999999997</v>
      </c>
      <c r="J213" s="6">
        <v>2</v>
      </c>
      <c r="K213" s="6" t="s">
        <v>6783</v>
      </c>
      <c r="L213" s="6" t="s">
        <v>6328</v>
      </c>
      <c r="M213" s="6" t="s">
        <v>6508</v>
      </c>
    </row>
    <row r="214" spans="1:13" x14ac:dyDescent="0.15">
      <c r="A214" s="6">
        <v>6517</v>
      </c>
      <c r="B214" s="6" t="s">
        <v>6786</v>
      </c>
      <c r="C214" s="6">
        <v>4729</v>
      </c>
      <c r="D214" s="6">
        <v>30</v>
      </c>
      <c r="E214" s="6" t="s">
        <v>6787</v>
      </c>
      <c r="F214" s="6" t="s">
        <v>6326</v>
      </c>
      <c r="G214" s="6">
        <v>-29.65</v>
      </c>
      <c r="H214" s="6">
        <v>8.8993950000000002</v>
      </c>
      <c r="I214" s="6">
        <v>55.519309999999997</v>
      </c>
      <c r="J214" s="6">
        <v>2</v>
      </c>
      <c r="K214" s="6" t="s">
        <v>6783</v>
      </c>
      <c r="L214" s="6" t="s">
        <v>6328</v>
      </c>
      <c r="M214" s="6" t="s">
        <v>6508</v>
      </c>
    </row>
    <row r="215" spans="1:13" x14ac:dyDescent="0.15">
      <c r="A215" s="6">
        <v>6518</v>
      </c>
      <c r="B215" s="6" t="s">
        <v>6788</v>
      </c>
      <c r="C215" s="6">
        <v>3136</v>
      </c>
      <c r="D215" s="6">
        <v>28</v>
      </c>
      <c r="E215" s="6" t="s">
        <v>6789</v>
      </c>
      <c r="F215" s="6" t="s">
        <v>6326</v>
      </c>
      <c r="G215" s="6">
        <v>-23.9</v>
      </c>
      <c r="H215" s="6">
        <v>8.8993950000000002</v>
      </c>
      <c r="I215" s="6">
        <v>55.519309999999997</v>
      </c>
      <c r="J215" s="6">
        <v>2</v>
      </c>
      <c r="K215" s="6" t="s">
        <v>6783</v>
      </c>
      <c r="L215" s="6" t="s">
        <v>6328</v>
      </c>
      <c r="M215" s="6" t="s">
        <v>6508</v>
      </c>
    </row>
    <row r="216" spans="1:13" x14ac:dyDescent="0.15">
      <c r="A216" s="6">
        <v>6519</v>
      </c>
      <c r="B216" s="6" t="s">
        <v>6790</v>
      </c>
      <c r="C216" s="6">
        <v>2965</v>
      </c>
      <c r="D216" s="6">
        <v>26</v>
      </c>
      <c r="E216" s="6" t="s">
        <v>6791</v>
      </c>
      <c r="F216" s="6" t="s">
        <v>6326</v>
      </c>
      <c r="G216" s="6">
        <v>-24.4</v>
      </c>
      <c r="H216" s="6">
        <v>8.8993950000000002</v>
      </c>
      <c r="I216" s="6">
        <v>55.519309999999997</v>
      </c>
      <c r="J216" s="6">
        <v>2</v>
      </c>
      <c r="K216" s="6" t="s">
        <v>6783</v>
      </c>
      <c r="L216" s="6" t="s">
        <v>6328</v>
      </c>
      <c r="M216" s="6" t="s">
        <v>6508</v>
      </c>
    </row>
    <row r="217" spans="1:13" x14ac:dyDescent="0.15">
      <c r="A217" s="6">
        <v>6520</v>
      </c>
      <c r="B217" s="6" t="s">
        <v>6792</v>
      </c>
      <c r="C217" s="6">
        <v>3045</v>
      </c>
      <c r="D217" s="6">
        <v>29</v>
      </c>
      <c r="E217" s="6" t="s">
        <v>6793</v>
      </c>
      <c r="F217" s="6" t="s">
        <v>6331</v>
      </c>
      <c r="G217" s="6">
        <v>-23.79</v>
      </c>
      <c r="H217" s="6">
        <v>8.8993950000000002</v>
      </c>
      <c r="I217" s="6">
        <v>55.519309999999997</v>
      </c>
      <c r="J217" s="6">
        <v>2</v>
      </c>
      <c r="K217" s="6" t="s">
        <v>6783</v>
      </c>
      <c r="L217" s="6" t="s">
        <v>6328</v>
      </c>
      <c r="M217" s="6" t="s">
        <v>6508</v>
      </c>
    </row>
    <row r="218" spans="1:13" x14ac:dyDescent="0.15">
      <c r="A218" s="6">
        <v>6521</v>
      </c>
      <c r="B218" s="6" t="s">
        <v>6794</v>
      </c>
      <c r="C218" s="6">
        <v>3053</v>
      </c>
      <c r="D218" s="6">
        <v>27</v>
      </c>
      <c r="E218" s="6" t="s">
        <v>6795</v>
      </c>
      <c r="F218" s="6" t="s">
        <v>6326</v>
      </c>
      <c r="G218" s="6">
        <v>-24.48</v>
      </c>
      <c r="H218" s="6">
        <v>8.8993950000000002</v>
      </c>
      <c r="I218" s="6">
        <v>55.519309999999997</v>
      </c>
      <c r="J218" s="6">
        <v>2</v>
      </c>
      <c r="K218" s="6" t="s">
        <v>6783</v>
      </c>
      <c r="L218" s="6" t="s">
        <v>6328</v>
      </c>
      <c r="M218" s="6" t="s">
        <v>6508</v>
      </c>
    </row>
    <row r="219" spans="1:13" x14ac:dyDescent="0.15">
      <c r="A219" s="6">
        <v>6522</v>
      </c>
      <c r="B219" s="6" t="s">
        <v>6796</v>
      </c>
      <c r="C219" s="6">
        <v>3227</v>
      </c>
      <c r="D219" s="6">
        <v>27</v>
      </c>
      <c r="E219" s="6" t="s">
        <v>6797</v>
      </c>
      <c r="F219" s="6" t="s">
        <v>6331</v>
      </c>
      <c r="G219" s="6">
        <v>-24.58</v>
      </c>
      <c r="H219" s="6">
        <v>8.8993950000000002</v>
      </c>
      <c r="I219" s="6">
        <v>55.519309999999997</v>
      </c>
      <c r="J219" s="6">
        <v>2</v>
      </c>
      <c r="K219" s="6" t="s">
        <v>6783</v>
      </c>
      <c r="L219" s="6" t="s">
        <v>6328</v>
      </c>
      <c r="M219" s="6" t="s">
        <v>6508</v>
      </c>
    </row>
    <row r="220" spans="1:13" x14ac:dyDescent="0.15">
      <c r="A220" s="6">
        <v>6523</v>
      </c>
      <c r="B220" s="6" t="s">
        <v>6798</v>
      </c>
      <c r="C220" s="6">
        <v>3630</v>
      </c>
      <c r="D220" s="6">
        <v>29</v>
      </c>
      <c r="E220" s="6" t="s">
        <v>6799</v>
      </c>
      <c r="F220" s="6" t="s">
        <v>6331</v>
      </c>
      <c r="G220" s="6">
        <v>-25.68</v>
      </c>
      <c r="H220" s="6">
        <v>8.8993950000000002</v>
      </c>
      <c r="I220" s="6">
        <v>55.519309999999997</v>
      </c>
      <c r="J220" s="6">
        <v>2</v>
      </c>
      <c r="K220" s="6" t="s">
        <v>6783</v>
      </c>
      <c r="L220" s="6" t="s">
        <v>6328</v>
      </c>
      <c r="M220" s="6" t="s">
        <v>6508</v>
      </c>
    </row>
    <row r="221" spans="1:13" x14ac:dyDescent="0.15">
      <c r="A221" s="6">
        <v>6524</v>
      </c>
      <c r="B221" s="6" t="s">
        <v>6800</v>
      </c>
      <c r="C221" s="6">
        <v>3639</v>
      </c>
      <c r="D221" s="6">
        <v>28</v>
      </c>
      <c r="E221" s="6" t="s">
        <v>6658</v>
      </c>
      <c r="F221" s="6" t="s">
        <v>6331</v>
      </c>
      <c r="G221" s="6">
        <v>-30.47</v>
      </c>
      <c r="H221" s="6">
        <v>8.8993950000000002</v>
      </c>
      <c r="I221" s="6">
        <v>55.519309999999997</v>
      </c>
      <c r="J221" s="6">
        <v>2</v>
      </c>
      <c r="K221" s="6" t="s">
        <v>6783</v>
      </c>
      <c r="L221" s="6" t="s">
        <v>6328</v>
      </c>
      <c r="M221" s="6" t="s">
        <v>6508</v>
      </c>
    </row>
    <row r="222" spans="1:13" x14ac:dyDescent="0.15">
      <c r="A222" s="6">
        <v>6525</v>
      </c>
      <c r="B222" s="6" t="s">
        <v>6801</v>
      </c>
      <c r="C222" s="6">
        <v>3096</v>
      </c>
      <c r="D222" s="6">
        <v>27</v>
      </c>
      <c r="E222" s="6" t="s">
        <v>6802</v>
      </c>
      <c r="F222" s="6" t="s">
        <v>6326</v>
      </c>
      <c r="G222" s="6">
        <v>-22.44</v>
      </c>
      <c r="H222" s="6">
        <v>8.8993950000000002</v>
      </c>
      <c r="I222" s="6">
        <v>55.519309999999997</v>
      </c>
      <c r="J222" s="6">
        <v>2</v>
      </c>
      <c r="K222" s="6" t="s">
        <v>6783</v>
      </c>
      <c r="L222" s="6" t="s">
        <v>6328</v>
      </c>
      <c r="M222" s="6" t="s">
        <v>6508</v>
      </c>
    </row>
    <row r="223" spans="1:13" x14ac:dyDescent="0.15">
      <c r="A223" s="6">
        <v>6526</v>
      </c>
      <c r="B223" s="6" t="s">
        <v>6803</v>
      </c>
      <c r="C223" s="6">
        <v>3070</v>
      </c>
      <c r="D223" s="6">
        <v>26</v>
      </c>
      <c r="E223" s="6" t="s">
        <v>6804</v>
      </c>
      <c r="F223" s="6" t="s">
        <v>6326</v>
      </c>
      <c r="G223" s="6">
        <v>-22.12</v>
      </c>
      <c r="H223" s="6">
        <v>8.8993950000000002</v>
      </c>
      <c r="I223" s="6">
        <v>55.519309999999997</v>
      </c>
      <c r="J223" s="6">
        <v>2</v>
      </c>
      <c r="K223" s="6" t="s">
        <v>6783</v>
      </c>
      <c r="L223" s="6" t="s">
        <v>6328</v>
      </c>
      <c r="M223" s="6" t="s">
        <v>6508</v>
      </c>
    </row>
    <row r="224" spans="1:13" x14ac:dyDescent="0.15">
      <c r="A224" s="6">
        <v>6527</v>
      </c>
      <c r="B224" s="6" t="s">
        <v>6805</v>
      </c>
      <c r="C224" s="6">
        <v>3638</v>
      </c>
      <c r="D224" s="6">
        <v>35</v>
      </c>
      <c r="E224" s="6" t="s">
        <v>6806</v>
      </c>
      <c r="F224" s="6" t="s">
        <v>6326</v>
      </c>
      <c r="G224" s="6">
        <v>-32.89</v>
      </c>
      <c r="H224" s="6">
        <v>8.8993950000000002</v>
      </c>
      <c r="I224" s="6">
        <v>55.519309999999997</v>
      </c>
      <c r="J224" s="6">
        <v>2</v>
      </c>
      <c r="K224" s="6" t="s">
        <v>6783</v>
      </c>
      <c r="L224" s="6" t="s">
        <v>6328</v>
      </c>
      <c r="M224" s="6" t="s">
        <v>6508</v>
      </c>
    </row>
    <row r="225" spans="1:13" x14ac:dyDescent="0.15">
      <c r="A225" s="6">
        <v>6528</v>
      </c>
      <c r="B225" s="6" t="s">
        <v>6807</v>
      </c>
      <c r="C225" s="6">
        <v>3100</v>
      </c>
      <c r="D225" s="6">
        <v>26</v>
      </c>
      <c r="E225" s="6" t="s">
        <v>6808</v>
      </c>
      <c r="F225" s="6" t="s">
        <v>6331</v>
      </c>
      <c r="G225" s="6">
        <v>-24.87</v>
      </c>
      <c r="H225" s="6">
        <v>8.8993950000000002</v>
      </c>
      <c r="I225" s="6">
        <v>55.519309999999997</v>
      </c>
      <c r="J225" s="6">
        <v>2</v>
      </c>
      <c r="K225" s="6" t="s">
        <v>6783</v>
      </c>
      <c r="L225" s="6" t="s">
        <v>6328</v>
      </c>
      <c r="M225" s="6" t="s">
        <v>6508</v>
      </c>
    </row>
    <row r="226" spans="1:13" x14ac:dyDescent="0.15">
      <c r="A226" s="6">
        <v>6529</v>
      </c>
      <c r="B226" s="6" t="s">
        <v>6809</v>
      </c>
      <c r="C226" s="6">
        <v>3058</v>
      </c>
      <c r="D226" s="6">
        <v>26</v>
      </c>
      <c r="E226" s="6" t="s">
        <v>6810</v>
      </c>
      <c r="F226" s="6" t="s">
        <v>6326</v>
      </c>
      <c r="G226" s="6">
        <v>-25.23</v>
      </c>
      <c r="H226" s="6">
        <v>8.8993950000000002</v>
      </c>
      <c r="I226" s="6">
        <v>55.519309999999997</v>
      </c>
      <c r="J226" s="6">
        <v>2</v>
      </c>
      <c r="K226" s="6" t="s">
        <v>6783</v>
      </c>
      <c r="L226" s="6" t="s">
        <v>6328</v>
      </c>
      <c r="M226" s="6" t="s">
        <v>6508</v>
      </c>
    </row>
    <row r="227" spans="1:13" x14ac:dyDescent="0.15">
      <c r="A227" s="6">
        <v>6530</v>
      </c>
      <c r="B227" s="6" t="s">
        <v>6811</v>
      </c>
      <c r="C227" s="6">
        <v>2957</v>
      </c>
      <c r="D227" s="6">
        <v>26</v>
      </c>
      <c r="E227" s="6" t="s">
        <v>6812</v>
      </c>
      <c r="F227" s="6" t="s">
        <v>6326</v>
      </c>
      <c r="G227" s="6">
        <v>-21.57</v>
      </c>
      <c r="H227" s="6">
        <v>8.8993950000000002</v>
      </c>
      <c r="I227" s="6">
        <v>55.519309999999997</v>
      </c>
      <c r="J227" s="6">
        <v>2</v>
      </c>
      <c r="K227" s="6" t="s">
        <v>6783</v>
      </c>
      <c r="L227" s="6" t="s">
        <v>6328</v>
      </c>
      <c r="M227" s="6" t="s">
        <v>6508</v>
      </c>
    </row>
    <row r="228" spans="1:13" x14ac:dyDescent="0.15">
      <c r="A228" s="6">
        <v>6531</v>
      </c>
      <c r="B228" s="6" t="s">
        <v>6813</v>
      </c>
      <c r="C228" s="6">
        <v>2973</v>
      </c>
      <c r="D228" s="6">
        <v>27</v>
      </c>
      <c r="E228" s="6" t="s">
        <v>6814</v>
      </c>
      <c r="F228" s="6" t="s">
        <v>6334</v>
      </c>
      <c r="G228" s="6">
        <v>-25.45</v>
      </c>
      <c r="H228" s="6">
        <v>8.8993950000000002</v>
      </c>
      <c r="I228" s="6">
        <v>55.519309999999997</v>
      </c>
      <c r="J228" s="6">
        <v>2</v>
      </c>
      <c r="K228" s="6" t="s">
        <v>6783</v>
      </c>
      <c r="L228" s="6" t="s">
        <v>6328</v>
      </c>
      <c r="M228" s="6" t="s">
        <v>6815</v>
      </c>
    </row>
    <row r="229" spans="1:13" x14ac:dyDescent="0.15">
      <c r="A229" s="6">
        <v>6532</v>
      </c>
      <c r="B229" s="6" t="s">
        <v>6816</v>
      </c>
      <c r="C229" s="6">
        <v>3077</v>
      </c>
      <c r="D229" s="6">
        <v>27</v>
      </c>
      <c r="E229" s="6" t="s">
        <v>6817</v>
      </c>
      <c r="F229" s="6" t="s">
        <v>6334</v>
      </c>
      <c r="G229" s="6">
        <v>-24.31</v>
      </c>
      <c r="H229" s="6">
        <v>8.8993950000000002</v>
      </c>
      <c r="I229" s="6">
        <v>55.519309999999997</v>
      </c>
      <c r="J229" s="6">
        <v>2</v>
      </c>
      <c r="K229" s="6" t="s">
        <v>6783</v>
      </c>
      <c r="L229" s="6" t="s">
        <v>6328</v>
      </c>
      <c r="M229" s="6" t="s">
        <v>6508</v>
      </c>
    </row>
    <row r="230" spans="1:13" x14ac:dyDescent="0.15">
      <c r="A230" s="6">
        <v>6533</v>
      </c>
      <c r="B230" s="6" t="s">
        <v>6818</v>
      </c>
      <c r="C230" s="6">
        <v>3230</v>
      </c>
      <c r="D230" s="6">
        <v>26</v>
      </c>
      <c r="E230" s="6" t="s">
        <v>6819</v>
      </c>
      <c r="F230" s="6" t="s">
        <v>6331</v>
      </c>
      <c r="G230" s="6">
        <v>-26.79</v>
      </c>
      <c r="H230" s="6">
        <v>8.8993950000000002</v>
      </c>
      <c r="I230" s="6">
        <v>55.519309999999997</v>
      </c>
      <c r="J230" s="6">
        <v>2</v>
      </c>
      <c r="K230" s="6" t="s">
        <v>6783</v>
      </c>
      <c r="L230" s="6" t="s">
        <v>6328</v>
      </c>
      <c r="M230" s="6" t="s">
        <v>6508</v>
      </c>
    </row>
    <row r="231" spans="1:13" x14ac:dyDescent="0.15">
      <c r="A231" s="6">
        <v>6534</v>
      </c>
      <c r="B231" s="6" t="s">
        <v>6820</v>
      </c>
      <c r="C231" s="6">
        <v>3034</v>
      </c>
      <c r="D231" s="6">
        <v>27</v>
      </c>
      <c r="E231" s="6" t="s">
        <v>6821</v>
      </c>
      <c r="F231" s="6" t="s">
        <v>6326</v>
      </c>
      <c r="G231" s="6">
        <v>-23.26</v>
      </c>
      <c r="H231" s="6">
        <v>8.8993950000000002</v>
      </c>
      <c r="I231" s="6">
        <v>55.519309999999997</v>
      </c>
      <c r="J231" s="6">
        <v>2</v>
      </c>
      <c r="K231" s="6" t="s">
        <v>6783</v>
      </c>
      <c r="L231" s="6" t="s">
        <v>6328</v>
      </c>
      <c r="M231" s="6" t="s">
        <v>6508</v>
      </c>
    </row>
    <row r="232" spans="1:13" x14ac:dyDescent="0.15">
      <c r="A232" s="6">
        <v>6535</v>
      </c>
      <c r="B232" s="6" t="s">
        <v>6822</v>
      </c>
      <c r="C232" s="6">
        <v>3114</v>
      </c>
      <c r="D232" s="6">
        <v>30</v>
      </c>
      <c r="E232" s="6" t="s">
        <v>6823</v>
      </c>
      <c r="F232" s="6" t="s">
        <v>6326</v>
      </c>
      <c r="G232" s="6">
        <v>-27.5</v>
      </c>
      <c r="H232" s="6">
        <v>8.8993950000000002</v>
      </c>
      <c r="I232" s="6">
        <v>55.519309999999997</v>
      </c>
      <c r="J232" s="6">
        <v>2</v>
      </c>
      <c r="K232" s="6" t="s">
        <v>6783</v>
      </c>
      <c r="L232" s="6" t="s">
        <v>6328</v>
      </c>
      <c r="M232" s="6" t="s">
        <v>6508</v>
      </c>
    </row>
    <row r="233" spans="1:13" x14ac:dyDescent="0.15">
      <c r="A233" s="6">
        <v>6536</v>
      </c>
      <c r="B233" s="6" t="s">
        <v>6824</v>
      </c>
      <c r="C233" s="6">
        <v>3096</v>
      </c>
      <c r="D233" s="6">
        <v>27</v>
      </c>
      <c r="E233" s="6" t="s">
        <v>6802</v>
      </c>
      <c r="F233" s="6" t="s">
        <v>6334</v>
      </c>
      <c r="G233" s="6">
        <v>-29.53</v>
      </c>
      <c r="H233" s="6">
        <v>8.8993950000000002</v>
      </c>
      <c r="I233" s="6">
        <v>55.519309999999997</v>
      </c>
      <c r="J233" s="6">
        <v>2</v>
      </c>
      <c r="K233" s="6" t="s">
        <v>6783</v>
      </c>
      <c r="L233" s="6" t="s">
        <v>6328</v>
      </c>
      <c r="M233" s="6" t="s">
        <v>6508</v>
      </c>
    </row>
    <row r="234" spans="1:13" x14ac:dyDescent="0.15">
      <c r="A234" s="6">
        <v>6537</v>
      </c>
      <c r="B234" s="6" t="s">
        <v>6825</v>
      </c>
      <c r="C234" s="6">
        <v>3070</v>
      </c>
      <c r="D234" s="6">
        <v>26</v>
      </c>
      <c r="E234" s="6" t="s">
        <v>6804</v>
      </c>
      <c r="F234" s="6" t="s">
        <v>6326</v>
      </c>
      <c r="G234" s="6">
        <v>-24.46</v>
      </c>
      <c r="H234" s="6">
        <v>8.8993950000000002</v>
      </c>
      <c r="I234" s="6">
        <v>55.519309999999997</v>
      </c>
      <c r="J234" s="6">
        <v>2</v>
      </c>
      <c r="K234" s="6" t="s">
        <v>6783</v>
      </c>
      <c r="L234" s="6" t="s">
        <v>6328</v>
      </c>
      <c r="M234" s="6" t="s">
        <v>6508</v>
      </c>
    </row>
    <row r="235" spans="1:13" x14ac:dyDescent="0.15">
      <c r="A235" s="6">
        <v>6538</v>
      </c>
      <c r="B235" s="6" t="s">
        <v>6826</v>
      </c>
      <c r="C235" s="6">
        <v>3094</v>
      </c>
      <c r="D235" s="6">
        <v>25</v>
      </c>
      <c r="E235" s="6" t="s">
        <v>6827</v>
      </c>
      <c r="F235" s="6" t="s">
        <v>6326</v>
      </c>
      <c r="G235" s="6">
        <v>-26.04</v>
      </c>
      <c r="H235" s="6">
        <v>8.8993950000000002</v>
      </c>
      <c r="I235" s="6">
        <v>55.519309999999997</v>
      </c>
      <c r="J235" s="6">
        <v>2</v>
      </c>
      <c r="K235" s="6" t="s">
        <v>6783</v>
      </c>
      <c r="L235" s="6" t="s">
        <v>6328</v>
      </c>
      <c r="M235" s="6" t="s">
        <v>6508</v>
      </c>
    </row>
    <row r="236" spans="1:13" x14ac:dyDescent="0.15">
      <c r="A236" s="6">
        <v>6539</v>
      </c>
      <c r="B236" s="6" t="s">
        <v>6828</v>
      </c>
      <c r="C236" s="6">
        <v>3577</v>
      </c>
      <c r="D236" s="6">
        <v>26</v>
      </c>
      <c r="E236" s="6" t="s">
        <v>6829</v>
      </c>
      <c r="F236" s="6" t="s">
        <v>6326</v>
      </c>
      <c r="G236" s="6">
        <v>-24.37</v>
      </c>
      <c r="H236" s="6">
        <v>8.8993950000000002</v>
      </c>
      <c r="I236" s="6">
        <v>55.519309999999997</v>
      </c>
      <c r="J236" s="6">
        <v>2</v>
      </c>
      <c r="K236" s="6" t="s">
        <v>6783</v>
      </c>
      <c r="L236" s="6" t="s">
        <v>6328</v>
      </c>
      <c r="M236" s="6" t="s">
        <v>6508</v>
      </c>
    </row>
    <row r="237" spans="1:13" x14ac:dyDescent="0.15">
      <c r="A237" s="6">
        <v>6540</v>
      </c>
      <c r="B237" s="6" t="s">
        <v>6830</v>
      </c>
      <c r="C237" s="6">
        <v>3549</v>
      </c>
      <c r="D237" s="6">
        <v>26</v>
      </c>
      <c r="E237" s="6" t="s">
        <v>6831</v>
      </c>
      <c r="F237" s="6" t="s">
        <v>6326</v>
      </c>
      <c r="G237" s="6">
        <v>-24.21</v>
      </c>
      <c r="H237" s="6">
        <v>8.8993950000000002</v>
      </c>
      <c r="I237" s="6">
        <v>55.519309999999997</v>
      </c>
      <c r="J237" s="6">
        <v>2</v>
      </c>
      <c r="K237" s="6" t="s">
        <v>6783</v>
      </c>
      <c r="L237" s="6" t="s">
        <v>6328</v>
      </c>
      <c r="M237" s="6" t="s">
        <v>6508</v>
      </c>
    </row>
    <row r="238" spans="1:13" x14ac:dyDescent="0.15">
      <c r="A238" s="6">
        <v>6541</v>
      </c>
      <c r="B238" s="6" t="s">
        <v>6832</v>
      </c>
      <c r="C238" s="6">
        <v>3046</v>
      </c>
      <c r="D238" s="6">
        <v>26</v>
      </c>
      <c r="E238" s="6" t="s">
        <v>6833</v>
      </c>
      <c r="F238" s="6" t="s">
        <v>6326</v>
      </c>
      <c r="G238" s="6">
        <v>-23.79</v>
      </c>
      <c r="H238" s="6">
        <v>8.8993950000000002</v>
      </c>
      <c r="I238" s="6">
        <v>55.519309999999997</v>
      </c>
      <c r="J238" s="6">
        <v>2</v>
      </c>
      <c r="K238" s="6" t="s">
        <v>6783</v>
      </c>
      <c r="L238" s="6" t="s">
        <v>6328</v>
      </c>
      <c r="M238" s="6" t="s">
        <v>6508</v>
      </c>
    </row>
    <row r="239" spans="1:13" x14ac:dyDescent="0.15">
      <c r="A239" s="6">
        <v>6542</v>
      </c>
      <c r="B239" s="6" t="s">
        <v>6834</v>
      </c>
      <c r="C239" s="6">
        <v>4459</v>
      </c>
      <c r="D239" s="6">
        <v>28</v>
      </c>
      <c r="E239" s="6" t="s">
        <v>6835</v>
      </c>
      <c r="F239" s="6" t="s">
        <v>6331</v>
      </c>
      <c r="G239" s="6">
        <v>-29.09</v>
      </c>
      <c r="H239" s="6">
        <v>8.8993950000000002</v>
      </c>
      <c r="I239" s="6">
        <v>55.519309999999997</v>
      </c>
      <c r="J239" s="6">
        <v>2</v>
      </c>
      <c r="K239" s="6" t="s">
        <v>6783</v>
      </c>
      <c r="L239" s="6" t="s">
        <v>6328</v>
      </c>
      <c r="M239" s="6" t="s">
        <v>6508</v>
      </c>
    </row>
    <row r="240" spans="1:13" x14ac:dyDescent="0.15">
      <c r="A240" s="6">
        <v>6543</v>
      </c>
      <c r="B240" s="6" t="s">
        <v>6836</v>
      </c>
      <c r="C240" s="6">
        <v>3565</v>
      </c>
      <c r="D240" s="6">
        <v>26</v>
      </c>
      <c r="E240" s="6" t="s">
        <v>6837</v>
      </c>
      <c r="F240" s="6" t="s">
        <v>6331</v>
      </c>
      <c r="G240" s="6">
        <v>-26.38</v>
      </c>
      <c r="H240" s="6">
        <v>8.8993950000000002</v>
      </c>
      <c r="I240" s="6">
        <v>55.519309999999997</v>
      </c>
      <c r="J240" s="6">
        <v>2</v>
      </c>
      <c r="K240" s="6" t="s">
        <v>6783</v>
      </c>
      <c r="L240" s="6" t="s">
        <v>6328</v>
      </c>
      <c r="M240" s="6" t="s">
        <v>6508</v>
      </c>
    </row>
    <row r="241" spans="1:13" x14ac:dyDescent="0.15">
      <c r="A241" s="6">
        <v>6544</v>
      </c>
      <c r="B241" s="6" t="s">
        <v>6838</v>
      </c>
      <c r="C241" s="6">
        <v>3273</v>
      </c>
      <c r="D241" s="6">
        <v>25</v>
      </c>
      <c r="E241" s="6" t="s">
        <v>6839</v>
      </c>
      <c r="F241" s="6" t="s">
        <v>6326</v>
      </c>
      <c r="G241" s="6">
        <v>-28.47</v>
      </c>
      <c r="H241" s="6">
        <v>8.8993950000000002</v>
      </c>
      <c r="I241" s="6">
        <v>55.519309999999997</v>
      </c>
      <c r="J241" s="6">
        <v>2</v>
      </c>
      <c r="K241" s="6" t="s">
        <v>6783</v>
      </c>
      <c r="L241" s="6" t="s">
        <v>6328</v>
      </c>
      <c r="M241" s="6" t="s">
        <v>6508</v>
      </c>
    </row>
    <row r="242" spans="1:13" x14ac:dyDescent="0.15">
      <c r="A242" s="6">
        <v>6545</v>
      </c>
      <c r="B242" s="6" t="s">
        <v>6840</v>
      </c>
      <c r="C242" s="6">
        <v>3222</v>
      </c>
      <c r="D242" s="6">
        <v>27</v>
      </c>
      <c r="E242" s="6" t="s">
        <v>6841</v>
      </c>
      <c r="F242" s="6" t="s">
        <v>6326</v>
      </c>
      <c r="G242" s="6">
        <v>-22.15</v>
      </c>
      <c r="H242" s="6">
        <v>8.8993950000000002</v>
      </c>
      <c r="I242" s="6">
        <v>55.519309999999997</v>
      </c>
      <c r="J242" s="6">
        <v>2</v>
      </c>
      <c r="K242" s="6" t="s">
        <v>6783</v>
      </c>
      <c r="L242" s="6" t="s">
        <v>6328</v>
      </c>
      <c r="M242" s="6" t="s">
        <v>6508</v>
      </c>
    </row>
    <row r="243" spans="1:13" x14ac:dyDescent="0.15">
      <c r="A243" s="6">
        <v>6546</v>
      </c>
      <c r="B243" s="6" t="s">
        <v>6842</v>
      </c>
      <c r="C243" s="6">
        <v>3328</v>
      </c>
      <c r="D243" s="6">
        <v>27</v>
      </c>
      <c r="E243" s="6" t="s">
        <v>6843</v>
      </c>
      <c r="F243" s="6" t="s">
        <v>6326</v>
      </c>
      <c r="G243" s="6">
        <v>-26.5</v>
      </c>
      <c r="H243" s="6">
        <v>8.8993950000000002</v>
      </c>
      <c r="I243" s="6">
        <v>55.519309999999997</v>
      </c>
      <c r="J243" s="6">
        <v>2</v>
      </c>
      <c r="K243" s="6" t="s">
        <v>6783</v>
      </c>
      <c r="L243" s="6" t="s">
        <v>6328</v>
      </c>
      <c r="M243" s="6" t="s">
        <v>6508</v>
      </c>
    </row>
    <row r="244" spans="1:13" x14ac:dyDescent="0.15">
      <c r="A244" s="6">
        <v>6547</v>
      </c>
      <c r="B244" s="6" t="s">
        <v>6844</v>
      </c>
      <c r="C244" s="6">
        <v>3082</v>
      </c>
      <c r="D244" s="6">
        <v>25</v>
      </c>
      <c r="E244" s="6" t="s">
        <v>6845</v>
      </c>
      <c r="F244" s="6" t="s">
        <v>6331</v>
      </c>
      <c r="G244" s="6">
        <v>-28.21</v>
      </c>
      <c r="H244" s="6">
        <v>8.8993950000000002</v>
      </c>
      <c r="I244" s="6">
        <v>55.519309999999997</v>
      </c>
      <c r="J244" s="6">
        <v>2</v>
      </c>
      <c r="K244" s="6" t="s">
        <v>6783</v>
      </c>
      <c r="L244" s="6" t="s">
        <v>6328</v>
      </c>
      <c r="M244" s="6" t="s">
        <v>6508</v>
      </c>
    </row>
    <row r="245" spans="1:13" x14ac:dyDescent="0.15">
      <c r="A245" s="6">
        <v>6548</v>
      </c>
      <c r="B245" s="6" t="s">
        <v>6846</v>
      </c>
      <c r="C245" s="6">
        <v>3053</v>
      </c>
      <c r="D245" s="6">
        <v>25</v>
      </c>
      <c r="E245" s="6" t="s">
        <v>6847</v>
      </c>
      <c r="F245" s="6" t="s">
        <v>6326</v>
      </c>
      <c r="G245" s="6">
        <v>-25.12</v>
      </c>
      <c r="H245" s="6">
        <v>8.8993950000000002</v>
      </c>
      <c r="I245" s="6">
        <v>55.519309999999997</v>
      </c>
      <c r="J245" s="6">
        <v>2</v>
      </c>
      <c r="K245" s="6" t="s">
        <v>6783</v>
      </c>
      <c r="L245" s="6" t="s">
        <v>6328</v>
      </c>
      <c r="M245" s="6" t="s">
        <v>6508</v>
      </c>
    </row>
    <row r="246" spans="1:13" x14ac:dyDescent="0.15">
      <c r="A246" s="6">
        <v>6549</v>
      </c>
      <c r="B246" s="6" t="s">
        <v>6848</v>
      </c>
      <c r="C246" s="6">
        <v>4141</v>
      </c>
      <c r="D246" s="6">
        <v>27</v>
      </c>
      <c r="E246" s="6" t="s">
        <v>6849</v>
      </c>
      <c r="F246" s="6" t="s">
        <v>6326</v>
      </c>
      <c r="G246" s="6">
        <v>-22.58</v>
      </c>
      <c r="H246" s="6">
        <v>8.8993950000000002</v>
      </c>
      <c r="I246" s="6">
        <v>55.519309999999997</v>
      </c>
      <c r="J246" s="6">
        <v>2</v>
      </c>
      <c r="K246" s="6" t="s">
        <v>6783</v>
      </c>
      <c r="L246" s="6" t="s">
        <v>6328</v>
      </c>
      <c r="M246" s="6" t="s">
        <v>6508</v>
      </c>
    </row>
    <row r="247" spans="1:13" x14ac:dyDescent="0.15">
      <c r="A247" s="6">
        <v>6550</v>
      </c>
      <c r="B247" s="6" t="s">
        <v>6850</v>
      </c>
      <c r="C247" s="6">
        <v>3315</v>
      </c>
      <c r="D247" s="6">
        <v>26</v>
      </c>
      <c r="E247" s="6" t="s">
        <v>6851</v>
      </c>
      <c r="F247" s="6" t="s">
        <v>6331</v>
      </c>
      <c r="G247" s="6">
        <v>-22.13</v>
      </c>
      <c r="H247" s="6">
        <v>8.8993950000000002</v>
      </c>
      <c r="I247" s="6">
        <v>55.519309999999997</v>
      </c>
      <c r="J247" s="6">
        <v>2</v>
      </c>
      <c r="K247" s="6" t="s">
        <v>6783</v>
      </c>
      <c r="L247" s="6" t="s">
        <v>6328</v>
      </c>
      <c r="M247" s="6" t="s">
        <v>6508</v>
      </c>
    </row>
    <row r="248" spans="1:13" x14ac:dyDescent="0.15">
      <c r="A248" s="6">
        <v>6551</v>
      </c>
      <c r="B248" s="6" t="s">
        <v>6852</v>
      </c>
      <c r="C248" s="6">
        <v>4973</v>
      </c>
      <c r="D248" s="6">
        <v>29</v>
      </c>
      <c r="E248" s="6" t="s">
        <v>6853</v>
      </c>
      <c r="F248" s="6" t="s">
        <v>6331</v>
      </c>
      <c r="G248" s="6">
        <v>-27.79</v>
      </c>
      <c r="H248" s="6">
        <v>8.8993950000000002</v>
      </c>
      <c r="I248" s="6">
        <v>55.519309999999997</v>
      </c>
      <c r="J248" s="6">
        <v>2</v>
      </c>
      <c r="K248" s="6" t="s">
        <v>6783</v>
      </c>
      <c r="L248" s="6" t="s">
        <v>6328</v>
      </c>
      <c r="M248" s="6" t="s">
        <v>6508</v>
      </c>
    </row>
    <row r="249" spans="1:13" x14ac:dyDescent="0.15">
      <c r="A249" s="6">
        <v>6552</v>
      </c>
      <c r="B249" s="6" t="s">
        <v>6854</v>
      </c>
      <c r="C249" s="6">
        <v>3623</v>
      </c>
      <c r="D249" s="6">
        <v>25</v>
      </c>
      <c r="E249" s="6" t="s">
        <v>6855</v>
      </c>
      <c r="F249" s="6" t="s">
        <v>6334</v>
      </c>
      <c r="G249" s="6">
        <v>-27.45</v>
      </c>
      <c r="H249" s="6">
        <v>8.8993950000000002</v>
      </c>
      <c r="I249" s="6">
        <v>55.519309999999997</v>
      </c>
      <c r="J249" s="6">
        <v>2</v>
      </c>
      <c r="K249" s="6" t="s">
        <v>6783</v>
      </c>
      <c r="L249" s="6" t="s">
        <v>6328</v>
      </c>
      <c r="M249" s="6" t="s">
        <v>6508</v>
      </c>
    </row>
    <row r="250" spans="1:13" x14ac:dyDescent="0.15">
      <c r="A250" s="6">
        <v>6553</v>
      </c>
      <c r="B250" s="6" t="s">
        <v>6856</v>
      </c>
      <c r="C250" s="6">
        <v>3609</v>
      </c>
      <c r="D250" s="6">
        <v>40</v>
      </c>
      <c r="E250" s="6" t="s">
        <v>6857</v>
      </c>
      <c r="F250" s="6" t="s">
        <v>6331</v>
      </c>
      <c r="G250" s="6">
        <v>-36.619999999999997</v>
      </c>
      <c r="H250" s="6">
        <v>8.8993950000000002</v>
      </c>
      <c r="I250" s="6">
        <v>55.519309999999997</v>
      </c>
      <c r="J250" s="6">
        <v>2</v>
      </c>
      <c r="K250" s="6" t="s">
        <v>6783</v>
      </c>
      <c r="L250" s="6" t="s">
        <v>6328</v>
      </c>
      <c r="M250" s="6" t="s">
        <v>6508</v>
      </c>
    </row>
    <row r="251" spans="1:13" x14ac:dyDescent="0.15">
      <c r="A251" s="6">
        <v>6554</v>
      </c>
      <c r="B251" s="6" t="s">
        <v>6858</v>
      </c>
      <c r="C251" s="6">
        <v>3326</v>
      </c>
      <c r="D251" s="6">
        <v>26</v>
      </c>
      <c r="E251" s="6" t="s">
        <v>6859</v>
      </c>
      <c r="F251" s="6" t="s">
        <v>6326</v>
      </c>
      <c r="G251" s="6">
        <v>-27.11</v>
      </c>
      <c r="H251" s="6">
        <v>8.8993950000000002</v>
      </c>
      <c r="I251" s="6">
        <v>55.519309999999997</v>
      </c>
      <c r="J251" s="6">
        <v>2</v>
      </c>
      <c r="K251" s="6" t="s">
        <v>6783</v>
      </c>
      <c r="L251" s="6" t="s">
        <v>6328</v>
      </c>
      <c r="M251" s="6" t="s">
        <v>6508</v>
      </c>
    </row>
    <row r="252" spans="1:13" x14ac:dyDescent="0.15">
      <c r="A252" s="6">
        <v>6555</v>
      </c>
      <c r="B252" s="6" t="s">
        <v>6860</v>
      </c>
      <c r="C252" s="6">
        <v>3074</v>
      </c>
      <c r="D252" s="6">
        <v>25</v>
      </c>
      <c r="E252" s="6" t="s">
        <v>6861</v>
      </c>
      <c r="F252" s="6" t="s">
        <v>6326</v>
      </c>
      <c r="G252" s="6">
        <v>-22.65</v>
      </c>
      <c r="H252" s="6">
        <v>8.8993950000000002</v>
      </c>
      <c r="I252" s="6">
        <v>55.519309999999997</v>
      </c>
      <c r="J252" s="6">
        <v>2</v>
      </c>
      <c r="K252" s="6" t="s">
        <v>6783</v>
      </c>
      <c r="L252" s="6" t="s">
        <v>6328</v>
      </c>
      <c r="M252" s="6" t="s">
        <v>6508</v>
      </c>
    </row>
    <row r="253" spans="1:13" x14ac:dyDescent="0.15">
      <c r="A253" s="6">
        <v>6556</v>
      </c>
      <c r="B253" s="6" t="s">
        <v>6862</v>
      </c>
      <c r="C253" s="6">
        <v>5159</v>
      </c>
      <c r="D253" s="6">
        <v>29</v>
      </c>
      <c r="E253" s="6" t="s">
        <v>6863</v>
      </c>
      <c r="F253" s="6" t="s">
        <v>6331</v>
      </c>
      <c r="G253" s="6">
        <v>-27.03</v>
      </c>
      <c r="H253" s="6">
        <v>8.8993950000000002</v>
      </c>
      <c r="I253" s="6">
        <v>55.519309999999997</v>
      </c>
      <c r="J253" s="6">
        <v>2</v>
      </c>
      <c r="K253" s="6" t="s">
        <v>6783</v>
      </c>
      <c r="L253" s="6" t="s">
        <v>6328</v>
      </c>
      <c r="M253" s="6" t="s">
        <v>6508</v>
      </c>
    </row>
    <row r="254" spans="1:13" x14ac:dyDescent="0.15">
      <c r="A254" s="6">
        <v>6557</v>
      </c>
      <c r="B254" s="6" t="s">
        <v>6864</v>
      </c>
      <c r="C254" s="6">
        <v>3424</v>
      </c>
      <c r="D254" s="6">
        <v>26</v>
      </c>
      <c r="E254" s="6" t="s">
        <v>6865</v>
      </c>
      <c r="F254" s="6" t="s">
        <v>6331</v>
      </c>
      <c r="G254" s="6">
        <v>-25.95</v>
      </c>
      <c r="H254" s="6">
        <v>8.8993950000000002</v>
      </c>
      <c r="I254" s="6">
        <v>55.519309999999997</v>
      </c>
      <c r="J254" s="6">
        <v>2</v>
      </c>
      <c r="K254" s="6" t="s">
        <v>6783</v>
      </c>
      <c r="L254" s="6" t="s">
        <v>6328</v>
      </c>
      <c r="M254" s="6" t="s">
        <v>6508</v>
      </c>
    </row>
    <row r="255" spans="1:13" x14ac:dyDescent="0.15">
      <c r="A255" s="6">
        <v>6558</v>
      </c>
      <c r="B255" s="6" t="s">
        <v>6866</v>
      </c>
      <c r="C255" s="6">
        <v>4042</v>
      </c>
      <c r="D255" s="6">
        <v>29</v>
      </c>
      <c r="E255" s="6" t="s">
        <v>6867</v>
      </c>
      <c r="F255" s="6" t="s">
        <v>6331</v>
      </c>
      <c r="G255" s="6">
        <v>-26.33</v>
      </c>
      <c r="H255" s="6">
        <v>8.8993950000000002</v>
      </c>
      <c r="I255" s="6">
        <v>55.519309999999997</v>
      </c>
      <c r="J255" s="6">
        <v>2</v>
      </c>
      <c r="K255" s="6" t="s">
        <v>6783</v>
      </c>
      <c r="L255" s="6" t="s">
        <v>6328</v>
      </c>
      <c r="M255" s="6" t="s">
        <v>6508</v>
      </c>
    </row>
    <row r="256" spans="1:13" x14ac:dyDescent="0.15">
      <c r="A256" s="6">
        <v>6559</v>
      </c>
      <c r="B256" s="6" t="s">
        <v>6868</v>
      </c>
      <c r="C256" s="6">
        <v>3613</v>
      </c>
      <c r="D256" s="6">
        <v>26</v>
      </c>
      <c r="E256" s="6" t="s">
        <v>6869</v>
      </c>
      <c r="F256" s="6" t="s">
        <v>6331</v>
      </c>
      <c r="G256" s="6">
        <v>-28.37</v>
      </c>
      <c r="H256" s="6">
        <v>8.8993950000000002</v>
      </c>
      <c r="I256" s="6">
        <v>55.519309999999997</v>
      </c>
      <c r="J256" s="6">
        <v>2</v>
      </c>
      <c r="K256" s="6" t="s">
        <v>6783</v>
      </c>
      <c r="L256" s="6" t="s">
        <v>6328</v>
      </c>
      <c r="M256" s="6" t="s">
        <v>6508</v>
      </c>
    </row>
    <row r="257" spans="1:13" x14ac:dyDescent="0.15">
      <c r="A257" s="6">
        <v>6560</v>
      </c>
      <c r="B257" s="6" t="s">
        <v>6870</v>
      </c>
      <c r="C257" s="6">
        <v>3689</v>
      </c>
      <c r="D257" s="6">
        <v>27</v>
      </c>
      <c r="E257" s="6" t="s">
        <v>6871</v>
      </c>
      <c r="F257" s="6" t="s">
        <v>6331</v>
      </c>
      <c r="G257" s="6">
        <v>-25.99</v>
      </c>
      <c r="H257" s="6">
        <v>8.8993950000000002</v>
      </c>
      <c r="I257" s="6">
        <v>55.519309999999997</v>
      </c>
      <c r="J257" s="6">
        <v>2</v>
      </c>
      <c r="K257" s="6" t="s">
        <v>6783</v>
      </c>
      <c r="L257" s="6" t="s">
        <v>6328</v>
      </c>
      <c r="M257" s="6" t="s">
        <v>6508</v>
      </c>
    </row>
    <row r="258" spans="1:13" x14ac:dyDescent="0.15">
      <c r="A258" s="6">
        <v>6561</v>
      </c>
      <c r="B258" s="6" t="s">
        <v>6872</v>
      </c>
      <c r="C258" s="6">
        <v>3031</v>
      </c>
      <c r="D258" s="6">
        <v>34</v>
      </c>
      <c r="E258" s="6" t="s">
        <v>6873</v>
      </c>
      <c r="F258" s="6" t="s">
        <v>6326</v>
      </c>
      <c r="G258" s="6"/>
      <c r="H258" s="6">
        <v>8.8993950000000002</v>
      </c>
      <c r="I258" s="6">
        <v>55.519309999999997</v>
      </c>
      <c r="J258" s="6">
        <v>2</v>
      </c>
      <c r="K258" s="6" t="s">
        <v>6783</v>
      </c>
      <c r="L258" s="6" t="s">
        <v>6328</v>
      </c>
      <c r="M258" s="6" t="s">
        <v>6508</v>
      </c>
    </row>
    <row r="259" spans="1:13" x14ac:dyDescent="0.15">
      <c r="A259" s="6">
        <v>6562</v>
      </c>
      <c r="B259" s="6" t="s">
        <v>6874</v>
      </c>
      <c r="C259" s="6">
        <v>2994</v>
      </c>
      <c r="D259" s="6">
        <v>26</v>
      </c>
      <c r="E259" s="6" t="s">
        <v>6875</v>
      </c>
      <c r="F259" s="6" t="s">
        <v>6331</v>
      </c>
      <c r="G259" s="6"/>
      <c r="H259" s="6">
        <v>8.8993950000000002</v>
      </c>
      <c r="I259" s="6">
        <v>55.519309999999997</v>
      </c>
      <c r="J259" s="6">
        <v>2</v>
      </c>
      <c r="K259" s="6" t="s">
        <v>6783</v>
      </c>
      <c r="L259" s="6" t="s">
        <v>6328</v>
      </c>
      <c r="M259" s="6" t="s">
        <v>6508</v>
      </c>
    </row>
    <row r="260" spans="1:13" x14ac:dyDescent="0.15">
      <c r="A260" s="6">
        <v>6570</v>
      </c>
      <c r="B260" s="6" t="s">
        <v>3268</v>
      </c>
      <c r="C260" s="6">
        <v>6470</v>
      </c>
      <c r="D260" s="6">
        <v>90</v>
      </c>
      <c r="E260" s="6" t="s">
        <v>3269</v>
      </c>
      <c r="F260" s="6" t="s">
        <v>6321</v>
      </c>
      <c r="G260" s="6">
        <v>-28</v>
      </c>
      <c r="H260" s="6">
        <v>11.122629999999999</v>
      </c>
      <c r="I260" s="6">
        <v>55.351700000000001</v>
      </c>
      <c r="J260" s="6">
        <v>2</v>
      </c>
      <c r="K260" s="6" t="s">
        <v>6876</v>
      </c>
      <c r="L260" s="6" t="s">
        <v>6323</v>
      </c>
      <c r="M260" s="6" t="s">
        <v>6877</v>
      </c>
    </row>
    <row r="261" spans="1:13" x14ac:dyDescent="0.15">
      <c r="A261" s="6">
        <v>6571</v>
      </c>
      <c r="B261" s="6" t="s">
        <v>6878</v>
      </c>
      <c r="C261" s="6">
        <v>6175</v>
      </c>
      <c r="D261" s="6">
        <v>65</v>
      </c>
      <c r="E261" s="6" t="s">
        <v>6879</v>
      </c>
      <c r="F261" s="6" t="s">
        <v>6321</v>
      </c>
      <c r="G261" s="6">
        <v>-28.1</v>
      </c>
      <c r="H261" s="6">
        <v>11.122629999999999</v>
      </c>
      <c r="I261" s="6">
        <v>55.351700000000001</v>
      </c>
      <c r="J261" s="6">
        <v>2</v>
      </c>
      <c r="K261" s="6" t="s">
        <v>6876</v>
      </c>
      <c r="L261" s="6" t="s">
        <v>6323</v>
      </c>
      <c r="M261" s="6" t="s">
        <v>6877</v>
      </c>
    </row>
    <row r="262" spans="1:13" x14ac:dyDescent="0.15">
      <c r="A262" s="6">
        <v>6573</v>
      </c>
      <c r="B262" s="6" t="s">
        <v>6880</v>
      </c>
      <c r="C262" s="6">
        <v>3500</v>
      </c>
      <c r="D262" s="6">
        <v>65</v>
      </c>
      <c r="E262" s="6" t="s">
        <v>6881</v>
      </c>
      <c r="F262" s="6" t="s">
        <v>6331</v>
      </c>
      <c r="G262" s="6">
        <v>-27.4</v>
      </c>
      <c r="H262" s="6">
        <v>14.89368</v>
      </c>
      <c r="I262" s="6">
        <v>55.045340000000003</v>
      </c>
      <c r="J262" s="6">
        <v>2</v>
      </c>
      <c r="K262" s="6" t="s">
        <v>213</v>
      </c>
      <c r="L262" s="6" t="s">
        <v>6323</v>
      </c>
      <c r="M262" s="6" t="s">
        <v>6882</v>
      </c>
    </row>
    <row r="263" spans="1:13" x14ac:dyDescent="0.15">
      <c r="A263" s="6">
        <v>6574</v>
      </c>
      <c r="B263" s="6" t="s">
        <v>6883</v>
      </c>
      <c r="C263" s="6">
        <v>3435</v>
      </c>
      <c r="D263" s="6">
        <v>55</v>
      </c>
      <c r="E263" s="6" t="s">
        <v>6884</v>
      </c>
      <c r="F263" s="6" t="s">
        <v>6331</v>
      </c>
      <c r="G263" s="6">
        <v>-25.7</v>
      </c>
      <c r="H263" s="6">
        <v>14.89368</v>
      </c>
      <c r="I263" s="6">
        <v>55.045340000000003</v>
      </c>
      <c r="J263" s="6">
        <v>2</v>
      </c>
      <c r="K263" s="6" t="s">
        <v>213</v>
      </c>
      <c r="L263" s="6" t="s">
        <v>6323</v>
      </c>
      <c r="M263" s="6" t="s">
        <v>6882</v>
      </c>
    </row>
    <row r="264" spans="1:13" x14ac:dyDescent="0.15">
      <c r="A264" s="6">
        <v>6575</v>
      </c>
      <c r="B264" s="6" t="s">
        <v>6885</v>
      </c>
      <c r="C264" s="6">
        <v>2560</v>
      </c>
      <c r="D264" s="6">
        <v>90</v>
      </c>
      <c r="E264" s="6" t="s">
        <v>6886</v>
      </c>
      <c r="F264" s="6" t="s">
        <v>6331</v>
      </c>
      <c r="G264" s="6">
        <v>-28.3</v>
      </c>
      <c r="H264" s="6">
        <v>14.89368</v>
      </c>
      <c r="I264" s="6">
        <v>55.045340000000003</v>
      </c>
      <c r="J264" s="6">
        <v>2</v>
      </c>
      <c r="K264" s="6" t="s">
        <v>213</v>
      </c>
      <c r="L264" s="6" t="s">
        <v>6323</v>
      </c>
      <c r="M264" s="6" t="s">
        <v>6882</v>
      </c>
    </row>
    <row r="265" spans="1:13" x14ac:dyDescent="0.15">
      <c r="A265" s="6">
        <v>6576</v>
      </c>
      <c r="B265" s="6" t="s">
        <v>6887</v>
      </c>
      <c r="C265" s="6">
        <v>4080</v>
      </c>
      <c r="D265" s="6">
        <v>80</v>
      </c>
      <c r="E265" s="6" t="s">
        <v>6888</v>
      </c>
      <c r="F265" s="6" t="s">
        <v>6331</v>
      </c>
      <c r="G265" s="6">
        <v>-25.2</v>
      </c>
      <c r="H265" s="6">
        <v>14.89368</v>
      </c>
      <c r="I265" s="6">
        <v>55.045340000000003</v>
      </c>
      <c r="J265" s="6">
        <v>2</v>
      </c>
      <c r="K265" s="6" t="s">
        <v>213</v>
      </c>
      <c r="L265" s="6" t="s">
        <v>6323</v>
      </c>
      <c r="M265" s="6" t="s">
        <v>6882</v>
      </c>
    </row>
    <row r="266" spans="1:13" x14ac:dyDescent="0.15">
      <c r="A266" s="6">
        <v>6577</v>
      </c>
      <c r="B266" s="6" t="s">
        <v>6889</v>
      </c>
      <c r="C266" s="6">
        <v>4120</v>
      </c>
      <c r="D266" s="6">
        <v>75</v>
      </c>
      <c r="E266" s="6" t="s">
        <v>6890</v>
      </c>
      <c r="F266" s="6" t="s">
        <v>6331</v>
      </c>
      <c r="G266" s="6">
        <v>-25.1</v>
      </c>
      <c r="H266" s="6">
        <v>14.89368</v>
      </c>
      <c r="I266" s="6">
        <v>55.045340000000003</v>
      </c>
      <c r="J266" s="6">
        <v>2</v>
      </c>
      <c r="K266" s="6" t="s">
        <v>213</v>
      </c>
      <c r="L266" s="6" t="s">
        <v>6323</v>
      </c>
      <c r="M266" s="6" t="s">
        <v>6891</v>
      </c>
    </row>
    <row r="267" spans="1:13" x14ac:dyDescent="0.15">
      <c r="A267" s="6">
        <v>6578</v>
      </c>
      <c r="B267" s="6" t="s">
        <v>6892</v>
      </c>
      <c r="C267" s="6">
        <v>3840</v>
      </c>
      <c r="D267" s="6">
        <v>90</v>
      </c>
      <c r="E267" s="6" t="s">
        <v>6893</v>
      </c>
      <c r="F267" s="6" t="s">
        <v>6331</v>
      </c>
      <c r="G267" s="6">
        <v>-24.5</v>
      </c>
      <c r="H267" s="6">
        <v>14.89368</v>
      </c>
      <c r="I267" s="6">
        <v>55.045340000000003</v>
      </c>
      <c r="J267" s="6">
        <v>2</v>
      </c>
      <c r="K267" s="6" t="s">
        <v>213</v>
      </c>
      <c r="L267" s="6" t="s">
        <v>6323</v>
      </c>
      <c r="M267" s="6" t="s">
        <v>6891</v>
      </c>
    </row>
    <row r="268" spans="1:13" x14ac:dyDescent="0.15">
      <c r="A268" s="6">
        <v>6579</v>
      </c>
      <c r="B268" s="6" t="s">
        <v>6894</v>
      </c>
      <c r="C268" s="6">
        <v>3510</v>
      </c>
      <c r="D268" s="6">
        <v>70</v>
      </c>
      <c r="E268" s="6" t="s">
        <v>6895</v>
      </c>
      <c r="F268" s="6" t="s">
        <v>6331</v>
      </c>
      <c r="G268" s="6">
        <v>-25.5</v>
      </c>
      <c r="H268" s="6">
        <v>14.89368</v>
      </c>
      <c r="I268" s="6">
        <v>55.045340000000003</v>
      </c>
      <c r="J268" s="6">
        <v>2</v>
      </c>
      <c r="K268" s="6" t="s">
        <v>213</v>
      </c>
      <c r="L268" s="6" t="s">
        <v>6323</v>
      </c>
      <c r="M268" s="6" t="s">
        <v>6891</v>
      </c>
    </row>
    <row r="269" spans="1:13" x14ac:dyDescent="0.15">
      <c r="A269" s="6">
        <v>6580</v>
      </c>
      <c r="B269" s="6" t="s">
        <v>6896</v>
      </c>
      <c r="C269" s="6">
        <v>3670</v>
      </c>
      <c r="D269" s="6">
        <v>70</v>
      </c>
      <c r="E269" s="6" t="s">
        <v>6897</v>
      </c>
      <c r="F269" s="6" t="s">
        <v>6331</v>
      </c>
      <c r="G269" s="6">
        <v>-24.4</v>
      </c>
      <c r="H269" s="6">
        <v>14.89368</v>
      </c>
      <c r="I269" s="6">
        <v>55.045340000000003</v>
      </c>
      <c r="J269" s="6">
        <v>2</v>
      </c>
      <c r="K269" s="6" t="s">
        <v>213</v>
      </c>
      <c r="L269" s="6" t="s">
        <v>6323</v>
      </c>
      <c r="M269" s="6" t="s">
        <v>6891</v>
      </c>
    </row>
    <row r="270" spans="1:13" x14ac:dyDescent="0.15">
      <c r="A270" s="6">
        <v>6581</v>
      </c>
      <c r="B270" s="6" t="s">
        <v>6898</v>
      </c>
      <c r="C270" s="6">
        <v>3995</v>
      </c>
      <c r="D270" s="6">
        <v>65</v>
      </c>
      <c r="E270" s="6" t="s">
        <v>6899</v>
      </c>
      <c r="F270" s="6" t="s">
        <v>6326</v>
      </c>
      <c r="G270" s="6">
        <v>-21.3</v>
      </c>
      <c r="H270" s="6">
        <v>14.88523</v>
      </c>
      <c r="I270" s="6">
        <v>55.055639999999997</v>
      </c>
      <c r="J270" s="6">
        <v>2</v>
      </c>
      <c r="K270" s="6" t="s">
        <v>1512</v>
      </c>
      <c r="L270" s="6" t="s">
        <v>6323</v>
      </c>
      <c r="M270" s="6" t="s">
        <v>6891</v>
      </c>
    </row>
    <row r="271" spans="1:13" x14ac:dyDescent="0.15">
      <c r="A271" s="6">
        <v>6582</v>
      </c>
      <c r="B271" s="6" t="s">
        <v>6900</v>
      </c>
      <c r="C271" s="6">
        <v>4170</v>
      </c>
      <c r="D271" s="6">
        <v>70</v>
      </c>
      <c r="E271" s="6" t="s">
        <v>6901</v>
      </c>
      <c r="F271" s="6" t="s">
        <v>6326</v>
      </c>
      <c r="G271" s="6">
        <v>-21.5</v>
      </c>
      <c r="H271" s="6">
        <v>14.88523</v>
      </c>
      <c r="I271" s="6">
        <v>55.055639999999997</v>
      </c>
      <c r="J271" s="6">
        <v>2</v>
      </c>
      <c r="K271" s="6" t="s">
        <v>1512</v>
      </c>
      <c r="L271" s="6" t="s">
        <v>6323</v>
      </c>
      <c r="M271" s="6" t="s">
        <v>6902</v>
      </c>
    </row>
    <row r="272" spans="1:13" x14ac:dyDescent="0.15">
      <c r="A272" s="6">
        <v>6583</v>
      </c>
      <c r="B272" s="6" t="s">
        <v>6903</v>
      </c>
      <c r="C272" s="6">
        <v>4245</v>
      </c>
      <c r="D272" s="6">
        <v>60</v>
      </c>
      <c r="E272" s="6" t="s">
        <v>6904</v>
      </c>
      <c r="F272" s="6" t="s">
        <v>6326</v>
      </c>
      <c r="G272" s="6">
        <v>-22.6</v>
      </c>
      <c r="H272" s="6">
        <v>14.88523</v>
      </c>
      <c r="I272" s="6">
        <v>55.055639999999997</v>
      </c>
      <c r="J272" s="6">
        <v>2</v>
      </c>
      <c r="K272" s="6" t="s">
        <v>1512</v>
      </c>
      <c r="L272" s="6" t="s">
        <v>6323</v>
      </c>
      <c r="M272" s="6" t="s">
        <v>6902</v>
      </c>
    </row>
    <row r="273" spans="1:13" x14ac:dyDescent="0.15">
      <c r="A273" s="6">
        <v>6584</v>
      </c>
      <c r="B273" s="6" t="s">
        <v>6905</v>
      </c>
      <c r="C273" s="6">
        <v>5250</v>
      </c>
      <c r="D273" s="6">
        <v>90</v>
      </c>
      <c r="E273" s="6" t="s">
        <v>6906</v>
      </c>
      <c r="F273" s="6" t="s">
        <v>6326</v>
      </c>
      <c r="G273" s="6">
        <v>-22.6</v>
      </c>
      <c r="H273" s="6">
        <v>14.88523</v>
      </c>
      <c r="I273" s="6">
        <v>55.055639999999997</v>
      </c>
      <c r="J273" s="6">
        <v>2</v>
      </c>
      <c r="K273" s="6" t="s">
        <v>1512</v>
      </c>
      <c r="L273" s="6" t="s">
        <v>6323</v>
      </c>
      <c r="M273" s="6" t="s">
        <v>6902</v>
      </c>
    </row>
    <row r="274" spans="1:13" x14ac:dyDescent="0.15">
      <c r="A274" s="6">
        <v>6586</v>
      </c>
      <c r="B274" s="6" t="s">
        <v>6907</v>
      </c>
      <c r="C274" s="6">
        <v>6440</v>
      </c>
      <c r="D274" s="6">
        <v>80</v>
      </c>
      <c r="E274" s="6" t="s">
        <v>6908</v>
      </c>
      <c r="F274" s="6" t="s">
        <v>6321</v>
      </c>
      <c r="G274" s="6">
        <v>-27</v>
      </c>
      <c r="H274" s="6">
        <v>10.31692</v>
      </c>
      <c r="I274" s="6">
        <v>57.48348</v>
      </c>
      <c r="J274" s="6">
        <v>2</v>
      </c>
      <c r="K274" s="6" t="s">
        <v>438</v>
      </c>
      <c r="L274" s="6" t="s">
        <v>6323</v>
      </c>
      <c r="M274" s="6" t="s">
        <v>6909</v>
      </c>
    </row>
    <row r="275" spans="1:13" x14ac:dyDescent="0.15">
      <c r="A275" s="6">
        <v>6588</v>
      </c>
      <c r="B275" s="6" t="s">
        <v>6910</v>
      </c>
      <c r="C275" s="6">
        <v>6210</v>
      </c>
      <c r="D275" s="6">
        <v>65</v>
      </c>
      <c r="E275" s="6" t="s">
        <v>6911</v>
      </c>
      <c r="F275" s="6" t="s">
        <v>6321</v>
      </c>
      <c r="G275" s="6">
        <v>-25.7</v>
      </c>
      <c r="H275" s="6">
        <v>10.31692</v>
      </c>
      <c r="I275" s="6">
        <v>57.48348</v>
      </c>
      <c r="J275" s="6">
        <v>2</v>
      </c>
      <c r="K275" s="6" t="s">
        <v>438</v>
      </c>
      <c r="L275" s="6" t="s">
        <v>6323</v>
      </c>
      <c r="M275" s="6" t="s">
        <v>6877</v>
      </c>
    </row>
    <row r="276" spans="1:13" x14ac:dyDescent="0.15">
      <c r="A276" s="6">
        <v>6589</v>
      </c>
      <c r="B276" s="6" t="s">
        <v>6912</v>
      </c>
      <c r="C276" s="6">
        <v>6080</v>
      </c>
      <c r="D276" s="6">
        <v>100</v>
      </c>
      <c r="E276" s="6" t="s">
        <v>6913</v>
      </c>
      <c r="F276" s="6" t="s">
        <v>6331</v>
      </c>
      <c r="G276" s="6">
        <v>-27.9</v>
      </c>
      <c r="H276" s="6">
        <v>10.31692</v>
      </c>
      <c r="I276" s="6">
        <v>57.48348</v>
      </c>
      <c r="J276" s="6">
        <v>2</v>
      </c>
      <c r="K276" s="6" t="s">
        <v>438</v>
      </c>
      <c r="L276" s="6" t="s">
        <v>6323</v>
      </c>
      <c r="M276" s="6" t="s">
        <v>6877</v>
      </c>
    </row>
    <row r="277" spans="1:13" x14ac:dyDescent="0.15">
      <c r="A277" s="6">
        <v>6600</v>
      </c>
      <c r="B277" s="6" t="s">
        <v>6914</v>
      </c>
      <c r="C277" s="6">
        <v>3505</v>
      </c>
      <c r="D277" s="6">
        <v>40</v>
      </c>
      <c r="E277" s="6" t="s">
        <v>6915</v>
      </c>
      <c r="F277" s="6" t="s">
        <v>6331</v>
      </c>
      <c r="G277" s="6">
        <v>-26.1</v>
      </c>
      <c r="H277" s="6">
        <v>9.15</v>
      </c>
      <c r="I277" s="6">
        <v>55.483330000000002</v>
      </c>
      <c r="J277" s="6">
        <v>2</v>
      </c>
      <c r="K277" s="6" t="s">
        <v>6916</v>
      </c>
      <c r="L277" s="6" t="s">
        <v>6323</v>
      </c>
      <c r="M277" s="6" t="s">
        <v>6917</v>
      </c>
    </row>
    <row r="278" spans="1:13" x14ac:dyDescent="0.15">
      <c r="A278" s="6">
        <v>6602</v>
      </c>
      <c r="B278" s="6" t="s">
        <v>6918</v>
      </c>
      <c r="C278" s="6">
        <v>3480</v>
      </c>
      <c r="D278" s="6">
        <v>65</v>
      </c>
      <c r="E278" s="6" t="s">
        <v>6919</v>
      </c>
      <c r="F278" s="6" t="s">
        <v>6331</v>
      </c>
      <c r="G278" s="6">
        <v>-26</v>
      </c>
      <c r="H278" s="6">
        <v>9.1779609999999998</v>
      </c>
      <c r="I278" s="6">
        <v>55.509250000000002</v>
      </c>
      <c r="J278" s="6">
        <v>2</v>
      </c>
      <c r="K278" s="6" t="s">
        <v>6920</v>
      </c>
      <c r="L278" s="6" t="s">
        <v>6323</v>
      </c>
      <c r="M278" s="6" t="s">
        <v>6917</v>
      </c>
    </row>
    <row r="279" spans="1:13" x14ac:dyDescent="0.15">
      <c r="A279" s="6">
        <v>6606</v>
      </c>
      <c r="B279" s="6" t="s">
        <v>6921</v>
      </c>
      <c r="C279" s="6">
        <v>5200</v>
      </c>
      <c r="D279" s="6">
        <v>45</v>
      </c>
      <c r="E279" s="6" t="s">
        <v>6922</v>
      </c>
      <c r="F279" s="6" t="s">
        <v>6321</v>
      </c>
      <c r="G279" s="6">
        <v>-26</v>
      </c>
      <c r="H279" s="6">
        <v>11.45783</v>
      </c>
      <c r="I279" s="6">
        <v>55.571950000000001</v>
      </c>
      <c r="J279" s="6">
        <v>2</v>
      </c>
      <c r="K279" s="6" t="s">
        <v>6923</v>
      </c>
      <c r="L279" s="6" t="s">
        <v>6323</v>
      </c>
      <c r="M279" s="6" t="s">
        <v>6924</v>
      </c>
    </row>
    <row r="280" spans="1:13" x14ac:dyDescent="0.15">
      <c r="A280" s="6">
        <v>6608</v>
      </c>
      <c r="B280" s="6" t="s">
        <v>6925</v>
      </c>
      <c r="C280" s="6">
        <v>6140</v>
      </c>
      <c r="D280" s="6">
        <v>60</v>
      </c>
      <c r="E280" s="6" t="s">
        <v>6926</v>
      </c>
      <c r="F280" s="6" t="s">
        <v>6321</v>
      </c>
      <c r="G280" s="6">
        <v>-25.4</v>
      </c>
      <c r="H280" s="6">
        <v>11.235749999999999</v>
      </c>
      <c r="I280" s="6">
        <v>55.684579999999997</v>
      </c>
      <c r="J280" s="6">
        <v>2</v>
      </c>
      <c r="K280" s="6" t="s">
        <v>6322</v>
      </c>
      <c r="L280" s="6" t="s">
        <v>6323</v>
      </c>
      <c r="M280" s="6" t="s">
        <v>6927</v>
      </c>
    </row>
    <row r="281" spans="1:13" x14ac:dyDescent="0.15">
      <c r="A281" s="6">
        <v>6609</v>
      </c>
      <c r="B281" s="6" t="s">
        <v>6928</v>
      </c>
      <c r="C281" s="6">
        <v>6495</v>
      </c>
      <c r="D281" s="6">
        <v>60</v>
      </c>
      <c r="E281" s="6" t="s">
        <v>6929</v>
      </c>
      <c r="F281" s="6" t="s">
        <v>6321</v>
      </c>
      <c r="G281" s="6">
        <v>-28.3</v>
      </c>
      <c r="H281" s="6">
        <v>11.235749999999999</v>
      </c>
      <c r="I281" s="6">
        <v>55.684579999999997</v>
      </c>
      <c r="J281" s="6">
        <v>2</v>
      </c>
      <c r="K281" s="6" t="s">
        <v>6322</v>
      </c>
      <c r="L281" s="6" t="s">
        <v>6323</v>
      </c>
      <c r="M281" s="6" t="s">
        <v>6930</v>
      </c>
    </row>
    <row r="282" spans="1:13" x14ac:dyDescent="0.15">
      <c r="A282" s="6">
        <v>6615</v>
      </c>
      <c r="B282" s="6" t="s">
        <v>6931</v>
      </c>
      <c r="C282" s="6">
        <v>4815</v>
      </c>
      <c r="D282" s="6">
        <v>40</v>
      </c>
      <c r="E282" s="6" t="s">
        <v>6932</v>
      </c>
      <c r="F282" s="6" t="s">
        <v>6331</v>
      </c>
      <c r="G282" s="6">
        <v>-28</v>
      </c>
      <c r="H282" s="6">
        <v>9.983333</v>
      </c>
      <c r="I282" s="6">
        <v>56.216670000000001</v>
      </c>
      <c r="J282" s="6">
        <v>2</v>
      </c>
      <c r="K282" s="6" t="s">
        <v>6933</v>
      </c>
      <c r="L282" s="6" t="s">
        <v>6323</v>
      </c>
      <c r="M282" s="6" t="s">
        <v>6934</v>
      </c>
    </row>
    <row r="283" spans="1:13" x14ac:dyDescent="0.15">
      <c r="A283" s="6">
        <v>6616</v>
      </c>
      <c r="B283" s="6" t="s">
        <v>6935</v>
      </c>
      <c r="C283" s="6">
        <v>3795</v>
      </c>
      <c r="D283" s="6">
        <v>55</v>
      </c>
      <c r="E283" s="6" t="s">
        <v>6936</v>
      </c>
      <c r="F283" s="6" t="s">
        <v>6331</v>
      </c>
      <c r="G283" s="6">
        <v>-25.3</v>
      </c>
      <c r="H283" s="6">
        <v>10.027939999999999</v>
      </c>
      <c r="I283" s="6">
        <v>56.16986</v>
      </c>
      <c r="J283" s="6">
        <v>2</v>
      </c>
      <c r="K283" s="6" t="s">
        <v>6937</v>
      </c>
      <c r="L283" s="6" t="s">
        <v>6323</v>
      </c>
      <c r="M283" s="6" t="s">
        <v>6938</v>
      </c>
    </row>
    <row r="284" spans="1:13" x14ac:dyDescent="0.15">
      <c r="A284" s="6">
        <v>6620</v>
      </c>
      <c r="B284" s="6" t="s">
        <v>6939</v>
      </c>
      <c r="C284" s="6">
        <v>3255</v>
      </c>
      <c r="D284" s="6">
        <v>55</v>
      </c>
      <c r="E284" s="6" t="s">
        <v>6940</v>
      </c>
      <c r="F284" s="6" t="s">
        <v>6326</v>
      </c>
      <c r="G284" s="6">
        <v>-22.2</v>
      </c>
      <c r="H284" s="6">
        <v>9.5249620000000004</v>
      </c>
      <c r="I284" s="6">
        <v>55.240259999999999</v>
      </c>
      <c r="J284" s="6">
        <v>2</v>
      </c>
      <c r="K284" s="6" t="s">
        <v>6941</v>
      </c>
      <c r="L284" s="6" t="s">
        <v>6328</v>
      </c>
      <c r="M284" s="6"/>
    </row>
    <row r="285" spans="1:13" x14ac:dyDescent="0.15">
      <c r="A285" s="6">
        <v>6621</v>
      </c>
      <c r="B285" s="6" t="s">
        <v>6942</v>
      </c>
      <c r="C285" s="6">
        <v>3120</v>
      </c>
      <c r="D285" s="6">
        <v>75</v>
      </c>
      <c r="E285" s="6" t="s">
        <v>6943</v>
      </c>
      <c r="F285" s="6" t="s">
        <v>6326</v>
      </c>
      <c r="G285" s="6">
        <v>-23.3</v>
      </c>
      <c r="H285" s="6">
        <v>9.5249620000000004</v>
      </c>
      <c r="I285" s="6">
        <v>55.240259999999999</v>
      </c>
      <c r="J285" s="6">
        <v>2</v>
      </c>
      <c r="K285" s="6" t="s">
        <v>6941</v>
      </c>
      <c r="L285" s="6" t="s">
        <v>6328</v>
      </c>
      <c r="M285" s="6"/>
    </row>
    <row r="286" spans="1:13" x14ac:dyDescent="0.15">
      <c r="A286" s="6">
        <v>6622</v>
      </c>
      <c r="B286" s="6" t="s">
        <v>6944</v>
      </c>
      <c r="C286" s="6">
        <v>3230</v>
      </c>
      <c r="D286" s="6">
        <v>50</v>
      </c>
      <c r="E286" s="6" t="s">
        <v>6945</v>
      </c>
      <c r="F286" s="6" t="s">
        <v>6326</v>
      </c>
      <c r="G286" s="6">
        <v>-24</v>
      </c>
      <c r="H286" s="6">
        <v>9.5249620000000004</v>
      </c>
      <c r="I286" s="6">
        <v>55.240259999999999</v>
      </c>
      <c r="J286" s="6">
        <v>2</v>
      </c>
      <c r="K286" s="6" t="s">
        <v>6941</v>
      </c>
      <c r="L286" s="6" t="s">
        <v>6328</v>
      </c>
      <c r="M286" s="6"/>
    </row>
    <row r="287" spans="1:13" x14ac:dyDescent="0.15">
      <c r="A287" s="6">
        <v>6623</v>
      </c>
      <c r="B287" s="6" t="s">
        <v>6946</v>
      </c>
      <c r="C287" s="6">
        <v>3080</v>
      </c>
      <c r="D287" s="6">
        <v>40</v>
      </c>
      <c r="E287" s="6" t="s">
        <v>6947</v>
      </c>
      <c r="F287" s="6" t="s">
        <v>6326</v>
      </c>
      <c r="G287" s="6">
        <v>-24.7</v>
      </c>
      <c r="H287" s="6">
        <v>9.5249620000000004</v>
      </c>
      <c r="I287" s="6">
        <v>55.240259999999999</v>
      </c>
      <c r="J287" s="6">
        <v>2</v>
      </c>
      <c r="K287" s="6" t="s">
        <v>6941</v>
      </c>
      <c r="L287" s="6" t="s">
        <v>6328</v>
      </c>
      <c r="M287" s="6"/>
    </row>
    <row r="288" spans="1:13" x14ac:dyDescent="0.15">
      <c r="A288" s="6">
        <v>6624</v>
      </c>
      <c r="B288" s="6" t="s">
        <v>6948</v>
      </c>
      <c r="C288" s="6">
        <v>3125</v>
      </c>
      <c r="D288" s="6">
        <v>40</v>
      </c>
      <c r="E288" s="6" t="s">
        <v>6949</v>
      </c>
      <c r="F288" s="6" t="s">
        <v>6326</v>
      </c>
      <c r="G288" s="6">
        <v>-23.4</v>
      </c>
      <c r="H288" s="6">
        <v>9.5249620000000004</v>
      </c>
      <c r="I288" s="6">
        <v>55.240259999999999</v>
      </c>
      <c r="J288" s="6">
        <v>2</v>
      </c>
      <c r="K288" s="6" t="s">
        <v>6941</v>
      </c>
      <c r="L288" s="6" t="s">
        <v>6328</v>
      </c>
      <c r="M288" s="6"/>
    </row>
    <row r="289" spans="1:13" x14ac:dyDescent="0.15">
      <c r="A289" s="6">
        <v>6627</v>
      </c>
      <c r="B289" s="6" t="s">
        <v>6950</v>
      </c>
      <c r="C289" s="6">
        <v>5140</v>
      </c>
      <c r="D289" s="6">
        <v>70</v>
      </c>
      <c r="E289" s="6" t="s">
        <v>6951</v>
      </c>
      <c r="F289" s="6" t="s">
        <v>6331</v>
      </c>
      <c r="G289" s="6">
        <v>-27.6</v>
      </c>
      <c r="H289" s="6">
        <v>11.547750000000001</v>
      </c>
      <c r="I289" s="6">
        <v>55.582369999999997</v>
      </c>
      <c r="J289" s="6">
        <v>2</v>
      </c>
      <c r="K289" s="6" t="s">
        <v>39</v>
      </c>
      <c r="L289" s="6" t="s">
        <v>6323</v>
      </c>
      <c r="M289" s="6" t="s">
        <v>6952</v>
      </c>
    </row>
    <row r="290" spans="1:13" x14ac:dyDescent="0.15">
      <c r="A290" s="6">
        <v>6628</v>
      </c>
      <c r="B290" s="6" t="s">
        <v>6953</v>
      </c>
      <c r="C290" s="6">
        <v>3095</v>
      </c>
      <c r="D290" s="6">
        <v>45</v>
      </c>
      <c r="E290" s="6" t="s">
        <v>6954</v>
      </c>
      <c r="F290" s="6" t="s">
        <v>6331</v>
      </c>
      <c r="G290" s="6">
        <v>-26.9</v>
      </c>
      <c r="H290" s="6">
        <v>8.7027370000000008</v>
      </c>
      <c r="I290" s="6">
        <v>57.081569999999999</v>
      </c>
      <c r="J290" s="6">
        <v>2</v>
      </c>
      <c r="K290" s="6" t="s">
        <v>6955</v>
      </c>
      <c r="L290" s="6" t="s">
        <v>6328</v>
      </c>
      <c r="M290" s="6"/>
    </row>
    <row r="291" spans="1:13" x14ac:dyDescent="0.15">
      <c r="A291" s="6">
        <v>6629</v>
      </c>
      <c r="B291" s="6" t="s">
        <v>6956</v>
      </c>
      <c r="C291" s="6">
        <v>3140</v>
      </c>
      <c r="D291" s="6">
        <v>50</v>
      </c>
      <c r="E291" s="6" t="s">
        <v>6957</v>
      </c>
      <c r="F291" s="6" t="s">
        <v>6331</v>
      </c>
      <c r="G291" s="6">
        <v>-26.2</v>
      </c>
      <c r="H291" s="6">
        <v>8.7027370000000008</v>
      </c>
      <c r="I291" s="6">
        <v>57.081569999999999</v>
      </c>
      <c r="J291" s="6">
        <v>2</v>
      </c>
      <c r="K291" s="6" t="s">
        <v>6955</v>
      </c>
      <c r="L291" s="6" t="s">
        <v>6328</v>
      </c>
      <c r="M291" s="6"/>
    </row>
    <row r="292" spans="1:13" x14ac:dyDescent="0.15">
      <c r="A292" s="6">
        <v>6633</v>
      </c>
      <c r="B292" s="6" t="s">
        <v>6958</v>
      </c>
      <c r="C292" s="6">
        <v>6150</v>
      </c>
      <c r="D292" s="6">
        <v>70</v>
      </c>
      <c r="E292" s="6" t="s">
        <v>6959</v>
      </c>
      <c r="F292" s="6" t="s">
        <v>6331</v>
      </c>
      <c r="G292" s="6">
        <v>-26.1</v>
      </c>
      <c r="H292" s="6">
        <v>12.567299999999999</v>
      </c>
      <c r="I292" s="6">
        <v>55.851080000000003</v>
      </c>
      <c r="J292" s="6">
        <v>2</v>
      </c>
      <c r="K292" s="6" t="s">
        <v>6960</v>
      </c>
      <c r="L292" s="6" t="s">
        <v>6323</v>
      </c>
      <c r="M292" s="6" t="s">
        <v>6934</v>
      </c>
    </row>
    <row r="293" spans="1:13" x14ac:dyDescent="0.15">
      <c r="A293" s="6">
        <v>6635</v>
      </c>
      <c r="B293" s="6" t="s">
        <v>6961</v>
      </c>
      <c r="C293" s="6">
        <v>3890</v>
      </c>
      <c r="D293" s="6">
        <v>45</v>
      </c>
      <c r="E293" s="6" t="s">
        <v>6962</v>
      </c>
      <c r="F293" s="6" t="s">
        <v>6963</v>
      </c>
      <c r="G293" s="6"/>
      <c r="H293" s="6">
        <v>9.2359000000000009</v>
      </c>
      <c r="I293" s="6">
        <v>56.580300000000001</v>
      </c>
      <c r="J293" s="6">
        <v>2</v>
      </c>
      <c r="K293" s="6" t="s">
        <v>6964</v>
      </c>
      <c r="L293" s="6" t="s">
        <v>6965</v>
      </c>
      <c r="M293" s="6"/>
    </row>
    <row r="294" spans="1:13" x14ac:dyDescent="0.15">
      <c r="A294" s="6">
        <v>6636</v>
      </c>
      <c r="B294" s="6" t="s">
        <v>6966</v>
      </c>
      <c r="C294" s="6">
        <v>3885</v>
      </c>
      <c r="D294" s="6">
        <v>45</v>
      </c>
      <c r="E294" s="6" t="s">
        <v>6967</v>
      </c>
      <c r="F294" s="6" t="s">
        <v>6963</v>
      </c>
      <c r="G294" s="6"/>
      <c r="H294" s="6">
        <v>9.2359000000000009</v>
      </c>
      <c r="I294" s="6">
        <v>56.580300000000001</v>
      </c>
      <c r="J294" s="6">
        <v>2</v>
      </c>
      <c r="K294" s="6" t="s">
        <v>6964</v>
      </c>
      <c r="L294" s="6" t="s">
        <v>6965</v>
      </c>
      <c r="M294" s="6"/>
    </row>
    <row r="295" spans="1:13" x14ac:dyDescent="0.15">
      <c r="A295" s="6">
        <v>6637</v>
      </c>
      <c r="B295" s="6" t="s">
        <v>6968</v>
      </c>
      <c r="C295" s="6">
        <v>3815</v>
      </c>
      <c r="D295" s="6">
        <v>55</v>
      </c>
      <c r="E295" s="6" t="s">
        <v>6969</v>
      </c>
      <c r="F295" s="6" t="s">
        <v>6963</v>
      </c>
      <c r="G295" s="6"/>
      <c r="H295" s="6">
        <v>9.2359000000000009</v>
      </c>
      <c r="I295" s="6">
        <v>56.580300000000001</v>
      </c>
      <c r="J295" s="6">
        <v>2</v>
      </c>
      <c r="K295" s="6" t="s">
        <v>6964</v>
      </c>
      <c r="L295" s="6" t="s">
        <v>6965</v>
      </c>
      <c r="M295" s="6"/>
    </row>
    <row r="296" spans="1:13" x14ac:dyDescent="0.15">
      <c r="A296" s="6">
        <v>6638</v>
      </c>
      <c r="B296" s="6" t="s">
        <v>6970</v>
      </c>
      <c r="C296" s="6">
        <v>3890</v>
      </c>
      <c r="D296" s="6">
        <v>50</v>
      </c>
      <c r="E296" s="6" t="s">
        <v>6971</v>
      </c>
      <c r="F296" s="6" t="s">
        <v>6963</v>
      </c>
      <c r="G296" s="6"/>
      <c r="H296" s="6">
        <v>9.2359000000000009</v>
      </c>
      <c r="I296" s="6">
        <v>56.580300000000001</v>
      </c>
      <c r="J296" s="6">
        <v>2</v>
      </c>
      <c r="K296" s="6" t="s">
        <v>6964</v>
      </c>
      <c r="L296" s="6" t="s">
        <v>6965</v>
      </c>
      <c r="M296" s="6"/>
    </row>
    <row r="297" spans="1:13" x14ac:dyDescent="0.15">
      <c r="A297" s="6">
        <v>6650</v>
      </c>
      <c r="B297" s="6" t="s">
        <v>6972</v>
      </c>
      <c r="C297" s="6">
        <v>2450</v>
      </c>
      <c r="D297" s="6">
        <v>35</v>
      </c>
      <c r="E297" s="6" t="s">
        <v>6973</v>
      </c>
      <c r="F297" s="6" t="s">
        <v>6321</v>
      </c>
      <c r="G297" s="6"/>
      <c r="H297" s="6">
        <v>9.4330040000000004</v>
      </c>
      <c r="I297" s="6">
        <v>56.441540000000003</v>
      </c>
      <c r="J297" s="6">
        <v>2</v>
      </c>
      <c r="K297" s="6" t="s">
        <v>6974</v>
      </c>
      <c r="L297" s="6" t="s">
        <v>6328</v>
      </c>
      <c r="M297" s="6" t="s">
        <v>6975</v>
      </c>
    </row>
    <row r="298" spans="1:13" x14ac:dyDescent="0.15">
      <c r="A298" s="6">
        <v>6651</v>
      </c>
      <c r="B298" s="6" t="s">
        <v>6976</v>
      </c>
      <c r="C298" s="6">
        <v>3220</v>
      </c>
      <c r="D298" s="6">
        <v>55</v>
      </c>
      <c r="E298" s="6" t="s">
        <v>6977</v>
      </c>
      <c r="F298" s="6" t="s">
        <v>6331</v>
      </c>
      <c r="G298" s="6"/>
      <c r="H298" s="6">
        <v>8.517182</v>
      </c>
      <c r="I298" s="6">
        <v>56.47372</v>
      </c>
      <c r="J298" s="6">
        <v>2</v>
      </c>
      <c r="K298" s="6" t="s">
        <v>6978</v>
      </c>
      <c r="L298" s="6" t="s">
        <v>6328</v>
      </c>
      <c r="M298" s="6" t="s">
        <v>6979</v>
      </c>
    </row>
    <row r="299" spans="1:13" x14ac:dyDescent="0.15">
      <c r="A299" s="6">
        <v>6652</v>
      </c>
      <c r="B299" s="6" t="s">
        <v>6980</v>
      </c>
      <c r="C299" s="6">
        <v>2380</v>
      </c>
      <c r="D299" s="6">
        <v>45</v>
      </c>
      <c r="E299" s="6" t="s">
        <v>6981</v>
      </c>
      <c r="F299" s="6" t="s">
        <v>6331</v>
      </c>
      <c r="G299" s="6"/>
      <c r="H299" s="6">
        <v>8.517182</v>
      </c>
      <c r="I299" s="6">
        <v>56.47372</v>
      </c>
      <c r="J299" s="6">
        <v>2</v>
      </c>
      <c r="K299" s="6" t="s">
        <v>6978</v>
      </c>
      <c r="L299" s="6" t="s">
        <v>6328</v>
      </c>
      <c r="M299" s="6" t="s">
        <v>6982</v>
      </c>
    </row>
    <row r="300" spans="1:13" x14ac:dyDescent="0.15">
      <c r="A300" s="6">
        <v>6653</v>
      </c>
      <c r="B300" s="6" t="s">
        <v>3271</v>
      </c>
      <c r="C300" s="6">
        <v>6580</v>
      </c>
      <c r="D300" s="6">
        <v>65</v>
      </c>
      <c r="E300" s="6" t="s">
        <v>3272</v>
      </c>
      <c r="F300" s="6" t="s">
        <v>6321</v>
      </c>
      <c r="G300" s="6"/>
      <c r="H300" s="6" t="s">
        <v>605</v>
      </c>
      <c r="I300" s="6" t="s">
        <v>605</v>
      </c>
      <c r="J300" s="6">
        <v>0</v>
      </c>
      <c r="K300" s="6" t="s">
        <v>304</v>
      </c>
      <c r="L300" s="6" t="s">
        <v>11131</v>
      </c>
      <c r="M300" s="6" t="s">
        <v>6323</v>
      </c>
    </row>
    <row r="301" spans="1:13" x14ac:dyDescent="0.15">
      <c r="A301" s="6">
        <v>6654</v>
      </c>
      <c r="B301" s="6" t="s">
        <v>3286</v>
      </c>
      <c r="C301" s="6">
        <v>6980</v>
      </c>
      <c r="D301" s="6">
        <v>70</v>
      </c>
      <c r="E301" s="6" t="s">
        <v>3287</v>
      </c>
      <c r="F301" s="6" t="s">
        <v>6321</v>
      </c>
      <c r="G301" s="6"/>
      <c r="H301" s="6" t="s">
        <v>605</v>
      </c>
      <c r="I301" s="6" t="s">
        <v>605</v>
      </c>
      <c r="J301" s="6">
        <v>0</v>
      </c>
      <c r="K301" s="6" t="s">
        <v>304</v>
      </c>
      <c r="L301" s="6" t="s">
        <v>11131</v>
      </c>
    </row>
    <row r="302" spans="1:13" x14ac:dyDescent="0.15">
      <c r="A302" s="6">
        <v>6678</v>
      </c>
      <c r="B302" s="6" t="s">
        <v>6983</v>
      </c>
      <c r="C302" s="6">
        <v>4215</v>
      </c>
      <c r="D302" s="6">
        <v>45</v>
      </c>
      <c r="E302" s="6" t="s">
        <v>6984</v>
      </c>
      <c r="F302" s="6" t="s">
        <v>6331</v>
      </c>
      <c r="G302" s="6">
        <v>-24.9</v>
      </c>
      <c r="H302" s="6">
        <v>9.0190889999999992</v>
      </c>
      <c r="I302" s="6">
        <v>56.826810000000002</v>
      </c>
      <c r="J302" s="6">
        <v>2</v>
      </c>
      <c r="K302" s="6" t="s">
        <v>6985</v>
      </c>
      <c r="L302" s="6" t="s">
        <v>6323</v>
      </c>
      <c r="M302" s="6" t="s">
        <v>6975</v>
      </c>
    </row>
    <row r="303" spans="1:13" x14ac:dyDescent="0.15">
      <c r="A303" s="6">
        <v>6679</v>
      </c>
      <c r="B303" s="6" t="s">
        <v>6986</v>
      </c>
      <c r="C303" s="6">
        <v>4135</v>
      </c>
      <c r="D303" s="6">
        <v>45</v>
      </c>
      <c r="E303" s="6" t="s">
        <v>6987</v>
      </c>
      <c r="F303" s="6" t="s">
        <v>6331</v>
      </c>
      <c r="G303" s="6">
        <v>-23.9</v>
      </c>
      <c r="H303" s="6">
        <v>9.0190889999999992</v>
      </c>
      <c r="I303" s="6">
        <v>56.826810000000002</v>
      </c>
      <c r="J303" s="6">
        <v>2</v>
      </c>
      <c r="K303" s="6" t="s">
        <v>6985</v>
      </c>
      <c r="L303" s="6" t="s">
        <v>6323</v>
      </c>
      <c r="M303" s="6" t="s">
        <v>6975</v>
      </c>
    </row>
    <row r="304" spans="1:13" x14ac:dyDescent="0.15">
      <c r="A304" s="6">
        <v>6698</v>
      </c>
      <c r="B304" s="6" t="s">
        <v>6988</v>
      </c>
      <c r="C304" s="6">
        <v>3440</v>
      </c>
      <c r="D304" s="6">
        <v>35</v>
      </c>
      <c r="E304" s="6" t="s">
        <v>6989</v>
      </c>
      <c r="F304" s="6" t="s">
        <v>6331</v>
      </c>
      <c r="G304" s="6">
        <v>-24.9</v>
      </c>
      <c r="H304" s="6">
        <v>11.7082</v>
      </c>
      <c r="I304" s="6">
        <v>55.407940000000004</v>
      </c>
      <c r="J304" s="6">
        <v>2</v>
      </c>
      <c r="K304" s="6" t="s">
        <v>326</v>
      </c>
      <c r="L304" s="6" t="s">
        <v>6323</v>
      </c>
      <c r="M304" s="6" t="s">
        <v>6990</v>
      </c>
    </row>
    <row r="305" spans="1:13" x14ac:dyDescent="0.15">
      <c r="A305" s="6">
        <v>6702</v>
      </c>
      <c r="B305" s="6" t="s">
        <v>6991</v>
      </c>
      <c r="C305" s="6">
        <v>5095</v>
      </c>
      <c r="D305" s="6">
        <v>45</v>
      </c>
      <c r="E305" s="6" t="s">
        <v>6992</v>
      </c>
      <c r="F305" s="6" t="s">
        <v>6331</v>
      </c>
      <c r="G305" s="6">
        <v>-26.6</v>
      </c>
      <c r="H305" s="6">
        <v>11.547750000000001</v>
      </c>
      <c r="I305" s="6">
        <v>55.582369999999997</v>
      </c>
      <c r="J305" s="6">
        <v>2</v>
      </c>
      <c r="K305" s="6" t="s">
        <v>39</v>
      </c>
      <c r="L305" s="6" t="s">
        <v>6323</v>
      </c>
      <c r="M305" s="6" t="s">
        <v>6993</v>
      </c>
    </row>
    <row r="306" spans="1:13" x14ac:dyDescent="0.15">
      <c r="A306" s="6">
        <v>6710</v>
      </c>
      <c r="B306" s="6" t="s">
        <v>6994</v>
      </c>
      <c r="C306" s="6">
        <v>2490</v>
      </c>
      <c r="D306" s="6">
        <v>40</v>
      </c>
      <c r="E306" s="6" t="s">
        <v>6995</v>
      </c>
      <c r="F306" s="6" t="s">
        <v>6331</v>
      </c>
      <c r="G306" s="6"/>
      <c r="H306" s="6">
        <v>8.7691379999999999</v>
      </c>
      <c r="I306" s="6">
        <v>55.309579999999997</v>
      </c>
      <c r="J306" s="6">
        <v>2</v>
      </c>
      <c r="K306" s="6" t="s">
        <v>6996</v>
      </c>
      <c r="L306" s="6" t="s">
        <v>6328</v>
      </c>
      <c r="M306" s="6" t="s">
        <v>6997</v>
      </c>
    </row>
    <row r="307" spans="1:13" x14ac:dyDescent="0.15">
      <c r="A307" s="6">
        <v>6711</v>
      </c>
      <c r="B307" s="6" t="s">
        <v>6998</v>
      </c>
      <c r="C307" s="6">
        <v>4085</v>
      </c>
      <c r="D307" s="6">
        <v>45</v>
      </c>
      <c r="E307" s="6" t="s">
        <v>6999</v>
      </c>
      <c r="F307" s="6" t="s">
        <v>6321</v>
      </c>
      <c r="G307" s="6">
        <v>-27.9</v>
      </c>
      <c r="H307" s="6">
        <v>10.25333</v>
      </c>
      <c r="I307" s="6">
        <v>55.916409999999999</v>
      </c>
      <c r="J307" s="6">
        <v>2</v>
      </c>
      <c r="K307" s="6" t="s">
        <v>7000</v>
      </c>
      <c r="L307" s="6" t="s">
        <v>6323</v>
      </c>
      <c r="M307" s="6" t="s">
        <v>7001</v>
      </c>
    </row>
    <row r="308" spans="1:13" x14ac:dyDescent="0.15">
      <c r="A308" s="6">
        <v>6712</v>
      </c>
      <c r="B308" s="6" t="s">
        <v>7002</v>
      </c>
      <c r="C308" s="6">
        <v>6505</v>
      </c>
      <c r="D308" s="6">
        <v>55</v>
      </c>
      <c r="E308" s="6" t="s">
        <v>7003</v>
      </c>
      <c r="F308" s="6" t="s">
        <v>6321</v>
      </c>
      <c r="G308" s="6">
        <v>-27</v>
      </c>
      <c r="H308" s="6">
        <v>10.613849999999999</v>
      </c>
      <c r="I308" s="6">
        <v>55.590040000000002</v>
      </c>
      <c r="J308" s="6">
        <v>2</v>
      </c>
      <c r="K308" s="6" t="s">
        <v>7004</v>
      </c>
      <c r="L308" s="6" t="s">
        <v>6323</v>
      </c>
      <c r="M308" s="6" t="s">
        <v>7005</v>
      </c>
    </row>
    <row r="309" spans="1:13" x14ac:dyDescent="0.15">
      <c r="A309" s="6">
        <v>6727</v>
      </c>
      <c r="B309" s="6" t="s">
        <v>7006</v>
      </c>
      <c r="C309" s="6">
        <v>3660</v>
      </c>
      <c r="D309" s="6">
        <v>50</v>
      </c>
      <c r="E309" s="6" t="s">
        <v>7007</v>
      </c>
      <c r="F309" s="6" t="s">
        <v>6331</v>
      </c>
      <c r="G309" s="6">
        <v>-24.8</v>
      </c>
      <c r="H309" s="6">
        <v>8.799633</v>
      </c>
      <c r="I309" s="6">
        <v>56.538629999999998</v>
      </c>
      <c r="J309" s="6">
        <v>2</v>
      </c>
      <c r="K309" s="6" t="s">
        <v>7008</v>
      </c>
      <c r="L309" s="6" t="s">
        <v>6323</v>
      </c>
      <c r="M309" s="6" t="s">
        <v>7009</v>
      </c>
    </row>
    <row r="310" spans="1:13" x14ac:dyDescent="0.15">
      <c r="A310" s="6">
        <v>6728</v>
      </c>
      <c r="B310" s="6" t="s">
        <v>7010</v>
      </c>
      <c r="C310" s="6">
        <v>3975</v>
      </c>
      <c r="D310" s="6">
        <v>55</v>
      </c>
      <c r="E310" s="6" t="s">
        <v>7011</v>
      </c>
      <c r="F310" s="6" t="s">
        <v>6331</v>
      </c>
      <c r="G310" s="6">
        <v>-25.9</v>
      </c>
      <c r="H310" s="6">
        <v>8.799633</v>
      </c>
      <c r="I310" s="6">
        <v>56.538629999999998</v>
      </c>
      <c r="J310" s="6">
        <v>2</v>
      </c>
      <c r="K310" s="6" t="s">
        <v>7008</v>
      </c>
      <c r="L310" s="6" t="s">
        <v>6323</v>
      </c>
      <c r="M310" s="6" t="s">
        <v>7009</v>
      </c>
    </row>
    <row r="311" spans="1:13" x14ac:dyDescent="0.15">
      <c r="A311" s="6">
        <v>6729</v>
      </c>
      <c r="B311" s="6" t="s">
        <v>7012</v>
      </c>
      <c r="C311" s="6">
        <v>3135</v>
      </c>
      <c r="D311" s="6">
        <v>55</v>
      </c>
      <c r="E311" s="6" t="s">
        <v>7013</v>
      </c>
      <c r="F311" s="6" t="s">
        <v>6331</v>
      </c>
      <c r="G311" s="6">
        <v>-24.3</v>
      </c>
      <c r="H311" s="6">
        <v>8.799633</v>
      </c>
      <c r="I311" s="6">
        <v>56.538629999999998</v>
      </c>
      <c r="J311" s="6">
        <v>2</v>
      </c>
      <c r="K311" s="6" t="s">
        <v>7008</v>
      </c>
      <c r="L311" s="6" t="s">
        <v>6323</v>
      </c>
      <c r="M311" s="6" t="s">
        <v>7009</v>
      </c>
    </row>
    <row r="312" spans="1:13" x14ac:dyDescent="0.15">
      <c r="A312" s="6">
        <v>6739</v>
      </c>
      <c r="B312" s="6" t="s">
        <v>7014</v>
      </c>
      <c r="C312" s="6">
        <v>3080</v>
      </c>
      <c r="D312" s="6">
        <v>55</v>
      </c>
      <c r="E312" s="6" t="s">
        <v>7015</v>
      </c>
      <c r="F312" s="6" t="s">
        <v>6331</v>
      </c>
      <c r="G312" s="6">
        <v>-27.4</v>
      </c>
      <c r="H312" s="6">
        <v>8.4588760000000001</v>
      </c>
      <c r="I312" s="6">
        <v>56.881720000000001</v>
      </c>
      <c r="J312" s="6">
        <v>2</v>
      </c>
      <c r="K312" s="6" t="s">
        <v>7016</v>
      </c>
      <c r="L312" s="6" t="s">
        <v>6328</v>
      </c>
      <c r="M312" s="6"/>
    </row>
    <row r="313" spans="1:13" x14ac:dyDescent="0.15">
      <c r="A313" s="6">
        <v>6740</v>
      </c>
      <c r="B313" s="6" t="s">
        <v>7017</v>
      </c>
      <c r="C313" s="6">
        <v>3520</v>
      </c>
      <c r="D313" s="6">
        <v>45</v>
      </c>
      <c r="E313" s="6" t="s">
        <v>7018</v>
      </c>
      <c r="F313" s="6" t="s">
        <v>6331</v>
      </c>
      <c r="G313" s="6">
        <v>-23.8</v>
      </c>
      <c r="H313" s="6">
        <v>8.4514809999999994</v>
      </c>
      <c r="I313" s="6">
        <v>56.868760000000002</v>
      </c>
      <c r="J313" s="6">
        <v>2</v>
      </c>
      <c r="K313" s="6" t="s">
        <v>7019</v>
      </c>
      <c r="L313" s="6" t="s">
        <v>6323</v>
      </c>
      <c r="M313" s="6" t="s">
        <v>7020</v>
      </c>
    </row>
    <row r="314" spans="1:13" x14ac:dyDescent="0.15">
      <c r="A314" s="6">
        <v>6742</v>
      </c>
      <c r="B314" s="6" t="s">
        <v>7021</v>
      </c>
      <c r="C314" s="6">
        <v>2855</v>
      </c>
      <c r="D314" s="6">
        <v>45</v>
      </c>
      <c r="E314" s="6" t="s">
        <v>7022</v>
      </c>
      <c r="F314" s="6" t="s">
        <v>6331</v>
      </c>
      <c r="G314" s="6">
        <v>-25.4</v>
      </c>
      <c r="H314" s="6">
        <v>8.6930770000000006</v>
      </c>
      <c r="I314" s="6">
        <v>57.076210000000003</v>
      </c>
      <c r="J314" s="6">
        <v>2</v>
      </c>
      <c r="K314" s="6" t="s">
        <v>7023</v>
      </c>
      <c r="L314" s="6" t="s">
        <v>6328</v>
      </c>
      <c r="M314" s="6"/>
    </row>
    <row r="315" spans="1:13" x14ac:dyDescent="0.15">
      <c r="A315" s="6">
        <v>6743</v>
      </c>
      <c r="B315" s="6" t="s">
        <v>7024</v>
      </c>
      <c r="C315" s="6">
        <v>2710</v>
      </c>
      <c r="D315" s="6">
        <v>40</v>
      </c>
      <c r="E315" s="6" t="s">
        <v>7025</v>
      </c>
      <c r="F315" s="6" t="s">
        <v>6331</v>
      </c>
      <c r="G315" s="6">
        <v>-25.4</v>
      </c>
      <c r="H315" s="6">
        <v>8.7027370000000008</v>
      </c>
      <c r="I315" s="6">
        <v>57.081569999999999</v>
      </c>
      <c r="J315" s="6">
        <v>2</v>
      </c>
      <c r="K315" s="6" t="s">
        <v>6955</v>
      </c>
      <c r="L315" s="6" t="s">
        <v>6328</v>
      </c>
      <c r="M315" s="6"/>
    </row>
    <row r="316" spans="1:13" x14ac:dyDescent="0.15">
      <c r="A316" s="6">
        <v>6744</v>
      </c>
      <c r="B316" s="6" t="s">
        <v>7026</v>
      </c>
      <c r="C316" s="6">
        <v>2715</v>
      </c>
      <c r="D316" s="6">
        <v>40</v>
      </c>
      <c r="E316" s="6" t="s">
        <v>7027</v>
      </c>
      <c r="F316" s="6" t="s">
        <v>6326</v>
      </c>
      <c r="G316" s="6">
        <v>-22.8</v>
      </c>
      <c r="H316" s="6">
        <v>8.7027370000000008</v>
      </c>
      <c r="I316" s="6">
        <v>57.081569999999999</v>
      </c>
      <c r="J316" s="6">
        <v>2</v>
      </c>
      <c r="K316" s="6" t="s">
        <v>6955</v>
      </c>
      <c r="L316" s="6" t="s">
        <v>6328</v>
      </c>
      <c r="M316" s="6"/>
    </row>
    <row r="317" spans="1:13" x14ac:dyDescent="0.15">
      <c r="A317" s="6">
        <v>6745</v>
      </c>
      <c r="B317" s="6" t="s">
        <v>7028</v>
      </c>
      <c r="C317" s="6">
        <v>2540</v>
      </c>
      <c r="D317" s="6">
        <v>35</v>
      </c>
      <c r="E317" s="6" t="s">
        <v>7029</v>
      </c>
      <c r="F317" s="6" t="s">
        <v>6331</v>
      </c>
      <c r="G317" s="6">
        <v>-23.6</v>
      </c>
      <c r="H317" s="6">
        <v>8.7027370000000008</v>
      </c>
      <c r="I317" s="6">
        <v>57.081569999999999</v>
      </c>
      <c r="J317" s="6">
        <v>2</v>
      </c>
      <c r="K317" s="6" t="s">
        <v>6955</v>
      </c>
      <c r="L317" s="6" t="s">
        <v>6328</v>
      </c>
      <c r="M317" s="6"/>
    </row>
    <row r="318" spans="1:13" x14ac:dyDescent="0.15">
      <c r="A318" s="6">
        <v>6746</v>
      </c>
      <c r="B318" s="6" t="s">
        <v>7030</v>
      </c>
      <c r="C318" s="6">
        <v>3125</v>
      </c>
      <c r="D318" s="6">
        <v>55</v>
      </c>
      <c r="E318" s="6" t="s">
        <v>7031</v>
      </c>
      <c r="F318" s="6" t="s">
        <v>6331</v>
      </c>
      <c r="G318" s="6">
        <v>-25.5</v>
      </c>
      <c r="H318" s="6">
        <v>8.7027370000000008</v>
      </c>
      <c r="I318" s="6">
        <v>57.081569999999999</v>
      </c>
      <c r="J318" s="6">
        <v>2</v>
      </c>
      <c r="K318" s="6" t="s">
        <v>6955</v>
      </c>
      <c r="L318" s="6" t="s">
        <v>6328</v>
      </c>
      <c r="M318" s="6"/>
    </row>
    <row r="319" spans="1:13" x14ac:dyDescent="0.15">
      <c r="A319" s="6">
        <v>6747</v>
      </c>
      <c r="B319" s="6" t="s">
        <v>7032</v>
      </c>
      <c r="C319" s="6">
        <v>3070</v>
      </c>
      <c r="D319" s="6">
        <v>50</v>
      </c>
      <c r="E319" s="6" t="s">
        <v>7033</v>
      </c>
      <c r="F319" s="6" t="s">
        <v>6326</v>
      </c>
      <c r="G319" s="6">
        <v>-23.6</v>
      </c>
      <c r="H319" s="6">
        <v>8.7027370000000008</v>
      </c>
      <c r="I319" s="6">
        <v>57.081569999999999</v>
      </c>
      <c r="J319" s="6">
        <v>2</v>
      </c>
      <c r="K319" s="6" t="s">
        <v>6955</v>
      </c>
      <c r="L319" s="6" t="s">
        <v>6328</v>
      </c>
      <c r="M319" s="6"/>
    </row>
    <row r="320" spans="1:13" x14ac:dyDescent="0.15">
      <c r="A320" s="6">
        <v>6748</v>
      </c>
      <c r="B320" s="6" t="s">
        <v>7034</v>
      </c>
      <c r="C320" s="6">
        <v>2735</v>
      </c>
      <c r="D320" s="6">
        <v>45</v>
      </c>
      <c r="E320" s="6" t="s">
        <v>7035</v>
      </c>
      <c r="F320" s="6" t="s">
        <v>6331</v>
      </c>
      <c r="G320" s="6">
        <v>-24.9</v>
      </c>
      <c r="H320" s="6">
        <v>8.7027370000000008</v>
      </c>
      <c r="I320" s="6">
        <v>57.081569999999999</v>
      </c>
      <c r="J320" s="6">
        <v>2</v>
      </c>
      <c r="K320" s="6" t="s">
        <v>6955</v>
      </c>
      <c r="L320" s="6" t="s">
        <v>6328</v>
      </c>
      <c r="M320" s="6"/>
    </row>
    <row r="321" spans="1:13" x14ac:dyDescent="0.15">
      <c r="A321" s="6">
        <v>6749</v>
      </c>
      <c r="B321" s="6" t="s">
        <v>7036</v>
      </c>
      <c r="C321" s="6">
        <v>3290</v>
      </c>
      <c r="D321" s="6">
        <v>55</v>
      </c>
      <c r="E321" s="6" t="s">
        <v>7037</v>
      </c>
      <c r="F321" s="6" t="s">
        <v>7038</v>
      </c>
      <c r="G321" s="6">
        <v>-25.4</v>
      </c>
      <c r="H321" s="6">
        <v>8.5436709999999998</v>
      </c>
      <c r="I321" s="6">
        <v>56.97213</v>
      </c>
      <c r="J321" s="6">
        <v>2</v>
      </c>
      <c r="K321" s="6" t="s">
        <v>7039</v>
      </c>
      <c r="L321" s="6" t="s">
        <v>6323</v>
      </c>
      <c r="M321" s="6" t="s">
        <v>7040</v>
      </c>
    </row>
    <row r="322" spans="1:13" x14ac:dyDescent="0.15">
      <c r="A322" s="6">
        <v>6750</v>
      </c>
      <c r="B322" s="6" t="s">
        <v>7041</v>
      </c>
      <c r="C322" s="6">
        <v>3065</v>
      </c>
      <c r="D322" s="6">
        <v>50</v>
      </c>
      <c r="E322" s="6" t="s">
        <v>7042</v>
      </c>
      <c r="F322" s="6" t="s">
        <v>6331</v>
      </c>
      <c r="G322" s="6">
        <v>-23.6</v>
      </c>
      <c r="H322" s="6">
        <v>8.4514809999999994</v>
      </c>
      <c r="I322" s="6">
        <v>56.868760000000002</v>
      </c>
      <c r="J322" s="6">
        <v>2</v>
      </c>
      <c r="K322" s="6" t="s">
        <v>7019</v>
      </c>
      <c r="L322" s="6" t="s">
        <v>6323</v>
      </c>
      <c r="M322" s="6" t="s">
        <v>7020</v>
      </c>
    </row>
    <row r="323" spans="1:13" x14ac:dyDescent="0.15">
      <c r="A323" s="6">
        <v>6751</v>
      </c>
      <c r="B323" s="6" t="s">
        <v>7043</v>
      </c>
      <c r="C323" s="6">
        <v>3195</v>
      </c>
      <c r="D323" s="6">
        <v>50</v>
      </c>
      <c r="E323" s="6" t="s">
        <v>7044</v>
      </c>
      <c r="F323" s="6" t="s">
        <v>6331</v>
      </c>
      <c r="G323" s="6">
        <v>-20.04</v>
      </c>
      <c r="H323" s="6">
        <v>8.4588760000000001</v>
      </c>
      <c r="I323" s="6">
        <v>56.881720000000001</v>
      </c>
      <c r="J323" s="6">
        <v>2</v>
      </c>
      <c r="K323" s="6" t="s">
        <v>7016</v>
      </c>
      <c r="L323" s="6" t="s">
        <v>6328</v>
      </c>
      <c r="M323" s="6"/>
    </row>
    <row r="324" spans="1:13" x14ac:dyDescent="0.15">
      <c r="A324" s="6">
        <v>6752</v>
      </c>
      <c r="B324" s="6" t="s">
        <v>7045</v>
      </c>
      <c r="C324" s="6">
        <v>4135</v>
      </c>
      <c r="D324" s="6">
        <v>50</v>
      </c>
      <c r="E324" s="6" t="s">
        <v>7046</v>
      </c>
      <c r="F324" s="6" t="s">
        <v>6331</v>
      </c>
      <c r="G324" s="6">
        <v>-25.3</v>
      </c>
      <c r="H324" s="6">
        <v>12.2751</v>
      </c>
      <c r="I324" s="6">
        <v>55.661349999999999</v>
      </c>
      <c r="J324" s="6">
        <v>2</v>
      </c>
      <c r="K324" s="6" t="s">
        <v>7047</v>
      </c>
      <c r="L324" s="6" t="s">
        <v>6323</v>
      </c>
      <c r="M324" s="6" t="s">
        <v>7048</v>
      </c>
    </row>
    <row r="325" spans="1:13" x14ac:dyDescent="0.15">
      <c r="A325" s="6">
        <v>6753</v>
      </c>
      <c r="B325" s="6" t="s">
        <v>7049</v>
      </c>
      <c r="C325" s="6">
        <v>4095</v>
      </c>
      <c r="D325" s="6">
        <v>45</v>
      </c>
      <c r="E325" s="6" t="s">
        <v>7050</v>
      </c>
      <c r="F325" s="6" t="s">
        <v>6331</v>
      </c>
      <c r="G325" s="6">
        <v>-26.4</v>
      </c>
      <c r="H325" s="6">
        <v>12.2751</v>
      </c>
      <c r="I325" s="6">
        <v>55.661349999999999</v>
      </c>
      <c r="J325" s="6">
        <v>2</v>
      </c>
      <c r="K325" s="6" t="s">
        <v>7047</v>
      </c>
      <c r="L325" s="6" t="s">
        <v>6323</v>
      </c>
      <c r="M325" s="6" t="s">
        <v>7051</v>
      </c>
    </row>
    <row r="326" spans="1:13" x14ac:dyDescent="0.15">
      <c r="A326" s="6">
        <v>6754</v>
      </c>
      <c r="B326" s="6" t="s">
        <v>7052</v>
      </c>
      <c r="C326" s="6">
        <v>4045</v>
      </c>
      <c r="D326" s="6">
        <v>55</v>
      </c>
      <c r="E326" s="6" t="s">
        <v>7053</v>
      </c>
      <c r="F326" s="6" t="s">
        <v>6331</v>
      </c>
      <c r="G326" s="6">
        <v>-24.7</v>
      </c>
      <c r="H326" s="6">
        <v>12.2751</v>
      </c>
      <c r="I326" s="6">
        <v>55.661349999999999</v>
      </c>
      <c r="J326" s="6">
        <v>2</v>
      </c>
      <c r="K326" s="6" t="s">
        <v>7047</v>
      </c>
      <c r="L326" s="6" t="s">
        <v>6323</v>
      </c>
      <c r="M326" s="6" t="s">
        <v>7054</v>
      </c>
    </row>
    <row r="327" spans="1:13" x14ac:dyDescent="0.15">
      <c r="A327" s="6">
        <v>6755</v>
      </c>
      <c r="B327" s="6" t="s">
        <v>7055</v>
      </c>
      <c r="C327" s="6">
        <v>4165</v>
      </c>
      <c r="D327" s="6">
        <v>50</v>
      </c>
      <c r="E327" s="6" t="s">
        <v>7056</v>
      </c>
      <c r="F327" s="6" t="s">
        <v>6331</v>
      </c>
      <c r="G327" s="6">
        <v>-25.3</v>
      </c>
      <c r="H327" s="6">
        <v>12.2751</v>
      </c>
      <c r="I327" s="6">
        <v>55.661349999999999</v>
      </c>
      <c r="J327" s="6">
        <v>2</v>
      </c>
      <c r="K327" s="6" t="s">
        <v>7047</v>
      </c>
      <c r="L327" s="6" t="s">
        <v>6323</v>
      </c>
      <c r="M327" s="6" t="s">
        <v>7057</v>
      </c>
    </row>
    <row r="328" spans="1:13" x14ac:dyDescent="0.15">
      <c r="A328" s="6">
        <v>6756</v>
      </c>
      <c r="B328" s="6" t="s">
        <v>7058</v>
      </c>
      <c r="C328" s="6">
        <v>4085</v>
      </c>
      <c r="D328" s="6">
        <v>50</v>
      </c>
      <c r="E328" s="6" t="s">
        <v>7059</v>
      </c>
      <c r="F328" s="6" t="s">
        <v>6331</v>
      </c>
      <c r="G328" s="6">
        <v>-26</v>
      </c>
      <c r="H328" s="6">
        <v>12.2751</v>
      </c>
      <c r="I328" s="6">
        <v>55.661349999999999</v>
      </c>
      <c r="J328" s="6">
        <v>2</v>
      </c>
      <c r="K328" s="6" t="s">
        <v>7047</v>
      </c>
      <c r="L328" s="6" t="s">
        <v>6323</v>
      </c>
      <c r="M328" s="6" t="s">
        <v>7057</v>
      </c>
    </row>
    <row r="329" spans="1:13" x14ac:dyDescent="0.15">
      <c r="A329" s="6">
        <v>6759</v>
      </c>
      <c r="B329" s="6" t="s">
        <v>7060</v>
      </c>
      <c r="C329" s="6">
        <v>4130</v>
      </c>
      <c r="D329" s="6">
        <v>50</v>
      </c>
      <c r="E329" s="6" t="s">
        <v>7061</v>
      </c>
      <c r="F329" s="6" t="s">
        <v>6331</v>
      </c>
      <c r="G329" s="6">
        <v>-25.41</v>
      </c>
      <c r="H329" s="6">
        <v>14.91428</v>
      </c>
      <c r="I329" s="6">
        <v>55.037469999999999</v>
      </c>
      <c r="J329" s="6">
        <v>2</v>
      </c>
      <c r="K329" s="6" t="s">
        <v>7062</v>
      </c>
      <c r="L329" s="6" t="s">
        <v>6323</v>
      </c>
      <c r="M329" s="6" t="s">
        <v>7063</v>
      </c>
    </row>
    <row r="330" spans="1:13" x14ac:dyDescent="0.15">
      <c r="A330" s="6">
        <v>6760</v>
      </c>
      <c r="B330" s="6" t="s">
        <v>7064</v>
      </c>
      <c r="C330" s="6">
        <v>4295</v>
      </c>
      <c r="D330" s="6">
        <v>50</v>
      </c>
      <c r="E330" s="6" t="s">
        <v>7065</v>
      </c>
      <c r="F330" s="6" t="s">
        <v>6331</v>
      </c>
      <c r="G330" s="6">
        <v>-25.89</v>
      </c>
      <c r="H330" s="6">
        <v>14.91428</v>
      </c>
      <c r="I330" s="6">
        <v>55.037469999999999</v>
      </c>
      <c r="J330" s="6">
        <v>2</v>
      </c>
      <c r="K330" s="6" t="s">
        <v>7062</v>
      </c>
      <c r="L330" s="6" t="s">
        <v>6323</v>
      </c>
      <c r="M330" s="6" t="s">
        <v>7063</v>
      </c>
    </row>
    <row r="331" spans="1:13" x14ac:dyDescent="0.15">
      <c r="A331" s="6">
        <v>6761</v>
      </c>
      <c r="B331" s="6" t="s">
        <v>7066</v>
      </c>
      <c r="C331" s="6">
        <v>4230</v>
      </c>
      <c r="D331" s="6">
        <v>50</v>
      </c>
      <c r="E331" s="6" t="s">
        <v>7067</v>
      </c>
      <c r="F331" s="6" t="s">
        <v>6331</v>
      </c>
      <c r="G331" s="6">
        <v>-26.54</v>
      </c>
      <c r="H331" s="6">
        <v>14.91428</v>
      </c>
      <c r="I331" s="6">
        <v>55.037469999999999</v>
      </c>
      <c r="J331" s="6">
        <v>2</v>
      </c>
      <c r="K331" s="6" t="s">
        <v>7062</v>
      </c>
      <c r="L331" s="6" t="s">
        <v>6323</v>
      </c>
      <c r="M331" s="6" t="s">
        <v>7063</v>
      </c>
    </row>
    <row r="332" spans="1:13" x14ac:dyDescent="0.15">
      <c r="A332" s="6">
        <v>6762</v>
      </c>
      <c r="B332" s="6" t="s">
        <v>7068</v>
      </c>
      <c r="C332" s="6">
        <v>4240</v>
      </c>
      <c r="D332" s="6">
        <v>50</v>
      </c>
      <c r="E332" s="6" t="s">
        <v>7069</v>
      </c>
      <c r="F332" s="6" t="s">
        <v>6331</v>
      </c>
      <c r="G332" s="6">
        <v>-24.07</v>
      </c>
      <c r="H332" s="6">
        <v>14.91428</v>
      </c>
      <c r="I332" s="6">
        <v>55.037469999999999</v>
      </c>
      <c r="J332" s="6">
        <v>2</v>
      </c>
      <c r="K332" s="6" t="s">
        <v>7062</v>
      </c>
      <c r="L332" s="6" t="s">
        <v>6323</v>
      </c>
      <c r="M332" s="6" t="s">
        <v>7070</v>
      </c>
    </row>
    <row r="333" spans="1:13" x14ac:dyDescent="0.15">
      <c r="A333" s="6">
        <v>6763</v>
      </c>
      <c r="B333" s="6" t="s">
        <v>7071</v>
      </c>
      <c r="C333" s="6">
        <v>6020</v>
      </c>
      <c r="D333" s="6">
        <v>45</v>
      </c>
      <c r="E333" s="6" t="s">
        <v>7072</v>
      </c>
      <c r="F333" s="6" t="s">
        <v>6331</v>
      </c>
      <c r="G333" s="6">
        <v>-26.79</v>
      </c>
      <c r="H333" s="6">
        <v>11.87201</v>
      </c>
      <c r="I333" s="6">
        <v>55.745519999999999</v>
      </c>
      <c r="J333" s="6">
        <v>2</v>
      </c>
      <c r="K333" s="6" t="s">
        <v>255</v>
      </c>
      <c r="L333" s="6" t="s">
        <v>6323</v>
      </c>
      <c r="M333" s="6" t="s">
        <v>7051</v>
      </c>
    </row>
    <row r="334" spans="1:13" x14ac:dyDescent="0.15">
      <c r="A334" s="6">
        <v>6764</v>
      </c>
      <c r="B334" s="6" t="s">
        <v>7073</v>
      </c>
      <c r="C334" s="6">
        <v>3480</v>
      </c>
      <c r="D334" s="6">
        <v>30</v>
      </c>
      <c r="E334" s="6" t="s">
        <v>7074</v>
      </c>
      <c r="F334" s="6" t="s">
        <v>6326</v>
      </c>
      <c r="G334" s="6">
        <v>-23.08</v>
      </c>
      <c r="H334" s="6">
        <v>9.088813</v>
      </c>
      <c r="I334" s="6">
        <v>56.379359999999998</v>
      </c>
      <c r="J334" s="6">
        <v>2</v>
      </c>
      <c r="K334" s="6" t="s">
        <v>7075</v>
      </c>
      <c r="L334" s="6" t="s">
        <v>6323</v>
      </c>
      <c r="M334" s="6" t="s">
        <v>7076</v>
      </c>
    </row>
    <row r="335" spans="1:13" x14ac:dyDescent="0.15">
      <c r="A335" s="6">
        <v>6765</v>
      </c>
      <c r="B335" s="6" t="s">
        <v>7077</v>
      </c>
      <c r="C335" s="6">
        <v>3305</v>
      </c>
      <c r="D335" s="6">
        <v>35</v>
      </c>
      <c r="E335" s="6" t="s">
        <v>7078</v>
      </c>
      <c r="F335" s="6" t="s">
        <v>6326</v>
      </c>
      <c r="G335" s="6">
        <v>-20.62</v>
      </c>
      <c r="H335" s="6">
        <v>9.088813</v>
      </c>
      <c r="I335" s="6">
        <v>56.379359999999998</v>
      </c>
      <c r="J335" s="6">
        <v>2</v>
      </c>
      <c r="K335" s="6" t="s">
        <v>7075</v>
      </c>
      <c r="L335" s="6" t="s">
        <v>6323</v>
      </c>
      <c r="M335" s="6" t="s">
        <v>7076</v>
      </c>
    </row>
    <row r="336" spans="1:13" x14ac:dyDescent="0.15">
      <c r="A336" s="6">
        <v>6766</v>
      </c>
      <c r="B336" s="6" t="s">
        <v>7079</v>
      </c>
      <c r="C336" s="6">
        <v>3145</v>
      </c>
      <c r="D336" s="6">
        <v>30</v>
      </c>
      <c r="E336" s="6" t="s">
        <v>7080</v>
      </c>
      <c r="F336" s="6" t="s">
        <v>6326</v>
      </c>
      <c r="G336" s="6">
        <v>-22.34</v>
      </c>
      <c r="H336" s="6">
        <v>9.088813</v>
      </c>
      <c r="I336" s="6">
        <v>56.379359999999998</v>
      </c>
      <c r="J336" s="6">
        <v>2</v>
      </c>
      <c r="K336" s="6" t="s">
        <v>7075</v>
      </c>
      <c r="L336" s="6" t="s">
        <v>6323</v>
      </c>
      <c r="M336" s="6" t="s">
        <v>7081</v>
      </c>
    </row>
    <row r="337" spans="1:13" x14ac:dyDescent="0.15">
      <c r="A337" s="6">
        <v>6767</v>
      </c>
      <c r="B337" s="6" t="s">
        <v>7082</v>
      </c>
      <c r="C337" s="6">
        <v>3125</v>
      </c>
      <c r="D337" s="6">
        <v>35</v>
      </c>
      <c r="E337" s="6" t="s">
        <v>7083</v>
      </c>
      <c r="F337" s="6" t="s">
        <v>6326</v>
      </c>
      <c r="G337" s="6">
        <v>-22.54</v>
      </c>
      <c r="H337" s="6">
        <v>9.088813</v>
      </c>
      <c r="I337" s="6">
        <v>56.379359999999998</v>
      </c>
      <c r="J337" s="6">
        <v>2</v>
      </c>
      <c r="K337" s="6" t="s">
        <v>7075</v>
      </c>
      <c r="L337" s="6" t="s">
        <v>6323</v>
      </c>
      <c r="M337" s="6" t="s">
        <v>7076</v>
      </c>
    </row>
    <row r="338" spans="1:13" x14ac:dyDescent="0.15">
      <c r="A338" s="6">
        <v>6768</v>
      </c>
      <c r="B338" s="6" t="s">
        <v>7084</v>
      </c>
      <c r="C338" s="6">
        <v>3440</v>
      </c>
      <c r="D338" s="6">
        <v>35</v>
      </c>
      <c r="E338" s="6" t="s">
        <v>6989</v>
      </c>
      <c r="F338" s="6" t="s">
        <v>6326</v>
      </c>
      <c r="G338" s="6">
        <v>-22.5</v>
      </c>
      <c r="H338" s="6">
        <v>9.088813</v>
      </c>
      <c r="I338" s="6">
        <v>56.379359999999998</v>
      </c>
      <c r="J338" s="6">
        <v>2</v>
      </c>
      <c r="K338" s="6" t="s">
        <v>7075</v>
      </c>
      <c r="L338" s="6" t="s">
        <v>6323</v>
      </c>
      <c r="M338" s="6" t="s">
        <v>7085</v>
      </c>
    </row>
    <row r="339" spans="1:13" x14ac:dyDescent="0.15">
      <c r="A339" s="6">
        <v>6769</v>
      </c>
      <c r="B339" s="6" t="s">
        <v>7086</v>
      </c>
      <c r="C339" s="6">
        <v>3375</v>
      </c>
      <c r="D339" s="6">
        <v>35</v>
      </c>
      <c r="E339" s="6" t="s">
        <v>7087</v>
      </c>
      <c r="F339" s="6" t="s">
        <v>6326</v>
      </c>
      <c r="G339" s="6">
        <v>-23.45</v>
      </c>
      <c r="H339" s="6">
        <v>9.088813</v>
      </c>
      <c r="I339" s="6">
        <v>56.379359999999998</v>
      </c>
      <c r="J339" s="6">
        <v>2</v>
      </c>
      <c r="K339" s="6" t="s">
        <v>7075</v>
      </c>
      <c r="L339" s="6" t="s">
        <v>6323</v>
      </c>
      <c r="M339" s="6" t="s">
        <v>7088</v>
      </c>
    </row>
    <row r="340" spans="1:13" x14ac:dyDescent="0.15">
      <c r="A340" s="6">
        <v>6771</v>
      </c>
      <c r="B340" s="6" t="s">
        <v>7089</v>
      </c>
      <c r="C340" s="6">
        <v>3490</v>
      </c>
      <c r="D340" s="6">
        <v>35</v>
      </c>
      <c r="E340" s="6" t="s">
        <v>7090</v>
      </c>
      <c r="F340" s="6" t="s">
        <v>6326</v>
      </c>
      <c r="G340" s="6">
        <v>-21.34</v>
      </c>
      <c r="H340" s="6">
        <v>9.088813</v>
      </c>
      <c r="I340" s="6">
        <v>56.379359999999998</v>
      </c>
      <c r="J340" s="6">
        <v>2</v>
      </c>
      <c r="K340" s="6" t="s">
        <v>7075</v>
      </c>
      <c r="L340" s="6" t="s">
        <v>6323</v>
      </c>
      <c r="M340" s="6" t="s">
        <v>7088</v>
      </c>
    </row>
    <row r="341" spans="1:13" x14ac:dyDescent="0.15">
      <c r="A341" s="6">
        <v>6772</v>
      </c>
      <c r="B341" s="6" t="s">
        <v>7091</v>
      </c>
      <c r="C341" s="6">
        <v>3330</v>
      </c>
      <c r="D341" s="6">
        <v>30</v>
      </c>
      <c r="E341" s="6" t="s">
        <v>7092</v>
      </c>
      <c r="F341" s="6" t="s">
        <v>7038</v>
      </c>
      <c r="G341" s="6">
        <v>-23.7</v>
      </c>
      <c r="H341" s="6">
        <v>9.088813</v>
      </c>
      <c r="I341" s="6">
        <v>56.379359999999998</v>
      </c>
      <c r="J341" s="6">
        <v>2</v>
      </c>
      <c r="K341" s="6" t="s">
        <v>7075</v>
      </c>
      <c r="L341" s="6" t="s">
        <v>6323</v>
      </c>
      <c r="M341" s="6" t="s">
        <v>7093</v>
      </c>
    </row>
    <row r="342" spans="1:13" x14ac:dyDescent="0.15">
      <c r="A342" s="6">
        <v>6773</v>
      </c>
      <c r="B342" s="6" t="s">
        <v>7094</v>
      </c>
      <c r="C342" s="6">
        <v>3355</v>
      </c>
      <c r="D342" s="6">
        <v>35</v>
      </c>
      <c r="E342" s="6" t="s">
        <v>7095</v>
      </c>
      <c r="F342" s="6" t="s">
        <v>7038</v>
      </c>
      <c r="G342" s="6">
        <v>-23.65</v>
      </c>
      <c r="H342" s="6">
        <v>9.088813</v>
      </c>
      <c r="I342" s="6">
        <v>56.379359999999998</v>
      </c>
      <c r="J342" s="6">
        <v>2</v>
      </c>
      <c r="K342" s="6" t="s">
        <v>7075</v>
      </c>
      <c r="L342" s="6" t="s">
        <v>6323</v>
      </c>
      <c r="M342" s="6" t="s">
        <v>7096</v>
      </c>
    </row>
    <row r="343" spans="1:13" x14ac:dyDescent="0.15">
      <c r="A343" s="6">
        <v>6774</v>
      </c>
      <c r="B343" s="6" t="s">
        <v>7097</v>
      </c>
      <c r="C343" s="6">
        <v>3485</v>
      </c>
      <c r="D343" s="6">
        <v>40</v>
      </c>
      <c r="E343" s="6" t="s">
        <v>7098</v>
      </c>
      <c r="F343" s="6" t="s">
        <v>6326</v>
      </c>
      <c r="G343" s="6">
        <v>-22.76</v>
      </c>
      <c r="H343" s="6">
        <v>9.088813</v>
      </c>
      <c r="I343" s="6">
        <v>56.379359999999998</v>
      </c>
      <c r="J343" s="6">
        <v>2</v>
      </c>
      <c r="K343" s="6" t="s">
        <v>7075</v>
      </c>
      <c r="L343" s="6" t="s">
        <v>6323</v>
      </c>
      <c r="M343" s="6" t="s">
        <v>7099</v>
      </c>
    </row>
    <row r="344" spans="1:13" x14ac:dyDescent="0.15">
      <c r="A344" s="6">
        <v>6778</v>
      </c>
      <c r="B344" s="6" t="s">
        <v>7100</v>
      </c>
      <c r="C344" s="6">
        <v>4610</v>
      </c>
      <c r="D344" s="6">
        <v>140</v>
      </c>
      <c r="E344" s="6" t="s">
        <v>7101</v>
      </c>
      <c r="F344" s="6" t="s">
        <v>6331</v>
      </c>
      <c r="G344" s="6">
        <v>-25</v>
      </c>
      <c r="H344" s="6">
        <v>10.17141</v>
      </c>
      <c r="I344" s="6">
        <v>55.934130000000003</v>
      </c>
      <c r="J344" s="6">
        <v>2</v>
      </c>
      <c r="K344" s="6" t="s">
        <v>6706</v>
      </c>
      <c r="L344" s="6" t="s">
        <v>6323</v>
      </c>
      <c r="M344" s="6"/>
    </row>
    <row r="345" spans="1:13" x14ac:dyDescent="0.15">
      <c r="A345" s="6">
        <v>6779</v>
      </c>
      <c r="B345" s="6" t="s">
        <v>7102</v>
      </c>
      <c r="C345" s="6">
        <v>4610</v>
      </c>
      <c r="D345" s="6">
        <v>140</v>
      </c>
      <c r="E345" s="6" t="s">
        <v>7101</v>
      </c>
      <c r="F345" s="6" t="s">
        <v>6331</v>
      </c>
      <c r="G345" s="6"/>
      <c r="H345" s="6">
        <v>10.1714</v>
      </c>
      <c r="I345" s="6">
        <v>55.934100000000001</v>
      </c>
      <c r="J345" s="6">
        <v>1</v>
      </c>
      <c r="K345" s="6" t="s">
        <v>6706</v>
      </c>
      <c r="L345" s="6" t="s">
        <v>11131</v>
      </c>
      <c r="M345" s="6" t="s">
        <v>7103</v>
      </c>
    </row>
    <row r="346" spans="1:13" x14ac:dyDescent="0.15">
      <c r="A346" s="6">
        <v>6789</v>
      </c>
      <c r="B346" s="6" t="s">
        <v>7104</v>
      </c>
      <c r="C346" s="6">
        <v>4315</v>
      </c>
      <c r="D346" s="6">
        <v>55</v>
      </c>
      <c r="E346" s="6" t="s">
        <v>7105</v>
      </c>
      <c r="F346" s="6" t="s">
        <v>6331</v>
      </c>
      <c r="G346" s="6">
        <v>-23.67</v>
      </c>
      <c r="H346" s="6">
        <v>12.2751</v>
      </c>
      <c r="I346" s="6">
        <v>55.661349999999999</v>
      </c>
      <c r="J346" s="6">
        <v>2</v>
      </c>
      <c r="K346" s="6" t="s">
        <v>7047</v>
      </c>
      <c r="L346" s="6" t="s">
        <v>6323</v>
      </c>
      <c r="M346" s="6" t="s">
        <v>7057</v>
      </c>
    </row>
    <row r="347" spans="1:13" x14ac:dyDescent="0.15">
      <c r="A347" s="6">
        <v>6790</v>
      </c>
      <c r="B347" s="6" t="s">
        <v>7106</v>
      </c>
      <c r="C347" s="6">
        <v>4260</v>
      </c>
      <c r="D347" s="6">
        <v>75</v>
      </c>
      <c r="E347" s="6" t="s">
        <v>7107</v>
      </c>
      <c r="F347" s="6" t="s">
        <v>6331</v>
      </c>
      <c r="G347" s="6">
        <v>-24</v>
      </c>
      <c r="H347" s="6">
        <v>12.2751</v>
      </c>
      <c r="I347" s="6">
        <v>55.661349999999999</v>
      </c>
      <c r="J347" s="6">
        <v>2</v>
      </c>
      <c r="K347" s="6" t="s">
        <v>7047</v>
      </c>
      <c r="L347" s="6" t="s">
        <v>6323</v>
      </c>
      <c r="M347" s="6" t="s">
        <v>7057</v>
      </c>
    </row>
    <row r="348" spans="1:13" x14ac:dyDescent="0.15">
      <c r="A348" s="6">
        <v>6791</v>
      </c>
      <c r="B348" s="6" t="s">
        <v>7108</v>
      </c>
      <c r="C348" s="6">
        <v>4160</v>
      </c>
      <c r="D348" s="6">
        <v>40</v>
      </c>
      <c r="E348" s="6" t="s">
        <v>7109</v>
      </c>
      <c r="F348" s="6" t="s">
        <v>6331</v>
      </c>
      <c r="G348" s="6">
        <v>-24.75</v>
      </c>
      <c r="H348" s="6">
        <v>12.2751</v>
      </c>
      <c r="I348" s="6">
        <v>55.661349999999999</v>
      </c>
      <c r="J348" s="6">
        <v>2</v>
      </c>
      <c r="K348" s="6" t="s">
        <v>7047</v>
      </c>
      <c r="L348" s="6" t="s">
        <v>6323</v>
      </c>
      <c r="M348" s="6" t="s">
        <v>7057</v>
      </c>
    </row>
    <row r="349" spans="1:13" x14ac:dyDescent="0.15">
      <c r="A349" s="6">
        <v>6792</v>
      </c>
      <c r="B349" s="6" t="s">
        <v>7110</v>
      </c>
      <c r="C349" s="6">
        <v>4100</v>
      </c>
      <c r="D349" s="6">
        <v>40</v>
      </c>
      <c r="E349" s="6" t="s">
        <v>7111</v>
      </c>
      <c r="F349" s="6" t="s">
        <v>6331</v>
      </c>
      <c r="G349" s="6">
        <v>-23.81</v>
      </c>
      <c r="H349" s="6">
        <v>12.2751</v>
      </c>
      <c r="I349" s="6">
        <v>55.661349999999999</v>
      </c>
      <c r="J349" s="6">
        <v>2</v>
      </c>
      <c r="K349" s="6" t="s">
        <v>7047</v>
      </c>
      <c r="L349" s="6" t="s">
        <v>6323</v>
      </c>
      <c r="M349" s="6" t="s">
        <v>7057</v>
      </c>
    </row>
    <row r="350" spans="1:13" x14ac:dyDescent="0.15">
      <c r="A350" s="6">
        <v>6793</v>
      </c>
      <c r="B350" s="6" t="s">
        <v>7112</v>
      </c>
      <c r="C350" s="6">
        <v>4165</v>
      </c>
      <c r="D350" s="6">
        <v>35</v>
      </c>
      <c r="E350" s="6" t="s">
        <v>7113</v>
      </c>
      <c r="F350" s="6" t="s">
        <v>6331</v>
      </c>
      <c r="G350" s="6">
        <v>-24.82</v>
      </c>
      <c r="H350" s="6">
        <v>12.2751</v>
      </c>
      <c r="I350" s="6">
        <v>55.661349999999999</v>
      </c>
      <c r="J350" s="6">
        <v>2</v>
      </c>
      <c r="K350" s="6" t="s">
        <v>7047</v>
      </c>
      <c r="L350" s="6" t="s">
        <v>6323</v>
      </c>
      <c r="M350" s="6" t="s">
        <v>7057</v>
      </c>
    </row>
    <row r="351" spans="1:13" x14ac:dyDescent="0.15">
      <c r="A351" s="6">
        <v>6795</v>
      </c>
      <c r="B351" s="6" t="s">
        <v>7114</v>
      </c>
      <c r="C351" s="6">
        <v>3700</v>
      </c>
      <c r="D351" s="6">
        <v>50</v>
      </c>
      <c r="E351" s="6" t="s">
        <v>7115</v>
      </c>
      <c r="F351" s="6" t="s">
        <v>6331</v>
      </c>
      <c r="G351" s="6">
        <v>-25.46</v>
      </c>
      <c r="H351" s="6">
        <v>9.983333</v>
      </c>
      <c r="I351" s="6">
        <v>56.216670000000001</v>
      </c>
      <c r="J351" s="6">
        <v>2</v>
      </c>
      <c r="K351" s="6" t="s">
        <v>6933</v>
      </c>
      <c r="L351" s="6" t="s">
        <v>6323</v>
      </c>
      <c r="M351" s="6" t="s">
        <v>7001</v>
      </c>
    </row>
    <row r="352" spans="1:13" x14ac:dyDescent="0.15">
      <c r="A352" s="6">
        <v>6796</v>
      </c>
      <c r="B352" s="6" t="s">
        <v>7116</v>
      </c>
      <c r="C352" s="6">
        <v>3715</v>
      </c>
      <c r="D352" s="6">
        <v>45</v>
      </c>
      <c r="E352" s="6" t="s">
        <v>7117</v>
      </c>
      <c r="F352" s="6" t="s">
        <v>6331</v>
      </c>
      <c r="G352" s="6">
        <v>-25.38</v>
      </c>
      <c r="H352" s="6">
        <v>9.983333</v>
      </c>
      <c r="I352" s="6">
        <v>56.216670000000001</v>
      </c>
      <c r="J352" s="6">
        <v>2</v>
      </c>
      <c r="K352" s="6" t="s">
        <v>6933</v>
      </c>
      <c r="L352" s="6" t="s">
        <v>6323</v>
      </c>
      <c r="M352" s="6" t="s">
        <v>7001</v>
      </c>
    </row>
    <row r="353" spans="1:13" x14ac:dyDescent="0.15">
      <c r="A353" s="6">
        <v>6797</v>
      </c>
      <c r="B353" s="6" t="s">
        <v>7118</v>
      </c>
      <c r="C353" s="6">
        <v>2270</v>
      </c>
      <c r="D353" s="6">
        <v>40</v>
      </c>
      <c r="E353" s="6" t="s">
        <v>7119</v>
      </c>
      <c r="F353" s="6" t="s">
        <v>6331</v>
      </c>
      <c r="G353" s="6"/>
      <c r="H353" s="6">
        <v>10.085369999999999</v>
      </c>
      <c r="I353" s="6">
        <v>56.238059999999997</v>
      </c>
      <c r="J353" s="6">
        <v>2</v>
      </c>
      <c r="K353" s="6" t="s">
        <v>7120</v>
      </c>
      <c r="L353" s="6" t="s">
        <v>6323</v>
      </c>
      <c r="M353" s="6"/>
    </row>
    <row r="354" spans="1:13" x14ac:dyDescent="0.15">
      <c r="A354" s="6">
        <v>6798</v>
      </c>
      <c r="B354" s="6" t="s">
        <v>7121</v>
      </c>
      <c r="C354" s="6">
        <v>5095</v>
      </c>
      <c r="D354" s="6">
        <v>45</v>
      </c>
      <c r="E354" s="6" t="s">
        <v>6992</v>
      </c>
      <c r="F354" s="6" t="s">
        <v>6331</v>
      </c>
      <c r="G354" s="6">
        <v>-28.22</v>
      </c>
      <c r="H354" s="6">
        <v>10.085369999999999</v>
      </c>
      <c r="I354" s="6">
        <v>56.238059999999997</v>
      </c>
      <c r="J354" s="6">
        <v>2</v>
      </c>
      <c r="K354" s="6" t="s">
        <v>7120</v>
      </c>
      <c r="L354" s="6" t="s">
        <v>6323</v>
      </c>
      <c r="M354" s="6" t="s">
        <v>7122</v>
      </c>
    </row>
    <row r="355" spans="1:13" x14ac:dyDescent="0.15">
      <c r="A355" s="6">
        <v>6799</v>
      </c>
      <c r="B355" s="6" t="s">
        <v>7123</v>
      </c>
      <c r="C355" s="6">
        <v>4140</v>
      </c>
      <c r="D355" s="6">
        <v>50</v>
      </c>
      <c r="E355" s="6" t="s">
        <v>7124</v>
      </c>
      <c r="F355" s="6" t="s">
        <v>6331</v>
      </c>
      <c r="G355" s="6">
        <v>-25.37</v>
      </c>
      <c r="H355" s="6">
        <v>10.02544</v>
      </c>
      <c r="I355" s="6">
        <v>56.241390000000003</v>
      </c>
      <c r="J355" s="6">
        <v>2</v>
      </c>
      <c r="K355" s="6" t="s">
        <v>7125</v>
      </c>
      <c r="L355" s="6" t="s">
        <v>6323</v>
      </c>
      <c r="M355" s="6" t="s">
        <v>7122</v>
      </c>
    </row>
    <row r="356" spans="1:13" x14ac:dyDescent="0.15">
      <c r="A356" s="6">
        <v>6800</v>
      </c>
      <c r="B356" s="6" t="s">
        <v>7126</v>
      </c>
      <c r="C356" s="6">
        <v>4175</v>
      </c>
      <c r="D356" s="6">
        <v>50</v>
      </c>
      <c r="E356" s="6" t="s">
        <v>7127</v>
      </c>
      <c r="F356" s="6" t="s">
        <v>6331</v>
      </c>
      <c r="G356" s="6">
        <v>-24.23</v>
      </c>
      <c r="H356" s="6">
        <v>10.02544</v>
      </c>
      <c r="I356" s="6">
        <v>56.241390000000003</v>
      </c>
      <c r="J356" s="6">
        <v>2</v>
      </c>
      <c r="K356" s="6" t="s">
        <v>7125</v>
      </c>
      <c r="L356" s="6" t="s">
        <v>6323</v>
      </c>
      <c r="M356" s="6" t="s">
        <v>7122</v>
      </c>
    </row>
    <row r="357" spans="1:13" x14ac:dyDescent="0.15">
      <c r="A357" s="6">
        <v>6801</v>
      </c>
      <c r="B357" s="6" t="s">
        <v>7128</v>
      </c>
      <c r="C357" s="6">
        <v>4130</v>
      </c>
      <c r="D357" s="6">
        <v>60</v>
      </c>
      <c r="E357" s="6" t="s">
        <v>7129</v>
      </c>
      <c r="F357" s="6" t="s">
        <v>6331</v>
      </c>
      <c r="G357" s="6">
        <v>-25.5</v>
      </c>
      <c r="H357" s="6">
        <v>10.145530000000001</v>
      </c>
      <c r="I357" s="6">
        <v>56.216630000000002</v>
      </c>
      <c r="J357" s="6">
        <v>2</v>
      </c>
      <c r="K357" s="6" t="s">
        <v>7130</v>
      </c>
      <c r="L357" s="6" t="s">
        <v>6323</v>
      </c>
      <c r="M357" s="6" t="s">
        <v>7131</v>
      </c>
    </row>
    <row r="358" spans="1:13" x14ac:dyDescent="0.15">
      <c r="A358" s="6">
        <v>6810</v>
      </c>
      <c r="B358" s="6" t="s">
        <v>7132</v>
      </c>
      <c r="C358" s="6">
        <v>2540</v>
      </c>
      <c r="D358" s="6">
        <v>52</v>
      </c>
      <c r="E358" s="6" t="s">
        <v>7133</v>
      </c>
      <c r="F358" s="6" t="s">
        <v>6326</v>
      </c>
      <c r="G358" s="6">
        <v>-23.53</v>
      </c>
      <c r="H358" s="6">
        <v>8.7014980000000008</v>
      </c>
      <c r="I358" s="6">
        <v>57.082729999999998</v>
      </c>
      <c r="J358" s="6">
        <v>2</v>
      </c>
      <c r="K358" s="6" t="s">
        <v>7134</v>
      </c>
      <c r="L358" s="6" t="s">
        <v>6328</v>
      </c>
      <c r="M358" s="6"/>
    </row>
    <row r="359" spans="1:13" x14ac:dyDescent="0.15">
      <c r="A359" s="6">
        <v>6811</v>
      </c>
      <c r="B359" s="6" t="s">
        <v>7135</v>
      </c>
      <c r="C359" s="6">
        <v>2866</v>
      </c>
      <c r="D359" s="6">
        <v>48</v>
      </c>
      <c r="E359" s="6" t="s">
        <v>7136</v>
      </c>
      <c r="F359" s="6" t="s">
        <v>6326</v>
      </c>
      <c r="G359" s="6">
        <v>-23.96</v>
      </c>
      <c r="H359" s="6">
        <v>8.7014980000000008</v>
      </c>
      <c r="I359" s="6">
        <v>57.082729999999998</v>
      </c>
      <c r="J359" s="6">
        <v>2</v>
      </c>
      <c r="K359" s="6" t="s">
        <v>7134</v>
      </c>
      <c r="L359" s="6" t="s">
        <v>6328</v>
      </c>
      <c r="M359" s="6"/>
    </row>
    <row r="360" spans="1:13" x14ac:dyDescent="0.15">
      <c r="A360" s="6">
        <v>6812</v>
      </c>
      <c r="B360" s="6" t="s">
        <v>7137</v>
      </c>
      <c r="C360" s="6">
        <v>2975</v>
      </c>
      <c r="D360" s="6">
        <v>50</v>
      </c>
      <c r="E360" s="6" t="s">
        <v>7138</v>
      </c>
      <c r="F360" s="6" t="s">
        <v>6331</v>
      </c>
      <c r="G360" s="6">
        <v>-27.33</v>
      </c>
      <c r="H360" s="6">
        <v>8.7014980000000008</v>
      </c>
      <c r="I360" s="6">
        <v>57.082729999999998</v>
      </c>
      <c r="J360" s="6">
        <v>2</v>
      </c>
      <c r="K360" s="6" t="s">
        <v>7134</v>
      </c>
      <c r="L360" s="6" t="s">
        <v>6328</v>
      </c>
      <c r="M360" s="6"/>
    </row>
    <row r="361" spans="1:13" x14ac:dyDescent="0.15">
      <c r="A361" s="6">
        <v>6813</v>
      </c>
      <c r="B361" s="6" t="s">
        <v>7139</v>
      </c>
      <c r="C361" s="6">
        <v>372</v>
      </c>
      <c r="D361" s="6">
        <v>31</v>
      </c>
      <c r="E361" s="6" t="s">
        <v>7140</v>
      </c>
      <c r="F361" s="6" t="s">
        <v>6331</v>
      </c>
      <c r="G361" s="6">
        <v>-26.2</v>
      </c>
      <c r="H361" s="6">
        <v>8.5325839999999999</v>
      </c>
      <c r="I361" s="6">
        <v>56.974730000000001</v>
      </c>
      <c r="J361" s="6">
        <v>2</v>
      </c>
      <c r="K361" s="6" t="s">
        <v>7141</v>
      </c>
      <c r="L361" s="6" t="s">
        <v>6328</v>
      </c>
      <c r="M361" s="6"/>
    </row>
    <row r="362" spans="1:13" x14ac:dyDescent="0.15">
      <c r="A362" s="6">
        <v>6817</v>
      </c>
      <c r="B362" s="6" t="s">
        <v>7142</v>
      </c>
      <c r="C362" s="6">
        <v>2942</v>
      </c>
      <c r="D362" s="6">
        <v>50</v>
      </c>
      <c r="E362" s="6" t="s">
        <v>7143</v>
      </c>
      <c r="F362" s="6" t="s">
        <v>6331</v>
      </c>
      <c r="G362" s="6"/>
      <c r="H362" s="6">
        <v>8.5325839999999999</v>
      </c>
      <c r="I362" s="6">
        <v>56.974730000000001</v>
      </c>
      <c r="J362" s="6">
        <v>2</v>
      </c>
      <c r="K362" s="6" t="s">
        <v>7141</v>
      </c>
      <c r="L362" s="6" t="s">
        <v>6328</v>
      </c>
      <c r="M362" s="6" t="s">
        <v>6381</v>
      </c>
    </row>
    <row r="363" spans="1:13" x14ac:dyDescent="0.15">
      <c r="A363" s="6">
        <v>6837</v>
      </c>
      <c r="B363" s="6" t="s">
        <v>7144</v>
      </c>
      <c r="C363" s="6">
        <v>9015</v>
      </c>
      <c r="D363" s="6">
        <v>60</v>
      </c>
      <c r="E363" s="6" t="s">
        <v>7145</v>
      </c>
      <c r="F363" s="6" t="s">
        <v>6331</v>
      </c>
      <c r="G363" s="6"/>
      <c r="H363" s="6">
        <v>9.3832090000000008</v>
      </c>
      <c r="I363" s="6">
        <v>55.245350000000002</v>
      </c>
      <c r="J363" s="6">
        <v>2</v>
      </c>
      <c r="K363" s="6" t="s">
        <v>7146</v>
      </c>
      <c r="L363" s="6" t="s">
        <v>6323</v>
      </c>
      <c r="M363" s="6"/>
    </row>
    <row r="364" spans="1:13" x14ac:dyDescent="0.15">
      <c r="A364" s="6">
        <v>6838</v>
      </c>
      <c r="B364" s="6" t="s">
        <v>7147</v>
      </c>
      <c r="C364" s="6">
        <v>9030</v>
      </c>
      <c r="D364" s="6">
        <v>55</v>
      </c>
      <c r="E364" s="6" t="s">
        <v>7148</v>
      </c>
      <c r="F364" s="6" t="s">
        <v>6331</v>
      </c>
      <c r="G364" s="6"/>
      <c r="H364" s="6">
        <v>9.3832090000000008</v>
      </c>
      <c r="I364" s="6">
        <v>55.245350000000002</v>
      </c>
      <c r="J364" s="6">
        <v>2</v>
      </c>
      <c r="K364" s="6" t="s">
        <v>7146</v>
      </c>
      <c r="L364" s="6" t="s">
        <v>6323</v>
      </c>
      <c r="M364" s="6"/>
    </row>
    <row r="365" spans="1:13" x14ac:dyDescent="0.15">
      <c r="A365" s="6">
        <v>6839</v>
      </c>
      <c r="B365" s="6" t="s">
        <v>7149</v>
      </c>
      <c r="C365" s="6">
        <v>8875</v>
      </c>
      <c r="D365" s="6">
        <v>65</v>
      </c>
      <c r="E365" s="6" t="s">
        <v>7150</v>
      </c>
      <c r="F365" s="6" t="s">
        <v>6331</v>
      </c>
      <c r="G365" s="6"/>
      <c r="H365" s="6">
        <v>9.3832090000000008</v>
      </c>
      <c r="I365" s="6">
        <v>55.245350000000002</v>
      </c>
      <c r="J365" s="6">
        <v>2</v>
      </c>
      <c r="K365" s="6" t="s">
        <v>7146</v>
      </c>
      <c r="L365" s="6" t="s">
        <v>6323</v>
      </c>
      <c r="M365" s="6"/>
    </row>
    <row r="366" spans="1:13" x14ac:dyDescent="0.15">
      <c r="A366" s="6">
        <v>6843</v>
      </c>
      <c r="B366" s="6" t="s">
        <v>7151</v>
      </c>
      <c r="C366" s="6">
        <v>5190</v>
      </c>
      <c r="D366" s="6">
        <v>90</v>
      </c>
      <c r="E366" s="6" t="s">
        <v>7152</v>
      </c>
      <c r="F366" s="6" t="s">
        <v>6963</v>
      </c>
      <c r="G366" s="6"/>
      <c r="H366" s="6">
        <v>10.1645</v>
      </c>
      <c r="I366" s="6">
        <v>56.221800000000002</v>
      </c>
      <c r="J366" s="6">
        <v>2</v>
      </c>
      <c r="K366" s="6" t="s">
        <v>7153</v>
      </c>
      <c r="L366" s="6" t="s">
        <v>7154</v>
      </c>
    </row>
    <row r="367" spans="1:13" x14ac:dyDescent="0.15">
      <c r="A367" s="6">
        <v>6844</v>
      </c>
      <c r="B367" s="6" t="s">
        <v>7155</v>
      </c>
      <c r="C367" s="6">
        <v>5120</v>
      </c>
      <c r="D367" s="6">
        <v>49</v>
      </c>
      <c r="E367" s="6" t="s">
        <v>7156</v>
      </c>
      <c r="F367" s="6" t="s">
        <v>6963</v>
      </c>
      <c r="G367" s="6"/>
      <c r="H367" s="6">
        <v>10.1645</v>
      </c>
      <c r="I367" s="6">
        <v>56.221800000000002</v>
      </c>
      <c r="J367" s="6">
        <v>2</v>
      </c>
      <c r="K367" s="6" t="s">
        <v>7153</v>
      </c>
      <c r="L367" s="6" t="s">
        <v>7154</v>
      </c>
    </row>
    <row r="368" spans="1:13" x14ac:dyDescent="0.15">
      <c r="A368" s="6">
        <v>6859</v>
      </c>
      <c r="B368" s="6" t="s">
        <v>7157</v>
      </c>
      <c r="C368" s="6">
        <v>3462</v>
      </c>
      <c r="D368" s="6">
        <v>41</v>
      </c>
      <c r="E368" s="6" t="s">
        <v>7158</v>
      </c>
      <c r="F368" s="6" t="s">
        <v>6331</v>
      </c>
      <c r="G368" s="6">
        <v>-26.36</v>
      </c>
      <c r="H368" s="6">
        <v>8.3961959999999998</v>
      </c>
      <c r="I368" s="6">
        <v>55.417670000000001</v>
      </c>
      <c r="J368" s="6">
        <v>2</v>
      </c>
      <c r="K368" s="6" t="s">
        <v>7159</v>
      </c>
      <c r="L368" s="6" t="s">
        <v>6328</v>
      </c>
      <c r="M368" s="6"/>
    </row>
    <row r="369" spans="1:13" x14ac:dyDescent="0.15">
      <c r="A369" s="6">
        <v>6860</v>
      </c>
      <c r="B369" s="6" t="s">
        <v>7160</v>
      </c>
      <c r="C369" s="6">
        <v>3560</v>
      </c>
      <c r="D369" s="6">
        <v>50</v>
      </c>
      <c r="E369" s="6" t="s">
        <v>7161</v>
      </c>
      <c r="F369" s="6" t="s">
        <v>6331</v>
      </c>
      <c r="G369" s="6">
        <v>-26.29</v>
      </c>
      <c r="H369" s="6">
        <v>8.3961959999999998</v>
      </c>
      <c r="I369" s="6">
        <v>55.417670000000001</v>
      </c>
      <c r="J369" s="6">
        <v>2</v>
      </c>
      <c r="K369" s="6" t="s">
        <v>7159</v>
      </c>
      <c r="L369" s="6" t="s">
        <v>6328</v>
      </c>
      <c r="M369" s="6"/>
    </row>
    <row r="370" spans="1:13" x14ac:dyDescent="0.15">
      <c r="A370" s="6">
        <v>6861</v>
      </c>
      <c r="B370" s="6" t="s">
        <v>7162</v>
      </c>
      <c r="C370" s="6">
        <v>3005</v>
      </c>
      <c r="D370" s="6">
        <v>47</v>
      </c>
      <c r="E370" s="6" t="s">
        <v>7163</v>
      </c>
      <c r="F370" s="6" t="s">
        <v>6331</v>
      </c>
      <c r="G370" s="6">
        <v>-26.5</v>
      </c>
      <c r="H370" s="6">
        <v>8.3961959999999998</v>
      </c>
      <c r="I370" s="6">
        <v>55.417670000000001</v>
      </c>
      <c r="J370" s="6">
        <v>2</v>
      </c>
      <c r="K370" s="6" t="s">
        <v>7159</v>
      </c>
      <c r="L370" s="6" t="s">
        <v>6328</v>
      </c>
      <c r="M370" s="6"/>
    </row>
    <row r="371" spans="1:13" x14ac:dyDescent="0.15">
      <c r="A371" s="6">
        <v>6863</v>
      </c>
      <c r="B371" s="6" t="s">
        <v>7164</v>
      </c>
      <c r="C371" s="6">
        <v>4975</v>
      </c>
      <c r="D371" s="6">
        <v>55</v>
      </c>
      <c r="E371" s="6" t="s">
        <v>7165</v>
      </c>
      <c r="F371" s="6" t="s">
        <v>6963</v>
      </c>
      <c r="G371" s="6"/>
      <c r="H371" s="6">
        <v>10.1645</v>
      </c>
      <c r="I371" s="6">
        <v>56.221800000000002</v>
      </c>
      <c r="J371" s="6">
        <v>2</v>
      </c>
      <c r="K371" s="6" t="s">
        <v>7153</v>
      </c>
      <c r="L371" s="6" t="s">
        <v>7154</v>
      </c>
    </row>
    <row r="372" spans="1:13" x14ac:dyDescent="0.15">
      <c r="A372" s="6">
        <v>6864</v>
      </c>
      <c r="B372" s="6" t="s">
        <v>7166</v>
      </c>
      <c r="C372" s="6">
        <v>5075</v>
      </c>
      <c r="D372" s="6">
        <v>50</v>
      </c>
      <c r="E372" s="6" t="s">
        <v>7167</v>
      </c>
      <c r="F372" s="6" t="s">
        <v>6963</v>
      </c>
      <c r="G372" s="6"/>
      <c r="H372" s="6">
        <v>10.1645</v>
      </c>
      <c r="I372" s="6">
        <v>56.221800000000002</v>
      </c>
      <c r="J372" s="6">
        <v>2</v>
      </c>
      <c r="K372" s="6" t="s">
        <v>7153</v>
      </c>
      <c r="L372" s="6" t="s">
        <v>7154</v>
      </c>
    </row>
    <row r="373" spans="1:13" x14ac:dyDescent="0.15">
      <c r="A373" s="6">
        <v>6871</v>
      </c>
      <c r="B373" s="6" t="s">
        <v>7168</v>
      </c>
      <c r="C373" s="6">
        <v>4770</v>
      </c>
      <c r="D373" s="6">
        <v>46</v>
      </c>
      <c r="E373" s="6" t="s">
        <v>7169</v>
      </c>
      <c r="F373" s="6" t="s">
        <v>6963</v>
      </c>
      <c r="G373" s="6"/>
      <c r="H373" s="6">
        <v>14.920400000000001</v>
      </c>
      <c r="I373" s="6">
        <v>55.079900000000002</v>
      </c>
      <c r="J373" s="6">
        <v>2</v>
      </c>
      <c r="K373" s="6" t="s">
        <v>7170</v>
      </c>
      <c r="L373" s="6" t="s">
        <v>7154</v>
      </c>
    </row>
    <row r="374" spans="1:13" x14ac:dyDescent="0.15">
      <c r="A374" s="6">
        <v>6872</v>
      </c>
      <c r="B374" s="6" t="s">
        <v>7171</v>
      </c>
      <c r="C374" s="6">
        <v>3425</v>
      </c>
      <c r="D374" s="6">
        <v>75</v>
      </c>
      <c r="E374" s="6" t="s">
        <v>7172</v>
      </c>
      <c r="F374" s="6" t="s">
        <v>6331</v>
      </c>
      <c r="G374" s="6">
        <v>-26.43</v>
      </c>
      <c r="H374" s="6">
        <v>9.5506320000000002</v>
      </c>
      <c r="I374" s="6">
        <v>55.506019999999999</v>
      </c>
      <c r="J374" s="6">
        <v>2</v>
      </c>
      <c r="K374" s="6" t="s">
        <v>6352</v>
      </c>
      <c r="L374" s="6" t="s">
        <v>6328</v>
      </c>
      <c r="M374" s="6"/>
    </row>
    <row r="375" spans="1:13" x14ac:dyDescent="0.15">
      <c r="A375" s="6">
        <v>6873</v>
      </c>
      <c r="B375" s="6" t="s">
        <v>7173</v>
      </c>
      <c r="C375" s="6">
        <v>3140</v>
      </c>
      <c r="D375" s="6">
        <v>39</v>
      </c>
      <c r="E375" s="6" t="s">
        <v>7174</v>
      </c>
      <c r="F375" s="6" t="s">
        <v>6331</v>
      </c>
      <c r="G375" s="6">
        <v>-26.13</v>
      </c>
      <c r="H375" s="6">
        <v>9.5506320000000002</v>
      </c>
      <c r="I375" s="6">
        <v>55.506019999999999</v>
      </c>
      <c r="J375" s="6">
        <v>2</v>
      </c>
      <c r="K375" s="6" t="s">
        <v>6352</v>
      </c>
      <c r="L375" s="6" t="s">
        <v>6328</v>
      </c>
      <c r="M375" s="6"/>
    </row>
    <row r="376" spans="1:13" x14ac:dyDescent="0.15">
      <c r="A376" s="6">
        <v>6874</v>
      </c>
      <c r="B376" s="6" t="s">
        <v>7175</v>
      </c>
      <c r="C376" s="6">
        <v>3257</v>
      </c>
      <c r="D376" s="6">
        <v>49</v>
      </c>
      <c r="E376" s="6" t="s">
        <v>7176</v>
      </c>
      <c r="F376" s="6" t="s">
        <v>6331</v>
      </c>
      <c r="G376" s="6">
        <v>-25.14</v>
      </c>
      <c r="H376" s="6">
        <v>9.5506320000000002</v>
      </c>
      <c r="I376" s="6">
        <v>55.506019999999999</v>
      </c>
      <c r="J376" s="6">
        <v>2</v>
      </c>
      <c r="K376" s="6" t="s">
        <v>6352</v>
      </c>
      <c r="L376" s="6" t="s">
        <v>6328</v>
      </c>
      <c r="M376" s="6"/>
    </row>
    <row r="377" spans="1:13" x14ac:dyDescent="0.15">
      <c r="A377" s="6">
        <v>6875</v>
      </c>
      <c r="B377" s="6" t="s">
        <v>7177</v>
      </c>
      <c r="C377" s="6">
        <v>3149</v>
      </c>
      <c r="D377" s="6">
        <v>50</v>
      </c>
      <c r="E377" s="6" t="s">
        <v>7178</v>
      </c>
      <c r="F377" s="6" t="s">
        <v>6331</v>
      </c>
      <c r="G377" s="6">
        <v>-23.89</v>
      </c>
      <c r="H377" s="6">
        <v>9.5506320000000002</v>
      </c>
      <c r="I377" s="6">
        <v>55.506019999999999</v>
      </c>
      <c r="J377" s="6">
        <v>2</v>
      </c>
      <c r="K377" s="6" t="s">
        <v>6352</v>
      </c>
      <c r="L377" s="6" t="s">
        <v>6328</v>
      </c>
      <c r="M377" s="6"/>
    </row>
    <row r="378" spans="1:13" x14ac:dyDescent="0.15">
      <c r="A378" s="6">
        <v>6876</v>
      </c>
      <c r="B378" s="6" t="s">
        <v>7179</v>
      </c>
      <c r="C378" s="6">
        <v>3060</v>
      </c>
      <c r="D378" s="6">
        <v>48</v>
      </c>
      <c r="E378" s="6" t="s">
        <v>7180</v>
      </c>
      <c r="F378" s="6" t="s">
        <v>6326</v>
      </c>
      <c r="G378" s="6">
        <v>-25.98</v>
      </c>
      <c r="H378" s="6">
        <v>9.5506320000000002</v>
      </c>
      <c r="I378" s="6">
        <v>55.506019999999999</v>
      </c>
      <c r="J378" s="6">
        <v>2</v>
      </c>
      <c r="K378" s="6" t="s">
        <v>6352</v>
      </c>
      <c r="L378" s="6" t="s">
        <v>6328</v>
      </c>
      <c r="M378" s="6"/>
    </row>
    <row r="379" spans="1:13" x14ac:dyDescent="0.15">
      <c r="A379" s="6">
        <v>6877</v>
      </c>
      <c r="B379" s="6" t="s">
        <v>7181</v>
      </c>
      <c r="C379" s="6">
        <v>3141</v>
      </c>
      <c r="D379" s="6">
        <v>43</v>
      </c>
      <c r="E379" s="6" t="s">
        <v>7182</v>
      </c>
      <c r="F379" s="6" t="s">
        <v>6331</v>
      </c>
      <c r="G379" s="6">
        <v>-24.28</v>
      </c>
      <c r="H379" s="6">
        <v>9.5506320000000002</v>
      </c>
      <c r="I379" s="6">
        <v>55.506019999999999</v>
      </c>
      <c r="J379" s="6">
        <v>2</v>
      </c>
      <c r="K379" s="6" t="s">
        <v>6352</v>
      </c>
      <c r="L379" s="6" t="s">
        <v>6328</v>
      </c>
      <c r="M379" s="6"/>
    </row>
    <row r="380" spans="1:13" x14ac:dyDescent="0.15">
      <c r="A380" s="6">
        <v>6878</v>
      </c>
      <c r="B380" s="6" t="s">
        <v>7183</v>
      </c>
      <c r="C380" s="6">
        <v>3131</v>
      </c>
      <c r="D380" s="6">
        <v>46</v>
      </c>
      <c r="E380" s="6" t="s">
        <v>7184</v>
      </c>
      <c r="F380" s="6" t="s">
        <v>6331</v>
      </c>
      <c r="G380" s="6">
        <v>-28.05</v>
      </c>
      <c r="H380" s="6">
        <v>9.5506320000000002</v>
      </c>
      <c r="I380" s="6">
        <v>55.506019999999999</v>
      </c>
      <c r="J380" s="6">
        <v>2</v>
      </c>
      <c r="K380" s="6" t="s">
        <v>6352</v>
      </c>
      <c r="L380" s="6" t="s">
        <v>6328</v>
      </c>
      <c r="M380" s="6"/>
    </row>
    <row r="381" spans="1:13" x14ac:dyDescent="0.15">
      <c r="A381" s="6">
        <v>6879</v>
      </c>
      <c r="B381" s="6" t="s">
        <v>7185</v>
      </c>
      <c r="C381" s="6">
        <v>3181</v>
      </c>
      <c r="D381" s="6">
        <v>43</v>
      </c>
      <c r="E381" s="6" t="s">
        <v>7186</v>
      </c>
      <c r="F381" s="6" t="s">
        <v>6334</v>
      </c>
      <c r="G381" s="6">
        <v>-27.1</v>
      </c>
      <c r="H381" s="6">
        <v>9.5506320000000002</v>
      </c>
      <c r="I381" s="6">
        <v>55.506019999999999</v>
      </c>
      <c r="J381" s="6">
        <v>2</v>
      </c>
      <c r="K381" s="6" t="s">
        <v>6352</v>
      </c>
      <c r="L381" s="6" t="s">
        <v>6328</v>
      </c>
      <c r="M381" s="6"/>
    </row>
    <row r="382" spans="1:13" x14ac:dyDescent="0.15">
      <c r="A382" s="6">
        <v>6880</v>
      </c>
      <c r="B382" s="6" t="s">
        <v>7187</v>
      </c>
      <c r="C382" s="6">
        <v>3315</v>
      </c>
      <c r="D382" s="6">
        <v>44</v>
      </c>
      <c r="E382" s="6" t="s">
        <v>7188</v>
      </c>
      <c r="F382" s="6" t="s">
        <v>6331</v>
      </c>
      <c r="G382" s="6">
        <v>-25.82</v>
      </c>
      <c r="H382" s="6">
        <v>9.5506320000000002</v>
      </c>
      <c r="I382" s="6">
        <v>55.506019999999999</v>
      </c>
      <c r="J382" s="6">
        <v>2</v>
      </c>
      <c r="K382" s="6" t="s">
        <v>6352</v>
      </c>
      <c r="L382" s="6" t="s">
        <v>6328</v>
      </c>
      <c r="M382" s="6"/>
    </row>
    <row r="383" spans="1:13" x14ac:dyDescent="0.15">
      <c r="A383" s="6">
        <v>6881</v>
      </c>
      <c r="B383" s="6" t="s">
        <v>7189</v>
      </c>
      <c r="C383" s="6">
        <v>3250</v>
      </c>
      <c r="D383" s="6">
        <v>42</v>
      </c>
      <c r="E383" s="6" t="s">
        <v>7190</v>
      </c>
      <c r="F383" s="6" t="s">
        <v>6331</v>
      </c>
      <c r="G383" s="6">
        <v>-26.32</v>
      </c>
      <c r="H383" s="6">
        <v>9.5506320000000002</v>
      </c>
      <c r="I383" s="6">
        <v>55.506019999999999</v>
      </c>
      <c r="J383" s="6">
        <v>2</v>
      </c>
      <c r="K383" s="6" t="s">
        <v>6352</v>
      </c>
      <c r="L383" s="6" t="s">
        <v>6328</v>
      </c>
      <c r="M383" s="6"/>
    </row>
    <row r="384" spans="1:13" x14ac:dyDescent="0.15">
      <c r="A384" s="6">
        <v>6882</v>
      </c>
      <c r="B384" s="6" t="s">
        <v>7191</v>
      </c>
      <c r="C384" s="6">
        <v>3185</v>
      </c>
      <c r="D384" s="6">
        <v>70</v>
      </c>
      <c r="E384" s="6" t="s">
        <v>7192</v>
      </c>
      <c r="F384" s="6" t="s">
        <v>6334</v>
      </c>
      <c r="G384" s="6">
        <v>-26.03</v>
      </c>
      <c r="H384" s="6">
        <v>9.5506320000000002</v>
      </c>
      <c r="I384" s="6">
        <v>55.506019999999999</v>
      </c>
      <c r="J384" s="6">
        <v>2</v>
      </c>
      <c r="K384" s="6" t="s">
        <v>6352</v>
      </c>
      <c r="L384" s="6" t="s">
        <v>6328</v>
      </c>
      <c r="M384" s="6"/>
    </row>
    <row r="385" spans="1:13" x14ac:dyDescent="0.15">
      <c r="A385" s="6">
        <v>6883</v>
      </c>
      <c r="B385" s="6" t="s">
        <v>7193</v>
      </c>
      <c r="C385" s="6">
        <v>3310</v>
      </c>
      <c r="D385" s="6">
        <v>42</v>
      </c>
      <c r="E385" s="6" t="s">
        <v>7194</v>
      </c>
      <c r="F385" s="6" t="s">
        <v>6331</v>
      </c>
      <c r="G385" s="6">
        <v>-23.71</v>
      </c>
      <c r="H385" s="6">
        <v>9.5506320000000002</v>
      </c>
      <c r="I385" s="6">
        <v>55.506019999999999</v>
      </c>
      <c r="J385" s="6">
        <v>2</v>
      </c>
      <c r="K385" s="6" t="s">
        <v>6352</v>
      </c>
      <c r="L385" s="6" t="s">
        <v>6328</v>
      </c>
      <c r="M385" s="6"/>
    </row>
    <row r="386" spans="1:13" x14ac:dyDescent="0.15">
      <c r="A386" s="6">
        <v>6884</v>
      </c>
      <c r="B386" s="6" t="s">
        <v>7195</v>
      </c>
      <c r="C386" s="6">
        <v>5690</v>
      </c>
      <c r="D386" s="6">
        <v>50</v>
      </c>
      <c r="E386" s="6" t="s">
        <v>7196</v>
      </c>
      <c r="F386" s="6" t="s">
        <v>6331</v>
      </c>
      <c r="G386" s="6">
        <v>-25.98</v>
      </c>
      <c r="H386" s="6">
        <v>9.3205500000000008</v>
      </c>
      <c r="I386" s="6">
        <v>55.441180000000003</v>
      </c>
      <c r="J386" s="6">
        <v>2</v>
      </c>
      <c r="K386" s="6" t="s">
        <v>7197</v>
      </c>
      <c r="L386" s="6" t="s">
        <v>6328</v>
      </c>
      <c r="M386" s="6"/>
    </row>
    <row r="387" spans="1:13" x14ac:dyDescent="0.15">
      <c r="A387" s="6">
        <v>6885</v>
      </c>
      <c r="B387" s="6" t="s">
        <v>7198</v>
      </c>
      <c r="C387" s="6">
        <v>3115</v>
      </c>
      <c r="D387" s="6">
        <v>40</v>
      </c>
      <c r="E387" s="6" t="s">
        <v>7199</v>
      </c>
      <c r="F387" s="6" t="s">
        <v>6331</v>
      </c>
      <c r="G387" s="6">
        <v>-25.15</v>
      </c>
      <c r="H387" s="6">
        <v>9.3205500000000008</v>
      </c>
      <c r="I387" s="6">
        <v>55.441180000000003</v>
      </c>
      <c r="J387" s="6">
        <v>2</v>
      </c>
      <c r="K387" s="6" t="s">
        <v>7197</v>
      </c>
      <c r="L387" s="6" t="s">
        <v>6328</v>
      </c>
      <c r="M387" s="6"/>
    </row>
    <row r="388" spans="1:13" x14ac:dyDescent="0.15">
      <c r="A388" s="6">
        <v>6886</v>
      </c>
      <c r="B388" s="6" t="s">
        <v>7200</v>
      </c>
      <c r="C388" s="6">
        <v>3007</v>
      </c>
      <c r="D388" s="6">
        <v>43</v>
      </c>
      <c r="E388" s="6" t="s">
        <v>7201</v>
      </c>
      <c r="F388" s="6" t="s">
        <v>6331</v>
      </c>
      <c r="G388" s="6">
        <v>-27.07</v>
      </c>
      <c r="H388" s="6">
        <v>9.3205500000000008</v>
      </c>
      <c r="I388" s="6">
        <v>55.441180000000003</v>
      </c>
      <c r="J388" s="6">
        <v>2</v>
      </c>
      <c r="K388" s="6" t="s">
        <v>7197</v>
      </c>
      <c r="L388" s="6" t="s">
        <v>6328</v>
      </c>
      <c r="M388" s="6"/>
    </row>
    <row r="389" spans="1:13" x14ac:dyDescent="0.15">
      <c r="A389" s="6">
        <v>6907</v>
      </c>
      <c r="B389" s="6" t="s">
        <v>7202</v>
      </c>
      <c r="C389" s="6">
        <v>3905</v>
      </c>
      <c r="D389" s="6">
        <v>55</v>
      </c>
      <c r="E389" s="6" t="s">
        <v>7203</v>
      </c>
      <c r="F389" s="6" t="s">
        <v>6321</v>
      </c>
      <c r="G389" s="6">
        <v>-26.64</v>
      </c>
      <c r="H389" s="6">
        <v>8.7027370000000008</v>
      </c>
      <c r="I389" s="6">
        <v>57.081569999999999</v>
      </c>
      <c r="J389" s="6">
        <v>2</v>
      </c>
      <c r="K389" s="6" t="s">
        <v>6955</v>
      </c>
      <c r="L389" s="6" t="s">
        <v>6328</v>
      </c>
      <c r="M389" s="6"/>
    </row>
    <row r="390" spans="1:13" x14ac:dyDescent="0.15">
      <c r="A390" s="6">
        <v>34057</v>
      </c>
      <c r="B390" s="6" t="s">
        <v>7204</v>
      </c>
      <c r="C390" s="6">
        <v>2890</v>
      </c>
      <c r="D390" s="6">
        <v>40</v>
      </c>
      <c r="E390" s="6" t="s">
        <v>7205</v>
      </c>
      <c r="F390" s="6" t="s">
        <v>6331</v>
      </c>
      <c r="G390" s="6">
        <v>-27.5</v>
      </c>
      <c r="H390" s="6">
        <v>10.25577</v>
      </c>
      <c r="I390" s="6">
        <v>57.07638</v>
      </c>
      <c r="J390" s="6">
        <v>2</v>
      </c>
      <c r="K390" s="6" t="s">
        <v>7206</v>
      </c>
      <c r="L390" s="6" t="s">
        <v>6328</v>
      </c>
      <c r="M390" s="6"/>
    </row>
    <row r="391" spans="1:13" x14ac:dyDescent="0.15">
      <c r="A391" s="6">
        <v>34058</v>
      </c>
      <c r="B391" s="6" t="s">
        <v>7207</v>
      </c>
      <c r="C391" s="6">
        <v>2870</v>
      </c>
      <c r="D391" s="6">
        <v>40</v>
      </c>
      <c r="E391" s="6" t="s">
        <v>7208</v>
      </c>
      <c r="F391" s="6" t="s">
        <v>6326</v>
      </c>
      <c r="G391" s="6">
        <v>-21.3</v>
      </c>
      <c r="H391" s="6">
        <v>8.7401319999999991</v>
      </c>
      <c r="I391" s="6">
        <v>56.94979</v>
      </c>
      <c r="J391" s="6">
        <v>2</v>
      </c>
      <c r="K391" s="6" t="s">
        <v>6421</v>
      </c>
      <c r="L391" s="6" t="s">
        <v>6328</v>
      </c>
      <c r="M391" s="6"/>
    </row>
    <row r="392" spans="1:13" x14ac:dyDescent="0.15">
      <c r="A392" s="6">
        <v>34059</v>
      </c>
      <c r="B392" s="6" t="s">
        <v>7209</v>
      </c>
      <c r="C392" s="6">
        <v>3000</v>
      </c>
      <c r="D392" s="6">
        <v>40</v>
      </c>
      <c r="E392" s="6" t="s">
        <v>7210</v>
      </c>
      <c r="F392" s="6" t="s">
        <v>6326</v>
      </c>
      <c r="G392" s="6">
        <v>-21.3</v>
      </c>
      <c r="H392" s="6">
        <v>8.7401319999999991</v>
      </c>
      <c r="I392" s="6">
        <v>56.94979</v>
      </c>
      <c r="J392" s="6">
        <v>2</v>
      </c>
      <c r="K392" s="6" t="s">
        <v>6421</v>
      </c>
      <c r="L392" s="6" t="s">
        <v>6328</v>
      </c>
      <c r="M392" s="6"/>
    </row>
    <row r="393" spans="1:13" x14ac:dyDescent="0.15">
      <c r="A393" s="6">
        <v>34060</v>
      </c>
      <c r="B393" s="6" t="s">
        <v>7211</v>
      </c>
      <c r="C393" s="6">
        <v>3140</v>
      </c>
      <c r="D393" s="6">
        <v>40</v>
      </c>
      <c r="E393" s="6" t="s">
        <v>7212</v>
      </c>
      <c r="F393" s="6" t="s">
        <v>6326</v>
      </c>
      <c r="G393" s="6">
        <v>-24.8</v>
      </c>
      <c r="H393" s="6">
        <v>8.7401319999999991</v>
      </c>
      <c r="I393" s="6">
        <v>56.94979</v>
      </c>
      <c r="J393" s="6">
        <v>2</v>
      </c>
      <c r="K393" s="6" t="s">
        <v>6421</v>
      </c>
      <c r="L393" s="6" t="s">
        <v>6328</v>
      </c>
      <c r="M393" s="6"/>
    </row>
    <row r="394" spans="1:13" x14ac:dyDescent="0.15">
      <c r="A394" s="6">
        <v>34061</v>
      </c>
      <c r="B394" s="6" t="s">
        <v>7213</v>
      </c>
      <c r="C394" s="6">
        <v>2880</v>
      </c>
      <c r="D394" s="6">
        <v>40</v>
      </c>
      <c r="E394" s="6" t="s">
        <v>7214</v>
      </c>
      <c r="F394" s="6" t="s">
        <v>6326</v>
      </c>
      <c r="G394" s="6">
        <v>-22.7</v>
      </c>
      <c r="H394" s="6">
        <v>8.7401319999999991</v>
      </c>
      <c r="I394" s="6">
        <v>56.94979</v>
      </c>
      <c r="J394" s="6">
        <v>2</v>
      </c>
      <c r="K394" s="6" t="s">
        <v>6421</v>
      </c>
      <c r="L394" s="6" t="s">
        <v>6328</v>
      </c>
      <c r="M394" s="6"/>
    </row>
    <row r="395" spans="1:13" x14ac:dyDescent="0.15">
      <c r="A395" s="6">
        <v>37001</v>
      </c>
      <c r="B395" s="6" t="s">
        <v>7215</v>
      </c>
      <c r="C395" s="6">
        <v>3010</v>
      </c>
      <c r="D395" s="6">
        <v>40</v>
      </c>
      <c r="E395" s="6" t="s">
        <v>7216</v>
      </c>
      <c r="F395" s="6" t="s">
        <v>6326</v>
      </c>
      <c r="G395" s="6">
        <v>-23.3</v>
      </c>
      <c r="H395" s="6">
        <v>8.5656590000000001</v>
      </c>
      <c r="I395" s="6">
        <v>56.843629999999997</v>
      </c>
      <c r="J395" s="6">
        <v>2</v>
      </c>
      <c r="K395" s="6" t="s">
        <v>7217</v>
      </c>
      <c r="L395" s="6" t="s">
        <v>6328</v>
      </c>
      <c r="M395" s="6"/>
    </row>
    <row r="396" spans="1:13" x14ac:dyDescent="0.15">
      <c r="A396" s="6">
        <v>37002</v>
      </c>
      <c r="B396" s="6" t="s">
        <v>7218</v>
      </c>
      <c r="C396" s="6">
        <v>2970</v>
      </c>
      <c r="D396" s="6">
        <v>40</v>
      </c>
      <c r="E396" s="6" t="s">
        <v>7219</v>
      </c>
      <c r="F396" s="6" t="s">
        <v>6326</v>
      </c>
      <c r="G396" s="6">
        <v>-21.5</v>
      </c>
      <c r="H396" s="6">
        <v>8.5656590000000001</v>
      </c>
      <c r="I396" s="6">
        <v>56.843629999999997</v>
      </c>
      <c r="J396" s="6">
        <v>2</v>
      </c>
      <c r="K396" s="6" t="s">
        <v>7217</v>
      </c>
      <c r="L396" s="6" t="s">
        <v>6328</v>
      </c>
      <c r="M396" s="6"/>
    </row>
    <row r="397" spans="1:13" x14ac:dyDescent="0.15">
      <c r="A397" s="6">
        <v>37003</v>
      </c>
      <c r="B397" s="6" t="s">
        <v>7220</v>
      </c>
      <c r="C397" s="6">
        <v>3420</v>
      </c>
      <c r="D397" s="6">
        <v>40</v>
      </c>
      <c r="E397" s="6" t="s">
        <v>7221</v>
      </c>
      <c r="F397" s="6" t="s">
        <v>6326</v>
      </c>
      <c r="G397" s="6">
        <v>-22.9</v>
      </c>
      <c r="H397" s="6">
        <v>8.5656590000000001</v>
      </c>
      <c r="I397" s="6">
        <v>56.843629999999997</v>
      </c>
      <c r="J397" s="6">
        <v>2</v>
      </c>
      <c r="K397" s="6" t="s">
        <v>7217</v>
      </c>
      <c r="L397" s="6" t="s">
        <v>6328</v>
      </c>
      <c r="M397" s="6"/>
    </row>
    <row r="398" spans="1:13" x14ac:dyDescent="0.15">
      <c r="A398" s="6">
        <v>37004</v>
      </c>
      <c r="B398" s="6" t="s">
        <v>7222</v>
      </c>
      <c r="C398" s="6">
        <v>3460</v>
      </c>
      <c r="D398" s="6">
        <v>40</v>
      </c>
      <c r="E398" s="6" t="s">
        <v>7223</v>
      </c>
      <c r="F398" s="6" t="s">
        <v>6326</v>
      </c>
      <c r="G398" s="6">
        <v>-24.3</v>
      </c>
      <c r="H398" s="6">
        <v>8.5656590000000001</v>
      </c>
      <c r="I398" s="6">
        <v>56.843629999999997</v>
      </c>
      <c r="J398" s="6">
        <v>2</v>
      </c>
      <c r="K398" s="6" t="s">
        <v>7217</v>
      </c>
      <c r="L398" s="6" t="s">
        <v>6328</v>
      </c>
      <c r="M398" s="6"/>
    </row>
    <row r="399" spans="1:13" x14ac:dyDescent="0.15">
      <c r="A399" s="6">
        <v>37005</v>
      </c>
      <c r="B399" s="6" t="s">
        <v>7224</v>
      </c>
      <c r="C399" s="6">
        <v>3580</v>
      </c>
      <c r="D399" s="6">
        <v>40</v>
      </c>
      <c r="E399" s="6" t="s">
        <v>7225</v>
      </c>
      <c r="F399" s="6" t="s">
        <v>6326</v>
      </c>
      <c r="G399" s="6">
        <v>-22.1</v>
      </c>
      <c r="H399" s="6">
        <v>8.5716809999999999</v>
      </c>
      <c r="I399" s="6">
        <v>56.92015</v>
      </c>
      <c r="J399" s="6">
        <v>2</v>
      </c>
      <c r="K399" s="6" t="s">
        <v>7226</v>
      </c>
      <c r="L399" s="6" t="s">
        <v>6328</v>
      </c>
      <c r="M399" s="6"/>
    </row>
    <row r="400" spans="1:13" x14ac:dyDescent="0.15">
      <c r="A400" s="6">
        <v>37006</v>
      </c>
      <c r="B400" s="6" t="s">
        <v>7227</v>
      </c>
      <c r="C400" s="6">
        <v>3480</v>
      </c>
      <c r="D400" s="6">
        <v>40</v>
      </c>
      <c r="E400" s="6" t="s">
        <v>7228</v>
      </c>
      <c r="F400" s="6" t="s">
        <v>6326</v>
      </c>
      <c r="G400" s="6">
        <v>-23.3</v>
      </c>
      <c r="H400" s="6">
        <v>8.5716809999999999</v>
      </c>
      <c r="I400" s="6">
        <v>56.92015</v>
      </c>
      <c r="J400" s="6">
        <v>2</v>
      </c>
      <c r="K400" s="6" t="s">
        <v>7226</v>
      </c>
      <c r="L400" s="6" t="s">
        <v>6328</v>
      </c>
      <c r="M400" s="6"/>
    </row>
    <row r="401" spans="1:13" x14ac:dyDescent="0.15">
      <c r="A401" s="6">
        <v>37007</v>
      </c>
      <c r="B401" s="6" t="s">
        <v>7229</v>
      </c>
      <c r="C401" s="6">
        <v>3330</v>
      </c>
      <c r="D401" s="6">
        <v>40</v>
      </c>
      <c r="E401" s="6" t="s">
        <v>7230</v>
      </c>
      <c r="F401" s="6" t="s">
        <v>6326</v>
      </c>
      <c r="G401" s="6"/>
      <c r="H401" s="6">
        <v>8.4609199999999998</v>
      </c>
      <c r="I401" s="6">
        <v>56.735759999999999</v>
      </c>
      <c r="J401" s="6">
        <v>2</v>
      </c>
      <c r="K401" s="6" t="s">
        <v>7231</v>
      </c>
      <c r="L401" s="6" t="s">
        <v>6328</v>
      </c>
      <c r="M401" s="6"/>
    </row>
    <row r="402" spans="1:13" x14ac:dyDescent="0.15">
      <c r="A402" s="6">
        <v>37008</v>
      </c>
      <c r="B402" s="6" t="s">
        <v>7232</v>
      </c>
      <c r="C402" s="6">
        <v>3290</v>
      </c>
      <c r="D402" s="6">
        <v>40</v>
      </c>
      <c r="E402" s="6" t="s">
        <v>7233</v>
      </c>
      <c r="F402" s="6" t="s">
        <v>6326</v>
      </c>
      <c r="G402" s="6"/>
      <c r="H402" s="6">
        <v>8.4609199999999998</v>
      </c>
      <c r="I402" s="6">
        <v>56.735759999999999</v>
      </c>
      <c r="J402" s="6">
        <v>2</v>
      </c>
      <c r="K402" s="6" t="s">
        <v>7231</v>
      </c>
      <c r="L402" s="6" t="s">
        <v>6328</v>
      </c>
      <c r="M402" s="6"/>
    </row>
    <row r="403" spans="1:13" x14ac:dyDescent="0.15">
      <c r="A403" s="6">
        <v>37009</v>
      </c>
      <c r="B403" s="6" t="s">
        <v>7234</v>
      </c>
      <c r="C403" s="6">
        <v>2860</v>
      </c>
      <c r="D403" s="6">
        <v>40</v>
      </c>
      <c r="E403" s="6" t="s">
        <v>7235</v>
      </c>
      <c r="F403" s="6" t="s">
        <v>6326</v>
      </c>
      <c r="G403" s="6">
        <v>-21.2</v>
      </c>
      <c r="H403" s="6">
        <v>10.290039999999999</v>
      </c>
      <c r="I403" s="6">
        <v>57.009079999999997</v>
      </c>
      <c r="J403" s="6">
        <v>2</v>
      </c>
      <c r="K403" s="6" t="s">
        <v>6599</v>
      </c>
      <c r="L403" s="6" t="s">
        <v>6328</v>
      </c>
      <c r="M403" s="6"/>
    </row>
    <row r="404" spans="1:13" x14ac:dyDescent="0.15">
      <c r="A404" s="6">
        <v>37010</v>
      </c>
      <c r="B404" s="6" t="s">
        <v>7236</v>
      </c>
      <c r="C404" s="6">
        <v>3080</v>
      </c>
      <c r="D404" s="6">
        <v>40</v>
      </c>
      <c r="E404" s="6" t="s">
        <v>6947</v>
      </c>
      <c r="F404" s="6" t="s">
        <v>6326</v>
      </c>
      <c r="G404" s="6">
        <v>-22.5</v>
      </c>
      <c r="H404" s="6">
        <v>10.290039999999999</v>
      </c>
      <c r="I404" s="6">
        <v>57.009079999999997</v>
      </c>
      <c r="J404" s="6">
        <v>2</v>
      </c>
      <c r="K404" s="6" t="s">
        <v>6599</v>
      </c>
      <c r="L404" s="6" t="s">
        <v>6328</v>
      </c>
      <c r="M404" s="6"/>
    </row>
    <row r="405" spans="1:13" x14ac:dyDescent="0.15">
      <c r="A405" s="6">
        <v>60782</v>
      </c>
      <c r="B405" s="6" t="s">
        <v>7237</v>
      </c>
      <c r="C405" s="6">
        <v>7583</v>
      </c>
      <c r="D405" s="6">
        <v>380</v>
      </c>
      <c r="E405" s="6" t="s">
        <v>7238</v>
      </c>
      <c r="F405" s="6" t="s">
        <v>6321</v>
      </c>
      <c r="G405" s="6"/>
      <c r="H405" s="6" t="s">
        <v>605</v>
      </c>
      <c r="I405" s="6" t="s">
        <v>605</v>
      </c>
      <c r="J405" s="6">
        <v>0</v>
      </c>
      <c r="K405" s="6" t="s">
        <v>7239</v>
      </c>
      <c r="L405" s="6" t="s">
        <v>6323</v>
      </c>
      <c r="M405" s="6"/>
    </row>
    <row r="406" spans="1:13" x14ac:dyDescent="0.15">
      <c r="A406" s="6">
        <v>60784</v>
      </c>
      <c r="B406" s="6" t="s">
        <v>7240</v>
      </c>
      <c r="C406" s="6">
        <v>9935</v>
      </c>
      <c r="D406" s="6">
        <v>440</v>
      </c>
      <c r="E406" s="6" t="s">
        <v>7241</v>
      </c>
      <c r="F406" s="6" t="s">
        <v>6331</v>
      </c>
      <c r="G406" s="6"/>
      <c r="H406" s="6">
        <v>11.3</v>
      </c>
      <c r="I406" s="6">
        <v>55.43</v>
      </c>
      <c r="J406" s="6">
        <v>1</v>
      </c>
      <c r="K406" s="6" t="s">
        <v>7242</v>
      </c>
      <c r="L406" s="6" t="s">
        <v>11131</v>
      </c>
      <c r="M406" s="6" t="s">
        <v>7243</v>
      </c>
    </row>
    <row r="407" spans="1:13" x14ac:dyDescent="0.15">
      <c r="A407" s="6">
        <v>60785</v>
      </c>
      <c r="B407" s="6" t="s">
        <v>7244</v>
      </c>
      <c r="C407" s="6">
        <v>9927</v>
      </c>
      <c r="D407" s="6">
        <v>830</v>
      </c>
      <c r="E407" s="6" t="s">
        <v>7245</v>
      </c>
      <c r="F407" s="6" t="s">
        <v>6331</v>
      </c>
      <c r="G407" s="6"/>
      <c r="H407" s="6">
        <v>11.3</v>
      </c>
      <c r="I407" s="6">
        <v>55.43</v>
      </c>
      <c r="J407" s="6">
        <v>1</v>
      </c>
      <c r="K407" s="6" t="s">
        <v>7239</v>
      </c>
      <c r="L407" s="6" t="s">
        <v>11131</v>
      </c>
      <c r="M407" s="6" t="s">
        <v>7246</v>
      </c>
    </row>
    <row r="408" spans="1:13" x14ac:dyDescent="0.15">
      <c r="A408" s="6">
        <v>90813</v>
      </c>
      <c r="B408" s="6" t="s">
        <v>7247</v>
      </c>
      <c r="C408" s="6">
        <v>4305</v>
      </c>
      <c r="D408" s="6">
        <v>110</v>
      </c>
      <c r="E408" s="6" t="s">
        <v>7248</v>
      </c>
      <c r="F408" s="6" t="s">
        <v>6321</v>
      </c>
      <c r="G408" s="6"/>
      <c r="H408" s="6">
        <v>9.7441429999999993</v>
      </c>
      <c r="I408" s="6">
        <v>54.801549999999999</v>
      </c>
      <c r="J408" s="6">
        <v>2</v>
      </c>
      <c r="K408" s="6" t="s">
        <v>7249</v>
      </c>
      <c r="L408" s="6" t="s">
        <v>6323</v>
      </c>
      <c r="M408" s="6"/>
    </row>
    <row r="409" spans="1:13" x14ac:dyDescent="0.15">
      <c r="A409" s="6">
        <v>90814</v>
      </c>
      <c r="B409" s="6" t="s">
        <v>7250</v>
      </c>
      <c r="C409" s="6">
        <v>4385</v>
      </c>
      <c r="D409" s="6">
        <v>120</v>
      </c>
      <c r="E409" s="6" t="s">
        <v>7251</v>
      </c>
      <c r="F409" s="6" t="s">
        <v>6321</v>
      </c>
      <c r="G409" s="6"/>
      <c r="H409" s="6">
        <v>9.7441429999999993</v>
      </c>
      <c r="I409" s="6">
        <v>54.801549999999999</v>
      </c>
      <c r="J409" s="6">
        <v>2</v>
      </c>
      <c r="K409" s="6" t="s">
        <v>7249</v>
      </c>
      <c r="L409" s="6" t="s">
        <v>6323</v>
      </c>
      <c r="M409" s="6"/>
    </row>
    <row r="410" spans="1:13" x14ac:dyDescent="0.15">
      <c r="A410" s="6">
        <v>95733</v>
      </c>
      <c r="B410" s="6" t="s">
        <v>7252</v>
      </c>
      <c r="C410" s="6">
        <v>2190</v>
      </c>
      <c r="D410" s="6">
        <v>170</v>
      </c>
      <c r="E410" s="6" t="s">
        <v>7253</v>
      </c>
      <c r="F410" s="6" t="s">
        <v>6331</v>
      </c>
      <c r="G410" s="6"/>
      <c r="H410" s="6">
        <v>10.569750000000001</v>
      </c>
      <c r="I410" s="6">
        <v>56.301139999999997</v>
      </c>
      <c r="J410" s="6">
        <v>2</v>
      </c>
      <c r="K410" s="6" t="s">
        <v>7254</v>
      </c>
      <c r="L410" s="6" t="s">
        <v>6323</v>
      </c>
      <c r="M410" s="6"/>
    </row>
    <row r="411" spans="1:13" x14ac:dyDescent="0.15">
      <c r="A411" s="6">
        <v>95734</v>
      </c>
      <c r="B411" s="6" t="s">
        <v>7255</v>
      </c>
      <c r="C411" s="6">
        <v>2560</v>
      </c>
      <c r="D411" s="6">
        <v>130</v>
      </c>
      <c r="E411" s="6" t="s">
        <v>7256</v>
      </c>
      <c r="F411" s="6" t="s">
        <v>6331</v>
      </c>
      <c r="G411" s="6"/>
      <c r="H411" s="6">
        <v>10.569750000000001</v>
      </c>
      <c r="I411" s="6">
        <v>56.301139999999997</v>
      </c>
      <c r="J411" s="6">
        <v>2</v>
      </c>
      <c r="K411" s="6" t="s">
        <v>7254</v>
      </c>
      <c r="L411" s="6" t="s">
        <v>6323</v>
      </c>
      <c r="M411" s="6"/>
    </row>
    <row r="412" spans="1:13" x14ac:dyDescent="0.15">
      <c r="A412" s="6">
        <v>95735</v>
      </c>
      <c r="B412" s="6" t="s">
        <v>2965</v>
      </c>
      <c r="C412" s="6">
        <v>4030</v>
      </c>
      <c r="D412" s="6">
        <v>120</v>
      </c>
      <c r="E412" s="6" t="s">
        <v>2966</v>
      </c>
      <c r="F412" s="6" t="s">
        <v>6321</v>
      </c>
      <c r="G412" s="6">
        <v>0</v>
      </c>
      <c r="H412" s="6">
        <v>12.15</v>
      </c>
      <c r="I412" s="6">
        <v>55.482999999999997</v>
      </c>
      <c r="J412" s="6">
        <v>1</v>
      </c>
      <c r="K412" s="6" t="s">
        <v>7257</v>
      </c>
      <c r="L412" s="6" t="s">
        <v>7258</v>
      </c>
      <c r="M412" s="6" t="s">
        <v>7259</v>
      </c>
    </row>
    <row r="413" spans="1:13" x14ac:dyDescent="0.15">
      <c r="A413" s="6">
        <v>95737</v>
      </c>
      <c r="B413" s="6" t="s">
        <v>7260</v>
      </c>
      <c r="C413" s="6">
        <v>8180</v>
      </c>
      <c r="D413" s="6">
        <v>190</v>
      </c>
      <c r="E413" s="6" t="s">
        <v>7261</v>
      </c>
      <c r="F413" s="6" t="s">
        <v>6331</v>
      </c>
      <c r="G413" s="6">
        <v>0</v>
      </c>
      <c r="H413" s="6">
        <v>8.9589999999999996</v>
      </c>
      <c r="I413" s="6">
        <v>55.064</v>
      </c>
      <c r="J413" s="6">
        <v>1</v>
      </c>
      <c r="K413" s="6" t="s">
        <v>7262</v>
      </c>
      <c r="L413" s="6" t="s">
        <v>7258</v>
      </c>
      <c r="M413" s="6" t="s">
        <v>7263</v>
      </c>
    </row>
    <row r="414" spans="1:13" x14ac:dyDescent="0.15">
      <c r="A414" s="6">
        <v>95738</v>
      </c>
      <c r="B414" s="6" t="s">
        <v>7264</v>
      </c>
      <c r="C414" s="6">
        <v>8250</v>
      </c>
      <c r="D414" s="6">
        <v>170</v>
      </c>
      <c r="E414" s="6" t="s">
        <v>7265</v>
      </c>
      <c r="F414" s="6" t="s">
        <v>6331</v>
      </c>
      <c r="G414" s="6">
        <v>0</v>
      </c>
      <c r="H414" s="6">
        <v>8.9589999999999996</v>
      </c>
      <c r="I414" s="6">
        <v>55.064</v>
      </c>
      <c r="J414" s="6">
        <v>1</v>
      </c>
      <c r="K414" s="6" t="s">
        <v>7262</v>
      </c>
      <c r="L414" s="6" t="s">
        <v>7258</v>
      </c>
      <c r="M414" s="6" t="s">
        <v>7263</v>
      </c>
    </row>
    <row r="415" spans="1:13" x14ac:dyDescent="0.15">
      <c r="A415" s="6">
        <v>95739</v>
      </c>
      <c r="B415" s="6" t="s">
        <v>7266</v>
      </c>
      <c r="C415" s="6">
        <v>3430</v>
      </c>
      <c r="D415" s="6">
        <v>100</v>
      </c>
      <c r="E415" s="6" t="s">
        <v>7267</v>
      </c>
      <c r="F415" s="6" t="s">
        <v>6331</v>
      </c>
      <c r="G415" s="6"/>
      <c r="H415" s="6">
        <v>9.5750139999999995</v>
      </c>
      <c r="I415" s="6">
        <v>55.671729999999997</v>
      </c>
      <c r="J415" s="6">
        <v>2</v>
      </c>
      <c r="K415" s="6" t="s">
        <v>7268</v>
      </c>
      <c r="L415" s="6" t="s">
        <v>6323</v>
      </c>
      <c r="M415" s="6" t="s">
        <v>7269</v>
      </c>
    </row>
    <row r="416" spans="1:13" x14ac:dyDescent="0.15">
      <c r="A416" s="6">
        <v>95740</v>
      </c>
      <c r="B416" s="6" t="s">
        <v>7270</v>
      </c>
      <c r="C416" s="6">
        <v>2210</v>
      </c>
      <c r="D416" s="6">
        <v>100</v>
      </c>
      <c r="E416" s="6" t="s">
        <v>7271</v>
      </c>
      <c r="F416" s="6" t="s">
        <v>6331</v>
      </c>
      <c r="G416" s="6"/>
      <c r="H416" s="6">
        <v>8.5741490000000002</v>
      </c>
      <c r="I416" s="6">
        <v>56.178440000000002</v>
      </c>
      <c r="J416" s="6">
        <v>2</v>
      </c>
      <c r="K416" s="6" t="s">
        <v>7272</v>
      </c>
      <c r="L416" s="6" t="s">
        <v>6328</v>
      </c>
      <c r="M416" s="6" t="s">
        <v>7273</v>
      </c>
    </row>
    <row r="417" spans="1:13" x14ac:dyDescent="0.15">
      <c r="A417" s="6">
        <v>95772</v>
      </c>
      <c r="B417" s="6" t="s">
        <v>7274</v>
      </c>
      <c r="C417" s="6">
        <v>6080</v>
      </c>
      <c r="D417" s="6">
        <v>130</v>
      </c>
      <c r="E417" s="6" t="s">
        <v>7275</v>
      </c>
      <c r="F417" s="6" t="s">
        <v>6321</v>
      </c>
      <c r="G417" s="6">
        <v>0</v>
      </c>
      <c r="H417" s="6">
        <v>12.2</v>
      </c>
      <c r="I417" s="6">
        <v>55.4666</v>
      </c>
      <c r="J417" s="6">
        <v>1</v>
      </c>
      <c r="K417" s="6" t="s">
        <v>7276</v>
      </c>
      <c r="L417" s="6" t="s">
        <v>7258</v>
      </c>
      <c r="M417" s="6" t="s">
        <v>7277</v>
      </c>
    </row>
    <row r="418" spans="1:13" x14ac:dyDescent="0.15">
      <c r="A418" s="6">
        <v>95773</v>
      </c>
      <c r="B418" s="6" t="s">
        <v>7278</v>
      </c>
      <c r="C418" s="6">
        <v>1960</v>
      </c>
      <c r="D418" s="6">
        <v>100</v>
      </c>
      <c r="E418" s="6" t="s">
        <v>7279</v>
      </c>
      <c r="F418" s="6" t="s">
        <v>6321</v>
      </c>
      <c r="G418" s="6"/>
      <c r="H418" s="6">
        <v>9.8505970000000005</v>
      </c>
      <c r="I418" s="6">
        <v>55.008389999999999</v>
      </c>
      <c r="J418" s="6">
        <v>2</v>
      </c>
      <c r="K418" s="6" t="s">
        <v>7280</v>
      </c>
      <c r="L418" s="6" t="s">
        <v>6328</v>
      </c>
      <c r="M418" s="6" t="s">
        <v>7281</v>
      </c>
    </row>
    <row r="419" spans="1:13" x14ac:dyDescent="0.15">
      <c r="A419" s="6">
        <v>95774</v>
      </c>
      <c r="B419" s="6" t="s">
        <v>7282</v>
      </c>
      <c r="C419" s="6">
        <v>2860</v>
      </c>
      <c r="D419" s="6">
        <v>120</v>
      </c>
      <c r="E419" s="6" t="s">
        <v>7283</v>
      </c>
      <c r="F419" s="6" t="s">
        <v>6331</v>
      </c>
      <c r="G419" s="6"/>
      <c r="H419" s="6">
        <v>12.32193</v>
      </c>
      <c r="I419" s="6">
        <v>55.754399999999997</v>
      </c>
      <c r="J419" s="6">
        <v>2</v>
      </c>
      <c r="K419" s="6" t="s">
        <v>7284</v>
      </c>
      <c r="L419" s="6" t="s">
        <v>6328</v>
      </c>
      <c r="M419" s="6" t="s">
        <v>7285</v>
      </c>
    </row>
    <row r="420" spans="1:13" x14ac:dyDescent="0.15">
      <c r="A420" s="6">
        <v>95775</v>
      </c>
      <c r="B420" s="6" t="s">
        <v>7286</v>
      </c>
      <c r="C420" s="6">
        <v>2140</v>
      </c>
      <c r="D420" s="6">
        <v>100</v>
      </c>
      <c r="E420" s="6" t="s">
        <v>7287</v>
      </c>
      <c r="F420" s="6" t="s">
        <v>6331</v>
      </c>
      <c r="G420" s="6"/>
      <c r="H420" s="6">
        <v>8.5741490000000002</v>
      </c>
      <c r="I420" s="6">
        <v>56.178440000000002</v>
      </c>
      <c r="J420" s="6">
        <v>2</v>
      </c>
      <c r="K420" s="6" t="s">
        <v>7288</v>
      </c>
      <c r="L420" s="6" t="s">
        <v>6328</v>
      </c>
      <c r="M420" s="6" t="s">
        <v>7289</v>
      </c>
    </row>
    <row r="421" spans="1:13" x14ac:dyDescent="0.15">
      <c r="A421" s="6">
        <v>95776</v>
      </c>
      <c r="B421" s="6" t="s">
        <v>7290</v>
      </c>
      <c r="C421" s="6">
        <v>2250</v>
      </c>
      <c r="D421" s="6">
        <v>100</v>
      </c>
      <c r="E421" s="6" t="s">
        <v>7291</v>
      </c>
      <c r="F421" s="6" t="s">
        <v>6331</v>
      </c>
      <c r="G421" s="6"/>
      <c r="H421" s="6">
        <v>8.5741490000000002</v>
      </c>
      <c r="I421" s="6">
        <v>56.178440000000002</v>
      </c>
      <c r="J421" s="6">
        <v>2</v>
      </c>
      <c r="K421" s="6" t="s">
        <v>7288</v>
      </c>
      <c r="L421" s="6" t="s">
        <v>6328</v>
      </c>
      <c r="M421" s="6" t="s">
        <v>7289</v>
      </c>
    </row>
    <row r="422" spans="1:13" x14ac:dyDescent="0.15">
      <c r="A422" s="6">
        <v>95777</v>
      </c>
      <c r="B422" s="6" t="s">
        <v>7292</v>
      </c>
      <c r="C422" s="6">
        <v>2060</v>
      </c>
      <c r="D422" s="6">
        <v>100</v>
      </c>
      <c r="E422" s="6" t="s">
        <v>7293</v>
      </c>
      <c r="F422" s="6" t="s">
        <v>6331</v>
      </c>
      <c r="G422" s="6"/>
      <c r="H422" s="6">
        <v>8.5741490000000002</v>
      </c>
      <c r="I422" s="6">
        <v>56.178440000000002</v>
      </c>
      <c r="J422" s="6">
        <v>2</v>
      </c>
      <c r="K422" s="6" t="s">
        <v>7288</v>
      </c>
      <c r="L422" s="6" t="s">
        <v>6328</v>
      </c>
      <c r="M422" s="6" t="s">
        <v>7289</v>
      </c>
    </row>
    <row r="423" spans="1:13" x14ac:dyDescent="0.15">
      <c r="A423" s="6">
        <v>95778</v>
      </c>
      <c r="B423" s="6" t="s">
        <v>7294</v>
      </c>
      <c r="C423" s="6">
        <v>2160</v>
      </c>
      <c r="D423" s="6">
        <v>100</v>
      </c>
      <c r="E423" s="6" t="s">
        <v>7295</v>
      </c>
      <c r="F423" s="6" t="s">
        <v>6331</v>
      </c>
      <c r="G423" s="6"/>
      <c r="H423" s="6">
        <v>8.5741490000000002</v>
      </c>
      <c r="I423" s="6">
        <v>56.178440000000002</v>
      </c>
      <c r="J423" s="6">
        <v>2</v>
      </c>
      <c r="K423" s="6" t="s">
        <v>7288</v>
      </c>
      <c r="L423" s="6" t="s">
        <v>6328</v>
      </c>
      <c r="M423" s="6" t="s">
        <v>7289</v>
      </c>
    </row>
    <row r="424" spans="1:13" x14ac:dyDescent="0.15">
      <c r="A424" s="6">
        <v>95779</v>
      </c>
      <c r="B424" s="6" t="s">
        <v>7296</v>
      </c>
      <c r="C424" s="6">
        <v>2050</v>
      </c>
      <c r="D424" s="6">
        <v>100</v>
      </c>
      <c r="E424" s="6" t="s">
        <v>7297</v>
      </c>
      <c r="F424" s="6" t="s">
        <v>6331</v>
      </c>
      <c r="G424" s="6"/>
      <c r="H424" s="6">
        <v>8.5741490000000002</v>
      </c>
      <c r="I424" s="6">
        <v>56.178440000000002</v>
      </c>
      <c r="J424" s="6">
        <v>2</v>
      </c>
      <c r="K424" s="6" t="s">
        <v>7288</v>
      </c>
      <c r="L424" s="6" t="s">
        <v>6328</v>
      </c>
      <c r="M424" s="6" t="s">
        <v>7289</v>
      </c>
    </row>
    <row r="425" spans="1:13" x14ac:dyDescent="0.15">
      <c r="A425" s="6">
        <v>95780</v>
      </c>
      <c r="B425" s="6" t="s">
        <v>7298</v>
      </c>
      <c r="C425" s="6">
        <v>3890</v>
      </c>
      <c r="D425" s="6">
        <v>100</v>
      </c>
      <c r="E425" s="6" t="s">
        <v>7299</v>
      </c>
      <c r="F425" s="6" t="s">
        <v>6331</v>
      </c>
      <c r="G425" s="6"/>
      <c r="H425" s="6">
        <v>8.8015600000000003</v>
      </c>
      <c r="I425" s="6">
        <v>55.160890000000002</v>
      </c>
      <c r="J425" s="6">
        <v>2</v>
      </c>
      <c r="K425" s="6" t="s">
        <v>7300</v>
      </c>
      <c r="L425" s="6" t="s">
        <v>6323</v>
      </c>
      <c r="M425" s="6" t="s">
        <v>7301</v>
      </c>
    </row>
    <row r="426" spans="1:13" x14ac:dyDescent="0.15">
      <c r="A426" s="6">
        <v>95781</v>
      </c>
      <c r="B426" s="6" t="s">
        <v>7302</v>
      </c>
      <c r="C426" s="6">
        <v>9250</v>
      </c>
      <c r="D426" s="6">
        <v>180</v>
      </c>
      <c r="E426" s="6" t="s">
        <v>7303</v>
      </c>
      <c r="F426" s="6" t="s">
        <v>6331</v>
      </c>
      <c r="G426" s="6">
        <v>0</v>
      </c>
      <c r="H426" s="6">
        <v>8.9589999999999996</v>
      </c>
      <c r="I426" s="6">
        <v>55.064</v>
      </c>
      <c r="J426" s="6">
        <v>1</v>
      </c>
      <c r="K426" s="6" t="s">
        <v>7262</v>
      </c>
      <c r="L426" s="6" t="s">
        <v>7258</v>
      </c>
      <c r="M426" s="6" t="s">
        <v>7304</v>
      </c>
    </row>
    <row r="427" spans="1:13" x14ac:dyDescent="0.15">
      <c r="A427" s="6">
        <v>95782</v>
      </c>
      <c r="B427" s="6" t="s">
        <v>7305</v>
      </c>
      <c r="C427" s="6">
        <v>9210</v>
      </c>
      <c r="D427" s="6">
        <v>180</v>
      </c>
      <c r="E427" s="6" t="s">
        <v>7306</v>
      </c>
      <c r="F427" s="6" t="s">
        <v>6331</v>
      </c>
      <c r="G427" s="6">
        <v>0</v>
      </c>
      <c r="H427" s="6">
        <v>8.9589999999999996</v>
      </c>
      <c r="I427" s="6">
        <v>55.064</v>
      </c>
      <c r="J427" s="6">
        <v>1</v>
      </c>
      <c r="K427" s="6" t="s">
        <v>7262</v>
      </c>
      <c r="L427" s="6" t="s">
        <v>7258</v>
      </c>
      <c r="M427" s="6" t="s">
        <v>7304</v>
      </c>
    </row>
    <row r="428" spans="1:13" x14ac:dyDescent="0.15">
      <c r="A428" s="6">
        <v>95785</v>
      </c>
      <c r="B428" s="6" t="s">
        <v>7307</v>
      </c>
      <c r="C428" s="6">
        <v>4590</v>
      </c>
      <c r="D428" s="6">
        <v>120</v>
      </c>
      <c r="E428" s="6" t="s">
        <v>7308</v>
      </c>
      <c r="F428" s="6" t="s">
        <v>6321</v>
      </c>
      <c r="G428" s="6"/>
      <c r="H428" s="6">
        <v>11.54298</v>
      </c>
      <c r="I428" s="6">
        <v>55.593670000000003</v>
      </c>
      <c r="J428" s="6">
        <v>2</v>
      </c>
      <c r="K428" s="6" t="s">
        <v>7309</v>
      </c>
      <c r="L428" s="6" t="s">
        <v>6323</v>
      </c>
      <c r="M428" s="6" t="s">
        <v>7310</v>
      </c>
    </row>
    <row r="429" spans="1:13" x14ac:dyDescent="0.15">
      <c r="A429" s="6">
        <v>95787</v>
      </c>
      <c r="B429" s="6" t="s">
        <v>7311</v>
      </c>
      <c r="C429" s="6">
        <v>4180</v>
      </c>
      <c r="D429" s="6">
        <v>100</v>
      </c>
      <c r="E429" s="6" t="s">
        <v>7312</v>
      </c>
      <c r="F429" s="6" t="s">
        <v>6321</v>
      </c>
      <c r="G429" s="6"/>
      <c r="H429" s="6">
        <v>8.9824929999999998</v>
      </c>
      <c r="I429" s="6">
        <v>56.07432</v>
      </c>
      <c r="J429" s="6">
        <v>2</v>
      </c>
      <c r="K429" s="6" t="s">
        <v>7313</v>
      </c>
      <c r="L429" s="6" t="s">
        <v>6323</v>
      </c>
      <c r="M429" s="6" t="s">
        <v>7314</v>
      </c>
    </row>
    <row r="430" spans="1:13" x14ac:dyDescent="0.15">
      <c r="A430" s="6">
        <v>95788</v>
      </c>
      <c r="B430" s="6" t="s">
        <v>7315</v>
      </c>
      <c r="C430" s="6">
        <v>4210</v>
      </c>
      <c r="D430" s="6">
        <v>120</v>
      </c>
      <c r="E430" s="6" t="s">
        <v>7316</v>
      </c>
      <c r="F430" s="6" t="s">
        <v>6321</v>
      </c>
      <c r="G430" s="6"/>
      <c r="H430" s="6">
        <v>8.8724900000000009</v>
      </c>
      <c r="I430" s="6">
        <v>56.134549999999997</v>
      </c>
      <c r="J430" s="6">
        <v>2</v>
      </c>
      <c r="K430" s="6" t="s">
        <v>7317</v>
      </c>
      <c r="L430" s="6" t="s">
        <v>6323</v>
      </c>
      <c r="M430" s="6"/>
    </row>
    <row r="431" spans="1:13" x14ac:dyDescent="0.15">
      <c r="A431" s="6">
        <v>95791</v>
      </c>
      <c r="B431" s="6" t="s">
        <v>7318</v>
      </c>
      <c r="C431" s="6">
        <v>3440</v>
      </c>
      <c r="D431" s="6">
        <v>120</v>
      </c>
      <c r="E431" s="6" t="s">
        <v>7319</v>
      </c>
      <c r="F431" s="6" t="s">
        <v>6331</v>
      </c>
      <c r="G431" s="6"/>
      <c r="H431" s="6">
        <v>8.2517549999999993</v>
      </c>
      <c r="I431" s="6">
        <v>56.826270000000001</v>
      </c>
      <c r="J431" s="6">
        <v>2</v>
      </c>
      <c r="K431" s="6" t="s">
        <v>7320</v>
      </c>
      <c r="L431" s="6" t="s">
        <v>6323</v>
      </c>
      <c r="M431" s="6" t="s">
        <v>7321</v>
      </c>
    </row>
    <row r="432" spans="1:13" x14ac:dyDescent="0.15">
      <c r="A432" s="6">
        <v>95792</v>
      </c>
      <c r="B432" s="6" t="s">
        <v>7322</v>
      </c>
      <c r="C432" s="6">
        <v>3560</v>
      </c>
      <c r="D432" s="6">
        <v>120</v>
      </c>
      <c r="E432" s="6" t="s">
        <v>7323</v>
      </c>
      <c r="F432" s="6" t="s">
        <v>6331</v>
      </c>
      <c r="G432" s="6"/>
      <c r="H432" s="6">
        <v>8.2517549999999993</v>
      </c>
      <c r="I432" s="6">
        <v>56.826270000000001</v>
      </c>
      <c r="J432" s="6">
        <v>2</v>
      </c>
      <c r="K432" s="6" t="s">
        <v>7320</v>
      </c>
      <c r="L432" s="6" t="s">
        <v>6323</v>
      </c>
      <c r="M432" s="6" t="s">
        <v>7321</v>
      </c>
    </row>
    <row r="433" spans="1:13" x14ac:dyDescent="0.15">
      <c r="A433" s="6">
        <v>95800</v>
      </c>
      <c r="B433" s="6" t="s">
        <v>7324</v>
      </c>
      <c r="C433" s="6">
        <v>4510</v>
      </c>
      <c r="D433" s="6">
        <v>120</v>
      </c>
      <c r="E433" s="6" t="s">
        <v>7325</v>
      </c>
      <c r="F433" s="6" t="s">
        <v>6321</v>
      </c>
      <c r="G433" s="6"/>
      <c r="H433" s="6">
        <v>9.3666699999999992</v>
      </c>
      <c r="I433" s="6">
        <v>56.183329999999998</v>
      </c>
      <c r="J433" s="6">
        <v>2</v>
      </c>
      <c r="K433" s="6" t="s">
        <v>7326</v>
      </c>
      <c r="L433" s="6" t="s">
        <v>6323</v>
      </c>
      <c r="M433" s="6"/>
    </row>
    <row r="434" spans="1:13" x14ac:dyDescent="0.15">
      <c r="A434" s="6">
        <v>95801</v>
      </c>
      <c r="B434" s="6" t="s">
        <v>7327</v>
      </c>
      <c r="C434" s="6">
        <v>2780</v>
      </c>
      <c r="D434" s="6">
        <v>100</v>
      </c>
      <c r="E434" s="6" t="s">
        <v>7328</v>
      </c>
      <c r="F434" s="6" t="s">
        <v>6331</v>
      </c>
      <c r="G434" s="6"/>
      <c r="H434" s="6">
        <v>10.4717</v>
      </c>
      <c r="I434" s="6">
        <v>55.283479999999997</v>
      </c>
      <c r="J434" s="6">
        <v>2</v>
      </c>
      <c r="K434" s="6" t="s">
        <v>7329</v>
      </c>
      <c r="L434" s="6" t="s">
        <v>6328</v>
      </c>
      <c r="M434" s="6" t="s">
        <v>7330</v>
      </c>
    </row>
    <row r="435" spans="1:13" x14ac:dyDescent="0.15">
      <c r="A435" s="6">
        <v>95802</v>
      </c>
      <c r="B435" s="6" t="s">
        <v>7331</v>
      </c>
      <c r="C435" s="6">
        <v>5210</v>
      </c>
      <c r="D435" s="6">
        <v>130</v>
      </c>
      <c r="E435" s="6" t="s">
        <v>7332</v>
      </c>
      <c r="F435" s="6" t="s">
        <v>6321</v>
      </c>
      <c r="G435" s="6">
        <v>0</v>
      </c>
      <c r="H435" s="6">
        <v>12.15</v>
      </c>
      <c r="I435" s="6">
        <v>55.482999999999997</v>
      </c>
      <c r="J435" s="6">
        <v>1</v>
      </c>
      <c r="K435" s="6" t="s">
        <v>7257</v>
      </c>
      <c r="L435" s="6" t="s">
        <v>7258</v>
      </c>
      <c r="M435" s="6" t="s">
        <v>7259</v>
      </c>
    </row>
    <row r="436" spans="1:13" x14ac:dyDescent="0.15">
      <c r="A436" s="6">
        <v>95803</v>
      </c>
      <c r="B436" s="6" t="s">
        <v>7333</v>
      </c>
      <c r="C436" s="6">
        <v>5320</v>
      </c>
      <c r="D436" s="6">
        <v>130</v>
      </c>
      <c r="E436" s="6" t="s">
        <v>7334</v>
      </c>
      <c r="F436" s="6" t="s">
        <v>6321</v>
      </c>
      <c r="G436" s="6">
        <v>0</v>
      </c>
      <c r="H436" s="6">
        <v>12.15</v>
      </c>
      <c r="I436" s="6">
        <v>55.482999999999997</v>
      </c>
      <c r="J436" s="6">
        <v>1</v>
      </c>
      <c r="K436" s="6" t="s">
        <v>7257</v>
      </c>
      <c r="L436" s="6" t="s">
        <v>7258</v>
      </c>
      <c r="M436" s="6" t="s">
        <v>7259</v>
      </c>
    </row>
    <row r="437" spans="1:13" x14ac:dyDescent="0.15">
      <c r="A437" s="6">
        <v>95804</v>
      </c>
      <c r="B437" s="6" t="s">
        <v>7335</v>
      </c>
      <c r="C437" s="6">
        <v>5550</v>
      </c>
      <c r="D437" s="6">
        <v>120</v>
      </c>
      <c r="E437" s="6" t="s">
        <v>7336</v>
      </c>
      <c r="F437" s="6" t="s">
        <v>6331</v>
      </c>
      <c r="G437" s="6">
        <v>0</v>
      </c>
      <c r="H437" s="6">
        <v>12.3</v>
      </c>
      <c r="I437" s="6">
        <v>55.916699999999999</v>
      </c>
      <c r="J437" s="6">
        <v>1</v>
      </c>
      <c r="K437" s="6" t="s">
        <v>310</v>
      </c>
      <c r="L437" s="6" t="s">
        <v>7258</v>
      </c>
      <c r="M437" s="6" t="s">
        <v>7337</v>
      </c>
    </row>
    <row r="438" spans="1:13" x14ac:dyDescent="0.15">
      <c r="A438" s="6">
        <v>95805</v>
      </c>
      <c r="B438" s="6" t="s">
        <v>7338</v>
      </c>
      <c r="C438" s="6">
        <v>6020</v>
      </c>
      <c r="D438" s="6">
        <v>100</v>
      </c>
      <c r="E438" s="6" t="s">
        <v>7339</v>
      </c>
      <c r="F438" s="6" t="s">
        <v>6331</v>
      </c>
      <c r="G438" s="6">
        <v>0</v>
      </c>
      <c r="H438" s="6">
        <v>12.3</v>
      </c>
      <c r="I438" s="6">
        <v>55.916699999999999</v>
      </c>
      <c r="J438" s="6">
        <v>1</v>
      </c>
      <c r="K438" s="6" t="s">
        <v>310</v>
      </c>
      <c r="L438" s="6" t="s">
        <v>7258</v>
      </c>
      <c r="M438" s="6" t="s">
        <v>7337</v>
      </c>
    </row>
    <row r="439" spans="1:13" x14ac:dyDescent="0.15">
      <c r="A439" s="6">
        <v>95806</v>
      </c>
      <c r="B439" s="6" t="s">
        <v>7340</v>
      </c>
      <c r="C439" s="6">
        <v>5980</v>
      </c>
      <c r="D439" s="6">
        <v>120</v>
      </c>
      <c r="E439" s="6" t="s">
        <v>7341</v>
      </c>
      <c r="F439" s="6" t="s">
        <v>6331</v>
      </c>
      <c r="G439" s="6">
        <v>0</v>
      </c>
      <c r="H439" s="6">
        <v>12.3</v>
      </c>
      <c r="I439" s="6">
        <v>55.916699999999999</v>
      </c>
      <c r="J439" s="6">
        <v>1</v>
      </c>
      <c r="K439" s="6" t="s">
        <v>310</v>
      </c>
      <c r="L439" s="6" t="s">
        <v>7258</v>
      </c>
      <c r="M439" s="6"/>
    </row>
    <row r="440" spans="1:13" x14ac:dyDescent="0.15">
      <c r="A440" s="6">
        <v>95807</v>
      </c>
      <c r="B440" s="6" t="s">
        <v>7342</v>
      </c>
      <c r="C440" s="6">
        <v>5780</v>
      </c>
      <c r="D440" s="6">
        <v>120</v>
      </c>
      <c r="E440" s="6" t="s">
        <v>7343</v>
      </c>
      <c r="F440" s="6" t="s">
        <v>6331</v>
      </c>
      <c r="G440" s="6">
        <v>0</v>
      </c>
      <c r="H440" s="6">
        <v>12.3</v>
      </c>
      <c r="I440" s="6">
        <v>55.916699999999999</v>
      </c>
      <c r="J440" s="6">
        <v>1</v>
      </c>
      <c r="K440" s="6" t="s">
        <v>310</v>
      </c>
      <c r="L440" s="6" t="s">
        <v>7258</v>
      </c>
      <c r="M440" s="6" t="s">
        <v>7337</v>
      </c>
    </row>
    <row r="441" spans="1:13" x14ac:dyDescent="0.15">
      <c r="A441" s="6">
        <v>95808</v>
      </c>
      <c r="B441" s="6" t="s">
        <v>7344</v>
      </c>
      <c r="C441" s="6">
        <v>5410</v>
      </c>
      <c r="D441" s="6">
        <v>120</v>
      </c>
      <c r="E441" s="6" t="s">
        <v>7345</v>
      </c>
      <c r="F441" s="6" t="s">
        <v>6331</v>
      </c>
      <c r="G441" s="6">
        <v>0</v>
      </c>
      <c r="H441" s="6">
        <v>12.3</v>
      </c>
      <c r="I441" s="6">
        <v>55.916699999999999</v>
      </c>
      <c r="J441" s="6">
        <v>1</v>
      </c>
      <c r="K441" s="6" t="s">
        <v>310</v>
      </c>
      <c r="L441" s="6" t="s">
        <v>7258</v>
      </c>
      <c r="M441" s="6" t="s">
        <v>7337</v>
      </c>
    </row>
    <row r="442" spans="1:13" x14ac:dyDescent="0.15">
      <c r="A442" s="6">
        <v>95809</v>
      </c>
      <c r="B442" s="6" t="s">
        <v>7346</v>
      </c>
      <c r="C442" s="6">
        <v>5210</v>
      </c>
      <c r="D442" s="6">
        <v>130</v>
      </c>
      <c r="E442" s="6" t="s">
        <v>7332</v>
      </c>
      <c r="F442" s="6" t="s">
        <v>6321</v>
      </c>
      <c r="G442" s="6">
        <v>0</v>
      </c>
      <c r="H442" s="6">
        <v>12.15</v>
      </c>
      <c r="I442" s="6">
        <v>55.482999999999997</v>
      </c>
      <c r="J442" s="6">
        <v>1</v>
      </c>
      <c r="K442" s="6" t="s">
        <v>7257</v>
      </c>
      <c r="L442" s="6" t="s">
        <v>7258</v>
      </c>
      <c r="M442" s="6" t="s">
        <v>7259</v>
      </c>
    </row>
    <row r="443" spans="1:13" x14ac:dyDescent="0.15">
      <c r="A443" s="6">
        <v>95821</v>
      </c>
      <c r="B443" s="6" t="s">
        <v>7347</v>
      </c>
      <c r="C443" s="6">
        <v>3900</v>
      </c>
      <c r="D443" s="6">
        <v>120</v>
      </c>
      <c r="E443" s="6" t="s">
        <v>7348</v>
      </c>
      <c r="F443" s="6" t="s">
        <v>6331</v>
      </c>
      <c r="G443" s="6"/>
      <c r="H443" s="6">
        <v>9.0895290000000006</v>
      </c>
      <c r="I443" s="6">
        <v>56.515389999999996</v>
      </c>
      <c r="J443" s="6">
        <v>2</v>
      </c>
      <c r="K443" s="6" t="s">
        <v>7349</v>
      </c>
      <c r="L443" s="6" t="s">
        <v>6323</v>
      </c>
      <c r="M443" s="6" t="s">
        <v>7350</v>
      </c>
    </row>
    <row r="444" spans="1:13" x14ac:dyDescent="0.15">
      <c r="A444" s="6">
        <v>95826</v>
      </c>
      <c r="B444" s="6" t="s">
        <v>7351</v>
      </c>
      <c r="C444" s="6">
        <v>6510</v>
      </c>
      <c r="D444" s="6">
        <v>110</v>
      </c>
      <c r="E444" s="6" t="s">
        <v>7352</v>
      </c>
      <c r="F444" s="6" t="s">
        <v>6321</v>
      </c>
      <c r="G444" s="6">
        <v>0</v>
      </c>
      <c r="H444" s="6">
        <v>12.325200000000001</v>
      </c>
      <c r="I444" s="6">
        <v>55.537799999999997</v>
      </c>
      <c r="J444" s="6">
        <v>1</v>
      </c>
      <c r="K444" s="6" t="s">
        <v>7353</v>
      </c>
      <c r="L444" s="6" t="s">
        <v>7258</v>
      </c>
      <c r="M444" s="6" t="s">
        <v>30</v>
      </c>
    </row>
    <row r="445" spans="1:13" x14ac:dyDescent="0.15">
      <c r="A445" s="6">
        <v>95827</v>
      </c>
      <c r="B445" s="6" t="s">
        <v>7354</v>
      </c>
      <c r="C445" s="6">
        <v>6460</v>
      </c>
      <c r="D445" s="6">
        <v>130</v>
      </c>
      <c r="E445" s="6" t="s">
        <v>7355</v>
      </c>
      <c r="F445" s="6" t="s">
        <v>6321</v>
      </c>
      <c r="G445" s="6"/>
      <c r="H445" s="6">
        <v>12.567</v>
      </c>
      <c r="I445" s="6">
        <v>55.85</v>
      </c>
      <c r="J445" s="6">
        <v>1</v>
      </c>
      <c r="K445" s="6" t="s">
        <v>7356</v>
      </c>
      <c r="L445" s="6" t="s">
        <v>11131</v>
      </c>
    </row>
    <row r="446" spans="1:13" x14ac:dyDescent="0.15">
      <c r="A446" s="6">
        <v>95828</v>
      </c>
      <c r="B446" s="6" t="s">
        <v>7357</v>
      </c>
      <c r="C446" s="6">
        <v>6560</v>
      </c>
      <c r="D446" s="6">
        <v>130</v>
      </c>
      <c r="E446" s="6" t="s">
        <v>7358</v>
      </c>
      <c r="F446" s="6" t="s">
        <v>6321</v>
      </c>
      <c r="G446" s="6"/>
      <c r="H446" s="6">
        <v>12.567</v>
      </c>
      <c r="I446" s="6">
        <v>55.85</v>
      </c>
      <c r="J446" s="6">
        <v>1</v>
      </c>
      <c r="K446" s="6" t="s">
        <v>7356</v>
      </c>
      <c r="L446" s="6" t="s">
        <v>11131</v>
      </c>
      <c r="M446" s="6" t="s">
        <v>7359</v>
      </c>
    </row>
    <row r="447" spans="1:13" x14ac:dyDescent="0.15">
      <c r="A447" s="6">
        <v>95829</v>
      </c>
      <c r="B447" s="6" t="s">
        <v>7360</v>
      </c>
      <c r="C447" s="6">
        <v>4610</v>
      </c>
      <c r="D447" s="6">
        <v>150</v>
      </c>
      <c r="E447" s="6" t="s">
        <v>7361</v>
      </c>
      <c r="F447" s="6" t="s">
        <v>6331</v>
      </c>
      <c r="G447" s="6"/>
      <c r="H447" s="6">
        <v>8.4696090000000002</v>
      </c>
      <c r="I447" s="6">
        <v>56.144030000000001</v>
      </c>
      <c r="J447" s="6">
        <v>2</v>
      </c>
      <c r="K447" s="6" t="s">
        <v>7362</v>
      </c>
      <c r="L447" s="6" t="s">
        <v>6323</v>
      </c>
      <c r="M447" s="6" t="s">
        <v>7363</v>
      </c>
    </row>
    <row r="448" spans="1:13" x14ac:dyDescent="0.15">
      <c r="A448" s="6">
        <v>95830</v>
      </c>
      <c r="B448" s="6" t="s">
        <v>7364</v>
      </c>
      <c r="C448" s="6">
        <v>8920</v>
      </c>
      <c r="D448" s="6">
        <v>140</v>
      </c>
      <c r="E448" s="6" t="s">
        <v>7365</v>
      </c>
      <c r="F448" s="6" t="s">
        <v>6321</v>
      </c>
      <c r="G448" s="6">
        <v>0</v>
      </c>
      <c r="H448" s="6">
        <v>9.3572000000000006</v>
      </c>
      <c r="I448" s="6">
        <v>56.188400000000001</v>
      </c>
      <c r="J448" s="6">
        <v>1</v>
      </c>
      <c r="K448" s="6" t="s">
        <v>7366</v>
      </c>
      <c r="L448" s="6" t="s">
        <v>7258</v>
      </c>
      <c r="M448" s="6" t="s">
        <v>7367</v>
      </c>
    </row>
    <row r="449" spans="1:13" x14ac:dyDescent="0.15">
      <c r="A449" s="6">
        <v>95831</v>
      </c>
      <c r="B449" s="6" t="s">
        <v>7368</v>
      </c>
      <c r="C449" s="6">
        <v>9140</v>
      </c>
      <c r="D449" s="6">
        <v>150</v>
      </c>
      <c r="E449" s="6" t="s">
        <v>7369</v>
      </c>
      <c r="F449" s="6" t="s">
        <v>6321</v>
      </c>
      <c r="G449" s="6">
        <v>0</v>
      </c>
      <c r="H449" s="6">
        <v>9.3572000000000006</v>
      </c>
      <c r="I449" s="6">
        <v>56.188400000000001</v>
      </c>
      <c r="J449" s="6">
        <v>1</v>
      </c>
      <c r="K449" s="6" t="s">
        <v>7366</v>
      </c>
      <c r="L449" s="6" t="s">
        <v>7258</v>
      </c>
      <c r="M449" s="6" t="s">
        <v>7367</v>
      </c>
    </row>
    <row r="450" spans="1:13" x14ac:dyDescent="0.15">
      <c r="A450" s="6">
        <v>95832</v>
      </c>
      <c r="B450" s="6" t="s">
        <v>7370</v>
      </c>
      <c r="C450" s="6">
        <v>9230</v>
      </c>
      <c r="D450" s="6">
        <v>150</v>
      </c>
      <c r="E450" s="6" t="s">
        <v>7371</v>
      </c>
      <c r="F450" s="6" t="s">
        <v>6321</v>
      </c>
      <c r="G450" s="6">
        <v>0</v>
      </c>
      <c r="H450" s="6">
        <v>9.3572000000000006</v>
      </c>
      <c r="I450" s="6">
        <v>56.188400000000001</v>
      </c>
      <c r="J450" s="6">
        <v>1</v>
      </c>
      <c r="K450" s="6" t="s">
        <v>7366</v>
      </c>
      <c r="L450" s="6" t="s">
        <v>7258</v>
      </c>
      <c r="M450" s="6" t="s">
        <v>7367</v>
      </c>
    </row>
    <row r="451" spans="1:13" x14ac:dyDescent="0.15">
      <c r="A451" s="6">
        <v>95833</v>
      </c>
      <c r="B451" s="6" t="s">
        <v>7372</v>
      </c>
      <c r="C451" s="6">
        <v>4660</v>
      </c>
      <c r="D451" s="6">
        <v>150</v>
      </c>
      <c r="E451" s="6" t="s">
        <v>7373</v>
      </c>
      <c r="F451" s="6" t="s">
        <v>6331</v>
      </c>
      <c r="G451" s="6"/>
      <c r="H451" s="6">
        <v>8.4696090000000002</v>
      </c>
      <c r="I451" s="6">
        <v>56.144030000000001</v>
      </c>
      <c r="J451" s="6">
        <v>2</v>
      </c>
      <c r="K451" s="6" t="s">
        <v>7362</v>
      </c>
      <c r="L451" s="6" t="s">
        <v>6323</v>
      </c>
      <c r="M451" s="6" t="s">
        <v>7363</v>
      </c>
    </row>
    <row r="452" spans="1:13" x14ac:dyDescent="0.15">
      <c r="A452" s="6">
        <v>95836</v>
      </c>
      <c r="B452" s="6" t="s">
        <v>7374</v>
      </c>
      <c r="C452" s="6">
        <v>7220</v>
      </c>
      <c r="D452" s="6">
        <v>120</v>
      </c>
      <c r="E452" s="6" t="s">
        <v>7375</v>
      </c>
      <c r="F452" s="6" t="s">
        <v>6321</v>
      </c>
      <c r="G452" s="6">
        <v>0</v>
      </c>
      <c r="H452" s="6">
        <v>12.401</v>
      </c>
      <c r="I452" s="6">
        <v>56.091000000000001</v>
      </c>
      <c r="J452" s="6">
        <v>1</v>
      </c>
      <c r="K452" s="6" t="s">
        <v>7376</v>
      </c>
      <c r="L452" s="6" t="s">
        <v>7258</v>
      </c>
      <c r="M452" s="6" t="s">
        <v>7377</v>
      </c>
    </row>
    <row r="453" spans="1:13" x14ac:dyDescent="0.15">
      <c r="A453" s="6">
        <v>95837</v>
      </c>
      <c r="B453" s="6" t="s">
        <v>7378</v>
      </c>
      <c r="C453" s="6">
        <v>9240</v>
      </c>
      <c r="D453" s="6">
        <v>150</v>
      </c>
      <c r="E453" s="6" t="s">
        <v>7379</v>
      </c>
      <c r="F453" s="6" t="s">
        <v>6331</v>
      </c>
      <c r="G453" s="6">
        <v>0</v>
      </c>
      <c r="H453" s="6">
        <v>12.053000000000001</v>
      </c>
      <c r="I453" s="6">
        <v>55.116999999999997</v>
      </c>
      <c r="J453" s="6">
        <v>1</v>
      </c>
      <c r="K453" s="6" t="s">
        <v>7380</v>
      </c>
      <c r="L453" s="6" t="s">
        <v>7258</v>
      </c>
      <c r="M453" s="6" t="s">
        <v>7381</v>
      </c>
    </row>
    <row r="454" spans="1:13" x14ac:dyDescent="0.15">
      <c r="A454" s="6">
        <v>95838</v>
      </c>
      <c r="B454" s="6" t="s">
        <v>7382</v>
      </c>
      <c r="C454" s="6">
        <v>4110</v>
      </c>
      <c r="D454" s="6">
        <v>100</v>
      </c>
      <c r="E454" s="6" t="s">
        <v>7383</v>
      </c>
      <c r="F454" s="6" t="s">
        <v>6331</v>
      </c>
      <c r="G454" s="6">
        <v>0</v>
      </c>
      <c r="H454" s="6">
        <v>9.0895290000000006</v>
      </c>
      <c r="I454" s="6">
        <v>56.515389999999996</v>
      </c>
      <c r="J454" s="6">
        <v>2</v>
      </c>
      <c r="K454" s="6" t="s">
        <v>7349</v>
      </c>
      <c r="L454" s="6" t="s">
        <v>6323</v>
      </c>
      <c r="M454" s="6" t="s">
        <v>7350</v>
      </c>
    </row>
    <row r="455" spans="1:13" x14ac:dyDescent="0.15">
      <c r="A455" s="6">
        <v>95839</v>
      </c>
      <c r="B455" s="6" t="s">
        <v>7384</v>
      </c>
      <c r="C455" s="6">
        <v>7280</v>
      </c>
      <c r="D455" s="6">
        <v>120</v>
      </c>
      <c r="E455" s="6" t="s">
        <v>7385</v>
      </c>
      <c r="F455" s="6" t="s">
        <v>6321</v>
      </c>
      <c r="G455" s="6">
        <v>0</v>
      </c>
      <c r="H455" s="6">
        <v>12.401</v>
      </c>
      <c r="I455" s="6">
        <v>56.091000000000001</v>
      </c>
      <c r="J455" s="6">
        <v>1</v>
      </c>
      <c r="K455" s="6" t="s">
        <v>7376</v>
      </c>
      <c r="L455" s="6" t="s">
        <v>7258</v>
      </c>
      <c r="M455" s="6" t="s">
        <v>7377</v>
      </c>
    </row>
    <row r="456" spans="1:13" x14ac:dyDescent="0.15">
      <c r="A456" s="6">
        <v>95840</v>
      </c>
      <c r="B456" s="6" t="s">
        <v>7386</v>
      </c>
      <c r="C456" s="6">
        <v>7040</v>
      </c>
      <c r="D456" s="6">
        <v>120</v>
      </c>
      <c r="E456" s="6" t="s">
        <v>7387</v>
      </c>
      <c r="F456" s="6" t="s">
        <v>6331</v>
      </c>
      <c r="G456" s="6">
        <v>0</v>
      </c>
      <c r="H456" s="6">
        <v>12.401</v>
      </c>
      <c r="I456" s="6">
        <v>56.091000000000001</v>
      </c>
      <c r="J456" s="6">
        <v>1</v>
      </c>
      <c r="K456" s="6" t="s">
        <v>7376</v>
      </c>
      <c r="L456" s="6" t="s">
        <v>7258</v>
      </c>
      <c r="M456" s="6" t="s">
        <v>7377</v>
      </c>
    </row>
    <row r="457" spans="1:13" x14ac:dyDescent="0.15">
      <c r="A457" s="6">
        <v>95841</v>
      </c>
      <c r="B457" s="6" t="s">
        <v>7388</v>
      </c>
      <c r="C457" s="6">
        <v>7070</v>
      </c>
      <c r="D457" s="6">
        <v>120</v>
      </c>
      <c r="E457" s="6" t="s">
        <v>7389</v>
      </c>
      <c r="F457" s="6" t="s">
        <v>6321</v>
      </c>
      <c r="G457" s="6">
        <v>0</v>
      </c>
      <c r="H457" s="6">
        <v>12.401</v>
      </c>
      <c r="I457" s="6">
        <v>56.091000000000001</v>
      </c>
      <c r="J457" s="6">
        <v>1</v>
      </c>
      <c r="K457" s="6" t="s">
        <v>7376</v>
      </c>
      <c r="L457" s="6" t="s">
        <v>7258</v>
      </c>
      <c r="M457" s="6" t="s">
        <v>7377</v>
      </c>
    </row>
    <row r="458" spans="1:13" x14ac:dyDescent="0.15">
      <c r="A458" s="6">
        <v>95842</v>
      </c>
      <c r="B458" s="6" t="s">
        <v>7390</v>
      </c>
      <c r="C458" s="6">
        <v>7090</v>
      </c>
      <c r="D458" s="6">
        <v>120</v>
      </c>
      <c r="E458" s="6" t="s">
        <v>7391</v>
      </c>
      <c r="F458" s="6" t="s">
        <v>6321</v>
      </c>
      <c r="G458" s="6">
        <v>0</v>
      </c>
      <c r="H458" s="6">
        <v>12.401</v>
      </c>
      <c r="I458" s="6">
        <v>56.091000000000001</v>
      </c>
      <c r="J458" s="6">
        <v>1</v>
      </c>
      <c r="K458" s="6" t="s">
        <v>7376</v>
      </c>
      <c r="L458" s="6" t="s">
        <v>7258</v>
      </c>
      <c r="M458" s="6" t="s">
        <v>7377</v>
      </c>
    </row>
    <row r="459" spans="1:13" x14ac:dyDescent="0.15">
      <c r="A459" s="6">
        <v>95843</v>
      </c>
      <c r="B459" s="6" t="s">
        <v>7392</v>
      </c>
      <c r="C459" s="6">
        <v>7120</v>
      </c>
      <c r="D459" s="6">
        <v>120</v>
      </c>
      <c r="E459" s="6" t="s">
        <v>7393</v>
      </c>
      <c r="F459" s="6" t="s">
        <v>6321</v>
      </c>
      <c r="G459" s="6">
        <v>0</v>
      </c>
      <c r="H459" s="6">
        <v>12.401</v>
      </c>
      <c r="I459" s="6">
        <v>56.091000000000001</v>
      </c>
      <c r="J459" s="6">
        <v>1</v>
      </c>
      <c r="K459" s="6" t="s">
        <v>7376</v>
      </c>
      <c r="L459" s="6" t="s">
        <v>7258</v>
      </c>
      <c r="M459" s="6" t="s">
        <v>7377</v>
      </c>
    </row>
    <row r="460" spans="1:13" x14ac:dyDescent="0.15">
      <c r="A460" s="6">
        <v>95844</v>
      </c>
      <c r="B460" s="6" t="s">
        <v>7394</v>
      </c>
      <c r="C460" s="6">
        <v>3170</v>
      </c>
      <c r="D460" s="6">
        <v>100</v>
      </c>
      <c r="E460" s="6" t="s">
        <v>7395</v>
      </c>
      <c r="F460" s="6" t="s">
        <v>6331</v>
      </c>
      <c r="G460" s="6"/>
      <c r="H460" s="6">
        <v>9.6168410000000009</v>
      </c>
      <c r="I460" s="6">
        <v>57.249969999999998</v>
      </c>
      <c r="J460" s="6">
        <v>2</v>
      </c>
      <c r="K460" s="6" t="s">
        <v>7396</v>
      </c>
      <c r="L460" s="6" t="s">
        <v>6328</v>
      </c>
      <c r="M460" s="6" t="s">
        <v>7397</v>
      </c>
    </row>
    <row r="461" spans="1:13" x14ac:dyDescent="0.15">
      <c r="A461" s="6">
        <v>95845</v>
      </c>
      <c r="B461" s="6" t="s">
        <v>7398</v>
      </c>
      <c r="C461" s="6">
        <v>3070</v>
      </c>
      <c r="D461" s="6">
        <v>100</v>
      </c>
      <c r="E461" s="6" t="s">
        <v>7399</v>
      </c>
      <c r="F461" s="6" t="s">
        <v>6331</v>
      </c>
      <c r="G461" s="6"/>
      <c r="H461" s="6">
        <v>9.6168410000000009</v>
      </c>
      <c r="I461" s="6">
        <v>57.249969999999998</v>
      </c>
      <c r="J461" s="6">
        <v>2</v>
      </c>
      <c r="K461" s="6" t="s">
        <v>7396</v>
      </c>
      <c r="L461" s="6" t="s">
        <v>6328</v>
      </c>
      <c r="M461" s="6" t="s">
        <v>7397</v>
      </c>
    </row>
    <row r="462" spans="1:13" x14ac:dyDescent="0.15">
      <c r="A462" s="6">
        <v>95846</v>
      </c>
      <c r="B462" s="6" t="s">
        <v>7400</v>
      </c>
      <c r="C462" s="6">
        <v>3080</v>
      </c>
      <c r="D462" s="6">
        <v>100</v>
      </c>
      <c r="E462" s="6" t="s">
        <v>7401</v>
      </c>
      <c r="F462" s="6" t="s">
        <v>6331</v>
      </c>
      <c r="G462" s="6"/>
      <c r="H462" s="6">
        <v>9.6168410000000009</v>
      </c>
      <c r="I462" s="6">
        <v>57.249969999999998</v>
      </c>
      <c r="J462" s="6">
        <v>2</v>
      </c>
      <c r="K462" s="6" t="s">
        <v>7396</v>
      </c>
      <c r="L462" s="6" t="s">
        <v>6328</v>
      </c>
      <c r="M462" s="6" t="s">
        <v>7397</v>
      </c>
    </row>
    <row r="463" spans="1:13" x14ac:dyDescent="0.15">
      <c r="A463" s="6">
        <v>95857</v>
      </c>
      <c r="B463" s="6" t="s">
        <v>7402</v>
      </c>
      <c r="C463" s="6">
        <v>5230</v>
      </c>
      <c r="D463" s="6">
        <v>100</v>
      </c>
      <c r="E463" s="6" t="s">
        <v>5030</v>
      </c>
      <c r="F463" s="6" t="s">
        <v>6321</v>
      </c>
      <c r="G463" s="6">
        <v>0</v>
      </c>
      <c r="H463" s="6">
        <v>10.2333</v>
      </c>
      <c r="I463" s="6">
        <v>56.016599999999997</v>
      </c>
      <c r="J463" s="6">
        <v>1</v>
      </c>
      <c r="K463" s="6" t="s">
        <v>117</v>
      </c>
      <c r="L463" s="6" t="s">
        <v>7258</v>
      </c>
      <c r="M463" s="6" t="s">
        <v>7403</v>
      </c>
    </row>
    <row r="464" spans="1:13" x14ac:dyDescent="0.15">
      <c r="A464" s="6">
        <v>95859</v>
      </c>
      <c r="B464" s="6" t="s">
        <v>7404</v>
      </c>
      <c r="C464" s="6">
        <v>9200</v>
      </c>
      <c r="D464" s="6">
        <v>140</v>
      </c>
      <c r="E464" s="6" t="s">
        <v>7405</v>
      </c>
      <c r="F464" s="6" t="s">
        <v>6321</v>
      </c>
      <c r="G464" s="6">
        <v>0</v>
      </c>
      <c r="H464" s="6">
        <v>9.3572000000000006</v>
      </c>
      <c r="I464" s="6">
        <v>56.188400000000001</v>
      </c>
      <c r="J464" s="6">
        <v>1</v>
      </c>
      <c r="K464" s="6" t="s">
        <v>7366</v>
      </c>
      <c r="L464" s="6" t="s">
        <v>7258</v>
      </c>
      <c r="M464" s="6" t="s">
        <v>7367</v>
      </c>
    </row>
    <row r="465" spans="1:13" x14ac:dyDescent="0.15">
      <c r="A465" s="6">
        <v>95860</v>
      </c>
      <c r="B465" s="6" t="s">
        <v>7406</v>
      </c>
      <c r="C465" s="6">
        <v>9130</v>
      </c>
      <c r="D465" s="6">
        <v>150</v>
      </c>
      <c r="E465" s="6" t="s">
        <v>7407</v>
      </c>
      <c r="F465" s="6" t="s">
        <v>6331</v>
      </c>
      <c r="G465" s="6">
        <v>0</v>
      </c>
      <c r="H465" s="6">
        <v>8.9589999999999996</v>
      </c>
      <c r="I465" s="6">
        <v>55.064</v>
      </c>
      <c r="J465" s="6">
        <v>1</v>
      </c>
      <c r="K465" s="6" t="s">
        <v>7262</v>
      </c>
      <c r="L465" s="6" t="s">
        <v>7258</v>
      </c>
      <c r="M465" s="6" t="s">
        <v>7408</v>
      </c>
    </row>
    <row r="466" spans="1:13" x14ac:dyDescent="0.15">
      <c r="A466" s="6">
        <v>95861</v>
      </c>
      <c r="B466" s="6" t="s">
        <v>7409</v>
      </c>
      <c r="C466" s="6">
        <v>9390</v>
      </c>
      <c r="D466" s="6">
        <v>120</v>
      </c>
      <c r="E466" s="6" t="s">
        <v>7410</v>
      </c>
      <c r="F466" s="6" t="s">
        <v>6331</v>
      </c>
      <c r="G466" s="6">
        <v>0</v>
      </c>
      <c r="H466" s="6">
        <v>8.9589999999999996</v>
      </c>
      <c r="I466" s="6">
        <v>55.064</v>
      </c>
      <c r="J466" s="6">
        <v>1</v>
      </c>
      <c r="K466" s="6" t="s">
        <v>7262</v>
      </c>
      <c r="L466" s="6" t="s">
        <v>11130</v>
      </c>
      <c r="M466" s="6" t="s">
        <v>7411</v>
      </c>
    </row>
    <row r="467" spans="1:13" x14ac:dyDescent="0.15">
      <c r="A467" s="6">
        <v>95863</v>
      </c>
      <c r="B467" s="6" t="s">
        <v>7412</v>
      </c>
      <c r="C467" s="6">
        <v>5010</v>
      </c>
      <c r="D467" s="6">
        <v>100</v>
      </c>
      <c r="E467" s="6" t="s">
        <v>7413</v>
      </c>
      <c r="F467" s="6" t="s">
        <v>6321</v>
      </c>
      <c r="G467" s="6"/>
      <c r="H467" s="6">
        <v>11.56212</v>
      </c>
      <c r="I467" s="6">
        <v>55.590879999999999</v>
      </c>
      <c r="J467" s="6">
        <v>2</v>
      </c>
      <c r="K467" s="6" t="s">
        <v>2568</v>
      </c>
      <c r="L467" s="6" t="s">
        <v>6323</v>
      </c>
      <c r="M467" s="6" t="s">
        <v>7414</v>
      </c>
    </row>
    <row r="468" spans="1:13" x14ac:dyDescent="0.15">
      <c r="A468" s="6">
        <v>95865</v>
      </c>
      <c r="B468" s="6" t="s">
        <v>7415</v>
      </c>
      <c r="C468" s="6">
        <v>2220</v>
      </c>
      <c r="D468" s="6">
        <v>130</v>
      </c>
      <c r="E468" s="6" t="s">
        <v>7416</v>
      </c>
      <c r="F468" s="6" t="s">
        <v>6331</v>
      </c>
      <c r="G468" s="6"/>
      <c r="H468" s="6">
        <v>8.4194929999999992</v>
      </c>
      <c r="I468" s="6">
        <v>56.751350000000002</v>
      </c>
      <c r="J468" s="6">
        <v>2</v>
      </c>
      <c r="K468" s="6" t="s">
        <v>7417</v>
      </c>
      <c r="L468" s="6" t="s">
        <v>6328</v>
      </c>
      <c r="M468" s="6" t="s">
        <v>7281</v>
      </c>
    </row>
    <row r="469" spans="1:13" x14ac:dyDescent="0.15">
      <c r="A469" s="6">
        <v>95866</v>
      </c>
      <c r="B469" s="6" t="s">
        <v>7418</v>
      </c>
      <c r="C469" s="6">
        <v>2200</v>
      </c>
      <c r="D469" s="6">
        <v>110</v>
      </c>
      <c r="E469" s="6" t="s">
        <v>7419</v>
      </c>
      <c r="F469" s="6" t="s">
        <v>6331</v>
      </c>
      <c r="G469" s="6"/>
      <c r="H469" s="6">
        <v>8.4194929999999992</v>
      </c>
      <c r="I469" s="6">
        <v>56.751350000000002</v>
      </c>
      <c r="J469" s="6">
        <v>2</v>
      </c>
      <c r="K469" s="6" t="s">
        <v>7417</v>
      </c>
      <c r="L469" s="6" t="s">
        <v>6328</v>
      </c>
      <c r="M469" s="6" t="s">
        <v>7281</v>
      </c>
    </row>
    <row r="470" spans="1:13" x14ac:dyDescent="0.15">
      <c r="A470" s="6">
        <v>95871</v>
      </c>
      <c r="B470" s="6" t="s">
        <v>7420</v>
      </c>
      <c r="C470" s="6">
        <v>8170</v>
      </c>
      <c r="D470" s="6">
        <v>120</v>
      </c>
      <c r="E470" s="6" t="s">
        <v>7421</v>
      </c>
      <c r="F470" s="6" t="s">
        <v>6321</v>
      </c>
      <c r="G470" s="6">
        <v>0</v>
      </c>
      <c r="H470" s="6">
        <v>11.544</v>
      </c>
      <c r="I470" s="6">
        <v>55.59</v>
      </c>
      <c r="J470" s="6">
        <v>1</v>
      </c>
      <c r="K470" s="6" t="s">
        <v>7422</v>
      </c>
      <c r="L470" s="6" t="s">
        <v>11130</v>
      </c>
      <c r="M470" s="6" t="s">
        <v>7423</v>
      </c>
    </row>
    <row r="471" spans="1:13" x14ac:dyDescent="0.15">
      <c r="A471" s="6">
        <v>95872</v>
      </c>
      <c r="B471" s="6" t="s">
        <v>7424</v>
      </c>
      <c r="C471" s="6">
        <v>8030</v>
      </c>
      <c r="D471" s="6">
        <v>140</v>
      </c>
      <c r="E471" s="6" t="s">
        <v>7425</v>
      </c>
      <c r="F471" s="6" t="s">
        <v>6331</v>
      </c>
      <c r="G471" s="6">
        <v>0</v>
      </c>
      <c r="H471" s="6">
        <v>11.544</v>
      </c>
      <c r="I471" s="6">
        <v>55.59</v>
      </c>
      <c r="J471" s="6">
        <v>1</v>
      </c>
      <c r="K471" s="6" t="s">
        <v>7422</v>
      </c>
      <c r="L471" s="6" t="s">
        <v>7258</v>
      </c>
      <c r="M471" s="6" t="s">
        <v>7423</v>
      </c>
    </row>
    <row r="472" spans="1:13" x14ac:dyDescent="0.15">
      <c r="A472" s="6">
        <v>95876</v>
      </c>
      <c r="B472" s="6" t="s">
        <v>7426</v>
      </c>
      <c r="C472" s="6">
        <v>7560</v>
      </c>
      <c r="D472" s="6">
        <v>120</v>
      </c>
      <c r="E472" s="6" t="s">
        <v>7427</v>
      </c>
      <c r="F472" s="6" t="s">
        <v>6331</v>
      </c>
      <c r="G472" s="6">
        <v>0</v>
      </c>
      <c r="H472" s="6">
        <v>11.627000000000001</v>
      </c>
      <c r="I472" s="6">
        <v>55.55</v>
      </c>
      <c r="J472" s="6">
        <v>1</v>
      </c>
      <c r="K472" s="6" t="s">
        <v>7428</v>
      </c>
      <c r="L472" s="6" t="s">
        <v>11130</v>
      </c>
      <c r="M472" s="6" t="s">
        <v>7429</v>
      </c>
    </row>
    <row r="473" spans="1:13" x14ac:dyDescent="0.15">
      <c r="A473" s="6">
        <v>95887</v>
      </c>
      <c r="B473" s="6" t="s">
        <v>7430</v>
      </c>
      <c r="C473" s="6">
        <v>4570</v>
      </c>
      <c r="D473" s="6">
        <v>100</v>
      </c>
      <c r="E473" s="6" t="s">
        <v>7431</v>
      </c>
      <c r="F473" s="6" t="s">
        <v>6331</v>
      </c>
      <c r="G473" s="6"/>
      <c r="H473" s="6">
        <v>9.0398530000000008</v>
      </c>
      <c r="I473" s="6">
        <v>56.419339999999998</v>
      </c>
      <c r="J473" s="6">
        <v>2</v>
      </c>
      <c r="K473" s="6" t="s">
        <v>7432</v>
      </c>
      <c r="L473" s="6" t="s">
        <v>6323</v>
      </c>
      <c r="M473" s="6" t="s">
        <v>7433</v>
      </c>
    </row>
    <row r="474" spans="1:13" x14ac:dyDescent="0.15">
      <c r="A474" s="6">
        <v>95888</v>
      </c>
      <c r="B474" s="6" t="s">
        <v>7434</v>
      </c>
      <c r="C474" s="6">
        <v>4430</v>
      </c>
      <c r="D474" s="6">
        <v>100</v>
      </c>
      <c r="E474" s="6" t="s">
        <v>7435</v>
      </c>
      <c r="F474" s="6" t="s">
        <v>6331</v>
      </c>
      <c r="G474" s="6"/>
      <c r="H474" s="6">
        <v>9.0398530000000008</v>
      </c>
      <c r="I474" s="6">
        <v>56.419339999999998</v>
      </c>
      <c r="J474" s="6">
        <v>2</v>
      </c>
      <c r="K474" s="6" t="s">
        <v>7436</v>
      </c>
      <c r="L474" s="6" t="s">
        <v>6323</v>
      </c>
      <c r="M474" s="6" t="s">
        <v>7433</v>
      </c>
    </row>
    <row r="475" spans="1:13" x14ac:dyDescent="0.15">
      <c r="A475" s="6">
        <v>95889</v>
      </c>
      <c r="B475" s="6" t="s">
        <v>7437</v>
      </c>
      <c r="C475" s="6">
        <v>4560</v>
      </c>
      <c r="D475" s="6">
        <v>100</v>
      </c>
      <c r="E475" s="6" t="s">
        <v>7438</v>
      </c>
      <c r="F475" s="6" t="s">
        <v>6331</v>
      </c>
      <c r="G475" s="6"/>
      <c r="H475" s="6">
        <v>9.0398530000000008</v>
      </c>
      <c r="I475" s="6">
        <v>56.419339999999998</v>
      </c>
      <c r="J475" s="6">
        <v>2</v>
      </c>
      <c r="K475" s="6" t="s">
        <v>7436</v>
      </c>
      <c r="L475" s="6" t="s">
        <v>6323</v>
      </c>
      <c r="M475" s="6" t="s">
        <v>7433</v>
      </c>
    </row>
    <row r="476" spans="1:13" x14ac:dyDescent="0.15">
      <c r="A476" s="6">
        <v>95890</v>
      </c>
      <c r="B476" s="6" t="s">
        <v>7439</v>
      </c>
      <c r="C476" s="6">
        <v>4040</v>
      </c>
      <c r="D476" s="6">
        <v>100</v>
      </c>
      <c r="E476" s="6" t="s">
        <v>7440</v>
      </c>
      <c r="F476" s="6" t="s">
        <v>6331</v>
      </c>
      <c r="G476" s="6"/>
      <c r="H476" s="6">
        <v>9.0398530000000008</v>
      </c>
      <c r="I476" s="6">
        <v>56.419339999999998</v>
      </c>
      <c r="J476" s="6">
        <v>2</v>
      </c>
      <c r="K476" s="6" t="s">
        <v>7436</v>
      </c>
      <c r="L476" s="6" t="s">
        <v>6323</v>
      </c>
      <c r="M476" s="6" t="s">
        <v>7441</v>
      </c>
    </row>
    <row r="477" spans="1:13" x14ac:dyDescent="0.15">
      <c r="A477" s="6">
        <v>95891</v>
      </c>
      <c r="B477" s="6" t="s">
        <v>7442</v>
      </c>
      <c r="C477" s="6">
        <v>4980</v>
      </c>
      <c r="D477" s="6">
        <v>100</v>
      </c>
      <c r="E477" s="6" t="s">
        <v>7443</v>
      </c>
      <c r="F477" s="6" t="s">
        <v>6331</v>
      </c>
      <c r="G477" s="6"/>
      <c r="H477" s="6">
        <v>9.0398530000000008</v>
      </c>
      <c r="I477" s="6">
        <v>56.419339999999998</v>
      </c>
      <c r="J477" s="6">
        <v>2</v>
      </c>
      <c r="K477" s="6" t="s">
        <v>7444</v>
      </c>
      <c r="L477" s="6" t="s">
        <v>6323</v>
      </c>
      <c r="M477" s="6" t="s">
        <v>7441</v>
      </c>
    </row>
    <row r="478" spans="1:13" x14ac:dyDescent="0.15">
      <c r="A478" s="6">
        <v>95892</v>
      </c>
      <c r="B478" s="6" t="s">
        <v>7445</v>
      </c>
      <c r="C478" s="6">
        <v>4300</v>
      </c>
      <c r="D478" s="6">
        <v>100</v>
      </c>
      <c r="E478" s="6" t="s">
        <v>7446</v>
      </c>
      <c r="F478" s="6" t="s">
        <v>6331</v>
      </c>
      <c r="G478" s="6"/>
      <c r="H478" s="6">
        <v>9.0398530000000008</v>
      </c>
      <c r="I478" s="6">
        <v>56.419339999999998</v>
      </c>
      <c r="J478" s="6">
        <v>2</v>
      </c>
      <c r="K478" s="6" t="s">
        <v>7447</v>
      </c>
      <c r="L478" s="6" t="s">
        <v>6323</v>
      </c>
      <c r="M478" s="6" t="s">
        <v>7433</v>
      </c>
    </row>
    <row r="479" spans="1:13" x14ac:dyDescent="0.15">
      <c r="A479" s="6">
        <v>95893</v>
      </c>
      <c r="B479" s="6" t="s">
        <v>7448</v>
      </c>
      <c r="C479" s="6">
        <v>4230</v>
      </c>
      <c r="D479" s="6">
        <v>100</v>
      </c>
      <c r="E479" s="6" t="s">
        <v>7449</v>
      </c>
      <c r="F479" s="6" t="s">
        <v>6331</v>
      </c>
      <c r="G479" s="6"/>
      <c r="H479" s="6">
        <v>9.0398530000000008</v>
      </c>
      <c r="I479" s="6">
        <v>56.419339999999998</v>
      </c>
      <c r="J479" s="6">
        <v>2</v>
      </c>
      <c r="K479" s="6" t="s">
        <v>7447</v>
      </c>
      <c r="L479" s="6" t="s">
        <v>6323</v>
      </c>
      <c r="M479" s="6" t="s">
        <v>7433</v>
      </c>
    </row>
    <row r="480" spans="1:13" x14ac:dyDescent="0.15">
      <c r="A480" s="6">
        <v>95894</v>
      </c>
      <c r="B480" s="6" t="s">
        <v>7450</v>
      </c>
      <c r="C480" s="6">
        <v>4270</v>
      </c>
      <c r="D480" s="6">
        <v>100</v>
      </c>
      <c r="E480" s="6" t="s">
        <v>7451</v>
      </c>
      <c r="F480" s="6" t="s">
        <v>6331</v>
      </c>
      <c r="G480" s="6"/>
      <c r="H480" s="6">
        <v>9.0398530000000008</v>
      </c>
      <c r="I480" s="6">
        <v>56.419339999999998</v>
      </c>
      <c r="J480" s="6">
        <v>2</v>
      </c>
      <c r="K480" s="6" t="s">
        <v>7436</v>
      </c>
      <c r="L480" s="6" t="s">
        <v>6323</v>
      </c>
      <c r="M480" s="6" t="s">
        <v>7441</v>
      </c>
    </row>
    <row r="481" spans="1:13" x14ac:dyDescent="0.15">
      <c r="A481" s="6">
        <v>95895</v>
      </c>
      <c r="B481" s="6" t="s">
        <v>7452</v>
      </c>
      <c r="C481" s="6">
        <v>4210</v>
      </c>
      <c r="D481" s="6">
        <v>100</v>
      </c>
      <c r="E481" s="6" t="s">
        <v>7453</v>
      </c>
      <c r="F481" s="6" t="s">
        <v>6331</v>
      </c>
      <c r="G481" s="6"/>
      <c r="H481" s="6">
        <v>9.0398530000000008</v>
      </c>
      <c r="I481" s="6">
        <v>56.419339999999998</v>
      </c>
      <c r="J481" s="6">
        <v>2</v>
      </c>
      <c r="K481" s="6" t="s">
        <v>7436</v>
      </c>
      <c r="L481" s="6" t="s">
        <v>6323</v>
      </c>
      <c r="M481" s="6" t="s">
        <v>7441</v>
      </c>
    </row>
    <row r="482" spans="1:13" x14ac:dyDescent="0.15">
      <c r="A482" s="6">
        <v>95896</v>
      </c>
      <c r="B482" s="6" t="s">
        <v>7454</v>
      </c>
      <c r="C482" s="6">
        <v>4150</v>
      </c>
      <c r="D482" s="6">
        <v>100</v>
      </c>
      <c r="E482" s="6" t="s">
        <v>7455</v>
      </c>
      <c r="F482" s="6" t="s">
        <v>6331</v>
      </c>
      <c r="G482" s="6"/>
      <c r="H482" s="6">
        <v>9.4059170000000005</v>
      </c>
      <c r="I482" s="6">
        <v>55.566310000000001</v>
      </c>
      <c r="J482" s="6">
        <v>2</v>
      </c>
      <c r="K482" s="6" t="s">
        <v>7456</v>
      </c>
      <c r="L482" s="6" t="s">
        <v>6323</v>
      </c>
      <c r="M482" s="6" t="s">
        <v>7457</v>
      </c>
    </row>
    <row r="483" spans="1:13" x14ac:dyDescent="0.15">
      <c r="A483" s="6">
        <v>95899</v>
      </c>
      <c r="B483" s="6" t="s">
        <v>7458</v>
      </c>
      <c r="C483" s="6">
        <v>7350</v>
      </c>
      <c r="D483" s="6">
        <v>120</v>
      </c>
      <c r="E483" s="6" t="s">
        <v>7459</v>
      </c>
      <c r="F483" s="6" t="s">
        <v>6321</v>
      </c>
      <c r="G483" s="6">
        <v>0</v>
      </c>
      <c r="H483" s="6">
        <v>11.627000000000001</v>
      </c>
      <c r="I483" s="6">
        <v>55.55</v>
      </c>
      <c r="J483" s="6">
        <v>1</v>
      </c>
      <c r="K483" s="6" t="s">
        <v>7428</v>
      </c>
      <c r="L483" s="6" t="s">
        <v>11130</v>
      </c>
      <c r="M483" s="6" t="s">
        <v>7460</v>
      </c>
    </row>
    <row r="484" spans="1:13" x14ac:dyDescent="0.15">
      <c r="A484" s="6">
        <v>95900</v>
      </c>
      <c r="B484" s="6" t="s">
        <v>7461</v>
      </c>
      <c r="C484" s="6">
        <v>2300</v>
      </c>
      <c r="D484" s="6">
        <v>100</v>
      </c>
      <c r="E484" s="6" t="s">
        <v>7462</v>
      </c>
      <c r="F484" s="6" t="s">
        <v>6331</v>
      </c>
      <c r="G484" s="6"/>
      <c r="H484" s="6">
        <v>8.5741490000000002</v>
      </c>
      <c r="I484" s="6">
        <v>56.178440000000002</v>
      </c>
      <c r="J484" s="6">
        <v>2</v>
      </c>
      <c r="K484" s="6" t="s">
        <v>7463</v>
      </c>
      <c r="L484" s="6" t="s">
        <v>6328</v>
      </c>
      <c r="M484" s="6" t="s">
        <v>7273</v>
      </c>
    </row>
    <row r="485" spans="1:13" x14ac:dyDescent="0.15">
      <c r="A485" s="6">
        <v>95901</v>
      </c>
      <c r="B485" s="6" t="s">
        <v>7464</v>
      </c>
      <c r="C485" s="6">
        <v>2470</v>
      </c>
      <c r="D485" s="6">
        <v>100</v>
      </c>
      <c r="E485" s="6" t="s">
        <v>7465</v>
      </c>
      <c r="F485" s="6" t="s">
        <v>6331</v>
      </c>
      <c r="G485" s="6"/>
      <c r="H485" s="6">
        <v>8.5741490000000002</v>
      </c>
      <c r="I485" s="6">
        <v>56.178440000000002</v>
      </c>
      <c r="J485" s="6">
        <v>2</v>
      </c>
      <c r="K485" s="6" t="s">
        <v>7463</v>
      </c>
      <c r="L485" s="6" t="s">
        <v>6328</v>
      </c>
      <c r="M485" s="6" t="s">
        <v>7273</v>
      </c>
    </row>
    <row r="486" spans="1:13" x14ac:dyDescent="0.15">
      <c r="A486" s="6">
        <v>95902</v>
      </c>
      <c r="B486" s="6" t="s">
        <v>7466</v>
      </c>
      <c r="C486" s="6">
        <v>2450</v>
      </c>
      <c r="D486" s="6">
        <v>100</v>
      </c>
      <c r="E486" s="6" t="s">
        <v>7467</v>
      </c>
      <c r="F486" s="6" t="s">
        <v>6331</v>
      </c>
      <c r="G486" s="6"/>
      <c r="H486" s="6">
        <v>8.5741490000000002</v>
      </c>
      <c r="I486" s="6">
        <v>56.178440000000002</v>
      </c>
      <c r="J486" s="6">
        <v>2</v>
      </c>
      <c r="K486" s="6" t="s">
        <v>7463</v>
      </c>
      <c r="L486" s="6" t="s">
        <v>6328</v>
      </c>
      <c r="M486" s="6" t="s">
        <v>7273</v>
      </c>
    </row>
    <row r="487" spans="1:13" x14ac:dyDescent="0.15">
      <c r="A487" s="6">
        <v>95903</v>
      </c>
      <c r="B487" s="6" t="s">
        <v>7468</v>
      </c>
      <c r="C487" s="6">
        <v>2480</v>
      </c>
      <c r="D487" s="6">
        <v>100</v>
      </c>
      <c r="E487" s="6" t="s">
        <v>7469</v>
      </c>
      <c r="F487" s="6" t="s">
        <v>6331</v>
      </c>
      <c r="G487" s="6"/>
      <c r="H487" s="6">
        <v>8.5741490000000002</v>
      </c>
      <c r="I487" s="6">
        <v>56.178440000000002</v>
      </c>
      <c r="J487" s="6">
        <v>2</v>
      </c>
      <c r="K487" s="6" t="s">
        <v>7463</v>
      </c>
      <c r="L487" s="6" t="s">
        <v>6328</v>
      </c>
      <c r="M487" s="6" t="s">
        <v>7273</v>
      </c>
    </row>
    <row r="488" spans="1:13" x14ac:dyDescent="0.15">
      <c r="A488" s="6">
        <v>95904</v>
      </c>
      <c r="B488" s="6" t="s">
        <v>7470</v>
      </c>
      <c r="C488" s="6">
        <v>2270</v>
      </c>
      <c r="D488" s="6">
        <v>100</v>
      </c>
      <c r="E488" s="6" t="s">
        <v>7471</v>
      </c>
      <c r="F488" s="6" t="s">
        <v>6331</v>
      </c>
      <c r="G488" s="6"/>
      <c r="H488" s="6">
        <v>8.5741490000000002</v>
      </c>
      <c r="I488" s="6">
        <v>56.178440000000002</v>
      </c>
      <c r="J488" s="6">
        <v>2</v>
      </c>
      <c r="K488" s="6" t="s">
        <v>7463</v>
      </c>
      <c r="L488" s="6" t="s">
        <v>6328</v>
      </c>
      <c r="M488" s="6" t="s">
        <v>7273</v>
      </c>
    </row>
    <row r="489" spans="1:13" x14ac:dyDescent="0.15">
      <c r="A489" s="6">
        <v>95905</v>
      </c>
      <c r="B489" s="6" t="s">
        <v>7472</v>
      </c>
      <c r="C489" s="6">
        <v>4540</v>
      </c>
      <c r="D489" s="6">
        <v>110</v>
      </c>
      <c r="E489" s="6" t="s">
        <v>7473</v>
      </c>
      <c r="F489" s="6" t="s">
        <v>6331</v>
      </c>
      <c r="G489" s="6"/>
      <c r="H489" s="6">
        <v>9.5835799999999995</v>
      </c>
      <c r="I489" s="6">
        <v>56.496879999999997</v>
      </c>
      <c r="J489" s="6">
        <v>2</v>
      </c>
      <c r="K489" s="6" t="s">
        <v>7474</v>
      </c>
      <c r="L489" s="6" t="s">
        <v>6323</v>
      </c>
      <c r="M489" s="6" t="s">
        <v>7475</v>
      </c>
    </row>
    <row r="490" spans="1:13" x14ac:dyDescent="0.15">
      <c r="A490" s="6">
        <v>95906</v>
      </c>
      <c r="B490" s="6" t="s">
        <v>7476</v>
      </c>
      <c r="C490" s="6">
        <v>4530</v>
      </c>
      <c r="D490" s="6">
        <v>100</v>
      </c>
      <c r="E490" s="6" t="s">
        <v>7477</v>
      </c>
      <c r="F490" s="6" t="s">
        <v>6331</v>
      </c>
      <c r="G490" s="6"/>
      <c r="H490" s="6">
        <v>9.5835799999999995</v>
      </c>
      <c r="I490" s="6">
        <v>56.496879999999997</v>
      </c>
      <c r="J490" s="6">
        <v>2</v>
      </c>
      <c r="K490" s="6" t="s">
        <v>7474</v>
      </c>
      <c r="L490" s="6" t="s">
        <v>6323</v>
      </c>
      <c r="M490" s="6" t="s">
        <v>7475</v>
      </c>
    </row>
    <row r="491" spans="1:13" x14ac:dyDescent="0.15">
      <c r="A491" s="6">
        <v>95907</v>
      </c>
      <c r="B491" s="6" t="s">
        <v>7478</v>
      </c>
      <c r="C491" s="6">
        <v>4500</v>
      </c>
      <c r="D491" s="6">
        <v>110</v>
      </c>
      <c r="E491" s="6" t="s">
        <v>7479</v>
      </c>
      <c r="F491" s="6" t="s">
        <v>6331</v>
      </c>
      <c r="G491" s="6">
        <v>0</v>
      </c>
      <c r="H491" s="6">
        <v>9.2829999999999995</v>
      </c>
      <c r="I491" s="6">
        <v>56.5</v>
      </c>
      <c r="J491" s="6">
        <v>1</v>
      </c>
      <c r="K491" s="6" t="s">
        <v>7480</v>
      </c>
      <c r="L491" s="6" t="s">
        <v>7258</v>
      </c>
      <c r="M491" s="6"/>
    </row>
    <row r="492" spans="1:13" x14ac:dyDescent="0.15">
      <c r="A492" s="6">
        <v>95908</v>
      </c>
      <c r="B492" s="6" t="s">
        <v>7481</v>
      </c>
      <c r="C492" s="6">
        <v>4560</v>
      </c>
      <c r="D492" s="6">
        <v>110</v>
      </c>
      <c r="E492" s="6" t="s">
        <v>7482</v>
      </c>
      <c r="F492" s="6" t="s">
        <v>6331</v>
      </c>
      <c r="G492" s="6">
        <v>0</v>
      </c>
      <c r="H492" s="6">
        <v>9.2829999999999995</v>
      </c>
      <c r="I492" s="6">
        <v>56.5</v>
      </c>
      <c r="J492" s="6">
        <v>1</v>
      </c>
      <c r="K492" s="6" t="s">
        <v>7480</v>
      </c>
      <c r="L492" s="6" t="s">
        <v>7258</v>
      </c>
      <c r="M492" s="6"/>
    </row>
    <row r="493" spans="1:13" x14ac:dyDescent="0.15">
      <c r="A493" s="6">
        <v>95909</v>
      </c>
      <c r="B493" s="6" t="s">
        <v>7483</v>
      </c>
      <c r="C493" s="6">
        <v>9280</v>
      </c>
      <c r="D493" s="6">
        <v>160</v>
      </c>
      <c r="E493" s="6" t="s">
        <v>7484</v>
      </c>
      <c r="F493" s="6" t="s">
        <v>6331</v>
      </c>
      <c r="G493" s="6">
        <v>0</v>
      </c>
      <c r="H493" s="6">
        <v>8.9589999999999996</v>
      </c>
      <c r="I493" s="6">
        <v>55.064</v>
      </c>
      <c r="J493" s="6">
        <v>1</v>
      </c>
      <c r="K493" s="6" t="s">
        <v>7262</v>
      </c>
      <c r="L493" s="6" t="s">
        <v>7258</v>
      </c>
      <c r="M493" s="6" t="s">
        <v>7408</v>
      </c>
    </row>
    <row r="494" spans="1:13" x14ac:dyDescent="0.15">
      <c r="A494" s="6">
        <v>95910</v>
      </c>
      <c r="B494" s="6" t="s">
        <v>7485</v>
      </c>
      <c r="C494" s="6">
        <v>8660</v>
      </c>
      <c r="D494" s="6">
        <v>120</v>
      </c>
      <c r="E494" s="6" t="s">
        <v>7486</v>
      </c>
      <c r="F494" s="6" t="s">
        <v>6331</v>
      </c>
      <c r="G494" s="6">
        <v>0</v>
      </c>
      <c r="H494" s="6">
        <v>11.217000000000001</v>
      </c>
      <c r="I494" s="6">
        <v>55.5</v>
      </c>
      <c r="J494" s="6">
        <v>1</v>
      </c>
      <c r="K494" s="6" t="s">
        <v>7487</v>
      </c>
      <c r="L494" s="6" t="s">
        <v>7258</v>
      </c>
      <c r="M494" s="6" t="s">
        <v>7488</v>
      </c>
    </row>
    <row r="495" spans="1:13" x14ac:dyDescent="0.15">
      <c r="A495" s="6">
        <v>95911</v>
      </c>
      <c r="B495" s="6" t="s">
        <v>7489</v>
      </c>
      <c r="C495" s="6">
        <v>8500</v>
      </c>
      <c r="D495" s="6">
        <v>140</v>
      </c>
      <c r="E495" s="6" t="s">
        <v>7490</v>
      </c>
      <c r="F495" s="6" t="s">
        <v>6321</v>
      </c>
      <c r="G495" s="6">
        <v>0</v>
      </c>
      <c r="H495" s="6">
        <v>11.217000000000001</v>
      </c>
      <c r="I495" s="6">
        <v>55.5</v>
      </c>
      <c r="J495" s="6">
        <v>1</v>
      </c>
      <c r="K495" s="6" t="s">
        <v>7487</v>
      </c>
      <c r="L495" s="6" t="s">
        <v>7258</v>
      </c>
      <c r="M495" s="6" t="s">
        <v>7491</v>
      </c>
    </row>
    <row r="496" spans="1:13" x14ac:dyDescent="0.15">
      <c r="A496" s="6">
        <v>95912</v>
      </c>
      <c r="B496" s="6" t="s">
        <v>7492</v>
      </c>
      <c r="C496" s="6">
        <v>8520</v>
      </c>
      <c r="D496" s="6">
        <v>140</v>
      </c>
      <c r="E496" s="6" t="s">
        <v>7493</v>
      </c>
      <c r="F496" s="6" t="s">
        <v>6321</v>
      </c>
      <c r="G496" s="6">
        <v>0</v>
      </c>
      <c r="H496" s="6">
        <v>11.217000000000001</v>
      </c>
      <c r="I496" s="6">
        <v>55.5</v>
      </c>
      <c r="J496" s="6">
        <v>1</v>
      </c>
      <c r="K496" s="6" t="s">
        <v>7487</v>
      </c>
      <c r="L496" s="6" t="s">
        <v>7258</v>
      </c>
      <c r="M496" s="6" t="s">
        <v>7491</v>
      </c>
    </row>
    <row r="497" spans="1:13" x14ac:dyDescent="0.15">
      <c r="A497" s="6">
        <v>95917</v>
      </c>
      <c r="B497" s="6" t="s">
        <v>7494</v>
      </c>
      <c r="C497" s="6">
        <v>2390</v>
      </c>
      <c r="D497" s="6">
        <v>100</v>
      </c>
      <c r="E497" s="6" t="s">
        <v>7495</v>
      </c>
      <c r="F497" s="6" t="s">
        <v>6331</v>
      </c>
      <c r="G497" s="6"/>
      <c r="H497" s="6">
        <v>8.5741490000000002</v>
      </c>
      <c r="I497" s="6">
        <v>56.178440000000002</v>
      </c>
      <c r="J497" s="6">
        <v>2</v>
      </c>
      <c r="K497" s="6" t="s">
        <v>7463</v>
      </c>
      <c r="L497" s="6" t="s">
        <v>6328</v>
      </c>
      <c r="M497" s="6" t="s">
        <v>7273</v>
      </c>
    </row>
    <row r="498" spans="1:13" x14ac:dyDescent="0.15">
      <c r="A498" s="6">
        <v>95918</v>
      </c>
      <c r="B498" s="6" t="s">
        <v>7496</v>
      </c>
      <c r="C498" s="6">
        <v>4420</v>
      </c>
      <c r="D498" s="6">
        <v>110</v>
      </c>
      <c r="E498" s="6" t="s">
        <v>7497</v>
      </c>
      <c r="F498" s="6" t="s">
        <v>6321</v>
      </c>
      <c r="G498" s="6"/>
      <c r="H498" s="6">
        <v>11.56212</v>
      </c>
      <c r="I498" s="6">
        <v>55.590879999999999</v>
      </c>
      <c r="J498" s="6">
        <v>2</v>
      </c>
      <c r="K498" s="6" t="s">
        <v>2568</v>
      </c>
      <c r="L498" s="6" t="s">
        <v>6323</v>
      </c>
      <c r="M498" s="6"/>
    </row>
    <row r="499" spans="1:13" x14ac:dyDescent="0.15">
      <c r="A499" s="6">
        <v>95919</v>
      </c>
      <c r="B499" s="6" t="s">
        <v>7498</v>
      </c>
      <c r="C499" s="6">
        <v>4960</v>
      </c>
      <c r="D499" s="6">
        <v>110</v>
      </c>
      <c r="E499" s="6" t="s">
        <v>7499</v>
      </c>
      <c r="F499" s="6" t="s">
        <v>6321</v>
      </c>
      <c r="G499" s="6"/>
      <c r="H499" s="6">
        <v>11.56212</v>
      </c>
      <c r="I499" s="6">
        <v>55.590879999999999</v>
      </c>
      <c r="J499" s="6">
        <v>2</v>
      </c>
      <c r="K499" s="6" t="s">
        <v>2568</v>
      </c>
      <c r="L499" s="6" t="s">
        <v>6323</v>
      </c>
      <c r="M499" s="6" t="s">
        <v>7414</v>
      </c>
    </row>
    <row r="500" spans="1:13" x14ac:dyDescent="0.15">
      <c r="A500" s="6">
        <v>95921</v>
      </c>
      <c r="B500" s="6" t="s">
        <v>7500</v>
      </c>
      <c r="C500" s="6">
        <v>5610</v>
      </c>
      <c r="D500" s="6">
        <v>110</v>
      </c>
      <c r="E500" s="6" t="s">
        <v>7501</v>
      </c>
      <c r="F500" s="6" t="s">
        <v>6331</v>
      </c>
      <c r="G500" s="6"/>
      <c r="H500" s="6">
        <v>9.9663780000000006</v>
      </c>
      <c r="I500" s="6">
        <v>56.013069999999999</v>
      </c>
      <c r="J500" s="6">
        <v>2</v>
      </c>
      <c r="K500" s="6" t="s">
        <v>297</v>
      </c>
      <c r="L500" s="6" t="s">
        <v>6323</v>
      </c>
      <c r="M500" s="6" t="s">
        <v>7502</v>
      </c>
    </row>
    <row r="501" spans="1:13" x14ac:dyDescent="0.15">
      <c r="A501" s="6">
        <v>95922</v>
      </c>
      <c r="B501" s="6" t="s">
        <v>7503</v>
      </c>
      <c r="C501" s="6">
        <v>5490</v>
      </c>
      <c r="D501" s="6">
        <v>100</v>
      </c>
      <c r="E501" s="6" t="s">
        <v>7504</v>
      </c>
      <c r="F501" s="6" t="s">
        <v>6331</v>
      </c>
      <c r="G501" s="6"/>
      <c r="H501" s="6">
        <v>9.9663780000000006</v>
      </c>
      <c r="I501" s="6">
        <v>56.013069999999999</v>
      </c>
      <c r="J501" s="6">
        <v>2</v>
      </c>
      <c r="K501" s="6" t="s">
        <v>297</v>
      </c>
      <c r="L501" s="6" t="s">
        <v>6323</v>
      </c>
      <c r="M501" s="6" t="s">
        <v>7502</v>
      </c>
    </row>
    <row r="502" spans="1:13" x14ac:dyDescent="0.15">
      <c r="A502" s="6">
        <v>95924</v>
      </c>
      <c r="B502" s="6" t="s">
        <v>7505</v>
      </c>
      <c r="C502" s="6">
        <v>5550</v>
      </c>
      <c r="D502" s="6">
        <v>110</v>
      </c>
      <c r="E502" s="6" t="s">
        <v>7506</v>
      </c>
      <c r="F502" s="6" t="s">
        <v>6331</v>
      </c>
      <c r="G502" s="6">
        <v>0</v>
      </c>
      <c r="H502" s="6">
        <v>9.9794</v>
      </c>
      <c r="I502" s="6">
        <v>56.050800000000002</v>
      </c>
      <c r="J502" s="6">
        <v>1</v>
      </c>
      <c r="K502" s="6" t="s">
        <v>297</v>
      </c>
      <c r="L502" s="6" t="s">
        <v>7258</v>
      </c>
      <c r="M502" s="6"/>
    </row>
    <row r="503" spans="1:13" x14ac:dyDescent="0.15">
      <c r="A503" s="6">
        <v>95925</v>
      </c>
      <c r="B503" s="6" t="s">
        <v>7507</v>
      </c>
      <c r="C503" s="6">
        <v>5320</v>
      </c>
      <c r="D503" s="6">
        <v>100</v>
      </c>
      <c r="E503" s="6" t="s">
        <v>7508</v>
      </c>
      <c r="F503" s="6" t="s">
        <v>6331</v>
      </c>
      <c r="G503" s="6"/>
      <c r="H503" s="6">
        <v>9.9663780000000006</v>
      </c>
      <c r="I503" s="6">
        <v>56.013069999999999</v>
      </c>
      <c r="J503" s="6">
        <v>2</v>
      </c>
      <c r="K503" s="6" t="s">
        <v>297</v>
      </c>
      <c r="L503" s="6" t="s">
        <v>6323</v>
      </c>
      <c r="M503" s="6"/>
    </row>
    <row r="504" spans="1:13" x14ac:dyDescent="0.15">
      <c r="A504" s="6">
        <v>95926</v>
      </c>
      <c r="B504" s="6" t="s">
        <v>7509</v>
      </c>
      <c r="C504" s="6">
        <v>5250</v>
      </c>
      <c r="D504" s="6">
        <v>110</v>
      </c>
      <c r="E504" s="6" t="s">
        <v>7510</v>
      </c>
      <c r="F504" s="6" t="s">
        <v>6331</v>
      </c>
      <c r="G504" s="6">
        <v>0</v>
      </c>
      <c r="H504" s="6">
        <v>9.9794</v>
      </c>
      <c r="I504" s="6">
        <v>56.050800000000002</v>
      </c>
      <c r="J504" s="6">
        <v>1</v>
      </c>
      <c r="K504" s="6" t="s">
        <v>297</v>
      </c>
      <c r="L504" s="6" t="s">
        <v>7258</v>
      </c>
      <c r="M504" s="6"/>
    </row>
    <row r="505" spans="1:13" x14ac:dyDescent="0.15">
      <c r="A505" s="6">
        <v>95927</v>
      </c>
      <c r="B505" s="6" t="s">
        <v>7511</v>
      </c>
      <c r="C505" s="6">
        <v>5390</v>
      </c>
      <c r="D505" s="6">
        <v>110</v>
      </c>
      <c r="E505" s="6" t="s">
        <v>7512</v>
      </c>
      <c r="F505" s="6" t="s">
        <v>6331</v>
      </c>
      <c r="G505" s="6">
        <v>0</v>
      </c>
      <c r="H505" s="6">
        <v>9.9794</v>
      </c>
      <c r="I505" s="6">
        <v>56.050800000000002</v>
      </c>
      <c r="J505" s="6">
        <v>1</v>
      </c>
      <c r="K505" s="6" t="s">
        <v>297</v>
      </c>
      <c r="L505" s="6" t="s">
        <v>7258</v>
      </c>
      <c r="M505" s="6"/>
    </row>
    <row r="506" spans="1:13" x14ac:dyDescent="0.15">
      <c r="A506" s="6">
        <v>95929</v>
      </c>
      <c r="B506" s="6" t="s">
        <v>7513</v>
      </c>
      <c r="C506" s="6">
        <v>5010</v>
      </c>
      <c r="D506" s="6">
        <v>100</v>
      </c>
      <c r="E506" s="6" t="s">
        <v>7413</v>
      </c>
      <c r="F506" s="6" t="s">
        <v>6331</v>
      </c>
      <c r="G506" s="6"/>
      <c r="H506" s="6">
        <v>11.488239999999999</v>
      </c>
      <c r="I506" s="6">
        <v>55.39414</v>
      </c>
      <c r="J506" s="6">
        <v>2</v>
      </c>
      <c r="K506" s="6" t="s">
        <v>7514</v>
      </c>
      <c r="L506" s="6" t="s">
        <v>6323</v>
      </c>
      <c r="M506" s="6" t="s">
        <v>7515</v>
      </c>
    </row>
    <row r="507" spans="1:13" x14ac:dyDescent="0.15">
      <c r="A507" s="6">
        <v>95930</v>
      </c>
      <c r="B507" s="6" t="s">
        <v>7516</v>
      </c>
      <c r="C507" s="6">
        <v>4990</v>
      </c>
      <c r="D507" s="6">
        <v>120</v>
      </c>
      <c r="E507" s="6" t="s">
        <v>7517</v>
      </c>
      <c r="F507" s="6" t="s">
        <v>6331</v>
      </c>
      <c r="G507" s="6"/>
      <c r="H507" s="6">
        <v>11.5</v>
      </c>
      <c r="I507" s="6">
        <v>55.4</v>
      </c>
      <c r="J507" s="6">
        <v>1</v>
      </c>
      <c r="K507" s="6" t="s">
        <v>7514</v>
      </c>
      <c r="L507" s="6" t="s">
        <v>11131</v>
      </c>
    </row>
    <row r="508" spans="1:13" x14ac:dyDescent="0.15">
      <c r="A508" s="6">
        <v>95931</v>
      </c>
      <c r="B508" s="6" t="s">
        <v>7518</v>
      </c>
      <c r="C508" s="6">
        <v>5030</v>
      </c>
      <c r="D508" s="6">
        <v>120</v>
      </c>
      <c r="E508" s="6" t="s">
        <v>7519</v>
      </c>
      <c r="F508" s="6" t="s">
        <v>6331</v>
      </c>
      <c r="G508" s="6"/>
      <c r="H508" s="6">
        <v>11.5</v>
      </c>
      <c r="I508" s="6">
        <v>55.4</v>
      </c>
      <c r="J508" s="6">
        <v>1</v>
      </c>
      <c r="K508" s="6" t="s">
        <v>7514</v>
      </c>
      <c r="L508" s="6" t="s">
        <v>11131</v>
      </c>
      <c r="M508" s="6" t="s">
        <v>30</v>
      </c>
    </row>
    <row r="509" spans="1:13" x14ac:dyDescent="0.15">
      <c r="A509" s="6">
        <v>95934</v>
      </c>
      <c r="B509" s="6" t="s">
        <v>7520</v>
      </c>
      <c r="C509" s="6">
        <v>2790</v>
      </c>
      <c r="D509" s="6">
        <v>100</v>
      </c>
      <c r="E509" s="6" t="s">
        <v>7521</v>
      </c>
      <c r="F509" s="6" t="s">
        <v>6331</v>
      </c>
      <c r="G509" s="6"/>
      <c r="H509" s="6">
        <v>11.529199999999999</v>
      </c>
      <c r="I509" s="6">
        <v>55.838430000000002</v>
      </c>
      <c r="J509" s="6">
        <v>2</v>
      </c>
      <c r="K509" s="6" t="s">
        <v>7522</v>
      </c>
      <c r="L509" s="6" t="s">
        <v>6328</v>
      </c>
      <c r="M509" s="6" t="s">
        <v>7523</v>
      </c>
    </row>
    <row r="510" spans="1:13" x14ac:dyDescent="0.15">
      <c r="A510" s="6">
        <v>95935</v>
      </c>
      <c r="B510" s="6" t="s">
        <v>7524</v>
      </c>
      <c r="C510" s="6">
        <v>2800</v>
      </c>
      <c r="D510" s="6">
        <v>100</v>
      </c>
      <c r="E510" s="6" t="s">
        <v>7525</v>
      </c>
      <c r="F510" s="6" t="s">
        <v>6331</v>
      </c>
      <c r="G510" s="6"/>
      <c r="H510" s="6">
        <v>11.529199999999999</v>
      </c>
      <c r="I510" s="6">
        <v>55.838430000000002</v>
      </c>
      <c r="J510" s="6">
        <v>2</v>
      </c>
      <c r="K510" s="6" t="s">
        <v>7522</v>
      </c>
      <c r="L510" s="6" t="s">
        <v>6328</v>
      </c>
      <c r="M510" s="6" t="s">
        <v>7523</v>
      </c>
    </row>
    <row r="511" spans="1:13" x14ac:dyDescent="0.15">
      <c r="A511" s="6">
        <v>95936</v>
      </c>
      <c r="B511" s="6" t="s">
        <v>7526</v>
      </c>
      <c r="C511" s="6">
        <v>2750</v>
      </c>
      <c r="D511" s="6">
        <v>100</v>
      </c>
      <c r="E511" s="6" t="s">
        <v>7527</v>
      </c>
      <c r="F511" s="6" t="s">
        <v>6331</v>
      </c>
      <c r="G511" s="6"/>
      <c r="H511" s="6">
        <v>11.529199999999999</v>
      </c>
      <c r="I511" s="6">
        <v>55.838430000000002</v>
      </c>
      <c r="J511" s="6">
        <v>2</v>
      </c>
      <c r="K511" s="6" t="s">
        <v>7522</v>
      </c>
      <c r="L511" s="6" t="s">
        <v>6328</v>
      </c>
      <c r="M511" s="6" t="s">
        <v>7523</v>
      </c>
    </row>
    <row r="512" spans="1:13" x14ac:dyDescent="0.15">
      <c r="A512" s="6">
        <v>95937</v>
      </c>
      <c r="B512" s="6" t="s">
        <v>7528</v>
      </c>
      <c r="C512" s="6">
        <v>2740</v>
      </c>
      <c r="D512" s="6">
        <v>100</v>
      </c>
      <c r="E512" s="6" t="s">
        <v>7529</v>
      </c>
      <c r="F512" s="6" t="s">
        <v>6331</v>
      </c>
      <c r="G512" s="6"/>
      <c r="H512" s="6">
        <v>11.529199999999999</v>
      </c>
      <c r="I512" s="6">
        <v>55.838430000000002</v>
      </c>
      <c r="J512" s="6">
        <v>2</v>
      </c>
      <c r="K512" s="6" t="s">
        <v>7522</v>
      </c>
      <c r="L512" s="6" t="s">
        <v>6328</v>
      </c>
      <c r="M512" s="6" t="s">
        <v>7523</v>
      </c>
    </row>
    <row r="513" spans="1:13" x14ac:dyDescent="0.15">
      <c r="A513" s="6">
        <v>95938</v>
      </c>
      <c r="B513" s="6" t="s">
        <v>7530</v>
      </c>
      <c r="C513" s="6">
        <v>2990</v>
      </c>
      <c r="D513" s="6">
        <v>100</v>
      </c>
      <c r="E513" s="6" t="s">
        <v>7531</v>
      </c>
      <c r="F513" s="6" t="s">
        <v>6331</v>
      </c>
      <c r="G513" s="6"/>
      <c r="H513" s="6">
        <v>11.529199999999999</v>
      </c>
      <c r="I513" s="6">
        <v>55.838430000000002</v>
      </c>
      <c r="J513" s="6">
        <v>2</v>
      </c>
      <c r="K513" s="6" t="s">
        <v>7522</v>
      </c>
      <c r="L513" s="6" t="s">
        <v>6328</v>
      </c>
      <c r="M513" s="6" t="s">
        <v>7523</v>
      </c>
    </row>
    <row r="514" spans="1:13" x14ac:dyDescent="0.15">
      <c r="A514" s="6">
        <v>95939</v>
      </c>
      <c r="B514" s="6" t="s">
        <v>7532</v>
      </c>
      <c r="C514" s="6">
        <v>3410</v>
      </c>
      <c r="D514" s="6">
        <v>100</v>
      </c>
      <c r="E514" s="6" t="s">
        <v>7533</v>
      </c>
      <c r="F514" s="6" t="s">
        <v>6321</v>
      </c>
      <c r="G514" s="6"/>
      <c r="H514" s="6">
        <v>9.2542869999999997</v>
      </c>
      <c r="I514" s="6">
        <v>55.610970000000002</v>
      </c>
      <c r="J514" s="6">
        <v>2</v>
      </c>
      <c r="K514" s="6" t="s">
        <v>7534</v>
      </c>
      <c r="L514" s="6" t="s">
        <v>6328</v>
      </c>
      <c r="M514" s="6" t="s">
        <v>7281</v>
      </c>
    </row>
    <row r="515" spans="1:13" x14ac:dyDescent="0.15">
      <c r="A515" s="6">
        <v>95942</v>
      </c>
      <c r="B515" s="6" t="s">
        <v>7535</v>
      </c>
      <c r="C515" s="6">
        <v>4630</v>
      </c>
      <c r="D515" s="6">
        <v>110</v>
      </c>
      <c r="E515" s="6" t="s">
        <v>7536</v>
      </c>
      <c r="F515" s="6" t="s">
        <v>6331</v>
      </c>
      <c r="G515" s="6">
        <v>0</v>
      </c>
      <c r="H515" s="6">
        <v>11.9</v>
      </c>
      <c r="I515" s="6">
        <v>55.95</v>
      </c>
      <c r="J515" s="6">
        <v>1</v>
      </c>
      <c r="K515" s="6" t="s">
        <v>7537</v>
      </c>
      <c r="L515" s="6" t="s">
        <v>7258</v>
      </c>
      <c r="M515" s="6"/>
    </row>
    <row r="516" spans="1:13" x14ac:dyDescent="0.15">
      <c r="A516" s="6">
        <v>95943</v>
      </c>
      <c r="B516" s="6" t="s">
        <v>7538</v>
      </c>
      <c r="C516" s="6">
        <v>4660</v>
      </c>
      <c r="D516" s="6">
        <v>110</v>
      </c>
      <c r="E516" s="6" t="s">
        <v>7539</v>
      </c>
      <c r="F516" s="6" t="s">
        <v>6331</v>
      </c>
      <c r="G516" s="6">
        <v>0</v>
      </c>
      <c r="H516" s="6">
        <v>11.9</v>
      </c>
      <c r="I516" s="6">
        <v>55.95</v>
      </c>
      <c r="J516" s="6">
        <v>1</v>
      </c>
      <c r="K516" s="6" t="s">
        <v>7537</v>
      </c>
      <c r="L516" s="6" t="s">
        <v>7258</v>
      </c>
      <c r="M516" s="6"/>
    </row>
    <row r="517" spans="1:13" x14ac:dyDescent="0.15">
      <c r="A517" s="6">
        <v>95945</v>
      </c>
      <c r="B517" s="6" t="s">
        <v>7540</v>
      </c>
      <c r="C517" s="6">
        <v>4020</v>
      </c>
      <c r="D517" s="6">
        <v>100</v>
      </c>
      <c r="E517" s="6" t="s">
        <v>7541</v>
      </c>
      <c r="F517" s="6" t="s">
        <v>6331</v>
      </c>
      <c r="G517" s="6">
        <v>0</v>
      </c>
      <c r="H517" s="6">
        <v>11.9</v>
      </c>
      <c r="I517" s="6">
        <v>55.95</v>
      </c>
      <c r="J517" s="6">
        <v>1</v>
      </c>
      <c r="K517" s="6" t="s">
        <v>7537</v>
      </c>
      <c r="L517" s="6" t="s">
        <v>7258</v>
      </c>
      <c r="M517" s="6"/>
    </row>
    <row r="518" spans="1:13" x14ac:dyDescent="0.15">
      <c r="A518" s="6">
        <v>95946</v>
      </c>
      <c r="B518" s="6" t="s">
        <v>7542</v>
      </c>
      <c r="C518" s="6">
        <v>4050</v>
      </c>
      <c r="D518" s="6">
        <v>100</v>
      </c>
      <c r="E518" s="6" t="s">
        <v>7543</v>
      </c>
      <c r="F518" s="6" t="s">
        <v>6331</v>
      </c>
      <c r="G518" s="6">
        <v>0</v>
      </c>
      <c r="H518" s="6">
        <v>11.9</v>
      </c>
      <c r="I518" s="6">
        <v>55.95</v>
      </c>
      <c r="J518" s="6">
        <v>1</v>
      </c>
      <c r="K518" s="6" t="s">
        <v>7537</v>
      </c>
      <c r="L518" s="6" t="s">
        <v>7258</v>
      </c>
      <c r="M518" s="6"/>
    </row>
    <row r="519" spans="1:13" x14ac:dyDescent="0.15">
      <c r="A519" s="6">
        <v>95948</v>
      </c>
      <c r="B519" s="6" t="s">
        <v>7544</v>
      </c>
      <c r="C519" s="6">
        <v>2870</v>
      </c>
      <c r="D519" s="6">
        <v>100</v>
      </c>
      <c r="E519" s="6" t="s">
        <v>7545</v>
      </c>
      <c r="F519" s="6" t="s">
        <v>6331</v>
      </c>
      <c r="G519" s="6"/>
      <c r="H519" s="6">
        <v>10.085979999999999</v>
      </c>
      <c r="I519" s="6">
        <v>55.233170000000001</v>
      </c>
      <c r="J519" s="6">
        <v>2</v>
      </c>
      <c r="K519" s="6" t="s">
        <v>7546</v>
      </c>
      <c r="L519" s="6" t="s">
        <v>6328</v>
      </c>
      <c r="M519" s="6" t="s">
        <v>7547</v>
      </c>
    </row>
    <row r="520" spans="1:13" x14ac:dyDescent="0.15">
      <c r="A520" s="6">
        <v>95949</v>
      </c>
      <c r="B520" s="6" t="s">
        <v>7548</v>
      </c>
      <c r="C520" s="6">
        <v>4700</v>
      </c>
      <c r="D520" s="6">
        <v>110</v>
      </c>
      <c r="E520" s="6" t="s">
        <v>7549</v>
      </c>
      <c r="F520" s="6" t="s">
        <v>6331</v>
      </c>
      <c r="G520" s="6"/>
      <c r="H520" s="6">
        <v>10.512700000000001</v>
      </c>
      <c r="I520" s="6">
        <v>56.490499999999997</v>
      </c>
      <c r="J520" s="6">
        <v>2</v>
      </c>
      <c r="K520" s="6" t="s">
        <v>7550</v>
      </c>
      <c r="L520" s="6" t="s">
        <v>6965</v>
      </c>
      <c r="M520" s="6"/>
    </row>
    <row r="521" spans="1:13" x14ac:dyDescent="0.15">
      <c r="A521" s="6">
        <v>95950</v>
      </c>
      <c r="B521" s="6" t="s">
        <v>7551</v>
      </c>
      <c r="C521" s="6">
        <v>4680</v>
      </c>
      <c r="D521" s="6">
        <v>110</v>
      </c>
      <c r="E521" s="6" t="s">
        <v>7552</v>
      </c>
      <c r="F521" s="6" t="s">
        <v>6331</v>
      </c>
      <c r="G521" s="6"/>
      <c r="H521" s="6">
        <v>10.512700000000001</v>
      </c>
      <c r="I521" s="6">
        <v>56.490499999999997</v>
      </c>
      <c r="J521" s="6">
        <v>2</v>
      </c>
      <c r="K521" s="6" t="s">
        <v>7550</v>
      </c>
      <c r="L521" s="6" t="s">
        <v>6965</v>
      </c>
      <c r="M521" s="6"/>
    </row>
    <row r="522" spans="1:13" x14ac:dyDescent="0.15">
      <c r="A522" s="6">
        <v>95951</v>
      </c>
      <c r="B522" s="6" t="s">
        <v>7553</v>
      </c>
      <c r="C522" s="6">
        <v>5500</v>
      </c>
      <c r="D522" s="6">
        <v>110</v>
      </c>
      <c r="E522" s="6" t="s">
        <v>7554</v>
      </c>
      <c r="F522" s="6" t="s">
        <v>6331</v>
      </c>
      <c r="G522" s="6"/>
      <c r="H522" s="6">
        <v>9.9663780000000006</v>
      </c>
      <c r="I522" s="6">
        <v>56.013069999999999</v>
      </c>
      <c r="J522" s="6">
        <v>2</v>
      </c>
      <c r="K522" s="6" t="s">
        <v>297</v>
      </c>
      <c r="L522" s="6" t="s">
        <v>6323</v>
      </c>
      <c r="M522" s="6" t="s">
        <v>7502</v>
      </c>
    </row>
    <row r="523" spans="1:13" x14ac:dyDescent="0.15">
      <c r="A523" s="6">
        <v>95952</v>
      </c>
      <c r="B523" s="6" t="s">
        <v>7555</v>
      </c>
      <c r="C523" s="6">
        <v>4650</v>
      </c>
      <c r="D523" s="6">
        <v>100</v>
      </c>
      <c r="E523" s="6" t="s">
        <v>7556</v>
      </c>
      <c r="F523" s="6" t="s">
        <v>6331</v>
      </c>
      <c r="G523" s="6"/>
      <c r="H523" s="6">
        <v>8.9193549999999995</v>
      </c>
      <c r="I523" s="6">
        <v>56.408279999999998</v>
      </c>
      <c r="J523" s="6">
        <v>2</v>
      </c>
      <c r="K523" s="6" t="s">
        <v>7557</v>
      </c>
      <c r="L523" s="6" t="s">
        <v>6323</v>
      </c>
      <c r="M523" s="6" t="s">
        <v>7558</v>
      </c>
    </row>
    <row r="524" spans="1:13" x14ac:dyDescent="0.15">
      <c r="A524" s="6">
        <v>95953</v>
      </c>
      <c r="B524" s="6" t="s">
        <v>7559</v>
      </c>
      <c r="C524" s="6">
        <v>4510</v>
      </c>
      <c r="D524" s="6">
        <v>100</v>
      </c>
      <c r="E524" s="6" t="s">
        <v>7560</v>
      </c>
      <c r="F524" s="6" t="s">
        <v>6331</v>
      </c>
      <c r="G524" s="6"/>
      <c r="H524" s="6">
        <v>8.9193549999999995</v>
      </c>
      <c r="I524" s="6">
        <v>56.408279999999998</v>
      </c>
      <c r="J524" s="6">
        <v>2</v>
      </c>
      <c r="K524" s="6" t="s">
        <v>7557</v>
      </c>
      <c r="L524" s="6" t="s">
        <v>6323</v>
      </c>
      <c r="M524" s="6" t="s">
        <v>7558</v>
      </c>
    </row>
    <row r="525" spans="1:13" x14ac:dyDescent="0.15">
      <c r="A525" s="6">
        <v>95954</v>
      </c>
      <c r="B525" s="6" t="s">
        <v>7561</v>
      </c>
      <c r="C525" s="6">
        <v>4530</v>
      </c>
      <c r="D525" s="6">
        <v>100</v>
      </c>
      <c r="E525" s="6" t="s">
        <v>7477</v>
      </c>
      <c r="F525" s="6" t="s">
        <v>6331</v>
      </c>
      <c r="G525" s="6"/>
      <c r="H525" s="6">
        <v>8.9193549999999995</v>
      </c>
      <c r="I525" s="6">
        <v>56.408279999999998</v>
      </c>
      <c r="J525" s="6">
        <v>2</v>
      </c>
      <c r="K525" s="6" t="s">
        <v>7557</v>
      </c>
      <c r="L525" s="6" t="s">
        <v>6323</v>
      </c>
      <c r="M525" s="6" t="s">
        <v>7558</v>
      </c>
    </row>
    <row r="526" spans="1:13" x14ac:dyDescent="0.15">
      <c r="A526" s="6">
        <v>95956</v>
      </c>
      <c r="B526" s="6" t="s">
        <v>7562</v>
      </c>
      <c r="C526" s="6">
        <v>780</v>
      </c>
      <c r="D526" s="6">
        <v>100</v>
      </c>
      <c r="E526" s="6" t="s">
        <v>7563</v>
      </c>
      <c r="F526" s="6" t="s">
        <v>6331</v>
      </c>
      <c r="G526" s="6"/>
      <c r="H526" s="6">
        <v>8.9193549999999995</v>
      </c>
      <c r="I526" s="6">
        <v>56.408279999999998</v>
      </c>
      <c r="J526" s="6">
        <v>2</v>
      </c>
      <c r="K526" s="6" t="s">
        <v>7557</v>
      </c>
      <c r="L526" s="6" t="s">
        <v>6323</v>
      </c>
      <c r="M526" s="6"/>
    </row>
    <row r="527" spans="1:13" x14ac:dyDescent="0.15">
      <c r="A527" s="6">
        <v>95957</v>
      </c>
      <c r="B527" s="6" t="s">
        <v>7564</v>
      </c>
      <c r="C527" s="6">
        <v>4510</v>
      </c>
      <c r="D527" s="6">
        <v>100</v>
      </c>
      <c r="E527" s="6" t="s">
        <v>7560</v>
      </c>
      <c r="F527" s="6" t="s">
        <v>6331</v>
      </c>
      <c r="G527" s="6"/>
      <c r="H527" s="6">
        <v>9.1087450000000008</v>
      </c>
      <c r="I527" s="6">
        <v>56.447360000000003</v>
      </c>
      <c r="J527" s="6">
        <v>2</v>
      </c>
      <c r="K527" s="6" t="s">
        <v>7565</v>
      </c>
      <c r="L527" s="6" t="s">
        <v>6323</v>
      </c>
      <c r="M527" s="6"/>
    </row>
    <row r="528" spans="1:13" x14ac:dyDescent="0.15">
      <c r="A528" s="6">
        <v>95958</v>
      </c>
      <c r="B528" s="6" t="s">
        <v>7566</v>
      </c>
      <c r="C528" s="6">
        <v>8330</v>
      </c>
      <c r="D528" s="6">
        <v>100</v>
      </c>
      <c r="E528" s="6" t="s">
        <v>7567</v>
      </c>
      <c r="F528" s="6" t="s">
        <v>6331</v>
      </c>
      <c r="G528" s="6">
        <v>0</v>
      </c>
      <c r="H528" s="6">
        <v>12.053000000000001</v>
      </c>
      <c r="I528" s="6">
        <v>55.116999999999997</v>
      </c>
      <c r="J528" s="6">
        <v>1</v>
      </c>
      <c r="K528" s="6" t="s">
        <v>7380</v>
      </c>
      <c r="L528" s="6" t="s">
        <v>7258</v>
      </c>
      <c r="M528" s="6" t="s">
        <v>7568</v>
      </c>
    </row>
    <row r="529" spans="1:13" x14ac:dyDescent="0.15">
      <c r="A529" s="6">
        <v>95959</v>
      </c>
      <c r="B529" s="6" t="s">
        <v>7569</v>
      </c>
      <c r="C529" s="6">
        <v>8580</v>
      </c>
      <c r="D529" s="6">
        <v>110</v>
      </c>
      <c r="E529" s="6" t="s">
        <v>7570</v>
      </c>
      <c r="F529" s="6" t="s">
        <v>6331</v>
      </c>
      <c r="G529" s="6">
        <v>0</v>
      </c>
      <c r="H529" s="6">
        <v>12.053000000000001</v>
      </c>
      <c r="I529" s="6">
        <v>55.116999999999997</v>
      </c>
      <c r="J529" s="6">
        <v>1</v>
      </c>
      <c r="K529" s="6" t="s">
        <v>7380</v>
      </c>
      <c r="L529" s="6" t="s">
        <v>11130</v>
      </c>
      <c r="M529" s="6" t="s">
        <v>7571</v>
      </c>
    </row>
    <row r="530" spans="1:13" x14ac:dyDescent="0.15">
      <c r="A530" s="6">
        <v>95961</v>
      </c>
      <c r="B530" s="6" t="s">
        <v>7572</v>
      </c>
      <c r="C530" s="6">
        <v>4310</v>
      </c>
      <c r="D530" s="6">
        <v>100</v>
      </c>
      <c r="E530" s="6" t="s">
        <v>7573</v>
      </c>
      <c r="F530" s="6" t="s">
        <v>6331</v>
      </c>
      <c r="G530" s="6"/>
      <c r="H530" s="6">
        <v>8.25</v>
      </c>
      <c r="I530" s="6">
        <v>56.083329999999997</v>
      </c>
      <c r="J530" s="6">
        <v>2</v>
      </c>
      <c r="K530" s="6" t="s">
        <v>7574</v>
      </c>
      <c r="L530" s="6" t="s">
        <v>6323</v>
      </c>
      <c r="M530" s="6" t="s">
        <v>7575</v>
      </c>
    </row>
    <row r="531" spans="1:13" x14ac:dyDescent="0.15">
      <c r="A531" s="6">
        <v>95962</v>
      </c>
      <c r="B531" s="6" t="s">
        <v>7576</v>
      </c>
      <c r="C531" s="6">
        <v>8790</v>
      </c>
      <c r="D531" s="6">
        <v>140</v>
      </c>
      <c r="E531" s="6" t="s">
        <v>7577</v>
      </c>
      <c r="F531" s="6" t="s">
        <v>6331</v>
      </c>
      <c r="G531" s="6">
        <v>0</v>
      </c>
      <c r="H531" s="6">
        <v>8.9589999999999996</v>
      </c>
      <c r="I531" s="6">
        <v>55.064</v>
      </c>
      <c r="J531" s="6">
        <v>1</v>
      </c>
      <c r="K531" s="6" t="s">
        <v>7262</v>
      </c>
      <c r="L531" s="6" t="s">
        <v>7258</v>
      </c>
      <c r="M531" s="6" t="s">
        <v>7408</v>
      </c>
    </row>
    <row r="532" spans="1:13" x14ac:dyDescent="0.15">
      <c r="A532" s="6">
        <v>95970</v>
      </c>
      <c r="B532" s="6" t="s">
        <v>7578</v>
      </c>
      <c r="C532" s="6">
        <v>3050</v>
      </c>
      <c r="D532" s="6">
        <v>100</v>
      </c>
      <c r="E532" s="6" t="s">
        <v>7579</v>
      </c>
      <c r="F532" s="6" t="s">
        <v>6321</v>
      </c>
      <c r="G532" s="6"/>
      <c r="H532" s="6">
        <v>12.04288</v>
      </c>
      <c r="I532" s="6">
        <v>55.627279999999999</v>
      </c>
      <c r="J532" s="6">
        <v>2</v>
      </c>
      <c r="K532" s="6" t="s">
        <v>7580</v>
      </c>
      <c r="L532" s="6" t="s">
        <v>6328</v>
      </c>
      <c r="M532" s="6" t="s">
        <v>7281</v>
      </c>
    </row>
    <row r="533" spans="1:13" x14ac:dyDescent="0.15">
      <c r="A533" s="6">
        <v>95971</v>
      </c>
      <c r="B533" s="6" t="s">
        <v>7581</v>
      </c>
      <c r="C533" s="6">
        <v>7040</v>
      </c>
      <c r="D533" s="6">
        <v>120</v>
      </c>
      <c r="E533" s="6" t="s">
        <v>7387</v>
      </c>
      <c r="F533" s="6" t="s">
        <v>6331</v>
      </c>
      <c r="G533" s="6">
        <v>0</v>
      </c>
      <c r="H533" s="6">
        <v>12.401</v>
      </c>
      <c r="I533" s="6">
        <v>56.087000000000003</v>
      </c>
      <c r="J533" s="6">
        <v>1</v>
      </c>
      <c r="K533" s="6" t="s">
        <v>7582</v>
      </c>
      <c r="L533" s="6" t="s">
        <v>7258</v>
      </c>
      <c r="M533" s="6" t="s">
        <v>7583</v>
      </c>
    </row>
    <row r="534" spans="1:13" x14ac:dyDescent="0.15">
      <c r="A534" s="6">
        <v>95972</v>
      </c>
      <c r="B534" s="6" t="s">
        <v>7584</v>
      </c>
      <c r="C534" s="6">
        <v>7150</v>
      </c>
      <c r="D534" s="6">
        <v>130</v>
      </c>
      <c r="E534" s="6" t="s">
        <v>7585</v>
      </c>
      <c r="F534" s="6" t="s">
        <v>6331</v>
      </c>
      <c r="G534" s="6">
        <v>0</v>
      </c>
      <c r="H534" s="6">
        <v>12.401</v>
      </c>
      <c r="I534" s="6">
        <v>56.087000000000003</v>
      </c>
      <c r="J534" s="6">
        <v>1</v>
      </c>
      <c r="K534" s="6" t="s">
        <v>7582</v>
      </c>
      <c r="L534" s="6" t="s">
        <v>7258</v>
      </c>
      <c r="M534" s="6" t="s">
        <v>7583</v>
      </c>
    </row>
    <row r="535" spans="1:13" x14ac:dyDescent="0.15">
      <c r="A535" s="6">
        <v>95973</v>
      </c>
      <c r="B535" s="6" t="s">
        <v>7586</v>
      </c>
      <c r="C535" s="6">
        <v>7530</v>
      </c>
      <c r="D535" s="6">
        <v>130</v>
      </c>
      <c r="E535" s="6" t="s">
        <v>7587</v>
      </c>
      <c r="F535" s="6" t="s">
        <v>6331</v>
      </c>
      <c r="G535" s="6">
        <v>0</v>
      </c>
      <c r="H535" s="6">
        <v>12.401</v>
      </c>
      <c r="I535" s="6">
        <v>56.087000000000003</v>
      </c>
      <c r="J535" s="6">
        <v>1</v>
      </c>
      <c r="K535" s="6" t="s">
        <v>7582</v>
      </c>
      <c r="L535" s="6" t="s">
        <v>7258</v>
      </c>
      <c r="M535" s="6" t="s">
        <v>7583</v>
      </c>
    </row>
    <row r="536" spans="1:13" x14ac:dyDescent="0.15">
      <c r="A536" s="6">
        <v>95976</v>
      </c>
      <c r="B536" s="6" t="s">
        <v>7588</v>
      </c>
      <c r="C536" s="6">
        <v>3910</v>
      </c>
      <c r="D536" s="6">
        <v>100</v>
      </c>
      <c r="E536" s="6" t="s">
        <v>7589</v>
      </c>
      <c r="F536" s="6" t="s">
        <v>6331</v>
      </c>
      <c r="G536" s="6"/>
      <c r="H536" s="6">
        <v>9.2124220000000001</v>
      </c>
      <c r="I536" s="6">
        <v>56.58473</v>
      </c>
      <c r="J536" s="6">
        <v>2</v>
      </c>
      <c r="K536" s="6" t="s">
        <v>7590</v>
      </c>
      <c r="L536" s="6" t="s">
        <v>6323</v>
      </c>
      <c r="M536" s="6" t="s">
        <v>7591</v>
      </c>
    </row>
    <row r="537" spans="1:13" x14ac:dyDescent="0.15">
      <c r="A537" s="6">
        <v>95979</v>
      </c>
      <c r="B537" s="6" t="s">
        <v>7592</v>
      </c>
      <c r="C537" s="6">
        <v>4080</v>
      </c>
      <c r="D537" s="6">
        <v>100</v>
      </c>
      <c r="E537" s="6" t="s">
        <v>7593</v>
      </c>
      <c r="F537" s="6" t="s">
        <v>6331</v>
      </c>
      <c r="G537" s="6"/>
      <c r="H537" s="6">
        <v>9.1545339999999999</v>
      </c>
      <c r="I537" s="6">
        <v>55.253749999999997</v>
      </c>
      <c r="J537" s="6">
        <v>2</v>
      </c>
      <c r="K537" s="6" t="s">
        <v>7594</v>
      </c>
      <c r="L537" s="6" t="s">
        <v>6323</v>
      </c>
      <c r="M537" s="6" t="s">
        <v>7595</v>
      </c>
    </row>
    <row r="538" spans="1:13" x14ac:dyDescent="0.15">
      <c r="A538" s="6">
        <v>95991</v>
      </c>
      <c r="B538" s="6" t="s">
        <v>7596</v>
      </c>
      <c r="C538" s="6">
        <v>4000</v>
      </c>
      <c r="D538" s="6">
        <v>100</v>
      </c>
      <c r="E538" s="6" t="s">
        <v>7597</v>
      </c>
      <c r="F538" s="6" t="s">
        <v>6331</v>
      </c>
      <c r="G538" s="6"/>
      <c r="H538" s="6">
        <v>9.4433589999999992</v>
      </c>
      <c r="I538" s="6">
        <v>56.58381</v>
      </c>
      <c r="J538" s="6">
        <v>2</v>
      </c>
      <c r="K538" s="6" t="s">
        <v>7598</v>
      </c>
      <c r="L538" s="6" t="s">
        <v>6323</v>
      </c>
      <c r="M538" s="6" t="s">
        <v>7599</v>
      </c>
    </row>
    <row r="539" spans="1:13" x14ac:dyDescent="0.15">
      <c r="A539" s="6">
        <v>95992</v>
      </c>
      <c r="B539" s="6" t="s">
        <v>7600</v>
      </c>
      <c r="C539" s="6">
        <v>2460</v>
      </c>
      <c r="D539" s="6">
        <v>100</v>
      </c>
      <c r="E539" s="6" t="s">
        <v>7601</v>
      </c>
      <c r="F539" s="6" t="s">
        <v>6331</v>
      </c>
      <c r="G539" s="6"/>
      <c r="H539" s="6">
        <v>11.639390000000001</v>
      </c>
      <c r="I539" s="6">
        <v>55.077539999999999</v>
      </c>
      <c r="J539" s="6">
        <v>2</v>
      </c>
      <c r="K539" s="6" t="s">
        <v>7602</v>
      </c>
      <c r="L539" s="6" t="s">
        <v>6328</v>
      </c>
      <c r="M539" s="6" t="s">
        <v>7281</v>
      </c>
    </row>
    <row r="540" spans="1:13" x14ac:dyDescent="0.15">
      <c r="A540" s="6">
        <v>95993</v>
      </c>
      <c r="B540" s="6" t="s">
        <v>7603</v>
      </c>
      <c r="C540" s="6">
        <v>2720</v>
      </c>
      <c r="D540" s="6">
        <v>100</v>
      </c>
      <c r="E540" s="6" t="s">
        <v>7604</v>
      </c>
      <c r="F540" s="6" t="s">
        <v>6331</v>
      </c>
      <c r="G540" s="6"/>
      <c r="H540" s="6">
        <v>11.435879999999999</v>
      </c>
      <c r="I540" s="6">
        <v>55.836559999999999</v>
      </c>
      <c r="J540" s="6">
        <v>2</v>
      </c>
      <c r="K540" s="6" t="s">
        <v>7605</v>
      </c>
      <c r="L540" s="6" t="s">
        <v>6328</v>
      </c>
      <c r="M540" s="6" t="s">
        <v>7281</v>
      </c>
    </row>
    <row r="541" spans="1:13" x14ac:dyDescent="0.15">
      <c r="A541" s="6">
        <v>95994</v>
      </c>
      <c r="B541" s="6" t="s">
        <v>7606</v>
      </c>
      <c r="C541" s="6">
        <v>2710</v>
      </c>
      <c r="D541" s="6">
        <v>100</v>
      </c>
      <c r="E541" s="6" t="s">
        <v>7607</v>
      </c>
      <c r="F541" s="6" t="s">
        <v>6331</v>
      </c>
      <c r="G541" s="6"/>
      <c r="H541" s="6">
        <v>11.435879999999999</v>
      </c>
      <c r="I541" s="6">
        <v>55.836559999999999</v>
      </c>
      <c r="J541" s="6">
        <v>2</v>
      </c>
      <c r="K541" s="6" t="s">
        <v>7605</v>
      </c>
      <c r="L541" s="6" t="s">
        <v>6328</v>
      </c>
      <c r="M541" s="6" t="s">
        <v>7281</v>
      </c>
    </row>
    <row r="542" spans="1:13" x14ac:dyDescent="0.15">
      <c r="A542" s="6">
        <v>95998</v>
      </c>
      <c r="B542" s="6" t="s">
        <v>7608</v>
      </c>
      <c r="C542" s="6">
        <v>4980</v>
      </c>
      <c r="D542" s="6">
        <v>110</v>
      </c>
      <c r="E542" s="6" t="s">
        <v>7609</v>
      </c>
      <c r="F542" s="6" t="s">
        <v>6321</v>
      </c>
      <c r="G542" s="6"/>
      <c r="H542" s="6">
        <v>11.56212</v>
      </c>
      <c r="I542" s="6">
        <v>55.590879999999999</v>
      </c>
      <c r="J542" s="6">
        <v>2</v>
      </c>
      <c r="K542" s="6" t="s">
        <v>2568</v>
      </c>
      <c r="L542" s="6" t="s">
        <v>6323</v>
      </c>
      <c r="M542" s="6" t="s">
        <v>7414</v>
      </c>
    </row>
    <row r="543" spans="1:13" x14ac:dyDescent="0.15">
      <c r="A543" s="6">
        <v>95999</v>
      </c>
      <c r="B543" s="6" t="s">
        <v>7610</v>
      </c>
      <c r="C543" s="6">
        <v>4750</v>
      </c>
      <c r="D543" s="6">
        <v>100</v>
      </c>
      <c r="E543" s="6" t="s">
        <v>7611</v>
      </c>
      <c r="F543" s="6" t="s">
        <v>6321</v>
      </c>
      <c r="G543" s="6"/>
      <c r="H543" s="6">
        <v>11.56212</v>
      </c>
      <c r="I543" s="6">
        <v>55.590879999999999</v>
      </c>
      <c r="J543" s="6">
        <v>2</v>
      </c>
      <c r="K543" s="6" t="s">
        <v>2568</v>
      </c>
      <c r="L543" s="6" t="s">
        <v>6323</v>
      </c>
      <c r="M543" s="6" t="s">
        <v>7414</v>
      </c>
    </row>
    <row r="544" spans="1:13" x14ac:dyDescent="0.15">
      <c r="A544" s="6">
        <v>96000</v>
      </c>
      <c r="B544" s="6" t="s">
        <v>7612</v>
      </c>
      <c r="C544" s="6">
        <v>4760</v>
      </c>
      <c r="D544" s="6">
        <v>100</v>
      </c>
      <c r="E544" s="6" t="s">
        <v>7613</v>
      </c>
      <c r="F544" s="6" t="s">
        <v>6321</v>
      </c>
      <c r="G544" s="6"/>
      <c r="H544" s="6">
        <v>11.56212</v>
      </c>
      <c r="I544" s="6">
        <v>55.590879999999999</v>
      </c>
      <c r="J544" s="6">
        <v>2</v>
      </c>
      <c r="K544" s="6" t="s">
        <v>2568</v>
      </c>
      <c r="L544" s="6" t="s">
        <v>6323</v>
      </c>
      <c r="M544" s="6" t="s">
        <v>7414</v>
      </c>
    </row>
    <row r="545" spans="1:13" x14ac:dyDescent="0.15">
      <c r="A545" s="6">
        <v>96001</v>
      </c>
      <c r="B545" s="6" t="s">
        <v>7614</v>
      </c>
      <c r="C545" s="6">
        <v>4450</v>
      </c>
      <c r="D545" s="6">
        <v>100</v>
      </c>
      <c r="E545" s="6" t="s">
        <v>7615</v>
      </c>
      <c r="F545" s="6" t="s">
        <v>6331</v>
      </c>
      <c r="G545" s="6"/>
      <c r="H545" s="6">
        <v>9.4261110000000006</v>
      </c>
      <c r="I545" s="6">
        <v>56.742220000000003</v>
      </c>
      <c r="J545" s="6">
        <v>2</v>
      </c>
      <c r="K545" s="6" t="s">
        <v>7616</v>
      </c>
      <c r="L545" s="6" t="s">
        <v>6323</v>
      </c>
      <c r="M545" s="6" t="s">
        <v>7617</v>
      </c>
    </row>
    <row r="546" spans="1:13" x14ac:dyDescent="0.15">
      <c r="A546" s="6">
        <v>96007</v>
      </c>
      <c r="B546" s="6" t="s">
        <v>7618</v>
      </c>
      <c r="C546" s="6">
        <v>4830</v>
      </c>
      <c r="D546" s="6">
        <v>100</v>
      </c>
      <c r="E546" s="6" t="s">
        <v>7619</v>
      </c>
      <c r="F546" s="6" t="s">
        <v>6321</v>
      </c>
      <c r="G546" s="6"/>
      <c r="H546" s="6">
        <v>11.56212</v>
      </c>
      <c r="I546" s="6">
        <v>55.590879999999999</v>
      </c>
      <c r="J546" s="6">
        <v>2</v>
      </c>
      <c r="K546" s="6" t="s">
        <v>2568</v>
      </c>
      <c r="L546" s="6" t="s">
        <v>6323</v>
      </c>
      <c r="M546" s="6" t="s">
        <v>7414</v>
      </c>
    </row>
    <row r="547" spans="1:13" x14ac:dyDescent="0.15">
      <c r="A547" s="6">
        <v>96008</v>
      </c>
      <c r="B547" s="6" t="s">
        <v>7620</v>
      </c>
      <c r="C547" s="6">
        <v>4950</v>
      </c>
      <c r="D547" s="6">
        <v>100</v>
      </c>
      <c r="E547" s="6" t="s">
        <v>7621</v>
      </c>
      <c r="F547" s="6" t="s">
        <v>6331</v>
      </c>
      <c r="G547" s="6"/>
      <c r="H547" s="6">
        <v>11.56212</v>
      </c>
      <c r="I547" s="6">
        <v>55.590879999999999</v>
      </c>
      <c r="J547" s="6">
        <v>2</v>
      </c>
      <c r="K547" s="6" t="s">
        <v>2568</v>
      </c>
      <c r="L547" s="6" t="s">
        <v>6323</v>
      </c>
      <c r="M547" s="6" t="s">
        <v>7414</v>
      </c>
    </row>
    <row r="548" spans="1:13" x14ac:dyDescent="0.15">
      <c r="A548" s="6">
        <v>96009</v>
      </c>
      <c r="B548" s="6" t="s">
        <v>7622</v>
      </c>
      <c r="C548" s="6">
        <v>4790</v>
      </c>
      <c r="D548" s="6">
        <v>100</v>
      </c>
      <c r="E548" s="6" t="s">
        <v>7623</v>
      </c>
      <c r="F548" s="6" t="s">
        <v>6331</v>
      </c>
      <c r="G548" s="6"/>
      <c r="H548" s="6">
        <v>11.56212</v>
      </c>
      <c r="I548" s="6">
        <v>55.590879999999999</v>
      </c>
      <c r="J548" s="6">
        <v>2</v>
      </c>
      <c r="K548" s="6" t="s">
        <v>2568</v>
      </c>
      <c r="L548" s="6" t="s">
        <v>6323</v>
      </c>
      <c r="M548" s="6" t="s">
        <v>7414</v>
      </c>
    </row>
    <row r="549" spans="1:13" x14ac:dyDescent="0.15">
      <c r="A549" s="6">
        <v>96010</v>
      </c>
      <c r="B549" s="6" t="s">
        <v>7624</v>
      </c>
      <c r="C549" s="6">
        <v>3860</v>
      </c>
      <c r="D549" s="6">
        <v>100</v>
      </c>
      <c r="E549" s="6" t="s">
        <v>7625</v>
      </c>
      <c r="F549" s="6" t="s">
        <v>6331</v>
      </c>
      <c r="G549" s="6"/>
      <c r="H549" s="6">
        <v>9.2110500000000002</v>
      </c>
      <c r="I549" s="6">
        <v>56.799779999999998</v>
      </c>
      <c r="J549" s="6">
        <v>2</v>
      </c>
      <c r="K549" s="6" t="s">
        <v>7626</v>
      </c>
      <c r="L549" s="6" t="s">
        <v>6323</v>
      </c>
      <c r="M549" s="6" t="s">
        <v>7627</v>
      </c>
    </row>
    <row r="550" spans="1:13" x14ac:dyDescent="0.15">
      <c r="A550" s="6">
        <v>96013</v>
      </c>
      <c r="B550" s="6" t="s">
        <v>7628</v>
      </c>
      <c r="C550" s="6">
        <v>2970</v>
      </c>
      <c r="D550" s="6">
        <v>100</v>
      </c>
      <c r="E550" s="6" t="s">
        <v>7629</v>
      </c>
      <c r="F550" s="6" t="s">
        <v>6331</v>
      </c>
      <c r="G550" s="6"/>
      <c r="H550" s="6">
        <v>9.2980540000000005</v>
      </c>
      <c r="I550" s="6">
        <v>56.912779999999998</v>
      </c>
      <c r="J550" s="6">
        <v>2</v>
      </c>
      <c r="K550" s="6" t="s">
        <v>7630</v>
      </c>
      <c r="L550" s="6" t="s">
        <v>6328</v>
      </c>
      <c r="M550" s="6" t="s">
        <v>7631</v>
      </c>
    </row>
    <row r="551" spans="1:13" x14ac:dyDescent="0.15">
      <c r="A551" s="6">
        <v>96014</v>
      </c>
      <c r="B551" s="6" t="s">
        <v>7632</v>
      </c>
      <c r="C551" s="6">
        <v>3070</v>
      </c>
      <c r="D551" s="6">
        <v>100</v>
      </c>
      <c r="E551" s="6" t="s">
        <v>7399</v>
      </c>
      <c r="F551" s="6" t="s">
        <v>6331</v>
      </c>
      <c r="G551" s="6"/>
      <c r="H551" s="6">
        <v>9.2980540000000005</v>
      </c>
      <c r="I551" s="6">
        <v>56.912779999999998</v>
      </c>
      <c r="J551" s="6">
        <v>2</v>
      </c>
      <c r="K551" s="6" t="s">
        <v>7630</v>
      </c>
      <c r="L551" s="6" t="s">
        <v>6328</v>
      </c>
      <c r="M551" s="6" t="s">
        <v>7631</v>
      </c>
    </row>
    <row r="552" spans="1:13" x14ac:dyDescent="0.15">
      <c r="A552" s="6">
        <v>96015</v>
      </c>
      <c r="B552" s="6" t="s">
        <v>7633</v>
      </c>
      <c r="C552" s="6">
        <v>3110</v>
      </c>
      <c r="D552" s="6">
        <v>100</v>
      </c>
      <c r="E552" s="6" t="s">
        <v>7634</v>
      </c>
      <c r="F552" s="6" t="s">
        <v>6331</v>
      </c>
      <c r="G552" s="6"/>
      <c r="H552" s="6">
        <v>9.2980540000000005</v>
      </c>
      <c r="I552" s="6">
        <v>56.912779999999998</v>
      </c>
      <c r="J552" s="6">
        <v>2</v>
      </c>
      <c r="K552" s="6" t="s">
        <v>7630</v>
      </c>
      <c r="L552" s="6" t="s">
        <v>6328</v>
      </c>
      <c r="M552" s="6" t="s">
        <v>7631</v>
      </c>
    </row>
    <row r="553" spans="1:13" x14ac:dyDescent="0.15">
      <c r="A553" s="6">
        <v>96017</v>
      </c>
      <c r="B553" s="6" t="s">
        <v>7635</v>
      </c>
      <c r="C553" s="6">
        <v>4140</v>
      </c>
      <c r="D553" s="6">
        <v>100</v>
      </c>
      <c r="E553" s="6" t="s">
        <v>7636</v>
      </c>
      <c r="F553" s="6" t="s">
        <v>6331</v>
      </c>
      <c r="G553" s="6"/>
      <c r="H553" s="6">
        <v>9.685435</v>
      </c>
      <c r="I553" s="6">
        <v>56.173400000000001</v>
      </c>
      <c r="J553" s="6">
        <v>2</v>
      </c>
      <c r="K553" s="6" t="s">
        <v>7637</v>
      </c>
      <c r="L553" s="6" t="s">
        <v>6323</v>
      </c>
      <c r="M553" s="6" t="s">
        <v>7638</v>
      </c>
    </row>
    <row r="554" spans="1:13" x14ac:dyDescent="0.15">
      <c r="A554" s="6">
        <v>96018</v>
      </c>
      <c r="B554" s="6" t="s">
        <v>7639</v>
      </c>
      <c r="C554" s="6">
        <v>4150</v>
      </c>
      <c r="D554" s="6">
        <v>100</v>
      </c>
      <c r="E554" s="6" t="s">
        <v>7455</v>
      </c>
      <c r="F554" s="6" t="s">
        <v>6331</v>
      </c>
      <c r="G554" s="6"/>
      <c r="H554" s="6">
        <v>8.5188140000000008</v>
      </c>
      <c r="I554" s="6">
        <v>55.470219999999998</v>
      </c>
      <c r="J554" s="6">
        <v>2</v>
      </c>
      <c r="K554" s="6" t="s">
        <v>11135</v>
      </c>
      <c r="L554" s="6" t="s">
        <v>6323</v>
      </c>
      <c r="M554" s="6" t="s">
        <v>7640</v>
      </c>
    </row>
    <row r="555" spans="1:13" x14ac:dyDescent="0.15">
      <c r="A555" s="6">
        <v>96021</v>
      </c>
      <c r="B555" s="6" t="s">
        <v>7641</v>
      </c>
      <c r="C555" s="6">
        <v>4030</v>
      </c>
      <c r="D555" s="6">
        <v>100</v>
      </c>
      <c r="E555" s="6" t="s">
        <v>7642</v>
      </c>
      <c r="F555" s="6" t="s">
        <v>6331</v>
      </c>
      <c r="G555" s="6"/>
      <c r="H555" s="6">
        <v>8.9687059999999992</v>
      </c>
      <c r="I555" s="6">
        <v>56.075220000000002</v>
      </c>
      <c r="J555" s="6">
        <v>2</v>
      </c>
      <c r="K555" s="6" t="s">
        <v>7643</v>
      </c>
      <c r="L555" s="6" t="s">
        <v>6323</v>
      </c>
      <c r="M555" s="6"/>
    </row>
    <row r="556" spans="1:13" x14ac:dyDescent="0.15">
      <c r="A556" s="6">
        <v>96022</v>
      </c>
      <c r="B556" s="6" t="s">
        <v>7644</v>
      </c>
      <c r="C556" s="6">
        <v>4110</v>
      </c>
      <c r="D556" s="6">
        <v>100</v>
      </c>
      <c r="E556" s="6" t="s">
        <v>7383</v>
      </c>
      <c r="F556" s="6" t="s">
        <v>6331</v>
      </c>
      <c r="G556" s="6"/>
      <c r="H556" s="6">
        <v>8.8685880000000008</v>
      </c>
      <c r="I556" s="6">
        <v>55.983179999999997</v>
      </c>
      <c r="J556" s="6">
        <v>2</v>
      </c>
      <c r="K556" s="6" t="s">
        <v>7645</v>
      </c>
      <c r="L556" s="6" t="s">
        <v>6323</v>
      </c>
      <c r="M556" s="6" t="s">
        <v>7646</v>
      </c>
    </row>
    <row r="557" spans="1:13" x14ac:dyDescent="0.15">
      <c r="A557" s="6">
        <v>96023</v>
      </c>
      <c r="B557" s="6" t="s">
        <v>7647</v>
      </c>
      <c r="C557" s="6">
        <v>3980</v>
      </c>
      <c r="D557" s="6">
        <v>100</v>
      </c>
      <c r="E557" s="6" t="s">
        <v>7648</v>
      </c>
      <c r="F557" s="6" t="s">
        <v>6331</v>
      </c>
      <c r="G557" s="6"/>
      <c r="H557" s="6">
        <v>8.8685880000000008</v>
      </c>
      <c r="I557" s="6">
        <v>55.983179999999997</v>
      </c>
      <c r="J557" s="6">
        <v>2</v>
      </c>
      <c r="K557" s="6" t="s">
        <v>7645</v>
      </c>
      <c r="L557" s="6" t="s">
        <v>6323</v>
      </c>
      <c r="M557" s="6" t="s">
        <v>7646</v>
      </c>
    </row>
    <row r="558" spans="1:13" x14ac:dyDescent="0.15">
      <c r="A558" s="6">
        <v>96024</v>
      </c>
      <c r="B558" s="6" t="s">
        <v>7649</v>
      </c>
      <c r="C558" s="6">
        <v>3960</v>
      </c>
      <c r="D558" s="6">
        <v>100</v>
      </c>
      <c r="E558" s="6" t="s">
        <v>7650</v>
      </c>
      <c r="F558" s="6" t="s">
        <v>6331</v>
      </c>
      <c r="G558" s="6"/>
      <c r="H558" s="6">
        <v>8.8685880000000008</v>
      </c>
      <c r="I558" s="6">
        <v>55.983179999999997</v>
      </c>
      <c r="J558" s="6">
        <v>2</v>
      </c>
      <c r="K558" s="6" t="s">
        <v>7651</v>
      </c>
      <c r="L558" s="6" t="s">
        <v>6323</v>
      </c>
      <c r="M558" s="6" t="s">
        <v>7652</v>
      </c>
    </row>
    <row r="559" spans="1:13" x14ac:dyDescent="0.15">
      <c r="A559" s="6">
        <v>96025</v>
      </c>
      <c r="B559" s="6" t="s">
        <v>7653</v>
      </c>
      <c r="C559" s="6">
        <v>4000</v>
      </c>
      <c r="D559" s="6">
        <v>100</v>
      </c>
      <c r="E559" s="6" t="s">
        <v>7597</v>
      </c>
      <c r="F559" s="6" t="s">
        <v>6331</v>
      </c>
      <c r="G559" s="6"/>
      <c r="H559" s="6">
        <v>8.8685880000000008</v>
      </c>
      <c r="I559" s="6">
        <v>55.983179999999997</v>
      </c>
      <c r="J559" s="6">
        <v>2</v>
      </c>
      <c r="K559" s="6" t="s">
        <v>7654</v>
      </c>
      <c r="L559" s="6" t="s">
        <v>6323</v>
      </c>
      <c r="M559" s="6" t="s">
        <v>7652</v>
      </c>
    </row>
    <row r="560" spans="1:13" x14ac:dyDescent="0.15">
      <c r="A560" s="6">
        <v>96026</v>
      </c>
      <c r="B560" s="6" t="s">
        <v>7655</v>
      </c>
      <c r="C560" s="6">
        <v>2710</v>
      </c>
      <c r="D560" s="6">
        <v>100</v>
      </c>
      <c r="E560" s="6" t="s">
        <v>7607</v>
      </c>
      <c r="F560" s="6" t="s">
        <v>6331</v>
      </c>
      <c r="G560" s="6"/>
      <c r="H560" s="6">
        <v>11.435879999999999</v>
      </c>
      <c r="I560" s="6">
        <v>55.836559999999999</v>
      </c>
      <c r="J560" s="6">
        <v>2</v>
      </c>
      <c r="K560" s="6" t="s">
        <v>7605</v>
      </c>
      <c r="L560" s="6" t="s">
        <v>6328</v>
      </c>
      <c r="M560" s="6" t="s">
        <v>7281</v>
      </c>
    </row>
    <row r="561" spans="1:13" x14ac:dyDescent="0.15">
      <c r="A561" s="6">
        <v>96027</v>
      </c>
      <c r="B561" s="6" t="s">
        <v>7656</v>
      </c>
      <c r="C561" s="6">
        <v>4100</v>
      </c>
      <c r="D561" s="6">
        <v>100</v>
      </c>
      <c r="E561" s="6" t="s">
        <v>7657</v>
      </c>
      <c r="F561" s="6" t="s">
        <v>6331</v>
      </c>
      <c r="G561" s="6"/>
      <c r="H561" s="6">
        <v>8.8855000000000004</v>
      </c>
      <c r="I561" s="6">
        <v>55.990499999999997</v>
      </c>
      <c r="J561" s="6">
        <v>1</v>
      </c>
      <c r="K561" s="6" t="s">
        <v>7658</v>
      </c>
      <c r="L561" s="6" t="s">
        <v>11131</v>
      </c>
    </row>
    <row r="562" spans="1:13" x14ac:dyDescent="0.15">
      <c r="A562" s="6">
        <v>96032</v>
      </c>
      <c r="B562" s="6" t="s">
        <v>7659</v>
      </c>
      <c r="C562" s="6">
        <v>2900</v>
      </c>
      <c r="D562" s="6">
        <v>100</v>
      </c>
      <c r="E562" s="6" t="s">
        <v>7660</v>
      </c>
      <c r="F562" s="6" t="s">
        <v>6331</v>
      </c>
      <c r="G562" s="6"/>
      <c r="H562" s="6">
        <v>10.630559999999999</v>
      </c>
      <c r="I562" s="6">
        <v>55.337780000000002</v>
      </c>
      <c r="J562" s="6">
        <v>2</v>
      </c>
      <c r="K562" s="6" t="s">
        <v>7661</v>
      </c>
      <c r="L562" s="6" t="s">
        <v>6328</v>
      </c>
      <c r="M562" s="6" t="s">
        <v>6344</v>
      </c>
    </row>
    <row r="563" spans="1:13" x14ac:dyDescent="0.15">
      <c r="A563" s="6">
        <v>96033</v>
      </c>
      <c r="B563" s="6" t="s">
        <v>7662</v>
      </c>
      <c r="C563" s="6">
        <v>2800</v>
      </c>
      <c r="D563" s="6">
        <v>100</v>
      </c>
      <c r="E563" s="6" t="s">
        <v>7525</v>
      </c>
      <c r="F563" s="6" t="s">
        <v>6331</v>
      </c>
      <c r="G563" s="6"/>
      <c r="H563" s="6">
        <v>10.630559999999999</v>
      </c>
      <c r="I563" s="6">
        <v>55.337780000000002</v>
      </c>
      <c r="J563" s="6">
        <v>2</v>
      </c>
      <c r="K563" s="6" t="s">
        <v>7661</v>
      </c>
      <c r="L563" s="6" t="s">
        <v>6328</v>
      </c>
      <c r="M563" s="6" t="s">
        <v>6344</v>
      </c>
    </row>
    <row r="564" spans="1:13" x14ac:dyDescent="0.15">
      <c r="A564" s="6">
        <v>96034</v>
      </c>
      <c r="B564" s="6" t="s">
        <v>7663</v>
      </c>
      <c r="C564" s="6">
        <v>2910</v>
      </c>
      <c r="D564" s="6">
        <v>100</v>
      </c>
      <c r="E564" s="6" t="s">
        <v>7664</v>
      </c>
      <c r="F564" s="6" t="s">
        <v>6331</v>
      </c>
      <c r="G564" s="6"/>
      <c r="H564" s="6">
        <v>10.630559999999999</v>
      </c>
      <c r="I564" s="6">
        <v>55.337780000000002</v>
      </c>
      <c r="J564" s="6">
        <v>2</v>
      </c>
      <c r="K564" s="6" t="s">
        <v>7661</v>
      </c>
      <c r="L564" s="6" t="s">
        <v>6328</v>
      </c>
      <c r="M564" s="6" t="s">
        <v>6344</v>
      </c>
    </row>
    <row r="565" spans="1:13" x14ac:dyDescent="0.15">
      <c r="A565" s="6">
        <v>96035</v>
      </c>
      <c r="B565" s="6" t="s">
        <v>7665</v>
      </c>
      <c r="C565" s="6">
        <v>2880</v>
      </c>
      <c r="D565" s="6">
        <v>100</v>
      </c>
      <c r="E565" s="6" t="s">
        <v>7666</v>
      </c>
      <c r="F565" s="6" t="s">
        <v>6331</v>
      </c>
      <c r="G565" s="6"/>
      <c r="H565" s="6">
        <v>10.630559999999999</v>
      </c>
      <c r="I565" s="6">
        <v>55.337780000000002</v>
      </c>
      <c r="J565" s="6">
        <v>2</v>
      </c>
      <c r="K565" s="6" t="s">
        <v>7661</v>
      </c>
      <c r="L565" s="6" t="s">
        <v>6328</v>
      </c>
      <c r="M565" s="6" t="s">
        <v>6344</v>
      </c>
    </row>
    <row r="566" spans="1:13" x14ac:dyDescent="0.15">
      <c r="A566" s="6">
        <v>96036</v>
      </c>
      <c r="B566" s="6" t="s">
        <v>7667</v>
      </c>
      <c r="C566" s="6">
        <v>2400</v>
      </c>
      <c r="D566" s="6">
        <v>100</v>
      </c>
      <c r="E566" s="6" t="s">
        <v>7668</v>
      </c>
      <c r="F566" s="6" t="s">
        <v>6331</v>
      </c>
      <c r="G566" s="6"/>
      <c r="H566" s="6">
        <v>10.08511</v>
      </c>
      <c r="I566" s="6">
        <v>55.232889999999998</v>
      </c>
      <c r="J566" s="6">
        <v>2</v>
      </c>
      <c r="K566" s="6" t="s">
        <v>7546</v>
      </c>
      <c r="L566" s="6" t="s">
        <v>6328</v>
      </c>
      <c r="M566" s="6" t="s">
        <v>7669</v>
      </c>
    </row>
    <row r="567" spans="1:13" x14ac:dyDescent="0.15">
      <c r="A567" s="6">
        <v>96038</v>
      </c>
      <c r="B567" s="6" t="s">
        <v>7670</v>
      </c>
      <c r="C567" s="6">
        <v>2550</v>
      </c>
      <c r="D567" s="6">
        <v>100</v>
      </c>
      <c r="E567" s="6" t="s">
        <v>7671</v>
      </c>
      <c r="F567" s="6" t="s">
        <v>6331</v>
      </c>
      <c r="G567" s="6"/>
      <c r="H567" s="6">
        <v>10.08511</v>
      </c>
      <c r="I567" s="6">
        <v>55.232889999999998</v>
      </c>
      <c r="J567" s="6">
        <v>2</v>
      </c>
      <c r="K567" s="6" t="s">
        <v>7546</v>
      </c>
      <c r="L567" s="6" t="s">
        <v>6328</v>
      </c>
      <c r="M567" s="6" t="s">
        <v>7672</v>
      </c>
    </row>
    <row r="568" spans="1:13" x14ac:dyDescent="0.15">
      <c r="A568" s="6">
        <v>96039</v>
      </c>
      <c r="B568" s="6" t="s">
        <v>7673</v>
      </c>
      <c r="C568" s="6">
        <v>4910</v>
      </c>
      <c r="D568" s="6">
        <v>100</v>
      </c>
      <c r="E568" s="6" t="s">
        <v>7674</v>
      </c>
      <c r="F568" s="6" t="s">
        <v>6331</v>
      </c>
      <c r="G568" s="6"/>
      <c r="H568" s="6">
        <v>9.5041639999999994</v>
      </c>
      <c r="I568" s="6">
        <v>56.110489999999999</v>
      </c>
      <c r="J568" s="6">
        <v>2</v>
      </c>
      <c r="K568" s="6" t="s">
        <v>7675</v>
      </c>
      <c r="L568" s="6" t="s">
        <v>6323</v>
      </c>
      <c r="M568" s="6" t="s">
        <v>7676</v>
      </c>
    </row>
    <row r="569" spans="1:13" x14ac:dyDescent="0.15">
      <c r="A569" s="6">
        <v>96040</v>
      </c>
      <c r="B569" s="6" t="s">
        <v>7677</v>
      </c>
      <c r="C569" s="6">
        <v>4970</v>
      </c>
      <c r="D569" s="6">
        <v>100</v>
      </c>
      <c r="E569" s="6" t="s">
        <v>7678</v>
      </c>
      <c r="F569" s="6" t="s">
        <v>6331</v>
      </c>
      <c r="G569" s="6"/>
      <c r="H569" s="6">
        <v>9.5041639999999994</v>
      </c>
      <c r="I569" s="6">
        <v>56.110489999999999</v>
      </c>
      <c r="J569" s="6">
        <v>2</v>
      </c>
      <c r="K569" s="6" t="s">
        <v>7675</v>
      </c>
      <c r="L569" s="6" t="s">
        <v>6323</v>
      </c>
      <c r="M569" s="6" t="s">
        <v>7676</v>
      </c>
    </row>
    <row r="570" spans="1:13" x14ac:dyDescent="0.15">
      <c r="A570" s="6">
        <v>96042</v>
      </c>
      <c r="B570" s="6" t="s">
        <v>7679</v>
      </c>
      <c r="C570" s="6">
        <v>4980</v>
      </c>
      <c r="D570" s="6">
        <v>100</v>
      </c>
      <c r="E570" s="6" t="s">
        <v>7443</v>
      </c>
      <c r="F570" s="6" t="s">
        <v>6331</v>
      </c>
      <c r="G570" s="6"/>
      <c r="H570" s="6">
        <v>9.5041639999999994</v>
      </c>
      <c r="I570" s="6">
        <v>56.110489999999999</v>
      </c>
      <c r="J570" s="6">
        <v>2</v>
      </c>
      <c r="K570" s="6" t="s">
        <v>7680</v>
      </c>
      <c r="L570" s="6" t="s">
        <v>6323</v>
      </c>
      <c r="M570" s="6"/>
    </row>
    <row r="571" spans="1:13" x14ac:dyDescent="0.15">
      <c r="A571" s="6">
        <v>96043</v>
      </c>
      <c r="B571" s="6" t="s">
        <v>7681</v>
      </c>
      <c r="C571" s="6">
        <v>4920</v>
      </c>
      <c r="D571" s="6">
        <v>100</v>
      </c>
      <c r="E571" s="6" t="s">
        <v>7682</v>
      </c>
      <c r="F571" s="6" t="s">
        <v>6331</v>
      </c>
      <c r="G571" s="6"/>
      <c r="H571" s="6">
        <v>9.5041639999999994</v>
      </c>
      <c r="I571" s="6">
        <v>56.110489999999999</v>
      </c>
      <c r="J571" s="6">
        <v>2</v>
      </c>
      <c r="K571" s="6" t="s">
        <v>7683</v>
      </c>
      <c r="L571" s="6" t="s">
        <v>6323</v>
      </c>
      <c r="M571" s="6" t="s">
        <v>7684</v>
      </c>
    </row>
    <row r="572" spans="1:13" x14ac:dyDescent="0.15">
      <c r="A572" s="6">
        <v>96044</v>
      </c>
      <c r="B572" s="6" t="s">
        <v>7685</v>
      </c>
      <c r="C572" s="6">
        <v>4260</v>
      </c>
      <c r="D572" s="6">
        <v>100</v>
      </c>
      <c r="E572" s="6" t="s">
        <v>7686</v>
      </c>
      <c r="F572" s="6" t="s">
        <v>6331</v>
      </c>
      <c r="G572" s="6"/>
      <c r="H572" s="6">
        <v>11.32647</v>
      </c>
      <c r="I572" s="6">
        <v>54.687130000000003</v>
      </c>
      <c r="J572" s="6">
        <v>2</v>
      </c>
      <c r="K572" s="6" t="s">
        <v>2531</v>
      </c>
      <c r="L572" s="6" t="s">
        <v>6323</v>
      </c>
      <c r="M572" s="6" t="s">
        <v>7687</v>
      </c>
    </row>
    <row r="573" spans="1:13" x14ac:dyDescent="0.15">
      <c r="A573" s="6">
        <v>96045</v>
      </c>
      <c r="B573" s="6" t="s">
        <v>7688</v>
      </c>
      <c r="C573" s="6">
        <v>4390</v>
      </c>
      <c r="D573" s="6">
        <v>100</v>
      </c>
      <c r="E573" s="6" t="s">
        <v>7689</v>
      </c>
      <c r="F573" s="6" t="s">
        <v>6331</v>
      </c>
      <c r="G573" s="6"/>
      <c r="H573" s="6">
        <v>11.32647</v>
      </c>
      <c r="I573" s="6">
        <v>54.687130000000003</v>
      </c>
      <c r="J573" s="6">
        <v>2</v>
      </c>
      <c r="K573" s="6" t="s">
        <v>2531</v>
      </c>
      <c r="L573" s="6" t="s">
        <v>6323</v>
      </c>
      <c r="M573" s="6" t="s">
        <v>7687</v>
      </c>
    </row>
    <row r="574" spans="1:13" x14ac:dyDescent="0.15">
      <c r="A574" s="6">
        <v>96046</v>
      </c>
      <c r="B574" s="6" t="s">
        <v>7690</v>
      </c>
      <c r="C574" s="6">
        <v>4210</v>
      </c>
      <c r="D574" s="6">
        <v>100</v>
      </c>
      <c r="E574" s="6" t="s">
        <v>7453</v>
      </c>
      <c r="F574" s="6" t="s">
        <v>6331</v>
      </c>
      <c r="G574" s="6"/>
      <c r="H574" s="6">
        <v>11.32647</v>
      </c>
      <c r="I574" s="6">
        <v>54.687130000000003</v>
      </c>
      <c r="J574" s="6">
        <v>2</v>
      </c>
      <c r="K574" s="6" t="s">
        <v>2531</v>
      </c>
      <c r="L574" s="6" t="s">
        <v>6323</v>
      </c>
      <c r="M574" s="6" t="s">
        <v>7687</v>
      </c>
    </row>
    <row r="575" spans="1:13" x14ac:dyDescent="0.15">
      <c r="A575" s="6">
        <v>96047</v>
      </c>
      <c r="B575" s="6" t="s">
        <v>7691</v>
      </c>
      <c r="C575" s="6">
        <v>4300</v>
      </c>
      <c r="D575" s="6">
        <v>100</v>
      </c>
      <c r="E575" s="6" t="s">
        <v>7446</v>
      </c>
      <c r="F575" s="6" t="s">
        <v>6331</v>
      </c>
      <c r="G575" s="6"/>
      <c r="H575" s="6">
        <v>11.32647</v>
      </c>
      <c r="I575" s="6">
        <v>54.687130000000003</v>
      </c>
      <c r="J575" s="6">
        <v>2</v>
      </c>
      <c r="K575" s="6" t="s">
        <v>2531</v>
      </c>
      <c r="L575" s="6" t="s">
        <v>6323</v>
      </c>
      <c r="M575" s="6" t="s">
        <v>7687</v>
      </c>
    </row>
    <row r="576" spans="1:13" x14ac:dyDescent="0.15">
      <c r="A576" s="6">
        <v>96048</v>
      </c>
      <c r="B576" s="6" t="s">
        <v>7692</v>
      </c>
      <c r="C576" s="6">
        <v>4110</v>
      </c>
      <c r="D576" s="6">
        <v>100</v>
      </c>
      <c r="E576" s="6" t="s">
        <v>7383</v>
      </c>
      <c r="F576" s="6" t="s">
        <v>6331</v>
      </c>
      <c r="G576" s="6">
        <v>0</v>
      </c>
      <c r="H576" s="6">
        <v>10.2135</v>
      </c>
      <c r="I576" s="6">
        <v>55.217500000000001</v>
      </c>
      <c r="J576" s="6">
        <v>1</v>
      </c>
      <c r="K576" s="6" t="s">
        <v>7693</v>
      </c>
      <c r="L576" s="6" t="s">
        <v>7694</v>
      </c>
      <c r="M576" s="6" t="s">
        <v>7695</v>
      </c>
    </row>
    <row r="577" spans="1:13" x14ac:dyDescent="0.15">
      <c r="A577" s="6">
        <v>96049</v>
      </c>
      <c r="B577" s="6" t="s">
        <v>7696</v>
      </c>
      <c r="C577" s="6">
        <v>4200</v>
      </c>
      <c r="D577" s="6">
        <v>100</v>
      </c>
      <c r="E577" s="6" t="s">
        <v>7697</v>
      </c>
      <c r="F577" s="6" t="s">
        <v>6331</v>
      </c>
      <c r="G577" s="6">
        <v>0</v>
      </c>
      <c r="H577" s="6">
        <v>10.2135</v>
      </c>
      <c r="I577" s="6">
        <v>55.217500000000001</v>
      </c>
      <c r="J577" s="6">
        <v>1</v>
      </c>
      <c r="K577" s="6" t="s">
        <v>7693</v>
      </c>
      <c r="L577" s="6" t="s">
        <v>7694</v>
      </c>
      <c r="M577" s="6" t="s">
        <v>7695</v>
      </c>
    </row>
    <row r="578" spans="1:13" x14ac:dyDescent="0.15">
      <c r="A578" s="6">
        <v>96052</v>
      </c>
      <c r="B578" s="6" t="s">
        <v>7698</v>
      </c>
      <c r="C578" s="6">
        <v>3730</v>
      </c>
      <c r="D578" s="6">
        <v>100</v>
      </c>
      <c r="E578" s="6" t="s">
        <v>7699</v>
      </c>
      <c r="F578" s="6" t="s">
        <v>6331</v>
      </c>
      <c r="G578" s="6"/>
      <c r="H578" s="6">
        <v>8.8350899999999992</v>
      </c>
      <c r="I578" s="6">
        <v>56.414700000000003</v>
      </c>
      <c r="J578" s="6">
        <v>2</v>
      </c>
      <c r="K578" s="6" t="s">
        <v>7700</v>
      </c>
      <c r="L578" s="6" t="s">
        <v>6965</v>
      </c>
      <c r="M578" s="6"/>
    </row>
    <row r="579" spans="1:13" x14ac:dyDescent="0.15">
      <c r="A579" s="6">
        <v>96053</v>
      </c>
      <c r="B579" s="6" t="s">
        <v>7701</v>
      </c>
      <c r="C579" s="6">
        <v>3460</v>
      </c>
      <c r="D579" s="6">
        <v>100</v>
      </c>
      <c r="E579" s="6" t="s">
        <v>7702</v>
      </c>
      <c r="F579" s="6" t="s">
        <v>6331</v>
      </c>
      <c r="G579" s="6"/>
      <c r="H579" s="6">
        <v>8.8350899999999992</v>
      </c>
      <c r="I579" s="6">
        <v>56.414700000000003</v>
      </c>
      <c r="J579" s="6">
        <v>2</v>
      </c>
      <c r="K579" s="6" t="s">
        <v>7700</v>
      </c>
      <c r="L579" s="6" t="s">
        <v>6965</v>
      </c>
      <c r="M579" s="6"/>
    </row>
    <row r="580" spans="1:13" x14ac:dyDescent="0.15">
      <c r="A580" s="6">
        <v>96054</v>
      </c>
      <c r="B580" s="6" t="s">
        <v>7703</v>
      </c>
      <c r="C580" s="6">
        <v>4050</v>
      </c>
      <c r="D580" s="6">
        <v>100</v>
      </c>
      <c r="E580" s="6" t="s">
        <v>7543</v>
      </c>
      <c r="F580" s="6" t="s">
        <v>6331</v>
      </c>
      <c r="G580" s="6"/>
      <c r="H580" s="6">
        <v>8.8699410000000007</v>
      </c>
      <c r="I580" s="6">
        <v>56.457009999999997</v>
      </c>
      <c r="J580" s="6">
        <v>2</v>
      </c>
      <c r="K580" s="6" t="s">
        <v>7704</v>
      </c>
      <c r="L580" s="6" t="s">
        <v>6323</v>
      </c>
      <c r="M580" s="6" t="s">
        <v>7705</v>
      </c>
    </row>
    <row r="581" spans="1:13" x14ac:dyDescent="0.15">
      <c r="A581" s="6">
        <v>96056</v>
      </c>
      <c r="B581" s="6" t="s">
        <v>7706</v>
      </c>
      <c r="C581" s="6">
        <v>2860</v>
      </c>
      <c r="D581" s="6">
        <v>100</v>
      </c>
      <c r="E581" s="6" t="s">
        <v>7707</v>
      </c>
      <c r="F581" s="6" t="s">
        <v>6331</v>
      </c>
      <c r="G581" s="6"/>
      <c r="H581" s="6">
        <v>12.48447</v>
      </c>
      <c r="I581" s="6">
        <v>55.802259999999997</v>
      </c>
      <c r="J581" s="6">
        <v>2</v>
      </c>
      <c r="K581" s="6" t="s">
        <v>7708</v>
      </c>
      <c r="L581" s="6" t="s">
        <v>6328</v>
      </c>
      <c r="M581" s="6" t="s">
        <v>7281</v>
      </c>
    </row>
    <row r="582" spans="1:13" x14ac:dyDescent="0.15">
      <c r="A582" s="6">
        <v>96057</v>
      </c>
      <c r="B582" s="6" t="s">
        <v>7709</v>
      </c>
      <c r="C582" s="6">
        <v>2900</v>
      </c>
      <c r="D582" s="6">
        <v>100</v>
      </c>
      <c r="E582" s="6" t="s">
        <v>7660</v>
      </c>
      <c r="F582" s="6" t="s">
        <v>6331</v>
      </c>
      <c r="G582" s="6"/>
      <c r="H582" s="6">
        <v>12.48447</v>
      </c>
      <c r="I582" s="6">
        <v>55.802259999999997</v>
      </c>
      <c r="J582" s="6">
        <v>2</v>
      </c>
      <c r="K582" s="6" t="s">
        <v>7708</v>
      </c>
      <c r="L582" s="6" t="s">
        <v>6328</v>
      </c>
      <c r="M582" s="6" t="s">
        <v>7281</v>
      </c>
    </row>
    <row r="583" spans="1:13" x14ac:dyDescent="0.15">
      <c r="A583" s="6">
        <v>96059</v>
      </c>
      <c r="B583" s="6" t="s">
        <v>7710</v>
      </c>
      <c r="C583" s="6">
        <v>4600</v>
      </c>
      <c r="D583" s="6">
        <v>100</v>
      </c>
      <c r="E583" s="6" t="s">
        <v>7711</v>
      </c>
      <c r="F583" s="6" t="s">
        <v>6331</v>
      </c>
      <c r="G583" s="6">
        <v>0</v>
      </c>
      <c r="H583" s="6">
        <v>9.65</v>
      </c>
      <c r="I583" s="6">
        <v>56.616999999999997</v>
      </c>
      <c r="J583" s="6">
        <v>1</v>
      </c>
      <c r="K583" s="6" t="s">
        <v>7712</v>
      </c>
      <c r="L583" s="6" t="s">
        <v>7258</v>
      </c>
      <c r="M583" s="6"/>
    </row>
    <row r="584" spans="1:13" x14ac:dyDescent="0.15">
      <c r="A584" s="6">
        <v>96061</v>
      </c>
      <c r="B584" s="6" t="s">
        <v>7713</v>
      </c>
      <c r="C584" s="6">
        <v>4540</v>
      </c>
      <c r="D584" s="6">
        <v>100</v>
      </c>
      <c r="E584" s="6" t="s">
        <v>7714</v>
      </c>
      <c r="F584" s="6" t="s">
        <v>6331</v>
      </c>
      <c r="G584" s="6">
        <v>0</v>
      </c>
      <c r="H584" s="6">
        <v>9.65</v>
      </c>
      <c r="I584" s="6">
        <v>56.616999999999997</v>
      </c>
      <c r="J584" s="6">
        <v>1</v>
      </c>
      <c r="K584" s="6" t="s">
        <v>7712</v>
      </c>
      <c r="L584" s="6" t="s">
        <v>7258</v>
      </c>
      <c r="M584" s="6"/>
    </row>
    <row r="585" spans="1:13" x14ac:dyDescent="0.15">
      <c r="A585" s="6">
        <v>96062</v>
      </c>
      <c r="B585" s="6" t="s">
        <v>7715</v>
      </c>
      <c r="C585" s="6">
        <v>4640</v>
      </c>
      <c r="D585" s="6">
        <v>100</v>
      </c>
      <c r="E585" s="6" t="s">
        <v>7716</v>
      </c>
      <c r="F585" s="6" t="s">
        <v>6331</v>
      </c>
      <c r="G585" s="6">
        <v>0</v>
      </c>
      <c r="H585" s="6">
        <v>9.65</v>
      </c>
      <c r="I585" s="6">
        <v>56.616999999999997</v>
      </c>
      <c r="J585" s="6">
        <v>1</v>
      </c>
      <c r="K585" s="6" t="s">
        <v>7712</v>
      </c>
      <c r="L585" s="6" t="s">
        <v>7258</v>
      </c>
      <c r="M585" s="6"/>
    </row>
    <row r="586" spans="1:13" x14ac:dyDescent="0.15">
      <c r="A586" s="6">
        <v>96063</v>
      </c>
      <c r="B586" s="6" t="s">
        <v>7717</v>
      </c>
      <c r="C586" s="6">
        <v>4630</v>
      </c>
      <c r="D586" s="6">
        <v>100</v>
      </c>
      <c r="E586" s="6" t="s">
        <v>7718</v>
      </c>
      <c r="F586" s="6" t="s">
        <v>6331</v>
      </c>
      <c r="G586" s="6">
        <v>0</v>
      </c>
      <c r="H586" s="6">
        <v>9.65</v>
      </c>
      <c r="I586" s="6">
        <v>56.616999999999997</v>
      </c>
      <c r="J586" s="6">
        <v>1</v>
      </c>
      <c r="K586" s="6" t="s">
        <v>7712</v>
      </c>
      <c r="L586" s="6" t="s">
        <v>7258</v>
      </c>
      <c r="M586" s="6"/>
    </row>
    <row r="587" spans="1:13" x14ac:dyDescent="0.15">
      <c r="A587" s="6">
        <v>96066</v>
      </c>
      <c r="B587" s="6" t="s">
        <v>7719</v>
      </c>
      <c r="C587" s="6">
        <v>4660</v>
      </c>
      <c r="D587" s="6">
        <v>100</v>
      </c>
      <c r="E587" s="6" t="s">
        <v>7720</v>
      </c>
      <c r="F587" s="6" t="s">
        <v>6331</v>
      </c>
      <c r="G587" s="6"/>
      <c r="H587" s="6">
        <v>9.0398530000000008</v>
      </c>
      <c r="I587" s="6">
        <v>56.419339999999998</v>
      </c>
      <c r="J587" s="6">
        <v>2</v>
      </c>
      <c r="K587" s="6" t="s">
        <v>7721</v>
      </c>
      <c r="L587" s="6" t="s">
        <v>6323</v>
      </c>
      <c r="M587" s="6" t="s">
        <v>7433</v>
      </c>
    </row>
    <row r="588" spans="1:13" x14ac:dyDescent="0.15">
      <c r="A588" s="6">
        <v>96067</v>
      </c>
      <c r="B588" s="6" t="s">
        <v>7722</v>
      </c>
      <c r="C588" s="6">
        <v>4180</v>
      </c>
      <c r="D588" s="6">
        <v>100</v>
      </c>
      <c r="E588" s="6" t="s">
        <v>7312</v>
      </c>
      <c r="F588" s="6" t="s">
        <v>6331</v>
      </c>
      <c r="G588" s="6"/>
      <c r="H588" s="6">
        <v>9.0398530000000008</v>
      </c>
      <c r="I588" s="6">
        <v>56.419339999999998</v>
      </c>
      <c r="J588" s="6">
        <v>2</v>
      </c>
      <c r="K588" s="6" t="s">
        <v>7447</v>
      </c>
      <c r="L588" s="6" t="s">
        <v>6323</v>
      </c>
      <c r="M588" s="6" t="s">
        <v>7433</v>
      </c>
    </row>
    <row r="589" spans="1:13" x14ac:dyDescent="0.15">
      <c r="A589" s="6">
        <v>96068</v>
      </c>
      <c r="B589" s="6" t="s">
        <v>7723</v>
      </c>
      <c r="C589" s="6">
        <v>4220</v>
      </c>
      <c r="D589" s="6">
        <v>100</v>
      </c>
      <c r="E589" s="6" t="s">
        <v>7724</v>
      </c>
      <c r="F589" s="6" t="s">
        <v>6331</v>
      </c>
      <c r="G589" s="6"/>
      <c r="H589" s="6">
        <v>9.0398530000000008</v>
      </c>
      <c r="I589" s="6">
        <v>56.419339999999998</v>
      </c>
      <c r="J589" s="6">
        <v>2</v>
      </c>
      <c r="K589" s="6" t="s">
        <v>7447</v>
      </c>
      <c r="L589" s="6" t="s">
        <v>6323</v>
      </c>
      <c r="M589" s="6" t="s">
        <v>7441</v>
      </c>
    </row>
    <row r="590" spans="1:13" x14ac:dyDescent="0.15">
      <c r="A590" s="6">
        <v>96069</v>
      </c>
      <c r="B590" s="6" t="s">
        <v>7725</v>
      </c>
      <c r="C590" s="6">
        <v>4110</v>
      </c>
      <c r="D590" s="6">
        <v>100</v>
      </c>
      <c r="E590" s="6" t="s">
        <v>7383</v>
      </c>
      <c r="F590" s="6" t="s">
        <v>6331</v>
      </c>
      <c r="G590" s="6"/>
      <c r="H590" s="6">
        <v>9.0398530000000008</v>
      </c>
      <c r="I590" s="6">
        <v>56.419339999999998</v>
      </c>
      <c r="J590" s="6">
        <v>2</v>
      </c>
      <c r="K590" s="6" t="s">
        <v>7447</v>
      </c>
      <c r="L590" s="6" t="s">
        <v>6323</v>
      </c>
      <c r="M590" s="6" t="s">
        <v>7441</v>
      </c>
    </row>
    <row r="591" spans="1:13" x14ac:dyDescent="0.15">
      <c r="A591" s="6">
        <v>96070</v>
      </c>
      <c r="B591" s="6" t="s">
        <v>7726</v>
      </c>
      <c r="C591" s="6">
        <v>4740</v>
      </c>
      <c r="D591" s="6">
        <v>100</v>
      </c>
      <c r="E591" s="6" t="s">
        <v>7727</v>
      </c>
      <c r="F591" s="6" t="s">
        <v>6331</v>
      </c>
      <c r="G591" s="6"/>
      <c r="H591" s="6">
        <v>9.0398530000000008</v>
      </c>
      <c r="I591" s="6">
        <v>56.419339999999998</v>
      </c>
      <c r="J591" s="6">
        <v>2</v>
      </c>
      <c r="K591" s="6" t="s">
        <v>7728</v>
      </c>
      <c r="L591" s="6" t="s">
        <v>6323</v>
      </c>
      <c r="M591" s="6" t="s">
        <v>7433</v>
      </c>
    </row>
    <row r="592" spans="1:13" x14ac:dyDescent="0.15">
      <c r="A592" s="6">
        <v>96071</v>
      </c>
      <c r="B592" s="6" t="s">
        <v>7729</v>
      </c>
      <c r="C592" s="6">
        <v>4220</v>
      </c>
      <c r="D592" s="6">
        <v>100</v>
      </c>
      <c r="E592" s="6" t="s">
        <v>7724</v>
      </c>
      <c r="F592" s="6" t="s">
        <v>6331</v>
      </c>
      <c r="G592" s="6">
        <v>0</v>
      </c>
      <c r="H592" s="6">
        <v>10.2135</v>
      </c>
      <c r="I592" s="6">
        <v>55.217500000000001</v>
      </c>
      <c r="J592" s="6">
        <v>1</v>
      </c>
      <c r="K592" s="6" t="s">
        <v>7730</v>
      </c>
      <c r="L592" s="6" t="s">
        <v>7694</v>
      </c>
      <c r="M592" s="6" t="s">
        <v>7731</v>
      </c>
    </row>
    <row r="593" spans="1:13" x14ac:dyDescent="0.15">
      <c r="A593" s="6">
        <v>96072</v>
      </c>
      <c r="B593" s="6" t="s">
        <v>7732</v>
      </c>
      <c r="C593" s="6">
        <v>4540</v>
      </c>
      <c r="D593" s="6">
        <v>100</v>
      </c>
      <c r="E593" s="6" t="s">
        <v>7714</v>
      </c>
      <c r="F593" s="6" t="s">
        <v>6331</v>
      </c>
      <c r="G593" s="6">
        <v>0</v>
      </c>
      <c r="H593" s="6">
        <v>10.2135</v>
      </c>
      <c r="I593" s="6">
        <v>55.217500000000001</v>
      </c>
      <c r="J593" s="6">
        <v>1</v>
      </c>
      <c r="K593" s="6" t="s">
        <v>7733</v>
      </c>
      <c r="L593" s="6" t="s">
        <v>7694</v>
      </c>
      <c r="M593" s="6" t="s">
        <v>7734</v>
      </c>
    </row>
    <row r="594" spans="1:13" x14ac:dyDescent="0.15">
      <c r="A594" s="6">
        <v>96073</v>
      </c>
      <c r="B594" s="6" t="s">
        <v>7735</v>
      </c>
      <c r="C594" s="6">
        <v>4550</v>
      </c>
      <c r="D594" s="6">
        <v>100</v>
      </c>
      <c r="E594" s="6" t="s">
        <v>7736</v>
      </c>
      <c r="F594" s="6" t="s">
        <v>6331</v>
      </c>
      <c r="G594" s="6"/>
      <c r="H594" s="6">
        <v>10.21349</v>
      </c>
      <c r="I594" s="6">
        <v>55.217529999999996</v>
      </c>
      <c r="J594" s="6">
        <v>2</v>
      </c>
      <c r="K594" s="6" t="s">
        <v>7733</v>
      </c>
      <c r="L594" s="6" t="s">
        <v>6323</v>
      </c>
      <c r="M594" s="6" t="s">
        <v>7737</v>
      </c>
    </row>
    <row r="595" spans="1:13" x14ac:dyDescent="0.15">
      <c r="A595" s="6">
        <v>96074</v>
      </c>
      <c r="B595" s="6" t="s">
        <v>7738</v>
      </c>
      <c r="C595" s="6">
        <v>4130</v>
      </c>
      <c r="D595" s="6">
        <v>100</v>
      </c>
      <c r="E595" s="6" t="s">
        <v>7739</v>
      </c>
      <c r="F595" s="6" t="s">
        <v>6331</v>
      </c>
      <c r="G595" s="6"/>
      <c r="H595" s="6">
        <v>8.8685880000000008</v>
      </c>
      <c r="I595" s="6">
        <v>55.983179999999997</v>
      </c>
      <c r="J595" s="6">
        <v>2</v>
      </c>
      <c r="K595" s="6" t="s">
        <v>7740</v>
      </c>
      <c r="L595" s="6" t="s">
        <v>6323</v>
      </c>
      <c r="M595" s="6" t="s">
        <v>7595</v>
      </c>
    </row>
    <row r="596" spans="1:13" x14ac:dyDescent="0.15">
      <c r="A596" s="6">
        <v>96075</v>
      </c>
      <c r="B596" s="6" t="s">
        <v>7741</v>
      </c>
      <c r="C596" s="6">
        <v>4040</v>
      </c>
      <c r="D596" s="6">
        <v>100</v>
      </c>
      <c r="E596" s="6" t="s">
        <v>7440</v>
      </c>
      <c r="F596" s="6" t="s">
        <v>6331</v>
      </c>
      <c r="G596" s="6"/>
      <c r="H596" s="6">
        <v>8.8685880000000008</v>
      </c>
      <c r="I596" s="6">
        <v>55.983179999999997</v>
      </c>
      <c r="J596" s="6">
        <v>2</v>
      </c>
      <c r="K596" s="6" t="s">
        <v>7740</v>
      </c>
      <c r="L596" s="6" t="s">
        <v>6323</v>
      </c>
      <c r="M596" s="6" t="s">
        <v>7595</v>
      </c>
    </row>
    <row r="597" spans="1:13" x14ac:dyDescent="0.15">
      <c r="A597" s="6">
        <v>96076</v>
      </c>
      <c r="B597" s="6" t="s">
        <v>7742</v>
      </c>
      <c r="C597" s="6">
        <v>4050</v>
      </c>
      <c r="D597" s="6">
        <v>100</v>
      </c>
      <c r="E597" s="6" t="s">
        <v>7543</v>
      </c>
      <c r="F597" s="6" t="s">
        <v>6331</v>
      </c>
      <c r="G597" s="6"/>
      <c r="H597" s="6">
        <v>8.8685880000000008</v>
      </c>
      <c r="I597" s="6">
        <v>55.983179999999997</v>
      </c>
      <c r="J597" s="6">
        <v>2</v>
      </c>
      <c r="K597" s="6" t="s">
        <v>7740</v>
      </c>
      <c r="L597" s="6" t="s">
        <v>6323</v>
      </c>
      <c r="M597" s="6" t="s">
        <v>7595</v>
      </c>
    </row>
    <row r="598" spans="1:13" x14ac:dyDescent="0.15">
      <c r="A598" s="6">
        <v>96078</v>
      </c>
      <c r="B598" s="6" t="s">
        <v>7743</v>
      </c>
      <c r="C598" s="6">
        <v>4140</v>
      </c>
      <c r="D598" s="6">
        <v>70</v>
      </c>
      <c r="E598" s="6" t="s">
        <v>7744</v>
      </c>
      <c r="F598" s="6" t="s">
        <v>6331</v>
      </c>
      <c r="G598" s="6"/>
      <c r="H598" s="6">
        <v>9.1058230000000009</v>
      </c>
      <c r="I598" s="6">
        <v>56.423740000000002</v>
      </c>
      <c r="J598" s="6">
        <v>2</v>
      </c>
      <c r="K598" s="6" t="s">
        <v>7745</v>
      </c>
      <c r="L598" s="6" t="s">
        <v>6323</v>
      </c>
      <c r="M598" s="6" t="s">
        <v>7746</v>
      </c>
    </row>
    <row r="599" spans="1:13" x14ac:dyDescent="0.15">
      <c r="A599" s="6">
        <v>96079</v>
      </c>
      <c r="B599" s="6" t="s">
        <v>7747</v>
      </c>
      <c r="C599" s="6">
        <v>4160</v>
      </c>
      <c r="D599" s="6">
        <v>85</v>
      </c>
      <c r="E599" s="6" t="s">
        <v>7748</v>
      </c>
      <c r="F599" s="6" t="s">
        <v>6331</v>
      </c>
      <c r="G599" s="6"/>
      <c r="H599" s="6">
        <v>9.1058230000000009</v>
      </c>
      <c r="I599" s="6">
        <v>56.423740000000002</v>
      </c>
      <c r="J599" s="6">
        <v>2</v>
      </c>
      <c r="K599" s="6" t="s">
        <v>7745</v>
      </c>
      <c r="L599" s="6" t="s">
        <v>6323</v>
      </c>
      <c r="M599" s="6" t="s">
        <v>7746</v>
      </c>
    </row>
    <row r="600" spans="1:13" x14ac:dyDescent="0.15">
      <c r="A600" s="6">
        <v>96080</v>
      </c>
      <c r="B600" s="6" t="s">
        <v>7749</v>
      </c>
      <c r="C600" s="6">
        <v>4240</v>
      </c>
      <c r="D600" s="6">
        <v>90</v>
      </c>
      <c r="E600" s="6" t="s">
        <v>7750</v>
      </c>
      <c r="F600" s="6" t="s">
        <v>6331</v>
      </c>
      <c r="G600" s="6"/>
      <c r="H600" s="6">
        <v>9.1058230000000009</v>
      </c>
      <c r="I600" s="6">
        <v>56.423740000000002</v>
      </c>
      <c r="J600" s="6">
        <v>2</v>
      </c>
      <c r="K600" s="6" t="s">
        <v>7745</v>
      </c>
      <c r="L600" s="6" t="s">
        <v>6323</v>
      </c>
      <c r="M600" s="6" t="s">
        <v>7746</v>
      </c>
    </row>
    <row r="601" spans="1:13" x14ac:dyDescent="0.15">
      <c r="A601" s="6">
        <v>96085</v>
      </c>
      <c r="B601" s="6" t="s">
        <v>7751</v>
      </c>
      <c r="C601" s="6">
        <v>11100</v>
      </c>
      <c r="D601" s="6">
        <v>160</v>
      </c>
      <c r="E601" s="6" t="s">
        <v>7752</v>
      </c>
      <c r="F601" s="6" t="s">
        <v>6331</v>
      </c>
      <c r="G601" s="6"/>
      <c r="H601" s="6">
        <v>11.816700000000001</v>
      </c>
      <c r="I601" s="6">
        <v>55.283299999999997</v>
      </c>
      <c r="J601" s="6">
        <v>1</v>
      </c>
      <c r="K601" s="6" t="s">
        <v>6696</v>
      </c>
      <c r="L601" s="6" t="s">
        <v>11131</v>
      </c>
      <c r="M601" s="6" t="s">
        <v>7753</v>
      </c>
    </row>
    <row r="602" spans="1:13" x14ac:dyDescent="0.15">
      <c r="A602" s="6">
        <v>96086</v>
      </c>
      <c r="B602" s="6" t="s">
        <v>7754</v>
      </c>
      <c r="C602" s="6">
        <v>2930</v>
      </c>
      <c r="D602" s="6">
        <v>65</v>
      </c>
      <c r="E602" s="6" t="s">
        <v>7755</v>
      </c>
      <c r="F602" s="6" t="s">
        <v>6321</v>
      </c>
      <c r="G602" s="6"/>
      <c r="H602" s="6">
        <v>9.9934899999999995</v>
      </c>
      <c r="I602" s="6">
        <v>56.201169999999998</v>
      </c>
      <c r="J602" s="6">
        <v>2</v>
      </c>
      <c r="K602" s="6" t="s">
        <v>6933</v>
      </c>
      <c r="L602" s="6" t="s">
        <v>6328</v>
      </c>
      <c r="M602" s="6" t="s">
        <v>7753</v>
      </c>
    </row>
    <row r="603" spans="1:13" x14ac:dyDescent="0.15">
      <c r="A603" s="6">
        <v>96087</v>
      </c>
      <c r="B603" s="6" t="s">
        <v>7756</v>
      </c>
      <c r="C603" s="6">
        <v>3130</v>
      </c>
      <c r="D603" s="6">
        <v>80</v>
      </c>
      <c r="E603" s="6" t="s">
        <v>7757</v>
      </c>
      <c r="F603" s="6" t="s">
        <v>6321</v>
      </c>
      <c r="G603" s="6"/>
      <c r="H603" s="6">
        <v>9.2519989999999996</v>
      </c>
      <c r="I603" s="6">
        <v>55.439369999999997</v>
      </c>
      <c r="J603" s="6">
        <v>2</v>
      </c>
      <c r="K603" s="6" t="s">
        <v>7758</v>
      </c>
      <c r="L603" s="6" t="s">
        <v>6328</v>
      </c>
      <c r="M603" s="6" t="s">
        <v>7759</v>
      </c>
    </row>
    <row r="604" spans="1:13" x14ac:dyDescent="0.15">
      <c r="A604" s="6">
        <v>96088</v>
      </c>
      <c r="B604" s="6" t="s">
        <v>7760</v>
      </c>
      <c r="C604" s="6">
        <v>3160</v>
      </c>
      <c r="D604" s="6">
        <v>85</v>
      </c>
      <c r="E604" s="6" t="s">
        <v>7761</v>
      </c>
      <c r="F604" s="6" t="s">
        <v>6321</v>
      </c>
      <c r="G604" s="6"/>
      <c r="H604" s="6">
        <v>9.2519989999999996</v>
      </c>
      <c r="I604" s="6">
        <v>55.439369999999997</v>
      </c>
      <c r="J604" s="6">
        <v>2</v>
      </c>
      <c r="K604" s="6" t="s">
        <v>7758</v>
      </c>
      <c r="L604" s="6" t="s">
        <v>6328</v>
      </c>
      <c r="M604" s="6" t="s">
        <v>7759</v>
      </c>
    </row>
    <row r="605" spans="1:13" x14ac:dyDescent="0.15">
      <c r="A605" s="6">
        <v>96089</v>
      </c>
      <c r="B605" s="6" t="s">
        <v>7762</v>
      </c>
      <c r="C605" s="6">
        <v>3030</v>
      </c>
      <c r="D605" s="6">
        <v>70</v>
      </c>
      <c r="E605" s="6" t="s">
        <v>7763</v>
      </c>
      <c r="F605" s="6" t="s">
        <v>6321</v>
      </c>
      <c r="G605" s="6"/>
      <c r="H605" s="6">
        <v>8.6855220000000006</v>
      </c>
      <c r="I605" s="6">
        <v>54.990540000000003</v>
      </c>
      <c r="J605" s="6">
        <v>2</v>
      </c>
      <c r="K605" s="6" t="s">
        <v>7764</v>
      </c>
      <c r="L605" s="6" t="s">
        <v>6328</v>
      </c>
      <c r="M605" s="6" t="s">
        <v>7765</v>
      </c>
    </row>
    <row r="606" spans="1:13" x14ac:dyDescent="0.15">
      <c r="A606" s="6">
        <v>96090</v>
      </c>
      <c r="B606" s="6" t="s">
        <v>7766</v>
      </c>
      <c r="C606" s="6">
        <v>3050</v>
      </c>
      <c r="D606" s="6">
        <v>50</v>
      </c>
      <c r="E606" s="6" t="s">
        <v>7767</v>
      </c>
      <c r="F606" s="6" t="s">
        <v>6321</v>
      </c>
      <c r="G606" s="6"/>
      <c r="H606" s="6">
        <v>8.9559219999999993</v>
      </c>
      <c r="I606" s="6">
        <v>55.237090000000002</v>
      </c>
      <c r="J606" s="6">
        <v>2</v>
      </c>
      <c r="K606" s="6" t="s">
        <v>7768</v>
      </c>
      <c r="L606" s="6" t="s">
        <v>6328</v>
      </c>
      <c r="M606" s="6" t="s">
        <v>7765</v>
      </c>
    </row>
    <row r="607" spans="1:13" x14ac:dyDescent="0.15">
      <c r="A607" s="6">
        <v>96091</v>
      </c>
      <c r="B607" s="6" t="s">
        <v>7769</v>
      </c>
      <c r="C607" s="6">
        <v>3080</v>
      </c>
      <c r="D607" s="6">
        <v>80</v>
      </c>
      <c r="E607" s="6" t="s">
        <v>7770</v>
      </c>
      <c r="F607" s="6" t="s">
        <v>6321</v>
      </c>
      <c r="G607" s="6"/>
      <c r="H607" s="6">
        <v>9.2355470000000004</v>
      </c>
      <c r="I607" s="6">
        <v>55.438630000000003</v>
      </c>
      <c r="J607" s="6">
        <v>2</v>
      </c>
      <c r="K607" s="6" t="s">
        <v>7771</v>
      </c>
      <c r="L607" s="6" t="s">
        <v>6328</v>
      </c>
      <c r="M607" s="6" t="s">
        <v>7765</v>
      </c>
    </row>
    <row r="608" spans="1:13" x14ac:dyDescent="0.15">
      <c r="A608" s="6">
        <v>96092</v>
      </c>
      <c r="B608" s="6" t="s">
        <v>7772</v>
      </c>
      <c r="C608" s="6">
        <v>3060</v>
      </c>
      <c r="D608" s="6">
        <v>70</v>
      </c>
      <c r="E608" s="6" t="s">
        <v>7773</v>
      </c>
      <c r="F608" s="6" t="s">
        <v>6321</v>
      </c>
      <c r="G608" s="6"/>
      <c r="H608" s="6">
        <v>9.2355470000000004</v>
      </c>
      <c r="I608" s="6">
        <v>55.438630000000003</v>
      </c>
      <c r="J608" s="6">
        <v>2</v>
      </c>
      <c r="K608" s="6" t="s">
        <v>7771</v>
      </c>
      <c r="L608" s="6" t="s">
        <v>6328</v>
      </c>
      <c r="M608" s="6" t="s">
        <v>7765</v>
      </c>
    </row>
    <row r="609" spans="1:13" x14ac:dyDescent="0.15">
      <c r="A609" s="6">
        <v>96093</v>
      </c>
      <c r="B609" s="6" t="s">
        <v>7774</v>
      </c>
      <c r="C609" s="6">
        <v>3190</v>
      </c>
      <c r="D609" s="6">
        <v>85</v>
      </c>
      <c r="E609" s="6" t="s">
        <v>7775</v>
      </c>
      <c r="F609" s="6" t="s">
        <v>6321</v>
      </c>
      <c r="G609" s="6"/>
      <c r="H609" s="6">
        <v>8.7022739999999992</v>
      </c>
      <c r="I609" s="6">
        <v>56.099499999999999</v>
      </c>
      <c r="J609" s="6">
        <v>2</v>
      </c>
      <c r="K609" s="6" t="s">
        <v>7776</v>
      </c>
      <c r="L609" s="6" t="s">
        <v>6328</v>
      </c>
      <c r="M609" s="6" t="s">
        <v>7777</v>
      </c>
    </row>
    <row r="610" spans="1:13" x14ac:dyDescent="0.15">
      <c r="A610" s="6">
        <v>96096</v>
      </c>
      <c r="B610" s="6" t="s">
        <v>7778</v>
      </c>
      <c r="C610" s="6">
        <v>3200</v>
      </c>
      <c r="D610" s="6">
        <v>85</v>
      </c>
      <c r="E610" s="6" t="s">
        <v>7779</v>
      </c>
      <c r="F610" s="6" t="s">
        <v>6331</v>
      </c>
      <c r="G610" s="6"/>
      <c r="H610" s="6">
        <v>9.2980540000000005</v>
      </c>
      <c r="I610" s="6">
        <v>56.912779999999998</v>
      </c>
      <c r="J610" s="6">
        <v>2</v>
      </c>
      <c r="K610" s="6" t="s">
        <v>7630</v>
      </c>
      <c r="L610" s="6" t="s">
        <v>6328</v>
      </c>
      <c r="M610" s="6" t="s">
        <v>7631</v>
      </c>
    </row>
    <row r="611" spans="1:13" x14ac:dyDescent="0.15">
      <c r="A611" s="6">
        <v>96097</v>
      </c>
      <c r="B611" s="6" t="s">
        <v>7780</v>
      </c>
      <c r="C611" s="6">
        <v>3180</v>
      </c>
      <c r="D611" s="6">
        <v>85</v>
      </c>
      <c r="E611" s="6" t="s">
        <v>7781</v>
      </c>
      <c r="F611" s="6" t="s">
        <v>6331</v>
      </c>
      <c r="G611" s="6"/>
      <c r="H611" s="6">
        <v>9.2980540000000005</v>
      </c>
      <c r="I611" s="6">
        <v>56.912779999999998</v>
      </c>
      <c r="J611" s="6">
        <v>2</v>
      </c>
      <c r="K611" s="6" t="s">
        <v>7630</v>
      </c>
      <c r="L611" s="6" t="s">
        <v>6328</v>
      </c>
      <c r="M611" s="6" t="s">
        <v>7631</v>
      </c>
    </row>
    <row r="612" spans="1:13" x14ac:dyDescent="0.15">
      <c r="A612" s="6">
        <v>96098</v>
      </c>
      <c r="B612" s="6" t="s">
        <v>7782</v>
      </c>
      <c r="C612" s="6">
        <v>3040</v>
      </c>
      <c r="D612" s="6">
        <v>85</v>
      </c>
      <c r="E612" s="6" t="s">
        <v>7783</v>
      </c>
      <c r="F612" s="6" t="s">
        <v>6331</v>
      </c>
      <c r="G612" s="6"/>
      <c r="H612" s="6">
        <v>9.2980540000000005</v>
      </c>
      <c r="I612" s="6">
        <v>56.912779999999998</v>
      </c>
      <c r="J612" s="6">
        <v>2</v>
      </c>
      <c r="K612" s="6" t="s">
        <v>7630</v>
      </c>
      <c r="L612" s="6" t="s">
        <v>6328</v>
      </c>
      <c r="M612" s="6" t="s">
        <v>7631</v>
      </c>
    </row>
    <row r="613" spans="1:13" x14ac:dyDescent="0.15">
      <c r="A613" s="6">
        <v>96104</v>
      </c>
      <c r="B613" s="6" t="s">
        <v>7784</v>
      </c>
      <c r="C613" s="6">
        <v>4530</v>
      </c>
      <c r="D613" s="6">
        <v>70</v>
      </c>
      <c r="E613" s="6" t="s">
        <v>7785</v>
      </c>
      <c r="F613" s="6" t="s">
        <v>6326</v>
      </c>
      <c r="G613" s="6">
        <v>0</v>
      </c>
      <c r="H613" s="6">
        <v>10.1</v>
      </c>
      <c r="I613" s="6">
        <v>55.2</v>
      </c>
      <c r="J613" s="6">
        <v>1</v>
      </c>
      <c r="K613" s="6" t="s">
        <v>317</v>
      </c>
      <c r="L613" s="6" t="s">
        <v>7786</v>
      </c>
      <c r="M613" s="6" t="s">
        <v>7787</v>
      </c>
    </row>
    <row r="614" spans="1:13" x14ac:dyDescent="0.15">
      <c r="A614" s="6">
        <v>96105</v>
      </c>
      <c r="B614" s="6" t="s">
        <v>7788</v>
      </c>
      <c r="C614" s="6">
        <v>4690</v>
      </c>
      <c r="D614" s="6">
        <v>90</v>
      </c>
      <c r="E614" s="6" t="s">
        <v>7789</v>
      </c>
      <c r="F614" s="6" t="s">
        <v>6321</v>
      </c>
      <c r="G614" s="6">
        <v>0</v>
      </c>
      <c r="H614" s="6">
        <v>10.1</v>
      </c>
      <c r="I614" s="6">
        <v>55.2</v>
      </c>
      <c r="J614" s="6">
        <v>1</v>
      </c>
      <c r="K614" s="6" t="s">
        <v>317</v>
      </c>
      <c r="L614" s="6" t="s">
        <v>7786</v>
      </c>
      <c r="M614" s="6" t="s">
        <v>7787</v>
      </c>
    </row>
    <row r="615" spans="1:13" x14ac:dyDescent="0.15">
      <c r="A615" s="6">
        <v>96106</v>
      </c>
      <c r="B615" s="6" t="s">
        <v>7790</v>
      </c>
      <c r="C615" s="6">
        <v>4600</v>
      </c>
      <c r="D615" s="6">
        <v>90</v>
      </c>
      <c r="E615" s="6" t="s">
        <v>3162</v>
      </c>
      <c r="F615" s="6" t="s">
        <v>6321</v>
      </c>
      <c r="G615" s="6">
        <v>0</v>
      </c>
      <c r="H615" s="6">
        <v>10.1</v>
      </c>
      <c r="I615" s="6">
        <v>55.2</v>
      </c>
      <c r="J615" s="6">
        <v>1</v>
      </c>
      <c r="K615" s="6" t="s">
        <v>317</v>
      </c>
      <c r="L615" s="6" t="s">
        <v>7786</v>
      </c>
      <c r="M615" s="6" t="s">
        <v>7791</v>
      </c>
    </row>
    <row r="616" spans="1:13" x14ac:dyDescent="0.15">
      <c r="A616" s="6">
        <v>96107</v>
      </c>
      <c r="B616" s="6" t="s">
        <v>7792</v>
      </c>
      <c r="C616" s="6">
        <v>4620</v>
      </c>
      <c r="D616" s="6">
        <v>90</v>
      </c>
      <c r="E616" s="6" t="s">
        <v>7793</v>
      </c>
      <c r="F616" s="6" t="s">
        <v>6321</v>
      </c>
      <c r="G616" s="6">
        <v>0</v>
      </c>
      <c r="H616" s="6">
        <v>10.1</v>
      </c>
      <c r="I616" s="6">
        <v>55.2</v>
      </c>
      <c r="J616" s="6">
        <v>1</v>
      </c>
      <c r="K616" s="6" t="s">
        <v>317</v>
      </c>
      <c r="L616" s="6" t="s">
        <v>7786</v>
      </c>
      <c r="M616" s="6" t="s">
        <v>7787</v>
      </c>
    </row>
    <row r="617" spans="1:13" x14ac:dyDescent="0.15">
      <c r="A617" s="6">
        <v>96108</v>
      </c>
      <c r="B617" s="6" t="s">
        <v>7794</v>
      </c>
      <c r="C617" s="6">
        <v>4760</v>
      </c>
      <c r="D617" s="6">
        <v>90</v>
      </c>
      <c r="E617" s="6" t="s">
        <v>7795</v>
      </c>
      <c r="F617" s="6" t="s">
        <v>6321</v>
      </c>
      <c r="G617" s="6">
        <v>0</v>
      </c>
      <c r="H617" s="6">
        <v>10.1</v>
      </c>
      <c r="I617" s="6">
        <v>55.2</v>
      </c>
      <c r="J617" s="6">
        <v>1</v>
      </c>
      <c r="K617" s="6" t="s">
        <v>317</v>
      </c>
      <c r="L617" s="6" t="s">
        <v>7786</v>
      </c>
      <c r="M617" s="6" t="s">
        <v>7787</v>
      </c>
    </row>
    <row r="618" spans="1:13" x14ac:dyDescent="0.15">
      <c r="A618" s="6">
        <v>96112</v>
      </c>
      <c r="B618" s="6" t="s">
        <v>7796</v>
      </c>
      <c r="C618" s="6">
        <v>11070</v>
      </c>
      <c r="D618" s="6">
        <v>120</v>
      </c>
      <c r="E618" s="6" t="s">
        <v>7797</v>
      </c>
      <c r="F618" s="6" t="s">
        <v>6331</v>
      </c>
      <c r="G618" s="6"/>
      <c r="H618" s="6">
        <v>11.816700000000001</v>
      </c>
      <c r="I618" s="6">
        <v>55.283299999999997</v>
      </c>
      <c r="J618" s="6">
        <v>1</v>
      </c>
      <c r="K618" s="6" t="s">
        <v>6696</v>
      </c>
      <c r="L618" s="6" t="s">
        <v>11131</v>
      </c>
    </row>
    <row r="619" spans="1:13" x14ac:dyDescent="0.15">
      <c r="A619" s="6">
        <v>96115</v>
      </c>
      <c r="B619" s="6" t="s">
        <v>7798</v>
      </c>
      <c r="C619" s="6">
        <v>3980</v>
      </c>
      <c r="D619" s="6">
        <v>65</v>
      </c>
      <c r="E619" s="6" t="s">
        <v>7799</v>
      </c>
      <c r="F619" s="6" t="s">
        <v>6331</v>
      </c>
      <c r="G619" s="6"/>
      <c r="H619" s="6">
        <v>9.0574200000000005</v>
      </c>
      <c r="I619" s="6">
        <v>56.5032</v>
      </c>
      <c r="J619" s="6">
        <v>2</v>
      </c>
      <c r="K619" s="6" t="s">
        <v>7800</v>
      </c>
      <c r="L619" s="6" t="s">
        <v>6965</v>
      </c>
      <c r="M619" s="6"/>
    </row>
    <row r="620" spans="1:13" x14ac:dyDescent="0.15">
      <c r="A620" s="6">
        <v>96117</v>
      </c>
      <c r="B620" s="6" t="s">
        <v>7801</v>
      </c>
      <c r="C620" s="6">
        <v>3270</v>
      </c>
      <c r="D620" s="6">
        <v>90</v>
      </c>
      <c r="E620" s="6" t="s">
        <v>7802</v>
      </c>
      <c r="F620" s="6" t="s">
        <v>6331</v>
      </c>
      <c r="G620" s="6"/>
      <c r="H620" s="6">
        <v>9.297663</v>
      </c>
      <c r="I620" s="6">
        <v>56.911749999999998</v>
      </c>
      <c r="J620" s="6">
        <v>2</v>
      </c>
      <c r="K620" s="6" t="s">
        <v>7630</v>
      </c>
      <c r="L620" s="6" t="s">
        <v>6323</v>
      </c>
      <c r="M620" s="6" t="s">
        <v>7631</v>
      </c>
    </row>
    <row r="621" spans="1:13" x14ac:dyDescent="0.15">
      <c r="A621" s="6">
        <v>96118</v>
      </c>
      <c r="B621" s="6" t="s">
        <v>7803</v>
      </c>
      <c r="C621" s="6">
        <v>4000</v>
      </c>
      <c r="D621" s="6">
        <v>90</v>
      </c>
      <c r="E621" s="6" t="s">
        <v>7804</v>
      </c>
      <c r="F621" s="6" t="s">
        <v>6331</v>
      </c>
      <c r="G621" s="6"/>
      <c r="H621" s="6">
        <v>8.9363869999999999</v>
      </c>
      <c r="I621" s="6">
        <v>56.10492</v>
      </c>
      <c r="J621" s="6">
        <v>2</v>
      </c>
      <c r="K621" s="6" t="s">
        <v>7805</v>
      </c>
      <c r="L621" s="6" t="s">
        <v>6323</v>
      </c>
      <c r="M621" s="6" t="s">
        <v>7806</v>
      </c>
    </row>
    <row r="622" spans="1:13" x14ac:dyDescent="0.15">
      <c r="A622" s="6">
        <v>96119</v>
      </c>
      <c r="B622" s="6" t="s">
        <v>7807</v>
      </c>
      <c r="C622" s="6">
        <v>3970</v>
      </c>
      <c r="D622" s="6">
        <v>90</v>
      </c>
      <c r="E622" s="6" t="s">
        <v>7808</v>
      </c>
      <c r="F622" s="6" t="s">
        <v>6331</v>
      </c>
      <c r="G622" s="6"/>
      <c r="H622" s="6">
        <v>8.9363869999999999</v>
      </c>
      <c r="I622" s="6">
        <v>56.10492</v>
      </c>
      <c r="J622" s="6">
        <v>2</v>
      </c>
      <c r="K622" s="6" t="s">
        <v>7805</v>
      </c>
      <c r="L622" s="6" t="s">
        <v>6323</v>
      </c>
      <c r="M622" s="6" t="s">
        <v>7806</v>
      </c>
    </row>
    <row r="623" spans="1:13" x14ac:dyDescent="0.15">
      <c r="A623" s="6">
        <v>96120</v>
      </c>
      <c r="B623" s="6" t="s">
        <v>7809</v>
      </c>
      <c r="C623" s="6">
        <v>3940</v>
      </c>
      <c r="D623" s="6">
        <v>80</v>
      </c>
      <c r="E623" s="6" t="s">
        <v>7810</v>
      </c>
      <c r="F623" s="6" t="s">
        <v>6331</v>
      </c>
      <c r="G623" s="6"/>
      <c r="H623" s="6">
        <v>9.1545339999999999</v>
      </c>
      <c r="I623" s="6">
        <v>55.253749999999997</v>
      </c>
      <c r="J623" s="6">
        <v>2</v>
      </c>
      <c r="K623" s="6" t="s">
        <v>7594</v>
      </c>
      <c r="L623" s="6" t="s">
        <v>6323</v>
      </c>
      <c r="M623" s="6" t="s">
        <v>7811</v>
      </c>
    </row>
    <row r="624" spans="1:13" x14ac:dyDescent="0.15">
      <c r="A624" s="6">
        <v>96121</v>
      </c>
      <c r="B624" s="6" t="s">
        <v>7812</v>
      </c>
      <c r="C624" s="6">
        <v>5720</v>
      </c>
      <c r="D624" s="6">
        <v>75</v>
      </c>
      <c r="E624" s="6" t="s">
        <v>7813</v>
      </c>
      <c r="F624" s="6" t="s">
        <v>6321</v>
      </c>
      <c r="G624" s="6">
        <v>0</v>
      </c>
      <c r="H624" s="6">
        <v>12.5488</v>
      </c>
      <c r="I624" s="6">
        <v>55.848100000000002</v>
      </c>
      <c r="J624" s="6">
        <v>1</v>
      </c>
      <c r="K624" s="6" t="s">
        <v>7814</v>
      </c>
      <c r="L624" s="6" t="s">
        <v>7258</v>
      </c>
      <c r="M624" s="6"/>
    </row>
    <row r="625" spans="1:13" x14ac:dyDescent="0.15">
      <c r="A625" s="6">
        <v>96122</v>
      </c>
      <c r="B625" s="6" t="s">
        <v>7815</v>
      </c>
      <c r="C625" s="6">
        <v>6560</v>
      </c>
      <c r="D625" s="6">
        <v>105</v>
      </c>
      <c r="E625" s="6" t="s">
        <v>7816</v>
      </c>
      <c r="F625" s="6" t="s">
        <v>6321</v>
      </c>
      <c r="G625" s="6">
        <v>0</v>
      </c>
      <c r="H625" s="6">
        <v>12.5488</v>
      </c>
      <c r="I625" s="6">
        <v>55.848100000000002</v>
      </c>
      <c r="J625" s="6">
        <v>1</v>
      </c>
      <c r="K625" s="6" t="s">
        <v>7814</v>
      </c>
      <c r="L625" s="6" t="s">
        <v>7258</v>
      </c>
      <c r="M625" s="6"/>
    </row>
    <row r="626" spans="1:13" x14ac:dyDescent="0.15">
      <c r="A626" s="6">
        <v>96123</v>
      </c>
      <c r="B626" s="6" t="s">
        <v>7817</v>
      </c>
      <c r="C626" s="6">
        <v>5710</v>
      </c>
      <c r="D626" s="6">
        <v>75</v>
      </c>
      <c r="E626" s="6" t="s">
        <v>7818</v>
      </c>
      <c r="F626" s="6" t="s">
        <v>6321</v>
      </c>
      <c r="G626" s="6">
        <v>0</v>
      </c>
      <c r="H626" s="6">
        <v>12.5488</v>
      </c>
      <c r="I626" s="6">
        <v>55.848100000000002</v>
      </c>
      <c r="J626" s="6">
        <v>1</v>
      </c>
      <c r="K626" s="6" t="s">
        <v>7814</v>
      </c>
      <c r="L626" s="6" t="s">
        <v>7258</v>
      </c>
      <c r="M626" s="6"/>
    </row>
    <row r="627" spans="1:13" x14ac:dyDescent="0.15">
      <c r="A627" s="6">
        <v>96124</v>
      </c>
      <c r="B627" s="6" t="s">
        <v>7819</v>
      </c>
      <c r="C627" s="6">
        <v>5920</v>
      </c>
      <c r="D627" s="6">
        <v>100</v>
      </c>
      <c r="E627" s="6" t="s">
        <v>7820</v>
      </c>
      <c r="F627" s="6" t="s">
        <v>6321</v>
      </c>
      <c r="G627" s="6">
        <v>0</v>
      </c>
      <c r="H627" s="6">
        <v>12.5488</v>
      </c>
      <c r="I627" s="6">
        <v>55.848100000000002</v>
      </c>
      <c r="J627" s="6">
        <v>1</v>
      </c>
      <c r="K627" s="6" t="s">
        <v>7814</v>
      </c>
      <c r="L627" s="6" t="s">
        <v>7258</v>
      </c>
      <c r="M627" s="6"/>
    </row>
    <row r="628" spans="1:13" x14ac:dyDescent="0.15">
      <c r="A628" s="6">
        <v>96131</v>
      </c>
      <c r="B628" s="6" t="s">
        <v>7821</v>
      </c>
      <c r="C628" s="6">
        <v>3760</v>
      </c>
      <c r="D628" s="6">
        <v>60</v>
      </c>
      <c r="E628" s="6" t="s">
        <v>7822</v>
      </c>
      <c r="F628" s="6" t="s">
        <v>6331</v>
      </c>
      <c r="G628" s="6"/>
      <c r="H628" s="6">
        <v>9.0823859999999996</v>
      </c>
      <c r="I628" s="6">
        <v>55.629919999999998</v>
      </c>
      <c r="J628" s="6">
        <v>2</v>
      </c>
      <c r="K628" s="6" t="s">
        <v>7823</v>
      </c>
      <c r="L628" s="6" t="s">
        <v>6323</v>
      </c>
      <c r="M628" s="6" t="s">
        <v>7824</v>
      </c>
    </row>
    <row r="629" spans="1:13" x14ac:dyDescent="0.15">
      <c r="A629" s="6">
        <v>96133</v>
      </c>
      <c r="B629" s="6" t="s">
        <v>7825</v>
      </c>
      <c r="C629" s="6">
        <v>4480</v>
      </c>
      <c r="D629" s="6">
        <v>90</v>
      </c>
      <c r="E629" s="6" t="s">
        <v>7826</v>
      </c>
      <c r="F629" s="6" t="s">
        <v>6331</v>
      </c>
      <c r="G629" s="6">
        <v>0</v>
      </c>
      <c r="H629" s="6">
        <v>10.1</v>
      </c>
      <c r="I629" s="6">
        <v>55.2</v>
      </c>
      <c r="J629" s="6">
        <v>1</v>
      </c>
      <c r="K629" s="6" t="s">
        <v>7827</v>
      </c>
      <c r="L629" s="6" t="s">
        <v>7786</v>
      </c>
      <c r="M629" s="6" t="s">
        <v>7791</v>
      </c>
    </row>
    <row r="630" spans="1:13" x14ac:dyDescent="0.15">
      <c r="A630" s="6">
        <v>96140</v>
      </c>
      <c r="B630" s="6" t="s">
        <v>7828</v>
      </c>
      <c r="C630" s="6">
        <v>6370</v>
      </c>
      <c r="D630" s="6">
        <v>105</v>
      </c>
      <c r="E630" s="6" t="s">
        <v>7829</v>
      </c>
      <c r="F630" s="6" t="s">
        <v>6321</v>
      </c>
      <c r="G630" s="6">
        <v>0</v>
      </c>
      <c r="H630" s="6">
        <v>12.1303</v>
      </c>
      <c r="I630" s="6">
        <v>55.518300000000004</v>
      </c>
      <c r="J630" s="6">
        <v>1</v>
      </c>
      <c r="K630" s="6" t="s">
        <v>7830</v>
      </c>
      <c r="L630" s="6" t="s">
        <v>7258</v>
      </c>
      <c r="M630" s="6"/>
    </row>
    <row r="631" spans="1:13" x14ac:dyDescent="0.15">
      <c r="A631" s="6">
        <v>96141</v>
      </c>
      <c r="B631" s="6" t="s">
        <v>7831</v>
      </c>
      <c r="C631" s="6">
        <v>6460</v>
      </c>
      <c r="D631" s="6">
        <v>105</v>
      </c>
      <c r="E631" s="6" t="s">
        <v>7832</v>
      </c>
      <c r="F631" s="6" t="s">
        <v>6321</v>
      </c>
      <c r="G631" s="6">
        <v>0</v>
      </c>
      <c r="H631" s="6">
        <v>12.1303</v>
      </c>
      <c r="I631" s="6">
        <v>55.518300000000004</v>
      </c>
      <c r="J631" s="6">
        <v>1</v>
      </c>
      <c r="K631" s="6" t="s">
        <v>7830</v>
      </c>
      <c r="L631" s="6" t="s">
        <v>7258</v>
      </c>
      <c r="M631" s="6"/>
    </row>
    <row r="632" spans="1:13" x14ac:dyDescent="0.15">
      <c r="A632" s="6">
        <v>96142</v>
      </c>
      <c r="B632" s="6" t="s">
        <v>7833</v>
      </c>
      <c r="C632" s="6">
        <v>4070</v>
      </c>
      <c r="D632" s="6">
        <v>90</v>
      </c>
      <c r="E632" s="6" t="s">
        <v>7834</v>
      </c>
      <c r="F632" s="6" t="s">
        <v>6331</v>
      </c>
      <c r="G632" s="6"/>
      <c r="H632" s="6">
        <v>8.8685880000000008</v>
      </c>
      <c r="I632" s="6">
        <v>55.983179999999997</v>
      </c>
      <c r="J632" s="6">
        <v>2</v>
      </c>
      <c r="K632" s="6" t="s">
        <v>7835</v>
      </c>
      <c r="L632" s="6" t="s">
        <v>6323</v>
      </c>
      <c r="M632" s="6" t="s">
        <v>7836</v>
      </c>
    </row>
    <row r="633" spans="1:13" x14ac:dyDescent="0.15">
      <c r="A633" s="6">
        <v>96143</v>
      </c>
      <c r="B633" s="6" t="s">
        <v>7837</v>
      </c>
      <c r="C633" s="6">
        <v>3980</v>
      </c>
      <c r="D633" s="6">
        <v>90</v>
      </c>
      <c r="E633" s="6" t="s">
        <v>7838</v>
      </c>
      <c r="F633" s="6" t="s">
        <v>6331</v>
      </c>
      <c r="G633" s="6"/>
      <c r="H633" s="6">
        <v>8.8685880000000008</v>
      </c>
      <c r="I633" s="6">
        <v>55.983179999999997</v>
      </c>
      <c r="J633" s="6">
        <v>2</v>
      </c>
      <c r="K633" s="6" t="s">
        <v>7835</v>
      </c>
      <c r="L633" s="6" t="s">
        <v>6323</v>
      </c>
      <c r="M633" s="6" t="s">
        <v>7839</v>
      </c>
    </row>
    <row r="634" spans="1:13" x14ac:dyDescent="0.15">
      <c r="A634" s="6">
        <v>96144</v>
      </c>
      <c r="B634" s="6" t="s">
        <v>7840</v>
      </c>
      <c r="C634" s="6">
        <v>4560</v>
      </c>
      <c r="D634" s="6">
        <v>60</v>
      </c>
      <c r="E634" s="6" t="s">
        <v>7841</v>
      </c>
      <c r="F634" s="6" t="s">
        <v>6321</v>
      </c>
      <c r="G634" s="6">
        <v>0</v>
      </c>
      <c r="H634" s="6">
        <v>11.542999999999999</v>
      </c>
      <c r="I634" s="6">
        <v>55.593699999999998</v>
      </c>
      <c r="J634" s="6">
        <v>1</v>
      </c>
      <c r="K634" s="6" t="s">
        <v>266</v>
      </c>
      <c r="L634" s="6" t="s">
        <v>6712</v>
      </c>
      <c r="M634" s="6" t="s">
        <v>7842</v>
      </c>
    </row>
    <row r="635" spans="1:13" x14ac:dyDescent="0.15">
      <c r="A635" s="6">
        <v>96148</v>
      </c>
      <c r="B635" s="6" t="s">
        <v>7843</v>
      </c>
      <c r="C635" s="6">
        <v>6490</v>
      </c>
      <c r="D635" s="6">
        <v>105</v>
      </c>
      <c r="E635" s="6" t="s">
        <v>7844</v>
      </c>
      <c r="F635" s="6" t="s">
        <v>6331</v>
      </c>
      <c r="G635" s="6">
        <v>0</v>
      </c>
      <c r="H635" s="6">
        <v>12.1303</v>
      </c>
      <c r="I635" s="6">
        <v>55.518300000000004</v>
      </c>
      <c r="J635" s="6">
        <v>1</v>
      </c>
      <c r="K635" s="6" t="s">
        <v>7830</v>
      </c>
      <c r="L635" s="6" t="s">
        <v>7258</v>
      </c>
      <c r="M635" s="6"/>
    </row>
    <row r="636" spans="1:13" x14ac:dyDescent="0.15">
      <c r="A636" s="6">
        <v>96149</v>
      </c>
      <c r="B636" s="6" t="s">
        <v>7845</v>
      </c>
      <c r="C636" s="6">
        <v>4980</v>
      </c>
      <c r="D636" s="6">
        <v>70</v>
      </c>
      <c r="E636" s="6" t="s">
        <v>7846</v>
      </c>
      <c r="F636" s="6" t="s">
        <v>6321</v>
      </c>
      <c r="G636" s="6"/>
      <c r="H636" s="6">
        <v>8.4696099999999994</v>
      </c>
      <c r="I636" s="6">
        <v>56.143999999999998</v>
      </c>
      <c r="J636" s="6">
        <v>2</v>
      </c>
      <c r="K636" s="6" t="s">
        <v>244</v>
      </c>
      <c r="L636" s="6" t="s">
        <v>6965</v>
      </c>
      <c r="M636" s="6"/>
    </row>
    <row r="637" spans="1:13" x14ac:dyDescent="0.15">
      <c r="A637" s="6">
        <v>96153</v>
      </c>
      <c r="B637" s="6" t="s">
        <v>7847</v>
      </c>
      <c r="C637" s="6">
        <v>7350</v>
      </c>
      <c r="D637" s="6">
        <v>110</v>
      </c>
      <c r="E637" s="6" t="s">
        <v>7848</v>
      </c>
      <c r="F637" s="6" t="s">
        <v>6321</v>
      </c>
      <c r="G637" s="6">
        <v>0</v>
      </c>
      <c r="H637" s="6">
        <v>12.3225</v>
      </c>
      <c r="I637" s="6">
        <v>55.512</v>
      </c>
      <c r="J637" s="6">
        <v>1</v>
      </c>
      <c r="K637" s="6" t="s">
        <v>7849</v>
      </c>
      <c r="L637" s="6" t="s">
        <v>7258</v>
      </c>
      <c r="M637" s="6" t="s">
        <v>30</v>
      </c>
    </row>
    <row r="638" spans="1:13" x14ac:dyDescent="0.15">
      <c r="A638" s="6">
        <v>96154</v>
      </c>
      <c r="B638" s="6" t="s">
        <v>7850</v>
      </c>
      <c r="C638" s="6">
        <v>7230</v>
      </c>
      <c r="D638" s="6">
        <v>110</v>
      </c>
      <c r="E638" s="6" t="s">
        <v>7851</v>
      </c>
      <c r="F638" s="6" t="s">
        <v>6321</v>
      </c>
      <c r="G638" s="6">
        <v>0</v>
      </c>
      <c r="H638" s="6">
        <v>12.3225</v>
      </c>
      <c r="I638" s="6">
        <v>55.512</v>
      </c>
      <c r="J638" s="6">
        <v>1</v>
      </c>
      <c r="K638" s="6" t="s">
        <v>7849</v>
      </c>
      <c r="L638" s="6" t="s">
        <v>7258</v>
      </c>
      <c r="M638" s="6" t="s">
        <v>30</v>
      </c>
    </row>
    <row r="639" spans="1:13" x14ac:dyDescent="0.15">
      <c r="A639" s="6">
        <v>96155</v>
      </c>
      <c r="B639" s="6" t="s">
        <v>7852</v>
      </c>
      <c r="C639" s="6">
        <v>7200</v>
      </c>
      <c r="D639" s="6">
        <v>110</v>
      </c>
      <c r="E639" s="6" t="s">
        <v>7853</v>
      </c>
      <c r="F639" s="6" t="s">
        <v>6331</v>
      </c>
      <c r="G639" s="6">
        <v>0</v>
      </c>
      <c r="H639" s="6">
        <v>12.3225</v>
      </c>
      <c r="I639" s="6">
        <v>55.512</v>
      </c>
      <c r="J639" s="6">
        <v>1</v>
      </c>
      <c r="K639" s="6" t="s">
        <v>7849</v>
      </c>
      <c r="L639" s="6" t="s">
        <v>7258</v>
      </c>
      <c r="M639" s="6" t="s">
        <v>30</v>
      </c>
    </row>
    <row r="640" spans="1:13" x14ac:dyDescent="0.15">
      <c r="A640" s="6">
        <v>96156</v>
      </c>
      <c r="B640" s="6" t="s">
        <v>7854</v>
      </c>
      <c r="C640" s="6">
        <v>4400</v>
      </c>
      <c r="D640" s="6">
        <v>90</v>
      </c>
      <c r="E640" s="6" t="s">
        <v>7855</v>
      </c>
      <c r="F640" s="6" t="s">
        <v>6326</v>
      </c>
      <c r="G640" s="6"/>
      <c r="H640" s="6">
        <v>10.072139999999999</v>
      </c>
      <c r="I640" s="6">
        <v>55.204740000000001</v>
      </c>
      <c r="J640" s="6">
        <v>2</v>
      </c>
      <c r="K640" s="6" t="s">
        <v>316</v>
      </c>
      <c r="L640" s="6" t="s">
        <v>6323</v>
      </c>
      <c r="M640" s="6"/>
    </row>
    <row r="641" spans="1:13" x14ac:dyDescent="0.15">
      <c r="A641" s="6">
        <v>96157</v>
      </c>
      <c r="B641" s="6" t="s">
        <v>7856</v>
      </c>
      <c r="C641" s="6">
        <v>4400</v>
      </c>
      <c r="D641" s="6">
        <v>65</v>
      </c>
      <c r="E641" s="6" t="s">
        <v>7857</v>
      </c>
      <c r="F641" s="6" t="s">
        <v>6326</v>
      </c>
      <c r="G641" s="6">
        <v>0</v>
      </c>
      <c r="H641" s="6">
        <v>10.1</v>
      </c>
      <c r="I641" s="6">
        <v>55.2</v>
      </c>
      <c r="J641" s="6">
        <v>1</v>
      </c>
      <c r="K641" s="6" t="s">
        <v>7858</v>
      </c>
      <c r="L641" s="6" t="s">
        <v>7786</v>
      </c>
      <c r="M641" s="6" t="s">
        <v>7791</v>
      </c>
    </row>
    <row r="642" spans="1:13" x14ac:dyDescent="0.15">
      <c r="A642" s="6">
        <v>96158</v>
      </c>
      <c r="B642" s="6" t="s">
        <v>7859</v>
      </c>
      <c r="C642" s="6">
        <v>3570</v>
      </c>
      <c r="D642" s="6">
        <v>85</v>
      </c>
      <c r="E642" s="6" t="s">
        <v>7860</v>
      </c>
      <c r="F642" s="6" t="s">
        <v>6326</v>
      </c>
      <c r="G642" s="6"/>
      <c r="H642" s="6">
        <v>9.7010140000000007</v>
      </c>
      <c r="I642" s="6">
        <v>55.986759999999997</v>
      </c>
      <c r="J642" s="6">
        <v>2</v>
      </c>
      <c r="K642" s="6" t="s">
        <v>7861</v>
      </c>
      <c r="L642" s="6" t="s">
        <v>6323</v>
      </c>
      <c r="M642" s="6" t="s">
        <v>7862</v>
      </c>
    </row>
    <row r="643" spans="1:13" x14ac:dyDescent="0.15">
      <c r="A643" s="6">
        <v>96159</v>
      </c>
      <c r="B643" s="6" t="s">
        <v>7863</v>
      </c>
      <c r="C643" s="6">
        <v>3530</v>
      </c>
      <c r="D643" s="6">
        <v>85</v>
      </c>
      <c r="E643" s="6" t="s">
        <v>7864</v>
      </c>
      <c r="F643" s="6" t="s">
        <v>6326</v>
      </c>
      <c r="G643" s="6"/>
      <c r="H643" s="6">
        <v>9.7010140000000007</v>
      </c>
      <c r="I643" s="6">
        <v>55.986759999999997</v>
      </c>
      <c r="J643" s="6">
        <v>2</v>
      </c>
      <c r="K643" s="6" t="s">
        <v>7861</v>
      </c>
      <c r="L643" s="6" t="s">
        <v>6323</v>
      </c>
      <c r="M643" s="6" t="s">
        <v>7862</v>
      </c>
    </row>
    <row r="644" spans="1:13" x14ac:dyDescent="0.15">
      <c r="A644" s="6">
        <v>96160</v>
      </c>
      <c r="B644" s="6" t="s">
        <v>7865</v>
      </c>
      <c r="C644" s="6">
        <v>3590</v>
      </c>
      <c r="D644" s="6">
        <v>85</v>
      </c>
      <c r="E644" s="6" t="s">
        <v>7866</v>
      </c>
      <c r="F644" s="6" t="s">
        <v>6326</v>
      </c>
      <c r="G644" s="6"/>
      <c r="H644" s="6">
        <v>9.7010140000000007</v>
      </c>
      <c r="I644" s="6">
        <v>55.986759999999997</v>
      </c>
      <c r="J644" s="6">
        <v>2</v>
      </c>
      <c r="K644" s="6" t="s">
        <v>7861</v>
      </c>
      <c r="L644" s="6" t="s">
        <v>6323</v>
      </c>
      <c r="M644" s="6" t="s">
        <v>7862</v>
      </c>
    </row>
    <row r="645" spans="1:13" x14ac:dyDescent="0.15">
      <c r="A645" s="6">
        <v>96161</v>
      </c>
      <c r="B645" s="6" t="s">
        <v>7867</v>
      </c>
      <c r="C645" s="6">
        <v>3520</v>
      </c>
      <c r="D645" s="6">
        <v>85</v>
      </c>
      <c r="E645" s="6" t="s">
        <v>7868</v>
      </c>
      <c r="F645" s="6" t="s">
        <v>6326</v>
      </c>
      <c r="G645" s="6"/>
      <c r="H645" s="6">
        <v>9.7010140000000007</v>
      </c>
      <c r="I645" s="6">
        <v>55.986759999999997</v>
      </c>
      <c r="J645" s="6">
        <v>2</v>
      </c>
      <c r="K645" s="6" t="s">
        <v>7861</v>
      </c>
      <c r="L645" s="6" t="s">
        <v>6323</v>
      </c>
      <c r="M645" s="6" t="s">
        <v>7869</v>
      </c>
    </row>
    <row r="646" spans="1:13" x14ac:dyDescent="0.15">
      <c r="A646" s="6">
        <v>96162</v>
      </c>
      <c r="B646" s="6" t="s">
        <v>7870</v>
      </c>
      <c r="C646" s="6">
        <v>3540</v>
      </c>
      <c r="D646" s="6">
        <v>85</v>
      </c>
      <c r="E646" s="6" t="s">
        <v>7871</v>
      </c>
      <c r="F646" s="6" t="s">
        <v>6326</v>
      </c>
      <c r="G646" s="6"/>
      <c r="H646" s="6">
        <v>9.7010140000000007</v>
      </c>
      <c r="I646" s="6">
        <v>55.986759999999997</v>
      </c>
      <c r="J646" s="6">
        <v>2</v>
      </c>
      <c r="K646" s="6" t="s">
        <v>7861</v>
      </c>
      <c r="L646" s="6" t="s">
        <v>6323</v>
      </c>
      <c r="M646" s="6" t="s">
        <v>7869</v>
      </c>
    </row>
    <row r="647" spans="1:13" x14ac:dyDescent="0.15">
      <c r="A647" s="6">
        <v>96163</v>
      </c>
      <c r="B647" s="6" t="s">
        <v>7872</v>
      </c>
      <c r="C647" s="6">
        <v>3630</v>
      </c>
      <c r="D647" s="6">
        <v>85</v>
      </c>
      <c r="E647" s="6" t="s">
        <v>7873</v>
      </c>
      <c r="F647" s="6" t="s">
        <v>6326</v>
      </c>
      <c r="G647" s="6"/>
      <c r="H647" s="6">
        <v>9.7010140000000007</v>
      </c>
      <c r="I647" s="6">
        <v>55.986759999999997</v>
      </c>
      <c r="J647" s="6">
        <v>2</v>
      </c>
      <c r="K647" s="6" t="s">
        <v>7861</v>
      </c>
      <c r="L647" s="6" t="s">
        <v>6323</v>
      </c>
      <c r="M647" s="6" t="s">
        <v>7869</v>
      </c>
    </row>
    <row r="648" spans="1:13" x14ac:dyDescent="0.15">
      <c r="A648" s="6">
        <v>96164</v>
      </c>
      <c r="B648" s="6" t="s">
        <v>7874</v>
      </c>
      <c r="C648" s="6">
        <v>4200</v>
      </c>
      <c r="D648" s="6">
        <v>85</v>
      </c>
      <c r="E648" s="6" t="s">
        <v>4694</v>
      </c>
      <c r="F648" s="6" t="s">
        <v>6331</v>
      </c>
      <c r="G648" s="6"/>
      <c r="H648" s="6">
        <v>8.8930959999999999</v>
      </c>
      <c r="I648" s="6">
        <v>55.9953</v>
      </c>
      <c r="J648" s="6">
        <v>2</v>
      </c>
      <c r="K648" s="6" t="s">
        <v>7875</v>
      </c>
      <c r="L648" s="6" t="s">
        <v>6323</v>
      </c>
      <c r="M648" s="6" t="s">
        <v>7839</v>
      </c>
    </row>
    <row r="649" spans="1:13" x14ac:dyDescent="0.15">
      <c r="A649" s="6">
        <v>96171</v>
      </c>
      <c r="B649" s="6" t="s">
        <v>7876</v>
      </c>
      <c r="C649" s="6">
        <v>3750</v>
      </c>
      <c r="D649" s="6">
        <v>85</v>
      </c>
      <c r="E649" s="6" t="s">
        <v>7877</v>
      </c>
      <c r="F649" s="6" t="s">
        <v>6331</v>
      </c>
      <c r="G649" s="6"/>
      <c r="H649" s="6">
        <v>9.9320260000000005</v>
      </c>
      <c r="I649" s="6">
        <v>56.236139999999999</v>
      </c>
      <c r="J649" s="6">
        <v>2</v>
      </c>
      <c r="K649" s="6" t="s">
        <v>7878</v>
      </c>
      <c r="L649" s="6" t="s">
        <v>6323</v>
      </c>
      <c r="M649" s="6" t="s">
        <v>7879</v>
      </c>
    </row>
    <row r="650" spans="1:13" x14ac:dyDescent="0.15">
      <c r="A650" s="6">
        <v>96172</v>
      </c>
      <c r="B650" s="6" t="s">
        <v>7880</v>
      </c>
      <c r="C650" s="6">
        <v>3740</v>
      </c>
      <c r="D650" s="6">
        <v>85</v>
      </c>
      <c r="E650" s="6" t="s">
        <v>7881</v>
      </c>
      <c r="F650" s="6" t="s">
        <v>6331</v>
      </c>
      <c r="G650" s="6"/>
      <c r="H650" s="6">
        <v>9.9320260000000005</v>
      </c>
      <c r="I650" s="6">
        <v>56.236139999999999</v>
      </c>
      <c r="J650" s="6">
        <v>2</v>
      </c>
      <c r="K650" s="6" t="s">
        <v>7878</v>
      </c>
      <c r="L650" s="6" t="s">
        <v>6323</v>
      </c>
      <c r="M650" s="6" t="s">
        <v>7879</v>
      </c>
    </row>
    <row r="651" spans="1:13" x14ac:dyDescent="0.15">
      <c r="A651" s="6">
        <v>96173</v>
      </c>
      <c r="B651" s="6" t="s">
        <v>7882</v>
      </c>
      <c r="C651" s="6">
        <v>3880</v>
      </c>
      <c r="D651" s="6">
        <v>85</v>
      </c>
      <c r="E651" s="6" t="s">
        <v>7883</v>
      </c>
      <c r="F651" s="6" t="s">
        <v>6331</v>
      </c>
      <c r="G651" s="6"/>
      <c r="H651" s="6">
        <v>9.9320260000000005</v>
      </c>
      <c r="I651" s="6">
        <v>56.236139999999999</v>
      </c>
      <c r="J651" s="6">
        <v>2</v>
      </c>
      <c r="K651" s="6" t="s">
        <v>7878</v>
      </c>
      <c r="L651" s="6" t="s">
        <v>6323</v>
      </c>
      <c r="M651" s="6" t="s">
        <v>7879</v>
      </c>
    </row>
    <row r="652" spans="1:13" x14ac:dyDescent="0.15">
      <c r="A652" s="6">
        <v>96174</v>
      </c>
      <c r="B652" s="6" t="s">
        <v>7884</v>
      </c>
      <c r="C652" s="6">
        <v>4210</v>
      </c>
      <c r="D652" s="6">
        <v>65</v>
      </c>
      <c r="E652" s="6" t="s">
        <v>7885</v>
      </c>
      <c r="F652" s="6" t="s">
        <v>6331</v>
      </c>
      <c r="G652" s="6"/>
      <c r="H652" s="6">
        <v>8.8778109999999995</v>
      </c>
      <c r="I652" s="6">
        <v>55.993769999999998</v>
      </c>
      <c r="J652" s="6">
        <v>2</v>
      </c>
      <c r="K652" s="6" t="s">
        <v>7886</v>
      </c>
      <c r="L652" s="6" t="s">
        <v>6323</v>
      </c>
      <c r="M652" s="6" t="s">
        <v>7887</v>
      </c>
    </row>
    <row r="653" spans="1:13" x14ac:dyDescent="0.15">
      <c r="A653" s="6">
        <v>96175</v>
      </c>
      <c r="B653" s="6" t="s">
        <v>7888</v>
      </c>
      <c r="C653" s="6">
        <v>4190</v>
      </c>
      <c r="D653" s="6">
        <v>90</v>
      </c>
      <c r="E653" s="6" t="s">
        <v>7889</v>
      </c>
      <c r="F653" s="6" t="s">
        <v>6331</v>
      </c>
      <c r="G653" s="6"/>
      <c r="H653" s="6">
        <v>8.8778109999999995</v>
      </c>
      <c r="I653" s="6">
        <v>55.993769999999998</v>
      </c>
      <c r="J653" s="6">
        <v>2</v>
      </c>
      <c r="K653" s="6" t="s">
        <v>7886</v>
      </c>
      <c r="L653" s="6" t="s">
        <v>6323</v>
      </c>
      <c r="M653" s="6" t="s">
        <v>7887</v>
      </c>
    </row>
    <row r="654" spans="1:13" x14ac:dyDescent="0.15">
      <c r="A654" s="6">
        <v>96176</v>
      </c>
      <c r="B654" s="6" t="s">
        <v>7890</v>
      </c>
      <c r="C654" s="6">
        <v>4500</v>
      </c>
      <c r="D654" s="6">
        <v>85</v>
      </c>
      <c r="E654" s="6" t="s">
        <v>7891</v>
      </c>
      <c r="F654" s="6" t="s">
        <v>6331</v>
      </c>
      <c r="G654" s="6"/>
      <c r="H654" s="6">
        <v>9.9900210000000005</v>
      </c>
      <c r="I654" s="6">
        <v>55.894849999999998</v>
      </c>
      <c r="J654" s="6">
        <v>2</v>
      </c>
      <c r="K654" s="6" t="s">
        <v>7892</v>
      </c>
      <c r="L654" s="6" t="s">
        <v>6323</v>
      </c>
      <c r="M654" s="6" t="s">
        <v>7893</v>
      </c>
    </row>
    <row r="655" spans="1:13" x14ac:dyDescent="0.15">
      <c r="A655" s="6">
        <v>96177</v>
      </c>
      <c r="B655" s="6" t="s">
        <v>7894</v>
      </c>
      <c r="C655" s="6">
        <v>4690</v>
      </c>
      <c r="D655" s="6">
        <v>90</v>
      </c>
      <c r="E655" s="6" t="s">
        <v>7789</v>
      </c>
      <c r="F655" s="6" t="s">
        <v>6331</v>
      </c>
      <c r="G655" s="6"/>
      <c r="H655" s="6">
        <v>9.9900210000000005</v>
      </c>
      <c r="I655" s="6">
        <v>55.894849999999998</v>
      </c>
      <c r="J655" s="6">
        <v>2</v>
      </c>
      <c r="K655" s="6" t="s">
        <v>7892</v>
      </c>
      <c r="L655" s="6" t="s">
        <v>6323</v>
      </c>
      <c r="M655" s="6" t="s">
        <v>7893</v>
      </c>
    </row>
    <row r="656" spans="1:13" x14ac:dyDescent="0.15">
      <c r="A656" s="6">
        <v>96178</v>
      </c>
      <c r="B656" s="6" t="s">
        <v>7895</v>
      </c>
      <c r="C656" s="6">
        <v>4680</v>
      </c>
      <c r="D656" s="6">
        <v>90</v>
      </c>
      <c r="E656" s="6" t="s">
        <v>7896</v>
      </c>
      <c r="F656" s="6" t="s">
        <v>6331</v>
      </c>
      <c r="G656" s="6"/>
      <c r="H656" s="6">
        <v>9.9900210000000005</v>
      </c>
      <c r="I656" s="6">
        <v>55.894849999999998</v>
      </c>
      <c r="J656" s="6">
        <v>2</v>
      </c>
      <c r="K656" s="6" t="s">
        <v>7892</v>
      </c>
      <c r="L656" s="6" t="s">
        <v>6323</v>
      </c>
      <c r="M656" s="6" t="s">
        <v>7893</v>
      </c>
    </row>
    <row r="657" spans="1:13" x14ac:dyDescent="0.15">
      <c r="A657" s="6">
        <v>96179</v>
      </c>
      <c r="B657" s="6" t="s">
        <v>7897</v>
      </c>
      <c r="C657" s="6">
        <v>4730</v>
      </c>
      <c r="D657" s="6">
        <v>90</v>
      </c>
      <c r="E657" s="6" t="s">
        <v>7898</v>
      </c>
      <c r="F657" s="6" t="s">
        <v>6331</v>
      </c>
      <c r="G657" s="6"/>
      <c r="H657" s="6">
        <v>9.9900210000000005</v>
      </c>
      <c r="I657" s="6">
        <v>55.894849999999998</v>
      </c>
      <c r="J657" s="6">
        <v>2</v>
      </c>
      <c r="K657" s="6" t="s">
        <v>7892</v>
      </c>
      <c r="L657" s="6" t="s">
        <v>6323</v>
      </c>
      <c r="M657" s="6" t="s">
        <v>7893</v>
      </c>
    </row>
    <row r="658" spans="1:13" x14ac:dyDescent="0.15">
      <c r="A658" s="6">
        <v>96180</v>
      </c>
      <c r="B658" s="6" t="s">
        <v>7899</v>
      </c>
      <c r="C658" s="6">
        <v>4160</v>
      </c>
      <c r="D658" s="6">
        <v>90</v>
      </c>
      <c r="E658" s="6" t="s">
        <v>7900</v>
      </c>
      <c r="F658" s="6" t="s">
        <v>6331</v>
      </c>
      <c r="G658" s="6"/>
      <c r="H658" s="6">
        <v>8.8930959999999999</v>
      </c>
      <c r="I658" s="6">
        <v>55.9953</v>
      </c>
      <c r="J658" s="6">
        <v>2</v>
      </c>
      <c r="K658" s="6" t="s">
        <v>7901</v>
      </c>
      <c r="L658" s="6" t="s">
        <v>6323</v>
      </c>
      <c r="M658" s="6" t="s">
        <v>7902</v>
      </c>
    </row>
    <row r="659" spans="1:13" x14ac:dyDescent="0.15">
      <c r="A659" s="6">
        <v>96181</v>
      </c>
      <c r="B659" s="6" t="s">
        <v>7903</v>
      </c>
      <c r="C659" s="6">
        <v>4230</v>
      </c>
      <c r="D659" s="6">
        <v>90</v>
      </c>
      <c r="E659" s="6" t="s">
        <v>7904</v>
      </c>
      <c r="F659" s="6" t="s">
        <v>6331</v>
      </c>
      <c r="G659" s="6"/>
      <c r="H659" s="6">
        <v>8.8930959999999999</v>
      </c>
      <c r="I659" s="6">
        <v>55.9953</v>
      </c>
      <c r="J659" s="6">
        <v>2</v>
      </c>
      <c r="K659" s="6" t="s">
        <v>7901</v>
      </c>
      <c r="L659" s="6" t="s">
        <v>6323</v>
      </c>
      <c r="M659" s="6" t="s">
        <v>7902</v>
      </c>
    </row>
    <row r="660" spans="1:13" x14ac:dyDescent="0.15">
      <c r="A660" s="6">
        <v>96182</v>
      </c>
      <c r="B660" s="6" t="s">
        <v>7905</v>
      </c>
      <c r="C660" s="6">
        <v>4180</v>
      </c>
      <c r="D660" s="6">
        <v>90</v>
      </c>
      <c r="E660" s="6" t="s">
        <v>7906</v>
      </c>
      <c r="F660" s="6" t="s">
        <v>6331</v>
      </c>
      <c r="G660" s="6"/>
      <c r="H660" s="6">
        <v>8.8930959999999999</v>
      </c>
      <c r="I660" s="6">
        <v>55.9953</v>
      </c>
      <c r="J660" s="6">
        <v>2</v>
      </c>
      <c r="K660" s="6" t="s">
        <v>7901</v>
      </c>
      <c r="L660" s="6" t="s">
        <v>6323</v>
      </c>
      <c r="M660" s="6" t="s">
        <v>7902</v>
      </c>
    </row>
    <row r="661" spans="1:13" x14ac:dyDescent="0.15">
      <c r="A661" s="6">
        <v>96183</v>
      </c>
      <c r="B661" s="6" t="s">
        <v>7907</v>
      </c>
      <c r="C661" s="6">
        <v>4220</v>
      </c>
      <c r="D661" s="6">
        <v>90</v>
      </c>
      <c r="E661" s="6" t="s">
        <v>7908</v>
      </c>
      <c r="F661" s="6" t="s">
        <v>6331</v>
      </c>
      <c r="G661" s="6"/>
      <c r="H661" s="6">
        <v>8.8930959999999999</v>
      </c>
      <c r="I661" s="6">
        <v>55.9953</v>
      </c>
      <c r="J661" s="6">
        <v>2</v>
      </c>
      <c r="K661" s="6" t="s">
        <v>7901</v>
      </c>
      <c r="L661" s="6" t="s">
        <v>6323</v>
      </c>
      <c r="M661" s="6" t="s">
        <v>7902</v>
      </c>
    </row>
    <row r="662" spans="1:13" x14ac:dyDescent="0.15">
      <c r="A662" s="6">
        <v>96184</v>
      </c>
      <c r="B662" s="6" t="s">
        <v>7909</v>
      </c>
      <c r="C662" s="6">
        <v>4160</v>
      </c>
      <c r="D662" s="6">
        <v>80</v>
      </c>
      <c r="E662" s="6" t="s">
        <v>7910</v>
      </c>
      <c r="F662" s="6" t="s">
        <v>6331</v>
      </c>
      <c r="G662" s="6"/>
      <c r="H662" s="6">
        <v>8.8930959999999999</v>
      </c>
      <c r="I662" s="6">
        <v>55.9953</v>
      </c>
      <c r="J662" s="6">
        <v>2</v>
      </c>
      <c r="K662" s="6" t="s">
        <v>7901</v>
      </c>
      <c r="L662" s="6" t="s">
        <v>6323</v>
      </c>
      <c r="M662" s="6" t="s">
        <v>7902</v>
      </c>
    </row>
    <row r="663" spans="1:13" x14ac:dyDescent="0.15">
      <c r="A663" s="6">
        <v>96185</v>
      </c>
      <c r="B663" s="6" t="s">
        <v>7911</v>
      </c>
      <c r="C663" s="6">
        <v>4180</v>
      </c>
      <c r="D663" s="6">
        <v>85</v>
      </c>
      <c r="E663" s="6" t="s">
        <v>7912</v>
      </c>
      <c r="F663" s="6" t="s">
        <v>6331</v>
      </c>
      <c r="G663" s="6"/>
      <c r="H663" s="6">
        <v>8.8930959999999999</v>
      </c>
      <c r="I663" s="6">
        <v>55.9953</v>
      </c>
      <c r="J663" s="6">
        <v>2</v>
      </c>
      <c r="K663" s="6" t="s">
        <v>7901</v>
      </c>
      <c r="L663" s="6" t="s">
        <v>6323</v>
      </c>
      <c r="M663" s="6" t="s">
        <v>7902</v>
      </c>
    </row>
    <row r="664" spans="1:13" x14ac:dyDescent="0.15">
      <c r="A664" s="6">
        <v>96186</v>
      </c>
      <c r="B664" s="6" t="s">
        <v>1195</v>
      </c>
      <c r="C664" s="6">
        <v>4250</v>
      </c>
      <c r="D664" s="6">
        <v>90</v>
      </c>
      <c r="E664" s="6" t="s">
        <v>7913</v>
      </c>
      <c r="F664" s="6" t="s">
        <v>6331</v>
      </c>
      <c r="G664" s="6">
        <v>0</v>
      </c>
      <c r="H664" s="6">
        <v>10.109500000000001</v>
      </c>
      <c r="I664" s="6">
        <v>55.108499999999999</v>
      </c>
      <c r="J664" s="6">
        <v>1</v>
      </c>
      <c r="K664" s="6" t="s">
        <v>190</v>
      </c>
      <c r="L664" s="6" t="s">
        <v>7694</v>
      </c>
      <c r="M664" s="6" t="s">
        <v>7914</v>
      </c>
    </row>
    <row r="665" spans="1:13" x14ac:dyDescent="0.15">
      <c r="A665" s="6">
        <v>96189</v>
      </c>
      <c r="B665" s="6" t="s">
        <v>7915</v>
      </c>
      <c r="C665" s="6">
        <v>3840</v>
      </c>
      <c r="D665" s="6">
        <v>85</v>
      </c>
      <c r="E665" s="6" t="s">
        <v>7916</v>
      </c>
      <c r="F665" s="6" t="s">
        <v>6331</v>
      </c>
      <c r="G665" s="6"/>
      <c r="H665" s="6">
        <v>8.6791049999999998</v>
      </c>
      <c r="I665" s="6">
        <v>56.791899999999998</v>
      </c>
      <c r="J665" s="6">
        <v>2</v>
      </c>
      <c r="K665" s="6" t="s">
        <v>7917</v>
      </c>
      <c r="L665" s="6" t="s">
        <v>6323</v>
      </c>
      <c r="M665" s="6" t="s">
        <v>7879</v>
      </c>
    </row>
    <row r="666" spans="1:13" x14ac:dyDescent="0.15">
      <c r="A666" s="6">
        <v>96190</v>
      </c>
      <c r="B666" s="6" t="s">
        <v>7918</v>
      </c>
      <c r="C666" s="6">
        <v>3890</v>
      </c>
      <c r="D666" s="6">
        <v>90</v>
      </c>
      <c r="E666" s="6" t="s">
        <v>7919</v>
      </c>
      <c r="F666" s="6" t="s">
        <v>6331</v>
      </c>
      <c r="G666" s="6"/>
      <c r="H666" s="6">
        <v>8.6791049999999998</v>
      </c>
      <c r="I666" s="6">
        <v>56.791899999999998</v>
      </c>
      <c r="J666" s="6">
        <v>2</v>
      </c>
      <c r="K666" s="6" t="s">
        <v>7917</v>
      </c>
      <c r="L666" s="6" t="s">
        <v>6323</v>
      </c>
      <c r="M666" s="6" t="s">
        <v>7869</v>
      </c>
    </row>
    <row r="667" spans="1:13" x14ac:dyDescent="0.15">
      <c r="A667" s="6">
        <v>96191</v>
      </c>
      <c r="B667" s="6" t="s">
        <v>7920</v>
      </c>
      <c r="C667" s="6">
        <v>3920</v>
      </c>
      <c r="D667" s="6">
        <v>85</v>
      </c>
      <c r="E667" s="6" t="s">
        <v>7921</v>
      </c>
      <c r="F667" s="6" t="s">
        <v>6331</v>
      </c>
      <c r="G667" s="6"/>
      <c r="H667" s="6">
        <v>8.6791049999999998</v>
      </c>
      <c r="I667" s="6">
        <v>56.791899999999998</v>
      </c>
      <c r="J667" s="6">
        <v>2</v>
      </c>
      <c r="K667" s="6" t="s">
        <v>7917</v>
      </c>
      <c r="L667" s="6" t="s">
        <v>6323</v>
      </c>
      <c r="M667" s="6" t="s">
        <v>7869</v>
      </c>
    </row>
    <row r="668" spans="1:13" x14ac:dyDescent="0.15">
      <c r="A668" s="6">
        <v>96192</v>
      </c>
      <c r="B668" s="6" t="s">
        <v>7922</v>
      </c>
      <c r="C668" s="6">
        <v>7580</v>
      </c>
      <c r="D668" s="6">
        <v>130</v>
      </c>
      <c r="E668" s="6" t="s">
        <v>7923</v>
      </c>
      <c r="F668" s="6" t="s">
        <v>6331</v>
      </c>
      <c r="G668" s="6"/>
      <c r="H668" s="6">
        <v>10.569750000000001</v>
      </c>
      <c r="I668" s="6">
        <v>56.301139999999997</v>
      </c>
      <c r="J668" s="6">
        <v>2</v>
      </c>
      <c r="K668" s="6" t="s">
        <v>7254</v>
      </c>
      <c r="L668" s="6" t="s">
        <v>6323</v>
      </c>
      <c r="M668" s="6"/>
    </row>
    <row r="669" spans="1:13" x14ac:dyDescent="0.15">
      <c r="A669" s="6">
        <v>96193</v>
      </c>
      <c r="B669" s="6" t="s">
        <v>7924</v>
      </c>
      <c r="C669" s="6">
        <v>5850</v>
      </c>
      <c r="D669" s="6">
        <v>95</v>
      </c>
      <c r="E669" s="6" t="s">
        <v>7925</v>
      </c>
      <c r="F669" s="6" t="s">
        <v>6331</v>
      </c>
      <c r="G669" s="6"/>
      <c r="H669" s="6">
        <v>10.569750000000001</v>
      </c>
      <c r="I669" s="6">
        <v>56.301139999999997</v>
      </c>
      <c r="J669" s="6">
        <v>2</v>
      </c>
      <c r="K669" s="6" t="s">
        <v>7254</v>
      </c>
      <c r="L669" s="6" t="s">
        <v>6323</v>
      </c>
      <c r="M669" s="6"/>
    </row>
    <row r="670" spans="1:13" x14ac:dyDescent="0.15">
      <c r="A670" s="6">
        <v>96207</v>
      </c>
      <c r="B670" s="6" t="s">
        <v>7926</v>
      </c>
      <c r="C670" s="6">
        <v>7210</v>
      </c>
      <c r="D670" s="6">
        <v>160</v>
      </c>
      <c r="E670" s="6" t="s">
        <v>7927</v>
      </c>
      <c r="F670" s="6" t="s">
        <v>6321</v>
      </c>
      <c r="G670" s="6">
        <v>0</v>
      </c>
      <c r="H670" s="6">
        <v>12.325200000000001</v>
      </c>
      <c r="I670" s="6">
        <v>55.537799999999997</v>
      </c>
      <c r="J670" s="6">
        <v>1</v>
      </c>
      <c r="K670" s="6" t="s">
        <v>7353</v>
      </c>
      <c r="L670" s="6" t="s">
        <v>7258</v>
      </c>
      <c r="M670" s="6" t="s">
        <v>30</v>
      </c>
    </row>
    <row r="671" spans="1:13" x14ac:dyDescent="0.15">
      <c r="A671" s="6">
        <v>96214</v>
      </c>
      <c r="B671" s="6" t="s">
        <v>7928</v>
      </c>
      <c r="C671" s="6">
        <v>4060</v>
      </c>
      <c r="D671" s="6">
        <v>65</v>
      </c>
      <c r="E671" s="6" t="s">
        <v>7929</v>
      </c>
      <c r="F671" s="6" t="s">
        <v>6331</v>
      </c>
      <c r="G671" s="6"/>
      <c r="H671" s="6">
        <v>8.7184209999999993</v>
      </c>
      <c r="I671" s="6">
        <v>55.542349999999999</v>
      </c>
      <c r="J671" s="6">
        <v>2</v>
      </c>
      <c r="K671" s="6" t="s">
        <v>7930</v>
      </c>
      <c r="L671" s="6" t="s">
        <v>6323</v>
      </c>
      <c r="M671" s="6" t="s">
        <v>7836</v>
      </c>
    </row>
    <row r="672" spans="1:13" x14ac:dyDescent="0.15">
      <c r="A672" s="6">
        <v>96215</v>
      </c>
      <c r="B672" s="6" t="s">
        <v>7931</v>
      </c>
      <c r="C672" s="6">
        <v>3990</v>
      </c>
      <c r="D672" s="6">
        <v>85</v>
      </c>
      <c r="E672" s="6" t="s">
        <v>7932</v>
      </c>
      <c r="F672" s="6" t="s">
        <v>6331</v>
      </c>
      <c r="G672" s="6"/>
      <c r="H672" s="6">
        <v>9.0169999999999995</v>
      </c>
      <c r="I672" s="6">
        <v>56.417000000000002</v>
      </c>
      <c r="J672" s="6">
        <v>2</v>
      </c>
      <c r="K672" s="6" t="s">
        <v>7933</v>
      </c>
      <c r="L672" s="6" t="s">
        <v>6965</v>
      </c>
      <c r="M672" s="6"/>
    </row>
    <row r="673" spans="1:13" x14ac:dyDescent="0.15">
      <c r="A673" s="6">
        <v>96216</v>
      </c>
      <c r="B673" s="6" t="s">
        <v>7934</v>
      </c>
      <c r="C673" s="6">
        <v>4020</v>
      </c>
      <c r="D673" s="6">
        <v>85</v>
      </c>
      <c r="E673" s="6" t="s">
        <v>7935</v>
      </c>
      <c r="F673" s="6" t="s">
        <v>6331</v>
      </c>
      <c r="G673" s="6"/>
      <c r="H673" s="6">
        <v>9.2889330000000001</v>
      </c>
      <c r="I673" s="6">
        <v>55.034689999999998</v>
      </c>
      <c r="J673" s="6">
        <v>2</v>
      </c>
      <c r="K673" s="6" t="s">
        <v>7936</v>
      </c>
      <c r="L673" s="6" t="s">
        <v>6323</v>
      </c>
      <c r="M673" s="6" t="s">
        <v>7937</v>
      </c>
    </row>
    <row r="674" spans="1:13" x14ac:dyDescent="0.15">
      <c r="A674" s="6">
        <v>96217</v>
      </c>
      <c r="B674" s="6" t="s">
        <v>7938</v>
      </c>
      <c r="C674" s="6">
        <v>4050</v>
      </c>
      <c r="D674" s="6">
        <v>80</v>
      </c>
      <c r="E674" s="6" t="s">
        <v>7939</v>
      </c>
      <c r="F674" s="6" t="s">
        <v>6331</v>
      </c>
      <c r="G674" s="6"/>
      <c r="H674" s="6">
        <v>9.0757490000000001</v>
      </c>
      <c r="I674" s="6">
        <v>56.419080000000001</v>
      </c>
      <c r="J674" s="6">
        <v>2</v>
      </c>
      <c r="K674" s="6" t="s">
        <v>7940</v>
      </c>
      <c r="L674" s="6" t="s">
        <v>6323</v>
      </c>
      <c r="M674" s="6" t="s">
        <v>7937</v>
      </c>
    </row>
    <row r="675" spans="1:13" x14ac:dyDescent="0.15">
      <c r="A675" s="6">
        <v>96218</v>
      </c>
      <c r="B675" s="6" t="s">
        <v>7941</v>
      </c>
      <c r="C675" s="6">
        <v>4110</v>
      </c>
      <c r="D675" s="6">
        <v>85</v>
      </c>
      <c r="E675" s="6" t="s">
        <v>7942</v>
      </c>
      <c r="F675" s="6" t="s">
        <v>6331</v>
      </c>
      <c r="G675" s="6"/>
      <c r="H675" s="6">
        <v>9.0757490000000001</v>
      </c>
      <c r="I675" s="6">
        <v>56.419080000000001</v>
      </c>
      <c r="J675" s="6">
        <v>2</v>
      </c>
      <c r="K675" s="6" t="s">
        <v>7940</v>
      </c>
      <c r="L675" s="6" t="s">
        <v>6323</v>
      </c>
      <c r="M675" s="6" t="s">
        <v>7937</v>
      </c>
    </row>
    <row r="676" spans="1:13" x14ac:dyDescent="0.15">
      <c r="A676" s="6">
        <v>96219</v>
      </c>
      <c r="B676" s="6" t="s">
        <v>7943</v>
      </c>
      <c r="C676" s="6">
        <v>4040</v>
      </c>
      <c r="D676" s="6">
        <v>85</v>
      </c>
      <c r="E676" s="6" t="s">
        <v>7944</v>
      </c>
      <c r="F676" s="6" t="s">
        <v>6331</v>
      </c>
      <c r="G676" s="6"/>
      <c r="H676" s="6">
        <v>9.0757490000000001</v>
      </c>
      <c r="I676" s="6">
        <v>56.419080000000001</v>
      </c>
      <c r="J676" s="6">
        <v>2</v>
      </c>
      <c r="K676" s="6" t="s">
        <v>7940</v>
      </c>
      <c r="L676" s="6" t="s">
        <v>6323</v>
      </c>
      <c r="M676" s="6" t="s">
        <v>7937</v>
      </c>
    </row>
    <row r="677" spans="1:13" x14ac:dyDescent="0.15">
      <c r="A677" s="6">
        <v>96220</v>
      </c>
      <c r="B677" s="6" t="s">
        <v>7945</v>
      </c>
      <c r="C677" s="6">
        <v>4060</v>
      </c>
      <c r="D677" s="6">
        <v>85</v>
      </c>
      <c r="E677" s="6" t="s">
        <v>7946</v>
      </c>
      <c r="F677" s="6" t="s">
        <v>6331</v>
      </c>
      <c r="G677" s="6"/>
      <c r="H677" s="6">
        <v>9.0757490000000001</v>
      </c>
      <c r="I677" s="6">
        <v>56.419080000000001</v>
      </c>
      <c r="J677" s="6">
        <v>2</v>
      </c>
      <c r="K677" s="6" t="s">
        <v>7940</v>
      </c>
      <c r="L677" s="6" t="s">
        <v>6323</v>
      </c>
      <c r="M677" s="6" t="s">
        <v>7937</v>
      </c>
    </row>
    <row r="678" spans="1:13" x14ac:dyDescent="0.15">
      <c r="A678" s="6">
        <v>96221</v>
      </c>
      <c r="B678" s="6" t="s">
        <v>7947</v>
      </c>
      <c r="C678" s="6">
        <v>4240</v>
      </c>
      <c r="D678" s="6">
        <v>85</v>
      </c>
      <c r="E678" s="6" t="s">
        <v>7948</v>
      </c>
      <c r="F678" s="6" t="s">
        <v>6331</v>
      </c>
      <c r="G678" s="6"/>
      <c r="H678" s="6">
        <v>9.0757490000000001</v>
      </c>
      <c r="I678" s="6">
        <v>56.419080000000001</v>
      </c>
      <c r="J678" s="6">
        <v>2</v>
      </c>
      <c r="K678" s="6" t="s">
        <v>7940</v>
      </c>
      <c r="L678" s="6" t="s">
        <v>6323</v>
      </c>
      <c r="M678" s="6" t="s">
        <v>7839</v>
      </c>
    </row>
    <row r="679" spans="1:13" x14ac:dyDescent="0.15">
      <c r="A679" s="6">
        <v>96222</v>
      </c>
      <c r="B679" s="6" t="s">
        <v>7949</v>
      </c>
      <c r="C679" s="6">
        <v>3690</v>
      </c>
      <c r="D679" s="6">
        <v>80</v>
      </c>
      <c r="E679" s="6" t="s">
        <v>7950</v>
      </c>
      <c r="F679" s="6" t="s">
        <v>6331</v>
      </c>
      <c r="G679" s="6"/>
      <c r="H679" s="6">
        <v>8.2957509999999992</v>
      </c>
      <c r="I679" s="6">
        <v>56.817860000000003</v>
      </c>
      <c r="J679" s="6">
        <v>2</v>
      </c>
      <c r="K679" s="6" t="s">
        <v>7951</v>
      </c>
      <c r="L679" s="6" t="s">
        <v>6323</v>
      </c>
      <c r="M679" s="6" t="s">
        <v>7952</v>
      </c>
    </row>
    <row r="680" spans="1:13" x14ac:dyDescent="0.15">
      <c r="A680" s="6">
        <v>96223</v>
      </c>
      <c r="B680" s="6" t="s">
        <v>7953</v>
      </c>
      <c r="C680" s="6">
        <v>3620</v>
      </c>
      <c r="D680" s="6">
        <v>95</v>
      </c>
      <c r="E680" s="6" t="s">
        <v>7954</v>
      </c>
      <c r="F680" s="6" t="s">
        <v>6331</v>
      </c>
      <c r="G680" s="6"/>
      <c r="H680" s="6">
        <v>8.2957509999999992</v>
      </c>
      <c r="I680" s="6">
        <v>56.817860000000003</v>
      </c>
      <c r="J680" s="6">
        <v>2</v>
      </c>
      <c r="K680" s="6" t="s">
        <v>7951</v>
      </c>
      <c r="L680" s="6" t="s">
        <v>6323</v>
      </c>
      <c r="M680" s="6" t="s">
        <v>7952</v>
      </c>
    </row>
    <row r="681" spans="1:13" x14ac:dyDescent="0.15">
      <c r="A681" s="6">
        <v>96224</v>
      </c>
      <c r="B681" s="6" t="s">
        <v>7955</v>
      </c>
      <c r="C681" s="6">
        <v>3140</v>
      </c>
      <c r="D681" s="6">
        <v>80</v>
      </c>
      <c r="E681" s="6" t="s">
        <v>7956</v>
      </c>
      <c r="F681" s="6" t="s">
        <v>6331</v>
      </c>
      <c r="G681" s="6"/>
      <c r="H681" s="6">
        <v>8.2957509999999992</v>
      </c>
      <c r="I681" s="6">
        <v>56.817860000000003</v>
      </c>
      <c r="J681" s="6">
        <v>2</v>
      </c>
      <c r="K681" s="6" t="s">
        <v>7951</v>
      </c>
      <c r="L681" s="6" t="s">
        <v>6328</v>
      </c>
      <c r="M681" s="6" t="s">
        <v>7281</v>
      </c>
    </row>
    <row r="682" spans="1:13" x14ac:dyDescent="0.15">
      <c r="A682" s="6">
        <v>96231</v>
      </c>
      <c r="B682" s="6" t="s">
        <v>7957</v>
      </c>
      <c r="C682" s="6">
        <v>2350</v>
      </c>
      <c r="D682" s="6">
        <v>75</v>
      </c>
      <c r="E682" s="6" t="s">
        <v>7958</v>
      </c>
      <c r="F682" s="6" t="s">
        <v>6331</v>
      </c>
      <c r="G682" s="6"/>
      <c r="H682" s="6">
        <v>15.11368</v>
      </c>
      <c r="I682" s="6">
        <v>55.117550000000001</v>
      </c>
      <c r="J682" s="6">
        <v>2</v>
      </c>
      <c r="K682" s="6" t="s">
        <v>7959</v>
      </c>
      <c r="L682" s="6" t="s">
        <v>6328</v>
      </c>
      <c r="M682" s="6" t="s">
        <v>7281</v>
      </c>
    </row>
    <row r="683" spans="1:13" x14ac:dyDescent="0.15">
      <c r="A683" s="6">
        <v>96232</v>
      </c>
      <c r="B683" s="6" t="s">
        <v>7960</v>
      </c>
      <c r="C683" s="6">
        <v>2180</v>
      </c>
      <c r="D683" s="6">
        <v>90</v>
      </c>
      <c r="E683" s="6" t="s">
        <v>7961</v>
      </c>
      <c r="F683" s="6" t="s">
        <v>6331</v>
      </c>
      <c r="G683" s="6"/>
      <c r="H683" s="6">
        <v>14.98568</v>
      </c>
      <c r="I683" s="6">
        <v>55.160600000000002</v>
      </c>
      <c r="J683" s="6">
        <v>2</v>
      </c>
      <c r="K683" s="6" t="s">
        <v>7962</v>
      </c>
      <c r="L683" s="6" t="s">
        <v>6328</v>
      </c>
      <c r="M683" s="6" t="s">
        <v>7281</v>
      </c>
    </row>
    <row r="684" spans="1:13" x14ac:dyDescent="0.15">
      <c r="A684" s="6">
        <v>96233</v>
      </c>
      <c r="B684" s="6" t="s">
        <v>7963</v>
      </c>
      <c r="C684" s="6">
        <v>2190</v>
      </c>
      <c r="D684" s="6">
        <v>75</v>
      </c>
      <c r="E684" s="6" t="s">
        <v>7964</v>
      </c>
      <c r="F684" s="6" t="s">
        <v>6331</v>
      </c>
      <c r="G684" s="6"/>
      <c r="H684" s="6">
        <v>14.98568</v>
      </c>
      <c r="I684" s="6">
        <v>55.160600000000002</v>
      </c>
      <c r="J684" s="6">
        <v>2</v>
      </c>
      <c r="K684" s="6" t="s">
        <v>7962</v>
      </c>
      <c r="L684" s="6" t="s">
        <v>6328</v>
      </c>
      <c r="M684" s="6" t="s">
        <v>7281</v>
      </c>
    </row>
    <row r="685" spans="1:13" x14ac:dyDescent="0.15">
      <c r="A685" s="6">
        <v>96234</v>
      </c>
      <c r="B685" s="6" t="s">
        <v>7965</v>
      </c>
      <c r="C685" s="6">
        <v>2260</v>
      </c>
      <c r="D685" s="6">
        <v>75</v>
      </c>
      <c r="E685" s="6" t="s">
        <v>7966</v>
      </c>
      <c r="F685" s="6" t="s">
        <v>6331</v>
      </c>
      <c r="G685" s="6"/>
      <c r="H685" s="6">
        <v>14.98568</v>
      </c>
      <c r="I685" s="6">
        <v>55.160600000000002</v>
      </c>
      <c r="J685" s="6">
        <v>2</v>
      </c>
      <c r="K685" s="6" t="s">
        <v>7962</v>
      </c>
      <c r="L685" s="6" t="s">
        <v>6328</v>
      </c>
      <c r="M685" s="6" t="s">
        <v>7281</v>
      </c>
    </row>
    <row r="686" spans="1:13" x14ac:dyDescent="0.15">
      <c r="A686" s="6">
        <v>96235</v>
      </c>
      <c r="B686" s="6" t="s">
        <v>7967</v>
      </c>
      <c r="C686" s="6">
        <v>2210</v>
      </c>
      <c r="D686" s="6">
        <v>75</v>
      </c>
      <c r="E686" s="6" t="s">
        <v>7968</v>
      </c>
      <c r="F686" s="6" t="s">
        <v>6331</v>
      </c>
      <c r="G686" s="6"/>
      <c r="H686" s="6">
        <v>14.98568</v>
      </c>
      <c r="I686" s="6">
        <v>55.160600000000002</v>
      </c>
      <c r="J686" s="6">
        <v>2</v>
      </c>
      <c r="K686" s="6" t="s">
        <v>7962</v>
      </c>
      <c r="L686" s="6" t="s">
        <v>6328</v>
      </c>
      <c r="M686" s="6" t="s">
        <v>7281</v>
      </c>
    </row>
    <row r="687" spans="1:13" x14ac:dyDescent="0.15">
      <c r="A687" s="6">
        <v>96238</v>
      </c>
      <c r="B687" s="6" t="s">
        <v>7969</v>
      </c>
      <c r="C687" s="6">
        <v>3510</v>
      </c>
      <c r="D687" s="6">
        <v>85</v>
      </c>
      <c r="E687" s="6" t="s">
        <v>7970</v>
      </c>
      <c r="F687" s="6" t="s">
        <v>6331</v>
      </c>
      <c r="G687" s="6"/>
      <c r="H687" s="6" t="s">
        <v>605</v>
      </c>
      <c r="I687" s="6" t="s">
        <v>605</v>
      </c>
      <c r="J687" s="6">
        <v>0</v>
      </c>
      <c r="K687" s="6" t="s">
        <v>7971</v>
      </c>
      <c r="L687" s="6" t="s">
        <v>6328</v>
      </c>
      <c r="M687" s="6" t="s">
        <v>7972</v>
      </c>
    </row>
    <row r="688" spans="1:13" x14ac:dyDescent="0.15">
      <c r="A688" s="6">
        <v>96239</v>
      </c>
      <c r="B688" s="6" t="s">
        <v>7973</v>
      </c>
      <c r="C688" s="6">
        <v>5080</v>
      </c>
      <c r="D688" s="6">
        <v>90</v>
      </c>
      <c r="E688" s="6" t="s">
        <v>7974</v>
      </c>
      <c r="F688" s="6" t="s">
        <v>6331</v>
      </c>
      <c r="G688" s="6">
        <v>0</v>
      </c>
      <c r="H688" s="6">
        <v>10.257300000000001</v>
      </c>
      <c r="I688" s="6">
        <v>57.0321</v>
      </c>
      <c r="J688" s="6">
        <v>1</v>
      </c>
      <c r="K688" s="6" t="s">
        <v>7975</v>
      </c>
      <c r="L688" s="6" t="s">
        <v>6712</v>
      </c>
      <c r="M688" s="6" t="s">
        <v>7976</v>
      </c>
    </row>
    <row r="689" spans="1:13" x14ac:dyDescent="0.15">
      <c r="A689" s="6">
        <v>96240</v>
      </c>
      <c r="B689" s="6" t="s">
        <v>7977</v>
      </c>
      <c r="C689" s="6">
        <v>4890</v>
      </c>
      <c r="D689" s="6">
        <v>90</v>
      </c>
      <c r="E689" s="6" t="s">
        <v>7978</v>
      </c>
      <c r="F689" s="6" t="s">
        <v>6331</v>
      </c>
      <c r="G689" s="6">
        <v>0</v>
      </c>
      <c r="H689" s="6">
        <v>10.257300000000001</v>
      </c>
      <c r="I689" s="6">
        <v>57.0321</v>
      </c>
      <c r="J689" s="6">
        <v>1</v>
      </c>
      <c r="K689" s="6" t="s">
        <v>7975</v>
      </c>
      <c r="L689" s="6" t="s">
        <v>6712</v>
      </c>
      <c r="M689" s="6" t="s">
        <v>7979</v>
      </c>
    </row>
    <row r="690" spans="1:13" x14ac:dyDescent="0.15">
      <c r="A690" s="6">
        <v>96241</v>
      </c>
      <c r="B690" s="6" t="s">
        <v>7980</v>
      </c>
      <c r="C690" s="6">
        <v>3980</v>
      </c>
      <c r="D690" s="6">
        <v>85</v>
      </c>
      <c r="E690" s="6" t="s">
        <v>7981</v>
      </c>
      <c r="F690" s="6" t="s">
        <v>6331</v>
      </c>
      <c r="G690" s="6"/>
      <c r="H690" s="6">
        <v>9.9818990000000003</v>
      </c>
      <c r="I690" s="6">
        <v>57.013959999999997</v>
      </c>
      <c r="J690" s="6">
        <v>2</v>
      </c>
      <c r="K690" s="6" t="s">
        <v>7982</v>
      </c>
      <c r="L690" s="6" t="s">
        <v>6323</v>
      </c>
      <c r="M690" s="6" t="s">
        <v>7983</v>
      </c>
    </row>
    <row r="691" spans="1:13" x14ac:dyDescent="0.15">
      <c r="A691" s="6">
        <v>96243</v>
      </c>
      <c r="B691" s="6" t="s">
        <v>7984</v>
      </c>
      <c r="C691" s="6">
        <v>3050</v>
      </c>
      <c r="D691" s="6">
        <v>80</v>
      </c>
      <c r="E691" s="6" t="s">
        <v>7985</v>
      </c>
      <c r="F691" s="6" t="s">
        <v>6331</v>
      </c>
      <c r="G691" s="6"/>
      <c r="H691" s="6">
        <v>9.6070480000000007</v>
      </c>
      <c r="I691" s="6">
        <v>55.37124</v>
      </c>
      <c r="J691" s="6">
        <v>2</v>
      </c>
      <c r="K691" s="6" t="s">
        <v>7986</v>
      </c>
      <c r="L691" s="6" t="s">
        <v>6328</v>
      </c>
      <c r="M691" s="6" t="s">
        <v>7987</v>
      </c>
    </row>
    <row r="692" spans="1:13" x14ac:dyDescent="0.15">
      <c r="A692" s="6">
        <v>96244</v>
      </c>
      <c r="B692" s="6" t="s">
        <v>7988</v>
      </c>
      <c r="C692" s="6">
        <v>3300</v>
      </c>
      <c r="D692" s="6">
        <v>80</v>
      </c>
      <c r="E692" s="6" t="s">
        <v>7989</v>
      </c>
      <c r="F692" s="6" t="s">
        <v>6331</v>
      </c>
      <c r="G692" s="6"/>
      <c r="H692" s="6">
        <v>9.6070480000000007</v>
      </c>
      <c r="I692" s="6">
        <v>55.37124</v>
      </c>
      <c r="J692" s="6">
        <v>2</v>
      </c>
      <c r="K692" s="6" t="s">
        <v>7986</v>
      </c>
      <c r="L692" s="6" t="s">
        <v>6328</v>
      </c>
      <c r="M692" s="6" t="s">
        <v>7987</v>
      </c>
    </row>
    <row r="693" spans="1:13" x14ac:dyDescent="0.15">
      <c r="A693" s="6">
        <v>96245</v>
      </c>
      <c r="B693" s="6" t="s">
        <v>7990</v>
      </c>
      <c r="C693" s="6">
        <v>3060</v>
      </c>
      <c r="D693" s="6">
        <v>80</v>
      </c>
      <c r="E693" s="6" t="s">
        <v>7991</v>
      </c>
      <c r="F693" s="6" t="s">
        <v>6331</v>
      </c>
      <c r="G693" s="6"/>
      <c r="H693" s="6">
        <v>9.6070480000000007</v>
      </c>
      <c r="I693" s="6">
        <v>55.37124</v>
      </c>
      <c r="J693" s="6">
        <v>2</v>
      </c>
      <c r="K693" s="6" t="s">
        <v>7986</v>
      </c>
      <c r="L693" s="6" t="s">
        <v>6328</v>
      </c>
      <c r="M693" s="6" t="s">
        <v>7987</v>
      </c>
    </row>
    <row r="694" spans="1:13" x14ac:dyDescent="0.15">
      <c r="A694" s="6">
        <v>96246</v>
      </c>
      <c r="B694" s="6" t="s">
        <v>7992</v>
      </c>
      <c r="C694" s="6">
        <v>3130</v>
      </c>
      <c r="D694" s="6">
        <v>80</v>
      </c>
      <c r="E694" s="6" t="s">
        <v>7757</v>
      </c>
      <c r="F694" s="6" t="s">
        <v>6331</v>
      </c>
      <c r="G694" s="6"/>
      <c r="H694" s="6">
        <v>9.6070480000000007</v>
      </c>
      <c r="I694" s="6">
        <v>55.37124</v>
      </c>
      <c r="J694" s="6">
        <v>2</v>
      </c>
      <c r="K694" s="6" t="s">
        <v>7986</v>
      </c>
      <c r="L694" s="6" t="s">
        <v>6328</v>
      </c>
      <c r="M694" s="6" t="s">
        <v>7987</v>
      </c>
    </row>
    <row r="695" spans="1:13" x14ac:dyDescent="0.15">
      <c r="A695" s="6">
        <v>96247</v>
      </c>
      <c r="B695" s="6" t="s">
        <v>7993</v>
      </c>
      <c r="C695" s="6">
        <v>2920</v>
      </c>
      <c r="D695" s="6">
        <v>80</v>
      </c>
      <c r="E695" s="6" t="s">
        <v>7994</v>
      </c>
      <c r="F695" s="6" t="s">
        <v>6331</v>
      </c>
      <c r="G695" s="6"/>
      <c r="H695" s="6">
        <v>9.6070480000000007</v>
      </c>
      <c r="I695" s="6">
        <v>55.37124</v>
      </c>
      <c r="J695" s="6">
        <v>2</v>
      </c>
      <c r="K695" s="6" t="s">
        <v>7986</v>
      </c>
      <c r="L695" s="6" t="s">
        <v>6328</v>
      </c>
      <c r="M695" s="6" t="s">
        <v>7987</v>
      </c>
    </row>
    <row r="696" spans="1:13" x14ac:dyDescent="0.15">
      <c r="A696" s="6">
        <v>96251</v>
      </c>
      <c r="B696" s="6" t="s">
        <v>7995</v>
      </c>
      <c r="C696" s="6">
        <v>6810</v>
      </c>
      <c r="D696" s="6">
        <v>105</v>
      </c>
      <c r="E696" s="6" t="s">
        <v>7996</v>
      </c>
      <c r="F696" s="6" t="s">
        <v>6321</v>
      </c>
      <c r="G696" s="6">
        <v>0</v>
      </c>
      <c r="H696" s="6">
        <v>12.3225</v>
      </c>
      <c r="I696" s="6">
        <v>55.512</v>
      </c>
      <c r="J696" s="6">
        <v>1</v>
      </c>
      <c r="K696" s="6" t="s">
        <v>7849</v>
      </c>
      <c r="L696" s="6" t="s">
        <v>7258</v>
      </c>
      <c r="M696" s="6" t="s">
        <v>30</v>
      </c>
    </row>
    <row r="697" spans="1:13" x14ac:dyDescent="0.15">
      <c r="A697" s="6">
        <v>96252</v>
      </c>
      <c r="B697" s="6" t="s">
        <v>7997</v>
      </c>
      <c r="C697" s="6">
        <v>6910</v>
      </c>
      <c r="D697" s="6">
        <v>105</v>
      </c>
      <c r="E697" s="6" t="s">
        <v>7998</v>
      </c>
      <c r="F697" s="6" t="s">
        <v>6321</v>
      </c>
      <c r="G697" s="6">
        <v>0</v>
      </c>
      <c r="H697" s="6">
        <v>12.3225</v>
      </c>
      <c r="I697" s="6">
        <v>55.512</v>
      </c>
      <c r="J697" s="6">
        <v>1</v>
      </c>
      <c r="K697" s="6" t="s">
        <v>7849</v>
      </c>
      <c r="L697" s="6" t="s">
        <v>7258</v>
      </c>
      <c r="M697" s="6" t="s">
        <v>30</v>
      </c>
    </row>
    <row r="698" spans="1:13" x14ac:dyDescent="0.15">
      <c r="A698" s="6">
        <v>96253</v>
      </c>
      <c r="B698" s="6" t="s">
        <v>7999</v>
      </c>
      <c r="C698" s="6">
        <v>6990</v>
      </c>
      <c r="D698" s="6">
        <v>80</v>
      </c>
      <c r="E698" s="6" t="s">
        <v>8000</v>
      </c>
      <c r="F698" s="6" t="s">
        <v>6321</v>
      </c>
      <c r="G698" s="6">
        <v>0</v>
      </c>
      <c r="H698" s="6">
        <v>12.3225</v>
      </c>
      <c r="I698" s="6">
        <v>55.512</v>
      </c>
      <c r="J698" s="6">
        <v>1</v>
      </c>
      <c r="K698" s="6" t="s">
        <v>7849</v>
      </c>
      <c r="L698" s="6" t="s">
        <v>7258</v>
      </c>
      <c r="M698" s="6" t="s">
        <v>30</v>
      </c>
    </row>
    <row r="699" spans="1:13" x14ac:dyDescent="0.15">
      <c r="A699" s="6">
        <v>96254</v>
      </c>
      <c r="B699" s="6" t="s">
        <v>8001</v>
      </c>
      <c r="C699" s="6">
        <v>6230</v>
      </c>
      <c r="D699" s="6">
        <v>100</v>
      </c>
      <c r="E699" s="6" t="s">
        <v>8002</v>
      </c>
      <c r="F699" s="6" t="s">
        <v>6321</v>
      </c>
      <c r="G699" s="6">
        <v>0</v>
      </c>
      <c r="H699" s="6">
        <v>12.3225</v>
      </c>
      <c r="I699" s="6">
        <v>55.512</v>
      </c>
      <c r="J699" s="6">
        <v>1</v>
      </c>
      <c r="K699" s="6" t="s">
        <v>7849</v>
      </c>
      <c r="L699" s="6" t="s">
        <v>7258</v>
      </c>
      <c r="M699" s="6" t="s">
        <v>30</v>
      </c>
    </row>
    <row r="700" spans="1:13" x14ac:dyDescent="0.15">
      <c r="A700" s="6">
        <v>96255</v>
      </c>
      <c r="B700" s="6" t="s">
        <v>8003</v>
      </c>
      <c r="C700" s="6">
        <v>5680</v>
      </c>
      <c r="D700" s="6">
        <v>95</v>
      </c>
      <c r="E700" s="6" t="s">
        <v>8004</v>
      </c>
      <c r="F700" s="6" t="s">
        <v>6321</v>
      </c>
      <c r="G700" s="6">
        <v>0</v>
      </c>
      <c r="H700" s="6">
        <v>12.3225</v>
      </c>
      <c r="I700" s="6">
        <v>55.512</v>
      </c>
      <c r="J700" s="6">
        <v>1</v>
      </c>
      <c r="K700" s="6" t="s">
        <v>7849</v>
      </c>
      <c r="L700" s="6" t="s">
        <v>7258</v>
      </c>
      <c r="M700" s="6" t="s">
        <v>30</v>
      </c>
    </row>
    <row r="701" spans="1:13" x14ac:dyDescent="0.15">
      <c r="A701" s="6">
        <v>96256</v>
      </c>
      <c r="B701" s="6" t="s">
        <v>8005</v>
      </c>
      <c r="C701" s="6">
        <v>5070</v>
      </c>
      <c r="D701" s="6">
        <v>90</v>
      </c>
      <c r="E701" s="6" t="s">
        <v>8006</v>
      </c>
      <c r="F701" s="6" t="s">
        <v>6321</v>
      </c>
      <c r="G701" s="6">
        <v>0</v>
      </c>
      <c r="H701" s="6">
        <v>12.3225</v>
      </c>
      <c r="I701" s="6">
        <v>55.512</v>
      </c>
      <c r="J701" s="6">
        <v>1</v>
      </c>
      <c r="K701" s="6" t="s">
        <v>7849</v>
      </c>
      <c r="L701" s="6" t="s">
        <v>7258</v>
      </c>
      <c r="M701" s="6" t="s">
        <v>30</v>
      </c>
    </row>
    <row r="702" spans="1:13" x14ac:dyDescent="0.15">
      <c r="A702" s="6">
        <v>96257</v>
      </c>
      <c r="B702" s="6" t="s">
        <v>8007</v>
      </c>
      <c r="C702" s="6">
        <v>3650</v>
      </c>
      <c r="D702" s="6">
        <v>80</v>
      </c>
      <c r="E702" s="6" t="s">
        <v>8008</v>
      </c>
      <c r="F702" s="6" t="s">
        <v>6331</v>
      </c>
      <c r="G702" s="6"/>
      <c r="H702" s="6">
        <v>8.2586820000000003</v>
      </c>
      <c r="I702" s="6">
        <v>56.836979999999997</v>
      </c>
      <c r="J702" s="6">
        <v>2</v>
      </c>
      <c r="K702" s="6" t="s">
        <v>8009</v>
      </c>
      <c r="L702" s="6" t="s">
        <v>6323</v>
      </c>
      <c r="M702" s="6" t="s">
        <v>7952</v>
      </c>
    </row>
    <row r="703" spans="1:13" x14ac:dyDescent="0.15">
      <c r="A703" s="6">
        <v>96258</v>
      </c>
      <c r="B703" s="6" t="s">
        <v>8010</v>
      </c>
      <c r="C703" s="6">
        <v>3680</v>
      </c>
      <c r="D703" s="6">
        <v>85</v>
      </c>
      <c r="E703" s="6" t="s">
        <v>8011</v>
      </c>
      <c r="F703" s="6" t="s">
        <v>6331</v>
      </c>
      <c r="G703" s="6"/>
      <c r="H703" s="6">
        <v>8.2586820000000003</v>
      </c>
      <c r="I703" s="6">
        <v>56.836979999999997</v>
      </c>
      <c r="J703" s="6">
        <v>2</v>
      </c>
      <c r="K703" s="6" t="s">
        <v>8009</v>
      </c>
      <c r="L703" s="6" t="s">
        <v>6323</v>
      </c>
      <c r="M703" s="6" t="s">
        <v>7952</v>
      </c>
    </row>
    <row r="704" spans="1:13" x14ac:dyDescent="0.15">
      <c r="A704" s="6">
        <v>96259</v>
      </c>
      <c r="B704" s="6" t="s">
        <v>8012</v>
      </c>
      <c r="C704" s="6">
        <v>3530</v>
      </c>
      <c r="D704" s="6">
        <v>85</v>
      </c>
      <c r="E704" s="6" t="s">
        <v>7864</v>
      </c>
      <c r="F704" s="6" t="s">
        <v>6331</v>
      </c>
      <c r="G704" s="6"/>
      <c r="H704" s="6">
        <v>8.2957509999999992</v>
      </c>
      <c r="I704" s="6">
        <v>56.817860000000003</v>
      </c>
      <c r="J704" s="6">
        <v>2</v>
      </c>
      <c r="K704" s="6" t="s">
        <v>7951</v>
      </c>
      <c r="L704" s="6" t="s">
        <v>6323</v>
      </c>
      <c r="M704" s="6" t="s">
        <v>7869</v>
      </c>
    </row>
    <row r="705" spans="1:13" x14ac:dyDescent="0.15">
      <c r="A705" s="6">
        <v>96260</v>
      </c>
      <c r="B705" s="6" t="s">
        <v>8013</v>
      </c>
      <c r="C705" s="6">
        <v>3720</v>
      </c>
      <c r="D705" s="6">
        <v>85</v>
      </c>
      <c r="E705" s="6" t="s">
        <v>8014</v>
      </c>
      <c r="F705" s="6" t="s">
        <v>6331</v>
      </c>
      <c r="G705" s="6"/>
      <c r="H705" s="6">
        <v>8.2957509999999992</v>
      </c>
      <c r="I705" s="6">
        <v>56.817860000000003</v>
      </c>
      <c r="J705" s="6">
        <v>2</v>
      </c>
      <c r="K705" s="6" t="s">
        <v>7951</v>
      </c>
      <c r="L705" s="6" t="s">
        <v>6323</v>
      </c>
      <c r="M705" s="6" t="s">
        <v>7879</v>
      </c>
    </row>
    <row r="706" spans="1:13" x14ac:dyDescent="0.15">
      <c r="A706" s="6">
        <v>96261</v>
      </c>
      <c r="B706" s="6" t="s">
        <v>8015</v>
      </c>
      <c r="C706" s="6">
        <v>2690</v>
      </c>
      <c r="D706" s="6">
        <v>80</v>
      </c>
      <c r="E706" s="6" t="s">
        <v>8016</v>
      </c>
      <c r="F706" s="6" t="s">
        <v>6331</v>
      </c>
      <c r="G706" s="6"/>
      <c r="H706" s="6">
        <v>10.044029999999999</v>
      </c>
      <c r="I706" s="6">
        <v>55.243940000000002</v>
      </c>
      <c r="J706" s="6">
        <v>2</v>
      </c>
      <c r="K706" s="6" t="s">
        <v>6532</v>
      </c>
      <c r="L706" s="6" t="s">
        <v>6328</v>
      </c>
      <c r="M706" s="6" t="s">
        <v>8017</v>
      </c>
    </row>
    <row r="707" spans="1:13" x14ac:dyDescent="0.15">
      <c r="A707" s="6">
        <v>96262</v>
      </c>
      <c r="B707" s="6" t="s">
        <v>8018</v>
      </c>
      <c r="C707" s="6">
        <v>2610</v>
      </c>
      <c r="D707" s="6">
        <v>75</v>
      </c>
      <c r="E707" s="6" t="s">
        <v>8019</v>
      </c>
      <c r="F707" s="6" t="s">
        <v>6331</v>
      </c>
      <c r="G707" s="6"/>
      <c r="H707" s="6">
        <v>10.044029999999999</v>
      </c>
      <c r="I707" s="6">
        <v>55.243940000000002</v>
      </c>
      <c r="J707" s="6">
        <v>2</v>
      </c>
      <c r="K707" s="6" t="s">
        <v>6532</v>
      </c>
      <c r="L707" s="6" t="s">
        <v>6328</v>
      </c>
      <c r="M707" s="6" t="s">
        <v>8017</v>
      </c>
    </row>
    <row r="708" spans="1:13" x14ac:dyDescent="0.15">
      <c r="A708" s="6">
        <v>96264</v>
      </c>
      <c r="B708" s="6" t="s">
        <v>8020</v>
      </c>
      <c r="C708" s="6">
        <v>2780</v>
      </c>
      <c r="D708" s="6">
        <v>80</v>
      </c>
      <c r="E708" s="6" t="s">
        <v>8021</v>
      </c>
      <c r="F708" s="6" t="s">
        <v>6331</v>
      </c>
      <c r="G708" s="6"/>
      <c r="H708" s="6">
        <v>10.46367</v>
      </c>
      <c r="I708" s="6">
        <v>55.512430000000002</v>
      </c>
      <c r="J708" s="6">
        <v>2</v>
      </c>
      <c r="K708" s="6" t="s">
        <v>8022</v>
      </c>
      <c r="L708" s="6" t="s">
        <v>6328</v>
      </c>
      <c r="M708" s="6" t="s">
        <v>8023</v>
      </c>
    </row>
    <row r="709" spans="1:13" x14ac:dyDescent="0.15">
      <c r="A709" s="6">
        <v>96265</v>
      </c>
      <c r="B709" s="6" t="s">
        <v>8024</v>
      </c>
      <c r="C709" s="6">
        <v>2790</v>
      </c>
      <c r="D709" s="6">
        <v>80</v>
      </c>
      <c r="E709" s="6" t="s">
        <v>8025</v>
      </c>
      <c r="F709" s="6" t="s">
        <v>6331</v>
      </c>
      <c r="G709" s="6"/>
      <c r="H709" s="6">
        <v>10.46367</v>
      </c>
      <c r="I709" s="6">
        <v>55.512430000000002</v>
      </c>
      <c r="J709" s="6">
        <v>2</v>
      </c>
      <c r="K709" s="6" t="s">
        <v>8022</v>
      </c>
      <c r="L709" s="6" t="s">
        <v>6328</v>
      </c>
      <c r="M709" s="6" t="s">
        <v>8023</v>
      </c>
    </row>
    <row r="710" spans="1:13" x14ac:dyDescent="0.15">
      <c r="A710" s="6">
        <v>96266</v>
      </c>
      <c r="B710" s="6" t="s">
        <v>8026</v>
      </c>
      <c r="C710" s="6">
        <v>2730</v>
      </c>
      <c r="D710" s="6">
        <v>80</v>
      </c>
      <c r="E710" s="6" t="s">
        <v>8027</v>
      </c>
      <c r="F710" s="6" t="s">
        <v>6331</v>
      </c>
      <c r="G710" s="6"/>
      <c r="H710" s="6">
        <v>10.46367</v>
      </c>
      <c r="I710" s="6">
        <v>55.512430000000002</v>
      </c>
      <c r="J710" s="6">
        <v>2</v>
      </c>
      <c r="K710" s="6" t="s">
        <v>8022</v>
      </c>
      <c r="L710" s="6" t="s">
        <v>6328</v>
      </c>
      <c r="M710" s="6" t="s">
        <v>8023</v>
      </c>
    </row>
    <row r="711" spans="1:13" x14ac:dyDescent="0.15">
      <c r="A711" s="6">
        <v>96267</v>
      </c>
      <c r="B711" s="6" t="s">
        <v>8028</v>
      </c>
      <c r="C711" s="6">
        <v>2560</v>
      </c>
      <c r="D711" s="6">
        <v>75</v>
      </c>
      <c r="E711" s="6" t="s">
        <v>8029</v>
      </c>
      <c r="F711" s="6" t="s">
        <v>6326</v>
      </c>
      <c r="G711" s="6"/>
      <c r="H711" s="6">
        <v>10.46367</v>
      </c>
      <c r="I711" s="6">
        <v>55.512430000000002</v>
      </c>
      <c r="J711" s="6">
        <v>2</v>
      </c>
      <c r="K711" s="6" t="s">
        <v>8022</v>
      </c>
      <c r="L711" s="6" t="s">
        <v>6328</v>
      </c>
      <c r="M711" s="6" t="s">
        <v>8023</v>
      </c>
    </row>
    <row r="712" spans="1:13" x14ac:dyDescent="0.15">
      <c r="A712" s="6">
        <v>96272</v>
      </c>
      <c r="B712" s="6" t="s">
        <v>8030</v>
      </c>
      <c r="C712" s="6">
        <v>4000</v>
      </c>
      <c r="D712" s="6">
        <v>85</v>
      </c>
      <c r="E712" s="6" t="s">
        <v>8031</v>
      </c>
      <c r="F712" s="6" t="s">
        <v>6331</v>
      </c>
      <c r="G712" s="6"/>
      <c r="H712" s="6">
        <v>9.0593769999999996</v>
      </c>
      <c r="I712" s="6">
        <v>56.79468</v>
      </c>
      <c r="J712" s="6">
        <v>2</v>
      </c>
      <c r="K712" s="6" t="s">
        <v>8032</v>
      </c>
      <c r="L712" s="6" t="s">
        <v>6323</v>
      </c>
      <c r="M712" s="6" t="s">
        <v>8033</v>
      </c>
    </row>
    <row r="713" spans="1:13" x14ac:dyDescent="0.15">
      <c r="A713" s="6">
        <v>96273</v>
      </c>
      <c r="B713" s="6" t="s">
        <v>8034</v>
      </c>
      <c r="C713" s="6">
        <v>4100</v>
      </c>
      <c r="D713" s="6">
        <v>85</v>
      </c>
      <c r="E713" s="6" t="s">
        <v>8035</v>
      </c>
      <c r="F713" s="6" t="s">
        <v>6331</v>
      </c>
      <c r="G713" s="6"/>
      <c r="H713" s="6">
        <v>9.0593769999999996</v>
      </c>
      <c r="I713" s="6">
        <v>56.79468</v>
      </c>
      <c r="J713" s="6">
        <v>2</v>
      </c>
      <c r="K713" s="6" t="s">
        <v>8032</v>
      </c>
      <c r="L713" s="6" t="s">
        <v>6323</v>
      </c>
      <c r="M713" s="6" t="s">
        <v>8033</v>
      </c>
    </row>
    <row r="714" spans="1:13" x14ac:dyDescent="0.15">
      <c r="A714" s="6">
        <v>96274</v>
      </c>
      <c r="B714" s="6" t="s">
        <v>8036</v>
      </c>
      <c r="C714" s="6">
        <v>4030</v>
      </c>
      <c r="D714" s="6">
        <v>85</v>
      </c>
      <c r="E714" s="6" t="s">
        <v>8037</v>
      </c>
      <c r="F714" s="6" t="s">
        <v>6331</v>
      </c>
      <c r="G714" s="6"/>
      <c r="H714" s="6">
        <v>9.4499999999999993</v>
      </c>
      <c r="I714" s="6">
        <v>56.85</v>
      </c>
      <c r="J714" s="6">
        <v>2</v>
      </c>
      <c r="K714" s="6" t="s">
        <v>8038</v>
      </c>
      <c r="L714" s="6" t="s">
        <v>6965</v>
      </c>
      <c r="M714" s="6"/>
    </row>
    <row r="715" spans="1:13" x14ac:dyDescent="0.15">
      <c r="A715" s="6">
        <v>96275</v>
      </c>
      <c r="B715" s="6" t="s">
        <v>8039</v>
      </c>
      <c r="C715" s="6">
        <v>4010</v>
      </c>
      <c r="D715" s="6">
        <v>85</v>
      </c>
      <c r="E715" s="6" t="s">
        <v>8040</v>
      </c>
      <c r="F715" s="6" t="s">
        <v>6331</v>
      </c>
      <c r="G715" s="6"/>
      <c r="H715" s="6">
        <v>9.4499999999999993</v>
      </c>
      <c r="I715" s="6">
        <v>56.85</v>
      </c>
      <c r="J715" s="6">
        <v>2</v>
      </c>
      <c r="K715" s="6" t="s">
        <v>8038</v>
      </c>
      <c r="L715" s="6" t="s">
        <v>6965</v>
      </c>
      <c r="M715" s="6"/>
    </row>
    <row r="716" spans="1:13" x14ac:dyDescent="0.15">
      <c r="A716" s="6">
        <v>96276</v>
      </c>
      <c r="B716" s="6" t="s">
        <v>8041</v>
      </c>
      <c r="C716" s="6">
        <v>4580</v>
      </c>
      <c r="D716" s="6">
        <v>140</v>
      </c>
      <c r="E716" s="6" t="s">
        <v>8042</v>
      </c>
      <c r="F716" s="6" t="s">
        <v>6331</v>
      </c>
      <c r="G716" s="6"/>
      <c r="H716" s="6">
        <v>12.34057</v>
      </c>
      <c r="I716" s="6">
        <v>55.268070000000002</v>
      </c>
      <c r="J716" s="6">
        <v>2</v>
      </c>
      <c r="K716" s="6" t="s">
        <v>141</v>
      </c>
      <c r="L716" s="6" t="s">
        <v>6323</v>
      </c>
      <c r="M716" s="6"/>
    </row>
    <row r="717" spans="1:13" x14ac:dyDescent="0.15">
      <c r="A717" s="6">
        <v>96277</v>
      </c>
      <c r="B717" s="6" t="s">
        <v>8043</v>
      </c>
      <c r="C717" s="6">
        <v>2420</v>
      </c>
      <c r="D717" s="6">
        <v>55</v>
      </c>
      <c r="E717" s="6" t="s">
        <v>8044</v>
      </c>
      <c r="F717" s="6" t="s">
        <v>6331</v>
      </c>
      <c r="G717" s="6"/>
      <c r="H717" s="6">
        <v>11.435879999999999</v>
      </c>
      <c r="I717" s="6">
        <v>55.836559999999999</v>
      </c>
      <c r="J717" s="6">
        <v>2</v>
      </c>
      <c r="K717" s="6" t="s">
        <v>7605</v>
      </c>
      <c r="L717" s="6" t="s">
        <v>6328</v>
      </c>
      <c r="M717" s="6" t="s">
        <v>7281</v>
      </c>
    </row>
    <row r="718" spans="1:13" x14ac:dyDescent="0.15">
      <c r="A718" s="6">
        <v>96278</v>
      </c>
      <c r="B718" s="6" t="s">
        <v>8045</v>
      </c>
      <c r="C718" s="6">
        <v>2440</v>
      </c>
      <c r="D718" s="6">
        <v>55</v>
      </c>
      <c r="E718" s="6" t="s">
        <v>8046</v>
      </c>
      <c r="F718" s="6" t="s">
        <v>6331</v>
      </c>
      <c r="G718" s="6"/>
      <c r="H718" s="6">
        <v>11.435879999999999</v>
      </c>
      <c r="I718" s="6">
        <v>55.836559999999999</v>
      </c>
      <c r="J718" s="6">
        <v>2</v>
      </c>
      <c r="K718" s="6" t="s">
        <v>7605</v>
      </c>
      <c r="L718" s="6" t="s">
        <v>6328</v>
      </c>
      <c r="M718" s="6" t="s">
        <v>7281</v>
      </c>
    </row>
    <row r="719" spans="1:13" x14ac:dyDescent="0.15">
      <c r="A719" s="6">
        <v>96279</v>
      </c>
      <c r="B719" s="6" t="s">
        <v>8047</v>
      </c>
      <c r="C719" s="6">
        <v>4530</v>
      </c>
      <c r="D719" s="6">
        <v>50</v>
      </c>
      <c r="E719" s="6" t="s">
        <v>8048</v>
      </c>
      <c r="F719" s="6" t="s">
        <v>6331</v>
      </c>
      <c r="G719" s="6">
        <v>0</v>
      </c>
      <c r="H719" s="6">
        <v>11.542999999999999</v>
      </c>
      <c r="I719" s="6">
        <v>55.593699999999998</v>
      </c>
      <c r="J719" s="6">
        <v>1</v>
      </c>
      <c r="K719" s="6" t="s">
        <v>266</v>
      </c>
      <c r="L719" s="6" t="s">
        <v>6712</v>
      </c>
      <c r="M719" s="6" t="s">
        <v>7842</v>
      </c>
    </row>
    <row r="720" spans="1:13" x14ac:dyDescent="0.15">
      <c r="A720" s="6">
        <v>96280</v>
      </c>
      <c r="B720" s="6" t="s">
        <v>8049</v>
      </c>
      <c r="C720" s="6">
        <v>4560</v>
      </c>
      <c r="D720" s="6">
        <v>65</v>
      </c>
      <c r="E720" s="6" t="s">
        <v>8050</v>
      </c>
      <c r="F720" s="6" t="s">
        <v>6331</v>
      </c>
      <c r="G720" s="6">
        <v>0</v>
      </c>
      <c r="H720" s="6">
        <v>11.542999999999999</v>
      </c>
      <c r="I720" s="6">
        <v>55.593699999999998</v>
      </c>
      <c r="J720" s="6">
        <v>1</v>
      </c>
      <c r="K720" s="6" t="s">
        <v>8051</v>
      </c>
      <c r="L720" s="6" t="s">
        <v>6712</v>
      </c>
      <c r="M720" s="6" t="s">
        <v>7842</v>
      </c>
    </row>
    <row r="721" spans="1:13" x14ac:dyDescent="0.15">
      <c r="A721" s="6">
        <v>96281</v>
      </c>
      <c r="B721" s="6" t="s">
        <v>8052</v>
      </c>
      <c r="C721" s="6">
        <v>4590</v>
      </c>
      <c r="D721" s="6">
        <v>85</v>
      </c>
      <c r="E721" s="6" t="s">
        <v>8053</v>
      </c>
      <c r="F721" s="6" t="s">
        <v>6331</v>
      </c>
      <c r="G721" s="6">
        <v>0</v>
      </c>
      <c r="H721" s="6">
        <v>11.542999999999999</v>
      </c>
      <c r="I721" s="6">
        <v>55.593699999999998</v>
      </c>
      <c r="J721" s="6">
        <v>1</v>
      </c>
      <c r="K721" s="6" t="s">
        <v>8051</v>
      </c>
      <c r="L721" s="6" t="s">
        <v>6712</v>
      </c>
      <c r="M721" s="6" t="s">
        <v>7842</v>
      </c>
    </row>
    <row r="722" spans="1:13" x14ac:dyDescent="0.15">
      <c r="A722" s="6">
        <v>96295</v>
      </c>
      <c r="B722" s="6" t="s">
        <v>8054</v>
      </c>
      <c r="C722" s="6">
        <v>4960</v>
      </c>
      <c r="D722" s="6">
        <v>65</v>
      </c>
      <c r="E722" s="6" t="s">
        <v>8055</v>
      </c>
      <c r="F722" s="6" t="s">
        <v>6331</v>
      </c>
      <c r="G722" s="6">
        <v>0</v>
      </c>
      <c r="H722" s="6">
        <v>11.5939</v>
      </c>
      <c r="I722" s="6">
        <v>55.616700000000002</v>
      </c>
      <c r="J722" s="6">
        <v>1</v>
      </c>
      <c r="K722" s="6" t="s">
        <v>8056</v>
      </c>
      <c r="L722" s="6" t="s">
        <v>6712</v>
      </c>
      <c r="M722" s="6" t="s">
        <v>8057</v>
      </c>
    </row>
    <row r="723" spans="1:13" x14ac:dyDescent="0.15">
      <c r="A723" s="6">
        <v>96298</v>
      </c>
      <c r="B723" s="6" t="s">
        <v>8058</v>
      </c>
      <c r="C723" s="6">
        <v>2600</v>
      </c>
      <c r="D723" s="6">
        <v>75</v>
      </c>
      <c r="E723" s="6" t="s">
        <v>8059</v>
      </c>
      <c r="F723" s="6" t="s">
        <v>6331</v>
      </c>
      <c r="G723" s="6"/>
      <c r="H723" s="6">
        <v>9.4848210000000002</v>
      </c>
      <c r="I723" s="6">
        <v>57.086770000000001</v>
      </c>
      <c r="J723" s="6">
        <v>2</v>
      </c>
      <c r="K723" s="6" t="s">
        <v>8060</v>
      </c>
      <c r="L723" s="6" t="s">
        <v>6328</v>
      </c>
      <c r="M723" s="6" t="s">
        <v>8061</v>
      </c>
    </row>
    <row r="724" spans="1:13" x14ac:dyDescent="0.15">
      <c r="A724" s="6">
        <v>96299</v>
      </c>
      <c r="B724" s="6" t="s">
        <v>8062</v>
      </c>
      <c r="C724" s="6">
        <v>2540</v>
      </c>
      <c r="D724" s="6">
        <v>70</v>
      </c>
      <c r="E724" s="6" t="s">
        <v>8063</v>
      </c>
      <c r="F724" s="6" t="s">
        <v>6331</v>
      </c>
      <c r="G724" s="6"/>
      <c r="H724" s="6">
        <v>9.4848210000000002</v>
      </c>
      <c r="I724" s="6">
        <v>57.086770000000001</v>
      </c>
      <c r="J724" s="6">
        <v>2</v>
      </c>
      <c r="K724" s="6" t="s">
        <v>8060</v>
      </c>
      <c r="L724" s="6" t="s">
        <v>6328</v>
      </c>
      <c r="M724" s="6" t="s">
        <v>8061</v>
      </c>
    </row>
    <row r="725" spans="1:13" x14ac:dyDescent="0.15">
      <c r="A725" s="6">
        <v>96300</v>
      </c>
      <c r="B725" s="6" t="s">
        <v>8064</v>
      </c>
      <c r="C725" s="6">
        <v>2560</v>
      </c>
      <c r="D725" s="6">
        <v>95</v>
      </c>
      <c r="E725" s="6" t="s">
        <v>8065</v>
      </c>
      <c r="F725" s="6" t="s">
        <v>6331</v>
      </c>
      <c r="G725" s="6"/>
      <c r="H725" s="6">
        <v>9.4848210000000002</v>
      </c>
      <c r="I725" s="6">
        <v>57.086770000000001</v>
      </c>
      <c r="J725" s="6">
        <v>2</v>
      </c>
      <c r="K725" s="6" t="s">
        <v>8060</v>
      </c>
      <c r="L725" s="6" t="s">
        <v>6328</v>
      </c>
      <c r="M725" s="6" t="s">
        <v>8061</v>
      </c>
    </row>
    <row r="726" spans="1:13" x14ac:dyDescent="0.15">
      <c r="A726" s="6">
        <v>96301</v>
      </c>
      <c r="B726" s="6" t="s">
        <v>8066</v>
      </c>
      <c r="C726" s="6">
        <v>2650</v>
      </c>
      <c r="D726" s="6">
        <v>80</v>
      </c>
      <c r="E726" s="6" t="s">
        <v>8067</v>
      </c>
      <c r="F726" s="6" t="s">
        <v>6331</v>
      </c>
      <c r="G726" s="6"/>
      <c r="H726" s="6">
        <v>9.4848210000000002</v>
      </c>
      <c r="I726" s="6">
        <v>57.086770000000001</v>
      </c>
      <c r="J726" s="6">
        <v>2</v>
      </c>
      <c r="K726" s="6" t="s">
        <v>8060</v>
      </c>
      <c r="L726" s="6" t="s">
        <v>6328</v>
      </c>
      <c r="M726" s="6" t="s">
        <v>8061</v>
      </c>
    </row>
    <row r="727" spans="1:13" x14ac:dyDescent="0.15">
      <c r="A727" s="6">
        <v>96302</v>
      </c>
      <c r="B727" s="6" t="s">
        <v>8068</v>
      </c>
      <c r="C727" s="6">
        <v>2450</v>
      </c>
      <c r="D727" s="6">
        <v>75</v>
      </c>
      <c r="E727" s="6" t="s">
        <v>8069</v>
      </c>
      <c r="F727" s="6" t="s">
        <v>6331</v>
      </c>
      <c r="G727" s="6"/>
      <c r="H727" s="6">
        <v>9.4848210000000002</v>
      </c>
      <c r="I727" s="6">
        <v>57.086770000000001</v>
      </c>
      <c r="J727" s="6">
        <v>2</v>
      </c>
      <c r="K727" s="6" t="s">
        <v>8060</v>
      </c>
      <c r="L727" s="6" t="s">
        <v>6328</v>
      </c>
      <c r="M727" s="6" t="s">
        <v>8061</v>
      </c>
    </row>
    <row r="728" spans="1:13" x14ac:dyDescent="0.15">
      <c r="A728" s="6">
        <v>96303</v>
      </c>
      <c r="B728" s="6" t="s">
        <v>8070</v>
      </c>
      <c r="C728" s="6">
        <v>2570</v>
      </c>
      <c r="D728" s="6">
        <v>70</v>
      </c>
      <c r="E728" s="6" t="s">
        <v>8071</v>
      </c>
      <c r="F728" s="6" t="s">
        <v>6331</v>
      </c>
      <c r="G728" s="6"/>
      <c r="H728" s="6">
        <v>9.4848210000000002</v>
      </c>
      <c r="I728" s="6">
        <v>57.086770000000001</v>
      </c>
      <c r="J728" s="6">
        <v>2</v>
      </c>
      <c r="K728" s="6" t="s">
        <v>8060</v>
      </c>
      <c r="L728" s="6" t="s">
        <v>6328</v>
      </c>
      <c r="M728" s="6" t="s">
        <v>8061</v>
      </c>
    </row>
    <row r="729" spans="1:13" x14ac:dyDescent="0.15">
      <c r="A729" s="6">
        <v>96304</v>
      </c>
      <c r="B729" s="6" t="s">
        <v>8072</v>
      </c>
      <c r="C729" s="6">
        <v>2420</v>
      </c>
      <c r="D729" s="6">
        <v>75</v>
      </c>
      <c r="E729" s="6" t="s">
        <v>8073</v>
      </c>
      <c r="F729" s="6" t="s">
        <v>6331</v>
      </c>
      <c r="G729" s="6"/>
      <c r="H729" s="6">
        <v>9.4848210000000002</v>
      </c>
      <c r="I729" s="6">
        <v>57.086770000000001</v>
      </c>
      <c r="J729" s="6">
        <v>2</v>
      </c>
      <c r="K729" s="6" t="s">
        <v>8060</v>
      </c>
      <c r="L729" s="6" t="s">
        <v>6328</v>
      </c>
      <c r="M729" s="6" t="s">
        <v>8061</v>
      </c>
    </row>
    <row r="730" spans="1:13" x14ac:dyDescent="0.15">
      <c r="A730" s="6">
        <v>96305</v>
      </c>
      <c r="B730" s="6" t="s">
        <v>8074</v>
      </c>
      <c r="C730" s="6">
        <v>2900</v>
      </c>
      <c r="D730" s="6">
        <v>80</v>
      </c>
      <c r="E730" s="6" t="s">
        <v>8075</v>
      </c>
      <c r="F730" s="6" t="s">
        <v>6531</v>
      </c>
      <c r="G730" s="6"/>
      <c r="H730" s="6">
        <v>9.2227219999999992</v>
      </c>
      <c r="I730" s="6">
        <v>55.23527</v>
      </c>
      <c r="J730" s="6">
        <v>2</v>
      </c>
      <c r="K730" s="6" t="s">
        <v>8076</v>
      </c>
      <c r="L730" s="6" t="s">
        <v>6328</v>
      </c>
      <c r="M730" s="6" t="s">
        <v>8077</v>
      </c>
    </row>
    <row r="731" spans="1:13" x14ac:dyDescent="0.15">
      <c r="A731" s="6">
        <v>96306</v>
      </c>
      <c r="B731" s="6" t="s">
        <v>8078</v>
      </c>
      <c r="C731" s="6">
        <v>2930</v>
      </c>
      <c r="D731" s="6">
        <v>80</v>
      </c>
      <c r="E731" s="6" t="s">
        <v>8079</v>
      </c>
      <c r="F731" s="6" t="s">
        <v>6531</v>
      </c>
      <c r="G731" s="6"/>
      <c r="H731" s="6">
        <v>9.2864430000000002</v>
      </c>
      <c r="I731" s="6">
        <v>56.939630000000001</v>
      </c>
      <c r="J731" s="6">
        <v>2</v>
      </c>
      <c r="K731" s="6" t="s">
        <v>8080</v>
      </c>
      <c r="L731" s="6" t="s">
        <v>6328</v>
      </c>
      <c r="M731" s="6" t="s">
        <v>8081</v>
      </c>
    </row>
    <row r="732" spans="1:13" x14ac:dyDescent="0.15">
      <c r="A732" s="6">
        <v>96311</v>
      </c>
      <c r="B732" s="6" t="s">
        <v>8082</v>
      </c>
      <c r="C732" s="6">
        <v>2840</v>
      </c>
      <c r="D732" s="6">
        <v>80</v>
      </c>
      <c r="E732" s="6" t="s">
        <v>8083</v>
      </c>
      <c r="F732" s="6" t="s">
        <v>6331</v>
      </c>
      <c r="G732" s="6"/>
      <c r="H732" s="6">
        <v>12.08357</v>
      </c>
      <c r="I732" s="6">
        <v>54.802370000000003</v>
      </c>
      <c r="J732" s="6">
        <v>2</v>
      </c>
      <c r="K732" s="6" t="s">
        <v>8084</v>
      </c>
      <c r="L732" s="6" t="s">
        <v>6328</v>
      </c>
      <c r="M732" s="6" t="s">
        <v>7281</v>
      </c>
    </row>
    <row r="733" spans="1:13" x14ac:dyDescent="0.15">
      <c r="A733" s="6">
        <v>96320</v>
      </c>
      <c r="B733" s="6" t="s">
        <v>8085</v>
      </c>
      <c r="C733" s="6">
        <v>5130</v>
      </c>
      <c r="D733" s="6">
        <v>100</v>
      </c>
      <c r="E733" s="6" t="s">
        <v>8086</v>
      </c>
      <c r="F733" s="6" t="s">
        <v>6321</v>
      </c>
      <c r="G733" s="6">
        <v>0</v>
      </c>
      <c r="H733" s="6">
        <v>9.75</v>
      </c>
      <c r="I733" s="6">
        <v>57</v>
      </c>
      <c r="J733" s="6">
        <v>1</v>
      </c>
      <c r="K733" s="6" t="s">
        <v>8087</v>
      </c>
      <c r="L733" s="6" t="s">
        <v>7258</v>
      </c>
      <c r="M733" s="6"/>
    </row>
    <row r="734" spans="1:13" x14ac:dyDescent="0.15">
      <c r="A734" s="6">
        <v>96321</v>
      </c>
      <c r="B734" s="6" t="s">
        <v>8088</v>
      </c>
      <c r="C734" s="6">
        <v>3920</v>
      </c>
      <c r="D734" s="6">
        <v>85</v>
      </c>
      <c r="E734" s="6" t="s">
        <v>7921</v>
      </c>
      <c r="F734" s="6" t="s">
        <v>6331</v>
      </c>
      <c r="G734" s="6"/>
      <c r="H734" s="6">
        <v>9.7763150000000003</v>
      </c>
      <c r="I734" s="6">
        <v>56.955530000000003</v>
      </c>
      <c r="J734" s="6">
        <v>2</v>
      </c>
      <c r="K734" s="6" t="s">
        <v>8089</v>
      </c>
      <c r="L734" s="6" t="s">
        <v>6323</v>
      </c>
      <c r="M734" s="6" t="s">
        <v>8090</v>
      </c>
    </row>
    <row r="735" spans="1:13" x14ac:dyDescent="0.15">
      <c r="A735" s="6">
        <v>96322</v>
      </c>
      <c r="B735" s="6" t="s">
        <v>8091</v>
      </c>
      <c r="C735" s="6">
        <v>3420</v>
      </c>
      <c r="D735" s="6">
        <v>80</v>
      </c>
      <c r="E735" s="6" t="s">
        <v>8092</v>
      </c>
      <c r="F735" s="6" t="s">
        <v>6331</v>
      </c>
      <c r="G735" s="6"/>
      <c r="H735" s="6">
        <v>9.7006160000000001</v>
      </c>
      <c r="I735" s="6">
        <v>56.515120000000003</v>
      </c>
      <c r="J735" s="6">
        <v>2</v>
      </c>
      <c r="K735" s="6" t="s">
        <v>8093</v>
      </c>
      <c r="L735" s="6" t="s">
        <v>6328</v>
      </c>
      <c r="M735" s="6" t="s">
        <v>8094</v>
      </c>
    </row>
    <row r="736" spans="1:13" x14ac:dyDescent="0.15">
      <c r="A736" s="6">
        <v>96323</v>
      </c>
      <c r="B736" s="6" t="s">
        <v>8095</v>
      </c>
      <c r="C736" s="6">
        <v>4250</v>
      </c>
      <c r="D736" s="6">
        <v>85</v>
      </c>
      <c r="E736" s="6" t="s">
        <v>8096</v>
      </c>
      <c r="F736" s="6" t="s">
        <v>6321</v>
      </c>
      <c r="G736" s="6"/>
      <c r="H736" s="6">
        <v>12.108700000000001</v>
      </c>
      <c r="I736" s="6">
        <v>56.048340000000003</v>
      </c>
      <c r="J736" s="6">
        <v>2</v>
      </c>
      <c r="K736" s="6" t="s">
        <v>8097</v>
      </c>
      <c r="L736" s="6" t="s">
        <v>6323</v>
      </c>
      <c r="M736" s="6" t="s">
        <v>8098</v>
      </c>
    </row>
    <row r="737" spans="1:13" x14ac:dyDescent="0.15">
      <c r="A737" s="6">
        <v>96324</v>
      </c>
      <c r="B737" s="6" t="s">
        <v>8099</v>
      </c>
      <c r="C737" s="6">
        <v>4100</v>
      </c>
      <c r="D737" s="6">
        <v>85</v>
      </c>
      <c r="E737" s="6" t="s">
        <v>8035</v>
      </c>
      <c r="F737" s="6" t="s">
        <v>6321</v>
      </c>
      <c r="G737" s="6"/>
      <c r="H737" s="6">
        <v>12.108700000000001</v>
      </c>
      <c r="I737" s="6">
        <v>56.048340000000003</v>
      </c>
      <c r="J737" s="6">
        <v>2</v>
      </c>
      <c r="K737" s="6" t="s">
        <v>8097</v>
      </c>
      <c r="L737" s="6" t="s">
        <v>6323</v>
      </c>
      <c r="M737" s="6" t="s">
        <v>8098</v>
      </c>
    </row>
    <row r="738" spans="1:13" x14ac:dyDescent="0.15">
      <c r="A738" s="6">
        <v>96330</v>
      </c>
      <c r="B738" s="6" t="s">
        <v>8100</v>
      </c>
      <c r="C738" s="6">
        <v>3660</v>
      </c>
      <c r="D738" s="6">
        <v>80</v>
      </c>
      <c r="E738" s="6" t="s">
        <v>8101</v>
      </c>
      <c r="F738" s="6" t="s">
        <v>6331</v>
      </c>
      <c r="G738" s="6"/>
      <c r="H738" s="6">
        <v>8.2695720000000001</v>
      </c>
      <c r="I738" s="6">
        <v>56.852670000000003</v>
      </c>
      <c r="J738" s="6">
        <v>2</v>
      </c>
      <c r="K738" s="6" t="s">
        <v>8102</v>
      </c>
      <c r="L738" s="6" t="s">
        <v>6323</v>
      </c>
      <c r="M738" s="6" t="s">
        <v>7952</v>
      </c>
    </row>
    <row r="739" spans="1:13" x14ac:dyDescent="0.15">
      <c r="A739" s="6">
        <v>96336</v>
      </c>
      <c r="B739" s="6" t="s">
        <v>8103</v>
      </c>
      <c r="C739" s="6">
        <v>4370</v>
      </c>
      <c r="D739" s="6">
        <v>70</v>
      </c>
      <c r="E739" s="6" t="s">
        <v>8104</v>
      </c>
      <c r="F739" s="6" t="s">
        <v>6321</v>
      </c>
      <c r="G739" s="6"/>
      <c r="H739" s="6">
        <v>10.827780000000001</v>
      </c>
      <c r="I739" s="6">
        <v>54.929360000000003</v>
      </c>
      <c r="J739" s="6">
        <v>2</v>
      </c>
      <c r="K739" s="6" t="s">
        <v>351</v>
      </c>
      <c r="L739" s="6" t="s">
        <v>6323</v>
      </c>
      <c r="M739" s="6" t="s">
        <v>8105</v>
      </c>
    </row>
    <row r="740" spans="1:13" x14ac:dyDescent="0.15">
      <c r="A740" s="6">
        <v>96337</v>
      </c>
      <c r="B740" s="6" t="s">
        <v>8106</v>
      </c>
      <c r="C740" s="6">
        <v>4240</v>
      </c>
      <c r="D740" s="6">
        <v>60</v>
      </c>
      <c r="E740" s="6" t="s">
        <v>8107</v>
      </c>
      <c r="F740" s="6" t="s">
        <v>6321</v>
      </c>
      <c r="G740" s="6"/>
      <c r="H740" s="6">
        <v>10.827780000000001</v>
      </c>
      <c r="I740" s="6">
        <v>54.929360000000003</v>
      </c>
      <c r="J740" s="6">
        <v>2</v>
      </c>
      <c r="K740" s="6" t="s">
        <v>351</v>
      </c>
      <c r="L740" s="6" t="s">
        <v>6323</v>
      </c>
      <c r="M740" s="6" t="s">
        <v>8105</v>
      </c>
    </row>
    <row r="741" spans="1:13" x14ac:dyDescent="0.15">
      <c r="A741" s="6">
        <v>96338</v>
      </c>
      <c r="B741" s="6" t="s">
        <v>8108</v>
      </c>
      <c r="C741" s="6">
        <v>3660</v>
      </c>
      <c r="D741" s="6">
        <v>80</v>
      </c>
      <c r="E741" s="6" t="s">
        <v>8101</v>
      </c>
      <c r="F741" s="6" t="s">
        <v>6331</v>
      </c>
      <c r="G741" s="6"/>
      <c r="H741" s="6">
        <v>9.0574200000000005</v>
      </c>
      <c r="I741" s="6">
        <v>56.503149999999998</v>
      </c>
      <c r="J741" s="6">
        <v>2</v>
      </c>
      <c r="K741" s="6" t="s">
        <v>8109</v>
      </c>
      <c r="L741" s="6" t="s">
        <v>6323</v>
      </c>
      <c r="M741" s="6" t="s">
        <v>8110</v>
      </c>
    </row>
    <row r="742" spans="1:13" x14ac:dyDescent="0.15">
      <c r="A742" s="6">
        <v>96339</v>
      </c>
      <c r="B742" s="6" t="s">
        <v>8111</v>
      </c>
      <c r="C742" s="6">
        <v>2490</v>
      </c>
      <c r="D742" s="6">
        <v>75</v>
      </c>
      <c r="E742" s="6" t="s">
        <v>8112</v>
      </c>
      <c r="F742" s="6" t="s">
        <v>6331</v>
      </c>
      <c r="G742" s="6"/>
      <c r="H742" s="6">
        <v>9.1792879999999997</v>
      </c>
      <c r="I742" s="6">
        <v>56.139409999999998</v>
      </c>
      <c r="J742" s="6">
        <v>2</v>
      </c>
      <c r="K742" s="6" t="s">
        <v>8113</v>
      </c>
      <c r="L742" s="6" t="s">
        <v>6328</v>
      </c>
      <c r="M742" s="6" t="s">
        <v>7281</v>
      </c>
    </row>
    <row r="743" spans="1:13" x14ac:dyDescent="0.15">
      <c r="A743" s="6">
        <v>96340</v>
      </c>
      <c r="B743" s="6" t="s">
        <v>8114</v>
      </c>
      <c r="C743" s="6">
        <v>2420</v>
      </c>
      <c r="D743" s="6">
        <v>75</v>
      </c>
      <c r="E743" s="6" t="s">
        <v>8073</v>
      </c>
      <c r="F743" s="6" t="s">
        <v>6331</v>
      </c>
      <c r="G743" s="6"/>
      <c r="H743" s="6">
        <v>9.1792879999999997</v>
      </c>
      <c r="I743" s="6">
        <v>56.139409999999998</v>
      </c>
      <c r="J743" s="6">
        <v>2</v>
      </c>
      <c r="K743" s="6" t="s">
        <v>8113</v>
      </c>
      <c r="L743" s="6" t="s">
        <v>6328</v>
      </c>
      <c r="M743" s="6" t="s">
        <v>7281</v>
      </c>
    </row>
    <row r="744" spans="1:13" x14ac:dyDescent="0.15">
      <c r="A744" s="6">
        <v>96341</v>
      </c>
      <c r="B744" s="6" t="s">
        <v>8115</v>
      </c>
      <c r="C744" s="6">
        <v>2490</v>
      </c>
      <c r="D744" s="6">
        <v>75</v>
      </c>
      <c r="E744" s="6" t="s">
        <v>8112</v>
      </c>
      <c r="F744" s="6" t="s">
        <v>6331</v>
      </c>
      <c r="G744" s="6"/>
      <c r="H744" s="6">
        <v>9.1792879999999997</v>
      </c>
      <c r="I744" s="6">
        <v>56.139409999999998</v>
      </c>
      <c r="J744" s="6">
        <v>2</v>
      </c>
      <c r="K744" s="6" t="s">
        <v>8113</v>
      </c>
      <c r="L744" s="6" t="s">
        <v>6328</v>
      </c>
      <c r="M744" s="6" t="s">
        <v>7281</v>
      </c>
    </row>
    <row r="745" spans="1:13" x14ac:dyDescent="0.15">
      <c r="A745" s="6">
        <v>96347</v>
      </c>
      <c r="B745" s="6" t="s">
        <v>8116</v>
      </c>
      <c r="C745" s="6">
        <v>2800</v>
      </c>
      <c r="D745" s="6">
        <v>75</v>
      </c>
      <c r="E745" s="6" t="s">
        <v>8117</v>
      </c>
      <c r="F745" s="6" t="s">
        <v>6331</v>
      </c>
      <c r="G745" s="6"/>
      <c r="H745" s="6">
        <v>8.5077780000000001</v>
      </c>
      <c r="I745" s="6">
        <v>56.128059999999998</v>
      </c>
      <c r="J745" s="6">
        <v>2</v>
      </c>
      <c r="K745" s="6" t="s">
        <v>8118</v>
      </c>
      <c r="L745" s="6" t="s">
        <v>6328</v>
      </c>
      <c r="M745" s="6" t="s">
        <v>8119</v>
      </c>
    </row>
    <row r="746" spans="1:13" x14ac:dyDescent="0.15">
      <c r="A746" s="6">
        <v>96348</v>
      </c>
      <c r="B746" s="6" t="s">
        <v>8120</v>
      </c>
      <c r="C746" s="6">
        <v>2820</v>
      </c>
      <c r="D746" s="6">
        <v>75</v>
      </c>
      <c r="E746" s="6" t="s">
        <v>8121</v>
      </c>
      <c r="F746" s="6" t="s">
        <v>6331</v>
      </c>
      <c r="G746" s="6"/>
      <c r="H746" s="6">
        <v>8.5077780000000001</v>
      </c>
      <c r="I746" s="6">
        <v>56.128059999999998</v>
      </c>
      <c r="J746" s="6">
        <v>2</v>
      </c>
      <c r="K746" s="6" t="s">
        <v>8118</v>
      </c>
      <c r="L746" s="6" t="s">
        <v>6328</v>
      </c>
      <c r="M746" s="6" t="s">
        <v>8119</v>
      </c>
    </row>
    <row r="747" spans="1:13" x14ac:dyDescent="0.15">
      <c r="A747" s="6">
        <v>96349</v>
      </c>
      <c r="B747" s="6" t="s">
        <v>8122</v>
      </c>
      <c r="C747" s="6">
        <v>2720</v>
      </c>
      <c r="D747" s="6">
        <v>75</v>
      </c>
      <c r="E747" s="6" t="s">
        <v>8123</v>
      </c>
      <c r="F747" s="6" t="s">
        <v>6331</v>
      </c>
      <c r="G747" s="6"/>
      <c r="H747" s="6">
        <v>8.5077780000000001</v>
      </c>
      <c r="I747" s="6">
        <v>56.128059999999998</v>
      </c>
      <c r="J747" s="6">
        <v>2</v>
      </c>
      <c r="K747" s="6" t="s">
        <v>8118</v>
      </c>
      <c r="L747" s="6" t="s">
        <v>6328</v>
      </c>
      <c r="M747" s="6" t="s">
        <v>8119</v>
      </c>
    </row>
    <row r="748" spans="1:13" x14ac:dyDescent="0.15">
      <c r="A748" s="6">
        <v>96350</v>
      </c>
      <c r="B748" s="6" t="s">
        <v>8124</v>
      </c>
      <c r="C748" s="6">
        <v>2560</v>
      </c>
      <c r="D748" s="6">
        <v>75</v>
      </c>
      <c r="E748" s="6" t="s">
        <v>8029</v>
      </c>
      <c r="F748" s="6" t="s">
        <v>6331</v>
      </c>
      <c r="G748" s="6"/>
      <c r="H748" s="6">
        <v>8.5077780000000001</v>
      </c>
      <c r="I748" s="6">
        <v>56.128059999999998</v>
      </c>
      <c r="J748" s="6">
        <v>2</v>
      </c>
      <c r="K748" s="6" t="s">
        <v>8118</v>
      </c>
      <c r="L748" s="6" t="s">
        <v>6328</v>
      </c>
      <c r="M748" s="6" t="s">
        <v>8119</v>
      </c>
    </row>
    <row r="749" spans="1:13" x14ac:dyDescent="0.15">
      <c r="A749" s="6">
        <v>96351</v>
      </c>
      <c r="B749" s="6" t="s">
        <v>8125</v>
      </c>
      <c r="C749" s="6">
        <v>2520</v>
      </c>
      <c r="D749" s="6">
        <v>75</v>
      </c>
      <c r="E749" s="6" t="s">
        <v>8126</v>
      </c>
      <c r="F749" s="6" t="s">
        <v>6331</v>
      </c>
      <c r="G749" s="6"/>
      <c r="H749" s="6">
        <v>8.5077780000000001</v>
      </c>
      <c r="I749" s="6">
        <v>56.128059999999998</v>
      </c>
      <c r="J749" s="6">
        <v>2</v>
      </c>
      <c r="K749" s="6" t="s">
        <v>8118</v>
      </c>
      <c r="L749" s="6" t="s">
        <v>6328</v>
      </c>
      <c r="M749" s="6" t="s">
        <v>8119</v>
      </c>
    </row>
    <row r="750" spans="1:13" x14ac:dyDescent="0.15">
      <c r="A750" s="6">
        <v>96352</v>
      </c>
      <c r="B750" s="6" t="s">
        <v>8127</v>
      </c>
      <c r="C750" s="6">
        <v>2620</v>
      </c>
      <c r="D750" s="6">
        <v>75</v>
      </c>
      <c r="E750" s="6" t="s">
        <v>8128</v>
      </c>
      <c r="F750" s="6" t="s">
        <v>6331</v>
      </c>
      <c r="G750" s="6"/>
      <c r="H750" s="6">
        <v>8.5077780000000001</v>
      </c>
      <c r="I750" s="6">
        <v>56.128059999999998</v>
      </c>
      <c r="J750" s="6">
        <v>2</v>
      </c>
      <c r="K750" s="6" t="s">
        <v>8118</v>
      </c>
      <c r="L750" s="6" t="s">
        <v>6328</v>
      </c>
      <c r="M750" s="6" t="s">
        <v>8119</v>
      </c>
    </row>
    <row r="751" spans="1:13" x14ac:dyDescent="0.15">
      <c r="A751" s="6">
        <v>96353</v>
      </c>
      <c r="B751" s="6" t="s">
        <v>8129</v>
      </c>
      <c r="C751" s="6">
        <v>2720</v>
      </c>
      <c r="D751" s="6">
        <v>75</v>
      </c>
      <c r="E751" s="6" t="s">
        <v>8123</v>
      </c>
      <c r="F751" s="6" t="s">
        <v>6331</v>
      </c>
      <c r="G751" s="6"/>
      <c r="H751" s="6">
        <v>8.5077780000000001</v>
      </c>
      <c r="I751" s="6">
        <v>56.128059999999998</v>
      </c>
      <c r="J751" s="6">
        <v>2</v>
      </c>
      <c r="K751" s="6" t="s">
        <v>8118</v>
      </c>
      <c r="L751" s="6" t="s">
        <v>6328</v>
      </c>
      <c r="M751" s="6" t="s">
        <v>8119</v>
      </c>
    </row>
    <row r="752" spans="1:13" x14ac:dyDescent="0.15">
      <c r="A752" s="6">
        <v>96359</v>
      </c>
      <c r="B752" s="6" t="s">
        <v>8130</v>
      </c>
      <c r="C752" s="6">
        <v>2870</v>
      </c>
      <c r="D752" s="6">
        <v>75</v>
      </c>
      <c r="E752" s="6" t="s">
        <v>8131</v>
      </c>
      <c r="F752" s="6" t="s">
        <v>6331</v>
      </c>
      <c r="G752" s="6"/>
      <c r="H752" s="6">
        <v>8.5077780000000001</v>
      </c>
      <c r="I752" s="6">
        <v>56.128059999999998</v>
      </c>
      <c r="J752" s="6">
        <v>2</v>
      </c>
      <c r="K752" s="6" t="s">
        <v>8118</v>
      </c>
      <c r="L752" s="6" t="s">
        <v>6328</v>
      </c>
      <c r="M752" s="6" t="s">
        <v>8119</v>
      </c>
    </row>
    <row r="753" spans="1:13" x14ac:dyDescent="0.15">
      <c r="A753" s="6">
        <v>96360</v>
      </c>
      <c r="B753" s="6" t="s">
        <v>8132</v>
      </c>
      <c r="C753" s="6">
        <v>2750</v>
      </c>
      <c r="D753" s="6">
        <v>75</v>
      </c>
      <c r="E753" s="6" t="s">
        <v>8133</v>
      </c>
      <c r="F753" s="6" t="s">
        <v>6331</v>
      </c>
      <c r="G753" s="6"/>
      <c r="H753" s="6">
        <v>8.5077780000000001</v>
      </c>
      <c r="I753" s="6">
        <v>56.128059999999998</v>
      </c>
      <c r="J753" s="6">
        <v>2</v>
      </c>
      <c r="K753" s="6" t="s">
        <v>8118</v>
      </c>
      <c r="L753" s="6" t="s">
        <v>6328</v>
      </c>
      <c r="M753" s="6" t="s">
        <v>8119</v>
      </c>
    </row>
    <row r="754" spans="1:13" x14ac:dyDescent="0.15">
      <c r="A754" s="6">
        <v>96361</v>
      </c>
      <c r="B754" s="6" t="s">
        <v>8134</v>
      </c>
      <c r="C754" s="6">
        <v>2690</v>
      </c>
      <c r="D754" s="6">
        <v>75</v>
      </c>
      <c r="E754" s="6" t="s">
        <v>8135</v>
      </c>
      <c r="F754" s="6" t="s">
        <v>6331</v>
      </c>
      <c r="G754" s="6"/>
      <c r="H754" s="6">
        <v>8.5077780000000001</v>
      </c>
      <c r="I754" s="6">
        <v>56.128059999999998</v>
      </c>
      <c r="J754" s="6">
        <v>2</v>
      </c>
      <c r="K754" s="6" t="s">
        <v>8118</v>
      </c>
      <c r="L754" s="6" t="s">
        <v>6328</v>
      </c>
      <c r="M754" s="6" t="s">
        <v>8119</v>
      </c>
    </row>
    <row r="755" spans="1:13" x14ac:dyDescent="0.15">
      <c r="A755" s="6">
        <v>96362</v>
      </c>
      <c r="B755" s="6" t="s">
        <v>8136</v>
      </c>
      <c r="C755" s="6">
        <v>3960</v>
      </c>
      <c r="D755" s="6">
        <v>85</v>
      </c>
      <c r="E755" s="6" t="s">
        <v>8137</v>
      </c>
      <c r="F755" s="6" t="s">
        <v>6331</v>
      </c>
      <c r="G755" s="6"/>
      <c r="H755" s="6">
        <v>8.5077780000000001</v>
      </c>
      <c r="I755" s="6">
        <v>56.128059999999998</v>
      </c>
      <c r="J755" s="6">
        <v>2</v>
      </c>
      <c r="K755" s="6" t="s">
        <v>8118</v>
      </c>
      <c r="L755" s="6" t="s">
        <v>6328</v>
      </c>
      <c r="M755" s="6" t="s">
        <v>8119</v>
      </c>
    </row>
    <row r="756" spans="1:13" x14ac:dyDescent="0.15">
      <c r="A756" s="6">
        <v>96363</v>
      </c>
      <c r="B756" s="6" t="s">
        <v>8138</v>
      </c>
      <c r="C756" s="6">
        <v>2900</v>
      </c>
      <c r="D756" s="6">
        <v>75</v>
      </c>
      <c r="E756" s="6" t="s">
        <v>8139</v>
      </c>
      <c r="F756" s="6" t="s">
        <v>6331</v>
      </c>
      <c r="G756" s="6"/>
      <c r="H756" s="6">
        <v>8.5077780000000001</v>
      </c>
      <c r="I756" s="6">
        <v>56.128059999999998</v>
      </c>
      <c r="J756" s="6">
        <v>2</v>
      </c>
      <c r="K756" s="6" t="s">
        <v>8118</v>
      </c>
      <c r="L756" s="6" t="s">
        <v>6328</v>
      </c>
      <c r="M756" s="6" t="s">
        <v>8119</v>
      </c>
    </row>
    <row r="757" spans="1:13" x14ac:dyDescent="0.15">
      <c r="A757" s="6">
        <v>96364</v>
      </c>
      <c r="B757" s="6" t="s">
        <v>8140</v>
      </c>
      <c r="C757" s="6">
        <v>2410</v>
      </c>
      <c r="D757" s="6">
        <v>75</v>
      </c>
      <c r="E757" s="6" t="s">
        <v>8141</v>
      </c>
      <c r="F757" s="6" t="s">
        <v>6331</v>
      </c>
      <c r="G757" s="6"/>
      <c r="H757" s="6">
        <v>8.5077780000000001</v>
      </c>
      <c r="I757" s="6">
        <v>56.128059999999998</v>
      </c>
      <c r="J757" s="6">
        <v>2</v>
      </c>
      <c r="K757" s="6" t="s">
        <v>8118</v>
      </c>
      <c r="L757" s="6" t="s">
        <v>6328</v>
      </c>
      <c r="M757" s="6" t="s">
        <v>8119</v>
      </c>
    </row>
    <row r="758" spans="1:13" x14ac:dyDescent="0.15">
      <c r="A758" s="6">
        <v>96365</v>
      </c>
      <c r="B758" s="6" t="s">
        <v>8142</v>
      </c>
      <c r="C758" s="6">
        <v>2480</v>
      </c>
      <c r="D758" s="6">
        <v>75</v>
      </c>
      <c r="E758" s="6" t="s">
        <v>8143</v>
      </c>
      <c r="F758" s="6" t="s">
        <v>6331</v>
      </c>
      <c r="G758" s="6"/>
      <c r="H758" s="6">
        <v>8.5077780000000001</v>
      </c>
      <c r="I758" s="6">
        <v>56.128059999999998</v>
      </c>
      <c r="J758" s="6">
        <v>2</v>
      </c>
      <c r="K758" s="6" t="s">
        <v>8118</v>
      </c>
      <c r="L758" s="6" t="s">
        <v>6328</v>
      </c>
      <c r="M758" s="6" t="s">
        <v>8119</v>
      </c>
    </row>
    <row r="759" spans="1:13" x14ac:dyDescent="0.15">
      <c r="A759" s="6">
        <v>96366</v>
      </c>
      <c r="B759" s="6" t="s">
        <v>8144</v>
      </c>
      <c r="C759" s="6">
        <v>2710</v>
      </c>
      <c r="D759" s="6">
        <v>75</v>
      </c>
      <c r="E759" s="6" t="s">
        <v>8145</v>
      </c>
      <c r="F759" s="6" t="s">
        <v>6331</v>
      </c>
      <c r="G759" s="6"/>
      <c r="H759" s="6">
        <v>8.5077780000000001</v>
      </c>
      <c r="I759" s="6">
        <v>56.128059999999998</v>
      </c>
      <c r="J759" s="6">
        <v>2</v>
      </c>
      <c r="K759" s="6" t="s">
        <v>8118</v>
      </c>
      <c r="L759" s="6" t="s">
        <v>6328</v>
      </c>
      <c r="M759" s="6" t="s">
        <v>8119</v>
      </c>
    </row>
    <row r="760" spans="1:13" x14ac:dyDescent="0.15">
      <c r="A760" s="6">
        <v>96368</v>
      </c>
      <c r="B760" s="6" t="s">
        <v>8146</v>
      </c>
      <c r="C760" s="6">
        <v>4560</v>
      </c>
      <c r="D760" s="6">
        <v>80</v>
      </c>
      <c r="E760" s="6" t="s">
        <v>8147</v>
      </c>
      <c r="F760" s="6" t="s">
        <v>6331</v>
      </c>
      <c r="G760" s="6"/>
      <c r="H760" s="6">
        <v>9.8470119999999994</v>
      </c>
      <c r="I760" s="6">
        <v>55.89461</v>
      </c>
      <c r="J760" s="6">
        <v>2</v>
      </c>
      <c r="K760" s="6" t="s">
        <v>8148</v>
      </c>
      <c r="L760" s="6" t="s">
        <v>6323</v>
      </c>
      <c r="M760" s="6" t="s">
        <v>8149</v>
      </c>
    </row>
    <row r="761" spans="1:13" x14ac:dyDescent="0.15">
      <c r="A761" s="6">
        <v>96369</v>
      </c>
      <c r="B761" s="6" t="s">
        <v>8150</v>
      </c>
      <c r="C761" s="6">
        <v>4670</v>
      </c>
      <c r="D761" s="6">
        <v>80</v>
      </c>
      <c r="E761" s="6" t="s">
        <v>8151</v>
      </c>
      <c r="F761" s="6" t="s">
        <v>6331</v>
      </c>
      <c r="G761" s="6"/>
      <c r="H761" s="6">
        <v>9.8470119999999994</v>
      </c>
      <c r="I761" s="6">
        <v>55.89461</v>
      </c>
      <c r="J761" s="6">
        <v>2</v>
      </c>
      <c r="K761" s="6" t="s">
        <v>8148</v>
      </c>
      <c r="L761" s="6" t="s">
        <v>6323</v>
      </c>
      <c r="M761" s="6" t="s">
        <v>8149</v>
      </c>
    </row>
    <row r="762" spans="1:13" x14ac:dyDescent="0.15">
      <c r="A762" s="6">
        <v>96370</v>
      </c>
      <c r="B762" s="6" t="s">
        <v>8152</v>
      </c>
      <c r="C762" s="6">
        <v>4580</v>
      </c>
      <c r="D762" s="6">
        <v>80</v>
      </c>
      <c r="E762" s="6" t="s">
        <v>8153</v>
      </c>
      <c r="F762" s="6" t="s">
        <v>6331</v>
      </c>
      <c r="G762" s="6"/>
      <c r="H762" s="6">
        <v>9.8470119999999994</v>
      </c>
      <c r="I762" s="6">
        <v>55.89461</v>
      </c>
      <c r="J762" s="6">
        <v>2</v>
      </c>
      <c r="K762" s="6" t="s">
        <v>8148</v>
      </c>
      <c r="L762" s="6" t="s">
        <v>6323</v>
      </c>
      <c r="M762" s="6" t="s">
        <v>8149</v>
      </c>
    </row>
    <row r="763" spans="1:13" x14ac:dyDescent="0.15">
      <c r="A763" s="6">
        <v>96374</v>
      </c>
      <c r="B763" s="6" t="s">
        <v>8154</v>
      </c>
      <c r="C763" s="6">
        <v>3820</v>
      </c>
      <c r="D763" s="6">
        <v>80</v>
      </c>
      <c r="E763" s="6" t="s">
        <v>8155</v>
      </c>
      <c r="F763" s="6" t="s">
        <v>6331</v>
      </c>
      <c r="G763" s="6"/>
      <c r="H763" s="6">
        <v>9.2110500000000002</v>
      </c>
      <c r="I763" s="6">
        <v>56.799779999999998</v>
      </c>
      <c r="J763" s="6">
        <v>2</v>
      </c>
      <c r="K763" s="6" t="s">
        <v>7626</v>
      </c>
      <c r="L763" s="6" t="s">
        <v>6323</v>
      </c>
      <c r="M763" s="6" t="s">
        <v>7879</v>
      </c>
    </row>
    <row r="764" spans="1:13" x14ac:dyDescent="0.15">
      <c r="A764" s="6">
        <v>96375</v>
      </c>
      <c r="B764" s="6" t="s">
        <v>8156</v>
      </c>
      <c r="C764" s="6">
        <v>3810</v>
      </c>
      <c r="D764" s="6">
        <v>80</v>
      </c>
      <c r="E764" s="6" t="s">
        <v>8157</v>
      </c>
      <c r="F764" s="6" t="s">
        <v>6331</v>
      </c>
      <c r="G764" s="6"/>
      <c r="H764" s="6">
        <v>9.2110500000000002</v>
      </c>
      <c r="I764" s="6">
        <v>56.799779999999998</v>
      </c>
      <c r="J764" s="6">
        <v>2</v>
      </c>
      <c r="K764" s="6" t="s">
        <v>7626</v>
      </c>
      <c r="L764" s="6" t="s">
        <v>6323</v>
      </c>
      <c r="M764" s="6" t="s">
        <v>7879</v>
      </c>
    </row>
    <row r="765" spans="1:13" x14ac:dyDescent="0.15">
      <c r="A765" s="6">
        <v>96376</v>
      </c>
      <c r="B765" s="6" t="s">
        <v>8158</v>
      </c>
      <c r="C765" s="6">
        <v>3810</v>
      </c>
      <c r="D765" s="6">
        <v>80</v>
      </c>
      <c r="E765" s="6" t="s">
        <v>8157</v>
      </c>
      <c r="F765" s="6" t="s">
        <v>6331</v>
      </c>
      <c r="G765" s="6"/>
      <c r="H765" s="6">
        <v>9.2110500000000002</v>
      </c>
      <c r="I765" s="6">
        <v>56.799779999999998</v>
      </c>
      <c r="J765" s="6">
        <v>2</v>
      </c>
      <c r="K765" s="6" t="s">
        <v>7626</v>
      </c>
      <c r="L765" s="6" t="s">
        <v>6323</v>
      </c>
      <c r="M765" s="6" t="s">
        <v>7879</v>
      </c>
    </row>
    <row r="766" spans="1:13" x14ac:dyDescent="0.15">
      <c r="A766" s="6">
        <v>96377</v>
      </c>
      <c r="B766" s="6" t="s">
        <v>8159</v>
      </c>
      <c r="C766" s="6">
        <v>3910</v>
      </c>
      <c r="D766" s="6">
        <v>80</v>
      </c>
      <c r="E766" s="6" t="s">
        <v>8160</v>
      </c>
      <c r="F766" s="6" t="s">
        <v>6331</v>
      </c>
      <c r="G766" s="6"/>
      <c r="H766" s="6">
        <v>9.2110500000000002</v>
      </c>
      <c r="I766" s="6">
        <v>56.799779999999998</v>
      </c>
      <c r="J766" s="6">
        <v>2</v>
      </c>
      <c r="K766" s="6" t="s">
        <v>7626</v>
      </c>
      <c r="L766" s="6" t="s">
        <v>6323</v>
      </c>
      <c r="M766" s="6" t="s">
        <v>7869</v>
      </c>
    </row>
    <row r="767" spans="1:13" x14ac:dyDescent="0.15">
      <c r="A767" s="6">
        <v>96378</v>
      </c>
      <c r="B767" s="6" t="s">
        <v>8161</v>
      </c>
      <c r="C767" s="6">
        <v>3800</v>
      </c>
      <c r="D767" s="6">
        <v>80</v>
      </c>
      <c r="E767" s="6" t="s">
        <v>8162</v>
      </c>
      <c r="F767" s="6" t="s">
        <v>6331</v>
      </c>
      <c r="G767" s="6"/>
      <c r="H767" s="6">
        <v>9.2110500000000002</v>
      </c>
      <c r="I767" s="6">
        <v>56.799779999999998</v>
      </c>
      <c r="J767" s="6">
        <v>2</v>
      </c>
      <c r="K767" s="6" t="s">
        <v>7626</v>
      </c>
      <c r="L767" s="6" t="s">
        <v>6323</v>
      </c>
      <c r="M767" s="6" t="s">
        <v>7879</v>
      </c>
    </row>
    <row r="768" spans="1:13" x14ac:dyDescent="0.15">
      <c r="A768" s="6">
        <v>96379</v>
      </c>
      <c r="B768" s="6" t="s">
        <v>8163</v>
      </c>
      <c r="C768" s="6">
        <v>4100</v>
      </c>
      <c r="D768" s="6">
        <v>85</v>
      </c>
      <c r="E768" s="6" t="s">
        <v>8035</v>
      </c>
      <c r="F768" s="6" t="s">
        <v>6331</v>
      </c>
      <c r="G768" s="6"/>
      <c r="H768" s="6">
        <v>8.8675119999999996</v>
      </c>
      <c r="I768" s="6">
        <v>56.922069999999998</v>
      </c>
      <c r="J768" s="6">
        <v>2</v>
      </c>
      <c r="K768" s="6" t="s">
        <v>8164</v>
      </c>
      <c r="L768" s="6" t="s">
        <v>6323</v>
      </c>
      <c r="M768" s="6" t="s">
        <v>8165</v>
      </c>
    </row>
    <row r="769" spans="1:13" x14ac:dyDescent="0.15">
      <c r="A769" s="6">
        <v>96380</v>
      </c>
      <c r="B769" s="6" t="s">
        <v>8166</v>
      </c>
      <c r="C769" s="6">
        <v>3990</v>
      </c>
      <c r="D769" s="6">
        <v>60</v>
      </c>
      <c r="E769" s="6" t="s">
        <v>8167</v>
      </c>
      <c r="F769" s="6" t="s">
        <v>6331</v>
      </c>
      <c r="G769" s="6"/>
      <c r="H769" s="6">
        <v>8.8675119999999996</v>
      </c>
      <c r="I769" s="6">
        <v>56.922069999999998</v>
      </c>
      <c r="J769" s="6">
        <v>2</v>
      </c>
      <c r="K769" s="6" t="s">
        <v>8164</v>
      </c>
      <c r="L769" s="6" t="s">
        <v>6323</v>
      </c>
      <c r="M769" s="6" t="s">
        <v>8165</v>
      </c>
    </row>
    <row r="770" spans="1:13" x14ac:dyDescent="0.15">
      <c r="A770" s="6">
        <v>96381</v>
      </c>
      <c r="B770" s="6" t="s">
        <v>8168</v>
      </c>
      <c r="C770" s="6">
        <v>3260</v>
      </c>
      <c r="D770" s="6">
        <v>80</v>
      </c>
      <c r="E770" s="6" t="s">
        <v>8169</v>
      </c>
      <c r="F770" s="6" t="s">
        <v>6331</v>
      </c>
      <c r="G770" s="6"/>
      <c r="H770" s="6">
        <v>9.297663</v>
      </c>
      <c r="I770" s="6">
        <v>56.911749999999998</v>
      </c>
      <c r="J770" s="6">
        <v>2</v>
      </c>
      <c r="K770" s="6" t="s">
        <v>7630</v>
      </c>
      <c r="L770" s="6" t="s">
        <v>6323</v>
      </c>
      <c r="M770" s="6" t="s">
        <v>7631</v>
      </c>
    </row>
    <row r="771" spans="1:13" x14ac:dyDescent="0.15">
      <c r="A771" s="6">
        <v>96382</v>
      </c>
      <c r="B771" s="6" t="s">
        <v>8170</v>
      </c>
      <c r="C771" s="6">
        <v>3230</v>
      </c>
      <c r="D771" s="6">
        <v>80</v>
      </c>
      <c r="E771" s="6" t="s">
        <v>8171</v>
      </c>
      <c r="F771" s="6" t="s">
        <v>6331</v>
      </c>
      <c r="G771" s="6"/>
      <c r="H771" s="6">
        <v>9.297663</v>
      </c>
      <c r="I771" s="6">
        <v>56.911749999999998</v>
      </c>
      <c r="J771" s="6">
        <v>2</v>
      </c>
      <c r="K771" s="6" t="s">
        <v>7630</v>
      </c>
      <c r="L771" s="6" t="s">
        <v>6323</v>
      </c>
      <c r="M771" s="6" t="s">
        <v>7631</v>
      </c>
    </row>
    <row r="772" spans="1:13" x14ac:dyDescent="0.15">
      <c r="A772" s="6">
        <v>96383</v>
      </c>
      <c r="B772" s="6" t="s">
        <v>8172</v>
      </c>
      <c r="C772" s="6">
        <v>3270</v>
      </c>
      <c r="D772" s="6">
        <v>85</v>
      </c>
      <c r="E772" s="6" t="s">
        <v>8173</v>
      </c>
      <c r="F772" s="6" t="s">
        <v>6331</v>
      </c>
      <c r="G772" s="6"/>
      <c r="H772" s="6">
        <v>9.297663</v>
      </c>
      <c r="I772" s="6">
        <v>56.911749999999998</v>
      </c>
      <c r="J772" s="6">
        <v>2</v>
      </c>
      <c r="K772" s="6" t="s">
        <v>7630</v>
      </c>
      <c r="L772" s="6" t="s">
        <v>6323</v>
      </c>
      <c r="M772" s="6" t="s">
        <v>7631</v>
      </c>
    </row>
    <row r="773" spans="1:13" x14ac:dyDescent="0.15">
      <c r="A773" s="6">
        <v>96384</v>
      </c>
      <c r="B773" s="6" t="s">
        <v>8174</v>
      </c>
      <c r="C773" s="6">
        <v>2950</v>
      </c>
      <c r="D773" s="6">
        <v>70</v>
      </c>
      <c r="E773" s="6" t="s">
        <v>8175</v>
      </c>
      <c r="F773" s="6" t="s">
        <v>6331</v>
      </c>
      <c r="G773" s="6"/>
      <c r="H773" s="6">
        <v>9.2980540000000005</v>
      </c>
      <c r="I773" s="6">
        <v>56.912779999999998</v>
      </c>
      <c r="J773" s="6">
        <v>2</v>
      </c>
      <c r="K773" s="6" t="s">
        <v>7630</v>
      </c>
      <c r="L773" s="6" t="s">
        <v>6328</v>
      </c>
      <c r="M773" s="6" t="s">
        <v>7631</v>
      </c>
    </row>
    <row r="774" spans="1:13" x14ac:dyDescent="0.15">
      <c r="A774" s="6">
        <v>96409</v>
      </c>
      <c r="B774" s="6" t="s">
        <v>1658</v>
      </c>
      <c r="C774" s="6">
        <v>5060</v>
      </c>
      <c r="D774" s="6">
        <v>65</v>
      </c>
      <c r="E774" s="6" t="s">
        <v>8176</v>
      </c>
      <c r="F774" s="6" t="s">
        <v>6326</v>
      </c>
      <c r="G774" s="6">
        <v>0</v>
      </c>
      <c r="H774" s="6">
        <v>11.542999999999999</v>
      </c>
      <c r="I774" s="6">
        <v>55.593699999999998</v>
      </c>
      <c r="J774" s="6">
        <v>1</v>
      </c>
      <c r="K774" s="6" t="s">
        <v>266</v>
      </c>
      <c r="L774" s="6" t="s">
        <v>6712</v>
      </c>
      <c r="M774" s="6" t="s">
        <v>8177</v>
      </c>
    </row>
    <row r="775" spans="1:13" x14ac:dyDescent="0.15">
      <c r="A775" s="6">
        <v>96410</v>
      </c>
      <c r="B775" s="6" t="s">
        <v>8178</v>
      </c>
      <c r="C775" s="6">
        <v>3880</v>
      </c>
      <c r="D775" s="6">
        <v>85</v>
      </c>
      <c r="E775" s="6" t="s">
        <v>7883</v>
      </c>
      <c r="F775" s="6" t="s">
        <v>6331</v>
      </c>
      <c r="G775" s="6"/>
      <c r="H775" s="6">
        <v>9.2110500000000002</v>
      </c>
      <c r="I775" s="6">
        <v>56.799779999999998</v>
      </c>
      <c r="J775" s="6">
        <v>2</v>
      </c>
      <c r="K775" s="6" t="s">
        <v>7626</v>
      </c>
      <c r="L775" s="6" t="s">
        <v>6323</v>
      </c>
      <c r="M775" s="6" t="s">
        <v>7869</v>
      </c>
    </row>
    <row r="776" spans="1:13" x14ac:dyDescent="0.15">
      <c r="A776" s="6">
        <v>96413</v>
      </c>
      <c r="B776" s="6" t="s">
        <v>8179</v>
      </c>
      <c r="C776" s="6">
        <v>5820</v>
      </c>
      <c r="D776" s="6">
        <v>95</v>
      </c>
      <c r="E776" s="6" t="s">
        <v>8180</v>
      </c>
      <c r="F776" s="6" t="s">
        <v>6331</v>
      </c>
      <c r="G776" s="6"/>
      <c r="H776" s="6">
        <v>9.9663780000000006</v>
      </c>
      <c r="I776" s="6">
        <v>56.013069999999999</v>
      </c>
      <c r="J776" s="6">
        <v>2</v>
      </c>
      <c r="K776" s="6" t="s">
        <v>297</v>
      </c>
      <c r="L776" s="6" t="s">
        <v>6323</v>
      </c>
      <c r="M776" s="6"/>
    </row>
    <row r="777" spans="1:13" x14ac:dyDescent="0.15">
      <c r="A777" s="6">
        <v>96414</v>
      </c>
      <c r="B777" s="6" t="s">
        <v>8181</v>
      </c>
      <c r="C777" s="6">
        <v>5410</v>
      </c>
      <c r="D777" s="6">
        <v>95</v>
      </c>
      <c r="E777" s="6" t="s">
        <v>8182</v>
      </c>
      <c r="F777" s="6" t="s">
        <v>6331</v>
      </c>
      <c r="G777" s="6"/>
      <c r="H777" s="6">
        <v>9.9663780000000006</v>
      </c>
      <c r="I777" s="6">
        <v>56.013069999999999</v>
      </c>
      <c r="J777" s="6">
        <v>2</v>
      </c>
      <c r="K777" s="6" t="s">
        <v>297</v>
      </c>
      <c r="L777" s="6" t="s">
        <v>6323</v>
      </c>
      <c r="M777" s="6"/>
    </row>
    <row r="778" spans="1:13" x14ac:dyDescent="0.15">
      <c r="A778" s="6">
        <v>96415</v>
      </c>
      <c r="B778" s="6" t="s">
        <v>8183</v>
      </c>
      <c r="C778" s="6">
        <v>5200</v>
      </c>
      <c r="D778" s="6">
        <v>70</v>
      </c>
      <c r="E778" s="6" t="s">
        <v>8184</v>
      </c>
      <c r="F778" s="6" t="s">
        <v>6331</v>
      </c>
      <c r="G778" s="6"/>
      <c r="H778" s="6">
        <v>9.9663780000000006</v>
      </c>
      <c r="I778" s="6">
        <v>56.013069999999999</v>
      </c>
      <c r="J778" s="6">
        <v>2</v>
      </c>
      <c r="K778" s="6" t="s">
        <v>297</v>
      </c>
      <c r="L778" s="6" t="s">
        <v>6323</v>
      </c>
      <c r="M778" s="6"/>
    </row>
    <row r="779" spans="1:13" x14ac:dyDescent="0.15">
      <c r="A779" s="6">
        <v>96416</v>
      </c>
      <c r="B779" s="6" t="s">
        <v>8185</v>
      </c>
      <c r="C779" s="6">
        <v>5120</v>
      </c>
      <c r="D779" s="6">
        <v>70</v>
      </c>
      <c r="E779" s="6" t="s">
        <v>8186</v>
      </c>
      <c r="F779" s="6" t="s">
        <v>6331</v>
      </c>
      <c r="G779" s="6"/>
      <c r="H779" s="6">
        <v>9.9663780000000006</v>
      </c>
      <c r="I779" s="6">
        <v>56.013069999999999</v>
      </c>
      <c r="J779" s="6">
        <v>2</v>
      </c>
      <c r="K779" s="6" t="s">
        <v>297</v>
      </c>
      <c r="L779" s="6" t="s">
        <v>6323</v>
      </c>
      <c r="M779" s="6"/>
    </row>
    <row r="780" spans="1:13" x14ac:dyDescent="0.15">
      <c r="A780" s="6">
        <v>96417</v>
      </c>
      <c r="B780" s="6" t="s">
        <v>8187</v>
      </c>
      <c r="C780" s="6">
        <v>5080</v>
      </c>
      <c r="D780" s="6">
        <v>70</v>
      </c>
      <c r="E780" s="6" t="s">
        <v>8188</v>
      </c>
      <c r="F780" s="6" t="s">
        <v>6331</v>
      </c>
      <c r="G780" s="6"/>
      <c r="H780" s="6">
        <v>9.9663780000000006</v>
      </c>
      <c r="I780" s="6">
        <v>56.013069999999999</v>
      </c>
      <c r="J780" s="6">
        <v>2</v>
      </c>
      <c r="K780" s="6" t="s">
        <v>297</v>
      </c>
      <c r="L780" s="6" t="s">
        <v>6323</v>
      </c>
      <c r="M780" s="6" t="s">
        <v>8189</v>
      </c>
    </row>
    <row r="781" spans="1:13" x14ac:dyDescent="0.15">
      <c r="A781" s="6">
        <v>96418</v>
      </c>
      <c r="B781" s="6" t="s">
        <v>8190</v>
      </c>
      <c r="C781" s="6">
        <v>4800</v>
      </c>
      <c r="D781" s="6">
        <v>65</v>
      </c>
      <c r="E781" s="6" t="s">
        <v>8191</v>
      </c>
      <c r="F781" s="6" t="s">
        <v>6331</v>
      </c>
      <c r="G781" s="6"/>
      <c r="H781" s="6">
        <v>9.9663780000000006</v>
      </c>
      <c r="I781" s="6">
        <v>56.013069999999999</v>
      </c>
      <c r="J781" s="6">
        <v>2</v>
      </c>
      <c r="K781" s="6" t="s">
        <v>297</v>
      </c>
      <c r="L781" s="6" t="s">
        <v>6323</v>
      </c>
      <c r="M781" s="6" t="s">
        <v>8189</v>
      </c>
    </row>
    <row r="782" spans="1:13" x14ac:dyDescent="0.15">
      <c r="A782" s="6">
        <v>96419</v>
      </c>
      <c r="B782" s="6" t="s">
        <v>8192</v>
      </c>
      <c r="C782" s="6">
        <v>6840</v>
      </c>
      <c r="D782" s="6">
        <v>105</v>
      </c>
      <c r="E782" s="6" t="s">
        <v>8193</v>
      </c>
      <c r="F782" s="6" t="s">
        <v>6331</v>
      </c>
      <c r="G782" s="6">
        <v>0</v>
      </c>
      <c r="H782" s="6">
        <v>11.4206</v>
      </c>
      <c r="I782" s="6">
        <v>54.555100000000003</v>
      </c>
      <c r="J782" s="6">
        <v>1</v>
      </c>
      <c r="K782" s="6" t="s">
        <v>8194</v>
      </c>
      <c r="L782" s="6" t="s">
        <v>7258</v>
      </c>
      <c r="M782" s="6" t="s">
        <v>30</v>
      </c>
    </row>
    <row r="783" spans="1:13" x14ac:dyDescent="0.15">
      <c r="A783" s="6">
        <v>96420</v>
      </c>
      <c r="B783" s="6" t="s">
        <v>8195</v>
      </c>
      <c r="C783" s="6">
        <v>6790</v>
      </c>
      <c r="D783" s="6">
        <v>105</v>
      </c>
      <c r="E783" s="6" t="s">
        <v>8196</v>
      </c>
      <c r="F783" s="6" t="s">
        <v>6331</v>
      </c>
      <c r="G783" s="6">
        <v>0</v>
      </c>
      <c r="H783" s="6">
        <v>11.4206</v>
      </c>
      <c r="I783" s="6">
        <v>54.555100000000003</v>
      </c>
      <c r="J783" s="6">
        <v>1</v>
      </c>
      <c r="K783" s="6" t="s">
        <v>8194</v>
      </c>
      <c r="L783" s="6" t="s">
        <v>7258</v>
      </c>
      <c r="M783" s="6" t="s">
        <v>30</v>
      </c>
    </row>
    <row r="784" spans="1:13" x14ac:dyDescent="0.15">
      <c r="A784" s="6">
        <v>96421</v>
      </c>
      <c r="B784" s="6" t="s">
        <v>8197</v>
      </c>
      <c r="C784" s="6">
        <v>6930</v>
      </c>
      <c r="D784" s="6">
        <v>105</v>
      </c>
      <c r="E784" s="6" t="s">
        <v>8198</v>
      </c>
      <c r="F784" s="6" t="s">
        <v>6331</v>
      </c>
      <c r="G784" s="6">
        <v>0</v>
      </c>
      <c r="H784" s="6">
        <v>11.4206</v>
      </c>
      <c r="I784" s="6">
        <v>54.555100000000003</v>
      </c>
      <c r="J784" s="6">
        <v>1</v>
      </c>
      <c r="K784" s="6" t="s">
        <v>8194</v>
      </c>
      <c r="L784" s="6" t="s">
        <v>7258</v>
      </c>
      <c r="M784" s="6" t="s">
        <v>30</v>
      </c>
    </row>
    <row r="785" spans="1:13" x14ac:dyDescent="0.15">
      <c r="A785" s="6">
        <v>96422</v>
      </c>
      <c r="B785" s="6" t="s">
        <v>8199</v>
      </c>
      <c r="C785" s="6">
        <v>3040</v>
      </c>
      <c r="D785" s="6">
        <v>80</v>
      </c>
      <c r="E785" s="6" t="s">
        <v>8200</v>
      </c>
      <c r="F785" s="6" t="s">
        <v>6321</v>
      </c>
      <c r="G785" s="6"/>
      <c r="H785" s="6">
        <v>9.2980540000000005</v>
      </c>
      <c r="I785" s="6">
        <v>56.912779999999998</v>
      </c>
      <c r="J785" s="6">
        <v>2</v>
      </c>
      <c r="K785" s="6" t="s">
        <v>7630</v>
      </c>
      <c r="L785" s="6" t="s">
        <v>6328</v>
      </c>
      <c r="M785" s="6" t="s">
        <v>7631</v>
      </c>
    </row>
    <row r="786" spans="1:13" x14ac:dyDescent="0.15">
      <c r="A786" s="6">
        <v>96423</v>
      </c>
      <c r="B786" s="6" t="s">
        <v>8201</v>
      </c>
      <c r="C786" s="6">
        <v>2850</v>
      </c>
      <c r="D786" s="6">
        <v>75</v>
      </c>
      <c r="E786" s="6" t="s">
        <v>8202</v>
      </c>
      <c r="F786" s="6" t="s">
        <v>6331</v>
      </c>
      <c r="G786" s="6"/>
      <c r="H786" s="6">
        <v>8.5741490000000002</v>
      </c>
      <c r="I786" s="6">
        <v>56.178440000000002</v>
      </c>
      <c r="J786" s="6">
        <v>2</v>
      </c>
      <c r="K786" s="6" t="s">
        <v>8203</v>
      </c>
      <c r="L786" s="6" t="s">
        <v>6328</v>
      </c>
      <c r="M786" s="6" t="s">
        <v>8204</v>
      </c>
    </row>
    <row r="787" spans="1:13" x14ac:dyDescent="0.15">
      <c r="A787" s="6">
        <v>96424</v>
      </c>
      <c r="B787" s="6" t="s">
        <v>8205</v>
      </c>
      <c r="C787" s="6">
        <v>2860</v>
      </c>
      <c r="D787" s="6">
        <v>75</v>
      </c>
      <c r="E787" s="6" t="s">
        <v>8206</v>
      </c>
      <c r="F787" s="6" t="s">
        <v>6331</v>
      </c>
      <c r="G787" s="6"/>
      <c r="H787" s="6">
        <v>8.5741490000000002</v>
      </c>
      <c r="I787" s="6">
        <v>56.178440000000002</v>
      </c>
      <c r="J787" s="6">
        <v>2</v>
      </c>
      <c r="K787" s="6" t="s">
        <v>8203</v>
      </c>
      <c r="L787" s="6" t="s">
        <v>6328</v>
      </c>
      <c r="M787" s="6" t="s">
        <v>8204</v>
      </c>
    </row>
    <row r="788" spans="1:13" x14ac:dyDescent="0.15">
      <c r="A788" s="6">
        <v>96425</v>
      </c>
      <c r="B788" s="6" t="s">
        <v>8207</v>
      </c>
      <c r="C788" s="6">
        <v>2610</v>
      </c>
      <c r="D788" s="6">
        <v>75</v>
      </c>
      <c r="E788" s="6" t="s">
        <v>8019</v>
      </c>
      <c r="F788" s="6" t="s">
        <v>6331</v>
      </c>
      <c r="G788" s="6"/>
      <c r="H788" s="6">
        <v>8.5741490000000002</v>
      </c>
      <c r="I788" s="6">
        <v>56.178440000000002</v>
      </c>
      <c r="J788" s="6">
        <v>2</v>
      </c>
      <c r="K788" s="6" t="s">
        <v>8208</v>
      </c>
      <c r="L788" s="6" t="s">
        <v>6328</v>
      </c>
      <c r="M788" s="6" t="s">
        <v>8204</v>
      </c>
    </row>
    <row r="789" spans="1:13" x14ac:dyDescent="0.15">
      <c r="A789" s="6">
        <v>96426</v>
      </c>
      <c r="B789" s="6" t="s">
        <v>8209</v>
      </c>
      <c r="C789" s="6">
        <v>2550</v>
      </c>
      <c r="D789" s="6">
        <v>75</v>
      </c>
      <c r="E789" s="6" t="s">
        <v>8210</v>
      </c>
      <c r="F789" s="6" t="s">
        <v>6331</v>
      </c>
      <c r="G789" s="6"/>
      <c r="H789" s="6">
        <v>8.5741490000000002</v>
      </c>
      <c r="I789" s="6">
        <v>56.178440000000002</v>
      </c>
      <c r="J789" s="6">
        <v>2</v>
      </c>
      <c r="K789" s="6" t="s">
        <v>8208</v>
      </c>
      <c r="L789" s="6" t="s">
        <v>6328</v>
      </c>
      <c r="M789" s="6" t="s">
        <v>8204</v>
      </c>
    </row>
    <row r="790" spans="1:13" x14ac:dyDescent="0.15">
      <c r="A790" s="6">
        <v>96427</v>
      </c>
      <c r="B790" s="6" t="s">
        <v>8211</v>
      </c>
      <c r="C790" s="6">
        <v>2860</v>
      </c>
      <c r="D790" s="6">
        <v>75</v>
      </c>
      <c r="E790" s="6" t="s">
        <v>8206</v>
      </c>
      <c r="F790" s="6" t="s">
        <v>6331</v>
      </c>
      <c r="G790" s="6"/>
      <c r="H790" s="6">
        <v>8.5741490000000002</v>
      </c>
      <c r="I790" s="6">
        <v>56.178440000000002</v>
      </c>
      <c r="J790" s="6">
        <v>2</v>
      </c>
      <c r="K790" s="6" t="s">
        <v>8212</v>
      </c>
      <c r="L790" s="6" t="s">
        <v>6328</v>
      </c>
      <c r="M790" s="6" t="s">
        <v>8204</v>
      </c>
    </row>
    <row r="791" spans="1:13" x14ac:dyDescent="0.15">
      <c r="A791" s="6">
        <v>96428</v>
      </c>
      <c r="B791" s="6" t="s">
        <v>8213</v>
      </c>
      <c r="C791" s="6">
        <v>2320</v>
      </c>
      <c r="D791" s="6">
        <v>75</v>
      </c>
      <c r="E791" s="6" t="s">
        <v>8214</v>
      </c>
      <c r="F791" s="6" t="s">
        <v>6331</v>
      </c>
      <c r="G791" s="6"/>
      <c r="H791" s="6">
        <v>8.5741490000000002</v>
      </c>
      <c r="I791" s="6">
        <v>56.178440000000002</v>
      </c>
      <c r="J791" s="6">
        <v>2</v>
      </c>
      <c r="K791" s="6" t="s">
        <v>8215</v>
      </c>
      <c r="L791" s="6" t="s">
        <v>6328</v>
      </c>
      <c r="M791" s="6" t="s">
        <v>8204</v>
      </c>
    </row>
    <row r="792" spans="1:13" x14ac:dyDescent="0.15">
      <c r="A792" s="6">
        <v>96429</v>
      </c>
      <c r="B792" s="6" t="s">
        <v>8216</v>
      </c>
      <c r="C792" s="6">
        <v>2490</v>
      </c>
      <c r="D792" s="6">
        <v>75</v>
      </c>
      <c r="E792" s="6" t="s">
        <v>8112</v>
      </c>
      <c r="F792" s="6" t="s">
        <v>6331</v>
      </c>
      <c r="G792" s="6"/>
      <c r="H792" s="6">
        <v>8.5741490000000002</v>
      </c>
      <c r="I792" s="6">
        <v>56.178440000000002</v>
      </c>
      <c r="J792" s="6">
        <v>2</v>
      </c>
      <c r="K792" s="6" t="s">
        <v>8215</v>
      </c>
      <c r="L792" s="6" t="s">
        <v>6328</v>
      </c>
      <c r="M792" s="6" t="s">
        <v>8204</v>
      </c>
    </row>
    <row r="793" spans="1:13" x14ac:dyDescent="0.15">
      <c r="A793" s="6">
        <v>96430</v>
      </c>
      <c r="B793" s="6" t="s">
        <v>8217</v>
      </c>
      <c r="C793" s="6">
        <v>2570</v>
      </c>
      <c r="D793" s="6">
        <v>75</v>
      </c>
      <c r="E793" s="6" t="s">
        <v>8218</v>
      </c>
      <c r="F793" s="6" t="s">
        <v>6331</v>
      </c>
      <c r="G793" s="6"/>
      <c r="H793" s="6">
        <v>8.5741490000000002</v>
      </c>
      <c r="I793" s="6">
        <v>56.178440000000002</v>
      </c>
      <c r="J793" s="6">
        <v>2</v>
      </c>
      <c r="K793" s="6" t="s">
        <v>8219</v>
      </c>
      <c r="L793" s="6" t="s">
        <v>6328</v>
      </c>
      <c r="M793" s="6" t="s">
        <v>8204</v>
      </c>
    </row>
    <row r="794" spans="1:13" x14ac:dyDescent="0.15">
      <c r="A794" s="6">
        <v>96436</v>
      </c>
      <c r="B794" s="6" t="s">
        <v>8220</v>
      </c>
      <c r="C794" s="6">
        <v>4830</v>
      </c>
      <c r="D794" s="6">
        <v>65</v>
      </c>
      <c r="E794" s="6" t="s">
        <v>8221</v>
      </c>
      <c r="F794" s="6" t="s">
        <v>6963</v>
      </c>
      <c r="G794" s="6"/>
      <c r="H794" s="6">
        <v>8.4696099999999994</v>
      </c>
      <c r="I794" s="6">
        <v>56.143999999999998</v>
      </c>
      <c r="J794" s="6">
        <v>2</v>
      </c>
      <c r="K794" s="6" t="s">
        <v>244</v>
      </c>
      <c r="L794" s="6" t="s">
        <v>6965</v>
      </c>
      <c r="M794" s="6"/>
    </row>
    <row r="795" spans="1:13" x14ac:dyDescent="0.15">
      <c r="A795" s="6">
        <v>96437</v>
      </c>
      <c r="B795" s="6" t="s">
        <v>8222</v>
      </c>
      <c r="C795" s="6">
        <v>4930</v>
      </c>
      <c r="D795" s="6">
        <v>65</v>
      </c>
      <c r="E795" s="6" t="s">
        <v>8223</v>
      </c>
      <c r="F795" s="6" t="s">
        <v>6963</v>
      </c>
      <c r="G795" s="6"/>
      <c r="H795" s="6">
        <v>8.4696099999999994</v>
      </c>
      <c r="I795" s="6">
        <v>56.143999999999998</v>
      </c>
      <c r="J795" s="6">
        <v>2</v>
      </c>
      <c r="K795" s="6" t="s">
        <v>244</v>
      </c>
      <c r="L795" s="6" t="s">
        <v>6965</v>
      </c>
      <c r="M795" s="6"/>
    </row>
    <row r="796" spans="1:13" x14ac:dyDescent="0.15">
      <c r="A796" s="6">
        <v>96438</v>
      </c>
      <c r="B796" s="6" t="s">
        <v>8224</v>
      </c>
      <c r="C796" s="6">
        <v>4940</v>
      </c>
      <c r="D796" s="6">
        <v>65</v>
      </c>
      <c r="E796" s="6" t="s">
        <v>8225</v>
      </c>
      <c r="F796" s="6" t="s">
        <v>6963</v>
      </c>
      <c r="G796" s="6"/>
      <c r="H796" s="6">
        <v>8.4696099999999994</v>
      </c>
      <c r="I796" s="6">
        <v>56.143999999999998</v>
      </c>
      <c r="J796" s="6">
        <v>2</v>
      </c>
      <c r="K796" s="6" t="s">
        <v>244</v>
      </c>
      <c r="L796" s="6" t="s">
        <v>6965</v>
      </c>
      <c r="M796" s="6"/>
    </row>
    <row r="797" spans="1:13" x14ac:dyDescent="0.15">
      <c r="A797" s="6">
        <v>96443</v>
      </c>
      <c r="B797" s="6" t="s">
        <v>8226</v>
      </c>
      <c r="C797" s="6">
        <v>4010</v>
      </c>
      <c r="D797" s="6">
        <v>60</v>
      </c>
      <c r="E797" s="6" t="s">
        <v>8227</v>
      </c>
      <c r="F797" s="6" t="s">
        <v>6331</v>
      </c>
      <c r="G797" s="6">
        <v>-24.7</v>
      </c>
      <c r="H797" s="6">
        <v>10.3834</v>
      </c>
      <c r="I797" s="6">
        <v>55.532699999999998</v>
      </c>
      <c r="J797" s="6">
        <v>1</v>
      </c>
      <c r="K797" s="6" t="s">
        <v>8228</v>
      </c>
      <c r="L797" s="6" t="s">
        <v>7694</v>
      </c>
    </row>
    <row r="798" spans="1:13" x14ac:dyDescent="0.15">
      <c r="A798" s="6">
        <v>96444</v>
      </c>
      <c r="B798" s="6" t="s">
        <v>8229</v>
      </c>
      <c r="C798" s="6">
        <v>3370</v>
      </c>
      <c r="D798" s="6">
        <v>80</v>
      </c>
      <c r="E798" s="6" t="s">
        <v>8230</v>
      </c>
      <c r="F798" s="6" t="s">
        <v>6331</v>
      </c>
      <c r="G798" s="6">
        <v>-24.8</v>
      </c>
      <c r="H798" s="6">
        <v>10.58333</v>
      </c>
      <c r="I798" s="6">
        <v>55.833329999999997</v>
      </c>
      <c r="J798" s="6">
        <v>2</v>
      </c>
      <c r="K798" s="6" t="s">
        <v>8231</v>
      </c>
      <c r="L798" s="6" t="s">
        <v>6323</v>
      </c>
      <c r="M798" s="6" t="s">
        <v>8232</v>
      </c>
    </row>
    <row r="799" spans="1:13" x14ac:dyDescent="0.15">
      <c r="A799" s="6">
        <v>96446</v>
      </c>
      <c r="B799" s="6" t="s">
        <v>8233</v>
      </c>
      <c r="C799" s="6">
        <v>2140</v>
      </c>
      <c r="D799" s="6">
        <v>70</v>
      </c>
      <c r="E799" s="6" t="s">
        <v>8234</v>
      </c>
      <c r="F799" s="6" t="s">
        <v>6326</v>
      </c>
      <c r="G799" s="6"/>
      <c r="H799" s="6">
        <v>9.0211220000000001</v>
      </c>
      <c r="I799" s="6">
        <v>57.042319999999997</v>
      </c>
      <c r="J799" s="6">
        <v>2</v>
      </c>
      <c r="K799" s="6" t="s">
        <v>8235</v>
      </c>
      <c r="L799" s="6" t="s">
        <v>6328</v>
      </c>
      <c r="M799" s="6" t="s">
        <v>8236</v>
      </c>
    </row>
    <row r="800" spans="1:13" x14ac:dyDescent="0.15">
      <c r="A800" s="6">
        <v>96447</v>
      </c>
      <c r="B800" s="6" t="s">
        <v>8237</v>
      </c>
      <c r="C800" s="6">
        <v>2090</v>
      </c>
      <c r="D800" s="6">
        <v>70</v>
      </c>
      <c r="E800" s="6" t="s">
        <v>8238</v>
      </c>
      <c r="F800" s="6" t="s">
        <v>6326</v>
      </c>
      <c r="G800" s="6"/>
      <c r="H800" s="6">
        <v>9.0211220000000001</v>
      </c>
      <c r="I800" s="6">
        <v>57.042319999999997</v>
      </c>
      <c r="J800" s="6">
        <v>2</v>
      </c>
      <c r="K800" s="6" t="s">
        <v>8235</v>
      </c>
      <c r="L800" s="6" t="s">
        <v>6328</v>
      </c>
      <c r="M800" s="6" t="s">
        <v>8236</v>
      </c>
    </row>
    <row r="801" spans="1:13" x14ac:dyDescent="0.15">
      <c r="A801" s="6">
        <v>96448</v>
      </c>
      <c r="B801" s="6" t="s">
        <v>8239</v>
      </c>
      <c r="C801" s="6">
        <v>2190</v>
      </c>
      <c r="D801" s="6">
        <v>70</v>
      </c>
      <c r="E801" s="6" t="s">
        <v>8240</v>
      </c>
      <c r="F801" s="6" t="s">
        <v>6326</v>
      </c>
      <c r="G801" s="6"/>
      <c r="H801" s="6">
        <v>9.0211220000000001</v>
      </c>
      <c r="I801" s="6">
        <v>57.042319999999997</v>
      </c>
      <c r="J801" s="6">
        <v>2</v>
      </c>
      <c r="K801" s="6" t="s">
        <v>8235</v>
      </c>
      <c r="L801" s="6" t="s">
        <v>6328</v>
      </c>
      <c r="M801" s="6" t="s">
        <v>8236</v>
      </c>
    </row>
    <row r="802" spans="1:13" x14ac:dyDescent="0.15">
      <c r="A802" s="6">
        <v>96449</v>
      </c>
      <c r="B802" s="6" t="s">
        <v>8241</v>
      </c>
      <c r="C802" s="6">
        <v>2160</v>
      </c>
      <c r="D802" s="6">
        <v>70</v>
      </c>
      <c r="E802" s="6" t="s">
        <v>8242</v>
      </c>
      <c r="F802" s="6" t="s">
        <v>6326</v>
      </c>
      <c r="G802" s="6"/>
      <c r="H802" s="6">
        <v>9.0211220000000001</v>
      </c>
      <c r="I802" s="6">
        <v>57.042319999999997</v>
      </c>
      <c r="J802" s="6">
        <v>2</v>
      </c>
      <c r="K802" s="6" t="s">
        <v>8235</v>
      </c>
      <c r="L802" s="6" t="s">
        <v>6328</v>
      </c>
      <c r="M802" s="6" t="s">
        <v>8236</v>
      </c>
    </row>
    <row r="803" spans="1:13" x14ac:dyDescent="0.15">
      <c r="A803" s="6">
        <v>96460</v>
      </c>
      <c r="B803" s="6" t="s">
        <v>8243</v>
      </c>
      <c r="C803" s="6">
        <v>4640</v>
      </c>
      <c r="D803" s="6">
        <v>90</v>
      </c>
      <c r="E803" s="6" t="s">
        <v>8244</v>
      </c>
      <c r="F803" s="6" t="s">
        <v>6321</v>
      </c>
      <c r="G803" s="6"/>
      <c r="H803" s="6">
        <v>11.542999999999999</v>
      </c>
      <c r="I803" s="6">
        <v>55.593699999999998</v>
      </c>
      <c r="J803" s="6">
        <v>1</v>
      </c>
      <c r="K803" s="6" t="s">
        <v>8245</v>
      </c>
      <c r="L803" s="6" t="s">
        <v>11131</v>
      </c>
    </row>
    <row r="804" spans="1:13" x14ac:dyDescent="0.15">
      <c r="A804" s="6">
        <v>96461</v>
      </c>
      <c r="B804" s="6" t="s">
        <v>8246</v>
      </c>
      <c r="C804" s="6">
        <v>5110</v>
      </c>
      <c r="D804" s="6">
        <v>90</v>
      </c>
      <c r="E804" s="6" t="s">
        <v>8247</v>
      </c>
      <c r="F804" s="6" t="s">
        <v>6321</v>
      </c>
      <c r="G804" s="6"/>
      <c r="H804" s="6">
        <v>11.542999999999999</v>
      </c>
      <c r="I804" s="6">
        <v>55.593699999999998</v>
      </c>
      <c r="J804" s="6">
        <v>1</v>
      </c>
      <c r="K804" s="6" t="s">
        <v>8248</v>
      </c>
      <c r="L804" s="6" t="s">
        <v>11131</v>
      </c>
    </row>
    <row r="805" spans="1:13" x14ac:dyDescent="0.15">
      <c r="A805" s="6">
        <v>96462</v>
      </c>
      <c r="B805" s="6" t="s">
        <v>8249</v>
      </c>
      <c r="C805" s="6">
        <v>4260</v>
      </c>
      <c r="D805" s="6">
        <v>85</v>
      </c>
      <c r="E805" s="6" t="s">
        <v>8250</v>
      </c>
      <c r="F805" s="6" t="s">
        <v>6321</v>
      </c>
      <c r="G805" s="6"/>
      <c r="H805" s="6">
        <v>12.108700000000001</v>
      </c>
      <c r="I805" s="6">
        <v>56.048299999999998</v>
      </c>
      <c r="J805" s="6">
        <v>2</v>
      </c>
      <c r="K805" s="6" t="s">
        <v>8251</v>
      </c>
      <c r="L805" s="6" t="s">
        <v>6965</v>
      </c>
      <c r="M805" s="6"/>
    </row>
    <row r="806" spans="1:13" x14ac:dyDescent="0.15">
      <c r="A806" s="6">
        <v>96463</v>
      </c>
      <c r="B806" s="6" t="s">
        <v>8252</v>
      </c>
      <c r="C806" s="6">
        <v>4170</v>
      </c>
      <c r="D806" s="6">
        <v>85</v>
      </c>
      <c r="E806" s="6" t="s">
        <v>8253</v>
      </c>
      <c r="F806" s="6" t="s">
        <v>6321</v>
      </c>
      <c r="G806" s="6"/>
      <c r="H806" s="6">
        <v>12.108700000000001</v>
      </c>
      <c r="I806" s="6">
        <v>56.048299999999998</v>
      </c>
      <c r="J806" s="6">
        <v>2</v>
      </c>
      <c r="K806" s="6" t="s">
        <v>8251</v>
      </c>
      <c r="L806" s="6" t="s">
        <v>6965</v>
      </c>
      <c r="M806" s="6"/>
    </row>
    <row r="807" spans="1:13" x14ac:dyDescent="0.15">
      <c r="A807" s="6">
        <v>96469</v>
      </c>
      <c r="B807" s="6" t="s">
        <v>8254</v>
      </c>
      <c r="C807" s="6">
        <v>2850</v>
      </c>
      <c r="D807" s="6">
        <v>70</v>
      </c>
      <c r="E807" s="6" t="s">
        <v>8255</v>
      </c>
      <c r="F807" s="6" t="s">
        <v>6331</v>
      </c>
      <c r="G807" s="6"/>
      <c r="H807" s="6">
        <v>9.6168440000000004</v>
      </c>
      <c r="I807" s="6">
        <v>55.348050000000001</v>
      </c>
      <c r="J807" s="6">
        <v>2</v>
      </c>
      <c r="K807" s="6" t="s">
        <v>8256</v>
      </c>
      <c r="L807" s="6" t="s">
        <v>6328</v>
      </c>
      <c r="M807" s="6" t="s">
        <v>8257</v>
      </c>
    </row>
    <row r="808" spans="1:13" x14ac:dyDescent="0.15">
      <c r="A808" s="6">
        <v>96470</v>
      </c>
      <c r="B808" s="6" t="s">
        <v>8258</v>
      </c>
      <c r="C808" s="6">
        <v>2050</v>
      </c>
      <c r="D808" s="6">
        <v>65</v>
      </c>
      <c r="E808" s="6" t="s">
        <v>8259</v>
      </c>
      <c r="F808" s="6" t="s">
        <v>6331</v>
      </c>
      <c r="G808" s="6"/>
      <c r="H808" s="6">
        <v>8.4497990000000005</v>
      </c>
      <c r="I808" s="6">
        <v>56.75329</v>
      </c>
      <c r="J808" s="6">
        <v>2</v>
      </c>
      <c r="K808" s="6" t="s">
        <v>8260</v>
      </c>
      <c r="L808" s="6" t="s">
        <v>6328</v>
      </c>
      <c r="M808" s="6" t="s">
        <v>8261</v>
      </c>
    </row>
    <row r="809" spans="1:13" x14ac:dyDescent="0.15">
      <c r="A809" s="6">
        <v>96471</v>
      </c>
      <c r="B809" s="6" t="s">
        <v>8262</v>
      </c>
      <c r="C809" s="6">
        <v>2100</v>
      </c>
      <c r="D809" s="6">
        <v>75</v>
      </c>
      <c r="E809" s="6" t="s">
        <v>8263</v>
      </c>
      <c r="F809" s="6" t="s">
        <v>6331</v>
      </c>
      <c r="G809" s="6"/>
      <c r="H809" s="6">
        <v>8.4497990000000005</v>
      </c>
      <c r="I809" s="6">
        <v>56.75329</v>
      </c>
      <c r="J809" s="6">
        <v>2</v>
      </c>
      <c r="K809" s="6" t="s">
        <v>8260</v>
      </c>
      <c r="L809" s="6" t="s">
        <v>6328</v>
      </c>
      <c r="M809" s="6" t="s">
        <v>8261</v>
      </c>
    </row>
    <row r="810" spans="1:13" x14ac:dyDescent="0.15">
      <c r="A810" s="6">
        <v>96473</v>
      </c>
      <c r="B810" s="6" t="s">
        <v>3202</v>
      </c>
      <c r="C810" s="6">
        <v>5010</v>
      </c>
      <c r="D810" s="6">
        <v>70</v>
      </c>
      <c r="E810" s="6" t="s">
        <v>8264</v>
      </c>
      <c r="F810" s="6" t="s">
        <v>6321</v>
      </c>
      <c r="G810" s="6">
        <v>-25.5</v>
      </c>
      <c r="H810" s="6">
        <v>11.554830000000001</v>
      </c>
      <c r="I810" s="6">
        <v>55.58426</v>
      </c>
      <c r="J810" s="6">
        <v>2</v>
      </c>
      <c r="K810" s="6" t="s">
        <v>258</v>
      </c>
      <c r="L810" s="6" t="s">
        <v>6323</v>
      </c>
      <c r="M810" s="6" t="s">
        <v>8265</v>
      </c>
    </row>
    <row r="811" spans="1:13" x14ac:dyDescent="0.15">
      <c r="A811" s="6">
        <v>96476</v>
      </c>
      <c r="B811" s="6" t="s">
        <v>8266</v>
      </c>
      <c r="C811" s="6">
        <v>4050</v>
      </c>
      <c r="D811" s="6">
        <v>60</v>
      </c>
      <c r="E811" s="6" t="s">
        <v>8267</v>
      </c>
      <c r="F811" s="6" t="s">
        <v>6331</v>
      </c>
      <c r="G811" s="6">
        <v>-23.8</v>
      </c>
      <c r="H811" s="6">
        <v>9.7404530000000005</v>
      </c>
      <c r="I811" s="6">
        <v>56.700690000000002</v>
      </c>
      <c r="J811" s="6">
        <v>2</v>
      </c>
      <c r="K811" s="6" t="s">
        <v>8268</v>
      </c>
      <c r="L811" s="6" t="s">
        <v>6323</v>
      </c>
      <c r="M811" s="6" t="s">
        <v>8269</v>
      </c>
    </row>
    <row r="812" spans="1:13" x14ac:dyDescent="0.15">
      <c r="A812" s="6">
        <v>96477</v>
      </c>
      <c r="B812" s="6" t="s">
        <v>8270</v>
      </c>
      <c r="C812" s="6">
        <v>3820</v>
      </c>
      <c r="D812" s="6">
        <v>60</v>
      </c>
      <c r="E812" s="6" t="s">
        <v>8271</v>
      </c>
      <c r="F812" s="6" t="s">
        <v>6331</v>
      </c>
      <c r="G812" s="6">
        <v>-25.3</v>
      </c>
      <c r="H812" s="6">
        <v>9.5185980000000008</v>
      </c>
      <c r="I812" s="6">
        <v>56.7943</v>
      </c>
      <c r="J812" s="6">
        <v>2</v>
      </c>
      <c r="K812" s="6" t="s">
        <v>8272</v>
      </c>
      <c r="L812" s="6" t="s">
        <v>6323</v>
      </c>
      <c r="M812" s="6" t="s">
        <v>8273</v>
      </c>
    </row>
    <row r="813" spans="1:13" x14ac:dyDescent="0.15">
      <c r="A813" s="6">
        <v>96478</v>
      </c>
      <c r="B813" s="6" t="s">
        <v>8274</v>
      </c>
      <c r="C813" s="6">
        <v>3770</v>
      </c>
      <c r="D813" s="6">
        <v>80</v>
      </c>
      <c r="E813" s="6" t="s">
        <v>8275</v>
      </c>
      <c r="F813" s="6" t="s">
        <v>6331</v>
      </c>
      <c r="G813" s="6">
        <v>-24.6</v>
      </c>
      <c r="H813" s="6">
        <v>9.5185980000000008</v>
      </c>
      <c r="I813" s="6">
        <v>56.7943</v>
      </c>
      <c r="J813" s="6">
        <v>2</v>
      </c>
      <c r="K813" s="6" t="s">
        <v>8272</v>
      </c>
      <c r="L813" s="6" t="s">
        <v>6323</v>
      </c>
      <c r="M813" s="6" t="s">
        <v>8273</v>
      </c>
    </row>
    <row r="814" spans="1:13" x14ac:dyDescent="0.15">
      <c r="A814" s="6">
        <v>96479</v>
      </c>
      <c r="B814" s="6" t="s">
        <v>8276</v>
      </c>
      <c r="C814" s="6">
        <v>3630</v>
      </c>
      <c r="D814" s="6">
        <v>80</v>
      </c>
      <c r="E814" s="6" t="s">
        <v>8277</v>
      </c>
      <c r="F814" s="6" t="s">
        <v>6331</v>
      </c>
      <c r="G814" s="6">
        <v>-23</v>
      </c>
      <c r="H814" s="6">
        <v>10.79729</v>
      </c>
      <c r="I814" s="6">
        <v>56.35125</v>
      </c>
      <c r="J814" s="6">
        <v>2</v>
      </c>
      <c r="K814" s="6" t="s">
        <v>8278</v>
      </c>
      <c r="L814" s="6" t="s">
        <v>6323</v>
      </c>
      <c r="M814" s="6" t="s">
        <v>8279</v>
      </c>
    </row>
    <row r="815" spans="1:13" x14ac:dyDescent="0.15">
      <c r="A815" s="6">
        <v>96480</v>
      </c>
      <c r="B815" s="6" t="s">
        <v>8280</v>
      </c>
      <c r="C815" s="6">
        <v>3870</v>
      </c>
      <c r="D815" s="6">
        <v>80</v>
      </c>
      <c r="E815" s="6" t="s">
        <v>8281</v>
      </c>
      <c r="F815" s="6" t="s">
        <v>6331</v>
      </c>
      <c r="G815" s="6">
        <v>-23.8</v>
      </c>
      <c r="H815" s="6">
        <v>10.79729</v>
      </c>
      <c r="I815" s="6">
        <v>56.35125</v>
      </c>
      <c r="J815" s="6">
        <v>2</v>
      </c>
      <c r="K815" s="6" t="s">
        <v>8278</v>
      </c>
      <c r="L815" s="6" t="s">
        <v>6323</v>
      </c>
      <c r="M815" s="6" t="s">
        <v>8282</v>
      </c>
    </row>
    <row r="816" spans="1:13" x14ac:dyDescent="0.15">
      <c r="A816" s="6">
        <v>96481</v>
      </c>
      <c r="B816" s="6" t="s">
        <v>8283</v>
      </c>
      <c r="C816" s="6">
        <v>3560</v>
      </c>
      <c r="D816" s="6">
        <v>80</v>
      </c>
      <c r="E816" s="6" t="s">
        <v>8284</v>
      </c>
      <c r="F816" s="6" t="s">
        <v>6331</v>
      </c>
      <c r="G816" s="6">
        <v>-24.5</v>
      </c>
      <c r="H816" s="6">
        <v>10.79729</v>
      </c>
      <c r="I816" s="6">
        <v>56.35125</v>
      </c>
      <c r="J816" s="6">
        <v>2</v>
      </c>
      <c r="K816" s="6" t="s">
        <v>8278</v>
      </c>
      <c r="L816" s="6" t="s">
        <v>6323</v>
      </c>
      <c r="M816" s="6" t="s">
        <v>8282</v>
      </c>
    </row>
    <row r="817" spans="1:13" x14ac:dyDescent="0.15">
      <c r="A817" s="6">
        <v>96482</v>
      </c>
      <c r="B817" s="6" t="s">
        <v>8285</v>
      </c>
      <c r="C817" s="6">
        <v>3690</v>
      </c>
      <c r="D817" s="6">
        <v>75</v>
      </c>
      <c r="E817" s="6" t="s">
        <v>8286</v>
      </c>
      <c r="F817" s="6" t="s">
        <v>6331</v>
      </c>
      <c r="G817" s="6">
        <v>-24.6</v>
      </c>
      <c r="H817" s="6">
        <v>10.79729</v>
      </c>
      <c r="I817" s="6">
        <v>56.35125</v>
      </c>
      <c r="J817" s="6">
        <v>2</v>
      </c>
      <c r="K817" s="6" t="s">
        <v>8278</v>
      </c>
      <c r="L817" s="6" t="s">
        <v>6323</v>
      </c>
      <c r="M817" s="6" t="s">
        <v>8282</v>
      </c>
    </row>
    <row r="818" spans="1:13" x14ac:dyDescent="0.15">
      <c r="A818" s="6">
        <v>96483</v>
      </c>
      <c r="B818" s="6" t="s">
        <v>8287</v>
      </c>
      <c r="C818" s="6">
        <v>2480</v>
      </c>
      <c r="D818" s="6">
        <v>75</v>
      </c>
      <c r="E818" s="6" t="s">
        <v>8143</v>
      </c>
      <c r="F818" s="6" t="s">
        <v>6331</v>
      </c>
      <c r="G818" s="6"/>
      <c r="H818" s="6">
        <v>10.820819999999999</v>
      </c>
      <c r="I818" s="6">
        <v>56.51717</v>
      </c>
      <c r="J818" s="6">
        <v>2</v>
      </c>
      <c r="K818" s="6" t="s">
        <v>8288</v>
      </c>
      <c r="L818" s="6" t="s">
        <v>6328</v>
      </c>
      <c r="M818" s="6" t="s">
        <v>8289</v>
      </c>
    </row>
    <row r="819" spans="1:13" x14ac:dyDescent="0.15">
      <c r="A819" s="6">
        <v>96484</v>
      </c>
      <c r="B819" s="6" t="s">
        <v>8290</v>
      </c>
      <c r="C819" s="6">
        <v>3830</v>
      </c>
      <c r="D819" s="6">
        <v>85</v>
      </c>
      <c r="E819" s="6" t="s">
        <v>8291</v>
      </c>
      <c r="F819" s="6" t="s">
        <v>6331</v>
      </c>
      <c r="G819" s="6">
        <v>-25.3</v>
      </c>
      <c r="H819" s="6">
        <v>8.2695720000000001</v>
      </c>
      <c r="I819" s="6">
        <v>56.852670000000003</v>
      </c>
      <c r="J819" s="6">
        <v>2</v>
      </c>
      <c r="K819" s="6" t="s">
        <v>8292</v>
      </c>
      <c r="L819" s="6" t="s">
        <v>6323</v>
      </c>
      <c r="M819" s="6" t="s">
        <v>8293</v>
      </c>
    </row>
    <row r="820" spans="1:13" x14ac:dyDescent="0.15">
      <c r="A820" s="6">
        <v>96485</v>
      </c>
      <c r="B820" s="6" t="s">
        <v>8294</v>
      </c>
      <c r="C820" s="6">
        <v>3860</v>
      </c>
      <c r="D820" s="6">
        <v>85</v>
      </c>
      <c r="E820" s="6" t="s">
        <v>8295</v>
      </c>
      <c r="F820" s="6" t="s">
        <v>6331</v>
      </c>
      <c r="G820" s="6">
        <v>-26.9</v>
      </c>
      <c r="H820" s="6">
        <v>8.2695720000000001</v>
      </c>
      <c r="I820" s="6">
        <v>56.852670000000003</v>
      </c>
      <c r="J820" s="6">
        <v>2</v>
      </c>
      <c r="K820" s="6" t="s">
        <v>8292</v>
      </c>
      <c r="L820" s="6" t="s">
        <v>6323</v>
      </c>
      <c r="M820" s="6" t="s">
        <v>8296</v>
      </c>
    </row>
    <row r="821" spans="1:13" x14ac:dyDescent="0.15">
      <c r="A821" s="6">
        <v>96486</v>
      </c>
      <c r="B821" s="6" t="s">
        <v>8297</v>
      </c>
      <c r="C821" s="6">
        <v>4060</v>
      </c>
      <c r="D821" s="6">
        <v>85</v>
      </c>
      <c r="E821" s="6" t="s">
        <v>7946</v>
      </c>
      <c r="F821" s="6" t="s">
        <v>6331</v>
      </c>
      <c r="G821" s="6">
        <v>-25.2</v>
      </c>
      <c r="H821" s="6">
        <v>8.2695720000000001</v>
      </c>
      <c r="I821" s="6">
        <v>56.852670000000003</v>
      </c>
      <c r="J821" s="6">
        <v>2</v>
      </c>
      <c r="K821" s="6" t="s">
        <v>8292</v>
      </c>
      <c r="L821" s="6" t="s">
        <v>6323</v>
      </c>
      <c r="M821" s="6" t="s">
        <v>8296</v>
      </c>
    </row>
    <row r="822" spans="1:13" x14ac:dyDescent="0.15">
      <c r="A822" s="6">
        <v>96493</v>
      </c>
      <c r="B822" s="6" t="s">
        <v>8298</v>
      </c>
      <c r="C822" s="6">
        <v>5040</v>
      </c>
      <c r="D822" s="6">
        <v>65</v>
      </c>
      <c r="E822" s="6" t="s">
        <v>8299</v>
      </c>
      <c r="F822" s="6" t="s">
        <v>6321</v>
      </c>
      <c r="G822" s="6">
        <v>-25.2</v>
      </c>
      <c r="H822" s="6">
        <v>12.18</v>
      </c>
      <c r="I822" s="6">
        <v>55.59</v>
      </c>
      <c r="J822" s="6">
        <v>1</v>
      </c>
      <c r="K822" s="6" t="s">
        <v>415</v>
      </c>
      <c r="L822" s="6" t="s">
        <v>7258</v>
      </c>
      <c r="M822" s="6"/>
    </row>
    <row r="823" spans="1:13" x14ac:dyDescent="0.15">
      <c r="A823" s="6">
        <v>96495</v>
      </c>
      <c r="B823" s="6" t="s">
        <v>8300</v>
      </c>
      <c r="C823" s="6">
        <v>2050</v>
      </c>
      <c r="D823" s="6">
        <v>75</v>
      </c>
      <c r="E823" s="6" t="s">
        <v>8301</v>
      </c>
      <c r="F823" s="6" t="s">
        <v>6331</v>
      </c>
      <c r="G823" s="6"/>
      <c r="H823" s="6">
        <v>11.25996</v>
      </c>
      <c r="I823" s="6">
        <v>55.29909</v>
      </c>
      <c r="J823" s="6">
        <v>2</v>
      </c>
      <c r="K823" s="6" t="s">
        <v>8302</v>
      </c>
      <c r="L823" s="6" t="s">
        <v>6328</v>
      </c>
      <c r="M823" s="6" t="s">
        <v>8303</v>
      </c>
    </row>
    <row r="824" spans="1:13" x14ac:dyDescent="0.15">
      <c r="A824" s="6">
        <v>96496</v>
      </c>
      <c r="B824" s="6" t="s">
        <v>8304</v>
      </c>
      <c r="C824" s="6">
        <v>1970</v>
      </c>
      <c r="D824" s="6">
        <v>70</v>
      </c>
      <c r="E824" s="6" t="s">
        <v>8305</v>
      </c>
      <c r="F824" s="6" t="s">
        <v>6331</v>
      </c>
      <c r="G824" s="6"/>
      <c r="H824" s="6">
        <v>11.25996</v>
      </c>
      <c r="I824" s="6">
        <v>55.29909</v>
      </c>
      <c r="J824" s="6">
        <v>2</v>
      </c>
      <c r="K824" s="6" t="s">
        <v>8302</v>
      </c>
      <c r="L824" s="6" t="s">
        <v>6328</v>
      </c>
      <c r="M824" s="6" t="s">
        <v>8303</v>
      </c>
    </row>
    <row r="825" spans="1:13" x14ac:dyDescent="0.15">
      <c r="A825" s="6">
        <v>96502</v>
      </c>
      <c r="B825" s="6" t="s">
        <v>8306</v>
      </c>
      <c r="C825" s="6">
        <v>4990</v>
      </c>
      <c r="D825" s="6">
        <v>65</v>
      </c>
      <c r="E825" s="6" t="s">
        <v>8307</v>
      </c>
      <c r="F825" s="6" t="s">
        <v>6321</v>
      </c>
      <c r="G825" s="6">
        <v>-21.9</v>
      </c>
      <c r="H825" s="6">
        <v>11.547700000000001</v>
      </c>
      <c r="I825" s="6">
        <v>55.5824</v>
      </c>
      <c r="J825" s="6">
        <v>1</v>
      </c>
      <c r="K825" s="6" t="s">
        <v>39</v>
      </c>
      <c r="L825" s="6" t="s">
        <v>6712</v>
      </c>
      <c r="M825" s="6" t="s">
        <v>8308</v>
      </c>
    </row>
    <row r="826" spans="1:13" x14ac:dyDescent="0.15">
      <c r="A826" s="6">
        <v>96503</v>
      </c>
      <c r="B826" s="6" t="s">
        <v>8309</v>
      </c>
      <c r="C826" s="6">
        <v>5250</v>
      </c>
      <c r="D826" s="6">
        <v>70</v>
      </c>
      <c r="E826" s="6" t="s">
        <v>8310</v>
      </c>
      <c r="F826" s="6" t="s">
        <v>6321</v>
      </c>
      <c r="G826" s="6">
        <v>-28.4</v>
      </c>
      <c r="H826" s="6">
        <v>11.547700000000001</v>
      </c>
      <c r="I826" s="6">
        <v>55.5824</v>
      </c>
      <c r="J826" s="6">
        <v>1</v>
      </c>
      <c r="K826" s="6" t="s">
        <v>39</v>
      </c>
      <c r="L826" s="6" t="s">
        <v>6712</v>
      </c>
      <c r="M826" s="6" t="s">
        <v>8308</v>
      </c>
    </row>
    <row r="827" spans="1:13" x14ac:dyDescent="0.15">
      <c r="A827" s="6">
        <v>96504</v>
      </c>
      <c r="B827" s="6" t="s">
        <v>8311</v>
      </c>
      <c r="C827" s="6">
        <v>5110</v>
      </c>
      <c r="D827" s="6">
        <v>65</v>
      </c>
      <c r="E827" s="6" t="s">
        <v>8312</v>
      </c>
      <c r="F827" s="6" t="s">
        <v>6321</v>
      </c>
      <c r="G827" s="6">
        <v>-27.5</v>
      </c>
      <c r="H827" s="6">
        <v>11.547700000000001</v>
      </c>
      <c r="I827" s="6">
        <v>55.5824</v>
      </c>
      <c r="J827" s="6">
        <v>1</v>
      </c>
      <c r="K827" s="6" t="s">
        <v>39</v>
      </c>
      <c r="L827" s="6" t="s">
        <v>6712</v>
      </c>
      <c r="M827" s="6" t="s">
        <v>8308</v>
      </c>
    </row>
    <row r="828" spans="1:13" x14ac:dyDescent="0.15">
      <c r="A828" s="6">
        <v>96505</v>
      </c>
      <c r="B828" s="6" t="s">
        <v>8313</v>
      </c>
      <c r="C828" s="6">
        <v>5020</v>
      </c>
      <c r="D828" s="6">
        <v>55</v>
      </c>
      <c r="E828" s="6" t="s">
        <v>8314</v>
      </c>
      <c r="F828" s="6" t="s">
        <v>6321</v>
      </c>
      <c r="G828" s="6">
        <v>-27.9</v>
      </c>
      <c r="H828" s="6">
        <v>11.547700000000001</v>
      </c>
      <c r="I828" s="6">
        <v>55.5824</v>
      </c>
      <c r="J828" s="6">
        <v>1</v>
      </c>
      <c r="K828" s="6" t="s">
        <v>39</v>
      </c>
      <c r="L828" s="6" t="s">
        <v>6712</v>
      </c>
      <c r="M828" s="6" t="s">
        <v>8308</v>
      </c>
    </row>
    <row r="829" spans="1:13" x14ac:dyDescent="0.15">
      <c r="A829" s="6">
        <v>96506</v>
      </c>
      <c r="B829" s="6" t="s">
        <v>8315</v>
      </c>
      <c r="C829" s="6">
        <v>6310</v>
      </c>
      <c r="D829" s="6">
        <v>75</v>
      </c>
      <c r="E829" s="6" t="s">
        <v>8316</v>
      </c>
      <c r="F829" s="6" t="s">
        <v>6321</v>
      </c>
      <c r="G829" s="6">
        <v>-24.3</v>
      </c>
      <c r="H829" s="6">
        <v>11.547700000000001</v>
      </c>
      <c r="I829" s="6">
        <v>55.5824</v>
      </c>
      <c r="J829" s="6">
        <v>1</v>
      </c>
      <c r="K829" s="6" t="s">
        <v>39</v>
      </c>
      <c r="L829" s="6" t="s">
        <v>6712</v>
      </c>
      <c r="M829" s="6" t="s">
        <v>8308</v>
      </c>
    </row>
    <row r="830" spans="1:13" x14ac:dyDescent="0.15">
      <c r="A830" s="6">
        <v>96507</v>
      </c>
      <c r="B830" s="6" t="s">
        <v>8317</v>
      </c>
      <c r="C830" s="6">
        <v>5240</v>
      </c>
      <c r="D830" s="6">
        <v>65</v>
      </c>
      <c r="E830" s="6" t="s">
        <v>8318</v>
      </c>
      <c r="F830" s="6" t="s">
        <v>6321</v>
      </c>
      <c r="G830" s="6">
        <v>-24.9</v>
      </c>
      <c r="H830" s="6">
        <v>11.547700000000001</v>
      </c>
      <c r="I830" s="6">
        <v>55.5824</v>
      </c>
      <c r="J830" s="6">
        <v>1</v>
      </c>
      <c r="K830" s="6" t="s">
        <v>39</v>
      </c>
      <c r="L830" s="6" t="s">
        <v>6712</v>
      </c>
      <c r="M830" s="6" t="s">
        <v>8308</v>
      </c>
    </row>
    <row r="831" spans="1:13" x14ac:dyDescent="0.15">
      <c r="A831" s="6">
        <v>96509</v>
      </c>
      <c r="B831" s="6" t="s">
        <v>8319</v>
      </c>
      <c r="C831" s="6">
        <v>2460</v>
      </c>
      <c r="D831" s="6">
        <v>75</v>
      </c>
      <c r="E831" s="6" t="s">
        <v>8320</v>
      </c>
      <c r="F831" s="6" t="s">
        <v>6331</v>
      </c>
      <c r="G831" s="6"/>
      <c r="H831" s="6">
        <v>8.2133520000000004</v>
      </c>
      <c r="I831" s="6">
        <v>56.598100000000002</v>
      </c>
      <c r="J831" s="6">
        <v>2</v>
      </c>
      <c r="K831" s="6" t="s">
        <v>8321</v>
      </c>
      <c r="L831" s="6" t="s">
        <v>6328</v>
      </c>
      <c r="M831" s="6" t="s">
        <v>8322</v>
      </c>
    </row>
    <row r="832" spans="1:13" x14ac:dyDescent="0.15">
      <c r="A832" s="6">
        <v>96510</v>
      </c>
      <c r="B832" s="6" t="s">
        <v>8323</v>
      </c>
      <c r="C832" s="6">
        <v>2700</v>
      </c>
      <c r="D832" s="6">
        <v>75</v>
      </c>
      <c r="E832" s="6" t="s">
        <v>8324</v>
      </c>
      <c r="F832" s="6" t="s">
        <v>6331</v>
      </c>
      <c r="G832" s="6"/>
      <c r="H832" s="6">
        <v>8.2133520000000004</v>
      </c>
      <c r="I832" s="6">
        <v>56.598100000000002</v>
      </c>
      <c r="J832" s="6">
        <v>2</v>
      </c>
      <c r="K832" s="6" t="s">
        <v>8321</v>
      </c>
      <c r="L832" s="6" t="s">
        <v>6328</v>
      </c>
      <c r="M832" s="6" t="s">
        <v>8322</v>
      </c>
    </row>
    <row r="833" spans="1:13" x14ac:dyDescent="0.15">
      <c r="A833" s="6">
        <v>96511</v>
      </c>
      <c r="B833" s="6" t="s">
        <v>8325</v>
      </c>
      <c r="C833" s="6">
        <v>2570</v>
      </c>
      <c r="D833" s="6">
        <v>55</v>
      </c>
      <c r="E833" s="6" t="s">
        <v>8326</v>
      </c>
      <c r="F833" s="6" t="s">
        <v>6331</v>
      </c>
      <c r="G833" s="6"/>
      <c r="H833" s="6">
        <v>8.2133520000000004</v>
      </c>
      <c r="I833" s="6">
        <v>56.598100000000002</v>
      </c>
      <c r="J833" s="6">
        <v>2</v>
      </c>
      <c r="K833" s="6" t="s">
        <v>8321</v>
      </c>
      <c r="L833" s="6" t="s">
        <v>6328</v>
      </c>
      <c r="M833" s="6" t="s">
        <v>8322</v>
      </c>
    </row>
    <row r="834" spans="1:13" x14ac:dyDescent="0.15">
      <c r="A834" s="6">
        <v>96512</v>
      </c>
      <c r="B834" s="6" t="s">
        <v>8327</v>
      </c>
      <c r="C834" s="6">
        <v>2500</v>
      </c>
      <c r="D834" s="6">
        <v>75</v>
      </c>
      <c r="E834" s="6" t="s">
        <v>8328</v>
      </c>
      <c r="F834" s="6" t="s">
        <v>6331</v>
      </c>
      <c r="G834" s="6"/>
      <c r="H834" s="6">
        <v>8.2133520000000004</v>
      </c>
      <c r="I834" s="6">
        <v>56.598100000000002</v>
      </c>
      <c r="J834" s="6">
        <v>2</v>
      </c>
      <c r="K834" s="6" t="s">
        <v>8321</v>
      </c>
      <c r="L834" s="6" t="s">
        <v>6328</v>
      </c>
      <c r="M834" s="6" t="s">
        <v>8322</v>
      </c>
    </row>
    <row r="835" spans="1:13" x14ac:dyDescent="0.15">
      <c r="A835" s="6">
        <v>96513</v>
      </c>
      <c r="B835" s="6" t="s">
        <v>8329</v>
      </c>
      <c r="C835" s="6">
        <v>2440</v>
      </c>
      <c r="D835" s="6">
        <v>75</v>
      </c>
      <c r="E835" s="6" t="s">
        <v>8330</v>
      </c>
      <c r="F835" s="6" t="s">
        <v>6331</v>
      </c>
      <c r="G835" s="6"/>
      <c r="H835" s="6">
        <v>8.2133520000000004</v>
      </c>
      <c r="I835" s="6">
        <v>56.598100000000002</v>
      </c>
      <c r="J835" s="6">
        <v>2</v>
      </c>
      <c r="K835" s="6" t="s">
        <v>8321</v>
      </c>
      <c r="L835" s="6" t="s">
        <v>6328</v>
      </c>
      <c r="M835" s="6" t="s">
        <v>8322</v>
      </c>
    </row>
    <row r="836" spans="1:13" x14ac:dyDescent="0.15">
      <c r="A836" s="6">
        <v>96514</v>
      </c>
      <c r="B836" s="6" t="s">
        <v>8331</v>
      </c>
      <c r="C836" s="6">
        <v>2720</v>
      </c>
      <c r="D836" s="6">
        <v>75</v>
      </c>
      <c r="E836" s="6" t="s">
        <v>8123</v>
      </c>
      <c r="F836" s="6" t="s">
        <v>6331</v>
      </c>
      <c r="G836" s="6"/>
      <c r="H836" s="6">
        <v>8.2090080000000007</v>
      </c>
      <c r="I836" s="6">
        <v>56.59704</v>
      </c>
      <c r="J836" s="6">
        <v>2</v>
      </c>
      <c r="K836" s="6" t="s">
        <v>8332</v>
      </c>
      <c r="L836" s="6" t="s">
        <v>6328</v>
      </c>
      <c r="M836" s="6" t="s">
        <v>8322</v>
      </c>
    </row>
    <row r="837" spans="1:13" x14ac:dyDescent="0.15">
      <c r="A837" s="6">
        <v>96515</v>
      </c>
      <c r="B837" s="6" t="s">
        <v>8333</v>
      </c>
      <c r="C837" s="6">
        <v>2530</v>
      </c>
      <c r="D837" s="6">
        <v>70</v>
      </c>
      <c r="E837" s="6" t="s">
        <v>8334</v>
      </c>
      <c r="F837" s="6" t="s">
        <v>6331</v>
      </c>
      <c r="G837" s="6"/>
      <c r="H837" s="6">
        <v>8.2090080000000007</v>
      </c>
      <c r="I837" s="6">
        <v>56.59704</v>
      </c>
      <c r="J837" s="6">
        <v>2</v>
      </c>
      <c r="K837" s="6" t="s">
        <v>8332</v>
      </c>
      <c r="L837" s="6" t="s">
        <v>6328</v>
      </c>
      <c r="M837" s="6" t="s">
        <v>8322</v>
      </c>
    </row>
    <row r="838" spans="1:13" x14ac:dyDescent="0.15">
      <c r="A838" s="6">
        <v>96516</v>
      </c>
      <c r="B838" s="6" t="s">
        <v>8335</v>
      </c>
      <c r="C838" s="6">
        <v>2740</v>
      </c>
      <c r="D838" s="6">
        <v>55</v>
      </c>
      <c r="E838" s="6" t="s">
        <v>8336</v>
      </c>
      <c r="F838" s="6" t="s">
        <v>6331</v>
      </c>
      <c r="G838" s="6"/>
      <c r="H838" s="6">
        <v>8.2090080000000007</v>
      </c>
      <c r="I838" s="6">
        <v>56.59704</v>
      </c>
      <c r="J838" s="6">
        <v>2</v>
      </c>
      <c r="K838" s="6" t="s">
        <v>8332</v>
      </c>
      <c r="L838" s="6" t="s">
        <v>6328</v>
      </c>
      <c r="M838" s="6" t="s">
        <v>8322</v>
      </c>
    </row>
    <row r="839" spans="1:13" x14ac:dyDescent="0.15">
      <c r="A839" s="6">
        <v>96517</v>
      </c>
      <c r="B839" s="6" t="s">
        <v>8337</v>
      </c>
      <c r="C839" s="6">
        <v>2520</v>
      </c>
      <c r="D839" s="6">
        <v>70</v>
      </c>
      <c r="E839" s="6" t="s">
        <v>8338</v>
      </c>
      <c r="F839" s="6" t="s">
        <v>6331</v>
      </c>
      <c r="G839" s="6"/>
      <c r="H839" s="6">
        <v>8.2090080000000007</v>
      </c>
      <c r="I839" s="6">
        <v>56.59704</v>
      </c>
      <c r="J839" s="6">
        <v>2</v>
      </c>
      <c r="K839" s="6" t="s">
        <v>8332</v>
      </c>
      <c r="L839" s="6" t="s">
        <v>6328</v>
      </c>
      <c r="M839" s="6" t="s">
        <v>8322</v>
      </c>
    </row>
    <row r="840" spans="1:13" x14ac:dyDescent="0.15">
      <c r="A840" s="6">
        <v>96518</v>
      </c>
      <c r="B840" s="6" t="s">
        <v>8339</v>
      </c>
      <c r="C840" s="6">
        <v>2470</v>
      </c>
      <c r="D840" s="6">
        <v>75</v>
      </c>
      <c r="E840" s="6" t="s">
        <v>8340</v>
      </c>
      <c r="F840" s="6" t="s">
        <v>6331</v>
      </c>
      <c r="G840" s="6"/>
      <c r="H840" s="6">
        <v>8.2090080000000007</v>
      </c>
      <c r="I840" s="6">
        <v>56.59704</v>
      </c>
      <c r="J840" s="6">
        <v>2</v>
      </c>
      <c r="K840" s="6" t="s">
        <v>8332</v>
      </c>
      <c r="L840" s="6" t="s">
        <v>6328</v>
      </c>
      <c r="M840" s="6" t="s">
        <v>8322</v>
      </c>
    </row>
    <row r="841" spans="1:13" x14ac:dyDescent="0.15">
      <c r="A841" s="6">
        <v>96519</v>
      </c>
      <c r="B841" s="6" t="s">
        <v>8341</v>
      </c>
      <c r="C841" s="6">
        <v>7410</v>
      </c>
      <c r="D841" s="6">
        <v>110</v>
      </c>
      <c r="E841" s="6" t="s">
        <v>8342</v>
      </c>
      <c r="F841" s="6" t="s">
        <v>6331</v>
      </c>
      <c r="G841" s="6">
        <v>-24.3</v>
      </c>
      <c r="H841" s="6">
        <v>12.334899999999999</v>
      </c>
      <c r="I841" s="6">
        <v>55.511099999999999</v>
      </c>
      <c r="J841" s="6">
        <v>1</v>
      </c>
      <c r="K841" s="6" t="s">
        <v>8343</v>
      </c>
      <c r="L841" s="6" t="s">
        <v>7258</v>
      </c>
      <c r="M841" s="6" t="s">
        <v>30</v>
      </c>
    </row>
    <row r="842" spans="1:13" x14ac:dyDescent="0.15">
      <c r="A842" s="6">
        <v>96520</v>
      </c>
      <c r="B842" s="6" t="s">
        <v>8344</v>
      </c>
      <c r="C842" s="6">
        <v>6130</v>
      </c>
      <c r="D842" s="6">
        <v>100</v>
      </c>
      <c r="E842" s="6" t="s">
        <v>8345</v>
      </c>
      <c r="F842" s="6" t="s">
        <v>6331</v>
      </c>
      <c r="G842" s="6">
        <v>-26.4</v>
      </c>
      <c r="H842" s="6">
        <v>12.334899999999999</v>
      </c>
      <c r="I842" s="6">
        <v>55.511099999999999</v>
      </c>
      <c r="J842" s="6">
        <v>1</v>
      </c>
      <c r="K842" s="6" t="s">
        <v>8343</v>
      </c>
      <c r="L842" s="6" t="s">
        <v>7258</v>
      </c>
      <c r="M842" s="6" t="s">
        <v>8346</v>
      </c>
    </row>
    <row r="843" spans="1:13" x14ac:dyDescent="0.15">
      <c r="A843" s="6">
        <v>96521</v>
      </c>
      <c r="B843" s="6" t="s">
        <v>8347</v>
      </c>
      <c r="C843" s="6">
        <v>3100</v>
      </c>
      <c r="D843" s="6">
        <v>95</v>
      </c>
      <c r="E843" s="6" t="s">
        <v>8348</v>
      </c>
      <c r="F843" s="6" t="s">
        <v>6331</v>
      </c>
      <c r="G843" s="6">
        <v>-27.4</v>
      </c>
      <c r="H843" s="6">
        <v>12.334899999999999</v>
      </c>
      <c r="I843" s="6">
        <v>55.511099999999999</v>
      </c>
      <c r="J843" s="6">
        <v>1</v>
      </c>
      <c r="K843" s="6" t="s">
        <v>8343</v>
      </c>
      <c r="L843" s="6" t="s">
        <v>7258</v>
      </c>
      <c r="M843" s="6"/>
    </row>
    <row r="844" spans="1:13" x14ac:dyDescent="0.15">
      <c r="A844" s="6">
        <v>96522</v>
      </c>
      <c r="B844" s="6" t="s">
        <v>8349</v>
      </c>
      <c r="C844" s="6">
        <v>5990</v>
      </c>
      <c r="D844" s="6">
        <v>90</v>
      </c>
      <c r="E844" s="6" t="s">
        <v>8350</v>
      </c>
      <c r="F844" s="6" t="s">
        <v>6331</v>
      </c>
      <c r="G844" s="6">
        <v>-25.6</v>
      </c>
      <c r="H844" s="6">
        <v>12.334899999999999</v>
      </c>
      <c r="I844" s="6">
        <v>55.511099999999999</v>
      </c>
      <c r="J844" s="6">
        <v>1</v>
      </c>
      <c r="K844" s="6" t="s">
        <v>8343</v>
      </c>
      <c r="L844" s="6" t="s">
        <v>7258</v>
      </c>
      <c r="M844" s="6" t="s">
        <v>8346</v>
      </c>
    </row>
    <row r="845" spans="1:13" x14ac:dyDescent="0.15">
      <c r="A845" s="6">
        <v>96523</v>
      </c>
      <c r="B845" s="6" t="s">
        <v>8351</v>
      </c>
      <c r="C845" s="6">
        <v>6440</v>
      </c>
      <c r="D845" s="6">
        <v>100</v>
      </c>
      <c r="E845" s="6" t="s">
        <v>8352</v>
      </c>
      <c r="F845" s="6" t="s">
        <v>6321</v>
      </c>
      <c r="G845" s="6">
        <v>-27.1</v>
      </c>
      <c r="H845" s="6" t="s">
        <v>605</v>
      </c>
      <c r="I845" s="6" t="s">
        <v>605</v>
      </c>
      <c r="J845" s="6">
        <v>0</v>
      </c>
      <c r="K845" s="6" t="s">
        <v>8353</v>
      </c>
      <c r="L845" s="6" t="s">
        <v>7258</v>
      </c>
      <c r="M845" s="6" t="s">
        <v>30</v>
      </c>
    </row>
    <row r="846" spans="1:13" x14ac:dyDescent="0.15">
      <c r="A846" s="6">
        <v>96524</v>
      </c>
      <c r="B846" s="6" t="s">
        <v>8354</v>
      </c>
      <c r="C846" s="6">
        <v>7060</v>
      </c>
      <c r="D846" s="6">
        <v>105</v>
      </c>
      <c r="E846" s="6" t="s">
        <v>8355</v>
      </c>
      <c r="F846" s="6" t="s">
        <v>6321</v>
      </c>
      <c r="G846" s="6">
        <v>-30.3</v>
      </c>
      <c r="H846" s="6" t="s">
        <v>605</v>
      </c>
      <c r="I846" s="6" t="s">
        <v>605</v>
      </c>
      <c r="J846" s="6">
        <v>0</v>
      </c>
      <c r="K846" s="6" t="s">
        <v>8353</v>
      </c>
      <c r="L846" s="6" t="s">
        <v>7258</v>
      </c>
      <c r="M846" s="6"/>
    </row>
    <row r="847" spans="1:13" x14ac:dyDescent="0.15">
      <c r="A847" s="6">
        <v>96530</v>
      </c>
      <c r="B847" s="6" t="s">
        <v>8356</v>
      </c>
      <c r="C847" s="6">
        <v>2240</v>
      </c>
      <c r="D847" s="6">
        <v>50</v>
      </c>
      <c r="E847" s="6" t="s">
        <v>8357</v>
      </c>
      <c r="F847" s="6" t="s">
        <v>6321</v>
      </c>
      <c r="G847" s="6"/>
      <c r="H847" s="6">
        <v>9.8505970000000005</v>
      </c>
      <c r="I847" s="6">
        <v>55.008389999999999</v>
      </c>
      <c r="J847" s="6">
        <v>2</v>
      </c>
      <c r="K847" s="6" t="s">
        <v>7280</v>
      </c>
      <c r="L847" s="6" t="s">
        <v>6328</v>
      </c>
      <c r="M847" s="6" t="s">
        <v>8303</v>
      </c>
    </row>
    <row r="848" spans="1:13" x14ac:dyDescent="0.15">
      <c r="A848" s="6">
        <v>96531</v>
      </c>
      <c r="B848" s="6" t="s">
        <v>8358</v>
      </c>
      <c r="C848" s="6">
        <v>2290</v>
      </c>
      <c r="D848" s="6">
        <v>70</v>
      </c>
      <c r="E848" s="6" t="s">
        <v>8359</v>
      </c>
      <c r="F848" s="6" t="s">
        <v>6321</v>
      </c>
      <c r="G848" s="6"/>
      <c r="H848" s="6">
        <v>9.8505970000000005</v>
      </c>
      <c r="I848" s="6">
        <v>55.008389999999999</v>
      </c>
      <c r="J848" s="6">
        <v>2</v>
      </c>
      <c r="K848" s="6" t="s">
        <v>7280</v>
      </c>
      <c r="L848" s="6" t="s">
        <v>6328</v>
      </c>
      <c r="M848" s="6" t="s">
        <v>8303</v>
      </c>
    </row>
    <row r="849" spans="1:13" x14ac:dyDescent="0.15">
      <c r="A849" s="6">
        <v>96532</v>
      </c>
      <c r="B849" s="6" t="s">
        <v>8360</v>
      </c>
      <c r="C849" s="6">
        <v>2860</v>
      </c>
      <c r="D849" s="6">
        <v>75</v>
      </c>
      <c r="E849" s="6" t="s">
        <v>8206</v>
      </c>
      <c r="F849" s="6" t="s">
        <v>6331</v>
      </c>
      <c r="G849" s="6"/>
      <c r="H849" s="6">
        <v>9.6168440000000004</v>
      </c>
      <c r="I849" s="6">
        <v>55.348050000000001</v>
      </c>
      <c r="J849" s="6">
        <v>2</v>
      </c>
      <c r="K849" s="6" t="s">
        <v>8256</v>
      </c>
      <c r="L849" s="6" t="s">
        <v>6328</v>
      </c>
      <c r="M849" s="6" t="s">
        <v>8361</v>
      </c>
    </row>
    <row r="850" spans="1:13" x14ac:dyDescent="0.15">
      <c r="A850" s="6">
        <v>96533</v>
      </c>
      <c r="B850" s="6" t="s">
        <v>8362</v>
      </c>
      <c r="C850" s="6">
        <v>3180</v>
      </c>
      <c r="D850" s="6">
        <v>75</v>
      </c>
      <c r="E850" s="6" t="s">
        <v>8363</v>
      </c>
      <c r="F850" s="6" t="s">
        <v>6331</v>
      </c>
      <c r="G850" s="6"/>
      <c r="H850" s="6">
        <v>9.6168440000000004</v>
      </c>
      <c r="I850" s="6">
        <v>55.348050000000001</v>
      </c>
      <c r="J850" s="6">
        <v>2</v>
      </c>
      <c r="K850" s="6" t="s">
        <v>8256</v>
      </c>
      <c r="L850" s="6" t="s">
        <v>6328</v>
      </c>
      <c r="M850" s="6" t="s">
        <v>8364</v>
      </c>
    </row>
    <row r="851" spans="1:13" x14ac:dyDescent="0.15">
      <c r="A851" s="6">
        <v>96534</v>
      </c>
      <c r="B851" s="6" t="s">
        <v>8365</v>
      </c>
      <c r="C851" s="6">
        <v>3320</v>
      </c>
      <c r="D851" s="6">
        <v>74</v>
      </c>
      <c r="E851" s="6" t="s">
        <v>8366</v>
      </c>
      <c r="F851" s="6" t="s">
        <v>6331</v>
      </c>
      <c r="G851" s="6"/>
      <c r="H851" s="6">
        <v>9.6168440000000004</v>
      </c>
      <c r="I851" s="6">
        <v>55.348050000000001</v>
      </c>
      <c r="J851" s="6">
        <v>2</v>
      </c>
      <c r="K851" s="6" t="s">
        <v>8256</v>
      </c>
      <c r="L851" s="6" t="s">
        <v>6328</v>
      </c>
      <c r="M851" s="6" t="s">
        <v>8364</v>
      </c>
    </row>
    <row r="852" spans="1:13" x14ac:dyDescent="0.15">
      <c r="A852" s="6">
        <v>96535</v>
      </c>
      <c r="B852" s="6" t="s">
        <v>8367</v>
      </c>
      <c r="C852" s="6">
        <v>3290</v>
      </c>
      <c r="D852" s="6">
        <v>75</v>
      </c>
      <c r="E852" s="6" t="s">
        <v>8368</v>
      </c>
      <c r="F852" s="6" t="s">
        <v>6331</v>
      </c>
      <c r="G852" s="6"/>
      <c r="H852" s="6">
        <v>9.6168440000000004</v>
      </c>
      <c r="I852" s="6">
        <v>55.348050000000001</v>
      </c>
      <c r="J852" s="6">
        <v>2</v>
      </c>
      <c r="K852" s="6" t="s">
        <v>8256</v>
      </c>
      <c r="L852" s="6" t="s">
        <v>6328</v>
      </c>
      <c r="M852" s="6" t="s">
        <v>8364</v>
      </c>
    </row>
    <row r="853" spans="1:13" x14ac:dyDescent="0.15">
      <c r="A853" s="6">
        <v>96536</v>
      </c>
      <c r="B853" s="6" t="s">
        <v>8369</v>
      </c>
      <c r="C853" s="6">
        <v>2240</v>
      </c>
      <c r="D853" s="6">
        <v>75</v>
      </c>
      <c r="E853" s="6" t="s">
        <v>8370</v>
      </c>
      <c r="F853" s="6" t="s">
        <v>6331</v>
      </c>
      <c r="G853" s="6"/>
      <c r="H853" s="6">
        <v>8.3177830000000004</v>
      </c>
      <c r="I853" s="6">
        <v>56.762479999999996</v>
      </c>
      <c r="J853" s="6">
        <v>2</v>
      </c>
      <c r="K853" s="6" t="s">
        <v>8371</v>
      </c>
      <c r="L853" s="6" t="s">
        <v>6328</v>
      </c>
      <c r="M853" s="6" t="s">
        <v>8372</v>
      </c>
    </row>
    <row r="854" spans="1:13" x14ac:dyDescent="0.15">
      <c r="A854" s="6">
        <v>96537</v>
      </c>
      <c r="B854" s="6" t="s">
        <v>8373</v>
      </c>
      <c r="C854" s="6">
        <v>2100</v>
      </c>
      <c r="D854" s="6">
        <v>70</v>
      </c>
      <c r="E854" s="6" t="s">
        <v>8374</v>
      </c>
      <c r="F854" s="6" t="s">
        <v>6331</v>
      </c>
      <c r="G854" s="6"/>
      <c r="H854" s="6">
        <v>8.3177830000000004</v>
      </c>
      <c r="I854" s="6">
        <v>56.762479999999996</v>
      </c>
      <c r="J854" s="6">
        <v>2</v>
      </c>
      <c r="K854" s="6" t="s">
        <v>8371</v>
      </c>
      <c r="L854" s="6" t="s">
        <v>6328</v>
      </c>
      <c r="M854" s="6" t="s">
        <v>8372</v>
      </c>
    </row>
    <row r="855" spans="1:13" x14ac:dyDescent="0.15">
      <c r="A855" s="6">
        <v>96538</v>
      </c>
      <c r="B855" s="6" t="s">
        <v>8375</v>
      </c>
      <c r="C855" s="6">
        <v>2110</v>
      </c>
      <c r="D855" s="6">
        <v>70</v>
      </c>
      <c r="E855" s="6" t="s">
        <v>8376</v>
      </c>
      <c r="F855" s="6" t="s">
        <v>6321</v>
      </c>
      <c r="G855" s="6"/>
      <c r="H855" s="6">
        <v>8.3177830000000004</v>
      </c>
      <c r="I855" s="6">
        <v>56.762479999999996</v>
      </c>
      <c r="J855" s="6">
        <v>2</v>
      </c>
      <c r="K855" s="6" t="s">
        <v>8371</v>
      </c>
      <c r="L855" s="6" t="s">
        <v>6328</v>
      </c>
      <c r="M855" s="6" t="s">
        <v>8372</v>
      </c>
    </row>
    <row r="856" spans="1:13" x14ac:dyDescent="0.15">
      <c r="A856" s="6">
        <v>96539</v>
      </c>
      <c r="B856" s="6" t="s">
        <v>8377</v>
      </c>
      <c r="C856" s="6">
        <v>2230</v>
      </c>
      <c r="D856" s="6">
        <v>70</v>
      </c>
      <c r="E856" s="6" t="s">
        <v>8378</v>
      </c>
      <c r="F856" s="6" t="s">
        <v>6321</v>
      </c>
      <c r="G856" s="6"/>
      <c r="H856" s="6">
        <v>8.3177830000000004</v>
      </c>
      <c r="I856" s="6">
        <v>56.762479999999996</v>
      </c>
      <c r="J856" s="6">
        <v>2</v>
      </c>
      <c r="K856" s="6" t="s">
        <v>8371</v>
      </c>
      <c r="L856" s="6" t="s">
        <v>6328</v>
      </c>
      <c r="M856" s="6" t="s">
        <v>8372</v>
      </c>
    </row>
    <row r="857" spans="1:13" x14ac:dyDescent="0.15">
      <c r="A857" s="6">
        <v>96540</v>
      </c>
      <c r="B857" s="6" t="s">
        <v>8379</v>
      </c>
      <c r="C857" s="6">
        <v>3730</v>
      </c>
      <c r="D857" s="6">
        <v>60</v>
      </c>
      <c r="E857" s="6" t="s">
        <v>8380</v>
      </c>
      <c r="F857" s="6" t="s">
        <v>6331</v>
      </c>
      <c r="G857" s="6">
        <v>-25.5</v>
      </c>
      <c r="H857" s="6">
        <v>9.6953859999999992</v>
      </c>
      <c r="I857" s="6">
        <v>55.80236</v>
      </c>
      <c r="J857" s="6">
        <v>2</v>
      </c>
      <c r="K857" s="6" t="s">
        <v>8381</v>
      </c>
      <c r="L857" s="6" t="s">
        <v>6323</v>
      </c>
      <c r="M857" s="6" t="s">
        <v>8382</v>
      </c>
    </row>
    <row r="858" spans="1:13" x14ac:dyDescent="0.15">
      <c r="A858" s="6">
        <v>96551</v>
      </c>
      <c r="B858" s="6" t="s">
        <v>8383</v>
      </c>
      <c r="C858" s="6">
        <v>4500</v>
      </c>
      <c r="D858" s="6">
        <v>85</v>
      </c>
      <c r="E858" s="6" t="s">
        <v>7891</v>
      </c>
      <c r="F858" s="6" t="s">
        <v>6331</v>
      </c>
      <c r="G858" s="6">
        <v>-25.7</v>
      </c>
      <c r="H858" s="6">
        <v>12.5672</v>
      </c>
      <c r="I858" s="6">
        <v>55.852499999999999</v>
      </c>
      <c r="J858" s="6">
        <v>1</v>
      </c>
      <c r="K858" s="6" t="s">
        <v>8384</v>
      </c>
      <c r="L858" s="6" t="s">
        <v>6712</v>
      </c>
    </row>
    <row r="859" spans="1:13" x14ac:dyDescent="0.15">
      <c r="A859" s="6">
        <v>96556</v>
      </c>
      <c r="B859" s="6" t="s">
        <v>8385</v>
      </c>
      <c r="C859" s="6">
        <v>2440</v>
      </c>
      <c r="D859" s="6">
        <v>75</v>
      </c>
      <c r="E859" s="6" t="s">
        <v>8330</v>
      </c>
      <c r="F859" s="6" t="s">
        <v>6331</v>
      </c>
      <c r="G859" s="6"/>
      <c r="H859" s="6">
        <v>8.2133520000000004</v>
      </c>
      <c r="I859" s="6">
        <v>56.598100000000002</v>
      </c>
      <c r="J859" s="6">
        <v>2</v>
      </c>
      <c r="K859" s="6" t="s">
        <v>8321</v>
      </c>
      <c r="L859" s="6" t="s">
        <v>6328</v>
      </c>
      <c r="M859" s="6" t="s">
        <v>8386</v>
      </c>
    </row>
    <row r="860" spans="1:13" x14ac:dyDescent="0.15">
      <c r="A860" s="6">
        <v>96557</v>
      </c>
      <c r="B860" s="6" t="s">
        <v>8387</v>
      </c>
      <c r="C860" s="6">
        <v>2490</v>
      </c>
      <c r="D860" s="6">
        <v>75</v>
      </c>
      <c r="E860" s="6" t="s">
        <v>8112</v>
      </c>
      <c r="F860" s="6" t="s">
        <v>6331</v>
      </c>
      <c r="G860" s="6"/>
      <c r="H860" s="6">
        <v>8.2133520000000004</v>
      </c>
      <c r="I860" s="6">
        <v>56.598100000000002</v>
      </c>
      <c r="J860" s="6">
        <v>2</v>
      </c>
      <c r="K860" s="6" t="s">
        <v>8321</v>
      </c>
      <c r="L860" s="6" t="s">
        <v>6328</v>
      </c>
      <c r="M860" s="6" t="s">
        <v>8386</v>
      </c>
    </row>
    <row r="861" spans="1:13" x14ac:dyDescent="0.15">
      <c r="A861" s="6">
        <v>96558</v>
      </c>
      <c r="B861" s="6" t="s">
        <v>8388</v>
      </c>
      <c r="C861" s="6">
        <v>2800</v>
      </c>
      <c r="D861" s="6">
        <v>60</v>
      </c>
      <c r="E861" s="6" t="s">
        <v>8389</v>
      </c>
      <c r="F861" s="6" t="s">
        <v>6331</v>
      </c>
      <c r="G861" s="6"/>
      <c r="H861" s="6">
        <v>8.2133520000000004</v>
      </c>
      <c r="I861" s="6">
        <v>56.598100000000002</v>
      </c>
      <c r="J861" s="6">
        <v>2</v>
      </c>
      <c r="K861" s="6" t="s">
        <v>8321</v>
      </c>
      <c r="L861" s="6" t="s">
        <v>6328</v>
      </c>
      <c r="M861" s="6" t="s">
        <v>8390</v>
      </c>
    </row>
    <row r="862" spans="1:13" x14ac:dyDescent="0.15">
      <c r="A862" s="6">
        <v>96559</v>
      </c>
      <c r="B862" s="6" t="s">
        <v>8391</v>
      </c>
      <c r="C862" s="6">
        <v>2680</v>
      </c>
      <c r="D862" s="6">
        <v>75</v>
      </c>
      <c r="E862" s="6" t="s">
        <v>8392</v>
      </c>
      <c r="F862" s="6" t="s">
        <v>6331</v>
      </c>
      <c r="G862" s="6"/>
      <c r="H862" s="6">
        <v>8.2133520000000004</v>
      </c>
      <c r="I862" s="6">
        <v>56.598100000000002</v>
      </c>
      <c r="J862" s="6">
        <v>2</v>
      </c>
      <c r="K862" s="6" t="s">
        <v>8321</v>
      </c>
      <c r="L862" s="6" t="s">
        <v>6328</v>
      </c>
      <c r="M862" s="6" t="s">
        <v>8393</v>
      </c>
    </row>
    <row r="863" spans="1:13" x14ac:dyDescent="0.15">
      <c r="A863" s="6">
        <v>96560</v>
      </c>
      <c r="B863" s="6" t="s">
        <v>8394</v>
      </c>
      <c r="C863" s="6">
        <v>6850</v>
      </c>
      <c r="D863" s="6">
        <v>105</v>
      </c>
      <c r="E863" s="6" t="s">
        <v>8395</v>
      </c>
      <c r="F863" s="6" t="s">
        <v>6331</v>
      </c>
      <c r="G863" s="6">
        <v>0</v>
      </c>
      <c r="H863" s="6">
        <v>12.303800000000001</v>
      </c>
      <c r="I863" s="6">
        <v>55.514499999999998</v>
      </c>
      <c r="J863" s="6">
        <v>1</v>
      </c>
      <c r="K863" s="6" t="s">
        <v>8396</v>
      </c>
      <c r="L863" s="6" t="s">
        <v>7258</v>
      </c>
      <c r="M863" s="6" t="s">
        <v>30</v>
      </c>
    </row>
    <row r="864" spans="1:13" x14ac:dyDescent="0.15">
      <c r="A864" s="6">
        <v>96561</v>
      </c>
      <c r="B864" s="6" t="s">
        <v>8397</v>
      </c>
      <c r="C864" s="6">
        <v>2510</v>
      </c>
      <c r="D864" s="6">
        <v>75</v>
      </c>
      <c r="E864" s="6" t="s">
        <v>8398</v>
      </c>
      <c r="F864" s="6" t="s">
        <v>6331</v>
      </c>
      <c r="G864" s="6"/>
      <c r="H864" s="6">
        <v>8.2133520000000004</v>
      </c>
      <c r="I864" s="6">
        <v>56.598100000000002</v>
      </c>
      <c r="J864" s="6">
        <v>2</v>
      </c>
      <c r="K864" s="6" t="s">
        <v>8321</v>
      </c>
      <c r="L864" s="6" t="s">
        <v>6328</v>
      </c>
      <c r="M864" s="6" t="s">
        <v>8390</v>
      </c>
    </row>
    <row r="865" spans="1:13" x14ac:dyDescent="0.15">
      <c r="A865" s="6">
        <v>96562</v>
      </c>
      <c r="B865" s="6" t="s">
        <v>8399</v>
      </c>
      <c r="C865" s="6">
        <v>3030</v>
      </c>
      <c r="D865" s="6">
        <v>85</v>
      </c>
      <c r="E865" s="6" t="s">
        <v>8400</v>
      </c>
      <c r="F865" s="6" t="s">
        <v>6331</v>
      </c>
      <c r="G865" s="6">
        <v>-24.8</v>
      </c>
      <c r="H865" s="6">
        <v>12.108219999999999</v>
      </c>
      <c r="I865" s="6">
        <v>55.662280000000003</v>
      </c>
      <c r="J865" s="6">
        <v>2</v>
      </c>
      <c r="K865" s="6" t="s">
        <v>8401</v>
      </c>
      <c r="L865" s="6" t="s">
        <v>6323</v>
      </c>
      <c r="M865" s="6" t="s">
        <v>8393</v>
      </c>
    </row>
    <row r="866" spans="1:13" x14ac:dyDescent="0.15">
      <c r="A866" s="6">
        <v>96563</v>
      </c>
      <c r="B866" s="6" t="s">
        <v>8402</v>
      </c>
      <c r="C866" s="6">
        <v>3270</v>
      </c>
      <c r="D866" s="6">
        <v>80</v>
      </c>
      <c r="E866" s="6" t="s">
        <v>8403</v>
      </c>
      <c r="F866" s="6" t="s">
        <v>6331</v>
      </c>
      <c r="G866" s="6"/>
      <c r="H866" s="6">
        <v>10.742789999999999</v>
      </c>
      <c r="I866" s="6">
        <v>56.495550000000001</v>
      </c>
      <c r="J866" s="6">
        <v>2</v>
      </c>
      <c r="K866" s="6" t="s">
        <v>8404</v>
      </c>
      <c r="L866" s="6" t="s">
        <v>6328</v>
      </c>
      <c r="M866" s="6" t="s">
        <v>8405</v>
      </c>
    </row>
    <row r="867" spans="1:13" x14ac:dyDescent="0.15">
      <c r="A867" s="6">
        <v>96564</v>
      </c>
      <c r="B867" s="6" t="s">
        <v>8406</v>
      </c>
      <c r="C867" s="6">
        <v>2840</v>
      </c>
      <c r="D867" s="6">
        <v>75</v>
      </c>
      <c r="E867" s="6" t="s">
        <v>8407</v>
      </c>
      <c r="F867" s="6" t="s">
        <v>6331</v>
      </c>
      <c r="G867" s="6"/>
      <c r="H867" s="6">
        <v>10.742789999999999</v>
      </c>
      <c r="I867" s="6">
        <v>56.495550000000001</v>
      </c>
      <c r="J867" s="6">
        <v>2</v>
      </c>
      <c r="K867" s="6" t="s">
        <v>8404</v>
      </c>
      <c r="L867" s="6" t="s">
        <v>6328</v>
      </c>
      <c r="M867" s="6" t="s">
        <v>8408</v>
      </c>
    </row>
    <row r="868" spans="1:13" x14ac:dyDescent="0.15">
      <c r="A868" s="6">
        <v>96565</v>
      </c>
      <c r="B868" s="6" t="s">
        <v>8409</v>
      </c>
      <c r="C868" s="6">
        <v>2810</v>
      </c>
      <c r="D868" s="6">
        <v>75</v>
      </c>
      <c r="E868" s="6" t="s">
        <v>8410</v>
      </c>
      <c r="F868" s="6" t="s">
        <v>6331</v>
      </c>
      <c r="G868" s="6"/>
      <c r="H868" s="6">
        <v>10.742789999999999</v>
      </c>
      <c r="I868" s="6">
        <v>56.495550000000001</v>
      </c>
      <c r="J868" s="6">
        <v>2</v>
      </c>
      <c r="K868" s="6" t="s">
        <v>8404</v>
      </c>
      <c r="L868" s="6" t="s">
        <v>6328</v>
      </c>
      <c r="M868" s="6" t="s">
        <v>8408</v>
      </c>
    </row>
    <row r="869" spans="1:13" x14ac:dyDescent="0.15">
      <c r="A869" s="6">
        <v>96574</v>
      </c>
      <c r="B869" s="6" t="s">
        <v>8411</v>
      </c>
      <c r="C869" s="6">
        <v>6830</v>
      </c>
      <c r="D869" s="6">
        <v>105</v>
      </c>
      <c r="E869" s="6" t="s">
        <v>8412</v>
      </c>
      <c r="F869" s="6" t="s">
        <v>6331</v>
      </c>
      <c r="G869" s="6">
        <v>-26.3</v>
      </c>
      <c r="H869" s="6">
        <v>11.15</v>
      </c>
      <c r="I869" s="6">
        <v>55.332999999999998</v>
      </c>
      <c r="J869" s="6">
        <v>1</v>
      </c>
      <c r="K869" s="6" t="s">
        <v>8413</v>
      </c>
      <c r="L869" s="6" t="s">
        <v>7258</v>
      </c>
      <c r="M869" s="6" t="s">
        <v>8414</v>
      </c>
    </row>
    <row r="870" spans="1:13" x14ac:dyDescent="0.15">
      <c r="A870" s="6">
        <v>96577</v>
      </c>
      <c r="B870" s="6" t="s">
        <v>8415</v>
      </c>
      <c r="C870" s="6">
        <v>4020</v>
      </c>
      <c r="D870" s="6">
        <v>80</v>
      </c>
      <c r="E870" s="6" t="s">
        <v>8416</v>
      </c>
      <c r="F870" s="6" t="s">
        <v>6321</v>
      </c>
      <c r="G870" s="6">
        <v>-27.6</v>
      </c>
      <c r="H870" s="6">
        <v>10.78121</v>
      </c>
      <c r="I870" s="6">
        <v>55.14085</v>
      </c>
      <c r="J870" s="6">
        <v>2</v>
      </c>
      <c r="K870" s="6" t="s">
        <v>8417</v>
      </c>
      <c r="L870" s="6" t="s">
        <v>6323</v>
      </c>
      <c r="M870" s="6" t="s">
        <v>8418</v>
      </c>
    </row>
    <row r="871" spans="1:13" x14ac:dyDescent="0.15">
      <c r="A871" s="6">
        <v>96578</v>
      </c>
      <c r="B871" s="6" t="s">
        <v>8419</v>
      </c>
      <c r="C871" s="6">
        <v>4250</v>
      </c>
      <c r="D871" s="6">
        <v>85</v>
      </c>
      <c r="E871" s="6" t="s">
        <v>8096</v>
      </c>
      <c r="F871" s="6" t="s">
        <v>6331</v>
      </c>
      <c r="G871" s="6">
        <v>0</v>
      </c>
      <c r="H871" s="6">
        <v>10.262600000000001</v>
      </c>
      <c r="I871" s="6">
        <v>57.561300000000003</v>
      </c>
      <c r="J871" s="6">
        <v>1</v>
      </c>
      <c r="K871" s="6" t="s">
        <v>8420</v>
      </c>
      <c r="L871" s="6" t="s">
        <v>6712</v>
      </c>
    </row>
    <row r="872" spans="1:13" x14ac:dyDescent="0.15">
      <c r="A872" s="6">
        <v>96580</v>
      </c>
      <c r="B872" s="6" t="s">
        <v>8421</v>
      </c>
      <c r="C872" s="6">
        <v>3960</v>
      </c>
      <c r="D872" s="6">
        <v>65</v>
      </c>
      <c r="E872" s="6" t="s">
        <v>8422</v>
      </c>
      <c r="F872" s="6" t="s">
        <v>6326</v>
      </c>
      <c r="G872" s="6">
        <v>0</v>
      </c>
      <c r="H872" s="6">
        <v>14.9427</v>
      </c>
      <c r="I872" s="6">
        <v>55.038699999999999</v>
      </c>
      <c r="J872" s="6">
        <v>1</v>
      </c>
      <c r="K872" s="6" t="s">
        <v>8423</v>
      </c>
      <c r="L872" s="6" t="s">
        <v>6712</v>
      </c>
      <c r="M872" s="6" t="s">
        <v>8424</v>
      </c>
    </row>
    <row r="873" spans="1:13" x14ac:dyDescent="0.15">
      <c r="A873" s="6">
        <v>96581</v>
      </c>
      <c r="B873" s="6" t="s">
        <v>8425</v>
      </c>
      <c r="C873" s="6">
        <v>4820</v>
      </c>
      <c r="D873" s="6">
        <v>80</v>
      </c>
      <c r="E873" s="6" t="s">
        <v>8426</v>
      </c>
      <c r="F873" s="6" t="s">
        <v>6331</v>
      </c>
      <c r="G873" s="6">
        <v>-23.8</v>
      </c>
      <c r="H873" s="6">
        <v>15.1435</v>
      </c>
      <c r="I873" s="6">
        <v>55.117350000000002</v>
      </c>
      <c r="J873" s="6">
        <v>2</v>
      </c>
      <c r="K873" s="6" t="s">
        <v>8427</v>
      </c>
      <c r="L873" s="6" t="s">
        <v>6323</v>
      </c>
      <c r="M873" s="6"/>
    </row>
    <row r="874" spans="1:13" x14ac:dyDescent="0.15">
      <c r="A874" s="6">
        <v>96582</v>
      </c>
      <c r="B874" s="6" t="s">
        <v>8428</v>
      </c>
      <c r="C874" s="6">
        <v>6570</v>
      </c>
      <c r="D874" s="6">
        <v>105</v>
      </c>
      <c r="E874" s="6" t="s">
        <v>8429</v>
      </c>
      <c r="F874" s="6" t="s">
        <v>6331</v>
      </c>
      <c r="G874" s="6"/>
      <c r="H874" s="6">
        <v>8.8016000000000005</v>
      </c>
      <c r="I874" s="6">
        <v>55.160899999999998</v>
      </c>
      <c r="J874" s="6">
        <v>1</v>
      </c>
      <c r="K874" s="6" t="s">
        <v>8430</v>
      </c>
      <c r="L874" s="6" t="s">
        <v>11131</v>
      </c>
      <c r="M874" s="6" t="s">
        <v>8424</v>
      </c>
    </row>
    <row r="875" spans="1:13" x14ac:dyDescent="0.15">
      <c r="A875" s="6">
        <v>96583</v>
      </c>
      <c r="B875" s="6" t="s">
        <v>8431</v>
      </c>
      <c r="C875" s="6">
        <v>4000</v>
      </c>
      <c r="D875" s="6">
        <v>80</v>
      </c>
      <c r="E875" s="6" t="s">
        <v>8432</v>
      </c>
      <c r="F875" s="6" t="s">
        <v>6326</v>
      </c>
      <c r="G875" s="6">
        <v>0</v>
      </c>
      <c r="H875" s="6">
        <v>14.9427</v>
      </c>
      <c r="I875" s="6">
        <v>55.038699999999999</v>
      </c>
      <c r="J875" s="6">
        <v>1</v>
      </c>
      <c r="K875" s="6" t="s">
        <v>8423</v>
      </c>
      <c r="L875" s="6" t="s">
        <v>6712</v>
      </c>
      <c r="M875" s="6" t="s">
        <v>8424</v>
      </c>
    </row>
    <row r="876" spans="1:13" x14ac:dyDescent="0.15">
      <c r="A876" s="6">
        <v>96584</v>
      </c>
      <c r="B876" s="6" t="s">
        <v>8433</v>
      </c>
      <c r="C876" s="6">
        <v>4030</v>
      </c>
      <c r="D876" s="6">
        <v>85</v>
      </c>
      <c r="E876" s="6" t="s">
        <v>8037</v>
      </c>
      <c r="F876" s="6" t="s">
        <v>6326</v>
      </c>
      <c r="G876" s="6">
        <v>0</v>
      </c>
      <c r="H876" s="6">
        <v>14.9427</v>
      </c>
      <c r="I876" s="6">
        <v>55.038699999999999</v>
      </c>
      <c r="J876" s="6">
        <v>1</v>
      </c>
      <c r="K876" s="6" t="s">
        <v>8423</v>
      </c>
      <c r="L876" s="6" t="s">
        <v>6712</v>
      </c>
      <c r="M876" s="6" t="s">
        <v>8424</v>
      </c>
    </row>
    <row r="877" spans="1:13" x14ac:dyDescent="0.15">
      <c r="A877" s="6">
        <v>96587</v>
      </c>
      <c r="B877" s="6" t="s">
        <v>8434</v>
      </c>
      <c r="C877" s="6">
        <v>2410</v>
      </c>
      <c r="D877" s="6">
        <v>75</v>
      </c>
      <c r="E877" s="6" t="s">
        <v>8141</v>
      </c>
      <c r="F877" s="6" t="s">
        <v>6321</v>
      </c>
      <c r="G877" s="6"/>
      <c r="H877" s="6">
        <v>10.3682</v>
      </c>
      <c r="I877" s="6">
        <v>55.57273</v>
      </c>
      <c r="J877" s="6">
        <v>2</v>
      </c>
      <c r="K877" s="6" t="s">
        <v>8435</v>
      </c>
      <c r="L877" s="6" t="s">
        <v>6328</v>
      </c>
      <c r="M877" s="6" t="s">
        <v>8436</v>
      </c>
    </row>
    <row r="878" spans="1:13" x14ac:dyDescent="0.15">
      <c r="A878" s="6">
        <v>96588</v>
      </c>
      <c r="B878" s="6" t="s">
        <v>8437</v>
      </c>
      <c r="C878" s="6">
        <v>2420</v>
      </c>
      <c r="D878" s="6">
        <v>75</v>
      </c>
      <c r="E878" s="6" t="s">
        <v>8073</v>
      </c>
      <c r="F878" s="6" t="s">
        <v>6321</v>
      </c>
      <c r="G878" s="6"/>
      <c r="H878" s="6">
        <v>10.3682</v>
      </c>
      <c r="I878" s="6">
        <v>55.57273</v>
      </c>
      <c r="J878" s="6">
        <v>2</v>
      </c>
      <c r="K878" s="6" t="s">
        <v>8435</v>
      </c>
      <c r="L878" s="6" t="s">
        <v>6328</v>
      </c>
      <c r="M878" s="6" t="s">
        <v>8436</v>
      </c>
    </row>
    <row r="879" spans="1:13" x14ac:dyDescent="0.15">
      <c r="A879" s="6">
        <v>96589</v>
      </c>
      <c r="B879" s="6" t="s">
        <v>8438</v>
      </c>
      <c r="C879" s="6">
        <v>2530</v>
      </c>
      <c r="D879" s="6">
        <v>75</v>
      </c>
      <c r="E879" s="6" t="s">
        <v>8439</v>
      </c>
      <c r="F879" s="6" t="s">
        <v>6331</v>
      </c>
      <c r="G879" s="6"/>
      <c r="H879" s="6">
        <v>10.3682</v>
      </c>
      <c r="I879" s="6">
        <v>55.57273</v>
      </c>
      <c r="J879" s="6">
        <v>2</v>
      </c>
      <c r="K879" s="6" t="s">
        <v>8435</v>
      </c>
      <c r="L879" s="6" t="s">
        <v>6328</v>
      </c>
      <c r="M879" s="6" t="s">
        <v>8436</v>
      </c>
    </row>
    <row r="880" spans="1:13" x14ac:dyDescent="0.15">
      <c r="A880" s="6">
        <v>96590</v>
      </c>
      <c r="B880" s="6" t="s">
        <v>8440</v>
      </c>
      <c r="C880" s="6">
        <v>2420</v>
      </c>
      <c r="D880" s="6">
        <v>75</v>
      </c>
      <c r="E880" s="6" t="s">
        <v>8073</v>
      </c>
      <c r="F880" s="6" t="s">
        <v>6321</v>
      </c>
      <c r="G880" s="6"/>
      <c r="H880" s="6">
        <v>10.3682</v>
      </c>
      <c r="I880" s="6">
        <v>55.57273</v>
      </c>
      <c r="J880" s="6">
        <v>2</v>
      </c>
      <c r="K880" s="6" t="s">
        <v>8435</v>
      </c>
      <c r="L880" s="6" t="s">
        <v>6328</v>
      </c>
      <c r="M880" s="6" t="s">
        <v>8436</v>
      </c>
    </row>
    <row r="881" spans="1:13" x14ac:dyDescent="0.15">
      <c r="A881" s="6">
        <v>96591</v>
      </c>
      <c r="B881" s="6" t="s">
        <v>8441</v>
      </c>
      <c r="C881" s="6">
        <v>3190</v>
      </c>
      <c r="D881" s="6">
        <v>75</v>
      </c>
      <c r="E881" s="6" t="s">
        <v>8442</v>
      </c>
      <c r="F881" s="6" t="s">
        <v>6331</v>
      </c>
      <c r="G881" s="6"/>
      <c r="H881" s="6">
        <v>10.301130000000001</v>
      </c>
      <c r="I881" s="6">
        <v>57.334490000000002</v>
      </c>
      <c r="J881" s="6">
        <v>2</v>
      </c>
      <c r="K881" s="6" t="s">
        <v>8443</v>
      </c>
      <c r="L881" s="6" t="s">
        <v>6328</v>
      </c>
      <c r="M881" s="6" t="s">
        <v>8444</v>
      </c>
    </row>
    <row r="882" spans="1:13" x14ac:dyDescent="0.15">
      <c r="A882" s="6">
        <v>96592</v>
      </c>
      <c r="B882" s="6" t="s">
        <v>8445</v>
      </c>
      <c r="C882" s="6">
        <v>3180</v>
      </c>
      <c r="D882" s="6">
        <v>75</v>
      </c>
      <c r="E882" s="6" t="s">
        <v>8363</v>
      </c>
      <c r="F882" s="6" t="s">
        <v>6331</v>
      </c>
      <c r="G882" s="6"/>
      <c r="H882" s="6">
        <v>10.301130000000001</v>
      </c>
      <c r="I882" s="6">
        <v>57.334490000000002</v>
      </c>
      <c r="J882" s="6">
        <v>2</v>
      </c>
      <c r="K882" s="6" t="s">
        <v>8443</v>
      </c>
      <c r="L882" s="6" t="s">
        <v>6328</v>
      </c>
      <c r="M882" s="6" t="s">
        <v>8444</v>
      </c>
    </row>
    <row r="883" spans="1:13" x14ac:dyDescent="0.15">
      <c r="A883" s="6">
        <v>96593</v>
      </c>
      <c r="B883" s="6" t="s">
        <v>8446</v>
      </c>
      <c r="C883" s="6">
        <v>3100</v>
      </c>
      <c r="D883" s="6">
        <v>75</v>
      </c>
      <c r="E883" s="6" t="s">
        <v>8447</v>
      </c>
      <c r="F883" s="6" t="s">
        <v>6331</v>
      </c>
      <c r="G883" s="6"/>
      <c r="H883" s="6">
        <v>10.301130000000001</v>
      </c>
      <c r="I883" s="6">
        <v>57.334490000000002</v>
      </c>
      <c r="J883" s="6">
        <v>2</v>
      </c>
      <c r="K883" s="6" t="s">
        <v>8443</v>
      </c>
      <c r="L883" s="6" t="s">
        <v>6328</v>
      </c>
      <c r="M883" s="6" t="s">
        <v>8444</v>
      </c>
    </row>
    <row r="884" spans="1:13" x14ac:dyDescent="0.15">
      <c r="A884" s="6">
        <v>96594</v>
      </c>
      <c r="B884" s="6" t="s">
        <v>8448</v>
      </c>
      <c r="C884" s="6">
        <v>3040</v>
      </c>
      <c r="D884" s="6">
        <v>75</v>
      </c>
      <c r="E884" s="6" t="s">
        <v>8449</v>
      </c>
      <c r="F884" s="6" t="s">
        <v>6331</v>
      </c>
      <c r="G884" s="6"/>
      <c r="H884" s="6">
        <v>10.301130000000001</v>
      </c>
      <c r="I884" s="6">
        <v>57.334490000000002</v>
      </c>
      <c r="J884" s="6">
        <v>2</v>
      </c>
      <c r="K884" s="6" t="s">
        <v>8443</v>
      </c>
      <c r="L884" s="6" t="s">
        <v>6328</v>
      </c>
      <c r="M884" s="6" t="s">
        <v>8444</v>
      </c>
    </row>
    <row r="885" spans="1:13" x14ac:dyDescent="0.15">
      <c r="A885" s="6">
        <v>96595</v>
      </c>
      <c r="B885" s="6" t="s">
        <v>8450</v>
      </c>
      <c r="C885" s="6">
        <v>2990</v>
      </c>
      <c r="D885" s="6">
        <v>80</v>
      </c>
      <c r="E885" s="6" t="s">
        <v>8451</v>
      </c>
      <c r="F885" s="6" t="s">
        <v>6331</v>
      </c>
      <c r="G885" s="6"/>
      <c r="H885" s="6">
        <v>10.301130000000001</v>
      </c>
      <c r="I885" s="6">
        <v>57.334490000000002</v>
      </c>
      <c r="J885" s="6">
        <v>2</v>
      </c>
      <c r="K885" s="6" t="s">
        <v>8443</v>
      </c>
      <c r="L885" s="6" t="s">
        <v>6328</v>
      </c>
      <c r="M885" s="6" t="s">
        <v>8444</v>
      </c>
    </row>
    <row r="886" spans="1:13" x14ac:dyDescent="0.15">
      <c r="A886" s="6">
        <v>96596</v>
      </c>
      <c r="B886" s="6" t="s">
        <v>8452</v>
      </c>
      <c r="C886" s="6">
        <v>3550</v>
      </c>
      <c r="D886" s="6">
        <v>80</v>
      </c>
      <c r="E886" s="6" t="s">
        <v>8453</v>
      </c>
      <c r="F886" s="6" t="s">
        <v>6331</v>
      </c>
      <c r="G886" s="6">
        <v>-26.3</v>
      </c>
      <c r="H886" s="6">
        <v>9.1792879999999997</v>
      </c>
      <c r="I886" s="6">
        <v>56.139409999999998</v>
      </c>
      <c r="J886" s="6">
        <v>2</v>
      </c>
      <c r="K886" s="6" t="s">
        <v>8454</v>
      </c>
      <c r="L886" s="6" t="s">
        <v>6323</v>
      </c>
      <c r="M886" s="6" t="s">
        <v>8455</v>
      </c>
    </row>
    <row r="887" spans="1:13" x14ac:dyDescent="0.15">
      <c r="A887" s="6">
        <v>96597</v>
      </c>
      <c r="B887" s="6" t="s">
        <v>8456</v>
      </c>
      <c r="C887" s="6">
        <v>3640</v>
      </c>
      <c r="D887" s="6">
        <v>75</v>
      </c>
      <c r="E887" s="6" t="s">
        <v>8457</v>
      </c>
      <c r="F887" s="6" t="s">
        <v>6331</v>
      </c>
      <c r="G887" s="6">
        <v>-26</v>
      </c>
      <c r="H887" s="6">
        <v>9.1792879999999997</v>
      </c>
      <c r="I887" s="6">
        <v>56.139409999999998</v>
      </c>
      <c r="J887" s="6">
        <v>2</v>
      </c>
      <c r="K887" s="6" t="s">
        <v>8454</v>
      </c>
      <c r="L887" s="6" t="s">
        <v>6323</v>
      </c>
      <c r="M887" s="6" t="s">
        <v>8458</v>
      </c>
    </row>
    <row r="888" spans="1:13" x14ac:dyDescent="0.15">
      <c r="A888" s="6">
        <v>96598</v>
      </c>
      <c r="B888" s="6" t="s">
        <v>8459</v>
      </c>
      <c r="C888" s="6">
        <v>4240</v>
      </c>
      <c r="D888" s="6">
        <v>90</v>
      </c>
      <c r="E888" s="6" t="s">
        <v>7750</v>
      </c>
      <c r="F888" s="6" t="s">
        <v>6331</v>
      </c>
      <c r="G888" s="6"/>
      <c r="H888" s="6">
        <v>14.8827</v>
      </c>
      <c r="I888" s="6">
        <v>55.215699999999998</v>
      </c>
      <c r="J888" s="6">
        <v>2</v>
      </c>
      <c r="K888" s="6" t="s">
        <v>8460</v>
      </c>
      <c r="L888" s="6" t="s">
        <v>6965</v>
      </c>
      <c r="M888" s="6"/>
    </row>
    <row r="889" spans="1:13" x14ac:dyDescent="0.15">
      <c r="A889" s="6">
        <v>96599</v>
      </c>
      <c r="B889" s="6" t="s">
        <v>8461</v>
      </c>
      <c r="C889" s="6">
        <v>4380</v>
      </c>
      <c r="D889" s="6">
        <v>90</v>
      </c>
      <c r="E889" s="6" t="s">
        <v>8462</v>
      </c>
      <c r="F889" s="6" t="s">
        <v>6331</v>
      </c>
      <c r="G889" s="6"/>
      <c r="H889" s="6">
        <v>14.8827</v>
      </c>
      <c r="I889" s="6">
        <v>55.215699999999998</v>
      </c>
      <c r="J889" s="6">
        <v>2</v>
      </c>
      <c r="K889" s="6" t="s">
        <v>8460</v>
      </c>
      <c r="L889" s="6" t="s">
        <v>6965</v>
      </c>
      <c r="M889" s="6"/>
    </row>
    <row r="890" spans="1:13" x14ac:dyDescent="0.15">
      <c r="A890" s="6">
        <v>96600</v>
      </c>
      <c r="B890" s="6" t="s">
        <v>8463</v>
      </c>
      <c r="C890" s="6">
        <v>3690</v>
      </c>
      <c r="D890" s="6">
        <v>85</v>
      </c>
      <c r="E890" s="6" t="s">
        <v>8464</v>
      </c>
      <c r="F890" s="6" t="s">
        <v>6331</v>
      </c>
      <c r="G890" s="6">
        <v>-27.2</v>
      </c>
      <c r="H890" s="6">
        <v>12.248849999999999</v>
      </c>
      <c r="I890" s="6">
        <v>54.96649</v>
      </c>
      <c r="J890" s="6">
        <v>2</v>
      </c>
      <c r="K890" s="6" t="s">
        <v>8465</v>
      </c>
      <c r="L890" s="6" t="s">
        <v>6323</v>
      </c>
      <c r="M890" s="6"/>
    </row>
    <row r="891" spans="1:13" x14ac:dyDescent="0.15">
      <c r="A891" s="6">
        <v>96604</v>
      </c>
      <c r="B891" s="6" t="s">
        <v>8466</v>
      </c>
      <c r="C891" s="6">
        <v>2550</v>
      </c>
      <c r="D891" s="6">
        <v>80</v>
      </c>
      <c r="E891" s="6" t="s">
        <v>8467</v>
      </c>
      <c r="F891" s="6" t="s">
        <v>6331</v>
      </c>
      <c r="G891" s="6">
        <v>-24.1</v>
      </c>
      <c r="H891" s="6">
        <v>9.679119</v>
      </c>
      <c r="I891" s="6">
        <v>56.814630000000001</v>
      </c>
      <c r="J891" s="6">
        <v>2</v>
      </c>
      <c r="K891" s="6" t="s">
        <v>8468</v>
      </c>
      <c r="L891" s="6" t="s">
        <v>6328</v>
      </c>
      <c r="M891" s="6" t="s">
        <v>8469</v>
      </c>
    </row>
    <row r="892" spans="1:13" x14ac:dyDescent="0.15">
      <c r="A892" s="6">
        <v>96605</v>
      </c>
      <c r="B892" s="6" t="s">
        <v>8470</v>
      </c>
      <c r="C892" s="6">
        <v>2470</v>
      </c>
      <c r="D892" s="6">
        <v>80</v>
      </c>
      <c r="E892" s="6" t="s">
        <v>8471</v>
      </c>
      <c r="F892" s="6" t="s">
        <v>6331</v>
      </c>
      <c r="G892" s="6">
        <v>-27.7</v>
      </c>
      <c r="H892" s="6">
        <v>9.679119</v>
      </c>
      <c r="I892" s="6">
        <v>56.814630000000001</v>
      </c>
      <c r="J892" s="6">
        <v>2</v>
      </c>
      <c r="K892" s="6" t="s">
        <v>8468</v>
      </c>
      <c r="L892" s="6" t="s">
        <v>6328</v>
      </c>
      <c r="M892" s="6" t="s">
        <v>8469</v>
      </c>
    </row>
    <row r="893" spans="1:13" x14ac:dyDescent="0.15">
      <c r="A893" s="6">
        <v>96607</v>
      </c>
      <c r="B893" s="6" t="s">
        <v>8472</v>
      </c>
      <c r="C893" s="6">
        <v>3970</v>
      </c>
      <c r="D893" s="6">
        <v>95</v>
      </c>
      <c r="E893" s="6" t="s">
        <v>8473</v>
      </c>
      <c r="F893" s="6" t="s">
        <v>6331</v>
      </c>
      <c r="G893" s="6">
        <v>-22.9</v>
      </c>
      <c r="H893" s="6">
        <v>12.35178</v>
      </c>
      <c r="I893" s="6">
        <v>55.671109999999999</v>
      </c>
      <c r="J893" s="6">
        <v>2</v>
      </c>
      <c r="K893" s="6" t="s">
        <v>8474</v>
      </c>
      <c r="L893" s="6" t="s">
        <v>6323</v>
      </c>
      <c r="M893" s="6"/>
    </row>
    <row r="894" spans="1:13" x14ac:dyDescent="0.15">
      <c r="A894" s="6">
        <v>96608</v>
      </c>
      <c r="B894" s="6" t="s">
        <v>8475</v>
      </c>
      <c r="C894" s="6">
        <v>4470</v>
      </c>
      <c r="D894" s="6">
        <v>90</v>
      </c>
      <c r="E894" s="6" t="s">
        <v>3125</v>
      </c>
      <c r="F894" s="6" t="s">
        <v>6331</v>
      </c>
      <c r="G894" s="6">
        <v>-23.9</v>
      </c>
      <c r="H894" s="6">
        <v>12.35178</v>
      </c>
      <c r="I894" s="6">
        <v>55.671109999999999</v>
      </c>
      <c r="J894" s="6">
        <v>2</v>
      </c>
      <c r="K894" s="6" t="s">
        <v>8474</v>
      </c>
      <c r="L894" s="6" t="s">
        <v>6323</v>
      </c>
      <c r="M894" s="6"/>
    </row>
    <row r="895" spans="1:13" x14ac:dyDescent="0.15">
      <c r="A895" s="6">
        <v>96609</v>
      </c>
      <c r="B895" s="6" t="s">
        <v>3124</v>
      </c>
      <c r="C895" s="6">
        <v>4470</v>
      </c>
      <c r="D895" s="6">
        <v>90</v>
      </c>
      <c r="E895" s="6" t="s">
        <v>3125</v>
      </c>
      <c r="F895" s="6" t="s">
        <v>6321</v>
      </c>
      <c r="G895" s="6">
        <v>-27.8</v>
      </c>
      <c r="H895" s="6">
        <v>11.12391</v>
      </c>
      <c r="I895" s="6">
        <v>55.352719999999998</v>
      </c>
      <c r="J895" s="6">
        <v>2</v>
      </c>
      <c r="K895" s="6" t="s">
        <v>8476</v>
      </c>
      <c r="L895" s="6" t="s">
        <v>6323</v>
      </c>
      <c r="M895" s="6"/>
    </row>
    <row r="896" spans="1:13" x14ac:dyDescent="0.15">
      <c r="A896" s="6">
        <v>96610</v>
      </c>
      <c r="B896" s="6" t="s">
        <v>2968</v>
      </c>
      <c r="C896" s="6">
        <v>4150</v>
      </c>
      <c r="D896" s="6">
        <v>60</v>
      </c>
      <c r="E896" s="6" t="s">
        <v>2969</v>
      </c>
      <c r="F896" s="6" t="s">
        <v>6321</v>
      </c>
      <c r="G896" s="6">
        <v>-25.9</v>
      </c>
      <c r="H896" s="6">
        <v>11.12391</v>
      </c>
      <c r="I896" s="6">
        <v>55.352719999999998</v>
      </c>
      <c r="J896" s="6">
        <v>2</v>
      </c>
      <c r="K896" s="6" t="s">
        <v>8476</v>
      </c>
      <c r="L896" s="6" t="s">
        <v>6323</v>
      </c>
      <c r="M896" s="6"/>
    </row>
    <row r="897" spans="1:13" x14ac:dyDescent="0.15">
      <c r="A897" s="6">
        <v>96611</v>
      </c>
      <c r="B897" s="6" t="s">
        <v>2986</v>
      </c>
      <c r="C897" s="6">
        <v>4160</v>
      </c>
      <c r="D897" s="6">
        <v>70</v>
      </c>
      <c r="E897" s="6" t="s">
        <v>2985</v>
      </c>
      <c r="F897" s="6" t="s">
        <v>6321</v>
      </c>
      <c r="G897" s="6">
        <v>-25.8</v>
      </c>
      <c r="H897" s="6">
        <v>11.12391</v>
      </c>
      <c r="I897" s="6">
        <v>55.352719999999998</v>
      </c>
      <c r="J897" s="6">
        <v>2</v>
      </c>
      <c r="K897" s="6" t="s">
        <v>8476</v>
      </c>
      <c r="L897" s="6" t="s">
        <v>6323</v>
      </c>
      <c r="M897" s="6" t="s">
        <v>8477</v>
      </c>
    </row>
    <row r="898" spans="1:13" x14ac:dyDescent="0.15">
      <c r="A898" s="6">
        <v>96612</v>
      </c>
      <c r="B898" s="6" t="s">
        <v>3146</v>
      </c>
      <c r="C898" s="6">
        <v>4520</v>
      </c>
      <c r="D898" s="6">
        <v>90</v>
      </c>
      <c r="E898" s="6" t="s">
        <v>3147</v>
      </c>
      <c r="F898" s="6" t="s">
        <v>6321</v>
      </c>
      <c r="G898" s="6">
        <v>-28.1</v>
      </c>
      <c r="H898" s="6">
        <v>11.12391</v>
      </c>
      <c r="I898" s="6">
        <v>55.352719999999998</v>
      </c>
      <c r="J898" s="6">
        <v>2</v>
      </c>
      <c r="K898" s="6" t="s">
        <v>8476</v>
      </c>
      <c r="L898" s="6" t="s">
        <v>6323</v>
      </c>
      <c r="M898" s="6"/>
    </row>
    <row r="899" spans="1:13" x14ac:dyDescent="0.15">
      <c r="A899" s="6">
        <v>96613</v>
      </c>
      <c r="B899" s="6" t="s">
        <v>3161</v>
      </c>
      <c r="C899" s="6">
        <v>4600</v>
      </c>
      <c r="D899" s="6">
        <v>90</v>
      </c>
      <c r="E899" s="6" t="s">
        <v>3162</v>
      </c>
      <c r="F899" s="6" t="s">
        <v>6321</v>
      </c>
      <c r="G899" s="6">
        <v>-27.9</v>
      </c>
      <c r="H899" s="6">
        <v>11.12391</v>
      </c>
      <c r="I899" s="6">
        <v>55.352719999999998</v>
      </c>
      <c r="J899" s="6">
        <v>2</v>
      </c>
      <c r="K899" s="6" t="s">
        <v>8476</v>
      </c>
      <c r="L899" s="6" t="s">
        <v>6323</v>
      </c>
      <c r="M899" s="6"/>
    </row>
    <row r="900" spans="1:13" x14ac:dyDescent="0.15">
      <c r="A900" s="6">
        <v>96614</v>
      </c>
      <c r="B900" s="6" t="s">
        <v>8478</v>
      </c>
      <c r="C900" s="6">
        <v>6140</v>
      </c>
      <c r="D900" s="6">
        <v>105</v>
      </c>
      <c r="E900" s="6" t="s">
        <v>8479</v>
      </c>
      <c r="F900" s="6" t="s">
        <v>6321</v>
      </c>
      <c r="G900" s="6">
        <v>-25.2</v>
      </c>
      <c r="H900" s="6">
        <v>11.122629999999999</v>
      </c>
      <c r="I900" s="6">
        <v>55.351700000000001</v>
      </c>
      <c r="J900" s="6">
        <v>2</v>
      </c>
      <c r="K900" s="6" t="s">
        <v>6876</v>
      </c>
      <c r="L900" s="6" t="s">
        <v>6323</v>
      </c>
      <c r="M900" s="6" t="s">
        <v>8480</v>
      </c>
    </row>
    <row r="901" spans="1:13" x14ac:dyDescent="0.15">
      <c r="A901" s="6">
        <v>96615</v>
      </c>
      <c r="B901" s="6" t="s">
        <v>8481</v>
      </c>
      <c r="C901" s="6">
        <v>6530</v>
      </c>
      <c r="D901" s="6">
        <v>105</v>
      </c>
      <c r="E901" s="6" t="s">
        <v>8482</v>
      </c>
      <c r="F901" s="6" t="s">
        <v>6321</v>
      </c>
      <c r="G901" s="6">
        <v>-27</v>
      </c>
      <c r="H901" s="6">
        <v>11.122629999999999</v>
      </c>
      <c r="I901" s="6">
        <v>55.351700000000001</v>
      </c>
      <c r="J901" s="6">
        <v>2</v>
      </c>
      <c r="K901" s="6" t="s">
        <v>6876</v>
      </c>
      <c r="L901" s="6" t="s">
        <v>6323</v>
      </c>
      <c r="M901" s="6" t="s">
        <v>8480</v>
      </c>
    </row>
    <row r="902" spans="1:13" x14ac:dyDescent="0.15">
      <c r="A902" s="6">
        <v>96620</v>
      </c>
      <c r="B902" s="6" t="s">
        <v>8483</v>
      </c>
      <c r="C902" s="6">
        <v>6130</v>
      </c>
      <c r="D902" s="6">
        <v>75</v>
      </c>
      <c r="E902" s="6" t="s">
        <v>8484</v>
      </c>
      <c r="F902" s="6" t="s">
        <v>6331</v>
      </c>
      <c r="G902" s="6">
        <v>-27.5</v>
      </c>
      <c r="H902" s="6">
        <v>11.143879999999999</v>
      </c>
      <c r="I902" s="6">
        <v>55.336979999999997</v>
      </c>
      <c r="J902" s="6">
        <v>2</v>
      </c>
      <c r="K902" s="6" t="s">
        <v>8413</v>
      </c>
      <c r="L902" s="6" t="s">
        <v>6323</v>
      </c>
      <c r="M902" s="6" t="s">
        <v>8485</v>
      </c>
    </row>
    <row r="903" spans="1:13" x14ac:dyDescent="0.15">
      <c r="A903" s="6">
        <v>96621</v>
      </c>
      <c r="B903" s="6" t="s">
        <v>8486</v>
      </c>
      <c r="C903" s="6">
        <v>6370</v>
      </c>
      <c r="D903" s="6">
        <v>75</v>
      </c>
      <c r="E903" s="6" t="s">
        <v>8487</v>
      </c>
      <c r="F903" s="6" t="s">
        <v>6331</v>
      </c>
      <c r="G903" s="6">
        <v>-25.6</v>
      </c>
      <c r="H903" s="6">
        <v>11.143879999999999</v>
      </c>
      <c r="I903" s="6">
        <v>55.336979999999997</v>
      </c>
      <c r="J903" s="6">
        <v>2</v>
      </c>
      <c r="K903" s="6" t="s">
        <v>8413</v>
      </c>
      <c r="L903" s="6" t="s">
        <v>6323</v>
      </c>
      <c r="M903" s="6" t="s">
        <v>8485</v>
      </c>
    </row>
    <row r="904" spans="1:13" x14ac:dyDescent="0.15">
      <c r="A904" s="6">
        <v>96623</v>
      </c>
      <c r="B904" s="6" t="s">
        <v>3049</v>
      </c>
      <c r="C904" s="6">
        <v>4310</v>
      </c>
      <c r="D904" s="6">
        <v>90</v>
      </c>
      <c r="E904" s="6" t="s">
        <v>3050</v>
      </c>
      <c r="F904" s="6" t="s">
        <v>6321</v>
      </c>
      <c r="G904" s="6">
        <v>-27.7</v>
      </c>
      <c r="H904" s="6">
        <v>11.289149999999999</v>
      </c>
      <c r="I904" s="6">
        <v>55.782170000000001</v>
      </c>
      <c r="J904" s="6">
        <v>2</v>
      </c>
      <c r="K904" s="6" t="s">
        <v>249</v>
      </c>
      <c r="L904" s="6" t="s">
        <v>6323</v>
      </c>
      <c r="M904" s="6"/>
    </row>
    <row r="905" spans="1:13" x14ac:dyDescent="0.15">
      <c r="A905" s="6">
        <v>96626</v>
      </c>
      <c r="B905" s="6" t="s">
        <v>8488</v>
      </c>
      <c r="C905" s="6">
        <v>8400</v>
      </c>
      <c r="D905" s="6">
        <v>150</v>
      </c>
      <c r="E905" s="6" t="s">
        <v>8489</v>
      </c>
      <c r="F905" s="6" t="s">
        <v>6331</v>
      </c>
      <c r="G905" s="6">
        <v>0</v>
      </c>
      <c r="H905" s="6">
        <v>11.627000000000001</v>
      </c>
      <c r="I905" s="6">
        <v>55.55</v>
      </c>
      <c r="J905" s="6">
        <v>1</v>
      </c>
      <c r="K905" s="6" t="s">
        <v>8490</v>
      </c>
      <c r="L905" s="6" t="s">
        <v>7258</v>
      </c>
      <c r="M905" s="6" t="s">
        <v>8491</v>
      </c>
    </row>
    <row r="906" spans="1:13" x14ac:dyDescent="0.15">
      <c r="A906" s="6">
        <v>96627</v>
      </c>
      <c r="B906" s="6" t="s">
        <v>8492</v>
      </c>
      <c r="C906" s="6">
        <v>8830</v>
      </c>
      <c r="D906" s="6">
        <v>110</v>
      </c>
      <c r="E906" s="6" t="s">
        <v>8493</v>
      </c>
      <c r="F906" s="6" t="s">
        <v>6321</v>
      </c>
      <c r="G906" s="6">
        <v>0</v>
      </c>
      <c r="H906" s="6">
        <v>11.627000000000001</v>
      </c>
      <c r="I906" s="6">
        <v>55.55</v>
      </c>
      <c r="J906" s="6">
        <v>1</v>
      </c>
      <c r="K906" s="6" t="s">
        <v>8490</v>
      </c>
      <c r="L906" s="6" t="s">
        <v>11130</v>
      </c>
      <c r="M906" s="6" t="s">
        <v>8494</v>
      </c>
    </row>
    <row r="907" spans="1:13" x14ac:dyDescent="0.15">
      <c r="A907" s="6">
        <v>96628</v>
      </c>
      <c r="B907" s="6" t="s">
        <v>3045</v>
      </c>
      <c r="C907" s="6">
        <v>4310</v>
      </c>
      <c r="D907" s="6">
        <v>85</v>
      </c>
      <c r="E907" s="6" t="s">
        <v>3046</v>
      </c>
      <c r="F907" s="6" t="s">
        <v>6321</v>
      </c>
      <c r="G907" s="6">
        <v>-26.1</v>
      </c>
      <c r="H907" s="6">
        <v>11.607480000000001</v>
      </c>
      <c r="I907" s="6">
        <v>54.819009999999999</v>
      </c>
      <c r="J907" s="6">
        <v>2</v>
      </c>
      <c r="K907" s="6" t="s">
        <v>277</v>
      </c>
      <c r="L907" s="6" t="s">
        <v>6323</v>
      </c>
      <c r="M907" s="6" t="s">
        <v>8495</v>
      </c>
    </row>
    <row r="908" spans="1:13" x14ac:dyDescent="0.15">
      <c r="A908" s="6">
        <v>96629</v>
      </c>
      <c r="B908" s="6" t="s">
        <v>3107</v>
      </c>
      <c r="C908" s="6">
        <v>4440</v>
      </c>
      <c r="D908" s="6">
        <v>90</v>
      </c>
      <c r="E908" s="6" t="s">
        <v>3105</v>
      </c>
      <c r="F908" s="6" t="s">
        <v>6321</v>
      </c>
      <c r="G908" s="6">
        <v>-26.9</v>
      </c>
      <c r="H908" s="6">
        <v>11.607480000000001</v>
      </c>
      <c r="I908" s="6">
        <v>54.819009999999999</v>
      </c>
      <c r="J908" s="6">
        <v>2</v>
      </c>
      <c r="K908" s="6" t="s">
        <v>277</v>
      </c>
      <c r="L908" s="6" t="s">
        <v>6323</v>
      </c>
      <c r="M908" s="6" t="s">
        <v>8495</v>
      </c>
    </row>
    <row r="909" spans="1:13" x14ac:dyDescent="0.15">
      <c r="A909" s="6">
        <v>96630</v>
      </c>
      <c r="B909" s="6" t="s">
        <v>8496</v>
      </c>
      <c r="C909" s="6">
        <v>3270</v>
      </c>
      <c r="D909" s="6">
        <v>80</v>
      </c>
      <c r="E909" s="6" t="s">
        <v>8403</v>
      </c>
      <c r="F909" s="6" t="s">
        <v>6326</v>
      </c>
      <c r="G909" s="6"/>
      <c r="H909" s="6">
        <v>11.488239999999999</v>
      </c>
      <c r="I909" s="6">
        <v>55.39414</v>
      </c>
      <c r="J909" s="6">
        <v>2</v>
      </c>
      <c r="K909" s="6" t="s">
        <v>7514</v>
      </c>
      <c r="L909" s="6" t="s">
        <v>6323</v>
      </c>
      <c r="M909" s="6" t="s">
        <v>8497</v>
      </c>
    </row>
    <row r="910" spans="1:13" x14ac:dyDescent="0.15">
      <c r="A910" s="6">
        <v>96632</v>
      </c>
      <c r="B910" s="6" t="s">
        <v>8498</v>
      </c>
      <c r="C910" s="6">
        <v>3400</v>
      </c>
      <c r="D910" s="6">
        <v>80</v>
      </c>
      <c r="E910" s="6" t="s">
        <v>8499</v>
      </c>
      <c r="F910" s="6" t="s">
        <v>6326</v>
      </c>
      <c r="G910" s="6">
        <v>23.1</v>
      </c>
      <c r="H910" s="6">
        <v>9.0307739999999992</v>
      </c>
      <c r="I910" s="6">
        <v>56.591729999999998</v>
      </c>
      <c r="J910" s="6">
        <v>2</v>
      </c>
      <c r="K910" s="6" t="s">
        <v>8500</v>
      </c>
      <c r="L910" s="6" t="s">
        <v>6323</v>
      </c>
      <c r="M910" s="6" t="s">
        <v>8501</v>
      </c>
    </row>
    <row r="911" spans="1:13" x14ac:dyDescent="0.15">
      <c r="A911" s="6">
        <v>96633</v>
      </c>
      <c r="B911" s="6" t="s">
        <v>8502</v>
      </c>
      <c r="C911" s="6">
        <v>3220</v>
      </c>
      <c r="D911" s="6">
        <v>80</v>
      </c>
      <c r="E911" s="6" t="s">
        <v>8503</v>
      </c>
      <c r="F911" s="6" t="s">
        <v>6326</v>
      </c>
      <c r="G911" s="6">
        <v>-23</v>
      </c>
      <c r="H911" s="6">
        <v>9.0307739999999992</v>
      </c>
      <c r="I911" s="6">
        <v>56.591729999999998</v>
      </c>
      <c r="J911" s="6">
        <v>2</v>
      </c>
      <c r="K911" s="6" t="s">
        <v>8500</v>
      </c>
      <c r="L911" s="6" t="s">
        <v>6323</v>
      </c>
      <c r="M911" s="6" t="s">
        <v>8501</v>
      </c>
    </row>
    <row r="912" spans="1:13" x14ac:dyDescent="0.15">
      <c r="A912" s="6">
        <v>96634</v>
      </c>
      <c r="B912" s="6" t="s">
        <v>8504</v>
      </c>
      <c r="C912" s="6">
        <v>3280</v>
      </c>
      <c r="D912" s="6">
        <v>80</v>
      </c>
      <c r="E912" s="6" t="s">
        <v>8505</v>
      </c>
      <c r="F912" s="6" t="s">
        <v>6326</v>
      </c>
      <c r="G912" s="6">
        <v>-22.8</v>
      </c>
      <c r="H912" s="6">
        <v>9.0307739999999992</v>
      </c>
      <c r="I912" s="6">
        <v>56.591729999999998</v>
      </c>
      <c r="J912" s="6">
        <v>2</v>
      </c>
      <c r="K912" s="6" t="s">
        <v>8500</v>
      </c>
      <c r="L912" s="6" t="s">
        <v>6323</v>
      </c>
      <c r="M912" s="6" t="s">
        <v>8501</v>
      </c>
    </row>
    <row r="913" spans="1:13" x14ac:dyDescent="0.15">
      <c r="A913" s="6">
        <v>96635</v>
      </c>
      <c r="B913" s="6" t="s">
        <v>8506</v>
      </c>
      <c r="C913" s="6">
        <v>3170</v>
      </c>
      <c r="D913" s="6">
        <v>75</v>
      </c>
      <c r="E913" s="6" t="s">
        <v>8507</v>
      </c>
      <c r="F913" s="6" t="s">
        <v>6326</v>
      </c>
      <c r="G913" s="6"/>
      <c r="H913" s="6">
        <v>9.038157</v>
      </c>
      <c r="I913" s="6">
        <v>56.558540000000001</v>
      </c>
      <c r="J913" s="6">
        <v>2</v>
      </c>
      <c r="K913" s="6" t="s">
        <v>8508</v>
      </c>
      <c r="L913" s="6" t="s">
        <v>6328</v>
      </c>
      <c r="M913" s="6" t="s">
        <v>8509</v>
      </c>
    </row>
    <row r="914" spans="1:13" x14ac:dyDescent="0.15">
      <c r="A914" s="6">
        <v>96636</v>
      </c>
      <c r="B914" s="6" t="s">
        <v>8510</v>
      </c>
      <c r="C914" s="6">
        <v>3050</v>
      </c>
      <c r="D914" s="6">
        <v>80</v>
      </c>
      <c r="E914" s="6" t="s">
        <v>7985</v>
      </c>
      <c r="F914" s="6" t="s">
        <v>6326</v>
      </c>
      <c r="G914" s="6"/>
      <c r="H914" s="6">
        <v>9.038157</v>
      </c>
      <c r="I914" s="6">
        <v>56.558540000000001</v>
      </c>
      <c r="J914" s="6">
        <v>2</v>
      </c>
      <c r="K914" s="6" t="s">
        <v>8508</v>
      </c>
      <c r="L914" s="6" t="s">
        <v>6328</v>
      </c>
      <c r="M914" s="6" t="s">
        <v>8509</v>
      </c>
    </row>
    <row r="915" spans="1:13" x14ac:dyDescent="0.15">
      <c r="A915" s="6">
        <v>96639</v>
      </c>
      <c r="B915" s="6" t="s">
        <v>8511</v>
      </c>
      <c r="C915" s="6">
        <v>2580</v>
      </c>
      <c r="D915" s="6">
        <v>100</v>
      </c>
      <c r="E915" s="6" t="s">
        <v>8512</v>
      </c>
      <c r="F915" s="6" t="s">
        <v>6331</v>
      </c>
      <c r="G915" s="6"/>
      <c r="H915" s="6">
        <v>9.6534049999999993</v>
      </c>
      <c r="I915" s="6">
        <v>55.839500000000001</v>
      </c>
      <c r="J915" s="6">
        <v>2</v>
      </c>
      <c r="K915" s="6" t="s">
        <v>8513</v>
      </c>
      <c r="L915" s="6" t="s">
        <v>6328</v>
      </c>
      <c r="M915" s="6" t="s">
        <v>8514</v>
      </c>
    </row>
    <row r="916" spans="1:13" x14ac:dyDescent="0.15">
      <c r="A916" s="6">
        <v>96640</v>
      </c>
      <c r="B916" s="6" t="s">
        <v>8515</v>
      </c>
      <c r="C916" s="6">
        <v>3420</v>
      </c>
      <c r="D916" s="6">
        <v>70</v>
      </c>
      <c r="E916" s="6" t="s">
        <v>8516</v>
      </c>
      <c r="F916" s="6" t="s">
        <v>6331</v>
      </c>
      <c r="G916" s="6"/>
      <c r="H916" s="6">
        <v>9.4591360000000009</v>
      </c>
      <c r="I916" s="6">
        <v>57.060409999999997</v>
      </c>
      <c r="J916" s="6">
        <v>2</v>
      </c>
      <c r="K916" s="6" t="s">
        <v>8517</v>
      </c>
      <c r="L916" s="6" t="s">
        <v>6323</v>
      </c>
      <c r="M916" s="6" t="s">
        <v>8518</v>
      </c>
    </row>
    <row r="917" spans="1:13" x14ac:dyDescent="0.15">
      <c r="A917" s="6">
        <v>96641</v>
      </c>
      <c r="B917" s="6" t="s">
        <v>8519</v>
      </c>
      <c r="C917" s="6">
        <v>3390</v>
      </c>
      <c r="D917" s="6">
        <v>80</v>
      </c>
      <c r="E917" s="6" t="s">
        <v>8520</v>
      </c>
      <c r="F917" s="6" t="s">
        <v>6331</v>
      </c>
      <c r="G917" s="6"/>
      <c r="H917" s="6">
        <v>9.4591360000000009</v>
      </c>
      <c r="I917" s="6">
        <v>57.060409999999997</v>
      </c>
      <c r="J917" s="6">
        <v>2</v>
      </c>
      <c r="K917" s="6" t="s">
        <v>8517</v>
      </c>
      <c r="L917" s="6" t="s">
        <v>6323</v>
      </c>
      <c r="M917" s="6" t="s">
        <v>8518</v>
      </c>
    </row>
    <row r="918" spans="1:13" x14ac:dyDescent="0.15">
      <c r="A918" s="6">
        <v>96643</v>
      </c>
      <c r="B918" s="6" t="s">
        <v>8521</v>
      </c>
      <c r="C918" s="6">
        <v>4860</v>
      </c>
      <c r="D918" s="6">
        <v>90</v>
      </c>
      <c r="E918" s="6" t="s">
        <v>8522</v>
      </c>
      <c r="F918" s="6" t="s">
        <v>6331</v>
      </c>
      <c r="G918" s="6">
        <v>-25.3</v>
      </c>
      <c r="H918" s="6">
        <v>11.1226</v>
      </c>
      <c r="I918" s="6">
        <v>55.351700000000001</v>
      </c>
      <c r="J918" s="6">
        <v>1</v>
      </c>
      <c r="K918" s="6" t="s">
        <v>6876</v>
      </c>
      <c r="L918" s="6" t="s">
        <v>6712</v>
      </c>
    </row>
    <row r="919" spans="1:13" x14ac:dyDescent="0.15">
      <c r="A919" s="6">
        <v>96644</v>
      </c>
      <c r="B919" s="6" t="s">
        <v>4289</v>
      </c>
      <c r="C919" s="6">
        <v>5720</v>
      </c>
      <c r="D919" s="6">
        <v>115</v>
      </c>
      <c r="E919" s="6" t="s">
        <v>4290</v>
      </c>
      <c r="F919" s="6" t="s">
        <v>6321</v>
      </c>
      <c r="G919" s="6">
        <v>-28.5</v>
      </c>
      <c r="H919" s="6" t="s">
        <v>605</v>
      </c>
      <c r="I919" s="6" t="s">
        <v>605</v>
      </c>
      <c r="J919" s="6">
        <v>0</v>
      </c>
      <c r="K919" s="6" t="s">
        <v>8353</v>
      </c>
      <c r="L919" s="6" t="s">
        <v>7258</v>
      </c>
      <c r="M919" s="6"/>
    </row>
    <row r="920" spans="1:13" x14ac:dyDescent="0.15">
      <c r="A920" s="6">
        <v>96645</v>
      </c>
      <c r="B920" s="6" t="s">
        <v>8523</v>
      </c>
      <c r="C920" s="6">
        <v>6030</v>
      </c>
      <c r="D920" s="6">
        <v>75</v>
      </c>
      <c r="E920" s="6" t="s">
        <v>8524</v>
      </c>
      <c r="F920" s="6" t="s">
        <v>6321</v>
      </c>
      <c r="G920" s="6">
        <v>-28.2</v>
      </c>
      <c r="H920" s="6" t="s">
        <v>605</v>
      </c>
      <c r="I920" s="6" t="s">
        <v>605</v>
      </c>
      <c r="J920" s="6">
        <v>0</v>
      </c>
      <c r="K920" s="6" t="s">
        <v>8353</v>
      </c>
      <c r="L920" s="6" t="s">
        <v>7258</v>
      </c>
      <c r="M920" s="6"/>
    </row>
    <row r="921" spans="1:13" x14ac:dyDescent="0.15">
      <c r="A921" s="6">
        <v>96646</v>
      </c>
      <c r="B921" s="6" t="s">
        <v>8525</v>
      </c>
      <c r="C921" s="6">
        <v>3400</v>
      </c>
      <c r="D921" s="6">
        <v>100</v>
      </c>
      <c r="E921" s="6" t="s">
        <v>8526</v>
      </c>
      <c r="F921" s="6" t="s">
        <v>6331</v>
      </c>
      <c r="G921" s="6">
        <v>-26.9</v>
      </c>
      <c r="H921" s="6">
        <v>10.742789999999999</v>
      </c>
      <c r="I921" s="6">
        <v>56.495550000000001</v>
      </c>
      <c r="J921" s="6">
        <v>2</v>
      </c>
      <c r="K921" s="6" t="s">
        <v>8527</v>
      </c>
      <c r="L921" s="6" t="s">
        <v>6323</v>
      </c>
      <c r="M921" s="6" t="s">
        <v>8528</v>
      </c>
    </row>
    <row r="922" spans="1:13" x14ac:dyDescent="0.15">
      <c r="A922" s="6">
        <v>96647</v>
      </c>
      <c r="B922" s="6" t="s">
        <v>8529</v>
      </c>
      <c r="C922" s="6">
        <v>3350</v>
      </c>
      <c r="D922" s="6">
        <v>80</v>
      </c>
      <c r="E922" s="6" t="s">
        <v>8530</v>
      </c>
      <c r="F922" s="6" t="s">
        <v>6331</v>
      </c>
      <c r="G922" s="6">
        <v>-25.4</v>
      </c>
      <c r="H922" s="6">
        <v>10.742789999999999</v>
      </c>
      <c r="I922" s="6">
        <v>56.495550000000001</v>
      </c>
      <c r="J922" s="6">
        <v>2</v>
      </c>
      <c r="K922" s="6" t="s">
        <v>8527</v>
      </c>
      <c r="L922" s="6" t="s">
        <v>6323</v>
      </c>
      <c r="M922" s="6" t="s">
        <v>8528</v>
      </c>
    </row>
    <row r="923" spans="1:13" x14ac:dyDescent="0.15">
      <c r="A923" s="6">
        <v>96648</v>
      </c>
      <c r="B923" s="6" t="s">
        <v>8531</v>
      </c>
      <c r="C923" s="6">
        <v>3150</v>
      </c>
      <c r="D923" s="6">
        <v>80</v>
      </c>
      <c r="E923" s="6" t="s">
        <v>8532</v>
      </c>
      <c r="F923" s="6" t="s">
        <v>6331</v>
      </c>
      <c r="G923" s="6">
        <v>-24.6</v>
      </c>
      <c r="H923" s="6">
        <v>10.742789999999999</v>
      </c>
      <c r="I923" s="6">
        <v>56.495550000000001</v>
      </c>
      <c r="J923" s="6">
        <v>2</v>
      </c>
      <c r="K923" s="6" t="s">
        <v>8527</v>
      </c>
      <c r="L923" s="6" t="s">
        <v>6323</v>
      </c>
      <c r="M923" s="6" t="s">
        <v>8528</v>
      </c>
    </row>
    <row r="924" spans="1:13" x14ac:dyDescent="0.15">
      <c r="A924" s="6">
        <v>96649</v>
      </c>
      <c r="B924" s="6" t="s">
        <v>8533</v>
      </c>
      <c r="C924" s="6">
        <v>3370</v>
      </c>
      <c r="D924" s="6">
        <v>80</v>
      </c>
      <c r="E924" s="6" t="s">
        <v>8230</v>
      </c>
      <c r="F924" s="6" t="s">
        <v>6331</v>
      </c>
      <c r="G924" s="6">
        <v>-24.6</v>
      </c>
      <c r="H924" s="6">
        <v>10.742789999999999</v>
      </c>
      <c r="I924" s="6">
        <v>56.495550000000001</v>
      </c>
      <c r="J924" s="6">
        <v>2</v>
      </c>
      <c r="K924" s="6" t="s">
        <v>8527</v>
      </c>
      <c r="L924" s="6" t="s">
        <v>6323</v>
      </c>
      <c r="M924" s="6" t="s">
        <v>8528</v>
      </c>
    </row>
    <row r="925" spans="1:13" x14ac:dyDescent="0.15">
      <c r="A925" s="6">
        <v>96650</v>
      </c>
      <c r="B925" s="6" t="s">
        <v>8534</v>
      </c>
      <c r="C925" s="6">
        <v>3330</v>
      </c>
      <c r="D925" s="6">
        <v>80</v>
      </c>
      <c r="E925" s="6" t="s">
        <v>8535</v>
      </c>
      <c r="F925" s="6" t="s">
        <v>6331</v>
      </c>
      <c r="G925" s="6">
        <v>-25.6</v>
      </c>
      <c r="H925" s="6">
        <v>10.742789999999999</v>
      </c>
      <c r="I925" s="6">
        <v>56.495550000000001</v>
      </c>
      <c r="J925" s="6">
        <v>2</v>
      </c>
      <c r="K925" s="6" t="s">
        <v>8527</v>
      </c>
      <c r="L925" s="6" t="s">
        <v>6323</v>
      </c>
      <c r="M925" s="6" t="s">
        <v>8528</v>
      </c>
    </row>
    <row r="926" spans="1:13" x14ac:dyDescent="0.15">
      <c r="A926" s="6">
        <v>96651</v>
      </c>
      <c r="B926" s="6" t="s">
        <v>8536</v>
      </c>
      <c r="C926" s="6">
        <v>3040</v>
      </c>
      <c r="D926" s="6">
        <v>80</v>
      </c>
      <c r="E926" s="6" t="s">
        <v>8200</v>
      </c>
      <c r="F926" s="6" t="s">
        <v>6331</v>
      </c>
      <c r="G926" s="6">
        <v>-26.4</v>
      </c>
      <c r="H926" s="6">
        <v>10.742789999999999</v>
      </c>
      <c r="I926" s="6">
        <v>56.495550000000001</v>
      </c>
      <c r="J926" s="6">
        <v>2</v>
      </c>
      <c r="K926" s="6" t="s">
        <v>8527</v>
      </c>
      <c r="L926" s="6" t="s">
        <v>6323</v>
      </c>
      <c r="M926" s="6" t="s">
        <v>8528</v>
      </c>
    </row>
    <row r="927" spans="1:13" x14ac:dyDescent="0.15">
      <c r="A927" s="6">
        <v>96652</v>
      </c>
      <c r="B927" s="6" t="s">
        <v>8537</v>
      </c>
      <c r="C927" s="6">
        <v>3560</v>
      </c>
      <c r="D927" s="6">
        <v>85</v>
      </c>
      <c r="E927" s="6" t="s">
        <v>8538</v>
      </c>
      <c r="F927" s="6" t="s">
        <v>6331</v>
      </c>
      <c r="G927" s="6">
        <v>-26</v>
      </c>
      <c r="H927" s="6">
        <v>10.742789999999999</v>
      </c>
      <c r="I927" s="6">
        <v>56.495550000000001</v>
      </c>
      <c r="J927" s="6">
        <v>2</v>
      </c>
      <c r="K927" s="6" t="s">
        <v>8527</v>
      </c>
      <c r="L927" s="6" t="s">
        <v>6323</v>
      </c>
      <c r="M927" s="6" t="s">
        <v>8495</v>
      </c>
    </row>
    <row r="928" spans="1:13" x14ac:dyDescent="0.15">
      <c r="A928" s="6">
        <v>96653</v>
      </c>
      <c r="B928" s="6" t="s">
        <v>8539</v>
      </c>
      <c r="C928" s="6">
        <v>3480</v>
      </c>
      <c r="D928" s="6">
        <v>80</v>
      </c>
      <c r="E928" s="6" t="s">
        <v>8540</v>
      </c>
      <c r="F928" s="6" t="s">
        <v>6331</v>
      </c>
      <c r="G928" s="6">
        <v>-24.7</v>
      </c>
      <c r="H928" s="6">
        <v>10.73907</v>
      </c>
      <c r="I928" s="6">
        <v>56.496949999999998</v>
      </c>
      <c r="J928" s="6">
        <v>2</v>
      </c>
      <c r="K928" s="6" t="s">
        <v>8541</v>
      </c>
      <c r="L928" s="6" t="s">
        <v>6323</v>
      </c>
      <c r="M928" s="6" t="s">
        <v>8542</v>
      </c>
    </row>
    <row r="929" spans="1:13" x14ac:dyDescent="0.15">
      <c r="A929" s="6">
        <v>96654</v>
      </c>
      <c r="B929" s="6" t="s">
        <v>8543</v>
      </c>
      <c r="C929" s="6">
        <v>3390</v>
      </c>
      <c r="D929" s="6">
        <v>85</v>
      </c>
      <c r="E929" s="6" t="s">
        <v>8544</v>
      </c>
      <c r="F929" s="6" t="s">
        <v>6331</v>
      </c>
      <c r="G929" s="6">
        <v>-23.8</v>
      </c>
      <c r="H929" s="6">
        <v>10.73907</v>
      </c>
      <c r="I929" s="6">
        <v>56.496949999999998</v>
      </c>
      <c r="J929" s="6">
        <v>2</v>
      </c>
      <c r="K929" s="6" t="s">
        <v>8541</v>
      </c>
      <c r="L929" s="6" t="s">
        <v>6323</v>
      </c>
      <c r="M929" s="6" t="s">
        <v>8542</v>
      </c>
    </row>
    <row r="930" spans="1:13" x14ac:dyDescent="0.15">
      <c r="A930" s="6">
        <v>96655</v>
      </c>
      <c r="B930" s="6" t="s">
        <v>8545</v>
      </c>
      <c r="C930" s="6">
        <v>3360</v>
      </c>
      <c r="D930" s="6">
        <v>80</v>
      </c>
      <c r="E930" s="6" t="s">
        <v>8546</v>
      </c>
      <c r="F930" s="6" t="s">
        <v>6331</v>
      </c>
      <c r="G930" s="6">
        <v>-24.9</v>
      </c>
      <c r="H930" s="6">
        <v>10.73907</v>
      </c>
      <c r="I930" s="6">
        <v>56.496949999999998</v>
      </c>
      <c r="J930" s="6">
        <v>2</v>
      </c>
      <c r="K930" s="6" t="s">
        <v>8541</v>
      </c>
      <c r="L930" s="6" t="s">
        <v>6323</v>
      </c>
      <c r="M930" s="6" t="s">
        <v>8542</v>
      </c>
    </row>
    <row r="931" spans="1:13" x14ac:dyDescent="0.15">
      <c r="A931" s="6">
        <v>96656</v>
      </c>
      <c r="B931" s="6" t="s">
        <v>8547</v>
      </c>
      <c r="C931" s="6">
        <v>3470</v>
      </c>
      <c r="D931" s="6">
        <v>70</v>
      </c>
      <c r="E931" s="6" t="s">
        <v>8548</v>
      </c>
      <c r="F931" s="6" t="s">
        <v>6331</v>
      </c>
      <c r="G931" s="6">
        <v>-24.3</v>
      </c>
      <c r="H931" s="6">
        <v>10.73907</v>
      </c>
      <c r="I931" s="6">
        <v>56.496949999999998</v>
      </c>
      <c r="J931" s="6">
        <v>2</v>
      </c>
      <c r="K931" s="6" t="s">
        <v>8541</v>
      </c>
      <c r="L931" s="6" t="s">
        <v>6323</v>
      </c>
      <c r="M931" s="6" t="s">
        <v>8542</v>
      </c>
    </row>
    <row r="932" spans="1:13" x14ac:dyDescent="0.15">
      <c r="A932" s="6">
        <v>96657</v>
      </c>
      <c r="B932" s="6" t="s">
        <v>8549</v>
      </c>
      <c r="C932" s="6">
        <v>3680</v>
      </c>
      <c r="D932" s="6">
        <v>85</v>
      </c>
      <c r="E932" s="6" t="s">
        <v>8011</v>
      </c>
      <c r="F932" s="6" t="s">
        <v>6331</v>
      </c>
      <c r="G932" s="6">
        <v>-25.3</v>
      </c>
      <c r="H932" s="6">
        <v>10.73907</v>
      </c>
      <c r="I932" s="6">
        <v>56.496949999999998</v>
      </c>
      <c r="J932" s="6">
        <v>2</v>
      </c>
      <c r="K932" s="6" t="s">
        <v>8541</v>
      </c>
      <c r="L932" s="6" t="s">
        <v>6323</v>
      </c>
      <c r="M932" s="6" t="s">
        <v>8542</v>
      </c>
    </row>
    <row r="933" spans="1:13" x14ac:dyDescent="0.15">
      <c r="A933" s="6">
        <v>96659</v>
      </c>
      <c r="B933" s="6" t="s">
        <v>8550</v>
      </c>
      <c r="C933" s="6">
        <v>9060</v>
      </c>
      <c r="D933" s="6">
        <v>130</v>
      </c>
      <c r="E933" s="6" t="s">
        <v>8551</v>
      </c>
      <c r="F933" s="6" t="s">
        <v>6331</v>
      </c>
      <c r="G933" s="6">
        <v>0</v>
      </c>
      <c r="H933" s="6">
        <v>8.9589999999999996</v>
      </c>
      <c r="I933" s="6">
        <v>55.064</v>
      </c>
      <c r="J933" s="6">
        <v>1</v>
      </c>
      <c r="K933" s="6" t="s">
        <v>7262</v>
      </c>
      <c r="L933" s="6" t="s">
        <v>7258</v>
      </c>
      <c r="M933" s="6" t="s">
        <v>8552</v>
      </c>
    </row>
    <row r="934" spans="1:13" x14ac:dyDescent="0.15">
      <c r="A934" s="6">
        <v>96666</v>
      </c>
      <c r="B934" s="6" t="s">
        <v>8553</v>
      </c>
      <c r="C934" s="6">
        <v>8190</v>
      </c>
      <c r="D934" s="6">
        <v>130</v>
      </c>
      <c r="E934" s="6" t="s">
        <v>8554</v>
      </c>
      <c r="F934" s="6" t="s">
        <v>6331</v>
      </c>
      <c r="G934" s="6">
        <v>0</v>
      </c>
      <c r="H934" s="6">
        <v>14.9846</v>
      </c>
      <c r="I934" s="6">
        <v>55.2014</v>
      </c>
      <c r="J934" s="6">
        <v>1</v>
      </c>
      <c r="K934" s="6" t="s">
        <v>8555</v>
      </c>
      <c r="L934" s="6" t="s">
        <v>7258</v>
      </c>
      <c r="M934" s="6" t="s">
        <v>8556</v>
      </c>
    </row>
    <row r="935" spans="1:13" x14ac:dyDescent="0.15">
      <c r="A935" s="6">
        <v>96668</v>
      </c>
      <c r="B935" s="6" t="s">
        <v>8557</v>
      </c>
      <c r="C935" s="6">
        <v>4240</v>
      </c>
      <c r="D935" s="6">
        <v>110</v>
      </c>
      <c r="E935" s="6" t="s">
        <v>8558</v>
      </c>
      <c r="F935" s="6" t="s">
        <v>6331</v>
      </c>
      <c r="G935" s="6">
        <v>-26.2</v>
      </c>
      <c r="H935" s="6" t="s">
        <v>605</v>
      </c>
      <c r="I935" s="6" t="s">
        <v>605</v>
      </c>
      <c r="J935" s="6">
        <v>0</v>
      </c>
      <c r="K935" s="6" t="s">
        <v>8559</v>
      </c>
      <c r="L935" s="6" t="s">
        <v>7258</v>
      </c>
      <c r="M935" s="6"/>
    </row>
    <row r="936" spans="1:13" x14ac:dyDescent="0.15">
      <c r="A936" s="6">
        <v>96669</v>
      </c>
      <c r="B936" s="6" t="s">
        <v>8560</v>
      </c>
      <c r="C936" s="6">
        <v>4690</v>
      </c>
      <c r="D936" s="6">
        <v>80</v>
      </c>
      <c r="E936" s="6" t="s">
        <v>8561</v>
      </c>
      <c r="F936" s="6" t="s">
        <v>6331</v>
      </c>
      <c r="G936" s="6">
        <v>-25.5</v>
      </c>
      <c r="H936" s="6" t="s">
        <v>605</v>
      </c>
      <c r="I936" s="6" t="s">
        <v>605</v>
      </c>
      <c r="J936" s="6">
        <v>0</v>
      </c>
      <c r="K936" s="6" t="s">
        <v>8559</v>
      </c>
      <c r="L936" s="6" t="s">
        <v>7258</v>
      </c>
      <c r="M936" s="6"/>
    </row>
    <row r="937" spans="1:13" x14ac:dyDescent="0.15">
      <c r="A937" s="6">
        <v>96672</v>
      </c>
      <c r="B937" s="6" t="s">
        <v>8562</v>
      </c>
      <c r="C937" s="6">
        <v>2210</v>
      </c>
      <c r="D937" s="6">
        <v>60</v>
      </c>
      <c r="E937" s="6" t="s">
        <v>8563</v>
      </c>
      <c r="F937" s="6" t="s">
        <v>6331</v>
      </c>
      <c r="G937" s="6">
        <v>-26.6</v>
      </c>
      <c r="H937" s="6">
        <v>9.3575780000000002</v>
      </c>
      <c r="I937" s="6">
        <v>55.071019999999997</v>
      </c>
      <c r="J937" s="6">
        <v>2</v>
      </c>
      <c r="K937" s="6" t="s">
        <v>8564</v>
      </c>
      <c r="L937" s="6" t="s">
        <v>6328</v>
      </c>
      <c r="M937" s="6"/>
    </row>
    <row r="938" spans="1:13" x14ac:dyDescent="0.15">
      <c r="A938" s="6">
        <v>96673</v>
      </c>
      <c r="B938" s="6" t="s">
        <v>8565</v>
      </c>
      <c r="C938" s="6">
        <v>2360</v>
      </c>
      <c r="D938" s="6">
        <v>80</v>
      </c>
      <c r="E938" s="6" t="s">
        <v>8566</v>
      </c>
      <c r="F938" s="6" t="s">
        <v>6331</v>
      </c>
      <c r="G938" s="6">
        <v>-26.3</v>
      </c>
      <c r="H938" s="6">
        <v>9.3575780000000002</v>
      </c>
      <c r="I938" s="6">
        <v>55.071019999999997</v>
      </c>
      <c r="J938" s="6">
        <v>2</v>
      </c>
      <c r="K938" s="6" t="s">
        <v>8564</v>
      </c>
      <c r="L938" s="6" t="s">
        <v>6328</v>
      </c>
      <c r="M938" s="6"/>
    </row>
    <row r="939" spans="1:13" x14ac:dyDescent="0.15">
      <c r="A939" s="6">
        <v>96674</v>
      </c>
      <c r="B939" s="6" t="s">
        <v>8567</v>
      </c>
      <c r="C939" s="6">
        <v>3460</v>
      </c>
      <c r="D939" s="6">
        <v>85</v>
      </c>
      <c r="E939" s="6" t="s">
        <v>8568</v>
      </c>
      <c r="F939" s="6" t="s">
        <v>6326</v>
      </c>
      <c r="G939" s="6">
        <v>-22.3</v>
      </c>
      <c r="H939" s="6">
        <v>12.330489999999999</v>
      </c>
      <c r="I939" s="6">
        <v>55.718710000000002</v>
      </c>
      <c r="J939" s="6">
        <v>2</v>
      </c>
      <c r="K939" s="6" t="s">
        <v>8569</v>
      </c>
      <c r="L939" s="6" t="s">
        <v>6323</v>
      </c>
      <c r="M939" s="6" t="s">
        <v>8570</v>
      </c>
    </row>
    <row r="940" spans="1:13" x14ac:dyDescent="0.15">
      <c r="A940" s="6">
        <v>96675</v>
      </c>
      <c r="B940" s="6" t="s">
        <v>8571</v>
      </c>
      <c r="C940" s="6">
        <v>3580</v>
      </c>
      <c r="D940" s="6">
        <v>85</v>
      </c>
      <c r="E940" s="6" t="s">
        <v>8572</v>
      </c>
      <c r="F940" s="6" t="s">
        <v>6326</v>
      </c>
      <c r="G940" s="6">
        <v>-23</v>
      </c>
      <c r="H940" s="6">
        <v>12.263260000000001</v>
      </c>
      <c r="I940" s="6">
        <v>55.634360000000001</v>
      </c>
      <c r="J940" s="6">
        <v>2</v>
      </c>
      <c r="K940" s="6" t="s">
        <v>8573</v>
      </c>
      <c r="L940" s="6" t="s">
        <v>6323</v>
      </c>
      <c r="M940" s="6" t="s">
        <v>8570</v>
      </c>
    </row>
    <row r="941" spans="1:13" x14ac:dyDescent="0.15">
      <c r="A941" s="6">
        <v>96676</v>
      </c>
      <c r="B941" s="6" t="s">
        <v>8574</v>
      </c>
      <c r="C941" s="6">
        <v>3590</v>
      </c>
      <c r="D941" s="6">
        <v>80</v>
      </c>
      <c r="E941" s="6" t="s">
        <v>8575</v>
      </c>
      <c r="F941" s="6" t="s">
        <v>6331</v>
      </c>
      <c r="G941" s="6">
        <v>-24.9</v>
      </c>
      <c r="H941" s="6">
        <v>8.2512469999999993</v>
      </c>
      <c r="I941" s="6">
        <v>56.825769999999999</v>
      </c>
      <c r="J941" s="6">
        <v>2</v>
      </c>
      <c r="K941" s="6" t="s">
        <v>8576</v>
      </c>
      <c r="L941" s="6" t="s">
        <v>6323</v>
      </c>
      <c r="M941" s="6" t="s">
        <v>8577</v>
      </c>
    </row>
    <row r="942" spans="1:13" x14ac:dyDescent="0.15">
      <c r="A942" s="6">
        <v>96677</v>
      </c>
      <c r="B942" s="6" t="s">
        <v>8578</v>
      </c>
      <c r="C942" s="6">
        <v>3860</v>
      </c>
      <c r="D942" s="6">
        <v>85</v>
      </c>
      <c r="E942" s="6" t="s">
        <v>8295</v>
      </c>
      <c r="F942" s="6" t="s">
        <v>6331</v>
      </c>
      <c r="G942" s="6">
        <v>-25.6</v>
      </c>
      <c r="H942" s="6">
        <v>8.2512469999999993</v>
      </c>
      <c r="I942" s="6">
        <v>56.825769999999999</v>
      </c>
      <c r="J942" s="6">
        <v>2</v>
      </c>
      <c r="K942" s="6" t="s">
        <v>8576</v>
      </c>
      <c r="L942" s="6" t="s">
        <v>6323</v>
      </c>
      <c r="M942" s="6" t="s">
        <v>8577</v>
      </c>
    </row>
    <row r="943" spans="1:13" x14ac:dyDescent="0.15">
      <c r="A943" s="6">
        <v>96678</v>
      </c>
      <c r="B943" s="6" t="s">
        <v>8579</v>
      </c>
      <c r="C943" s="6">
        <v>2680</v>
      </c>
      <c r="D943" s="6">
        <v>80</v>
      </c>
      <c r="E943" s="6" t="s">
        <v>8580</v>
      </c>
      <c r="F943" s="6" t="s">
        <v>6331</v>
      </c>
      <c r="G943" s="6"/>
      <c r="H943" s="6">
        <v>8.6930770000000006</v>
      </c>
      <c r="I943" s="6">
        <v>57.076210000000003</v>
      </c>
      <c r="J943" s="6">
        <v>2</v>
      </c>
      <c r="K943" s="6" t="s">
        <v>7023</v>
      </c>
      <c r="L943" s="6" t="s">
        <v>6328</v>
      </c>
      <c r="M943" s="6" t="s">
        <v>8570</v>
      </c>
    </row>
    <row r="944" spans="1:13" x14ac:dyDescent="0.15">
      <c r="A944" s="6">
        <v>96682</v>
      </c>
      <c r="B944" s="6" t="s">
        <v>8581</v>
      </c>
      <c r="C944" s="6">
        <v>3090</v>
      </c>
      <c r="D944" s="6">
        <v>80</v>
      </c>
      <c r="E944" s="6" t="s">
        <v>8582</v>
      </c>
      <c r="F944" s="6" t="s">
        <v>6321</v>
      </c>
      <c r="G944" s="6"/>
      <c r="H944" s="6">
        <v>8.7014980000000008</v>
      </c>
      <c r="I944" s="6">
        <v>57.082729999999998</v>
      </c>
      <c r="J944" s="6">
        <v>2</v>
      </c>
      <c r="K944" s="6" t="s">
        <v>7134</v>
      </c>
      <c r="L944" s="6" t="s">
        <v>6328</v>
      </c>
      <c r="M944" s="6" t="s">
        <v>8583</v>
      </c>
    </row>
    <row r="945" spans="1:13" x14ac:dyDescent="0.15">
      <c r="A945" s="6">
        <v>96683</v>
      </c>
      <c r="B945" s="6" t="s">
        <v>8584</v>
      </c>
      <c r="C945" s="6">
        <v>3270</v>
      </c>
      <c r="D945" s="6">
        <v>80</v>
      </c>
      <c r="E945" s="6" t="s">
        <v>8403</v>
      </c>
      <c r="F945" s="6" t="s">
        <v>6321</v>
      </c>
      <c r="G945" s="6"/>
      <c r="H945" s="6">
        <v>8.7014980000000008</v>
      </c>
      <c r="I945" s="6">
        <v>57.082729999999998</v>
      </c>
      <c r="J945" s="6">
        <v>2</v>
      </c>
      <c r="K945" s="6" t="s">
        <v>7134</v>
      </c>
      <c r="L945" s="6" t="s">
        <v>6328</v>
      </c>
      <c r="M945" s="6" t="s">
        <v>8583</v>
      </c>
    </row>
    <row r="946" spans="1:13" x14ac:dyDescent="0.15">
      <c r="A946" s="6">
        <v>96684</v>
      </c>
      <c r="B946" s="6" t="s">
        <v>8585</v>
      </c>
      <c r="C946" s="6">
        <v>3220</v>
      </c>
      <c r="D946" s="6">
        <v>80</v>
      </c>
      <c r="E946" s="6" t="s">
        <v>8503</v>
      </c>
      <c r="F946" s="6" t="s">
        <v>6321</v>
      </c>
      <c r="G946" s="6"/>
      <c r="H946" s="6">
        <v>8.7014980000000008</v>
      </c>
      <c r="I946" s="6">
        <v>57.082729999999998</v>
      </c>
      <c r="J946" s="6">
        <v>2</v>
      </c>
      <c r="K946" s="6" t="s">
        <v>7134</v>
      </c>
      <c r="L946" s="6" t="s">
        <v>6328</v>
      </c>
      <c r="M946" s="6" t="s">
        <v>8583</v>
      </c>
    </row>
    <row r="947" spans="1:13" x14ac:dyDescent="0.15">
      <c r="A947" s="6">
        <v>96685</v>
      </c>
      <c r="B947" s="6" t="s">
        <v>8586</v>
      </c>
      <c r="C947" s="6">
        <v>3190</v>
      </c>
      <c r="D947" s="6">
        <v>80</v>
      </c>
      <c r="E947" s="6" t="s">
        <v>8587</v>
      </c>
      <c r="F947" s="6" t="s">
        <v>6321</v>
      </c>
      <c r="G947" s="6"/>
      <c r="H947" s="6">
        <v>8.7014980000000008</v>
      </c>
      <c r="I947" s="6">
        <v>57.082729999999998</v>
      </c>
      <c r="J947" s="6">
        <v>2</v>
      </c>
      <c r="K947" s="6" t="s">
        <v>7134</v>
      </c>
      <c r="L947" s="6" t="s">
        <v>6328</v>
      </c>
      <c r="M947" s="6" t="s">
        <v>8583</v>
      </c>
    </row>
    <row r="948" spans="1:13" x14ac:dyDescent="0.15">
      <c r="A948" s="6">
        <v>96687</v>
      </c>
      <c r="B948" s="6" t="s">
        <v>3169</v>
      </c>
      <c r="C948" s="6">
        <v>4630</v>
      </c>
      <c r="D948" s="6">
        <v>90</v>
      </c>
      <c r="E948" s="6" t="s">
        <v>3170</v>
      </c>
      <c r="F948" s="6" t="s">
        <v>6321</v>
      </c>
      <c r="G948" s="6">
        <v>-27.5</v>
      </c>
      <c r="H948" s="6">
        <v>11.235799999999999</v>
      </c>
      <c r="I948" s="6">
        <v>55.684600000000003</v>
      </c>
      <c r="J948" s="6">
        <v>1</v>
      </c>
      <c r="K948" s="6" t="s">
        <v>338</v>
      </c>
      <c r="L948" s="6" t="s">
        <v>6712</v>
      </c>
    </row>
    <row r="949" spans="1:13" x14ac:dyDescent="0.15">
      <c r="A949" s="6">
        <v>96697</v>
      </c>
      <c r="B949" s="6" t="s">
        <v>8588</v>
      </c>
      <c r="C949" s="6">
        <v>2960</v>
      </c>
      <c r="D949" s="6">
        <v>80</v>
      </c>
      <c r="E949" s="6" t="s">
        <v>8589</v>
      </c>
      <c r="F949" s="6" t="s">
        <v>6331</v>
      </c>
      <c r="G949" s="6"/>
      <c r="H949" s="6">
        <v>9.0044380000000004</v>
      </c>
      <c r="I949" s="6">
        <v>57.086100000000002</v>
      </c>
      <c r="J949" s="6">
        <v>2</v>
      </c>
      <c r="K949" s="6" t="s">
        <v>8590</v>
      </c>
      <c r="L949" s="6" t="s">
        <v>6328</v>
      </c>
      <c r="M949" s="6" t="s">
        <v>8591</v>
      </c>
    </row>
    <row r="950" spans="1:13" x14ac:dyDescent="0.15">
      <c r="A950" s="6">
        <v>96698</v>
      </c>
      <c r="B950" s="6" t="s">
        <v>8592</v>
      </c>
      <c r="C950" s="6">
        <v>4450</v>
      </c>
      <c r="D950" s="6">
        <v>90</v>
      </c>
      <c r="E950" s="6" t="s">
        <v>8593</v>
      </c>
      <c r="F950" s="6" t="s">
        <v>6331</v>
      </c>
      <c r="G950" s="6">
        <v>-25.6</v>
      </c>
      <c r="H950" s="6">
        <v>11.606450000000001</v>
      </c>
      <c r="I950" s="6">
        <v>55.586739999999999</v>
      </c>
      <c r="J950" s="6">
        <v>2</v>
      </c>
      <c r="K950" s="6" t="s">
        <v>8594</v>
      </c>
      <c r="L950" s="6" t="s">
        <v>6323</v>
      </c>
      <c r="M950" s="6" t="s">
        <v>8595</v>
      </c>
    </row>
    <row r="951" spans="1:13" x14ac:dyDescent="0.15">
      <c r="A951" s="6">
        <v>96704</v>
      </c>
      <c r="B951" s="6" t="s">
        <v>8596</v>
      </c>
      <c r="C951" s="6">
        <v>5180</v>
      </c>
      <c r="D951" s="6">
        <v>100</v>
      </c>
      <c r="E951" s="6" t="s">
        <v>8597</v>
      </c>
      <c r="F951" s="6" t="s">
        <v>6331</v>
      </c>
      <c r="G951" s="6">
        <v>-26.7</v>
      </c>
      <c r="H951" s="6">
        <v>9.9663780000000006</v>
      </c>
      <c r="I951" s="6">
        <v>56.013069999999999</v>
      </c>
      <c r="J951" s="6">
        <v>2</v>
      </c>
      <c r="K951" s="6" t="s">
        <v>297</v>
      </c>
      <c r="L951" s="6" t="s">
        <v>6323</v>
      </c>
      <c r="M951" s="6" t="s">
        <v>8598</v>
      </c>
    </row>
    <row r="952" spans="1:13" x14ac:dyDescent="0.15">
      <c r="A952" s="6">
        <v>96705</v>
      </c>
      <c r="B952" s="6" t="s">
        <v>3184</v>
      </c>
      <c r="C952" s="6">
        <v>4750</v>
      </c>
      <c r="D952" s="6">
        <v>95</v>
      </c>
      <c r="E952" s="6" t="s">
        <v>3185</v>
      </c>
      <c r="F952" s="6" t="s">
        <v>6321</v>
      </c>
      <c r="G952" s="6">
        <v>-27.7</v>
      </c>
      <c r="H952" s="6">
        <v>11.289149999999999</v>
      </c>
      <c r="I952" s="6">
        <v>55.782170000000001</v>
      </c>
      <c r="J952" s="6">
        <v>2</v>
      </c>
      <c r="K952" s="6" t="s">
        <v>8599</v>
      </c>
      <c r="L952" s="6" t="s">
        <v>6323</v>
      </c>
      <c r="M952" s="6" t="s">
        <v>8600</v>
      </c>
    </row>
    <row r="953" spans="1:13" x14ac:dyDescent="0.15">
      <c r="A953" s="6">
        <v>96706</v>
      </c>
      <c r="B953" s="6" t="s">
        <v>3174</v>
      </c>
      <c r="C953" s="6">
        <v>4700</v>
      </c>
      <c r="D953" s="6">
        <v>80</v>
      </c>
      <c r="E953" s="6" t="s">
        <v>3175</v>
      </c>
      <c r="F953" s="6" t="s">
        <v>6321</v>
      </c>
      <c r="G953" s="6">
        <v>-19.600000000000001</v>
      </c>
      <c r="H953" s="6">
        <v>11.289149999999999</v>
      </c>
      <c r="I953" s="6">
        <v>55.782170000000001</v>
      </c>
      <c r="J953" s="6">
        <v>2</v>
      </c>
      <c r="K953" s="6" t="s">
        <v>8599</v>
      </c>
      <c r="L953" s="6" t="s">
        <v>6323</v>
      </c>
      <c r="M953" s="6" t="s">
        <v>8600</v>
      </c>
    </row>
    <row r="954" spans="1:13" x14ac:dyDescent="0.15">
      <c r="A954" s="6">
        <v>96707</v>
      </c>
      <c r="B954" s="6" t="s">
        <v>3177</v>
      </c>
      <c r="C954" s="6">
        <v>4770</v>
      </c>
      <c r="D954" s="6">
        <v>85</v>
      </c>
      <c r="E954" s="6" t="s">
        <v>3178</v>
      </c>
      <c r="F954" s="6" t="s">
        <v>6321</v>
      </c>
      <c r="G954" s="6">
        <v>-26.7</v>
      </c>
      <c r="H954" s="6">
        <v>11.289149999999999</v>
      </c>
      <c r="I954" s="6">
        <v>55.782170000000001</v>
      </c>
      <c r="J954" s="6">
        <v>2</v>
      </c>
      <c r="K954" s="6" t="s">
        <v>8599</v>
      </c>
      <c r="L954" s="6" t="s">
        <v>6323</v>
      </c>
      <c r="M954" s="6" t="s">
        <v>8600</v>
      </c>
    </row>
    <row r="955" spans="1:13" x14ac:dyDescent="0.15">
      <c r="A955" s="6">
        <v>96708</v>
      </c>
      <c r="B955" s="6" t="s">
        <v>3066</v>
      </c>
      <c r="C955" s="6">
        <v>4320</v>
      </c>
      <c r="D955" s="6">
        <v>115</v>
      </c>
      <c r="E955" s="6" t="s">
        <v>3067</v>
      </c>
      <c r="F955" s="6" t="s">
        <v>6321</v>
      </c>
      <c r="G955" s="6">
        <v>-27</v>
      </c>
      <c r="H955" s="6">
        <v>11.289149999999999</v>
      </c>
      <c r="I955" s="6">
        <v>55.782170000000001</v>
      </c>
      <c r="J955" s="6">
        <v>2</v>
      </c>
      <c r="K955" s="6" t="s">
        <v>8599</v>
      </c>
      <c r="L955" s="6" t="s">
        <v>6323</v>
      </c>
      <c r="M955" s="6"/>
    </row>
    <row r="956" spans="1:13" x14ac:dyDescent="0.15">
      <c r="A956" s="6">
        <v>96709</v>
      </c>
      <c r="B956" s="6" t="s">
        <v>3117</v>
      </c>
      <c r="C956" s="6">
        <v>4370</v>
      </c>
      <c r="D956" s="6">
        <v>115</v>
      </c>
      <c r="E956" s="6" t="s">
        <v>3118</v>
      </c>
      <c r="F956" s="6" t="s">
        <v>6321</v>
      </c>
      <c r="G956" s="6">
        <v>-27.9</v>
      </c>
      <c r="H956" s="6">
        <v>11.289149999999999</v>
      </c>
      <c r="I956" s="6">
        <v>55.782170000000001</v>
      </c>
      <c r="J956" s="6">
        <v>2</v>
      </c>
      <c r="K956" s="6" t="s">
        <v>8599</v>
      </c>
      <c r="L956" s="6" t="s">
        <v>6323</v>
      </c>
      <c r="M956" s="6"/>
    </row>
    <row r="957" spans="1:13" x14ac:dyDescent="0.15">
      <c r="A957" s="6">
        <v>96710</v>
      </c>
      <c r="B957" s="6" t="s">
        <v>3104</v>
      </c>
      <c r="C957" s="6">
        <v>4440</v>
      </c>
      <c r="D957" s="6">
        <v>80</v>
      </c>
      <c r="E957" s="6" t="s">
        <v>8601</v>
      </c>
      <c r="F957" s="6" t="s">
        <v>6321</v>
      </c>
      <c r="G957" s="6">
        <v>-27.4</v>
      </c>
      <c r="H957" s="6">
        <v>11.289149999999999</v>
      </c>
      <c r="I957" s="6">
        <v>55.782170000000001</v>
      </c>
      <c r="J957" s="6">
        <v>2</v>
      </c>
      <c r="K957" s="6" t="s">
        <v>8599</v>
      </c>
      <c r="L957" s="6" t="s">
        <v>6323</v>
      </c>
      <c r="M957" s="6"/>
    </row>
    <row r="958" spans="1:13" x14ac:dyDescent="0.15">
      <c r="A958" s="6">
        <v>96712</v>
      </c>
      <c r="B958" s="6" t="s">
        <v>8602</v>
      </c>
      <c r="C958" s="6">
        <v>4640</v>
      </c>
      <c r="D958" s="6">
        <v>85</v>
      </c>
      <c r="E958" s="6" t="s">
        <v>8603</v>
      </c>
      <c r="F958" s="6" t="s">
        <v>6331</v>
      </c>
      <c r="G958" s="6">
        <v>-24.7</v>
      </c>
      <c r="H958" s="6">
        <v>12.249980000000001</v>
      </c>
      <c r="I958" s="6">
        <v>55.642319999999998</v>
      </c>
      <c r="J958" s="6">
        <v>2</v>
      </c>
      <c r="K958" s="6" t="s">
        <v>8604</v>
      </c>
      <c r="L958" s="6" t="s">
        <v>6323</v>
      </c>
      <c r="M958" s="6" t="s">
        <v>8605</v>
      </c>
    </row>
    <row r="959" spans="1:13" x14ac:dyDescent="0.15">
      <c r="A959" s="6">
        <v>96713</v>
      </c>
      <c r="B959" s="6" t="s">
        <v>8606</v>
      </c>
      <c r="C959" s="6">
        <v>3890</v>
      </c>
      <c r="D959" s="6">
        <v>70</v>
      </c>
      <c r="E959" s="6" t="s">
        <v>8607</v>
      </c>
      <c r="F959" s="6" t="s">
        <v>6331</v>
      </c>
      <c r="G959" s="6">
        <v>-26.3</v>
      </c>
      <c r="H959" s="6">
        <v>12.24915</v>
      </c>
      <c r="I959" s="6">
        <v>55.639749999999999</v>
      </c>
      <c r="J959" s="6">
        <v>2</v>
      </c>
      <c r="K959" s="6" t="s">
        <v>8608</v>
      </c>
      <c r="L959" s="6" t="s">
        <v>6323</v>
      </c>
      <c r="M959" s="6" t="s">
        <v>8477</v>
      </c>
    </row>
    <row r="960" spans="1:13" x14ac:dyDescent="0.15">
      <c r="A960" s="6">
        <v>96714</v>
      </c>
      <c r="B960" s="6" t="s">
        <v>8609</v>
      </c>
      <c r="C960" s="6">
        <v>4220</v>
      </c>
      <c r="D960" s="6">
        <v>100</v>
      </c>
      <c r="E960" s="6" t="s">
        <v>7724</v>
      </c>
      <c r="F960" s="6" t="s">
        <v>6331</v>
      </c>
      <c r="G960" s="6">
        <v>-26.2</v>
      </c>
      <c r="H960" s="6">
        <v>12.25051</v>
      </c>
      <c r="I960" s="6">
        <v>55.637219999999999</v>
      </c>
      <c r="J960" s="6">
        <v>2</v>
      </c>
      <c r="K960" s="6" t="s">
        <v>8610</v>
      </c>
      <c r="L960" s="6" t="s">
        <v>6323</v>
      </c>
      <c r="M960" s="6" t="s">
        <v>8477</v>
      </c>
    </row>
    <row r="961" spans="1:13" x14ac:dyDescent="0.15">
      <c r="A961" s="6">
        <v>96715</v>
      </c>
      <c r="B961" s="6" t="s">
        <v>8611</v>
      </c>
      <c r="C961" s="6">
        <v>2990</v>
      </c>
      <c r="D961" s="6">
        <v>100</v>
      </c>
      <c r="E961" s="6" t="s">
        <v>7531</v>
      </c>
      <c r="F961" s="6" t="s">
        <v>6331</v>
      </c>
      <c r="G961" s="6"/>
      <c r="H961" s="6">
        <v>10.248060000000001</v>
      </c>
      <c r="I961" s="6">
        <v>57.452019999999997</v>
      </c>
      <c r="J961" s="6">
        <v>2</v>
      </c>
      <c r="K961" s="6" t="s">
        <v>8612</v>
      </c>
      <c r="L961" s="6" t="s">
        <v>6328</v>
      </c>
      <c r="M961" s="6" t="s">
        <v>8613</v>
      </c>
    </row>
    <row r="962" spans="1:13" x14ac:dyDescent="0.15">
      <c r="A962" s="6">
        <v>96718</v>
      </c>
      <c r="B962" s="6" t="s">
        <v>3216</v>
      </c>
      <c r="C962" s="6">
        <v>5440</v>
      </c>
      <c r="D962" s="6">
        <v>70</v>
      </c>
      <c r="E962" s="6" t="s">
        <v>3217</v>
      </c>
      <c r="F962" s="6" t="s">
        <v>6321</v>
      </c>
      <c r="G962" s="6">
        <v>-29.4</v>
      </c>
      <c r="H962" s="6">
        <v>11.289149999999999</v>
      </c>
      <c r="I962" s="6">
        <v>55.782170000000001</v>
      </c>
      <c r="J962" s="6">
        <v>2</v>
      </c>
      <c r="K962" s="6" t="s">
        <v>8614</v>
      </c>
      <c r="L962" s="6" t="s">
        <v>6323</v>
      </c>
      <c r="M962" s="6" t="s">
        <v>8615</v>
      </c>
    </row>
    <row r="963" spans="1:13" x14ac:dyDescent="0.15">
      <c r="A963" s="6">
        <v>96719</v>
      </c>
      <c r="B963" s="6" t="s">
        <v>3226</v>
      </c>
      <c r="C963" s="6">
        <v>5560</v>
      </c>
      <c r="D963" s="6">
        <v>80</v>
      </c>
      <c r="E963" s="6" t="s">
        <v>3227</v>
      </c>
      <c r="F963" s="6" t="s">
        <v>6321</v>
      </c>
      <c r="G963" s="6">
        <v>-31</v>
      </c>
      <c r="H963" s="6">
        <v>11.289149999999999</v>
      </c>
      <c r="I963" s="6">
        <v>55.782170000000001</v>
      </c>
      <c r="J963" s="6">
        <v>2</v>
      </c>
      <c r="K963" s="6" t="s">
        <v>8614</v>
      </c>
      <c r="L963" s="6" t="s">
        <v>6323</v>
      </c>
      <c r="M963" s="6" t="s">
        <v>8615</v>
      </c>
    </row>
    <row r="964" spans="1:13" x14ac:dyDescent="0.15">
      <c r="A964" s="6">
        <v>96722</v>
      </c>
      <c r="B964" s="6" t="s">
        <v>8616</v>
      </c>
      <c r="C964" s="6">
        <v>5630</v>
      </c>
      <c r="D964" s="6">
        <v>105</v>
      </c>
      <c r="E964" s="6" t="s">
        <v>8617</v>
      </c>
      <c r="F964" s="6" t="s">
        <v>6321</v>
      </c>
      <c r="G964" s="6">
        <v>-27.2</v>
      </c>
      <c r="H964" s="6">
        <v>9.1648540000000001</v>
      </c>
      <c r="I964" s="6">
        <v>56.892870000000002</v>
      </c>
      <c r="J964" s="6">
        <v>2</v>
      </c>
      <c r="K964" s="6" t="s">
        <v>301</v>
      </c>
      <c r="L964" s="6" t="s">
        <v>6323</v>
      </c>
      <c r="M964" s="6" t="s">
        <v>8615</v>
      </c>
    </row>
    <row r="965" spans="1:13" x14ac:dyDescent="0.15">
      <c r="A965" s="6">
        <v>96727</v>
      </c>
      <c r="B965" s="6" t="s">
        <v>8618</v>
      </c>
      <c r="C965" s="6">
        <v>4560</v>
      </c>
      <c r="D965" s="6">
        <v>85</v>
      </c>
      <c r="E965" s="6" t="s">
        <v>8619</v>
      </c>
      <c r="F965" s="6" t="s">
        <v>6331</v>
      </c>
      <c r="G965" s="6">
        <v>-24.9</v>
      </c>
      <c r="H965" s="6">
        <v>10.67503</v>
      </c>
      <c r="I965" s="6">
        <v>55.115989999999996</v>
      </c>
      <c r="J965" s="6">
        <v>2</v>
      </c>
      <c r="K965" s="6" t="s">
        <v>8620</v>
      </c>
      <c r="L965" s="6" t="s">
        <v>6323</v>
      </c>
      <c r="M965" s="6"/>
    </row>
    <row r="966" spans="1:13" x14ac:dyDescent="0.15">
      <c r="A966" s="6">
        <v>96744</v>
      </c>
      <c r="B966" s="6" t="s">
        <v>8621</v>
      </c>
      <c r="C966" s="6">
        <v>4150</v>
      </c>
      <c r="D966" s="6">
        <v>80</v>
      </c>
      <c r="E966" s="6" t="s">
        <v>8622</v>
      </c>
      <c r="F966" s="6" t="s">
        <v>6321</v>
      </c>
      <c r="G966" s="6">
        <v>-27.3</v>
      </c>
      <c r="H966" s="6">
        <v>10.827780000000001</v>
      </c>
      <c r="I966" s="6">
        <v>54.929360000000003</v>
      </c>
      <c r="J966" s="6">
        <v>2</v>
      </c>
      <c r="K966" s="6" t="s">
        <v>351</v>
      </c>
      <c r="L966" s="6" t="s">
        <v>6323</v>
      </c>
      <c r="M966" s="6" t="s">
        <v>8623</v>
      </c>
    </row>
    <row r="967" spans="1:13" x14ac:dyDescent="0.15">
      <c r="A967" s="6">
        <v>96745</v>
      </c>
      <c r="B967" s="6" t="s">
        <v>8624</v>
      </c>
      <c r="C967" s="6">
        <v>5410</v>
      </c>
      <c r="D967" s="6">
        <v>165</v>
      </c>
      <c r="E967" s="6" t="s">
        <v>8625</v>
      </c>
      <c r="F967" s="6" t="s">
        <v>6321</v>
      </c>
      <c r="G967" s="6">
        <v>-28.9</v>
      </c>
      <c r="H967" s="6">
        <v>10.827780000000001</v>
      </c>
      <c r="I967" s="6">
        <v>54.929360000000003</v>
      </c>
      <c r="J967" s="6">
        <v>2</v>
      </c>
      <c r="K967" s="6" t="s">
        <v>351</v>
      </c>
      <c r="L967" s="6" t="s">
        <v>6323</v>
      </c>
      <c r="M967" s="6" t="s">
        <v>8626</v>
      </c>
    </row>
    <row r="968" spans="1:13" x14ac:dyDescent="0.15">
      <c r="A968" s="6">
        <v>96749</v>
      </c>
      <c r="B968" s="6" t="s">
        <v>3156</v>
      </c>
      <c r="C968" s="6">
        <v>4610</v>
      </c>
      <c r="D968" s="6">
        <v>70</v>
      </c>
      <c r="E968" s="6" t="s">
        <v>3157</v>
      </c>
      <c r="F968" s="6" t="s">
        <v>6321</v>
      </c>
      <c r="G968" s="6">
        <v>-30.5</v>
      </c>
      <c r="H968" s="6">
        <v>11.12391</v>
      </c>
      <c r="I968" s="6">
        <v>55.352719999999998</v>
      </c>
      <c r="J968" s="6">
        <v>2</v>
      </c>
      <c r="K968" s="6" t="s">
        <v>8476</v>
      </c>
      <c r="L968" s="6" t="s">
        <v>6323</v>
      </c>
      <c r="M968" s="6" t="s">
        <v>8605</v>
      </c>
    </row>
    <row r="969" spans="1:13" x14ac:dyDescent="0.15">
      <c r="A969" s="6">
        <v>96750</v>
      </c>
      <c r="B969" s="6" t="s">
        <v>3025</v>
      </c>
      <c r="C969" s="6">
        <v>4320</v>
      </c>
      <c r="D969" s="6">
        <v>65</v>
      </c>
      <c r="E969" s="6" t="s">
        <v>3026</v>
      </c>
      <c r="F969" s="6" t="s">
        <v>6321</v>
      </c>
      <c r="G969" s="6">
        <v>-29</v>
      </c>
      <c r="H969" s="6">
        <v>11.12391</v>
      </c>
      <c r="I969" s="6">
        <v>55.352719999999998</v>
      </c>
      <c r="J969" s="6">
        <v>2</v>
      </c>
      <c r="K969" s="6" t="s">
        <v>8476</v>
      </c>
      <c r="L969" s="6" t="s">
        <v>6323</v>
      </c>
      <c r="M969" s="6" t="s">
        <v>8605</v>
      </c>
    </row>
    <row r="970" spans="1:13" x14ac:dyDescent="0.15">
      <c r="A970" s="6">
        <v>96751</v>
      </c>
      <c r="B970" s="6" t="s">
        <v>3003</v>
      </c>
      <c r="C970" s="6">
        <v>4200</v>
      </c>
      <c r="D970" s="6">
        <v>65</v>
      </c>
      <c r="E970" s="6" t="s">
        <v>3004</v>
      </c>
      <c r="F970" s="6" t="s">
        <v>6321</v>
      </c>
      <c r="G970" s="6">
        <v>-29.7</v>
      </c>
      <c r="H970" s="6">
        <v>11.12391</v>
      </c>
      <c r="I970" s="6">
        <v>55.352719999999998</v>
      </c>
      <c r="J970" s="6">
        <v>2</v>
      </c>
      <c r="K970" s="6" t="s">
        <v>8476</v>
      </c>
      <c r="L970" s="6" t="s">
        <v>6323</v>
      </c>
      <c r="M970" s="6" t="s">
        <v>8605</v>
      </c>
    </row>
    <row r="971" spans="1:13" x14ac:dyDescent="0.15">
      <c r="A971" s="6">
        <v>96752</v>
      </c>
      <c r="B971" s="6" t="s">
        <v>2984</v>
      </c>
      <c r="C971" s="6">
        <v>4160</v>
      </c>
      <c r="D971" s="6">
        <v>70</v>
      </c>
      <c r="E971" s="6" t="s">
        <v>2985</v>
      </c>
      <c r="F971" s="6" t="s">
        <v>6321</v>
      </c>
      <c r="G971" s="6">
        <v>-28.3</v>
      </c>
      <c r="H971" s="6">
        <v>11.12391</v>
      </c>
      <c r="I971" s="6">
        <v>55.352719999999998</v>
      </c>
      <c r="J971" s="6">
        <v>2</v>
      </c>
      <c r="K971" s="6" t="s">
        <v>8476</v>
      </c>
      <c r="L971" s="6" t="s">
        <v>6323</v>
      </c>
      <c r="M971" s="6" t="s">
        <v>8477</v>
      </c>
    </row>
    <row r="972" spans="1:13" x14ac:dyDescent="0.15">
      <c r="A972" s="6">
        <v>96753</v>
      </c>
      <c r="B972" s="6" t="s">
        <v>2952</v>
      </c>
      <c r="C972" s="6">
        <v>4070</v>
      </c>
      <c r="D972" s="6">
        <v>70</v>
      </c>
      <c r="E972" s="6" t="s">
        <v>2953</v>
      </c>
      <c r="F972" s="6" t="s">
        <v>6321</v>
      </c>
      <c r="G972" s="6">
        <v>-25.1</v>
      </c>
      <c r="H972" s="6">
        <v>11.12391</v>
      </c>
      <c r="I972" s="6">
        <v>55.352719999999998</v>
      </c>
      <c r="J972" s="6">
        <v>2</v>
      </c>
      <c r="K972" s="6" t="s">
        <v>8476</v>
      </c>
      <c r="L972" s="6" t="s">
        <v>6323</v>
      </c>
      <c r="M972" s="6" t="s">
        <v>8477</v>
      </c>
    </row>
    <row r="973" spans="1:13" x14ac:dyDescent="0.15">
      <c r="A973" s="6">
        <v>96754</v>
      </c>
      <c r="B973" s="6" t="s">
        <v>8627</v>
      </c>
      <c r="C973" s="6">
        <v>4860</v>
      </c>
      <c r="D973" s="6">
        <v>75</v>
      </c>
      <c r="E973" s="6" t="s">
        <v>8628</v>
      </c>
      <c r="F973" s="6" t="s">
        <v>6331</v>
      </c>
      <c r="G973" s="6">
        <v>0</v>
      </c>
      <c r="H973" s="6">
        <v>11.543100000000001</v>
      </c>
      <c r="I973" s="6">
        <v>55.593600000000002</v>
      </c>
      <c r="J973" s="6">
        <v>1</v>
      </c>
      <c r="K973" s="6" t="s">
        <v>8629</v>
      </c>
      <c r="L973" s="6" t="s">
        <v>7258</v>
      </c>
      <c r="M973" s="6" t="s">
        <v>8630</v>
      </c>
    </row>
    <row r="974" spans="1:13" x14ac:dyDescent="0.15">
      <c r="A974" s="6">
        <v>96755</v>
      </c>
      <c r="B974" s="6" t="s">
        <v>8631</v>
      </c>
      <c r="C974" s="6">
        <v>5110</v>
      </c>
      <c r="D974" s="6">
        <v>75</v>
      </c>
      <c r="E974" s="6" t="s">
        <v>8632</v>
      </c>
      <c r="F974" s="6" t="s">
        <v>6331</v>
      </c>
      <c r="G974" s="6">
        <v>0</v>
      </c>
      <c r="H974" s="6">
        <v>11.533200000000001</v>
      </c>
      <c r="I974" s="6">
        <v>55.5867</v>
      </c>
      <c r="J974" s="6">
        <v>1</v>
      </c>
      <c r="K974" s="6" t="s">
        <v>1081</v>
      </c>
      <c r="L974" s="6" t="s">
        <v>6712</v>
      </c>
      <c r="M974" s="6" t="s">
        <v>8633</v>
      </c>
    </row>
    <row r="975" spans="1:13" x14ac:dyDescent="0.15">
      <c r="A975" s="6">
        <v>96759</v>
      </c>
      <c r="B975" s="6" t="s">
        <v>3158</v>
      </c>
      <c r="C975" s="6">
        <v>4620</v>
      </c>
      <c r="D975" s="6">
        <v>75</v>
      </c>
      <c r="E975" s="6" t="s">
        <v>3159</v>
      </c>
      <c r="F975" s="6" t="s">
        <v>6321</v>
      </c>
      <c r="G975" s="6">
        <v>-27.5</v>
      </c>
      <c r="H975" s="6">
        <v>11.289149999999999</v>
      </c>
      <c r="I975" s="6">
        <v>55.782170000000001</v>
      </c>
      <c r="J975" s="6">
        <v>2</v>
      </c>
      <c r="K975" s="6" t="s">
        <v>8614</v>
      </c>
      <c r="L975" s="6" t="s">
        <v>6323</v>
      </c>
      <c r="M975" s="6" t="s">
        <v>8605</v>
      </c>
    </row>
    <row r="976" spans="1:13" x14ac:dyDescent="0.15">
      <c r="A976" s="6">
        <v>96760</v>
      </c>
      <c r="B976" s="6" t="s">
        <v>8634</v>
      </c>
      <c r="C976" s="6">
        <v>3010</v>
      </c>
      <c r="D976" s="6">
        <v>65</v>
      </c>
      <c r="E976" s="6" t="s">
        <v>8635</v>
      </c>
      <c r="F976" s="6" t="s">
        <v>6331</v>
      </c>
      <c r="G976" s="6">
        <v>-24.6</v>
      </c>
      <c r="H976" s="6">
        <v>8.7027370000000008</v>
      </c>
      <c r="I976" s="6">
        <v>57.081569999999999</v>
      </c>
      <c r="J976" s="6">
        <v>2</v>
      </c>
      <c r="K976" s="6" t="s">
        <v>6955</v>
      </c>
      <c r="L976" s="6" t="s">
        <v>6328</v>
      </c>
      <c r="M976" s="6"/>
    </row>
    <row r="977" spans="1:13" x14ac:dyDescent="0.15">
      <c r="A977" s="6">
        <v>96761</v>
      </c>
      <c r="B977" s="6" t="s">
        <v>8636</v>
      </c>
      <c r="C977" s="6">
        <v>3120</v>
      </c>
      <c r="D977" s="6">
        <v>65</v>
      </c>
      <c r="E977" s="6" t="s">
        <v>8637</v>
      </c>
      <c r="F977" s="6" t="s">
        <v>6331</v>
      </c>
      <c r="G977" s="6">
        <v>-21.5</v>
      </c>
      <c r="H977" s="6">
        <v>8.7027370000000008</v>
      </c>
      <c r="I977" s="6">
        <v>57.081569999999999</v>
      </c>
      <c r="J977" s="6">
        <v>2</v>
      </c>
      <c r="K977" s="6" t="s">
        <v>6955</v>
      </c>
      <c r="L977" s="6" t="s">
        <v>6328</v>
      </c>
      <c r="M977" s="6"/>
    </row>
    <row r="978" spans="1:13" x14ac:dyDescent="0.15">
      <c r="A978" s="6">
        <v>96769</v>
      </c>
      <c r="B978" s="6" t="s">
        <v>3223</v>
      </c>
      <c r="C978" s="6">
        <v>5580</v>
      </c>
      <c r="D978" s="6">
        <v>65</v>
      </c>
      <c r="E978" s="6" t="s">
        <v>3224</v>
      </c>
      <c r="F978" s="6" t="s">
        <v>6321</v>
      </c>
      <c r="G978" s="6">
        <v>-27.6</v>
      </c>
      <c r="H978" s="6">
        <v>11.280609999999999</v>
      </c>
      <c r="I978" s="6">
        <v>55.199620000000003</v>
      </c>
      <c r="J978" s="6">
        <v>2</v>
      </c>
      <c r="K978" s="6" t="s">
        <v>114</v>
      </c>
      <c r="L978" s="6" t="s">
        <v>6323</v>
      </c>
      <c r="M978" s="6" t="s">
        <v>8638</v>
      </c>
    </row>
    <row r="979" spans="1:13" x14ac:dyDescent="0.15">
      <c r="A979" s="6">
        <v>96770</v>
      </c>
      <c r="B979" s="6" t="s">
        <v>3256</v>
      </c>
      <c r="C979" s="6">
        <v>6310</v>
      </c>
      <c r="D979" s="6">
        <v>80</v>
      </c>
      <c r="E979" s="6" t="s">
        <v>3257</v>
      </c>
      <c r="F979" s="6" t="s">
        <v>6321</v>
      </c>
      <c r="G979" s="6">
        <v>-21.8</v>
      </c>
      <c r="H979" s="6">
        <v>11.280609999999999</v>
      </c>
      <c r="I979" s="6">
        <v>55.199620000000003</v>
      </c>
      <c r="J979" s="6">
        <v>2</v>
      </c>
      <c r="K979" s="6" t="s">
        <v>114</v>
      </c>
      <c r="L979" s="6" t="s">
        <v>6323</v>
      </c>
      <c r="M979" s="6" t="s">
        <v>8638</v>
      </c>
    </row>
    <row r="980" spans="1:13" x14ac:dyDescent="0.15">
      <c r="A980" s="6">
        <v>96779</v>
      </c>
      <c r="B980" s="6" t="s">
        <v>3220</v>
      </c>
      <c r="C980" s="6">
        <v>5520</v>
      </c>
      <c r="D980" s="6">
        <v>70</v>
      </c>
      <c r="E980" s="6" t="s">
        <v>3221</v>
      </c>
      <c r="F980" s="6" t="s">
        <v>6321</v>
      </c>
      <c r="G980" s="6">
        <v>-29.4</v>
      </c>
      <c r="H980" s="6">
        <v>10.816549999999999</v>
      </c>
      <c r="I980" s="6">
        <v>55.297330000000002</v>
      </c>
      <c r="J980" s="6">
        <v>2</v>
      </c>
      <c r="K980" s="6" t="s">
        <v>8639</v>
      </c>
      <c r="L980" s="6" t="s">
        <v>6323</v>
      </c>
      <c r="M980" s="6" t="s">
        <v>8640</v>
      </c>
    </row>
    <row r="981" spans="1:13" x14ac:dyDescent="0.15">
      <c r="A981" s="6">
        <v>96780</v>
      </c>
      <c r="B981" s="6" t="s">
        <v>8641</v>
      </c>
      <c r="C981" s="6">
        <v>3870</v>
      </c>
      <c r="D981" s="6">
        <v>65</v>
      </c>
      <c r="E981" s="6" t="s">
        <v>8642</v>
      </c>
      <c r="F981" s="6" t="s">
        <v>6326</v>
      </c>
      <c r="G981" s="6">
        <v>-23.7</v>
      </c>
      <c r="H981" s="6">
        <v>9.3033859999999997</v>
      </c>
      <c r="I981" s="6">
        <v>55.25103</v>
      </c>
      <c r="J981" s="6">
        <v>2</v>
      </c>
      <c r="K981" s="6" t="s">
        <v>8643</v>
      </c>
      <c r="L981" s="6" t="s">
        <v>6323</v>
      </c>
      <c r="M981" s="6" t="s">
        <v>8644</v>
      </c>
    </row>
    <row r="982" spans="1:13" x14ac:dyDescent="0.15">
      <c r="A982" s="6">
        <v>96781</v>
      </c>
      <c r="B982" s="6" t="s">
        <v>8645</v>
      </c>
      <c r="C982" s="6">
        <v>2700</v>
      </c>
      <c r="D982" s="6">
        <v>60</v>
      </c>
      <c r="E982" s="6" t="s">
        <v>8646</v>
      </c>
      <c r="F982" s="6" t="s">
        <v>6331</v>
      </c>
      <c r="G982" s="6"/>
      <c r="H982" s="6">
        <v>8.4127179999999999</v>
      </c>
      <c r="I982" s="6">
        <v>56.816650000000003</v>
      </c>
      <c r="J982" s="6">
        <v>2</v>
      </c>
      <c r="K982" s="6" t="s">
        <v>8647</v>
      </c>
      <c r="L982" s="6" t="s">
        <v>6328</v>
      </c>
      <c r="M982" s="6" t="s">
        <v>8648</v>
      </c>
    </row>
    <row r="983" spans="1:13" x14ac:dyDescent="0.15">
      <c r="A983" s="6">
        <v>96782</v>
      </c>
      <c r="B983" s="6" t="s">
        <v>8649</v>
      </c>
      <c r="C983" s="6">
        <v>4710</v>
      </c>
      <c r="D983" s="6">
        <v>70</v>
      </c>
      <c r="E983" s="6" t="s">
        <v>8650</v>
      </c>
      <c r="F983" s="6" t="s">
        <v>6331</v>
      </c>
      <c r="G983" s="6">
        <v>-25.2</v>
      </c>
      <c r="H983" s="6">
        <v>10.308</v>
      </c>
      <c r="I983" s="6">
        <v>57.337319999999998</v>
      </c>
      <c r="J983" s="6">
        <v>2</v>
      </c>
      <c r="K983" s="6" t="s">
        <v>8651</v>
      </c>
      <c r="L983" s="6" t="s">
        <v>6323</v>
      </c>
      <c r="M983" s="6" t="s">
        <v>8644</v>
      </c>
    </row>
    <row r="984" spans="1:13" x14ac:dyDescent="0.15">
      <c r="A984" s="6">
        <v>96783</v>
      </c>
      <c r="B984" s="6" t="s">
        <v>8652</v>
      </c>
      <c r="C984" s="6">
        <v>4720</v>
      </c>
      <c r="D984" s="6">
        <v>70</v>
      </c>
      <c r="E984" s="6" t="s">
        <v>8653</v>
      </c>
      <c r="F984" s="6" t="s">
        <v>6331</v>
      </c>
      <c r="G984" s="6">
        <v>-25.7</v>
      </c>
      <c r="H984" s="6">
        <v>10.308</v>
      </c>
      <c r="I984" s="6">
        <v>57.337319999999998</v>
      </c>
      <c r="J984" s="6">
        <v>2</v>
      </c>
      <c r="K984" s="6" t="s">
        <v>8651</v>
      </c>
      <c r="L984" s="6" t="s">
        <v>6323</v>
      </c>
      <c r="M984" s="6" t="s">
        <v>8644</v>
      </c>
    </row>
    <row r="985" spans="1:13" x14ac:dyDescent="0.15">
      <c r="A985" s="6">
        <v>96784</v>
      </c>
      <c r="B985" s="6" t="s">
        <v>8654</v>
      </c>
      <c r="C985" s="6">
        <v>4590</v>
      </c>
      <c r="D985" s="6">
        <v>75</v>
      </c>
      <c r="E985" s="6" t="s">
        <v>8655</v>
      </c>
      <c r="F985" s="6" t="s">
        <v>6331</v>
      </c>
      <c r="G985" s="6">
        <v>-25.8</v>
      </c>
      <c r="H985" s="6">
        <v>10.308</v>
      </c>
      <c r="I985" s="6">
        <v>57.337319999999998</v>
      </c>
      <c r="J985" s="6">
        <v>2</v>
      </c>
      <c r="K985" s="6" t="s">
        <v>8651</v>
      </c>
      <c r="L985" s="6" t="s">
        <v>6323</v>
      </c>
      <c r="M985" s="6" t="s">
        <v>8644</v>
      </c>
    </row>
    <row r="986" spans="1:13" x14ac:dyDescent="0.15">
      <c r="A986" s="6">
        <v>96785</v>
      </c>
      <c r="B986" s="6" t="s">
        <v>8656</v>
      </c>
      <c r="C986" s="6">
        <v>2510</v>
      </c>
      <c r="D986" s="6">
        <v>60</v>
      </c>
      <c r="E986" s="6" t="s">
        <v>8657</v>
      </c>
      <c r="F986" s="6" t="s">
        <v>6331</v>
      </c>
      <c r="G986" s="6"/>
      <c r="H986" s="6">
        <v>11.74</v>
      </c>
      <c r="I986" s="6">
        <v>55.6</v>
      </c>
      <c r="J986" s="6">
        <v>2</v>
      </c>
      <c r="K986" s="6" t="s">
        <v>8658</v>
      </c>
      <c r="L986" s="6" t="s">
        <v>6328</v>
      </c>
      <c r="M986" s="6" t="s">
        <v>8659</v>
      </c>
    </row>
    <row r="987" spans="1:13" x14ac:dyDescent="0.15">
      <c r="A987" s="6">
        <v>96789</v>
      </c>
      <c r="B987" s="6" t="s">
        <v>8660</v>
      </c>
      <c r="C987" s="6">
        <v>4710</v>
      </c>
      <c r="D987" s="6">
        <v>50</v>
      </c>
      <c r="E987" s="6" t="s">
        <v>8661</v>
      </c>
      <c r="F987" s="6" t="s">
        <v>6331</v>
      </c>
      <c r="G987" s="6">
        <v>-27.1</v>
      </c>
      <c r="H987" s="6">
        <v>11.93356</v>
      </c>
      <c r="I987" s="6">
        <v>55.12968</v>
      </c>
      <c r="J987" s="6">
        <v>2</v>
      </c>
      <c r="K987" s="6" t="s">
        <v>8662</v>
      </c>
      <c r="L987" s="6" t="s">
        <v>6323</v>
      </c>
      <c r="M987" s="6" t="s">
        <v>8663</v>
      </c>
    </row>
    <row r="988" spans="1:13" x14ac:dyDescent="0.15">
      <c r="A988" s="6">
        <v>96790</v>
      </c>
      <c r="B988" s="6" t="s">
        <v>8664</v>
      </c>
      <c r="C988" s="6">
        <v>3028</v>
      </c>
      <c r="D988" s="6">
        <v>38</v>
      </c>
      <c r="E988" s="6" t="s">
        <v>8665</v>
      </c>
      <c r="F988" s="6" t="s">
        <v>6331</v>
      </c>
      <c r="G988" s="6">
        <v>-24.5</v>
      </c>
      <c r="H988" s="6">
        <v>9.5249620000000004</v>
      </c>
      <c r="I988" s="6">
        <v>55.240259999999999</v>
      </c>
      <c r="J988" s="6">
        <v>2</v>
      </c>
      <c r="K988" s="6" t="s">
        <v>6941</v>
      </c>
      <c r="L988" s="6" t="s">
        <v>6328</v>
      </c>
      <c r="M988" s="6"/>
    </row>
    <row r="989" spans="1:13" x14ac:dyDescent="0.15">
      <c r="A989" s="6">
        <v>96791</v>
      </c>
      <c r="B989" s="6" t="s">
        <v>8666</v>
      </c>
      <c r="C989" s="6">
        <v>3072</v>
      </c>
      <c r="D989" s="6">
        <v>50</v>
      </c>
      <c r="E989" s="6" t="s">
        <v>8667</v>
      </c>
      <c r="F989" s="6" t="s">
        <v>6331</v>
      </c>
      <c r="G989" s="6">
        <v>-23.5</v>
      </c>
      <c r="H989" s="6">
        <v>9.5249620000000004</v>
      </c>
      <c r="I989" s="6">
        <v>55.240259999999999</v>
      </c>
      <c r="J989" s="6">
        <v>2</v>
      </c>
      <c r="K989" s="6" t="s">
        <v>6941</v>
      </c>
      <c r="L989" s="6" t="s">
        <v>6328</v>
      </c>
      <c r="M989" s="6"/>
    </row>
    <row r="990" spans="1:13" x14ac:dyDescent="0.15">
      <c r="A990" s="6">
        <v>96792</v>
      </c>
      <c r="B990" s="6" t="s">
        <v>8668</v>
      </c>
      <c r="C990" s="6">
        <v>3084</v>
      </c>
      <c r="D990" s="6">
        <v>54</v>
      </c>
      <c r="E990" s="6" t="s">
        <v>8669</v>
      </c>
      <c r="F990" s="6" t="s">
        <v>6331</v>
      </c>
      <c r="G990" s="6">
        <v>-25.8</v>
      </c>
      <c r="H990" s="6">
        <v>9.5249620000000004</v>
      </c>
      <c r="I990" s="6">
        <v>55.240259999999999</v>
      </c>
      <c r="J990" s="6">
        <v>2</v>
      </c>
      <c r="K990" s="6" t="s">
        <v>6941</v>
      </c>
      <c r="L990" s="6" t="s">
        <v>6328</v>
      </c>
      <c r="M990" s="6"/>
    </row>
    <row r="991" spans="1:13" x14ac:dyDescent="0.15">
      <c r="A991" s="6">
        <v>96793</v>
      </c>
      <c r="B991" s="6" t="s">
        <v>8670</v>
      </c>
      <c r="C991" s="6">
        <v>3045</v>
      </c>
      <c r="D991" s="6">
        <v>51</v>
      </c>
      <c r="E991" s="6" t="s">
        <v>8671</v>
      </c>
      <c r="F991" s="6" t="s">
        <v>6331</v>
      </c>
      <c r="G991" s="6">
        <v>-24.4</v>
      </c>
      <c r="H991" s="6">
        <v>9.5249620000000004</v>
      </c>
      <c r="I991" s="6">
        <v>55.240259999999999</v>
      </c>
      <c r="J991" s="6">
        <v>2</v>
      </c>
      <c r="K991" s="6" t="s">
        <v>6941</v>
      </c>
      <c r="L991" s="6" t="s">
        <v>6328</v>
      </c>
      <c r="M991" s="6"/>
    </row>
    <row r="992" spans="1:13" x14ac:dyDescent="0.15">
      <c r="A992" s="6">
        <v>96800</v>
      </c>
      <c r="B992" s="6" t="s">
        <v>8672</v>
      </c>
      <c r="C992" s="6">
        <v>3950</v>
      </c>
      <c r="D992" s="6">
        <v>65</v>
      </c>
      <c r="E992" s="6" t="s">
        <v>8673</v>
      </c>
      <c r="F992" s="6" t="s">
        <v>6331</v>
      </c>
      <c r="G992" s="6">
        <v>0</v>
      </c>
      <c r="H992" s="6" t="s">
        <v>605</v>
      </c>
      <c r="I992" s="6" t="s">
        <v>605</v>
      </c>
      <c r="J992" s="6">
        <v>0</v>
      </c>
      <c r="K992" s="6" t="s">
        <v>8674</v>
      </c>
      <c r="L992" s="6" t="s">
        <v>7258</v>
      </c>
      <c r="M992" s="6" t="s">
        <v>8675</v>
      </c>
    </row>
    <row r="993" spans="1:13" x14ac:dyDescent="0.15">
      <c r="A993" s="6">
        <v>96801</v>
      </c>
      <c r="B993" s="6" t="s">
        <v>8676</v>
      </c>
      <c r="C993" s="6">
        <v>5620</v>
      </c>
      <c r="D993" s="6">
        <v>75</v>
      </c>
      <c r="E993" s="6" t="s">
        <v>8677</v>
      </c>
      <c r="F993" s="6" t="s">
        <v>6321</v>
      </c>
      <c r="G993" s="6">
        <v>-29.1</v>
      </c>
      <c r="H993" s="6">
        <v>10.10571</v>
      </c>
      <c r="I993" s="6">
        <v>56.153060000000004</v>
      </c>
      <c r="J993" s="6">
        <v>2</v>
      </c>
      <c r="K993" s="6" t="s">
        <v>8678</v>
      </c>
      <c r="L993" s="6" t="s">
        <v>6323</v>
      </c>
      <c r="M993" s="6" t="s">
        <v>8679</v>
      </c>
    </row>
    <row r="994" spans="1:13" x14ac:dyDescent="0.15">
      <c r="A994" s="6">
        <v>96802</v>
      </c>
      <c r="B994" s="6" t="s">
        <v>8680</v>
      </c>
      <c r="C994" s="6">
        <v>5590</v>
      </c>
      <c r="D994" s="6">
        <v>70</v>
      </c>
      <c r="E994" s="6" t="s">
        <v>8681</v>
      </c>
      <c r="F994" s="6" t="s">
        <v>6321</v>
      </c>
      <c r="G994" s="6">
        <v>-28</v>
      </c>
      <c r="H994" s="6">
        <v>10.10571</v>
      </c>
      <c r="I994" s="6">
        <v>56.153060000000004</v>
      </c>
      <c r="J994" s="6">
        <v>2</v>
      </c>
      <c r="K994" s="6" t="s">
        <v>8678</v>
      </c>
      <c r="L994" s="6" t="s">
        <v>6323</v>
      </c>
      <c r="M994" s="6" t="s">
        <v>8679</v>
      </c>
    </row>
    <row r="995" spans="1:13" x14ac:dyDescent="0.15">
      <c r="A995" s="6">
        <v>96803</v>
      </c>
      <c r="B995" s="6" t="s">
        <v>8682</v>
      </c>
      <c r="C995" s="6">
        <v>5610</v>
      </c>
      <c r="D995" s="6">
        <v>80</v>
      </c>
      <c r="E995" s="6" t="s">
        <v>8683</v>
      </c>
      <c r="F995" s="6" t="s">
        <v>6321</v>
      </c>
      <c r="G995" s="6">
        <v>-29.1</v>
      </c>
      <c r="H995" s="6">
        <v>10.10571</v>
      </c>
      <c r="I995" s="6">
        <v>56.153060000000004</v>
      </c>
      <c r="J995" s="6">
        <v>2</v>
      </c>
      <c r="K995" s="6" t="s">
        <v>8678</v>
      </c>
      <c r="L995" s="6" t="s">
        <v>6323</v>
      </c>
      <c r="M995" s="6" t="s">
        <v>8679</v>
      </c>
    </row>
    <row r="996" spans="1:13" x14ac:dyDescent="0.15">
      <c r="A996" s="6">
        <v>96804</v>
      </c>
      <c r="B996" s="6" t="s">
        <v>8684</v>
      </c>
      <c r="C996" s="6">
        <v>5410</v>
      </c>
      <c r="D996" s="6">
        <v>75</v>
      </c>
      <c r="E996" s="6" t="s">
        <v>8685</v>
      </c>
      <c r="F996" s="6" t="s">
        <v>6321</v>
      </c>
      <c r="G996" s="6">
        <v>-30.8</v>
      </c>
      <c r="H996" s="6">
        <v>10.10571</v>
      </c>
      <c r="I996" s="6">
        <v>56.153060000000004</v>
      </c>
      <c r="J996" s="6">
        <v>2</v>
      </c>
      <c r="K996" s="6" t="s">
        <v>8678</v>
      </c>
      <c r="L996" s="6" t="s">
        <v>6323</v>
      </c>
      <c r="M996" s="6" t="s">
        <v>8686</v>
      </c>
    </row>
    <row r="997" spans="1:13" x14ac:dyDescent="0.15">
      <c r="A997" s="6">
        <v>96806</v>
      </c>
      <c r="B997" s="6" t="s">
        <v>8687</v>
      </c>
      <c r="C997" s="6">
        <v>2990</v>
      </c>
      <c r="D997" s="6">
        <v>60</v>
      </c>
      <c r="E997" s="6" t="s">
        <v>8688</v>
      </c>
      <c r="F997" s="6" t="s">
        <v>6331</v>
      </c>
      <c r="G997" s="6">
        <v>-25.3</v>
      </c>
      <c r="H997" s="6">
        <v>9.295534</v>
      </c>
      <c r="I997" s="6">
        <v>55.201360000000001</v>
      </c>
      <c r="J997" s="6">
        <v>2</v>
      </c>
      <c r="K997" s="6" t="s">
        <v>6394</v>
      </c>
      <c r="L997" s="6" t="s">
        <v>6328</v>
      </c>
      <c r="M997" s="6"/>
    </row>
    <row r="998" spans="1:13" x14ac:dyDescent="0.15">
      <c r="A998" s="6">
        <v>96808</v>
      </c>
      <c r="B998" s="6" t="s">
        <v>8689</v>
      </c>
      <c r="C998" s="6">
        <v>3545</v>
      </c>
      <c r="D998" s="6">
        <v>55</v>
      </c>
      <c r="E998" s="6" t="s">
        <v>8690</v>
      </c>
      <c r="F998" s="6" t="s">
        <v>6331</v>
      </c>
      <c r="G998" s="6">
        <v>-25.1</v>
      </c>
      <c r="H998" s="6">
        <v>9.3575780000000002</v>
      </c>
      <c r="I998" s="6">
        <v>55.071019999999997</v>
      </c>
      <c r="J998" s="6">
        <v>2</v>
      </c>
      <c r="K998" s="6" t="s">
        <v>8564</v>
      </c>
      <c r="L998" s="6" t="s">
        <v>6328</v>
      </c>
      <c r="M998" s="6"/>
    </row>
    <row r="999" spans="1:13" x14ac:dyDescent="0.15">
      <c r="A999" s="6">
        <v>96809</v>
      </c>
      <c r="B999" s="6" t="s">
        <v>8691</v>
      </c>
      <c r="C999" s="6">
        <v>2640</v>
      </c>
      <c r="D999" s="6">
        <v>40</v>
      </c>
      <c r="E999" s="6" t="s">
        <v>8692</v>
      </c>
      <c r="F999" s="6" t="s">
        <v>6331</v>
      </c>
      <c r="G999" s="6">
        <v>-25.1</v>
      </c>
      <c r="H999" s="6">
        <v>9.3575780000000002</v>
      </c>
      <c r="I999" s="6">
        <v>55.071019999999997</v>
      </c>
      <c r="J999" s="6">
        <v>2</v>
      </c>
      <c r="K999" s="6" t="s">
        <v>8564</v>
      </c>
      <c r="L999" s="6" t="s">
        <v>6328</v>
      </c>
      <c r="M999" s="6"/>
    </row>
    <row r="1000" spans="1:13" x14ac:dyDescent="0.15">
      <c r="A1000" s="6">
        <v>96811</v>
      </c>
      <c r="B1000" s="6" t="s">
        <v>8693</v>
      </c>
      <c r="C1000" s="6">
        <v>3020</v>
      </c>
      <c r="D1000" s="6">
        <v>60</v>
      </c>
      <c r="E1000" s="6" t="s">
        <v>8694</v>
      </c>
      <c r="F1000" s="6" t="s">
        <v>6331</v>
      </c>
      <c r="G1000" s="6">
        <v>-26</v>
      </c>
      <c r="H1000" s="6">
        <v>9.5249620000000004</v>
      </c>
      <c r="I1000" s="6">
        <v>55.240259999999999</v>
      </c>
      <c r="J1000" s="6">
        <v>2</v>
      </c>
      <c r="K1000" s="6" t="s">
        <v>6941</v>
      </c>
      <c r="L1000" s="6" t="s">
        <v>6328</v>
      </c>
      <c r="M1000" s="6"/>
    </row>
    <row r="1001" spans="1:13" x14ac:dyDescent="0.15">
      <c r="A1001" s="6">
        <v>96812</v>
      </c>
      <c r="B1001" s="6" t="s">
        <v>8695</v>
      </c>
      <c r="C1001" s="6">
        <v>3070</v>
      </c>
      <c r="D1001" s="6">
        <v>60</v>
      </c>
      <c r="E1001" s="6" t="s">
        <v>8696</v>
      </c>
      <c r="F1001" s="6" t="s">
        <v>6331</v>
      </c>
      <c r="G1001" s="6">
        <v>-24.9</v>
      </c>
      <c r="H1001" s="6">
        <v>9.5249620000000004</v>
      </c>
      <c r="I1001" s="6">
        <v>55.240259999999999</v>
      </c>
      <c r="J1001" s="6">
        <v>2</v>
      </c>
      <c r="K1001" s="6" t="s">
        <v>6941</v>
      </c>
      <c r="L1001" s="6" t="s">
        <v>6328</v>
      </c>
      <c r="M1001" s="6"/>
    </row>
    <row r="1002" spans="1:13" x14ac:dyDescent="0.15">
      <c r="A1002" s="6">
        <v>96813</v>
      </c>
      <c r="B1002" s="6" t="s">
        <v>8697</v>
      </c>
      <c r="C1002" s="6">
        <v>2970</v>
      </c>
      <c r="D1002" s="6">
        <v>55</v>
      </c>
      <c r="E1002" s="6" t="s">
        <v>8698</v>
      </c>
      <c r="F1002" s="6" t="s">
        <v>6331</v>
      </c>
      <c r="G1002" s="6">
        <v>-26.2</v>
      </c>
      <c r="H1002" s="6">
        <v>9.5249620000000004</v>
      </c>
      <c r="I1002" s="6">
        <v>55.240259999999999</v>
      </c>
      <c r="J1002" s="6">
        <v>2</v>
      </c>
      <c r="K1002" s="6" t="s">
        <v>6941</v>
      </c>
      <c r="L1002" s="6" t="s">
        <v>6328</v>
      </c>
      <c r="M1002" s="6"/>
    </row>
    <row r="1003" spans="1:13" x14ac:dyDescent="0.15">
      <c r="A1003" s="6">
        <v>96815</v>
      </c>
      <c r="B1003" s="6" t="s">
        <v>8699</v>
      </c>
      <c r="C1003" s="6">
        <v>6720</v>
      </c>
      <c r="D1003" s="6">
        <v>65</v>
      </c>
      <c r="E1003" s="6" t="s">
        <v>8700</v>
      </c>
      <c r="F1003" s="6" t="s">
        <v>6331</v>
      </c>
      <c r="G1003" s="6">
        <v>-26</v>
      </c>
      <c r="H1003" s="6">
        <v>12.567299999999999</v>
      </c>
      <c r="I1003" s="6">
        <v>55.851080000000003</v>
      </c>
      <c r="J1003" s="6">
        <v>2</v>
      </c>
      <c r="K1003" s="6" t="s">
        <v>6960</v>
      </c>
      <c r="L1003" s="6" t="s">
        <v>6323</v>
      </c>
      <c r="M1003" s="6" t="s">
        <v>8686</v>
      </c>
    </row>
    <row r="1004" spans="1:13" x14ac:dyDescent="0.15">
      <c r="A1004" s="6">
        <v>96816</v>
      </c>
      <c r="B1004" s="6" t="s">
        <v>8701</v>
      </c>
      <c r="C1004" s="6">
        <v>6530</v>
      </c>
      <c r="D1004" s="6">
        <v>60</v>
      </c>
      <c r="E1004" s="6" t="s">
        <v>8702</v>
      </c>
      <c r="F1004" s="6" t="s">
        <v>6331</v>
      </c>
      <c r="G1004" s="6">
        <v>-24.9</v>
      </c>
      <c r="H1004" s="6">
        <v>12.567299999999999</v>
      </c>
      <c r="I1004" s="6">
        <v>55.851080000000003</v>
      </c>
      <c r="J1004" s="6">
        <v>2</v>
      </c>
      <c r="K1004" s="6" t="s">
        <v>6960</v>
      </c>
      <c r="L1004" s="6" t="s">
        <v>6323</v>
      </c>
      <c r="M1004" s="6" t="s">
        <v>8686</v>
      </c>
    </row>
    <row r="1005" spans="1:13" x14ac:dyDescent="0.15">
      <c r="A1005" s="6">
        <v>96817</v>
      </c>
      <c r="B1005" s="6" t="s">
        <v>8703</v>
      </c>
      <c r="C1005" s="6">
        <v>4830</v>
      </c>
      <c r="D1005" s="6">
        <v>85</v>
      </c>
      <c r="E1005" s="6" t="s">
        <v>8704</v>
      </c>
      <c r="F1005" s="6" t="s">
        <v>6331</v>
      </c>
      <c r="G1005" s="6">
        <v>-22.8</v>
      </c>
      <c r="H1005" s="6">
        <v>9.4187349999999999</v>
      </c>
      <c r="I1005" s="6">
        <v>55.523359999999997</v>
      </c>
      <c r="J1005" s="6">
        <v>2</v>
      </c>
      <c r="K1005" s="6" t="s">
        <v>8705</v>
      </c>
      <c r="L1005" s="6" t="s">
        <v>6323</v>
      </c>
      <c r="M1005" s="6" t="s">
        <v>8686</v>
      </c>
    </row>
    <row r="1006" spans="1:13" x14ac:dyDescent="0.15">
      <c r="A1006" s="6">
        <v>96824</v>
      </c>
      <c r="B1006" s="6" t="s">
        <v>8706</v>
      </c>
      <c r="C1006" s="6">
        <v>2660</v>
      </c>
      <c r="D1006" s="6">
        <v>70</v>
      </c>
      <c r="E1006" s="6" t="s">
        <v>8707</v>
      </c>
      <c r="F1006" s="6" t="s">
        <v>6331</v>
      </c>
      <c r="G1006" s="6">
        <v>-26.7</v>
      </c>
      <c r="H1006" s="6">
        <v>8.6324520000000007</v>
      </c>
      <c r="I1006" s="6">
        <v>56.907550000000001</v>
      </c>
      <c r="J1006" s="6">
        <v>2</v>
      </c>
      <c r="K1006" s="6" t="s">
        <v>8708</v>
      </c>
      <c r="L1006" s="6" t="s">
        <v>6328</v>
      </c>
      <c r="M1006" s="6"/>
    </row>
    <row r="1007" spans="1:13" x14ac:dyDescent="0.15">
      <c r="A1007" s="6">
        <v>96825</v>
      </c>
      <c r="B1007" s="6" t="s">
        <v>8709</v>
      </c>
      <c r="C1007" s="6">
        <v>5380</v>
      </c>
      <c r="D1007" s="6">
        <v>80</v>
      </c>
      <c r="E1007" s="6" t="s">
        <v>8710</v>
      </c>
      <c r="F1007" s="6" t="s">
        <v>6331</v>
      </c>
      <c r="G1007" s="6">
        <v>-26.7</v>
      </c>
      <c r="H1007" s="6">
        <v>8.4588760000000001</v>
      </c>
      <c r="I1007" s="6">
        <v>56.881720000000001</v>
      </c>
      <c r="J1007" s="6">
        <v>2</v>
      </c>
      <c r="K1007" s="6" t="s">
        <v>7016</v>
      </c>
      <c r="L1007" s="6" t="s">
        <v>6328</v>
      </c>
      <c r="M1007" s="6" t="s">
        <v>8711</v>
      </c>
    </row>
    <row r="1008" spans="1:13" x14ac:dyDescent="0.15">
      <c r="A1008" s="6">
        <v>96826</v>
      </c>
      <c r="B1008" s="6" t="s">
        <v>8712</v>
      </c>
      <c r="C1008" s="6">
        <v>3770</v>
      </c>
      <c r="D1008" s="6">
        <v>50</v>
      </c>
      <c r="E1008" s="6" t="s">
        <v>8713</v>
      </c>
      <c r="F1008" s="6" t="s">
        <v>6331</v>
      </c>
      <c r="G1008" s="6">
        <v>-27</v>
      </c>
      <c r="H1008" s="6">
        <v>8.4588760000000001</v>
      </c>
      <c r="I1008" s="6">
        <v>56.881720000000001</v>
      </c>
      <c r="J1008" s="6">
        <v>2</v>
      </c>
      <c r="K1008" s="6" t="s">
        <v>7016</v>
      </c>
      <c r="L1008" s="6" t="s">
        <v>6328</v>
      </c>
      <c r="M1008" s="6" t="s">
        <v>8711</v>
      </c>
    </row>
    <row r="1009" spans="1:13" x14ac:dyDescent="0.15">
      <c r="A1009" s="6">
        <v>96827</v>
      </c>
      <c r="B1009" s="6" t="s">
        <v>3281</v>
      </c>
      <c r="C1009" s="6">
        <v>6950</v>
      </c>
      <c r="D1009" s="6">
        <v>65</v>
      </c>
      <c r="E1009" s="6" t="s">
        <v>3282</v>
      </c>
      <c r="F1009" s="6" t="s">
        <v>6321</v>
      </c>
      <c r="G1009" s="6"/>
      <c r="H1009" s="6" t="s">
        <v>605</v>
      </c>
      <c r="I1009" s="6" t="s">
        <v>605</v>
      </c>
      <c r="J1009" s="6">
        <v>0</v>
      </c>
      <c r="K1009" s="6" t="s">
        <v>304</v>
      </c>
      <c r="L1009" s="6" t="s">
        <v>11131</v>
      </c>
      <c r="M1009" s="6" t="s">
        <v>7103</v>
      </c>
    </row>
    <row r="1010" spans="1:13" x14ac:dyDescent="0.15">
      <c r="A1010" s="6">
        <v>96836</v>
      </c>
      <c r="B1010" s="6" t="s">
        <v>8714</v>
      </c>
      <c r="C1010" s="6">
        <v>3240</v>
      </c>
      <c r="D1010" s="6">
        <v>38</v>
      </c>
      <c r="E1010" s="6" t="s">
        <v>8715</v>
      </c>
      <c r="F1010" s="6" t="s">
        <v>6331</v>
      </c>
      <c r="G1010" s="6">
        <v>-25.4</v>
      </c>
      <c r="H1010" s="6">
        <v>9.6168440000000004</v>
      </c>
      <c r="I1010" s="6">
        <v>55.348050000000001</v>
      </c>
      <c r="J1010" s="6">
        <v>2</v>
      </c>
      <c r="K1010" s="6" t="s">
        <v>8256</v>
      </c>
      <c r="L1010" s="6" t="s">
        <v>6328</v>
      </c>
      <c r="M1010" s="6"/>
    </row>
    <row r="1011" spans="1:13" x14ac:dyDescent="0.15">
      <c r="A1011" s="6">
        <v>96837</v>
      </c>
      <c r="B1011" s="6" t="s">
        <v>8716</v>
      </c>
      <c r="C1011" s="6">
        <v>3220</v>
      </c>
      <c r="D1011" s="6">
        <v>50</v>
      </c>
      <c r="E1011" s="6" t="s">
        <v>8717</v>
      </c>
      <c r="F1011" s="6" t="s">
        <v>6331</v>
      </c>
      <c r="G1011" s="6">
        <v>-24.9</v>
      </c>
      <c r="H1011" s="6">
        <v>9.6168440000000004</v>
      </c>
      <c r="I1011" s="6">
        <v>55.348050000000001</v>
      </c>
      <c r="J1011" s="6">
        <v>2</v>
      </c>
      <c r="K1011" s="6" t="s">
        <v>8256</v>
      </c>
      <c r="L1011" s="6" t="s">
        <v>6328</v>
      </c>
      <c r="M1011" s="6"/>
    </row>
    <row r="1012" spans="1:13" x14ac:dyDescent="0.15">
      <c r="A1012" s="6">
        <v>96838</v>
      </c>
      <c r="B1012" s="6" t="s">
        <v>3110</v>
      </c>
      <c r="C1012" s="6">
        <v>4480</v>
      </c>
      <c r="D1012" s="6">
        <v>55</v>
      </c>
      <c r="E1012" s="6" t="s">
        <v>3111</v>
      </c>
      <c r="F1012" s="6" t="s">
        <v>6321</v>
      </c>
      <c r="G1012" s="6">
        <v>-28.4</v>
      </c>
      <c r="H1012" s="6">
        <v>12.082090000000001</v>
      </c>
      <c r="I1012" s="6">
        <v>55.650010000000002</v>
      </c>
      <c r="J1012" s="6">
        <v>2</v>
      </c>
      <c r="K1012" s="6" t="s">
        <v>315</v>
      </c>
      <c r="L1012" s="6" t="s">
        <v>6323</v>
      </c>
      <c r="M1012" s="6" t="s">
        <v>8718</v>
      </c>
    </row>
    <row r="1013" spans="1:13" x14ac:dyDescent="0.15">
      <c r="A1013" s="6">
        <v>96844</v>
      </c>
      <c r="B1013" s="6" t="s">
        <v>8719</v>
      </c>
      <c r="C1013" s="6">
        <v>3270</v>
      </c>
      <c r="D1013" s="6">
        <v>45</v>
      </c>
      <c r="E1013" s="6" t="s">
        <v>8720</v>
      </c>
      <c r="F1013" s="6" t="s">
        <v>6331</v>
      </c>
      <c r="G1013" s="6">
        <v>-24.8</v>
      </c>
      <c r="H1013" s="6">
        <v>11.7082</v>
      </c>
      <c r="I1013" s="6">
        <v>55.407940000000004</v>
      </c>
      <c r="J1013" s="6">
        <v>2</v>
      </c>
      <c r="K1013" s="6" t="s">
        <v>326</v>
      </c>
      <c r="L1013" s="6" t="s">
        <v>6323</v>
      </c>
      <c r="M1013" s="6" t="s">
        <v>8721</v>
      </c>
    </row>
    <row r="1014" spans="1:13" x14ac:dyDescent="0.15">
      <c r="A1014" s="6">
        <v>96845</v>
      </c>
      <c r="B1014" s="6" t="s">
        <v>8722</v>
      </c>
      <c r="C1014" s="6">
        <v>6000</v>
      </c>
      <c r="D1014" s="6">
        <v>50</v>
      </c>
      <c r="E1014" s="6" t="s">
        <v>8723</v>
      </c>
      <c r="F1014" s="6" t="s">
        <v>6331</v>
      </c>
      <c r="G1014" s="6">
        <v>-25.6</v>
      </c>
      <c r="H1014" s="6">
        <v>12.51052</v>
      </c>
      <c r="I1014" s="6">
        <v>55.930950000000003</v>
      </c>
      <c r="J1014" s="6">
        <v>2</v>
      </c>
      <c r="K1014" s="6" t="s">
        <v>8724</v>
      </c>
      <c r="L1014" s="6" t="s">
        <v>6323</v>
      </c>
      <c r="M1014" s="6" t="s">
        <v>8725</v>
      </c>
    </row>
    <row r="1015" spans="1:13" x14ac:dyDescent="0.15">
      <c r="A1015" s="6">
        <v>96846</v>
      </c>
      <c r="B1015" s="6" t="s">
        <v>8726</v>
      </c>
      <c r="C1015" s="6">
        <v>4680</v>
      </c>
      <c r="D1015" s="6">
        <v>80</v>
      </c>
      <c r="E1015" s="6" t="s">
        <v>8727</v>
      </c>
      <c r="F1015" s="6" t="s">
        <v>6331</v>
      </c>
      <c r="G1015" s="6">
        <v>-25.3</v>
      </c>
      <c r="H1015" s="6">
        <v>12.51052</v>
      </c>
      <c r="I1015" s="6">
        <v>55.930950000000003</v>
      </c>
      <c r="J1015" s="6">
        <v>2</v>
      </c>
      <c r="K1015" s="6" t="s">
        <v>8724</v>
      </c>
      <c r="L1015" s="6" t="s">
        <v>6323</v>
      </c>
      <c r="M1015" s="6" t="s">
        <v>8728</v>
      </c>
    </row>
    <row r="1016" spans="1:13" x14ac:dyDescent="0.15">
      <c r="A1016" s="6">
        <v>96847</v>
      </c>
      <c r="B1016" s="6" t="s">
        <v>8729</v>
      </c>
      <c r="C1016" s="6">
        <v>6350</v>
      </c>
      <c r="D1016" s="6">
        <v>55</v>
      </c>
      <c r="E1016" s="6" t="s">
        <v>8730</v>
      </c>
      <c r="F1016" s="6" t="s">
        <v>6331</v>
      </c>
      <c r="G1016" s="6">
        <v>-25.5</v>
      </c>
      <c r="H1016" s="6">
        <v>12.51052</v>
      </c>
      <c r="I1016" s="6">
        <v>55.930950000000003</v>
      </c>
      <c r="J1016" s="6">
        <v>2</v>
      </c>
      <c r="K1016" s="6" t="s">
        <v>8724</v>
      </c>
      <c r="L1016" s="6" t="s">
        <v>6323</v>
      </c>
      <c r="M1016" s="6" t="s">
        <v>8725</v>
      </c>
    </row>
    <row r="1017" spans="1:13" x14ac:dyDescent="0.15">
      <c r="A1017" s="6">
        <v>96848</v>
      </c>
      <c r="B1017" s="6" t="s">
        <v>8731</v>
      </c>
      <c r="C1017" s="6">
        <v>3000</v>
      </c>
      <c r="D1017" s="6">
        <v>40</v>
      </c>
      <c r="E1017" s="6" t="s">
        <v>7210</v>
      </c>
      <c r="F1017" s="6" t="s">
        <v>6321</v>
      </c>
      <c r="G1017" s="6">
        <v>-26.6</v>
      </c>
      <c r="H1017" s="6">
        <v>8.7027370000000008</v>
      </c>
      <c r="I1017" s="6">
        <v>57.081569999999999</v>
      </c>
      <c r="J1017" s="6">
        <v>2</v>
      </c>
      <c r="K1017" s="6" t="s">
        <v>6955</v>
      </c>
      <c r="L1017" s="6" t="s">
        <v>6328</v>
      </c>
      <c r="M1017" s="6"/>
    </row>
    <row r="1018" spans="1:13" x14ac:dyDescent="0.15">
      <c r="A1018" s="6">
        <v>96849</v>
      </c>
      <c r="B1018" s="6" t="s">
        <v>8732</v>
      </c>
      <c r="C1018" s="6">
        <v>3140</v>
      </c>
      <c r="D1018" s="6">
        <v>45</v>
      </c>
      <c r="E1018" s="6" t="s">
        <v>8733</v>
      </c>
      <c r="F1018" s="6" t="s">
        <v>6321</v>
      </c>
      <c r="G1018" s="6">
        <v>-28</v>
      </c>
      <c r="H1018" s="6">
        <v>8.7027370000000008</v>
      </c>
      <c r="I1018" s="6">
        <v>57.081569999999999</v>
      </c>
      <c r="J1018" s="6">
        <v>2</v>
      </c>
      <c r="K1018" s="6" t="s">
        <v>6955</v>
      </c>
      <c r="L1018" s="6" t="s">
        <v>6328</v>
      </c>
      <c r="M1018" s="6"/>
    </row>
    <row r="1019" spans="1:13" x14ac:dyDescent="0.15">
      <c r="A1019" s="6">
        <v>96850</v>
      </c>
      <c r="B1019" s="6" t="s">
        <v>8734</v>
      </c>
      <c r="C1019" s="6">
        <v>3730</v>
      </c>
      <c r="D1019" s="6">
        <v>45</v>
      </c>
      <c r="E1019" s="6" t="s">
        <v>8735</v>
      </c>
      <c r="F1019" s="6" t="s">
        <v>6321</v>
      </c>
      <c r="G1019" s="6">
        <v>-26.6</v>
      </c>
      <c r="H1019" s="6">
        <v>8.7027370000000008</v>
      </c>
      <c r="I1019" s="6">
        <v>57.081569999999999</v>
      </c>
      <c r="J1019" s="6">
        <v>2</v>
      </c>
      <c r="K1019" s="6" t="s">
        <v>6955</v>
      </c>
      <c r="L1019" s="6" t="s">
        <v>6328</v>
      </c>
      <c r="M1019" s="6"/>
    </row>
    <row r="1020" spans="1:13" x14ac:dyDescent="0.15">
      <c r="A1020" s="6">
        <v>96851</v>
      </c>
      <c r="B1020" s="6" t="s">
        <v>8736</v>
      </c>
      <c r="C1020" s="6">
        <v>3120</v>
      </c>
      <c r="D1020" s="6">
        <v>32</v>
      </c>
      <c r="E1020" s="6" t="s">
        <v>8737</v>
      </c>
      <c r="F1020" s="6" t="s">
        <v>6321</v>
      </c>
      <c r="G1020" s="6">
        <v>-25.3</v>
      </c>
      <c r="H1020" s="6">
        <v>8.7027370000000008</v>
      </c>
      <c r="I1020" s="6">
        <v>57.081569999999999</v>
      </c>
      <c r="J1020" s="6">
        <v>2</v>
      </c>
      <c r="K1020" s="6" t="s">
        <v>6955</v>
      </c>
      <c r="L1020" s="6" t="s">
        <v>6328</v>
      </c>
      <c r="M1020" s="6"/>
    </row>
    <row r="1021" spans="1:13" x14ac:dyDescent="0.15">
      <c r="A1021" s="6">
        <v>96852</v>
      </c>
      <c r="B1021" s="6" t="s">
        <v>8738</v>
      </c>
      <c r="C1021" s="6">
        <v>4740</v>
      </c>
      <c r="D1021" s="6">
        <v>34</v>
      </c>
      <c r="E1021" s="6" t="s">
        <v>8739</v>
      </c>
      <c r="F1021" s="6" t="s">
        <v>6331</v>
      </c>
      <c r="G1021" s="6">
        <v>-23</v>
      </c>
      <c r="H1021" s="6">
        <v>9.7761150000000008</v>
      </c>
      <c r="I1021" s="6">
        <v>55.884459999999997</v>
      </c>
      <c r="J1021" s="6">
        <v>2</v>
      </c>
      <c r="K1021" s="6" t="s">
        <v>8740</v>
      </c>
      <c r="L1021" s="6" t="s">
        <v>6323</v>
      </c>
      <c r="M1021" s="6" t="s">
        <v>8741</v>
      </c>
    </row>
    <row r="1022" spans="1:13" x14ac:dyDescent="0.15">
      <c r="A1022" s="6">
        <v>96854</v>
      </c>
      <c r="B1022" s="6" t="s">
        <v>8742</v>
      </c>
      <c r="C1022" s="6">
        <v>2730</v>
      </c>
      <c r="D1022" s="6">
        <v>40</v>
      </c>
      <c r="E1022" s="6" t="s">
        <v>8743</v>
      </c>
      <c r="F1022" s="6" t="s">
        <v>6321</v>
      </c>
      <c r="G1022" s="6">
        <v>-28.4</v>
      </c>
      <c r="H1022" s="6">
        <v>8.7027370000000008</v>
      </c>
      <c r="I1022" s="6">
        <v>57.081569999999999</v>
      </c>
      <c r="J1022" s="6">
        <v>2</v>
      </c>
      <c r="K1022" s="6" t="s">
        <v>6955</v>
      </c>
      <c r="L1022" s="6" t="s">
        <v>6328</v>
      </c>
      <c r="M1022" s="6"/>
    </row>
    <row r="1023" spans="1:13" x14ac:dyDescent="0.15">
      <c r="A1023" s="6">
        <v>96855</v>
      </c>
      <c r="B1023" s="6" t="s">
        <v>8744</v>
      </c>
      <c r="C1023" s="6">
        <v>2610</v>
      </c>
      <c r="D1023" s="6">
        <v>35</v>
      </c>
      <c r="E1023" s="6" t="s">
        <v>8745</v>
      </c>
      <c r="F1023" s="6" t="s">
        <v>6331</v>
      </c>
      <c r="G1023" s="6">
        <v>-24.9</v>
      </c>
      <c r="H1023" s="6">
        <v>8.7027370000000008</v>
      </c>
      <c r="I1023" s="6">
        <v>57.081569999999999</v>
      </c>
      <c r="J1023" s="6">
        <v>2</v>
      </c>
      <c r="K1023" s="6" t="s">
        <v>6955</v>
      </c>
      <c r="L1023" s="6" t="s">
        <v>6328</v>
      </c>
      <c r="M1023" s="6"/>
    </row>
    <row r="1024" spans="1:13" x14ac:dyDescent="0.15">
      <c r="A1024" s="6">
        <v>96859</v>
      </c>
      <c r="B1024" s="6" t="s">
        <v>8746</v>
      </c>
      <c r="C1024" s="6">
        <v>4430</v>
      </c>
      <c r="D1024" s="6">
        <v>120</v>
      </c>
      <c r="E1024" s="6" t="s">
        <v>8747</v>
      </c>
      <c r="F1024" s="6" t="s">
        <v>6331</v>
      </c>
      <c r="G1024" s="6"/>
      <c r="H1024" s="6">
        <v>9.8970490000000009</v>
      </c>
      <c r="I1024" s="6">
        <v>56.952440000000003</v>
      </c>
      <c r="J1024" s="6">
        <v>2</v>
      </c>
      <c r="K1024" s="6" t="s">
        <v>8748</v>
      </c>
      <c r="L1024" s="6" t="s">
        <v>6323</v>
      </c>
      <c r="M1024" s="6" t="s">
        <v>8749</v>
      </c>
    </row>
    <row r="1025" spans="1:13" x14ac:dyDescent="0.15">
      <c r="A1025" s="6">
        <v>96860</v>
      </c>
      <c r="B1025" s="6" t="s">
        <v>8750</v>
      </c>
      <c r="C1025" s="6">
        <v>4390</v>
      </c>
      <c r="D1025" s="6">
        <v>120</v>
      </c>
      <c r="E1025" s="6" t="s">
        <v>8751</v>
      </c>
      <c r="F1025" s="6" t="s">
        <v>6331</v>
      </c>
      <c r="G1025" s="6"/>
      <c r="H1025" s="6">
        <v>10.51275</v>
      </c>
      <c r="I1025" s="6">
        <v>56.490499999999997</v>
      </c>
      <c r="J1025" s="6">
        <v>2</v>
      </c>
      <c r="K1025" s="6" t="s">
        <v>7550</v>
      </c>
      <c r="L1025" s="6" t="s">
        <v>6323</v>
      </c>
      <c r="M1025" s="6" t="s">
        <v>8752</v>
      </c>
    </row>
    <row r="1026" spans="1:13" x14ac:dyDescent="0.15">
      <c r="A1026" s="6">
        <v>96863</v>
      </c>
      <c r="B1026" s="6" t="s">
        <v>8753</v>
      </c>
      <c r="C1026" s="6">
        <v>4440</v>
      </c>
      <c r="D1026" s="6">
        <v>120</v>
      </c>
      <c r="E1026" s="6" t="s">
        <v>8754</v>
      </c>
      <c r="F1026" s="6" t="s">
        <v>6331</v>
      </c>
      <c r="G1026" s="6"/>
      <c r="H1026" s="6">
        <v>10.51275</v>
      </c>
      <c r="I1026" s="6">
        <v>56.490499999999997</v>
      </c>
      <c r="J1026" s="6">
        <v>2</v>
      </c>
      <c r="K1026" s="6" t="s">
        <v>7550</v>
      </c>
      <c r="L1026" s="6" t="s">
        <v>6323</v>
      </c>
      <c r="M1026" s="6" t="s">
        <v>8752</v>
      </c>
    </row>
    <row r="1027" spans="1:13" x14ac:dyDescent="0.15">
      <c r="A1027" s="6">
        <v>96864</v>
      </c>
      <c r="B1027" s="6" t="s">
        <v>8755</v>
      </c>
      <c r="C1027" s="6">
        <v>5310</v>
      </c>
      <c r="D1027" s="6">
        <v>100</v>
      </c>
      <c r="E1027" s="6" t="s">
        <v>8756</v>
      </c>
      <c r="F1027" s="6" t="s">
        <v>6331</v>
      </c>
      <c r="G1027" s="6"/>
      <c r="H1027" s="6">
        <v>12.592779999999999</v>
      </c>
      <c r="I1027" s="6">
        <v>55.762500000000003</v>
      </c>
      <c r="J1027" s="6">
        <v>2</v>
      </c>
      <c r="K1027" s="6" t="s">
        <v>8757</v>
      </c>
      <c r="L1027" s="6" t="s">
        <v>6323</v>
      </c>
      <c r="M1027" s="6" t="s">
        <v>8758</v>
      </c>
    </row>
    <row r="1028" spans="1:13" x14ac:dyDescent="0.15">
      <c r="A1028" s="6">
        <v>96865</v>
      </c>
      <c r="B1028" s="6" t="s">
        <v>8759</v>
      </c>
      <c r="C1028" s="6">
        <v>5370</v>
      </c>
      <c r="D1028" s="6">
        <v>100</v>
      </c>
      <c r="E1028" s="6" t="s">
        <v>8760</v>
      </c>
      <c r="F1028" s="6" t="s">
        <v>6331</v>
      </c>
      <c r="G1028" s="6"/>
      <c r="H1028" s="6">
        <v>12.592779999999999</v>
      </c>
      <c r="I1028" s="6">
        <v>55.762500000000003</v>
      </c>
      <c r="J1028" s="6">
        <v>2</v>
      </c>
      <c r="K1028" s="6" t="s">
        <v>8757</v>
      </c>
      <c r="L1028" s="6" t="s">
        <v>6323</v>
      </c>
      <c r="M1028" s="6" t="s">
        <v>8758</v>
      </c>
    </row>
    <row r="1029" spans="1:13" x14ac:dyDescent="0.15">
      <c r="A1029" s="6">
        <v>96866</v>
      </c>
      <c r="B1029" s="6" t="s">
        <v>8761</v>
      </c>
      <c r="C1029" s="6">
        <v>8990</v>
      </c>
      <c r="D1029" s="6">
        <v>140</v>
      </c>
      <c r="E1029" s="6" t="s">
        <v>8762</v>
      </c>
      <c r="F1029" s="6" t="s">
        <v>6331</v>
      </c>
      <c r="G1029" s="6">
        <v>0</v>
      </c>
      <c r="H1029" s="6">
        <v>8.9589999999999996</v>
      </c>
      <c r="I1029" s="6">
        <v>55.064</v>
      </c>
      <c r="J1029" s="6">
        <v>1</v>
      </c>
      <c r="K1029" s="6" t="s">
        <v>7262</v>
      </c>
      <c r="L1029" s="6" t="s">
        <v>7258</v>
      </c>
      <c r="M1029" s="6" t="s">
        <v>8763</v>
      </c>
    </row>
    <row r="1030" spans="1:13" x14ac:dyDescent="0.15">
      <c r="A1030" s="6">
        <v>96867</v>
      </c>
      <c r="B1030" s="6" t="s">
        <v>8764</v>
      </c>
      <c r="C1030" s="6">
        <v>8430</v>
      </c>
      <c r="D1030" s="6">
        <v>140</v>
      </c>
      <c r="E1030" s="6" t="s">
        <v>8765</v>
      </c>
      <c r="F1030" s="6" t="s">
        <v>6331</v>
      </c>
      <c r="G1030" s="6">
        <v>0</v>
      </c>
      <c r="H1030" s="6">
        <v>8.9589999999999996</v>
      </c>
      <c r="I1030" s="6">
        <v>55.064</v>
      </c>
      <c r="J1030" s="6">
        <v>1</v>
      </c>
      <c r="K1030" s="6" t="s">
        <v>7262</v>
      </c>
      <c r="L1030" s="6" t="s">
        <v>7258</v>
      </c>
      <c r="M1030" s="6" t="s">
        <v>8766</v>
      </c>
    </row>
    <row r="1031" spans="1:13" x14ac:dyDescent="0.15">
      <c r="A1031" s="6">
        <v>96870</v>
      </c>
      <c r="B1031" s="6" t="s">
        <v>8767</v>
      </c>
      <c r="C1031" s="6">
        <v>8390</v>
      </c>
      <c r="D1031" s="6">
        <v>150</v>
      </c>
      <c r="E1031" s="6" t="s">
        <v>8768</v>
      </c>
      <c r="F1031" s="6" t="s">
        <v>6331</v>
      </c>
      <c r="G1031" s="6">
        <v>0</v>
      </c>
      <c r="H1031" s="6">
        <v>8.9589999999999996</v>
      </c>
      <c r="I1031" s="6">
        <v>55.064</v>
      </c>
      <c r="J1031" s="6">
        <v>1</v>
      </c>
      <c r="K1031" s="6" t="s">
        <v>7262</v>
      </c>
      <c r="L1031" s="6" t="s">
        <v>7258</v>
      </c>
      <c r="M1031" s="6" t="s">
        <v>8769</v>
      </c>
    </row>
    <row r="1032" spans="1:13" x14ac:dyDescent="0.15">
      <c r="A1032" s="6">
        <v>96875</v>
      </c>
      <c r="B1032" s="6" t="s">
        <v>8770</v>
      </c>
      <c r="C1032" s="6">
        <v>8470</v>
      </c>
      <c r="D1032" s="6">
        <v>150</v>
      </c>
      <c r="E1032" s="6" t="s">
        <v>8771</v>
      </c>
      <c r="F1032" s="6" t="s">
        <v>6331</v>
      </c>
      <c r="G1032" s="6">
        <v>0</v>
      </c>
      <c r="H1032" s="6">
        <v>8.9589999999999996</v>
      </c>
      <c r="I1032" s="6">
        <v>55.064</v>
      </c>
      <c r="J1032" s="6">
        <v>1</v>
      </c>
      <c r="K1032" s="6" t="s">
        <v>7262</v>
      </c>
      <c r="L1032" s="6" t="s">
        <v>7258</v>
      </c>
      <c r="M1032" s="6" t="s">
        <v>8772</v>
      </c>
    </row>
    <row r="1033" spans="1:13" x14ac:dyDescent="0.15">
      <c r="A1033" s="6">
        <v>96880</v>
      </c>
      <c r="B1033" s="6" t="s">
        <v>8773</v>
      </c>
      <c r="C1033" s="6">
        <v>9050</v>
      </c>
      <c r="D1033" s="6">
        <v>160</v>
      </c>
      <c r="E1033" s="6" t="s">
        <v>8774</v>
      </c>
      <c r="F1033" s="6" t="s">
        <v>6331</v>
      </c>
      <c r="G1033" s="6">
        <v>0</v>
      </c>
      <c r="H1033" s="6">
        <v>8.9589999999999996</v>
      </c>
      <c r="I1033" s="6">
        <v>55.064</v>
      </c>
      <c r="J1033" s="6">
        <v>1</v>
      </c>
      <c r="K1033" s="6" t="s">
        <v>7262</v>
      </c>
      <c r="L1033" s="6" t="s">
        <v>7258</v>
      </c>
      <c r="M1033" s="6" t="s">
        <v>7263</v>
      </c>
    </row>
    <row r="1034" spans="1:13" x14ac:dyDescent="0.15">
      <c r="A1034" s="6">
        <v>96881</v>
      </c>
      <c r="B1034" s="6" t="s">
        <v>8775</v>
      </c>
      <c r="C1034" s="6">
        <v>4850</v>
      </c>
      <c r="D1034" s="6">
        <v>100</v>
      </c>
      <c r="E1034" s="6" t="s">
        <v>8776</v>
      </c>
      <c r="F1034" s="6" t="s">
        <v>6331</v>
      </c>
      <c r="G1034" s="6"/>
      <c r="H1034" s="6">
        <v>10.66907</v>
      </c>
      <c r="I1034" s="6">
        <v>56.261139999999997</v>
      </c>
      <c r="J1034" s="6">
        <v>2</v>
      </c>
      <c r="K1034" s="6" t="s">
        <v>8777</v>
      </c>
      <c r="L1034" s="6" t="s">
        <v>6323</v>
      </c>
      <c r="M1034" s="6" t="s">
        <v>8778</v>
      </c>
    </row>
    <row r="1035" spans="1:13" x14ac:dyDescent="0.15">
      <c r="A1035" s="6">
        <v>96882</v>
      </c>
      <c r="B1035" s="6" t="s">
        <v>8779</v>
      </c>
      <c r="C1035" s="6">
        <v>5260</v>
      </c>
      <c r="D1035" s="6">
        <v>100</v>
      </c>
      <c r="E1035" s="6" t="s">
        <v>8780</v>
      </c>
      <c r="F1035" s="6" t="s">
        <v>6331</v>
      </c>
      <c r="G1035" s="6">
        <v>0</v>
      </c>
      <c r="H1035" s="6">
        <v>10.6691</v>
      </c>
      <c r="I1035" s="6">
        <v>56.261099999999999</v>
      </c>
      <c r="J1035" s="6">
        <v>1</v>
      </c>
      <c r="K1035" s="6" t="s">
        <v>11134</v>
      </c>
      <c r="L1035" s="6" t="s">
        <v>6712</v>
      </c>
      <c r="M1035" s="6" t="s">
        <v>7259</v>
      </c>
    </row>
    <row r="1036" spans="1:13" x14ac:dyDescent="0.15">
      <c r="A1036" s="6">
        <v>96887</v>
      </c>
      <c r="B1036" s="6" t="s">
        <v>8781</v>
      </c>
      <c r="C1036" s="6">
        <v>4690</v>
      </c>
      <c r="D1036" s="6">
        <v>100</v>
      </c>
      <c r="E1036" s="6" t="s">
        <v>8782</v>
      </c>
      <c r="F1036" s="6" t="s">
        <v>6331</v>
      </c>
      <c r="G1036" s="6"/>
      <c r="H1036" s="6">
        <v>9.8039799999999993</v>
      </c>
      <c r="I1036" s="6">
        <v>56.278689999999997</v>
      </c>
      <c r="J1036" s="6">
        <v>2</v>
      </c>
      <c r="K1036" s="6" t="s">
        <v>8783</v>
      </c>
      <c r="L1036" s="6" t="s">
        <v>6323</v>
      </c>
      <c r="M1036" s="6"/>
    </row>
    <row r="1037" spans="1:13" x14ac:dyDescent="0.15">
      <c r="A1037" s="6">
        <v>96897</v>
      </c>
      <c r="B1037" s="6" t="s">
        <v>8784</v>
      </c>
      <c r="C1037" s="6">
        <v>4560</v>
      </c>
      <c r="D1037" s="6">
        <v>110</v>
      </c>
      <c r="E1037" s="6" t="s">
        <v>7482</v>
      </c>
      <c r="F1037" s="6" t="s">
        <v>6321</v>
      </c>
      <c r="G1037" s="6"/>
      <c r="H1037" s="6">
        <v>11.579890000000001</v>
      </c>
      <c r="I1037" s="6">
        <v>55.572000000000003</v>
      </c>
      <c r="J1037" s="6">
        <v>2</v>
      </c>
      <c r="K1037" s="6" t="s">
        <v>162</v>
      </c>
      <c r="L1037" s="6" t="s">
        <v>6323</v>
      </c>
      <c r="M1037" s="6"/>
    </row>
    <row r="1038" spans="1:13" x14ac:dyDescent="0.15">
      <c r="A1038" s="6">
        <v>96898</v>
      </c>
      <c r="B1038" s="6" t="s">
        <v>8785</v>
      </c>
      <c r="C1038" s="6">
        <v>4500</v>
      </c>
      <c r="D1038" s="6">
        <v>110</v>
      </c>
      <c r="E1038" s="6" t="s">
        <v>7479</v>
      </c>
      <c r="F1038" s="6" t="s">
        <v>6321</v>
      </c>
      <c r="G1038" s="6"/>
      <c r="H1038" s="6">
        <v>11.579890000000001</v>
      </c>
      <c r="I1038" s="6">
        <v>55.572000000000003</v>
      </c>
      <c r="J1038" s="6">
        <v>2</v>
      </c>
      <c r="K1038" s="6" t="s">
        <v>162</v>
      </c>
      <c r="L1038" s="6" t="s">
        <v>6323</v>
      </c>
      <c r="M1038" s="6"/>
    </row>
    <row r="1039" spans="1:13" x14ac:dyDescent="0.15">
      <c r="A1039" s="6">
        <v>96902</v>
      </c>
      <c r="B1039" s="6" t="s">
        <v>8786</v>
      </c>
      <c r="C1039" s="6">
        <v>3080</v>
      </c>
      <c r="D1039" s="6">
        <v>80</v>
      </c>
      <c r="E1039" s="6" t="s">
        <v>7770</v>
      </c>
      <c r="F1039" s="6" t="s">
        <v>6321</v>
      </c>
      <c r="G1039" s="6"/>
      <c r="H1039" s="6">
        <v>9.2357659999999999</v>
      </c>
      <c r="I1039" s="6">
        <v>55.438549999999999</v>
      </c>
      <c r="J1039" s="6">
        <v>2</v>
      </c>
      <c r="K1039" s="6" t="s">
        <v>8787</v>
      </c>
      <c r="L1039" s="6" t="s">
        <v>6328</v>
      </c>
      <c r="M1039" s="6" t="s">
        <v>6533</v>
      </c>
    </row>
    <row r="1040" spans="1:13" x14ac:dyDescent="0.15">
      <c r="A1040" s="6">
        <v>97802</v>
      </c>
      <c r="B1040" s="6" t="s">
        <v>8788</v>
      </c>
      <c r="C1040" s="6">
        <v>4700</v>
      </c>
      <c r="D1040" s="6">
        <v>75</v>
      </c>
      <c r="E1040" s="6" t="s">
        <v>8789</v>
      </c>
      <c r="F1040" s="6" t="s">
        <v>6321</v>
      </c>
      <c r="G1040" s="6"/>
      <c r="H1040" s="6">
        <v>9.7441429999999993</v>
      </c>
      <c r="I1040" s="6">
        <v>54.801549999999999</v>
      </c>
      <c r="J1040" s="6">
        <v>2</v>
      </c>
      <c r="K1040" s="6" t="s">
        <v>7249</v>
      </c>
      <c r="L1040" s="6" t="s">
        <v>6323</v>
      </c>
      <c r="M1040" s="6"/>
    </row>
    <row r="1041" spans="1:13" x14ac:dyDescent="0.15">
      <c r="A1041" s="6">
        <v>99594</v>
      </c>
      <c r="B1041" s="6" t="s">
        <v>8790</v>
      </c>
      <c r="C1041" s="6">
        <v>4890</v>
      </c>
      <c r="D1041" s="6">
        <v>90</v>
      </c>
      <c r="E1041" s="6" t="s">
        <v>7978</v>
      </c>
      <c r="F1041" s="6" t="s">
        <v>6963</v>
      </c>
      <c r="G1041" s="6"/>
      <c r="H1041" s="6">
        <v>12.2864</v>
      </c>
      <c r="I1041" s="6">
        <v>55.996899999999997</v>
      </c>
      <c r="J1041" s="6">
        <v>2</v>
      </c>
      <c r="K1041" s="6" t="s">
        <v>400</v>
      </c>
      <c r="L1041" s="6" t="s">
        <v>6965</v>
      </c>
      <c r="M1041" s="6"/>
    </row>
    <row r="1042" spans="1:13" x14ac:dyDescent="0.15">
      <c r="A1042" s="6">
        <v>99595</v>
      </c>
      <c r="B1042" s="6" t="s">
        <v>8791</v>
      </c>
      <c r="C1042" s="6">
        <v>4965</v>
      </c>
      <c r="D1042" s="6">
        <v>35</v>
      </c>
      <c r="E1042" s="6" t="s">
        <v>8792</v>
      </c>
      <c r="F1042" s="6" t="s">
        <v>6331</v>
      </c>
      <c r="G1042" s="6"/>
      <c r="H1042" s="6">
        <v>12.2864</v>
      </c>
      <c r="I1042" s="6">
        <v>55.996899999999997</v>
      </c>
      <c r="J1042" s="6">
        <v>2</v>
      </c>
      <c r="K1042" s="6" t="s">
        <v>400</v>
      </c>
      <c r="L1042" s="6" t="s">
        <v>6965</v>
      </c>
      <c r="M1042" s="6"/>
    </row>
    <row r="1043" spans="1:13" x14ac:dyDescent="0.15">
      <c r="A1043" s="6">
        <v>100024</v>
      </c>
      <c r="B1043" s="6" t="s">
        <v>8793</v>
      </c>
      <c r="C1043" s="6">
        <v>3440</v>
      </c>
      <c r="D1043" s="6">
        <v>40</v>
      </c>
      <c r="E1043" s="6" t="s">
        <v>8794</v>
      </c>
      <c r="F1043" s="6" t="s">
        <v>6331</v>
      </c>
      <c r="G1043" s="6">
        <v>-28.08</v>
      </c>
      <c r="H1043" s="6">
        <v>9.6168440000000004</v>
      </c>
      <c r="I1043" s="6">
        <v>55.348050000000001</v>
      </c>
      <c r="J1043" s="6">
        <v>2</v>
      </c>
      <c r="K1043" s="6" t="s">
        <v>8256</v>
      </c>
      <c r="L1043" s="6" t="s">
        <v>6328</v>
      </c>
      <c r="M1043" s="6"/>
    </row>
    <row r="1044" spans="1:13" x14ac:dyDescent="0.15">
      <c r="A1044" s="6">
        <v>100026</v>
      </c>
      <c r="B1044" s="6" t="s">
        <v>8795</v>
      </c>
      <c r="C1044" s="6">
        <v>3450</v>
      </c>
      <c r="D1044" s="6">
        <v>40</v>
      </c>
      <c r="E1044" s="6" t="s">
        <v>8796</v>
      </c>
      <c r="F1044" s="6" t="s">
        <v>6331</v>
      </c>
      <c r="G1044" s="6">
        <v>-24.68</v>
      </c>
      <c r="H1044" s="6">
        <v>9.6168440000000004</v>
      </c>
      <c r="I1044" s="6">
        <v>55.348050000000001</v>
      </c>
      <c r="J1044" s="6">
        <v>2</v>
      </c>
      <c r="K1044" s="6" t="s">
        <v>8256</v>
      </c>
      <c r="L1044" s="6" t="s">
        <v>6328</v>
      </c>
      <c r="M1044" s="6"/>
    </row>
    <row r="1045" spans="1:13" x14ac:dyDescent="0.15">
      <c r="A1045" s="6">
        <v>100028</v>
      </c>
      <c r="B1045" s="6" t="s">
        <v>8797</v>
      </c>
      <c r="C1045" s="6">
        <v>3020</v>
      </c>
      <c r="D1045" s="6">
        <v>30</v>
      </c>
      <c r="E1045" s="6" t="s">
        <v>8798</v>
      </c>
      <c r="F1045" s="6" t="s">
        <v>6331</v>
      </c>
      <c r="G1045" s="6">
        <v>-26.75</v>
      </c>
      <c r="H1045" s="6">
        <v>9.6168440000000004</v>
      </c>
      <c r="I1045" s="6">
        <v>55.348050000000001</v>
      </c>
      <c r="J1045" s="6">
        <v>2</v>
      </c>
      <c r="K1045" s="6" t="s">
        <v>8256</v>
      </c>
      <c r="L1045" s="6" t="s">
        <v>6328</v>
      </c>
      <c r="M1045" s="6"/>
    </row>
    <row r="1046" spans="1:13" x14ac:dyDescent="0.15">
      <c r="A1046" s="6">
        <v>100030</v>
      </c>
      <c r="B1046" s="6" t="s">
        <v>8799</v>
      </c>
      <c r="C1046" s="6">
        <v>3210</v>
      </c>
      <c r="D1046" s="6">
        <v>40</v>
      </c>
      <c r="E1046" s="6" t="s">
        <v>8800</v>
      </c>
      <c r="F1046" s="6" t="s">
        <v>6331</v>
      </c>
      <c r="G1046" s="6">
        <v>-24.09</v>
      </c>
      <c r="H1046" s="6">
        <v>9.6168440000000004</v>
      </c>
      <c r="I1046" s="6">
        <v>55.348050000000001</v>
      </c>
      <c r="J1046" s="6">
        <v>2</v>
      </c>
      <c r="K1046" s="6" t="s">
        <v>8256</v>
      </c>
      <c r="L1046" s="6" t="s">
        <v>6328</v>
      </c>
      <c r="M1046" s="6"/>
    </row>
    <row r="1047" spans="1:13" x14ac:dyDescent="0.15">
      <c r="A1047" s="6">
        <v>100031</v>
      </c>
      <c r="B1047" s="6" t="s">
        <v>8801</v>
      </c>
      <c r="C1047" s="6">
        <v>2980</v>
      </c>
      <c r="D1047" s="6">
        <v>30</v>
      </c>
      <c r="E1047" s="6" t="s">
        <v>8802</v>
      </c>
      <c r="F1047" s="6" t="s">
        <v>6331</v>
      </c>
      <c r="G1047" s="6">
        <v>-25.85</v>
      </c>
      <c r="H1047" s="6">
        <v>9.3575780000000002</v>
      </c>
      <c r="I1047" s="6">
        <v>55.071019999999997</v>
      </c>
      <c r="J1047" s="6">
        <v>2</v>
      </c>
      <c r="K1047" s="6" t="s">
        <v>8564</v>
      </c>
      <c r="L1047" s="6" t="s">
        <v>6328</v>
      </c>
      <c r="M1047" s="6"/>
    </row>
    <row r="1048" spans="1:13" x14ac:dyDescent="0.15">
      <c r="A1048" s="6">
        <v>100032</v>
      </c>
      <c r="B1048" s="6" t="s">
        <v>8803</v>
      </c>
      <c r="C1048" s="6">
        <v>3210</v>
      </c>
      <c r="D1048" s="6">
        <v>50</v>
      </c>
      <c r="E1048" s="6" t="s">
        <v>8804</v>
      </c>
      <c r="F1048" s="6" t="s">
        <v>6331</v>
      </c>
      <c r="G1048" s="6">
        <v>-27.52</v>
      </c>
      <c r="H1048" s="6">
        <v>9.6992519999999995</v>
      </c>
      <c r="I1048" s="6">
        <v>55.234929999999999</v>
      </c>
      <c r="J1048" s="6">
        <v>2</v>
      </c>
      <c r="K1048" s="6" t="s">
        <v>6434</v>
      </c>
      <c r="L1048" s="6" t="s">
        <v>6328</v>
      </c>
      <c r="M1048" s="6"/>
    </row>
    <row r="1049" spans="1:13" x14ac:dyDescent="0.15">
      <c r="A1049" s="6">
        <v>100034</v>
      </c>
      <c r="B1049" s="6" t="s">
        <v>8805</v>
      </c>
      <c r="C1049" s="6">
        <v>2390</v>
      </c>
      <c r="D1049" s="6">
        <v>50</v>
      </c>
      <c r="E1049" s="6" t="s">
        <v>8806</v>
      </c>
      <c r="F1049" s="6" t="s">
        <v>6331</v>
      </c>
      <c r="G1049" s="6">
        <v>-27.68</v>
      </c>
      <c r="H1049" s="6">
        <v>9.3575780000000002</v>
      </c>
      <c r="I1049" s="6">
        <v>55.071019999999997</v>
      </c>
      <c r="J1049" s="6">
        <v>2</v>
      </c>
      <c r="K1049" s="6" t="s">
        <v>8564</v>
      </c>
      <c r="L1049" s="6" t="s">
        <v>6328</v>
      </c>
      <c r="M1049" s="6"/>
    </row>
    <row r="1050" spans="1:13" x14ac:dyDescent="0.15">
      <c r="A1050" s="6">
        <v>100035</v>
      </c>
      <c r="B1050" s="6" t="s">
        <v>8807</v>
      </c>
      <c r="C1050" s="6">
        <v>3030</v>
      </c>
      <c r="D1050" s="6">
        <v>70</v>
      </c>
      <c r="E1050" s="6" t="s">
        <v>7763</v>
      </c>
      <c r="F1050" s="6" t="s">
        <v>6326</v>
      </c>
      <c r="G1050" s="6">
        <v>-24.37</v>
      </c>
      <c r="H1050" s="6">
        <v>9.5249620000000004</v>
      </c>
      <c r="I1050" s="6">
        <v>55.240259999999999</v>
      </c>
      <c r="J1050" s="6">
        <v>2</v>
      </c>
      <c r="K1050" s="6" t="s">
        <v>6941</v>
      </c>
      <c r="L1050" s="6" t="s">
        <v>6328</v>
      </c>
      <c r="M1050" s="6"/>
    </row>
    <row r="1051" spans="1:13" x14ac:dyDescent="0.15">
      <c r="A1051" s="6">
        <v>100036</v>
      </c>
      <c r="B1051" s="6" t="s">
        <v>8808</v>
      </c>
      <c r="C1051" s="6">
        <v>4440</v>
      </c>
      <c r="D1051" s="6">
        <v>40</v>
      </c>
      <c r="E1051" s="6" t="s">
        <v>8809</v>
      </c>
      <c r="F1051" s="6" t="s">
        <v>6326</v>
      </c>
      <c r="G1051" s="6"/>
      <c r="H1051" s="6">
        <v>8.9295000000000009</v>
      </c>
      <c r="I1051" s="6">
        <v>55.323390000000003</v>
      </c>
      <c r="J1051" s="6">
        <v>2</v>
      </c>
      <c r="K1051" s="6" t="s">
        <v>8810</v>
      </c>
      <c r="L1051" s="6" t="s">
        <v>6323</v>
      </c>
      <c r="M1051" s="6"/>
    </row>
    <row r="1052" spans="1:13" x14ac:dyDescent="0.15">
      <c r="A1052" s="6">
        <v>100038</v>
      </c>
      <c r="B1052" s="6" t="s">
        <v>8811</v>
      </c>
      <c r="C1052" s="6">
        <v>4510</v>
      </c>
      <c r="D1052" s="6">
        <v>40</v>
      </c>
      <c r="E1052" s="6" t="s">
        <v>990</v>
      </c>
      <c r="F1052" s="6" t="s">
        <v>6331</v>
      </c>
      <c r="G1052" s="6"/>
      <c r="H1052" s="6">
        <v>8.9295000000000009</v>
      </c>
      <c r="I1052" s="6">
        <v>55.323390000000003</v>
      </c>
      <c r="J1052" s="6">
        <v>2</v>
      </c>
      <c r="K1052" s="6" t="s">
        <v>8810</v>
      </c>
      <c r="L1052" s="6" t="s">
        <v>6323</v>
      </c>
      <c r="M1052" s="6"/>
    </row>
    <row r="1053" spans="1:13" x14ac:dyDescent="0.15">
      <c r="A1053" s="6">
        <v>100232</v>
      </c>
      <c r="B1053" s="6" t="s">
        <v>8812</v>
      </c>
      <c r="C1053" s="6">
        <v>3020</v>
      </c>
      <c r="D1053" s="6">
        <v>25</v>
      </c>
      <c r="E1053" s="6" t="s">
        <v>8813</v>
      </c>
      <c r="F1053" s="6" t="s">
        <v>6326</v>
      </c>
      <c r="G1053" s="6">
        <v>-21.02</v>
      </c>
      <c r="H1053" s="6">
        <v>9.6168440000000004</v>
      </c>
      <c r="I1053" s="6">
        <v>55.348050000000001</v>
      </c>
      <c r="J1053" s="6">
        <v>2</v>
      </c>
      <c r="K1053" s="6" t="s">
        <v>8256</v>
      </c>
      <c r="L1053" s="6" t="s">
        <v>6328</v>
      </c>
      <c r="M1053" s="6"/>
    </row>
    <row r="1054" spans="1:13" x14ac:dyDescent="0.15">
      <c r="A1054" s="6">
        <v>100233</v>
      </c>
      <c r="B1054" s="6" t="s">
        <v>8814</v>
      </c>
      <c r="C1054" s="6">
        <v>3295</v>
      </c>
      <c r="D1054" s="6">
        <v>30</v>
      </c>
      <c r="E1054" s="6" t="s">
        <v>8815</v>
      </c>
      <c r="F1054" s="6" t="s">
        <v>6326</v>
      </c>
      <c r="G1054" s="6">
        <v>-23.75</v>
      </c>
      <c r="H1054" s="6">
        <v>9.6168440000000004</v>
      </c>
      <c r="I1054" s="6">
        <v>55.348050000000001</v>
      </c>
      <c r="J1054" s="6">
        <v>2</v>
      </c>
      <c r="K1054" s="6" t="s">
        <v>8256</v>
      </c>
      <c r="L1054" s="6" t="s">
        <v>6328</v>
      </c>
      <c r="M1054" s="6"/>
    </row>
    <row r="1055" spans="1:13" x14ac:dyDescent="0.15">
      <c r="A1055" s="6">
        <v>100234</v>
      </c>
      <c r="B1055" s="6" t="s">
        <v>8816</v>
      </c>
      <c r="C1055" s="6">
        <v>3140</v>
      </c>
      <c r="D1055" s="6">
        <v>41</v>
      </c>
      <c r="E1055" s="6" t="s">
        <v>7174</v>
      </c>
      <c r="F1055" s="6" t="s">
        <v>6331</v>
      </c>
      <c r="G1055" s="6">
        <v>-26.08</v>
      </c>
      <c r="H1055" s="6">
        <v>9.6168440000000004</v>
      </c>
      <c r="I1055" s="6">
        <v>55.348050000000001</v>
      </c>
      <c r="J1055" s="6">
        <v>2</v>
      </c>
      <c r="K1055" s="6" t="s">
        <v>8256</v>
      </c>
      <c r="L1055" s="6" t="s">
        <v>6328</v>
      </c>
      <c r="M1055" s="6"/>
    </row>
    <row r="1056" spans="1:13" x14ac:dyDescent="0.15">
      <c r="A1056" s="6">
        <v>100235</v>
      </c>
      <c r="B1056" s="6" t="s">
        <v>8817</v>
      </c>
      <c r="C1056" s="6">
        <v>3140</v>
      </c>
      <c r="D1056" s="6">
        <v>27</v>
      </c>
      <c r="E1056" s="6" t="s">
        <v>8818</v>
      </c>
      <c r="F1056" s="6" t="s">
        <v>6331</v>
      </c>
      <c r="G1056" s="6">
        <v>-27.88</v>
      </c>
      <c r="H1056" s="6">
        <v>9.6168440000000004</v>
      </c>
      <c r="I1056" s="6">
        <v>55.348050000000001</v>
      </c>
      <c r="J1056" s="6">
        <v>2</v>
      </c>
      <c r="K1056" s="6" t="s">
        <v>8256</v>
      </c>
      <c r="L1056" s="6" t="s">
        <v>6328</v>
      </c>
      <c r="M1056" s="6"/>
    </row>
    <row r="1057" spans="1:13" x14ac:dyDescent="0.15">
      <c r="A1057" s="6">
        <v>100568</v>
      </c>
      <c r="B1057" s="6" t="s">
        <v>8819</v>
      </c>
      <c r="C1057" s="6">
        <v>4350</v>
      </c>
      <c r="D1057" s="6">
        <v>40</v>
      </c>
      <c r="E1057" s="6" t="s">
        <v>8820</v>
      </c>
      <c r="F1057" s="6" t="s">
        <v>6331</v>
      </c>
      <c r="G1057" s="6">
        <v>0</v>
      </c>
      <c r="H1057" s="6">
        <v>9.6362000000000005</v>
      </c>
      <c r="I1057" s="6">
        <v>54.818199999999997</v>
      </c>
      <c r="J1057" s="6">
        <v>1</v>
      </c>
      <c r="K1057" s="6" t="s">
        <v>7249</v>
      </c>
      <c r="L1057" s="6" t="s">
        <v>7258</v>
      </c>
      <c r="M1057" s="6"/>
    </row>
    <row r="1058" spans="1:13" x14ac:dyDescent="0.15">
      <c r="A1058" s="6">
        <v>103363</v>
      </c>
      <c r="B1058" s="6" t="s">
        <v>8821</v>
      </c>
      <c r="C1058" s="6">
        <v>4765</v>
      </c>
      <c r="D1058" s="6">
        <v>60</v>
      </c>
      <c r="E1058" s="6" t="s">
        <v>8822</v>
      </c>
      <c r="F1058" s="6" t="s">
        <v>6331</v>
      </c>
      <c r="G1058" s="6"/>
      <c r="H1058" s="6">
        <v>8.4519260000000003</v>
      </c>
      <c r="I1058" s="6">
        <v>56.868429999999996</v>
      </c>
      <c r="J1058" s="6">
        <v>2</v>
      </c>
      <c r="K1058" s="6" t="s">
        <v>7019</v>
      </c>
      <c r="L1058" s="6" t="s">
        <v>6328</v>
      </c>
      <c r="M1058" s="6"/>
    </row>
    <row r="1059" spans="1:13" x14ac:dyDescent="0.15">
      <c r="A1059" s="6">
        <v>103364</v>
      </c>
      <c r="B1059" s="6" t="s">
        <v>8823</v>
      </c>
      <c r="C1059" s="6">
        <v>2170</v>
      </c>
      <c r="D1059" s="6">
        <v>50</v>
      </c>
      <c r="E1059" s="6" t="s">
        <v>8824</v>
      </c>
      <c r="F1059" s="6" t="s">
        <v>6331</v>
      </c>
      <c r="G1059" s="6"/>
      <c r="H1059" s="6">
        <v>8.4519260000000003</v>
      </c>
      <c r="I1059" s="6">
        <v>56.868429999999996</v>
      </c>
      <c r="J1059" s="6">
        <v>2</v>
      </c>
      <c r="K1059" s="6" t="s">
        <v>7019</v>
      </c>
      <c r="L1059" s="6" t="s">
        <v>6328</v>
      </c>
      <c r="M1059" s="6"/>
    </row>
    <row r="1060" spans="1:13" x14ac:dyDescent="0.15">
      <c r="A1060" s="6">
        <v>103365</v>
      </c>
      <c r="B1060" s="6" t="s">
        <v>8825</v>
      </c>
      <c r="C1060" s="6">
        <v>3010</v>
      </c>
      <c r="D1060" s="6">
        <v>50</v>
      </c>
      <c r="E1060" s="6" t="s">
        <v>8826</v>
      </c>
      <c r="F1060" s="6" t="s">
        <v>6326</v>
      </c>
      <c r="G1060" s="6"/>
      <c r="H1060" s="6">
        <v>8.4519260000000003</v>
      </c>
      <c r="I1060" s="6">
        <v>56.868429999999996</v>
      </c>
      <c r="J1060" s="6">
        <v>2</v>
      </c>
      <c r="K1060" s="6" t="s">
        <v>7019</v>
      </c>
      <c r="L1060" s="6" t="s">
        <v>6328</v>
      </c>
      <c r="M1060" s="6"/>
    </row>
    <row r="1061" spans="1:13" x14ac:dyDescent="0.15">
      <c r="A1061" s="6">
        <v>103366</v>
      </c>
      <c r="B1061" s="6" t="s">
        <v>8827</v>
      </c>
      <c r="C1061" s="6">
        <v>3015</v>
      </c>
      <c r="D1061" s="6">
        <v>50</v>
      </c>
      <c r="E1061" s="6" t="s">
        <v>8828</v>
      </c>
      <c r="F1061" s="6" t="s">
        <v>6326</v>
      </c>
      <c r="G1061" s="6"/>
      <c r="H1061" s="6">
        <v>8.4588760000000001</v>
      </c>
      <c r="I1061" s="6">
        <v>56.881720000000001</v>
      </c>
      <c r="J1061" s="6">
        <v>2</v>
      </c>
      <c r="K1061" s="6" t="s">
        <v>7016</v>
      </c>
      <c r="L1061" s="6" t="s">
        <v>6328</v>
      </c>
      <c r="M1061" s="6"/>
    </row>
    <row r="1062" spans="1:13" x14ac:dyDescent="0.15">
      <c r="A1062" s="6">
        <v>103367</v>
      </c>
      <c r="B1062" s="6" t="s">
        <v>8829</v>
      </c>
      <c r="C1062" s="6">
        <v>2970</v>
      </c>
      <c r="D1062" s="6">
        <v>50</v>
      </c>
      <c r="E1062" s="6" t="s">
        <v>8830</v>
      </c>
      <c r="F1062" s="6" t="s">
        <v>6326</v>
      </c>
      <c r="G1062" s="6"/>
      <c r="H1062" s="6">
        <v>8.4588760000000001</v>
      </c>
      <c r="I1062" s="6">
        <v>56.881720000000001</v>
      </c>
      <c r="J1062" s="6">
        <v>2</v>
      </c>
      <c r="K1062" s="6" t="s">
        <v>7016</v>
      </c>
      <c r="L1062" s="6" t="s">
        <v>6328</v>
      </c>
      <c r="M1062" s="6"/>
    </row>
    <row r="1063" spans="1:13" x14ac:dyDescent="0.15">
      <c r="A1063" s="6">
        <v>103368</v>
      </c>
      <c r="B1063" s="6" t="s">
        <v>8831</v>
      </c>
      <c r="C1063" s="6">
        <v>3055</v>
      </c>
      <c r="D1063" s="6">
        <v>50</v>
      </c>
      <c r="E1063" s="6" t="s">
        <v>8832</v>
      </c>
      <c r="F1063" s="6" t="s">
        <v>6326</v>
      </c>
      <c r="G1063" s="6"/>
      <c r="H1063" s="6">
        <v>8.4588760000000001</v>
      </c>
      <c r="I1063" s="6">
        <v>56.881720000000001</v>
      </c>
      <c r="J1063" s="6">
        <v>2</v>
      </c>
      <c r="K1063" s="6" t="s">
        <v>7016</v>
      </c>
      <c r="L1063" s="6" t="s">
        <v>6328</v>
      </c>
      <c r="M1063" s="6"/>
    </row>
    <row r="1064" spans="1:13" x14ac:dyDescent="0.15">
      <c r="A1064" s="6">
        <v>103369</v>
      </c>
      <c r="B1064" s="6" t="s">
        <v>8833</v>
      </c>
      <c r="C1064" s="6">
        <v>2990</v>
      </c>
      <c r="D1064" s="6">
        <v>50</v>
      </c>
      <c r="E1064" s="6" t="s">
        <v>8834</v>
      </c>
      <c r="F1064" s="6" t="s">
        <v>6326</v>
      </c>
      <c r="G1064" s="6"/>
      <c r="H1064" s="6">
        <v>8.4588760000000001</v>
      </c>
      <c r="I1064" s="6">
        <v>56.881720000000001</v>
      </c>
      <c r="J1064" s="6">
        <v>2</v>
      </c>
      <c r="K1064" s="6" t="s">
        <v>7016</v>
      </c>
      <c r="L1064" s="6" t="s">
        <v>6328</v>
      </c>
      <c r="M1064" s="6"/>
    </row>
    <row r="1065" spans="1:13" x14ac:dyDescent="0.15">
      <c r="A1065" s="6">
        <v>116143</v>
      </c>
      <c r="B1065" s="6" t="s">
        <v>8835</v>
      </c>
      <c r="C1065" s="6">
        <v>4790</v>
      </c>
      <c r="D1065" s="6">
        <v>70</v>
      </c>
      <c r="E1065" s="6" t="s">
        <v>8836</v>
      </c>
      <c r="F1065" s="6" t="s">
        <v>6321</v>
      </c>
      <c r="G1065" s="6"/>
      <c r="H1065" s="6">
        <v>10.55</v>
      </c>
      <c r="I1065" s="6">
        <v>56.482999999999997</v>
      </c>
      <c r="J1065" s="6">
        <v>2</v>
      </c>
      <c r="K1065" s="6" t="s">
        <v>8837</v>
      </c>
      <c r="L1065" s="6" t="s">
        <v>6965</v>
      </c>
      <c r="M1065" s="6"/>
    </row>
    <row r="1066" spans="1:13" x14ac:dyDescent="0.15">
      <c r="A1066" s="6">
        <v>121043</v>
      </c>
      <c r="B1066" s="6" t="s">
        <v>8838</v>
      </c>
      <c r="C1066" s="6">
        <v>4420</v>
      </c>
      <c r="D1066" s="6">
        <v>70</v>
      </c>
      <c r="E1066" s="6" t="s">
        <v>8839</v>
      </c>
      <c r="F1066" s="6" t="s">
        <v>6331</v>
      </c>
      <c r="G1066" s="6"/>
      <c r="H1066" s="6">
        <v>14.88523</v>
      </c>
      <c r="I1066" s="6">
        <v>55.055639999999997</v>
      </c>
      <c r="J1066" s="6">
        <v>2</v>
      </c>
      <c r="K1066" s="6" t="s">
        <v>1512</v>
      </c>
      <c r="L1066" s="6" t="s">
        <v>6323</v>
      </c>
      <c r="M1066" s="6" t="s">
        <v>8840</v>
      </c>
    </row>
    <row r="1067" spans="1:13" x14ac:dyDescent="0.15">
      <c r="A1067" s="6">
        <v>121044</v>
      </c>
      <c r="B1067" s="6" t="s">
        <v>8841</v>
      </c>
      <c r="C1067" s="6">
        <v>4190</v>
      </c>
      <c r="D1067" s="6">
        <v>70</v>
      </c>
      <c r="E1067" s="6" t="s">
        <v>8842</v>
      </c>
      <c r="F1067" s="6" t="s">
        <v>6331</v>
      </c>
      <c r="G1067" s="6"/>
      <c r="H1067" s="6">
        <v>14.94265</v>
      </c>
      <c r="I1067" s="6">
        <v>55.038699999999999</v>
      </c>
      <c r="J1067" s="6">
        <v>2</v>
      </c>
      <c r="K1067" s="6" t="s">
        <v>8423</v>
      </c>
      <c r="L1067" s="6" t="s">
        <v>6323</v>
      </c>
      <c r="M1067" s="6" t="s">
        <v>8843</v>
      </c>
    </row>
    <row r="1068" spans="1:13" x14ac:dyDescent="0.15">
      <c r="A1068" s="6">
        <v>121045</v>
      </c>
      <c r="B1068" s="6" t="s">
        <v>8844</v>
      </c>
      <c r="C1068" s="6">
        <v>4180</v>
      </c>
      <c r="D1068" s="6">
        <v>70</v>
      </c>
      <c r="E1068" s="6" t="s">
        <v>8845</v>
      </c>
      <c r="F1068" s="6" t="s">
        <v>6331</v>
      </c>
      <c r="G1068" s="6"/>
      <c r="H1068" s="6">
        <v>14.89368</v>
      </c>
      <c r="I1068" s="6">
        <v>55.045340000000003</v>
      </c>
      <c r="J1068" s="6">
        <v>2</v>
      </c>
      <c r="K1068" s="6" t="s">
        <v>213</v>
      </c>
      <c r="L1068" s="6" t="s">
        <v>6323</v>
      </c>
      <c r="M1068" s="6" t="s">
        <v>8846</v>
      </c>
    </row>
    <row r="1069" spans="1:13" x14ac:dyDescent="0.15">
      <c r="A1069" s="6">
        <v>121047</v>
      </c>
      <c r="B1069" s="6" t="s">
        <v>8847</v>
      </c>
      <c r="C1069" s="6">
        <v>4200</v>
      </c>
      <c r="D1069" s="6">
        <v>70</v>
      </c>
      <c r="E1069" s="6" t="s">
        <v>8848</v>
      </c>
      <c r="F1069" s="6" t="s">
        <v>6331</v>
      </c>
      <c r="G1069" s="6"/>
      <c r="H1069" s="6">
        <v>14.89368</v>
      </c>
      <c r="I1069" s="6">
        <v>55.045340000000003</v>
      </c>
      <c r="J1069" s="6">
        <v>2</v>
      </c>
      <c r="K1069" s="6" t="s">
        <v>213</v>
      </c>
      <c r="L1069" s="6" t="s">
        <v>6323</v>
      </c>
      <c r="M1069" s="6" t="s">
        <v>8846</v>
      </c>
    </row>
    <row r="1070" spans="1:13" x14ac:dyDescent="0.15">
      <c r="A1070" s="6">
        <v>121048</v>
      </c>
      <c r="B1070" s="6" t="s">
        <v>8849</v>
      </c>
      <c r="C1070" s="6">
        <v>4210</v>
      </c>
      <c r="D1070" s="6">
        <v>70</v>
      </c>
      <c r="E1070" s="6" t="s">
        <v>8850</v>
      </c>
      <c r="F1070" s="6" t="s">
        <v>6331</v>
      </c>
      <c r="G1070" s="6"/>
      <c r="H1070" s="6">
        <v>14.89368</v>
      </c>
      <c r="I1070" s="6">
        <v>55.045340000000003</v>
      </c>
      <c r="J1070" s="6">
        <v>2</v>
      </c>
      <c r="K1070" s="6" t="s">
        <v>213</v>
      </c>
      <c r="L1070" s="6" t="s">
        <v>6323</v>
      </c>
      <c r="M1070" s="6" t="s">
        <v>8846</v>
      </c>
    </row>
    <row r="1071" spans="1:13" x14ac:dyDescent="0.15">
      <c r="A1071" s="6">
        <v>121049</v>
      </c>
      <c r="B1071" s="6" t="s">
        <v>8851</v>
      </c>
      <c r="C1071" s="6">
        <v>3650</v>
      </c>
      <c r="D1071" s="6">
        <v>70</v>
      </c>
      <c r="E1071" s="6" t="s">
        <v>8852</v>
      </c>
      <c r="F1071" s="6" t="s">
        <v>6331</v>
      </c>
      <c r="G1071" s="6"/>
      <c r="H1071" s="6">
        <v>14.91</v>
      </c>
      <c r="I1071" s="6">
        <v>55.05</v>
      </c>
      <c r="J1071" s="6">
        <v>2</v>
      </c>
      <c r="K1071" s="6" t="s">
        <v>8853</v>
      </c>
      <c r="L1071" s="6" t="s">
        <v>6965</v>
      </c>
      <c r="M1071" s="6"/>
    </row>
    <row r="1072" spans="1:13" x14ac:dyDescent="0.15">
      <c r="A1072" s="6">
        <v>121051</v>
      </c>
      <c r="B1072" s="6" t="s">
        <v>8854</v>
      </c>
      <c r="C1072" s="6">
        <v>3710</v>
      </c>
      <c r="D1072" s="6">
        <v>70</v>
      </c>
      <c r="E1072" s="6" t="s">
        <v>8855</v>
      </c>
      <c r="F1072" s="6" t="s">
        <v>6331</v>
      </c>
      <c r="G1072" s="6"/>
      <c r="H1072" s="6">
        <v>14.89368</v>
      </c>
      <c r="I1072" s="6">
        <v>55.045340000000003</v>
      </c>
      <c r="J1072" s="6">
        <v>2</v>
      </c>
      <c r="K1072" s="6" t="s">
        <v>213</v>
      </c>
      <c r="L1072" s="6" t="s">
        <v>6323</v>
      </c>
      <c r="M1072" s="6"/>
    </row>
    <row r="1073" spans="1:13" x14ac:dyDescent="0.15">
      <c r="A1073" s="6">
        <v>121058</v>
      </c>
      <c r="B1073" s="6" t="s">
        <v>8856</v>
      </c>
      <c r="C1073" s="6">
        <v>2210</v>
      </c>
      <c r="D1073" s="6">
        <v>60</v>
      </c>
      <c r="E1073" s="6" t="s">
        <v>8563</v>
      </c>
      <c r="F1073" s="6" t="s">
        <v>6331</v>
      </c>
      <c r="G1073" s="6"/>
      <c r="H1073" s="6">
        <v>14.89368</v>
      </c>
      <c r="I1073" s="6">
        <v>55.045340000000003</v>
      </c>
      <c r="J1073" s="6">
        <v>2</v>
      </c>
      <c r="K1073" s="6" t="s">
        <v>213</v>
      </c>
      <c r="L1073" s="6" t="s">
        <v>6323</v>
      </c>
      <c r="M1073" s="6"/>
    </row>
    <row r="1074" spans="1:13" x14ac:dyDescent="0.15">
      <c r="A1074" s="6">
        <v>121066</v>
      </c>
      <c r="B1074" s="6" t="s">
        <v>8857</v>
      </c>
      <c r="C1074" s="6">
        <v>5000</v>
      </c>
      <c r="D1074" s="6">
        <v>70</v>
      </c>
      <c r="E1074" s="6" t="s">
        <v>8858</v>
      </c>
      <c r="F1074" s="6" t="s">
        <v>6326</v>
      </c>
      <c r="G1074" s="6">
        <v>-26.4</v>
      </c>
      <c r="H1074" s="6">
        <v>14.89368</v>
      </c>
      <c r="I1074" s="6">
        <v>55.045340000000003</v>
      </c>
      <c r="J1074" s="6">
        <v>2</v>
      </c>
      <c r="K1074" s="6" t="s">
        <v>213</v>
      </c>
      <c r="L1074" s="6" t="s">
        <v>6323</v>
      </c>
      <c r="M1074" s="6"/>
    </row>
    <row r="1075" spans="1:13" x14ac:dyDescent="0.15">
      <c r="A1075" s="6">
        <v>122009</v>
      </c>
      <c r="B1075" s="6" t="s">
        <v>8859</v>
      </c>
      <c r="C1075" s="6">
        <v>10810</v>
      </c>
      <c r="D1075" s="6">
        <v>120</v>
      </c>
      <c r="E1075" s="6" t="s">
        <v>8860</v>
      </c>
      <c r="F1075" s="6" t="s">
        <v>6331</v>
      </c>
      <c r="G1075" s="6">
        <v>-25.5</v>
      </c>
      <c r="H1075" s="6">
        <v>11.808</v>
      </c>
      <c r="I1075" s="6">
        <v>55.273000000000003</v>
      </c>
      <c r="J1075" s="6">
        <v>1</v>
      </c>
      <c r="K1075" s="6" t="s">
        <v>8861</v>
      </c>
      <c r="L1075" s="6" t="s">
        <v>7258</v>
      </c>
      <c r="M1075" s="6" t="s">
        <v>8862</v>
      </c>
    </row>
    <row r="1076" spans="1:13" x14ac:dyDescent="0.15">
      <c r="A1076" s="6">
        <v>128545</v>
      </c>
      <c r="B1076" s="6" t="s">
        <v>8863</v>
      </c>
      <c r="C1076" s="6">
        <v>4900</v>
      </c>
      <c r="D1076" s="6">
        <v>40</v>
      </c>
      <c r="E1076" s="6" t="s">
        <v>8864</v>
      </c>
      <c r="F1076" s="6" t="s">
        <v>6963</v>
      </c>
      <c r="G1076" s="6"/>
      <c r="H1076" s="6">
        <v>10.539099999999999</v>
      </c>
      <c r="I1076" s="6">
        <v>57.727800000000002</v>
      </c>
      <c r="J1076" s="6">
        <v>2</v>
      </c>
      <c r="K1076" s="6" t="s">
        <v>8865</v>
      </c>
      <c r="L1076" s="6" t="s">
        <v>6965</v>
      </c>
      <c r="M1076" s="6"/>
    </row>
    <row r="1077" spans="1:13" x14ac:dyDescent="0.15">
      <c r="A1077" s="6">
        <v>140372</v>
      </c>
      <c r="B1077" s="6" t="s">
        <v>8866</v>
      </c>
      <c r="C1077" s="6">
        <v>2730</v>
      </c>
      <c r="D1077" s="6">
        <v>90</v>
      </c>
      <c r="E1077" s="6" t="s">
        <v>8867</v>
      </c>
      <c r="F1077" s="6" t="s">
        <v>6331</v>
      </c>
      <c r="G1077" s="6"/>
      <c r="H1077" s="6">
        <v>11.61443</v>
      </c>
      <c r="I1077" s="6">
        <v>55.406730000000003</v>
      </c>
      <c r="J1077" s="6">
        <v>2</v>
      </c>
      <c r="K1077" s="6" t="s">
        <v>8868</v>
      </c>
      <c r="L1077" s="6" t="s">
        <v>6328</v>
      </c>
      <c r="M1077" s="6" t="s">
        <v>8869</v>
      </c>
    </row>
    <row r="1078" spans="1:13" x14ac:dyDescent="0.15">
      <c r="A1078" s="6">
        <v>150852</v>
      </c>
      <c r="B1078" s="6" t="s">
        <v>8870</v>
      </c>
      <c r="C1078" s="6">
        <v>3840</v>
      </c>
      <c r="D1078" s="6">
        <v>75</v>
      </c>
      <c r="E1078" s="6" t="s">
        <v>8871</v>
      </c>
      <c r="F1078" s="6" t="s">
        <v>6326</v>
      </c>
      <c r="G1078" s="6">
        <v>-23.8</v>
      </c>
      <c r="H1078" s="6">
        <v>10.109819999999999</v>
      </c>
      <c r="I1078" s="6">
        <v>56.976520000000001</v>
      </c>
      <c r="J1078" s="6">
        <v>2</v>
      </c>
      <c r="K1078" s="6" t="s">
        <v>8872</v>
      </c>
      <c r="L1078" s="6" t="s">
        <v>6328</v>
      </c>
      <c r="M1078" s="6"/>
    </row>
    <row r="1079" spans="1:13" x14ac:dyDescent="0.15">
      <c r="A1079" s="6">
        <v>150853</v>
      </c>
      <c r="B1079" s="6" t="s">
        <v>8873</v>
      </c>
      <c r="C1079" s="6">
        <v>3600</v>
      </c>
      <c r="D1079" s="6">
        <v>70</v>
      </c>
      <c r="E1079" s="6" t="s">
        <v>8874</v>
      </c>
      <c r="F1079" s="6" t="s">
        <v>6326</v>
      </c>
      <c r="G1079" s="6">
        <v>-23.8</v>
      </c>
      <c r="H1079" s="6">
        <v>10.109819999999999</v>
      </c>
      <c r="I1079" s="6">
        <v>56.976520000000001</v>
      </c>
      <c r="J1079" s="6">
        <v>2</v>
      </c>
      <c r="K1079" s="6" t="s">
        <v>8872</v>
      </c>
      <c r="L1079" s="6" t="s">
        <v>6328</v>
      </c>
      <c r="M1079" s="6"/>
    </row>
    <row r="1080" spans="1:13" x14ac:dyDescent="0.15">
      <c r="A1080" s="6">
        <v>152727</v>
      </c>
      <c r="B1080" s="6" t="s">
        <v>8875</v>
      </c>
      <c r="C1080" s="6">
        <v>5745</v>
      </c>
      <c r="D1080" s="6">
        <v>145</v>
      </c>
      <c r="E1080" s="6" t="s">
        <v>8876</v>
      </c>
      <c r="F1080" s="6" t="s">
        <v>6321</v>
      </c>
      <c r="G1080" s="6"/>
      <c r="H1080" s="6">
        <v>9.9169999999999998</v>
      </c>
      <c r="I1080" s="6">
        <v>57.067</v>
      </c>
      <c r="J1080" s="6">
        <v>2</v>
      </c>
      <c r="K1080" s="6" t="s">
        <v>8639</v>
      </c>
      <c r="L1080" s="6" t="s">
        <v>6965</v>
      </c>
      <c r="M1080" s="6"/>
    </row>
    <row r="1081" spans="1:13" x14ac:dyDescent="0.15">
      <c r="A1081" s="6">
        <v>153675</v>
      </c>
      <c r="B1081" s="6" t="s">
        <v>8877</v>
      </c>
      <c r="C1081" s="6">
        <v>4825</v>
      </c>
      <c r="D1081" s="6">
        <v>140</v>
      </c>
      <c r="E1081" s="6" t="s">
        <v>8878</v>
      </c>
      <c r="F1081" s="6" t="s">
        <v>6331</v>
      </c>
      <c r="G1081" s="6"/>
      <c r="H1081" s="6">
        <v>9.4511380000000003</v>
      </c>
      <c r="I1081" s="6">
        <v>56.672609999999999</v>
      </c>
      <c r="J1081" s="6">
        <v>2</v>
      </c>
      <c r="K1081" s="6" t="s">
        <v>8879</v>
      </c>
      <c r="L1081" s="6" t="s">
        <v>6323</v>
      </c>
      <c r="M1081" s="6"/>
    </row>
    <row r="1082" spans="1:13" x14ac:dyDescent="0.15">
      <c r="A1082" s="6">
        <v>153676</v>
      </c>
      <c r="B1082" s="6" t="s">
        <v>8880</v>
      </c>
      <c r="C1082" s="6">
        <v>4710</v>
      </c>
      <c r="D1082" s="6">
        <v>115</v>
      </c>
      <c r="E1082" s="6" t="s">
        <v>8881</v>
      </c>
      <c r="F1082" s="6" t="s">
        <v>6331</v>
      </c>
      <c r="G1082" s="6"/>
      <c r="H1082" s="6">
        <v>9.4511380000000003</v>
      </c>
      <c r="I1082" s="6">
        <v>56.672609999999999</v>
      </c>
      <c r="J1082" s="6">
        <v>2</v>
      </c>
      <c r="K1082" s="6" t="s">
        <v>8879</v>
      </c>
      <c r="L1082" s="6" t="s">
        <v>6323</v>
      </c>
      <c r="M1082" s="6"/>
    </row>
    <row r="1083" spans="1:13" x14ac:dyDescent="0.15">
      <c r="A1083" s="6">
        <v>153679</v>
      </c>
      <c r="B1083" s="6" t="s">
        <v>8882</v>
      </c>
      <c r="C1083" s="6">
        <v>4790</v>
      </c>
      <c r="D1083" s="6">
        <v>115</v>
      </c>
      <c r="E1083" s="6" t="s">
        <v>8883</v>
      </c>
      <c r="F1083" s="6" t="s">
        <v>6331</v>
      </c>
      <c r="G1083" s="6"/>
      <c r="H1083" s="6">
        <v>9.4511380000000003</v>
      </c>
      <c r="I1083" s="6">
        <v>56.672609999999999</v>
      </c>
      <c r="J1083" s="6">
        <v>2</v>
      </c>
      <c r="K1083" s="6" t="s">
        <v>8879</v>
      </c>
      <c r="L1083" s="6" t="s">
        <v>6323</v>
      </c>
      <c r="M1083" s="6"/>
    </row>
    <row r="1084" spans="1:13" x14ac:dyDescent="0.15">
      <c r="A1084" s="6">
        <v>154328</v>
      </c>
      <c r="B1084" s="6" t="s">
        <v>8884</v>
      </c>
      <c r="C1084" s="6">
        <v>3450</v>
      </c>
      <c r="D1084" s="6">
        <v>100</v>
      </c>
      <c r="E1084" s="6" t="s">
        <v>8885</v>
      </c>
      <c r="F1084" s="6" t="s">
        <v>6331</v>
      </c>
      <c r="G1084" s="6"/>
      <c r="H1084" s="6">
        <v>9.6168440000000004</v>
      </c>
      <c r="I1084" s="6">
        <v>55.348050000000001</v>
      </c>
      <c r="J1084" s="6">
        <v>2</v>
      </c>
      <c r="K1084" s="6" t="s">
        <v>8256</v>
      </c>
      <c r="L1084" s="6" t="s">
        <v>6328</v>
      </c>
      <c r="M1084" s="6" t="s">
        <v>8886</v>
      </c>
    </row>
    <row r="1085" spans="1:13" x14ac:dyDescent="0.15">
      <c r="A1085" s="6">
        <v>154329</v>
      </c>
      <c r="B1085" s="6" t="s">
        <v>8887</v>
      </c>
      <c r="C1085" s="6">
        <v>3475</v>
      </c>
      <c r="D1085" s="6">
        <v>95</v>
      </c>
      <c r="E1085" s="6" t="s">
        <v>8888</v>
      </c>
      <c r="F1085" s="6" t="s">
        <v>6331</v>
      </c>
      <c r="G1085" s="6"/>
      <c r="H1085" s="6">
        <v>9.6168440000000004</v>
      </c>
      <c r="I1085" s="6">
        <v>55.348050000000001</v>
      </c>
      <c r="J1085" s="6">
        <v>2</v>
      </c>
      <c r="K1085" s="6" t="s">
        <v>8256</v>
      </c>
      <c r="L1085" s="6" t="s">
        <v>6328</v>
      </c>
      <c r="M1085" s="6" t="s">
        <v>8886</v>
      </c>
    </row>
    <row r="1086" spans="1:13" x14ac:dyDescent="0.15">
      <c r="A1086" s="6">
        <v>154330</v>
      </c>
      <c r="B1086" s="6" t="s">
        <v>8889</v>
      </c>
      <c r="C1086" s="6">
        <v>3355</v>
      </c>
      <c r="D1086" s="6">
        <v>100</v>
      </c>
      <c r="E1086" s="6" t="s">
        <v>8890</v>
      </c>
      <c r="F1086" s="6" t="s">
        <v>6331</v>
      </c>
      <c r="G1086" s="6"/>
      <c r="H1086" s="6">
        <v>9.6168440000000004</v>
      </c>
      <c r="I1086" s="6">
        <v>55.348050000000001</v>
      </c>
      <c r="J1086" s="6">
        <v>2</v>
      </c>
      <c r="K1086" s="6" t="s">
        <v>8256</v>
      </c>
      <c r="L1086" s="6" t="s">
        <v>6328</v>
      </c>
      <c r="M1086" s="6" t="s">
        <v>8891</v>
      </c>
    </row>
    <row r="1087" spans="1:13" x14ac:dyDescent="0.15">
      <c r="A1087" s="6">
        <v>154331</v>
      </c>
      <c r="B1087" s="6" t="s">
        <v>8892</v>
      </c>
      <c r="C1087" s="6">
        <v>2880</v>
      </c>
      <c r="D1087" s="6">
        <v>75</v>
      </c>
      <c r="E1087" s="6" t="s">
        <v>8893</v>
      </c>
      <c r="F1087" s="6" t="s">
        <v>6331</v>
      </c>
      <c r="G1087" s="6"/>
      <c r="H1087" s="6">
        <v>9.6168440000000004</v>
      </c>
      <c r="I1087" s="6">
        <v>55.348050000000001</v>
      </c>
      <c r="J1087" s="6">
        <v>2</v>
      </c>
      <c r="K1087" s="6" t="s">
        <v>8256</v>
      </c>
      <c r="L1087" s="6" t="s">
        <v>6328</v>
      </c>
      <c r="M1087" s="6" t="s">
        <v>8886</v>
      </c>
    </row>
    <row r="1088" spans="1:13" x14ac:dyDescent="0.15">
      <c r="A1088" s="6">
        <v>154332</v>
      </c>
      <c r="B1088" s="6" t="s">
        <v>8894</v>
      </c>
      <c r="C1088" s="6">
        <v>3180</v>
      </c>
      <c r="D1088" s="6">
        <v>95</v>
      </c>
      <c r="E1088" s="6" t="s">
        <v>8895</v>
      </c>
      <c r="F1088" s="6" t="s">
        <v>6331</v>
      </c>
      <c r="G1088" s="6"/>
      <c r="H1088" s="6">
        <v>9.6168440000000004</v>
      </c>
      <c r="I1088" s="6">
        <v>55.348050000000001</v>
      </c>
      <c r="J1088" s="6">
        <v>2</v>
      </c>
      <c r="K1088" s="6" t="s">
        <v>8256</v>
      </c>
      <c r="L1088" s="6" t="s">
        <v>6328</v>
      </c>
      <c r="M1088" s="6" t="s">
        <v>8896</v>
      </c>
    </row>
    <row r="1089" spans="1:13" x14ac:dyDescent="0.15">
      <c r="A1089" s="6">
        <v>154333</v>
      </c>
      <c r="B1089" s="6" t="s">
        <v>8897</v>
      </c>
      <c r="C1089" s="6">
        <v>3250</v>
      </c>
      <c r="D1089" s="6">
        <v>110</v>
      </c>
      <c r="E1089" s="6" t="s">
        <v>8898</v>
      </c>
      <c r="F1089" s="6" t="s">
        <v>6331</v>
      </c>
      <c r="G1089" s="6"/>
      <c r="H1089" s="6">
        <v>9.6168440000000004</v>
      </c>
      <c r="I1089" s="6">
        <v>55.348050000000001</v>
      </c>
      <c r="J1089" s="6">
        <v>2</v>
      </c>
      <c r="K1089" s="6" t="s">
        <v>8256</v>
      </c>
      <c r="L1089" s="6" t="s">
        <v>6328</v>
      </c>
      <c r="M1089" s="6" t="s">
        <v>8896</v>
      </c>
    </row>
  </sheetData>
  <autoFilter ref="A1:M1089" xr:uid="{00000000-0009-0000-0000-000007000000}">
    <sortState xmlns:xlrd2="http://schemas.microsoft.com/office/spreadsheetml/2017/richdata2" ref="A2:M1089">
      <sortCondition ref="A1:A1089"/>
    </sortState>
  </autoFilter>
  <pageMargins left="0.7" right="0.7" top="0.75" bottom="0.75" header="0.3" footer="0.3"/>
  <pageSetup paperSize="9" orientation="portrait" horizontalDpi="4294967292" verticalDpi="429496729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9900"/>
    <outlinePr summaryBelow="0" summaryRight="0"/>
  </sheetPr>
  <dimension ref="A1:S1026"/>
  <sheetViews>
    <sheetView workbookViewId="0">
      <pane xSplit="1" ySplit="1" topLeftCell="B2" activePane="bottomRight" state="frozen"/>
      <selection pane="topRight" activeCell="B1" sqref="B1"/>
      <selection pane="bottomLeft" activeCell="A2" sqref="A2"/>
      <selection pane="bottomRight" activeCell="A8" sqref="A8"/>
    </sheetView>
  </sheetViews>
  <sheetFormatPr baseColWidth="10" defaultColWidth="12.6640625" defaultRowHeight="13" x14ac:dyDescent="0.15"/>
  <cols>
    <col min="1" max="1" width="11" style="3" bestFit="1" customWidth="1"/>
    <col min="2" max="3" width="10.6640625" style="3" bestFit="1" customWidth="1"/>
    <col min="4" max="4" width="10" style="3" bestFit="1" customWidth="1"/>
    <col min="5" max="5" width="11.33203125" style="3" bestFit="1" customWidth="1"/>
    <col min="6" max="6" width="34" style="3" bestFit="1" customWidth="1"/>
    <col min="7" max="7" width="19.1640625" style="3" bestFit="1" customWidth="1"/>
    <col min="8" max="8" width="26.83203125" style="3" bestFit="1" customWidth="1"/>
    <col min="9" max="9" width="12.83203125" style="3" bestFit="1" customWidth="1"/>
    <col min="10" max="10" width="26.83203125" style="3" bestFit="1" customWidth="1"/>
    <col min="11" max="11" width="9.83203125" style="3" bestFit="1" customWidth="1"/>
    <col min="12" max="12" width="19.83203125" style="3" bestFit="1" customWidth="1"/>
    <col min="13" max="13" width="17.5" style="3" bestFit="1" customWidth="1"/>
    <col min="14" max="14" width="8.33203125" style="3" bestFit="1" customWidth="1"/>
    <col min="15" max="15" width="16.33203125" style="3" bestFit="1" customWidth="1"/>
    <col min="16" max="16" width="33.33203125" style="3" bestFit="1" customWidth="1"/>
    <col min="17" max="17" width="17.6640625" style="3" bestFit="1" customWidth="1"/>
    <col min="18" max="18" width="18.5" style="3" bestFit="1" customWidth="1"/>
    <col min="19" max="19" width="44.6640625" style="3" bestFit="1" customWidth="1"/>
    <col min="20" max="16384" width="12.6640625" style="3"/>
  </cols>
  <sheetData>
    <row r="1" spans="1:19" ht="15" x14ac:dyDescent="0.15">
      <c r="A1" s="10" t="s">
        <v>33</v>
      </c>
      <c r="B1" s="10" t="s">
        <v>4478</v>
      </c>
      <c r="C1" s="10" t="s">
        <v>4479</v>
      </c>
      <c r="D1" s="14" t="s">
        <v>34</v>
      </c>
      <c r="E1" s="14" t="s">
        <v>35</v>
      </c>
      <c r="F1" s="10" t="s">
        <v>441</v>
      </c>
      <c r="G1" s="10" t="s">
        <v>1558</v>
      </c>
      <c r="H1" s="10" t="s">
        <v>1559</v>
      </c>
      <c r="I1" s="10" t="s">
        <v>1560</v>
      </c>
      <c r="J1" s="10" t="s">
        <v>1561</v>
      </c>
      <c r="K1" s="10" t="s">
        <v>1563</v>
      </c>
      <c r="L1" s="10" t="s">
        <v>456</v>
      </c>
      <c r="M1" s="13" t="s">
        <v>457</v>
      </c>
      <c r="N1" s="12" t="s">
        <v>458</v>
      </c>
      <c r="O1" s="28" t="s">
        <v>11056</v>
      </c>
      <c r="P1" s="10" t="s">
        <v>459</v>
      </c>
      <c r="Q1" s="10" t="s">
        <v>1565</v>
      </c>
      <c r="R1" s="10" t="s">
        <v>460</v>
      </c>
      <c r="S1" s="10" t="s">
        <v>2879</v>
      </c>
    </row>
    <row r="2" spans="1:19" x14ac:dyDescent="0.15">
      <c r="A2" s="6" t="s">
        <v>122</v>
      </c>
      <c r="B2" s="6" t="s">
        <v>2576</v>
      </c>
      <c r="C2" s="6" t="s">
        <v>1568</v>
      </c>
      <c r="D2" s="9">
        <v>55.406646000000002</v>
      </c>
      <c r="E2" s="9">
        <v>10.058388000000001</v>
      </c>
      <c r="F2" s="6" t="s">
        <v>573</v>
      </c>
      <c r="G2" s="6" t="s">
        <v>9672</v>
      </c>
      <c r="H2" s="6" t="s">
        <v>9673</v>
      </c>
      <c r="I2" s="6" t="s">
        <v>9674</v>
      </c>
      <c r="J2" s="36" t="s">
        <v>9675</v>
      </c>
      <c r="K2" s="6" t="s">
        <v>9676</v>
      </c>
      <c r="L2" s="6">
        <v>4793</v>
      </c>
      <c r="M2" s="6">
        <v>41</v>
      </c>
      <c r="N2" s="4" t="s">
        <v>474</v>
      </c>
      <c r="O2" s="16">
        <v>-32</v>
      </c>
      <c r="P2" s="6" t="s">
        <v>9677</v>
      </c>
      <c r="Q2" s="4" t="s">
        <v>1683</v>
      </c>
      <c r="R2" s="4" t="s">
        <v>2855</v>
      </c>
      <c r="S2" s="6" t="s">
        <v>9678</v>
      </c>
    </row>
    <row r="3" spans="1:19" x14ac:dyDescent="0.15">
      <c r="A3" s="6" t="s">
        <v>122</v>
      </c>
      <c r="B3" s="6" t="s">
        <v>2576</v>
      </c>
      <c r="C3" s="6" t="s">
        <v>1568</v>
      </c>
      <c r="D3" s="9">
        <v>55.406646000000002</v>
      </c>
      <c r="E3" s="9">
        <v>10.058388000000001</v>
      </c>
      <c r="F3" s="6" t="s">
        <v>573</v>
      </c>
      <c r="G3" s="6" t="s">
        <v>9672</v>
      </c>
      <c r="H3" s="6" t="s">
        <v>9679</v>
      </c>
      <c r="I3" s="6" t="s">
        <v>9674</v>
      </c>
      <c r="J3" s="36" t="s">
        <v>9675</v>
      </c>
      <c r="K3" s="6" t="s">
        <v>9680</v>
      </c>
      <c r="L3" s="6">
        <v>4807</v>
      </c>
      <c r="M3" s="6">
        <v>38</v>
      </c>
      <c r="N3" s="4" t="s">
        <v>474</v>
      </c>
      <c r="O3" s="16">
        <v>-25</v>
      </c>
      <c r="P3" s="6" t="s">
        <v>9681</v>
      </c>
      <c r="Q3" s="4" t="s">
        <v>1683</v>
      </c>
      <c r="R3" s="4" t="s">
        <v>2855</v>
      </c>
      <c r="S3" s="6" t="s">
        <v>9678</v>
      </c>
    </row>
    <row r="4" spans="1:19" x14ac:dyDescent="0.15">
      <c r="A4" s="6" t="s">
        <v>122</v>
      </c>
      <c r="B4" s="6" t="s">
        <v>2576</v>
      </c>
      <c r="C4" s="6" t="s">
        <v>1568</v>
      </c>
      <c r="D4" s="9">
        <v>55.406646000000002</v>
      </c>
      <c r="E4" s="9">
        <v>10.058388000000001</v>
      </c>
      <c r="F4" s="6" t="s">
        <v>573</v>
      </c>
      <c r="G4" s="6" t="s">
        <v>9672</v>
      </c>
      <c r="H4" s="6" t="s">
        <v>9682</v>
      </c>
      <c r="I4" s="6" t="s">
        <v>9674</v>
      </c>
      <c r="J4" s="36" t="s">
        <v>9675</v>
      </c>
      <c r="K4" s="6" t="s">
        <v>9683</v>
      </c>
      <c r="L4" s="6">
        <v>4773</v>
      </c>
      <c r="M4" s="6">
        <v>34</v>
      </c>
      <c r="N4" s="4" t="s">
        <v>474</v>
      </c>
      <c r="O4" s="16">
        <v>-40</v>
      </c>
      <c r="P4" s="6" t="s">
        <v>4052</v>
      </c>
      <c r="Q4" s="4" t="s">
        <v>1683</v>
      </c>
      <c r="R4" s="4" t="s">
        <v>2855</v>
      </c>
      <c r="S4" s="6" t="s">
        <v>9678</v>
      </c>
    </row>
    <row r="5" spans="1:19" x14ac:dyDescent="0.15">
      <c r="A5" s="6" t="s">
        <v>122</v>
      </c>
      <c r="B5" s="6" t="s">
        <v>2576</v>
      </c>
      <c r="C5" s="6" t="s">
        <v>1568</v>
      </c>
      <c r="D5" s="9">
        <v>55.406646000000002</v>
      </c>
      <c r="E5" s="9">
        <v>10.058388000000001</v>
      </c>
      <c r="F5" s="6" t="s">
        <v>573</v>
      </c>
      <c r="G5" s="6" t="s">
        <v>9672</v>
      </c>
      <c r="H5" s="6" t="s">
        <v>9684</v>
      </c>
      <c r="I5" s="6" t="s">
        <v>9674</v>
      </c>
      <c r="J5" s="36" t="s">
        <v>9675</v>
      </c>
      <c r="K5" s="6" t="s">
        <v>9685</v>
      </c>
      <c r="L5" s="6">
        <v>4755</v>
      </c>
      <c r="M5" s="6">
        <v>32</v>
      </c>
      <c r="N5" s="4" t="s">
        <v>474</v>
      </c>
      <c r="O5" s="16">
        <v>-31</v>
      </c>
      <c r="P5" s="6" t="s">
        <v>9686</v>
      </c>
      <c r="Q5" s="4" t="s">
        <v>1683</v>
      </c>
      <c r="R5" s="4" t="s">
        <v>2855</v>
      </c>
      <c r="S5" s="6" t="s">
        <v>9678</v>
      </c>
    </row>
    <row r="6" spans="1:19" x14ac:dyDescent="0.15">
      <c r="A6" s="6" t="s">
        <v>122</v>
      </c>
      <c r="B6" s="6" t="s">
        <v>2576</v>
      </c>
      <c r="C6" s="6" t="s">
        <v>1568</v>
      </c>
      <c r="D6" s="9">
        <v>55.406646000000002</v>
      </c>
      <c r="E6" s="9">
        <v>10.058388000000001</v>
      </c>
      <c r="F6" s="6" t="s">
        <v>573</v>
      </c>
      <c r="G6" s="6" t="s">
        <v>9672</v>
      </c>
      <c r="H6" s="6" t="s">
        <v>9687</v>
      </c>
      <c r="I6" s="6" t="s">
        <v>9674</v>
      </c>
      <c r="J6" s="36" t="s">
        <v>9675</v>
      </c>
      <c r="K6" s="6" t="s">
        <v>9688</v>
      </c>
      <c r="L6" s="6">
        <v>4788</v>
      </c>
      <c r="M6" s="6">
        <v>30</v>
      </c>
      <c r="N6" s="4" t="s">
        <v>474</v>
      </c>
      <c r="O6" s="16">
        <v>-28</v>
      </c>
      <c r="P6" s="6" t="s">
        <v>9689</v>
      </c>
      <c r="Q6" s="4" t="s">
        <v>1683</v>
      </c>
      <c r="R6" s="4" t="s">
        <v>2855</v>
      </c>
      <c r="S6" s="6" t="s">
        <v>9678</v>
      </c>
    </row>
    <row r="7" spans="1:19" x14ac:dyDescent="0.15">
      <c r="A7" s="6" t="s">
        <v>122</v>
      </c>
      <c r="B7" s="6" t="s">
        <v>2576</v>
      </c>
      <c r="C7" s="6" t="s">
        <v>1568</v>
      </c>
      <c r="D7" s="9">
        <v>55.406646000000002</v>
      </c>
      <c r="E7" s="9">
        <v>10.058388000000001</v>
      </c>
      <c r="F7" s="6" t="s">
        <v>573</v>
      </c>
      <c r="G7" s="6" t="s">
        <v>9672</v>
      </c>
      <c r="H7" s="6" t="s">
        <v>9694</v>
      </c>
      <c r="I7" s="6" t="s">
        <v>9674</v>
      </c>
      <c r="J7" s="36" t="s">
        <v>9695</v>
      </c>
      <c r="K7" s="6" t="s">
        <v>9696</v>
      </c>
      <c r="L7" s="6">
        <v>4096</v>
      </c>
      <c r="M7" s="6">
        <v>27</v>
      </c>
      <c r="N7" s="4" t="s">
        <v>474</v>
      </c>
      <c r="O7" s="16">
        <v>-38</v>
      </c>
      <c r="P7" s="6" t="s">
        <v>9697</v>
      </c>
      <c r="Q7" s="4" t="s">
        <v>1683</v>
      </c>
      <c r="R7" s="4" t="s">
        <v>2855</v>
      </c>
      <c r="S7" s="6" t="s">
        <v>9678</v>
      </c>
    </row>
    <row r="8" spans="1:19" x14ac:dyDescent="0.15">
      <c r="A8" s="6" t="s">
        <v>122</v>
      </c>
      <c r="B8" s="6" t="s">
        <v>2576</v>
      </c>
      <c r="C8" s="6" t="s">
        <v>1568</v>
      </c>
      <c r="D8" s="9">
        <v>55.406646000000002</v>
      </c>
      <c r="E8" s="9">
        <v>10.058388000000001</v>
      </c>
      <c r="F8" s="6" t="s">
        <v>573</v>
      </c>
      <c r="G8" s="6" t="s">
        <v>9672</v>
      </c>
      <c r="H8" s="6" t="s">
        <v>9698</v>
      </c>
      <c r="I8" s="6" t="s">
        <v>9674</v>
      </c>
      <c r="J8" s="36" t="s">
        <v>9695</v>
      </c>
      <c r="K8" s="6" t="s">
        <v>9699</v>
      </c>
      <c r="L8" s="6">
        <v>4761</v>
      </c>
      <c r="M8" s="6">
        <v>28</v>
      </c>
      <c r="N8" s="4" t="s">
        <v>474</v>
      </c>
      <c r="O8" s="16">
        <v>-36</v>
      </c>
      <c r="P8" s="6" t="s">
        <v>9700</v>
      </c>
      <c r="Q8" s="4" t="s">
        <v>1683</v>
      </c>
      <c r="R8" s="4" t="s">
        <v>2855</v>
      </c>
      <c r="S8" s="6" t="s">
        <v>9678</v>
      </c>
    </row>
    <row r="9" spans="1:19" x14ac:dyDescent="0.15">
      <c r="A9" s="6" t="s">
        <v>122</v>
      </c>
      <c r="B9" s="6" t="s">
        <v>2576</v>
      </c>
      <c r="C9" s="6" t="s">
        <v>1568</v>
      </c>
      <c r="D9" s="9">
        <v>55.406646000000002</v>
      </c>
      <c r="E9" s="9">
        <v>10.058388000000001</v>
      </c>
      <c r="F9" s="6" t="s">
        <v>573</v>
      </c>
      <c r="G9" s="6" t="s">
        <v>9672</v>
      </c>
      <c r="H9" s="6" t="s">
        <v>9701</v>
      </c>
      <c r="I9" s="6" t="s">
        <v>9674</v>
      </c>
      <c r="J9" s="36" t="s">
        <v>9695</v>
      </c>
      <c r="K9" s="6" t="s">
        <v>9702</v>
      </c>
      <c r="L9" s="6">
        <v>4820</v>
      </c>
      <c r="M9" s="6">
        <v>36</v>
      </c>
      <c r="N9" s="4" t="s">
        <v>474</v>
      </c>
      <c r="O9" s="16">
        <v>-32</v>
      </c>
      <c r="P9" s="6" t="s">
        <v>9703</v>
      </c>
      <c r="Q9" s="4" t="s">
        <v>1683</v>
      </c>
      <c r="R9" s="4" t="s">
        <v>2855</v>
      </c>
      <c r="S9" s="6" t="s">
        <v>9678</v>
      </c>
    </row>
    <row r="10" spans="1:19" x14ac:dyDescent="0.15">
      <c r="A10" s="6" t="s">
        <v>122</v>
      </c>
      <c r="B10" s="6" t="s">
        <v>2576</v>
      </c>
      <c r="C10" s="6" t="s">
        <v>1568</v>
      </c>
      <c r="D10" s="9">
        <v>55.406646000000002</v>
      </c>
      <c r="E10" s="9">
        <v>10.058388000000001</v>
      </c>
      <c r="F10" s="6" t="s">
        <v>573</v>
      </c>
      <c r="G10" s="6" t="s">
        <v>9672</v>
      </c>
      <c r="H10" s="4" t="s">
        <v>9704</v>
      </c>
      <c r="I10" s="6" t="s">
        <v>9674</v>
      </c>
      <c r="J10" s="36" t="s">
        <v>9695</v>
      </c>
      <c r="K10" s="4" t="s">
        <v>9705</v>
      </c>
      <c r="L10" s="4">
        <v>4804</v>
      </c>
      <c r="M10" s="4">
        <v>33</v>
      </c>
      <c r="N10" s="4" t="s">
        <v>474</v>
      </c>
      <c r="O10" s="7">
        <v>-30</v>
      </c>
      <c r="P10" s="4" t="s">
        <v>3684</v>
      </c>
      <c r="Q10" s="4" t="s">
        <v>1683</v>
      </c>
      <c r="R10" s="4" t="s">
        <v>2855</v>
      </c>
      <c r="S10" s="6" t="s">
        <v>9678</v>
      </c>
    </row>
    <row r="11" spans="1:19" x14ac:dyDescent="0.15">
      <c r="A11" s="6" t="s">
        <v>122</v>
      </c>
      <c r="B11" s="6" t="s">
        <v>2576</v>
      </c>
      <c r="C11" s="6" t="s">
        <v>1568</v>
      </c>
      <c r="D11" s="9">
        <v>55.406646000000002</v>
      </c>
      <c r="E11" s="9">
        <v>10.058388000000001</v>
      </c>
      <c r="F11" s="6" t="s">
        <v>573</v>
      </c>
      <c r="G11" s="6" t="s">
        <v>9672</v>
      </c>
      <c r="H11" s="6" t="s">
        <v>9706</v>
      </c>
      <c r="I11" s="6" t="s">
        <v>9674</v>
      </c>
      <c r="J11" s="36" t="s">
        <v>9695</v>
      </c>
      <c r="K11" s="6" t="s">
        <v>9707</v>
      </c>
      <c r="L11" s="6">
        <v>4890</v>
      </c>
      <c r="M11" s="6">
        <v>34</v>
      </c>
      <c r="N11" s="4" t="s">
        <v>474</v>
      </c>
      <c r="O11" s="16">
        <v>-36</v>
      </c>
      <c r="P11" s="6" t="s">
        <v>9708</v>
      </c>
      <c r="Q11" s="4" t="s">
        <v>1683</v>
      </c>
      <c r="R11" s="4" t="s">
        <v>2855</v>
      </c>
      <c r="S11" s="6" t="s">
        <v>9678</v>
      </c>
    </row>
    <row r="12" spans="1:19" x14ac:dyDescent="0.15">
      <c r="A12" s="6" t="s">
        <v>122</v>
      </c>
      <c r="B12" s="6" t="s">
        <v>2576</v>
      </c>
      <c r="C12" s="6" t="s">
        <v>1568</v>
      </c>
      <c r="D12" s="9">
        <v>55.406646000000002</v>
      </c>
      <c r="E12" s="9">
        <v>10.058388000000001</v>
      </c>
      <c r="F12" s="6" t="s">
        <v>573</v>
      </c>
      <c r="G12" s="6" t="s">
        <v>9672</v>
      </c>
      <c r="H12" s="6" t="s">
        <v>9717</v>
      </c>
      <c r="I12" s="6" t="s">
        <v>9674</v>
      </c>
      <c r="J12" s="36" t="s">
        <v>9718</v>
      </c>
      <c r="K12" s="6" t="s">
        <v>9719</v>
      </c>
      <c r="L12" s="6">
        <v>4743</v>
      </c>
      <c r="M12" s="6">
        <v>30</v>
      </c>
      <c r="N12" s="4" t="s">
        <v>474</v>
      </c>
      <c r="O12" s="16">
        <v>-24.78</v>
      </c>
      <c r="P12" s="6" t="s">
        <v>511</v>
      </c>
      <c r="Q12" s="4" t="s">
        <v>1683</v>
      </c>
      <c r="R12" s="4" t="s">
        <v>2855</v>
      </c>
      <c r="S12" s="6" t="s">
        <v>9678</v>
      </c>
    </row>
    <row r="13" spans="1:19" x14ac:dyDescent="0.15">
      <c r="A13" s="6" t="s">
        <v>122</v>
      </c>
      <c r="B13" s="6" t="s">
        <v>2576</v>
      </c>
      <c r="C13" s="6" t="s">
        <v>1568</v>
      </c>
      <c r="D13" s="9">
        <v>55.406646000000002</v>
      </c>
      <c r="E13" s="9">
        <v>10.058388000000001</v>
      </c>
      <c r="F13" s="6" t="s">
        <v>573</v>
      </c>
      <c r="G13" s="6" t="s">
        <v>9672</v>
      </c>
      <c r="H13" s="6" t="s">
        <v>9720</v>
      </c>
      <c r="I13" s="6" t="s">
        <v>9674</v>
      </c>
      <c r="J13" s="36" t="s">
        <v>9718</v>
      </c>
      <c r="K13" s="6" t="s">
        <v>9721</v>
      </c>
      <c r="L13" s="6">
        <v>4788</v>
      </c>
      <c r="M13" s="6">
        <v>20</v>
      </c>
      <c r="N13" s="4" t="s">
        <v>474</v>
      </c>
      <c r="O13" s="16">
        <v>-24.78</v>
      </c>
      <c r="P13" s="6" t="s">
        <v>9722</v>
      </c>
      <c r="Q13" s="4" t="s">
        <v>1683</v>
      </c>
      <c r="R13" s="4" t="s">
        <v>2855</v>
      </c>
      <c r="S13" s="6" t="s">
        <v>9678</v>
      </c>
    </row>
    <row r="14" spans="1:19" x14ac:dyDescent="0.15">
      <c r="A14" s="6" t="s">
        <v>122</v>
      </c>
      <c r="B14" s="6" t="s">
        <v>2576</v>
      </c>
      <c r="C14" s="6" t="s">
        <v>1568</v>
      </c>
      <c r="D14" s="9">
        <v>55.406646000000002</v>
      </c>
      <c r="E14" s="9">
        <v>10.058388000000001</v>
      </c>
      <c r="F14" s="6" t="s">
        <v>573</v>
      </c>
      <c r="G14" s="6" t="s">
        <v>9672</v>
      </c>
      <c r="H14" s="6" t="s">
        <v>9723</v>
      </c>
      <c r="I14" s="6" t="s">
        <v>9674</v>
      </c>
      <c r="J14" s="36" t="s">
        <v>9718</v>
      </c>
      <c r="K14" s="6" t="s">
        <v>9724</v>
      </c>
      <c r="L14" s="6">
        <v>4787</v>
      </c>
      <c r="M14" s="6">
        <v>32</v>
      </c>
      <c r="N14" s="4" t="s">
        <v>474</v>
      </c>
      <c r="O14" s="16">
        <v>-32</v>
      </c>
      <c r="P14" s="6" t="s">
        <v>9725</v>
      </c>
      <c r="Q14" s="4" t="s">
        <v>1683</v>
      </c>
      <c r="R14" s="4" t="s">
        <v>2855</v>
      </c>
      <c r="S14" s="6" t="s">
        <v>9678</v>
      </c>
    </row>
    <row r="15" spans="1:19" x14ac:dyDescent="0.15">
      <c r="A15" s="6" t="s">
        <v>122</v>
      </c>
      <c r="B15" s="6" t="s">
        <v>2576</v>
      </c>
      <c r="C15" s="6" t="s">
        <v>1568</v>
      </c>
      <c r="D15" s="9">
        <v>55.406646000000002</v>
      </c>
      <c r="E15" s="9">
        <v>10.058388000000001</v>
      </c>
      <c r="F15" s="6" t="s">
        <v>573</v>
      </c>
      <c r="G15" s="6" t="s">
        <v>9672</v>
      </c>
      <c r="H15" s="6" t="s">
        <v>9726</v>
      </c>
      <c r="I15" s="6" t="s">
        <v>9674</v>
      </c>
      <c r="J15" s="36" t="s">
        <v>9718</v>
      </c>
      <c r="K15" s="6" t="s">
        <v>9727</v>
      </c>
      <c r="L15" s="6">
        <v>4774</v>
      </c>
      <c r="M15" s="6">
        <v>32</v>
      </c>
      <c r="N15" s="4" t="s">
        <v>474</v>
      </c>
      <c r="O15" s="16">
        <v>-28</v>
      </c>
      <c r="P15" s="6" t="s">
        <v>3674</v>
      </c>
      <c r="Q15" s="4" t="s">
        <v>1683</v>
      </c>
      <c r="R15" s="4" t="s">
        <v>2855</v>
      </c>
      <c r="S15" s="6" t="s">
        <v>9678</v>
      </c>
    </row>
    <row r="16" spans="1:19" x14ac:dyDescent="0.15">
      <c r="A16" s="6" t="s">
        <v>122</v>
      </c>
      <c r="B16" s="6" t="s">
        <v>2576</v>
      </c>
      <c r="C16" s="6" t="s">
        <v>1568</v>
      </c>
      <c r="D16" s="9">
        <v>55.406646000000002</v>
      </c>
      <c r="E16" s="9">
        <v>10.058388000000001</v>
      </c>
      <c r="F16" s="6" t="s">
        <v>573</v>
      </c>
      <c r="G16" s="6" t="s">
        <v>9672</v>
      </c>
      <c r="H16" s="6" t="s">
        <v>9728</v>
      </c>
      <c r="I16" s="6" t="s">
        <v>9674</v>
      </c>
      <c r="J16" s="36" t="s">
        <v>9718</v>
      </c>
      <c r="K16" s="6" t="s">
        <v>9729</v>
      </c>
      <c r="L16" s="6">
        <v>4771</v>
      </c>
      <c r="M16" s="6">
        <v>31</v>
      </c>
      <c r="N16" s="4" t="s">
        <v>474</v>
      </c>
      <c r="O16" s="16"/>
      <c r="P16" s="6" t="s">
        <v>1226</v>
      </c>
      <c r="Q16" s="4" t="s">
        <v>1683</v>
      </c>
      <c r="R16" s="4" t="s">
        <v>2855</v>
      </c>
      <c r="S16" s="6" t="s">
        <v>9678</v>
      </c>
    </row>
    <row r="17" spans="1:19" x14ac:dyDescent="0.15">
      <c r="A17" s="6" t="s">
        <v>122</v>
      </c>
      <c r="B17" s="6" t="s">
        <v>2576</v>
      </c>
      <c r="C17" s="6" t="s">
        <v>1568</v>
      </c>
      <c r="D17" s="9">
        <v>55.406646000000002</v>
      </c>
      <c r="E17" s="9">
        <v>10.058388000000001</v>
      </c>
      <c r="F17" s="6" t="s">
        <v>573</v>
      </c>
      <c r="G17" s="6" t="s">
        <v>9672</v>
      </c>
      <c r="H17" s="6" t="s">
        <v>9730</v>
      </c>
      <c r="I17" s="6" t="s">
        <v>9674</v>
      </c>
      <c r="J17" s="36" t="s">
        <v>9718</v>
      </c>
      <c r="K17" s="6" t="s">
        <v>9731</v>
      </c>
      <c r="L17" s="6">
        <v>4936</v>
      </c>
      <c r="M17" s="6">
        <v>67</v>
      </c>
      <c r="N17" s="4" t="s">
        <v>474</v>
      </c>
      <c r="O17" s="16">
        <v>-26</v>
      </c>
      <c r="P17" s="6" t="s">
        <v>9732</v>
      </c>
      <c r="Q17" s="4" t="s">
        <v>1683</v>
      </c>
      <c r="R17" s="4" t="s">
        <v>2855</v>
      </c>
      <c r="S17" s="6" t="s">
        <v>9678</v>
      </c>
    </row>
    <row r="18" spans="1:19" x14ac:dyDescent="0.15">
      <c r="A18" s="6" t="s">
        <v>122</v>
      </c>
      <c r="B18" s="6" t="s">
        <v>2576</v>
      </c>
      <c r="C18" s="6" t="s">
        <v>1568</v>
      </c>
      <c r="D18" s="9">
        <v>55.406646000000002</v>
      </c>
      <c r="E18" s="9">
        <v>10.058388000000001</v>
      </c>
      <c r="F18" s="6" t="s">
        <v>573</v>
      </c>
      <c r="G18" s="6" t="s">
        <v>9672</v>
      </c>
      <c r="H18" s="6" t="s">
        <v>9733</v>
      </c>
      <c r="I18" s="6" t="s">
        <v>9674</v>
      </c>
      <c r="J18" s="36" t="s">
        <v>9718</v>
      </c>
      <c r="K18" s="6" t="s">
        <v>9734</v>
      </c>
      <c r="L18" s="6">
        <v>4748</v>
      </c>
      <c r="M18" s="6">
        <v>29</v>
      </c>
      <c r="N18" s="4" t="s">
        <v>474</v>
      </c>
      <c r="O18" s="16">
        <v>-37</v>
      </c>
      <c r="P18" s="6" t="s">
        <v>3955</v>
      </c>
      <c r="Q18" s="4" t="s">
        <v>1683</v>
      </c>
      <c r="R18" s="4" t="s">
        <v>2855</v>
      </c>
      <c r="S18" s="6" t="s">
        <v>9678</v>
      </c>
    </row>
    <row r="19" spans="1:19" x14ac:dyDescent="0.15">
      <c r="A19" s="6" t="s">
        <v>122</v>
      </c>
      <c r="B19" s="6" t="s">
        <v>2576</v>
      </c>
      <c r="C19" s="6" t="s">
        <v>1568</v>
      </c>
      <c r="D19" s="9">
        <v>55.406646000000002</v>
      </c>
      <c r="E19" s="9">
        <v>10.058388000000001</v>
      </c>
      <c r="F19" s="6" t="s">
        <v>573</v>
      </c>
      <c r="G19" s="6" t="s">
        <v>9672</v>
      </c>
      <c r="H19" s="6" t="s">
        <v>9735</v>
      </c>
      <c r="I19" s="6" t="s">
        <v>9674</v>
      </c>
      <c r="J19" s="36" t="s">
        <v>9718</v>
      </c>
      <c r="K19" s="6" t="s">
        <v>9736</v>
      </c>
      <c r="L19" s="6">
        <v>4812</v>
      </c>
      <c r="M19" s="6">
        <v>33</v>
      </c>
      <c r="N19" s="4" t="s">
        <v>474</v>
      </c>
      <c r="O19" s="16">
        <v>-36</v>
      </c>
      <c r="P19" s="6" t="s">
        <v>3688</v>
      </c>
      <c r="Q19" s="4" t="s">
        <v>1683</v>
      </c>
      <c r="R19" s="4" t="s">
        <v>2855</v>
      </c>
      <c r="S19" s="6" t="s">
        <v>9678</v>
      </c>
    </row>
    <row r="20" spans="1:19" x14ac:dyDescent="0.15">
      <c r="A20" s="6" t="s">
        <v>122</v>
      </c>
      <c r="B20" s="6" t="s">
        <v>2576</v>
      </c>
      <c r="C20" s="6" t="s">
        <v>1568</v>
      </c>
      <c r="D20" s="9">
        <v>55.406646000000002</v>
      </c>
      <c r="E20" s="9">
        <v>10.058388000000001</v>
      </c>
      <c r="F20" s="6" t="s">
        <v>573</v>
      </c>
      <c r="G20" s="6" t="s">
        <v>9672</v>
      </c>
      <c r="H20" s="6" t="s">
        <v>9737</v>
      </c>
      <c r="I20" s="6" t="s">
        <v>9674</v>
      </c>
      <c r="J20" s="36" t="s">
        <v>9718</v>
      </c>
      <c r="K20" s="6" t="s">
        <v>9738</v>
      </c>
      <c r="L20" s="6">
        <v>4849</v>
      </c>
      <c r="M20" s="6">
        <v>30</v>
      </c>
      <c r="N20" s="4" t="s">
        <v>474</v>
      </c>
      <c r="O20" s="16">
        <v>-25</v>
      </c>
      <c r="P20" s="6" t="s">
        <v>9739</v>
      </c>
      <c r="Q20" s="4" t="s">
        <v>1683</v>
      </c>
      <c r="R20" s="4" t="s">
        <v>2855</v>
      </c>
      <c r="S20" s="6" t="s">
        <v>9678</v>
      </c>
    </row>
    <row r="21" spans="1:19" x14ac:dyDescent="0.15">
      <c r="A21" s="6" t="s">
        <v>122</v>
      </c>
      <c r="B21" s="6" t="s">
        <v>2576</v>
      </c>
      <c r="C21" s="6" t="s">
        <v>1568</v>
      </c>
      <c r="D21" s="9">
        <v>55.406646000000002</v>
      </c>
      <c r="E21" s="9">
        <v>10.058388000000001</v>
      </c>
      <c r="F21" s="6" t="s">
        <v>573</v>
      </c>
      <c r="G21" s="6" t="s">
        <v>9672</v>
      </c>
      <c r="H21" s="6" t="s">
        <v>9740</v>
      </c>
      <c r="I21" s="6" t="s">
        <v>9674</v>
      </c>
      <c r="J21" s="36" t="s">
        <v>9718</v>
      </c>
      <c r="K21" s="6" t="s">
        <v>9741</v>
      </c>
      <c r="L21" s="6">
        <v>4840</v>
      </c>
      <c r="M21" s="6">
        <v>40</v>
      </c>
      <c r="N21" s="4" t="s">
        <v>474</v>
      </c>
      <c r="O21" s="16"/>
      <c r="P21" s="6" t="s">
        <v>9742</v>
      </c>
      <c r="Q21" s="4" t="s">
        <v>1683</v>
      </c>
      <c r="R21" s="4" t="s">
        <v>2855</v>
      </c>
      <c r="S21" s="6" t="s">
        <v>9678</v>
      </c>
    </row>
    <row r="22" spans="1:19" x14ac:dyDescent="0.15">
      <c r="A22" s="6" t="s">
        <v>122</v>
      </c>
      <c r="B22" s="6" t="s">
        <v>2576</v>
      </c>
      <c r="C22" s="6" t="s">
        <v>1568</v>
      </c>
      <c r="D22" s="9">
        <v>55.406646000000002</v>
      </c>
      <c r="E22" s="9">
        <v>10.058388000000001</v>
      </c>
      <c r="F22" s="6" t="s">
        <v>573</v>
      </c>
      <c r="G22" s="6" t="s">
        <v>9672</v>
      </c>
      <c r="H22" s="6" t="s">
        <v>9749</v>
      </c>
      <c r="I22" s="6" t="s">
        <v>9674</v>
      </c>
      <c r="J22" s="36" t="s">
        <v>11107</v>
      </c>
      <c r="K22" s="6" t="s">
        <v>9750</v>
      </c>
      <c r="L22" s="6">
        <v>4820</v>
      </c>
      <c r="M22" s="6">
        <v>35</v>
      </c>
      <c r="N22" s="4" t="s">
        <v>474</v>
      </c>
      <c r="O22" s="16"/>
      <c r="P22" s="6" t="s">
        <v>9703</v>
      </c>
      <c r="Q22" s="4" t="s">
        <v>1683</v>
      </c>
      <c r="R22" s="4" t="s">
        <v>2855</v>
      </c>
      <c r="S22" s="6" t="s">
        <v>9678</v>
      </c>
    </row>
    <row r="23" spans="1:19" x14ac:dyDescent="0.15">
      <c r="A23" s="6" t="s">
        <v>122</v>
      </c>
      <c r="B23" s="6" t="s">
        <v>2576</v>
      </c>
      <c r="C23" s="6" t="s">
        <v>1568</v>
      </c>
      <c r="D23" s="9">
        <v>55.406646000000002</v>
      </c>
      <c r="E23" s="9">
        <v>10.058388000000001</v>
      </c>
      <c r="F23" s="6" t="s">
        <v>573</v>
      </c>
      <c r="G23" s="6" t="s">
        <v>9672</v>
      </c>
      <c r="H23" s="6" t="s">
        <v>9780</v>
      </c>
      <c r="I23" s="6" t="s">
        <v>9674</v>
      </c>
      <c r="J23" s="36" t="s">
        <v>9781</v>
      </c>
      <c r="K23" s="6" t="s">
        <v>9782</v>
      </c>
      <c r="L23" s="6">
        <v>4827</v>
      </c>
      <c r="M23" s="6">
        <v>27</v>
      </c>
      <c r="N23" s="4" t="s">
        <v>474</v>
      </c>
      <c r="O23" s="16">
        <v>-35</v>
      </c>
      <c r="P23" s="6" t="s">
        <v>9783</v>
      </c>
      <c r="Q23" s="4" t="s">
        <v>1683</v>
      </c>
      <c r="R23" s="4" t="s">
        <v>2855</v>
      </c>
      <c r="S23" s="6" t="s">
        <v>9678</v>
      </c>
    </row>
    <row r="24" spans="1:19" x14ac:dyDescent="0.15">
      <c r="A24" s="6" t="s">
        <v>122</v>
      </c>
      <c r="B24" s="6" t="s">
        <v>2576</v>
      </c>
      <c r="C24" s="6" t="s">
        <v>1568</v>
      </c>
      <c r="D24" s="9">
        <v>55.406646000000002</v>
      </c>
      <c r="E24" s="9">
        <v>10.058388000000001</v>
      </c>
      <c r="F24" s="6" t="s">
        <v>573</v>
      </c>
      <c r="G24" s="6" t="s">
        <v>9672</v>
      </c>
      <c r="H24" s="6" t="s">
        <v>9784</v>
      </c>
      <c r="I24" s="6" t="s">
        <v>9674</v>
      </c>
      <c r="J24" s="36" t="s">
        <v>9781</v>
      </c>
      <c r="K24" s="6" t="s">
        <v>9785</v>
      </c>
      <c r="L24" s="6">
        <v>4802</v>
      </c>
      <c r="M24" s="6">
        <v>30</v>
      </c>
      <c r="N24" s="4" t="s">
        <v>474</v>
      </c>
      <c r="O24" s="16">
        <v>-33</v>
      </c>
      <c r="P24" s="6" t="s">
        <v>9786</v>
      </c>
      <c r="Q24" s="4" t="s">
        <v>1683</v>
      </c>
      <c r="R24" s="4" t="s">
        <v>2855</v>
      </c>
      <c r="S24" s="6" t="s">
        <v>9678</v>
      </c>
    </row>
    <row r="25" spans="1:19" x14ac:dyDescent="0.15">
      <c r="A25" s="6" t="s">
        <v>122</v>
      </c>
      <c r="B25" s="6" t="s">
        <v>2576</v>
      </c>
      <c r="C25" s="6" t="s">
        <v>1568</v>
      </c>
      <c r="D25" s="9">
        <v>55.406646000000002</v>
      </c>
      <c r="E25" s="9">
        <v>10.058388000000001</v>
      </c>
      <c r="F25" s="6" t="s">
        <v>573</v>
      </c>
      <c r="G25" s="6" t="s">
        <v>9672</v>
      </c>
      <c r="H25" s="6" t="s">
        <v>9787</v>
      </c>
      <c r="I25" s="6" t="s">
        <v>9674</v>
      </c>
      <c r="J25" s="36" t="s">
        <v>9781</v>
      </c>
      <c r="K25" s="6" t="s">
        <v>9788</v>
      </c>
      <c r="L25" s="6">
        <v>4756</v>
      </c>
      <c r="M25" s="6">
        <v>28</v>
      </c>
      <c r="N25" s="4" t="s">
        <v>474</v>
      </c>
      <c r="O25" s="16">
        <v>-36</v>
      </c>
      <c r="P25" s="6" t="s">
        <v>9789</v>
      </c>
      <c r="Q25" s="4" t="s">
        <v>1683</v>
      </c>
      <c r="R25" s="4" t="s">
        <v>2855</v>
      </c>
      <c r="S25" s="6" t="s">
        <v>9678</v>
      </c>
    </row>
    <row r="26" spans="1:19" x14ac:dyDescent="0.15">
      <c r="A26" s="6" t="s">
        <v>122</v>
      </c>
      <c r="B26" s="6" t="s">
        <v>2576</v>
      </c>
      <c r="C26" s="6" t="s">
        <v>1568</v>
      </c>
      <c r="D26" s="9">
        <v>55.406646000000002</v>
      </c>
      <c r="E26" s="9">
        <v>10.058388000000001</v>
      </c>
      <c r="F26" s="6" t="s">
        <v>573</v>
      </c>
      <c r="G26" s="6" t="s">
        <v>9672</v>
      </c>
      <c r="H26" s="6" t="s">
        <v>9790</v>
      </c>
      <c r="I26" s="6" t="s">
        <v>9674</v>
      </c>
      <c r="J26" s="36" t="s">
        <v>9781</v>
      </c>
      <c r="K26" s="6" t="s">
        <v>9791</v>
      </c>
      <c r="L26" s="6">
        <v>4771</v>
      </c>
      <c r="M26" s="6">
        <v>32</v>
      </c>
      <c r="N26" s="4" t="s">
        <v>474</v>
      </c>
      <c r="O26" s="16">
        <v>-31</v>
      </c>
      <c r="P26" s="6" t="s">
        <v>9792</v>
      </c>
      <c r="Q26" s="4" t="s">
        <v>1683</v>
      </c>
      <c r="R26" s="4" t="s">
        <v>2855</v>
      </c>
      <c r="S26" s="6" t="s">
        <v>9678</v>
      </c>
    </row>
    <row r="27" spans="1:19" x14ac:dyDescent="0.15">
      <c r="A27" s="6" t="s">
        <v>122</v>
      </c>
      <c r="B27" s="6" t="s">
        <v>2576</v>
      </c>
      <c r="C27" s="6" t="s">
        <v>1568</v>
      </c>
      <c r="D27" s="9">
        <v>55.406646000000002</v>
      </c>
      <c r="E27" s="9">
        <v>10.058388000000001</v>
      </c>
      <c r="F27" s="6" t="s">
        <v>573</v>
      </c>
      <c r="G27" s="6" t="s">
        <v>9672</v>
      </c>
      <c r="H27" s="6" t="s">
        <v>9793</v>
      </c>
      <c r="I27" s="6" t="s">
        <v>9674</v>
      </c>
      <c r="J27" s="36" t="s">
        <v>9781</v>
      </c>
      <c r="K27" s="6" t="s">
        <v>9794</v>
      </c>
      <c r="L27" s="6">
        <v>4788</v>
      </c>
      <c r="M27" s="6">
        <v>38</v>
      </c>
      <c r="N27" s="4" t="s">
        <v>474</v>
      </c>
      <c r="O27" s="16">
        <v>-27</v>
      </c>
      <c r="P27" s="6" t="s">
        <v>9795</v>
      </c>
      <c r="Q27" s="4" t="s">
        <v>1683</v>
      </c>
      <c r="R27" s="4" t="s">
        <v>2855</v>
      </c>
      <c r="S27" s="6" t="s">
        <v>9678</v>
      </c>
    </row>
    <row r="28" spans="1:19" x14ac:dyDescent="0.15">
      <c r="A28" s="6" t="s">
        <v>122</v>
      </c>
      <c r="B28" s="6" t="s">
        <v>2576</v>
      </c>
      <c r="C28" s="6" t="s">
        <v>1568</v>
      </c>
      <c r="D28" s="9">
        <v>55.406646000000002</v>
      </c>
      <c r="E28" s="9">
        <v>10.058388000000001</v>
      </c>
      <c r="F28" s="6" t="s">
        <v>573</v>
      </c>
      <c r="G28" s="6" t="s">
        <v>9672</v>
      </c>
      <c r="H28" s="6" t="s">
        <v>9796</v>
      </c>
      <c r="I28" s="6" t="s">
        <v>9674</v>
      </c>
      <c r="J28" s="36" t="s">
        <v>9781</v>
      </c>
      <c r="K28" s="6" t="s">
        <v>9797</v>
      </c>
      <c r="L28" s="6">
        <v>4801</v>
      </c>
      <c r="M28" s="6">
        <v>29</v>
      </c>
      <c r="N28" s="4" t="s">
        <v>474</v>
      </c>
      <c r="O28" s="16">
        <v>-25</v>
      </c>
      <c r="P28" s="6" t="s">
        <v>9786</v>
      </c>
      <c r="Q28" s="4" t="s">
        <v>1683</v>
      </c>
      <c r="R28" s="4" t="s">
        <v>2855</v>
      </c>
      <c r="S28" s="6" t="s">
        <v>9678</v>
      </c>
    </row>
    <row r="29" spans="1:19" x14ac:dyDescent="0.15">
      <c r="A29" s="6" t="s">
        <v>122</v>
      </c>
      <c r="B29" s="6" t="s">
        <v>2576</v>
      </c>
      <c r="C29" s="6" t="s">
        <v>1568</v>
      </c>
      <c r="D29" s="9">
        <v>55.406646000000002</v>
      </c>
      <c r="E29" s="9">
        <v>10.058388000000001</v>
      </c>
      <c r="F29" s="6" t="s">
        <v>573</v>
      </c>
      <c r="G29" s="6" t="s">
        <v>9672</v>
      </c>
      <c r="H29" s="6" t="s">
        <v>9798</v>
      </c>
      <c r="I29" s="6" t="s">
        <v>9674</v>
      </c>
      <c r="J29" s="36" t="s">
        <v>9781</v>
      </c>
      <c r="K29" s="6" t="s">
        <v>9799</v>
      </c>
      <c r="L29" s="6">
        <v>4880</v>
      </c>
      <c r="M29" s="6">
        <v>44</v>
      </c>
      <c r="N29" s="4" t="s">
        <v>474</v>
      </c>
      <c r="O29" s="16">
        <v>-28</v>
      </c>
      <c r="P29" s="6" t="s">
        <v>9800</v>
      </c>
      <c r="Q29" s="4" t="s">
        <v>1683</v>
      </c>
      <c r="R29" s="4" t="s">
        <v>2855</v>
      </c>
      <c r="S29" s="6" t="s">
        <v>9678</v>
      </c>
    </row>
    <row r="30" spans="1:19" x14ac:dyDescent="0.15">
      <c r="A30" s="6" t="s">
        <v>122</v>
      </c>
      <c r="B30" s="6" t="s">
        <v>2576</v>
      </c>
      <c r="C30" s="6" t="s">
        <v>1568</v>
      </c>
      <c r="D30" s="9">
        <v>55.406646000000002</v>
      </c>
      <c r="E30" s="9">
        <v>10.058388000000001</v>
      </c>
      <c r="F30" s="6" t="s">
        <v>573</v>
      </c>
      <c r="G30" s="6" t="s">
        <v>9672</v>
      </c>
      <c r="H30" s="6" t="s">
        <v>9801</v>
      </c>
      <c r="I30" s="6" t="s">
        <v>9674</v>
      </c>
      <c r="J30" s="36" t="s">
        <v>9781</v>
      </c>
      <c r="K30" s="6" t="s">
        <v>9802</v>
      </c>
      <c r="L30" s="6">
        <v>4784</v>
      </c>
      <c r="M30" s="6">
        <v>34</v>
      </c>
      <c r="N30" s="4" t="s">
        <v>474</v>
      </c>
      <c r="O30" s="16">
        <v>-30</v>
      </c>
      <c r="P30" s="6" t="s">
        <v>9803</v>
      </c>
      <c r="Q30" s="4" t="s">
        <v>1683</v>
      </c>
      <c r="R30" s="4" t="s">
        <v>2855</v>
      </c>
      <c r="S30" s="6" t="s">
        <v>9678</v>
      </c>
    </row>
    <row r="31" spans="1:19" x14ac:dyDescent="0.15">
      <c r="A31" s="6" t="s">
        <v>122</v>
      </c>
      <c r="B31" s="6" t="s">
        <v>2576</v>
      </c>
      <c r="C31" s="6" t="s">
        <v>1568</v>
      </c>
      <c r="D31" s="9">
        <v>55.406646000000002</v>
      </c>
      <c r="E31" s="9">
        <v>10.058388000000001</v>
      </c>
      <c r="F31" s="6" t="s">
        <v>573</v>
      </c>
      <c r="G31" s="6" t="s">
        <v>9672</v>
      </c>
      <c r="H31" s="6" t="s">
        <v>9804</v>
      </c>
      <c r="I31" s="6" t="s">
        <v>9674</v>
      </c>
      <c r="J31" s="36" t="s">
        <v>9781</v>
      </c>
      <c r="K31" s="6" t="s">
        <v>9805</v>
      </c>
      <c r="L31" s="6">
        <v>4834</v>
      </c>
      <c r="M31" s="6">
        <v>30</v>
      </c>
      <c r="N31" s="4" t="s">
        <v>474</v>
      </c>
      <c r="O31" s="16">
        <v>-23</v>
      </c>
      <c r="P31" s="6" t="s">
        <v>9806</v>
      </c>
      <c r="Q31" s="4" t="s">
        <v>1683</v>
      </c>
      <c r="R31" s="4" t="s">
        <v>2855</v>
      </c>
      <c r="S31" s="6" t="s">
        <v>9678</v>
      </c>
    </row>
    <row r="32" spans="1:19" x14ac:dyDescent="0.15">
      <c r="A32" s="6" t="s">
        <v>122</v>
      </c>
      <c r="B32" s="6" t="s">
        <v>2576</v>
      </c>
      <c r="C32" s="6" t="s">
        <v>1568</v>
      </c>
      <c r="D32" s="9">
        <v>55.406646000000002</v>
      </c>
      <c r="E32" s="9">
        <v>10.058388000000001</v>
      </c>
      <c r="F32" s="6" t="s">
        <v>573</v>
      </c>
      <c r="G32" s="6" t="s">
        <v>9672</v>
      </c>
      <c r="H32" s="6" t="s">
        <v>9807</v>
      </c>
      <c r="I32" s="6" t="s">
        <v>9674</v>
      </c>
      <c r="J32" s="36" t="s">
        <v>9781</v>
      </c>
      <c r="K32" s="6" t="s">
        <v>9808</v>
      </c>
      <c r="L32" s="6">
        <v>4948</v>
      </c>
      <c r="M32" s="6">
        <v>29</v>
      </c>
      <c r="N32" s="4" t="s">
        <v>474</v>
      </c>
      <c r="O32" s="16">
        <v>-20</v>
      </c>
      <c r="P32" s="6" t="s">
        <v>9809</v>
      </c>
      <c r="Q32" s="4" t="s">
        <v>1683</v>
      </c>
      <c r="R32" s="4" t="s">
        <v>2855</v>
      </c>
      <c r="S32" s="6" t="s">
        <v>9678</v>
      </c>
    </row>
    <row r="33" spans="1:19" x14ac:dyDescent="0.15">
      <c r="A33" s="6" t="s">
        <v>122</v>
      </c>
      <c r="B33" s="6" t="s">
        <v>2576</v>
      </c>
      <c r="C33" s="6" t="s">
        <v>1568</v>
      </c>
      <c r="D33" s="9">
        <v>55.406646000000002</v>
      </c>
      <c r="E33" s="9">
        <v>10.058388000000001</v>
      </c>
      <c r="F33" s="6" t="s">
        <v>573</v>
      </c>
      <c r="G33" s="6" t="s">
        <v>9672</v>
      </c>
      <c r="H33" s="6" t="s">
        <v>9815</v>
      </c>
      <c r="I33" s="6" t="s">
        <v>9674</v>
      </c>
      <c r="J33" s="36" t="s">
        <v>9816</v>
      </c>
      <c r="K33" s="6" t="s">
        <v>9817</v>
      </c>
      <c r="L33" s="6">
        <v>4830</v>
      </c>
      <c r="M33" s="6">
        <v>41</v>
      </c>
      <c r="N33" s="4" t="s">
        <v>474</v>
      </c>
      <c r="O33" s="16">
        <v>-27</v>
      </c>
      <c r="P33" s="6" t="s">
        <v>9818</v>
      </c>
      <c r="Q33" s="4" t="s">
        <v>1683</v>
      </c>
      <c r="R33" s="4" t="s">
        <v>2855</v>
      </c>
      <c r="S33" s="6" t="s">
        <v>9678</v>
      </c>
    </row>
    <row r="34" spans="1:19" x14ac:dyDescent="0.15">
      <c r="A34" s="6" t="s">
        <v>122</v>
      </c>
      <c r="B34" s="6" t="s">
        <v>2576</v>
      </c>
      <c r="C34" s="6" t="s">
        <v>1568</v>
      </c>
      <c r="D34" s="9">
        <v>55.406646000000002</v>
      </c>
      <c r="E34" s="9">
        <v>10.058388000000001</v>
      </c>
      <c r="F34" s="6" t="s">
        <v>573</v>
      </c>
      <c r="G34" s="6" t="s">
        <v>9672</v>
      </c>
      <c r="H34" s="6" t="s">
        <v>9819</v>
      </c>
      <c r="I34" s="6" t="s">
        <v>9674</v>
      </c>
      <c r="J34" s="36" t="s">
        <v>9816</v>
      </c>
      <c r="K34" s="6" t="s">
        <v>9820</v>
      </c>
      <c r="L34" s="6">
        <v>4888</v>
      </c>
      <c r="M34" s="6">
        <v>33</v>
      </c>
      <c r="N34" s="4" t="s">
        <v>474</v>
      </c>
      <c r="O34" s="16">
        <v>-34</v>
      </c>
      <c r="P34" s="6" t="s">
        <v>9821</v>
      </c>
      <c r="Q34" s="4" t="s">
        <v>1683</v>
      </c>
      <c r="R34" s="4" t="s">
        <v>2855</v>
      </c>
      <c r="S34" s="6" t="s">
        <v>9678</v>
      </c>
    </row>
    <row r="35" spans="1:19" x14ac:dyDescent="0.15">
      <c r="A35" s="6" t="s">
        <v>122</v>
      </c>
      <c r="B35" s="6" t="s">
        <v>2576</v>
      </c>
      <c r="C35" s="6" t="s">
        <v>1568</v>
      </c>
      <c r="D35" s="9">
        <v>55.406646000000002</v>
      </c>
      <c r="E35" s="9">
        <v>10.058388000000001</v>
      </c>
      <c r="F35" s="6" t="s">
        <v>573</v>
      </c>
      <c r="G35" s="6" t="s">
        <v>9672</v>
      </c>
      <c r="H35" s="6" t="s">
        <v>9822</v>
      </c>
      <c r="I35" s="6" t="s">
        <v>9674</v>
      </c>
      <c r="J35" s="36" t="s">
        <v>9816</v>
      </c>
      <c r="K35" s="6" t="s">
        <v>9823</v>
      </c>
      <c r="L35" s="6">
        <v>4880</v>
      </c>
      <c r="M35" s="6">
        <v>44</v>
      </c>
      <c r="N35" s="4" t="s">
        <v>474</v>
      </c>
      <c r="O35" s="16">
        <v>-30</v>
      </c>
      <c r="P35" s="6" t="s">
        <v>9800</v>
      </c>
      <c r="Q35" s="4" t="s">
        <v>1683</v>
      </c>
      <c r="R35" s="4" t="s">
        <v>2855</v>
      </c>
      <c r="S35" s="6" t="s">
        <v>9678</v>
      </c>
    </row>
    <row r="36" spans="1:19" x14ac:dyDescent="0.15">
      <c r="A36" s="6" t="s">
        <v>122</v>
      </c>
      <c r="B36" s="6" t="s">
        <v>2576</v>
      </c>
      <c r="C36" s="6" t="s">
        <v>1568</v>
      </c>
      <c r="D36" s="9">
        <v>55.406646000000002</v>
      </c>
      <c r="E36" s="9">
        <v>10.058388000000001</v>
      </c>
      <c r="F36" s="6" t="s">
        <v>573</v>
      </c>
      <c r="G36" s="6" t="s">
        <v>9672</v>
      </c>
      <c r="H36" s="6" t="s">
        <v>9824</v>
      </c>
      <c r="I36" s="6" t="s">
        <v>9674</v>
      </c>
      <c r="J36" s="36" t="s">
        <v>9816</v>
      </c>
      <c r="K36" s="30" t="s">
        <v>9825</v>
      </c>
      <c r="L36" s="6">
        <v>4831</v>
      </c>
      <c r="M36" s="6">
        <v>30</v>
      </c>
      <c r="N36" s="4" t="s">
        <v>474</v>
      </c>
      <c r="O36" s="16">
        <v>-23</v>
      </c>
      <c r="P36" s="6" t="s">
        <v>959</v>
      </c>
      <c r="Q36" s="4" t="s">
        <v>1683</v>
      </c>
      <c r="R36" s="4" t="s">
        <v>2855</v>
      </c>
      <c r="S36" s="6" t="s">
        <v>9678</v>
      </c>
    </row>
    <row r="37" spans="1:19" x14ac:dyDescent="0.15">
      <c r="A37" s="6" t="s">
        <v>122</v>
      </c>
      <c r="B37" s="6" t="s">
        <v>2576</v>
      </c>
      <c r="C37" s="6" t="s">
        <v>1568</v>
      </c>
      <c r="D37" s="9">
        <v>55.406646000000002</v>
      </c>
      <c r="E37" s="9">
        <v>10.058388000000001</v>
      </c>
      <c r="F37" s="6" t="s">
        <v>573</v>
      </c>
      <c r="G37" s="6" t="s">
        <v>9672</v>
      </c>
      <c r="H37" s="6" t="s">
        <v>9836</v>
      </c>
      <c r="I37" s="6" t="s">
        <v>9674</v>
      </c>
      <c r="J37" s="36" t="s">
        <v>9837</v>
      </c>
      <c r="K37" s="6" t="s">
        <v>9838</v>
      </c>
      <c r="L37" s="6">
        <v>4664</v>
      </c>
      <c r="M37" s="6">
        <v>30</v>
      </c>
      <c r="N37" s="4" t="s">
        <v>474</v>
      </c>
      <c r="O37" s="16">
        <v>-23.76</v>
      </c>
      <c r="P37" s="6" t="s">
        <v>3496</v>
      </c>
      <c r="Q37" s="4" t="s">
        <v>1683</v>
      </c>
      <c r="R37" s="4" t="s">
        <v>2855</v>
      </c>
      <c r="S37" s="6" t="s">
        <v>9678</v>
      </c>
    </row>
    <row r="38" spans="1:19" x14ac:dyDescent="0.15">
      <c r="A38" s="6" t="s">
        <v>122</v>
      </c>
      <c r="B38" s="6" t="s">
        <v>2576</v>
      </c>
      <c r="C38" s="6" t="s">
        <v>1568</v>
      </c>
      <c r="D38" s="9">
        <v>55.406646000000002</v>
      </c>
      <c r="E38" s="9">
        <v>10.058388000000001</v>
      </c>
      <c r="F38" s="6" t="s">
        <v>573</v>
      </c>
      <c r="G38" s="6" t="s">
        <v>9672</v>
      </c>
      <c r="H38" s="6" t="s">
        <v>9839</v>
      </c>
      <c r="I38" s="6" t="s">
        <v>9674</v>
      </c>
      <c r="J38" s="36" t="s">
        <v>9837</v>
      </c>
      <c r="K38" s="6" t="s">
        <v>9840</v>
      </c>
      <c r="L38" s="6">
        <v>5035</v>
      </c>
      <c r="M38" s="6">
        <v>35</v>
      </c>
      <c r="N38" s="4" t="s">
        <v>474</v>
      </c>
      <c r="O38" s="16">
        <v>-24.55</v>
      </c>
      <c r="P38" s="6" t="s">
        <v>9841</v>
      </c>
      <c r="Q38" s="4" t="s">
        <v>1683</v>
      </c>
      <c r="R38" s="4" t="s">
        <v>2855</v>
      </c>
      <c r="S38" s="6" t="s">
        <v>9678</v>
      </c>
    </row>
    <row r="39" spans="1:19" x14ac:dyDescent="0.15">
      <c r="A39" s="6" t="s">
        <v>122</v>
      </c>
      <c r="B39" s="6" t="s">
        <v>2576</v>
      </c>
      <c r="C39" s="6" t="s">
        <v>1568</v>
      </c>
      <c r="D39" s="9">
        <v>55.406646000000002</v>
      </c>
      <c r="E39" s="9">
        <v>10.058388000000001</v>
      </c>
      <c r="F39" s="6" t="s">
        <v>573</v>
      </c>
      <c r="G39" s="6" t="s">
        <v>9672</v>
      </c>
      <c r="H39" s="6" t="s">
        <v>2242</v>
      </c>
      <c r="I39" s="6" t="s">
        <v>9674</v>
      </c>
      <c r="J39" s="36" t="s">
        <v>9837</v>
      </c>
      <c r="K39" s="6" t="s">
        <v>9842</v>
      </c>
      <c r="L39" s="6">
        <v>5065</v>
      </c>
      <c r="M39" s="6">
        <v>30</v>
      </c>
      <c r="N39" s="4" t="s">
        <v>474</v>
      </c>
      <c r="O39" s="16">
        <v>-26.46</v>
      </c>
      <c r="P39" s="6" t="s">
        <v>9843</v>
      </c>
      <c r="Q39" s="4" t="s">
        <v>1683</v>
      </c>
      <c r="R39" s="4" t="s">
        <v>2855</v>
      </c>
      <c r="S39" s="6" t="s">
        <v>9678</v>
      </c>
    </row>
    <row r="40" spans="1:19" x14ac:dyDescent="0.15">
      <c r="A40" s="6" t="s">
        <v>122</v>
      </c>
      <c r="B40" s="6" t="s">
        <v>2576</v>
      </c>
      <c r="C40" s="6" t="s">
        <v>1568</v>
      </c>
      <c r="D40" s="9">
        <v>55.406646000000002</v>
      </c>
      <c r="E40" s="9">
        <v>10.058388000000001</v>
      </c>
      <c r="F40" s="6" t="s">
        <v>573</v>
      </c>
      <c r="G40" s="6" t="s">
        <v>9672</v>
      </c>
      <c r="H40" s="4" t="s">
        <v>9844</v>
      </c>
      <c r="I40" s="6" t="s">
        <v>9674</v>
      </c>
      <c r="J40" s="36" t="s">
        <v>11107</v>
      </c>
      <c r="K40" s="4" t="s">
        <v>9845</v>
      </c>
      <c r="L40" s="4">
        <v>4791</v>
      </c>
      <c r="M40" s="4">
        <v>41</v>
      </c>
      <c r="N40" s="4" t="s">
        <v>474</v>
      </c>
      <c r="O40" s="7">
        <v>-29</v>
      </c>
      <c r="P40" s="4" t="s">
        <v>9846</v>
      </c>
      <c r="Q40" s="4" t="s">
        <v>1683</v>
      </c>
      <c r="R40" s="4" t="s">
        <v>2855</v>
      </c>
      <c r="S40" s="6" t="s">
        <v>9678</v>
      </c>
    </row>
    <row r="41" spans="1:19" x14ac:dyDescent="0.15">
      <c r="A41" s="6" t="s">
        <v>122</v>
      </c>
      <c r="B41" s="6" t="s">
        <v>2576</v>
      </c>
      <c r="C41" s="6" t="s">
        <v>1568</v>
      </c>
      <c r="D41" s="9">
        <v>55.406646000000002</v>
      </c>
      <c r="E41" s="9">
        <v>10.058388000000001</v>
      </c>
      <c r="F41" s="6" t="s">
        <v>573</v>
      </c>
      <c r="G41" s="6" t="s">
        <v>9672</v>
      </c>
      <c r="H41" s="6" t="s">
        <v>9847</v>
      </c>
      <c r="I41" s="6" t="s">
        <v>9674</v>
      </c>
      <c r="J41" s="36" t="s">
        <v>11107</v>
      </c>
      <c r="K41" s="6" t="s">
        <v>9848</v>
      </c>
      <c r="L41" s="6">
        <v>4765</v>
      </c>
      <c r="M41" s="6">
        <v>29</v>
      </c>
      <c r="N41" s="4" t="s">
        <v>474</v>
      </c>
      <c r="O41" s="16">
        <v>-26</v>
      </c>
      <c r="P41" s="6" t="s">
        <v>9849</v>
      </c>
      <c r="Q41" s="4" t="s">
        <v>1683</v>
      </c>
      <c r="R41" s="4" t="s">
        <v>2855</v>
      </c>
      <c r="S41" s="6" t="s">
        <v>9678</v>
      </c>
    </row>
    <row r="42" spans="1:19" x14ac:dyDescent="0.15">
      <c r="A42" s="6" t="s">
        <v>122</v>
      </c>
      <c r="B42" s="6" t="s">
        <v>2576</v>
      </c>
      <c r="C42" s="6" t="s">
        <v>1568</v>
      </c>
      <c r="D42" s="9">
        <v>55.406646000000002</v>
      </c>
      <c r="E42" s="9">
        <v>10.058388000000001</v>
      </c>
      <c r="F42" s="6" t="s">
        <v>573</v>
      </c>
      <c r="G42" s="6" t="s">
        <v>9672</v>
      </c>
      <c r="H42" s="6" t="s">
        <v>9850</v>
      </c>
      <c r="I42" s="6" t="s">
        <v>9674</v>
      </c>
      <c r="J42" s="36" t="s">
        <v>11107</v>
      </c>
      <c r="K42" s="6" t="s">
        <v>9851</v>
      </c>
      <c r="L42" s="6">
        <v>4817</v>
      </c>
      <c r="M42" s="6">
        <v>40</v>
      </c>
      <c r="N42" s="4" t="s">
        <v>474</v>
      </c>
      <c r="O42" s="16">
        <v>-24</v>
      </c>
      <c r="P42" s="6" t="s">
        <v>6932</v>
      </c>
      <c r="Q42" s="4" t="s">
        <v>1683</v>
      </c>
      <c r="R42" s="4" t="s">
        <v>2855</v>
      </c>
      <c r="S42" s="6" t="s">
        <v>9678</v>
      </c>
    </row>
    <row r="43" spans="1:19" x14ac:dyDescent="0.15">
      <c r="A43" s="6" t="s">
        <v>130</v>
      </c>
      <c r="B43" s="6" t="s">
        <v>1151</v>
      </c>
      <c r="C43" s="6" t="s">
        <v>1600</v>
      </c>
      <c r="D43" s="9">
        <v>54.651232999999998</v>
      </c>
      <c r="E43" s="9">
        <v>11.386068</v>
      </c>
      <c r="F43" s="6" t="s">
        <v>573</v>
      </c>
      <c r="G43" s="6" t="s">
        <v>9709</v>
      </c>
      <c r="H43" s="6" t="s">
        <v>9710</v>
      </c>
      <c r="I43" s="6" t="s">
        <v>9674</v>
      </c>
      <c r="J43" s="36" t="s">
        <v>9695</v>
      </c>
      <c r="K43" s="6" t="s">
        <v>9711</v>
      </c>
      <c r="L43" s="6">
        <v>4630</v>
      </c>
      <c r="M43" s="6">
        <v>36</v>
      </c>
      <c r="N43" s="4" t="s">
        <v>474</v>
      </c>
      <c r="O43" s="16">
        <v>-16</v>
      </c>
      <c r="P43" s="6" t="s">
        <v>9712</v>
      </c>
      <c r="Q43" s="6">
        <v>2023</v>
      </c>
      <c r="R43" s="6" t="s">
        <v>1154</v>
      </c>
      <c r="S43" s="6" t="s">
        <v>9713</v>
      </c>
    </row>
    <row r="44" spans="1:19" x14ac:dyDescent="0.15">
      <c r="A44" s="6" t="s">
        <v>130</v>
      </c>
      <c r="B44" s="6" t="s">
        <v>1151</v>
      </c>
      <c r="C44" s="6" t="s">
        <v>1600</v>
      </c>
      <c r="D44" s="9">
        <v>54.651232999999998</v>
      </c>
      <c r="E44" s="9">
        <v>11.386068</v>
      </c>
      <c r="F44" s="6" t="s">
        <v>573</v>
      </c>
      <c r="G44" s="6" t="s">
        <v>9709</v>
      </c>
      <c r="H44" s="6" t="s">
        <v>9826</v>
      </c>
      <c r="I44" s="6" t="s">
        <v>9674</v>
      </c>
      <c r="J44" s="36" t="s">
        <v>9816</v>
      </c>
      <c r="K44" s="6" t="s">
        <v>9827</v>
      </c>
      <c r="L44" s="6">
        <v>4538</v>
      </c>
      <c r="M44" s="6">
        <v>28</v>
      </c>
      <c r="N44" s="4" t="s">
        <v>474</v>
      </c>
      <c r="O44" s="16">
        <v>-14</v>
      </c>
      <c r="P44" s="6" t="s">
        <v>3122</v>
      </c>
      <c r="Q44" s="6">
        <v>2023</v>
      </c>
      <c r="R44" s="6" t="s">
        <v>1154</v>
      </c>
      <c r="S44" s="6" t="s">
        <v>9713</v>
      </c>
    </row>
    <row r="45" spans="1:19" x14ac:dyDescent="0.15">
      <c r="A45" s="6" t="s">
        <v>130</v>
      </c>
      <c r="B45" s="6" t="s">
        <v>1151</v>
      </c>
      <c r="C45" s="6" t="s">
        <v>1600</v>
      </c>
      <c r="D45" s="9">
        <v>54.651232999999998</v>
      </c>
      <c r="E45" s="9">
        <v>11.386068</v>
      </c>
      <c r="F45" s="6" t="s">
        <v>573</v>
      </c>
      <c r="G45" s="6" t="s">
        <v>9709</v>
      </c>
      <c r="H45" s="6" t="s">
        <v>9710</v>
      </c>
      <c r="I45" s="6" t="s">
        <v>9674</v>
      </c>
      <c r="J45" s="36" t="s">
        <v>9816</v>
      </c>
      <c r="K45" s="6" t="s">
        <v>9828</v>
      </c>
      <c r="L45" s="6">
        <v>4440</v>
      </c>
      <c r="M45" s="6">
        <v>33</v>
      </c>
      <c r="N45" s="4" t="s">
        <v>474</v>
      </c>
      <c r="O45" s="16">
        <v>-23</v>
      </c>
      <c r="P45" s="6" t="s">
        <v>9829</v>
      </c>
      <c r="Q45" s="6">
        <v>2023</v>
      </c>
      <c r="R45" s="6" t="s">
        <v>1154</v>
      </c>
      <c r="S45" s="6" t="s">
        <v>9713</v>
      </c>
    </row>
    <row r="46" spans="1:19" x14ac:dyDescent="0.15">
      <c r="A46" s="6" t="s">
        <v>130</v>
      </c>
      <c r="B46" s="6" t="s">
        <v>1151</v>
      </c>
      <c r="C46" s="6" t="s">
        <v>1600</v>
      </c>
      <c r="D46" s="9">
        <v>54.651232999999998</v>
      </c>
      <c r="E46" s="9">
        <v>11.386068</v>
      </c>
      <c r="F46" s="6" t="s">
        <v>573</v>
      </c>
      <c r="G46" s="6" t="s">
        <v>9709</v>
      </c>
      <c r="H46" s="6" t="s">
        <v>9710</v>
      </c>
      <c r="I46" s="6" t="s">
        <v>9674</v>
      </c>
      <c r="J46" s="36" t="s">
        <v>9816</v>
      </c>
      <c r="K46" s="6" t="s">
        <v>9830</v>
      </c>
      <c r="L46" s="6">
        <v>4358</v>
      </c>
      <c r="M46" s="6">
        <v>49</v>
      </c>
      <c r="N46" s="4" t="s">
        <v>474</v>
      </c>
      <c r="O46" s="16">
        <v>-20</v>
      </c>
      <c r="P46" s="6" t="s">
        <v>9831</v>
      </c>
      <c r="Q46" s="6">
        <v>2023</v>
      </c>
      <c r="R46" s="6" t="s">
        <v>1154</v>
      </c>
      <c r="S46" s="6" t="s">
        <v>9713</v>
      </c>
    </row>
    <row r="47" spans="1:19" x14ac:dyDescent="0.15">
      <c r="A47" s="6" t="s">
        <v>213</v>
      </c>
      <c r="B47" s="6" t="s">
        <v>1513</v>
      </c>
      <c r="C47" s="6" t="s">
        <v>1600</v>
      </c>
      <c r="D47" s="9">
        <v>55.046737</v>
      </c>
      <c r="E47" s="9">
        <v>14.901781</v>
      </c>
      <c r="F47" s="6" t="s">
        <v>573</v>
      </c>
      <c r="G47" s="6" t="s">
        <v>9690</v>
      </c>
      <c r="H47" s="6" t="s">
        <v>9691</v>
      </c>
      <c r="I47" s="6" t="s">
        <v>9674</v>
      </c>
      <c r="J47" s="36" t="s">
        <v>9692</v>
      </c>
      <c r="K47" s="6" t="s">
        <v>9693</v>
      </c>
      <c r="L47" s="6">
        <v>5000</v>
      </c>
      <c r="M47" s="6">
        <v>70</v>
      </c>
      <c r="N47" s="4" t="s">
        <v>474</v>
      </c>
      <c r="O47" s="16"/>
      <c r="P47" s="6" t="s">
        <v>8858</v>
      </c>
      <c r="Q47" s="6">
        <v>2014</v>
      </c>
      <c r="R47" s="6" t="s">
        <v>31</v>
      </c>
      <c r="S47" s="6"/>
    </row>
    <row r="48" spans="1:19" x14ac:dyDescent="0.15">
      <c r="A48" s="6" t="s">
        <v>216</v>
      </c>
      <c r="B48" s="6" t="s">
        <v>9751</v>
      </c>
      <c r="C48" s="6" t="s">
        <v>1600</v>
      </c>
      <c r="D48" s="9">
        <v>56.952300999999999</v>
      </c>
      <c r="E48" s="9">
        <v>8.5904039999999995</v>
      </c>
      <c r="F48" s="6" t="s">
        <v>1068</v>
      </c>
      <c r="G48" s="6" t="s">
        <v>9752</v>
      </c>
      <c r="H48" s="6" t="s">
        <v>9753</v>
      </c>
      <c r="I48" s="6" t="s">
        <v>9674</v>
      </c>
      <c r="J48" s="36" t="s">
        <v>11107</v>
      </c>
      <c r="K48" s="6" t="s">
        <v>7137</v>
      </c>
      <c r="L48" s="6">
        <v>4688</v>
      </c>
      <c r="M48" s="6">
        <v>49</v>
      </c>
      <c r="N48" s="4" t="s">
        <v>474</v>
      </c>
      <c r="O48" s="16"/>
      <c r="P48" s="6" t="s">
        <v>9754</v>
      </c>
      <c r="Q48" s="6">
        <v>2021</v>
      </c>
      <c r="R48" s="6" t="s">
        <v>9755</v>
      </c>
      <c r="S48" s="6"/>
    </row>
    <row r="49" spans="1:19" x14ac:dyDescent="0.15">
      <c r="A49" s="6" t="s">
        <v>222</v>
      </c>
      <c r="B49" s="6" t="s">
        <v>2518</v>
      </c>
      <c r="C49" s="6" t="s">
        <v>1600</v>
      </c>
      <c r="D49" s="9">
        <v>55.238179000000002</v>
      </c>
      <c r="E49" s="9">
        <v>9.565213</v>
      </c>
      <c r="F49" s="6" t="s">
        <v>9756</v>
      </c>
      <c r="G49" s="6" t="s">
        <v>9757</v>
      </c>
      <c r="H49" s="6" t="s">
        <v>9758</v>
      </c>
      <c r="I49" s="6" t="s">
        <v>9674</v>
      </c>
      <c r="J49" s="36" t="s">
        <v>11107</v>
      </c>
      <c r="K49" s="6" t="s">
        <v>9759</v>
      </c>
      <c r="L49" s="6">
        <v>4498</v>
      </c>
      <c r="M49" s="6">
        <v>23</v>
      </c>
      <c r="N49" s="4" t="s">
        <v>474</v>
      </c>
      <c r="O49" s="16"/>
      <c r="P49" s="6" t="s">
        <v>9760</v>
      </c>
      <c r="Q49" s="6">
        <v>2011</v>
      </c>
      <c r="R49" s="6" t="s">
        <v>9761</v>
      </c>
      <c r="S49" s="6"/>
    </row>
    <row r="50" spans="1:19" x14ac:dyDescent="0.15">
      <c r="A50" s="6" t="s">
        <v>316</v>
      </c>
      <c r="B50" s="6" t="s">
        <v>2497</v>
      </c>
      <c r="C50" s="6" t="s">
        <v>1600</v>
      </c>
      <c r="D50" s="9">
        <v>55.209000000000003</v>
      </c>
      <c r="E50" s="9">
        <v>10.087</v>
      </c>
      <c r="F50" s="6" t="s">
        <v>2580</v>
      </c>
      <c r="G50" s="6" t="s">
        <v>9762</v>
      </c>
      <c r="H50" s="6" t="s">
        <v>9763</v>
      </c>
      <c r="I50" s="6" t="s">
        <v>9674</v>
      </c>
      <c r="J50" s="36" t="s">
        <v>11107</v>
      </c>
      <c r="K50" s="6" t="s">
        <v>9764</v>
      </c>
      <c r="L50" s="6">
        <v>4543</v>
      </c>
      <c r="M50" s="6">
        <v>30</v>
      </c>
      <c r="N50" s="4" t="s">
        <v>474</v>
      </c>
      <c r="O50" s="16"/>
      <c r="P50" s="6" t="s">
        <v>9765</v>
      </c>
      <c r="Q50" s="6">
        <v>2011</v>
      </c>
      <c r="R50" s="6" t="s">
        <v>9761</v>
      </c>
      <c r="S50" s="6"/>
    </row>
    <row r="51" spans="1:19" x14ac:dyDescent="0.15">
      <c r="A51" s="6" t="s">
        <v>316</v>
      </c>
      <c r="B51" s="6" t="s">
        <v>2497</v>
      </c>
      <c r="C51" s="6" t="s">
        <v>1600</v>
      </c>
      <c r="D51" s="9">
        <v>55.209000000000003</v>
      </c>
      <c r="E51" s="9">
        <v>10.087</v>
      </c>
      <c r="F51" s="6" t="s">
        <v>2580</v>
      </c>
      <c r="G51" s="6" t="s">
        <v>9762</v>
      </c>
      <c r="H51" s="6" t="s">
        <v>9766</v>
      </c>
      <c r="I51" s="6" t="s">
        <v>9674</v>
      </c>
      <c r="J51" s="36" t="s">
        <v>11107</v>
      </c>
      <c r="K51" s="6" t="s">
        <v>9767</v>
      </c>
      <c r="L51" s="6">
        <v>4476</v>
      </c>
      <c r="M51" s="6">
        <v>23</v>
      </c>
      <c r="N51" s="4" t="s">
        <v>474</v>
      </c>
      <c r="O51" s="16"/>
      <c r="P51" s="6" t="s">
        <v>9768</v>
      </c>
      <c r="Q51" s="6">
        <v>2011</v>
      </c>
      <c r="R51" s="6" t="s">
        <v>9761</v>
      </c>
      <c r="S51" s="6"/>
    </row>
    <row r="52" spans="1:19" x14ac:dyDescent="0.15">
      <c r="A52" s="6" t="s">
        <v>316</v>
      </c>
      <c r="B52" s="6" t="s">
        <v>2497</v>
      </c>
      <c r="C52" s="6" t="s">
        <v>1600</v>
      </c>
      <c r="D52" s="9">
        <v>55.209000000000003</v>
      </c>
      <c r="E52" s="9">
        <v>10.087</v>
      </c>
      <c r="F52" s="6" t="s">
        <v>2580</v>
      </c>
      <c r="G52" s="6" t="s">
        <v>9762</v>
      </c>
      <c r="H52" s="6" t="s">
        <v>9769</v>
      </c>
      <c r="I52" s="6" t="s">
        <v>9674</v>
      </c>
      <c r="J52" s="36" t="s">
        <v>11107</v>
      </c>
      <c r="K52" s="6" t="s">
        <v>9770</v>
      </c>
      <c r="L52" s="6">
        <v>4500</v>
      </c>
      <c r="M52" s="6">
        <v>30</v>
      </c>
      <c r="N52" s="4" t="s">
        <v>474</v>
      </c>
      <c r="O52" s="16"/>
      <c r="P52" s="6" t="s">
        <v>9771</v>
      </c>
      <c r="Q52" s="6">
        <v>2011</v>
      </c>
      <c r="R52" s="6" t="s">
        <v>9761</v>
      </c>
      <c r="S52" s="6"/>
    </row>
    <row r="53" spans="1:19" x14ac:dyDescent="0.15">
      <c r="A53" s="6" t="s">
        <v>316</v>
      </c>
      <c r="B53" s="6" t="s">
        <v>2497</v>
      </c>
      <c r="C53" s="6" t="s">
        <v>1600</v>
      </c>
      <c r="D53" s="9">
        <v>55.209000000000003</v>
      </c>
      <c r="E53" s="9">
        <v>10.087</v>
      </c>
      <c r="F53" s="6" t="s">
        <v>2580</v>
      </c>
      <c r="G53" s="6" t="s">
        <v>9762</v>
      </c>
      <c r="H53" s="6" t="s">
        <v>9772</v>
      </c>
      <c r="I53" s="6" t="s">
        <v>9674</v>
      </c>
      <c r="J53" s="36" t="s">
        <v>11107</v>
      </c>
      <c r="K53" s="6" t="s">
        <v>9773</v>
      </c>
      <c r="L53" s="6">
        <v>4471</v>
      </c>
      <c r="M53" s="6">
        <v>60</v>
      </c>
      <c r="N53" s="4" t="s">
        <v>474</v>
      </c>
      <c r="O53" s="16"/>
      <c r="P53" s="6" t="s">
        <v>9774</v>
      </c>
      <c r="Q53" s="6">
        <v>2011</v>
      </c>
      <c r="R53" s="6" t="s">
        <v>9761</v>
      </c>
      <c r="S53" s="6"/>
    </row>
    <row r="54" spans="1:19" x14ac:dyDescent="0.15">
      <c r="A54" s="6" t="s">
        <v>316</v>
      </c>
      <c r="B54" s="6" t="s">
        <v>2497</v>
      </c>
      <c r="C54" s="6" t="s">
        <v>1600</v>
      </c>
      <c r="D54" s="9">
        <v>55.209000000000003</v>
      </c>
      <c r="E54" s="9">
        <v>10.087</v>
      </c>
      <c r="F54" s="6" t="s">
        <v>2580</v>
      </c>
      <c r="G54" s="6" t="s">
        <v>9762</v>
      </c>
      <c r="H54" s="6" t="s">
        <v>9775</v>
      </c>
      <c r="I54" s="6" t="s">
        <v>9674</v>
      </c>
      <c r="J54" s="36" t="s">
        <v>11107</v>
      </c>
      <c r="K54" s="6" t="s">
        <v>9776</v>
      </c>
      <c r="L54" s="6">
        <v>4548</v>
      </c>
      <c r="M54" s="6">
        <v>30</v>
      </c>
      <c r="N54" s="4" t="s">
        <v>474</v>
      </c>
      <c r="O54" s="16"/>
      <c r="P54" s="6" t="s">
        <v>9777</v>
      </c>
      <c r="Q54" s="6">
        <v>2011</v>
      </c>
      <c r="R54" s="6" t="s">
        <v>9761</v>
      </c>
      <c r="S54" s="6"/>
    </row>
    <row r="55" spans="1:19" x14ac:dyDescent="0.15">
      <c r="A55" s="6" t="s">
        <v>316</v>
      </c>
      <c r="B55" s="6" t="s">
        <v>2497</v>
      </c>
      <c r="C55" s="6" t="s">
        <v>1600</v>
      </c>
      <c r="D55" s="9">
        <v>55.209000000000003</v>
      </c>
      <c r="E55" s="9">
        <v>10.087</v>
      </c>
      <c r="F55" s="6" t="s">
        <v>2580</v>
      </c>
      <c r="G55" s="6" t="s">
        <v>9762</v>
      </c>
      <c r="H55" s="6" t="s">
        <v>9778</v>
      </c>
      <c r="I55" s="6" t="s">
        <v>9674</v>
      </c>
      <c r="J55" s="36" t="s">
        <v>11107</v>
      </c>
      <c r="K55" s="6" t="s">
        <v>7784</v>
      </c>
      <c r="L55" s="6">
        <v>4580</v>
      </c>
      <c r="M55" s="6">
        <v>70</v>
      </c>
      <c r="N55" s="4" t="s">
        <v>474</v>
      </c>
      <c r="O55" s="16"/>
      <c r="P55" s="6" t="s">
        <v>9779</v>
      </c>
      <c r="Q55" s="6">
        <v>2011</v>
      </c>
      <c r="R55" s="6" t="s">
        <v>9761</v>
      </c>
      <c r="S55" s="6"/>
    </row>
    <row r="56" spans="1:19" x14ac:dyDescent="0.15">
      <c r="A56" s="6" t="s">
        <v>326</v>
      </c>
      <c r="B56" s="6" t="s">
        <v>1599</v>
      </c>
      <c r="C56" s="6" t="s">
        <v>1568</v>
      </c>
      <c r="D56" s="9">
        <v>55.4295685790851</v>
      </c>
      <c r="E56" s="9">
        <v>11.728726354272199</v>
      </c>
      <c r="F56" s="6" t="s">
        <v>9714</v>
      </c>
      <c r="G56" s="6"/>
      <c r="H56" s="6"/>
      <c r="I56" s="6" t="s">
        <v>9674</v>
      </c>
      <c r="J56" s="36" t="s">
        <v>9695</v>
      </c>
      <c r="K56" s="6" t="s">
        <v>9715</v>
      </c>
      <c r="L56" s="6">
        <v>4780</v>
      </c>
      <c r="M56" s="6">
        <v>70</v>
      </c>
      <c r="N56" s="4" t="s">
        <v>474</v>
      </c>
      <c r="O56" s="16"/>
      <c r="P56" s="6" t="s">
        <v>9716</v>
      </c>
      <c r="Q56" s="6">
        <v>1998</v>
      </c>
      <c r="R56" s="6" t="s">
        <v>28</v>
      </c>
      <c r="S56" s="6"/>
    </row>
    <row r="57" spans="1:19" x14ac:dyDescent="0.15">
      <c r="A57" s="6" t="s">
        <v>335</v>
      </c>
      <c r="B57" s="6" t="s">
        <v>1513</v>
      </c>
      <c r="C57" s="6" t="s">
        <v>1600</v>
      </c>
      <c r="D57" s="9">
        <v>55.228918999999998</v>
      </c>
      <c r="E57" s="9">
        <v>14.747289</v>
      </c>
      <c r="F57" s="6" t="s">
        <v>573</v>
      </c>
      <c r="G57" s="6" t="s">
        <v>9810</v>
      </c>
      <c r="H57" s="6"/>
      <c r="I57" s="6" t="s">
        <v>9674</v>
      </c>
      <c r="J57" s="36" t="s">
        <v>9781</v>
      </c>
      <c r="K57" s="6" t="s">
        <v>9811</v>
      </c>
      <c r="L57" s="6">
        <v>5084</v>
      </c>
      <c r="M57" s="6">
        <v>32</v>
      </c>
      <c r="N57" s="4" t="s">
        <v>474</v>
      </c>
      <c r="O57" s="16"/>
      <c r="P57" s="6" t="s">
        <v>4390</v>
      </c>
      <c r="Q57" s="6">
        <v>2020</v>
      </c>
      <c r="R57" s="6" t="s">
        <v>9747</v>
      </c>
      <c r="S57" s="6" t="s">
        <v>9812</v>
      </c>
    </row>
    <row r="58" spans="1:19" x14ac:dyDescent="0.15">
      <c r="A58" s="6" t="s">
        <v>335</v>
      </c>
      <c r="B58" s="6" t="s">
        <v>1513</v>
      </c>
      <c r="C58" s="6" t="s">
        <v>1600</v>
      </c>
      <c r="D58" s="9">
        <v>55.228918999999998</v>
      </c>
      <c r="E58" s="9">
        <v>14.747289</v>
      </c>
      <c r="F58" s="6" t="s">
        <v>573</v>
      </c>
      <c r="G58" s="6" t="s">
        <v>9810</v>
      </c>
      <c r="H58" s="6"/>
      <c r="I58" s="6" t="s">
        <v>9674</v>
      </c>
      <c r="J58" s="36" t="s">
        <v>9781</v>
      </c>
      <c r="K58" s="6" t="s">
        <v>9813</v>
      </c>
      <c r="L58" s="6">
        <v>5016</v>
      </c>
      <c r="M58" s="6">
        <v>30</v>
      </c>
      <c r="N58" s="4" t="s">
        <v>474</v>
      </c>
      <c r="O58" s="16"/>
      <c r="P58" s="6" t="s">
        <v>9814</v>
      </c>
      <c r="Q58" s="6">
        <v>2020</v>
      </c>
      <c r="R58" s="6" t="s">
        <v>9747</v>
      </c>
      <c r="S58" s="6" t="s">
        <v>9812</v>
      </c>
    </row>
    <row r="59" spans="1:19" x14ac:dyDescent="0.15">
      <c r="A59" s="6" t="s">
        <v>339</v>
      </c>
      <c r="B59" s="6" t="s">
        <v>1513</v>
      </c>
      <c r="C59" s="6" t="s">
        <v>1600</v>
      </c>
      <c r="D59" s="9">
        <v>55.174537000000001</v>
      </c>
      <c r="E59" s="9">
        <v>14.803576</v>
      </c>
      <c r="F59" s="6" t="s">
        <v>573</v>
      </c>
      <c r="G59" s="6" t="s">
        <v>9743</v>
      </c>
      <c r="H59" s="6" t="s">
        <v>9744</v>
      </c>
      <c r="I59" s="6" t="s">
        <v>9674</v>
      </c>
      <c r="J59" s="36" t="s">
        <v>9718</v>
      </c>
      <c r="K59" s="6" t="s">
        <v>9745</v>
      </c>
      <c r="L59" s="6">
        <v>4917</v>
      </c>
      <c r="M59" s="6">
        <v>32</v>
      </c>
      <c r="N59" s="4" t="s">
        <v>474</v>
      </c>
      <c r="O59" s="16"/>
      <c r="P59" s="6" t="s">
        <v>9746</v>
      </c>
      <c r="Q59" s="6">
        <v>2020</v>
      </c>
      <c r="R59" s="6" t="s">
        <v>9747</v>
      </c>
      <c r="S59" s="6" t="s">
        <v>9748</v>
      </c>
    </row>
    <row r="60" spans="1:19" x14ac:dyDescent="0.15">
      <c r="A60" s="6" t="s">
        <v>339</v>
      </c>
      <c r="B60" s="6" t="s">
        <v>1513</v>
      </c>
      <c r="C60" s="6" t="s">
        <v>1600</v>
      </c>
      <c r="D60" s="9">
        <v>55.174537000000001</v>
      </c>
      <c r="E60" s="9">
        <v>14.803576</v>
      </c>
      <c r="F60" s="6" t="s">
        <v>573</v>
      </c>
      <c r="G60" s="6" t="s">
        <v>9743</v>
      </c>
      <c r="H60" s="6" t="s">
        <v>9832</v>
      </c>
      <c r="I60" s="6" t="s">
        <v>9674</v>
      </c>
      <c r="J60" s="36" t="s">
        <v>9816</v>
      </c>
      <c r="K60" s="6" t="s">
        <v>9833</v>
      </c>
      <c r="L60" s="6">
        <v>4904</v>
      </c>
      <c r="M60" s="6">
        <v>32</v>
      </c>
      <c r="N60" s="4" t="s">
        <v>474</v>
      </c>
      <c r="O60" s="16"/>
      <c r="P60" s="6" t="s">
        <v>9834</v>
      </c>
      <c r="Q60" s="6">
        <v>2020</v>
      </c>
      <c r="R60" s="6" t="s">
        <v>9747</v>
      </c>
      <c r="S60" s="6" t="s">
        <v>9835</v>
      </c>
    </row>
    <row r="61" spans="1:19" x14ac:dyDescent="0.15">
      <c r="A61" s="6" t="s">
        <v>339</v>
      </c>
      <c r="B61" s="6" t="s">
        <v>1513</v>
      </c>
      <c r="C61" s="6" t="s">
        <v>1600</v>
      </c>
      <c r="D61" s="9">
        <v>55.174537000000001</v>
      </c>
      <c r="E61" s="9">
        <v>14.803576</v>
      </c>
      <c r="F61" s="6" t="s">
        <v>573</v>
      </c>
      <c r="G61" s="6" t="s">
        <v>9743</v>
      </c>
      <c r="H61" s="6" t="s">
        <v>9852</v>
      </c>
      <c r="I61" s="6" t="s">
        <v>9674</v>
      </c>
      <c r="J61" s="36" t="s">
        <v>11107</v>
      </c>
      <c r="K61" s="6" t="s">
        <v>9853</v>
      </c>
      <c r="L61" s="6">
        <v>4951</v>
      </c>
      <c r="M61" s="6">
        <v>32</v>
      </c>
      <c r="N61" s="4" t="s">
        <v>474</v>
      </c>
      <c r="O61" s="16"/>
      <c r="P61" s="6" t="s">
        <v>9854</v>
      </c>
      <c r="Q61" s="6">
        <v>2020</v>
      </c>
      <c r="R61" s="6" t="s">
        <v>9747</v>
      </c>
      <c r="S61" s="6" t="s">
        <v>9855</v>
      </c>
    </row>
    <row r="62" spans="1:19" x14ac:dyDescent="0.15">
      <c r="A62" s="6" t="s">
        <v>339</v>
      </c>
      <c r="B62" s="6" t="s">
        <v>1513</v>
      </c>
      <c r="C62" s="6" t="s">
        <v>1600</v>
      </c>
      <c r="D62" s="9">
        <v>55.174537000000001</v>
      </c>
      <c r="E62" s="9">
        <v>14.803576</v>
      </c>
      <c r="F62" s="6" t="s">
        <v>573</v>
      </c>
      <c r="G62" s="6" t="s">
        <v>9743</v>
      </c>
      <c r="H62" s="6" t="s">
        <v>9856</v>
      </c>
      <c r="I62" s="6" t="s">
        <v>9674</v>
      </c>
      <c r="J62" s="36" t="s">
        <v>11107</v>
      </c>
      <c r="K62" s="6" t="s">
        <v>9857</v>
      </c>
      <c r="L62" s="6">
        <v>4963</v>
      </c>
      <c r="M62" s="6">
        <v>32</v>
      </c>
      <c r="N62" s="4" t="s">
        <v>474</v>
      </c>
      <c r="O62" s="16"/>
      <c r="P62" s="6" t="s">
        <v>9858</v>
      </c>
      <c r="Q62" s="6">
        <v>2020</v>
      </c>
      <c r="R62" s="6" t="s">
        <v>9747</v>
      </c>
      <c r="S62" s="6" t="s">
        <v>9859</v>
      </c>
    </row>
    <row r="63" spans="1:19" x14ac:dyDescent="0.15">
      <c r="A63" s="6" t="s">
        <v>400</v>
      </c>
      <c r="B63" s="6" t="s">
        <v>9120</v>
      </c>
      <c r="C63" s="6" t="s">
        <v>1600</v>
      </c>
      <c r="D63" s="9">
        <v>55.600375</v>
      </c>
      <c r="E63" s="9">
        <v>12.106987999999999</v>
      </c>
      <c r="F63" s="6" t="s">
        <v>573</v>
      </c>
      <c r="G63" s="6"/>
      <c r="H63" s="6" t="s">
        <v>9860</v>
      </c>
      <c r="I63" s="6" t="s">
        <v>9674</v>
      </c>
      <c r="J63" s="36" t="s">
        <v>9675</v>
      </c>
      <c r="K63" s="6" t="s">
        <v>8790</v>
      </c>
      <c r="L63" s="6">
        <v>4890</v>
      </c>
      <c r="M63" s="6">
        <v>90</v>
      </c>
      <c r="N63" s="4" t="s">
        <v>474</v>
      </c>
      <c r="O63" s="16"/>
      <c r="P63" s="6" t="s">
        <v>7978</v>
      </c>
      <c r="Q63" s="6">
        <v>2014</v>
      </c>
      <c r="R63" s="6" t="s">
        <v>31</v>
      </c>
      <c r="S63" s="6" t="s">
        <v>9861</v>
      </c>
    </row>
    <row r="64" spans="1:19" x14ac:dyDescent="0.15">
      <c r="A64" s="6"/>
      <c r="B64" s="6"/>
      <c r="C64" s="6"/>
      <c r="D64" s="9"/>
      <c r="E64" s="9"/>
      <c r="F64" s="6"/>
      <c r="G64" s="6"/>
      <c r="H64" s="6"/>
      <c r="I64" s="6"/>
      <c r="J64" s="6"/>
      <c r="K64" s="6"/>
      <c r="L64" s="6"/>
      <c r="M64" s="6"/>
      <c r="N64" s="6"/>
      <c r="O64" s="16"/>
      <c r="P64" s="6"/>
      <c r="Q64" s="6"/>
      <c r="R64" s="6"/>
      <c r="S64" s="6"/>
    </row>
    <row r="65" spans="1:19" x14ac:dyDescent="0.15">
      <c r="A65" s="6"/>
      <c r="B65" s="6"/>
      <c r="C65" s="6"/>
      <c r="D65" s="9"/>
      <c r="E65" s="9"/>
      <c r="F65" s="6"/>
      <c r="G65" s="6"/>
      <c r="H65" s="6"/>
      <c r="I65" s="6"/>
      <c r="J65" s="6"/>
      <c r="K65" s="6"/>
      <c r="L65" s="6"/>
      <c r="M65" s="6"/>
      <c r="N65" s="6"/>
      <c r="O65" s="16"/>
      <c r="P65" s="6"/>
      <c r="Q65" s="6"/>
      <c r="R65" s="6"/>
      <c r="S65" s="6"/>
    </row>
    <row r="66" spans="1:19" x14ac:dyDescent="0.15">
      <c r="A66" s="6"/>
      <c r="B66" s="6"/>
      <c r="C66" s="6"/>
      <c r="D66" s="9"/>
      <c r="E66" s="9"/>
      <c r="F66" s="6"/>
      <c r="G66" s="6"/>
      <c r="H66" s="6"/>
      <c r="I66" s="6"/>
      <c r="J66" s="6"/>
      <c r="K66" s="6"/>
      <c r="L66" s="6"/>
      <c r="M66" s="6"/>
      <c r="N66" s="6"/>
      <c r="O66" s="16"/>
      <c r="P66" s="6"/>
      <c r="Q66" s="6"/>
      <c r="R66" s="6"/>
      <c r="S66" s="6"/>
    </row>
    <row r="67" spans="1:19" x14ac:dyDescent="0.15">
      <c r="A67" s="6"/>
      <c r="B67" s="6"/>
      <c r="C67" s="6"/>
      <c r="D67" s="9"/>
      <c r="E67" s="9"/>
      <c r="F67" s="6"/>
      <c r="G67" s="6"/>
      <c r="H67" s="6"/>
      <c r="I67" s="6"/>
      <c r="J67" s="6"/>
      <c r="K67" s="6"/>
      <c r="L67" s="6"/>
      <c r="M67" s="6"/>
      <c r="N67" s="6"/>
      <c r="O67" s="16"/>
      <c r="P67" s="6"/>
      <c r="Q67" s="6"/>
      <c r="R67" s="6"/>
      <c r="S67" s="6"/>
    </row>
    <row r="68" spans="1:19" x14ac:dyDescent="0.15">
      <c r="A68" s="6"/>
      <c r="B68" s="6"/>
      <c r="C68" s="6"/>
      <c r="D68" s="9"/>
      <c r="E68" s="9"/>
      <c r="F68" s="6"/>
      <c r="G68" s="6"/>
      <c r="H68" s="6"/>
      <c r="I68" s="6"/>
      <c r="J68" s="6"/>
      <c r="K68" s="6"/>
      <c r="L68" s="6"/>
      <c r="M68" s="6"/>
      <c r="N68" s="6"/>
      <c r="O68" s="16"/>
      <c r="P68" s="6"/>
      <c r="Q68" s="6"/>
      <c r="R68" s="6"/>
      <c r="S68" s="6"/>
    </row>
    <row r="69" spans="1:19" x14ac:dyDescent="0.15">
      <c r="A69" s="6"/>
      <c r="B69" s="6"/>
      <c r="C69" s="6"/>
      <c r="D69" s="9"/>
      <c r="E69" s="9"/>
      <c r="F69" s="6"/>
      <c r="G69" s="6"/>
      <c r="H69" s="6"/>
      <c r="I69" s="6"/>
      <c r="J69" s="6"/>
      <c r="K69" s="6"/>
      <c r="L69" s="6"/>
      <c r="M69" s="6"/>
      <c r="N69" s="6"/>
      <c r="O69" s="16"/>
      <c r="P69" s="6"/>
      <c r="Q69" s="6"/>
      <c r="R69" s="6"/>
      <c r="S69" s="6"/>
    </row>
    <row r="70" spans="1:19" x14ac:dyDescent="0.15">
      <c r="A70" s="6"/>
      <c r="B70" s="6"/>
      <c r="C70" s="6"/>
      <c r="D70" s="9"/>
      <c r="E70" s="9"/>
      <c r="F70" s="6"/>
      <c r="G70" s="6"/>
      <c r="H70" s="6"/>
      <c r="I70" s="6"/>
      <c r="J70" s="6"/>
      <c r="K70" s="6"/>
      <c r="L70" s="6"/>
      <c r="M70" s="6"/>
      <c r="N70" s="6"/>
      <c r="O70" s="16"/>
      <c r="P70" s="6"/>
      <c r="Q70" s="6"/>
      <c r="R70" s="6"/>
      <c r="S70" s="6"/>
    </row>
    <row r="71" spans="1:19" x14ac:dyDescent="0.15">
      <c r="A71" s="6"/>
      <c r="B71" s="6"/>
      <c r="C71" s="6"/>
      <c r="D71" s="9"/>
      <c r="E71" s="9"/>
      <c r="F71" s="6"/>
      <c r="G71" s="6"/>
      <c r="H71" s="6"/>
      <c r="I71" s="6"/>
      <c r="J71" s="6"/>
      <c r="K71" s="6"/>
      <c r="L71" s="6"/>
      <c r="M71" s="6"/>
      <c r="N71" s="6"/>
      <c r="O71" s="16"/>
      <c r="P71" s="6"/>
      <c r="Q71" s="6"/>
      <c r="R71" s="6"/>
      <c r="S71" s="6"/>
    </row>
    <row r="72" spans="1:19" x14ac:dyDescent="0.15">
      <c r="A72" s="6"/>
      <c r="B72" s="6"/>
      <c r="C72" s="6"/>
      <c r="D72" s="9"/>
      <c r="E72" s="9"/>
      <c r="F72" s="6"/>
      <c r="G72" s="6"/>
      <c r="H72" s="6"/>
      <c r="I72" s="6"/>
      <c r="J72" s="6"/>
      <c r="K72" s="6"/>
      <c r="L72" s="6"/>
      <c r="M72" s="6"/>
      <c r="N72" s="6"/>
      <c r="O72" s="16"/>
      <c r="P72" s="6"/>
      <c r="Q72" s="6"/>
      <c r="R72" s="6"/>
      <c r="S72" s="6"/>
    </row>
    <row r="73" spans="1:19" x14ac:dyDescent="0.15">
      <c r="A73" s="6"/>
      <c r="B73" s="6"/>
      <c r="C73" s="6"/>
      <c r="D73" s="9"/>
      <c r="E73" s="9"/>
      <c r="F73" s="6"/>
      <c r="G73" s="6"/>
      <c r="H73" s="6"/>
      <c r="I73" s="6"/>
      <c r="J73" s="6"/>
      <c r="K73" s="6"/>
      <c r="L73" s="6"/>
      <c r="M73" s="6"/>
      <c r="N73" s="6"/>
      <c r="O73" s="16"/>
      <c r="P73" s="6"/>
      <c r="Q73" s="6"/>
      <c r="R73" s="6"/>
      <c r="S73" s="6"/>
    </row>
    <row r="74" spans="1:19" x14ac:dyDescent="0.15">
      <c r="A74" s="6"/>
      <c r="B74" s="6"/>
      <c r="C74" s="6"/>
      <c r="D74" s="9"/>
      <c r="E74" s="9"/>
      <c r="F74" s="6"/>
      <c r="G74" s="6"/>
      <c r="H74" s="6"/>
      <c r="I74" s="6"/>
      <c r="J74" s="6"/>
      <c r="K74" s="6"/>
      <c r="L74" s="6"/>
      <c r="M74" s="6"/>
      <c r="N74" s="6"/>
      <c r="O74" s="16"/>
      <c r="P74" s="6"/>
      <c r="Q74" s="6"/>
      <c r="R74" s="6"/>
      <c r="S74" s="6"/>
    </row>
    <row r="75" spans="1:19" x14ac:dyDescent="0.15">
      <c r="A75" s="6"/>
      <c r="B75" s="6"/>
      <c r="C75" s="6"/>
      <c r="D75" s="9"/>
      <c r="E75" s="9"/>
      <c r="F75" s="6"/>
      <c r="G75" s="6"/>
      <c r="H75" s="6"/>
      <c r="I75" s="6"/>
      <c r="J75" s="6"/>
      <c r="K75" s="6"/>
      <c r="L75" s="6"/>
      <c r="M75" s="6"/>
      <c r="N75" s="6"/>
      <c r="O75" s="16"/>
      <c r="P75" s="6"/>
      <c r="Q75" s="6"/>
      <c r="R75" s="6"/>
      <c r="S75" s="6"/>
    </row>
    <row r="76" spans="1:19" x14ac:dyDescent="0.15">
      <c r="A76" s="6"/>
      <c r="B76" s="6"/>
      <c r="C76" s="6"/>
      <c r="D76" s="9"/>
      <c r="E76" s="9"/>
      <c r="F76" s="6"/>
      <c r="G76" s="6"/>
      <c r="H76" s="6"/>
      <c r="I76" s="6"/>
      <c r="J76" s="6"/>
      <c r="K76" s="6"/>
      <c r="L76" s="6"/>
      <c r="M76" s="6"/>
      <c r="N76" s="6"/>
      <c r="O76" s="16"/>
      <c r="P76" s="6"/>
      <c r="Q76" s="6"/>
      <c r="R76" s="6"/>
      <c r="S76" s="6"/>
    </row>
    <row r="77" spans="1:19" x14ac:dyDescent="0.15">
      <c r="A77" s="6"/>
      <c r="B77" s="6"/>
      <c r="C77" s="6"/>
      <c r="D77" s="9"/>
      <c r="E77" s="9"/>
      <c r="F77" s="6"/>
      <c r="G77" s="6"/>
      <c r="H77" s="6"/>
      <c r="I77" s="6"/>
      <c r="J77" s="6"/>
      <c r="K77" s="6"/>
      <c r="L77" s="6"/>
      <c r="M77" s="6"/>
      <c r="N77" s="6"/>
      <c r="O77" s="16"/>
      <c r="P77" s="6"/>
      <c r="Q77" s="6"/>
      <c r="R77" s="6"/>
      <c r="S77" s="6"/>
    </row>
    <row r="78" spans="1:19" x14ac:dyDescent="0.15">
      <c r="A78" s="6"/>
      <c r="B78" s="6"/>
      <c r="C78" s="6"/>
      <c r="D78" s="9"/>
      <c r="E78" s="9"/>
      <c r="F78" s="6"/>
      <c r="G78" s="6"/>
      <c r="H78" s="6"/>
      <c r="I78" s="6"/>
      <c r="J78" s="6"/>
      <c r="K78" s="6"/>
      <c r="L78" s="6"/>
      <c r="M78" s="6"/>
      <c r="N78" s="6"/>
      <c r="O78" s="16"/>
      <c r="P78" s="6"/>
      <c r="Q78" s="6"/>
      <c r="R78" s="6"/>
      <c r="S78" s="6"/>
    </row>
    <row r="79" spans="1:19" x14ac:dyDescent="0.15">
      <c r="A79" s="6"/>
      <c r="B79" s="6"/>
      <c r="C79" s="6"/>
      <c r="D79" s="9"/>
      <c r="E79" s="9"/>
      <c r="F79" s="6"/>
      <c r="G79" s="6"/>
      <c r="H79" s="6"/>
      <c r="I79" s="6"/>
      <c r="J79" s="6"/>
      <c r="K79" s="6"/>
      <c r="L79" s="6"/>
      <c r="M79" s="6"/>
      <c r="N79" s="6"/>
      <c r="O79" s="16"/>
      <c r="P79" s="6"/>
      <c r="Q79" s="6"/>
      <c r="R79" s="6"/>
      <c r="S79" s="6"/>
    </row>
    <row r="80" spans="1:19" x14ac:dyDescent="0.15">
      <c r="A80" s="6"/>
      <c r="B80" s="6"/>
      <c r="C80" s="6"/>
      <c r="D80" s="9"/>
      <c r="E80" s="9"/>
      <c r="F80" s="6"/>
      <c r="G80" s="6"/>
      <c r="H80" s="6"/>
      <c r="I80" s="6"/>
      <c r="J80" s="6"/>
      <c r="K80" s="6"/>
      <c r="L80" s="6"/>
      <c r="M80" s="6"/>
      <c r="N80" s="6"/>
      <c r="O80" s="16"/>
      <c r="P80" s="6"/>
      <c r="Q80" s="6"/>
      <c r="R80" s="6"/>
      <c r="S80" s="6"/>
    </row>
    <row r="81" spans="1:19" x14ac:dyDescent="0.15">
      <c r="A81" s="6"/>
      <c r="B81" s="6"/>
      <c r="C81" s="6"/>
      <c r="D81" s="9"/>
      <c r="E81" s="9"/>
      <c r="F81" s="6"/>
      <c r="G81" s="6"/>
      <c r="H81" s="6"/>
      <c r="I81" s="6"/>
      <c r="J81" s="6"/>
      <c r="K81" s="6"/>
      <c r="L81" s="6"/>
      <c r="M81" s="6"/>
      <c r="N81" s="6"/>
      <c r="O81" s="16"/>
      <c r="P81" s="6"/>
      <c r="Q81" s="6"/>
      <c r="R81" s="6"/>
      <c r="S81" s="6"/>
    </row>
    <row r="82" spans="1:19" x14ac:dyDescent="0.15">
      <c r="A82" s="6"/>
      <c r="B82" s="6"/>
      <c r="C82" s="6"/>
      <c r="D82" s="9"/>
      <c r="E82" s="9"/>
      <c r="F82" s="6"/>
      <c r="G82" s="6"/>
      <c r="H82" s="6"/>
      <c r="I82" s="6"/>
      <c r="J82" s="6"/>
      <c r="K82" s="6"/>
      <c r="L82" s="6"/>
      <c r="M82" s="6"/>
      <c r="N82" s="6"/>
      <c r="O82" s="16"/>
      <c r="P82" s="6"/>
      <c r="Q82" s="6"/>
      <c r="R82" s="6"/>
      <c r="S82" s="6"/>
    </row>
    <row r="83" spans="1:19" x14ac:dyDescent="0.15">
      <c r="A83" s="6"/>
      <c r="B83" s="6"/>
      <c r="C83" s="6"/>
      <c r="D83" s="9"/>
      <c r="E83" s="9"/>
      <c r="F83" s="6"/>
      <c r="G83" s="6"/>
      <c r="H83" s="6"/>
      <c r="I83" s="6"/>
      <c r="J83" s="6"/>
      <c r="K83" s="6"/>
      <c r="L83" s="6"/>
      <c r="M83" s="6"/>
      <c r="N83" s="6"/>
      <c r="O83" s="16"/>
      <c r="P83" s="6"/>
      <c r="Q83" s="6"/>
      <c r="R83" s="6"/>
      <c r="S83" s="6"/>
    </row>
    <row r="84" spans="1:19" x14ac:dyDescent="0.15">
      <c r="A84" s="6"/>
      <c r="B84" s="6"/>
      <c r="C84" s="6"/>
      <c r="D84" s="9"/>
      <c r="E84" s="9"/>
      <c r="F84" s="6"/>
      <c r="G84" s="6"/>
      <c r="H84" s="6"/>
      <c r="I84" s="6"/>
      <c r="J84" s="6"/>
      <c r="K84" s="6"/>
      <c r="L84" s="6"/>
      <c r="M84" s="6"/>
      <c r="N84" s="6"/>
      <c r="O84" s="16"/>
      <c r="P84" s="6"/>
      <c r="Q84" s="6"/>
      <c r="R84" s="6"/>
      <c r="S84" s="6"/>
    </row>
    <row r="85" spans="1:19" x14ac:dyDescent="0.15">
      <c r="A85" s="6"/>
      <c r="B85" s="6"/>
      <c r="C85" s="6"/>
      <c r="D85" s="9"/>
      <c r="E85" s="9"/>
      <c r="F85" s="6"/>
      <c r="G85" s="6"/>
      <c r="H85" s="6"/>
      <c r="I85" s="6"/>
      <c r="J85" s="6"/>
      <c r="K85" s="6"/>
      <c r="L85" s="6"/>
      <c r="M85" s="6"/>
      <c r="N85" s="6"/>
      <c r="O85" s="16"/>
      <c r="P85" s="6"/>
      <c r="Q85" s="6"/>
      <c r="R85" s="6"/>
      <c r="S85" s="6"/>
    </row>
    <row r="86" spans="1:19" x14ac:dyDescent="0.15">
      <c r="A86" s="6"/>
      <c r="B86" s="6"/>
      <c r="C86" s="6"/>
      <c r="D86" s="9"/>
      <c r="E86" s="9"/>
      <c r="F86" s="6"/>
      <c r="G86" s="6"/>
      <c r="H86" s="6"/>
      <c r="I86" s="6"/>
      <c r="J86" s="6"/>
      <c r="K86" s="6"/>
      <c r="L86" s="6"/>
      <c r="M86" s="6"/>
      <c r="N86" s="6"/>
      <c r="O86" s="16"/>
      <c r="P86" s="6"/>
      <c r="Q86" s="6"/>
      <c r="R86" s="6"/>
      <c r="S86" s="6"/>
    </row>
    <row r="87" spans="1:19" x14ac:dyDescent="0.15">
      <c r="A87" s="6"/>
      <c r="B87" s="6"/>
      <c r="C87" s="6"/>
      <c r="D87" s="9"/>
      <c r="E87" s="9"/>
      <c r="F87" s="6"/>
      <c r="G87" s="6"/>
      <c r="H87" s="6"/>
      <c r="I87" s="6"/>
      <c r="J87" s="6"/>
      <c r="K87" s="6"/>
      <c r="L87" s="6"/>
      <c r="M87" s="6"/>
      <c r="N87" s="6"/>
      <c r="O87" s="16"/>
      <c r="P87" s="6"/>
      <c r="Q87" s="6"/>
      <c r="R87" s="6"/>
      <c r="S87" s="6"/>
    </row>
    <row r="88" spans="1:19" x14ac:dyDescent="0.15">
      <c r="A88" s="6"/>
      <c r="B88" s="6"/>
      <c r="C88" s="6"/>
      <c r="D88" s="9"/>
      <c r="E88" s="9"/>
      <c r="F88" s="6"/>
      <c r="G88" s="6"/>
      <c r="H88" s="6"/>
      <c r="I88" s="6"/>
      <c r="J88" s="6"/>
      <c r="K88" s="6"/>
      <c r="L88" s="6"/>
      <c r="M88" s="6"/>
      <c r="N88" s="6"/>
      <c r="O88" s="16"/>
      <c r="P88" s="6"/>
      <c r="Q88" s="6"/>
      <c r="R88" s="6"/>
      <c r="S88" s="6"/>
    </row>
    <row r="89" spans="1:19" x14ac:dyDescent="0.15">
      <c r="A89" s="6"/>
      <c r="B89" s="6"/>
      <c r="C89" s="6"/>
      <c r="D89" s="9"/>
      <c r="E89" s="9"/>
      <c r="F89" s="6"/>
      <c r="G89" s="6"/>
      <c r="H89" s="6"/>
      <c r="I89" s="6"/>
      <c r="J89" s="6"/>
      <c r="K89" s="6"/>
      <c r="L89" s="6"/>
      <c r="M89" s="6"/>
      <c r="N89" s="6"/>
      <c r="O89" s="16"/>
      <c r="P89" s="6"/>
      <c r="Q89" s="6"/>
      <c r="R89" s="6"/>
      <c r="S89" s="6"/>
    </row>
    <row r="90" spans="1:19" x14ac:dyDescent="0.15">
      <c r="A90" s="6"/>
      <c r="B90" s="6"/>
      <c r="C90" s="6"/>
      <c r="D90" s="9"/>
      <c r="E90" s="9"/>
      <c r="F90" s="6"/>
      <c r="G90" s="6"/>
      <c r="H90" s="6"/>
      <c r="I90" s="6"/>
      <c r="J90" s="6"/>
      <c r="K90" s="6"/>
      <c r="L90" s="6"/>
      <c r="M90" s="6"/>
      <c r="N90" s="6"/>
      <c r="O90" s="16"/>
      <c r="P90" s="6"/>
      <c r="Q90" s="6"/>
      <c r="R90" s="6"/>
      <c r="S90" s="6"/>
    </row>
    <row r="91" spans="1:19" x14ac:dyDescent="0.15">
      <c r="A91" s="6"/>
      <c r="B91" s="6"/>
      <c r="C91" s="6"/>
      <c r="D91" s="9"/>
      <c r="E91" s="9"/>
      <c r="F91" s="6"/>
      <c r="G91" s="6"/>
      <c r="H91" s="6"/>
      <c r="I91" s="6"/>
      <c r="J91" s="6"/>
      <c r="K91" s="6"/>
      <c r="L91" s="6"/>
      <c r="M91" s="6"/>
      <c r="N91" s="6"/>
      <c r="O91" s="16"/>
      <c r="P91" s="6"/>
      <c r="Q91" s="6"/>
      <c r="R91" s="6"/>
      <c r="S91" s="6"/>
    </row>
    <row r="92" spans="1:19" x14ac:dyDescent="0.15">
      <c r="A92" s="6"/>
      <c r="B92" s="6"/>
      <c r="C92" s="6"/>
      <c r="D92" s="9"/>
      <c r="E92" s="9"/>
      <c r="F92" s="6"/>
      <c r="G92" s="6"/>
      <c r="H92" s="6"/>
      <c r="I92" s="6"/>
      <c r="J92" s="6"/>
      <c r="K92" s="6"/>
      <c r="L92" s="6"/>
      <c r="M92" s="6"/>
      <c r="N92" s="6"/>
      <c r="O92" s="16"/>
      <c r="P92" s="6"/>
      <c r="Q92" s="6"/>
      <c r="R92" s="6"/>
      <c r="S92" s="6"/>
    </row>
    <row r="93" spans="1:19" x14ac:dyDescent="0.15">
      <c r="A93" s="6"/>
      <c r="B93" s="6"/>
      <c r="C93" s="6"/>
      <c r="D93" s="9"/>
      <c r="E93" s="9"/>
      <c r="F93" s="6"/>
      <c r="G93" s="6"/>
      <c r="H93" s="6"/>
      <c r="I93" s="6"/>
      <c r="J93" s="6"/>
      <c r="K93" s="6"/>
      <c r="L93" s="6"/>
      <c r="M93" s="6"/>
      <c r="N93" s="6"/>
      <c r="O93" s="16"/>
      <c r="P93" s="6"/>
      <c r="Q93" s="6"/>
      <c r="R93" s="6"/>
      <c r="S93" s="6"/>
    </row>
    <row r="94" spans="1:19" x14ac:dyDescent="0.15">
      <c r="A94" s="6"/>
      <c r="B94" s="6"/>
      <c r="C94" s="6"/>
      <c r="D94" s="9"/>
      <c r="E94" s="9"/>
      <c r="F94" s="6"/>
      <c r="G94" s="6"/>
      <c r="H94" s="6"/>
      <c r="I94" s="6"/>
      <c r="J94" s="6"/>
      <c r="K94" s="6"/>
      <c r="L94" s="6"/>
      <c r="M94" s="6"/>
      <c r="N94" s="6"/>
      <c r="O94" s="16"/>
      <c r="P94" s="6"/>
      <c r="Q94" s="6"/>
      <c r="R94" s="6"/>
      <c r="S94" s="6"/>
    </row>
    <row r="95" spans="1:19" x14ac:dyDescent="0.15">
      <c r="A95" s="6"/>
      <c r="B95" s="6"/>
      <c r="C95" s="6"/>
      <c r="D95" s="9"/>
      <c r="E95" s="9"/>
      <c r="F95" s="6"/>
      <c r="G95" s="6"/>
      <c r="H95" s="6"/>
      <c r="I95" s="6"/>
      <c r="J95" s="6"/>
      <c r="K95" s="6"/>
      <c r="L95" s="6"/>
      <c r="M95" s="6"/>
      <c r="N95" s="6"/>
      <c r="O95" s="16"/>
      <c r="P95" s="6"/>
      <c r="Q95" s="6"/>
      <c r="R95" s="6"/>
      <c r="S95" s="6"/>
    </row>
    <row r="96" spans="1:19" x14ac:dyDescent="0.15">
      <c r="A96" s="6"/>
      <c r="B96" s="6"/>
      <c r="C96" s="6"/>
      <c r="D96" s="9"/>
      <c r="E96" s="9"/>
      <c r="F96" s="6"/>
      <c r="G96" s="6"/>
      <c r="H96" s="6"/>
      <c r="I96" s="6"/>
      <c r="J96" s="6"/>
      <c r="K96" s="6"/>
      <c r="L96" s="6"/>
      <c r="M96" s="6"/>
      <c r="N96" s="6"/>
      <c r="O96" s="16"/>
      <c r="P96" s="6"/>
      <c r="Q96" s="6"/>
      <c r="R96" s="6"/>
      <c r="S96" s="6"/>
    </row>
    <row r="97" spans="1:19" x14ac:dyDescent="0.15">
      <c r="A97" s="6"/>
      <c r="B97" s="6"/>
      <c r="C97" s="6"/>
      <c r="D97" s="9"/>
      <c r="E97" s="9"/>
      <c r="F97" s="6"/>
      <c r="G97" s="6"/>
      <c r="H97" s="6"/>
      <c r="I97" s="6"/>
      <c r="J97" s="6"/>
      <c r="K97" s="6"/>
      <c r="L97" s="6"/>
      <c r="M97" s="6"/>
      <c r="N97" s="6"/>
      <c r="O97" s="16"/>
      <c r="P97" s="6"/>
      <c r="Q97" s="6"/>
      <c r="R97" s="6"/>
      <c r="S97" s="6"/>
    </row>
    <row r="98" spans="1:19" x14ac:dyDescent="0.15">
      <c r="A98" s="6"/>
      <c r="B98" s="6"/>
      <c r="C98" s="6"/>
      <c r="D98" s="9"/>
      <c r="E98" s="9"/>
      <c r="F98" s="6"/>
      <c r="G98" s="6"/>
      <c r="H98" s="6"/>
      <c r="I98" s="6"/>
      <c r="J98" s="6"/>
      <c r="K98" s="6"/>
      <c r="L98" s="6"/>
      <c r="M98" s="6"/>
      <c r="N98" s="6"/>
      <c r="O98" s="16"/>
      <c r="P98" s="6"/>
      <c r="Q98" s="6"/>
      <c r="R98" s="6"/>
      <c r="S98" s="6"/>
    </row>
    <row r="99" spans="1:19" x14ac:dyDescent="0.15">
      <c r="A99" s="6"/>
      <c r="B99" s="6"/>
      <c r="C99" s="6"/>
      <c r="D99" s="9"/>
      <c r="E99" s="9"/>
      <c r="F99" s="6"/>
      <c r="G99" s="6"/>
      <c r="H99" s="6"/>
      <c r="I99" s="6"/>
      <c r="J99" s="6"/>
      <c r="K99" s="6"/>
      <c r="L99" s="6"/>
      <c r="M99" s="6"/>
      <c r="N99" s="6"/>
      <c r="O99" s="16"/>
      <c r="P99" s="6"/>
      <c r="Q99" s="6"/>
      <c r="R99" s="6"/>
      <c r="S99" s="6"/>
    </row>
    <row r="100" spans="1:19" x14ac:dyDescent="0.15">
      <c r="A100" s="6"/>
      <c r="B100" s="6"/>
      <c r="C100" s="6"/>
      <c r="D100" s="9"/>
      <c r="E100" s="9"/>
      <c r="F100" s="6"/>
      <c r="G100" s="6"/>
      <c r="H100" s="6"/>
      <c r="I100" s="6"/>
      <c r="J100" s="6"/>
      <c r="K100" s="6"/>
      <c r="L100" s="6"/>
      <c r="M100" s="6"/>
      <c r="N100" s="6"/>
      <c r="O100" s="16"/>
      <c r="P100" s="6"/>
      <c r="Q100" s="6"/>
      <c r="R100" s="6"/>
      <c r="S100" s="6"/>
    </row>
    <row r="101" spans="1:19" x14ac:dyDescent="0.15">
      <c r="A101" s="6"/>
      <c r="B101" s="6"/>
      <c r="C101" s="6"/>
      <c r="D101" s="9"/>
      <c r="E101" s="9"/>
      <c r="F101" s="6"/>
      <c r="G101" s="6"/>
      <c r="H101" s="6"/>
      <c r="I101" s="6"/>
      <c r="J101" s="6"/>
      <c r="K101" s="6"/>
      <c r="L101" s="6"/>
      <c r="M101" s="6"/>
      <c r="N101" s="6"/>
      <c r="O101" s="16"/>
      <c r="P101" s="6"/>
      <c r="Q101" s="6"/>
      <c r="R101" s="6"/>
      <c r="S101" s="6"/>
    </row>
    <row r="102" spans="1:19" x14ac:dyDescent="0.15">
      <c r="A102" s="6"/>
      <c r="B102" s="6"/>
      <c r="C102" s="6"/>
      <c r="D102" s="9"/>
      <c r="E102" s="9"/>
      <c r="F102" s="6"/>
      <c r="G102" s="6"/>
      <c r="H102" s="6"/>
      <c r="I102" s="6"/>
      <c r="J102" s="6"/>
      <c r="K102" s="6"/>
      <c r="L102" s="6"/>
      <c r="M102" s="6"/>
      <c r="N102" s="6"/>
      <c r="O102" s="16"/>
      <c r="P102" s="6"/>
      <c r="Q102" s="6"/>
      <c r="R102" s="6"/>
      <c r="S102" s="6"/>
    </row>
    <row r="103" spans="1:19" x14ac:dyDescent="0.15">
      <c r="A103" s="6"/>
      <c r="B103" s="6"/>
      <c r="C103" s="6"/>
      <c r="D103" s="9"/>
      <c r="E103" s="9"/>
      <c r="F103" s="6"/>
      <c r="G103" s="6"/>
      <c r="H103" s="6"/>
      <c r="I103" s="6"/>
      <c r="J103" s="6"/>
      <c r="K103" s="6"/>
      <c r="L103" s="6"/>
      <c r="M103" s="6"/>
      <c r="N103" s="6"/>
      <c r="O103" s="16"/>
      <c r="P103" s="6"/>
      <c r="Q103" s="6"/>
      <c r="R103" s="6"/>
      <c r="S103" s="6"/>
    </row>
    <row r="104" spans="1:19" x14ac:dyDescent="0.15">
      <c r="A104" s="6"/>
      <c r="B104" s="6"/>
      <c r="C104" s="6"/>
      <c r="D104" s="9"/>
      <c r="E104" s="9"/>
      <c r="F104" s="6"/>
      <c r="G104" s="6"/>
      <c r="H104" s="6"/>
      <c r="I104" s="6"/>
      <c r="J104" s="6"/>
      <c r="K104" s="6"/>
      <c r="L104" s="6"/>
      <c r="M104" s="6"/>
      <c r="N104" s="6"/>
      <c r="O104" s="16"/>
      <c r="P104" s="6"/>
      <c r="Q104" s="6"/>
      <c r="R104" s="6"/>
      <c r="S104" s="6"/>
    </row>
    <row r="105" spans="1:19" x14ac:dyDescent="0.15">
      <c r="A105" s="6"/>
      <c r="B105" s="6"/>
      <c r="C105" s="6"/>
      <c r="D105" s="9"/>
      <c r="E105" s="9"/>
      <c r="F105" s="6"/>
      <c r="G105" s="6"/>
      <c r="H105" s="6"/>
      <c r="I105" s="6"/>
      <c r="J105" s="6"/>
      <c r="K105" s="6"/>
      <c r="L105" s="6"/>
      <c r="M105" s="6"/>
      <c r="N105" s="6"/>
      <c r="O105" s="16"/>
      <c r="P105" s="6"/>
      <c r="Q105" s="6"/>
      <c r="R105" s="6"/>
      <c r="S105" s="6"/>
    </row>
    <row r="106" spans="1:19" x14ac:dyDescent="0.15">
      <c r="A106" s="6"/>
      <c r="B106" s="6"/>
      <c r="C106" s="6"/>
      <c r="D106" s="9"/>
      <c r="E106" s="9"/>
      <c r="F106" s="6"/>
      <c r="G106" s="6"/>
      <c r="H106" s="6"/>
      <c r="I106" s="6"/>
      <c r="J106" s="6"/>
      <c r="K106" s="6"/>
      <c r="L106" s="6"/>
      <c r="M106" s="6"/>
      <c r="N106" s="6"/>
      <c r="O106" s="16"/>
      <c r="P106" s="6"/>
      <c r="Q106" s="6"/>
      <c r="R106" s="6"/>
      <c r="S106" s="6"/>
    </row>
    <row r="107" spans="1:19" x14ac:dyDescent="0.15">
      <c r="A107" s="6"/>
      <c r="B107" s="6"/>
      <c r="C107" s="6"/>
      <c r="D107" s="9"/>
      <c r="E107" s="9"/>
      <c r="F107" s="6"/>
      <c r="G107" s="6"/>
      <c r="H107" s="6"/>
      <c r="I107" s="6"/>
      <c r="J107" s="6"/>
      <c r="K107" s="6"/>
      <c r="L107" s="6"/>
      <c r="M107" s="6"/>
      <c r="N107" s="6"/>
      <c r="O107" s="16"/>
      <c r="P107" s="6"/>
      <c r="Q107" s="6"/>
      <c r="R107" s="6"/>
      <c r="S107" s="6"/>
    </row>
    <row r="108" spans="1:19" x14ac:dyDescent="0.15">
      <c r="A108" s="6"/>
      <c r="B108" s="6"/>
      <c r="C108" s="6"/>
      <c r="D108" s="9"/>
      <c r="E108" s="9"/>
      <c r="F108" s="6"/>
      <c r="G108" s="6"/>
      <c r="H108" s="6"/>
      <c r="I108" s="6"/>
      <c r="J108" s="6"/>
      <c r="K108" s="6"/>
      <c r="L108" s="6"/>
      <c r="M108" s="6"/>
      <c r="N108" s="6"/>
      <c r="O108" s="16"/>
      <c r="P108" s="6"/>
      <c r="Q108" s="6"/>
      <c r="R108" s="6"/>
      <c r="S108" s="6"/>
    </row>
    <row r="109" spans="1:19" x14ac:dyDescent="0.15">
      <c r="A109" s="6"/>
      <c r="B109" s="6"/>
      <c r="C109" s="6"/>
      <c r="D109" s="9"/>
      <c r="E109" s="9"/>
      <c r="F109" s="6"/>
      <c r="G109" s="6"/>
      <c r="H109" s="6"/>
      <c r="I109" s="6"/>
      <c r="J109" s="6"/>
      <c r="K109" s="6"/>
      <c r="L109" s="6"/>
      <c r="M109" s="6"/>
      <c r="N109" s="6"/>
      <c r="O109" s="16"/>
      <c r="P109" s="6"/>
      <c r="Q109" s="6"/>
      <c r="R109" s="6"/>
      <c r="S109" s="6"/>
    </row>
    <row r="110" spans="1:19" x14ac:dyDescent="0.15">
      <c r="A110" s="6"/>
      <c r="B110" s="6"/>
      <c r="C110" s="6"/>
      <c r="D110" s="9"/>
      <c r="E110" s="9"/>
      <c r="F110" s="6"/>
      <c r="G110" s="6"/>
      <c r="H110" s="6"/>
      <c r="I110" s="6"/>
      <c r="J110" s="6"/>
      <c r="K110" s="6"/>
      <c r="L110" s="6"/>
      <c r="M110" s="6"/>
      <c r="N110" s="6"/>
      <c r="O110" s="16"/>
      <c r="P110" s="6"/>
      <c r="Q110" s="6"/>
      <c r="R110" s="6"/>
      <c r="S110" s="6"/>
    </row>
    <row r="111" spans="1:19" x14ac:dyDescent="0.15">
      <c r="A111" s="6"/>
      <c r="B111" s="6"/>
      <c r="C111" s="6"/>
      <c r="D111" s="9"/>
      <c r="E111" s="9"/>
      <c r="F111" s="6"/>
      <c r="G111" s="6"/>
      <c r="H111" s="6"/>
      <c r="I111" s="6"/>
      <c r="J111" s="6"/>
      <c r="K111" s="6"/>
      <c r="L111" s="6"/>
      <c r="M111" s="6"/>
      <c r="N111" s="6"/>
      <c r="O111" s="16"/>
      <c r="P111" s="6"/>
      <c r="Q111" s="6"/>
      <c r="R111" s="6"/>
      <c r="S111" s="6"/>
    </row>
    <row r="112" spans="1:19" x14ac:dyDescent="0.15">
      <c r="A112" s="6"/>
      <c r="B112" s="6"/>
      <c r="C112" s="6"/>
      <c r="D112" s="9"/>
      <c r="E112" s="9"/>
      <c r="F112" s="6"/>
      <c r="G112" s="6"/>
      <c r="H112" s="6"/>
      <c r="I112" s="6"/>
      <c r="J112" s="6"/>
      <c r="K112" s="6"/>
      <c r="L112" s="6"/>
      <c r="M112" s="6"/>
      <c r="N112" s="6"/>
      <c r="O112" s="16"/>
      <c r="P112" s="6"/>
      <c r="Q112" s="6"/>
      <c r="R112" s="6"/>
      <c r="S112" s="6"/>
    </row>
    <row r="113" spans="1:19" x14ac:dyDescent="0.15">
      <c r="A113" s="6"/>
      <c r="B113" s="6"/>
      <c r="C113" s="6"/>
      <c r="D113" s="9"/>
      <c r="E113" s="9"/>
      <c r="F113" s="6"/>
      <c r="G113" s="6"/>
      <c r="H113" s="6"/>
      <c r="I113" s="6"/>
      <c r="J113" s="6"/>
      <c r="K113" s="6"/>
      <c r="L113" s="6"/>
      <c r="M113" s="6"/>
      <c r="N113" s="6"/>
      <c r="O113" s="16"/>
      <c r="P113" s="6"/>
      <c r="Q113" s="6"/>
      <c r="R113" s="6"/>
      <c r="S113" s="6"/>
    </row>
    <row r="114" spans="1:19" x14ac:dyDescent="0.15">
      <c r="A114" s="6"/>
      <c r="B114" s="6"/>
      <c r="C114" s="6"/>
      <c r="D114" s="9"/>
      <c r="E114" s="9"/>
      <c r="F114" s="6"/>
      <c r="G114" s="6"/>
      <c r="H114" s="6"/>
      <c r="I114" s="6"/>
      <c r="J114" s="6"/>
      <c r="K114" s="6"/>
      <c r="L114" s="6"/>
      <c r="M114" s="6"/>
      <c r="N114" s="6"/>
      <c r="O114" s="16"/>
      <c r="P114" s="6"/>
      <c r="Q114" s="6"/>
      <c r="R114" s="6"/>
      <c r="S114" s="6"/>
    </row>
    <row r="115" spans="1:19" x14ac:dyDescent="0.15">
      <c r="A115" s="6"/>
      <c r="B115" s="6"/>
      <c r="C115" s="6"/>
      <c r="D115" s="9"/>
      <c r="E115" s="9"/>
      <c r="F115" s="6"/>
      <c r="G115" s="6"/>
      <c r="H115" s="6"/>
      <c r="I115" s="6"/>
      <c r="J115" s="6"/>
      <c r="K115" s="6"/>
      <c r="L115" s="6"/>
      <c r="M115" s="6"/>
      <c r="N115" s="6"/>
      <c r="O115" s="16"/>
      <c r="P115" s="6"/>
      <c r="Q115" s="6"/>
      <c r="R115" s="6"/>
      <c r="S115" s="6"/>
    </row>
    <row r="116" spans="1:19" x14ac:dyDescent="0.15">
      <c r="A116" s="6"/>
      <c r="B116" s="6"/>
      <c r="C116" s="6"/>
      <c r="D116" s="9"/>
      <c r="E116" s="9"/>
      <c r="F116" s="6"/>
      <c r="G116" s="6"/>
      <c r="H116" s="6"/>
      <c r="I116" s="6"/>
      <c r="J116" s="6"/>
      <c r="K116" s="6"/>
      <c r="L116" s="6"/>
      <c r="M116" s="6"/>
      <c r="N116" s="6"/>
      <c r="O116" s="16"/>
      <c r="P116" s="6"/>
      <c r="Q116" s="6"/>
      <c r="R116" s="6"/>
      <c r="S116" s="6"/>
    </row>
    <row r="117" spans="1:19" x14ac:dyDescent="0.15">
      <c r="A117" s="6"/>
      <c r="B117" s="6"/>
      <c r="C117" s="6"/>
      <c r="D117" s="9"/>
      <c r="E117" s="9"/>
      <c r="F117" s="6"/>
      <c r="G117" s="6"/>
      <c r="H117" s="6"/>
      <c r="I117" s="6"/>
      <c r="J117" s="6"/>
      <c r="K117" s="6"/>
      <c r="L117" s="6"/>
      <c r="M117" s="6"/>
      <c r="N117" s="6"/>
      <c r="O117" s="16"/>
      <c r="P117" s="6"/>
      <c r="Q117" s="6"/>
      <c r="R117" s="6"/>
      <c r="S117" s="6"/>
    </row>
    <row r="118" spans="1:19" x14ac:dyDescent="0.15">
      <c r="A118" s="6"/>
      <c r="B118" s="6"/>
      <c r="C118" s="6"/>
      <c r="D118" s="9"/>
      <c r="E118" s="9"/>
      <c r="F118" s="6"/>
      <c r="G118" s="6"/>
      <c r="H118" s="6"/>
      <c r="I118" s="6"/>
      <c r="J118" s="6"/>
      <c r="K118" s="6"/>
      <c r="L118" s="6"/>
      <c r="M118" s="6"/>
      <c r="N118" s="6"/>
      <c r="O118" s="16"/>
      <c r="P118" s="6"/>
      <c r="Q118" s="6"/>
      <c r="R118" s="6"/>
      <c r="S118" s="6"/>
    </row>
    <row r="119" spans="1:19" x14ac:dyDescent="0.15">
      <c r="A119" s="6"/>
      <c r="B119" s="6"/>
      <c r="C119" s="6"/>
      <c r="D119" s="9"/>
      <c r="E119" s="9"/>
      <c r="F119" s="6"/>
      <c r="G119" s="6"/>
      <c r="H119" s="6"/>
      <c r="I119" s="6"/>
      <c r="J119" s="6"/>
      <c r="K119" s="6"/>
      <c r="L119" s="6"/>
      <c r="M119" s="6"/>
      <c r="N119" s="6"/>
      <c r="O119" s="16"/>
      <c r="P119" s="6"/>
      <c r="Q119" s="6"/>
      <c r="R119" s="6"/>
      <c r="S119" s="6"/>
    </row>
    <row r="120" spans="1:19" x14ac:dyDescent="0.15">
      <c r="A120" s="6"/>
      <c r="B120" s="6"/>
      <c r="C120" s="6"/>
      <c r="D120" s="9"/>
      <c r="E120" s="9"/>
      <c r="F120" s="6"/>
      <c r="G120" s="6"/>
      <c r="H120" s="6"/>
      <c r="I120" s="6"/>
      <c r="J120" s="6"/>
      <c r="K120" s="6"/>
      <c r="L120" s="6"/>
      <c r="M120" s="6"/>
      <c r="N120" s="6"/>
      <c r="O120" s="16"/>
      <c r="P120" s="6"/>
      <c r="Q120" s="6"/>
      <c r="R120" s="6"/>
      <c r="S120" s="6"/>
    </row>
    <row r="121" spans="1:19" x14ac:dyDescent="0.15">
      <c r="A121" s="6"/>
      <c r="B121" s="6"/>
      <c r="C121" s="6"/>
      <c r="D121" s="9"/>
      <c r="E121" s="9"/>
      <c r="F121" s="6"/>
      <c r="G121" s="6"/>
      <c r="H121" s="6"/>
      <c r="I121" s="6"/>
      <c r="J121" s="6"/>
      <c r="K121" s="6"/>
      <c r="L121" s="6"/>
      <c r="M121" s="6"/>
      <c r="N121" s="6"/>
      <c r="O121" s="16"/>
      <c r="P121" s="6"/>
      <c r="Q121" s="6"/>
      <c r="R121" s="6"/>
      <c r="S121" s="6"/>
    </row>
    <row r="122" spans="1:19" x14ac:dyDescent="0.15">
      <c r="A122" s="6"/>
      <c r="B122" s="6"/>
      <c r="C122" s="6"/>
      <c r="D122" s="9"/>
      <c r="E122" s="9"/>
      <c r="F122" s="6"/>
      <c r="G122" s="6"/>
      <c r="H122" s="6"/>
      <c r="I122" s="6"/>
      <c r="J122" s="6"/>
      <c r="K122" s="6"/>
      <c r="L122" s="6"/>
      <c r="M122" s="6"/>
      <c r="N122" s="6"/>
      <c r="O122" s="16"/>
      <c r="P122" s="6"/>
      <c r="Q122" s="6"/>
      <c r="R122" s="6"/>
      <c r="S122" s="6"/>
    </row>
    <row r="123" spans="1:19" x14ac:dyDescent="0.15">
      <c r="A123" s="6"/>
      <c r="B123" s="6"/>
      <c r="C123" s="6"/>
      <c r="D123" s="9"/>
      <c r="E123" s="9"/>
      <c r="F123" s="6"/>
      <c r="G123" s="6"/>
      <c r="H123" s="6"/>
      <c r="I123" s="6"/>
      <c r="J123" s="6"/>
      <c r="K123" s="6"/>
      <c r="L123" s="6"/>
      <c r="M123" s="6"/>
      <c r="N123" s="6"/>
      <c r="O123" s="16"/>
      <c r="P123" s="6"/>
      <c r="Q123" s="6"/>
      <c r="R123" s="6"/>
      <c r="S123" s="6"/>
    </row>
    <row r="124" spans="1:19" x14ac:dyDescent="0.15">
      <c r="A124" s="6"/>
      <c r="B124" s="6"/>
      <c r="C124" s="6"/>
      <c r="D124" s="9"/>
      <c r="E124" s="9"/>
      <c r="F124" s="6"/>
      <c r="G124" s="6"/>
      <c r="H124" s="6"/>
      <c r="I124" s="6"/>
      <c r="J124" s="6"/>
      <c r="K124" s="6"/>
      <c r="L124" s="6"/>
      <c r="M124" s="6"/>
      <c r="N124" s="6"/>
      <c r="O124" s="16"/>
      <c r="P124" s="6"/>
      <c r="Q124" s="6"/>
      <c r="R124" s="6"/>
      <c r="S124" s="6"/>
    </row>
    <row r="125" spans="1:19" x14ac:dyDescent="0.15">
      <c r="A125" s="6"/>
      <c r="B125" s="6"/>
      <c r="C125" s="6"/>
      <c r="D125" s="9"/>
      <c r="E125" s="9"/>
      <c r="F125" s="6"/>
      <c r="G125" s="6"/>
      <c r="H125" s="6"/>
      <c r="I125" s="6"/>
      <c r="J125" s="6"/>
      <c r="K125" s="6"/>
      <c r="L125" s="6"/>
      <c r="M125" s="6"/>
      <c r="N125" s="6"/>
      <c r="O125" s="16"/>
      <c r="P125" s="6"/>
      <c r="Q125" s="6"/>
      <c r="R125" s="6"/>
      <c r="S125" s="6"/>
    </row>
    <row r="126" spans="1:19" x14ac:dyDescent="0.15">
      <c r="A126" s="6"/>
      <c r="B126" s="6"/>
      <c r="C126" s="6"/>
      <c r="D126" s="9"/>
      <c r="E126" s="9"/>
      <c r="F126" s="6"/>
      <c r="G126" s="6"/>
      <c r="H126" s="6"/>
      <c r="I126" s="6"/>
      <c r="J126" s="6"/>
      <c r="K126" s="6"/>
      <c r="L126" s="6"/>
      <c r="M126" s="6"/>
      <c r="N126" s="6"/>
      <c r="O126" s="16"/>
      <c r="P126" s="6"/>
      <c r="Q126" s="6"/>
      <c r="R126" s="6"/>
      <c r="S126" s="6"/>
    </row>
    <row r="127" spans="1:19" x14ac:dyDescent="0.15">
      <c r="A127" s="6"/>
      <c r="B127" s="6"/>
      <c r="C127" s="6"/>
      <c r="D127" s="9"/>
      <c r="E127" s="9"/>
      <c r="F127" s="6"/>
      <c r="G127" s="6"/>
      <c r="H127" s="6"/>
      <c r="I127" s="6"/>
      <c r="J127" s="6"/>
      <c r="K127" s="6"/>
      <c r="L127" s="6"/>
      <c r="M127" s="6"/>
      <c r="N127" s="6"/>
      <c r="O127" s="16"/>
      <c r="P127" s="6"/>
      <c r="Q127" s="6"/>
      <c r="R127" s="6"/>
      <c r="S127" s="6"/>
    </row>
    <row r="128" spans="1:19" x14ac:dyDescent="0.15">
      <c r="A128" s="6"/>
      <c r="B128" s="6"/>
      <c r="C128" s="6"/>
      <c r="D128" s="9"/>
      <c r="E128" s="9"/>
      <c r="F128" s="6"/>
      <c r="G128" s="6"/>
      <c r="H128" s="6"/>
      <c r="I128" s="6"/>
      <c r="J128" s="6"/>
      <c r="K128" s="6"/>
      <c r="L128" s="6"/>
      <c r="M128" s="6"/>
      <c r="N128" s="6"/>
      <c r="O128" s="16"/>
      <c r="P128" s="6"/>
      <c r="Q128" s="6"/>
      <c r="R128" s="6"/>
      <c r="S128" s="6"/>
    </row>
    <row r="129" spans="1:19" x14ac:dyDescent="0.15">
      <c r="A129" s="6"/>
      <c r="B129" s="6"/>
      <c r="C129" s="6"/>
      <c r="D129" s="9"/>
      <c r="E129" s="9"/>
      <c r="F129" s="6"/>
      <c r="G129" s="6"/>
      <c r="H129" s="6"/>
      <c r="I129" s="6"/>
      <c r="J129" s="6"/>
      <c r="K129" s="6"/>
      <c r="L129" s="6"/>
      <c r="M129" s="6"/>
      <c r="N129" s="6"/>
      <c r="O129" s="16"/>
      <c r="P129" s="6"/>
      <c r="Q129" s="6"/>
      <c r="R129" s="6"/>
      <c r="S129" s="6"/>
    </row>
    <row r="130" spans="1:19" x14ac:dyDescent="0.15">
      <c r="A130" s="6"/>
      <c r="B130" s="6"/>
      <c r="C130" s="6"/>
      <c r="D130" s="9"/>
      <c r="E130" s="9"/>
      <c r="F130" s="6"/>
      <c r="G130" s="6"/>
      <c r="H130" s="6"/>
      <c r="I130" s="6"/>
      <c r="J130" s="6"/>
      <c r="K130" s="6"/>
      <c r="L130" s="6"/>
      <c r="M130" s="6"/>
      <c r="N130" s="6"/>
      <c r="O130" s="16"/>
      <c r="P130" s="6"/>
      <c r="Q130" s="6"/>
      <c r="R130" s="6"/>
      <c r="S130" s="6"/>
    </row>
    <row r="131" spans="1:19" x14ac:dyDescent="0.15">
      <c r="A131" s="6"/>
      <c r="B131" s="6"/>
      <c r="C131" s="6"/>
      <c r="D131" s="9"/>
      <c r="E131" s="9"/>
      <c r="F131" s="6"/>
      <c r="G131" s="6"/>
      <c r="H131" s="6"/>
      <c r="I131" s="6"/>
      <c r="J131" s="6"/>
      <c r="K131" s="6"/>
      <c r="L131" s="6"/>
      <c r="M131" s="6"/>
      <c r="N131" s="6"/>
      <c r="O131" s="16"/>
      <c r="P131" s="6"/>
      <c r="Q131" s="6"/>
      <c r="R131" s="6"/>
      <c r="S131" s="6"/>
    </row>
    <row r="132" spans="1:19" x14ac:dyDescent="0.15">
      <c r="A132" s="6"/>
      <c r="B132" s="6"/>
      <c r="C132" s="6"/>
      <c r="D132" s="9"/>
      <c r="E132" s="9"/>
      <c r="F132" s="6"/>
      <c r="G132" s="6"/>
      <c r="H132" s="6"/>
      <c r="I132" s="6"/>
      <c r="J132" s="6"/>
      <c r="K132" s="6"/>
      <c r="L132" s="6"/>
      <c r="M132" s="6"/>
      <c r="N132" s="6"/>
      <c r="O132" s="16"/>
      <c r="P132" s="6"/>
      <c r="Q132" s="6"/>
      <c r="R132" s="6"/>
      <c r="S132" s="6"/>
    </row>
    <row r="133" spans="1:19" x14ac:dyDescent="0.15">
      <c r="A133" s="6"/>
      <c r="B133" s="6"/>
      <c r="C133" s="6"/>
      <c r="D133" s="9"/>
      <c r="E133" s="9"/>
      <c r="F133" s="6"/>
      <c r="G133" s="6"/>
      <c r="H133" s="6"/>
      <c r="I133" s="6"/>
      <c r="J133" s="6"/>
      <c r="K133" s="6"/>
      <c r="L133" s="6"/>
      <c r="M133" s="6"/>
      <c r="N133" s="6"/>
      <c r="O133" s="16"/>
      <c r="P133" s="6"/>
      <c r="Q133" s="6"/>
      <c r="R133" s="6"/>
      <c r="S133" s="6"/>
    </row>
    <row r="134" spans="1:19" x14ac:dyDescent="0.15">
      <c r="A134" s="6"/>
      <c r="B134" s="6"/>
      <c r="C134" s="6"/>
      <c r="D134" s="9"/>
      <c r="E134" s="9"/>
      <c r="F134" s="6"/>
      <c r="G134" s="6"/>
      <c r="H134" s="6"/>
      <c r="I134" s="6"/>
      <c r="J134" s="6"/>
      <c r="K134" s="6"/>
      <c r="L134" s="6"/>
      <c r="M134" s="6"/>
      <c r="N134" s="6"/>
      <c r="O134" s="16"/>
      <c r="P134" s="6"/>
      <c r="Q134" s="6"/>
      <c r="R134" s="6"/>
      <c r="S134" s="6"/>
    </row>
    <row r="135" spans="1:19" x14ac:dyDescent="0.15">
      <c r="A135" s="6"/>
      <c r="B135" s="6"/>
      <c r="C135" s="6"/>
      <c r="D135" s="9"/>
      <c r="E135" s="9"/>
      <c r="F135" s="6"/>
      <c r="G135" s="6"/>
      <c r="H135" s="6"/>
      <c r="I135" s="6"/>
      <c r="J135" s="6"/>
      <c r="K135" s="6"/>
      <c r="L135" s="6"/>
      <c r="M135" s="6"/>
      <c r="N135" s="6"/>
      <c r="O135" s="16"/>
      <c r="P135" s="6"/>
      <c r="Q135" s="6"/>
      <c r="R135" s="6"/>
      <c r="S135" s="6"/>
    </row>
    <row r="136" spans="1:19" x14ac:dyDescent="0.15">
      <c r="A136" s="6"/>
      <c r="B136" s="6"/>
      <c r="C136" s="6"/>
      <c r="D136" s="9"/>
      <c r="E136" s="9"/>
      <c r="F136" s="6"/>
      <c r="G136" s="6"/>
      <c r="H136" s="6"/>
      <c r="I136" s="6"/>
      <c r="J136" s="6"/>
      <c r="K136" s="6"/>
      <c r="L136" s="6"/>
      <c r="M136" s="6"/>
      <c r="N136" s="6"/>
      <c r="O136" s="16"/>
      <c r="P136" s="6"/>
      <c r="Q136" s="6"/>
      <c r="R136" s="6"/>
      <c r="S136" s="6"/>
    </row>
    <row r="137" spans="1:19" x14ac:dyDescent="0.15">
      <c r="A137" s="6"/>
      <c r="B137" s="6"/>
      <c r="C137" s="6"/>
      <c r="D137" s="9"/>
      <c r="E137" s="9"/>
      <c r="F137" s="6"/>
      <c r="G137" s="6"/>
      <c r="H137" s="6"/>
      <c r="I137" s="6"/>
      <c r="J137" s="6"/>
      <c r="K137" s="6"/>
      <c r="L137" s="6"/>
      <c r="M137" s="6"/>
      <c r="N137" s="6"/>
      <c r="O137" s="16"/>
      <c r="P137" s="6"/>
      <c r="Q137" s="6"/>
      <c r="R137" s="6"/>
      <c r="S137" s="6"/>
    </row>
    <row r="138" spans="1:19" x14ac:dyDescent="0.15">
      <c r="A138" s="6"/>
      <c r="B138" s="6"/>
      <c r="C138" s="6"/>
      <c r="D138" s="9"/>
      <c r="E138" s="9"/>
      <c r="F138" s="6"/>
      <c r="G138" s="6"/>
      <c r="H138" s="6"/>
      <c r="I138" s="6"/>
      <c r="J138" s="6"/>
      <c r="K138" s="6"/>
      <c r="L138" s="6"/>
      <c r="M138" s="6"/>
      <c r="N138" s="6"/>
      <c r="O138" s="16"/>
      <c r="P138" s="6"/>
      <c r="Q138" s="6"/>
      <c r="R138" s="6"/>
      <c r="S138" s="6"/>
    </row>
    <row r="139" spans="1:19" x14ac:dyDescent="0.15">
      <c r="A139" s="6"/>
      <c r="B139" s="6"/>
      <c r="C139" s="6"/>
      <c r="D139" s="9"/>
      <c r="E139" s="9"/>
      <c r="F139" s="6"/>
      <c r="G139" s="6"/>
      <c r="H139" s="6"/>
      <c r="I139" s="6"/>
      <c r="J139" s="6"/>
      <c r="K139" s="6"/>
      <c r="L139" s="6"/>
      <c r="M139" s="6"/>
      <c r="N139" s="6"/>
      <c r="O139" s="16"/>
      <c r="P139" s="6"/>
      <c r="Q139" s="6"/>
      <c r="R139" s="6"/>
      <c r="S139" s="6"/>
    </row>
    <row r="140" spans="1:19" x14ac:dyDescent="0.15">
      <c r="A140" s="6"/>
      <c r="B140" s="6"/>
      <c r="C140" s="6"/>
      <c r="D140" s="9"/>
      <c r="E140" s="9"/>
      <c r="F140" s="6"/>
      <c r="G140" s="6"/>
      <c r="H140" s="6"/>
      <c r="I140" s="6"/>
      <c r="J140" s="6"/>
      <c r="K140" s="6"/>
      <c r="L140" s="6"/>
      <c r="M140" s="6"/>
      <c r="N140" s="6"/>
      <c r="O140" s="16"/>
      <c r="P140" s="6"/>
      <c r="Q140" s="6"/>
      <c r="R140" s="6"/>
      <c r="S140" s="6"/>
    </row>
    <row r="141" spans="1:19" x14ac:dyDescent="0.15">
      <c r="A141" s="6"/>
      <c r="B141" s="6"/>
      <c r="C141" s="6"/>
      <c r="D141" s="9"/>
      <c r="E141" s="9"/>
      <c r="F141" s="6"/>
      <c r="G141" s="6"/>
      <c r="H141" s="6"/>
      <c r="I141" s="6"/>
      <c r="J141" s="6"/>
      <c r="K141" s="6"/>
      <c r="L141" s="6"/>
      <c r="M141" s="6"/>
      <c r="N141" s="6"/>
      <c r="O141" s="16"/>
      <c r="P141" s="6"/>
      <c r="Q141" s="6"/>
      <c r="R141" s="6"/>
      <c r="S141" s="6"/>
    </row>
    <row r="142" spans="1:19" x14ac:dyDescent="0.15">
      <c r="A142" s="6"/>
      <c r="B142" s="6"/>
      <c r="C142" s="6"/>
      <c r="D142" s="9"/>
      <c r="E142" s="9"/>
      <c r="F142" s="6"/>
      <c r="G142" s="6"/>
      <c r="H142" s="6"/>
      <c r="I142" s="6"/>
      <c r="J142" s="6"/>
      <c r="K142" s="6"/>
      <c r="L142" s="6"/>
      <c r="M142" s="6"/>
      <c r="N142" s="6"/>
      <c r="O142" s="16"/>
      <c r="P142" s="6"/>
      <c r="Q142" s="6"/>
      <c r="R142" s="6"/>
      <c r="S142" s="6"/>
    </row>
    <row r="143" spans="1:19" x14ac:dyDescent="0.15">
      <c r="A143" s="6"/>
      <c r="B143" s="6"/>
      <c r="C143" s="6"/>
      <c r="D143" s="9"/>
      <c r="E143" s="9"/>
      <c r="F143" s="6"/>
      <c r="G143" s="6"/>
      <c r="H143" s="6"/>
      <c r="I143" s="6"/>
      <c r="J143" s="6"/>
      <c r="K143" s="6"/>
      <c r="L143" s="6"/>
      <c r="M143" s="6"/>
      <c r="N143" s="6"/>
      <c r="O143" s="16"/>
      <c r="P143" s="6"/>
      <c r="Q143" s="6"/>
      <c r="R143" s="6"/>
      <c r="S143" s="6"/>
    </row>
    <row r="144" spans="1:19" x14ac:dyDescent="0.15">
      <c r="A144" s="6"/>
      <c r="B144" s="6"/>
      <c r="C144" s="6"/>
      <c r="D144" s="9"/>
      <c r="E144" s="9"/>
      <c r="F144" s="6"/>
      <c r="G144" s="6"/>
      <c r="H144" s="6"/>
      <c r="I144" s="6"/>
      <c r="J144" s="6"/>
      <c r="K144" s="6"/>
      <c r="L144" s="6"/>
      <c r="M144" s="6"/>
      <c r="N144" s="6"/>
      <c r="O144" s="16"/>
      <c r="P144" s="6"/>
      <c r="Q144" s="6"/>
      <c r="R144" s="6"/>
      <c r="S144" s="6"/>
    </row>
    <row r="145" spans="1:19" x14ac:dyDescent="0.15">
      <c r="A145" s="6"/>
      <c r="B145" s="6"/>
      <c r="C145" s="6"/>
      <c r="D145" s="9"/>
      <c r="E145" s="9"/>
      <c r="F145" s="6"/>
      <c r="G145" s="6"/>
      <c r="H145" s="6"/>
      <c r="I145" s="6"/>
      <c r="J145" s="6"/>
      <c r="K145" s="6"/>
      <c r="L145" s="6"/>
      <c r="M145" s="6"/>
      <c r="N145" s="6"/>
      <c r="O145" s="16"/>
      <c r="P145" s="6"/>
      <c r="Q145" s="6"/>
      <c r="R145" s="6"/>
      <c r="S145" s="6"/>
    </row>
    <row r="146" spans="1:19" x14ac:dyDescent="0.15">
      <c r="A146" s="6"/>
      <c r="B146" s="6"/>
      <c r="C146" s="6"/>
      <c r="D146" s="9"/>
      <c r="E146" s="9"/>
      <c r="F146" s="6"/>
      <c r="G146" s="6"/>
      <c r="H146" s="6"/>
      <c r="I146" s="6"/>
      <c r="J146" s="6"/>
      <c r="K146" s="6"/>
      <c r="L146" s="6"/>
      <c r="M146" s="6"/>
      <c r="N146" s="6"/>
      <c r="O146" s="16"/>
      <c r="P146" s="6"/>
      <c r="Q146" s="6"/>
      <c r="R146" s="6"/>
      <c r="S146" s="6"/>
    </row>
    <row r="147" spans="1:19" x14ac:dyDescent="0.15">
      <c r="A147" s="6"/>
      <c r="B147" s="6"/>
      <c r="C147" s="6"/>
      <c r="D147" s="9"/>
      <c r="E147" s="9"/>
      <c r="F147" s="6"/>
      <c r="G147" s="6"/>
      <c r="H147" s="6"/>
      <c r="I147" s="6"/>
      <c r="J147" s="6"/>
      <c r="K147" s="6"/>
      <c r="L147" s="6"/>
      <c r="M147" s="6"/>
      <c r="N147" s="6"/>
      <c r="O147" s="16"/>
      <c r="P147" s="6"/>
      <c r="Q147" s="6"/>
      <c r="R147" s="6"/>
      <c r="S147" s="6"/>
    </row>
    <row r="148" spans="1:19" x14ac:dyDescent="0.15">
      <c r="A148" s="6"/>
      <c r="B148" s="6"/>
      <c r="C148" s="6"/>
      <c r="D148" s="9"/>
      <c r="E148" s="9"/>
      <c r="F148" s="6"/>
      <c r="G148" s="6"/>
      <c r="H148" s="6"/>
      <c r="I148" s="6"/>
      <c r="J148" s="6"/>
      <c r="K148" s="6"/>
      <c r="L148" s="6"/>
      <c r="M148" s="6"/>
      <c r="N148" s="6"/>
      <c r="O148" s="16"/>
      <c r="P148" s="6"/>
      <c r="Q148" s="6"/>
      <c r="R148" s="6"/>
      <c r="S148" s="6"/>
    </row>
    <row r="149" spans="1:19" x14ac:dyDescent="0.15">
      <c r="A149" s="6"/>
      <c r="B149" s="6"/>
      <c r="C149" s="6"/>
      <c r="D149" s="9"/>
      <c r="E149" s="9"/>
      <c r="F149" s="6"/>
      <c r="G149" s="6"/>
      <c r="H149" s="6"/>
      <c r="I149" s="6"/>
      <c r="J149" s="6"/>
      <c r="K149" s="6"/>
      <c r="L149" s="6"/>
      <c r="M149" s="6"/>
      <c r="N149" s="6"/>
      <c r="O149" s="16"/>
      <c r="P149" s="6"/>
      <c r="Q149" s="6"/>
      <c r="R149" s="6"/>
      <c r="S149" s="6"/>
    </row>
    <row r="150" spans="1:19" x14ac:dyDescent="0.15">
      <c r="A150" s="6"/>
      <c r="B150" s="6"/>
      <c r="C150" s="6"/>
      <c r="D150" s="9"/>
      <c r="E150" s="9"/>
      <c r="F150" s="6"/>
      <c r="G150" s="6"/>
      <c r="H150" s="6"/>
      <c r="I150" s="6"/>
      <c r="J150" s="6"/>
      <c r="K150" s="6"/>
      <c r="L150" s="6"/>
      <c r="M150" s="6"/>
      <c r="N150" s="6"/>
      <c r="O150" s="16"/>
      <c r="P150" s="6"/>
      <c r="Q150" s="6"/>
      <c r="R150" s="6"/>
      <c r="S150" s="6"/>
    </row>
    <row r="151" spans="1:19" x14ac:dyDescent="0.15">
      <c r="A151" s="6"/>
      <c r="B151" s="6"/>
      <c r="C151" s="6"/>
      <c r="D151" s="9"/>
      <c r="E151" s="9"/>
      <c r="F151" s="6"/>
      <c r="G151" s="6"/>
      <c r="H151" s="6"/>
      <c r="I151" s="6"/>
      <c r="J151" s="6"/>
      <c r="K151" s="6"/>
      <c r="L151" s="6"/>
      <c r="M151" s="6"/>
      <c r="N151" s="6"/>
      <c r="O151" s="16"/>
      <c r="P151" s="6"/>
      <c r="Q151" s="6"/>
      <c r="R151" s="6"/>
      <c r="S151" s="6"/>
    </row>
    <row r="152" spans="1:19" x14ac:dyDescent="0.15">
      <c r="A152" s="6"/>
      <c r="B152" s="6"/>
      <c r="C152" s="6"/>
      <c r="D152" s="9"/>
      <c r="E152" s="9"/>
      <c r="F152" s="6"/>
      <c r="G152" s="6"/>
      <c r="H152" s="6"/>
      <c r="I152" s="6"/>
      <c r="J152" s="6"/>
      <c r="K152" s="6"/>
      <c r="L152" s="6"/>
      <c r="M152" s="6"/>
      <c r="N152" s="6"/>
      <c r="O152" s="16"/>
      <c r="P152" s="6"/>
      <c r="Q152" s="6"/>
      <c r="R152" s="6"/>
      <c r="S152" s="6"/>
    </row>
    <row r="153" spans="1:19" x14ac:dyDescent="0.15">
      <c r="A153" s="6"/>
      <c r="B153" s="6"/>
      <c r="C153" s="6"/>
      <c r="D153" s="9"/>
      <c r="E153" s="9"/>
      <c r="F153" s="6"/>
      <c r="G153" s="6"/>
      <c r="H153" s="6"/>
      <c r="I153" s="6"/>
      <c r="J153" s="6"/>
      <c r="K153" s="6"/>
      <c r="L153" s="6"/>
      <c r="M153" s="6"/>
      <c r="N153" s="6"/>
      <c r="O153" s="16"/>
      <c r="P153" s="6"/>
      <c r="Q153" s="6"/>
      <c r="R153" s="6"/>
      <c r="S153" s="6"/>
    </row>
    <row r="154" spans="1:19" x14ac:dyDescent="0.15">
      <c r="A154" s="6"/>
      <c r="B154" s="6"/>
      <c r="C154" s="6"/>
      <c r="D154" s="9"/>
      <c r="E154" s="9"/>
      <c r="F154" s="6"/>
      <c r="G154" s="6"/>
      <c r="H154" s="6"/>
      <c r="I154" s="6"/>
      <c r="J154" s="6"/>
      <c r="K154" s="6"/>
      <c r="L154" s="6"/>
      <c r="M154" s="6"/>
      <c r="N154" s="6"/>
      <c r="O154" s="16"/>
      <c r="P154" s="6"/>
      <c r="Q154" s="6"/>
      <c r="R154" s="6"/>
      <c r="S154" s="6"/>
    </row>
    <row r="155" spans="1:19" x14ac:dyDescent="0.15">
      <c r="A155" s="6"/>
      <c r="B155" s="6"/>
      <c r="C155" s="6"/>
      <c r="D155" s="9"/>
      <c r="E155" s="9"/>
      <c r="F155" s="6"/>
      <c r="G155" s="6"/>
      <c r="H155" s="6"/>
      <c r="I155" s="6"/>
      <c r="J155" s="6"/>
      <c r="K155" s="6"/>
      <c r="L155" s="6"/>
      <c r="M155" s="6"/>
      <c r="N155" s="6"/>
      <c r="O155" s="16"/>
      <c r="P155" s="6"/>
      <c r="Q155" s="6"/>
      <c r="R155" s="6"/>
      <c r="S155" s="6"/>
    </row>
    <row r="156" spans="1:19" x14ac:dyDescent="0.15">
      <c r="A156" s="6"/>
      <c r="B156" s="6"/>
      <c r="C156" s="6"/>
      <c r="D156" s="9"/>
      <c r="E156" s="9"/>
      <c r="F156" s="6"/>
      <c r="G156" s="6"/>
      <c r="H156" s="6"/>
      <c r="I156" s="6"/>
      <c r="J156" s="6"/>
      <c r="K156" s="6"/>
      <c r="L156" s="6"/>
      <c r="M156" s="6"/>
      <c r="N156" s="6"/>
      <c r="O156" s="16"/>
      <c r="P156" s="6"/>
      <c r="Q156" s="6"/>
      <c r="R156" s="6"/>
      <c r="S156" s="6"/>
    </row>
    <row r="157" spans="1:19" x14ac:dyDescent="0.15">
      <c r="A157" s="6"/>
      <c r="B157" s="6"/>
      <c r="C157" s="6"/>
      <c r="D157" s="9"/>
      <c r="E157" s="9"/>
      <c r="F157" s="6"/>
      <c r="G157" s="6"/>
      <c r="H157" s="6"/>
      <c r="I157" s="6"/>
      <c r="J157" s="6"/>
      <c r="K157" s="6"/>
      <c r="L157" s="6"/>
      <c r="M157" s="6"/>
      <c r="N157" s="6"/>
      <c r="O157" s="16"/>
      <c r="P157" s="6"/>
      <c r="Q157" s="6"/>
      <c r="R157" s="6"/>
      <c r="S157" s="6"/>
    </row>
    <row r="158" spans="1:19" x14ac:dyDescent="0.15">
      <c r="A158" s="6"/>
      <c r="B158" s="6"/>
      <c r="C158" s="6"/>
      <c r="D158" s="9"/>
      <c r="E158" s="9"/>
      <c r="F158" s="6"/>
      <c r="G158" s="6"/>
      <c r="H158" s="6"/>
      <c r="I158" s="6"/>
      <c r="J158" s="6"/>
      <c r="K158" s="6"/>
      <c r="L158" s="6"/>
      <c r="M158" s="6"/>
      <c r="N158" s="6"/>
      <c r="O158" s="16"/>
      <c r="P158" s="6"/>
      <c r="Q158" s="6"/>
      <c r="R158" s="6"/>
      <c r="S158" s="6"/>
    </row>
    <row r="159" spans="1:19" x14ac:dyDescent="0.15">
      <c r="A159" s="6"/>
      <c r="B159" s="6"/>
      <c r="C159" s="6"/>
      <c r="D159" s="9"/>
      <c r="E159" s="9"/>
      <c r="F159" s="6"/>
      <c r="G159" s="6"/>
      <c r="H159" s="6"/>
      <c r="I159" s="6"/>
      <c r="J159" s="6"/>
      <c r="K159" s="6"/>
      <c r="L159" s="6"/>
      <c r="M159" s="6"/>
      <c r="N159" s="6"/>
      <c r="O159" s="16"/>
      <c r="P159" s="6"/>
      <c r="Q159" s="6"/>
      <c r="R159" s="6"/>
      <c r="S159" s="6"/>
    </row>
    <row r="160" spans="1:19" x14ac:dyDescent="0.15">
      <c r="A160" s="6"/>
      <c r="B160" s="6"/>
      <c r="C160" s="6"/>
      <c r="D160" s="9"/>
      <c r="E160" s="9"/>
      <c r="F160" s="6"/>
      <c r="G160" s="6"/>
      <c r="H160" s="6"/>
      <c r="I160" s="6"/>
      <c r="J160" s="6"/>
      <c r="K160" s="6"/>
      <c r="L160" s="6"/>
      <c r="M160" s="6"/>
      <c r="N160" s="6"/>
      <c r="O160" s="16"/>
      <c r="P160" s="6"/>
      <c r="Q160" s="6"/>
      <c r="R160" s="6"/>
      <c r="S160" s="6"/>
    </row>
    <row r="161" spans="1:19" x14ac:dyDescent="0.15">
      <c r="A161" s="6"/>
      <c r="B161" s="6"/>
      <c r="C161" s="6"/>
      <c r="D161" s="9"/>
      <c r="E161" s="9"/>
      <c r="F161" s="6"/>
      <c r="G161" s="6"/>
      <c r="H161" s="6"/>
      <c r="I161" s="6"/>
      <c r="J161" s="6"/>
      <c r="K161" s="6"/>
      <c r="L161" s="6"/>
      <c r="M161" s="6"/>
      <c r="N161" s="6"/>
      <c r="O161" s="16"/>
      <c r="P161" s="6"/>
      <c r="Q161" s="6"/>
      <c r="R161" s="6"/>
      <c r="S161" s="6"/>
    </row>
    <row r="162" spans="1:19" x14ac:dyDescent="0.15">
      <c r="A162" s="6"/>
      <c r="B162" s="6"/>
      <c r="C162" s="6"/>
      <c r="D162" s="9"/>
      <c r="E162" s="9"/>
      <c r="F162" s="6"/>
      <c r="G162" s="6"/>
      <c r="H162" s="6"/>
      <c r="I162" s="6"/>
      <c r="J162" s="6"/>
      <c r="K162" s="6"/>
      <c r="L162" s="6"/>
      <c r="M162" s="6"/>
      <c r="N162" s="6"/>
      <c r="O162" s="16"/>
      <c r="P162" s="6"/>
      <c r="Q162" s="6"/>
      <c r="R162" s="6"/>
      <c r="S162" s="6"/>
    </row>
    <row r="163" spans="1:19" x14ac:dyDescent="0.15">
      <c r="A163" s="6"/>
      <c r="B163" s="6"/>
      <c r="C163" s="6"/>
      <c r="D163" s="9"/>
      <c r="E163" s="9"/>
      <c r="F163" s="6"/>
      <c r="G163" s="6"/>
      <c r="H163" s="6"/>
      <c r="I163" s="6"/>
      <c r="J163" s="6"/>
      <c r="K163" s="6"/>
      <c r="L163" s="6"/>
      <c r="M163" s="6"/>
      <c r="N163" s="6"/>
      <c r="O163" s="16"/>
      <c r="P163" s="6"/>
      <c r="Q163" s="6"/>
      <c r="R163" s="6"/>
      <c r="S163" s="6"/>
    </row>
    <row r="164" spans="1:19" x14ac:dyDescent="0.15">
      <c r="A164" s="6"/>
      <c r="B164" s="6"/>
      <c r="C164" s="6"/>
      <c r="D164" s="9"/>
      <c r="E164" s="9"/>
      <c r="F164" s="6"/>
      <c r="G164" s="6"/>
      <c r="H164" s="6"/>
      <c r="I164" s="6"/>
      <c r="J164" s="6"/>
      <c r="K164" s="6"/>
      <c r="L164" s="6"/>
      <c r="M164" s="6"/>
      <c r="N164" s="6"/>
      <c r="O164" s="16"/>
      <c r="P164" s="6"/>
      <c r="Q164" s="6"/>
      <c r="R164" s="6"/>
      <c r="S164" s="6"/>
    </row>
    <row r="165" spans="1:19" x14ac:dyDescent="0.15">
      <c r="A165" s="6"/>
      <c r="B165" s="6"/>
      <c r="C165" s="6"/>
      <c r="D165" s="9"/>
      <c r="E165" s="9"/>
      <c r="F165" s="6"/>
      <c r="G165" s="6"/>
      <c r="H165" s="6"/>
      <c r="I165" s="6"/>
      <c r="J165" s="6"/>
      <c r="K165" s="6"/>
      <c r="L165" s="6"/>
      <c r="M165" s="6"/>
      <c r="N165" s="6"/>
      <c r="O165" s="16"/>
      <c r="P165" s="6"/>
      <c r="Q165" s="6"/>
      <c r="R165" s="6"/>
      <c r="S165" s="6"/>
    </row>
    <row r="166" spans="1:19" x14ac:dyDescent="0.15">
      <c r="A166" s="6"/>
      <c r="B166" s="6"/>
      <c r="C166" s="6"/>
      <c r="D166" s="9"/>
      <c r="E166" s="9"/>
      <c r="F166" s="6"/>
      <c r="G166" s="6"/>
      <c r="H166" s="6"/>
      <c r="I166" s="6"/>
      <c r="J166" s="6"/>
      <c r="K166" s="6"/>
      <c r="L166" s="6"/>
      <c r="M166" s="6"/>
      <c r="N166" s="6"/>
      <c r="O166" s="16"/>
      <c r="P166" s="6"/>
      <c r="Q166" s="6"/>
      <c r="R166" s="6"/>
      <c r="S166" s="6"/>
    </row>
    <row r="167" spans="1:19" x14ac:dyDescent="0.15">
      <c r="A167" s="6"/>
      <c r="B167" s="6"/>
      <c r="C167" s="6"/>
      <c r="D167" s="9"/>
      <c r="E167" s="9"/>
      <c r="F167" s="6"/>
      <c r="G167" s="6"/>
      <c r="H167" s="6"/>
      <c r="I167" s="6"/>
      <c r="J167" s="6"/>
      <c r="K167" s="6"/>
      <c r="L167" s="6"/>
      <c r="M167" s="6"/>
      <c r="N167" s="6"/>
      <c r="O167" s="16"/>
      <c r="P167" s="6"/>
      <c r="Q167" s="6"/>
      <c r="R167" s="6"/>
      <c r="S167" s="6"/>
    </row>
    <row r="168" spans="1:19" x14ac:dyDescent="0.15">
      <c r="A168" s="6"/>
      <c r="B168" s="6"/>
      <c r="C168" s="6"/>
      <c r="D168" s="9"/>
      <c r="E168" s="9"/>
      <c r="F168" s="6"/>
      <c r="G168" s="6"/>
      <c r="H168" s="6"/>
      <c r="I168" s="6"/>
      <c r="J168" s="6"/>
      <c r="K168" s="6"/>
      <c r="L168" s="6"/>
      <c r="M168" s="6"/>
      <c r="N168" s="6"/>
      <c r="O168" s="16"/>
      <c r="P168" s="6"/>
      <c r="Q168" s="6"/>
      <c r="R168" s="6"/>
      <c r="S168" s="6"/>
    </row>
    <row r="169" spans="1:19" x14ac:dyDescent="0.15">
      <c r="A169" s="6"/>
      <c r="B169" s="6"/>
      <c r="C169" s="6"/>
      <c r="D169" s="9"/>
      <c r="E169" s="9"/>
      <c r="F169" s="6"/>
      <c r="G169" s="6"/>
      <c r="H169" s="6"/>
      <c r="I169" s="6"/>
      <c r="J169" s="6"/>
      <c r="K169" s="6"/>
      <c r="L169" s="6"/>
      <c r="M169" s="6"/>
      <c r="N169" s="6"/>
      <c r="O169" s="16"/>
      <c r="P169" s="6"/>
      <c r="Q169" s="6"/>
      <c r="R169" s="6"/>
      <c r="S169" s="6"/>
    </row>
    <row r="170" spans="1:19" x14ac:dyDescent="0.15">
      <c r="A170" s="6"/>
      <c r="B170" s="6"/>
      <c r="C170" s="6"/>
      <c r="D170" s="9"/>
      <c r="E170" s="9"/>
      <c r="F170" s="6"/>
      <c r="G170" s="6"/>
      <c r="H170" s="6"/>
      <c r="I170" s="6"/>
      <c r="J170" s="6"/>
      <c r="K170" s="6"/>
      <c r="L170" s="6"/>
      <c r="M170" s="6"/>
      <c r="N170" s="6"/>
      <c r="O170" s="16"/>
      <c r="P170" s="6"/>
      <c r="Q170" s="6"/>
      <c r="R170" s="6"/>
      <c r="S170" s="6"/>
    </row>
    <row r="171" spans="1:19" x14ac:dyDescent="0.15">
      <c r="A171" s="6"/>
      <c r="B171" s="6"/>
      <c r="C171" s="6"/>
      <c r="D171" s="9"/>
      <c r="E171" s="9"/>
      <c r="F171" s="6"/>
      <c r="G171" s="6"/>
      <c r="H171" s="6"/>
      <c r="I171" s="6"/>
      <c r="J171" s="6"/>
      <c r="K171" s="6"/>
      <c r="L171" s="6"/>
      <c r="M171" s="6"/>
      <c r="N171" s="6"/>
      <c r="O171" s="16"/>
      <c r="P171" s="6"/>
      <c r="Q171" s="6"/>
      <c r="R171" s="6"/>
      <c r="S171" s="6"/>
    </row>
    <row r="172" spans="1:19" x14ac:dyDescent="0.15">
      <c r="A172" s="6"/>
      <c r="B172" s="6"/>
      <c r="C172" s="6"/>
      <c r="D172" s="9"/>
      <c r="E172" s="9"/>
      <c r="F172" s="6"/>
      <c r="G172" s="6"/>
      <c r="H172" s="6"/>
      <c r="I172" s="6"/>
      <c r="J172" s="6"/>
      <c r="K172" s="6"/>
      <c r="L172" s="6"/>
      <c r="M172" s="6"/>
      <c r="N172" s="6"/>
      <c r="O172" s="16"/>
      <c r="P172" s="6"/>
      <c r="Q172" s="6"/>
      <c r="R172" s="6"/>
      <c r="S172" s="6"/>
    </row>
    <row r="173" spans="1:19" x14ac:dyDescent="0.15">
      <c r="A173" s="6"/>
      <c r="B173" s="6"/>
      <c r="C173" s="6"/>
      <c r="D173" s="9"/>
      <c r="E173" s="9"/>
      <c r="F173" s="6"/>
      <c r="G173" s="6"/>
      <c r="H173" s="6"/>
      <c r="I173" s="6"/>
      <c r="J173" s="6"/>
      <c r="K173" s="6"/>
      <c r="L173" s="6"/>
      <c r="M173" s="6"/>
      <c r="N173" s="6"/>
      <c r="O173" s="16"/>
      <c r="P173" s="6"/>
      <c r="Q173" s="6"/>
      <c r="R173" s="6"/>
      <c r="S173" s="6"/>
    </row>
    <row r="174" spans="1:19" x14ac:dyDescent="0.15">
      <c r="A174" s="6"/>
      <c r="B174" s="6"/>
      <c r="C174" s="6"/>
      <c r="D174" s="9"/>
      <c r="E174" s="9"/>
      <c r="F174" s="6"/>
      <c r="G174" s="6"/>
      <c r="H174" s="6"/>
      <c r="I174" s="6"/>
      <c r="J174" s="6"/>
      <c r="K174" s="6"/>
      <c r="L174" s="6"/>
      <c r="M174" s="6"/>
      <c r="N174" s="6"/>
      <c r="O174" s="16"/>
      <c r="P174" s="6"/>
      <c r="Q174" s="6"/>
      <c r="R174" s="6"/>
      <c r="S174" s="6"/>
    </row>
    <row r="175" spans="1:19" x14ac:dyDescent="0.15">
      <c r="A175" s="6"/>
      <c r="B175" s="6"/>
      <c r="C175" s="6"/>
      <c r="D175" s="9"/>
      <c r="E175" s="9"/>
      <c r="F175" s="6"/>
      <c r="G175" s="6"/>
      <c r="H175" s="6"/>
      <c r="I175" s="6"/>
      <c r="J175" s="6"/>
      <c r="K175" s="6"/>
      <c r="L175" s="6"/>
      <c r="M175" s="6"/>
      <c r="N175" s="6"/>
      <c r="O175" s="16"/>
      <c r="P175" s="6"/>
      <c r="Q175" s="6"/>
      <c r="R175" s="6"/>
      <c r="S175" s="6"/>
    </row>
    <row r="176" spans="1:19" x14ac:dyDescent="0.15">
      <c r="A176" s="6"/>
      <c r="B176" s="6"/>
      <c r="C176" s="6"/>
      <c r="D176" s="9"/>
      <c r="E176" s="9"/>
      <c r="F176" s="6"/>
      <c r="G176" s="6"/>
      <c r="H176" s="6"/>
      <c r="I176" s="6"/>
      <c r="J176" s="6"/>
      <c r="K176" s="6"/>
      <c r="L176" s="6"/>
      <c r="M176" s="6"/>
      <c r="N176" s="6"/>
      <c r="O176" s="16"/>
      <c r="P176" s="6"/>
      <c r="Q176" s="6"/>
      <c r="R176" s="6"/>
      <c r="S176" s="6"/>
    </row>
    <row r="177" spans="1:19" x14ac:dyDescent="0.15">
      <c r="A177" s="6"/>
      <c r="B177" s="6"/>
      <c r="C177" s="6"/>
      <c r="D177" s="9"/>
      <c r="E177" s="9"/>
      <c r="F177" s="6"/>
      <c r="G177" s="6"/>
      <c r="H177" s="6"/>
      <c r="I177" s="6"/>
      <c r="J177" s="6"/>
      <c r="K177" s="6"/>
      <c r="L177" s="6"/>
      <c r="M177" s="6"/>
      <c r="N177" s="6"/>
      <c r="O177" s="16"/>
      <c r="P177" s="6"/>
      <c r="Q177" s="6"/>
      <c r="R177" s="6"/>
      <c r="S177" s="6"/>
    </row>
    <row r="178" spans="1:19" x14ac:dyDescent="0.15">
      <c r="A178" s="6"/>
      <c r="B178" s="6"/>
      <c r="C178" s="6"/>
      <c r="D178" s="9"/>
      <c r="E178" s="9"/>
      <c r="F178" s="6"/>
      <c r="G178" s="6"/>
      <c r="H178" s="6"/>
      <c r="I178" s="6"/>
      <c r="J178" s="6"/>
      <c r="K178" s="6"/>
      <c r="L178" s="6"/>
      <c r="M178" s="6"/>
      <c r="N178" s="6"/>
      <c r="O178" s="16"/>
      <c r="P178" s="6"/>
      <c r="Q178" s="6"/>
      <c r="R178" s="6"/>
      <c r="S178" s="6"/>
    </row>
    <row r="179" spans="1:19" x14ac:dyDescent="0.15">
      <c r="A179" s="6"/>
      <c r="B179" s="6"/>
      <c r="C179" s="6"/>
      <c r="D179" s="9"/>
      <c r="E179" s="9"/>
      <c r="F179" s="6"/>
      <c r="G179" s="6"/>
      <c r="H179" s="6"/>
      <c r="I179" s="6"/>
      <c r="J179" s="6"/>
      <c r="K179" s="6"/>
      <c r="L179" s="6"/>
      <c r="M179" s="6"/>
      <c r="N179" s="6"/>
      <c r="O179" s="16"/>
      <c r="P179" s="6"/>
      <c r="Q179" s="6"/>
      <c r="R179" s="6"/>
      <c r="S179" s="6"/>
    </row>
    <row r="180" spans="1:19" x14ac:dyDescent="0.15">
      <c r="A180" s="6"/>
      <c r="B180" s="6"/>
      <c r="C180" s="6"/>
      <c r="D180" s="9"/>
      <c r="E180" s="9"/>
      <c r="F180" s="6"/>
      <c r="G180" s="6"/>
      <c r="H180" s="6"/>
      <c r="I180" s="6"/>
      <c r="J180" s="6"/>
      <c r="K180" s="6"/>
      <c r="L180" s="6"/>
      <c r="M180" s="6"/>
      <c r="N180" s="6"/>
      <c r="O180" s="16"/>
      <c r="P180" s="6"/>
      <c r="Q180" s="6"/>
      <c r="R180" s="6"/>
      <c r="S180" s="6"/>
    </row>
    <row r="181" spans="1:19" x14ac:dyDescent="0.15">
      <c r="A181" s="6"/>
      <c r="B181" s="6"/>
      <c r="C181" s="6"/>
      <c r="D181" s="9"/>
      <c r="E181" s="9"/>
      <c r="F181" s="6"/>
      <c r="G181" s="6"/>
      <c r="H181" s="6"/>
      <c r="I181" s="6"/>
      <c r="J181" s="6"/>
      <c r="K181" s="6"/>
      <c r="L181" s="6"/>
      <c r="M181" s="6"/>
      <c r="N181" s="6"/>
      <c r="O181" s="16"/>
      <c r="P181" s="6"/>
      <c r="Q181" s="6"/>
      <c r="R181" s="6"/>
      <c r="S181" s="6"/>
    </row>
    <row r="182" spans="1:19" x14ac:dyDescent="0.15">
      <c r="A182" s="6"/>
      <c r="B182" s="6"/>
      <c r="C182" s="6"/>
      <c r="D182" s="9"/>
      <c r="E182" s="9"/>
      <c r="F182" s="6"/>
      <c r="G182" s="6"/>
      <c r="H182" s="6"/>
      <c r="I182" s="6"/>
      <c r="J182" s="6"/>
      <c r="K182" s="6"/>
      <c r="L182" s="6"/>
      <c r="M182" s="6"/>
      <c r="N182" s="6"/>
      <c r="O182" s="16"/>
      <c r="P182" s="6"/>
      <c r="Q182" s="6"/>
      <c r="R182" s="6"/>
      <c r="S182" s="6"/>
    </row>
    <row r="183" spans="1:19" x14ac:dyDescent="0.15">
      <c r="A183" s="6"/>
      <c r="B183" s="6"/>
      <c r="C183" s="6"/>
      <c r="D183" s="9"/>
      <c r="E183" s="9"/>
      <c r="F183" s="6"/>
      <c r="G183" s="6"/>
      <c r="H183" s="6"/>
      <c r="I183" s="6"/>
      <c r="J183" s="6"/>
      <c r="K183" s="6"/>
      <c r="L183" s="6"/>
      <c r="M183" s="6"/>
      <c r="N183" s="6"/>
      <c r="O183" s="16"/>
      <c r="P183" s="6"/>
      <c r="Q183" s="6"/>
      <c r="R183" s="6"/>
      <c r="S183" s="6"/>
    </row>
    <row r="184" spans="1:19" x14ac:dyDescent="0.15">
      <c r="A184" s="6"/>
      <c r="B184" s="6"/>
      <c r="C184" s="6"/>
      <c r="D184" s="9"/>
      <c r="E184" s="9"/>
      <c r="F184" s="6"/>
      <c r="G184" s="6"/>
      <c r="H184" s="6"/>
      <c r="I184" s="6"/>
      <c r="J184" s="6"/>
      <c r="K184" s="6"/>
      <c r="L184" s="6"/>
      <c r="M184" s="6"/>
      <c r="N184" s="6"/>
      <c r="O184" s="16"/>
      <c r="P184" s="6"/>
      <c r="Q184" s="6"/>
      <c r="R184" s="6"/>
      <c r="S184" s="6"/>
    </row>
    <row r="185" spans="1:19" x14ac:dyDescent="0.15">
      <c r="A185" s="6"/>
      <c r="B185" s="6"/>
      <c r="C185" s="6"/>
      <c r="D185" s="9"/>
      <c r="E185" s="9"/>
      <c r="F185" s="6"/>
      <c r="G185" s="6"/>
      <c r="H185" s="6"/>
      <c r="I185" s="6"/>
      <c r="J185" s="6"/>
      <c r="K185" s="6"/>
      <c r="L185" s="6"/>
      <c r="M185" s="6"/>
      <c r="N185" s="6"/>
      <c r="O185" s="16"/>
      <c r="P185" s="6"/>
      <c r="Q185" s="6"/>
      <c r="R185" s="6"/>
      <c r="S185" s="6"/>
    </row>
    <row r="186" spans="1:19" x14ac:dyDescent="0.15">
      <c r="A186" s="6"/>
      <c r="B186" s="6"/>
      <c r="C186" s="6"/>
      <c r="D186" s="9"/>
      <c r="E186" s="9"/>
      <c r="F186" s="6"/>
      <c r="G186" s="6"/>
      <c r="H186" s="6"/>
      <c r="I186" s="6"/>
      <c r="J186" s="6"/>
      <c r="K186" s="6"/>
      <c r="L186" s="6"/>
      <c r="M186" s="6"/>
      <c r="N186" s="6"/>
      <c r="O186" s="16"/>
      <c r="P186" s="6"/>
      <c r="Q186" s="6"/>
      <c r="R186" s="6"/>
      <c r="S186" s="6"/>
    </row>
    <row r="187" spans="1:19" x14ac:dyDescent="0.15">
      <c r="A187" s="6"/>
      <c r="B187" s="6"/>
      <c r="C187" s="6"/>
      <c r="D187" s="9"/>
      <c r="E187" s="9"/>
      <c r="F187" s="6"/>
      <c r="G187" s="6"/>
      <c r="H187" s="6"/>
      <c r="I187" s="6"/>
      <c r="J187" s="6"/>
      <c r="K187" s="6"/>
      <c r="L187" s="6"/>
      <c r="M187" s="6"/>
      <c r="N187" s="6"/>
      <c r="O187" s="16"/>
      <c r="P187" s="6"/>
      <c r="Q187" s="6"/>
      <c r="R187" s="6"/>
      <c r="S187" s="6"/>
    </row>
    <row r="188" spans="1:19" x14ac:dyDescent="0.15">
      <c r="A188" s="6"/>
      <c r="B188" s="6"/>
      <c r="C188" s="6"/>
      <c r="D188" s="9"/>
      <c r="E188" s="9"/>
      <c r="F188" s="6"/>
      <c r="G188" s="6"/>
      <c r="H188" s="6"/>
      <c r="I188" s="6"/>
      <c r="J188" s="6"/>
      <c r="K188" s="6"/>
      <c r="L188" s="6"/>
      <c r="M188" s="6"/>
      <c r="N188" s="6"/>
      <c r="O188" s="16"/>
      <c r="P188" s="6"/>
      <c r="Q188" s="6"/>
      <c r="R188" s="6"/>
      <c r="S188" s="6"/>
    </row>
    <row r="189" spans="1:19" x14ac:dyDescent="0.15">
      <c r="A189" s="6"/>
      <c r="B189" s="6"/>
      <c r="C189" s="6"/>
      <c r="D189" s="9"/>
      <c r="E189" s="9"/>
      <c r="F189" s="6"/>
      <c r="G189" s="6"/>
      <c r="H189" s="6"/>
      <c r="I189" s="6"/>
      <c r="J189" s="6"/>
      <c r="K189" s="6"/>
      <c r="L189" s="6"/>
      <c r="M189" s="6"/>
      <c r="N189" s="6"/>
      <c r="O189" s="16"/>
      <c r="P189" s="6"/>
      <c r="Q189" s="6"/>
      <c r="R189" s="6"/>
      <c r="S189" s="6"/>
    </row>
    <row r="190" spans="1:19" x14ac:dyDescent="0.15">
      <c r="A190" s="6"/>
      <c r="B190" s="6"/>
      <c r="C190" s="6"/>
      <c r="D190" s="9"/>
      <c r="E190" s="9"/>
      <c r="F190" s="6"/>
      <c r="G190" s="6"/>
      <c r="H190" s="6"/>
      <c r="I190" s="6"/>
      <c r="J190" s="6"/>
      <c r="K190" s="6"/>
      <c r="L190" s="6"/>
      <c r="M190" s="6"/>
      <c r="N190" s="6"/>
      <c r="O190" s="16"/>
      <c r="P190" s="6"/>
      <c r="Q190" s="6"/>
      <c r="R190" s="6"/>
      <c r="S190" s="6"/>
    </row>
    <row r="191" spans="1:19" x14ac:dyDescent="0.15">
      <c r="A191" s="6"/>
      <c r="B191" s="6"/>
      <c r="C191" s="6"/>
      <c r="D191" s="9"/>
      <c r="E191" s="9"/>
      <c r="F191" s="6"/>
      <c r="G191" s="6"/>
      <c r="H191" s="6"/>
      <c r="I191" s="6"/>
      <c r="J191" s="6"/>
      <c r="K191" s="6"/>
      <c r="L191" s="6"/>
      <c r="M191" s="6"/>
      <c r="N191" s="6"/>
      <c r="O191" s="16"/>
      <c r="P191" s="6"/>
      <c r="Q191" s="6"/>
      <c r="R191" s="6"/>
      <c r="S191" s="6"/>
    </row>
    <row r="192" spans="1:19" x14ac:dyDescent="0.15">
      <c r="A192" s="6"/>
      <c r="B192" s="6"/>
      <c r="C192" s="6"/>
      <c r="D192" s="9"/>
      <c r="E192" s="9"/>
      <c r="F192" s="6"/>
      <c r="G192" s="6"/>
      <c r="H192" s="6"/>
      <c r="I192" s="6"/>
      <c r="J192" s="6"/>
      <c r="K192" s="6"/>
      <c r="L192" s="6"/>
      <c r="M192" s="6"/>
      <c r="N192" s="6"/>
      <c r="O192" s="16"/>
      <c r="P192" s="6"/>
      <c r="Q192" s="6"/>
      <c r="R192" s="6"/>
      <c r="S192" s="6"/>
    </row>
    <row r="193" spans="1:19" x14ac:dyDescent="0.15">
      <c r="A193" s="6"/>
      <c r="B193" s="6"/>
      <c r="C193" s="6"/>
      <c r="D193" s="9"/>
      <c r="E193" s="9"/>
      <c r="F193" s="6"/>
      <c r="G193" s="6"/>
      <c r="H193" s="6"/>
      <c r="I193" s="6"/>
      <c r="J193" s="6"/>
      <c r="K193" s="6"/>
      <c r="L193" s="6"/>
      <c r="M193" s="6"/>
      <c r="N193" s="6"/>
      <c r="O193" s="16"/>
      <c r="P193" s="6"/>
      <c r="Q193" s="6"/>
      <c r="R193" s="6"/>
      <c r="S193" s="6"/>
    </row>
    <row r="194" spans="1:19" x14ac:dyDescent="0.15">
      <c r="A194" s="6"/>
      <c r="B194" s="6"/>
      <c r="C194" s="6"/>
      <c r="D194" s="9"/>
      <c r="E194" s="9"/>
      <c r="F194" s="6"/>
      <c r="G194" s="6"/>
      <c r="H194" s="6"/>
      <c r="I194" s="6"/>
      <c r="J194" s="6"/>
      <c r="K194" s="6"/>
      <c r="L194" s="6"/>
      <c r="M194" s="6"/>
      <c r="N194" s="6"/>
      <c r="O194" s="16"/>
      <c r="P194" s="6"/>
      <c r="Q194" s="6"/>
      <c r="R194" s="6"/>
      <c r="S194" s="6"/>
    </row>
    <row r="195" spans="1:19" x14ac:dyDescent="0.15">
      <c r="A195" s="6"/>
      <c r="B195" s="6"/>
      <c r="C195" s="6"/>
      <c r="D195" s="9"/>
      <c r="E195" s="9"/>
      <c r="F195" s="6"/>
      <c r="G195" s="6"/>
      <c r="H195" s="6"/>
      <c r="I195" s="6"/>
      <c r="J195" s="6"/>
      <c r="K195" s="6"/>
      <c r="L195" s="6"/>
      <c r="M195" s="6"/>
      <c r="N195" s="6"/>
      <c r="O195" s="16"/>
      <c r="P195" s="6"/>
      <c r="Q195" s="6"/>
      <c r="R195" s="6"/>
      <c r="S195" s="6"/>
    </row>
    <row r="196" spans="1:19" x14ac:dyDescent="0.15">
      <c r="A196" s="6"/>
      <c r="B196" s="6"/>
      <c r="C196" s="6"/>
      <c r="D196" s="9"/>
      <c r="E196" s="9"/>
      <c r="F196" s="6"/>
      <c r="G196" s="6"/>
      <c r="H196" s="6"/>
      <c r="I196" s="6"/>
      <c r="J196" s="6"/>
      <c r="K196" s="6"/>
      <c r="L196" s="6"/>
      <c r="M196" s="6"/>
      <c r="N196" s="6"/>
      <c r="O196" s="16"/>
      <c r="P196" s="6"/>
      <c r="Q196" s="6"/>
      <c r="R196" s="6"/>
      <c r="S196" s="6"/>
    </row>
    <row r="197" spans="1:19" x14ac:dyDescent="0.15">
      <c r="A197" s="6"/>
      <c r="B197" s="6"/>
      <c r="C197" s="6"/>
      <c r="D197" s="9"/>
      <c r="E197" s="9"/>
      <c r="F197" s="6"/>
      <c r="G197" s="6"/>
      <c r="H197" s="6"/>
      <c r="I197" s="6"/>
      <c r="J197" s="6"/>
      <c r="K197" s="6"/>
      <c r="L197" s="6"/>
      <c r="M197" s="6"/>
      <c r="N197" s="6"/>
      <c r="O197" s="16"/>
      <c r="P197" s="6"/>
      <c r="Q197" s="6"/>
      <c r="R197" s="6"/>
      <c r="S197" s="6"/>
    </row>
    <row r="198" spans="1:19" x14ac:dyDescent="0.15">
      <c r="A198" s="6"/>
      <c r="B198" s="6"/>
      <c r="C198" s="6"/>
      <c r="D198" s="9"/>
      <c r="E198" s="9"/>
      <c r="F198" s="6"/>
      <c r="G198" s="6"/>
      <c r="H198" s="6"/>
      <c r="I198" s="6"/>
      <c r="J198" s="6"/>
      <c r="K198" s="6"/>
      <c r="L198" s="6"/>
      <c r="M198" s="6"/>
      <c r="N198" s="6"/>
      <c r="O198" s="16"/>
      <c r="P198" s="6"/>
      <c r="Q198" s="6"/>
      <c r="R198" s="6"/>
      <c r="S198" s="6"/>
    </row>
    <row r="199" spans="1:19" x14ac:dyDescent="0.15">
      <c r="A199" s="6"/>
      <c r="B199" s="6"/>
      <c r="C199" s="6"/>
      <c r="D199" s="9"/>
      <c r="E199" s="9"/>
      <c r="F199" s="6"/>
      <c r="G199" s="6"/>
      <c r="H199" s="6"/>
      <c r="I199" s="6"/>
      <c r="J199" s="6"/>
      <c r="K199" s="6"/>
      <c r="L199" s="6"/>
      <c r="M199" s="6"/>
      <c r="N199" s="6"/>
      <c r="O199" s="16"/>
      <c r="P199" s="6"/>
      <c r="Q199" s="6"/>
      <c r="R199" s="6"/>
      <c r="S199" s="6"/>
    </row>
    <row r="200" spans="1:19" x14ac:dyDescent="0.15">
      <c r="A200" s="6"/>
      <c r="B200" s="6"/>
      <c r="C200" s="6"/>
      <c r="D200" s="9"/>
      <c r="E200" s="9"/>
      <c r="F200" s="6"/>
      <c r="G200" s="6"/>
      <c r="H200" s="6"/>
      <c r="I200" s="6"/>
      <c r="J200" s="6"/>
      <c r="K200" s="6"/>
      <c r="L200" s="6"/>
      <c r="M200" s="6"/>
      <c r="N200" s="6"/>
      <c r="O200" s="16"/>
      <c r="P200" s="6"/>
      <c r="Q200" s="6"/>
      <c r="R200" s="6"/>
      <c r="S200" s="6"/>
    </row>
    <row r="201" spans="1:19" x14ac:dyDescent="0.15">
      <c r="A201" s="6"/>
      <c r="B201" s="6"/>
      <c r="C201" s="6"/>
      <c r="D201" s="9"/>
      <c r="E201" s="9"/>
      <c r="F201" s="6"/>
      <c r="G201" s="6"/>
      <c r="H201" s="6"/>
      <c r="I201" s="6"/>
      <c r="J201" s="6"/>
      <c r="K201" s="6"/>
      <c r="L201" s="6"/>
      <c r="M201" s="6"/>
      <c r="N201" s="6"/>
      <c r="O201" s="16"/>
      <c r="P201" s="6"/>
      <c r="Q201" s="6"/>
      <c r="R201" s="6"/>
      <c r="S201" s="6"/>
    </row>
    <row r="202" spans="1:19" x14ac:dyDescent="0.15">
      <c r="A202" s="6"/>
      <c r="B202" s="6"/>
      <c r="C202" s="6"/>
      <c r="D202" s="9"/>
      <c r="E202" s="9"/>
      <c r="F202" s="6"/>
      <c r="G202" s="6"/>
      <c r="H202" s="6"/>
      <c r="I202" s="6"/>
      <c r="J202" s="6"/>
      <c r="K202" s="6"/>
      <c r="L202" s="6"/>
      <c r="M202" s="6"/>
      <c r="N202" s="6"/>
      <c r="O202" s="16"/>
      <c r="P202" s="6"/>
      <c r="Q202" s="6"/>
      <c r="R202" s="6"/>
      <c r="S202" s="6"/>
    </row>
    <row r="203" spans="1:19" x14ac:dyDescent="0.15">
      <c r="A203" s="6"/>
      <c r="B203" s="6"/>
      <c r="C203" s="6"/>
      <c r="D203" s="9"/>
      <c r="E203" s="9"/>
      <c r="F203" s="6"/>
      <c r="G203" s="6"/>
      <c r="H203" s="6"/>
      <c r="I203" s="6"/>
      <c r="J203" s="6"/>
      <c r="K203" s="6"/>
      <c r="L203" s="6"/>
      <c r="M203" s="6"/>
      <c r="N203" s="6"/>
      <c r="O203" s="16"/>
      <c r="P203" s="6"/>
      <c r="Q203" s="6"/>
      <c r="R203" s="6"/>
      <c r="S203" s="6"/>
    </row>
    <row r="204" spans="1:19" x14ac:dyDescent="0.15">
      <c r="A204" s="6"/>
      <c r="B204" s="6"/>
      <c r="C204" s="6"/>
      <c r="D204" s="9"/>
      <c r="E204" s="9"/>
      <c r="F204" s="6"/>
      <c r="G204" s="6"/>
      <c r="H204" s="6"/>
      <c r="I204" s="6"/>
      <c r="J204" s="6"/>
      <c r="K204" s="6"/>
      <c r="L204" s="6"/>
      <c r="M204" s="6"/>
      <c r="N204" s="6"/>
      <c r="O204" s="16"/>
      <c r="P204" s="6"/>
      <c r="Q204" s="6"/>
      <c r="R204" s="6"/>
      <c r="S204" s="6"/>
    </row>
    <row r="205" spans="1:19" x14ac:dyDescent="0.15">
      <c r="A205" s="6"/>
      <c r="B205" s="6"/>
      <c r="C205" s="6"/>
      <c r="D205" s="9"/>
      <c r="E205" s="9"/>
      <c r="F205" s="6"/>
      <c r="G205" s="6"/>
      <c r="H205" s="6"/>
      <c r="I205" s="6"/>
      <c r="J205" s="6"/>
      <c r="K205" s="6"/>
      <c r="L205" s="6"/>
      <c r="M205" s="6"/>
      <c r="N205" s="6"/>
      <c r="O205" s="16"/>
      <c r="P205" s="6"/>
      <c r="Q205" s="6"/>
      <c r="R205" s="6"/>
      <c r="S205" s="6"/>
    </row>
    <row r="206" spans="1:19" x14ac:dyDescent="0.15">
      <c r="A206" s="6"/>
      <c r="B206" s="6"/>
      <c r="C206" s="6"/>
      <c r="D206" s="9"/>
      <c r="E206" s="9"/>
      <c r="F206" s="6"/>
      <c r="G206" s="6"/>
      <c r="H206" s="6"/>
      <c r="I206" s="6"/>
      <c r="J206" s="6"/>
      <c r="K206" s="6"/>
      <c r="L206" s="6"/>
      <c r="M206" s="6"/>
      <c r="N206" s="6"/>
      <c r="O206" s="16"/>
      <c r="P206" s="6"/>
      <c r="Q206" s="6"/>
      <c r="R206" s="6"/>
      <c r="S206" s="6"/>
    </row>
    <row r="207" spans="1:19" x14ac:dyDescent="0.15">
      <c r="A207" s="6"/>
      <c r="B207" s="6"/>
      <c r="C207" s="6"/>
      <c r="D207" s="9"/>
      <c r="E207" s="9"/>
      <c r="F207" s="6"/>
      <c r="G207" s="6"/>
      <c r="H207" s="6"/>
      <c r="I207" s="6"/>
      <c r="J207" s="6"/>
      <c r="K207" s="6"/>
      <c r="L207" s="6"/>
      <c r="M207" s="6"/>
      <c r="N207" s="6"/>
      <c r="O207" s="16"/>
      <c r="P207" s="6"/>
      <c r="Q207" s="6"/>
      <c r="R207" s="6"/>
      <c r="S207" s="6"/>
    </row>
    <row r="208" spans="1:19" x14ac:dyDescent="0.15">
      <c r="A208" s="6"/>
      <c r="B208" s="6"/>
      <c r="C208" s="6"/>
      <c r="D208" s="9"/>
      <c r="E208" s="9"/>
      <c r="F208" s="6"/>
      <c r="G208" s="6"/>
      <c r="H208" s="6"/>
      <c r="I208" s="6"/>
      <c r="J208" s="6"/>
      <c r="K208" s="6"/>
      <c r="L208" s="6"/>
      <c r="M208" s="6"/>
      <c r="N208" s="6"/>
      <c r="O208" s="16"/>
      <c r="P208" s="6"/>
      <c r="Q208" s="6"/>
      <c r="R208" s="6"/>
      <c r="S208" s="6"/>
    </row>
    <row r="209" spans="1:19" x14ac:dyDescent="0.15">
      <c r="A209" s="6"/>
      <c r="B209" s="6"/>
      <c r="C209" s="6"/>
      <c r="D209" s="9"/>
      <c r="E209" s="9"/>
      <c r="F209" s="6"/>
      <c r="G209" s="6"/>
      <c r="H209" s="6"/>
      <c r="I209" s="6"/>
      <c r="J209" s="6"/>
      <c r="K209" s="6"/>
      <c r="L209" s="6"/>
      <c r="M209" s="6"/>
      <c r="N209" s="6"/>
      <c r="O209" s="16"/>
      <c r="P209" s="6"/>
      <c r="Q209" s="6"/>
      <c r="R209" s="6"/>
      <c r="S209" s="6"/>
    </row>
    <row r="210" spans="1:19" x14ac:dyDescent="0.15">
      <c r="A210" s="6"/>
      <c r="B210" s="6"/>
      <c r="C210" s="6"/>
      <c r="D210" s="9"/>
      <c r="E210" s="9"/>
      <c r="F210" s="6"/>
      <c r="G210" s="6"/>
      <c r="H210" s="6"/>
      <c r="I210" s="6"/>
      <c r="J210" s="6"/>
      <c r="K210" s="6"/>
      <c r="L210" s="6"/>
      <c r="M210" s="6"/>
      <c r="N210" s="6"/>
      <c r="O210" s="16"/>
      <c r="P210" s="6"/>
      <c r="Q210" s="6"/>
      <c r="R210" s="6"/>
      <c r="S210" s="6"/>
    </row>
    <row r="211" spans="1:19" x14ac:dyDescent="0.15">
      <c r="A211" s="6"/>
      <c r="B211" s="6"/>
      <c r="C211" s="6"/>
      <c r="D211" s="9"/>
      <c r="E211" s="9"/>
      <c r="F211" s="6"/>
      <c r="G211" s="6"/>
      <c r="H211" s="6"/>
      <c r="I211" s="6"/>
      <c r="J211" s="6"/>
      <c r="K211" s="6"/>
      <c r="L211" s="6"/>
      <c r="M211" s="6"/>
      <c r="N211" s="6"/>
      <c r="O211" s="16"/>
      <c r="P211" s="6"/>
      <c r="Q211" s="6"/>
      <c r="R211" s="6"/>
      <c r="S211" s="6"/>
    </row>
    <row r="212" spans="1:19" x14ac:dyDescent="0.15">
      <c r="A212" s="6"/>
      <c r="B212" s="6"/>
      <c r="C212" s="6"/>
      <c r="D212" s="9"/>
      <c r="E212" s="9"/>
      <c r="F212" s="6"/>
      <c r="G212" s="6"/>
      <c r="H212" s="6"/>
      <c r="I212" s="6"/>
      <c r="J212" s="6"/>
      <c r="K212" s="6"/>
      <c r="L212" s="6"/>
      <c r="M212" s="6"/>
      <c r="N212" s="6"/>
      <c r="O212" s="16"/>
      <c r="P212" s="6"/>
      <c r="Q212" s="6"/>
      <c r="R212" s="6"/>
      <c r="S212" s="6"/>
    </row>
    <row r="213" spans="1:19" x14ac:dyDescent="0.15">
      <c r="A213" s="6"/>
      <c r="B213" s="6"/>
      <c r="C213" s="6"/>
      <c r="D213" s="9"/>
      <c r="E213" s="9"/>
      <c r="F213" s="6"/>
      <c r="G213" s="6"/>
      <c r="H213" s="6"/>
      <c r="I213" s="6"/>
      <c r="J213" s="6"/>
      <c r="K213" s="6"/>
      <c r="L213" s="6"/>
      <c r="M213" s="6"/>
      <c r="N213" s="6"/>
      <c r="O213" s="16"/>
      <c r="P213" s="6"/>
      <c r="Q213" s="6"/>
      <c r="R213" s="6"/>
      <c r="S213" s="6"/>
    </row>
    <row r="214" spans="1:19" x14ac:dyDescent="0.15">
      <c r="A214" s="6"/>
      <c r="B214" s="6"/>
      <c r="C214" s="6"/>
      <c r="D214" s="9"/>
      <c r="E214" s="9"/>
      <c r="F214" s="6"/>
      <c r="G214" s="6"/>
      <c r="H214" s="6"/>
      <c r="I214" s="6"/>
      <c r="J214" s="6"/>
      <c r="K214" s="6"/>
      <c r="L214" s="6"/>
      <c r="M214" s="6"/>
      <c r="N214" s="6"/>
      <c r="O214" s="16"/>
      <c r="P214" s="6"/>
      <c r="Q214" s="6"/>
      <c r="R214" s="6"/>
      <c r="S214" s="6"/>
    </row>
    <row r="215" spans="1:19" x14ac:dyDescent="0.15">
      <c r="A215" s="6"/>
      <c r="B215" s="6"/>
      <c r="C215" s="6"/>
      <c r="D215" s="9"/>
      <c r="E215" s="9"/>
      <c r="F215" s="6"/>
      <c r="G215" s="6"/>
      <c r="H215" s="6"/>
      <c r="I215" s="6"/>
      <c r="J215" s="6"/>
      <c r="K215" s="6"/>
      <c r="L215" s="6"/>
      <c r="M215" s="6"/>
      <c r="N215" s="6"/>
      <c r="O215" s="16"/>
      <c r="P215" s="6"/>
      <c r="Q215" s="6"/>
      <c r="R215" s="6"/>
      <c r="S215" s="6"/>
    </row>
    <row r="216" spans="1:19" x14ac:dyDescent="0.15">
      <c r="A216" s="6"/>
      <c r="B216" s="6"/>
      <c r="C216" s="6"/>
      <c r="D216" s="9"/>
      <c r="E216" s="9"/>
      <c r="F216" s="6"/>
      <c r="G216" s="6"/>
      <c r="H216" s="6"/>
      <c r="I216" s="6"/>
      <c r="J216" s="6"/>
      <c r="K216" s="6"/>
      <c r="L216" s="6"/>
      <c r="M216" s="6"/>
      <c r="N216" s="6"/>
      <c r="O216" s="16"/>
      <c r="P216" s="6"/>
      <c r="Q216" s="6"/>
      <c r="R216" s="6"/>
      <c r="S216" s="6"/>
    </row>
    <row r="217" spans="1:19" x14ac:dyDescent="0.15">
      <c r="A217" s="6"/>
      <c r="B217" s="6"/>
      <c r="C217" s="6"/>
      <c r="D217" s="9"/>
      <c r="E217" s="9"/>
      <c r="F217" s="6"/>
      <c r="G217" s="6"/>
      <c r="H217" s="6"/>
      <c r="I217" s="6"/>
      <c r="J217" s="6"/>
      <c r="K217" s="6"/>
      <c r="L217" s="6"/>
      <c r="M217" s="6"/>
      <c r="N217" s="6"/>
      <c r="O217" s="16"/>
      <c r="P217" s="6"/>
      <c r="Q217" s="6"/>
      <c r="R217" s="6"/>
      <c r="S217" s="6"/>
    </row>
    <row r="218" spans="1:19" x14ac:dyDescent="0.15">
      <c r="A218" s="6"/>
      <c r="B218" s="6"/>
      <c r="C218" s="6"/>
      <c r="D218" s="9"/>
      <c r="E218" s="9"/>
      <c r="F218" s="6"/>
      <c r="G218" s="6"/>
      <c r="H218" s="6"/>
      <c r="I218" s="6"/>
      <c r="J218" s="6"/>
      <c r="K218" s="6"/>
      <c r="L218" s="6"/>
      <c r="M218" s="6"/>
      <c r="N218" s="6"/>
      <c r="O218" s="16"/>
      <c r="P218" s="6"/>
      <c r="Q218" s="6"/>
      <c r="R218" s="6"/>
      <c r="S218" s="6"/>
    </row>
    <row r="219" spans="1:19" x14ac:dyDescent="0.15">
      <c r="A219" s="6"/>
      <c r="B219" s="6"/>
      <c r="C219" s="6"/>
      <c r="D219" s="9"/>
      <c r="E219" s="9"/>
      <c r="F219" s="6"/>
      <c r="G219" s="6"/>
      <c r="H219" s="6"/>
      <c r="I219" s="6"/>
      <c r="J219" s="6"/>
      <c r="K219" s="6"/>
      <c r="L219" s="6"/>
      <c r="M219" s="6"/>
      <c r="N219" s="6"/>
      <c r="O219" s="16"/>
      <c r="P219" s="6"/>
      <c r="Q219" s="6"/>
      <c r="R219" s="6"/>
      <c r="S219" s="6"/>
    </row>
    <row r="220" spans="1:19" x14ac:dyDescent="0.15">
      <c r="A220" s="6"/>
      <c r="B220" s="6"/>
      <c r="C220" s="6"/>
      <c r="D220" s="9"/>
      <c r="E220" s="9"/>
      <c r="F220" s="6"/>
      <c r="G220" s="6"/>
      <c r="H220" s="6"/>
      <c r="I220" s="6"/>
      <c r="J220" s="6"/>
      <c r="K220" s="6"/>
      <c r="L220" s="6"/>
      <c r="M220" s="6"/>
      <c r="N220" s="6"/>
      <c r="O220" s="16"/>
      <c r="P220" s="6"/>
      <c r="Q220" s="6"/>
      <c r="R220" s="6"/>
      <c r="S220" s="6"/>
    </row>
    <row r="221" spans="1:19" x14ac:dyDescent="0.15">
      <c r="A221" s="6"/>
      <c r="B221" s="6"/>
      <c r="C221" s="6"/>
      <c r="D221" s="9"/>
      <c r="E221" s="9"/>
      <c r="F221" s="6"/>
      <c r="G221" s="6"/>
      <c r="H221" s="6"/>
      <c r="I221" s="6"/>
      <c r="J221" s="6"/>
      <c r="K221" s="6"/>
      <c r="L221" s="6"/>
      <c r="M221" s="6"/>
      <c r="N221" s="6"/>
      <c r="O221" s="16"/>
      <c r="P221" s="6"/>
      <c r="Q221" s="6"/>
      <c r="R221" s="6"/>
      <c r="S221" s="6"/>
    </row>
    <row r="222" spans="1:19" x14ac:dyDescent="0.15">
      <c r="A222" s="6"/>
      <c r="B222" s="6"/>
      <c r="C222" s="6"/>
      <c r="D222" s="9"/>
      <c r="E222" s="9"/>
      <c r="F222" s="6"/>
      <c r="G222" s="6"/>
      <c r="H222" s="6"/>
      <c r="I222" s="6"/>
      <c r="J222" s="6"/>
      <c r="K222" s="6"/>
      <c r="L222" s="6"/>
      <c r="M222" s="6"/>
      <c r="N222" s="6"/>
      <c r="O222" s="16"/>
      <c r="P222" s="6"/>
      <c r="Q222" s="6"/>
      <c r="R222" s="6"/>
      <c r="S222" s="6"/>
    </row>
    <row r="223" spans="1:19" x14ac:dyDescent="0.15">
      <c r="A223" s="6"/>
      <c r="B223" s="6"/>
      <c r="C223" s="6"/>
      <c r="D223" s="9"/>
      <c r="E223" s="9"/>
      <c r="F223" s="6"/>
      <c r="G223" s="6"/>
      <c r="H223" s="6"/>
      <c r="I223" s="6"/>
      <c r="J223" s="6"/>
      <c r="K223" s="6"/>
      <c r="L223" s="6"/>
      <c r="M223" s="6"/>
      <c r="N223" s="6"/>
      <c r="O223" s="16"/>
      <c r="P223" s="6"/>
      <c r="Q223" s="6"/>
      <c r="R223" s="6"/>
      <c r="S223" s="6"/>
    </row>
    <row r="224" spans="1:19" x14ac:dyDescent="0.15">
      <c r="A224" s="6"/>
      <c r="B224" s="6"/>
      <c r="C224" s="6"/>
      <c r="D224" s="9"/>
      <c r="E224" s="9"/>
      <c r="F224" s="6"/>
      <c r="G224" s="6"/>
      <c r="H224" s="6"/>
      <c r="I224" s="6"/>
      <c r="J224" s="6"/>
      <c r="K224" s="6"/>
      <c r="L224" s="6"/>
      <c r="M224" s="6"/>
      <c r="N224" s="6"/>
      <c r="O224" s="16"/>
      <c r="P224" s="6"/>
      <c r="Q224" s="6"/>
      <c r="R224" s="6"/>
      <c r="S224" s="6"/>
    </row>
    <row r="225" spans="1:19" x14ac:dyDescent="0.15">
      <c r="A225" s="6"/>
      <c r="B225" s="6"/>
      <c r="C225" s="6"/>
      <c r="D225" s="9"/>
      <c r="E225" s="9"/>
      <c r="F225" s="6"/>
      <c r="G225" s="6"/>
      <c r="H225" s="6"/>
      <c r="I225" s="6"/>
      <c r="J225" s="6"/>
      <c r="K225" s="6"/>
      <c r="L225" s="6"/>
      <c r="M225" s="6"/>
      <c r="N225" s="6"/>
      <c r="O225" s="16"/>
      <c r="P225" s="6"/>
      <c r="Q225" s="6"/>
      <c r="R225" s="6"/>
      <c r="S225" s="6"/>
    </row>
    <row r="226" spans="1:19" x14ac:dyDescent="0.15">
      <c r="A226" s="6"/>
      <c r="B226" s="6"/>
      <c r="C226" s="6"/>
      <c r="D226" s="9"/>
      <c r="E226" s="9"/>
      <c r="F226" s="6"/>
      <c r="G226" s="6"/>
      <c r="H226" s="6"/>
      <c r="I226" s="6"/>
      <c r="J226" s="6"/>
      <c r="K226" s="6"/>
      <c r="L226" s="6"/>
      <c r="M226" s="6"/>
      <c r="N226" s="6"/>
      <c r="O226" s="16"/>
      <c r="P226" s="6"/>
      <c r="Q226" s="6"/>
      <c r="R226" s="6"/>
      <c r="S226" s="6"/>
    </row>
    <row r="227" spans="1:19" x14ac:dyDescent="0.15">
      <c r="A227" s="6"/>
      <c r="B227" s="6"/>
      <c r="C227" s="6"/>
      <c r="D227" s="9"/>
      <c r="E227" s="9"/>
      <c r="F227" s="6"/>
      <c r="G227" s="6"/>
      <c r="H227" s="6"/>
      <c r="I227" s="6"/>
      <c r="J227" s="6"/>
      <c r="K227" s="6"/>
      <c r="L227" s="6"/>
      <c r="M227" s="6"/>
      <c r="N227" s="6"/>
      <c r="O227" s="16"/>
      <c r="P227" s="6"/>
      <c r="Q227" s="6"/>
      <c r="R227" s="6"/>
      <c r="S227" s="6"/>
    </row>
    <row r="228" spans="1:19" x14ac:dyDescent="0.15">
      <c r="A228" s="6"/>
      <c r="B228" s="6"/>
      <c r="C228" s="6"/>
      <c r="D228" s="9"/>
      <c r="E228" s="9"/>
      <c r="F228" s="6"/>
      <c r="G228" s="6"/>
      <c r="H228" s="6"/>
      <c r="I228" s="6"/>
      <c r="J228" s="6"/>
      <c r="K228" s="6"/>
      <c r="L228" s="6"/>
      <c r="M228" s="6"/>
      <c r="N228" s="6"/>
      <c r="O228" s="16"/>
      <c r="P228" s="6"/>
      <c r="Q228" s="6"/>
      <c r="R228" s="6"/>
      <c r="S228" s="6"/>
    </row>
    <row r="229" spans="1:19" x14ac:dyDescent="0.15">
      <c r="A229" s="6"/>
      <c r="B229" s="6"/>
      <c r="C229" s="6"/>
      <c r="D229" s="9"/>
      <c r="E229" s="9"/>
      <c r="F229" s="6"/>
      <c r="G229" s="6"/>
      <c r="H229" s="6"/>
      <c r="I229" s="6"/>
      <c r="J229" s="6"/>
      <c r="K229" s="6"/>
      <c r="L229" s="6"/>
      <c r="M229" s="6"/>
      <c r="N229" s="6"/>
      <c r="O229" s="16"/>
      <c r="P229" s="6"/>
      <c r="Q229" s="6"/>
      <c r="R229" s="6"/>
      <c r="S229" s="6"/>
    </row>
    <row r="230" spans="1:19" x14ac:dyDescent="0.15">
      <c r="A230" s="6"/>
      <c r="B230" s="6"/>
      <c r="C230" s="6"/>
      <c r="D230" s="9"/>
      <c r="E230" s="9"/>
      <c r="F230" s="6"/>
      <c r="G230" s="6"/>
      <c r="H230" s="6"/>
      <c r="I230" s="6"/>
      <c r="J230" s="6"/>
      <c r="K230" s="6"/>
      <c r="L230" s="6"/>
      <c r="M230" s="6"/>
      <c r="N230" s="6"/>
      <c r="O230" s="16"/>
      <c r="P230" s="6"/>
      <c r="Q230" s="6"/>
      <c r="R230" s="6"/>
      <c r="S230" s="6"/>
    </row>
    <row r="231" spans="1:19" x14ac:dyDescent="0.15">
      <c r="A231" s="6"/>
      <c r="B231" s="6"/>
      <c r="C231" s="6"/>
      <c r="D231" s="9"/>
      <c r="E231" s="9"/>
      <c r="F231" s="6"/>
      <c r="G231" s="6"/>
      <c r="H231" s="6"/>
      <c r="I231" s="6"/>
      <c r="J231" s="6"/>
      <c r="K231" s="6"/>
      <c r="L231" s="6"/>
      <c r="M231" s="6"/>
      <c r="N231" s="6"/>
      <c r="O231" s="16"/>
      <c r="P231" s="6"/>
      <c r="Q231" s="6"/>
      <c r="R231" s="6"/>
      <c r="S231" s="6"/>
    </row>
    <row r="232" spans="1:19" x14ac:dyDescent="0.15">
      <c r="A232" s="6"/>
      <c r="B232" s="6"/>
      <c r="C232" s="6"/>
      <c r="D232" s="9"/>
      <c r="E232" s="9"/>
      <c r="F232" s="6"/>
      <c r="G232" s="6"/>
      <c r="H232" s="6"/>
      <c r="I232" s="6"/>
      <c r="J232" s="6"/>
      <c r="K232" s="6"/>
      <c r="L232" s="6"/>
      <c r="M232" s="6"/>
      <c r="N232" s="6"/>
      <c r="O232" s="16"/>
      <c r="P232" s="6"/>
      <c r="Q232" s="6"/>
      <c r="R232" s="6"/>
      <c r="S232" s="6"/>
    </row>
    <row r="233" spans="1:19" x14ac:dyDescent="0.15">
      <c r="A233" s="6"/>
      <c r="B233" s="6"/>
      <c r="C233" s="6"/>
      <c r="D233" s="9"/>
      <c r="E233" s="9"/>
      <c r="F233" s="6"/>
      <c r="G233" s="6"/>
      <c r="H233" s="6"/>
      <c r="I233" s="6"/>
      <c r="J233" s="6"/>
      <c r="K233" s="6"/>
      <c r="L233" s="6"/>
      <c r="M233" s="6"/>
      <c r="N233" s="6"/>
      <c r="O233" s="16"/>
      <c r="P233" s="6"/>
      <c r="Q233" s="6"/>
      <c r="R233" s="6"/>
      <c r="S233" s="6"/>
    </row>
    <row r="234" spans="1:19" x14ac:dyDescent="0.15">
      <c r="A234" s="6"/>
      <c r="B234" s="6"/>
      <c r="C234" s="6"/>
      <c r="D234" s="9"/>
      <c r="E234" s="9"/>
      <c r="F234" s="6"/>
      <c r="G234" s="6"/>
      <c r="H234" s="6"/>
      <c r="I234" s="6"/>
      <c r="J234" s="6"/>
      <c r="K234" s="6"/>
      <c r="L234" s="6"/>
      <c r="M234" s="6"/>
      <c r="N234" s="6"/>
      <c r="O234" s="16"/>
      <c r="P234" s="6"/>
      <c r="Q234" s="6"/>
      <c r="R234" s="6"/>
      <c r="S234" s="6"/>
    </row>
    <row r="235" spans="1:19" x14ac:dyDescent="0.15">
      <c r="A235" s="6"/>
      <c r="B235" s="6"/>
      <c r="C235" s="6"/>
      <c r="D235" s="9"/>
      <c r="E235" s="9"/>
      <c r="F235" s="6"/>
      <c r="G235" s="6"/>
      <c r="H235" s="6"/>
      <c r="I235" s="6"/>
      <c r="J235" s="6"/>
      <c r="K235" s="6"/>
      <c r="L235" s="6"/>
      <c r="M235" s="6"/>
      <c r="N235" s="6"/>
      <c r="O235" s="16"/>
      <c r="P235" s="6"/>
      <c r="Q235" s="6"/>
      <c r="R235" s="6"/>
      <c r="S235" s="6"/>
    </row>
    <row r="236" spans="1:19" x14ac:dyDescent="0.15">
      <c r="A236" s="6"/>
      <c r="B236" s="6"/>
      <c r="C236" s="6"/>
      <c r="D236" s="9"/>
      <c r="E236" s="9"/>
      <c r="F236" s="6"/>
      <c r="G236" s="6"/>
      <c r="H236" s="6"/>
      <c r="I236" s="6"/>
      <c r="J236" s="6"/>
      <c r="K236" s="6"/>
      <c r="L236" s="6"/>
      <c r="M236" s="6"/>
      <c r="N236" s="6"/>
      <c r="O236" s="16"/>
      <c r="P236" s="6"/>
      <c r="Q236" s="6"/>
      <c r="R236" s="6"/>
      <c r="S236" s="6"/>
    </row>
    <row r="237" spans="1:19" x14ac:dyDescent="0.15">
      <c r="A237" s="6"/>
      <c r="B237" s="6"/>
      <c r="C237" s="6"/>
      <c r="D237" s="9"/>
      <c r="E237" s="9"/>
      <c r="F237" s="6"/>
      <c r="G237" s="6"/>
      <c r="H237" s="6"/>
      <c r="I237" s="6"/>
      <c r="J237" s="6"/>
      <c r="K237" s="6"/>
      <c r="L237" s="6"/>
      <c r="M237" s="6"/>
      <c r="N237" s="6"/>
      <c r="O237" s="16"/>
      <c r="P237" s="6"/>
      <c r="Q237" s="6"/>
      <c r="R237" s="6"/>
      <c r="S237" s="6"/>
    </row>
    <row r="238" spans="1:19" x14ac:dyDescent="0.15">
      <c r="A238" s="6"/>
      <c r="B238" s="6"/>
      <c r="C238" s="6"/>
      <c r="D238" s="9"/>
      <c r="E238" s="9"/>
      <c r="F238" s="6"/>
      <c r="G238" s="6"/>
      <c r="H238" s="6"/>
      <c r="I238" s="6"/>
      <c r="J238" s="6"/>
      <c r="K238" s="6"/>
      <c r="L238" s="6"/>
      <c r="M238" s="6"/>
      <c r="N238" s="6"/>
      <c r="O238" s="16"/>
      <c r="P238" s="6"/>
      <c r="Q238" s="6"/>
      <c r="R238" s="6"/>
      <c r="S238" s="6"/>
    </row>
    <row r="239" spans="1:19" x14ac:dyDescent="0.15">
      <c r="A239" s="6"/>
      <c r="B239" s="6"/>
      <c r="C239" s="6"/>
      <c r="D239" s="9"/>
      <c r="E239" s="9"/>
      <c r="F239" s="6"/>
      <c r="G239" s="6"/>
      <c r="H239" s="6"/>
      <c r="I239" s="6"/>
      <c r="J239" s="6"/>
      <c r="K239" s="6"/>
      <c r="L239" s="6"/>
      <c r="M239" s="6"/>
      <c r="N239" s="6"/>
      <c r="O239" s="16"/>
      <c r="P239" s="6"/>
      <c r="Q239" s="6"/>
      <c r="R239" s="6"/>
      <c r="S239" s="6"/>
    </row>
    <row r="240" spans="1:19" x14ac:dyDescent="0.15">
      <c r="A240" s="6"/>
      <c r="B240" s="6"/>
      <c r="C240" s="6"/>
      <c r="D240" s="9"/>
      <c r="E240" s="9"/>
      <c r="F240" s="6"/>
      <c r="G240" s="6"/>
      <c r="H240" s="6"/>
      <c r="I240" s="6"/>
      <c r="J240" s="6"/>
      <c r="K240" s="6"/>
      <c r="L240" s="6"/>
      <c r="M240" s="6"/>
      <c r="N240" s="6"/>
      <c r="O240" s="16"/>
      <c r="P240" s="6"/>
      <c r="Q240" s="6"/>
      <c r="R240" s="6"/>
      <c r="S240" s="6"/>
    </row>
    <row r="241" spans="1:19" x14ac:dyDescent="0.15">
      <c r="A241" s="6"/>
      <c r="B241" s="6"/>
      <c r="C241" s="6"/>
      <c r="D241" s="9"/>
      <c r="E241" s="9"/>
      <c r="F241" s="6"/>
      <c r="G241" s="6"/>
      <c r="H241" s="6"/>
      <c r="I241" s="6"/>
      <c r="J241" s="6"/>
      <c r="K241" s="6"/>
      <c r="L241" s="6"/>
      <c r="M241" s="6"/>
      <c r="N241" s="6"/>
      <c r="O241" s="16"/>
      <c r="P241" s="6"/>
      <c r="Q241" s="6"/>
      <c r="R241" s="6"/>
      <c r="S241" s="6"/>
    </row>
    <row r="242" spans="1:19" x14ac:dyDescent="0.15">
      <c r="A242" s="6"/>
      <c r="B242" s="6"/>
      <c r="C242" s="6"/>
      <c r="D242" s="9"/>
      <c r="E242" s="9"/>
      <c r="F242" s="6"/>
      <c r="G242" s="6"/>
      <c r="H242" s="6"/>
      <c r="I242" s="6"/>
      <c r="J242" s="6"/>
      <c r="K242" s="6"/>
      <c r="L242" s="6"/>
      <c r="M242" s="6"/>
      <c r="N242" s="6"/>
      <c r="O242" s="16"/>
      <c r="P242" s="6"/>
      <c r="Q242" s="6"/>
      <c r="R242" s="6"/>
      <c r="S242" s="6"/>
    </row>
    <row r="243" spans="1:19" x14ac:dyDescent="0.15">
      <c r="A243" s="6"/>
      <c r="B243" s="6"/>
      <c r="C243" s="6"/>
      <c r="D243" s="9"/>
      <c r="E243" s="9"/>
      <c r="F243" s="6"/>
      <c r="G243" s="6"/>
      <c r="H243" s="6"/>
      <c r="I243" s="6"/>
      <c r="J243" s="6"/>
      <c r="K243" s="6"/>
      <c r="L243" s="6"/>
      <c r="M243" s="6"/>
      <c r="N243" s="6"/>
      <c r="O243" s="16"/>
      <c r="P243" s="6"/>
      <c r="Q243" s="6"/>
      <c r="R243" s="6"/>
      <c r="S243" s="6"/>
    </row>
    <row r="244" spans="1:19" x14ac:dyDescent="0.15">
      <c r="A244" s="6"/>
      <c r="B244" s="6"/>
      <c r="C244" s="6"/>
      <c r="D244" s="9"/>
      <c r="E244" s="9"/>
      <c r="F244" s="6"/>
      <c r="G244" s="6"/>
      <c r="H244" s="6"/>
      <c r="I244" s="6"/>
      <c r="J244" s="6"/>
      <c r="K244" s="6"/>
      <c r="L244" s="6"/>
      <c r="M244" s="6"/>
      <c r="N244" s="6"/>
      <c r="O244" s="16"/>
      <c r="P244" s="6"/>
      <c r="Q244" s="6"/>
      <c r="R244" s="6"/>
      <c r="S244" s="6"/>
    </row>
    <row r="245" spans="1:19" x14ac:dyDescent="0.15">
      <c r="A245" s="6"/>
      <c r="B245" s="6"/>
      <c r="C245" s="6"/>
      <c r="D245" s="9"/>
      <c r="E245" s="9"/>
      <c r="F245" s="6"/>
      <c r="G245" s="6"/>
      <c r="H245" s="6"/>
      <c r="I245" s="6"/>
      <c r="J245" s="6"/>
      <c r="K245" s="6"/>
      <c r="L245" s="6"/>
      <c r="M245" s="6"/>
      <c r="N245" s="6"/>
      <c r="O245" s="16"/>
      <c r="P245" s="6"/>
      <c r="Q245" s="6"/>
      <c r="R245" s="6"/>
      <c r="S245" s="6"/>
    </row>
    <row r="246" spans="1:19" x14ac:dyDescent="0.15">
      <c r="A246" s="6"/>
      <c r="B246" s="6"/>
      <c r="C246" s="6"/>
      <c r="D246" s="9"/>
      <c r="E246" s="9"/>
      <c r="F246" s="6"/>
      <c r="G246" s="6"/>
      <c r="H246" s="6"/>
      <c r="I246" s="6"/>
      <c r="J246" s="6"/>
      <c r="K246" s="6"/>
      <c r="L246" s="6"/>
      <c r="M246" s="6"/>
      <c r="N246" s="6"/>
      <c r="O246" s="16"/>
      <c r="P246" s="6"/>
      <c r="Q246" s="6"/>
      <c r="R246" s="6"/>
      <c r="S246" s="6"/>
    </row>
    <row r="247" spans="1:19" x14ac:dyDescent="0.15">
      <c r="A247" s="6"/>
      <c r="B247" s="6"/>
      <c r="C247" s="6"/>
      <c r="D247" s="9"/>
      <c r="E247" s="9"/>
      <c r="F247" s="6"/>
      <c r="G247" s="6"/>
      <c r="H247" s="6"/>
      <c r="I247" s="6"/>
      <c r="J247" s="6"/>
      <c r="K247" s="6"/>
      <c r="L247" s="6"/>
      <c r="M247" s="6"/>
      <c r="N247" s="6"/>
      <c r="O247" s="16"/>
      <c r="P247" s="6"/>
      <c r="Q247" s="6"/>
      <c r="R247" s="6"/>
      <c r="S247" s="6"/>
    </row>
    <row r="248" spans="1:19" x14ac:dyDescent="0.15">
      <c r="A248" s="6"/>
      <c r="B248" s="6"/>
      <c r="C248" s="6"/>
      <c r="D248" s="9"/>
      <c r="E248" s="9"/>
      <c r="F248" s="6"/>
      <c r="G248" s="6"/>
      <c r="H248" s="6"/>
      <c r="I248" s="6"/>
      <c r="J248" s="6"/>
      <c r="K248" s="6"/>
      <c r="L248" s="6"/>
      <c r="M248" s="6"/>
      <c r="N248" s="6"/>
      <c r="O248" s="16"/>
      <c r="P248" s="6"/>
      <c r="Q248" s="6"/>
      <c r="R248" s="6"/>
      <c r="S248" s="6"/>
    </row>
    <row r="249" spans="1:19" x14ac:dyDescent="0.15">
      <c r="A249" s="6"/>
      <c r="B249" s="6"/>
      <c r="C249" s="6"/>
      <c r="D249" s="9"/>
      <c r="E249" s="9"/>
      <c r="F249" s="6"/>
      <c r="G249" s="6"/>
      <c r="H249" s="6"/>
      <c r="I249" s="6"/>
      <c r="J249" s="6"/>
      <c r="K249" s="6"/>
      <c r="L249" s="6"/>
      <c r="M249" s="6"/>
      <c r="N249" s="6"/>
      <c r="O249" s="16"/>
      <c r="P249" s="6"/>
      <c r="Q249" s="6"/>
      <c r="R249" s="6"/>
      <c r="S249" s="6"/>
    </row>
    <row r="250" spans="1:19" x14ac:dyDescent="0.15">
      <c r="A250" s="6"/>
      <c r="B250" s="6"/>
      <c r="C250" s="6"/>
      <c r="D250" s="9"/>
      <c r="E250" s="9"/>
      <c r="F250" s="6"/>
      <c r="G250" s="6"/>
      <c r="H250" s="6"/>
      <c r="I250" s="6"/>
      <c r="J250" s="6"/>
      <c r="K250" s="6"/>
      <c r="L250" s="6"/>
      <c r="M250" s="6"/>
      <c r="N250" s="6"/>
      <c r="O250" s="16"/>
      <c r="P250" s="6"/>
      <c r="Q250" s="6"/>
      <c r="R250" s="6"/>
      <c r="S250" s="6"/>
    </row>
    <row r="251" spans="1:19" x14ac:dyDescent="0.15">
      <c r="A251" s="6"/>
      <c r="B251" s="6"/>
      <c r="C251" s="6"/>
      <c r="D251" s="9"/>
      <c r="E251" s="9"/>
      <c r="F251" s="6"/>
      <c r="G251" s="6"/>
      <c r="H251" s="6"/>
      <c r="I251" s="6"/>
      <c r="J251" s="6"/>
      <c r="K251" s="6"/>
      <c r="L251" s="6"/>
      <c r="M251" s="6"/>
      <c r="N251" s="6"/>
      <c r="O251" s="16"/>
      <c r="P251" s="6"/>
      <c r="Q251" s="6"/>
      <c r="R251" s="6"/>
      <c r="S251" s="6"/>
    </row>
    <row r="252" spans="1:19" x14ac:dyDescent="0.15">
      <c r="A252" s="6"/>
      <c r="B252" s="6"/>
      <c r="C252" s="6"/>
      <c r="D252" s="9"/>
      <c r="E252" s="9"/>
      <c r="F252" s="6"/>
      <c r="G252" s="6"/>
      <c r="H252" s="6"/>
      <c r="I252" s="6"/>
      <c r="J252" s="6"/>
      <c r="K252" s="6"/>
      <c r="L252" s="6"/>
      <c r="M252" s="6"/>
      <c r="N252" s="6"/>
      <c r="O252" s="16"/>
      <c r="P252" s="6"/>
      <c r="Q252" s="6"/>
      <c r="R252" s="6"/>
      <c r="S252" s="6"/>
    </row>
    <row r="253" spans="1:19" x14ac:dyDescent="0.15">
      <c r="A253" s="6"/>
      <c r="B253" s="6"/>
      <c r="C253" s="6"/>
      <c r="D253" s="9"/>
      <c r="E253" s="9"/>
      <c r="F253" s="6"/>
      <c r="G253" s="6"/>
      <c r="H253" s="6"/>
      <c r="I253" s="6"/>
      <c r="J253" s="6"/>
      <c r="K253" s="6"/>
      <c r="L253" s="6"/>
      <c r="M253" s="6"/>
      <c r="N253" s="6"/>
      <c r="O253" s="16"/>
      <c r="P253" s="6"/>
      <c r="Q253" s="6"/>
      <c r="R253" s="6"/>
      <c r="S253" s="6"/>
    </row>
    <row r="254" spans="1:19" x14ac:dyDescent="0.15">
      <c r="A254" s="6"/>
      <c r="B254" s="6"/>
      <c r="C254" s="6"/>
      <c r="D254" s="9"/>
      <c r="E254" s="9"/>
      <c r="F254" s="6"/>
      <c r="G254" s="6"/>
      <c r="H254" s="6"/>
      <c r="I254" s="6"/>
      <c r="J254" s="6"/>
      <c r="K254" s="6"/>
      <c r="L254" s="6"/>
      <c r="M254" s="6"/>
      <c r="N254" s="6"/>
      <c r="O254" s="16"/>
      <c r="P254" s="6"/>
      <c r="Q254" s="6"/>
      <c r="R254" s="6"/>
      <c r="S254" s="6"/>
    </row>
    <row r="255" spans="1:19" x14ac:dyDescent="0.15">
      <c r="A255" s="6"/>
      <c r="B255" s="6"/>
      <c r="C255" s="6"/>
      <c r="D255" s="9"/>
      <c r="E255" s="9"/>
      <c r="F255" s="6"/>
      <c r="G255" s="6"/>
      <c r="H255" s="6"/>
      <c r="I255" s="6"/>
      <c r="J255" s="6"/>
      <c r="K255" s="6"/>
      <c r="L255" s="6"/>
      <c r="M255" s="6"/>
      <c r="N255" s="6"/>
      <c r="O255" s="16"/>
      <c r="P255" s="6"/>
      <c r="Q255" s="6"/>
      <c r="R255" s="6"/>
      <c r="S255" s="6"/>
    </row>
    <row r="256" spans="1:19" x14ac:dyDescent="0.15">
      <c r="A256" s="6"/>
      <c r="B256" s="6"/>
      <c r="C256" s="6"/>
      <c r="D256" s="9"/>
      <c r="E256" s="9"/>
      <c r="F256" s="6"/>
      <c r="G256" s="6"/>
      <c r="H256" s="6"/>
      <c r="I256" s="6"/>
      <c r="J256" s="6"/>
      <c r="K256" s="6"/>
      <c r="L256" s="6"/>
      <c r="M256" s="6"/>
      <c r="N256" s="6"/>
      <c r="O256" s="16"/>
      <c r="P256" s="6"/>
      <c r="Q256" s="6"/>
      <c r="R256" s="6"/>
      <c r="S256" s="6"/>
    </row>
    <row r="257" spans="1:19" x14ac:dyDescent="0.15">
      <c r="A257" s="6"/>
      <c r="B257" s="6"/>
      <c r="C257" s="6"/>
      <c r="D257" s="9"/>
      <c r="E257" s="9"/>
      <c r="F257" s="6"/>
      <c r="G257" s="6"/>
      <c r="H257" s="6"/>
      <c r="I257" s="6"/>
      <c r="J257" s="6"/>
      <c r="K257" s="6"/>
      <c r="L257" s="6"/>
      <c r="M257" s="6"/>
      <c r="N257" s="6"/>
      <c r="O257" s="16"/>
      <c r="P257" s="6"/>
      <c r="Q257" s="6"/>
      <c r="R257" s="6"/>
      <c r="S257" s="6"/>
    </row>
    <row r="258" spans="1:19" x14ac:dyDescent="0.15">
      <c r="A258" s="6"/>
      <c r="B258" s="6"/>
      <c r="C258" s="6"/>
      <c r="D258" s="9"/>
      <c r="E258" s="9"/>
      <c r="F258" s="6"/>
      <c r="G258" s="6"/>
      <c r="H258" s="6"/>
      <c r="I258" s="6"/>
      <c r="J258" s="6"/>
      <c r="K258" s="6"/>
      <c r="L258" s="6"/>
      <c r="M258" s="6"/>
      <c r="N258" s="6"/>
      <c r="O258" s="16"/>
      <c r="P258" s="6"/>
      <c r="Q258" s="6"/>
      <c r="R258" s="6"/>
      <c r="S258" s="6"/>
    </row>
    <row r="259" spans="1:19" x14ac:dyDescent="0.15">
      <c r="A259" s="6"/>
      <c r="B259" s="6"/>
      <c r="C259" s="6"/>
      <c r="D259" s="9"/>
      <c r="E259" s="9"/>
      <c r="F259" s="6"/>
      <c r="G259" s="6"/>
      <c r="H259" s="6"/>
      <c r="I259" s="6"/>
      <c r="J259" s="6"/>
      <c r="K259" s="6"/>
      <c r="L259" s="6"/>
      <c r="M259" s="6"/>
      <c r="N259" s="6"/>
      <c r="O259" s="16"/>
      <c r="P259" s="6"/>
      <c r="Q259" s="6"/>
      <c r="R259" s="6"/>
      <c r="S259" s="6"/>
    </row>
    <row r="260" spans="1:19" x14ac:dyDescent="0.15">
      <c r="A260" s="6"/>
      <c r="B260" s="6"/>
      <c r="C260" s="6"/>
      <c r="D260" s="9"/>
      <c r="E260" s="9"/>
      <c r="F260" s="6"/>
      <c r="G260" s="6"/>
      <c r="H260" s="6"/>
      <c r="I260" s="6"/>
      <c r="J260" s="6"/>
      <c r="K260" s="6"/>
      <c r="L260" s="6"/>
      <c r="M260" s="6"/>
      <c r="N260" s="6"/>
      <c r="O260" s="16"/>
      <c r="P260" s="6"/>
      <c r="Q260" s="6"/>
      <c r="R260" s="6"/>
      <c r="S260" s="6"/>
    </row>
    <row r="261" spans="1:19" x14ac:dyDescent="0.15">
      <c r="A261" s="6"/>
      <c r="B261" s="6"/>
      <c r="C261" s="6"/>
      <c r="D261" s="9"/>
      <c r="E261" s="9"/>
      <c r="F261" s="6"/>
      <c r="G261" s="6"/>
      <c r="H261" s="6"/>
      <c r="I261" s="6"/>
      <c r="J261" s="6"/>
      <c r="K261" s="6"/>
      <c r="L261" s="6"/>
      <c r="M261" s="6"/>
      <c r="N261" s="6"/>
      <c r="O261" s="16"/>
      <c r="P261" s="6"/>
      <c r="Q261" s="6"/>
      <c r="R261" s="6"/>
      <c r="S261" s="6"/>
    </row>
    <row r="262" spans="1:19" x14ac:dyDescent="0.15">
      <c r="A262" s="6"/>
      <c r="B262" s="6"/>
      <c r="C262" s="6"/>
      <c r="D262" s="9"/>
      <c r="E262" s="9"/>
      <c r="F262" s="6"/>
      <c r="G262" s="6"/>
      <c r="H262" s="6"/>
      <c r="I262" s="6"/>
      <c r="J262" s="6"/>
      <c r="K262" s="6"/>
      <c r="L262" s="6"/>
      <c r="M262" s="6"/>
      <c r="N262" s="6"/>
      <c r="O262" s="16"/>
      <c r="P262" s="6"/>
      <c r="Q262" s="6"/>
      <c r="R262" s="6"/>
      <c r="S262" s="6"/>
    </row>
    <row r="263" spans="1:19" x14ac:dyDescent="0.15">
      <c r="A263" s="6"/>
      <c r="B263" s="6"/>
      <c r="C263" s="6"/>
      <c r="D263" s="9"/>
      <c r="E263" s="9"/>
      <c r="F263" s="6"/>
      <c r="G263" s="6"/>
      <c r="H263" s="6"/>
      <c r="I263" s="6"/>
      <c r="J263" s="6"/>
      <c r="K263" s="6"/>
      <c r="L263" s="6"/>
      <c r="M263" s="6"/>
      <c r="N263" s="6"/>
      <c r="O263" s="16"/>
      <c r="P263" s="6"/>
      <c r="Q263" s="6"/>
      <c r="R263" s="6"/>
      <c r="S263" s="6"/>
    </row>
    <row r="264" spans="1:19" x14ac:dyDescent="0.15">
      <c r="A264" s="6"/>
      <c r="B264" s="6"/>
      <c r="C264" s="6"/>
      <c r="D264" s="9"/>
      <c r="E264" s="9"/>
      <c r="F264" s="6"/>
      <c r="G264" s="6"/>
      <c r="H264" s="6"/>
      <c r="I264" s="6"/>
      <c r="J264" s="6"/>
      <c r="K264" s="6"/>
      <c r="L264" s="6"/>
      <c r="M264" s="6"/>
      <c r="N264" s="6"/>
      <c r="O264" s="16"/>
      <c r="P264" s="6"/>
      <c r="Q264" s="6"/>
      <c r="R264" s="6"/>
      <c r="S264" s="6"/>
    </row>
    <row r="265" spans="1:19" x14ac:dyDescent="0.15">
      <c r="A265" s="6"/>
      <c r="B265" s="6"/>
      <c r="C265" s="6"/>
      <c r="D265" s="9"/>
      <c r="E265" s="9"/>
      <c r="F265" s="6"/>
      <c r="G265" s="6"/>
      <c r="H265" s="6"/>
      <c r="I265" s="6"/>
      <c r="J265" s="6"/>
      <c r="K265" s="6"/>
      <c r="L265" s="6"/>
      <c r="M265" s="6"/>
      <c r="N265" s="6"/>
      <c r="O265" s="16"/>
      <c r="P265" s="6"/>
      <c r="Q265" s="6"/>
      <c r="R265" s="6"/>
      <c r="S265" s="6"/>
    </row>
    <row r="266" spans="1:19" x14ac:dyDescent="0.15">
      <c r="A266" s="6"/>
      <c r="B266" s="6"/>
      <c r="C266" s="6"/>
      <c r="D266" s="9"/>
      <c r="E266" s="9"/>
      <c r="F266" s="6"/>
      <c r="G266" s="6"/>
      <c r="H266" s="6"/>
      <c r="I266" s="6"/>
      <c r="J266" s="6"/>
      <c r="K266" s="6"/>
      <c r="L266" s="6"/>
      <c r="M266" s="6"/>
      <c r="N266" s="6"/>
      <c r="O266" s="16"/>
      <c r="P266" s="6"/>
      <c r="Q266" s="6"/>
      <c r="R266" s="6"/>
      <c r="S266" s="6"/>
    </row>
    <row r="267" spans="1:19" x14ac:dyDescent="0.15">
      <c r="A267" s="6"/>
      <c r="B267" s="6"/>
      <c r="C267" s="6"/>
      <c r="D267" s="9"/>
      <c r="E267" s="9"/>
      <c r="F267" s="6"/>
      <c r="G267" s="6"/>
      <c r="H267" s="6"/>
      <c r="I267" s="6"/>
      <c r="J267" s="6"/>
      <c r="K267" s="6"/>
      <c r="L267" s="6"/>
      <c r="M267" s="6"/>
      <c r="N267" s="6"/>
      <c r="O267" s="16"/>
      <c r="P267" s="6"/>
      <c r="Q267" s="6"/>
      <c r="R267" s="6"/>
      <c r="S267" s="6"/>
    </row>
    <row r="268" spans="1:19" x14ac:dyDescent="0.15">
      <c r="A268" s="6"/>
      <c r="B268" s="6"/>
      <c r="C268" s="6"/>
      <c r="D268" s="9"/>
      <c r="E268" s="9"/>
      <c r="F268" s="6"/>
      <c r="G268" s="6"/>
      <c r="H268" s="6"/>
      <c r="I268" s="6"/>
      <c r="J268" s="6"/>
      <c r="K268" s="6"/>
      <c r="L268" s="6"/>
      <c r="M268" s="6"/>
      <c r="N268" s="6"/>
      <c r="O268" s="16"/>
      <c r="P268" s="6"/>
      <c r="Q268" s="6"/>
      <c r="R268" s="6"/>
      <c r="S268" s="6"/>
    </row>
    <row r="269" spans="1:19" x14ac:dyDescent="0.15">
      <c r="A269" s="6"/>
      <c r="B269" s="6"/>
      <c r="C269" s="6"/>
      <c r="D269" s="9"/>
      <c r="E269" s="9"/>
      <c r="F269" s="6"/>
      <c r="G269" s="6"/>
      <c r="H269" s="6"/>
      <c r="I269" s="6"/>
      <c r="J269" s="6"/>
      <c r="K269" s="6"/>
      <c r="L269" s="6"/>
      <c r="M269" s="6"/>
      <c r="N269" s="6"/>
      <c r="O269" s="16"/>
      <c r="P269" s="6"/>
      <c r="Q269" s="6"/>
      <c r="R269" s="6"/>
      <c r="S269" s="6"/>
    </row>
    <row r="270" spans="1:19" x14ac:dyDescent="0.15">
      <c r="A270" s="6"/>
      <c r="B270" s="6"/>
      <c r="C270" s="6"/>
      <c r="D270" s="9"/>
      <c r="E270" s="9"/>
      <c r="F270" s="6"/>
      <c r="G270" s="6"/>
      <c r="H270" s="6"/>
      <c r="I270" s="6"/>
      <c r="J270" s="6"/>
      <c r="K270" s="6"/>
      <c r="L270" s="6"/>
      <c r="M270" s="6"/>
      <c r="N270" s="6"/>
      <c r="O270" s="16"/>
      <c r="P270" s="6"/>
      <c r="Q270" s="6"/>
      <c r="R270" s="6"/>
      <c r="S270" s="6"/>
    </row>
    <row r="271" spans="1:19" x14ac:dyDescent="0.15">
      <c r="A271" s="6"/>
      <c r="B271" s="6"/>
      <c r="C271" s="6"/>
      <c r="D271" s="9"/>
      <c r="E271" s="9"/>
      <c r="F271" s="6"/>
      <c r="G271" s="6"/>
      <c r="H271" s="6"/>
      <c r="I271" s="6"/>
      <c r="J271" s="6"/>
      <c r="K271" s="6"/>
      <c r="L271" s="6"/>
      <c r="M271" s="6"/>
      <c r="N271" s="6"/>
      <c r="O271" s="16"/>
      <c r="P271" s="6"/>
      <c r="Q271" s="6"/>
      <c r="R271" s="6"/>
      <c r="S271" s="6"/>
    </row>
    <row r="272" spans="1:19" x14ac:dyDescent="0.15">
      <c r="A272" s="6"/>
      <c r="B272" s="6"/>
      <c r="C272" s="6"/>
      <c r="D272" s="9"/>
      <c r="E272" s="9"/>
      <c r="F272" s="6"/>
      <c r="G272" s="6"/>
      <c r="H272" s="6"/>
      <c r="I272" s="6"/>
      <c r="J272" s="6"/>
      <c r="K272" s="6"/>
      <c r="L272" s="6"/>
      <c r="M272" s="6"/>
      <c r="N272" s="6"/>
      <c r="O272" s="16"/>
      <c r="P272" s="6"/>
      <c r="Q272" s="6"/>
      <c r="R272" s="6"/>
      <c r="S272" s="6"/>
    </row>
    <row r="273" spans="1:19" x14ac:dyDescent="0.15">
      <c r="A273" s="6"/>
      <c r="B273" s="6"/>
      <c r="C273" s="6"/>
      <c r="D273" s="9"/>
      <c r="E273" s="9"/>
      <c r="F273" s="6"/>
      <c r="G273" s="6"/>
      <c r="H273" s="6"/>
      <c r="I273" s="6"/>
      <c r="J273" s="6"/>
      <c r="K273" s="6"/>
      <c r="L273" s="6"/>
      <c r="M273" s="6"/>
      <c r="N273" s="6"/>
      <c r="O273" s="16"/>
      <c r="P273" s="6"/>
      <c r="Q273" s="6"/>
      <c r="R273" s="6"/>
      <c r="S273" s="6"/>
    </row>
    <row r="274" spans="1:19" x14ac:dyDescent="0.15">
      <c r="A274" s="6"/>
      <c r="B274" s="6"/>
      <c r="C274" s="6"/>
      <c r="D274" s="9"/>
      <c r="E274" s="9"/>
      <c r="F274" s="6"/>
      <c r="G274" s="6"/>
      <c r="H274" s="6"/>
      <c r="I274" s="6"/>
      <c r="J274" s="6"/>
      <c r="K274" s="6"/>
      <c r="L274" s="6"/>
      <c r="M274" s="6"/>
      <c r="N274" s="6"/>
      <c r="O274" s="16"/>
      <c r="P274" s="6"/>
      <c r="Q274" s="6"/>
      <c r="R274" s="6"/>
      <c r="S274" s="6"/>
    </row>
    <row r="275" spans="1:19" x14ac:dyDescent="0.15">
      <c r="A275" s="6"/>
      <c r="B275" s="6"/>
      <c r="C275" s="6"/>
      <c r="D275" s="9"/>
      <c r="E275" s="9"/>
      <c r="F275" s="6"/>
      <c r="G275" s="6"/>
      <c r="H275" s="6"/>
      <c r="I275" s="6"/>
      <c r="J275" s="6"/>
      <c r="K275" s="6"/>
      <c r="L275" s="6"/>
      <c r="M275" s="6"/>
      <c r="N275" s="6"/>
      <c r="O275" s="16"/>
      <c r="P275" s="6"/>
      <c r="Q275" s="6"/>
      <c r="R275" s="6"/>
      <c r="S275" s="6"/>
    </row>
    <row r="276" spans="1:19" x14ac:dyDescent="0.15">
      <c r="A276" s="6"/>
      <c r="B276" s="6"/>
      <c r="C276" s="6"/>
      <c r="D276" s="9"/>
      <c r="E276" s="9"/>
      <c r="F276" s="6"/>
      <c r="G276" s="6"/>
      <c r="H276" s="6"/>
      <c r="I276" s="6"/>
      <c r="J276" s="6"/>
      <c r="K276" s="6"/>
      <c r="L276" s="6"/>
      <c r="M276" s="6"/>
      <c r="N276" s="6"/>
      <c r="O276" s="16"/>
      <c r="P276" s="6"/>
      <c r="Q276" s="6"/>
      <c r="R276" s="6"/>
      <c r="S276" s="6"/>
    </row>
    <row r="277" spans="1:19" x14ac:dyDescent="0.15">
      <c r="A277" s="6"/>
      <c r="B277" s="6"/>
      <c r="C277" s="6"/>
      <c r="D277" s="9"/>
      <c r="E277" s="9"/>
      <c r="F277" s="6"/>
      <c r="G277" s="6"/>
      <c r="H277" s="6"/>
      <c r="I277" s="6"/>
      <c r="J277" s="6"/>
      <c r="K277" s="6"/>
      <c r="L277" s="6"/>
      <c r="M277" s="6"/>
      <c r="N277" s="6"/>
      <c r="O277" s="16"/>
      <c r="P277" s="6"/>
      <c r="Q277" s="6"/>
      <c r="R277" s="6"/>
      <c r="S277" s="6"/>
    </row>
    <row r="278" spans="1:19" x14ac:dyDescent="0.15">
      <c r="A278" s="6"/>
      <c r="B278" s="6"/>
      <c r="C278" s="6"/>
      <c r="D278" s="9"/>
      <c r="E278" s="9"/>
      <c r="F278" s="6"/>
      <c r="G278" s="6"/>
      <c r="H278" s="6"/>
      <c r="I278" s="6"/>
      <c r="J278" s="6"/>
      <c r="K278" s="6"/>
      <c r="L278" s="6"/>
      <c r="M278" s="6"/>
      <c r="N278" s="6"/>
      <c r="O278" s="16"/>
      <c r="P278" s="6"/>
      <c r="Q278" s="6"/>
      <c r="R278" s="6"/>
      <c r="S278" s="6"/>
    </row>
    <row r="279" spans="1:19" x14ac:dyDescent="0.15">
      <c r="A279" s="6"/>
      <c r="B279" s="6"/>
      <c r="C279" s="6"/>
      <c r="D279" s="9"/>
      <c r="E279" s="9"/>
      <c r="F279" s="6"/>
      <c r="G279" s="6"/>
      <c r="H279" s="6"/>
      <c r="I279" s="6"/>
      <c r="J279" s="6"/>
      <c r="K279" s="6"/>
      <c r="L279" s="6"/>
      <c r="M279" s="6"/>
      <c r="N279" s="6"/>
      <c r="O279" s="16"/>
      <c r="P279" s="6"/>
      <c r="Q279" s="6"/>
      <c r="R279" s="6"/>
      <c r="S279" s="6"/>
    </row>
    <row r="280" spans="1:19" x14ac:dyDescent="0.15">
      <c r="A280" s="6"/>
      <c r="B280" s="6"/>
      <c r="C280" s="6"/>
      <c r="D280" s="9"/>
      <c r="E280" s="9"/>
      <c r="F280" s="6"/>
      <c r="G280" s="6"/>
      <c r="H280" s="6"/>
      <c r="I280" s="6"/>
      <c r="J280" s="6"/>
      <c r="K280" s="6"/>
      <c r="L280" s="6"/>
      <c r="M280" s="6"/>
      <c r="N280" s="6"/>
      <c r="O280" s="16"/>
      <c r="P280" s="6"/>
      <c r="Q280" s="6"/>
      <c r="R280" s="6"/>
      <c r="S280" s="6"/>
    </row>
    <row r="281" spans="1:19" x14ac:dyDescent="0.15">
      <c r="A281" s="6"/>
      <c r="B281" s="6"/>
      <c r="C281" s="6"/>
      <c r="D281" s="9"/>
      <c r="E281" s="9"/>
      <c r="F281" s="6"/>
      <c r="G281" s="6"/>
      <c r="H281" s="6"/>
      <c r="I281" s="6"/>
      <c r="J281" s="6"/>
      <c r="K281" s="6"/>
      <c r="L281" s="6"/>
      <c r="M281" s="6"/>
      <c r="N281" s="6"/>
      <c r="O281" s="16"/>
      <c r="P281" s="6"/>
      <c r="Q281" s="6"/>
      <c r="R281" s="6"/>
      <c r="S281" s="6"/>
    </row>
    <row r="282" spans="1:19" x14ac:dyDescent="0.15">
      <c r="A282" s="6"/>
      <c r="B282" s="6"/>
      <c r="C282" s="6"/>
      <c r="D282" s="9"/>
      <c r="E282" s="9"/>
      <c r="F282" s="6"/>
      <c r="G282" s="6"/>
      <c r="H282" s="6"/>
      <c r="I282" s="6"/>
      <c r="J282" s="6"/>
      <c r="K282" s="6"/>
      <c r="L282" s="6"/>
      <c r="M282" s="6"/>
      <c r="N282" s="6"/>
      <c r="O282" s="16"/>
      <c r="P282" s="6"/>
      <c r="Q282" s="6"/>
      <c r="R282" s="6"/>
      <c r="S282" s="6"/>
    </row>
    <row r="283" spans="1:19" x14ac:dyDescent="0.15">
      <c r="A283" s="6"/>
      <c r="B283" s="6"/>
      <c r="C283" s="6"/>
      <c r="D283" s="9"/>
      <c r="E283" s="9"/>
      <c r="F283" s="6"/>
      <c r="G283" s="6"/>
      <c r="H283" s="6"/>
      <c r="I283" s="6"/>
      <c r="J283" s="6"/>
      <c r="K283" s="6"/>
      <c r="L283" s="6"/>
      <c r="M283" s="6"/>
      <c r="N283" s="6"/>
      <c r="O283" s="16"/>
      <c r="P283" s="6"/>
      <c r="Q283" s="6"/>
      <c r="R283" s="6"/>
      <c r="S283" s="6"/>
    </row>
    <row r="284" spans="1:19" x14ac:dyDescent="0.15">
      <c r="A284" s="6"/>
      <c r="B284" s="6"/>
      <c r="C284" s="6"/>
      <c r="D284" s="9"/>
      <c r="E284" s="9"/>
      <c r="F284" s="6"/>
      <c r="G284" s="6"/>
      <c r="H284" s="6"/>
      <c r="I284" s="6"/>
      <c r="J284" s="6"/>
      <c r="K284" s="6"/>
      <c r="L284" s="6"/>
      <c r="M284" s="6"/>
      <c r="N284" s="6"/>
      <c r="O284" s="16"/>
      <c r="P284" s="6"/>
      <c r="Q284" s="6"/>
      <c r="R284" s="6"/>
      <c r="S284" s="6"/>
    </row>
    <row r="285" spans="1:19" x14ac:dyDescent="0.15">
      <c r="A285" s="6"/>
      <c r="B285" s="6"/>
      <c r="C285" s="6"/>
      <c r="D285" s="9"/>
      <c r="E285" s="9"/>
      <c r="F285" s="6"/>
      <c r="G285" s="6"/>
      <c r="H285" s="6"/>
      <c r="I285" s="6"/>
      <c r="J285" s="6"/>
      <c r="K285" s="6"/>
      <c r="L285" s="6"/>
      <c r="M285" s="6"/>
      <c r="N285" s="6"/>
      <c r="O285" s="16"/>
      <c r="P285" s="6"/>
      <c r="Q285" s="6"/>
      <c r="R285" s="6"/>
      <c r="S285" s="6"/>
    </row>
    <row r="286" spans="1:19" x14ac:dyDescent="0.15">
      <c r="A286" s="6"/>
      <c r="B286" s="6"/>
      <c r="C286" s="6"/>
      <c r="D286" s="9"/>
      <c r="E286" s="9"/>
      <c r="F286" s="6"/>
      <c r="G286" s="6"/>
      <c r="H286" s="6"/>
      <c r="I286" s="6"/>
      <c r="J286" s="6"/>
      <c r="K286" s="6"/>
      <c r="L286" s="6"/>
      <c r="M286" s="6"/>
      <c r="N286" s="6"/>
      <c r="O286" s="16"/>
      <c r="P286" s="6"/>
      <c r="Q286" s="6"/>
      <c r="R286" s="6"/>
      <c r="S286" s="6"/>
    </row>
    <row r="287" spans="1:19" x14ac:dyDescent="0.15">
      <c r="A287" s="6"/>
      <c r="B287" s="6"/>
      <c r="C287" s="6"/>
      <c r="D287" s="9"/>
      <c r="E287" s="9"/>
      <c r="F287" s="6"/>
      <c r="G287" s="6"/>
      <c r="H287" s="6"/>
      <c r="I287" s="6"/>
      <c r="J287" s="6"/>
      <c r="K287" s="6"/>
      <c r="L287" s="6"/>
      <c r="M287" s="6"/>
      <c r="N287" s="6"/>
      <c r="O287" s="16"/>
      <c r="P287" s="6"/>
      <c r="Q287" s="6"/>
      <c r="R287" s="6"/>
      <c r="S287" s="6"/>
    </row>
    <row r="288" spans="1:19" x14ac:dyDescent="0.15">
      <c r="A288" s="6"/>
      <c r="B288" s="6"/>
      <c r="C288" s="6"/>
      <c r="D288" s="9"/>
      <c r="E288" s="9"/>
      <c r="F288" s="6"/>
      <c r="G288" s="6"/>
      <c r="H288" s="6"/>
      <c r="I288" s="6"/>
      <c r="J288" s="6"/>
      <c r="K288" s="6"/>
      <c r="L288" s="6"/>
      <c r="M288" s="6"/>
      <c r="N288" s="6"/>
      <c r="O288" s="16"/>
      <c r="P288" s="6"/>
      <c r="Q288" s="6"/>
      <c r="R288" s="6"/>
      <c r="S288" s="6"/>
    </row>
    <row r="289" spans="1:19" x14ac:dyDescent="0.15">
      <c r="A289" s="6"/>
      <c r="B289" s="6"/>
      <c r="C289" s="6"/>
      <c r="D289" s="9"/>
      <c r="E289" s="9"/>
      <c r="F289" s="6"/>
      <c r="G289" s="6"/>
      <c r="H289" s="6"/>
      <c r="I289" s="6"/>
      <c r="J289" s="6"/>
      <c r="K289" s="6"/>
      <c r="L289" s="6"/>
      <c r="M289" s="6"/>
      <c r="N289" s="6"/>
      <c r="O289" s="16"/>
      <c r="P289" s="6"/>
      <c r="Q289" s="6"/>
      <c r="R289" s="6"/>
      <c r="S289" s="6"/>
    </row>
    <row r="290" spans="1:19" x14ac:dyDescent="0.15">
      <c r="A290" s="6"/>
      <c r="B290" s="6"/>
      <c r="C290" s="6"/>
      <c r="D290" s="9"/>
      <c r="E290" s="9"/>
      <c r="F290" s="6"/>
      <c r="G290" s="6"/>
      <c r="H290" s="6"/>
      <c r="I290" s="6"/>
      <c r="J290" s="6"/>
      <c r="K290" s="6"/>
      <c r="L290" s="6"/>
      <c r="M290" s="6"/>
      <c r="N290" s="6"/>
      <c r="O290" s="16"/>
      <c r="P290" s="6"/>
      <c r="Q290" s="6"/>
      <c r="R290" s="6"/>
      <c r="S290" s="6"/>
    </row>
    <row r="291" spans="1:19" x14ac:dyDescent="0.15">
      <c r="A291" s="6"/>
      <c r="B291" s="6"/>
      <c r="C291" s="6"/>
      <c r="D291" s="9"/>
      <c r="E291" s="9"/>
      <c r="F291" s="6"/>
      <c r="G291" s="6"/>
      <c r="H291" s="6"/>
      <c r="I291" s="6"/>
      <c r="J291" s="6"/>
      <c r="K291" s="6"/>
      <c r="L291" s="6"/>
      <c r="M291" s="6"/>
      <c r="N291" s="6"/>
      <c r="O291" s="16"/>
      <c r="P291" s="6"/>
      <c r="Q291" s="6"/>
      <c r="R291" s="6"/>
      <c r="S291" s="6"/>
    </row>
    <row r="292" spans="1:19" x14ac:dyDescent="0.15">
      <c r="A292" s="6"/>
      <c r="B292" s="6"/>
      <c r="C292" s="6"/>
      <c r="D292" s="9"/>
      <c r="E292" s="9"/>
      <c r="F292" s="6"/>
      <c r="G292" s="6"/>
      <c r="H292" s="6"/>
      <c r="I292" s="6"/>
      <c r="J292" s="6"/>
      <c r="K292" s="6"/>
      <c r="L292" s="6"/>
      <c r="M292" s="6"/>
      <c r="N292" s="6"/>
      <c r="O292" s="16"/>
      <c r="P292" s="6"/>
      <c r="Q292" s="6"/>
      <c r="R292" s="6"/>
      <c r="S292" s="6"/>
    </row>
    <row r="293" spans="1:19" x14ac:dyDescent="0.15">
      <c r="A293" s="6"/>
      <c r="B293" s="6"/>
      <c r="C293" s="6"/>
      <c r="D293" s="9"/>
      <c r="E293" s="9"/>
      <c r="F293" s="6"/>
      <c r="G293" s="6"/>
      <c r="H293" s="6"/>
      <c r="I293" s="6"/>
      <c r="J293" s="6"/>
      <c r="K293" s="6"/>
      <c r="L293" s="6"/>
      <c r="M293" s="6"/>
      <c r="N293" s="6"/>
      <c r="O293" s="16"/>
      <c r="P293" s="6"/>
      <c r="Q293" s="6"/>
      <c r="R293" s="6"/>
      <c r="S293" s="6"/>
    </row>
    <row r="294" spans="1:19" x14ac:dyDescent="0.15">
      <c r="A294" s="6"/>
      <c r="B294" s="6"/>
      <c r="C294" s="6"/>
      <c r="D294" s="9"/>
      <c r="E294" s="9"/>
      <c r="F294" s="6"/>
      <c r="G294" s="6"/>
      <c r="H294" s="6"/>
      <c r="I294" s="6"/>
      <c r="J294" s="6"/>
      <c r="K294" s="6"/>
      <c r="L294" s="6"/>
      <c r="M294" s="6"/>
      <c r="N294" s="6"/>
      <c r="O294" s="16"/>
      <c r="P294" s="6"/>
      <c r="Q294" s="6"/>
      <c r="R294" s="6"/>
      <c r="S294" s="6"/>
    </row>
    <row r="295" spans="1:19" x14ac:dyDescent="0.15">
      <c r="A295" s="6"/>
      <c r="B295" s="6"/>
      <c r="C295" s="6"/>
      <c r="D295" s="9"/>
      <c r="E295" s="9"/>
      <c r="F295" s="6"/>
      <c r="G295" s="6"/>
      <c r="H295" s="6"/>
      <c r="I295" s="6"/>
      <c r="J295" s="6"/>
      <c r="K295" s="6"/>
      <c r="L295" s="6"/>
      <c r="M295" s="6"/>
      <c r="N295" s="6"/>
      <c r="O295" s="16"/>
      <c r="P295" s="6"/>
      <c r="Q295" s="6"/>
      <c r="R295" s="6"/>
      <c r="S295" s="6"/>
    </row>
    <row r="296" spans="1:19" x14ac:dyDescent="0.15">
      <c r="A296" s="6"/>
      <c r="B296" s="6"/>
      <c r="C296" s="6"/>
      <c r="D296" s="9"/>
      <c r="E296" s="9"/>
      <c r="F296" s="6"/>
      <c r="G296" s="6"/>
      <c r="H296" s="6"/>
      <c r="I296" s="6"/>
      <c r="J296" s="6"/>
      <c r="K296" s="6"/>
      <c r="L296" s="6"/>
      <c r="M296" s="6"/>
      <c r="N296" s="6"/>
      <c r="O296" s="16"/>
      <c r="P296" s="6"/>
      <c r="Q296" s="6"/>
      <c r="R296" s="6"/>
      <c r="S296" s="6"/>
    </row>
    <row r="297" spans="1:19" x14ac:dyDescent="0.15">
      <c r="A297" s="6"/>
      <c r="B297" s="6"/>
      <c r="C297" s="6"/>
      <c r="D297" s="9"/>
      <c r="E297" s="9"/>
      <c r="F297" s="6"/>
      <c r="G297" s="6"/>
      <c r="H297" s="6"/>
      <c r="I297" s="6"/>
      <c r="J297" s="6"/>
      <c r="K297" s="6"/>
      <c r="L297" s="6"/>
      <c r="M297" s="6"/>
      <c r="N297" s="6"/>
      <c r="O297" s="16"/>
      <c r="P297" s="6"/>
      <c r="Q297" s="6"/>
      <c r="R297" s="6"/>
      <c r="S297" s="6"/>
    </row>
    <row r="298" spans="1:19" x14ac:dyDescent="0.15">
      <c r="A298" s="6"/>
      <c r="B298" s="6"/>
      <c r="C298" s="6"/>
      <c r="D298" s="9"/>
      <c r="E298" s="9"/>
      <c r="F298" s="6"/>
      <c r="G298" s="6"/>
      <c r="H298" s="6"/>
      <c r="I298" s="6"/>
      <c r="J298" s="6"/>
      <c r="K298" s="6"/>
      <c r="L298" s="6"/>
      <c r="M298" s="6"/>
      <c r="N298" s="6"/>
      <c r="O298" s="16"/>
      <c r="P298" s="6"/>
      <c r="Q298" s="6"/>
      <c r="R298" s="6"/>
      <c r="S298" s="6"/>
    </row>
    <row r="299" spans="1:19" x14ac:dyDescent="0.15">
      <c r="A299" s="6"/>
      <c r="B299" s="6"/>
      <c r="C299" s="6"/>
      <c r="D299" s="9"/>
      <c r="E299" s="9"/>
      <c r="F299" s="6"/>
      <c r="G299" s="6"/>
      <c r="H299" s="6"/>
      <c r="I299" s="6"/>
      <c r="J299" s="6"/>
      <c r="K299" s="6"/>
      <c r="L299" s="6"/>
      <c r="M299" s="6"/>
      <c r="N299" s="6"/>
      <c r="O299" s="16"/>
      <c r="P299" s="6"/>
      <c r="Q299" s="6"/>
      <c r="R299" s="6"/>
      <c r="S299" s="6"/>
    </row>
    <row r="300" spans="1:19" x14ac:dyDescent="0.15">
      <c r="A300" s="6"/>
      <c r="B300" s="6"/>
      <c r="C300" s="6"/>
      <c r="D300" s="9"/>
      <c r="E300" s="9"/>
      <c r="F300" s="6"/>
      <c r="G300" s="6"/>
      <c r="H300" s="6"/>
      <c r="I300" s="6"/>
      <c r="J300" s="6"/>
      <c r="K300" s="6"/>
      <c r="L300" s="6"/>
      <c r="M300" s="6"/>
      <c r="N300" s="6"/>
      <c r="O300" s="16"/>
      <c r="P300" s="6"/>
      <c r="Q300" s="6"/>
      <c r="R300" s="6"/>
      <c r="S300" s="6"/>
    </row>
    <row r="301" spans="1:19" x14ac:dyDescent="0.15">
      <c r="A301" s="6"/>
      <c r="B301" s="6"/>
      <c r="C301" s="6"/>
      <c r="D301" s="9"/>
      <c r="E301" s="9"/>
      <c r="F301" s="6"/>
      <c r="G301" s="6"/>
      <c r="H301" s="6"/>
      <c r="I301" s="6"/>
      <c r="J301" s="6"/>
      <c r="K301" s="6"/>
      <c r="L301" s="6"/>
      <c r="M301" s="6"/>
      <c r="N301" s="6"/>
      <c r="O301" s="16"/>
      <c r="P301" s="6"/>
      <c r="Q301" s="6"/>
      <c r="R301" s="6"/>
      <c r="S301" s="6"/>
    </row>
    <row r="302" spans="1:19" x14ac:dyDescent="0.15">
      <c r="A302" s="6"/>
      <c r="B302" s="6"/>
      <c r="C302" s="6"/>
      <c r="D302" s="9"/>
      <c r="E302" s="9"/>
      <c r="F302" s="6"/>
      <c r="G302" s="6"/>
      <c r="H302" s="6"/>
      <c r="I302" s="6"/>
      <c r="J302" s="6"/>
      <c r="K302" s="6"/>
      <c r="L302" s="6"/>
      <c r="M302" s="6"/>
      <c r="N302" s="6"/>
      <c r="O302" s="16"/>
      <c r="P302" s="6"/>
      <c r="Q302" s="6"/>
      <c r="R302" s="6"/>
      <c r="S302" s="6"/>
    </row>
    <row r="303" spans="1:19" x14ac:dyDescent="0.15">
      <c r="A303" s="6"/>
      <c r="B303" s="6"/>
      <c r="C303" s="6"/>
      <c r="D303" s="9"/>
      <c r="E303" s="9"/>
      <c r="F303" s="6"/>
      <c r="G303" s="6"/>
      <c r="H303" s="6"/>
      <c r="I303" s="6"/>
      <c r="J303" s="6"/>
      <c r="K303" s="6"/>
      <c r="L303" s="6"/>
      <c r="M303" s="6"/>
      <c r="N303" s="6"/>
      <c r="O303" s="16"/>
      <c r="P303" s="6"/>
      <c r="Q303" s="6"/>
      <c r="R303" s="6"/>
      <c r="S303" s="6"/>
    </row>
    <row r="304" spans="1:19" x14ac:dyDescent="0.15">
      <c r="A304" s="6"/>
      <c r="B304" s="6"/>
      <c r="C304" s="6"/>
      <c r="D304" s="9"/>
      <c r="E304" s="9"/>
      <c r="F304" s="6"/>
      <c r="G304" s="6"/>
      <c r="H304" s="6"/>
      <c r="I304" s="6"/>
      <c r="J304" s="6"/>
      <c r="K304" s="6"/>
      <c r="L304" s="6"/>
      <c r="M304" s="6"/>
      <c r="N304" s="6"/>
      <c r="O304" s="16"/>
      <c r="P304" s="6"/>
      <c r="Q304" s="6"/>
      <c r="R304" s="6"/>
      <c r="S304" s="6"/>
    </row>
    <row r="305" spans="1:19" x14ac:dyDescent="0.15">
      <c r="A305" s="6"/>
      <c r="B305" s="6"/>
      <c r="C305" s="6"/>
      <c r="D305" s="9"/>
      <c r="E305" s="9"/>
      <c r="F305" s="6"/>
      <c r="G305" s="6"/>
      <c r="H305" s="6"/>
      <c r="I305" s="6"/>
      <c r="J305" s="6"/>
      <c r="K305" s="6"/>
      <c r="L305" s="6"/>
      <c r="M305" s="6"/>
      <c r="N305" s="6"/>
      <c r="O305" s="16"/>
      <c r="P305" s="6"/>
      <c r="Q305" s="6"/>
      <c r="R305" s="6"/>
      <c r="S305" s="6"/>
    </row>
    <row r="306" spans="1:19" x14ac:dyDescent="0.15">
      <c r="A306" s="6"/>
      <c r="B306" s="6"/>
      <c r="C306" s="6"/>
      <c r="D306" s="9"/>
      <c r="E306" s="9"/>
      <c r="F306" s="6"/>
      <c r="G306" s="6"/>
      <c r="H306" s="6"/>
      <c r="I306" s="6"/>
      <c r="J306" s="6"/>
      <c r="K306" s="6"/>
      <c r="L306" s="6"/>
      <c r="M306" s="6"/>
      <c r="N306" s="6"/>
      <c r="O306" s="16"/>
      <c r="P306" s="6"/>
      <c r="Q306" s="6"/>
      <c r="R306" s="6"/>
      <c r="S306" s="6"/>
    </row>
    <row r="307" spans="1:19" x14ac:dyDescent="0.15">
      <c r="A307" s="6"/>
      <c r="B307" s="6"/>
      <c r="C307" s="6"/>
      <c r="D307" s="9"/>
      <c r="E307" s="9"/>
      <c r="F307" s="6"/>
      <c r="G307" s="6"/>
      <c r="H307" s="6"/>
      <c r="I307" s="6"/>
      <c r="J307" s="6"/>
      <c r="K307" s="6"/>
      <c r="L307" s="6"/>
      <c r="M307" s="6"/>
      <c r="N307" s="6"/>
      <c r="O307" s="16"/>
      <c r="P307" s="6"/>
      <c r="Q307" s="6"/>
      <c r="R307" s="6"/>
      <c r="S307" s="6"/>
    </row>
    <row r="308" spans="1:19" x14ac:dyDescent="0.15">
      <c r="A308" s="6"/>
      <c r="B308" s="6"/>
      <c r="C308" s="6"/>
      <c r="D308" s="9"/>
      <c r="E308" s="9"/>
      <c r="F308" s="6"/>
      <c r="G308" s="6"/>
      <c r="H308" s="6"/>
      <c r="I308" s="6"/>
      <c r="J308" s="6"/>
      <c r="K308" s="6"/>
      <c r="L308" s="6"/>
      <c r="M308" s="6"/>
      <c r="N308" s="6"/>
      <c r="O308" s="16"/>
      <c r="P308" s="6"/>
      <c r="Q308" s="6"/>
      <c r="R308" s="6"/>
      <c r="S308" s="6"/>
    </row>
    <row r="309" spans="1:19" x14ac:dyDescent="0.15">
      <c r="A309" s="6"/>
      <c r="B309" s="6"/>
      <c r="C309" s="6"/>
      <c r="D309" s="9"/>
      <c r="E309" s="9"/>
      <c r="F309" s="6"/>
      <c r="G309" s="6"/>
      <c r="H309" s="6"/>
      <c r="I309" s="6"/>
      <c r="J309" s="6"/>
      <c r="K309" s="6"/>
      <c r="L309" s="6"/>
      <c r="M309" s="6"/>
      <c r="N309" s="6"/>
      <c r="O309" s="16"/>
      <c r="P309" s="6"/>
      <c r="Q309" s="6"/>
      <c r="R309" s="6"/>
      <c r="S309" s="6"/>
    </row>
    <row r="310" spans="1:19" x14ac:dyDescent="0.15">
      <c r="A310" s="6"/>
      <c r="B310" s="6"/>
      <c r="C310" s="6"/>
      <c r="D310" s="9"/>
      <c r="E310" s="9"/>
      <c r="F310" s="6"/>
      <c r="G310" s="6"/>
      <c r="H310" s="6"/>
      <c r="I310" s="6"/>
      <c r="J310" s="6"/>
      <c r="K310" s="6"/>
      <c r="L310" s="6"/>
      <c r="M310" s="6"/>
      <c r="N310" s="6"/>
      <c r="O310" s="16"/>
      <c r="P310" s="6"/>
      <c r="Q310" s="6"/>
      <c r="R310" s="6"/>
      <c r="S310" s="6"/>
    </row>
    <row r="311" spans="1:19" x14ac:dyDescent="0.15">
      <c r="A311" s="6"/>
      <c r="B311" s="6"/>
      <c r="C311" s="6"/>
      <c r="D311" s="9"/>
      <c r="E311" s="9"/>
      <c r="F311" s="6"/>
      <c r="G311" s="6"/>
      <c r="H311" s="6"/>
      <c r="I311" s="6"/>
      <c r="J311" s="6"/>
      <c r="K311" s="6"/>
      <c r="L311" s="6"/>
      <c r="M311" s="6"/>
      <c r="N311" s="6"/>
      <c r="O311" s="16"/>
      <c r="P311" s="6"/>
      <c r="Q311" s="6"/>
      <c r="R311" s="6"/>
      <c r="S311" s="6"/>
    </row>
    <row r="312" spans="1:19" x14ac:dyDescent="0.15">
      <c r="A312" s="6"/>
      <c r="B312" s="6"/>
      <c r="C312" s="6"/>
      <c r="D312" s="9"/>
      <c r="E312" s="9"/>
      <c r="F312" s="6"/>
      <c r="G312" s="6"/>
      <c r="H312" s="6"/>
      <c r="I312" s="6"/>
      <c r="J312" s="6"/>
      <c r="K312" s="6"/>
      <c r="L312" s="6"/>
      <c r="M312" s="6"/>
      <c r="N312" s="6"/>
      <c r="O312" s="16"/>
      <c r="P312" s="6"/>
      <c r="Q312" s="6"/>
      <c r="R312" s="6"/>
      <c r="S312" s="6"/>
    </row>
    <row r="313" spans="1:19" x14ac:dyDescent="0.15">
      <c r="A313" s="6"/>
      <c r="B313" s="6"/>
      <c r="C313" s="6"/>
      <c r="D313" s="9"/>
      <c r="E313" s="9"/>
      <c r="F313" s="6"/>
      <c r="G313" s="6"/>
      <c r="H313" s="6"/>
      <c r="I313" s="6"/>
      <c r="J313" s="6"/>
      <c r="K313" s="6"/>
      <c r="L313" s="6"/>
      <c r="M313" s="6"/>
      <c r="N313" s="6"/>
      <c r="O313" s="16"/>
      <c r="P313" s="6"/>
      <c r="Q313" s="6"/>
      <c r="R313" s="6"/>
      <c r="S313" s="6"/>
    </row>
    <row r="314" spans="1:19" x14ac:dyDescent="0.15">
      <c r="A314" s="6"/>
      <c r="B314" s="6"/>
      <c r="C314" s="6"/>
      <c r="D314" s="9"/>
      <c r="E314" s="9"/>
      <c r="F314" s="6"/>
      <c r="G314" s="6"/>
      <c r="H314" s="6"/>
      <c r="I314" s="6"/>
      <c r="J314" s="6"/>
      <c r="K314" s="6"/>
      <c r="L314" s="6"/>
      <c r="M314" s="6"/>
      <c r="N314" s="6"/>
      <c r="O314" s="16"/>
      <c r="P314" s="6"/>
      <c r="Q314" s="6"/>
      <c r="R314" s="6"/>
      <c r="S314" s="6"/>
    </row>
    <row r="315" spans="1:19" x14ac:dyDescent="0.15">
      <c r="A315" s="6"/>
      <c r="B315" s="6"/>
      <c r="C315" s="6"/>
      <c r="D315" s="9"/>
      <c r="E315" s="9"/>
      <c r="F315" s="6"/>
      <c r="G315" s="6"/>
      <c r="H315" s="6"/>
      <c r="I315" s="6"/>
      <c r="J315" s="6"/>
      <c r="K315" s="6"/>
      <c r="L315" s="6"/>
      <c r="M315" s="6"/>
      <c r="N315" s="6"/>
      <c r="O315" s="16"/>
      <c r="P315" s="6"/>
      <c r="Q315" s="6"/>
      <c r="R315" s="6"/>
      <c r="S315" s="6"/>
    </row>
    <row r="316" spans="1:19" x14ac:dyDescent="0.15">
      <c r="A316" s="6"/>
      <c r="B316" s="6"/>
      <c r="C316" s="6"/>
      <c r="D316" s="9"/>
      <c r="E316" s="9"/>
      <c r="F316" s="6"/>
      <c r="G316" s="6"/>
      <c r="H316" s="6"/>
      <c r="I316" s="6"/>
      <c r="J316" s="6"/>
      <c r="K316" s="6"/>
      <c r="L316" s="6"/>
      <c r="M316" s="6"/>
      <c r="N316" s="6"/>
      <c r="O316" s="16"/>
      <c r="P316" s="6"/>
      <c r="Q316" s="6"/>
      <c r="R316" s="6"/>
      <c r="S316" s="6"/>
    </row>
    <row r="317" spans="1:19" x14ac:dyDescent="0.15">
      <c r="A317" s="6"/>
      <c r="B317" s="6"/>
      <c r="C317" s="6"/>
      <c r="D317" s="9"/>
      <c r="E317" s="9"/>
      <c r="F317" s="6"/>
      <c r="G317" s="6"/>
      <c r="H317" s="6"/>
      <c r="I317" s="6"/>
      <c r="J317" s="6"/>
      <c r="K317" s="6"/>
      <c r="L317" s="6"/>
      <c r="M317" s="6"/>
      <c r="N317" s="6"/>
      <c r="O317" s="16"/>
      <c r="P317" s="6"/>
      <c r="Q317" s="6"/>
      <c r="R317" s="6"/>
      <c r="S317" s="6"/>
    </row>
    <row r="318" spans="1:19" x14ac:dyDescent="0.15">
      <c r="A318" s="6"/>
      <c r="B318" s="6"/>
      <c r="C318" s="6"/>
      <c r="D318" s="9"/>
      <c r="E318" s="9"/>
      <c r="F318" s="6"/>
      <c r="G318" s="6"/>
      <c r="H318" s="6"/>
      <c r="I318" s="6"/>
      <c r="J318" s="6"/>
      <c r="K318" s="6"/>
      <c r="L318" s="6"/>
      <c r="M318" s="6"/>
      <c r="N318" s="6"/>
      <c r="O318" s="16"/>
      <c r="P318" s="6"/>
      <c r="Q318" s="6"/>
      <c r="R318" s="6"/>
      <c r="S318" s="6"/>
    </row>
    <row r="319" spans="1:19" x14ac:dyDescent="0.15">
      <c r="A319" s="6"/>
      <c r="B319" s="6"/>
      <c r="C319" s="6"/>
      <c r="D319" s="9"/>
      <c r="E319" s="9"/>
      <c r="F319" s="6"/>
      <c r="G319" s="6"/>
      <c r="H319" s="6"/>
      <c r="I319" s="6"/>
      <c r="J319" s="6"/>
      <c r="K319" s="6"/>
      <c r="L319" s="6"/>
      <c r="M319" s="6"/>
      <c r="N319" s="6"/>
      <c r="O319" s="16"/>
      <c r="P319" s="6"/>
      <c r="Q319" s="6"/>
      <c r="R319" s="6"/>
      <c r="S319" s="6"/>
    </row>
    <row r="320" spans="1:19" x14ac:dyDescent="0.15">
      <c r="A320" s="6"/>
      <c r="B320" s="6"/>
      <c r="C320" s="6"/>
      <c r="D320" s="9"/>
      <c r="E320" s="9"/>
      <c r="F320" s="6"/>
      <c r="G320" s="6"/>
      <c r="H320" s="6"/>
      <c r="I320" s="6"/>
      <c r="J320" s="6"/>
      <c r="K320" s="6"/>
      <c r="L320" s="6"/>
      <c r="M320" s="6"/>
      <c r="N320" s="6"/>
      <c r="O320" s="16"/>
      <c r="P320" s="6"/>
      <c r="Q320" s="6"/>
      <c r="R320" s="6"/>
      <c r="S320" s="6"/>
    </row>
    <row r="321" spans="1:19" x14ac:dyDescent="0.15">
      <c r="A321" s="6"/>
      <c r="B321" s="6"/>
      <c r="C321" s="6"/>
      <c r="D321" s="9"/>
      <c r="E321" s="9"/>
      <c r="F321" s="6"/>
      <c r="G321" s="6"/>
      <c r="H321" s="6"/>
      <c r="I321" s="6"/>
      <c r="J321" s="6"/>
      <c r="K321" s="6"/>
      <c r="L321" s="6"/>
      <c r="M321" s="6"/>
      <c r="N321" s="6"/>
      <c r="O321" s="16"/>
      <c r="P321" s="6"/>
      <c r="Q321" s="6"/>
      <c r="R321" s="6"/>
      <c r="S321" s="6"/>
    </row>
    <row r="322" spans="1:19" x14ac:dyDescent="0.15">
      <c r="A322" s="6"/>
      <c r="B322" s="6"/>
      <c r="C322" s="6"/>
      <c r="D322" s="9"/>
      <c r="E322" s="9"/>
      <c r="F322" s="6"/>
      <c r="G322" s="6"/>
      <c r="H322" s="6"/>
      <c r="I322" s="6"/>
      <c r="J322" s="6"/>
      <c r="K322" s="6"/>
      <c r="L322" s="6"/>
      <c r="M322" s="6"/>
      <c r="N322" s="6"/>
      <c r="O322" s="16"/>
      <c r="P322" s="6"/>
      <c r="Q322" s="6"/>
      <c r="R322" s="6"/>
      <c r="S322" s="6"/>
    </row>
    <row r="323" spans="1:19" x14ac:dyDescent="0.15">
      <c r="A323" s="6"/>
      <c r="B323" s="6"/>
      <c r="C323" s="6"/>
      <c r="D323" s="9"/>
      <c r="E323" s="9"/>
      <c r="F323" s="6"/>
      <c r="G323" s="6"/>
      <c r="H323" s="6"/>
      <c r="I323" s="6"/>
      <c r="J323" s="6"/>
      <c r="K323" s="6"/>
      <c r="L323" s="6"/>
      <c r="M323" s="6"/>
      <c r="N323" s="6"/>
      <c r="O323" s="16"/>
      <c r="P323" s="6"/>
      <c r="Q323" s="6"/>
      <c r="R323" s="6"/>
      <c r="S323" s="6"/>
    </row>
    <row r="324" spans="1:19" x14ac:dyDescent="0.15">
      <c r="A324" s="6"/>
      <c r="B324" s="6"/>
      <c r="C324" s="6"/>
      <c r="D324" s="9"/>
      <c r="E324" s="9"/>
      <c r="F324" s="6"/>
      <c r="G324" s="6"/>
      <c r="H324" s="6"/>
      <c r="I324" s="6"/>
      <c r="J324" s="6"/>
      <c r="K324" s="6"/>
      <c r="L324" s="6"/>
      <c r="M324" s="6"/>
      <c r="N324" s="6"/>
      <c r="O324" s="16"/>
      <c r="P324" s="6"/>
      <c r="Q324" s="6"/>
      <c r="R324" s="6"/>
      <c r="S324" s="6"/>
    </row>
    <row r="325" spans="1:19" x14ac:dyDescent="0.15">
      <c r="A325" s="6"/>
      <c r="B325" s="6"/>
      <c r="C325" s="6"/>
      <c r="D325" s="9"/>
      <c r="E325" s="9"/>
      <c r="F325" s="6"/>
      <c r="G325" s="6"/>
      <c r="H325" s="6"/>
      <c r="I325" s="6"/>
      <c r="J325" s="6"/>
      <c r="K325" s="6"/>
      <c r="L325" s="6"/>
      <c r="M325" s="6"/>
      <c r="N325" s="6"/>
      <c r="O325" s="16"/>
      <c r="P325" s="6"/>
      <c r="Q325" s="6"/>
      <c r="R325" s="6"/>
      <c r="S325" s="6"/>
    </row>
    <row r="326" spans="1:19" x14ac:dyDescent="0.15">
      <c r="A326" s="6"/>
      <c r="B326" s="6"/>
      <c r="C326" s="6"/>
      <c r="D326" s="9"/>
      <c r="E326" s="9"/>
      <c r="F326" s="6"/>
      <c r="G326" s="6"/>
      <c r="H326" s="6"/>
      <c r="I326" s="6"/>
      <c r="J326" s="6"/>
      <c r="K326" s="6"/>
      <c r="L326" s="6"/>
      <c r="M326" s="6"/>
      <c r="N326" s="6"/>
      <c r="O326" s="16"/>
      <c r="P326" s="6"/>
      <c r="Q326" s="6"/>
      <c r="R326" s="6"/>
      <c r="S326" s="6"/>
    </row>
    <row r="327" spans="1:19" x14ac:dyDescent="0.15">
      <c r="A327" s="6"/>
      <c r="B327" s="6"/>
      <c r="C327" s="6"/>
      <c r="D327" s="9"/>
      <c r="E327" s="9"/>
      <c r="F327" s="6"/>
      <c r="G327" s="6"/>
      <c r="H327" s="6"/>
      <c r="I327" s="6"/>
      <c r="J327" s="6"/>
      <c r="K327" s="6"/>
      <c r="L327" s="6"/>
      <c r="M327" s="6"/>
      <c r="N327" s="6"/>
      <c r="O327" s="16"/>
      <c r="P327" s="6"/>
      <c r="Q327" s="6"/>
      <c r="R327" s="6"/>
      <c r="S327" s="6"/>
    </row>
    <row r="328" spans="1:19" x14ac:dyDescent="0.15">
      <c r="A328" s="6"/>
      <c r="B328" s="6"/>
      <c r="C328" s="6"/>
      <c r="D328" s="9"/>
      <c r="E328" s="9"/>
      <c r="F328" s="6"/>
      <c r="G328" s="6"/>
      <c r="H328" s="6"/>
      <c r="I328" s="6"/>
      <c r="J328" s="6"/>
      <c r="K328" s="6"/>
      <c r="L328" s="6"/>
      <c r="M328" s="6"/>
      <c r="N328" s="6"/>
      <c r="O328" s="16"/>
      <c r="P328" s="6"/>
      <c r="Q328" s="6"/>
      <c r="R328" s="6"/>
      <c r="S328" s="6"/>
    </row>
    <row r="329" spans="1:19" x14ac:dyDescent="0.15">
      <c r="A329" s="6"/>
      <c r="B329" s="6"/>
      <c r="C329" s="6"/>
      <c r="D329" s="9"/>
      <c r="E329" s="9"/>
      <c r="F329" s="6"/>
      <c r="G329" s="6"/>
      <c r="H329" s="6"/>
      <c r="I329" s="6"/>
      <c r="J329" s="6"/>
      <c r="K329" s="6"/>
      <c r="L329" s="6"/>
      <c r="M329" s="6"/>
      <c r="N329" s="6"/>
      <c r="O329" s="16"/>
      <c r="P329" s="6"/>
      <c r="Q329" s="6"/>
      <c r="R329" s="6"/>
      <c r="S329" s="6"/>
    </row>
    <row r="330" spans="1:19" x14ac:dyDescent="0.15">
      <c r="A330" s="6"/>
      <c r="B330" s="6"/>
      <c r="C330" s="6"/>
      <c r="D330" s="9"/>
      <c r="E330" s="9"/>
      <c r="F330" s="6"/>
      <c r="G330" s="6"/>
      <c r="H330" s="6"/>
      <c r="I330" s="6"/>
      <c r="J330" s="6"/>
      <c r="K330" s="6"/>
      <c r="L330" s="6"/>
      <c r="M330" s="6"/>
      <c r="N330" s="6"/>
      <c r="O330" s="16"/>
      <c r="P330" s="6"/>
      <c r="Q330" s="6"/>
      <c r="R330" s="6"/>
      <c r="S330" s="6"/>
    </row>
    <row r="331" spans="1:19" x14ac:dyDescent="0.15">
      <c r="A331" s="6"/>
      <c r="B331" s="6"/>
      <c r="C331" s="6"/>
      <c r="D331" s="9"/>
      <c r="E331" s="9"/>
      <c r="F331" s="6"/>
      <c r="G331" s="6"/>
      <c r="H331" s="6"/>
      <c r="I331" s="6"/>
      <c r="J331" s="6"/>
      <c r="K331" s="6"/>
      <c r="L331" s="6"/>
      <c r="M331" s="6"/>
      <c r="N331" s="6"/>
      <c r="O331" s="16"/>
      <c r="P331" s="6"/>
      <c r="Q331" s="6"/>
      <c r="R331" s="6"/>
      <c r="S331" s="6"/>
    </row>
    <row r="332" spans="1:19" x14ac:dyDescent="0.15">
      <c r="A332" s="6"/>
      <c r="B332" s="6"/>
      <c r="C332" s="6"/>
      <c r="D332" s="9"/>
      <c r="E332" s="9"/>
      <c r="F332" s="6"/>
      <c r="G332" s="6"/>
      <c r="H332" s="6"/>
      <c r="I332" s="6"/>
      <c r="J332" s="6"/>
      <c r="K332" s="6"/>
      <c r="L332" s="6"/>
      <c r="M332" s="6"/>
      <c r="N332" s="6"/>
      <c r="O332" s="16"/>
      <c r="P332" s="6"/>
      <c r="Q332" s="6"/>
      <c r="R332" s="6"/>
      <c r="S332" s="6"/>
    </row>
    <row r="333" spans="1:19" x14ac:dyDescent="0.15">
      <c r="A333" s="6"/>
      <c r="B333" s="6"/>
      <c r="C333" s="6"/>
      <c r="D333" s="9"/>
      <c r="E333" s="9"/>
      <c r="F333" s="6"/>
      <c r="G333" s="6"/>
      <c r="H333" s="6"/>
      <c r="I333" s="6"/>
      <c r="J333" s="6"/>
      <c r="K333" s="6"/>
      <c r="L333" s="6"/>
      <c r="M333" s="6"/>
      <c r="N333" s="6"/>
      <c r="O333" s="16"/>
      <c r="P333" s="6"/>
      <c r="Q333" s="6"/>
      <c r="R333" s="6"/>
      <c r="S333" s="6"/>
    </row>
    <row r="334" spans="1:19" x14ac:dyDescent="0.15">
      <c r="A334" s="6"/>
      <c r="B334" s="6"/>
      <c r="C334" s="6"/>
      <c r="D334" s="9"/>
      <c r="E334" s="9"/>
      <c r="F334" s="6"/>
      <c r="G334" s="6"/>
      <c r="H334" s="6"/>
      <c r="I334" s="6"/>
      <c r="J334" s="6"/>
      <c r="K334" s="6"/>
      <c r="L334" s="6"/>
      <c r="M334" s="6"/>
      <c r="N334" s="6"/>
      <c r="O334" s="16"/>
      <c r="P334" s="6"/>
      <c r="Q334" s="6"/>
      <c r="R334" s="6"/>
      <c r="S334" s="6"/>
    </row>
    <row r="335" spans="1:19" x14ac:dyDescent="0.15">
      <c r="A335" s="6"/>
      <c r="B335" s="6"/>
      <c r="C335" s="6"/>
      <c r="D335" s="9"/>
      <c r="E335" s="9"/>
      <c r="F335" s="6"/>
      <c r="G335" s="6"/>
      <c r="H335" s="6"/>
      <c r="I335" s="6"/>
      <c r="J335" s="6"/>
      <c r="K335" s="6"/>
      <c r="L335" s="6"/>
      <c r="M335" s="6"/>
      <c r="N335" s="6"/>
      <c r="O335" s="16"/>
      <c r="P335" s="6"/>
      <c r="Q335" s="6"/>
      <c r="R335" s="6"/>
      <c r="S335" s="6"/>
    </row>
    <row r="336" spans="1:19" x14ac:dyDescent="0.15">
      <c r="A336" s="6"/>
      <c r="B336" s="6"/>
      <c r="C336" s="6"/>
      <c r="D336" s="9"/>
      <c r="E336" s="9"/>
      <c r="F336" s="6"/>
      <c r="G336" s="6"/>
      <c r="H336" s="6"/>
      <c r="I336" s="6"/>
      <c r="J336" s="6"/>
      <c r="K336" s="6"/>
      <c r="L336" s="6"/>
      <c r="M336" s="6"/>
      <c r="N336" s="6"/>
      <c r="O336" s="16"/>
      <c r="P336" s="6"/>
      <c r="Q336" s="6"/>
      <c r="R336" s="6"/>
      <c r="S336" s="6"/>
    </row>
    <row r="337" spans="1:19" x14ac:dyDescent="0.15">
      <c r="A337" s="6"/>
      <c r="B337" s="6"/>
      <c r="C337" s="6"/>
      <c r="D337" s="9"/>
      <c r="E337" s="9"/>
      <c r="F337" s="6"/>
      <c r="G337" s="6"/>
      <c r="H337" s="6"/>
      <c r="I337" s="6"/>
      <c r="J337" s="6"/>
      <c r="K337" s="6"/>
      <c r="L337" s="6"/>
      <c r="M337" s="6"/>
      <c r="N337" s="6"/>
      <c r="O337" s="16"/>
      <c r="P337" s="6"/>
      <c r="Q337" s="6"/>
      <c r="R337" s="6"/>
      <c r="S337" s="6"/>
    </row>
    <row r="338" spans="1:19" x14ac:dyDescent="0.15">
      <c r="A338" s="6"/>
      <c r="B338" s="6"/>
      <c r="C338" s="6"/>
      <c r="D338" s="9"/>
      <c r="E338" s="9"/>
      <c r="F338" s="6"/>
      <c r="G338" s="6"/>
      <c r="H338" s="6"/>
      <c r="I338" s="6"/>
      <c r="J338" s="6"/>
      <c r="K338" s="6"/>
      <c r="L338" s="6"/>
      <c r="M338" s="6"/>
      <c r="N338" s="6"/>
      <c r="O338" s="16"/>
      <c r="P338" s="6"/>
      <c r="Q338" s="6"/>
      <c r="R338" s="6"/>
      <c r="S338" s="6"/>
    </row>
    <row r="339" spans="1:19" x14ac:dyDescent="0.15">
      <c r="A339" s="6"/>
      <c r="B339" s="6"/>
      <c r="C339" s="6"/>
      <c r="D339" s="9"/>
      <c r="E339" s="9"/>
      <c r="F339" s="6"/>
      <c r="G339" s="6"/>
      <c r="H339" s="6"/>
      <c r="I339" s="6"/>
      <c r="J339" s="6"/>
      <c r="K339" s="6"/>
      <c r="L339" s="6"/>
      <c r="M339" s="6"/>
      <c r="N339" s="6"/>
      <c r="O339" s="16"/>
      <c r="P339" s="6"/>
      <c r="Q339" s="6"/>
      <c r="R339" s="6"/>
      <c r="S339" s="6"/>
    </row>
    <row r="340" spans="1:19" x14ac:dyDescent="0.15">
      <c r="A340" s="6"/>
      <c r="B340" s="6"/>
      <c r="C340" s="6"/>
      <c r="D340" s="9"/>
      <c r="E340" s="9"/>
      <c r="F340" s="6"/>
      <c r="G340" s="6"/>
      <c r="H340" s="6"/>
      <c r="I340" s="6"/>
      <c r="J340" s="6"/>
      <c r="K340" s="6"/>
      <c r="L340" s="6"/>
      <c r="M340" s="6"/>
      <c r="N340" s="6"/>
      <c r="O340" s="16"/>
      <c r="P340" s="6"/>
      <c r="Q340" s="6"/>
      <c r="R340" s="6"/>
      <c r="S340" s="6"/>
    </row>
    <row r="341" spans="1:19" x14ac:dyDescent="0.15">
      <c r="A341" s="6"/>
      <c r="B341" s="6"/>
      <c r="C341" s="6"/>
      <c r="D341" s="9"/>
      <c r="E341" s="9"/>
      <c r="F341" s="6"/>
      <c r="G341" s="6"/>
      <c r="H341" s="6"/>
      <c r="I341" s="6"/>
      <c r="J341" s="6"/>
      <c r="K341" s="6"/>
      <c r="L341" s="6"/>
      <c r="M341" s="6"/>
      <c r="N341" s="6"/>
      <c r="O341" s="16"/>
      <c r="P341" s="6"/>
      <c r="Q341" s="6"/>
      <c r="R341" s="6"/>
      <c r="S341" s="6"/>
    </row>
    <row r="342" spans="1:19" x14ac:dyDescent="0.15">
      <c r="A342" s="6"/>
      <c r="B342" s="6"/>
      <c r="C342" s="6"/>
      <c r="D342" s="9"/>
      <c r="E342" s="9"/>
      <c r="F342" s="6"/>
      <c r="G342" s="6"/>
      <c r="H342" s="6"/>
      <c r="I342" s="6"/>
      <c r="J342" s="6"/>
      <c r="K342" s="6"/>
      <c r="L342" s="6"/>
      <c r="M342" s="6"/>
      <c r="N342" s="6"/>
      <c r="O342" s="16"/>
      <c r="P342" s="6"/>
      <c r="Q342" s="6"/>
      <c r="R342" s="6"/>
      <c r="S342" s="6"/>
    </row>
    <row r="343" spans="1:19" x14ac:dyDescent="0.15">
      <c r="A343" s="6"/>
      <c r="B343" s="6"/>
      <c r="C343" s="6"/>
      <c r="D343" s="9"/>
      <c r="E343" s="9"/>
      <c r="F343" s="6"/>
      <c r="G343" s="6"/>
      <c r="H343" s="6"/>
      <c r="I343" s="6"/>
      <c r="J343" s="6"/>
      <c r="K343" s="6"/>
      <c r="L343" s="6"/>
      <c r="M343" s="6"/>
      <c r="N343" s="6"/>
      <c r="O343" s="16"/>
      <c r="P343" s="6"/>
      <c r="Q343" s="6"/>
      <c r="R343" s="6"/>
      <c r="S343" s="6"/>
    </row>
    <row r="344" spans="1:19" x14ac:dyDescent="0.15">
      <c r="A344" s="6"/>
      <c r="B344" s="6"/>
      <c r="C344" s="6"/>
      <c r="D344" s="9"/>
      <c r="E344" s="9"/>
      <c r="F344" s="6"/>
      <c r="G344" s="6"/>
      <c r="H344" s="6"/>
      <c r="I344" s="6"/>
      <c r="J344" s="6"/>
      <c r="K344" s="6"/>
      <c r="L344" s="6"/>
      <c r="M344" s="6"/>
      <c r="N344" s="6"/>
      <c r="O344" s="16"/>
      <c r="P344" s="6"/>
      <c r="Q344" s="6"/>
      <c r="R344" s="6"/>
      <c r="S344" s="6"/>
    </row>
    <row r="345" spans="1:19" x14ac:dyDescent="0.15">
      <c r="A345" s="6"/>
      <c r="B345" s="6"/>
      <c r="C345" s="6"/>
      <c r="D345" s="9"/>
      <c r="E345" s="9"/>
      <c r="F345" s="6"/>
      <c r="G345" s="6"/>
      <c r="H345" s="6"/>
      <c r="I345" s="6"/>
      <c r="J345" s="6"/>
      <c r="K345" s="6"/>
      <c r="L345" s="6"/>
      <c r="M345" s="6"/>
      <c r="N345" s="6"/>
      <c r="O345" s="16"/>
      <c r="P345" s="6"/>
      <c r="Q345" s="6"/>
      <c r="R345" s="6"/>
      <c r="S345" s="6"/>
    </row>
    <row r="346" spans="1:19" x14ac:dyDescent="0.15">
      <c r="A346" s="6"/>
      <c r="B346" s="6"/>
      <c r="C346" s="6"/>
      <c r="D346" s="9"/>
      <c r="E346" s="9"/>
      <c r="F346" s="6"/>
      <c r="G346" s="6"/>
      <c r="H346" s="6"/>
      <c r="I346" s="6"/>
      <c r="J346" s="6"/>
      <c r="K346" s="6"/>
      <c r="L346" s="6"/>
      <c r="M346" s="6"/>
      <c r="N346" s="6"/>
      <c r="O346" s="16"/>
      <c r="P346" s="6"/>
      <c r="Q346" s="6"/>
      <c r="R346" s="6"/>
      <c r="S346" s="6"/>
    </row>
    <row r="347" spans="1:19" x14ac:dyDescent="0.15">
      <c r="A347" s="6"/>
      <c r="B347" s="6"/>
      <c r="C347" s="6"/>
      <c r="D347" s="9"/>
      <c r="E347" s="9"/>
      <c r="F347" s="6"/>
      <c r="G347" s="6"/>
      <c r="H347" s="6"/>
      <c r="I347" s="6"/>
      <c r="J347" s="6"/>
      <c r="K347" s="6"/>
      <c r="L347" s="6"/>
      <c r="M347" s="6"/>
      <c r="N347" s="6"/>
      <c r="O347" s="16"/>
      <c r="P347" s="6"/>
      <c r="Q347" s="6"/>
      <c r="R347" s="6"/>
      <c r="S347" s="6"/>
    </row>
    <row r="348" spans="1:19" x14ac:dyDescent="0.15">
      <c r="A348" s="6"/>
      <c r="B348" s="6"/>
      <c r="C348" s="6"/>
      <c r="D348" s="9"/>
      <c r="E348" s="9"/>
      <c r="F348" s="6"/>
      <c r="G348" s="6"/>
      <c r="H348" s="6"/>
      <c r="I348" s="6"/>
      <c r="J348" s="6"/>
      <c r="K348" s="6"/>
      <c r="L348" s="6"/>
      <c r="M348" s="6"/>
      <c r="N348" s="6"/>
      <c r="O348" s="16"/>
      <c r="P348" s="6"/>
      <c r="Q348" s="6"/>
      <c r="R348" s="6"/>
      <c r="S348" s="6"/>
    </row>
    <row r="349" spans="1:19" x14ac:dyDescent="0.15">
      <c r="A349" s="6"/>
      <c r="B349" s="6"/>
      <c r="C349" s="6"/>
      <c r="D349" s="9"/>
      <c r="E349" s="9"/>
      <c r="F349" s="6"/>
      <c r="G349" s="6"/>
      <c r="H349" s="6"/>
      <c r="I349" s="6"/>
      <c r="J349" s="6"/>
      <c r="K349" s="6"/>
      <c r="L349" s="6"/>
      <c r="M349" s="6"/>
      <c r="N349" s="6"/>
      <c r="O349" s="16"/>
      <c r="P349" s="6"/>
      <c r="Q349" s="6"/>
      <c r="R349" s="6"/>
      <c r="S349" s="6"/>
    </row>
    <row r="350" spans="1:19" x14ac:dyDescent="0.15">
      <c r="A350" s="6"/>
      <c r="B350" s="6"/>
      <c r="C350" s="6"/>
      <c r="D350" s="9"/>
      <c r="E350" s="9"/>
      <c r="F350" s="6"/>
      <c r="G350" s="6"/>
      <c r="H350" s="6"/>
      <c r="I350" s="6"/>
      <c r="J350" s="6"/>
      <c r="K350" s="6"/>
      <c r="L350" s="6"/>
      <c r="M350" s="6"/>
      <c r="N350" s="6"/>
      <c r="O350" s="16"/>
      <c r="P350" s="6"/>
      <c r="Q350" s="6"/>
      <c r="R350" s="6"/>
      <c r="S350" s="6"/>
    </row>
    <row r="351" spans="1:19" x14ac:dyDescent="0.15">
      <c r="A351" s="6"/>
      <c r="B351" s="6"/>
      <c r="C351" s="6"/>
      <c r="D351" s="9"/>
      <c r="E351" s="9"/>
      <c r="F351" s="6"/>
      <c r="G351" s="6"/>
      <c r="H351" s="6"/>
      <c r="I351" s="6"/>
      <c r="J351" s="6"/>
      <c r="K351" s="6"/>
      <c r="L351" s="6"/>
      <c r="M351" s="6"/>
      <c r="N351" s="6"/>
      <c r="O351" s="16"/>
      <c r="P351" s="6"/>
      <c r="Q351" s="6"/>
      <c r="R351" s="6"/>
      <c r="S351" s="6"/>
    </row>
    <row r="352" spans="1:19" x14ac:dyDescent="0.15">
      <c r="A352" s="6"/>
      <c r="B352" s="6"/>
      <c r="C352" s="6"/>
      <c r="D352" s="9"/>
      <c r="E352" s="9"/>
      <c r="F352" s="6"/>
      <c r="G352" s="6"/>
      <c r="H352" s="6"/>
      <c r="I352" s="6"/>
      <c r="J352" s="6"/>
      <c r="K352" s="6"/>
      <c r="L352" s="6"/>
      <c r="M352" s="6"/>
      <c r="N352" s="6"/>
      <c r="O352" s="16"/>
      <c r="P352" s="6"/>
      <c r="Q352" s="6"/>
      <c r="R352" s="6"/>
      <c r="S352" s="6"/>
    </row>
    <row r="353" spans="1:19" x14ac:dyDescent="0.15">
      <c r="A353" s="6"/>
      <c r="B353" s="6"/>
      <c r="C353" s="6"/>
      <c r="D353" s="9"/>
      <c r="E353" s="9"/>
      <c r="F353" s="6"/>
      <c r="G353" s="6"/>
      <c r="H353" s="6"/>
      <c r="I353" s="6"/>
      <c r="J353" s="6"/>
      <c r="K353" s="6"/>
      <c r="L353" s="6"/>
      <c r="M353" s="6"/>
      <c r="N353" s="6"/>
      <c r="O353" s="16"/>
      <c r="P353" s="6"/>
      <c r="Q353" s="6"/>
      <c r="R353" s="6"/>
      <c r="S353" s="6"/>
    </row>
    <row r="354" spans="1:19" x14ac:dyDescent="0.15">
      <c r="A354" s="6"/>
      <c r="B354" s="6"/>
      <c r="C354" s="6"/>
      <c r="D354" s="9"/>
      <c r="E354" s="9"/>
      <c r="F354" s="6"/>
      <c r="G354" s="6"/>
      <c r="H354" s="6"/>
      <c r="I354" s="6"/>
      <c r="J354" s="6"/>
      <c r="K354" s="6"/>
      <c r="L354" s="6"/>
      <c r="M354" s="6"/>
      <c r="N354" s="6"/>
      <c r="O354" s="16"/>
      <c r="P354" s="6"/>
      <c r="Q354" s="6"/>
      <c r="R354" s="6"/>
      <c r="S354" s="6"/>
    </row>
    <row r="355" spans="1:19" x14ac:dyDescent="0.15">
      <c r="A355" s="6"/>
      <c r="B355" s="6"/>
      <c r="C355" s="6"/>
      <c r="D355" s="9"/>
      <c r="E355" s="9"/>
      <c r="F355" s="6"/>
      <c r="G355" s="6"/>
      <c r="H355" s="6"/>
      <c r="I355" s="6"/>
      <c r="J355" s="6"/>
      <c r="K355" s="6"/>
      <c r="L355" s="6"/>
      <c r="M355" s="6"/>
      <c r="N355" s="6"/>
      <c r="O355" s="16"/>
      <c r="P355" s="6"/>
      <c r="Q355" s="6"/>
      <c r="R355" s="6"/>
      <c r="S355" s="6"/>
    </row>
    <row r="356" spans="1:19" x14ac:dyDescent="0.15">
      <c r="A356" s="6"/>
      <c r="B356" s="6"/>
      <c r="C356" s="6"/>
      <c r="D356" s="9"/>
      <c r="E356" s="9"/>
      <c r="F356" s="6"/>
      <c r="G356" s="6"/>
      <c r="H356" s="6"/>
      <c r="I356" s="6"/>
      <c r="J356" s="6"/>
      <c r="K356" s="6"/>
      <c r="L356" s="6"/>
      <c r="M356" s="6"/>
      <c r="N356" s="6"/>
      <c r="O356" s="16"/>
      <c r="P356" s="6"/>
      <c r="Q356" s="6"/>
      <c r="R356" s="6"/>
      <c r="S356" s="6"/>
    </row>
    <row r="357" spans="1:19" x14ac:dyDescent="0.15">
      <c r="A357" s="6"/>
      <c r="B357" s="6"/>
      <c r="C357" s="6"/>
      <c r="D357" s="9"/>
      <c r="E357" s="9"/>
      <c r="F357" s="6"/>
      <c r="G357" s="6"/>
      <c r="H357" s="6"/>
      <c r="I357" s="6"/>
      <c r="J357" s="6"/>
      <c r="K357" s="6"/>
      <c r="L357" s="6"/>
      <c r="M357" s="6"/>
      <c r="N357" s="6"/>
      <c r="O357" s="16"/>
      <c r="P357" s="6"/>
      <c r="Q357" s="6"/>
      <c r="R357" s="6"/>
      <c r="S357" s="6"/>
    </row>
    <row r="358" spans="1:19" x14ac:dyDescent="0.15">
      <c r="A358" s="6"/>
      <c r="B358" s="6"/>
      <c r="C358" s="6"/>
      <c r="D358" s="9"/>
      <c r="E358" s="9"/>
      <c r="F358" s="6"/>
      <c r="G358" s="6"/>
      <c r="H358" s="6"/>
      <c r="I358" s="6"/>
      <c r="J358" s="6"/>
      <c r="K358" s="6"/>
      <c r="L358" s="6"/>
      <c r="M358" s="6"/>
      <c r="N358" s="6"/>
      <c r="O358" s="16"/>
      <c r="P358" s="6"/>
      <c r="Q358" s="6"/>
      <c r="R358" s="6"/>
      <c r="S358" s="6"/>
    </row>
    <row r="359" spans="1:19" x14ac:dyDescent="0.15">
      <c r="A359" s="6"/>
      <c r="B359" s="6"/>
      <c r="C359" s="6"/>
      <c r="D359" s="9"/>
      <c r="E359" s="9"/>
      <c r="F359" s="6"/>
      <c r="G359" s="6"/>
      <c r="H359" s="6"/>
      <c r="I359" s="6"/>
      <c r="J359" s="6"/>
      <c r="K359" s="6"/>
      <c r="L359" s="6"/>
      <c r="M359" s="6"/>
      <c r="N359" s="6"/>
      <c r="O359" s="16"/>
      <c r="P359" s="6"/>
      <c r="Q359" s="6"/>
      <c r="R359" s="6"/>
      <c r="S359" s="6"/>
    </row>
    <row r="360" spans="1:19" x14ac:dyDescent="0.15">
      <c r="A360" s="6"/>
      <c r="B360" s="6"/>
      <c r="C360" s="6"/>
      <c r="D360" s="9"/>
      <c r="E360" s="9"/>
      <c r="F360" s="6"/>
      <c r="G360" s="6"/>
      <c r="H360" s="6"/>
      <c r="I360" s="6"/>
      <c r="J360" s="6"/>
      <c r="K360" s="6"/>
      <c r="L360" s="6"/>
      <c r="M360" s="6"/>
      <c r="N360" s="6"/>
      <c r="O360" s="16"/>
      <c r="P360" s="6"/>
      <c r="Q360" s="6"/>
      <c r="R360" s="6"/>
      <c r="S360" s="6"/>
    </row>
    <row r="361" spans="1:19" x14ac:dyDescent="0.15">
      <c r="A361" s="6"/>
      <c r="B361" s="6"/>
      <c r="C361" s="6"/>
      <c r="D361" s="9"/>
      <c r="E361" s="9"/>
      <c r="F361" s="6"/>
      <c r="G361" s="6"/>
      <c r="H361" s="6"/>
      <c r="I361" s="6"/>
      <c r="J361" s="6"/>
      <c r="K361" s="6"/>
      <c r="L361" s="6"/>
      <c r="M361" s="6"/>
      <c r="N361" s="6"/>
      <c r="O361" s="16"/>
      <c r="P361" s="6"/>
      <c r="Q361" s="6"/>
      <c r="R361" s="6"/>
      <c r="S361" s="6"/>
    </row>
    <row r="362" spans="1:19" x14ac:dyDescent="0.15">
      <c r="A362" s="6"/>
      <c r="B362" s="6"/>
      <c r="C362" s="6"/>
      <c r="D362" s="9"/>
      <c r="E362" s="9"/>
      <c r="F362" s="6"/>
      <c r="G362" s="6"/>
      <c r="H362" s="6"/>
      <c r="I362" s="6"/>
      <c r="J362" s="6"/>
      <c r="K362" s="6"/>
      <c r="L362" s="6"/>
      <c r="M362" s="6"/>
      <c r="N362" s="6"/>
      <c r="O362" s="16"/>
      <c r="P362" s="6"/>
      <c r="Q362" s="6"/>
      <c r="R362" s="6"/>
      <c r="S362" s="6"/>
    </row>
    <row r="363" spans="1:19" x14ac:dyDescent="0.15">
      <c r="A363" s="6"/>
      <c r="B363" s="6"/>
      <c r="C363" s="6"/>
      <c r="D363" s="9"/>
      <c r="E363" s="9"/>
      <c r="F363" s="6"/>
      <c r="G363" s="6"/>
      <c r="H363" s="6"/>
      <c r="I363" s="6"/>
      <c r="J363" s="6"/>
      <c r="K363" s="6"/>
      <c r="L363" s="6"/>
      <c r="M363" s="6"/>
      <c r="N363" s="6"/>
      <c r="O363" s="16"/>
      <c r="P363" s="6"/>
      <c r="Q363" s="6"/>
      <c r="R363" s="6"/>
      <c r="S363" s="6"/>
    </row>
    <row r="364" spans="1:19" x14ac:dyDescent="0.15">
      <c r="A364" s="6"/>
      <c r="B364" s="6"/>
      <c r="C364" s="6"/>
      <c r="D364" s="9"/>
      <c r="E364" s="9"/>
      <c r="F364" s="6"/>
      <c r="G364" s="6"/>
      <c r="H364" s="6"/>
      <c r="I364" s="6"/>
      <c r="J364" s="6"/>
      <c r="K364" s="6"/>
      <c r="L364" s="6"/>
      <c r="M364" s="6"/>
      <c r="N364" s="6"/>
      <c r="O364" s="16"/>
      <c r="P364" s="6"/>
      <c r="Q364" s="6"/>
      <c r="R364" s="6"/>
      <c r="S364" s="6"/>
    </row>
    <row r="365" spans="1:19" x14ac:dyDescent="0.15">
      <c r="A365" s="6"/>
      <c r="B365" s="6"/>
      <c r="C365" s="6"/>
      <c r="D365" s="9"/>
      <c r="E365" s="9"/>
      <c r="F365" s="6"/>
      <c r="G365" s="6"/>
      <c r="H365" s="6"/>
      <c r="I365" s="6"/>
      <c r="J365" s="6"/>
      <c r="K365" s="6"/>
      <c r="L365" s="6"/>
      <c r="M365" s="6"/>
      <c r="N365" s="6"/>
      <c r="O365" s="16"/>
      <c r="P365" s="6"/>
      <c r="Q365" s="6"/>
      <c r="R365" s="6"/>
      <c r="S365" s="6"/>
    </row>
    <row r="366" spans="1:19" x14ac:dyDescent="0.15">
      <c r="A366" s="6"/>
      <c r="B366" s="6"/>
      <c r="C366" s="6"/>
      <c r="D366" s="9"/>
      <c r="E366" s="9"/>
      <c r="F366" s="6"/>
      <c r="G366" s="6"/>
      <c r="H366" s="6"/>
      <c r="I366" s="6"/>
      <c r="J366" s="6"/>
      <c r="K366" s="6"/>
      <c r="L366" s="6"/>
      <c r="M366" s="6"/>
      <c r="N366" s="6"/>
      <c r="O366" s="16"/>
      <c r="P366" s="6"/>
      <c r="Q366" s="6"/>
      <c r="R366" s="6"/>
      <c r="S366" s="6"/>
    </row>
    <row r="367" spans="1:19" x14ac:dyDescent="0.15">
      <c r="A367" s="6"/>
      <c r="B367" s="6"/>
      <c r="C367" s="6"/>
      <c r="D367" s="9"/>
      <c r="E367" s="9"/>
      <c r="F367" s="6"/>
      <c r="G367" s="6"/>
      <c r="H367" s="6"/>
      <c r="I367" s="6"/>
      <c r="J367" s="6"/>
      <c r="K367" s="6"/>
      <c r="L367" s="6"/>
      <c r="M367" s="6"/>
      <c r="N367" s="6"/>
      <c r="O367" s="16"/>
      <c r="P367" s="6"/>
      <c r="Q367" s="6"/>
      <c r="R367" s="6"/>
      <c r="S367" s="6"/>
    </row>
    <row r="368" spans="1:19" x14ac:dyDescent="0.15">
      <c r="A368" s="6"/>
      <c r="B368" s="6"/>
      <c r="C368" s="6"/>
      <c r="D368" s="9"/>
      <c r="E368" s="9"/>
      <c r="F368" s="6"/>
      <c r="G368" s="6"/>
      <c r="H368" s="6"/>
      <c r="I368" s="6"/>
      <c r="J368" s="6"/>
      <c r="K368" s="6"/>
      <c r="L368" s="6"/>
      <c r="M368" s="6"/>
      <c r="N368" s="6"/>
      <c r="O368" s="16"/>
      <c r="P368" s="6"/>
      <c r="Q368" s="6"/>
      <c r="R368" s="6"/>
      <c r="S368" s="6"/>
    </row>
    <row r="369" spans="1:19" x14ac:dyDescent="0.15">
      <c r="A369" s="6"/>
      <c r="B369" s="6"/>
      <c r="C369" s="6"/>
      <c r="D369" s="9"/>
      <c r="E369" s="9"/>
      <c r="F369" s="6"/>
      <c r="G369" s="6"/>
      <c r="H369" s="6"/>
      <c r="I369" s="6"/>
      <c r="J369" s="6"/>
      <c r="K369" s="6"/>
      <c r="L369" s="6"/>
      <c r="M369" s="6"/>
      <c r="N369" s="6"/>
      <c r="O369" s="16"/>
      <c r="P369" s="6"/>
      <c r="Q369" s="6"/>
      <c r="R369" s="6"/>
      <c r="S369" s="6"/>
    </row>
    <row r="370" spans="1:19" x14ac:dyDescent="0.15">
      <c r="A370" s="6"/>
      <c r="B370" s="6"/>
      <c r="C370" s="6"/>
      <c r="D370" s="9"/>
      <c r="E370" s="9"/>
      <c r="F370" s="6"/>
      <c r="G370" s="6"/>
      <c r="H370" s="6"/>
      <c r="I370" s="6"/>
      <c r="J370" s="6"/>
      <c r="K370" s="6"/>
      <c r="L370" s="6"/>
      <c r="M370" s="6"/>
      <c r="N370" s="6"/>
      <c r="O370" s="16"/>
      <c r="P370" s="6"/>
      <c r="Q370" s="6"/>
      <c r="R370" s="6"/>
      <c r="S370" s="6"/>
    </row>
    <row r="371" spans="1:19" x14ac:dyDescent="0.15">
      <c r="A371" s="6"/>
      <c r="B371" s="6"/>
      <c r="C371" s="6"/>
      <c r="D371" s="9"/>
      <c r="E371" s="9"/>
      <c r="F371" s="6"/>
      <c r="G371" s="6"/>
      <c r="H371" s="6"/>
      <c r="I371" s="6"/>
      <c r="J371" s="6"/>
      <c r="K371" s="6"/>
      <c r="L371" s="6"/>
      <c r="M371" s="6"/>
      <c r="N371" s="6"/>
      <c r="O371" s="16"/>
      <c r="P371" s="6"/>
      <c r="Q371" s="6"/>
      <c r="R371" s="6"/>
      <c r="S371" s="6"/>
    </row>
    <row r="372" spans="1:19" x14ac:dyDescent="0.15">
      <c r="A372" s="6"/>
      <c r="B372" s="6"/>
      <c r="C372" s="6"/>
      <c r="D372" s="9"/>
      <c r="E372" s="9"/>
      <c r="F372" s="6"/>
      <c r="G372" s="6"/>
      <c r="H372" s="6"/>
      <c r="I372" s="6"/>
      <c r="J372" s="6"/>
      <c r="K372" s="6"/>
      <c r="L372" s="6"/>
      <c r="M372" s="6"/>
      <c r="N372" s="6"/>
      <c r="O372" s="16"/>
      <c r="P372" s="6"/>
      <c r="Q372" s="6"/>
      <c r="R372" s="6"/>
      <c r="S372" s="6"/>
    </row>
    <row r="373" spans="1:19" x14ac:dyDescent="0.15">
      <c r="A373" s="6"/>
      <c r="B373" s="6"/>
      <c r="C373" s="6"/>
      <c r="D373" s="9"/>
      <c r="E373" s="9"/>
      <c r="F373" s="6"/>
      <c r="G373" s="6"/>
      <c r="H373" s="6"/>
      <c r="I373" s="6"/>
      <c r="J373" s="6"/>
      <c r="K373" s="6"/>
      <c r="L373" s="6"/>
      <c r="M373" s="6"/>
      <c r="N373" s="6"/>
      <c r="O373" s="16"/>
      <c r="P373" s="6"/>
      <c r="Q373" s="6"/>
      <c r="R373" s="6"/>
      <c r="S373" s="6"/>
    </row>
    <row r="374" spans="1:19" x14ac:dyDescent="0.15">
      <c r="A374" s="6"/>
      <c r="B374" s="6"/>
      <c r="C374" s="6"/>
      <c r="D374" s="9"/>
      <c r="E374" s="9"/>
      <c r="F374" s="6"/>
      <c r="G374" s="6"/>
      <c r="H374" s="6"/>
      <c r="I374" s="6"/>
      <c r="J374" s="6"/>
      <c r="K374" s="6"/>
      <c r="L374" s="6"/>
      <c r="M374" s="6"/>
      <c r="N374" s="6"/>
      <c r="O374" s="16"/>
      <c r="P374" s="6"/>
      <c r="Q374" s="6"/>
      <c r="R374" s="6"/>
      <c r="S374" s="6"/>
    </row>
    <row r="375" spans="1:19" x14ac:dyDescent="0.15">
      <c r="A375" s="6"/>
      <c r="B375" s="6"/>
      <c r="C375" s="6"/>
      <c r="D375" s="9"/>
      <c r="E375" s="9"/>
      <c r="F375" s="6"/>
      <c r="G375" s="6"/>
      <c r="H375" s="6"/>
      <c r="I375" s="6"/>
      <c r="J375" s="6"/>
      <c r="K375" s="6"/>
      <c r="L375" s="6"/>
      <c r="M375" s="6"/>
      <c r="N375" s="6"/>
      <c r="O375" s="16"/>
      <c r="P375" s="6"/>
      <c r="Q375" s="6"/>
      <c r="R375" s="6"/>
      <c r="S375" s="6"/>
    </row>
    <row r="376" spans="1:19" x14ac:dyDescent="0.15">
      <c r="A376" s="6"/>
      <c r="B376" s="6"/>
      <c r="C376" s="6"/>
      <c r="D376" s="9"/>
      <c r="E376" s="9"/>
      <c r="F376" s="6"/>
      <c r="G376" s="6"/>
      <c r="H376" s="6"/>
      <c r="I376" s="6"/>
      <c r="J376" s="6"/>
      <c r="K376" s="6"/>
      <c r="L376" s="6"/>
      <c r="M376" s="6"/>
      <c r="N376" s="6"/>
      <c r="O376" s="16"/>
      <c r="P376" s="6"/>
      <c r="Q376" s="6"/>
      <c r="R376" s="6"/>
      <c r="S376" s="6"/>
    </row>
    <row r="377" spans="1:19" x14ac:dyDescent="0.15">
      <c r="A377" s="6"/>
      <c r="B377" s="6"/>
      <c r="C377" s="6"/>
      <c r="D377" s="9"/>
      <c r="E377" s="9"/>
      <c r="F377" s="6"/>
      <c r="G377" s="6"/>
      <c r="H377" s="6"/>
      <c r="I377" s="6"/>
      <c r="J377" s="6"/>
      <c r="K377" s="6"/>
      <c r="L377" s="6"/>
      <c r="M377" s="6"/>
      <c r="N377" s="6"/>
      <c r="O377" s="16"/>
      <c r="P377" s="6"/>
      <c r="Q377" s="6"/>
      <c r="R377" s="6"/>
      <c r="S377" s="6"/>
    </row>
    <row r="378" spans="1:19" x14ac:dyDescent="0.15">
      <c r="A378" s="6"/>
      <c r="B378" s="6"/>
      <c r="C378" s="6"/>
      <c r="D378" s="9"/>
      <c r="E378" s="9"/>
      <c r="F378" s="6"/>
      <c r="G378" s="6"/>
      <c r="H378" s="6"/>
      <c r="I378" s="6"/>
      <c r="J378" s="6"/>
      <c r="K378" s="6"/>
      <c r="L378" s="6"/>
      <c r="M378" s="6"/>
      <c r="N378" s="6"/>
      <c r="O378" s="16"/>
      <c r="P378" s="6"/>
      <c r="Q378" s="6"/>
      <c r="R378" s="6"/>
      <c r="S378" s="6"/>
    </row>
    <row r="379" spans="1:19" x14ac:dyDescent="0.15">
      <c r="A379" s="6"/>
      <c r="B379" s="6"/>
      <c r="C379" s="6"/>
      <c r="D379" s="9"/>
      <c r="E379" s="9"/>
      <c r="F379" s="6"/>
      <c r="G379" s="6"/>
      <c r="H379" s="6"/>
      <c r="I379" s="6"/>
      <c r="J379" s="6"/>
      <c r="K379" s="6"/>
      <c r="L379" s="6"/>
      <c r="M379" s="6"/>
      <c r="N379" s="6"/>
      <c r="O379" s="16"/>
      <c r="P379" s="6"/>
      <c r="Q379" s="6"/>
      <c r="R379" s="6"/>
      <c r="S379" s="6"/>
    </row>
    <row r="380" spans="1:19" x14ac:dyDescent="0.15">
      <c r="A380" s="6"/>
      <c r="B380" s="6"/>
      <c r="C380" s="6"/>
      <c r="D380" s="9"/>
      <c r="E380" s="9"/>
      <c r="F380" s="6"/>
      <c r="G380" s="6"/>
      <c r="H380" s="6"/>
      <c r="I380" s="6"/>
      <c r="J380" s="6"/>
      <c r="K380" s="6"/>
      <c r="L380" s="6"/>
      <c r="M380" s="6"/>
      <c r="N380" s="6"/>
      <c r="O380" s="16"/>
      <c r="P380" s="6"/>
      <c r="Q380" s="6"/>
      <c r="R380" s="6"/>
      <c r="S380" s="6"/>
    </row>
    <row r="381" spans="1:19" x14ac:dyDescent="0.15">
      <c r="A381" s="6"/>
      <c r="B381" s="6"/>
      <c r="C381" s="6"/>
      <c r="D381" s="9"/>
      <c r="E381" s="9"/>
      <c r="F381" s="6"/>
      <c r="G381" s="6"/>
      <c r="H381" s="6"/>
      <c r="I381" s="6"/>
      <c r="J381" s="6"/>
      <c r="K381" s="6"/>
      <c r="L381" s="6"/>
      <c r="M381" s="6"/>
      <c r="N381" s="6"/>
      <c r="O381" s="16"/>
      <c r="P381" s="6"/>
      <c r="Q381" s="6"/>
      <c r="R381" s="6"/>
      <c r="S381" s="6"/>
    </row>
    <row r="382" spans="1:19" x14ac:dyDescent="0.15">
      <c r="A382" s="6"/>
      <c r="B382" s="6"/>
      <c r="C382" s="6"/>
      <c r="D382" s="9"/>
      <c r="E382" s="9"/>
      <c r="F382" s="6"/>
      <c r="G382" s="6"/>
      <c r="H382" s="6"/>
      <c r="I382" s="6"/>
      <c r="J382" s="6"/>
      <c r="K382" s="6"/>
      <c r="L382" s="6"/>
      <c r="M382" s="6"/>
      <c r="N382" s="6"/>
      <c r="O382" s="16"/>
      <c r="P382" s="6"/>
      <c r="Q382" s="6"/>
      <c r="R382" s="6"/>
      <c r="S382" s="6"/>
    </row>
    <row r="383" spans="1:19" x14ac:dyDescent="0.15">
      <c r="A383" s="6"/>
      <c r="B383" s="6"/>
      <c r="C383" s="6"/>
      <c r="D383" s="9"/>
      <c r="E383" s="9"/>
      <c r="F383" s="6"/>
      <c r="G383" s="6"/>
      <c r="H383" s="6"/>
      <c r="I383" s="6"/>
      <c r="J383" s="6"/>
      <c r="K383" s="6"/>
      <c r="L383" s="6"/>
      <c r="M383" s="6"/>
      <c r="N383" s="6"/>
      <c r="O383" s="16"/>
      <c r="P383" s="6"/>
      <c r="Q383" s="6"/>
      <c r="R383" s="6"/>
      <c r="S383" s="6"/>
    </row>
    <row r="384" spans="1:19" x14ac:dyDescent="0.15">
      <c r="A384" s="6"/>
      <c r="B384" s="6"/>
      <c r="C384" s="6"/>
      <c r="D384" s="9"/>
      <c r="E384" s="9"/>
      <c r="F384" s="6"/>
      <c r="G384" s="6"/>
      <c r="H384" s="6"/>
      <c r="I384" s="6"/>
      <c r="J384" s="6"/>
      <c r="K384" s="6"/>
      <c r="L384" s="6"/>
      <c r="M384" s="6"/>
      <c r="N384" s="6"/>
      <c r="O384" s="16"/>
      <c r="P384" s="6"/>
      <c r="Q384" s="6"/>
      <c r="R384" s="6"/>
      <c r="S384" s="6"/>
    </row>
    <row r="385" spans="1:19" x14ac:dyDescent="0.15">
      <c r="A385" s="6"/>
      <c r="B385" s="6"/>
      <c r="C385" s="6"/>
      <c r="D385" s="9"/>
      <c r="E385" s="9"/>
      <c r="F385" s="6"/>
      <c r="G385" s="6"/>
      <c r="H385" s="6"/>
      <c r="I385" s="6"/>
      <c r="J385" s="6"/>
      <c r="K385" s="6"/>
      <c r="L385" s="6"/>
      <c r="M385" s="6"/>
      <c r="N385" s="6"/>
      <c r="O385" s="16"/>
      <c r="P385" s="6"/>
      <c r="Q385" s="6"/>
      <c r="R385" s="6"/>
      <c r="S385" s="6"/>
    </row>
    <row r="386" spans="1:19" x14ac:dyDescent="0.15">
      <c r="A386" s="6"/>
      <c r="B386" s="6"/>
      <c r="C386" s="6"/>
      <c r="D386" s="9"/>
      <c r="E386" s="9"/>
      <c r="F386" s="6"/>
      <c r="G386" s="6"/>
      <c r="H386" s="6"/>
      <c r="I386" s="6"/>
      <c r="J386" s="6"/>
      <c r="K386" s="6"/>
      <c r="L386" s="6"/>
      <c r="M386" s="6"/>
      <c r="N386" s="6"/>
      <c r="O386" s="16"/>
      <c r="P386" s="6"/>
      <c r="Q386" s="6"/>
      <c r="R386" s="6"/>
      <c r="S386" s="6"/>
    </row>
    <row r="387" spans="1:19" x14ac:dyDescent="0.15">
      <c r="A387" s="6"/>
      <c r="B387" s="6"/>
      <c r="C387" s="6"/>
      <c r="D387" s="9"/>
      <c r="E387" s="9"/>
      <c r="F387" s="6"/>
      <c r="G387" s="6"/>
      <c r="H387" s="6"/>
      <c r="I387" s="6"/>
      <c r="J387" s="6"/>
      <c r="K387" s="6"/>
      <c r="L387" s="6"/>
      <c r="M387" s="6"/>
      <c r="N387" s="6"/>
      <c r="O387" s="16"/>
      <c r="P387" s="6"/>
      <c r="Q387" s="6"/>
      <c r="R387" s="6"/>
      <c r="S387" s="6"/>
    </row>
    <row r="388" spans="1:19" x14ac:dyDescent="0.15">
      <c r="A388" s="6"/>
      <c r="B388" s="6"/>
      <c r="C388" s="6"/>
      <c r="D388" s="9"/>
      <c r="E388" s="9"/>
      <c r="F388" s="6"/>
      <c r="G388" s="6"/>
      <c r="H388" s="6"/>
      <c r="I388" s="6"/>
      <c r="J388" s="6"/>
      <c r="K388" s="6"/>
      <c r="L388" s="6"/>
      <c r="M388" s="6"/>
      <c r="N388" s="6"/>
      <c r="O388" s="16"/>
      <c r="P388" s="6"/>
      <c r="Q388" s="6"/>
      <c r="R388" s="6"/>
      <c r="S388" s="6"/>
    </row>
    <row r="389" spans="1:19" x14ac:dyDescent="0.15">
      <c r="A389" s="6"/>
      <c r="B389" s="6"/>
      <c r="C389" s="6"/>
      <c r="D389" s="9"/>
      <c r="E389" s="9"/>
      <c r="F389" s="6"/>
      <c r="G389" s="6"/>
      <c r="H389" s="6"/>
      <c r="I389" s="6"/>
      <c r="J389" s="6"/>
      <c r="K389" s="6"/>
      <c r="L389" s="6"/>
      <c r="M389" s="6"/>
      <c r="N389" s="6"/>
      <c r="O389" s="16"/>
      <c r="P389" s="6"/>
      <c r="Q389" s="6"/>
      <c r="R389" s="6"/>
      <c r="S389" s="6"/>
    </row>
    <row r="390" spans="1:19" x14ac:dyDescent="0.15">
      <c r="A390" s="6"/>
      <c r="B390" s="6"/>
      <c r="C390" s="6"/>
      <c r="D390" s="9"/>
      <c r="E390" s="9"/>
      <c r="F390" s="6"/>
      <c r="G390" s="6"/>
      <c r="H390" s="6"/>
      <c r="I390" s="6"/>
      <c r="J390" s="6"/>
      <c r="K390" s="6"/>
      <c r="L390" s="6"/>
      <c r="M390" s="6"/>
      <c r="N390" s="6"/>
      <c r="O390" s="16"/>
      <c r="P390" s="6"/>
      <c r="Q390" s="6"/>
      <c r="R390" s="6"/>
      <c r="S390" s="6"/>
    </row>
    <row r="391" spans="1:19" x14ac:dyDescent="0.15">
      <c r="A391" s="6"/>
      <c r="B391" s="6"/>
      <c r="C391" s="6"/>
      <c r="D391" s="9"/>
      <c r="E391" s="9"/>
      <c r="F391" s="6"/>
      <c r="G391" s="6"/>
      <c r="H391" s="6"/>
      <c r="I391" s="6"/>
      <c r="J391" s="6"/>
      <c r="K391" s="6"/>
      <c r="L391" s="6"/>
      <c r="M391" s="6"/>
      <c r="N391" s="6"/>
      <c r="O391" s="16"/>
      <c r="P391" s="6"/>
      <c r="Q391" s="6"/>
      <c r="R391" s="6"/>
      <c r="S391" s="6"/>
    </row>
    <row r="392" spans="1:19" x14ac:dyDescent="0.15">
      <c r="A392" s="6"/>
      <c r="B392" s="6"/>
      <c r="C392" s="6"/>
      <c r="D392" s="9"/>
      <c r="E392" s="9"/>
      <c r="F392" s="6"/>
      <c r="G392" s="6"/>
      <c r="H392" s="6"/>
      <c r="I392" s="6"/>
      <c r="J392" s="6"/>
      <c r="K392" s="6"/>
      <c r="L392" s="6"/>
      <c r="M392" s="6"/>
      <c r="N392" s="6"/>
      <c r="O392" s="16"/>
      <c r="P392" s="6"/>
      <c r="Q392" s="6"/>
      <c r="R392" s="6"/>
      <c r="S392" s="6"/>
    </row>
    <row r="393" spans="1:19" x14ac:dyDescent="0.15">
      <c r="A393" s="6"/>
      <c r="B393" s="6"/>
      <c r="C393" s="6"/>
      <c r="D393" s="9"/>
      <c r="E393" s="9"/>
      <c r="F393" s="6"/>
      <c r="G393" s="6"/>
      <c r="H393" s="6"/>
      <c r="I393" s="6"/>
      <c r="J393" s="6"/>
      <c r="K393" s="6"/>
      <c r="L393" s="6"/>
      <c r="M393" s="6"/>
      <c r="N393" s="6"/>
      <c r="O393" s="16"/>
      <c r="P393" s="6"/>
      <c r="Q393" s="6"/>
      <c r="R393" s="6"/>
      <c r="S393" s="6"/>
    </row>
    <row r="394" spans="1:19" x14ac:dyDescent="0.15">
      <c r="A394" s="6"/>
      <c r="B394" s="6"/>
      <c r="C394" s="6"/>
      <c r="D394" s="9"/>
      <c r="E394" s="9"/>
      <c r="F394" s="6"/>
      <c r="G394" s="6"/>
      <c r="H394" s="6"/>
      <c r="I394" s="6"/>
      <c r="J394" s="6"/>
      <c r="K394" s="6"/>
      <c r="L394" s="6"/>
      <c r="M394" s="6"/>
      <c r="N394" s="6"/>
      <c r="O394" s="16"/>
      <c r="P394" s="6"/>
      <c r="Q394" s="6"/>
      <c r="R394" s="6"/>
      <c r="S394" s="6"/>
    </row>
    <row r="395" spans="1:19" x14ac:dyDescent="0.15">
      <c r="A395" s="6"/>
      <c r="B395" s="6"/>
      <c r="C395" s="6"/>
      <c r="D395" s="9"/>
      <c r="E395" s="9"/>
      <c r="F395" s="6"/>
      <c r="G395" s="6"/>
      <c r="H395" s="6"/>
      <c r="I395" s="6"/>
      <c r="J395" s="6"/>
      <c r="K395" s="6"/>
      <c r="L395" s="6"/>
      <c r="M395" s="6"/>
      <c r="N395" s="6"/>
      <c r="O395" s="16"/>
      <c r="P395" s="6"/>
      <c r="Q395" s="6"/>
      <c r="R395" s="6"/>
      <c r="S395" s="6"/>
    </row>
    <row r="396" spans="1:19" x14ac:dyDescent="0.15">
      <c r="A396" s="6"/>
      <c r="B396" s="6"/>
      <c r="C396" s="6"/>
      <c r="D396" s="9"/>
      <c r="E396" s="9"/>
      <c r="F396" s="6"/>
      <c r="G396" s="6"/>
      <c r="H396" s="6"/>
      <c r="I396" s="6"/>
      <c r="J396" s="6"/>
      <c r="K396" s="6"/>
      <c r="L396" s="6"/>
      <c r="M396" s="6"/>
      <c r="N396" s="6"/>
      <c r="O396" s="16"/>
      <c r="P396" s="6"/>
      <c r="Q396" s="6"/>
      <c r="R396" s="6"/>
      <c r="S396" s="6"/>
    </row>
    <row r="397" spans="1:19" x14ac:dyDescent="0.15">
      <c r="A397" s="6"/>
      <c r="B397" s="6"/>
      <c r="C397" s="6"/>
      <c r="D397" s="9"/>
      <c r="E397" s="9"/>
      <c r="F397" s="6"/>
      <c r="G397" s="6"/>
      <c r="H397" s="6"/>
      <c r="I397" s="6"/>
      <c r="J397" s="6"/>
      <c r="K397" s="6"/>
      <c r="L397" s="6"/>
      <c r="M397" s="6"/>
      <c r="N397" s="6"/>
      <c r="O397" s="16"/>
      <c r="P397" s="6"/>
      <c r="Q397" s="6"/>
      <c r="R397" s="6"/>
      <c r="S397" s="6"/>
    </row>
    <row r="398" spans="1:19" x14ac:dyDescent="0.15">
      <c r="A398" s="6"/>
      <c r="B398" s="6"/>
      <c r="C398" s="6"/>
      <c r="D398" s="9"/>
      <c r="E398" s="9"/>
      <c r="F398" s="6"/>
      <c r="G398" s="6"/>
      <c r="H398" s="6"/>
      <c r="I398" s="6"/>
      <c r="J398" s="6"/>
      <c r="K398" s="6"/>
      <c r="L398" s="6"/>
      <c r="M398" s="6"/>
      <c r="N398" s="6"/>
      <c r="O398" s="16"/>
      <c r="P398" s="6"/>
      <c r="Q398" s="6"/>
      <c r="R398" s="6"/>
      <c r="S398" s="6"/>
    </row>
    <row r="399" spans="1:19" x14ac:dyDescent="0.15">
      <c r="A399" s="6"/>
      <c r="B399" s="6"/>
      <c r="C399" s="6"/>
      <c r="D399" s="9"/>
      <c r="E399" s="9"/>
      <c r="F399" s="6"/>
      <c r="G399" s="6"/>
      <c r="H399" s="6"/>
      <c r="I399" s="6"/>
      <c r="J399" s="6"/>
      <c r="K399" s="6"/>
      <c r="L399" s="6"/>
      <c r="M399" s="6"/>
      <c r="N399" s="6"/>
      <c r="O399" s="16"/>
      <c r="P399" s="6"/>
      <c r="Q399" s="6"/>
      <c r="R399" s="6"/>
      <c r="S399" s="6"/>
    </row>
    <row r="400" spans="1:19" x14ac:dyDescent="0.15">
      <c r="A400" s="6"/>
      <c r="B400" s="6"/>
      <c r="C400" s="6"/>
      <c r="D400" s="9"/>
      <c r="E400" s="9"/>
      <c r="F400" s="6"/>
      <c r="G400" s="6"/>
      <c r="H400" s="6"/>
      <c r="I400" s="6"/>
      <c r="J400" s="6"/>
      <c r="K400" s="6"/>
      <c r="L400" s="6"/>
      <c r="M400" s="6"/>
      <c r="N400" s="6"/>
      <c r="O400" s="16"/>
      <c r="P400" s="6"/>
      <c r="Q400" s="6"/>
      <c r="R400" s="6"/>
      <c r="S400" s="6"/>
    </row>
    <row r="401" spans="1:19" x14ac:dyDescent="0.15">
      <c r="A401" s="6"/>
      <c r="B401" s="6"/>
      <c r="C401" s="6"/>
      <c r="D401" s="9"/>
      <c r="E401" s="9"/>
      <c r="F401" s="6"/>
      <c r="G401" s="6"/>
      <c r="H401" s="6"/>
      <c r="I401" s="6"/>
      <c r="J401" s="6"/>
      <c r="K401" s="6"/>
      <c r="L401" s="6"/>
      <c r="M401" s="6"/>
      <c r="N401" s="6"/>
      <c r="O401" s="16"/>
      <c r="P401" s="6"/>
      <c r="Q401" s="6"/>
      <c r="R401" s="6"/>
      <c r="S401" s="6"/>
    </row>
    <row r="402" spans="1:19" x14ac:dyDescent="0.15">
      <c r="A402" s="6"/>
      <c r="B402" s="6"/>
      <c r="C402" s="6"/>
      <c r="D402" s="9"/>
      <c r="E402" s="9"/>
      <c r="F402" s="6"/>
      <c r="G402" s="6"/>
      <c r="H402" s="6"/>
      <c r="I402" s="6"/>
      <c r="J402" s="6"/>
      <c r="K402" s="6"/>
      <c r="L402" s="6"/>
      <c r="M402" s="6"/>
      <c r="N402" s="6"/>
      <c r="O402" s="16"/>
      <c r="P402" s="6"/>
      <c r="Q402" s="6"/>
      <c r="R402" s="6"/>
      <c r="S402" s="6"/>
    </row>
    <row r="403" spans="1:19" x14ac:dyDescent="0.15">
      <c r="A403" s="6"/>
      <c r="B403" s="6"/>
      <c r="C403" s="6"/>
      <c r="D403" s="9"/>
      <c r="E403" s="9"/>
      <c r="F403" s="6"/>
      <c r="G403" s="6"/>
      <c r="H403" s="6"/>
      <c r="I403" s="6"/>
      <c r="J403" s="6"/>
      <c r="K403" s="6"/>
      <c r="L403" s="6"/>
      <c r="M403" s="6"/>
      <c r="N403" s="6"/>
      <c r="O403" s="16"/>
      <c r="P403" s="6"/>
      <c r="Q403" s="6"/>
      <c r="R403" s="6"/>
      <c r="S403" s="6"/>
    </row>
    <row r="404" spans="1:19" x14ac:dyDescent="0.15">
      <c r="A404" s="6"/>
      <c r="B404" s="6"/>
      <c r="C404" s="6"/>
      <c r="D404" s="9"/>
      <c r="E404" s="9"/>
      <c r="F404" s="6"/>
      <c r="G404" s="6"/>
      <c r="H404" s="6"/>
      <c r="I404" s="6"/>
      <c r="J404" s="6"/>
      <c r="K404" s="6"/>
      <c r="L404" s="6"/>
      <c r="M404" s="6"/>
      <c r="N404" s="6"/>
      <c r="O404" s="16"/>
      <c r="P404" s="6"/>
      <c r="Q404" s="6"/>
      <c r="R404" s="6"/>
      <c r="S404" s="6"/>
    </row>
    <row r="405" spans="1:19" x14ac:dyDescent="0.15">
      <c r="A405" s="6"/>
      <c r="B405" s="6"/>
      <c r="C405" s="6"/>
      <c r="D405" s="9"/>
      <c r="E405" s="9"/>
      <c r="F405" s="6"/>
      <c r="G405" s="6"/>
      <c r="H405" s="6"/>
      <c r="I405" s="6"/>
      <c r="J405" s="6"/>
      <c r="K405" s="6"/>
      <c r="L405" s="6"/>
      <c r="M405" s="6"/>
      <c r="N405" s="6"/>
      <c r="O405" s="16"/>
      <c r="P405" s="6"/>
      <c r="Q405" s="6"/>
      <c r="R405" s="6"/>
      <c r="S405" s="6"/>
    </row>
    <row r="406" spans="1:19" x14ac:dyDescent="0.15">
      <c r="A406" s="6"/>
      <c r="B406" s="6"/>
      <c r="C406" s="6"/>
      <c r="D406" s="9"/>
      <c r="E406" s="9"/>
      <c r="F406" s="6"/>
      <c r="G406" s="6"/>
      <c r="H406" s="6"/>
      <c r="I406" s="6"/>
      <c r="J406" s="6"/>
      <c r="K406" s="6"/>
      <c r="L406" s="6"/>
      <c r="M406" s="6"/>
      <c r="N406" s="6"/>
      <c r="O406" s="16"/>
      <c r="P406" s="6"/>
      <c r="Q406" s="6"/>
      <c r="R406" s="6"/>
      <c r="S406" s="6"/>
    </row>
    <row r="407" spans="1:19" x14ac:dyDescent="0.15">
      <c r="A407" s="6"/>
      <c r="B407" s="6"/>
      <c r="C407" s="6"/>
      <c r="D407" s="9"/>
      <c r="E407" s="9"/>
      <c r="F407" s="6"/>
      <c r="G407" s="6"/>
      <c r="H407" s="6"/>
      <c r="I407" s="6"/>
      <c r="J407" s="6"/>
      <c r="K407" s="6"/>
      <c r="L407" s="6"/>
      <c r="M407" s="6"/>
      <c r="N407" s="6"/>
      <c r="O407" s="16"/>
      <c r="P407" s="6"/>
      <c r="Q407" s="6"/>
      <c r="R407" s="6"/>
      <c r="S407" s="6"/>
    </row>
    <row r="408" spans="1:19" x14ac:dyDescent="0.15">
      <c r="A408" s="6"/>
      <c r="B408" s="6"/>
      <c r="C408" s="6"/>
      <c r="D408" s="9"/>
      <c r="E408" s="9"/>
      <c r="F408" s="6"/>
      <c r="G408" s="6"/>
      <c r="H408" s="6"/>
      <c r="I408" s="6"/>
      <c r="J408" s="6"/>
      <c r="K408" s="6"/>
      <c r="L408" s="6"/>
      <c r="M408" s="6"/>
      <c r="N408" s="6"/>
      <c r="O408" s="16"/>
      <c r="P408" s="6"/>
      <c r="Q408" s="6"/>
      <c r="R408" s="6"/>
      <c r="S408" s="6"/>
    </row>
    <row r="409" spans="1:19" x14ac:dyDescent="0.15">
      <c r="A409" s="6"/>
      <c r="B409" s="6"/>
      <c r="C409" s="6"/>
      <c r="D409" s="9"/>
      <c r="E409" s="9"/>
      <c r="F409" s="6"/>
      <c r="G409" s="6"/>
      <c r="H409" s="6"/>
      <c r="I409" s="6"/>
      <c r="J409" s="6"/>
      <c r="K409" s="6"/>
      <c r="L409" s="6"/>
      <c r="M409" s="6"/>
      <c r="N409" s="6"/>
      <c r="O409" s="16"/>
      <c r="P409" s="6"/>
      <c r="Q409" s="6"/>
      <c r="R409" s="6"/>
      <c r="S409" s="6"/>
    </row>
    <row r="410" spans="1:19" x14ac:dyDescent="0.15">
      <c r="A410" s="6"/>
      <c r="B410" s="6"/>
      <c r="C410" s="6"/>
      <c r="D410" s="9"/>
      <c r="E410" s="9"/>
      <c r="F410" s="6"/>
      <c r="G410" s="6"/>
      <c r="H410" s="6"/>
      <c r="I410" s="6"/>
      <c r="J410" s="6"/>
      <c r="K410" s="6"/>
      <c r="L410" s="6"/>
      <c r="M410" s="6"/>
      <c r="N410" s="6"/>
      <c r="O410" s="16"/>
      <c r="P410" s="6"/>
      <c r="Q410" s="6"/>
      <c r="R410" s="6"/>
      <c r="S410" s="6"/>
    </row>
    <row r="411" spans="1:19" x14ac:dyDescent="0.15">
      <c r="A411" s="6"/>
      <c r="B411" s="6"/>
      <c r="C411" s="6"/>
      <c r="D411" s="9"/>
      <c r="E411" s="9"/>
      <c r="F411" s="6"/>
      <c r="G411" s="6"/>
      <c r="H411" s="6"/>
      <c r="I411" s="6"/>
      <c r="J411" s="6"/>
      <c r="K411" s="6"/>
      <c r="L411" s="6"/>
      <c r="M411" s="6"/>
      <c r="N411" s="6"/>
      <c r="O411" s="16"/>
      <c r="P411" s="6"/>
      <c r="Q411" s="6"/>
      <c r="R411" s="6"/>
      <c r="S411" s="6"/>
    </row>
    <row r="412" spans="1:19" x14ac:dyDescent="0.15">
      <c r="A412" s="6"/>
      <c r="B412" s="6"/>
      <c r="C412" s="6"/>
      <c r="D412" s="9"/>
      <c r="E412" s="9"/>
      <c r="F412" s="6"/>
      <c r="G412" s="6"/>
      <c r="H412" s="6"/>
      <c r="I412" s="6"/>
      <c r="J412" s="6"/>
      <c r="K412" s="6"/>
      <c r="L412" s="6"/>
      <c r="M412" s="6"/>
      <c r="N412" s="6"/>
      <c r="O412" s="16"/>
      <c r="P412" s="6"/>
      <c r="Q412" s="6"/>
      <c r="R412" s="6"/>
      <c r="S412" s="6"/>
    </row>
    <row r="413" spans="1:19" x14ac:dyDescent="0.15">
      <c r="A413" s="6"/>
      <c r="B413" s="6"/>
      <c r="C413" s="6"/>
      <c r="D413" s="9"/>
      <c r="E413" s="9"/>
      <c r="F413" s="6"/>
      <c r="G413" s="6"/>
      <c r="H413" s="6"/>
      <c r="I413" s="6"/>
      <c r="J413" s="6"/>
      <c r="K413" s="6"/>
      <c r="L413" s="6"/>
      <c r="M413" s="6"/>
      <c r="N413" s="6"/>
      <c r="O413" s="16"/>
      <c r="P413" s="6"/>
      <c r="Q413" s="6"/>
      <c r="R413" s="6"/>
      <c r="S413" s="6"/>
    </row>
    <row r="414" spans="1:19" x14ac:dyDescent="0.15">
      <c r="A414" s="6"/>
      <c r="B414" s="6"/>
      <c r="C414" s="6"/>
      <c r="D414" s="9"/>
      <c r="E414" s="9"/>
      <c r="F414" s="6"/>
      <c r="G414" s="6"/>
      <c r="H414" s="6"/>
      <c r="I414" s="6"/>
      <c r="J414" s="6"/>
      <c r="K414" s="6"/>
      <c r="L414" s="6"/>
      <c r="M414" s="6"/>
      <c r="N414" s="6"/>
      <c r="O414" s="16"/>
      <c r="P414" s="6"/>
      <c r="Q414" s="6"/>
      <c r="R414" s="6"/>
      <c r="S414" s="6"/>
    </row>
    <row r="415" spans="1:19" x14ac:dyDescent="0.15">
      <c r="A415" s="6"/>
      <c r="B415" s="6"/>
      <c r="C415" s="6"/>
      <c r="D415" s="9"/>
      <c r="E415" s="9"/>
      <c r="F415" s="6"/>
      <c r="G415" s="6"/>
      <c r="H415" s="6"/>
      <c r="I415" s="6"/>
      <c r="J415" s="6"/>
      <c r="K415" s="6"/>
      <c r="L415" s="6"/>
      <c r="M415" s="6"/>
      <c r="N415" s="6"/>
      <c r="O415" s="16"/>
      <c r="P415" s="6"/>
      <c r="Q415" s="6"/>
      <c r="R415" s="6"/>
      <c r="S415" s="6"/>
    </row>
    <row r="416" spans="1:19" x14ac:dyDescent="0.15">
      <c r="A416" s="6"/>
      <c r="B416" s="6"/>
      <c r="C416" s="6"/>
      <c r="D416" s="9"/>
      <c r="E416" s="9"/>
      <c r="F416" s="6"/>
      <c r="G416" s="6"/>
      <c r="H416" s="6"/>
      <c r="I416" s="6"/>
      <c r="J416" s="6"/>
      <c r="K416" s="6"/>
      <c r="L416" s="6"/>
      <c r="M416" s="6"/>
      <c r="N416" s="6"/>
      <c r="O416" s="16"/>
      <c r="P416" s="6"/>
      <c r="Q416" s="6"/>
      <c r="R416" s="6"/>
      <c r="S416" s="6"/>
    </row>
    <row r="417" spans="1:19" x14ac:dyDescent="0.15">
      <c r="A417" s="6"/>
      <c r="B417" s="6"/>
      <c r="C417" s="6"/>
      <c r="D417" s="9"/>
      <c r="E417" s="9"/>
      <c r="F417" s="6"/>
      <c r="G417" s="6"/>
      <c r="H417" s="6"/>
      <c r="I417" s="6"/>
      <c r="J417" s="6"/>
      <c r="K417" s="6"/>
      <c r="L417" s="6"/>
      <c r="M417" s="6"/>
      <c r="N417" s="6"/>
      <c r="O417" s="16"/>
      <c r="P417" s="6"/>
      <c r="Q417" s="6"/>
      <c r="R417" s="6"/>
      <c r="S417" s="6"/>
    </row>
    <row r="418" spans="1:19" x14ac:dyDescent="0.15">
      <c r="A418" s="6"/>
      <c r="B418" s="6"/>
      <c r="C418" s="6"/>
      <c r="D418" s="9"/>
      <c r="E418" s="9"/>
      <c r="F418" s="6"/>
      <c r="G418" s="6"/>
      <c r="H418" s="6"/>
      <c r="I418" s="6"/>
      <c r="J418" s="6"/>
      <c r="K418" s="6"/>
      <c r="L418" s="6"/>
      <c r="M418" s="6"/>
      <c r="N418" s="6"/>
      <c r="O418" s="16"/>
      <c r="P418" s="6"/>
      <c r="Q418" s="6"/>
      <c r="R418" s="6"/>
      <c r="S418" s="6"/>
    </row>
    <row r="419" spans="1:19" x14ac:dyDescent="0.15">
      <c r="A419" s="6"/>
      <c r="B419" s="6"/>
      <c r="C419" s="6"/>
      <c r="D419" s="9"/>
      <c r="E419" s="9"/>
      <c r="F419" s="6"/>
      <c r="G419" s="6"/>
      <c r="H419" s="6"/>
      <c r="I419" s="6"/>
      <c r="J419" s="6"/>
      <c r="K419" s="6"/>
      <c r="L419" s="6"/>
      <c r="M419" s="6"/>
      <c r="N419" s="6"/>
      <c r="O419" s="16"/>
      <c r="P419" s="6"/>
      <c r="Q419" s="6"/>
      <c r="R419" s="6"/>
      <c r="S419" s="6"/>
    </row>
    <row r="420" spans="1:19" x14ac:dyDescent="0.15">
      <c r="A420" s="6"/>
      <c r="B420" s="6"/>
      <c r="C420" s="6"/>
      <c r="D420" s="9"/>
      <c r="E420" s="9"/>
      <c r="F420" s="6"/>
      <c r="G420" s="6"/>
      <c r="H420" s="6"/>
      <c r="I420" s="6"/>
      <c r="J420" s="6"/>
      <c r="K420" s="6"/>
      <c r="L420" s="6"/>
      <c r="M420" s="6"/>
      <c r="N420" s="6"/>
      <c r="O420" s="16"/>
      <c r="P420" s="6"/>
      <c r="Q420" s="6"/>
      <c r="R420" s="6"/>
      <c r="S420" s="6"/>
    </row>
    <row r="421" spans="1:19" x14ac:dyDescent="0.15">
      <c r="A421" s="6"/>
      <c r="B421" s="6"/>
      <c r="C421" s="6"/>
      <c r="D421" s="9"/>
      <c r="E421" s="9"/>
      <c r="F421" s="6"/>
      <c r="G421" s="6"/>
      <c r="H421" s="6"/>
      <c r="I421" s="6"/>
      <c r="J421" s="6"/>
      <c r="K421" s="6"/>
      <c r="L421" s="6"/>
      <c r="M421" s="6"/>
      <c r="N421" s="6"/>
      <c r="O421" s="16"/>
      <c r="P421" s="6"/>
      <c r="Q421" s="6"/>
      <c r="R421" s="6"/>
      <c r="S421" s="6"/>
    </row>
    <row r="422" spans="1:19" x14ac:dyDescent="0.15">
      <c r="A422" s="6"/>
      <c r="B422" s="6"/>
      <c r="C422" s="6"/>
      <c r="D422" s="9"/>
      <c r="E422" s="9"/>
      <c r="F422" s="6"/>
      <c r="G422" s="6"/>
      <c r="H422" s="6"/>
      <c r="I422" s="6"/>
      <c r="J422" s="6"/>
      <c r="K422" s="6"/>
      <c r="L422" s="6"/>
      <c r="M422" s="6"/>
      <c r="N422" s="6"/>
      <c r="O422" s="16"/>
      <c r="P422" s="6"/>
      <c r="Q422" s="6"/>
      <c r="R422" s="6"/>
      <c r="S422" s="6"/>
    </row>
    <row r="423" spans="1:19" x14ac:dyDescent="0.15">
      <c r="A423" s="6"/>
      <c r="B423" s="6"/>
      <c r="C423" s="6"/>
      <c r="D423" s="9"/>
      <c r="E423" s="9"/>
      <c r="F423" s="6"/>
      <c r="G423" s="6"/>
      <c r="H423" s="6"/>
      <c r="I423" s="6"/>
      <c r="J423" s="6"/>
      <c r="K423" s="6"/>
      <c r="L423" s="6"/>
      <c r="M423" s="6"/>
      <c r="N423" s="6"/>
      <c r="O423" s="16"/>
      <c r="P423" s="6"/>
      <c r="Q423" s="6"/>
      <c r="R423" s="6"/>
      <c r="S423" s="6"/>
    </row>
    <row r="424" spans="1:19" x14ac:dyDescent="0.15">
      <c r="A424" s="6"/>
      <c r="B424" s="6"/>
      <c r="C424" s="6"/>
      <c r="D424" s="9"/>
      <c r="E424" s="9"/>
      <c r="F424" s="6"/>
      <c r="G424" s="6"/>
      <c r="H424" s="6"/>
      <c r="I424" s="6"/>
      <c r="J424" s="6"/>
      <c r="K424" s="6"/>
      <c r="L424" s="6"/>
      <c r="M424" s="6"/>
      <c r="N424" s="6"/>
      <c r="O424" s="16"/>
      <c r="P424" s="6"/>
      <c r="Q424" s="6"/>
      <c r="R424" s="6"/>
      <c r="S424" s="6"/>
    </row>
    <row r="425" spans="1:19" x14ac:dyDescent="0.15">
      <c r="A425" s="6"/>
      <c r="B425" s="6"/>
      <c r="C425" s="6"/>
      <c r="D425" s="9"/>
      <c r="E425" s="9"/>
      <c r="F425" s="6"/>
      <c r="G425" s="6"/>
      <c r="H425" s="6"/>
      <c r="I425" s="6"/>
      <c r="J425" s="6"/>
      <c r="K425" s="6"/>
      <c r="L425" s="6"/>
      <c r="M425" s="6"/>
      <c r="N425" s="6"/>
      <c r="O425" s="16"/>
      <c r="P425" s="6"/>
      <c r="Q425" s="6"/>
      <c r="R425" s="6"/>
      <c r="S425" s="6"/>
    </row>
    <row r="426" spans="1:19" x14ac:dyDescent="0.15">
      <c r="A426" s="6"/>
      <c r="B426" s="6"/>
      <c r="C426" s="6"/>
      <c r="D426" s="9"/>
      <c r="E426" s="9"/>
      <c r="F426" s="6"/>
      <c r="G426" s="6"/>
      <c r="H426" s="6"/>
      <c r="I426" s="6"/>
      <c r="J426" s="6"/>
      <c r="K426" s="6"/>
      <c r="L426" s="6"/>
      <c r="M426" s="6"/>
      <c r="N426" s="6"/>
      <c r="O426" s="16"/>
      <c r="P426" s="6"/>
      <c r="Q426" s="6"/>
      <c r="R426" s="6"/>
      <c r="S426" s="6"/>
    </row>
    <row r="427" spans="1:19" x14ac:dyDescent="0.15">
      <c r="A427" s="6"/>
      <c r="B427" s="6"/>
      <c r="C427" s="6"/>
      <c r="D427" s="9"/>
      <c r="E427" s="9"/>
      <c r="F427" s="6"/>
      <c r="G427" s="6"/>
      <c r="H427" s="6"/>
      <c r="I427" s="6"/>
      <c r="J427" s="6"/>
      <c r="K427" s="6"/>
      <c r="L427" s="6"/>
      <c r="M427" s="6"/>
      <c r="N427" s="6"/>
      <c r="O427" s="16"/>
      <c r="P427" s="6"/>
      <c r="Q427" s="6"/>
      <c r="R427" s="6"/>
      <c r="S427" s="6"/>
    </row>
    <row r="428" spans="1:19" x14ac:dyDescent="0.15">
      <c r="A428" s="6"/>
      <c r="B428" s="6"/>
      <c r="C428" s="6"/>
      <c r="D428" s="9"/>
      <c r="E428" s="9"/>
      <c r="F428" s="6"/>
      <c r="G428" s="6"/>
      <c r="H428" s="6"/>
      <c r="I428" s="6"/>
      <c r="J428" s="6"/>
      <c r="K428" s="6"/>
      <c r="L428" s="6"/>
      <c r="M428" s="6"/>
      <c r="N428" s="6"/>
      <c r="O428" s="16"/>
      <c r="P428" s="6"/>
      <c r="Q428" s="6"/>
      <c r="R428" s="6"/>
      <c r="S428" s="6"/>
    </row>
    <row r="429" spans="1:19" x14ac:dyDescent="0.15">
      <c r="A429" s="6"/>
      <c r="B429" s="6"/>
      <c r="C429" s="6"/>
      <c r="D429" s="9"/>
      <c r="E429" s="9"/>
      <c r="F429" s="6"/>
      <c r="G429" s="6"/>
      <c r="H429" s="6"/>
      <c r="I429" s="6"/>
      <c r="J429" s="6"/>
      <c r="K429" s="6"/>
      <c r="L429" s="6"/>
      <c r="M429" s="6"/>
      <c r="N429" s="6"/>
      <c r="O429" s="16"/>
      <c r="P429" s="6"/>
      <c r="Q429" s="6"/>
      <c r="R429" s="6"/>
      <c r="S429" s="6"/>
    </row>
    <row r="430" spans="1:19" x14ac:dyDescent="0.15">
      <c r="A430" s="6"/>
      <c r="B430" s="6"/>
      <c r="C430" s="6"/>
      <c r="D430" s="9"/>
      <c r="E430" s="9"/>
      <c r="F430" s="6"/>
      <c r="G430" s="6"/>
      <c r="H430" s="6"/>
      <c r="I430" s="6"/>
      <c r="J430" s="6"/>
      <c r="K430" s="6"/>
      <c r="L430" s="6"/>
      <c r="M430" s="6"/>
      <c r="N430" s="6"/>
      <c r="O430" s="16"/>
      <c r="P430" s="6"/>
      <c r="Q430" s="6"/>
      <c r="R430" s="6"/>
      <c r="S430" s="6"/>
    </row>
    <row r="431" spans="1:19" x14ac:dyDescent="0.15">
      <c r="A431" s="6"/>
      <c r="B431" s="6"/>
      <c r="C431" s="6"/>
      <c r="D431" s="9"/>
      <c r="E431" s="9"/>
      <c r="F431" s="6"/>
      <c r="G431" s="6"/>
      <c r="H431" s="6"/>
      <c r="I431" s="6"/>
      <c r="J431" s="6"/>
      <c r="K431" s="6"/>
      <c r="L431" s="6"/>
      <c r="M431" s="6"/>
      <c r="N431" s="6"/>
      <c r="O431" s="16"/>
      <c r="P431" s="6"/>
      <c r="Q431" s="6"/>
      <c r="R431" s="6"/>
      <c r="S431" s="6"/>
    </row>
    <row r="432" spans="1:19" x14ac:dyDescent="0.15">
      <c r="A432" s="6"/>
      <c r="B432" s="6"/>
      <c r="C432" s="6"/>
      <c r="D432" s="9"/>
      <c r="E432" s="9"/>
      <c r="F432" s="6"/>
      <c r="G432" s="6"/>
      <c r="H432" s="6"/>
      <c r="I432" s="6"/>
      <c r="J432" s="6"/>
      <c r="K432" s="6"/>
      <c r="L432" s="6"/>
      <c r="M432" s="6"/>
      <c r="N432" s="6"/>
      <c r="O432" s="16"/>
      <c r="P432" s="6"/>
      <c r="Q432" s="6"/>
      <c r="R432" s="6"/>
      <c r="S432" s="6"/>
    </row>
    <row r="433" spans="1:19" x14ac:dyDescent="0.15">
      <c r="A433" s="6"/>
      <c r="B433" s="6"/>
      <c r="C433" s="6"/>
      <c r="D433" s="9"/>
      <c r="E433" s="9"/>
      <c r="F433" s="6"/>
      <c r="G433" s="6"/>
      <c r="H433" s="6"/>
      <c r="I433" s="6"/>
      <c r="J433" s="6"/>
      <c r="K433" s="6"/>
      <c r="L433" s="6"/>
      <c r="M433" s="6"/>
      <c r="N433" s="6"/>
      <c r="O433" s="16"/>
      <c r="P433" s="6"/>
      <c r="Q433" s="6"/>
      <c r="R433" s="6"/>
      <c r="S433" s="6"/>
    </row>
    <row r="434" spans="1:19" x14ac:dyDescent="0.15">
      <c r="A434" s="6"/>
      <c r="B434" s="6"/>
      <c r="C434" s="6"/>
      <c r="D434" s="9"/>
      <c r="E434" s="9"/>
      <c r="F434" s="6"/>
      <c r="G434" s="6"/>
      <c r="H434" s="6"/>
      <c r="I434" s="6"/>
      <c r="J434" s="6"/>
      <c r="K434" s="6"/>
      <c r="L434" s="6"/>
      <c r="M434" s="6"/>
      <c r="N434" s="6"/>
      <c r="O434" s="16"/>
      <c r="P434" s="6"/>
      <c r="Q434" s="6"/>
      <c r="R434" s="6"/>
      <c r="S434" s="6"/>
    </row>
    <row r="435" spans="1:19" x14ac:dyDescent="0.15">
      <c r="A435" s="6"/>
      <c r="B435" s="6"/>
      <c r="C435" s="6"/>
      <c r="D435" s="9"/>
      <c r="E435" s="9"/>
      <c r="F435" s="6"/>
      <c r="G435" s="6"/>
      <c r="H435" s="6"/>
      <c r="I435" s="6"/>
      <c r="J435" s="6"/>
      <c r="K435" s="6"/>
      <c r="L435" s="6"/>
      <c r="M435" s="6"/>
      <c r="N435" s="6"/>
      <c r="O435" s="16"/>
      <c r="P435" s="6"/>
      <c r="Q435" s="6"/>
      <c r="R435" s="6"/>
      <c r="S435" s="6"/>
    </row>
    <row r="436" spans="1:19" x14ac:dyDescent="0.15">
      <c r="A436" s="6"/>
      <c r="B436" s="6"/>
      <c r="C436" s="6"/>
      <c r="D436" s="9"/>
      <c r="E436" s="9"/>
      <c r="F436" s="6"/>
      <c r="G436" s="6"/>
      <c r="H436" s="6"/>
      <c r="I436" s="6"/>
      <c r="J436" s="6"/>
      <c r="K436" s="6"/>
      <c r="L436" s="6"/>
      <c r="M436" s="6"/>
      <c r="N436" s="6"/>
      <c r="O436" s="16"/>
      <c r="P436" s="6"/>
      <c r="Q436" s="6"/>
      <c r="R436" s="6"/>
      <c r="S436" s="6"/>
    </row>
    <row r="437" spans="1:19" x14ac:dyDescent="0.15">
      <c r="A437" s="6"/>
      <c r="B437" s="6"/>
      <c r="C437" s="6"/>
      <c r="D437" s="9"/>
      <c r="E437" s="9"/>
      <c r="F437" s="6"/>
      <c r="G437" s="6"/>
      <c r="H437" s="6"/>
      <c r="I437" s="6"/>
      <c r="J437" s="6"/>
      <c r="K437" s="6"/>
      <c r="L437" s="6"/>
      <c r="M437" s="6"/>
      <c r="N437" s="6"/>
      <c r="O437" s="16"/>
      <c r="P437" s="6"/>
      <c r="Q437" s="6"/>
      <c r="R437" s="6"/>
      <c r="S437" s="6"/>
    </row>
    <row r="438" spans="1:19" x14ac:dyDescent="0.15">
      <c r="A438" s="6"/>
      <c r="B438" s="6"/>
      <c r="C438" s="6"/>
      <c r="D438" s="9"/>
      <c r="E438" s="9"/>
      <c r="F438" s="6"/>
      <c r="G438" s="6"/>
      <c r="H438" s="6"/>
      <c r="I438" s="6"/>
      <c r="J438" s="6"/>
      <c r="K438" s="6"/>
      <c r="L438" s="6"/>
      <c r="M438" s="6"/>
      <c r="N438" s="6"/>
      <c r="O438" s="16"/>
      <c r="P438" s="6"/>
      <c r="Q438" s="6"/>
      <c r="R438" s="6"/>
      <c r="S438" s="6"/>
    </row>
    <row r="439" spans="1:19" x14ac:dyDescent="0.15">
      <c r="A439" s="6"/>
      <c r="B439" s="6"/>
      <c r="C439" s="6"/>
      <c r="D439" s="9"/>
      <c r="E439" s="9"/>
      <c r="F439" s="6"/>
      <c r="G439" s="6"/>
      <c r="H439" s="6"/>
      <c r="I439" s="6"/>
      <c r="J439" s="6"/>
      <c r="K439" s="6"/>
      <c r="L439" s="6"/>
      <c r="M439" s="6"/>
      <c r="N439" s="6"/>
      <c r="O439" s="16"/>
      <c r="P439" s="6"/>
      <c r="Q439" s="6"/>
      <c r="R439" s="6"/>
      <c r="S439" s="6"/>
    </row>
    <row r="440" spans="1:19" x14ac:dyDescent="0.15">
      <c r="A440" s="6"/>
      <c r="B440" s="6"/>
      <c r="C440" s="6"/>
      <c r="D440" s="9"/>
      <c r="E440" s="9"/>
      <c r="F440" s="6"/>
      <c r="G440" s="6"/>
      <c r="H440" s="6"/>
      <c r="I440" s="6"/>
      <c r="J440" s="6"/>
      <c r="K440" s="6"/>
      <c r="L440" s="6"/>
      <c r="M440" s="6"/>
      <c r="N440" s="6"/>
      <c r="O440" s="16"/>
      <c r="P440" s="6"/>
      <c r="Q440" s="6"/>
      <c r="R440" s="6"/>
      <c r="S440" s="6"/>
    </row>
    <row r="441" spans="1:19" x14ac:dyDescent="0.15">
      <c r="A441" s="6"/>
      <c r="B441" s="6"/>
      <c r="C441" s="6"/>
      <c r="D441" s="9"/>
      <c r="E441" s="9"/>
      <c r="F441" s="6"/>
      <c r="G441" s="6"/>
      <c r="H441" s="6"/>
      <c r="I441" s="6"/>
      <c r="J441" s="6"/>
      <c r="K441" s="6"/>
      <c r="L441" s="6"/>
      <c r="M441" s="6"/>
      <c r="N441" s="6"/>
      <c r="O441" s="16"/>
      <c r="P441" s="6"/>
      <c r="Q441" s="6"/>
      <c r="R441" s="6"/>
      <c r="S441" s="6"/>
    </row>
    <row r="442" spans="1:19" x14ac:dyDescent="0.15">
      <c r="A442" s="6"/>
      <c r="B442" s="6"/>
      <c r="C442" s="6"/>
      <c r="D442" s="9"/>
      <c r="E442" s="9"/>
      <c r="F442" s="6"/>
      <c r="G442" s="6"/>
      <c r="H442" s="6"/>
      <c r="I442" s="6"/>
      <c r="J442" s="6"/>
      <c r="K442" s="6"/>
      <c r="L442" s="6"/>
      <c r="M442" s="6"/>
      <c r="N442" s="6"/>
      <c r="O442" s="16"/>
      <c r="P442" s="6"/>
      <c r="Q442" s="6"/>
      <c r="R442" s="6"/>
      <c r="S442" s="6"/>
    </row>
    <row r="443" spans="1:19" x14ac:dyDescent="0.15">
      <c r="A443" s="6"/>
      <c r="B443" s="6"/>
      <c r="C443" s="6"/>
      <c r="D443" s="9"/>
      <c r="E443" s="9"/>
      <c r="F443" s="6"/>
      <c r="G443" s="6"/>
      <c r="H443" s="6"/>
      <c r="I443" s="6"/>
      <c r="J443" s="6"/>
      <c r="K443" s="6"/>
      <c r="L443" s="6"/>
      <c r="M443" s="6"/>
      <c r="N443" s="6"/>
      <c r="O443" s="16"/>
      <c r="P443" s="6"/>
      <c r="Q443" s="6"/>
      <c r="R443" s="6"/>
      <c r="S443" s="6"/>
    </row>
    <row r="444" spans="1:19" x14ac:dyDescent="0.15">
      <c r="A444" s="6"/>
      <c r="B444" s="6"/>
      <c r="C444" s="6"/>
      <c r="D444" s="9"/>
      <c r="E444" s="9"/>
      <c r="F444" s="6"/>
      <c r="G444" s="6"/>
      <c r="H444" s="6"/>
      <c r="I444" s="6"/>
      <c r="J444" s="6"/>
      <c r="K444" s="6"/>
      <c r="L444" s="6"/>
      <c r="M444" s="6"/>
      <c r="N444" s="6"/>
      <c r="O444" s="16"/>
      <c r="P444" s="6"/>
      <c r="Q444" s="6"/>
      <c r="R444" s="6"/>
      <c r="S444" s="6"/>
    </row>
    <row r="445" spans="1:19" x14ac:dyDescent="0.15">
      <c r="A445" s="6"/>
      <c r="B445" s="6"/>
      <c r="C445" s="6"/>
      <c r="D445" s="9"/>
      <c r="E445" s="9"/>
      <c r="F445" s="6"/>
      <c r="G445" s="6"/>
      <c r="H445" s="6"/>
      <c r="I445" s="6"/>
      <c r="J445" s="6"/>
      <c r="K445" s="6"/>
      <c r="L445" s="6"/>
      <c r="M445" s="6"/>
      <c r="N445" s="6"/>
      <c r="O445" s="16"/>
      <c r="P445" s="6"/>
      <c r="Q445" s="6"/>
      <c r="R445" s="6"/>
      <c r="S445" s="6"/>
    </row>
    <row r="446" spans="1:19" x14ac:dyDescent="0.15">
      <c r="A446" s="6"/>
      <c r="B446" s="6"/>
      <c r="C446" s="6"/>
      <c r="D446" s="9"/>
      <c r="E446" s="9"/>
      <c r="F446" s="6"/>
      <c r="G446" s="6"/>
      <c r="H446" s="6"/>
      <c r="I446" s="6"/>
      <c r="J446" s="6"/>
      <c r="K446" s="6"/>
      <c r="L446" s="6"/>
      <c r="M446" s="6"/>
      <c r="N446" s="6"/>
      <c r="O446" s="16"/>
      <c r="P446" s="6"/>
      <c r="Q446" s="6"/>
      <c r="R446" s="6"/>
      <c r="S446" s="6"/>
    </row>
    <row r="447" spans="1:19" x14ac:dyDescent="0.15">
      <c r="A447" s="6"/>
      <c r="B447" s="6"/>
      <c r="C447" s="6"/>
      <c r="D447" s="9"/>
      <c r="E447" s="9"/>
      <c r="F447" s="6"/>
      <c r="G447" s="6"/>
      <c r="H447" s="6"/>
      <c r="I447" s="6"/>
      <c r="J447" s="6"/>
      <c r="K447" s="6"/>
      <c r="L447" s="6"/>
      <c r="M447" s="6"/>
      <c r="N447" s="6"/>
      <c r="O447" s="16"/>
      <c r="P447" s="6"/>
      <c r="Q447" s="6"/>
      <c r="R447" s="6"/>
      <c r="S447" s="6"/>
    </row>
    <row r="448" spans="1:19" x14ac:dyDescent="0.15">
      <c r="A448" s="6"/>
      <c r="B448" s="6"/>
      <c r="C448" s="6"/>
      <c r="D448" s="9"/>
      <c r="E448" s="9"/>
      <c r="F448" s="6"/>
      <c r="G448" s="6"/>
      <c r="H448" s="6"/>
      <c r="I448" s="6"/>
      <c r="J448" s="6"/>
      <c r="K448" s="6"/>
      <c r="L448" s="6"/>
      <c r="M448" s="6"/>
      <c r="N448" s="6"/>
      <c r="O448" s="16"/>
      <c r="P448" s="6"/>
      <c r="Q448" s="6"/>
      <c r="R448" s="6"/>
      <c r="S448" s="6"/>
    </row>
    <row r="449" spans="1:19" x14ac:dyDescent="0.15">
      <c r="A449" s="6"/>
      <c r="B449" s="6"/>
      <c r="C449" s="6"/>
      <c r="D449" s="9"/>
      <c r="E449" s="9"/>
      <c r="F449" s="6"/>
      <c r="G449" s="6"/>
      <c r="H449" s="6"/>
      <c r="I449" s="6"/>
      <c r="J449" s="6"/>
      <c r="K449" s="6"/>
      <c r="L449" s="6"/>
      <c r="M449" s="6"/>
      <c r="N449" s="6"/>
      <c r="O449" s="16"/>
      <c r="P449" s="6"/>
      <c r="Q449" s="6"/>
      <c r="R449" s="6"/>
      <c r="S449" s="6"/>
    </row>
    <row r="450" spans="1:19" x14ac:dyDescent="0.15">
      <c r="A450" s="6"/>
      <c r="B450" s="6"/>
      <c r="C450" s="6"/>
      <c r="D450" s="9"/>
      <c r="E450" s="9"/>
      <c r="F450" s="6"/>
      <c r="G450" s="6"/>
      <c r="H450" s="6"/>
      <c r="I450" s="6"/>
      <c r="J450" s="6"/>
      <c r="K450" s="6"/>
      <c r="L450" s="6"/>
      <c r="M450" s="6"/>
      <c r="N450" s="6"/>
      <c r="O450" s="16"/>
      <c r="P450" s="6"/>
      <c r="Q450" s="6"/>
      <c r="R450" s="6"/>
      <c r="S450" s="6"/>
    </row>
    <row r="451" spans="1:19" x14ac:dyDescent="0.15">
      <c r="A451" s="6"/>
      <c r="B451" s="6"/>
      <c r="C451" s="6"/>
      <c r="D451" s="9"/>
      <c r="E451" s="9"/>
      <c r="F451" s="6"/>
      <c r="G451" s="6"/>
      <c r="H451" s="6"/>
      <c r="I451" s="6"/>
      <c r="J451" s="6"/>
      <c r="K451" s="6"/>
      <c r="L451" s="6"/>
      <c r="M451" s="6"/>
      <c r="N451" s="6"/>
      <c r="O451" s="16"/>
      <c r="P451" s="6"/>
      <c r="Q451" s="6"/>
      <c r="R451" s="6"/>
      <c r="S451" s="6"/>
    </row>
    <row r="452" spans="1:19" x14ac:dyDescent="0.15">
      <c r="A452" s="6"/>
      <c r="B452" s="6"/>
      <c r="C452" s="6"/>
      <c r="D452" s="9"/>
      <c r="E452" s="9"/>
      <c r="F452" s="6"/>
      <c r="G452" s="6"/>
      <c r="H452" s="6"/>
      <c r="I452" s="6"/>
      <c r="J452" s="6"/>
      <c r="K452" s="6"/>
      <c r="L452" s="6"/>
      <c r="M452" s="6"/>
      <c r="N452" s="6"/>
      <c r="O452" s="16"/>
      <c r="P452" s="6"/>
      <c r="Q452" s="6"/>
      <c r="R452" s="6"/>
      <c r="S452" s="6"/>
    </row>
    <row r="453" spans="1:19" x14ac:dyDescent="0.15">
      <c r="A453" s="6"/>
      <c r="B453" s="6"/>
      <c r="C453" s="6"/>
      <c r="D453" s="9"/>
      <c r="E453" s="9"/>
      <c r="F453" s="6"/>
      <c r="G453" s="6"/>
      <c r="H453" s="6"/>
      <c r="I453" s="6"/>
      <c r="J453" s="6"/>
      <c r="K453" s="6"/>
      <c r="L453" s="6"/>
      <c r="M453" s="6"/>
      <c r="N453" s="6"/>
      <c r="O453" s="16"/>
      <c r="P453" s="6"/>
      <c r="Q453" s="6"/>
      <c r="R453" s="6"/>
      <c r="S453" s="6"/>
    </row>
    <row r="454" spans="1:19" x14ac:dyDescent="0.15">
      <c r="A454" s="6"/>
      <c r="B454" s="6"/>
      <c r="C454" s="6"/>
      <c r="D454" s="9"/>
      <c r="E454" s="9"/>
      <c r="F454" s="6"/>
      <c r="G454" s="6"/>
      <c r="H454" s="6"/>
      <c r="I454" s="6"/>
      <c r="J454" s="6"/>
      <c r="K454" s="6"/>
      <c r="L454" s="6"/>
      <c r="M454" s="6"/>
      <c r="N454" s="6"/>
      <c r="O454" s="16"/>
      <c r="P454" s="6"/>
      <c r="Q454" s="6"/>
      <c r="R454" s="6"/>
      <c r="S454" s="6"/>
    </row>
    <row r="455" spans="1:19" x14ac:dyDescent="0.15">
      <c r="A455" s="6"/>
      <c r="B455" s="6"/>
      <c r="C455" s="6"/>
      <c r="D455" s="9"/>
      <c r="E455" s="9"/>
      <c r="F455" s="6"/>
      <c r="G455" s="6"/>
      <c r="H455" s="6"/>
      <c r="I455" s="6"/>
      <c r="J455" s="6"/>
      <c r="K455" s="6"/>
      <c r="L455" s="6"/>
      <c r="M455" s="6"/>
      <c r="N455" s="6"/>
      <c r="O455" s="16"/>
      <c r="P455" s="6"/>
      <c r="Q455" s="6"/>
      <c r="R455" s="6"/>
      <c r="S455" s="6"/>
    </row>
    <row r="456" spans="1:19" x14ac:dyDescent="0.15">
      <c r="A456" s="6"/>
      <c r="B456" s="6"/>
      <c r="C456" s="6"/>
      <c r="D456" s="9"/>
      <c r="E456" s="9"/>
      <c r="F456" s="6"/>
      <c r="G456" s="6"/>
      <c r="H456" s="6"/>
      <c r="I456" s="6"/>
      <c r="J456" s="6"/>
      <c r="K456" s="6"/>
      <c r="L456" s="6"/>
      <c r="M456" s="6"/>
      <c r="N456" s="6"/>
      <c r="O456" s="16"/>
      <c r="P456" s="6"/>
      <c r="Q456" s="6"/>
      <c r="R456" s="6"/>
      <c r="S456" s="6"/>
    </row>
    <row r="457" spans="1:19" x14ac:dyDescent="0.15">
      <c r="A457" s="6"/>
      <c r="B457" s="6"/>
      <c r="C457" s="6"/>
      <c r="D457" s="9"/>
      <c r="E457" s="9"/>
      <c r="F457" s="6"/>
      <c r="G457" s="6"/>
      <c r="H457" s="6"/>
      <c r="I457" s="6"/>
      <c r="J457" s="6"/>
      <c r="K457" s="6"/>
      <c r="L457" s="6"/>
      <c r="M457" s="6"/>
      <c r="N457" s="6"/>
      <c r="O457" s="16"/>
      <c r="P457" s="6"/>
      <c r="Q457" s="6"/>
      <c r="R457" s="6"/>
      <c r="S457" s="6"/>
    </row>
    <row r="458" spans="1:19" x14ac:dyDescent="0.15">
      <c r="A458" s="6"/>
      <c r="B458" s="6"/>
      <c r="C458" s="6"/>
      <c r="D458" s="9"/>
      <c r="E458" s="9"/>
      <c r="F458" s="6"/>
      <c r="G458" s="6"/>
      <c r="H458" s="6"/>
      <c r="I458" s="6"/>
      <c r="J458" s="6"/>
      <c r="K458" s="6"/>
      <c r="L458" s="6"/>
      <c r="M458" s="6"/>
      <c r="N458" s="6"/>
      <c r="O458" s="16"/>
      <c r="P458" s="6"/>
      <c r="Q458" s="6"/>
      <c r="R458" s="6"/>
      <c r="S458" s="6"/>
    </row>
    <row r="459" spans="1:19" x14ac:dyDescent="0.15">
      <c r="A459" s="6"/>
      <c r="B459" s="6"/>
      <c r="C459" s="6"/>
      <c r="D459" s="9"/>
      <c r="E459" s="9"/>
      <c r="F459" s="6"/>
      <c r="G459" s="6"/>
      <c r="H459" s="6"/>
      <c r="I459" s="6"/>
      <c r="J459" s="6"/>
      <c r="K459" s="6"/>
      <c r="L459" s="6"/>
      <c r="M459" s="6"/>
      <c r="N459" s="6"/>
      <c r="O459" s="16"/>
      <c r="P459" s="6"/>
      <c r="Q459" s="6"/>
      <c r="R459" s="6"/>
      <c r="S459" s="6"/>
    </row>
    <row r="460" spans="1:19" x14ac:dyDescent="0.15">
      <c r="A460" s="6"/>
      <c r="B460" s="6"/>
      <c r="C460" s="6"/>
      <c r="D460" s="9"/>
      <c r="E460" s="9"/>
      <c r="F460" s="6"/>
      <c r="G460" s="6"/>
      <c r="H460" s="6"/>
      <c r="I460" s="6"/>
      <c r="J460" s="6"/>
      <c r="K460" s="6"/>
      <c r="L460" s="6"/>
      <c r="M460" s="6"/>
      <c r="N460" s="6"/>
      <c r="O460" s="16"/>
      <c r="P460" s="6"/>
      <c r="Q460" s="6"/>
      <c r="R460" s="6"/>
      <c r="S460" s="6"/>
    </row>
    <row r="461" spans="1:19" x14ac:dyDescent="0.15">
      <c r="A461" s="6"/>
      <c r="B461" s="6"/>
      <c r="C461" s="6"/>
      <c r="D461" s="9"/>
      <c r="E461" s="9"/>
      <c r="F461" s="6"/>
      <c r="G461" s="6"/>
      <c r="H461" s="6"/>
      <c r="I461" s="6"/>
      <c r="J461" s="6"/>
      <c r="K461" s="6"/>
      <c r="L461" s="6"/>
      <c r="M461" s="6"/>
      <c r="N461" s="6"/>
      <c r="O461" s="16"/>
      <c r="P461" s="6"/>
      <c r="Q461" s="6"/>
      <c r="R461" s="6"/>
      <c r="S461" s="6"/>
    </row>
    <row r="462" spans="1:19" x14ac:dyDescent="0.15">
      <c r="A462" s="6"/>
      <c r="B462" s="6"/>
      <c r="C462" s="6"/>
      <c r="D462" s="9"/>
      <c r="E462" s="9"/>
      <c r="F462" s="6"/>
      <c r="G462" s="6"/>
      <c r="H462" s="6"/>
      <c r="I462" s="6"/>
      <c r="J462" s="6"/>
      <c r="K462" s="6"/>
      <c r="L462" s="6"/>
      <c r="M462" s="6"/>
      <c r="N462" s="6"/>
      <c r="O462" s="16"/>
      <c r="P462" s="6"/>
      <c r="Q462" s="6"/>
      <c r="R462" s="6"/>
      <c r="S462" s="6"/>
    </row>
    <row r="463" spans="1:19" x14ac:dyDescent="0.15">
      <c r="A463" s="6"/>
      <c r="B463" s="6"/>
      <c r="C463" s="6"/>
      <c r="D463" s="9"/>
      <c r="E463" s="9"/>
      <c r="F463" s="6"/>
      <c r="G463" s="6"/>
      <c r="H463" s="6"/>
      <c r="I463" s="6"/>
      <c r="J463" s="6"/>
      <c r="K463" s="6"/>
      <c r="L463" s="6"/>
      <c r="M463" s="6"/>
      <c r="N463" s="6"/>
      <c r="O463" s="16"/>
      <c r="P463" s="6"/>
      <c r="Q463" s="6"/>
      <c r="R463" s="6"/>
      <c r="S463" s="6"/>
    </row>
    <row r="464" spans="1:19" x14ac:dyDescent="0.15">
      <c r="A464" s="6"/>
      <c r="B464" s="6"/>
      <c r="C464" s="6"/>
      <c r="D464" s="9"/>
      <c r="E464" s="9"/>
      <c r="F464" s="6"/>
      <c r="G464" s="6"/>
      <c r="H464" s="6"/>
      <c r="I464" s="6"/>
      <c r="J464" s="6"/>
      <c r="K464" s="6"/>
      <c r="L464" s="6"/>
      <c r="M464" s="6"/>
      <c r="N464" s="6"/>
      <c r="O464" s="16"/>
      <c r="P464" s="6"/>
      <c r="Q464" s="6"/>
      <c r="R464" s="6"/>
      <c r="S464" s="6"/>
    </row>
    <row r="465" spans="1:19" x14ac:dyDescent="0.15">
      <c r="A465" s="6"/>
      <c r="B465" s="6"/>
      <c r="C465" s="6"/>
      <c r="D465" s="9"/>
      <c r="E465" s="9"/>
      <c r="F465" s="6"/>
      <c r="G465" s="6"/>
      <c r="H465" s="6"/>
      <c r="I465" s="6"/>
      <c r="J465" s="6"/>
      <c r="K465" s="6"/>
      <c r="L465" s="6"/>
      <c r="M465" s="6"/>
      <c r="N465" s="6"/>
      <c r="O465" s="16"/>
      <c r="P465" s="6"/>
      <c r="Q465" s="6"/>
      <c r="R465" s="6"/>
      <c r="S465" s="6"/>
    </row>
    <row r="466" spans="1:19" x14ac:dyDescent="0.15">
      <c r="A466" s="6"/>
      <c r="B466" s="6"/>
      <c r="C466" s="6"/>
      <c r="D466" s="9"/>
      <c r="E466" s="9"/>
      <c r="F466" s="6"/>
      <c r="G466" s="6"/>
      <c r="H466" s="6"/>
      <c r="I466" s="6"/>
      <c r="J466" s="6"/>
      <c r="K466" s="6"/>
      <c r="L466" s="6"/>
      <c r="M466" s="6"/>
      <c r="N466" s="6"/>
      <c r="O466" s="16"/>
      <c r="P466" s="6"/>
      <c r="Q466" s="6"/>
      <c r="R466" s="6"/>
      <c r="S466" s="6"/>
    </row>
    <row r="467" spans="1:19" x14ac:dyDescent="0.15">
      <c r="A467" s="6"/>
      <c r="B467" s="6"/>
      <c r="C467" s="6"/>
      <c r="D467" s="9"/>
      <c r="E467" s="9"/>
      <c r="F467" s="6"/>
      <c r="G467" s="6"/>
      <c r="H467" s="6"/>
      <c r="I467" s="6"/>
      <c r="J467" s="6"/>
      <c r="K467" s="6"/>
      <c r="L467" s="6"/>
      <c r="M467" s="6"/>
      <c r="N467" s="6"/>
      <c r="O467" s="16"/>
      <c r="P467" s="6"/>
      <c r="Q467" s="6"/>
      <c r="R467" s="6"/>
      <c r="S467" s="6"/>
    </row>
    <row r="468" spans="1:19" x14ac:dyDescent="0.15">
      <c r="A468" s="6"/>
      <c r="B468" s="6"/>
      <c r="C468" s="6"/>
      <c r="D468" s="9"/>
      <c r="E468" s="9"/>
      <c r="F468" s="6"/>
      <c r="G468" s="6"/>
      <c r="H468" s="6"/>
      <c r="I468" s="6"/>
      <c r="J468" s="6"/>
      <c r="K468" s="6"/>
      <c r="L468" s="6"/>
      <c r="M468" s="6"/>
      <c r="N468" s="6"/>
      <c r="O468" s="16"/>
      <c r="P468" s="6"/>
      <c r="Q468" s="6"/>
      <c r="R468" s="6"/>
      <c r="S468" s="6"/>
    </row>
    <row r="469" spans="1:19" x14ac:dyDescent="0.15">
      <c r="A469" s="6"/>
      <c r="B469" s="6"/>
      <c r="C469" s="6"/>
      <c r="D469" s="9"/>
      <c r="E469" s="9"/>
      <c r="F469" s="6"/>
      <c r="G469" s="6"/>
      <c r="H469" s="6"/>
      <c r="I469" s="6"/>
      <c r="J469" s="6"/>
      <c r="K469" s="6"/>
      <c r="L469" s="6"/>
      <c r="M469" s="6"/>
      <c r="N469" s="6"/>
      <c r="O469" s="16"/>
      <c r="P469" s="6"/>
      <c r="Q469" s="6"/>
      <c r="R469" s="6"/>
      <c r="S469" s="6"/>
    </row>
    <row r="470" spans="1:19" x14ac:dyDescent="0.15">
      <c r="A470" s="6"/>
      <c r="B470" s="6"/>
      <c r="C470" s="6"/>
      <c r="D470" s="9"/>
      <c r="E470" s="9"/>
      <c r="F470" s="6"/>
      <c r="G470" s="6"/>
      <c r="H470" s="6"/>
      <c r="I470" s="6"/>
      <c r="J470" s="6"/>
      <c r="K470" s="6"/>
      <c r="L470" s="6"/>
      <c r="M470" s="6"/>
      <c r="N470" s="6"/>
      <c r="O470" s="16"/>
      <c r="P470" s="6"/>
      <c r="Q470" s="6"/>
      <c r="R470" s="6"/>
      <c r="S470" s="6"/>
    </row>
    <row r="471" spans="1:19" x14ac:dyDescent="0.15">
      <c r="A471" s="6"/>
      <c r="B471" s="6"/>
      <c r="C471" s="6"/>
      <c r="D471" s="9"/>
      <c r="E471" s="9"/>
      <c r="F471" s="6"/>
      <c r="G471" s="6"/>
      <c r="H471" s="6"/>
      <c r="I471" s="6"/>
      <c r="J471" s="6"/>
      <c r="K471" s="6"/>
      <c r="L471" s="6"/>
      <c r="M471" s="6"/>
      <c r="N471" s="6"/>
      <c r="O471" s="16"/>
      <c r="P471" s="6"/>
      <c r="Q471" s="6"/>
      <c r="R471" s="6"/>
      <c r="S471" s="6"/>
    </row>
    <row r="472" spans="1:19" x14ac:dyDescent="0.15">
      <c r="A472" s="6"/>
      <c r="B472" s="6"/>
      <c r="C472" s="6"/>
      <c r="D472" s="9"/>
      <c r="E472" s="9"/>
      <c r="F472" s="6"/>
      <c r="G472" s="6"/>
      <c r="H472" s="6"/>
      <c r="I472" s="6"/>
      <c r="J472" s="6"/>
      <c r="K472" s="6"/>
      <c r="L472" s="6"/>
      <c r="M472" s="6"/>
      <c r="N472" s="6"/>
      <c r="O472" s="16"/>
      <c r="P472" s="6"/>
      <c r="Q472" s="6"/>
      <c r="R472" s="6"/>
      <c r="S472" s="6"/>
    </row>
    <row r="473" spans="1:19" x14ac:dyDescent="0.15">
      <c r="A473" s="6"/>
      <c r="B473" s="6"/>
      <c r="C473" s="6"/>
      <c r="D473" s="9"/>
      <c r="E473" s="9"/>
      <c r="F473" s="6"/>
      <c r="G473" s="6"/>
      <c r="H473" s="6"/>
      <c r="I473" s="6"/>
      <c r="J473" s="6"/>
      <c r="K473" s="6"/>
      <c r="L473" s="6"/>
      <c r="M473" s="6"/>
      <c r="N473" s="6"/>
      <c r="O473" s="16"/>
      <c r="P473" s="6"/>
      <c r="Q473" s="6"/>
      <c r="R473" s="6"/>
      <c r="S473" s="6"/>
    </row>
    <row r="474" spans="1:19" x14ac:dyDescent="0.15">
      <c r="A474" s="6"/>
      <c r="B474" s="6"/>
      <c r="C474" s="6"/>
      <c r="D474" s="9"/>
      <c r="E474" s="9"/>
      <c r="F474" s="6"/>
      <c r="G474" s="6"/>
      <c r="H474" s="6"/>
      <c r="I474" s="6"/>
      <c r="J474" s="6"/>
      <c r="K474" s="6"/>
      <c r="L474" s="6"/>
      <c r="M474" s="6"/>
      <c r="N474" s="6"/>
      <c r="O474" s="16"/>
      <c r="P474" s="6"/>
      <c r="Q474" s="6"/>
      <c r="R474" s="6"/>
      <c r="S474" s="6"/>
    </row>
    <row r="475" spans="1:19" x14ac:dyDescent="0.15">
      <c r="A475" s="6"/>
      <c r="B475" s="6"/>
      <c r="C475" s="6"/>
      <c r="D475" s="9"/>
      <c r="E475" s="9"/>
      <c r="F475" s="6"/>
      <c r="G475" s="6"/>
      <c r="H475" s="6"/>
      <c r="I475" s="6"/>
      <c r="J475" s="6"/>
      <c r="K475" s="6"/>
      <c r="L475" s="6"/>
      <c r="M475" s="6"/>
      <c r="N475" s="6"/>
      <c r="O475" s="16"/>
      <c r="P475" s="6"/>
      <c r="Q475" s="6"/>
      <c r="R475" s="6"/>
      <c r="S475" s="6"/>
    </row>
    <row r="476" spans="1:19" x14ac:dyDescent="0.15">
      <c r="A476" s="6"/>
      <c r="B476" s="6"/>
      <c r="C476" s="6"/>
      <c r="D476" s="9"/>
      <c r="E476" s="9"/>
      <c r="F476" s="6"/>
      <c r="G476" s="6"/>
      <c r="H476" s="6"/>
      <c r="I476" s="6"/>
      <c r="J476" s="6"/>
      <c r="K476" s="6"/>
      <c r="L476" s="6"/>
      <c r="M476" s="6"/>
      <c r="N476" s="6"/>
      <c r="O476" s="16"/>
      <c r="P476" s="6"/>
      <c r="Q476" s="6"/>
      <c r="R476" s="6"/>
      <c r="S476" s="6"/>
    </row>
    <row r="477" spans="1:19" x14ac:dyDescent="0.15">
      <c r="A477" s="6"/>
      <c r="B477" s="6"/>
      <c r="C477" s="6"/>
      <c r="D477" s="9"/>
      <c r="E477" s="9"/>
      <c r="F477" s="6"/>
      <c r="G477" s="6"/>
      <c r="H477" s="6"/>
      <c r="I477" s="6"/>
      <c r="J477" s="6"/>
      <c r="K477" s="6"/>
      <c r="L477" s="6"/>
      <c r="M477" s="6"/>
      <c r="N477" s="6"/>
      <c r="O477" s="16"/>
      <c r="P477" s="6"/>
      <c r="Q477" s="6"/>
      <c r="R477" s="6"/>
      <c r="S477" s="6"/>
    </row>
    <row r="478" spans="1:19" x14ac:dyDescent="0.15">
      <c r="A478" s="6"/>
      <c r="B478" s="6"/>
      <c r="C478" s="6"/>
      <c r="D478" s="9"/>
      <c r="E478" s="9"/>
      <c r="F478" s="6"/>
      <c r="G478" s="6"/>
      <c r="H478" s="6"/>
      <c r="I478" s="6"/>
      <c r="J478" s="6"/>
      <c r="K478" s="6"/>
      <c r="L478" s="6"/>
      <c r="M478" s="6"/>
      <c r="N478" s="6"/>
      <c r="O478" s="16"/>
      <c r="P478" s="6"/>
      <c r="Q478" s="6"/>
      <c r="R478" s="6"/>
      <c r="S478" s="6"/>
    </row>
    <row r="479" spans="1:19" x14ac:dyDescent="0.15">
      <c r="A479" s="6"/>
      <c r="B479" s="6"/>
      <c r="C479" s="6"/>
      <c r="D479" s="9"/>
      <c r="E479" s="9"/>
      <c r="F479" s="6"/>
      <c r="G479" s="6"/>
      <c r="H479" s="6"/>
      <c r="I479" s="6"/>
      <c r="J479" s="6"/>
      <c r="K479" s="6"/>
      <c r="L479" s="6"/>
      <c r="M479" s="6"/>
      <c r="N479" s="6"/>
      <c r="O479" s="16"/>
      <c r="P479" s="6"/>
      <c r="Q479" s="6"/>
      <c r="R479" s="6"/>
      <c r="S479" s="6"/>
    </row>
    <row r="480" spans="1:19" x14ac:dyDescent="0.15">
      <c r="A480" s="6"/>
      <c r="B480" s="6"/>
      <c r="C480" s="6"/>
      <c r="D480" s="9"/>
      <c r="E480" s="9"/>
      <c r="F480" s="6"/>
      <c r="G480" s="6"/>
      <c r="H480" s="6"/>
      <c r="I480" s="6"/>
      <c r="J480" s="6"/>
      <c r="K480" s="6"/>
      <c r="L480" s="6"/>
      <c r="M480" s="6"/>
      <c r="N480" s="6"/>
      <c r="O480" s="16"/>
      <c r="P480" s="6"/>
      <c r="Q480" s="6"/>
      <c r="R480" s="6"/>
      <c r="S480" s="6"/>
    </row>
    <row r="481" spans="1:19" x14ac:dyDescent="0.15">
      <c r="A481" s="6"/>
      <c r="B481" s="6"/>
      <c r="C481" s="6"/>
      <c r="D481" s="9"/>
      <c r="E481" s="9"/>
      <c r="F481" s="6"/>
      <c r="G481" s="6"/>
      <c r="H481" s="6"/>
      <c r="I481" s="6"/>
      <c r="J481" s="6"/>
      <c r="K481" s="6"/>
      <c r="L481" s="6"/>
      <c r="M481" s="6"/>
      <c r="N481" s="6"/>
      <c r="O481" s="16"/>
      <c r="P481" s="6"/>
      <c r="Q481" s="6"/>
      <c r="R481" s="6"/>
      <c r="S481" s="6"/>
    </row>
    <row r="482" spans="1:19" x14ac:dyDescent="0.15">
      <c r="A482" s="6"/>
      <c r="B482" s="6"/>
      <c r="C482" s="6"/>
      <c r="D482" s="9"/>
      <c r="E482" s="9"/>
      <c r="F482" s="6"/>
      <c r="G482" s="6"/>
      <c r="H482" s="6"/>
      <c r="I482" s="6"/>
      <c r="J482" s="6"/>
      <c r="K482" s="6"/>
      <c r="L482" s="6"/>
      <c r="M482" s="6"/>
      <c r="N482" s="6"/>
      <c r="O482" s="16"/>
      <c r="P482" s="6"/>
      <c r="Q482" s="6"/>
      <c r="R482" s="6"/>
      <c r="S482" s="6"/>
    </row>
    <row r="483" spans="1:19" x14ac:dyDescent="0.15">
      <c r="A483" s="6"/>
      <c r="B483" s="6"/>
      <c r="C483" s="6"/>
      <c r="D483" s="9"/>
      <c r="E483" s="9"/>
      <c r="F483" s="6"/>
      <c r="G483" s="6"/>
      <c r="H483" s="6"/>
      <c r="I483" s="6"/>
      <c r="J483" s="6"/>
      <c r="K483" s="6"/>
      <c r="L483" s="6"/>
      <c r="M483" s="6"/>
      <c r="N483" s="6"/>
      <c r="O483" s="16"/>
      <c r="P483" s="6"/>
      <c r="Q483" s="6"/>
      <c r="R483" s="6"/>
      <c r="S483" s="6"/>
    </row>
    <row r="484" spans="1:19" x14ac:dyDescent="0.15">
      <c r="A484" s="6"/>
      <c r="B484" s="6"/>
      <c r="C484" s="6"/>
      <c r="D484" s="9"/>
      <c r="E484" s="9"/>
      <c r="F484" s="6"/>
      <c r="G484" s="6"/>
      <c r="H484" s="6"/>
      <c r="I484" s="6"/>
      <c r="J484" s="6"/>
      <c r="K484" s="6"/>
      <c r="L484" s="6"/>
      <c r="M484" s="6"/>
      <c r="N484" s="6"/>
      <c r="O484" s="16"/>
      <c r="P484" s="6"/>
      <c r="Q484" s="6"/>
      <c r="R484" s="6"/>
      <c r="S484" s="6"/>
    </row>
    <row r="485" spans="1:19" x14ac:dyDescent="0.15">
      <c r="A485" s="6"/>
      <c r="B485" s="6"/>
      <c r="C485" s="6"/>
      <c r="D485" s="9"/>
      <c r="E485" s="9"/>
      <c r="F485" s="6"/>
      <c r="G485" s="6"/>
      <c r="H485" s="6"/>
      <c r="I485" s="6"/>
      <c r="J485" s="6"/>
      <c r="K485" s="6"/>
      <c r="L485" s="6"/>
      <c r="M485" s="6"/>
      <c r="N485" s="6"/>
      <c r="O485" s="16"/>
      <c r="P485" s="6"/>
      <c r="Q485" s="6"/>
      <c r="R485" s="6"/>
      <c r="S485" s="6"/>
    </row>
    <row r="486" spans="1:19" x14ac:dyDescent="0.15">
      <c r="A486" s="6"/>
      <c r="B486" s="6"/>
      <c r="C486" s="6"/>
      <c r="D486" s="9"/>
      <c r="E486" s="9"/>
      <c r="F486" s="6"/>
      <c r="G486" s="6"/>
      <c r="H486" s="6"/>
      <c r="I486" s="6"/>
      <c r="J486" s="6"/>
      <c r="K486" s="6"/>
      <c r="L486" s="6"/>
      <c r="M486" s="6"/>
      <c r="N486" s="6"/>
      <c r="O486" s="16"/>
      <c r="P486" s="6"/>
      <c r="Q486" s="6"/>
      <c r="R486" s="6"/>
      <c r="S486" s="6"/>
    </row>
    <row r="487" spans="1:19" x14ac:dyDescent="0.15">
      <c r="A487" s="6"/>
      <c r="B487" s="6"/>
      <c r="C487" s="6"/>
      <c r="D487" s="9"/>
      <c r="E487" s="9"/>
      <c r="F487" s="6"/>
      <c r="G487" s="6"/>
      <c r="H487" s="6"/>
      <c r="I487" s="6"/>
      <c r="J487" s="6"/>
      <c r="K487" s="6"/>
      <c r="L487" s="6"/>
      <c r="M487" s="6"/>
      <c r="N487" s="6"/>
      <c r="O487" s="16"/>
      <c r="P487" s="6"/>
      <c r="Q487" s="6"/>
      <c r="R487" s="6"/>
      <c r="S487" s="6"/>
    </row>
    <row r="488" spans="1:19" x14ac:dyDescent="0.15">
      <c r="A488" s="6"/>
      <c r="B488" s="6"/>
      <c r="C488" s="6"/>
      <c r="D488" s="9"/>
      <c r="E488" s="9"/>
      <c r="F488" s="6"/>
      <c r="G488" s="6"/>
      <c r="H488" s="6"/>
      <c r="I488" s="6"/>
      <c r="J488" s="6"/>
      <c r="K488" s="6"/>
      <c r="L488" s="6"/>
      <c r="M488" s="6"/>
      <c r="N488" s="6"/>
      <c r="O488" s="16"/>
      <c r="P488" s="6"/>
      <c r="Q488" s="6"/>
      <c r="R488" s="6"/>
      <c r="S488" s="6"/>
    </row>
    <row r="489" spans="1:19" x14ac:dyDescent="0.15">
      <c r="A489" s="6"/>
      <c r="B489" s="6"/>
      <c r="C489" s="6"/>
      <c r="D489" s="9"/>
      <c r="E489" s="9"/>
      <c r="F489" s="6"/>
      <c r="G489" s="6"/>
      <c r="H489" s="6"/>
      <c r="I489" s="6"/>
      <c r="J489" s="6"/>
      <c r="K489" s="6"/>
      <c r="L489" s="6"/>
      <c r="M489" s="6"/>
      <c r="N489" s="6"/>
      <c r="O489" s="16"/>
      <c r="P489" s="6"/>
      <c r="Q489" s="6"/>
      <c r="R489" s="6"/>
      <c r="S489" s="6"/>
    </row>
    <row r="490" spans="1:19" x14ac:dyDescent="0.15">
      <c r="A490" s="6"/>
      <c r="B490" s="6"/>
      <c r="C490" s="6"/>
      <c r="D490" s="9"/>
      <c r="E490" s="9"/>
      <c r="F490" s="6"/>
      <c r="G490" s="6"/>
      <c r="H490" s="6"/>
      <c r="I490" s="6"/>
      <c r="J490" s="6"/>
      <c r="K490" s="6"/>
      <c r="L490" s="6"/>
      <c r="M490" s="6"/>
      <c r="N490" s="6"/>
      <c r="O490" s="16"/>
      <c r="P490" s="6"/>
      <c r="Q490" s="6"/>
      <c r="R490" s="6"/>
      <c r="S490" s="6"/>
    </row>
    <row r="491" spans="1:19" x14ac:dyDescent="0.15">
      <c r="A491" s="6"/>
      <c r="B491" s="6"/>
      <c r="C491" s="6"/>
      <c r="D491" s="9"/>
      <c r="E491" s="9"/>
      <c r="F491" s="6"/>
      <c r="G491" s="6"/>
      <c r="H491" s="6"/>
      <c r="I491" s="6"/>
      <c r="J491" s="6"/>
      <c r="K491" s="6"/>
      <c r="L491" s="6"/>
      <c r="M491" s="6"/>
      <c r="N491" s="6"/>
      <c r="O491" s="16"/>
      <c r="P491" s="6"/>
      <c r="Q491" s="6"/>
      <c r="R491" s="6"/>
      <c r="S491" s="6"/>
    </row>
    <row r="492" spans="1:19" x14ac:dyDescent="0.15">
      <c r="A492" s="6"/>
      <c r="B492" s="6"/>
      <c r="C492" s="6"/>
      <c r="D492" s="9"/>
      <c r="E492" s="9"/>
      <c r="F492" s="6"/>
      <c r="G492" s="6"/>
      <c r="H492" s="6"/>
      <c r="I492" s="6"/>
      <c r="J492" s="6"/>
      <c r="K492" s="6"/>
      <c r="L492" s="6"/>
      <c r="M492" s="6"/>
      <c r="N492" s="6"/>
      <c r="O492" s="16"/>
      <c r="P492" s="6"/>
      <c r="Q492" s="6"/>
      <c r="R492" s="6"/>
      <c r="S492" s="6"/>
    </row>
    <row r="493" spans="1:19" x14ac:dyDescent="0.15">
      <c r="A493" s="6"/>
      <c r="B493" s="6"/>
      <c r="C493" s="6"/>
      <c r="D493" s="9"/>
      <c r="E493" s="9"/>
      <c r="F493" s="6"/>
      <c r="G493" s="6"/>
      <c r="H493" s="6"/>
      <c r="I493" s="6"/>
      <c r="J493" s="6"/>
      <c r="K493" s="6"/>
      <c r="L493" s="6"/>
      <c r="M493" s="6"/>
      <c r="N493" s="6"/>
      <c r="O493" s="16"/>
      <c r="P493" s="6"/>
      <c r="Q493" s="6"/>
      <c r="R493" s="6"/>
      <c r="S493" s="6"/>
    </row>
    <row r="494" spans="1:19" x14ac:dyDescent="0.15">
      <c r="A494" s="6"/>
      <c r="B494" s="6"/>
      <c r="C494" s="6"/>
      <c r="D494" s="9"/>
      <c r="E494" s="9"/>
      <c r="F494" s="6"/>
      <c r="G494" s="6"/>
      <c r="H494" s="6"/>
      <c r="I494" s="6"/>
      <c r="J494" s="6"/>
      <c r="K494" s="6"/>
      <c r="L494" s="6"/>
      <c r="M494" s="6"/>
      <c r="N494" s="6"/>
      <c r="O494" s="16"/>
      <c r="P494" s="6"/>
      <c r="Q494" s="6"/>
      <c r="R494" s="6"/>
      <c r="S494" s="6"/>
    </row>
    <row r="495" spans="1:19" x14ac:dyDescent="0.15">
      <c r="A495" s="6"/>
      <c r="B495" s="6"/>
      <c r="C495" s="6"/>
      <c r="D495" s="9"/>
      <c r="E495" s="9"/>
      <c r="F495" s="6"/>
      <c r="G495" s="6"/>
      <c r="H495" s="6"/>
      <c r="I495" s="6"/>
      <c r="J495" s="6"/>
      <c r="K495" s="6"/>
      <c r="L495" s="6"/>
      <c r="M495" s="6"/>
      <c r="N495" s="6"/>
      <c r="O495" s="16"/>
      <c r="P495" s="6"/>
      <c r="Q495" s="6"/>
      <c r="R495" s="6"/>
      <c r="S495" s="6"/>
    </row>
    <row r="496" spans="1:19" x14ac:dyDescent="0.15">
      <c r="A496" s="6"/>
      <c r="B496" s="6"/>
      <c r="C496" s="6"/>
      <c r="D496" s="9"/>
      <c r="E496" s="9"/>
      <c r="F496" s="6"/>
      <c r="G496" s="6"/>
      <c r="H496" s="6"/>
      <c r="I496" s="6"/>
      <c r="J496" s="6"/>
      <c r="K496" s="6"/>
      <c r="L496" s="6"/>
      <c r="M496" s="6"/>
      <c r="N496" s="6"/>
      <c r="O496" s="16"/>
      <c r="P496" s="6"/>
      <c r="Q496" s="6"/>
      <c r="R496" s="6"/>
      <c r="S496" s="6"/>
    </row>
    <row r="497" spans="1:19" x14ac:dyDescent="0.15">
      <c r="A497" s="6"/>
      <c r="B497" s="6"/>
      <c r="C497" s="6"/>
      <c r="D497" s="9"/>
      <c r="E497" s="9"/>
      <c r="F497" s="6"/>
      <c r="G497" s="6"/>
      <c r="H497" s="6"/>
      <c r="I497" s="6"/>
      <c r="J497" s="6"/>
      <c r="K497" s="6"/>
      <c r="L497" s="6"/>
      <c r="M497" s="6"/>
      <c r="N497" s="6"/>
      <c r="O497" s="16"/>
      <c r="P497" s="6"/>
      <c r="Q497" s="6"/>
      <c r="R497" s="6"/>
      <c r="S497" s="6"/>
    </row>
    <row r="498" spans="1:19" x14ac:dyDescent="0.15">
      <c r="A498" s="6"/>
      <c r="B498" s="6"/>
      <c r="C498" s="6"/>
      <c r="D498" s="9"/>
      <c r="E498" s="9"/>
      <c r="F498" s="6"/>
      <c r="G498" s="6"/>
      <c r="H498" s="6"/>
      <c r="I498" s="6"/>
      <c r="J498" s="6"/>
      <c r="K498" s="6"/>
      <c r="L498" s="6"/>
      <c r="M498" s="6"/>
      <c r="N498" s="6"/>
      <c r="O498" s="16"/>
      <c r="P498" s="6"/>
      <c r="Q498" s="6"/>
      <c r="R498" s="6"/>
      <c r="S498" s="6"/>
    </row>
    <row r="499" spans="1:19" x14ac:dyDescent="0.15">
      <c r="A499" s="6"/>
      <c r="B499" s="6"/>
      <c r="C499" s="6"/>
      <c r="D499" s="9"/>
      <c r="E499" s="9"/>
      <c r="F499" s="6"/>
      <c r="G499" s="6"/>
      <c r="H499" s="6"/>
      <c r="I499" s="6"/>
      <c r="J499" s="6"/>
      <c r="K499" s="6"/>
      <c r="L499" s="6"/>
      <c r="M499" s="6"/>
      <c r="N499" s="6"/>
      <c r="O499" s="16"/>
      <c r="P499" s="6"/>
      <c r="Q499" s="6"/>
      <c r="R499" s="6"/>
      <c r="S499" s="6"/>
    </row>
    <row r="500" spans="1:19" x14ac:dyDescent="0.15">
      <c r="A500" s="6"/>
      <c r="B500" s="6"/>
      <c r="C500" s="6"/>
      <c r="D500" s="9"/>
      <c r="E500" s="9"/>
      <c r="F500" s="6"/>
      <c r="G500" s="6"/>
      <c r="H500" s="6"/>
      <c r="I500" s="6"/>
      <c r="J500" s="6"/>
      <c r="K500" s="6"/>
      <c r="L500" s="6"/>
      <c r="M500" s="6"/>
      <c r="N500" s="6"/>
      <c r="O500" s="16"/>
      <c r="P500" s="6"/>
      <c r="Q500" s="6"/>
      <c r="R500" s="6"/>
      <c r="S500" s="6"/>
    </row>
    <row r="501" spans="1:19" x14ac:dyDescent="0.15">
      <c r="A501" s="6"/>
      <c r="B501" s="6"/>
      <c r="C501" s="6"/>
      <c r="D501" s="9"/>
      <c r="E501" s="9"/>
      <c r="F501" s="6"/>
      <c r="G501" s="6"/>
      <c r="H501" s="6"/>
      <c r="I501" s="6"/>
      <c r="J501" s="6"/>
      <c r="K501" s="6"/>
      <c r="L501" s="6"/>
      <c r="M501" s="6"/>
      <c r="N501" s="6"/>
      <c r="O501" s="16"/>
      <c r="P501" s="6"/>
      <c r="Q501" s="6"/>
      <c r="R501" s="6"/>
      <c r="S501" s="6"/>
    </row>
    <row r="502" spans="1:19" x14ac:dyDescent="0.15">
      <c r="A502" s="6"/>
      <c r="B502" s="6"/>
      <c r="C502" s="6"/>
      <c r="D502" s="9"/>
      <c r="E502" s="9"/>
      <c r="F502" s="6"/>
      <c r="G502" s="6"/>
      <c r="H502" s="6"/>
      <c r="I502" s="6"/>
      <c r="J502" s="6"/>
      <c r="K502" s="6"/>
      <c r="L502" s="6"/>
      <c r="M502" s="6"/>
      <c r="N502" s="6"/>
      <c r="O502" s="16"/>
      <c r="P502" s="6"/>
      <c r="Q502" s="6"/>
      <c r="R502" s="6"/>
      <c r="S502" s="6"/>
    </row>
    <row r="503" spans="1:19" x14ac:dyDescent="0.15">
      <c r="A503" s="6"/>
      <c r="B503" s="6"/>
      <c r="C503" s="6"/>
      <c r="D503" s="9"/>
      <c r="E503" s="9"/>
      <c r="F503" s="6"/>
      <c r="G503" s="6"/>
      <c r="H503" s="6"/>
      <c r="I503" s="6"/>
      <c r="J503" s="6"/>
      <c r="K503" s="6"/>
      <c r="L503" s="6"/>
      <c r="M503" s="6"/>
      <c r="N503" s="6"/>
      <c r="O503" s="16"/>
      <c r="P503" s="6"/>
      <c r="Q503" s="6"/>
      <c r="R503" s="6"/>
      <c r="S503" s="6"/>
    </row>
    <row r="504" spans="1:19" x14ac:dyDescent="0.15">
      <c r="A504" s="6"/>
      <c r="B504" s="6"/>
      <c r="C504" s="6"/>
      <c r="D504" s="9"/>
      <c r="E504" s="9"/>
      <c r="F504" s="6"/>
      <c r="G504" s="6"/>
      <c r="H504" s="6"/>
      <c r="I504" s="6"/>
      <c r="J504" s="6"/>
      <c r="K504" s="6"/>
      <c r="L504" s="6"/>
      <c r="M504" s="6"/>
      <c r="N504" s="6"/>
      <c r="O504" s="16"/>
      <c r="P504" s="6"/>
      <c r="Q504" s="6"/>
      <c r="R504" s="6"/>
      <c r="S504" s="6"/>
    </row>
    <row r="505" spans="1:19" x14ac:dyDescent="0.15">
      <c r="A505" s="6"/>
      <c r="B505" s="6"/>
      <c r="C505" s="6"/>
      <c r="D505" s="9"/>
      <c r="E505" s="9"/>
      <c r="F505" s="6"/>
      <c r="G505" s="6"/>
      <c r="H505" s="6"/>
      <c r="I505" s="6"/>
      <c r="J505" s="6"/>
      <c r="K505" s="6"/>
      <c r="L505" s="6"/>
      <c r="M505" s="6"/>
      <c r="N505" s="6"/>
      <c r="O505" s="16"/>
      <c r="P505" s="6"/>
      <c r="Q505" s="6"/>
      <c r="R505" s="6"/>
      <c r="S505" s="6"/>
    </row>
    <row r="506" spans="1:19" x14ac:dyDescent="0.15">
      <c r="A506" s="6"/>
      <c r="B506" s="6"/>
      <c r="C506" s="6"/>
      <c r="D506" s="9"/>
      <c r="E506" s="9"/>
      <c r="F506" s="6"/>
      <c r="G506" s="6"/>
      <c r="H506" s="6"/>
      <c r="I506" s="6"/>
      <c r="J506" s="6"/>
      <c r="K506" s="6"/>
      <c r="L506" s="6"/>
      <c r="M506" s="6"/>
      <c r="N506" s="6"/>
      <c r="O506" s="16"/>
      <c r="P506" s="6"/>
      <c r="Q506" s="6"/>
      <c r="R506" s="6"/>
      <c r="S506" s="6"/>
    </row>
    <row r="507" spans="1:19" x14ac:dyDescent="0.15">
      <c r="A507" s="6"/>
      <c r="B507" s="6"/>
      <c r="C507" s="6"/>
      <c r="D507" s="9"/>
      <c r="E507" s="9"/>
      <c r="F507" s="6"/>
      <c r="G507" s="6"/>
      <c r="H507" s="6"/>
      <c r="I507" s="6"/>
      <c r="J507" s="6"/>
      <c r="K507" s="6"/>
      <c r="L507" s="6"/>
      <c r="M507" s="6"/>
      <c r="N507" s="6"/>
      <c r="O507" s="16"/>
      <c r="P507" s="6"/>
      <c r="Q507" s="6"/>
      <c r="R507" s="6"/>
      <c r="S507" s="6"/>
    </row>
    <row r="508" spans="1:19" x14ac:dyDescent="0.15">
      <c r="A508" s="6"/>
      <c r="B508" s="6"/>
      <c r="C508" s="6"/>
      <c r="D508" s="9"/>
      <c r="E508" s="9"/>
      <c r="F508" s="6"/>
      <c r="G508" s="6"/>
      <c r="H508" s="6"/>
      <c r="I508" s="6"/>
      <c r="J508" s="6"/>
      <c r="K508" s="6"/>
      <c r="L508" s="6"/>
      <c r="M508" s="6"/>
      <c r="N508" s="6"/>
      <c r="O508" s="16"/>
      <c r="P508" s="6"/>
      <c r="Q508" s="6"/>
      <c r="R508" s="6"/>
      <c r="S508" s="6"/>
    </row>
    <row r="509" spans="1:19" x14ac:dyDescent="0.15">
      <c r="A509" s="6"/>
      <c r="B509" s="6"/>
      <c r="C509" s="6"/>
      <c r="D509" s="9"/>
      <c r="E509" s="9"/>
      <c r="F509" s="6"/>
      <c r="G509" s="6"/>
      <c r="H509" s="6"/>
      <c r="I509" s="6"/>
      <c r="J509" s="6"/>
      <c r="K509" s="6"/>
      <c r="L509" s="6"/>
      <c r="M509" s="6"/>
      <c r="N509" s="6"/>
      <c r="O509" s="16"/>
      <c r="P509" s="6"/>
      <c r="Q509" s="6"/>
      <c r="R509" s="6"/>
      <c r="S509" s="6"/>
    </row>
    <row r="510" spans="1:19" x14ac:dyDescent="0.15">
      <c r="A510" s="6"/>
      <c r="B510" s="6"/>
      <c r="C510" s="6"/>
      <c r="D510" s="9"/>
      <c r="E510" s="9"/>
      <c r="F510" s="6"/>
      <c r="G510" s="6"/>
      <c r="H510" s="6"/>
      <c r="I510" s="6"/>
      <c r="J510" s="6"/>
      <c r="K510" s="6"/>
      <c r="L510" s="6"/>
      <c r="M510" s="6"/>
      <c r="N510" s="6"/>
      <c r="O510" s="16"/>
      <c r="P510" s="6"/>
      <c r="Q510" s="6"/>
      <c r="R510" s="6"/>
      <c r="S510" s="6"/>
    </row>
    <row r="511" spans="1:19" x14ac:dyDescent="0.15">
      <c r="A511" s="6"/>
      <c r="B511" s="6"/>
      <c r="C511" s="6"/>
      <c r="D511" s="9"/>
      <c r="E511" s="9"/>
      <c r="F511" s="6"/>
      <c r="G511" s="6"/>
      <c r="H511" s="6"/>
      <c r="I511" s="6"/>
      <c r="J511" s="6"/>
      <c r="K511" s="6"/>
      <c r="L511" s="6"/>
      <c r="M511" s="6"/>
      <c r="N511" s="6"/>
      <c r="O511" s="16"/>
      <c r="P511" s="6"/>
      <c r="Q511" s="6"/>
      <c r="R511" s="6"/>
      <c r="S511" s="6"/>
    </row>
    <row r="512" spans="1:19" x14ac:dyDescent="0.15">
      <c r="A512" s="6"/>
      <c r="B512" s="6"/>
      <c r="C512" s="6"/>
      <c r="D512" s="9"/>
      <c r="E512" s="9"/>
      <c r="F512" s="6"/>
      <c r="G512" s="6"/>
      <c r="H512" s="6"/>
      <c r="I512" s="6"/>
      <c r="J512" s="6"/>
      <c r="K512" s="6"/>
      <c r="L512" s="6"/>
      <c r="M512" s="6"/>
      <c r="N512" s="6"/>
      <c r="O512" s="16"/>
      <c r="P512" s="6"/>
      <c r="Q512" s="6"/>
      <c r="R512" s="6"/>
      <c r="S512" s="6"/>
    </row>
    <row r="513" spans="1:19" x14ac:dyDescent="0.15">
      <c r="A513" s="6"/>
      <c r="B513" s="6"/>
      <c r="C513" s="6"/>
      <c r="D513" s="9"/>
      <c r="E513" s="9"/>
      <c r="F513" s="6"/>
      <c r="G513" s="6"/>
      <c r="H513" s="6"/>
      <c r="I513" s="6"/>
      <c r="J513" s="6"/>
      <c r="K513" s="6"/>
      <c r="L513" s="6"/>
      <c r="M513" s="6"/>
      <c r="N513" s="6"/>
      <c r="O513" s="16"/>
      <c r="P513" s="6"/>
      <c r="Q513" s="6"/>
      <c r="R513" s="6"/>
      <c r="S513" s="6"/>
    </row>
    <row r="514" spans="1:19" x14ac:dyDescent="0.15">
      <c r="A514" s="6"/>
      <c r="B514" s="6"/>
      <c r="C514" s="6"/>
      <c r="D514" s="9"/>
      <c r="E514" s="9"/>
      <c r="F514" s="6"/>
      <c r="G514" s="6"/>
      <c r="H514" s="6"/>
      <c r="I514" s="6"/>
      <c r="J514" s="6"/>
      <c r="K514" s="6"/>
      <c r="L514" s="6"/>
      <c r="M514" s="6"/>
      <c r="N514" s="6"/>
      <c r="O514" s="16"/>
      <c r="P514" s="6"/>
      <c r="Q514" s="6"/>
      <c r="R514" s="6"/>
      <c r="S514" s="6"/>
    </row>
    <row r="515" spans="1:19" x14ac:dyDescent="0.15">
      <c r="A515" s="6"/>
      <c r="B515" s="6"/>
      <c r="C515" s="6"/>
      <c r="D515" s="9"/>
      <c r="E515" s="9"/>
      <c r="F515" s="6"/>
      <c r="G515" s="6"/>
      <c r="H515" s="6"/>
      <c r="I515" s="6"/>
      <c r="J515" s="6"/>
      <c r="K515" s="6"/>
      <c r="L515" s="6"/>
      <c r="M515" s="6"/>
      <c r="N515" s="6"/>
      <c r="O515" s="16"/>
      <c r="P515" s="6"/>
      <c r="Q515" s="6"/>
      <c r="R515" s="6"/>
      <c r="S515" s="6"/>
    </row>
    <row r="516" spans="1:19" x14ac:dyDescent="0.15">
      <c r="A516" s="6"/>
      <c r="B516" s="6"/>
      <c r="C516" s="6"/>
      <c r="D516" s="9"/>
      <c r="E516" s="9"/>
      <c r="F516" s="6"/>
      <c r="G516" s="6"/>
      <c r="H516" s="6"/>
      <c r="I516" s="6"/>
      <c r="J516" s="6"/>
      <c r="K516" s="6"/>
      <c r="L516" s="6"/>
      <c r="M516" s="6"/>
      <c r="N516" s="6"/>
      <c r="O516" s="16"/>
      <c r="P516" s="6"/>
      <c r="Q516" s="6"/>
      <c r="R516" s="6"/>
      <c r="S516" s="6"/>
    </row>
    <row r="517" spans="1:19" x14ac:dyDescent="0.15">
      <c r="A517" s="6"/>
      <c r="B517" s="6"/>
      <c r="C517" s="6"/>
      <c r="D517" s="9"/>
      <c r="E517" s="9"/>
      <c r="F517" s="6"/>
      <c r="G517" s="6"/>
      <c r="H517" s="6"/>
      <c r="I517" s="6"/>
      <c r="J517" s="6"/>
      <c r="K517" s="6"/>
      <c r="L517" s="6"/>
      <c r="M517" s="6"/>
      <c r="N517" s="6"/>
      <c r="O517" s="16"/>
      <c r="P517" s="6"/>
      <c r="Q517" s="6"/>
      <c r="R517" s="6"/>
      <c r="S517" s="6"/>
    </row>
    <row r="518" spans="1:19" x14ac:dyDescent="0.15">
      <c r="A518" s="6"/>
      <c r="B518" s="6"/>
      <c r="C518" s="6"/>
      <c r="D518" s="9"/>
      <c r="E518" s="9"/>
      <c r="F518" s="6"/>
      <c r="G518" s="6"/>
      <c r="H518" s="6"/>
      <c r="I518" s="6"/>
      <c r="J518" s="6"/>
      <c r="K518" s="6"/>
      <c r="L518" s="6"/>
      <c r="M518" s="6"/>
      <c r="N518" s="6"/>
      <c r="O518" s="16"/>
      <c r="P518" s="6"/>
      <c r="Q518" s="6"/>
      <c r="R518" s="6"/>
      <c r="S518" s="6"/>
    </row>
    <row r="519" spans="1:19" x14ac:dyDescent="0.15">
      <c r="A519" s="6"/>
      <c r="B519" s="6"/>
      <c r="C519" s="6"/>
      <c r="D519" s="9"/>
      <c r="E519" s="9"/>
      <c r="F519" s="6"/>
      <c r="G519" s="6"/>
      <c r="H519" s="6"/>
      <c r="I519" s="6"/>
      <c r="J519" s="6"/>
      <c r="K519" s="6"/>
      <c r="L519" s="6"/>
      <c r="M519" s="6"/>
      <c r="N519" s="6"/>
      <c r="O519" s="16"/>
      <c r="P519" s="6"/>
      <c r="Q519" s="6"/>
      <c r="R519" s="6"/>
      <c r="S519" s="6"/>
    </row>
    <row r="520" spans="1:19" x14ac:dyDescent="0.15">
      <c r="A520" s="6"/>
      <c r="B520" s="6"/>
      <c r="C520" s="6"/>
      <c r="D520" s="9"/>
      <c r="E520" s="9"/>
      <c r="F520" s="6"/>
      <c r="G520" s="6"/>
      <c r="H520" s="6"/>
      <c r="I520" s="6"/>
      <c r="J520" s="6"/>
      <c r="K520" s="6"/>
      <c r="L520" s="6"/>
      <c r="M520" s="6"/>
      <c r="N520" s="6"/>
      <c r="O520" s="16"/>
      <c r="P520" s="6"/>
      <c r="Q520" s="6"/>
      <c r="R520" s="6"/>
      <c r="S520" s="6"/>
    </row>
    <row r="521" spans="1:19" x14ac:dyDescent="0.15">
      <c r="A521" s="6"/>
      <c r="B521" s="6"/>
      <c r="C521" s="6"/>
      <c r="D521" s="9"/>
      <c r="E521" s="9"/>
      <c r="F521" s="6"/>
      <c r="G521" s="6"/>
      <c r="H521" s="6"/>
      <c r="I521" s="6"/>
      <c r="J521" s="6"/>
      <c r="K521" s="6"/>
      <c r="L521" s="6"/>
      <c r="M521" s="6"/>
      <c r="N521" s="6"/>
      <c r="O521" s="16"/>
      <c r="P521" s="6"/>
      <c r="Q521" s="6"/>
      <c r="R521" s="6"/>
      <c r="S521" s="6"/>
    </row>
    <row r="522" spans="1:19" x14ac:dyDescent="0.15">
      <c r="A522" s="6"/>
      <c r="B522" s="6"/>
      <c r="C522" s="6"/>
      <c r="D522" s="9"/>
      <c r="E522" s="9"/>
      <c r="F522" s="6"/>
      <c r="G522" s="6"/>
      <c r="H522" s="6"/>
      <c r="I522" s="6"/>
      <c r="J522" s="6"/>
      <c r="K522" s="6"/>
      <c r="L522" s="6"/>
      <c r="M522" s="6"/>
      <c r="N522" s="6"/>
      <c r="O522" s="16"/>
      <c r="P522" s="6"/>
      <c r="Q522" s="6"/>
      <c r="R522" s="6"/>
      <c r="S522" s="6"/>
    </row>
    <row r="523" spans="1:19" x14ac:dyDescent="0.15">
      <c r="A523" s="6"/>
      <c r="B523" s="6"/>
      <c r="C523" s="6"/>
      <c r="D523" s="9"/>
      <c r="E523" s="9"/>
      <c r="F523" s="6"/>
      <c r="G523" s="6"/>
      <c r="H523" s="6"/>
      <c r="I523" s="6"/>
      <c r="J523" s="6"/>
      <c r="K523" s="6"/>
      <c r="L523" s="6"/>
      <c r="M523" s="6"/>
      <c r="N523" s="6"/>
      <c r="O523" s="16"/>
      <c r="P523" s="6"/>
      <c r="Q523" s="6"/>
      <c r="R523" s="6"/>
      <c r="S523" s="6"/>
    </row>
    <row r="524" spans="1:19" x14ac:dyDescent="0.15">
      <c r="A524" s="6"/>
      <c r="B524" s="6"/>
      <c r="C524" s="6"/>
      <c r="D524" s="9"/>
      <c r="E524" s="9"/>
      <c r="F524" s="6"/>
      <c r="G524" s="6"/>
      <c r="H524" s="6"/>
      <c r="I524" s="6"/>
      <c r="J524" s="6"/>
      <c r="K524" s="6"/>
      <c r="L524" s="6"/>
      <c r="M524" s="6"/>
      <c r="N524" s="6"/>
      <c r="O524" s="16"/>
      <c r="P524" s="6"/>
      <c r="Q524" s="6"/>
      <c r="R524" s="6"/>
      <c r="S524" s="6"/>
    </row>
    <row r="525" spans="1:19" x14ac:dyDescent="0.15">
      <c r="A525" s="6"/>
      <c r="B525" s="6"/>
      <c r="C525" s="6"/>
      <c r="D525" s="9"/>
      <c r="E525" s="9"/>
      <c r="F525" s="6"/>
      <c r="G525" s="6"/>
      <c r="H525" s="6"/>
      <c r="I525" s="6"/>
      <c r="J525" s="6"/>
      <c r="K525" s="6"/>
      <c r="L525" s="6"/>
      <c r="M525" s="6"/>
      <c r="N525" s="6"/>
      <c r="O525" s="16"/>
      <c r="P525" s="6"/>
      <c r="Q525" s="6"/>
      <c r="R525" s="6"/>
      <c r="S525" s="6"/>
    </row>
    <row r="526" spans="1:19" x14ac:dyDescent="0.15">
      <c r="A526" s="6"/>
      <c r="B526" s="6"/>
      <c r="C526" s="6"/>
      <c r="D526" s="9"/>
      <c r="E526" s="9"/>
      <c r="F526" s="6"/>
      <c r="G526" s="6"/>
      <c r="H526" s="6"/>
      <c r="I526" s="6"/>
      <c r="J526" s="6"/>
      <c r="K526" s="6"/>
      <c r="L526" s="6"/>
      <c r="M526" s="6"/>
      <c r="N526" s="6"/>
      <c r="O526" s="16"/>
      <c r="P526" s="6"/>
      <c r="Q526" s="6"/>
      <c r="R526" s="6"/>
      <c r="S526" s="6"/>
    </row>
    <row r="527" spans="1:19" x14ac:dyDescent="0.15">
      <c r="A527" s="6"/>
      <c r="B527" s="6"/>
      <c r="C527" s="6"/>
      <c r="D527" s="9"/>
      <c r="E527" s="9"/>
      <c r="F527" s="6"/>
      <c r="G527" s="6"/>
      <c r="H527" s="6"/>
      <c r="I527" s="6"/>
      <c r="J527" s="6"/>
      <c r="K527" s="6"/>
      <c r="L527" s="6"/>
      <c r="M527" s="6"/>
      <c r="N527" s="6"/>
      <c r="O527" s="16"/>
      <c r="P527" s="6"/>
      <c r="Q527" s="6"/>
      <c r="R527" s="6"/>
      <c r="S527" s="6"/>
    </row>
    <row r="528" spans="1:19" x14ac:dyDescent="0.15">
      <c r="A528" s="6"/>
      <c r="B528" s="6"/>
      <c r="C528" s="6"/>
      <c r="D528" s="9"/>
      <c r="E528" s="9"/>
      <c r="F528" s="6"/>
      <c r="G528" s="6"/>
      <c r="H528" s="6"/>
      <c r="I528" s="6"/>
      <c r="J528" s="6"/>
      <c r="K528" s="6"/>
      <c r="L528" s="6"/>
      <c r="M528" s="6"/>
      <c r="N528" s="6"/>
      <c r="O528" s="16"/>
      <c r="P528" s="6"/>
      <c r="Q528" s="6"/>
      <c r="R528" s="6"/>
      <c r="S528" s="6"/>
    </row>
    <row r="529" spans="1:19" x14ac:dyDescent="0.15">
      <c r="A529" s="6"/>
      <c r="B529" s="6"/>
      <c r="C529" s="6"/>
      <c r="D529" s="9"/>
      <c r="E529" s="9"/>
      <c r="F529" s="6"/>
      <c r="G529" s="6"/>
      <c r="H529" s="6"/>
      <c r="I529" s="6"/>
      <c r="J529" s="6"/>
      <c r="K529" s="6"/>
      <c r="L529" s="6"/>
      <c r="M529" s="6"/>
      <c r="N529" s="6"/>
      <c r="O529" s="16"/>
      <c r="P529" s="6"/>
      <c r="Q529" s="6"/>
      <c r="R529" s="6"/>
      <c r="S529" s="6"/>
    </row>
    <row r="530" spans="1:19" x14ac:dyDescent="0.15">
      <c r="A530" s="6"/>
      <c r="B530" s="6"/>
      <c r="C530" s="6"/>
      <c r="D530" s="9"/>
      <c r="E530" s="9"/>
      <c r="F530" s="6"/>
      <c r="G530" s="6"/>
      <c r="H530" s="6"/>
      <c r="I530" s="6"/>
      <c r="J530" s="6"/>
      <c r="K530" s="6"/>
      <c r="L530" s="6"/>
      <c r="M530" s="6"/>
      <c r="N530" s="6"/>
      <c r="O530" s="16"/>
      <c r="P530" s="6"/>
      <c r="Q530" s="6"/>
      <c r="R530" s="6"/>
      <c r="S530" s="6"/>
    </row>
    <row r="531" spans="1:19" x14ac:dyDescent="0.15">
      <c r="A531" s="6"/>
      <c r="B531" s="6"/>
      <c r="C531" s="6"/>
      <c r="D531" s="9"/>
      <c r="E531" s="9"/>
      <c r="F531" s="6"/>
      <c r="G531" s="6"/>
      <c r="H531" s="6"/>
      <c r="I531" s="6"/>
      <c r="J531" s="6"/>
      <c r="K531" s="6"/>
      <c r="L531" s="6"/>
      <c r="M531" s="6"/>
      <c r="N531" s="6"/>
      <c r="O531" s="16"/>
      <c r="P531" s="6"/>
      <c r="Q531" s="6"/>
      <c r="R531" s="6"/>
      <c r="S531" s="6"/>
    </row>
    <row r="532" spans="1:19" x14ac:dyDescent="0.15">
      <c r="A532" s="6"/>
      <c r="B532" s="6"/>
      <c r="C532" s="6"/>
      <c r="D532" s="9"/>
      <c r="E532" s="9"/>
      <c r="F532" s="6"/>
      <c r="G532" s="6"/>
      <c r="H532" s="6"/>
      <c r="I532" s="6"/>
      <c r="J532" s="6"/>
      <c r="K532" s="6"/>
      <c r="L532" s="6"/>
      <c r="M532" s="6"/>
      <c r="N532" s="6"/>
      <c r="O532" s="16"/>
      <c r="P532" s="6"/>
      <c r="Q532" s="6"/>
      <c r="R532" s="6"/>
      <c r="S532" s="6"/>
    </row>
    <row r="533" spans="1:19" x14ac:dyDescent="0.15">
      <c r="A533" s="6"/>
      <c r="B533" s="6"/>
      <c r="C533" s="6"/>
      <c r="D533" s="9"/>
      <c r="E533" s="9"/>
      <c r="F533" s="6"/>
      <c r="G533" s="6"/>
      <c r="H533" s="6"/>
      <c r="I533" s="6"/>
      <c r="J533" s="6"/>
      <c r="K533" s="6"/>
      <c r="L533" s="6"/>
      <c r="M533" s="6"/>
      <c r="N533" s="6"/>
      <c r="O533" s="16"/>
      <c r="P533" s="6"/>
      <c r="Q533" s="6"/>
      <c r="R533" s="6"/>
      <c r="S533" s="6"/>
    </row>
    <row r="534" spans="1:19" x14ac:dyDescent="0.15">
      <c r="A534" s="6"/>
      <c r="B534" s="6"/>
      <c r="C534" s="6"/>
      <c r="D534" s="9"/>
      <c r="E534" s="9"/>
      <c r="F534" s="6"/>
      <c r="G534" s="6"/>
      <c r="H534" s="6"/>
      <c r="I534" s="6"/>
      <c r="J534" s="6"/>
      <c r="K534" s="6"/>
      <c r="L534" s="6"/>
      <c r="M534" s="6"/>
      <c r="N534" s="6"/>
      <c r="O534" s="16"/>
      <c r="P534" s="6"/>
      <c r="Q534" s="6"/>
      <c r="R534" s="6"/>
      <c r="S534" s="6"/>
    </row>
    <row r="535" spans="1:19" x14ac:dyDescent="0.15">
      <c r="A535" s="6"/>
      <c r="B535" s="6"/>
      <c r="C535" s="6"/>
      <c r="D535" s="9"/>
      <c r="E535" s="9"/>
      <c r="F535" s="6"/>
      <c r="G535" s="6"/>
      <c r="H535" s="6"/>
      <c r="I535" s="6"/>
      <c r="J535" s="6"/>
      <c r="K535" s="6"/>
      <c r="L535" s="6"/>
      <c r="M535" s="6"/>
      <c r="N535" s="6"/>
      <c r="O535" s="16"/>
      <c r="P535" s="6"/>
      <c r="Q535" s="6"/>
      <c r="R535" s="6"/>
      <c r="S535" s="6"/>
    </row>
    <row r="536" spans="1:19" x14ac:dyDescent="0.15">
      <c r="A536" s="6"/>
      <c r="B536" s="6"/>
      <c r="C536" s="6"/>
      <c r="D536" s="9"/>
      <c r="E536" s="9"/>
      <c r="F536" s="6"/>
      <c r="G536" s="6"/>
      <c r="H536" s="6"/>
      <c r="I536" s="6"/>
      <c r="J536" s="6"/>
      <c r="K536" s="6"/>
      <c r="L536" s="6"/>
      <c r="M536" s="6"/>
      <c r="N536" s="6"/>
      <c r="O536" s="16"/>
      <c r="P536" s="6"/>
      <c r="Q536" s="6"/>
      <c r="R536" s="6"/>
      <c r="S536" s="6"/>
    </row>
    <row r="537" spans="1:19" x14ac:dyDescent="0.15">
      <c r="A537" s="6"/>
      <c r="B537" s="6"/>
      <c r="C537" s="6"/>
      <c r="D537" s="9"/>
      <c r="E537" s="9"/>
      <c r="F537" s="6"/>
      <c r="G537" s="6"/>
      <c r="H537" s="6"/>
      <c r="I537" s="6"/>
      <c r="J537" s="6"/>
      <c r="K537" s="6"/>
      <c r="L537" s="6"/>
      <c r="M537" s="6"/>
      <c r="N537" s="6"/>
      <c r="O537" s="16"/>
      <c r="P537" s="6"/>
      <c r="Q537" s="6"/>
      <c r="R537" s="6"/>
      <c r="S537" s="6"/>
    </row>
    <row r="538" spans="1:19" x14ac:dyDescent="0.15">
      <c r="A538" s="6"/>
      <c r="B538" s="6"/>
      <c r="C538" s="6"/>
      <c r="D538" s="9"/>
      <c r="E538" s="9"/>
      <c r="F538" s="6"/>
      <c r="G538" s="6"/>
      <c r="H538" s="6"/>
      <c r="I538" s="6"/>
      <c r="J538" s="6"/>
      <c r="K538" s="6"/>
      <c r="L538" s="6"/>
      <c r="M538" s="6"/>
      <c r="N538" s="6"/>
      <c r="O538" s="16"/>
      <c r="P538" s="6"/>
      <c r="Q538" s="6"/>
      <c r="R538" s="6"/>
      <c r="S538" s="6"/>
    </row>
    <row r="539" spans="1:19" x14ac:dyDescent="0.15">
      <c r="A539" s="6"/>
      <c r="B539" s="6"/>
      <c r="C539" s="6"/>
      <c r="D539" s="9"/>
      <c r="E539" s="9"/>
      <c r="F539" s="6"/>
      <c r="G539" s="6"/>
      <c r="H539" s="6"/>
      <c r="I539" s="6"/>
      <c r="J539" s="6"/>
      <c r="K539" s="6"/>
      <c r="L539" s="6"/>
      <c r="M539" s="6"/>
      <c r="N539" s="6"/>
      <c r="O539" s="16"/>
      <c r="P539" s="6"/>
      <c r="Q539" s="6"/>
      <c r="R539" s="6"/>
      <c r="S539" s="6"/>
    </row>
    <row r="540" spans="1:19" x14ac:dyDescent="0.15">
      <c r="A540" s="6"/>
      <c r="B540" s="6"/>
      <c r="C540" s="6"/>
      <c r="D540" s="9"/>
      <c r="E540" s="9"/>
      <c r="F540" s="6"/>
      <c r="G540" s="6"/>
      <c r="H540" s="6"/>
      <c r="I540" s="6"/>
      <c r="J540" s="6"/>
      <c r="K540" s="6"/>
      <c r="L540" s="6"/>
      <c r="M540" s="6"/>
      <c r="N540" s="6"/>
      <c r="O540" s="16"/>
      <c r="P540" s="6"/>
      <c r="Q540" s="6"/>
      <c r="R540" s="6"/>
      <c r="S540" s="6"/>
    </row>
    <row r="541" spans="1:19" x14ac:dyDescent="0.15">
      <c r="A541" s="6"/>
      <c r="B541" s="6"/>
      <c r="C541" s="6"/>
      <c r="D541" s="9"/>
      <c r="E541" s="9"/>
      <c r="F541" s="6"/>
      <c r="G541" s="6"/>
      <c r="H541" s="6"/>
      <c r="I541" s="6"/>
      <c r="J541" s="6"/>
      <c r="K541" s="6"/>
      <c r="L541" s="6"/>
      <c r="M541" s="6"/>
      <c r="N541" s="6"/>
      <c r="O541" s="16"/>
      <c r="P541" s="6"/>
      <c r="Q541" s="6"/>
      <c r="R541" s="6"/>
      <c r="S541" s="6"/>
    </row>
    <row r="542" spans="1:19" x14ac:dyDescent="0.15">
      <c r="A542" s="6"/>
      <c r="B542" s="6"/>
      <c r="C542" s="6"/>
      <c r="D542" s="9"/>
      <c r="E542" s="9"/>
      <c r="F542" s="6"/>
      <c r="G542" s="6"/>
      <c r="H542" s="6"/>
      <c r="I542" s="6"/>
      <c r="J542" s="6"/>
      <c r="K542" s="6"/>
      <c r="L542" s="6"/>
      <c r="M542" s="6"/>
      <c r="N542" s="6"/>
      <c r="O542" s="16"/>
      <c r="P542" s="6"/>
      <c r="Q542" s="6"/>
      <c r="R542" s="6"/>
      <c r="S542" s="6"/>
    </row>
    <row r="543" spans="1:19" x14ac:dyDescent="0.15">
      <c r="A543" s="6"/>
      <c r="B543" s="6"/>
      <c r="C543" s="6"/>
      <c r="D543" s="9"/>
      <c r="E543" s="9"/>
      <c r="F543" s="6"/>
      <c r="G543" s="6"/>
      <c r="H543" s="6"/>
      <c r="I543" s="6"/>
      <c r="J543" s="6"/>
      <c r="K543" s="6"/>
      <c r="L543" s="6"/>
      <c r="M543" s="6"/>
      <c r="N543" s="6"/>
      <c r="O543" s="16"/>
      <c r="P543" s="6"/>
      <c r="Q543" s="6"/>
      <c r="R543" s="6"/>
      <c r="S543" s="6"/>
    </row>
    <row r="544" spans="1:19" x14ac:dyDescent="0.15">
      <c r="A544" s="6"/>
      <c r="B544" s="6"/>
      <c r="C544" s="6"/>
      <c r="D544" s="9"/>
      <c r="E544" s="9"/>
      <c r="F544" s="6"/>
      <c r="G544" s="6"/>
      <c r="H544" s="6"/>
      <c r="I544" s="6"/>
      <c r="J544" s="6"/>
      <c r="K544" s="6"/>
      <c r="L544" s="6"/>
      <c r="M544" s="6"/>
      <c r="N544" s="6"/>
      <c r="O544" s="16"/>
      <c r="P544" s="6"/>
      <c r="Q544" s="6"/>
      <c r="R544" s="6"/>
      <c r="S544" s="6"/>
    </row>
    <row r="545" spans="1:19" x14ac:dyDescent="0.15">
      <c r="A545" s="6"/>
      <c r="B545" s="6"/>
      <c r="C545" s="6"/>
      <c r="D545" s="9"/>
      <c r="E545" s="9"/>
      <c r="F545" s="6"/>
      <c r="G545" s="6"/>
      <c r="H545" s="6"/>
      <c r="I545" s="6"/>
      <c r="J545" s="6"/>
      <c r="K545" s="6"/>
      <c r="L545" s="6"/>
      <c r="M545" s="6"/>
      <c r="N545" s="6"/>
      <c r="O545" s="16"/>
      <c r="P545" s="6"/>
      <c r="Q545" s="6"/>
      <c r="R545" s="6"/>
      <c r="S545" s="6"/>
    </row>
    <row r="546" spans="1:19" x14ac:dyDescent="0.15">
      <c r="A546" s="6"/>
      <c r="B546" s="6"/>
      <c r="C546" s="6"/>
      <c r="D546" s="9"/>
      <c r="E546" s="9"/>
      <c r="F546" s="6"/>
      <c r="G546" s="6"/>
      <c r="H546" s="6"/>
      <c r="I546" s="6"/>
      <c r="J546" s="6"/>
      <c r="K546" s="6"/>
      <c r="L546" s="6"/>
      <c r="M546" s="6"/>
      <c r="N546" s="6"/>
      <c r="O546" s="16"/>
      <c r="P546" s="6"/>
      <c r="Q546" s="6"/>
      <c r="R546" s="6"/>
      <c r="S546" s="6"/>
    </row>
    <row r="547" spans="1:19" x14ac:dyDescent="0.15">
      <c r="A547" s="6"/>
      <c r="B547" s="6"/>
      <c r="C547" s="6"/>
      <c r="D547" s="9"/>
      <c r="E547" s="9"/>
      <c r="F547" s="6"/>
      <c r="G547" s="6"/>
      <c r="H547" s="6"/>
      <c r="I547" s="6"/>
      <c r="J547" s="6"/>
      <c r="K547" s="6"/>
      <c r="L547" s="6"/>
      <c r="M547" s="6"/>
      <c r="N547" s="6"/>
      <c r="O547" s="16"/>
      <c r="P547" s="6"/>
      <c r="Q547" s="6"/>
      <c r="R547" s="6"/>
      <c r="S547" s="6"/>
    </row>
    <row r="548" spans="1:19" x14ac:dyDescent="0.15">
      <c r="A548" s="6"/>
      <c r="B548" s="6"/>
      <c r="C548" s="6"/>
      <c r="D548" s="9"/>
      <c r="E548" s="9"/>
      <c r="F548" s="6"/>
      <c r="G548" s="6"/>
      <c r="H548" s="6"/>
      <c r="I548" s="6"/>
      <c r="J548" s="6"/>
      <c r="K548" s="6"/>
      <c r="L548" s="6"/>
      <c r="M548" s="6"/>
      <c r="N548" s="6"/>
      <c r="O548" s="16"/>
      <c r="P548" s="6"/>
      <c r="Q548" s="6"/>
      <c r="R548" s="6"/>
      <c r="S548" s="6"/>
    </row>
    <row r="549" spans="1:19" x14ac:dyDescent="0.15">
      <c r="A549" s="6"/>
      <c r="B549" s="6"/>
      <c r="C549" s="6"/>
      <c r="D549" s="9"/>
      <c r="E549" s="9"/>
      <c r="F549" s="6"/>
      <c r="G549" s="6"/>
      <c r="H549" s="6"/>
      <c r="I549" s="6"/>
      <c r="J549" s="6"/>
      <c r="K549" s="6"/>
      <c r="L549" s="6"/>
      <c r="M549" s="6"/>
      <c r="N549" s="6"/>
      <c r="O549" s="16"/>
      <c r="P549" s="6"/>
      <c r="Q549" s="6"/>
      <c r="R549" s="6"/>
      <c r="S549" s="6"/>
    </row>
    <row r="550" spans="1:19" x14ac:dyDescent="0.15">
      <c r="A550" s="6"/>
      <c r="B550" s="6"/>
      <c r="C550" s="6"/>
      <c r="D550" s="9"/>
      <c r="E550" s="9"/>
      <c r="F550" s="6"/>
      <c r="G550" s="6"/>
      <c r="H550" s="6"/>
      <c r="I550" s="6"/>
      <c r="J550" s="6"/>
      <c r="K550" s="6"/>
      <c r="L550" s="6"/>
      <c r="M550" s="6"/>
      <c r="N550" s="6"/>
      <c r="O550" s="16"/>
      <c r="P550" s="6"/>
      <c r="Q550" s="6"/>
      <c r="R550" s="6"/>
      <c r="S550" s="6"/>
    </row>
    <row r="551" spans="1:19" x14ac:dyDescent="0.15">
      <c r="A551" s="6"/>
      <c r="B551" s="6"/>
      <c r="C551" s="6"/>
      <c r="D551" s="9"/>
      <c r="E551" s="9"/>
      <c r="F551" s="6"/>
      <c r="G551" s="6"/>
      <c r="H551" s="6"/>
      <c r="I551" s="6"/>
      <c r="J551" s="6"/>
      <c r="K551" s="6"/>
      <c r="L551" s="6"/>
      <c r="M551" s="6"/>
      <c r="N551" s="6"/>
      <c r="O551" s="16"/>
      <c r="P551" s="6"/>
      <c r="Q551" s="6"/>
      <c r="R551" s="6"/>
      <c r="S551" s="6"/>
    </row>
    <row r="552" spans="1:19" x14ac:dyDescent="0.15">
      <c r="A552" s="6"/>
      <c r="B552" s="6"/>
      <c r="C552" s="6"/>
      <c r="D552" s="9"/>
      <c r="E552" s="9"/>
      <c r="F552" s="6"/>
      <c r="G552" s="6"/>
      <c r="H552" s="6"/>
      <c r="I552" s="6"/>
      <c r="J552" s="6"/>
      <c r="K552" s="6"/>
      <c r="L552" s="6"/>
      <c r="M552" s="6"/>
      <c r="N552" s="6"/>
      <c r="O552" s="16"/>
      <c r="P552" s="6"/>
      <c r="Q552" s="6"/>
      <c r="R552" s="6"/>
      <c r="S552" s="6"/>
    </row>
    <row r="553" spans="1:19" x14ac:dyDescent="0.15">
      <c r="A553" s="6"/>
      <c r="B553" s="6"/>
      <c r="C553" s="6"/>
      <c r="D553" s="9"/>
      <c r="E553" s="9"/>
      <c r="F553" s="6"/>
      <c r="G553" s="6"/>
      <c r="H553" s="6"/>
      <c r="I553" s="6"/>
      <c r="J553" s="6"/>
      <c r="K553" s="6"/>
      <c r="L553" s="6"/>
      <c r="M553" s="6"/>
      <c r="N553" s="6"/>
      <c r="O553" s="16"/>
      <c r="P553" s="6"/>
      <c r="Q553" s="6"/>
      <c r="R553" s="6"/>
      <c r="S553" s="6"/>
    </row>
    <row r="554" spans="1:19" x14ac:dyDescent="0.15">
      <c r="A554" s="6"/>
      <c r="B554" s="6"/>
      <c r="C554" s="6"/>
      <c r="D554" s="9"/>
      <c r="E554" s="9"/>
      <c r="F554" s="6"/>
      <c r="G554" s="6"/>
      <c r="H554" s="6"/>
      <c r="I554" s="6"/>
      <c r="J554" s="6"/>
      <c r="K554" s="6"/>
      <c r="L554" s="6"/>
      <c r="M554" s="6"/>
      <c r="N554" s="6"/>
      <c r="O554" s="16"/>
      <c r="P554" s="6"/>
      <c r="Q554" s="6"/>
      <c r="R554" s="6"/>
      <c r="S554" s="6"/>
    </row>
    <row r="555" spans="1:19" x14ac:dyDescent="0.15">
      <c r="A555" s="6"/>
      <c r="B555" s="6"/>
      <c r="C555" s="6"/>
      <c r="D555" s="9"/>
      <c r="E555" s="9"/>
      <c r="F555" s="6"/>
      <c r="G555" s="6"/>
      <c r="H555" s="6"/>
      <c r="I555" s="6"/>
      <c r="J555" s="6"/>
      <c r="K555" s="6"/>
      <c r="L555" s="6"/>
      <c r="M555" s="6"/>
      <c r="N555" s="6"/>
      <c r="O555" s="16"/>
      <c r="P555" s="6"/>
      <c r="Q555" s="6"/>
      <c r="R555" s="6"/>
      <c r="S555" s="6"/>
    </row>
    <row r="556" spans="1:19" x14ac:dyDescent="0.15">
      <c r="A556" s="6"/>
      <c r="B556" s="6"/>
      <c r="C556" s="6"/>
      <c r="D556" s="9"/>
      <c r="E556" s="9"/>
      <c r="F556" s="6"/>
      <c r="G556" s="6"/>
      <c r="H556" s="6"/>
      <c r="I556" s="6"/>
      <c r="J556" s="6"/>
      <c r="K556" s="6"/>
      <c r="L556" s="6"/>
      <c r="M556" s="6"/>
      <c r="N556" s="6"/>
      <c r="O556" s="16"/>
      <c r="P556" s="6"/>
      <c r="Q556" s="6"/>
      <c r="R556" s="6"/>
      <c r="S556" s="6"/>
    </row>
    <row r="557" spans="1:19" x14ac:dyDescent="0.15">
      <c r="A557" s="6"/>
      <c r="B557" s="6"/>
      <c r="C557" s="6"/>
      <c r="D557" s="9"/>
      <c r="E557" s="9"/>
      <c r="F557" s="6"/>
      <c r="G557" s="6"/>
      <c r="H557" s="6"/>
      <c r="I557" s="6"/>
      <c r="J557" s="6"/>
      <c r="K557" s="6"/>
      <c r="L557" s="6"/>
      <c r="M557" s="6"/>
      <c r="N557" s="6"/>
      <c r="O557" s="16"/>
      <c r="P557" s="6"/>
      <c r="Q557" s="6"/>
      <c r="R557" s="6"/>
      <c r="S557" s="6"/>
    </row>
    <row r="558" spans="1:19" x14ac:dyDescent="0.15">
      <c r="A558" s="6"/>
      <c r="B558" s="6"/>
      <c r="C558" s="6"/>
      <c r="D558" s="9"/>
      <c r="E558" s="9"/>
      <c r="F558" s="6"/>
      <c r="G558" s="6"/>
      <c r="H558" s="6"/>
      <c r="I558" s="6"/>
      <c r="J558" s="6"/>
      <c r="K558" s="6"/>
      <c r="L558" s="6"/>
      <c r="M558" s="6"/>
      <c r="N558" s="6"/>
      <c r="O558" s="16"/>
      <c r="P558" s="6"/>
      <c r="Q558" s="6"/>
      <c r="R558" s="6"/>
      <c r="S558" s="6"/>
    </row>
    <row r="559" spans="1:19" x14ac:dyDescent="0.15">
      <c r="A559" s="6"/>
      <c r="B559" s="6"/>
      <c r="C559" s="6"/>
      <c r="D559" s="9"/>
      <c r="E559" s="9"/>
      <c r="F559" s="6"/>
      <c r="G559" s="6"/>
      <c r="H559" s="6"/>
      <c r="I559" s="6"/>
      <c r="J559" s="6"/>
      <c r="K559" s="6"/>
      <c r="L559" s="6"/>
      <c r="M559" s="6"/>
      <c r="N559" s="6"/>
      <c r="O559" s="16"/>
      <c r="P559" s="6"/>
      <c r="Q559" s="6"/>
      <c r="R559" s="6"/>
      <c r="S559" s="6"/>
    </row>
    <row r="560" spans="1:19" x14ac:dyDescent="0.15">
      <c r="A560" s="6"/>
      <c r="B560" s="6"/>
      <c r="C560" s="6"/>
      <c r="D560" s="9"/>
      <c r="E560" s="9"/>
      <c r="F560" s="6"/>
      <c r="G560" s="6"/>
      <c r="H560" s="6"/>
      <c r="I560" s="6"/>
      <c r="J560" s="6"/>
      <c r="K560" s="6"/>
      <c r="L560" s="6"/>
      <c r="M560" s="6"/>
      <c r="N560" s="6"/>
      <c r="O560" s="16"/>
      <c r="P560" s="6"/>
      <c r="Q560" s="6"/>
      <c r="R560" s="6"/>
      <c r="S560" s="6"/>
    </row>
    <row r="561" spans="1:19" x14ac:dyDescent="0.15">
      <c r="A561" s="6"/>
      <c r="B561" s="6"/>
      <c r="C561" s="6"/>
      <c r="D561" s="9"/>
      <c r="E561" s="9"/>
      <c r="F561" s="6"/>
      <c r="G561" s="6"/>
      <c r="H561" s="6"/>
      <c r="I561" s="6"/>
      <c r="J561" s="6"/>
      <c r="K561" s="6"/>
      <c r="L561" s="6"/>
      <c r="M561" s="6"/>
      <c r="N561" s="6"/>
      <c r="O561" s="16"/>
      <c r="P561" s="6"/>
      <c r="Q561" s="6"/>
      <c r="R561" s="6"/>
      <c r="S561" s="6"/>
    </row>
    <row r="562" spans="1:19" x14ac:dyDescent="0.15">
      <c r="A562" s="6"/>
      <c r="B562" s="6"/>
      <c r="C562" s="6"/>
      <c r="D562" s="9"/>
      <c r="E562" s="9"/>
      <c r="F562" s="6"/>
      <c r="G562" s="6"/>
      <c r="H562" s="6"/>
      <c r="I562" s="6"/>
      <c r="J562" s="6"/>
      <c r="K562" s="6"/>
      <c r="L562" s="6"/>
      <c r="M562" s="6"/>
      <c r="N562" s="6"/>
      <c r="O562" s="16"/>
      <c r="P562" s="6"/>
      <c r="Q562" s="6"/>
      <c r="R562" s="6"/>
      <c r="S562" s="6"/>
    </row>
    <row r="563" spans="1:19" x14ac:dyDescent="0.15">
      <c r="A563" s="6"/>
      <c r="B563" s="6"/>
      <c r="C563" s="6"/>
      <c r="D563" s="9"/>
      <c r="E563" s="9"/>
      <c r="F563" s="6"/>
      <c r="G563" s="6"/>
      <c r="H563" s="6"/>
      <c r="I563" s="6"/>
      <c r="J563" s="6"/>
      <c r="K563" s="6"/>
      <c r="L563" s="6"/>
      <c r="M563" s="6"/>
      <c r="N563" s="6"/>
      <c r="O563" s="16"/>
      <c r="P563" s="6"/>
      <c r="Q563" s="6"/>
      <c r="R563" s="6"/>
      <c r="S563" s="6"/>
    </row>
    <row r="564" spans="1:19" x14ac:dyDescent="0.15">
      <c r="A564" s="6"/>
      <c r="B564" s="6"/>
      <c r="C564" s="6"/>
      <c r="D564" s="9"/>
      <c r="E564" s="9"/>
      <c r="F564" s="6"/>
      <c r="G564" s="6"/>
      <c r="H564" s="6"/>
      <c r="I564" s="6"/>
      <c r="J564" s="6"/>
      <c r="K564" s="6"/>
      <c r="L564" s="6"/>
      <c r="M564" s="6"/>
      <c r="N564" s="6"/>
      <c r="O564" s="16"/>
      <c r="P564" s="6"/>
      <c r="Q564" s="6"/>
      <c r="R564" s="6"/>
      <c r="S564" s="6"/>
    </row>
    <row r="565" spans="1:19" x14ac:dyDescent="0.15">
      <c r="A565" s="6"/>
      <c r="B565" s="6"/>
      <c r="C565" s="6"/>
      <c r="D565" s="9"/>
      <c r="E565" s="9"/>
      <c r="F565" s="6"/>
      <c r="G565" s="6"/>
      <c r="H565" s="6"/>
      <c r="I565" s="6"/>
      <c r="J565" s="6"/>
      <c r="K565" s="6"/>
      <c r="L565" s="6"/>
      <c r="M565" s="6"/>
      <c r="N565" s="6"/>
      <c r="O565" s="16"/>
      <c r="P565" s="6"/>
      <c r="Q565" s="6"/>
      <c r="R565" s="6"/>
      <c r="S565" s="6"/>
    </row>
    <row r="566" spans="1:19" x14ac:dyDescent="0.15">
      <c r="A566" s="6"/>
      <c r="B566" s="6"/>
      <c r="C566" s="6"/>
      <c r="D566" s="9"/>
      <c r="E566" s="9"/>
      <c r="F566" s="6"/>
      <c r="G566" s="6"/>
      <c r="H566" s="6"/>
      <c r="I566" s="6"/>
      <c r="J566" s="6"/>
      <c r="K566" s="6"/>
      <c r="L566" s="6"/>
      <c r="M566" s="6"/>
      <c r="N566" s="6"/>
      <c r="O566" s="16"/>
      <c r="P566" s="6"/>
      <c r="Q566" s="6"/>
      <c r="R566" s="6"/>
      <c r="S566" s="6"/>
    </row>
    <row r="567" spans="1:19" x14ac:dyDescent="0.15">
      <c r="A567" s="6"/>
      <c r="B567" s="6"/>
      <c r="C567" s="6"/>
      <c r="D567" s="9"/>
      <c r="E567" s="9"/>
      <c r="F567" s="6"/>
      <c r="G567" s="6"/>
      <c r="H567" s="6"/>
      <c r="I567" s="6"/>
      <c r="J567" s="6"/>
      <c r="K567" s="6"/>
      <c r="L567" s="6"/>
      <c r="M567" s="6"/>
      <c r="N567" s="6"/>
      <c r="O567" s="16"/>
      <c r="P567" s="6"/>
      <c r="Q567" s="6"/>
      <c r="R567" s="6"/>
      <c r="S567" s="6"/>
    </row>
    <row r="568" spans="1:19" x14ac:dyDescent="0.15">
      <c r="A568" s="6"/>
      <c r="B568" s="6"/>
      <c r="C568" s="6"/>
      <c r="D568" s="9"/>
      <c r="E568" s="9"/>
      <c r="F568" s="6"/>
      <c r="G568" s="6"/>
      <c r="H568" s="6"/>
      <c r="I568" s="6"/>
      <c r="J568" s="6"/>
      <c r="K568" s="6"/>
      <c r="L568" s="6"/>
      <c r="M568" s="6"/>
      <c r="N568" s="6"/>
      <c r="O568" s="16"/>
      <c r="P568" s="6"/>
      <c r="Q568" s="6"/>
      <c r="R568" s="6"/>
      <c r="S568" s="6"/>
    </row>
    <row r="569" spans="1:19" x14ac:dyDescent="0.15">
      <c r="A569" s="6"/>
      <c r="B569" s="6"/>
      <c r="C569" s="6"/>
      <c r="D569" s="9"/>
      <c r="E569" s="9"/>
      <c r="F569" s="6"/>
      <c r="G569" s="6"/>
      <c r="H569" s="6"/>
      <c r="I569" s="6"/>
      <c r="J569" s="6"/>
      <c r="K569" s="6"/>
      <c r="L569" s="6"/>
      <c r="M569" s="6"/>
      <c r="N569" s="6"/>
      <c r="O569" s="16"/>
      <c r="P569" s="6"/>
      <c r="Q569" s="6"/>
      <c r="R569" s="6"/>
      <c r="S569" s="6"/>
    </row>
    <row r="570" spans="1:19" x14ac:dyDescent="0.15">
      <c r="A570" s="6"/>
      <c r="B570" s="6"/>
      <c r="C570" s="6"/>
      <c r="D570" s="9"/>
      <c r="E570" s="9"/>
      <c r="F570" s="6"/>
      <c r="G570" s="6"/>
      <c r="H570" s="6"/>
      <c r="I570" s="6"/>
      <c r="J570" s="6"/>
      <c r="K570" s="6"/>
      <c r="L570" s="6"/>
      <c r="M570" s="6"/>
      <c r="N570" s="6"/>
      <c r="O570" s="16"/>
      <c r="P570" s="6"/>
      <c r="Q570" s="6"/>
      <c r="R570" s="6"/>
      <c r="S570" s="6"/>
    </row>
    <row r="571" spans="1:19" x14ac:dyDescent="0.15">
      <c r="A571" s="6"/>
      <c r="B571" s="6"/>
      <c r="C571" s="6"/>
      <c r="D571" s="9"/>
      <c r="E571" s="9"/>
      <c r="F571" s="6"/>
      <c r="G571" s="6"/>
      <c r="H571" s="6"/>
      <c r="I571" s="6"/>
      <c r="J571" s="6"/>
      <c r="K571" s="6"/>
      <c r="L571" s="6"/>
      <c r="M571" s="6"/>
      <c r="N571" s="6"/>
      <c r="O571" s="16"/>
      <c r="P571" s="6"/>
      <c r="Q571" s="6"/>
      <c r="R571" s="6"/>
      <c r="S571" s="6"/>
    </row>
    <row r="572" spans="1:19" x14ac:dyDescent="0.15">
      <c r="A572" s="6"/>
      <c r="B572" s="6"/>
      <c r="C572" s="6"/>
      <c r="D572" s="9"/>
      <c r="E572" s="9"/>
      <c r="F572" s="6"/>
      <c r="G572" s="6"/>
      <c r="H572" s="6"/>
      <c r="I572" s="6"/>
      <c r="J572" s="6"/>
      <c r="K572" s="6"/>
      <c r="L572" s="6"/>
      <c r="M572" s="6"/>
      <c r="N572" s="6"/>
      <c r="O572" s="16"/>
      <c r="P572" s="6"/>
      <c r="Q572" s="6"/>
      <c r="R572" s="6"/>
      <c r="S572" s="6"/>
    </row>
    <row r="573" spans="1:19" x14ac:dyDescent="0.15">
      <c r="A573" s="6"/>
      <c r="B573" s="6"/>
      <c r="C573" s="6"/>
      <c r="D573" s="9"/>
      <c r="E573" s="9"/>
      <c r="F573" s="6"/>
      <c r="G573" s="6"/>
      <c r="H573" s="6"/>
      <c r="I573" s="6"/>
      <c r="J573" s="6"/>
      <c r="K573" s="6"/>
      <c r="L573" s="6"/>
      <c r="M573" s="6"/>
      <c r="N573" s="6"/>
      <c r="O573" s="16"/>
      <c r="P573" s="6"/>
      <c r="Q573" s="6"/>
      <c r="R573" s="6"/>
      <c r="S573" s="6"/>
    </row>
    <row r="574" spans="1:19" x14ac:dyDescent="0.15">
      <c r="A574" s="6"/>
      <c r="B574" s="6"/>
      <c r="C574" s="6"/>
      <c r="D574" s="9"/>
      <c r="E574" s="9"/>
      <c r="F574" s="6"/>
      <c r="G574" s="6"/>
      <c r="H574" s="6"/>
      <c r="I574" s="6"/>
      <c r="J574" s="6"/>
      <c r="K574" s="6"/>
      <c r="L574" s="6"/>
      <c r="M574" s="6"/>
      <c r="N574" s="6"/>
      <c r="O574" s="16"/>
      <c r="P574" s="6"/>
      <c r="Q574" s="6"/>
      <c r="R574" s="6"/>
      <c r="S574" s="6"/>
    </row>
    <row r="575" spans="1:19" x14ac:dyDescent="0.15">
      <c r="A575" s="6"/>
      <c r="B575" s="6"/>
      <c r="C575" s="6"/>
      <c r="D575" s="9"/>
      <c r="E575" s="9"/>
      <c r="F575" s="6"/>
      <c r="G575" s="6"/>
      <c r="H575" s="6"/>
      <c r="I575" s="6"/>
      <c r="J575" s="6"/>
      <c r="K575" s="6"/>
      <c r="L575" s="6"/>
      <c r="M575" s="6"/>
      <c r="N575" s="6"/>
      <c r="O575" s="16"/>
      <c r="P575" s="6"/>
      <c r="Q575" s="6"/>
      <c r="R575" s="6"/>
      <c r="S575" s="6"/>
    </row>
    <row r="576" spans="1:19" x14ac:dyDescent="0.15">
      <c r="A576" s="6"/>
      <c r="B576" s="6"/>
      <c r="C576" s="6"/>
      <c r="D576" s="9"/>
      <c r="E576" s="9"/>
      <c r="F576" s="6"/>
      <c r="G576" s="6"/>
      <c r="H576" s="6"/>
      <c r="I576" s="6"/>
      <c r="J576" s="6"/>
      <c r="K576" s="6"/>
      <c r="L576" s="6"/>
      <c r="M576" s="6"/>
      <c r="N576" s="6"/>
      <c r="O576" s="16"/>
      <c r="P576" s="6"/>
      <c r="Q576" s="6"/>
      <c r="R576" s="6"/>
      <c r="S576" s="6"/>
    </row>
    <row r="577" spans="1:19" x14ac:dyDescent="0.15">
      <c r="A577" s="6"/>
      <c r="B577" s="6"/>
      <c r="C577" s="6"/>
      <c r="D577" s="9"/>
      <c r="E577" s="9"/>
      <c r="F577" s="6"/>
      <c r="G577" s="6"/>
      <c r="H577" s="6"/>
      <c r="I577" s="6"/>
      <c r="J577" s="6"/>
      <c r="K577" s="6"/>
      <c r="L577" s="6"/>
      <c r="M577" s="6"/>
      <c r="N577" s="6"/>
      <c r="O577" s="16"/>
      <c r="P577" s="6"/>
      <c r="Q577" s="6"/>
      <c r="R577" s="6"/>
      <c r="S577" s="6"/>
    </row>
    <row r="578" spans="1:19" x14ac:dyDescent="0.15">
      <c r="A578" s="6"/>
      <c r="B578" s="6"/>
      <c r="C578" s="6"/>
      <c r="D578" s="9"/>
      <c r="E578" s="9"/>
      <c r="F578" s="6"/>
      <c r="G578" s="6"/>
      <c r="H578" s="6"/>
      <c r="I578" s="6"/>
      <c r="J578" s="6"/>
      <c r="K578" s="6"/>
      <c r="L578" s="6"/>
      <c r="M578" s="6"/>
      <c r="N578" s="6"/>
      <c r="O578" s="16"/>
      <c r="P578" s="6"/>
      <c r="Q578" s="6"/>
      <c r="R578" s="6"/>
      <c r="S578" s="6"/>
    </row>
    <row r="579" spans="1:19" x14ac:dyDescent="0.15">
      <c r="A579" s="6"/>
      <c r="B579" s="6"/>
      <c r="C579" s="6"/>
      <c r="D579" s="9"/>
      <c r="E579" s="9"/>
      <c r="F579" s="6"/>
      <c r="G579" s="6"/>
      <c r="H579" s="6"/>
      <c r="I579" s="6"/>
      <c r="J579" s="6"/>
      <c r="K579" s="6"/>
      <c r="L579" s="6"/>
      <c r="M579" s="6"/>
      <c r="N579" s="6"/>
      <c r="O579" s="16"/>
      <c r="P579" s="6"/>
      <c r="Q579" s="6"/>
      <c r="R579" s="6"/>
      <c r="S579" s="6"/>
    </row>
    <row r="580" spans="1:19" x14ac:dyDescent="0.15">
      <c r="A580" s="6"/>
      <c r="B580" s="6"/>
      <c r="C580" s="6"/>
      <c r="D580" s="9"/>
      <c r="E580" s="9"/>
      <c r="F580" s="6"/>
      <c r="G580" s="6"/>
      <c r="H580" s="6"/>
      <c r="I580" s="6"/>
      <c r="J580" s="6"/>
      <c r="K580" s="6"/>
      <c r="L580" s="6"/>
      <c r="M580" s="6"/>
      <c r="N580" s="6"/>
      <c r="O580" s="16"/>
      <c r="P580" s="6"/>
      <c r="Q580" s="6"/>
      <c r="R580" s="6"/>
      <c r="S580" s="6"/>
    </row>
    <row r="581" spans="1:19" x14ac:dyDescent="0.15">
      <c r="A581" s="6"/>
      <c r="B581" s="6"/>
      <c r="C581" s="6"/>
      <c r="D581" s="9"/>
      <c r="E581" s="9"/>
      <c r="F581" s="6"/>
      <c r="G581" s="6"/>
      <c r="H581" s="6"/>
      <c r="I581" s="6"/>
      <c r="J581" s="6"/>
      <c r="K581" s="6"/>
      <c r="L581" s="6"/>
      <c r="M581" s="6"/>
      <c r="N581" s="6"/>
      <c r="O581" s="16"/>
      <c r="P581" s="6"/>
      <c r="Q581" s="6"/>
      <c r="R581" s="6"/>
      <c r="S581" s="6"/>
    </row>
    <row r="582" spans="1:19" x14ac:dyDescent="0.15">
      <c r="A582" s="6"/>
      <c r="B582" s="6"/>
      <c r="C582" s="6"/>
      <c r="D582" s="9"/>
      <c r="E582" s="9"/>
      <c r="F582" s="6"/>
      <c r="G582" s="6"/>
      <c r="H582" s="6"/>
      <c r="I582" s="6"/>
      <c r="J582" s="6"/>
      <c r="K582" s="6"/>
      <c r="L582" s="6"/>
      <c r="M582" s="6"/>
      <c r="N582" s="6"/>
      <c r="O582" s="16"/>
      <c r="P582" s="6"/>
      <c r="Q582" s="6"/>
      <c r="R582" s="6"/>
      <c r="S582" s="6"/>
    </row>
    <row r="583" spans="1:19" x14ac:dyDescent="0.15">
      <c r="A583" s="6"/>
      <c r="B583" s="6"/>
      <c r="C583" s="6"/>
      <c r="D583" s="9"/>
      <c r="E583" s="9"/>
      <c r="F583" s="6"/>
      <c r="G583" s="6"/>
      <c r="H583" s="6"/>
      <c r="I583" s="6"/>
      <c r="J583" s="6"/>
      <c r="K583" s="6"/>
      <c r="L583" s="6"/>
      <c r="M583" s="6"/>
      <c r="N583" s="6"/>
      <c r="O583" s="16"/>
      <c r="P583" s="6"/>
      <c r="Q583" s="6"/>
      <c r="R583" s="6"/>
      <c r="S583" s="6"/>
    </row>
    <row r="584" spans="1:19" x14ac:dyDescent="0.15">
      <c r="A584" s="6"/>
      <c r="B584" s="6"/>
      <c r="C584" s="6"/>
      <c r="D584" s="9"/>
      <c r="E584" s="9"/>
      <c r="F584" s="6"/>
      <c r="G584" s="6"/>
      <c r="H584" s="6"/>
      <c r="I584" s="6"/>
      <c r="J584" s="6"/>
      <c r="K584" s="6"/>
      <c r="L584" s="6"/>
      <c r="M584" s="6"/>
      <c r="N584" s="6"/>
      <c r="O584" s="16"/>
      <c r="P584" s="6"/>
      <c r="Q584" s="6"/>
      <c r="R584" s="6"/>
      <c r="S584" s="6"/>
    </row>
    <row r="585" spans="1:19" x14ac:dyDescent="0.15">
      <c r="A585" s="6"/>
      <c r="B585" s="6"/>
      <c r="C585" s="6"/>
      <c r="D585" s="9"/>
      <c r="E585" s="9"/>
      <c r="F585" s="6"/>
      <c r="G585" s="6"/>
      <c r="H585" s="6"/>
      <c r="I585" s="6"/>
      <c r="J585" s="6"/>
      <c r="K585" s="6"/>
      <c r="L585" s="6"/>
      <c r="M585" s="6"/>
      <c r="N585" s="6"/>
      <c r="O585" s="16"/>
      <c r="P585" s="6"/>
      <c r="Q585" s="6"/>
      <c r="R585" s="6"/>
      <c r="S585" s="6"/>
    </row>
    <row r="586" spans="1:19" x14ac:dyDescent="0.15">
      <c r="A586" s="6"/>
      <c r="B586" s="6"/>
      <c r="C586" s="6"/>
      <c r="D586" s="9"/>
      <c r="E586" s="9"/>
      <c r="F586" s="6"/>
      <c r="G586" s="6"/>
      <c r="H586" s="6"/>
      <c r="I586" s="6"/>
      <c r="J586" s="6"/>
      <c r="K586" s="6"/>
      <c r="L586" s="6"/>
      <c r="M586" s="6"/>
      <c r="N586" s="6"/>
      <c r="O586" s="16"/>
      <c r="P586" s="6"/>
      <c r="Q586" s="6"/>
      <c r="R586" s="6"/>
      <c r="S586" s="6"/>
    </row>
    <row r="587" spans="1:19" x14ac:dyDescent="0.15">
      <c r="A587" s="6"/>
      <c r="B587" s="6"/>
      <c r="C587" s="6"/>
      <c r="D587" s="9"/>
      <c r="E587" s="9"/>
      <c r="F587" s="6"/>
      <c r="G587" s="6"/>
      <c r="H587" s="6"/>
      <c r="I587" s="6"/>
      <c r="J587" s="6"/>
      <c r="K587" s="6"/>
      <c r="L587" s="6"/>
      <c r="M587" s="6"/>
      <c r="N587" s="6"/>
      <c r="O587" s="16"/>
      <c r="P587" s="6"/>
      <c r="Q587" s="6"/>
      <c r="R587" s="6"/>
      <c r="S587" s="6"/>
    </row>
    <row r="588" spans="1:19" x14ac:dyDescent="0.15">
      <c r="A588" s="6"/>
      <c r="B588" s="6"/>
      <c r="C588" s="6"/>
      <c r="D588" s="9"/>
      <c r="E588" s="9"/>
      <c r="F588" s="6"/>
      <c r="G588" s="6"/>
      <c r="H588" s="6"/>
      <c r="I588" s="6"/>
      <c r="J588" s="6"/>
      <c r="K588" s="6"/>
      <c r="L588" s="6"/>
      <c r="M588" s="6"/>
      <c r="N588" s="6"/>
      <c r="O588" s="16"/>
      <c r="P588" s="6"/>
      <c r="Q588" s="6"/>
      <c r="R588" s="6"/>
      <c r="S588" s="6"/>
    </row>
    <row r="589" spans="1:19" x14ac:dyDescent="0.15">
      <c r="A589" s="6"/>
      <c r="B589" s="6"/>
      <c r="C589" s="6"/>
      <c r="D589" s="9"/>
      <c r="E589" s="9"/>
      <c r="F589" s="6"/>
      <c r="G589" s="6"/>
      <c r="H589" s="6"/>
      <c r="I589" s="6"/>
      <c r="J589" s="6"/>
      <c r="K589" s="6"/>
      <c r="L589" s="6"/>
      <c r="M589" s="6"/>
      <c r="N589" s="6"/>
      <c r="O589" s="16"/>
      <c r="P589" s="6"/>
      <c r="Q589" s="6"/>
      <c r="R589" s="6"/>
      <c r="S589" s="6"/>
    </row>
    <row r="590" spans="1:19" x14ac:dyDescent="0.15">
      <c r="A590" s="6"/>
      <c r="B590" s="6"/>
      <c r="C590" s="6"/>
      <c r="D590" s="9"/>
      <c r="E590" s="9"/>
      <c r="F590" s="6"/>
      <c r="G590" s="6"/>
      <c r="H590" s="6"/>
      <c r="I590" s="6"/>
      <c r="J590" s="6"/>
      <c r="K590" s="6"/>
      <c r="L590" s="6"/>
      <c r="M590" s="6"/>
      <c r="N590" s="6"/>
      <c r="O590" s="16"/>
      <c r="P590" s="6"/>
      <c r="Q590" s="6"/>
      <c r="R590" s="6"/>
      <c r="S590" s="6"/>
    </row>
    <row r="591" spans="1:19" x14ac:dyDescent="0.15">
      <c r="A591" s="6"/>
      <c r="B591" s="6"/>
      <c r="C591" s="6"/>
      <c r="D591" s="9"/>
      <c r="E591" s="9"/>
      <c r="F591" s="6"/>
      <c r="G591" s="6"/>
      <c r="H591" s="6"/>
      <c r="I591" s="6"/>
      <c r="J591" s="6"/>
      <c r="K591" s="6"/>
      <c r="L591" s="6"/>
      <c r="M591" s="6"/>
      <c r="N591" s="6"/>
      <c r="O591" s="16"/>
      <c r="P591" s="6"/>
      <c r="Q591" s="6"/>
      <c r="R591" s="6"/>
      <c r="S591" s="6"/>
    </row>
    <row r="592" spans="1:19" x14ac:dyDescent="0.15">
      <c r="A592" s="6"/>
      <c r="B592" s="6"/>
      <c r="C592" s="6"/>
      <c r="D592" s="9"/>
      <c r="E592" s="9"/>
      <c r="F592" s="6"/>
      <c r="G592" s="6"/>
      <c r="H592" s="6"/>
      <c r="I592" s="6"/>
      <c r="J592" s="6"/>
      <c r="K592" s="6"/>
      <c r="L592" s="6"/>
      <c r="M592" s="6"/>
      <c r="N592" s="6"/>
      <c r="O592" s="16"/>
      <c r="P592" s="6"/>
      <c r="Q592" s="6"/>
      <c r="R592" s="6"/>
      <c r="S592" s="6"/>
    </row>
    <row r="593" spans="1:19" x14ac:dyDescent="0.15">
      <c r="A593" s="6"/>
      <c r="B593" s="6"/>
      <c r="C593" s="6"/>
      <c r="D593" s="9"/>
      <c r="E593" s="9"/>
      <c r="F593" s="6"/>
      <c r="G593" s="6"/>
      <c r="H593" s="6"/>
      <c r="I593" s="6"/>
      <c r="J593" s="6"/>
      <c r="K593" s="6"/>
      <c r="L593" s="6"/>
      <c r="M593" s="6"/>
      <c r="N593" s="6"/>
      <c r="O593" s="16"/>
      <c r="P593" s="6"/>
      <c r="Q593" s="6"/>
      <c r="R593" s="6"/>
      <c r="S593" s="6"/>
    </row>
    <row r="594" spans="1:19" x14ac:dyDescent="0.15">
      <c r="A594" s="6"/>
      <c r="B594" s="6"/>
      <c r="C594" s="6"/>
      <c r="D594" s="9"/>
      <c r="E594" s="9"/>
      <c r="F594" s="6"/>
      <c r="G594" s="6"/>
      <c r="H594" s="6"/>
      <c r="I594" s="6"/>
      <c r="J594" s="6"/>
      <c r="K594" s="6"/>
      <c r="L594" s="6"/>
      <c r="M594" s="6"/>
      <c r="N594" s="6"/>
      <c r="O594" s="16"/>
      <c r="P594" s="6"/>
      <c r="Q594" s="6"/>
      <c r="R594" s="6"/>
      <c r="S594" s="6"/>
    </row>
    <row r="595" spans="1:19" x14ac:dyDescent="0.15">
      <c r="A595" s="6"/>
      <c r="B595" s="6"/>
      <c r="C595" s="6"/>
      <c r="D595" s="9"/>
      <c r="E595" s="9"/>
      <c r="F595" s="6"/>
      <c r="G595" s="6"/>
      <c r="H595" s="6"/>
      <c r="I595" s="6"/>
      <c r="J595" s="6"/>
      <c r="K595" s="6"/>
      <c r="L595" s="6"/>
      <c r="M595" s="6"/>
      <c r="N595" s="6"/>
      <c r="O595" s="16"/>
      <c r="P595" s="6"/>
      <c r="Q595" s="6"/>
      <c r="R595" s="6"/>
      <c r="S595" s="6"/>
    </row>
    <row r="596" spans="1:19" x14ac:dyDescent="0.15">
      <c r="A596" s="6"/>
      <c r="B596" s="6"/>
      <c r="C596" s="6"/>
      <c r="D596" s="9"/>
      <c r="E596" s="9"/>
      <c r="F596" s="6"/>
      <c r="G596" s="6"/>
      <c r="H596" s="6"/>
      <c r="I596" s="6"/>
      <c r="J596" s="6"/>
      <c r="K596" s="6"/>
      <c r="L596" s="6"/>
      <c r="M596" s="6"/>
      <c r="N596" s="6"/>
      <c r="O596" s="16"/>
      <c r="P596" s="6"/>
      <c r="Q596" s="6"/>
      <c r="R596" s="6"/>
      <c r="S596" s="6"/>
    </row>
    <row r="597" spans="1:19" x14ac:dyDescent="0.15">
      <c r="A597" s="6"/>
      <c r="B597" s="6"/>
      <c r="C597" s="6"/>
      <c r="D597" s="9"/>
      <c r="E597" s="9"/>
      <c r="F597" s="6"/>
      <c r="G597" s="6"/>
      <c r="H597" s="6"/>
      <c r="I597" s="6"/>
      <c r="J597" s="6"/>
      <c r="K597" s="6"/>
      <c r="L597" s="6"/>
      <c r="M597" s="6"/>
      <c r="N597" s="6"/>
      <c r="O597" s="16"/>
      <c r="P597" s="6"/>
      <c r="Q597" s="6"/>
      <c r="R597" s="6"/>
      <c r="S597" s="6"/>
    </row>
    <row r="598" spans="1:19" x14ac:dyDescent="0.15">
      <c r="A598" s="6"/>
      <c r="B598" s="6"/>
      <c r="C598" s="6"/>
      <c r="D598" s="9"/>
      <c r="E598" s="9"/>
      <c r="F598" s="6"/>
      <c r="G598" s="6"/>
      <c r="H598" s="6"/>
      <c r="I598" s="6"/>
      <c r="J598" s="6"/>
      <c r="K598" s="6"/>
      <c r="L598" s="6"/>
      <c r="M598" s="6"/>
      <c r="N598" s="6"/>
      <c r="O598" s="16"/>
      <c r="P598" s="6"/>
      <c r="Q598" s="6"/>
      <c r="R598" s="6"/>
      <c r="S598" s="6"/>
    </row>
    <row r="599" spans="1:19" x14ac:dyDescent="0.15">
      <c r="A599" s="6"/>
      <c r="B599" s="6"/>
      <c r="C599" s="6"/>
      <c r="D599" s="9"/>
      <c r="E599" s="9"/>
      <c r="F599" s="6"/>
      <c r="G599" s="6"/>
      <c r="H599" s="6"/>
      <c r="I599" s="6"/>
      <c r="J599" s="6"/>
      <c r="K599" s="6"/>
      <c r="L599" s="6"/>
      <c r="M599" s="6"/>
      <c r="N599" s="6"/>
      <c r="O599" s="16"/>
      <c r="P599" s="6"/>
      <c r="Q599" s="6"/>
      <c r="R599" s="6"/>
      <c r="S599" s="6"/>
    </row>
    <row r="600" spans="1:19" x14ac:dyDescent="0.15">
      <c r="A600" s="6"/>
      <c r="B600" s="6"/>
      <c r="C600" s="6"/>
      <c r="D600" s="9"/>
      <c r="E600" s="9"/>
      <c r="F600" s="6"/>
      <c r="G600" s="6"/>
      <c r="H600" s="6"/>
      <c r="I600" s="6"/>
      <c r="J600" s="6"/>
      <c r="K600" s="6"/>
      <c r="L600" s="6"/>
      <c r="M600" s="6"/>
      <c r="N600" s="6"/>
      <c r="O600" s="16"/>
      <c r="P600" s="6"/>
      <c r="Q600" s="6"/>
      <c r="R600" s="6"/>
      <c r="S600" s="6"/>
    </row>
    <row r="601" spans="1:19" x14ac:dyDescent="0.15">
      <c r="A601" s="6"/>
      <c r="B601" s="6"/>
      <c r="C601" s="6"/>
      <c r="D601" s="9"/>
      <c r="E601" s="9"/>
      <c r="F601" s="6"/>
      <c r="G601" s="6"/>
      <c r="H601" s="6"/>
      <c r="I601" s="6"/>
      <c r="J601" s="6"/>
      <c r="K601" s="6"/>
      <c r="L601" s="6"/>
      <c r="M601" s="6"/>
      <c r="N601" s="6"/>
      <c r="O601" s="16"/>
      <c r="P601" s="6"/>
      <c r="Q601" s="6"/>
      <c r="R601" s="6"/>
      <c r="S601" s="6"/>
    </row>
    <row r="602" spans="1:19" x14ac:dyDescent="0.15">
      <c r="A602" s="6"/>
      <c r="B602" s="6"/>
      <c r="C602" s="6"/>
      <c r="D602" s="9"/>
      <c r="E602" s="9"/>
      <c r="F602" s="6"/>
      <c r="G602" s="6"/>
      <c r="H602" s="6"/>
      <c r="I602" s="6"/>
      <c r="J602" s="6"/>
      <c r="K602" s="6"/>
      <c r="L602" s="6"/>
      <c r="M602" s="6"/>
      <c r="N602" s="6"/>
      <c r="O602" s="16"/>
      <c r="P602" s="6"/>
      <c r="Q602" s="6"/>
      <c r="R602" s="6"/>
      <c r="S602" s="6"/>
    </row>
    <row r="603" spans="1:19" x14ac:dyDescent="0.15">
      <c r="A603" s="6"/>
      <c r="B603" s="6"/>
      <c r="C603" s="6"/>
      <c r="D603" s="9"/>
      <c r="E603" s="9"/>
      <c r="F603" s="6"/>
      <c r="G603" s="6"/>
      <c r="H603" s="6"/>
      <c r="I603" s="6"/>
      <c r="J603" s="6"/>
      <c r="K603" s="6"/>
      <c r="L603" s="6"/>
      <c r="M603" s="6"/>
      <c r="N603" s="6"/>
      <c r="O603" s="16"/>
      <c r="P603" s="6"/>
      <c r="Q603" s="6"/>
      <c r="R603" s="6"/>
      <c r="S603" s="6"/>
    </row>
    <row r="604" spans="1:19" x14ac:dyDescent="0.15">
      <c r="A604" s="6"/>
      <c r="B604" s="6"/>
      <c r="C604" s="6"/>
      <c r="D604" s="9"/>
      <c r="E604" s="9"/>
      <c r="F604" s="6"/>
      <c r="G604" s="6"/>
      <c r="H604" s="6"/>
      <c r="I604" s="6"/>
      <c r="J604" s="6"/>
      <c r="K604" s="6"/>
      <c r="L604" s="6"/>
      <c r="M604" s="6"/>
      <c r="N604" s="6"/>
      <c r="O604" s="16"/>
      <c r="P604" s="6"/>
      <c r="Q604" s="6"/>
      <c r="R604" s="6"/>
      <c r="S604" s="6"/>
    </row>
    <row r="605" spans="1:19" x14ac:dyDescent="0.15">
      <c r="A605" s="6"/>
      <c r="B605" s="6"/>
      <c r="C605" s="6"/>
      <c r="D605" s="9"/>
      <c r="E605" s="9"/>
      <c r="F605" s="6"/>
      <c r="G605" s="6"/>
      <c r="H605" s="6"/>
      <c r="I605" s="6"/>
      <c r="J605" s="6"/>
      <c r="K605" s="6"/>
      <c r="L605" s="6"/>
      <c r="M605" s="6"/>
      <c r="N605" s="6"/>
      <c r="O605" s="16"/>
      <c r="P605" s="6"/>
      <c r="Q605" s="6"/>
      <c r="R605" s="6"/>
      <c r="S605" s="6"/>
    </row>
    <row r="606" spans="1:19" x14ac:dyDescent="0.15">
      <c r="A606" s="6"/>
      <c r="B606" s="6"/>
      <c r="C606" s="6"/>
      <c r="D606" s="9"/>
      <c r="E606" s="9"/>
      <c r="F606" s="6"/>
      <c r="G606" s="6"/>
      <c r="H606" s="6"/>
      <c r="I606" s="6"/>
      <c r="J606" s="6"/>
      <c r="K606" s="6"/>
      <c r="L606" s="6"/>
      <c r="M606" s="6"/>
      <c r="N606" s="6"/>
      <c r="O606" s="16"/>
      <c r="P606" s="6"/>
      <c r="Q606" s="6"/>
      <c r="R606" s="6"/>
      <c r="S606" s="6"/>
    </row>
    <row r="607" spans="1:19" x14ac:dyDescent="0.15">
      <c r="A607" s="6"/>
      <c r="B607" s="6"/>
      <c r="C607" s="6"/>
      <c r="D607" s="9"/>
      <c r="E607" s="9"/>
      <c r="F607" s="6"/>
      <c r="G607" s="6"/>
      <c r="H607" s="6"/>
      <c r="I607" s="6"/>
      <c r="J607" s="6"/>
      <c r="K607" s="6"/>
      <c r="L607" s="6"/>
      <c r="M607" s="6"/>
      <c r="N607" s="6"/>
      <c r="O607" s="16"/>
      <c r="P607" s="6"/>
      <c r="Q607" s="6"/>
      <c r="R607" s="6"/>
      <c r="S607" s="6"/>
    </row>
    <row r="608" spans="1:19" x14ac:dyDescent="0.15">
      <c r="A608" s="6"/>
      <c r="B608" s="6"/>
      <c r="C608" s="6"/>
      <c r="D608" s="9"/>
      <c r="E608" s="9"/>
      <c r="F608" s="6"/>
      <c r="G608" s="6"/>
      <c r="H608" s="6"/>
      <c r="I608" s="6"/>
      <c r="J608" s="6"/>
      <c r="K608" s="6"/>
      <c r="L608" s="6"/>
      <c r="M608" s="6"/>
      <c r="N608" s="6"/>
      <c r="O608" s="16"/>
      <c r="P608" s="6"/>
      <c r="Q608" s="6"/>
      <c r="R608" s="6"/>
      <c r="S608" s="6"/>
    </row>
    <row r="609" spans="1:19" x14ac:dyDescent="0.15">
      <c r="A609" s="6"/>
      <c r="B609" s="6"/>
      <c r="C609" s="6"/>
      <c r="D609" s="9"/>
      <c r="E609" s="9"/>
      <c r="F609" s="6"/>
      <c r="G609" s="6"/>
      <c r="H609" s="6"/>
      <c r="I609" s="6"/>
      <c r="J609" s="6"/>
      <c r="K609" s="6"/>
      <c r="L609" s="6"/>
      <c r="M609" s="6"/>
      <c r="N609" s="6"/>
      <c r="O609" s="16"/>
      <c r="P609" s="6"/>
      <c r="Q609" s="6"/>
      <c r="R609" s="6"/>
      <c r="S609" s="6"/>
    </row>
    <row r="610" spans="1:19" x14ac:dyDescent="0.15">
      <c r="A610" s="6"/>
      <c r="B610" s="6"/>
      <c r="C610" s="6"/>
      <c r="D610" s="9"/>
      <c r="E610" s="9"/>
      <c r="F610" s="6"/>
      <c r="G610" s="6"/>
      <c r="H610" s="6"/>
      <c r="I610" s="6"/>
      <c r="J610" s="6"/>
      <c r="K610" s="6"/>
      <c r="L610" s="6"/>
      <c r="M610" s="6"/>
      <c r="N610" s="6"/>
      <c r="O610" s="16"/>
      <c r="P610" s="6"/>
      <c r="Q610" s="6"/>
      <c r="R610" s="6"/>
      <c r="S610" s="6"/>
    </row>
    <row r="611" spans="1:19" x14ac:dyDescent="0.15">
      <c r="A611" s="6"/>
      <c r="B611" s="6"/>
      <c r="C611" s="6"/>
      <c r="D611" s="9"/>
      <c r="E611" s="9"/>
      <c r="F611" s="6"/>
      <c r="G611" s="6"/>
      <c r="H611" s="6"/>
      <c r="I611" s="6"/>
      <c r="J611" s="6"/>
      <c r="K611" s="6"/>
      <c r="L611" s="6"/>
      <c r="M611" s="6"/>
      <c r="N611" s="6"/>
      <c r="O611" s="16"/>
      <c r="P611" s="6"/>
      <c r="Q611" s="6"/>
      <c r="R611" s="6"/>
      <c r="S611" s="6"/>
    </row>
    <row r="612" spans="1:19" x14ac:dyDescent="0.15">
      <c r="A612" s="6"/>
      <c r="B612" s="6"/>
      <c r="C612" s="6"/>
      <c r="D612" s="9"/>
      <c r="E612" s="9"/>
      <c r="F612" s="6"/>
      <c r="G612" s="6"/>
      <c r="H612" s="6"/>
      <c r="I612" s="6"/>
      <c r="J612" s="6"/>
      <c r="K612" s="6"/>
      <c r="L612" s="6"/>
      <c r="M612" s="6"/>
      <c r="N612" s="6"/>
      <c r="O612" s="16"/>
      <c r="P612" s="6"/>
      <c r="Q612" s="6"/>
      <c r="R612" s="6"/>
      <c r="S612" s="6"/>
    </row>
    <row r="613" spans="1:19" x14ac:dyDescent="0.15">
      <c r="A613" s="6"/>
      <c r="B613" s="6"/>
      <c r="C613" s="6"/>
      <c r="D613" s="9"/>
      <c r="E613" s="9"/>
      <c r="F613" s="6"/>
      <c r="G613" s="6"/>
      <c r="H613" s="6"/>
      <c r="I613" s="6"/>
      <c r="J613" s="6"/>
      <c r="K613" s="6"/>
      <c r="L613" s="6"/>
      <c r="M613" s="6"/>
      <c r="N613" s="6"/>
      <c r="O613" s="16"/>
      <c r="P613" s="6"/>
      <c r="Q613" s="6"/>
      <c r="R613" s="6"/>
      <c r="S613" s="6"/>
    </row>
    <row r="614" spans="1:19" x14ac:dyDescent="0.15">
      <c r="A614" s="6"/>
      <c r="B614" s="6"/>
      <c r="C614" s="6"/>
      <c r="D614" s="9"/>
      <c r="E614" s="9"/>
      <c r="F614" s="6"/>
      <c r="G614" s="6"/>
      <c r="H614" s="6"/>
      <c r="I614" s="6"/>
      <c r="J614" s="6"/>
      <c r="K614" s="6"/>
      <c r="L614" s="6"/>
      <c r="M614" s="6"/>
      <c r="N614" s="6"/>
      <c r="O614" s="16"/>
      <c r="P614" s="6"/>
      <c r="Q614" s="6"/>
      <c r="R614" s="6"/>
      <c r="S614" s="6"/>
    </row>
    <row r="615" spans="1:19" x14ac:dyDescent="0.15">
      <c r="A615" s="6"/>
      <c r="B615" s="6"/>
      <c r="C615" s="6"/>
      <c r="D615" s="9"/>
      <c r="E615" s="9"/>
      <c r="F615" s="6"/>
      <c r="G615" s="6"/>
      <c r="H615" s="6"/>
      <c r="I615" s="6"/>
      <c r="J615" s="6"/>
      <c r="K615" s="6"/>
      <c r="L615" s="6"/>
      <c r="M615" s="6"/>
      <c r="N615" s="6"/>
      <c r="O615" s="16"/>
      <c r="P615" s="6"/>
      <c r="Q615" s="6"/>
      <c r="R615" s="6"/>
      <c r="S615" s="6"/>
    </row>
    <row r="616" spans="1:19" x14ac:dyDescent="0.15">
      <c r="A616" s="6"/>
      <c r="B616" s="6"/>
      <c r="C616" s="6"/>
      <c r="D616" s="9"/>
      <c r="E616" s="9"/>
      <c r="F616" s="6"/>
      <c r="G616" s="6"/>
      <c r="H616" s="6"/>
      <c r="I616" s="6"/>
      <c r="J616" s="6"/>
      <c r="K616" s="6"/>
      <c r="L616" s="6"/>
      <c r="M616" s="6"/>
      <c r="N616" s="6"/>
      <c r="O616" s="16"/>
      <c r="P616" s="6"/>
      <c r="Q616" s="6"/>
      <c r="R616" s="6"/>
      <c r="S616" s="6"/>
    </row>
    <row r="617" spans="1:19" x14ac:dyDescent="0.15">
      <c r="A617" s="6"/>
      <c r="B617" s="6"/>
      <c r="C617" s="6"/>
      <c r="D617" s="9"/>
      <c r="E617" s="9"/>
      <c r="F617" s="6"/>
      <c r="G617" s="6"/>
      <c r="H617" s="6"/>
      <c r="I617" s="6"/>
      <c r="J617" s="6"/>
      <c r="K617" s="6"/>
      <c r="L617" s="6"/>
      <c r="M617" s="6"/>
      <c r="N617" s="6"/>
      <c r="O617" s="16"/>
      <c r="P617" s="6"/>
      <c r="Q617" s="6"/>
      <c r="R617" s="6"/>
      <c r="S617" s="6"/>
    </row>
    <row r="618" spans="1:19" x14ac:dyDescent="0.15">
      <c r="A618" s="6"/>
      <c r="B618" s="6"/>
      <c r="C618" s="6"/>
      <c r="D618" s="9"/>
      <c r="E618" s="9"/>
      <c r="F618" s="6"/>
      <c r="G618" s="6"/>
      <c r="H618" s="6"/>
      <c r="I618" s="6"/>
      <c r="J618" s="6"/>
      <c r="K618" s="6"/>
      <c r="L618" s="6"/>
      <c r="M618" s="6"/>
      <c r="N618" s="6"/>
      <c r="O618" s="16"/>
      <c r="P618" s="6"/>
      <c r="Q618" s="6"/>
      <c r="R618" s="6"/>
      <c r="S618" s="6"/>
    </row>
    <row r="619" spans="1:19" x14ac:dyDescent="0.15">
      <c r="A619" s="6"/>
      <c r="B619" s="6"/>
      <c r="C619" s="6"/>
      <c r="D619" s="9"/>
      <c r="E619" s="9"/>
      <c r="F619" s="6"/>
      <c r="G619" s="6"/>
      <c r="H619" s="6"/>
      <c r="I619" s="6"/>
      <c r="J619" s="6"/>
      <c r="K619" s="6"/>
      <c r="L619" s="6"/>
      <c r="M619" s="6"/>
      <c r="N619" s="6"/>
      <c r="O619" s="16"/>
      <c r="P619" s="6"/>
      <c r="Q619" s="6"/>
      <c r="R619" s="6"/>
      <c r="S619" s="6"/>
    </row>
    <row r="620" spans="1:19" x14ac:dyDescent="0.15">
      <c r="A620" s="6"/>
      <c r="B620" s="6"/>
      <c r="C620" s="6"/>
      <c r="D620" s="9"/>
      <c r="E620" s="9"/>
      <c r="F620" s="6"/>
      <c r="G620" s="6"/>
      <c r="H620" s="6"/>
      <c r="I620" s="6"/>
      <c r="J620" s="6"/>
      <c r="K620" s="6"/>
      <c r="L620" s="6"/>
      <c r="M620" s="6"/>
      <c r="N620" s="6"/>
      <c r="O620" s="16"/>
      <c r="P620" s="6"/>
      <c r="Q620" s="6"/>
      <c r="R620" s="6"/>
      <c r="S620" s="6"/>
    </row>
    <row r="621" spans="1:19" x14ac:dyDescent="0.15">
      <c r="A621" s="6"/>
      <c r="B621" s="6"/>
      <c r="C621" s="6"/>
      <c r="D621" s="9"/>
      <c r="E621" s="9"/>
      <c r="F621" s="6"/>
      <c r="G621" s="6"/>
      <c r="H621" s="6"/>
      <c r="I621" s="6"/>
      <c r="J621" s="6"/>
      <c r="K621" s="6"/>
      <c r="L621" s="6"/>
      <c r="M621" s="6"/>
      <c r="N621" s="6"/>
      <c r="O621" s="16"/>
      <c r="P621" s="6"/>
      <c r="Q621" s="6"/>
      <c r="R621" s="6"/>
      <c r="S621" s="6"/>
    </row>
    <row r="622" spans="1:19" x14ac:dyDescent="0.15">
      <c r="A622" s="6"/>
      <c r="B622" s="6"/>
      <c r="C622" s="6"/>
      <c r="D622" s="9"/>
      <c r="E622" s="9"/>
      <c r="F622" s="6"/>
      <c r="G622" s="6"/>
      <c r="H622" s="6"/>
      <c r="I622" s="6"/>
      <c r="J622" s="6"/>
      <c r="K622" s="6"/>
      <c r="L622" s="6"/>
      <c r="M622" s="6"/>
      <c r="N622" s="6"/>
      <c r="O622" s="16"/>
      <c r="P622" s="6"/>
      <c r="Q622" s="6"/>
      <c r="R622" s="6"/>
      <c r="S622" s="6"/>
    </row>
    <row r="623" spans="1:19" x14ac:dyDescent="0.15">
      <c r="A623" s="6"/>
      <c r="B623" s="6"/>
      <c r="C623" s="6"/>
      <c r="D623" s="9"/>
      <c r="E623" s="9"/>
      <c r="F623" s="6"/>
      <c r="G623" s="6"/>
      <c r="H623" s="6"/>
      <c r="I623" s="6"/>
      <c r="J623" s="6"/>
      <c r="K623" s="6"/>
      <c r="L623" s="6"/>
      <c r="M623" s="6"/>
      <c r="N623" s="6"/>
      <c r="O623" s="16"/>
      <c r="P623" s="6"/>
      <c r="Q623" s="6"/>
      <c r="R623" s="6"/>
      <c r="S623" s="6"/>
    </row>
    <row r="624" spans="1:19" x14ac:dyDescent="0.15">
      <c r="A624" s="6"/>
      <c r="B624" s="6"/>
      <c r="C624" s="6"/>
      <c r="D624" s="9"/>
      <c r="E624" s="9"/>
      <c r="F624" s="6"/>
      <c r="G624" s="6"/>
      <c r="H624" s="6"/>
      <c r="I624" s="6"/>
      <c r="J624" s="6"/>
      <c r="K624" s="6"/>
      <c r="L624" s="6"/>
      <c r="M624" s="6"/>
      <c r="N624" s="6"/>
      <c r="O624" s="16"/>
      <c r="P624" s="6"/>
      <c r="Q624" s="6"/>
      <c r="R624" s="6"/>
      <c r="S624" s="6"/>
    </row>
    <row r="625" spans="1:19" x14ac:dyDescent="0.15">
      <c r="A625" s="6"/>
      <c r="B625" s="6"/>
      <c r="C625" s="6"/>
      <c r="D625" s="9"/>
      <c r="E625" s="9"/>
      <c r="F625" s="6"/>
      <c r="G625" s="6"/>
      <c r="H625" s="6"/>
      <c r="I625" s="6"/>
      <c r="J625" s="6"/>
      <c r="K625" s="6"/>
      <c r="L625" s="6"/>
      <c r="M625" s="6"/>
      <c r="N625" s="6"/>
      <c r="O625" s="16"/>
      <c r="P625" s="6"/>
      <c r="Q625" s="6"/>
      <c r="R625" s="6"/>
      <c r="S625" s="6"/>
    </row>
    <row r="626" spans="1:19" x14ac:dyDescent="0.15">
      <c r="A626" s="6"/>
      <c r="B626" s="6"/>
      <c r="C626" s="6"/>
      <c r="D626" s="9"/>
      <c r="E626" s="9"/>
      <c r="F626" s="6"/>
      <c r="G626" s="6"/>
      <c r="H626" s="6"/>
      <c r="I626" s="6"/>
      <c r="J626" s="6"/>
      <c r="K626" s="6"/>
      <c r="L626" s="6"/>
      <c r="M626" s="6"/>
      <c r="N626" s="6"/>
      <c r="O626" s="16"/>
      <c r="P626" s="6"/>
      <c r="Q626" s="6"/>
      <c r="R626" s="6"/>
      <c r="S626" s="6"/>
    </row>
    <row r="627" spans="1:19" x14ac:dyDescent="0.15">
      <c r="A627" s="6"/>
      <c r="B627" s="6"/>
      <c r="C627" s="6"/>
      <c r="D627" s="9"/>
      <c r="E627" s="9"/>
      <c r="F627" s="6"/>
      <c r="G627" s="6"/>
      <c r="H627" s="6"/>
      <c r="I627" s="6"/>
      <c r="J627" s="6"/>
      <c r="K627" s="6"/>
      <c r="L627" s="6"/>
      <c r="M627" s="6"/>
      <c r="N627" s="6"/>
      <c r="O627" s="16"/>
      <c r="P627" s="6"/>
      <c r="Q627" s="6"/>
      <c r="R627" s="6"/>
      <c r="S627" s="6"/>
    </row>
    <row r="628" spans="1:19" x14ac:dyDescent="0.15">
      <c r="A628" s="6"/>
      <c r="B628" s="6"/>
      <c r="C628" s="6"/>
      <c r="D628" s="9"/>
      <c r="E628" s="9"/>
      <c r="F628" s="6"/>
      <c r="G628" s="6"/>
      <c r="H628" s="6"/>
      <c r="I628" s="6"/>
      <c r="J628" s="6"/>
      <c r="K628" s="6"/>
      <c r="L628" s="6"/>
      <c r="M628" s="6"/>
      <c r="N628" s="6"/>
      <c r="O628" s="16"/>
      <c r="P628" s="6"/>
      <c r="Q628" s="6"/>
      <c r="R628" s="6"/>
      <c r="S628" s="6"/>
    </row>
    <row r="629" spans="1:19" x14ac:dyDescent="0.15">
      <c r="A629" s="6"/>
      <c r="B629" s="6"/>
      <c r="C629" s="6"/>
      <c r="D629" s="9"/>
      <c r="E629" s="9"/>
      <c r="F629" s="6"/>
      <c r="G629" s="6"/>
      <c r="H629" s="6"/>
      <c r="I629" s="6"/>
      <c r="J629" s="6"/>
      <c r="K629" s="6"/>
      <c r="L629" s="6"/>
      <c r="M629" s="6"/>
      <c r="N629" s="6"/>
      <c r="O629" s="16"/>
      <c r="P629" s="6"/>
      <c r="Q629" s="6"/>
      <c r="R629" s="6"/>
      <c r="S629" s="6"/>
    </row>
    <row r="630" spans="1:19" x14ac:dyDescent="0.15">
      <c r="A630" s="6"/>
      <c r="B630" s="6"/>
      <c r="C630" s="6"/>
      <c r="D630" s="9"/>
      <c r="E630" s="9"/>
      <c r="F630" s="6"/>
      <c r="G630" s="6"/>
      <c r="H630" s="6"/>
      <c r="I630" s="6"/>
      <c r="J630" s="6"/>
      <c r="K630" s="6"/>
      <c r="L630" s="6"/>
      <c r="M630" s="6"/>
      <c r="N630" s="6"/>
      <c r="O630" s="16"/>
      <c r="P630" s="6"/>
      <c r="Q630" s="6"/>
      <c r="R630" s="6"/>
      <c r="S630" s="6"/>
    </row>
    <row r="631" spans="1:19" x14ac:dyDescent="0.15">
      <c r="A631" s="6"/>
      <c r="B631" s="6"/>
      <c r="C631" s="6"/>
      <c r="D631" s="9"/>
      <c r="E631" s="9"/>
      <c r="F631" s="6"/>
      <c r="G631" s="6"/>
      <c r="H631" s="6"/>
      <c r="I631" s="6"/>
      <c r="J631" s="6"/>
      <c r="K631" s="6"/>
      <c r="L631" s="6"/>
      <c r="M631" s="6"/>
      <c r="N631" s="6"/>
      <c r="O631" s="16"/>
      <c r="P631" s="6"/>
      <c r="Q631" s="6"/>
      <c r="R631" s="6"/>
      <c r="S631" s="6"/>
    </row>
    <row r="632" spans="1:19" x14ac:dyDescent="0.15">
      <c r="A632" s="6"/>
      <c r="B632" s="6"/>
      <c r="C632" s="6"/>
      <c r="D632" s="9"/>
      <c r="E632" s="9"/>
      <c r="F632" s="6"/>
      <c r="G632" s="6"/>
      <c r="H632" s="6"/>
      <c r="I632" s="6"/>
      <c r="J632" s="6"/>
      <c r="K632" s="6"/>
      <c r="L632" s="6"/>
      <c r="M632" s="6"/>
      <c r="N632" s="6"/>
      <c r="O632" s="16"/>
      <c r="P632" s="6"/>
      <c r="Q632" s="6"/>
      <c r="R632" s="6"/>
      <c r="S632" s="6"/>
    </row>
    <row r="633" spans="1:19" x14ac:dyDescent="0.15">
      <c r="A633" s="6"/>
      <c r="B633" s="6"/>
      <c r="C633" s="6"/>
      <c r="D633" s="9"/>
      <c r="E633" s="9"/>
      <c r="F633" s="6"/>
      <c r="G633" s="6"/>
      <c r="H633" s="6"/>
      <c r="I633" s="6"/>
      <c r="J633" s="6"/>
      <c r="K633" s="6"/>
      <c r="L633" s="6"/>
      <c r="M633" s="6"/>
      <c r="N633" s="6"/>
      <c r="O633" s="16"/>
      <c r="P633" s="6"/>
      <c r="Q633" s="6"/>
      <c r="R633" s="6"/>
      <c r="S633" s="6"/>
    </row>
    <row r="634" spans="1:19" x14ac:dyDescent="0.15">
      <c r="A634" s="6"/>
      <c r="B634" s="6"/>
      <c r="C634" s="6"/>
      <c r="D634" s="9"/>
      <c r="E634" s="9"/>
      <c r="F634" s="6"/>
      <c r="G634" s="6"/>
      <c r="H634" s="6"/>
      <c r="I634" s="6"/>
      <c r="J634" s="6"/>
      <c r="K634" s="6"/>
      <c r="L634" s="6"/>
      <c r="M634" s="6"/>
      <c r="N634" s="6"/>
      <c r="O634" s="16"/>
      <c r="P634" s="6"/>
      <c r="Q634" s="6"/>
      <c r="R634" s="6"/>
      <c r="S634" s="6"/>
    </row>
    <row r="635" spans="1:19" x14ac:dyDescent="0.15">
      <c r="A635" s="6"/>
      <c r="B635" s="6"/>
      <c r="C635" s="6"/>
      <c r="D635" s="9"/>
      <c r="E635" s="9"/>
      <c r="F635" s="6"/>
      <c r="G635" s="6"/>
      <c r="H635" s="6"/>
      <c r="I635" s="6"/>
      <c r="J635" s="6"/>
      <c r="K635" s="6"/>
      <c r="L635" s="6"/>
      <c r="M635" s="6"/>
      <c r="N635" s="6"/>
      <c r="O635" s="16"/>
      <c r="P635" s="6"/>
      <c r="Q635" s="6"/>
      <c r="R635" s="6"/>
      <c r="S635" s="6"/>
    </row>
    <row r="636" spans="1:19" x14ac:dyDescent="0.15">
      <c r="A636" s="6"/>
      <c r="B636" s="6"/>
      <c r="C636" s="6"/>
      <c r="D636" s="9"/>
      <c r="E636" s="9"/>
      <c r="F636" s="6"/>
      <c r="G636" s="6"/>
      <c r="H636" s="6"/>
      <c r="I636" s="6"/>
      <c r="J636" s="6"/>
      <c r="K636" s="6"/>
      <c r="L636" s="6"/>
      <c r="M636" s="6"/>
      <c r="N636" s="6"/>
      <c r="O636" s="16"/>
      <c r="P636" s="6"/>
      <c r="Q636" s="6"/>
      <c r="R636" s="6"/>
      <c r="S636" s="6"/>
    </row>
    <row r="637" spans="1:19" x14ac:dyDescent="0.15">
      <c r="A637" s="6"/>
      <c r="B637" s="6"/>
      <c r="C637" s="6"/>
      <c r="D637" s="9"/>
      <c r="E637" s="9"/>
      <c r="F637" s="6"/>
      <c r="G637" s="6"/>
      <c r="H637" s="6"/>
      <c r="I637" s="6"/>
      <c r="J637" s="6"/>
      <c r="K637" s="6"/>
      <c r="L637" s="6"/>
      <c r="M637" s="6"/>
      <c r="N637" s="6"/>
      <c r="O637" s="16"/>
      <c r="P637" s="6"/>
      <c r="Q637" s="6"/>
      <c r="R637" s="6"/>
      <c r="S637" s="6"/>
    </row>
    <row r="638" spans="1:19" x14ac:dyDescent="0.15">
      <c r="A638" s="6"/>
      <c r="B638" s="6"/>
      <c r="C638" s="6"/>
      <c r="D638" s="9"/>
      <c r="E638" s="9"/>
      <c r="F638" s="6"/>
      <c r="G638" s="6"/>
      <c r="H638" s="6"/>
      <c r="I638" s="6"/>
      <c r="J638" s="6"/>
      <c r="K638" s="6"/>
      <c r="L638" s="6"/>
      <c r="M638" s="6"/>
      <c r="N638" s="6"/>
      <c r="O638" s="16"/>
      <c r="P638" s="6"/>
      <c r="Q638" s="6"/>
      <c r="R638" s="6"/>
      <c r="S638" s="6"/>
    </row>
    <row r="639" spans="1:19" x14ac:dyDescent="0.15">
      <c r="A639" s="6"/>
      <c r="B639" s="6"/>
      <c r="C639" s="6"/>
      <c r="D639" s="9"/>
      <c r="E639" s="9"/>
      <c r="F639" s="6"/>
      <c r="G639" s="6"/>
      <c r="H639" s="6"/>
      <c r="I639" s="6"/>
      <c r="J639" s="6"/>
      <c r="K639" s="6"/>
      <c r="L639" s="6"/>
      <c r="M639" s="6"/>
      <c r="N639" s="6"/>
      <c r="O639" s="16"/>
      <c r="P639" s="6"/>
      <c r="Q639" s="6"/>
      <c r="R639" s="6"/>
      <c r="S639" s="6"/>
    </row>
    <row r="640" spans="1:19" x14ac:dyDescent="0.15">
      <c r="A640" s="6"/>
      <c r="B640" s="6"/>
      <c r="C640" s="6"/>
      <c r="D640" s="9"/>
      <c r="E640" s="9"/>
      <c r="F640" s="6"/>
      <c r="G640" s="6"/>
      <c r="H640" s="6"/>
      <c r="I640" s="6"/>
      <c r="J640" s="6"/>
      <c r="K640" s="6"/>
      <c r="L640" s="6"/>
      <c r="M640" s="6"/>
      <c r="N640" s="6"/>
      <c r="O640" s="16"/>
      <c r="P640" s="6"/>
      <c r="Q640" s="6"/>
      <c r="R640" s="6"/>
      <c r="S640" s="6"/>
    </row>
    <row r="641" spans="1:19" x14ac:dyDescent="0.15">
      <c r="A641" s="6"/>
      <c r="B641" s="6"/>
      <c r="C641" s="6"/>
      <c r="D641" s="9"/>
      <c r="E641" s="9"/>
      <c r="F641" s="6"/>
      <c r="G641" s="6"/>
      <c r="H641" s="6"/>
      <c r="I641" s="6"/>
      <c r="J641" s="6"/>
      <c r="K641" s="6"/>
      <c r="L641" s="6"/>
      <c r="M641" s="6"/>
      <c r="N641" s="6"/>
      <c r="O641" s="16"/>
      <c r="P641" s="6"/>
      <c r="Q641" s="6"/>
      <c r="R641" s="6"/>
      <c r="S641" s="6"/>
    </row>
    <row r="642" spans="1:19" x14ac:dyDescent="0.15">
      <c r="A642" s="6"/>
      <c r="B642" s="6"/>
      <c r="C642" s="6"/>
      <c r="D642" s="9"/>
      <c r="E642" s="9"/>
      <c r="F642" s="6"/>
      <c r="G642" s="6"/>
      <c r="H642" s="6"/>
      <c r="I642" s="6"/>
      <c r="J642" s="6"/>
      <c r="K642" s="6"/>
      <c r="L642" s="6"/>
      <c r="M642" s="6"/>
      <c r="N642" s="6"/>
      <c r="O642" s="16"/>
      <c r="P642" s="6"/>
      <c r="Q642" s="6"/>
      <c r="R642" s="6"/>
      <c r="S642" s="6"/>
    </row>
    <row r="643" spans="1:19" x14ac:dyDescent="0.15">
      <c r="A643" s="6"/>
      <c r="B643" s="6"/>
      <c r="C643" s="6"/>
      <c r="D643" s="9"/>
      <c r="E643" s="9"/>
      <c r="F643" s="6"/>
      <c r="G643" s="6"/>
      <c r="H643" s="6"/>
      <c r="I643" s="6"/>
      <c r="J643" s="6"/>
      <c r="K643" s="6"/>
      <c r="L643" s="6"/>
      <c r="M643" s="6"/>
      <c r="N643" s="6"/>
      <c r="O643" s="16"/>
      <c r="P643" s="6"/>
      <c r="Q643" s="6"/>
      <c r="R643" s="6"/>
      <c r="S643" s="6"/>
    </row>
    <row r="644" spans="1:19" x14ac:dyDescent="0.15">
      <c r="A644" s="6"/>
      <c r="B644" s="6"/>
      <c r="C644" s="6"/>
      <c r="D644" s="9"/>
      <c r="E644" s="9"/>
      <c r="F644" s="6"/>
      <c r="G644" s="6"/>
      <c r="H644" s="6"/>
      <c r="I644" s="6"/>
      <c r="J644" s="6"/>
      <c r="K644" s="6"/>
      <c r="L644" s="6"/>
      <c r="M644" s="6"/>
      <c r="N644" s="6"/>
      <c r="O644" s="16"/>
      <c r="P644" s="6"/>
      <c r="Q644" s="6"/>
      <c r="R644" s="6"/>
      <c r="S644" s="6"/>
    </row>
    <row r="645" spans="1:19" x14ac:dyDescent="0.15">
      <c r="A645" s="6"/>
      <c r="B645" s="6"/>
      <c r="C645" s="6"/>
      <c r="D645" s="9"/>
      <c r="E645" s="9"/>
      <c r="F645" s="6"/>
      <c r="G645" s="6"/>
      <c r="H645" s="6"/>
      <c r="I645" s="6"/>
      <c r="J645" s="6"/>
      <c r="K645" s="6"/>
      <c r="L645" s="6"/>
      <c r="M645" s="6"/>
      <c r="N645" s="6"/>
      <c r="O645" s="16"/>
      <c r="P645" s="6"/>
      <c r="Q645" s="6"/>
      <c r="R645" s="6"/>
      <c r="S645" s="6"/>
    </row>
    <row r="646" spans="1:19" x14ac:dyDescent="0.15">
      <c r="A646" s="6"/>
      <c r="B646" s="6"/>
      <c r="C646" s="6"/>
      <c r="D646" s="9"/>
      <c r="E646" s="9"/>
      <c r="F646" s="6"/>
      <c r="G646" s="6"/>
      <c r="H646" s="6"/>
      <c r="I646" s="6"/>
      <c r="J646" s="6"/>
      <c r="K646" s="6"/>
      <c r="L646" s="6"/>
      <c r="M646" s="6"/>
      <c r="N646" s="6"/>
      <c r="O646" s="16"/>
      <c r="P646" s="6"/>
      <c r="Q646" s="6"/>
      <c r="R646" s="6"/>
      <c r="S646" s="6"/>
    </row>
    <row r="647" spans="1:19" x14ac:dyDescent="0.15">
      <c r="A647" s="6"/>
      <c r="B647" s="6"/>
      <c r="C647" s="6"/>
      <c r="D647" s="9"/>
      <c r="E647" s="9"/>
      <c r="F647" s="6"/>
      <c r="G647" s="6"/>
      <c r="H647" s="6"/>
      <c r="I647" s="6"/>
      <c r="J647" s="6"/>
      <c r="K647" s="6"/>
      <c r="L647" s="6"/>
      <c r="M647" s="6"/>
      <c r="N647" s="6"/>
      <c r="O647" s="16"/>
      <c r="P647" s="6"/>
      <c r="Q647" s="6"/>
      <c r="R647" s="6"/>
      <c r="S647" s="6"/>
    </row>
    <row r="648" spans="1:19" x14ac:dyDescent="0.15">
      <c r="A648" s="6"/>
      <c r="B648" s="6"/>
      <c r="C648" s="6"/>
      <c r="D648" s="9"/>
      <c r="E648" s="9"/>
      <c r="F648" s="6"/>
      <c r="G648" s="6"/>
      <c r="H648" s="6"/>
      <c r="I648" s="6"/>
      <c r="J648" s="6"/>
      <c r="K648" s="6"/>
      <c r="L648" s="6"/>
      <c r="M648" s="6"/>
      <c r="N648" s="6"/>
      <c r="O648" s="16"/>
      <c r="P648" s="6"/>
      <c r="Q648" s="6"/>
      <c r="R648" s="6"/>
      <c r="S648" s="6"/>
    </row>
    <row r="649" spans="1:19" x14ac:dyDescent="0.15">
      <c r="A649" s="6"/>
      <c r="B649" s="6"/>
      <c r="C649" s="6"/>
      <c r="D649" s="9"/>
      <c r="E649" s="9"/>
      <c r="F649" s="6"/>
      <c r="G649" s="6"/>
      <c r="H649" s="6"/>
      <c r="I649" s="6"/>
      <c r="J649" s="6"/>
      <c r="K649" s="6"/>
      <c r="L649" s="6"/>
      <c r="M649" s="6"/>
      <c r="N649" s="6"/>
      <c r="O649" s="16"/>
      <c r="P649" s="6"/>
      <c r="Q649" s="6"/>
      <c r="R649" s="6"/>
      <c r="S649" s="6"/>
    </row>
    <row r="650" spans="1:19" x14ac:dyDescent="0.15">
      <c r="A650" s="6"/>
      <c r="B650" s="6"/>
      <c r="C650" s="6"/>
      <c r="D650" s="9"/>
      <c r="E650" s="9"/>
      <c r="F650" s="6"/>
      <c r="G650" s="6"/>
      <c r="H650" s="6"/>
      <c r="I650" s="6"/>
      <c r="J650" s="6"/>
      <c r="K650" s="6"/>
      <c r="L650" s="6"/>
      <c r="M650" s="6"/>
      <c r="N650" s="6"/>
      <c r="O650" s="16"/>
      <c r="P650" s="6"/>
      <c r="Q650" s="6"/>
      <c r="R650" s="6"/>
      <c r="S650" s="6"/>
    </row>
    <row r="651" spans="1:19" x14ac:dyDescent="0.15">
      <c r="A651" s="6"/>
      <c r="B651" s="6"/>
      <c r="C651" s="6"/>
      <c r="D651" s="9"/>
      <c r="E651" s="9"/>
      <c r="F651" s="6"/>
      <c r="G651" s="6"/>
      <c r="H651" s="6"/>
      <c r="I651" s="6"/>
      <c r="J651" s="6"/>
      <c r="K651" s="6"/>
      <c r="L651" s="6"/>
      <c r="M651" s="6"/>
      <c r="N651" s="6"/>
      <c r="O651" s="16"/>
      <c r="P651" s="6"/>
      <c r="Q651" s="6"/>
      <c r="R651" s="6"/>
      <c r="S651" s="6"/>
    </row>
    <row r="652" spans="1:19" x14ac:dyDescent="0.15">
      <c r="A652" s="6"/>
      <c r="B652" s="6"/>
      <c r="C652" s="6"/>
      <c r="D652" s="9"/>
      <c r="E652" s="9"/>
      <c r="F652" s="6"/>
      <c r="G652" s="6"/>
      <c r="H652" s="6"/>
      <c r="I652" s="6"/>
      <c r="J652" s="6"/>
      <c r="K652" s="6"/>
      <c r="L652" s="6"/>
      <c r="M652" s="6"/>
      <c r="N652" s="6"/>
      <c r="O652" s="16"/>
      <c r="P652" s="6"/>
      <c r="Q652" s="6"/>
      <c r="R652" s="6"/>
      <c r="S652" s="6"/>
    </row>
    <row r="653" spans="1:19" x14ac:dyDescent="0.15">
      <c r="A653" s="6"/>
      <c r="B653" s="6"/>
      <c r="C653" s="6"/>
      <c r="D653" s="9"/>
      <c r="E653" s="9"/>
      <c r="F653" s="6"/>
      <c r="G653" s="6"/>
      <c r="H653" s="6"/>
      <c r="I653" s="6"/>
      <c r="J653" s="6"/>
      <c r="K653" s="6"/>
      <c r="L653" s="6"/>
      <c r="M653" s="6"/>
      <c r="N653" s="6"/>
      <c r="O653" s="16"/>
      <c r="P653" s="6"/>
      <c r="Q653" s="6"/>
      <c r="R653" s="6"/>
      <c r="S653" s="6"/>
    </row>
    <row r="654" spans="1:19" x14ac:dyDescent="0.15">
      <c r="A654" s="6"/>
      <c r="B654" s="6"/>
      <c r="C654" s="6"/>
      <c r="D654" s="9"/>
      <c r="E654" s="9"/>
      <c r="F654" s="6"/>
      <c r="G654" s="6"/>
      <c r="H654" s="6"/>
      <c r="I654" s="6"/>
      <c r="J654" s="6"/>
      <c r="K654" s="6"/>
      <c r="L654" s="6"/>
      <c r="M654" s="6"/>
      <c r="N654" s="6"/>
      <c r="O654" s="16"/>
      <c r="P654" s="6"/>
      <c r="Q654" s="6"/>
      <c r="R654" s="6"/>
      <c r="S654" s="6"/>
    </row>
    <row r="655" spans="1:19" x14ac:dyDescent="0.15">
      <c r="A655" s="6"/>
      <c r="B655" s="6"/>
      <c r="C655" s="6"/>
      <c r="D655" s="9"/>
      <c r="E655" s="9"/>
      <c r="F655" s="6"/>
      <c r="G655" s="6"/>
      <c r="H655" s="6"/>
      <c r="I655" s="6"/>
      <c r="J655" s="6"/>
      <c r="K655" s="6"/>
      <c r="L655" s="6"/>
      <c r="M655" s="6"/>
      <c r="N655" s="6"/>
      <c r="O655" s="16"/>
      <c r="P655" s="6"/>
      <c r="Q655" s="6"/>
      <c r="R655" s="6"/>
      <c r="S655" s="6"/>
    </row>
    <row r="656" spans="1:19" x14ac:dyDescent="0.15">
      <c r="A656" s="6"/>
      <c r="B656" s="6"/>
      <c r="C656" s="6"/>
      <c r="D656" s="9"/>
      <c r="E656" s="9"/>
      <c r="F656" s="6"/>
      <c r="G656" s="6"/>
      <c r="H656" s="6"/>
      <c r="I656" s="6"/>
      <c r="J656" s="6"/>
      <c r="K656" s="6"/>
      <c r="L656" s="6"/>
      <c r="M656" s="6"/>
      <c r="N656" s="6"/>
      <c r="O656" s="16"/>
      <c r="P656" s="6"/>
      <c r="Q656" s="6"/>
      <c r="R656" s="6"/>
      <c r="S656" s="6"/>
    </row>
    <row r="657" spans="1:19" x14ac:dyDescent="0.15">
      <c r="A657" s="6"/>
      <c r="B657" s="6"/>
      <c r="C657" s="6"/>
      <c r="D657" s="9"/>
      <c r="E657" s="9"/>
      <c r="F657" s="6"/>
      <c r="G657" s="6"/>
      <c r="H657" s="6"/>
      <c r="I657" s="6"/>
      <c r="J657" s="6"/>
      <c r="K657" s="6"/>
      <c r="L657" s="6"/>
      <c r="M657" s="6"/>
      <c r="N657" s="6"/>
      <c r="O657" s="16"/>
      <c r="P657" s="6"/>
      <c r="Q657" s="6"/>
      <c r="R657" s="6"/>
      <c r="S657" s="6"/>
    </row>
    <row r="658" spans="1:19" x14ac:dyDescent="0.15">
      <c r="A658" s="6"/>
      <c r="B658" s="6"/>
      <c r="C658" s="6"/>
      <c r="D658" s="9"/>
      <c r="E658" s="9"/>
      <c r="F658" s="6"/>
      <c r="G658" s="6"/>
      <c r="H658" s="6"/>
      <c r="I658" s="6"/>
      <c r="J658" s="6"/>
      <c r="K658" s="6"/>
      <c r="L658" s="6"/>
      <c r="M658" s="6"/>
      <c r="N658" s="6"/>
      <c r="O658" s="16"/>
      <c r="P658" s="6"/>
      <c r="Q658" s="6"/>
      <c r="R658" s="6"/>
      <c r="S658" s="6"/>
    </row>
    <row r="659" spans="1:19" x14ac:dyDescent="0.15">
      <c r="A659" s="6"/>
      <c r="B659" s="6"/>
      <c r="C659" s="6"/>
      <c r="D659" s="9"/>
      <c r="E659" s="9"/>
      <c r="F659" s="6"/>
      <c r="G659" s="6"/>
      <c r="H659" s="6"/>
      <c r="I659" s="6"/>
      <c r="J659" s="6"/>
      <c r="K659" s="6"/>
      <c r="L659" s="6"/>
      <c r="M659" s="6"/>
      <c r="N659" s="6"/>
      <c r="O659" s="16"/>
      <c r="P659" s="6"/>
      <c r="Q659" s="6"/>
      <c r="R659" s="6"/>
      <c r="S659" s="6"/>
    </row>
    <row r="660" spans="1:19" x14ac:dyDescent="0.15">
      <c r="A660" s="6"/>
      <c r="B660" s="6"/>
      <c r="C660" s="6"/>
      <c r="D660" s="9"/>
      <c r="E660" s="9"/>
      <c r="F660" s="6"/>
      <c r="G660" s="6"/>
      <c r="H660" s="6"/>
      <c r="I660" s="6"/>
      <c r="J660" s="6"/>
      <c r="K660" s="6"/>
      <c r="L660" s="6"/>
      <c r="M660" s="6"/>
      <c r="N660" s="6"/>
      <c r="O660" s="16"/>
      <c r="P660" s="6"/>
      <c r="Q660" s="6"/>
      <c r="R660" s="6"/>
      <c r="S660" s="6"/>
    </row>
    <row r="661" spans="1:19" x14ac:dyDescent="0.15">
      <c r="A661" s="6"/>
      <c r="B661" s="6"/>
      <c r="C661" s="6"/>
      <c r="D661" s="9"/>
      <c r="E661" s="9"/>
      <c r="F661" s="6"/>
      <c r="G661" s="6"/>
      <c r="H661" s="6"/>
      <c r="I661" s="6"/>
      <c r="J661" s="6"/>
      <c r="K661" s="6"/>
      <c r="L661" s="6"/>
      <c r="M661" s="6"/>
      <c r="N661" s="6"/>
      <c r="O661" s="16"/>
      <c r="P661" s="6"/>
      <c r="Q661" s="6"/>
      <c r="R661" s="6"/>
      <c r="S661" s="6"/>
    </row>
    <row r="662" spans="1:19" x14ac:dyDescent="0.15">
      <c r="A662" s="6"/>
      <c r="B662" s="6"/>
      <c r="C662" s="6"/>
      <c r="D662" s="9"/>
      <c r="E662" s="9"/>
      <c r="F662" s="6"/>
      <c r="G662" s="6"/>
      <c r="H662" s="6"/>
      <c r="I662" s="6"/>
      <c r="J662" s="6"/>
      <c r="K662" s="6"/>
      <c r="L662" s="6"/>
      <c r="M662" s="6"/>
      <c r="N662" s="6"/>
      <c r="O662" s="16"/>
      <c r="P662" s="6"/>
      <c r="Q662" s="6"/>
      <c r="R662" s="6"/>
      <c r="S662" s="6"/>
    </row>
    <row r="663" spans="1:19" x14ac:dyDescent="0.15">
      <c r="A663" s="6"/>
      <c r="B663" s="6"/>
      <c r="C663" s="6"/>
      <c r="D663" s="9"/>
      <c r="E663" s="9"/>
      <c r="F663" s="6"/>
      <c r="G663" s="6"/>
      <c r="H663" s="6"/>
      <c r="I663" s="6"/>
      <c r="J663" s="6"/>
      <c r="K663" s="6"/>
      <c r="L663" s="6"/>
      <c r="M663" s="6"/>
      <c r="N663" s="6"/>
      <c r="O663" s="16"/>
      <c r="P663" s="6"/>
      <c r="Q663" s="6"/>
      <c r="R663" s="6"/>
      <c r="S663" s="6"/>
    </row>
    <row r="664" spans="1:19" x14ac:dyDescent="0.15">
      <c r="A664" s="6"/>
      <c r="B664" s="6"/>
      <c r="C664" s="6"/>
      <c r="D664" s="9"/>
      <c r="E664" s="9"/>
      <c r="F664" s="6"/>
      <c r="G664" s="6"/>
      <c r="H664" s="6"/>
      <c r="I664" s="6"/>
      <c r="J664" s="6"/>
      <c r="K664" s="6"/>
      <c r="L664" s="6"/>
      <c r="M664" s="6"/>
      <c r="N664" s="6"/>
      <c r="O664" s="16"/>
      <c r="P664" s="6"/>
      <c r="Q664" s="6"/>
      <c r="R664" s="6"/>
      <c r="S664" s="6"/>
    </row>
    <row r="665" spans="1:19" x14ac:dyDescent="0.15">
      <c r="A665" s="6"/>
      <c r="B665" s="6"/>
      <c r="C665" s="6"/>
      <c r="D665" s="9"/>
      <c r="E665" s="9"/>
      <c r="F665" s="6"/>
      <c r="G665" s="6"/>
      <c r="H665" s="6"/>
      <c r="I665" s="6"/>
      <c r="J665" s="6"/>
      <c r="K665" s="6"/>
      <c r="L665" s="6"/>
      <c r="M665" s="6"/>
      <c r="N665" s="6"/>
      <c r="O665" s="16"/>
      <c r="P665" s="6"/>
      <c r="Q665" s="6"/>
      <c r="R665" s="6"/>
      <c r="S665" s="6"/>
    </row>
    <row r="666" spans="1:19" x14ac:dyDescent="0.15">
      <c r="A666" s="6"/>
      <c r="B666" s="6"/>
      <c r="C666" s="6"/>
      <c r="D666" s="9"/>
      <c r="E666" s="9"/>
      <c r="F666" s="6"/>
      <c r="G666" s="6"/>
      <c r="H666" s="6"/>
      <c r="I666" s="6"/>
      <c r="J666" s="6"/>
      <c r="K666" s="6"/>
      <c r="L666" s="6"/>
      <c r="M666" s="6"/>
      <c r="N666" s="6"/>
      <c r="O666" s="16"/>
      <c r="P666" s="6"/>
      <c r="Q666" s="6"/>
      <c r="R666" s="6"/>
      <c r="S666" s="6"/>
    </row>
    <row r="667" spans="1:19" x14ac:dyDescent="0.15">
      <c r="A667" s="6"/>
      <c r="B667" s="6"/>
      <c r="C667" s="6"/>
      <c r="D667" s="9"/>
      <c r="E667" s="9"/>
      <c r="F667" s="6"/>
      <c r="G667" s="6"/>
      <c r="H667" s="6"/>
      <c r="I667" s="6"/>
      <c r="J667" s="6"/>
      <c r="K667" s="6"/>
      <c r="L667" s="6"/>
      <c r="M667" s="6"/>
      <c r="N667" s="6"/>
      <c r="O667" s="16"/>
      <c r="P667" s="6"/>
      <c r="Q667" s="6"/>
      <c r="R667" s="6"/>
      <c r="S667" s="6"/>
    </row>
    <row r="668" spans="1:19" x14ac:dyDescent="0.15">
      <c r="A668" s="6"/>
      <c r="B668" s="6"/>
      <c r="C668" s="6"/>
      <c r="D668" s="9"/>
      <c r="E668" s="9"/>
      <c r="F668" s="6"/>
      <c r="G668" s="6"/>
      <c r="H668" s="6"/>
      <c r="I668" s="6"/>
      <c r="J668" s="6"/>
      <c r="K668" s="6"/>
      <c r="L668" s="6"/>
      <c r="M668" s="6"/>
      <c r="N668" s="6"/>
      <c r="O668" s="16"/>
      <c r="P668" s="6"/>
      <c r="Q668" s="6"/>
      <c r="R668" s="6"/>
      <c r="S668" s="6"/>
    </row>
    <row r="669" spans="1:19" x14ac:dyDescent="0.15">
      <c r="A669" s="6"/>
      <c r="B669" s="6"/>
      <c r="C669" s="6"/>
      <c r="D669" s="9"/>
      <c r="E669" s="9"/>
      <c r="F669" s="6"/>
      <c r="G669" s="6"/>
      <c r="H669" s="6"/>
      <c r="I669" s="6"/>
      <c r="J669" s="6"/>
      <c r="K669" s="6"/>
      <c r="L669" s="6"/>
      <c r="M669" s="6"/>
      <c r="N669" s="6"/>
      <c r="O669" s="16"/>
      <c r="P669" s="6"/>
      <c r="Q669" s="6"/>
      <c r="R669" s="6"/>
      <c r="S669" s="6"/>
    </row>
    <row r="670" spans="1:19" x14ac:dyDescent="0.15">
      <c r="A670" s="6"/>
      <c r="B670" s="6"/>
      <c r="C670" s="6"/>
      <c r="D670" s="9"/>
      <c r="E670" s="9"/>
      <c r="F670" s="6"/>
      <c r="G670" s="6"/>
      <c r="H670" s="6"/>
      <c r="I670" s="6"/>
      <c r="J670" s="6"/>
      <c r="K670" s="6"/>
      <c r="L670" s="6"/>
      <c r="M670" s="6"/>
      <c r="N670" s="6"/>
      <c r="O670" s="16"/>
      <c r="P670" s="6"/>
      <c r="Q670" s="6"/>
      <c r="R670" s="6"/>
      <c r="S670" s="6"/>
    </row>
    <row r="671" spans="1:19" x14ac:dyDescent="0.15">
      <c r="A671" s="6"/>
      <c r="B671" s="6"/>
      <c r="C671" s="6"/>
      <c r="D671" s="9"/>
      <c r="E671" s="9"/>
      <c r="F671" s="6"/>
      <c r="G671" s="6"/>
      <c r="H671" s="6"/>
      <c r="I671" s="6"/>
      <c r="J671" s="6"/>
      <c r="K671" s="6"/>
      <c r="L671" s="6"/>
      <c r="M671" s="6"/>
      <c r="N671" s="6"/>
      <c r="O671" s="16"/>
      <c r="P671" s="6"/>
      <c r="Q671" s="6"/>
      <c r="R671" s="6"/>
      <c r="S671" s="6"/>
    </row>
    <row r="672" spans="1:19" x14ac:dyDescent="0.15">
      <c r="A672" s="6"/>
      <c r="B672" s="6"/>
      <c r="C672" s="6"/>
      <c r="D672" s="9"/>
      <c r="E672" s="9"/>
      <c r="F672" s="6"/>
      <c r="G672" s="6"/>
      <c r="H672" s="6"/>
      <c r="I672" s="6"/>
      <c r="J672" s="6"/>
      <c r="K672" s="6"/>
      <c r="L672" s="6"/>
      <c r="M672" s="6"/>
      <c r="N672" s="6"/>
      <c r="O672" s="16"/>
      <c r="P672" s="6"/>
      <c r="Q672" s="6"/>
      <c r="R672" s="6"/>
      <c r="S672" s="6"/>
    </row>
    <row r="673" spans="1:19" x14ac:dyDescent="0.15">
      <c r="A673" s="6"/>
      <c r="B673" s="6"/>
      <c r="C673" s="6"/>
      <c r="D673" s="9"/>
      <c r="E673" s="9"/>
      <c r="F673" s="6"/>
      <c r="G673" s="6"/>
      <c r="H673" s="6"/>
      <c r="I673" s="6"/>
      <c r="J673" s="6"/>
      <c r="K673" s="6"/>
      <c r="L673" s="6"/>
      <c r="M673" s="6"/>
      <c r="N673" s="6"/>
      <c r="O673" s="16"/>
      <c r="P673" s="6"/>
      <c r="Q673" s="6"/>
      <c r="R673" s="6"/>
      <c r="S673" s="6"/>
    </row>
    <row r="674" spans="1:19" x14ac:dyDescent="0.15">
      <c r="A674" s="6"/>
      <c r="B674" s="6"/>
      <c r="C674" s="6"/>
      <c r="D674" s="9"/>
      <c r="E674" s="9"/>
      <c r="F674" s="6"/>
      <c r="G674" s="6"/>
      <c r="H674" s="6"/>
      <c r="I674" s="6"/>
      <c r="J674" s="6"/>
      <c r="K674" s="6"/>
      <c r="L674" s="6"/>
      <c r="M674" s="6"/>
      <c r="N674" s="6"/>
      <c r="O674" s="16"/>
      <c r="P674" s="6"/>
      <c r="Q674" s="6"/>
      <c r="R674" s="6"/>
      <c r="S674" s="6"/>
    </row>
    <row r="675" spans="1:19" x14ac:dyDescent="0.15">
      <c r="A675" s="6"/>
      <c r="B675" s="6"/>
      <c r="C675" s="6"/>
      <c r="D675" s="9"/>
      <c r="E675" s="9"/>
      <c r="F675" s="6"/>
      <c r="G675" s="6"/>
      <c r="H675" s="6"/>
      <c r="I675" s="6"/>
      <c r="J675" s="6"/>
      <c r="K675" s="6"/>
      <c r="L675" s="6"/>
      <c r="M675" s="6"/>
      <c r="N675" s="6"/>
      <c r="O675" s="16"/>
      <c r="P675" s="6"/>
      <c r="Q675" s="6"/>
      <c r="R675" s="6"/>
      <c r="S675" s="6"/>
    </row>
    <row r="676" spans="1:19" x14ac:dyDescent="0.15">
      <c r="A676" s="6"/>
      <c r="B676" s="6"/>
      <c r="C676" s="6"/>
      <c r="D676" s="9"/>
      <c r="E676" s="9"/>
      <c r="F676" s="6"/>
      <c r="G676" s="6"/>
      <c r="H676" s="6"/>
      <c r="I676" s="6"/>
      <c r="J676" s="6"/>
      <c r="K676" s="6"/>
      <c r="L676" s="6"/>
      <c r="M676" s="6"/>
      <c r="N676" s="6"/>
      <c r="O676" s="16"/>
      <c r="P676" s="6"/>
      <c r="Q676" s="6"/>
      <c r="R676" s="6"/>
      <c r="S676" s="6"/>
    </row>
    <row r="677" spans="1:19" x14ac:dyDescent="0.15">
      <c r="A677" s="6"/>
      <c r="B677" s="6"/>
      <c r="C677" s="6"/>
      <c r="D677" s="9"/>
      <c r="E677" s="9"/>
      <c r="F677" s="6"/>
      <c r="G677" s="6"/>
      <c r="H677" s="6"/>
      <c r="I677" s="6"/>
      <c r="J677" s="6"/>
      <c r="K677" s="6"/>
      <c r="L677" s="6"/>
      <c r="M677" s="6"/>
      <c r="N677" s="6"/>
      <c r="O677" s="16"/>
      <c r="P677" s="6"/>
      <c r="Q677" s="6"/>
      <c r="R677" s="6"/>
      <c r="S677" s="6"/>
    </row>
    <row r="678" spans="1:19" x14ac:dyDescent="0.15">
      <c r="A678" s="6"/>
      <c r="B678" s="6"/>
      <c r="C678" s="6"/>
      <c r="D678" s="9"/>
      <c r="E678" s="9"/>
      <c r="F678" s="6"/>
      <c r="G678" s="6"/>
      <c r="H678" s="6"/>
      <c r="I678" s="6"/>
      <c r="J678" s="6"/>
      <c r="K678" s="6"/>
      <c r="L678" s="6"/>
      <c r="M678" s="6"/>
      <c r="N678" s="6"/>
      <c r="O678" s="16"/>
      <c r="P678" s="6"/>
      <c r="Q678" s="6"/>
      <c r="R678" s="6"/>
      <c r="S678" s="6"/>
    </row>
    <row r="679" spans="1:19" x14ac:dyDescent="0.15">
      <c r="A679" s="6"/>
      <c r="B679" s="6"/>
      <c r="C679" s="6"/>
      <c r="D679" s="9"/>
      <c r="E679" s="9"/>
      <c r="F679" s="6"/>
      <c r="G679" s="6"/>
      <c r="H679" s="6"/>
      <c r="I679" s="6"/>
      <c r="J679" s="6"/>
      <c r="K679" s="6"/>
      <c r="L679" s="6"/>
      <c r="M679" s="6"/>
      <c r="N679" s="6"/>
      <c r="O679" s="16"/>
      <c r="P679" s="6"/>
      <c r="Q679" s="6"/>
      <c r="R679" s="6"/>
      <c r="S679" s="6"/>
    </row>
    <row r="680" spans="1:19" x14ac:dyDescent="0.15">
      <c r="A680" s="6"/>
      <c r="B680" s="6"/>
      <c r="C680" s="6"/>
      <c r="D680" s="9"/>
      <c r="E680" s="9"/>
      <c r="F680" s="6"/>
      <c r="G680" s="6"/>
      <c r="H680" s="6"/>
      <c r="I680" s="6"/>
      <c r="J680" s="6"/>
      <c r="K680" s="6"/>
      <c r="L680" s="6"/>
      <c r="M680" s="6"/>
      <c r="N680" s="6"/>
      <c r="O680" s="16"/>
      <c r="P680" s="6"/>
      <c r="Q680" s="6"/>
      <c r="R680" s="6"/>
      <c r="S680" s="6"/>
    </row>
    <row r="681" spans="1:19" x14ac:dyDescent="0.15">
      <c r="A681" s="6"/>
      <c r="B681" s="6"/>
      <c r="C681" s="6"/>
      <c r="D681" s="9"/>
      <c r="E681" s="9"/>
      <c r="F681" s="6"/>
      <c r="G681" s="6"/>
      <c r="H681" s="6"/>
      <c r="I681" s="6"/>
      <c r="J681" s="6"/>
      <c r="K681" s="6"/>
      <c r="L681" s="6"/>
      <c r="M681" s="6"/>
      <c r="N681" s="6"/>
      <c r="O681" s="16"/>
      <c r="P681" s="6"/>
      <c r="Q681" s="6"/>
      <c r="R681" s="6"/>
      <c r="S681" s="6"/>
    </row>
    <row r="682" spans="1:19" x14ac:dyDescent="0.15">
      <c r="A682" s="6"/>
      <c r="B682" s="6"/>
      <c r="C682" s="6"/>
      <c r="D682" s="9"/>
      <c r="E682" s="9"/>
      <c r="F682" s="6"/>
      <c r="G682" s="6"/>
      <c r="H682" s="6"/>
      <c r="I682" s="6"/>
      <c r="J682" s="6"/>
      <c r="K682" s="6"/>
      <c r="L682" s="6"/>
      <c r="M682" s="6"/>
      <c r="N682" s="6"/>
      <c r="O682" s="16"/>
      <c r="P682" s="6"/>
      <c r="Q682" s="6"/>
      <c r="R682" s="6"/>
      <c r="S682" s="6"/>
    </row>
    <row r="683" spans="1:19" x14ac:dyDescent="0.15">
      <c r="A683" s="6"/>
      <c r="B683" s="6"/>
      <c r="C683" s="6"/>
      <c r="D683" s="9"/>
      <c r="E683" s="9"/>
      <c r="F683" s="6"/>
      <c r="G683" s="6"/>
      <c r="H683" s="6"/>
      <c r="I683" s="6"/>
      <c r="J683" s="6"/>
      <c r="K683" s="6"/>
      <c r="L683" s="6"/>
      <c r="M683" s="6"/>
      <c r="N683" s="6"/>
      <c r="O683" s="16"/>
      <c r="P683" s="6"/>
      <c r="Q683" s="6"/>
      <c r="R683" s="6"/>
      <c r="S683" s="6"/>
    </row>
    <row r="684" spans="1:19" x14ac:dyDescent="0.15">
      <c r="A684" s="6"/>
      <c r="B684" s="6"/>
      <c r="C684" s="6"/>
      <c r="D684" s="9"/>
      <c r="E684" s="9"/>
      <c r="F684" s="6"/>
      <c r="G684" s="6"/>
      <c r="H684" s="6"/>
      <c r="I684" s="6"/>
      <c r="J684" s="6"/>
      <c r="K684" s="6"/>
      <c r="L684" s="6"/>
      <c r="M684" s="6"/>
      <c r="N684" s="6"/>
      <c r="O684" s="16"/>
      <c r="P684" s="6"/>
      <c r="Q684" s="6"/>
      <c r="R684" s="6"/>
      <c r="S684" s="6"/>
    </row>
    <row r="685" spans="1:19" x14ac:dyDescent="0.15">
      <c r="A685" s="6"/>
      <c r="B685" s="6"/>
      <c r="C685" s="6"/>
      <c r="D685" s="9"/>
      <c r="E685" s="9"/>
      <c r="F685" s="6"/>
      <c r="G685" s="6"/>
      <c r="H685" s="6"/>
      <c r="I685" s="6"/>
      <c r="J685" s="6"/>
      <c r="K685" s="6"/>
      <c r="L685" s="6"/>
      <c r="M685" s="6"/>
      <c r="N685" s="6"/>
      <c r="O685" s="16"/>
      <c r="P685" s="6"/>
      <c r="Q685" s="6"/>
      <c r="R685" s="6"/>
      <c r="S685" s="6"/>
    </row>
    <row r="686" spans="1:19" x14ac:dyDescent="0.15">
      <c r="A686" s="6"/>
      <c r="B686" s="6"/>
      <c r="C686" s="6"/>
      <c r="D686" s="9"/>
      <c r="E686" s="9"/>
      <c r="F686" s="6"/>
      <c r="G686" s="6"/>
      <c r="H686" s="6"/>
      <c r="I686" s="6"/>
      <c r="J686" s="6"/>
      <c r="K686" s="6"/>
      <c r="L686" s="6"/>
      <c r="M686" s="6"/>
      <c r="N686" s="6"/>
      <c r="O686" s="16"/>
      <c r="P686" s="6"/>
      <c r="Q686" s="6"/>
      <c r="R686" s="6"/>
      <c r="S686" s="6"/>
    </row>
    <row r="687" spans="1:19" x14ac:dyDescent="0.15">
      <c r="A687" s="6"/>
      <c r="B687" s="6"/>
      <c r="C687" s="6"/>
      <c r="D687" s="9"/>
      <c r="E687" s="9"/>
      <c r="F687" s="6"/>
      <c r="G687" s="6"/>
      <c r="H687" s="6"/>
      <c r="I687" s="6"/>
      <c r="J687" s="6"/>
      <c r="K687" s="6"/>
      <c r="L687" s="6"/>
      <c r="M687" s="6"/>
      <c r="N687" s="6"/>
      <c r="O687" s="16"/>
      <c r="P687" s="6"/>
      <c r="Q687" s="6"/>
      <c r="R687" s="6"/>
      <c r="S687" s="6"/>
    </row>
    <row r="688" spans="1:19" x14ac:dyDescent="0.15">
      <c r="A688" s="6"/>
      <c r="B688" s="6"/>
      <c r="C688" s="6"/>
      <c r="D688" s="9"/>
      <c r="E688" s="9"/>
      <c r="F688" s="6"/>
      <c r="G688" s="6"/>
      <c r="H688" s="6"/>
      <c r="I688" s="6"/>
      <c r="J688" s="6"/>
      <c r="K688" s="6"/>
      <c r="L688" s="6"/>
      <c r="M688" s="6"/>
      <c r="N688" s="6"/>
      <c r="O688" s="16"/>
      <c r="P688" s="6"/>
      <c r="Q688" s="6"/>
      <c r="R688" s="6"/>
      <c r="S688" s="6"/>
    </row>
    <row r="689" spans="1:19" x14ac:dyDescent="0.15">
      <c r="A689" s="6"/>
      <c r="B689" s="6"/>
      <c r="C689" s="6"/>
      <c r="D689" s="9"/>
      <c r="E689" s="9"/>
      <c r="F689" s="6"/>
      <c r="G689" s="6"/>
      <c r="H689" s="6"/>
      <c r="I689" s="6"/>
      <c r="J689" s="6"/>
      <c r="K689" s="6"/>
      <c r="L689" s="6"/>
      <c r="M689" s="6"/>
      <c r="N689" s="6"/>
      <c r="O689" s="16"/>
      <c r="P689" s="6"/>
      <c r="Q689" s="6"/>
      <c r="R689" s="6"/>
      <c r="S689" s="6"/>
    </row>
    <row r="690" spans="1:19" x14ac:dyDescent="0.15">
      <c r="A690" s="6"/>
      <c r="B690" s="6"/>
      <c r="C690" s="6"/>
      <c r="D690" s="9"/>
      <c r="E690" s="9"/>
      <c r="F690" s="6"/>
      <c r="G690" s="6"/>
      <c r="H690" s="6"/>
      <c r="I690" s="6"/>
      <c r="J690" s="6"/>
      <c r="K690" s="6"/>
      <c r="L690" s="6"/>
      <c r="M690" s="6"/>
      <c r="N690" s="6"/>
      <c r="O690" s="16"/>
      <c r="P690" s="6"/>
      <c r="Q690" s="6"/>
      <c r="R690" s="6"/>
      <c r="S690" s="6"/>
    </row>
    <row r="691" spans="1:19" x14ac:dyDescent="0.15">
      <c r="A691" s="6"/>
      <c r="B691" s="6"/>
      <c r="C691" s="6"/>
      <c r="D691" s="9"/>
      <c r="E691" s="9"/>
      <c r="F691" s="6"/>
      <c r="G691" s="6"/>
      <c r="H691" s="6"/>
      <c r="I691" s="6"/>
      <c r="J691" s="6"/>
      <c r="K691" s="6"/>
      <c r="L691" s="6"/>
      <c r="M691" s="6"/>
      <c r="N691" s="6"/>
      <c r="O691" s="16"/>
      <c r="P691" s="6"/>
      <c r="Q691" s="6"/>
      <c r="R691" s="6"/>
      <c r="S691" s="6"/>
    </row>
    <row r="692" spans="1:19" x14ac:dyDescent="0.15">
      <c r="A692" s="6"/>
      <c r="B692" s="6"/>
      <c r="C692" s="6"/>
      <c r="D692" s="9"/>
      <c r="E692" s="9"/>
      <c r="F692" s="6"/>
      <c r="G692" s="6"/>
      <c r="H692" s="6"/>
      <c r="I692" s="6"/>
      <c r="J692" s="6"/>
      <c r="K692" s="6"/>
      <c r="L692" s="6"/>
      <c r="M692" s="6"/>
      <c r="N692" s="6"/>
      <c r="O692" s="16"/>
      <c r="P692" s="6"/>
      <c r="Q692" s="6"/>
      <c r="R692" s="6"/>
      <c r="S692" s="6"/>
    </row>
    <row r="693" spans="1:19" x14ac:dyDescent="0.15">
      <c r="A693" s="6"/>
      <c r="B693" s="6"/>
      <c r="C693" s="6"/>
      <c r="D693" s="9"/>
      <c r="E693" s="9"/>
      <c r="F693" s="6"/>
      <c r="G693" s="6"/>
      <c r="H693" s="6"/>
      <c r="I693" s="6"/>
      <c r="J693" s="6"/>
      <c r="K693" s="6"/>
      <c r="L693" s="6"/>
      <c r="M693" s="6"/>
      <c r="N693" s="6"/>
      <c r="O693" s="16"/>
      <c r="P693" s="6"/>
      <c r="Q693" s="6"/>
      <c r="R693" s="6"/>
      <c r="S693" s="6"/>
    </row>
    <row r="694" spans="1:19" x14ac:dyDescent="0.15">
      <c r="A694" s="6"/>
      <c r="B694" s="6"/>
      <c r="C694" s="6"/>
      <c r="D694" s="9"/>
      <c r="E694" s="9"/>
      <c r="F694" s="6"/>
      <c r="G694" s="6"/>
      <c r="H694" s="6"/>
      <c r="I694" s="6"/>
      <c r="J694" s="6"/>
      <c r="K694" s="6"/>
      <c r="L694" s="6"/>
      <c r="M694" s="6"/>
      <c r="N694" s="6"/>
      <c r="O694" s="16"/>
      <c r="P694" s="6"/>
      <c r="Q694" s="6"/>
      <c r="R694" s="6"/>
      <c r="S694" s="6"/>
    </row>
    <row r="695" spans="1:19" x14ac:dyDescent="0.15">
      <c r="A695" s="6"/>
      <c r="B695" s="6"/>
      <c r="C695" s="6"/>
      <c r="D695" s="9"/>
      <c r="E695" s="9"/>
      <c r="F695" s="6"/>
      <c r="G695" s="6"/>
      <c r="H695" s="6"/>
      <c r="I695" s="6"/>
      <c r="J695" s="6"/>
      <c r="K695" s="6"/>
      <c r="L695" s="6"/>
      <c r="M695" s="6"/>
      <c r="N695" s="6"/>
      <c r="O695" s="16"/>
      <c r="P695" s="6"/>
      <c r="Q695" s="6"/>
      <c r="R695" s="6"/>
      <c r="S695" s="6"/>
    </row>
    <row r="696" spans="1:19" x14ac:dyDescent="0.15">
      <c r="A696" s="6"/>
      <c r="B696" s="6"/>
      <c r="C696" s="6"/>
      <c r="D696" s="9"/>
      <c r="E696" s="9"/>
      <c r="F696" s="6"/>
      <c r="G696" s="6"/>
      <c r="H696" s="6"/>
      <c r="I696" s="6"/>
      <c r="J696" s="6"/>
      <c r="K696" s="6"/>
      <c r="L696" s="6"/>
      <c r="M696" s="6"/>
      <c r="N696" s="6"/>
      <c r="O696" s="16"/>
      <c r="P696" s="6"/>
      <c r="Q696" s="6"/>
      <c r="R696" s="6"/>
      <c r="S696" s="6"/>
    </row>
    <row r="697" spans="1:19" x14ac:dyDescent="0.15">
      <c r="A697" s="6"/>
      <c r="B697" s="6"/>
      <c r="C697" s="6"/>
      <c r="D697" s="9"/>
      <c r="E697" s="9"/>
      <c r="F697" s="6"/>
      <c r="G697" s="6"/>
      <c r="H697" s="6"/>
      <c r="I697" s="6"/>
      <c r="J697" s="6"/>
      <c r="K697" s="6"/>
      <c r="L697" s="6"/>
      <c r="M697" s="6"/>
      <c r="N697" s="6"/>
      <c r="O697" s="16"/>
      <c r="P697" s="6"/>
      <c r="Q697" s="6"/>
      <c r="R697" s="6"/>
      <c r="S697" s="6"/>
    </row>
    <row r="698" spans="1:19" x14ac:dyDescent="0.15">
      <c r="A698" s="6"/>
      <c r="B698" s="6"/>
      <c r="C698" s="6"/>
      <c r="D698" s="9"/>
      <c r="E698" s="9"/>
      <c r="F698" s="6"/>
      <c r="G698" s="6"/>
      <c r="H698" s="6"/>
      <c r="I698" s="6"/>
      <c r="J698" s="6"/>
      <c r="K698" s="6"/>
      <c r="L698" s="6"/>
      <c r="M698" s="6"/>
      <c r="N698" s="6"/>
      <c r="O698" s="16"/>
      <c r="P698" s="6"/>
      <c r="Q698" s="6"/>
      <c r="R698" s="6"/>
      <c r="S698" s="6"/>
    </row>
    <row r="699" spans="1:19" x14ac:dyDescent="0.15">
      <c r="A699" s="6"/>
      <c r="B699" s="6"/>
      <c r="C699" s="6"/>
      <c r="D699" s="9"/>
      <c r="E699" s="9"/>
      <c r="F699" s="6"/>
      <c r="G699" s="6"/>
      <c r="H699" s="6"/>
      <c r="I699" s="6"/>
      <c r="J699" s="6"/>
      <c r="K699" s="6"/>
      <c r="L699" s="6"/>
      <c r="M699" s="6"/>
      <c r="N699" s="6"/>
      <c r="O699" s="16"/>
      <c r="P699" s="6"/>
      <c r="Q699" s="6"/>
      <c r="R699" s="6"/>
      <c r="S699" s="6"/>
    </row>
    <row r="700" spans="1:19" x14ac:dyDescent="0.15">
      <c r="A700" s="6"/>
      <c r="B700" s="6"/>
      <c r="C700" s="6"/>
      <c r="D700" s="9"/>
      <c r="E700" s="9"/>
      <c r="F700" s="6"/>
      <c r="G700" s="6"/>
      <c r="H700" s="6"/>
      <c r="I700" s="6"/>
      <c r="J700" s="6"/>
      <c r="K700" s="6"/>
      <c r="L700" s="6"/>
      <c r="M700" s="6"/>
      <c r="N700" s="6"/>
      <c r="O700" s="16"/>
      <c r="P700" s="6"/>
      <c r="Q700" s="6"/>
      <c r="R700" s="6"/>
      <c r="S700" s="6"/>
    </row>
    <row r="701" spans="1:19" x14ac:dyDescent="0.15">
      <c r="A701" s="6"/>
      <c r="B701" s="6"/>
      <c r="C701" s="6"/>
      <c r="D701" s="9"/>
      <c r="E701" s="9"/>
      <c r="F701" s="6"/>
      <c r="G701" s="6"/>
      <c r="H701" s="6"/>
      <c r="I701" s="6"/>
      <c r="J701" s="6"/>
      <c r="K701" s="6"/>
      <c r="L701" s="6"/>
      <c r="M701" s="6"/>
      <c r="N701" s="6"/>
      <c r="O701" s="16"/>
      <c r="P701" s="6"/>
      <c r="Q701" s="6"/>
      <c r="R701" s="6"/>
      <c r="S701" s="6"/>
    </row>
    <row r="702" spans="1:19" x14ac:dyDescent="0.15">
      <c r="A702" s="6"/>
      <c r="B702" s="6"/>
      <c r="C702" s="6"/>
      <c r="D702" s="9"/>
      <c r="E702" s="9"/>
      <c r="F702" s="6"/>
      <c r="G702" s="6"/>
      <c r="H702" s="6"/>
      <c r="I702" s="6"/>
      <c r="J702" s="6"/>
      <c r="K702" s="6"/>
      <c r="L702" s="6"/>
      <c r="M702" s="6"/>
      <c r="N702" s="6"/>
      <c r="O702" s="16"/>
      <c r="P702" s="6"/>
      <c r="Q702" s="6"/>
      <c r="R702" s="6"/>
      <c r="S702" s="6"/>
    </row>
    <row r="703" spans="1:19" x14ac:dyDescent="0.15">
      <c r="A703" s="6"/>
      <c r="B703" s="6"/>
      <c r="C703" s="6"/>
      <c r="D703" s="9"/>
      <c r="E703" s="9"/>
      <c r="F703" s="6"/>
      <c r="G703" s="6"/>
      <c r="H703" s="6"/>
      <c r="I703" s="6"/>
      <c r="J703" s="6"/>
      <c r="K703" s="6"/>
      <c r="L703" s="6"/>
      <c r="M703" s="6"/>
      <c r="N703" s="6"/>
      <c r="O703" s="16"/>
      <c r="P703" s="6"/>
      <c r="Q703" s="6"/>
      <c r="R703" s="6"/>
      <c r="S703" s="6"/>
    </row>
    <row r="704" spans="1:19" x14ac:dyDescent="0.15">
      <c r="A704" s="6"/>
      <c r="B704" s="6"/>
      <c r="C704" s="6"/>
      <c r="D704" s="9"/>
      <c r="E704" s="9"/>
      <c r="F704" s="6"/>
      <c r="G704" s="6"/>
      <c r="H704" s="6"/>
      <c r="I704" s="6"/>
      <c r="J704" s="6"/>
      <c r="K704" s="6"/>
      <c r="L704" s="6"/>
      <c r="M704" s="6"/>
      <c r="N704" s="6"/>
      <c r="O704" s="16"/>
      <c r="P704" s="6"/>
      <c r="Q704" s="6"/>
      <c r="R704" s="6"/>
      <c r="S704" s="6"/>
    </row>
    <row r="705" spans="1:19" x14ac:dyDescent="0.15">
      <c r="A705" s="6"/>
      <c r="B705" s="6"/>
      <c r="C705" s="6"/>
      <c r="D705" s="9"/>
      <c r="E705" s="9"/>
      <c r="F705" s="6"/>
      <c r="G705" s="6"/>
      <c r="H705" s="6"/>
      <c r="I705" s="6"/>
      <c r="J705" s="6"/>
      <c r="K705" s="6"/>
      <c r="L705" s="6"/>
      <c r="M705" s="6"/>
      <c r="N705" s="6"/>
      <c r="O705" s="16"/>
      <c r="P705" s="6"/>
      <c r="Q705" s="6"/>
      <c r="R705" s="6"/>
      <c r="S705" s="6"/>
    </row>
    <row r="706" spans="1:19" x14ac:dyDescent="0.15">
      <c r="A706" s="6"/>
      <c r="B706" s="6"/>
      <c r="C706" s="6"/>
      <c r="D706" s="9"/>
      <c r="E706" s="9"/>
      <c r="F706" s="6"/>
      <c r="G706" s="6"/>
      <c r="H706" s="6"/>
      <c r="I706" s="6"/>
      <c r="J706" s="6"/>
      <c r="K706" s="6"/>
      <c r="L706" s="6"/>
      <c r="M706" s="6"/>
      <c r="N706" s="6"/>
      <c r="O706" s="16"/>
      <c r="P706" s="6"/>
      <c r="Q706" s="6"/>
      <c r="R706" s="6"/>
      <c r="S706" s="6"/>
    </row>
    <row r="707" spans="1:19" x14ac:dyDescent="0.15">
      <c r="A707" s="6"/>
      <c r="B707" s="6"/>
      <c r="C707" s="6"/>
      <c r="D707" s="9"/>
      <c r="E707" s="9"/>
      <c r="F707" s="6"/>
      <c r="G707" s="6"/>
      <c r="H707" s="6"/>
      <c r="I707" s="6"/>
      <c r="J707" s="6"/>
      <c r="K707" s="6"/>
      <c r="L707" s="6"/>
      <c r="M707" s="6"/>
      <c r="N707" s="6"/>
      <c r="O707" s="16"/>
      <c r="P707" s="6"/>
      <c r="Q707" s="6"/>
      <c r="R707" s="6"/>
      <c r="S707" s="6"/>
    </row>
    <row r="708" spans="1:19" x14ac:dyDescent="0.15">
      <c r="A708" s="6"/>
      <c r="B708" s="6"/>
      <c r="C708" s="6"/>
      <c r="D708" s="9"/>
      <c r="E708" s="9"/>
      <c r="F708" s="6"/>
      <c r="G708" s="6"/>
      <c r="H708" s="6"/>
      <c r="I708" s="6"/>
      <c r="J708" s="6"/>
      <c r="K708" s="6"/>
      <c r="L708" s="6"/>
      <c r="M708" s="6"/>
      <c r="N708" s="6"/>
      <c r="O708" s="16"/>
      <c r="P708" s="6"/>
      <c r="Q708" s="6"/>
      <c r="R708" s="6"/>
      <c r="S708" s="6"/>
    </row>
    <row r="709" spans="1:19" x14ac:dyDescent="0.15">
      <c r="A709" s="6"/>
      <c r="B709" s="6"/>
      <c r="C709" s="6"/>
      <c r="D709" s="9"/>
      <c r="E709" s="9"/>
      <c r="F709" s="6"/>
      <c r="G709" s="6"/>
      <c r="H709" s="6"/>
      <c r="I709" s="6"/>
      <c r="J709" s="6"/>
      <c r="K709" s="6"/>
      <c r="L709" s="6"/>
      <c r="M709" s="6"/>
      <c r="N709" s="6"/>
      <c r="O709" s="16"/>
      <c r="P709" s="6"/>
      <c r="Q709" s="6"/>
      <c r="R709" s="6"/>
      <c r="S709" s="6"/>
    </row>
    <row r="710" spans="1:19" x14ac:dyDescent="0.15">
      <c r="A710" s="6"/>
      <c r="B710" s="6"/>
      <c r="C710" s="6"/>
      <c r="D710" s="9"/>
      <c r="E710" s="9"/>
      <c r="F710" s="6"/>
      <c r="G710" s="6"/>
      <c r="H710" s="6"/>
      <c r="I710" s="6"/>
      <c r="J710" s="6"/>
      <c r="K710" s="6"/>
      <c r="L710" s="6"/>
      <c r="M710" s="6"/>
      <c r="N710" s="6"/>
      <c r="O710" s="16"/>
      <c r="P710" s="6"/>
      <c r="Q710" s="6"/>
      <c r="R710" s="6"/>
      <c r="S710" s="6"/>
    </row>
    <row r="711" spans="1:19" x14ac:dyDescent="0.15">
      <c r="A711" s="6"/>
      <c r="B711" s="6"/>
      <c r="C711" s="6"/>
      <c r="D711" s="9"/>
      <c r="E711" s="9"/>
      <c r="F711" s="6"/>
      <c r="G711" s="6"/>
      <c r="H711" s="6"/>
      <c r="I711" s="6"/>
      <c r="J711" s="6"/>
      <c r="K711" s="6"/>
      <c r="L711" s="6"/>
      <c r="M711" s="6"/>
      <c r="N711" s="6"/>
      <c r="O711" s="16"/>
      <c r="P711" s="6"/>
      <c r="Q711" s="6"/>
      <c r="R711" s="6"/>
      <c r="S711" s="6"/>
    </row>
    <row r="712" spans="1:19" x14ac:dyDescent="0.15">
      <c r="A712" s="6"/>
      <c r="B712" s="6"/>
      <c r="C712" s="6"/>
      <c r="D712" s="9"/>
      <c r="E712" s="9"/>
      <c r="F712" s="6"/>
      <c r="G712" s="6"/>
      <c r="H712" s="6"/>
      <c r="I712" s="6"/>
      <c r="J712" s="6"/>
      <c r="K712" s="6"/>
      <c r="L712" s="6"/>
      <c r="M712" s="6"/>
      <c r="N712" s="6"/>
      <c r="O712" s="16"/>
      <c r="P712" s="6"/>
      <c r="Q712" s="6"/>
      <c r="R712" s="6"/>
      <c r="S712" s="6"/>
    </row>
    <row r="713" spans="1:19" x14ac:dyDescent="0.15">
      <c r="A713" s="6"/>
      <c r="B713" s="6"/>
      <c r="C713" s="6"/>
      <c r="D713" s="9"/>
      <c r="E713" s="9"/>
      <c r="F713" s="6"/>
      <c r="G713" s="6"/>
      <c r="H713" s="6"/>
      <c r="I713" s="6"/>
      <c r="J713" s="6"/>
      <c r="K713" s="6"/>
      <c r="L713" s="6"/>
      <c r="M713" s="6"/>
      <c r="N713" s="6"/>
      <c r="O713" s="16"/>
      <c r="P713" s="6"/>
      <c r="Q713" s="6"/>
      <c r="R713" s="6"/>
      <c r="S713" s="6"/>
    </row>
    <row r="714" spans="1:19" x14ac:dyDescent="0.15">
      <c r="A714" s="6"/>
      <c r="B714" s="6"/>
      <c r="C714" s="6"/>
      <c r="D714" s="9"/>
      <c r="E714" s="9"/>
      <c r="F714" s="6"/>
      <c r="G714" s="6"/>
      <c r="H714" s="6"/>
      <c r="I714" s="6"/>
      <c r="J714" s="6"/>
      <c r="K714" s="6"/>
      <c r="L714" s="6"/>
      <c r="M714" s="6"/>
      <c r="N714" s="6"/>
      <c r="O714" s="16"/>
      <c r="P714" s="6"/>
      <c r="Q714" s="6"/>
      <c r="R714" s="6"/>
      <c r="S714" s="6"/>
    </row>
    <row r="715" spans="1:19" x14ac:dyDescent="0.15">
      <c r="A715" s="6"/>
      <c r="B715" s="6"/>
      <c r="C715" s="6"/>
      <c r="D715" s="9"/>
      <c r="E715" s="9"/>
      <c r="F715" s="6"/>
      <c r="G715" s="6"/>
      <c r="H715" s="6"/>
      <c r="I715" s="6"/>
      <c r="J715" s="6"/>
      <c r="K715" s="6"/>
      <c r="L715" s="6"/>
      <c r="M715" s="6"/>
      <c r="N715" s="6"/>
      <c r="O715" s="16"/>
      <c r="P715" s="6"/>
      <c r="Q715" s="6"/>
      <c r="R715" s="6"/>
      <c r="S715" s="6"/>
    </row>
    <row r="716" spans="1:19" x14ac:dyDescent="0.15">
      <c r="A716" s="6"/>
      <c r="B716" s="6"/>
      <c r="C716" s="6"/>
      <c r="D716" s="9"/>
      <c r="E716" s="9"/>
      <c r="F716" s="6"/>
      <c r="G716" s="6"/>
      <c r="H716" s="6"/>
      <c r="I716" s="6"/>
      <c r="J716" s="6"/>
      <c r="K716" s="6"/>
      <c r="L716" s="6"/>
      <c r="M716" s="6"/>
      <c r="N716" s="6"/>
      <c r="O716" s="16"/>
      <c r="P716" s="6"/>
      <c r="Q716" s="6"/>
      <c r="R716" s="6"/>
      <c r="S716" s="6"/>
    </row>
    <row r="717" spans="1:19" x14ac:dyDescent="0.15">
      <c r="A717" s="6"/>
      <c r="B717" s="6"/>
      <c r="C717" s="6"/>
      <c r="D717" s="9"/>
      <c r="E717" s="9"/>
      <c r="F717" s="6"/>
      <c r="G717" s="6"/>
      <c r="H717" s="6"/>
      <c r="I717" s="6"/>
      <c r="J717" s="6"/>
      <c r="K717" s="6"/>
      <c r="L717" s="6"/>
      <c r="M717" s="6"/>
      <c r="N717" s="6"/>
      <c r="O717" s="16"/>
      <c r="P717" s="6"/>
      <c r="Q717" s="6"/>
      <c r="R717" s="6"/>
      <c r="S717" s="6"/>
    </row>
    <row r="718" spans="1:19" x14ac:dyDescent="0.15">
      <c r="A718" s="6"/>
      <c r="B718" s="6"/>
      <c r="C718" s="6"/>
      <c r="D718" s="9"/>
      <c r="E718" s="9"/>
      <c r="F718" s="6"/>
      <c r="G718" s="6"/>
      <c r="H718" s="6"/>
      <c r="I718" s="6"/>
      <c r="J718" s="6"/>
      <c r="K718" s="6"/>
      <c r="L718" s="6"/>
      <c r="M718" s="6"/>
      <c r="N718" s="6"/>
      <c r="O718" s="16"/>
      <c r="P718" s="6"/>
      <c r="Q718" s="6"/>
      <c r="R718" s="6"/>
      <c r="S718" s="6"/>
    </row>
    <row r="719" spans="1:19" x14ac:dyDescent="0.15">
      <c r="A719" s="6"/>
      <c r="B719" s="6"/>
      <c r="C719" s="6"/>
      <c r="D719" s="9"/>
      <c r="E719" s="9"/>
      <c r="F719" s="6"/>
      <c r="G719" s="6"/>
      <c r="H719" s="6"/>
      <c r="I719" s="6"/>
      <c r="J719" s="6"/>
      <c r="K719" s="6"/>
      <c r="L719" s="6"/>
      <c r="M719" s="6"/>
      <c r="N719" s="6"/>
      <c r="O719" s="16"/>
      <c r="P719" s="6"/>
      <c r="Q719" s="6"/>
      <c r="R719" s="6"/>
      <c r="S719" s="6"/>
    </row>
    <row r="720" spans="1:19" x14ac:dyDescent="0.15">
      <c r="A720" s="6"/>
      <c r="B720" s="6"/>
      <c r="C720" s="6"/>
      <c r="D720" s="9"/>
      <c r="E720" s="9"/>
      <c r="F720" s="6"/>
      <c r="G720" s="6"/>
      <c r="H720" s="6"/>
      <c r="I720" s="6"/>
      <c r="J720" s="6"/>
      <c r="K720" s="6"/>
      <c r="L720" s="6"/>
      <c r="M720" s="6"/>
      <c r="N720" s="6"/>
      <c r="O720" s="16"/>
      <c r="P720" s="6"/>
      <c r="Q720" s="6"/>
      <c r="R720" s="6"/>
      <c r="S720" s="6"/>
    </row>
    <row r="721" spans="1:19" x14ac:dyDescent="0.15">
      <c r="A721" s="6"/>
      <c r="B721" s="6"/>
      <c r="C721" s="6"/>
      <c r="D721" s="9"/>
      <c r="E721" s="9"/>
      <c r="F721" s="6"/>
      <c r="G721" s="6"/>
      <c r="H721" s="6"/>
      <c r="I721" s="6"/>
      <c r="J721" s="6"/>
      <c r="K721" s="6"/>
      <c r="L721" s="6"/>
      <c r="M721" s="6"/>
      <c r="N721" s="6"/>
      <c r="O721" s="16"/>
      <c r="P721" s="6"/>
      <c r="Q721" s="6"/>
      <c r="R721" s="6"/>
      <c r="S721" s="6"/>
    </row>
    <row r="722" spans="1:19" x14ac:dyDescent="0.15">
      <c r="A722" s="6"/>
      <c r="B722" s="6"/>
      <c r="C722" s="6"/>
      <c r="D722" s="9"/>
      <c r="E722" s="9"/>
      <c r="F722" s="6"/>
      <c r="G722" s="6"/>
      <c r="H722" s="6"/>
      <c r="I722" s="6"/>
      <c r="J722" s="6"/>
      <c r="K722" s="6"/>
      <c r="L722" s="6"/>
      <c r="M722" s="6"/>
      <c r="N722" s="6"/>
      <c r="O722" s="16"/>
      <c r="P722" s="6"/>
      <c r="Q722" s="6"/>
      <c r="R722" s="6"/>
      <c r="S722" s="6"/>
    </row>
    <row r="723" spans="1:19" x14ac:dyDescent="0.15">
      <c r="A723" s="6"/>
      <c r="B723" s="6"/>
      <c r="C723" s="6"/>
      <c r="D723" s="9"/>
      <c r="E723" s="9"/>
      <c r="F723" s="6"/>
      <c r="G723" s="6"/>
      <c r="H723" s="6"/>
      <c r="I723" s="6"/>
      <c r="J723" s="6"/>
      <c r="K723" s="6"/>
      <c r="L723" s="6"/>
      <c r="M723" s="6"/>
      <c r="N723" s="6"/>
      <c r="O723" s="16"/>
      <c r="P723" s="6"/>
      <c r="Q723" s="6"/>
      <c r="R723" s="6"/>
      <c r="S723" s="6"/>
    </row>
    <row r="724" spans="1:19" x14ac:dyDescent="0.15">
      <c r="A724" s="6"/>
      <c r="B724" s="6"/>
      <c r="C724" s="6"/>
      <c r="D724" s="9"/>
      <c r="E724" s="9"/>
      <c r="F724" s="6"/>
      <c r="G724" s="6"/>
      <c r="H724" s="6"/>
      <c r="I724" s="6"/>
      <c r="J724" s="6"/>
      <c r="K724" s="6"/>
      <c r="L724" s="6"/>
      <c r="M724" s="6"/>
      <c r="N724" s="6"/>
      <c r="O724" s="16"/>
      <c r="P724" s="6"/>
      <c r="Q724" s="6"/>
      <c r="R724" s="6"/>
      <c r="S724" s="6"/>
    </row>
    <row r="725" spans="1:19" x14ac:dyDescent="0.15">
      <c r="A725" s="6"/>
      <c r="B725" s="6"/>
      <c r="C725" s="6"/>
      <c r="D725" s="9"/>
      <c r="E725" s="9"/>
      <c r="F725" s="6"/>
      <c r="G725" s="6"/>
      <c r="H725" s="6"/>
      <c r="I725" s="6"/>
      <c r="J725" s="6"/>
      <c r="K725" s="6"/>
      <c r="L725" s="6"/>
      <c r="M725" s="6"/>
      <c r="N725" s="6"/>
      <c r="O725" s="16"/>
      <c r="P725" s="6"/>
      <c r="Q725" s="6"/>
      <c r="R725" s="6"/>
      <c r="S725" s="6"/>
    </row>
    <row r="726" spans="1:19" x14ac:dyDescent="0.15">
      <c r="A726" s="6"/>
      <c r="B726" s="6"/>
      <c r="C726" s="6"/>
      <c r="D726" s="9"/>
      <c r="E726" s="9"/>
      <c r="F726" s="6"/>
      <c r="G726" s="6"/>
      <c r="H726" s="6"/>
      <c r="I726" s="6"/>
      <c r="J726" s="6"/>
      <c r="K726" s="6"/>
      <c r="L726" s="6"/>
      <c r="M726" s="6"/>
      <c r="N726" s="6"/>
      <c r="O726" s="16"/>
      <c r="P726" s="6"/>
      <c r="Q726" s="6"/>
      <c r="R726" s="6"/>
      <c r="S726" s="6"/>
    </row>
    <row r="727" spans="1:19" x14ac:dyDescent="0.15">
      <c r="A727" s="6"/>
      <c r="B727" s="6"/>
      <c r="C727" s="6"/>
      <c r="D727" s="9"/>
      <c r="E727" s="9"/>
      <c r="F727" s="6"/>
      <c r="G727" s="6"/>
      <c r="H727" s="6"/>
      <c r="I727" s="6"/>
      <c r="J727" s="6"/>
      <c r="K727" s="6"/>
      <c r="L727" s="6"/>
      <c r="M727" s="6"/>
      <c r="N727" s="6"/>
      <c r="O727" s="16"/>
      <c r="P727" s="6"/>
      <c r="Q727" s="6"/>
      <c r="R727" s="6"/>
      <c r="S727" s="6"/>
    </row>
    <row r="728" spans="1:19" x14ac:dyDescent="0.15">
      <c r="A728" s="6"/>
      <c r="B728" s="6"/>
      <c r="C728" s="6"/>
      <c r="D728" s="9"/>
      <c r="E728" s="9"/>
      <c r="F728" s="6"/>
      <c r="G728" s="6"/>
      <c r="H728" s="6"/>
      <c r="I728" s="6"/>
      <c r="J728" s="6"/>
      <c r="K728" s="6"/>
      <c r="L728" s="6"/>
      <c r="M728" s="6"/>
      <c r="N728" s="6"/>
      <c r="O728" s="16"/>
      <c r="P728" s="6"/>
      <c r="Q728" s="6"/>
      <c r="R728" s="6"/>
      <c r="S728" s="6"/>
    </row>
    <row r="729" spans="1:19" x14ac:dyDescent="0.15">
      <c r="A729" s="6"/>
      <c r="B729" s="6"/>
      <c r="C729" s="6"/>
      <c r="D729" s="9"/>
      <c r="E729" s="9"/>
      <c r="F729" s="6"/>
      <c r="G729" s="6"/>
      <c r="H729" s="6"/>
      <c r="I729" s="6"/>
      <c r="J729" s="6"/>
      <c r="K729" s="6"/>
      <c r="L729" s="6"/>
      <c r="M729" s="6"/>
      <c r="N729" s="6"/>
      <c r="O729" s="16"/>
      <c r="P729" s="6"/>
      <c r="Q729" s="6"/>
      <c r="R729" s="6"/>
      <c r="S729" s="6"/>
    </row>
    <row r="730" spans="1:19" x14ac:dyDescent="0.15">
      <c r="A730" s="6"/>
      <c r="B730" s="6"/>
      <c r="C730" s="6"/>
      <c r="D730" s="9"/>
      <c r="E730" s="9"/>
      <c r="F730" s="6"/>
      <c r="G730" s="6"/>
      <c r="H730" s="6"/>
      <c r="I730" s="6"/>
      <c r="J730" s="6"/>
      <c r="K730" s="6"/>
      <c r="L730" s="6"/>
      <c r="M730" s="6"/>
      <c r="N730" s="6"/>
      <c r="O730" s="16"/>
      <c r="P730" s="6"/>
      <c r="Q730" s="6"/>
      <c r="R730" s="6"/>
      <c r="S730" s="6"/>
    </row>
    <row r="731" spans="1:19" x14ac:dyDescent="0.15">
      <c r="A731" s="6"/>
      <c r="B731" s="6"/>
      <c r="C731" s="6"/>
      <c r="D731" s="9"/>
      <c r="E731" s="9"/>
      <c r="F731" s="6"/>
      <c r="G731" s="6"/>
      <c r="H731" s="6"/>
      <c r="I731" s="6"/>
      <c r="J731" s="6"/>
      <c r="K731" s="6"/>
      <c r="L731" s="6"/>
      <c r="M731" s="6"/>
      <c r="N731" s="6"/>
      <c r="O731" s="16"/>
      <c r="P731" s="6"/>
      <c r="Q731" s="6"/>
      <c r="R731" s="6"/>
      <c r="S731" s="6"/>
    </row>
    <row r="732" spans="1:19" x14ac:dyDescent="0.15">
      <c r="A732" s="6"/>
      <c r="B732" s="6"/>
      <c r="C732" s="6"/>
      <c r="D732" s="9"/>
      <c r="E732" s="9"/>
      <c r="F732" s="6"/>
      <c r="G732" s="6"/>
      <c r="H732" s="6"/>
      <c r="I732" s="6"/>
      <c r="J732" s="6"/>
      <c r="K732" s="6"/>
      <c r="L732" s="6"/>
      <c r="M732" s="6"/>
      <c r="N732" s="6"/>
      <c r="O732" s="16"/>
      <c r="P732" s="6"/>
      <c r="Q732" s="6"/>
      <c r="R732" s="6"/>
      <c r="S732" s="6"/>
    </row>
    <row r="733" spans="1:19" x14ac:dyDescent="0.15">
      <c r="A733" s="6"/>
      <c r="B733" s="6"/>
      <c r="C733" s="6"/>
      <c r="D733" s="9"/>
      <c r="E733" s="9"/>
      <c r="F733" s="6"/>
      <c r="G733" s="6"/>
      <c r="H733" s="6"/>
      <c r="I733" s="6"/>
      <c r="J733" s="6"/>
      <c r="K733" s="6"/>
      <c r="L733" s="6"/>
      <c r="M733" s="6"/>
      <c r="N733" s="6"/>
      <c r="O733" s="16"/>
      <c r="P733" s="6"/>
      <c r="Q733" s="6"/>
      <c r="R733" s="6"/>
      <c r="S733" s="6"/>
    </row>
    <row r="734" spans="1:19" x14ac:dyDescent="0.15">
      <c r="A734" s="6"/>
      <c r="B734" s="6"/>
      <c r="C734" s="6"/>
      <c r="D734" s="9"/>
      <c r="E734" s="9"/>
      <c r="F734" s="6"/>
      <c r="G734" s="6"/>
      <c r="H734" s="6"/>
      <c r="I734" s="6"/>
      <c r="J734" s="6"/>
      <c r="K734" s="6"/>
      <c r="L734" s="6"/>
      <c r="M734" s="6"/>
      <c r="N734" s="6"/>
      <c r="O734" s="16"/>
      <c r="P734" s="6"/>
      <c r="Q734" s="6"/>
      <c r="R734" s="6"/>
      <c r="S734" s="6"/>
    </row>
    <row r="735" spans="1:19" x14ac:dyDescent="0.15">
      <c r="A735" s="6"/>
      <c r="B735" s="6"/>
      <c r="C735" s="6"/>
      <c r="D735" s="9"/>
      <c r="E735" s="9"/>
      <c r="F735" s="6"/>
      <c r="G735" s="6"/>
      <c r="H735" s="6"/>
      <c r="I735" s="6"/>
      <c r="J735" s="6"/>
      <c r="K735" s="6"/>
      <c r="L735" s="6"/>
      <c r="M735" s="6"/>
      <c r="N735" s="6"/>
      <c r="O735" s="16"/>
      <c r="P735" s="6"/>
      <c r="Q735" s="6"/>
      <c r="R735" s="6"/>
      <c r="S735" s="6"/>
    </row>
    <row r="736" spans="1:19" x14ac:dyDescent="0.15">
      <c r="A736" s="6"/>
      <c r="B736" s="6"/>
      <c r="C736" s="6"/>
      <c r="D736" s="9"/>
      <c r="E736" s="9"/>
      <c r="F736" s="6"/>
      <c r="G736" s="6"/>
      <c r="H736" s="6"/>
      <c r="I736" s="6"/>
      <c r="J736" s="6"/>
      <c r="K736" s="6"/>
      <c r="L736" s="6"/>
      <c r="M736" s="6"/>
      <c r="N736" s="6"/>
      <c r="O736" s="16"/>
      <c r="P736" s="6"/>
      <c r="Q736" s="6"/>
      <c r="R736" s="6"/>
      <c r="S736" s="6"/>
    </row>
    <row r="737" spans="1:19" x14ac:dyDescent="0.15">
      <c r="A737" s="6"/>
      <c r="B737" s="6"/>
      <c r="C737" s="6"/>
      <c r="D737" s="9"/>
      <c r="E737" s="9"/>
      <c r="F737" s="6"/>
      <c r="G737" s="6"/>
      <c r="H737" s="6"/>
      <c r="I737" s="6"/>
      <c r="J737" s="6"/>
      <c r="K737" s="6"/>
      <c r="L737" s="6"/>
      <c r="M737" s="6"/>
      <c r="N737" s="6"/>
      <c r="O737" s="16"/>
      <c r="P737" s="6"/>
      <c r="Q737" s="6"/>
      <c r="R737" s="6"/>
      <c r="S737" s="6"/>
    </row>
    <row r="738" spans="1:19" x14ac:dyDescent="0.15">
      <c r="A738" s="6"/>
      <c r="B738" s="6"/>
      <c r="C738" s="6"/>
      <c r="D738" s="9"/>
      <c r="E738" s="9"/>
      <c r="F738" s="6"/>
      <c r="G738" s="6"/>
      <c r="H738" s="6"/>
      <c r="I738" s="6"/>
      <c r="J738" s="6"/>
      <c r="K738" s="6"/>
      <c r="L738" s="6"/>
      <c r="M738" s="6"/>
      <c r="N738" s="6"/>
      <c r="O738" s="16"/>
      <c r="P738" s="6"/>
      <c r="Q738" s="6"/>
      <c r="R738" s="6"/>
      <c r="S738" s="6"/>
    </row>
    <row r="739" spans="1:19" x14ac:dyDescent="0.15">
      <c r="A739" s="6"/>
      <c r="B739" s="6"/>
      <c r="C739" s="6"/>
      <c r="D739" s="9"/>
      <c r="E739" s="9"/>
      <c r="F739" s="6"/>
      <c r="G739" s="6"/>
      <c r="H739" s="6"/>
      <c r="I739" s="6"/>
      <c r="J739" s="6"/>
      <c r="K739" s="6"/>
      <c r="L739" s="6"/>
      <c r="M739" s="6"/>
      <c r="N739" s="6"/>
      <c r="O739" s="16"/>
      <c r="P739" s="6"/>
      <c r="Q739" s="6"/>
      <c r="R739" s="6"/>
      <c r="S739" s="6"/>
    </row>
    <row r="740" spans="1:19" x14ac:dyDescent="0.15">
      <c r="A740" s="6"/>
      <c r="B740" s="6"/>
      <c r="C740" s="6"/>
      <c r="D740" s="9"/>
      <c r="E740" s="9"/>
      <c r="F740" s="6"/>
      <c r="G740" s="6"/>
      <c r="H740" s="6"/>
      <c r="I740" s="6"/>
      <c r="J740" s="6"/>
      <c r="K740" s="6"/>
      <c r="L740" s="6"/>
      <c r="M740" s="6"/>
      <c r="N740" s="6"/>
      <c r="O740" s="16"/>
      <c r="P740" s="6"/>
      <c r="Q740" s="6"/>
      <c r="R740" s="6"/>
      <c r="S740" s="6"/>
    </row>
    <row r="741" spans="1:19" x14ac:dyDescent="0.15">
      <c r="A741" s="6"/>
      <c r="B741" s="6"/>
      <c r="C741" s="6"/>
      <c r="D741" s="9"/>
      <c r="E741" s="9"/>
      <c r="F741" s="6"/>
      <c r="G741" s="6"/>
      <c r="H741" s="6"/>
      <c r="I741" s="6"/>
      <c r="J741" s="6"/>
      <c r="K741" s="6"/>
      <c r="L741" s="6"/>
      <c r="M741" s="6"/>
      <c r="N741" s="6"/>
      <c r="O741" s="16"/>
      <c r="P741" s="6"/>
      <c r="Q741" s="6"/>
      <c r="R741" s="6"/>
      <c r="S741" s="6"/>
    </row>
    <row r="742" spans="1:19" x14ac:dyDescent="0.15">
      <c r="A742" s="6"/>
      <c r="B742" s="6"/>
      <c r="C742" s="6"/>
      <c r="D742" s="9"/>
      <c r="E742" s="9"/>
      <c r="F742" s="6"/>
      <c r="G742" s="6"/>
      <c r="H742" s="6"/>
      <c r="I742" s="6"/>
      <c r="J742" s="6"/>
      <c r="K742" s="6"/>
      <c r="L742" s="6"/>
      <c r="M742" s="6"/>
      <c r="N742" s="6"/>
      <c r="O742" s="16"/>
      <c r="P742" s="6"/>
      <c r="Q742" s="6"/>
      <c r="R742" s="6"/>
      <c r="S742" s="6"/>
    </row>
    <row r="743" spans="1:19" x14ac:dyDescent="0.15">
      <c r="A743" s="6"/>
      <c r="B743" s="6"/>
      <c r="C743" s="6"/>
      <c r="D743" s="9"/>
      <c r="E743" s="9"/>
      <c r="F743" s="6"/>
      <c r="G743" s="6"/>
      <c r="H743" s="6"/>
      <c r="I743" s="6"/>
      <c r="J743" s="6"/>
      <c r="K743" s="6"/>
      <c r="L743" s="6"/>
      <c r="M743" s="6"/>
      <c r="N743" s="6"/>
      <c r="O743" s="16"/>
      <c r="P743" s="6"/>
      <c r="Q743" s="6"/>
      <c r="R743" s="6"/>
      <c r="S743" s="6"/>
    </row>
    <row r="744" spans="1:19" x14ac:dyDescent="0.15">
      <c r="A744" s="6"/>
      <c r="B744" s="6"/>
      <c r="C744" s="6"/>
      <c r="D744" s="9"/>
      <c r="E744" s="9"/>
      <c r="F744" s="6"/>
      <c r="G744" s="6"/>
      <c r="H744" s="6"/>
      <c r="I744" s="6"/>
      <c r="J744" s="6"/>
      <c r="K744" s="6"/>
      <c r="L744" s="6"/>
      <c r="M744" s="6"/>
      <c r="N744" s="6"/>
      <c r="O744" s="16"/>
      <c r="P744" s="6"/>
      <c r="Q744" s="6"/>
      <c r="R744" s="6"/>
      <c r="S744" s="6"/>
    </row>
    <row r="745" spans="1:19" x14ac:dyDescent="0.15">
      <c r="A745" s="6"/>
      <c r="B745" s="6"/>
      <c r="C745" s="6"/>
      <c r="D745" s="9"/>
      <c r="E745" s="9"/>
      <c r="F745" s="6"/>
      <c r="G745" s="6"/>
      <c r="H745" s="6"/>
      <c r="I745" s="6"/>
      <c r="J745" s="6"/>
      <c r="K745" s="6"/>
      <c r="L745" s="6"/>
      <c r="M745" s="6"/>
      <c r="N745" s="6"/>
      <c r="O745" s="16"/>
      <c r="P745" s="6"/>
      <c r="Q745" s="6"/>
      <c r="R745" s="6"/>
      <c r="S745" s="6"/>
    </row>
    <row r="746" spans="1:19" x14ac:dyDescent="0.15">
      <c r="A746" s="6"/>
      <c r="B746" s="6"/>
      <c r="C746" s="6"/>
      <c r="D746" s="9"/>
      <c r="E746" s="9"/>
      <c r="F746" s="6"/>
      <c r="G746" s="6"/>
      <c r="H746" s="6"/>
      <c r="I746" s="6"/>
      <c r="J746" s="6"/>
      <c r="K746" s="6"/>
      <c r="L746" s="6"/>
      <c r="M746" s="6"/>
      <c r="N746" s="6"/>
      <c r="O746" s="16"/>
      <c r="P746" s="6"/>
      <c r="Q746" s="6"/>
      <c r="R746" s="6"/>
      <c r="S746" s="6"/>
    </row>
    <row r="747" spans="1:19" x14ac:dyDescent="0.15">
      <c r="A747" s="6"/>
      <c r="B747" s="6"/>
      <c r="C747" s="6"/>
      <c r="D747" s="9"/>
      <c r="E747" s="9"/>
      <c r="F747" s="6"/>
      <c r="G747" s="6"/>
      <c r="H747" s="6"/>
      <c r="I747" s="6"/>
      <c r="J747" s="6"/>
      <c r="K747" s="6"/>
      <c r="L747" s="6"/>
      <c r="M747" s="6"/>
      <c r="N747" s="6"/>
      <c r="O747" s="16"/>
      <c r="P747" s="6"/>
      <c r="Q747" s="6"/>
      <c r="R747" s="6"/>
      <c r="S747" s="6"/>
    </row>
    <row r="748" spans="1:19" x14ac:dyDescent="0.15">
      <c r="A748" s="6"/>
      <c r="B748" s="6"/>
      <c r="C748" s="6"/>
      <c r="D748" s="9"/>
      <c r="E748" s="9"/>
      <c r="F748" s="6"/>
      <c r="G748" s="6"/>
      <c r="H748" s="6"/>
      <c r="I748" s="6"/>
      <c r="J748" s="6"/>
      <c r="K748" s="6"/>
      <c r="L748" s="6"/>
      <c r="M748" s="6"/>
      <c r="N748" s="6"/>
      <c r="O748" s="16"/>
      <c r="P748" s="6"/>
      <c r="Q748" s="6"/>
      <c r="R748" s="6"/>
      <c r="S748" s="6"/>
    </row>
    <row r="749" spans="1:19" x14ac:dyDescent="0.15">
      <c r="A749" s="6"/>
      <c r="B749" s="6"/>
      <c r="C749" s="6"/>
      <c r="D749" s="9"/>
      <c r="E749" s="9"/>
      <c r="F749" s="6"/>
      <c r="G749" s="6"/>
      <c r="H749" s="6"/>
      <c r="I749" s="6"/>
      <c r="J749" s="6"/>
      <c r="K749" s="6"/>
      <c r="L749" s="6"/>
      <c r="M749" s="6"/>
      <c r="N749" s="6"/>
      <c r="O749" s="16"/>
      <c r="P749" s="6"/>
      <c r="Q749" s="6"/>
      <c r="R749" s="6"/>
      <c r="S749" s="6"/>
    </row>
    <row r="750" spans="1:19" x14ac:dyDescent="0.15">
      <c r="A750" s="6"/>
      <c r="B750" s="6"/>
      <c r="C750" s="6"/>
      <c r="D750" s="9"/>
      <c r="E750" s="9"/>
      <c r="F750" s="6"/>
      <c r="G750" s="6"/>
      <c r="H750" s="6"/>
      <c r="I750" s="6"/>
      <c r="J750" s="6"/>
      <c r="K750" s="6"/>
      <c r="L750" s="6"/>
      <c r="M750" s="6"/>
      <c r="N750" s="6"/>
      <c r="O750" s="16"/>
      <c r="P750" s="6"/>
      <c r="Q750" s="6"/>
      <c r="R750" s="6"/>
      <c r="S750" s="6"/>
    </row>
    <row r="751" spans="1:19" x14ac:dyDescent="0.15">
      <c r="A751" s="6"/>
      <c r="B751" s="6"/>
      <c r="C751" s="6"/>
      <c r="D751" s="9"/>
      <c r="E751" s="9"/>
      <c r="F751" s="6"/>
      <c r="G751" s="6"/>
      <c r="H751" s="6"/>
      <c r="I751" s="6"/>
      <c r="J751" s="6"/>
      <c r="K751" s="6"/>
      <c r="L751" s="6"/>
      <c r="M751" s="6"/>
      <c r="N751" s="6"/>
      <c r="O751" s="16"/>
      <c r="P751" s="6"/>
      <c r="Q751" s="6"/>
      <c r="R751" s="6"/>
      <c r="S751" s="6"/>
    </row>
    <row r="752" spans="1:19" x14ac:dyDescent="0.15">
      <c r="A752" s="6"/>
      <c r="B752" s="6"/>
      <c r="C752" s="6"/>
      <c r="D752" s="9"/>
      <c r="E752" s="9"/>
      <c r="F752" s="6"/>
      <c r="G752" s="6"/>
      <c r="H752" s="6"/>
      <c r="I752" s="6"/>
      <c r="J752" s="6"/>
      <c r="K752" s="6"/>
      <c r="L752" s="6"/>
      <c r="M752" s="6"/>
      <c r="N752" s="6"/>
      <c r="O752" s="16"/>
      <c r="P752" s="6"/>
      <c r="Q752" s="6"/>
      <c r="R752" s="6"/>
      <c r="S752" s="6"/>
    </row>
    <row r="753" spans="1:19" x14ac:dyDescent="0.15">
      <c r="A753" s="6"/>
      <c r="B753" s="6"/>
      <c r="C753" s="6"/>
      <c r="D753" s="9"/>
      <c r="E753" s="9"/>
      <c r="F753" s="6"/>
      <c r="G753" s="6"/>
      <c r="H753" s="6"/>
      <c r="I753" s="6"/>
      <c r="J753" s="6"/>
      <c r="K753" s="6"/>
      <c r="L753" s="6"/>
      <c r="M753" s="6"/>
      <c r="N753" s="6"/>
      <c r="O753" s="16"/>
      <c r="P753" s="6"/>
      <c r="Q753" s="6"/>
      <c r="R753" s="6"/>
      <c r="S753" s="6"/>
    </row>
    <row r="754" spans="1:19" x14ac:dyDescent="0.15">
      <c r="A754" s="6"/>
      <c r="B754" s="6"/>
      <c r="C754" s="6"/>
      <c r="D754" s="9"/>
      <c r="E754" s="9"/>
      <c r="F754" s="6"/>
      <c r="G754" s="6"/>
      <c r="H754" s="6"/>
      <c r="I754" s="6"/>
      <c r="J754" s="6"/>
      <c r="K754" s="6"/>
      <c r="L754" s="6"/>
      <c r="M754" s="6"/>
      <c r="N754" s="6"/>
      <c r="O754" s="16"/>
      <c r="P754" s="6"/>
      <c r="Q754" s="6"/>
      <c r="R754" s="6"/>
      <c r="S754" s="6"/>
    </row>
    <row r="755" spans="1:19" x14ac:dyDescent="0.15">
      <c r="A755" s="6"/>
      <c r="B755" s="6"/>
      <c r="C755" s="6"/>
      <c r="D755" s="9"/>
      <c r="E755" s="9"/>
      <c r="F755" s="6"/>
      <c r="G755" s="6"/>
      <c r="H755" s="6"/>
      <c r="I755" s="6"/>
      <c r="J755" s="6"/>
      <c r="K755" s="6"/>
      <c r="L755" s="6"/>
      <c r="M755" s="6"/>
      <c r="N755" s="6"/>
      <c r="O755" s="16"/>
      <c r="P755" s="6"/>
      <c r="Q755" s="6"/>
      <c r="R755" s="6"/>
      <c r="S755" s="6"/>
    </row>
    <row r="756" spans="1:19" x14ac:dyDescent="0.15">
      <c r="A756" s="6"/>
      <c r="B756" s="6"/>
      <c r="C756" s="6"/>
      <c r="D756" s="9"/>
      <c r="E756" s="9"/>
      <c r="F756" s="6"/>
      <c r="G756" s="6"/>
      <c r="H756" s="6"/>
      <c r="I756" s="6"/>
      <c r="J756" s="6"/>
      <c r="K756" s="6"/>
      <c r="L756" s="6"/>
      <c r="M756" s="6"/>
      <c r="N756" s="6"/>
      <c r="O756" s="16"/>
      <c r="P756" s="6"/>
      <c r="Q756" s="6"/>
      <c r="R756" s="6"/>
      <c r="S756" s="6"/>
    </row>
    <row r="757" spans="1:19" x14ac:dyDescent="0.15">
      <c r="A757" s="6"/>
      <c r="B757" s="6"/>
      <c r="C757" s="6"/>
      <c r="D757" s="9"/>
      <c r="E757" s="9"/>
      <c r="F757" s="6"/>
      <c r="G757" s="6"/>
      <c r="H757" s="6"/>
      <c r="I757" s="6"/>
      <c r="J757" s="6"/>
      <c r="K757" s="6"/>
      <c r="L757" s="6"/>
      <c r="M757" s="6"/>
      <c r="N757" s="6"/>
      <c r="O757" s="16"/>
      <c r="P757" s="6"/>
      <c r="Q757" s="6"/>
      <c r="R757" s="6"/>
      <c r="S757" s="6"/>
    </row>
    <row r="758" spans="1:19" x14ac:dyDescent="0.15">
      <c r="A758" s="6"/>
      <c r="B758" s="6"/>
      <c r="C758" s="6"/>
      <c r="D758" s="9"/>
      <c r="E758" s="9"/>
      <c r="F758" s="6"/>
      <c r="G758" s="6"/>
      <c r="H758" s="6"/>
      <c r="I758" s="6"/>
      <c r="J758" s="6"/>
      <c r="K758" s="6"/>
      <c r="L758" s="6"/>
      <c r="M758" s="6"/>
      <c r="N758" s="6"/>
      <c r="O758" s="16"/>
      <c r="P758" s="6"/>
      <c r="Q758" s="6"/>
      <c r="R758" s="6"/>
      <c r="S758" s="6"/>
    </row>
    <row r="759" spans="1:19" x14ac:dyDescent="0.15">
      <c r="A759" s="6"/>
      <c r="B759" s="6"/>
      <c r="C759" s="6"/>
      <c r="D759" s="9"/>
      <c r="E759" s="9"/>
      <c r="F759" s="6"/>
      <c r="G759" s="6"/>
      <c r="H759" s="6"/>
      <c r="I759" s="6"/>
      <c r="J759" s="6"/>
      <c r="K759" s="6"/>
      <c r="L759" s="6"/>
      <c r="M759" s="6"/>
      <c r="N759" s="6"/>
      <c r="O759" s="16"/>
      <c r="P759" s="6"/>
      <c r="Q759" s="6"/>
      <c r="R759" s="6"/>
      <c r="S759" s="6"/>
    </row>
    <row r="760" spans="1:19" x14ac:dyDescent="0.15">
      <c r="A760" s="6"/>
      <c r="B760" s="6"/>
      <c r="C760" s="6"/>
      <c r="D760" s="9"/>
      <c r="E760" s="9"/>
      <c r="F760" s="6"/>
      <c r="G760" s="6"/>
      <c r="H760" s="6"/>
      <c r="I760" s="6"/>
      <c r="J760" s="6"/>
      <c r="K760" s="6"/>
      <c r="L760" s="6"/>
      <c r="M760" s="6"/>
      <c r="N760" s="6"/>
      <c r="O760" s="16"/>
      <c r="P760" s="6"/>
      <c r="Q760" s="6"/>
      <c r="R760" s="6"/>
      <c r="S760" s="6"/>
    </row>
    <row r="761" spans="1:19" x14ac:dyDescent="0.15">
      <c r="A761" s="6"/>
      <c r="B761" s="6"/>
      <c r="C761" s="6"/>
      <c r="D761" s="9"/>
      <c r="E761" s="9"/>
      <c r="F761" s="6"/>
      <c r="G761" s="6"/>
      <c r="H761" s="6"/>
      <c r="I761" s="6"/>
      <c r="J761" s="6"/>
      <c r="K761" s="6"/>
      <c r="L761" s="6"/>
      <c r="M761" s="6"/>
      <c r="N761" s="6"/>
      <c r="O761" s="16"/>
      <c r="P761" s="6"/>
      <c r="Q761" s="6"/>
      <c r="R761" s="6"/>
      <c r="S761" s="6"/>
    </row>
    <row r="762" spans="1:19" x14ac:dyDescent="0.15">
      <c r="A762" s="6"/>
      <c r="B762" s="6"/>
      <c r="C762" s="6"/>
      <c r="D762" s="9"/>
      <c r="E762" s="9"/>
      <c r="F762" s="6"/>
      <c r="G762" s="6"/>
      <c r="H762" s="6"/>
      <c r="I762" s="6"/>
      <c r="J762" s="6"/>
      <c r="K762" s="6"/>
      <c r="L762" s="6"/>
      <c r="M762" s="6"/>
      <c r="N762" s="6"/>
      <c r="O762" s="16"/>
      <c r="P762" s="6"/>
      <c r="Q762" s="6"/>
      <c r="R762" s="6"/>
      <c r="S762" s="6"/>
    </row>
    <row r="763" spans="1:19" x14ac:dyDescent="0.15">
      <c r="A763" s="6"/>
      <c r="B763" s="6"/>
      <c r="C763" s="6"/>
      <c r="D763" s="9"/>
      <c r="E763" s="9"/>
      <c r="F763" s="6"/>
      <c r="G763" s="6"/>
      <c r="H763" s="6"/>
      <c r="I763" s="6"/>
      <c r="J763" s="6"/>
      <c r="K763" s="6"/>
      <c r="L763" s="6"/>
      <c r="M763" s="6"/>
      <c r="N763" s="6"/>
      <c r="O763" s="16"/>
      <c r="P763" s="6"/>
      <c r="Q763" s="6"/>
      <c r="R763" s="6"/>
      <c r="S763" s="6"/>
    </row>
    <row r="764" spans="1:19" x14ac:dyDescent="0.15">
      <c r="A764" s="6"/>
      <c r="B764" s="6"/>
      <c r="C764" s="6"/>
      <c r="D764" s="9"/>
      <c r="E764" s="9"/>
      <c r="F764" s="6"/>
      <c r="G764" s="6"/>
      <c r="H764" s="6"/>
      <c r="I764" s="6"/>
      <c r="J764" s="6"/>
      <c r="K764" s="6"/>
      <c r="L764" s="6"/>
      <c r="M764" s="6"/>
      <c r="N764" s="6"/>
      <c r="O764" s="16"/>
      <c r="P764" s="6"/>
      <c r="Q764" s="6"/>
      <c r="R764" s="6"/>
      <c r="S764" s="6"/>
    </row>
    <row r="765" spans="1:19" x14ac:dyDescent="0.15">
      <c r="A765" s="6"/>
      <c r="B765" s="6"/>
      <c r="C765" s="6"/>
      <c r="D765" s="9"/>
      <c r="E765" s="9"/>
      <c r="F765" s="6"/>
      <c r="G765" s="6"/>
      <c r="H765" s="6"/>
      <c r="I765" s="6"/>
      <c r="J765" s="6"/>
      <c r="K765" s="6"/>
      <c r="L765" s="6"/>
      <c r="M765" s="6"/>
      <c r="N765" s="6"/>
      <c r="O765" s="16"/>
      <c r="P765" s="6"/>
      <c r="Q765" s="6"/>
      <c r="R765" s="6"/>
      <c r="S765" s="6"/>
    </row>
    <row r="766" spans="1:19" x14ac:dyDescent="0.15">
      <c r="A766" s="6"/>
      <c r="B766" s="6"/>
      <c r="C766" s="6"/>
      <c r="D766" s="9"/>
      <c r="E766" s="9"/>
      <c r="F766" s="6"/>
      <c r="G766" s="6"/>
      <c r="H766" s="6"/>
      <c r="I766" s="6"/>
      <c r="J766" s="6"/>
      <c r="K766" s="6"/>
      <c r="L766" s="6"/>
      <c r="M766" s="6"/>
      <c r="N766" s="6"/>
      <c r="O766" s="16"/>
      <c r="P766" s="6"/>
      <c r="Q766" s="6"/>
      <c r="R766" s="6"/>
      <c r="S766" s="6"/>
    </row>
    <row r="767" spans="1:19" x14ac:dyDescent="0.15">
      <c r="A767" s="6"/>
      <c r="B767" s="6"/>
      <c r="C767" s="6"/>
      <c r="D767" s="9"/>
      <c r="E767" s="9"/>
      <c r="F767" s="6"/>
      <c r="G767" s="6"/>
      <c r="H767" s="6"/>
      <c r="I767" s="6"/>
      <c r="J767" s="6"/>
      <c r="K767" s="6"/>
      <c r="L767" s="6"/>
      <c r="M767" s="6"/>
      <c r="N767" s="6"/>
      <c r="O767" s="16"/>
      <c r="P767" s="6"/>
      <c r="Q767" s="6"/>
      <c r="R767" s="6"/>
      <c r="S767" s="6"/>
    </row>
    <row r="768" spans="1:19" x14ac:dyDescent="0.15">
      <c r="A768" s="6"/>
      <c r="B768" s="6"/>
      <c r="C768" s="6"/>
      <c r="D768" s="9"/>
      <c r="E768" s="9"/>
      <c r="F768" s="6"/>
      <c r="G768" s="6"/>
      <c r="H768" s="6"/>
      <c r="I768" s="6"/>
      <c r="J768" s="6"/>
      <c r="K768" s="6"/>
      <c r="L768" s="6"/>
      <c r="M768" s="6"/>
      <c r="N768" s="6"/>
      <c r="O768" s="16"/>
      <c r="P768" s="6"/>
      <c r="Q768" s="6"/>
      <c r="R768" s="6"/>
      <c r="S768" s="6"/>
    </row>
    <row r="769" spans="1:19" x14ac:dyDescent="0.15">
      <c r="A769" s="6"/>
      <c r="B769" s="6"/>
      <c r="C769" s="6"/>
      <c r="D769" s="9"/>
      <c r="E769" s="9"/>
      <c r="F769" s="6"/>
      <c r="G769" s="6"/>
      <c r="H769" s="6"/>
      <c r="I769" s="6"/>
      <c r="J769" s="6"/>
      <c r="K769" s="6"/>
      <c r="L769" s="6"/>
      <c r="M769" s="6"/>
      <c r="N769" s="6"/>
      <c r="O769" s="16"/>
      <c r="P769" s="6"/>
      <c r="Q769" s="6"/>
      <c r="R769" s="6"/>
      <c r="S769" s="6"/>
    </row>
    <row r="770" spans="1:19" x14ac:dyDescent="0.15">
      <c r="A770" s="6"/>
      <c r="B770" s="6"/>
      <c r="C770" s="6"/>
      <c r="D770" s="9"/>
      <c r="E770" s="9"/>
      <c r="F770" s="6"/>
      <c r="G770" s="6"/>
      <c r="H770" s="6"/>
      <c r="I770" s="6"/>
      <c r="J770" s="6"/>
      <c r="K770" s="6"/>
      <c r="L770" s="6"/>
      <c r="M770" s="6"/>
      <c r="N770" s="6"/>
      <c r="O770" s="16"/>
      <c r="P770" s="6"/>
      <c r="Q770" s="6"/>
      <c r="R770" s="6"/>
      <c r="S770" s="6"/>
    </row>
    <row r="771" spans="1:19" x14ac:dyDescent="0.15">
      <c r="A771" s="6"/>
      <c r="B771" s="6"/>
      <c r="C771" s="6"/>
      <c r="D771" s="9"/>
      <c r="E771" s="9"/>
      <c r="F771" s="6"/>
      <c r="G771" s="6"/>
      <c r="H771" s="6"/>
      <c r="I771" s="6"/>
      <c r="J771" s="6"/>
      <c r="K771" s="6"/>
      <c r="L771" s="6"/>
      <c r="M771" s="6"/>
      <c r="N771" s="6"/>
      <c r="O771" s="16"/>
      <c r="P771" s="6"/>
      <c r="Q771" s="6"/>
      <c r="R771" s="6"/>
      <c r="S771" s="6"/>
    </row>
    <row r="772" spans="1:19" x14ac:dyDescent="0.15">
      <c r="A772" s="6"/>
      <c r="B772" s="6"/>
      <c r="C772" s="6"/>
      <c r="D772" s="9"/>
      <c r="E772" s="9"/>
      <c r="F772" s="6"/>
      <c r="G772" s="6"/>
      <c r="H772" s="6"/>
      <c r="I772" s="6"/>
      <c r="J772" s="6"/>
      <c r="K772" s="6"/>
      <c r="L772" s="6"/>
      <c r="M772" s="6"/>
      <c r="N772" s="6"/>
      <c r="O772" s="16"/>
      <c r="P772" s="6"/>
      <c r="Q772" s="6"/>
      <c r="R772" s="6"/>
      <c r="S772" s="6"/>
    </row>
    <row r="773" spans="1:19" x14ac:dyDescent="0.15">
      <c r="A773" s="6"/>
      <c r="B773" s="6"/>
      <c r="C773" s="6"/>
      <c r="D773" s="9"/>
      <c r="E773" s="9"/>
      <c r="F773" s="6"/>
      <c r="G773" s="6"/>
      <c r="H773" s="6"/>
      <c r="I773" s="6"/>
      <c r="J773" s="6"/>
      <c r="K773" s="6"/>
      <c r="L773" s="6"/>
      <c r="M773" s="6"/>
      <c r="N773" s="6"/>
      <c r="O773" s="16"/>
      <c r="P773" s="6"/>
      <c r="Q773" s="6"/>
      <c r="R773" s="6"/>
      <c r="S773" s="6"/>
    </row>
    <row r="774" spans="1:19" x14ac:dyDescent="0.15">
      <c r="A774" s="6"/>
      <c r="B774" s="6"/>
      <c r="C774" s="6"/>
      <c r="D774" s="9"/>
      <c r="E774" s="9"/>
      <c r="F774" s="6"/>
      <c r="G774" s="6"/>
      <c r="H774" s="6"/>
      <c r="I774" s="6"/>
      <c r="J774" s="6"/>
      <c r="K774" s="6"/>
      <c r="L774" s="6"/>
      <c r="M774" s="6"/>
      <c r="N774" s="6"/>
      <c r="O774" s="16"/>
      <c r="P774" s="6"/>
      <c r="Q774" s="6"/>
      <c r="R774" s="6"/>
      <c r="S774" s="6"/>
    </row>
    <row r="775" spans="1:19" x14ac:dyDescent="0.15">
      <c r="A775" s="6"/>
      <c r="B775" s="6"/>
      <c r="C775" s="6"/>
      <c r="D775" s="9"/>
      <c r="E775" s="9"/>
      <c r="F775" s="6"/>
      <c r="G775" s="6"/>
      <c r="H775" s="6"/>
      <c r="I775" s="6"/>
      <c r="J775" s="6"/>
      <c r="K775" s="6"/>
      <c r="L775" s="6"/>
      <c r="M775" s="6"/>
      <c r="N775" s="6"/>
      <c r="O775" s="16"/>
      <c r="P775" s="6"/>
      <c r="Q775" s="6"/>
      <c r="R775" s="6"/>
      <c r="S775" s="6"/>
    </row>
    <row r="776" spans="1:19" x14ac:dyDescent="0.15">
      <c r="A776" s="6"/>
      <c r="B776" s="6"/>
      <c r="C776" s="6"/>
      <c r="D776" s="9"/>
      <c r="E776" s="9"/>
      <c r="F776" s="6"/>
      <c r="G776" s="6"/>
      <c r="H776" s="6"/>
      <c r="I776" s="6"/>
      <c r="J776" s="6"/>
      <c r="K776" s="6"/>
      <c r="L776" s="6"/>
      <c r="M776" s="6"/>
      <c r="N776" s="6"/>
      <c r="O776" s="16"/>
      <c r="P776" s="6"/>
      <c r="Q776" s="6"/>
      <c r="R776" s="6"/>
      <c r="S776" s="6"/>
    </row>
    <row r="777" spans="1:19" x14ac:dyDescent="0.15">
      <c r="A777" s="6"/>
      <c r="B777" s="6"/>
      <c r="C777" s="6"/>
      <c r="D777" s="9"/>
      <c r="E777" s="9"/>
      <c r="F777" s="6"/>
      <c r="G777" s="6"/>
      <c r="H777" s="6"/>
      <c r="I777" s="6"/>
      <c r="J777" s="6"/>
      <c r="K777" s="6"/>
      <c r="L777" s="6"/>
      <c r="M777" s="6"/>
      <c r="N777" s="6"/>
      <c r="O777" s="16"/>
      <c r="P777" s="6"/>
      <c r="Q777" s="6"/>
      <c r="R777" s="6"/>
      <c r="S777" s="6"/>
    </row>
    <row r="778" spans="1:19" x14ac:dyDescent="0.15">
      <c r="A778" s="6"/>
      <c r="B778" s="6"/>
      <c r="C778" s="6"/>
      <c r="D778" s="9"/>
      <c r="E778" s="9"/>
      <c r="F778" s="6"/>
      <c r="G778" s="6"/>
      <c r="H778" s="6"/>
      <c r="I778" s="6"/>
      <c r="J778" s="6"/>
      <c r="K778" s="6"/>
      <c r="L778" s="6"/>
      <c r="M778" s="6"/>
      <c r="N778" s="6"/>
      <c r="O778" s="16"/>
      <c r="P778" s="6"/>
      <c r="Q778" s="6"/>
      <c r="R778" s="6"/>
      <c r="S778" s="6"/>
    </row>
    <row r="779" spans="1:19" x14ac:dyDescent="0.15">
      <c r="A779" s="6"/>
      <c r="B779" s="6"/>
      <c r="C779" s="6"/>
      <c r="D779" s="9"/>
      <c r="E779" s="9"/>
      <c r="F779" s="6"/>
      <c r="G779" s="6"/>
      <c r="H779" s="6"/>
      <c r="I779" s="6"/>
      <c r="J779" s="6"/>
      <c r="K779" s="6"/>
      <c r="L779" s="6"/>
      <c r="M779" s="6"/>
      <c r="N779" s="6"/>
      <c r="O779" s="16"/>
      <c r="P779" s="6"/>
      <c r="Q779" s="6"/>
      <c r="R779" s="6"/>
      <c r="S779" s="6"/>
    </row>
    <row r="780" spans="1:19" x14ac:dyDescent="0.15">
      <c r="A780" s="6"/>
      <c r="B780" s="6"/>
      <c r="C780" s="6"/>
      <c r="D780" s="9"/>
      <c r="E780" s="9"/>
      <c r="F780" s="6"/>
      <c r="G780" s="6"/>
      <c r="H780" s="6"/>
      <c r="I780" s="6"/>
      <c r="J780" s="6"/>
      <c r="K780" s="6"/>
      <c r="L780" s="6"/>
      <c r="M780" s="6"/>
      <c r="N780" s="6"/>
      <c r="O780" s="16"/>
      <c r="P780" s="6"/>
      <c r="Q780" s="6"/>
      <c r="R780" s="6"/>
      <c r="S780" s="6"/>
    </row>
    <row r="781" spans="1:19" x14ac:dyDescent="0.15">
      <c r="A781" s="6"/>
      <c r="B781" s="6"/>
      <c r="C781" s="6"/>
      <c r="D781" s="9"/>
      <c r="E781" s="9"/>
      <c r="F781" s="6"/>
      <c r="G781" s="6"/>
      <c r="H781" s="6"/>
      <c r="I781" s="6"/>
      <c r="J781" s="6"/>
      <c r="K781" s="6"/>
      <c r="L781" s="6"/>
      <c r="M781" s="6"/>
      <c r="N781" s="6"/>
      <c r="O781" s="16"/>
      <c r="P781" s="6"/>
      <c r="Q781" s="6"/>
      <c r="R781" s="6"/>
      <c r="S781" s="6"/>
    </row>
    <row r="782" spans="1:19" x14ac:dyDescent="0.15">
      <c r="A782" s="6"/>
      <c r="B782" s="6"/>
      <c r="C782" s="6"/>
      <c r="D782" s="9"/>
      <c r="E782" s="9"/>
      <c r="F782" s="6"/>
      <c r="G782" s="6"/>
      <c r="H782" s="6"/>
      <c r="I782" s="6"/>
      <c r="J782" s="6"/>
      <c r="K782" s="6"/>
      <c r="L782" s="6"/>
      <c r="M782" s="6"/>
      <c r="N782" s="6"/>
      <c r="O782" s="16"/>
      <c r="P782" s="6"/>
      <c r="Q782" s="6"/>
      <c r="R782" s="6"/>
      <c r="S782" s="6"/>
    </row>
    <row r="783" spans="1:19" x14ac:dyDescent="0.15">
      <c r="A783" s="6"/>
      <c r="B783" s="6"/>
      <c r="C783" s="6"/>
      <c r="D783" s="9"/>
      <c r="E783" s="9"/>
      <c r="F783" s="6"/>
      <c r="G783" s="6"/>
      <c r="H783" s="6"/>
      <c r="I783" s="6"/>
      <c r="J783" s="6"/>
      <c r="K783" s="6"/>
      <c r="L783" s="6"/>
      <c r="M783" s="6"/>
      <c r="N783" s="6"/>
      <c r="O783" s="16"/>
      <c r="P783" s="6"/>
      <c r="Q783" s="6"/>
      <c r="R783" s="6"/>
      <c r="S783" s="6"/>
    </row>
    <row r="784" spans="1:19" x14ac:dyDescent="0.15">
      <c r="A784" s="6"/>
      <c r="B784" s="6"/>
      <c r="C784" s="6"/>
      <c r="D784" s="9"/>
      <c r="E784" s="9"/>
      <c r="F784" s="6"/>
      <c r="G784" s="6"/>
      <c r="H784" s="6"/>
      <c r="I784" s="6"/>
      <c r="J784" s="6"/>
      <c r="K784" s="6"/>
      <c r="L784" s="6"/>
      <c r="M784" s="6"/>
      <c r="N784" s="6"/>
      <c r="O784" s="16"/>
      <c r="P784" s="6"/>
      <c r="Q784" s="6"/>
      <c r="R784" s="6"/>
      <c r="S784" s="6"/>
    </row>
    <row r="785" spans="1:19" x14ac:dyDescent="0.15">
      <c r="A785" s="6"/>
      <c r="B785" s="6"/>
      <c r="C785" s="6"/>
      <c r="D785" s="9"/>
      <c r="E785" s="9"/>
      <c r="F785" s="6"/>
      <c r="G785" s="6"/>
      <c r="H785" s="6"/>
      <c r="I785" s="6"/>
      <c r="J785" s="6"/>
      <c r="K785" s="6"/>
      <c r="L785" s="6"/>
      <c r="M785" s="6"/>
      <c r="N785" s="6"/>
      <c r="O785" s="16"/>
      <c r="P785" s="6"/>
      <c r="Q785" s="6"/>
      <c r="R785" s="6"/>
      <c r="S785" s="6"/>
    </row>
    <row r="786" spans="1:19" x14ac:dyDescent="0.15">
      <c r="A786" s="6"/>
      <c r="B786" s="6"/>
      <c r="C786" s="6"/>
      <c r="D786" s="9"/>
      <c r="E786" s="9"/>
      <c r="F786" s="6"/>
      <c r="G786" s="6"/>
      <c r="H786" s="6"/>
      <c r="I786" s="6"/>
      <c r="J786" s="6"/>
      <c r="K786" s="6"/>
      <c r="L786" s="6"/>
      <c r="M786" s="6"/>
      <c r="N786" s="6"/>
      <c r="O786" s="16"/>
      <c r="P786" s="6"/>
      <c r="Q786" s="6"/>
      <c r="R786" s="6"/>
      <c r="S786" s="6"/>
    </row>
    <row r="787" spans="1:19" x14ac:dyDescent="0.15">
      <c r="A787" s="6"/>
      <c r="B787" s="6"/>
      <c r="C787" s="6"/>
      <c r="D787" s="9"/>
      <c r="E787" s="9"/>
      <c r="F787" s="6"/>
      <c r="G787" s="6"/>
      <c r="H787" s="6"/>
      <c r="I787" s="6"/>
      <c r="J787" s="6"/>
      <c r="K787" s="6"/>
      <c r="L787" s="6"/>
      <c r="M787" s="6"/>
      <c r="N787" s="6"/>
      <c r="O787" s="16"/>
      <c r="P787" s="6"/>
      <c r="Q787" s="6"/>
      <c r="R787" s="6"/>
      <c r="S787" s="6"/>
    </row>
    <row r="788" spans="1:19" x14ac:dyDescent="0.15">
      <c r="A788" s="6"/>
      <c r="B788" s="6"/>
      <c r="C788" s="6"/>
      <c r="D788" s="9"/>
      <c r="E788" s="9"/>
      <c r="F788" s="6"/>
      <c r="G788" s="6"/>
      <c r="H788" s="6"/>
      <c r="I788" s="6"/>
      <c r="J788" s="6"/>
      <c r="K788" s="6"/>
      <c r="L788" s="6"/>
      <c r="M788" s="6"/>
      <c r="N788" s="6"/>
      <c r="O788" s="16"/>
      <c r="P788" s="6"/>
      <c r="Q788" s="6"/>
      <c r="R788" s="6"/>
      <c r="S788" s="6"/>
    </row>
    <row r="789" spans="1:19" x14ac:dyDescent="0.15">
      <c r="A789" s="6"/>
      <c r="B789" s="6"/>
      <c r="C789" s="6"/>
      <c r="D789" s="9"/>
      <c r="E789" s="9"/>
      <c r="F789" s="6"/>
      <c r="G789" s="6"/>
      <c r="H789" s="6"/>
      <c r="I789" s="6"/>
      <c r="J789" s="6"/>
      <c r="K789" s="6"/>
      <c r="L789" s="6"/>
      <c r="M789" s="6"/>
      <c r="N789" s="6"/>
      <c r="O789" s="16"/>
      <c r="P789" s="6"/>
      <c r="Q789" s="6"/>
      <c r="R789" s="6"/>
      <c r="S789" s="6"/>
    </row>
    <row r="790" spans="1:19" x14ac:dyDescent="0.15">
      <c r="A790" s="6"/>
      <c r="B790" s="6"/>
      <c r="C790" s="6"/>
      <c r="D790" s="9"/>
      <c r="E790" s="9"/>
      <c r="F790" s="6"/>
      <c r="G790" s="6"/>
      <c r="H790" s="6"/>
      <c r="I790" s="6"/>
      <c r="J790" s="6"/>
      <c r="K790" s="6"/>
      <c r="L790" s="6"/>
      <c r="M790" s="6"/>
      <c r="N790" s="6"/>
      <c r="O790" s="16"/>
      <c r="P790" s="6"/>
      <c r="Q790" s="6"/>
      <c r="R790" s="6"/>
      <c r="S790" s="6"/>
    </row>
    <row r="791" spans="1:19" x14ac:dyDescent="0.15">
      <c r="A791" s="6"/>
      <c r="B791" s="6"/>
      <c r="C791" s="6"/>
      <c r="D791" s="9"/>
      <c r="E791" s="9"/>
      <c r="F791" s="6"/>
      <c r="G791" s="6"/>
      <c r="H791" s="6"/>
      <c r="I791" s="6"/>
      <c r="J791" s="6"/>
      <c r="K791" s="6"/>
      <c r="L791" s="6"/>
      <c r="M791" s="6"/>
      <c r="N791" s="6"/>
      <c r="O791" s="16"/>
      <c r="P791" s="6"/>
      <c r="Q791" s="6"/>
      <c r="R791" s="6"/>
      <c r="S791" s="6"/>
    </row>
    <row r="792" spans="1:19" x14ac:dyDescent="0.15">
      <c r="A792" s="6"/>
      <c r="B792" s="6"/>
      <c r="C792" s="6"/>
      <c r="D792" s="9"/>
      <c r="E792" s="9"/>
      <c r="F792" s="6"/>
      <c r="G792" s="6"/>
      <c r="H792" s="6"/>
      <c r="I792" s="6"/>
      <c r="J792" s="6"/>
      <c r="K792" s="6"/>
      <c r="L792" s="6"/>
      <c r="M792" s="6"/>
      <c r="N792" s="6"/>
      <c r="O792" s="16"/>
      <c r="P792" s="6"/>
      <c r="Q792" s="6"/>
      <c r="R792" s="6"/>
      <c r="S792" s="6"/>
    </row>
    <row r="793" spans="1:19" x14ac:dyDescent="0.15">
      <c r="A793" s="6"/>
      <c r="B793" s="6"/>
      <c r="C793" s="6"/>
      <c r="D793" s="9"/>
      <c r="E793" s="9"/>
      <c r="F793" s="6"/>
      <c r="G793" s="6"/>
      <c r="H793" s="6"/>
      <c r="I793" s="6"/>
      <c r="J793" s="6"/>
      <c r="K793" s="6"/>
      <c r="L793" s="6"/>
      <c r="M793" s="6"/>
      <c r="N793" s="6"/>
      <c r="O793" s="16"/>
      <c r="P793" s="6"/>
      <c r="Q793" s="6"/>
      <c r="R793" s="6"/>
      <c r="S793" s="6"/>
    </row>
    <row r="794" spans="1:19" x14ac:dyDescent="0.15">
      <c r="A794" s="6"/>
      <c r="B794" s="6"/>
      <c r="C794" s="6"/>
      <c r="D794" s="9"/>
      <c r="E794" s="9"/>
      <c r="F794" s="6"/>
      <c r="G794" s="6"/>
      <c r="H794" s="6"/>
      <c r="I794" s="6"/>
      <c r="J794" s="6"/>
      <c r="K794" s="6"/>
      <c r="L794" s="6"/>
      <c r="M794" s="6"/>
      <c r="N794" s="6"/>
      <c r="O794" s="16"/>
      <c r="P794" s="6"/>
      <c r="Q794" s="6"/>
      <c r="R794" s="6"/>
      <c r="S794" s="6"/>
    </row>
    <row r="795" spans="1:19" x14ac:dyDescent="0.15">
      <c r="A795" s="6"/>
      <c r="B795" s="6"/>
      <c r="C795" s="6"/>
      <c r="D795" s="9"/>
      <c r="E795" s="9"/>
      <c r="F795" s="6"/>
      <c r="G795" s="6"/>
      <c r="H795" s="6"/>
      <c r="I795" s="6"/>
      <c r="J795" s="6"/>
      <c r="K795" s="6"/>
      <c r="L795" s="6"/>
      <c r="M795" s="6"/>
      <c r="N795" s="6"/>
      <c r="O795" s="16"/>
      <c r="P795" s="6"/>
      <c r="Q795" s="6"/>
      <c r="R795" s="6"/>
      <c r="S795" s="6"/>
    </row>
    <row r="796" spans="1:19" x14ac:dyDescent="0.15">
      <c r="A796" s="6"/>
      <c r="B796" s="6"/>
      <c r="C796" s="6"/>
      <c r="D796" s="9"/>
      <c r="E796" s="9"/>
      <c r="F796" s="6"/>
      <c r="G796" s="6"/>
      <c r="H796" s="6"/>
      <c r="I796" s="6"/>
      <c r="J796" s="6"/>
      <c r="K796" s="6"/>
      <c r="L796" s="6"/>
      <c r="M796" s="6"/>
      <c r="N796" s="6"/>
      <c r="O796" s="16"/>
      <c r="P796" s="6"/>
      <c r="Q796" s="6"/>
      <c r="R796" s="6"/>
      <c r="S796" s="6"/>
    </row>
    <row r="797" spans="1:19" x14ac:dyDescent="0.15">
      <c r="A797" s="6"/>
      <c r="B797" s="6"/>
      <c r="C797" s="6"/>
      <c r="D797" s="9"/>
      <c r="E797" s="9"/>
      <c r="F797" s="6"/>
      <c r="G797" s="6"/>
      <c r="H797" s="6"/>
      <c r="I797" s="6"/>
      <c r="J797" s="6"/>
      <c r="K797" s="6"/>
      <c r="L797" s="6"/>
      <c r="M797" s="6"/>
      <c r="N797" s="6"/>
      <c r="O797" s="16"/>
      <c r="P797" s="6"/>
      <c r="Q797" s="6"/>
      <c r="R797" s="6"/>
      <c r="S797" s="6"/>
    </row>
    <row r="798" spans="1:19" x14ac:dyDescent="0.15">
      <c r="A798" s="6"/>
      <c r="B798" s="6"/>
      <c r="C798" s="6"/>
      <c r="D798" s="9"/>
      <c r="E798" s="9"/>
      <c r="F798" s="6"/>
      <c r="G798" s="6"/>
      <c r="H798" s="6"/>
      <c r="I798" s="6"/>
      <c r="J798" s="6"/>
      <c r="K798" s="6"/>
      <c r="L798" s="6"/>
      <c r="M798" s="6"/>
      <c r="N798" s="6"/>
      <c r="O798" s="16"/>
      <c r="P798" s="6"/>
      <c r="Q798" s="6"/>
      <c r="R798" s="6"/>
      <c r="S798" s="6"/>
    </row>
    <row r="799" spans="1:19" x14ac:dyDescent="0.15">
      <c r="A799" s="6"/>
      <c r="B799" s="6"/>
      <c r="C799" s="6"/>
      <c r="D799" s="9"/>
      <c r="E799" s="9"/>
      <c r="F799" s="6"/>
      <c r="G799" s="6"/>
      <c r="H799" s="6"/>
      <c r="I799" s="6"/>
      <c r="J799" s="6"/>
      <c r="K799" s="6"/>
      <c r="L799" s="6"/>
      <c r="M799" s="6"/>
      <c r="N799" s="6"/>
      <c r="O799" s="16"/>
      <c r="P799" s="6"/>
      <c r="Q799" s="6"/>
      <c r="R799" s="6"/>
      <c r="S799" s="6"/>
    </row>
    <row r="800" spans="1:19" x14ac:dyDescent="0.15">
      <c r="A800" s="6"/>
      <c r="B800" s="6"/>
      <c r="C800" s="6"/>
      <c r="D800" s="9"/>
      <c r="E800" s="9"/>
      <c r="F800" s="6"/>
      <c r="G800" s="6"/>
      <c r="H800" s="6"/>
      <c r="I800" s="6"/>
      <c r="J800" s="6"/>
      <c r="K800" s="6"/>
      <c r="L800" s="6"/>
      <c r="M800" s="6"/>
      <c r="N800" s="6"/>
      <c r="O800" s="16"/>
      <c r="P800" s="6"/>
      <c r="Q800" s="6"/>
      <c r="R800" s="6"/>
      <c r="S800" s="6"/>
    </row>
    <row r="801" spans="1:19" x14ac:dyDescent="0.15">
      <c r="A801" s="6"/>
      <c r="B801" s="6"/>
      <c r="C801" s="6"/>
      <c r="D801" s="9"/>
      <c r="E801" s="9"/>
      <c r="F801" s="6"/>
      <c r="G801" s="6"/>
      <c r="H801" s="6"/>
      <c r="I801" s="6"/>
      <c r="J801" s="6"/>
      <c r="K801" s="6"/>
      <c r="L801" s="6"/>
      <c r="M801" s="6"/>
      <c r="N801" s="6"/>
      <c r="O801" s="16"/>
      <c r="P801" s="6"/>
      <c r="Q801" s="6"/>
      <c r="R801" s="6"/>
      <c r="S801" s="6"/>
    </row>
    <row r="802" spans="1:19" x14ac:dyDescent="0.15">
      <c r="A802" s="6"/>
      <c r="B802" s="6"/>
      <c r="C802" s="6"/>
      <c r="D802" s="9"/>
      <c r="E802" s="9"/>
      <c r="F802" s="6"/>
      <c r="G802" s="6"/>
      <c r="H802" s="6"/>
      <c r="I802" s="6"/>
      <c r="J802" s="6"/>
      <c r="K802" s="6"/>
      <c r="L802" s="6"/>
      <c r="M802" s="6"/>
      <c r="N802" s="6"/>
      <c r="O802" s="16"/>
      <c r="P802" s="6"/>
      <c r="Q802" s="6"/>
      <c r="R802" s="6"/>
      <c r="S802" s="6"/>
    </row>
    <row r="803" spans="1:19" x14ac:dyDescent="0.15">
      <c r="A803" s="6"/>
      <c r="B803" s="6"/>
      <c r="C803" s="6"/>
      <c r="D803" s="9"/>
      <c r="E803" s="9"/>
      <c r="F803" s="6"/>
      <c r="G803" s="6"/>
      <c r="H803" s="6"/>
      <c r="I803" s="6"/>
      <c r="J803" s="6"/>
      <c r="K803" s="6"/>
      <c r="L803" s="6"/>
      <c r="M803" s="6"/>
      <c r="N803" s="6"/>
      <c r="O803" s="16"/>
      <c r="P803" s="6"/>
      <c r="Q803" s="6"/>
      <c r="R803" s="6"/>
      <c r="S803" s="6"/>
    </row>
    <row r="804" spans="1:19" x14ac:dyDescent="0.15">
      <c r="A804" s="6"/>
      <c r="B804" s="6"/>
      <c r="C804" s="6"/>
      <c r="D804" s="9"/>
      <c r="E804" s="9"/>
      <c r="F804" s="6"/>
      <c r="G804" s="6"/>
      <c r="H804" s="6"/>
      <c r="I804" s="6"/>
      <c r="J804" s="6"/>
      <c r="K804" s="6"/>
      <c r="L804" s="6"/>
      <c r="M804" s="6"/>
      <c r="N804" s="6"/>
      <c r="O804" s="16"/>
      <c r="P804" s="6"/>
      <c r="Q804" s="6"/>
      <c r="R804" s="6"/>
      <c r="S804" s="6"/>
    </row>
    <row r="805" spans="1:19" x14ac:dyDescent="0.15">
      <c r="A805" s="6"/>
      <c r="B805" s="6"/>
      <c r="C805" s="6"/>
      <c r="D805" s="9"/>
      <c r="E805" s="9"/>
      <c r="F805" s="6"/>
      <c r="G805" s="6"/>
      <c r="H805" s="6"/>
      <c r="I805" s="6"/>
      <c r="J805" s="6"/>
      <c r="K805" s="6"/>
      <c r="L805" s="6"/>
      <c r="M805" s="6"/>
      <c r="N805" s="6"/>
      <c r="O805" s="16"/>
      <c r="P805" s="6"/>
      <c r="Q805" s="6"/>
      <c r="R805" s="6"/>
      <c r="S805" s="6"/>
    </row>
    <row r="806" spans="1:19" x14ac:dyDescent="0.15">
      <c r="A806" s="6"/>
      <c r="B806" s="6"/>
      <c r="C806" s="6"/>
      <c r="D806" s="9"/>
      <c r="E806" s="9"/>
      <c r="F806" s="6"/>
      <c r="G806" s="6"/>
      <c r="H806" s="6"/>
      <c r="I806" s="6"/>
      <c r="J806" s="6"/>
      <c r="K806" s="6"/>
      <c r="L806" s="6"/>
      <c r="M806" s="6"/>
      <c r="N806" s="6"/>
      <c r="O806" s="16"/>
      <c r="P806" s="6"/>
      <c r="Q806" s="6"/>
      <c r="R806" s="6"/>
      <c r="S806" s="6"/>
    </row>
    <row r="807" spans="1:19" x14ac:dyDescent="0.15">
      <c r="A807" s="6"/>
      <c r="B807" s="6"/>
      <c r="C807" s="6"/>
      <c r="D807" s="9"/>
      <c r="E807" s="9"/>
      <c r="F807" s="6"/>
      <c r="G807" s="6"/>
      <c r="H807" s="6"/>
      <c r="I807" s="6"/>
      <c r="J807" s="6"/>
      <c r="K807" s="6"/>
      <c r="L807" s="6"/>
      <c r="M807" s="6"/>
      <c r="N807" s="6"/>
      <c r="O807" s="16"/>
      <c r="P807" s="6"/>
      <c r="Q807" s="6"/>
      <c r="R807" s="6"/>
      <c r="S807" s="6"/>
    </row>
    <row r="808" spans="1:19" x14ac:dyDescent="0.15">
      <c r="A808" s="6"/>
      <c r="B808" s="6"/>
      <c r="C808" s="6"/>
      <c r="D808" s="9"/>
      <c r="E808" s="9"/>
      <c r="F808" s="6"/>
      <c r="G808" s="6"/>
      <c r="H808" s="6"/>
      <c r="I808" s="6"/>
      <c r="J808" s="6"/>
      <c r="K808" s="6"/>
      <c r="L808" s="6"/>
      <c r="M808" s="6"/>
      <c r="N808" s="6"/>
      <c r="O808" s="16"/>
      <c r="P808" s="6"/>
      <c r="Q808" s="6"/>
      <c r="R808" s="6"/>
      <c r="S808" s="6"/>
    </row>
    <row r="809" spans="1:19" x14ac:dyDescent="0.15">
      <c r="A809" s="6"/>
      <c r="B809" s="6"/>
      <c r="C809" s="6"/>
      <c r="D809" s="9"/>
      <c r="E809" s="9"/>
      <c r="F809" s="6"/>
      <c r="G809" s="6"/>
      <c r="H809" s="6"/>
      <c r="I809" s="6"/>
      <c r="J809" s="6"/>
      <c r="K809" s="6"/>
      <c r="L809" s="6"/>
      <c r="M809" s="6"/>
      <c r="N809" s="6"/>
      <c r="O809" s="16"/>
      <c r="P809" s="6"/>
      <c r="Q809" s="6"/>
      <c r="R809" s="6"/>
      <c r="S809" s="6"/>
    </row>
    <row r="810" spans="1:19" x14ac:dyDescent="0.15">
      <c r="A810" s="6"/>
      <c r="B810" s="6"/>
      <c r="C810" s="6"/>
      <c r="D810" s="9"/>
      <c r="E810" s="9"/>
      <c r="F810" s="6"/>
      <c r="G810" s="6"/>
      <c r="H810" s="6"/>
      <c r="I810" s="6"/>
      <c r="J810" s="6"/>
      <c r="K810" s="6"/>
      <c r="L810" s="6"/>
      <c r="M810" s="6"/>
      <c r="N810" s="6"/>
      <c r="O810" s="16"/>
      <c r="P810" s="6"/>
      <c r="Q810" s="6"/>
      <c r="R810" s="6"/>
      <c r="S810" s="6"/>
    </row>
    <row r="811" spans="1:19" x14ac:dyDescent="0.15">
      <c r="A811" s="6"/>
      <c r="B811" s="6"/>
      <c r="C811" s="6"/>
      <c r="D811" s="9"/>
      <c r="E811" s="9"/>
      <c r="F811" s="6"/>
      <c r="G811" s="6"/>
      <c r="H811" s="6"/>
      <c r="I811" s="6"/>
      <c r="J811" s="6"/>
      <c r="K811" s="6"/>
      <c r="L811" s="6"/>
      <c r="M811" s="6"/>
      <c r="N811" s="6"/>
      <c r="O811" s="16"/>
      <c r="P811" s="6"/>
      <c r="Q811" s="6"/>
      <c r="R811" s="6"/>
      <c r="S811" s="6"/>
    </row>
    <row r="812" spans="1:19" x14ac:dyDescent="0.15">
      <c r="A812" s="6"/>
      <c r="B812" s="6"/>
      <c r="C812" s="6"/>
      <c r="D812" s="9"/>
      <c r="E812" s="9"/>
      <c r="F812" s="6"/>
      <c r="G812" s="6"/>
      <c r="H812" s="6"/>
      <c r="I812" s="6"/>
      <c r="J812" s="6"/>
      <c r="K812" s="6"/>
      <c r="L812" s="6"/>
      <c r="M812" s="6"/>
      <c r="N812" s="6"/>
      <c r="O812" s="16"/>
      <c r="P812" s="6"/>
      <c r="Q812" s="6"/>
      <c r="R812" s="6"/>
      <c r="S812" s="6"/>
    </row>
    <row r="813" spans="1:19" x14ac:dyDescent="0.15">
      <c r="A813" s="6"/>
      <c r="B813" s="6"/>
      <c r="C813" s="6"/>
      <c r="D813" s="9"/>
      <c r="E813" s="9"/>
      <c r="F813" s="6"/>
      <c r="G813" s="6"/>
      <c r="H813" s="6"/>
      <c r="I813" s="6"/>
      <c r="J813" s="6"/>
      <c r="K813" s="6"/>
      <c r="L813" s="6"/>
      <c r="M813" s="6"/>
      <c r="N813" s="6"/>
      <c r="O813" s="16"/>
      <c r="P813" s="6"/>
      <c r="Q813" s="6"/>
      <c r="R813" s="6"/>
      <c r="S813" s="6"/>
    </row>
    <row r="814" spans="1:19" x14ac:dyDescent="0.15">
      <c r="A814" s="6"/>
      <c r="B814" s="6"/>
      <c r="C814" s="6"/>
      <c r="D814" s="9"/>
      <c r="E814" s="9"/>
      <c r="F814" s="6"/>
      <c r="G814" s="6"/>
      <c r="H814" s="6"/>
      <c r="I814" s="6"/>
      <c r="J814" s="6"/>
      <c r="K814" s="6"/>
      <c r="L814" s="6"/>
      <c r="M814" s="6"/>
      <c r="N814" s="6"/>
      <c r="O814" s="16"/>
      <c r="P814" s="6"/>
      <c r="Q814" s="6"/>
      <c r="R814" s="6"/>
      <c r="S814" s="6"/>
    </row>
    <row r="815" spans="1:19" x14ac:dyDescent="0.15">
      <c r="A815" s="6"/>
      <c r="B815" s="6"/>
      <c r="C815" s="6"/>
      <c r="D815" s="9"/>
      <c r="E815" s="9"/>
      <c r="F815" s="6"/>
      <c r="G815" s="6"/>
      <c r="H815" s="6"/>
      <c r="I815" s="6"/>
      <c r="J815" s="6"/>
      <c r="K815" s="6"/>
      <c r="L815" s="6"/>
      <c r="M815" s="6"/>
      <c r="N815" s="6"/>
      <c r="O815" s="16"/>
      <c r="P815" s="6"/>
      <c r="Q815" s="6"/>
      <c r="R815" s="6"/>
      <c r="S815" s="6"/>
    </row>
    <row r="816" spans="1:19" x14ac:dyDescent="0.15">
      <c r="A816" s="6"/>
      <c r="B816" s="6"/>
      <c r="C816" s="6"/>
      <c r="D816" s="9"/>
      <c r="E816" s="9"/>
      <c r="F816" s="6"/>
      <c r="G816" s="6"/>
      <c r="H816" s="6"/>
      <c r="I816" s="6"/>
      <c r="J816" s="6"/>
      <c r="K816" s="6"/>
      <c r="L816" s="6"/>
      <c r="M816" s="6"/>
      <c r="N816" s="6"/>
      <c r="O816" s="16"/>
      <c r="P816" s="6"/>
      <c r="Q816" s="6"/>
      <c r="R816" s="6"/>
      <c r="S816" s="6"/>
    </row>
    <row r="817" spans="1:19" x14ac:dyDescent="0.15">
      <c r="A817" s="6"/>
      <c r="B817" s="6"/>
      <c r="C817" s="6"/>
      <c r="D817" s="9"/>
      <c r="E817" s="9"/>
      <c r="F817" s="6"/>
      <c r="G817" s="6"/>
      <c r="H817" s="6"/>
      <c r="I817" s="6"/>
      <c r="J817" s="6"/>
      <c r="K817" s="6"/>
      <c r="L817" s="6"/>
      <c r="M817" s="6"/>
      <c r="N817" s="6"/>
      <c r="O817" s="16"/>
      <c r="P817" s="6"/>
      <c r="Q817" s="6"/>
      <c r="R817" s="6"/>
      <c r="S817" s="6"/>
    </row>
    <row r="818" spans="1:19" x14ac:dyDescent="0.15">
      <c r="A818" s="6"/>
      <c r="B818" s="6"/>
      <c r="C818" s="6"/>
      <c r="D818" s="9"/>
      <c r="E818" s="9"/>
      <c r="F818" s="6"/>
      <c r="G818" s="6"/>
      <c r="H818" s="6"/>
      <c r="I818" s="6"/>
      <c r="J818" s="6"/>
      <c r="K818" s="6"/>
      <c r="L818" s="6"/>
      <c r="M818" s="6"/>
      <c r="N818" s="6"/>
      <c r="O818" s="16"/>
      <c r="P818" s="6"/>
      <c r="Q818" s="6"/>
      <c r="R818" s="6"/>
      <c r="S818" s="6"/>
    </row>
    <row r="819" spans="1:19" x14ac:dyDescent="0.15">
      <c r="A819" s="6"/>
      <c r="B819" s="6"/>
      <c r="C819" s="6"/>
      <c r="D819" s="9"/>
      <c r="E819" s="9"/>
      <c r="F819" s="6"/>
      <c r="G819" s="6"/>
      <c r="H819" s="6"/>
      <c r="I819" s="6"/>
      <c r="J819" s="6"/>
      <c r="K819" s="6"/>
      <c r="L819" s="6"/>
      <c r="M819" s="6"/>
      <c r="N819" s="6"/>
      <c r="O819" s="16"/>
      <c r="P819" s="6"/>
      <c r="Q819" s="6"/>
      <c r="R819" s="6"/>
      <c r="S819" s="6"/>
    </row>
    <row r="820" spans="1:19" x14ac:dyDescent="0.15">
      <c r="A820" s="6"/>
      <c r="B820" s="6"/>
      <c r="C820" s="6"/>
      <c r="D820" s="9"/>
      <c r="E820" s="9"/>
      <c r="F820" s="6"/>
      <c r="G820" s="6"/>
      <c r="H820" s="6"/>
      <c r="I820" s="6"/>
      <c r="J820" s="6"/>
      <c r="K820" s="6"/>
      <c r="L820" s="6"/>
      <c r="M820" s="6"/>
      <c r="N820" s="6"/>
      <c r="O820" s="16"/>
      <c r="P820" s="6"/>
      <c r="Q820" s="6"/>
      <c r="R820" s="6"/>
      <c r="S820" s="6"/>
    </row>
    <row r="821" spans="1:19" x14ac:dyDescent="0.15">
      <c r="A821" s="6"/>
      <c r="B821" s="6"/>
      <c r="C821" s="6"/>
      <c r="D821" s="9"/>
      <c r="E821" s="9"/>
      <c r="F821" s="6"/>
      <c r="G821" s="6"/>
      <c r="H821" s="6"/>
      <c r="I821" s="6"/>
      <c r="J821" s="6"/>
      <c r="K821" s="6"/>
      <c r="L821" s="6"/>
      <c r="M821" s="6"/>
      <c r="N821" s="6"/>
      <c r="O821" s="16"/>
      <c r="P821" s="6"/>
      <c r="Q821" s="6"/>
      <c r="R821" s="6"/>
      <c r="S821" s="6"/>
    </row>
    <row r="822" spans="1:19" x14ac:dyDescent="0.15">
      <c r="A822" s="6"/>
      <c r="B822" s="6"/>
      <c r="C822" s="6"/>
      <c r="D822" s="9"/>
      <c r="E822" s="9"/>
      <c r="F822" s="6"/>
      <c r="G822" s="6"/>
      <c r="H822" s="6"/>
      <c r="I822" s="6"/>
      <c r="J822" s="6"/>
      <c r="K822" s="6"/>
      <c r="L822" s="6"/>
      <c r="M822" s="6"/>
      <c r="N822" s="6"/>
      <c r="O822" s="16"/>
      <c r="P822" s="6"/>
      <c r="Q822" s="6"/>
      <c r="R822" s="6"/>
      <c r="S822" s="6"/>
    </row>
    <row r="823" spans="1:19" x14ac:dyDescent="0.15">
      <c r="A823" s="6"/>
      <c r="B823" s="6"/>
      <c r="C823" s="6"/>
      <c r="D823" s="9"/>
      <c r="E823" s="9"/>
      <c r="F823" s="6"/>
      <c r="G823" s="6"/>
      <c r="H823" s="6"/>
      <c r="I823" s="6"/>
      <c r="J823" s="6"/>
      <c r="K823" s="6"/>
      <c r="L823" s="6"/>
      <c r="M823" s="6"/>
      <c r="N823" s="6"/>
      <c r="O823" s="16"/>
      <c r="P823" s="6"/>
      <c r="Q823" s="6"/>
      <c r="R823" s="6"/>
      <c r="S823" s="6"/>
    </row>
    <row r="824" spans="1:19" x14ac:dyDescent="0.15">
      <c r="A824" s="6"/>
      <c r="B824" s="6"/>
      <c r="C824" s="6"/>
      <c r="D824" s="9"/>
      <c r="E824" s="9"/>
      <c r="F824" s="6"/>
      <c r="G824" s="6"/>
      <c r="H824" s="6"/>
      <c r="I824" s="6"/>
      <c r="J824" s="6"/>
      <c r="K824" s="6"/>
      <c r="L824" s="6"/>
      <c r="M824" s="6"/>
      <c r="N824" s="6"/>
      <c r="O824" s="16"/>
      <c r="P824" s="6"/>
      <c r="Q824" s="6"/>
      <c r="R824" s="6"/>
      <c r="S824" s="6"/>
    </row>
    <row r="825" spans="1:19" x14ac:dyDescent="0.15">
      <c r="A825" s="6"/>
      <c r="B825" s="6"/>
      <c r="C825" s="6"/>
      <c r="D825" s="9"/>
      <c r="E825" s="9"/>
      <c r="F825" s="6"/>
      <c r="G825" s="6"/>
      <c r="H825" s="6"/>
      <c r="I825" s="6"/>
      <c r="J825" s="6"/>
      <c r="K825" s="6"/>
      <c r="L825" s="6"/>
      <c r="M825" s="6"/>
      <c r="N825" s="6"/>
      <c r="O825" s="16"/>
      <c r="P825" s="6"/>
      <c r="Q825" s="6"/>
      <c r="R825" s="6"/>
      <c r="S825" s="6"/>
    </row>
    <row r="826" spans="1:19" x14ac:dyDescent="0.15">
      <c r="A826" s="6"/>
      <c r="B826" s="6"/>
      <c r="C826" s="6"/>
      <c r="D826" s="9"/>
      <c r="E826" s="9"/>
      <c r="F826" s="6"/>
      <c r="G826" s="6"/>
      <c r="H826" s="6"/>
      <c r="I826" s="6"/>
      <c r="J826" s="6"/>
      <c r="K826" s="6"/>
      <c r="L826" s="6"/>
      <c r="M826" s="6"/>
      <c r="N826" s="6"/>
      <c r="O826" s="16"/>
      <c r="P826" s="6"/>
      <c r="Q826" s="6"/>
      <c r="R826" s="6"/>
      <c r="S826" s="6"/>
    </row>
    <row r="827" spans="1:19" x14ac:dyDescent="0.15">
      <c r="A827" s="6"/>
      <c r="B827" s="6"/>
      <c r="C827" s="6"/>
      <c r="D827" s="9"/>
      <c r="E827" s="9"/>
      <c r="F827" s="6"/>
      <c r="G827" s="6"/>
      <c r="H827" s="6"/>
      <c r="I827" s="6"/>
      <c r="J827" s="6"/>
      <c r="K827" s="6"/>
      <c r="L827" s="6"/>
      <c r="M827" s="6"/>
      <c r="N827" s="6"/>
      <c r="O827" s="16"/>
      <c r="P827" s="6"/>
      <c r="Q827" s="6"/>
      <c r="R827" s="6"/>
      <c r="S827" s="6"/>
    </row>
    <row r="828" spans="1:19" x14ac:dyDescent="0.15">
      <c r="A828" s="6"/>
      <c r="B828" s="6"/>
      <c r="C828" s="6"/>
      <c r="D828" s="9"/>
      <c r="E828" s="9"/>
      <c r="F828" s="6"/>
      <c r="G828" s="6"/>
      <c r="H828" s="6"/>
      <c r="I828" s="6"/>
      <c r="J828" s="6"/>
      <c r="K828" s="6"/>
      <c r="L828" s="6"/>
      <c r="M828" s="6"/>
      <c r="N828" s="6"/>
      <c r="O828" s="16"/>
      <c r="P828" s="6"/>
      <c r="Q828" s="6"/>
      <c r="R828" s="6"/>
      <c r="S828" s="6"/>
    </row>
    <row r="829" spans="1:19" x14ac:dyDescent="0.15">
      <c r="A829" s="6"/>
      <c r="B829" s="6"/>
      <c r="C829" s="6"/>
      <c r="D829" s="9"/>
      <c r="E829" s="9"/>
      <c r="F829" s="6"/>
      <c r="G829" s="6"/>
      <c r="H829" s="6"/>
      <c r="I829" s="6"/>
      <c r="J829" s="6"/>
      <c r="K829" s="6"/>
      <c r="L829" s="6"/>
      <c r="M829" s="6"/>
      <c r="N829" s="6"/>
      <c r="O829" s="16"/>
      <c r="P829" s="6"/>
      <c r="Q829" s="6"/>
      <c r="R829" s="6"/>
      <c r="S829" s="6"/>
    </row>
    <row r="830" spans="1:19" x14ac:dyDescent="0.15">
      <c r="A830" s="6"/>
      <c r="B830" s="6"/>
      <c r="C830" s="6"/>
      <c r="D830" s="9"/>
      <c r="E830" s="9"/>
      <c r="F830" s="6"/>
      <c r="G830" s="6"/>
      <c r="H830" s="6"/>
      <c r="I830" s="6"/>
      <c r="J830" s="6"/>
      <c r="K830" s="6"/>
      <c r="L830" s="6"/>
      <c r="M830" s="6"/>
      <c r="N830" s="6"/>
      <c r="O830" s="16"/>
      <c r="P830" s="6"/>
      <c r="Q830" s="6"/>
      <c r="R830" s="6"/>
      <c r="S830" s="6"/>
    </row>
    <row r="831" spans="1:19" x14ac:dyDescent="0.15">
      <c r="A831" s="6"/>
      <c r="B831" s="6"/>
      <c r="C831" s="6"/>
      <c r="D831" s="9"/>
      <c r="E831" s="9"/>
      <c r="F831" s="6"/>
      <c r="G831" s="6"/>
      <c r="H831" s="6"/>
      <c r="I831" s="6"/>
      <c r="J831" s="6"/>
      <c r="K831" s="6"/>
      <c r="L831" s="6"/>
      <c r="M831" s="6"/>
      <c r="N831" s="6"/>
      <c r="O831" s="16"/>
      <c r="P831" s="6"/>
      <c r="Q831" s="6"/>
      <c r="R831" s="6"/>
      <c r="S831" s="6"/>
    </row>
    <row r="832" spans="1:19" x14ac:dyDescent="0.15">
      <c r="A832" s="6"/>
      <c r="B832" s="6"/>
      <c r="C832" s="6"/>
      <c r="D832" s="9"/>
      <c r="E832" s="9"/>
      <c r="F832" s="6"/>
      <c r="G832" s="6"/>
      <c r="H832" s="6"/>
      <c r="I832" s="6"/>
      <c r="J832" s="6"/>
      <c r="K832" s="6"/>
      <c r="L832" s="6"/>
      <c r="M832" s="6"/>
      <c r="N832" s="6"/>
      <c r="O832" s="16"/>
      <c r="P832" s="6"/>
      <c r="Q832" s="6"/>
      <c r="R832" s="6"/>
      <c r="S832" s="6"/>
    </row>
    <row r="833" spans="1:19" x14ac:dyDescent="0.15">
      <c r="A833" s="6"/>
      <c r="B833" s="6"/>
      <c r="C833" s="6"/>
      <c r="D833" s="9"/>
      <c r="E833" s="9"/>
      <c r="F833" s="6"/>
      <c r="G833" s="6"/>
      <c r="H833" s="6"/>
      <c r="I833" s="6"/>
      <c r="J833" s="6"/>
      <c r="K833" s="6"/>
      <c r="L833" s="6"/>
      <c r="M833" s="6"/>
      <c r="N833" s="6"/>
      <c r="O833" s="16"/>
      <c r="P833" s="6"/>
      <c r="Q833" s="6"/>
      <c r="R833" s="6"/>
      <c r="S833" s="6"/>
    </row>
    <row r="834" spans="1:19" x14ac:dyDescent="0.15">
      <c r="A834" s="6"/>
      <c r="B834" s="6"/>
      <c r="C834" s="6"/>
      <c r="D834" s="9"/>
      <c r="E834" s="9"/>
      <c r="F834" s="6"/>
      <c r="G834" s="6"/>
      <c r="H834" s="6"/>
      <c r="I834" s="6"/>
      <c r="J834" s="6"/>
      <c r="K834" s="6"/>
      <c r="L834" s="6"/>
      <c r="M834" s="6"/>
      <c r="N834" s="6"/>
      <c r="O834" s="16"/>
      <c r="P834" s="6"/>
      <c r="Q834" s="6"/>
      <c r="R834" s="6"/>
      <c r="S834" s="6"/>
    </row>
    <row r="835" spans="1:19" x14ac:dyDescent="0.15">
      <c r="A835" s="6"/>
      <c r="B835" s="6"/>
      <c r="C835" s="6"/>
      <c r="D835" s="9"/>
      <c r="E835" s="9"/>
      <c r="F835" s="6"/>
      <c r="G835" s="6"/>
      <c r="H835" s="6"/>
      <c r="I835" s="6"/>
      <c r="J835" s="6"/>
      <c r="K835" s="6"/>
      <c r="L835" s="6"/>
      <c r="M835" s="6"/>
      <c r="N835" s="6"/>
      <c r="O835" s="16"/>
      <c r="P835" s="6"/>
      <c r="Q835" s="6"/>
      <c r="R835" s="6"/>
      <c r="S835" s="6"/>
    </row>
    <row r="836" spans="1:19" x14ac:dyDescent="0.15">
      <c r="A836" s="6"/>
      <c r="B836" s="6"/>
      <c r="C836" s="6"/>
      <c r="D836" s="9"/>
      <c r="E836" s="9"/>
      <c r="F836" s="6"/>
      <c r="G836" s="6"/>
      <c r="H836" s="6"/>
      <c r="I836" s="6"/>
      <c r="J836" s="6"/>
      <c r="K836" s="6"/>
      <c r="L836" s="6"/>
      <c r="M836" s="6"/>
      <c r="N836" s="6"/>
      <c r="O836" s="16"/>
      <c r="P836" s="6"/>
      <c r="Q836" s="6"/>
      <c r="R836" s="6"/>
      <c r="S836" s="6"/>
    </row>
    <row r="837" spans="1:19" x14ac:dyDescent="0.15">
      <c r="A837" s="6"/>
      <c r="B837" s="6"/>
      <c r="C837" s="6"/>
      <c r="D837" s="9"/>
      <c r="E837" s="9"/>
      <c r="F837" s="6"/>
      <c r="G837" s="6"/>
      <c r="H837" s="6"/>
      <c r="I837" s="6"/>
      <c r="J837" s="6"/>
      <c r="K837" s="6"/>
      <c r="L837" s="6"/>
      <c r="M837" s="6"/>
      <c r="N837" s="6"/>
      <c r="O837" s="16"/>
      <c r="P837" s="6"/>
      <c r="Q837" s="6"/>
      <c r="R837" s="6"/>
      <c r="S837" s="6"/>
    </row>
    <row r="838" spans="1:19" x14ac:dyDescent="0.15">
      <c r="A838" s="6"/>
      <c r="B838" s="6"/>
      <c r="C838" s="6"/>
      <c r="D838" s="9"/>
      <c r="E838" s="9"/>
      <c r="F838" s="6"/>
      <c r="G838" s="6"/>
      <c r="H838" s="6"/>
      <c r="I838" s="6"/>
      <c r="J838" s="6"/>
      <c r="K838" s="6"/>
      <c r="L838" s="6"/>
      <c r="M838" s="6"/>
      <c r="N838" s="6"/>
      <c r="O838" s="16"/>
      <c r="P838" s="6"/>
      <c r="Q838" s="6"/>
      <c r="R838" s="6"/>
      <c r="S838" s="6"/>
    </row>
    <row r="839" spans="1:19" x14ac:dyDescent="0.15">
      <c r="A839" s="6"/>
      <c r="B839" s="6"/>
      <c r="C839" s="6"/>
      <c r="D839" s="9"/>
      <c r="E839" s="9"/>
      <c r="F839" s="6"/>
      <c r="G839" s="6"/>
      <c r="H839" s="6"/>
      <c r="I839" s="6"/>
      <c r="J839" s="6"/>
      <c r="K839" s="6"/>
      <c r="L839" s="6"/>
      <c r="M839" s="6"/>
      <c r="N839" s="6"/>
      <c r="O839" s="16"/>
      <c r="P839" s="6"/>
      <c r="Q839" s="6"/>
      <c r="R839" s="6"/>
      <c r="S839" s="6"/>
    </row>
    <row r="840" spans="1:19" x14ac:dyDescent="0.15">
      <c r="A840" s="6"/>
      <c r="B840" s="6"/>
      <c r="C840" s="6"/>
      <c r="D840" s="9"/>
      <c r="E840" s="9"/>
      <c r="F840" s="6"/>
      <c r="G840" s="6"/>
      <c r="H840" s="6"/>
      <c r="I840" s="6"/>
      <c r="J840" s="6"/>
      <c r="K840" s="6"/>
      <c r="L840" s="6"/>
      <c r="M840" s="6"/>
      <c r="N840" s="6"/>
      <c r="O840" s="16"/>
      <c r="P840" s="6"/>
      <c r="Q840" s="6"/>
      <c r="R840" s="6"/>
      <c r="S840" s="6"/>
    </row>
    <row r="841" spans="1:19" x14ac:dyDescent="0.15">
      <c r="A841" s="6"/>
      <c r="B841" s="6"/>
      <c r="C841" s="6"/>
      <c r="D841" s="9"/>
      <c r="E841" s="9"/>
      <c r="F841" s="6"/>
      <c r="G841" s="6"/>
      <c r="H841" s="6"/>
      <c r="I841" s="6"/>
      <c r="J841" s="6"/>
      <c r="K841" s="6"/>
      <c r="L841" s="6"/>
      <c r="M841" s="6"/>
      <c r="N841" s="6"/>
      <c r="O841" s="16"/>
      <c r="P841" s="6"/>
      <c r="Q841" s="6"/>
      <c r="R841" s="6"/>
      <c r="S841" s="6"/>
    </row>
    <row r="842" spans="1:19" x14ac:dyDescent="0.15">
      <c r="A842" s="6"/>
      <c r="B842" s="6"/>
      <c r="C842" s="6"/>
      <c r="D842" s="9"/>
      <c r="E842" s="9"/>
      <c r="F842" s="6"/>
      <c r="G842" s="6"/>
      <c r="H842" s="6"/>
      <c r="I842" s="6"/>
      <c r="J842" s="6"/>
      <c r="K842" s="6"/>
      <c r="L842" s="6"/>
      <c r="M842" s="6"/>
      <c r="N842" s="6"/>
      <c r="O842" s="16"/>
      <c r="P842" s="6"/>
      <c r="Q842" s="6"/>
      <c r="R842" s="6"/>
      <c r="S842" s="6"/>
    </row>
    <row r="843" spans="1:19" x14ac:dyDescent="0.15">
      <c r="A843" s="6"/>
      <c r="B843" s="6"/>
      <c r="C843" s="6"/>
      <c r="D843" s="9"/>
      <c r="E843" s="9"/>
      <c r="F843" s="6"/>
      <c r="G843" s="6"/>
      <c r="H843" s="6"/>
      <c r="I843" s="6"/>
      <c r="J843" s="6"/>
      <c r="K843" s="6"/>
      <c r="L843" s="6"/>
      <c r="M843" s="6"/>
      <c r="N843" s="6"/>
      <c r="O843" s="16"/>
      <c r="P843" s="6"/>
      <c r="Q843" s="6"/>
      <c r="R843" s="6"/>
      <c r="S843" s="6"/>
    </row>
    <row r="844" spans="1:19" x14ac:dyDescent="0.15">
      <c r="A844" s="6"/>
      <c r="B844" s="6"/>
      <c r="C844" s="6"/>
      <c r="D844" s="9"/>
      <c r="E844" s="9"/>
      <c r="F844" s="6"/>
      <c r="G844" s="6"/>
      <c r="H844" s="6"/>
      <c r="I844" s="6"/>
      <c r="J844" s="6"/>
      <c r="K844" s="6"/>
      <c r="L844" s="6"/>
      <c r="M844" s="6"/>
      <c r="N844" s="6"/>
      <c r="O844" s="16"/>
      <c r="P844" s="6"/>
      <c r="Q844" s="6"/>
      <c r="R844" s="6"/>
      <c r="S844" s="6"/>
    </row>
    <row r="845" spans="1:19" x14ac:dyDescent="0.15">
      <c r="A845" s="6"/>
      <c r="B845" s="6"/>
      <c r="C845" s="6"/>
      <c r="D845" s="9"/>
      <c r="E845" s="9"/>
      <c r="F845" s="6"/>
      <c r="G845" s="6"/>
      <c r="H845" s="6"/>
      <c r="I845" s="6"/>
      <c r="J845" s="6"/>
      <c r="K845" s="6"/>
      <c r="L845" s="6"/>
      <c r="M845" s="6"/>
      <c r="N845" s="6"/>
      <c r="O845" s="16"/>
      <c r="P845" s="6"/>
      <c r="Q845" s="6"/>
      <c r="R845" s="6"/>
      <c r="S845" s="6"/>
    </row>
    <row r="846" spans="1:19" x14ac:dyDescent="0.15">
      <c r="A846" s="6"/>
      <c r="B846" s="6"/>
      <c r="C846" s="6"/>
      <c r="D846" s="9"/>
      <c r="E846" s="9"/>
      <c r="F846" s="6"/>
      <c r="G846" s="6"/>
      <c r="H846" s="6"/>
      <c r="I846" s="6"/>
      <c r="J846" s="6"/>
      <c r="K846" s="6"/>
      <c r="L846" s="6"/>
      <c r="M846" s="6"/>
      <c r="N846" s="6"/>
      <c r="O846" s="16"/>
      <c r="P846" s="6"/>
      <c r="Q846" s="6"/>
      <c r="R846" s="6"/>
      <c r="S846" s="6"/>
    </row>
    <row r="847" spans="1:19" x14ac:dyDescent="0.15">
      <c r="A847" s="6"/>
      <c r="B847" s="6"/>
      <c r="C847" s="6"/>
      <c r="D847" s="9"/>
      <c r="E847" s="9"/>
      <c r="F847" s="6"/>
      <c r="G847" s="6"/>
      <c r="H847" s="6"/>
      <c r="I847" s="6"/>
      <c r="J847" s="6"/>
      <c r="K847" s="6"/>
      <c r="L847" s="6"/>
      <c r="M847" s="6"/>
      <c r="N847" s="6"/>
      <c r="O847" s="16"/>
      <c r="P847" s="6"/>
      <c r="Q847" s="6"/>
      <c r="R847" s="6"/>
      <c r="S847" s="6"/>
    </row>
    <row r="848" spans="1:19" x14ac:dyDescent="0.15">
      <c r="A848" s="6"/>
      <c r="B848" s="6"/>
      <c r="C848" s="6"/>
      <c r="D848" s="9"/>
      <c r="E848" s="9"/>
      <c r="F848" s="6"/>
      <c r="G848" s="6"/>
      <c r="H848" s="6"/>
      <c r="I848" s="6"/>
      <c r="J848" s="6"/>
      <c r="K848" s="6"/>
      <c r="L848" s="6"/>
      <c r="M848" s="6"/>
      <c r="N848" s="6"/>
      <c r="O848" s="16"/>
      <c r="P848" s="6"/>
      <c r="Q848" s="6"/>
      <c r="R848" s="6"/>
      <c r="S848" s="6"/>
    </row>
    <row r="849" spans="1:19" x14ac:dyDescent="0.15">
      <c r="A849" s="6"/>
      <c r="B849" s="6"/>
      <c r="C849" s="6"/>
      <c r="D849" s="9"/>
      <c r="E849" s="9"/>
      <c r="F849" s="6"/>
      <c r="G849" s="6"/>
      <c r="H849" s="6"/>
      <c r="I849" s="6"/>
      <c r="J849" s="6"/>
      <c r="K849" s="6"/>
      <c r="L849" s="6"/>
      <c r="M849" s="6"/>
      <c r="N849" s="6"/>
      <c r="O849" s="16"/>
      <c r="P849" s="6"/>
      <c r="Q849" s="6"/>
      <c r="R849" s="6"/>
      <c r="S849" s="6"/>
    </row>
    <row r="850" spans="1:19" x14ac:dyDescent="0.15">
      <c r="A850" s="6"/>
      <c r="B850" s="6"/>
      <c r="C850" s="6"/>
      <c r="D850" s="9"/>
      <c r="E850" s="9"/>
      <c r="F850" s="6"/>
      <c r="G850" s="6"/>
      <c r="H850" s="6"/>
      <c r="I850" s="6"/>
      <c r="J850" s="6"/>
      <c r="K850" s="6"/>
      <c r="L850" s="6"/>
      <c r="M850" s="6"/>
      <c r="N850" s="6"/>
      <c r="O850" s="16"/>
      <c r="P850" s="6"/>
      <c r="Q850" s="6"/>
      <c r="R850" s="6"/>
      <c r="S850" s="6"/>
    </row>
    <row r="851" spans="1:19" x14ac:dyDescent="0.15">
      <c r="A851" s="6"/>
      <c r="B851" s="6"/>
      <c r="C851" s="6"/>
      <c r="D851" s="9"/>
      <c r="E851" s="9"/>
      <c r="F851" s="6"/>
      <c r="G851" s="6"/>
      <c r="H851" s="6"/>
      <c r="I851" s="6"/>
      <c r="J851" s="6"/>
      <c r="K851" s="6"/>
      <c r="L851" s="6"/>
      <c r="M851" s="6"/>
      <c r="N851" s="6"/>
      <c r="O851" s="16"/>
      <c r="P851" s="6"/>
      <c r="Q851" s="6"/>
      <c r="R851" s="6"/>
      <c r="S851" s="6"/>
    </row>
    <row r="852" spans="1:19" x14ac:dyDescent="0.15">
      <c r="A852" s="6"/>
      <c r="B852" s="6"/>
      <c r="C852" s="6"/>
      <c r="D852" s="9"/>
      <c r="E852" s="9"/>
      <c r="F852" s="6"/>
      <c r="G852" s="6"/>
      <c r="H852" s="6"/>
      <c r="I852" s="6"/>
      <c r="J852" s="6"/>
      <c r="K852" s="6"/>
      <c r="L852" s="6"/>
      <c r="M852" s="6"/>
      <c r="N852" s="6"/>
      <c r="O852" s="16"/>
      <c r="P852" s="6"/>
      <c r="Q852" s="6"/>
      <c r="R852" s="6"/>
      <c r="S852" s="6"/>
    </row>
    <row r="853" spans="1:19" x14ac:dyDescent="0.15">
      <c r="A853" s="6"/>
      <c r="B853" s="6"/>
      <c r="C853" s="6"/>
      <c r="D853" s="9"/>
      <c r="E853" s="9"/>
      <c r="F853" s="6"/>
      <c r="G853" s="6"/>
      <c r="H853" s="6"/>
      <c r="I853" s="6"/>
      <c r="J853" s="6"/>
      <c r="K853" s="6"/>
      <c r="L853" s="6"/>
      <c r="M853" s="6"/>
      <c r="N853" s="6"/>
      <c r="O853" s="16"/>
      <c r="P853" s="6"/>
      <c r="Q853" s="6"/>
      <c r="R853" s="6"/>
      <c r="S853" s="6"/>
    </row>
    <row r="854" spans="1:19" x14ac:dyDescent="0.15">
      <c r="A854" s="6"/>
      <c r="B854" s="6"/>
      <c r="C854" s="6"/>
      <c r="D854" s="9"/>
      <c r="E854" s="9"/>
      <c r="F854" s="6"/>
      <c r="G854" s="6"/>
      <c r="H854" s="6"/>
      <c r="I854" s="6"/>
      <c r="J854" s="6"/>
      <c r="K854" s="6"/>
      <c r="L854" s="6"/>
      <c r="M854" s="6"/>
      <c r="N854" s="6"/>
      <c r="O854" s="16"/>
      <c r="P854" s="6"/>
      <c r="Q854" s="6"/>
      <c r="R854" s="6"/>
      <c r="S854" s="6"/>
    </row>
    <row r="855" spans="1:19" x14ac:dyDescent="0.15">
      <c r="A855" s="6"/>
      <c r="B855" s="6"/>
      <c r="C855" s="6"/>
      <c r="D855" s="9"/>
      <c r="E855" s="9"/>
      <c r="F855" s="6"/>
      <c r="G855" s="6"/>
      <c r="H855" s="6"/>
      <c r="I855" s="6"/>
      <c r="J855" s="6"/>
      <c r="K855" s="6"/>
      <c r="L855" s="6"/>
      <c r="M855" s="6"/>
      <c r="N855" s="6"/>
      <c r="O855" s="16"/>
      <c r="P855" s="6"/>
      <c r="Q855" s="6"/>
      <c r="R855" s="6"/>
      <c r="S855" s="6"/>
    </row>
    <row r="856" spans="1:19" x14ac:dyDescent="0.15">
      <c r="A856" s="6"/>
      <c r="B856" s="6"/>
      <c r="C856" s="6"/>
      <c r="D856" s="9"/>
      <c r="E856" s="9"/>
      <c r="F856" s="6"/>
      <c r="G856" s="6"/>
      <c r="H856" s="6"/>
      <c r="I856" s="6"/>
      <c r="J856" s="6"/>
      <c r="K856" s="6"/>
      <c r="L856" s="6"/>
      <c r="M856" s="6"/>
      <c r="N856" s="6"/>
      <c r="O856" s="16"/>
      <c r="P856" s="6"/>
      <c r="Q856" s="6"/>
      <c r="R856" s="6"/>
      <c r="S856" s="6"/>
    </row>
    <row r="857" spans="1:19" x14ac:dyDescent="0.15">
      <c r="A857" s="6"/>
      <c r="B857" s="6"/>
      <c r="C857" s="6"/>
      <c r="D857" s="9"/>
      <c r="E857" s="9"/>
      <c r="F857" s="6"/>
      <c r="G857" s="6"/>
      <c r="H857" s="6"/>
      <c r="I857" s="6"/>
      <c r="J857" s="6"/>
      <c r="K857" s="6"/>
      <c r="L857" s="6"/>
      <c r="M857" s="6"/>
      <c r="N857" s="6"/>
      <c r="O857" s="16"/>
      <c r="P857" s="6"/>
      <c r="Q857" s="6"/>
      <c r="R857" s="6"/>
      <c r="S857" s="6"/>
    </row>
    <row r="858" spans="1:19" x14ac:dyDescent="0.15">
      <c r="A858" s="6"/>
      <c r="B858" s="6"/>
      <c r="C858" s="6"/>
      <c r="D858" s="9"/>
      <c r="E858" s="9"/>
      <c r="F858" s="6"/>
      <c r="G858" s="6"/>
      <c r="H858" s="6"/>
      <c r="I858" s="6"/>
      <c r="J858" s="6"/>
      <c r="K858" s="6"/>
      <c r="L858" s="6"/>
      <c r="M858" s="6"/>
      <c r="N858" s="6"/>
      <c r="O858" s="16"/>
      <c r="P858" s="6"/>
      <c r="Q858" s="6"/>
      <c r="R858" s="6"/>
      <c r="S858" s="6"/>
    </row>
    <row r="859" spans="1:19" x14ac:dyDescent="0.15">
      <c r="A859" s="6"/>
      <c r="B859" s="6"/>
      <c r="C859" s="6"/>
      <c r="D859" s="9"/>
      <c r="E859" s="9"/>
      <c r="F859" s="6"/>
      <c r="G859" s="6"/>
      <c r="H859" s="6"/>
      <c r="I859" s="6"/>
      <c r="J859" s="6"/>
      <c r="K859" s="6"/>
      <c r="L859" s="6"/>
      <c r="M859" s="6"/>
      <c r="N859" s="6"/>
      <c r="O859" s="16"/>
      <c r="P859" s="6"/>
      <c r="Q859" s="6"/>
      <c r="R859" s="6"/>
      <c r="S859" s="6"/>
    </row>
    <row r="860" spans="1:19" x14ac:dyDescent="0.15">
      <c r="A860" s="6"/>
      <c r="B860" s="6"/>
      <c r="C860" s="6"/>
      <c r="D860" s="9"/>
      <c r="E860" s="9"/>
      <c r="F860" s="6"/>
      <c r="G860" s="6"/>
      <c r="H860" s="6"/>
      <c r="I860" s="6"/>
      <c r="J860" s="6"/>
      <c r="K860" s="6"/>
      <c r="L860" s="6"/>
      <c r="M860" s="6"/>
      <c r="N860" s="6"/>
      <c r="O860" s="16"/>
      <c r="P860" s="6"/>
      <c r="Q860" s="6"/>
      <c r="R860" s="6"/>
      <c r="S860" s="6"/>
    </row>
    <row r="861" spans="1:19" x14ac:dyDescent="0.15">
      <c r="A861" s="6"/>
      <c r="B861" s="6"/>
      <c r="C861" s="6"/>
      <c r="D861" s="9"/>
      <c r="E861" s="9"/>
      <c r="F861" s="6"/>
      <c r="G861" s="6"/>
      <c r="H861" s="6"/>
      <c r="I861" s="6"/>
      <c r="J861" s="6"/>
      <c r="K861" s="6"/>
      <c r="L861" s="6"/>
      <c r="M861" s="6"/>
      <c r="N861" s="6"/>
      <c r="O861" s="16"/>
      <c r="P861" s="6"/>
      <c r="Q861" s="6"/>
      <c r="R861" s="6"/>
      <c r="S861" s="6"/>
    </row>
    <row r="862" spans="1:19" x14ac:dyDescent="0.15">
      <c r="A862" s="6"/>
      <c r="B862" s="6"/>
      <c r="C862" s="6"/>
      <c r="D862" s="9"/>
      <c r="E862" s="9"/>
      <c r="F862" s="6"/>
      <c r="G862" s="6"/>
      <c r="H862" s="6"/>
      <c r="I862" s="6"/>
      <c r="J862" s="6"/>
      <c r="K862" s="6"/>
      <c r="L862" s="6"/>
      <c r="M862" s="6"/>
      <c r="N862" s="6"/>
      <c r="O862" s="16"/>
      <c r="P862" s="6"/>
      <c r="Q862" s="6"/>
      <c r="R862" s="6"/>
      <c r="S862" s="6"/>
    </row>
    <row r="863" spans="1:19" x14ac:dyDescent="0.15">
      <c r="A863" s="6"/>
      <c r="B863" s="6"/>
      <c r="C863" s="6"/>
      <c r="D863" s="9"/>
      <c r="E863" s="9"/>
      <c r="F863" s="6"/>
      <c r="G863" s="6"/>
      <c r="H863" s="6"/>
      <c r="I863" s="6"/>
      <c r="J863" s="6"/>
      <c r="K863" s="6"/>
      <c r="L863" s="6"/>
      <c r="M863" s="6"/>
      <c r="N863" s="6"/>
      <c r="O863" s="16"/>
      <c r="P863" s="6"/>
      <c r="Q863" s="6"/>
      <c r="R863" s="6"/>
      <c r="S863" s="6"/>
    </row>
    <row r="864" spans="1:19" x14ac:dyDescent="0.15">
      <c r="A864" s="6"/>
      <c r="B864" s="6"/>
      <c r="C864" s="6"/>
      <c r="D864" s="9"/>
      <c r="E864" s="9"/>
      <c r="F864" s="6"/>
      <c r="G864" s="6"/>
      <c r="H864" s="6"/>
      <c r="I864" s="6"/>
      <c r="J864" s="6"/>
      <c r="K864" s="6"/>
      <c r="L864" s="6"/>
      <c r="M864" s="6"/>
      <c r="N864" s="6"/>
      <c r="O864" s="16"/>
      <c r="P864" s="6"/>
      <c r="Q864" s="6"/>
      <c r="R864" s="6"/>
      <c r="S864" s="6"/>
    </row>
    <row r="865" spans="1:19" x14ac:dyDescent="0.15">
      <c r="A865" s="6"/>
      <c r="B865" s="6"/>
      <c r="C865" s="6"/>
      <c r="D865" s="9"/>
      <c r="E865" s="9"/>
      <c r="F865" s="6"/>
      <c r="G865" s="6"/>
      <c r="H865" s="6"/>
      <c r="I865" s="6"/>
      <c r="J865" s="6"/>
      <c r="K865" s="6"/>
      <c r="L865" s="6"/>
      <c r="M865" s="6"/>
      <c r="N865" s="6"/>
      <c r="O865" s="16"/>
      <c r="P865" s="6"/>
      <c r="Q865" s="6"/>
      <c r="R865" s="6"/>
      <c r="S865" s="6"/>
    </row>
    <row r="866" spans="1:19" x14ac:dyDescent="0.15">
      <c r="A866" s="6"/>
      <c r="B866" s="6"/>
      <c r="C866" s="6"/>
      <c r="D866" s="9"/>
      <c r="E866" s="9"/>
      <c r="F866" s="6"/>
      <c r="G866" s="6"/>
      <c r="H866" s="6"/>
      <c r="I866" s="6"/>
      <c r="J866" s="6"/>
      <c r="K866" s="6"/>
      <c r="L866" s="6"/>
      <c r="M866" s="6"/>
      <c r="N866" s="6"/>
      <c r="O866" s="16"/>
      <c r="P866" s="6"/>
      <c r="Q866" s="6"/>
      <c r="R866" s="6"/>
      <c r="S866" s="6"/>
    </row>
    <row r="867" spans="1:19" x14ac:dyDescent="0.15">
      <c r="A867" s="6"/>
      <c r="B867" s="6"/>
      <c r="C867" s="6"/>
      <c r="D867" s="9"/>
      <c r="E867" s="9"/>
      <c r="F867" s="6"/>
      <c r="G867" s="6"/>
      <c r="H867" s="6"/>
      <c r="I867" s="6"/>
      <c r="J867" s="6"/>
      <c r="K867" s="6"/>
      <c r="L867" s="6"/>
      <c r="M867" s="6"/>
      <c r="N867" s="6"/>
      <c r="O867" s="16"/>
      <c r="P867" s="6"/>
      <c r="Q867" s="6"/>
      <c r="R867" s="6"/>
      <c r="S867" s="6"/>
    </row>
    <row r="868" spans="1:19" x14ac:dyDescent="0.15">
      <c r="A868" s="6"/>
      <c r="B868" s="6"/>
      <c r="C868" s="6"/>
      <c r="D868" s="9"/>
      <c r="E868" s="9"/>
      <c r="F868" s="6"/>
      <c r="G868" s="6"/>
      <c r="H868" s="6"/>
      <c r="I868" s="6"/>
      <c r="J868" s="6"/>
      <c r="K868" s="6"/>
      <c r="L868" s="6"/>
      <c r="M868" s="6"/>
      <c r="N868" s="6"/>
      <c r="O868" s="16"/>
      <c r="P868" s="6"/>
      <c r="Q868" s="6"/>
      <c r="R868" s="6"/>
      <c r="S868" s="6"/>
    </row>
    <row r="869" spans="1:19" x14ac:dyDescent="0.15">
      <c r="A869" s="6"/>
      <c r="B869" s="6"/>
      <c r="C869" s="6"/>
      <c r="D869" s="9"/>
      <c r="E869" s="9"/>
      <c r="F869" s="6"/>
      <c r="G869" s="6"/>
      <c r="H869" s="6"/>
      <c r="I869" s="6"/>
      <c r="J869" s="6"/>
      <c r="K869" s="6"/>
      <c r="L869" s="6"/>
      <c r="M869" s="6"/>
      <c r="N869" s="6"/>
      <c r="O869" s="16"/>
      <c r="P869" s="6"/>
      <c r="Q869" s="6"/>
      <c r="R869" s="6"/>
      <c r="S869" s="6"/>
    </row>
    <row r="870" spans="1:19" x14ac:dyDescent="0.15">
      <c r="A870" s="6"/>
      <c r="B870" s="6"/>
      <c r="C870" s="6"/>
      <c r="D870" s="9"/>
      <c r="E870" s="9"/>
      <c r="F870" s="6"/>
      <c r="G870" s="6"/>
      <c r="H870" s="6"/>
      <c r="I870" s="6"/>
      <c r="J870" s="6"/>
      <c r="K870" s="6"/>
      <c r="L870" s="6"/>
      <c r="M870" s="6"/>
      <c r="N870" s="6"/>
      <c r="O870" s="16"/>
      <c r="P870" s="6"/>
      <c r="Q870" s="6"/>
      <c r="R870" s="6"/>
      <c r="S870" s="6"/>
    </row>
    <row r="871" spans="1:19" x14ac:dyDescent="0.15">
      <c r="A871" s="6"/>
      <c r="B871" s="6"/>
      <c r="C871" s="6"/>
      <c r="D871" s="9"/>
      <c r="E871" s="9"/>
      <c r="F871" s="6"/>
      <c r="G871" s="6"/>
      <c r="H871" s="6"/>
      <c r="I871" s="6"/>
      <c r="J871" s="6"/>
      <c r="K871" s="6"/>
      <c r="L871" s="6"/>
      <c r="M871" s="6"/>
      <c r="N871" s="6"/>
      <c r="O871" s="16"/>
      <c r="P871" s="6"/>
      <c r="Q871" s="6"/>
      <c r="R871" s="6"/>
      <c r="S871" s="6"/>
    </row>
    <row r="872" spans="1:19" x14ac:dyDescent="0.15">
      <c r="A872" s="6"/>
      <c r="B872" s="6"/>
      <c r="C872" s="6"/>
      <c r="D872" s="9"/>
      <c r="E872" s="9"/>
      <c r="F872" s="6"/>
      <c r="G872" s="6"/>
      <c r="H872" s="6"/>
      <c r="I872" s="6"/>
      <c r="J872" s="6"/>
      <c r="K872" s="6"/>
      <c r="L872" s="6"/>
      <c r="M872" s="6"/>
      <c r="N872" s="6"/>
      <c r="O872" s="16"/>
      <c r="P872" s="6"/>
      <c r="Q872" s="6"/>
      <c r="R872" s="6"/>
      <c r="S872" s="6"/>
    </row>
    <row r="873" spans="1:19" x14ac:dyDescent="0.15">
      <c r="A873" s="6"/>
      <c r="B873" s="6"/>
      <c r="C873" s="6"/>
      <c r="D873" s="9"/>
      <c r="E873" s="9"/>
      <c r="F873" s="6"/>
      <c r="G873" s="6"/>
      <c r="H873" s="6"/>
      <c r="I873" s="6"/>
      <c r="J873" s="6"/>
      <c r="K873" s="6"/>
      <c r="L873" s="6"/>
      <c r="M873" s="6"/>
      <c r="N873" s="6"/>
      <c r="O873" s="16"/>
      <c r="P873" s="6"/>
      <c r="Q873" s="6"/>
      <c r="R873" s="6"/>
      <c r="S873" s="6"/>
    </row>
    <row r="874" spans="1:19" x14ac:dyDescent="0.15">
      <c r="A874" s="6"/>
      <c r="B874" s="6"/>
      <c r="C874" s="6"/>
      <c r="D874" s="9"/>
      <c r="E874" s="9"/>
      <c r="F874" s="6"/>
      <c r="G874" s="6"/>
      <c r="H874" s="6"/>
      <c r="I874" s="6"/>
      <c r="J874" s="6"/>
      <c r="K874" s="6"/>
      <c r="L874" s="6"/>
      <c r="M874" s="6"/>
      <c r="N874" s="6"/>
      <c r="O874" s="16"/>
      <c r="P874" s="6"/>
      <c r="Q874" s="6"/>
      <c r="R874" s="6"/>
      <c r="S874" s="6"/>
    </row>
    <row r="875" spans="1:19" x14ac:dyDescent="0.15">
      <c r="A875" s="6"/>
      <c r="B875" s="6"/>
      <c r="C875" s="6"/>
      <c r="D875" s="9"/>
      <c r="E875" s="9"/>
      <c r="F875" s="6"/>
      <c r="G875" s="6"/>
      <c r="H875" s="6"/>
      <c r="I875" s="6"/>
      <c r="J875" s="6"/>
      <c r="K875" s="6"/>
      <c r="L875" s="6"/>
      <c r="M875" s="6"/>
      <c r="N875" s="6"/>
      <c r="O875" s="16"/>
      <c r="P875" s="6"/>
      <c r="Q875" s="6"/>
      <c r="R875" s="6"/>
      <c r="S875" s="6"/>
    </row>
    <row r="876" spans="1:19" x14ac:dyDescent="0.15">
      <c r="A876" s="6"/>
      <c r="B876" s="6"/>
      <c r="C876" s="6"/>
      <c r="D876" s="9"/>
      <c r="E876" s="9"/>
      <c r="F876" s="6"/>
      <c r="G876" s="6"/>
      <c r="H876" s="6"/>
      <c r="I876" s="6"/>
      <c r="J876" s="6"/>
      <c r="K876" s="6"/>
      <c r="L876" s="6"/>
      <c r="M876" s="6"/>
      <c r="N876" s="6"/>
      <c r="O876" s="16"/>
      <c r="P876" s="6"/>
      <c r="Q876" s="6"/>
      <c r="R876" s="6"/>
      <c r="S876" s="6"/>
    </row>
    <row r="877" spans="1:19" x14ac:dyDescent="0.15">
      <c r="A877" s="6"/>
      <c r="B877" s="6"/>
      <c r="C877" s="6"/>
      <c r="D877" s="9"/>
      <c r="E877" s="9"/>
      <c r="F877" s="6"/>
      <c r="G877" s="6"/>
      <c r="H877" s="6"/>
      <c r="I877" s="6"/>
      <c r="J877" s="6"/>
      <c r="K877" s="6"/>
      <c r="L877" s="6"/>
      <c r="M877" s="6"/>
      <c r="N877" s="6"/>
      <c r="O877" s="16"/>
      <c r="P877" s="6"/>
      <c r="Q877" s="6"/>
      <c r="R877" s="6"/>
      <c r="S877" s="6"/>
    </row>
    <row r="878" spans="1:19" x14ac:dyDescent="0.15">
      <c r="A878" s="6"/>
      <c r="B878" s="6"/>
      <c r="C878" s="6"/>
      <c r="D878" s="9"/>
      <c r="E878" s="9"/>
      <c r="F878" s="6"/>
      <c r="G878" s="6"/>
      <c r="H878" s="6"/>
      <c r="I878" s="6"/>
      <c r="J878" s="6"/>
      <c r="K878" s="6"/>
      <c r="L878" s="6"/>
      <c r="M878" s="6"/>
      <c r="N878" s="6"/>
      <c r="O878" s="16"/>
      <c r="P878" s="6"/>
      <c r="Q878" s="6"/>
      <c r="R878" s="6"/>
      <c r="S878" s="6"/>
    </row>
    <row r="879" spans="1:19" x14ac:dyDescent="0.15">
      <c r="A879" s="6"/>
      <c r="B879" s="6"/>
      <c r="C879" s="6"/>
      <c r="D879" s="9"/>
      <c r="E879" s="9"/>
      <c r="F879" s="6"/>
      <c r="G879" s="6"/>
      <c r="H879" s="6"/>
      <c r="I879" s="6"/>
      <c r="J879" s="6"/>
      <c r="K879" s="6"/>
      <c r="L879" s="6"/>
      <c r="M879" s="6"/>
      <c r="N879" s="6"/>
      <c r="O879" s="16"/>
      <c r="P879" s="6"/>
      <c r="Q879" s="6"/>
      <c r="R879" s="6"/>
      <c r="S879" s="6"/>
    </row>
    <row r="880" spans="1:19" x14ac:dyDescent="0.15">
      <c r="A880" s="6"/>
      <c r="B880" s="6"/>
      <c r="C880" s="6"/>
      <c r="D880" s="9"/>
      <c r="E880" s="9"/>
      <c r="F880" s="6"/>
      <c r="G880" s="6"/>
      <c r="H880" s="6"/>
      <c r="I880" s="6"/>
      <c r="J880" s="6"/>
      <c r="K880" s="6"/>
      <c r="L880" s="6"/>
      <c r="M880" s="6"/>
      <c r="N880" s="6"/>
      <c r="O880" s="16"/>
      <c r="P880" s="6"/>
      <c r="Q880" s="6"/>
      <c r="R880" s="6"/>
      <c r="S880" s="6"/>
    </row>
    <row r="881" spans="1:19" x14ac:dyDescent="0.15">
      <c r="A881" s="6"/>
      <c r="B881" s="6"/>
      <c r="C881" s="6"/>
      <c r="D881" s="9"/>
      <c r="E881" s="9"/>
      <c r="F881" s="6"/>
      <c r="G881" s="6"/>
      <c r="H881" s="6"/>
      <c r="I881" s="6"/>
      <c r="J881" s="6"/>
      <c r="K881" s="6"/>
      <c r="L881" s="6"/>
      <c r="M881" s="6"/>
      <c r="N881" s="6"/>
      <c r="O881" s="16"/>
      <c r="P881" s="6"/>
      <c r="Q881" s="6"/>
      <c r="R881" s="6"/>
      <c r="S881" s="6"/>
    </row>
    <row r="882" spans="1:19" x14ac:dyDescent="0.15">
      <c r="A882" s="6"/>
      <c r="B882" s="6"/>
      <c r="C882" s="6"/>
      <c r="D882" s="9"/>
      <c r="E882" s="9"/>
      <c r="F882" s="6"/>
      <c r="G882" s="6"/>
      <c r="H882" s="6"/>
      <c r="I882" s="6"/>
      <c r="J882" s="6"/>
      <c r="K882" s="6"/>
      <c r="L882" s="6"/>
      <c r="M882" s="6"/>
      <c r="N882" s="6"/>
      <c r="O882" s="16"/>
      <c r="P882" s="6"/>
      <c r="Q882" s="6"/>
      <c r="R882" s="6"/>
      <c r="S882" s="6"/>
    </row>
    <row r="883" spans="1:19" x14ac:dyDescent="0.15">
      <c r="A883" s="6"/>
      <c r="B883" s="6"/>
      <c r="C883" s="6"/>
      <c r="D883" s="9"/>
      <c r="E883" s="9"/>
      <c r="F883" s="6"/>
      <c r="G883" s="6"/>
      <c r="H883" s="6"/>
      <c r="I883" s="6"/>
      <c r="J883" s="6"/>
      <c r="K883" s="6"/>
      <c r="L883" s="6"/>
      <c r="M883" s="6"/>
      <c r="N883" s="6"/>
      <c r="O883" s="16"/>
      <c r="P883" s="6"/>
      <c r="Q883" s="6"/>
      <c r="R883" s="6"/>
      <c r="S883" s="6"/>
    </row>
    <row r="884" spans="1:19" x14ac:dyDescent="0.15">
      <c r="A884" s="6"/>
      <c r="B884" s="6"/>
      <c r="C884" s="6"/>
      <c r="D884" s="9"/>
      <c r="E884" s="9"/>
      <c r="F884" s="6"/>
      <c r="G884" s="6"/>
      <c r="H884" s="6"/>
      <c r="I884" s="6"/>
      <c r="J884" s="6"/>
      <c r="K884" s="6"/>
      <c r="L884" s="6"/>
      <c r="M884" s="6"/>
      <c r="N884" s="6"/>
      <c r="O884" s="16"/>
      <c r="P884" s="6"/>
      <c r="Q884" s="6"/>
      <c r="R884" s="6"/>
      <c r="S884" s="6"/>
    </row>
    <row r="885" spans="1:19" x14ac:dyDescent="0.15">
      <c r="A885" s="6"/>
      <c r="B885" s="6"/>
      <c r="C885" s="6"/>
      <c r="D885" s="9"/>
      <c r="E885" s="9"/>
      <c r="F885" s="6"/>
      <c r="G885" s="6"/>
      <c r="H885" s="6"/>
      <c r="I885" s="6"/>
      <c r="J885" s="6"/>
      <c r="K885" s="6"/>
      <c r="L885" s="6"/>
      <c r="M885" s="6"/>
      <c r="N885" s="6"/>
      <c r="O885" s="16"/>
      <c r="P885" s="6"/>
      <c r="Q885" s="6"/>
      <c r="R885" s="6"/>
      <c r="S885" s="6"/>
    </row>
    <row r="886" spans="1:19" x14ac:dyDescent="0.15">
      <c r="A886" s="6"/>
      <c r="B886" s="6"/>
      <c r="C886" s="6"/>
      <c r="D886" s="9"/>
      <c r="E886" s="9"/>
      <c r="F886" s="6"/>
      <c r="G886" s="6"/>
      <c r="H886" s="6"/>
      <c r="I886" s="6"/>
      <c r="J886" s="6"/>
      <c r="K886" s="6"/>
      <c r="L886" s="6"/>
      <c r="M886" s="6"/>
      <c r="N886" s="6"/>
      <c r="O886" s="16"/>
      <c r="P886" s="6"/>
      <c r="Q886" s="6"/>
      <c r="R886" s="6"/>
      <c r="S886" s="6"/>
    </row>
    <row r="887" spans="1:19" x14ac:dyDescent="0.15">
      <c r="A887" s="6"/>
      <c r="B887" s="6"/>
      <c r="C887" s="6"/>
      <c r="D887" s="9"/>
      <c r="E887" s="9"/>
      <c r="F887" s="6"/>
      <c r="G887" s="6"/>
      <c r="H887" s="6"/>
      <c r="I887" s="6"/>
      <c r="J887" s="6"/>
      <c r="K887" s="6"/>
      <c r="L887" s="6"/>
      <c r="M887" s="6"/>
      <c r="N887" s="6"/>
      <c r="O887" s="16"/>
      <c r="P887" s="6"/>
      <c r="Q887" s="6"/>
      <c r="R887" s="6"/>
      <c r="S887" s="6"/>
    </row>
    <row r="888" spans="1:19" x14ac:dyDescent="0.15">
      <c r="A888" s="6"/>
      <c r="B888" s="6"/>
      <c r="C888" s="6"/>
      <c r="D888" s="9"/>
      <c r="E888" s="9"/>
      <c r="F888" s="6"/>
      <c r="G888" s="6"/>
      <c r="H888" s="6"/>
      <c r="I888" s="6"/>
      <c r="J888" s="6"/>
      <c r="K888" s="6"/>
      <c r="L888" s="6"/>
      <c r="M888" s="6"/>
      <c r="N888" s="6"/>
      <c r="O888" s="16"/>
      <c r="P888" s="6"/>
      <c r="Q888" s="6"/>
      <c r="R888" s="6"/>
      <c r="S888" s="6"/>
    </row>
    <row r="889" spans="1:19" x14ac:dyDescent="0.15">
      <c r="A889" s="6"/>
      <c r="B889" s="6"/>
      <c r="C889" s="6"/>
      <c r="D889" s="9"/>
      <c r="E889" s="9"/>
      <c r="F889" s="6"/>
      <c r="G889" s="6"/>
      <c r="H889" s="6"/>
      <c r="I889" s="6"/>
      <c r="J889" s="6"/>
      <c r="K889" s="6"/>
      <c r="L889" s="6"/>
      <c r="M889" s="6"/>
      <c r="N889" s="6"/>
      <c r="O889" s="16"/>
      <c r="P889" s="6"/>
      <c r="Q889" s="6"/>
      <c r="R889" s="6"/>
      <c r="S889" s="6"/>
    </row>
    <row r="890" spans="1:19" x14ac:dyDescent="0.15">
      <c r="A890" s="6"/>
      <c r="B890" s="6"/>
      <c r="C890" s="6"/>
      <c r="D890" s="9"/>
      <c r="E890" s="9"/>
      <c r="F890" s="6"/>
      <c r="G890" s="6"/>
      <c r="H890" s="6"/>
      <c r="I890" s="6"/>
      <c r="J890" s="6"/>
      <c r="K890" s="6"/>
      <c r="L890" s="6"/>
      <c r="M890" s="6"/>
      <c r="N890" s="6"/>
      <c r="O890" s="16"/>
      <c r="P890" s="6"/>
      <c r="Q890" s="6"/>
      <c r="R890" s="6"/>
      <c r="S890" s="6"/>
    </row>
    <row r="891" spans="1:19" x14ac:dyDescent="0.15">
      <c r="A891" s="6"/>
      <c r="B891" s="6"/>
      <c r="C891" s="6"/>
      <c r="D891" s="9"/>
      <c r="E891" s="9"/>
      <c r="F891" s="6"/>
      <c r="G891" s="6"/>
      <c r="H891" s="6"/>
      <c r="I891" s="6"/>
      <c r="J891" s="6"/>
      <c r="K891" s="6"/>
      <c r="L891" s="6"/>
      <c r="M891" s="6"/>
      <c r="N891" s="6"/>
      <c r="O891" s="16"/>
      <c r="P891" s="6"/>
      <c r="Q891" s="6"/>
      <c r="R891" s="6"/>
      <c r="S891" s="6"/>
    </row>
    <row r="892" spans="1:19" x14ac:dyDescent="0.15">
      <c r="A892" s="6"/>
      <c r="B892" s="6"/>
      <c r="C892" s="6"/>
      <c r="D892" s="9"/>
      <c r="E892" s="9"/>
      <c r="F892" s="6"/>
      <c r="G892" s="6"/>
      <c r="H892" s="6"/>
      <c r="I892" s="6"/>
      <c r="J892" s="6"/>
      <c r="K892" s="6"/>
      <c r="L892" s="6"/>
      <c r="M892" s="6"/>
      <c r="N892" s="6"/>
      <c r="O892" s="16"/>
      <c r="P892" s="6"/>
      <c r="Q892" s="6"/>
      <c r="R892" s="6"/>
      <c r="S892" s="6"/>
    </row>
    <row r="893" spans="1:19" x14ac:dyDescent="0.15">
      <c r="A893" s="6"/>
      <c r="B893" s="6"/>
      <c r="C893" s="6"/>
      <c r="D893" s="9"/>
      <c r="E893" s="9"/>
      <c r="F893" s="6"/>
      <c r="G893" s="6"/>
      <c r="H893" s="6"/>
      <c r="I893" s="6"/>
      <c r="J893" s="6"/>
      <c r="K893" s="6"/>
      <c r="L893" s="6"/>
      <c r="M893" s="6"/>
      <c r="N893" s="6"/>
      <c r="O893" s="16"/>
      <c r="P893" s="6"/>
      <c r="Q893" s="6"/>
      <c r="R893" s="6"/>
      <c r="S893" s="6"/>
    </row>
    <row r="894" spans="1:19" x14ac:dyDescent="0.15">
      <c r="A894" s="6"/>
      <c r="B894" s="6"/>
      <c r="C894" s="6"/>
      <c r="D894" s="9"/>
      <c r="E894" s="9"/>
      <c r="F894" s="6"/>
      <c r="G894" s="6"/>
      <c r="H894" s="6"/>
      <c r="I894" s="6"/>
      <c r="J894" s="6"/>
      <c r="K894" s="6"/>
      <c r="L894" s="6"/>
      <c r="M894" s="6"/>
      <c r="N894" s="6"/>
      <c r="O894" s="16"/>
      <c r="P894" s="6"/>
      <c r="Q894" s="6"/>
      <c r="R894" s="6"/>
      <c r="S894" s="6"/>
    </row>
    <row r="895" spans="1:19" x14ac:dyDescent="0.15">
      <c r="A895" s="6"/>
      <c r="B895" s="6"/>
      <c r="C895" s="6"/>
      <c r="D895" s="9"/>
      <c r="E895" s="9"/>
      <c r="F895" s="6"/>
      <c r="G895" s="6"/>
      <c r="H895" s="6"/>
      <c r="I895" s="6"/>
      <c r="J895" s="6"/>
      <c r="K895" s="6"/>
      <c r="L895" s="6"/>
      <c r="M895" s="6"/>
      <c r="N895" s="6"/>
      <c r="O895" s="16"/>
      <c r="P895" s="6"/>
      <c r="Q895" s="6"/>
      <c r="R895" s="6"/>
      <c r="S895" s="6"/>
    </row>
    <row r="896" spans="1:19" x14ac:dyDescent="0.15">
      <c r="A896" s="6"/>
      <c r="B896" s="6"/>
      <c r="C896" s="6"/>
      <c r="D896" s="9"/>
      <c r="E896" s="9"/>
      <c r="F896" s="6"/>
      <c r="G896" s="6"/>
      <c r="H896" s="6"/>
      <c r="I896" s="6"/>
      <c r="J896" s="6"/>
      <c r="K896" s="6"/>
      <c r="L896" s="6"/>
      <c r="M896" s="6"/>
      <c r="N896" s="6"/>
      <c r="O896" s="16"/>
      <c r="P896" s="6"/>
      <c r="Q896" s="6"/>
      <c r="R896" s="6"/>
      <c r="S896" s="6"/>
    </row>
    <row r="897" spans="1:19" x14ac:dyDescent="0.15">
      <c r="A897" s="6"/>
      <c r="B897" s="6"/>
      <c r="C897" s="6"/>
      <c r="D897" s="9"/>
      <c r="E897" s="9"/>
      <c r="F897" s="6"/>
      <c r="G897" s="6"/>
      <c r="H897" s="6"/>
      <c r="I897" s="6"/>
      <c r="J897" s="6"/>
      <c r="K897" s="6"/>
      <c r="L897" s="6"/>
      <c r="M897" s="6"/>
      <c r="N897" s="6"/>
      <c r="O897" s="16"/>
      <c r="P897" s="6"/>
      <c r="Q897" s="6"/>
      <c r="R897" s="6"/>
      <c r="S897" s="6"/>
    </row>
    <row r="898" spans="1:19" x14ac:dyDescent="0.15">
      <c r="A898" s="6"/>
      <c r="B898" s="6"/>
      <c r="C898" s="6"/>
      <c r="D898" s="9"/>
      <c r="E898" s="9"/>
      <c r="F898" s="6"/>
      <c r="G898" s="6"/>
      <c r="H898" s="6"/>
      <c r="I898" s="6"/>
      <c r="J898" s="6"/>
      <c r="K898" s="6"/>
      <c r="L898" s="6"/>
      <c r="M898" s="6"/>
      <c r="N898" s="6"/>
      <c r="O898" s="16"/>
      <c r="P898" s="6"/>
      <c r="Q898" s="6"/>
      <c r="R898" s="6"/>
      <c r="S898" s="6"/>
    </row>
    <row r="899" spans="1:19" x14ac:dyDescent="0.15">
      <c r="A899" s="6"/>
      <c r="B899" s="6"/>
      <c r="C899" s="6"/>
      <c r="D899" s="9"/>
      <c r="E899" s="9"/>
      <c r="F899" s="6"/>
      <c r="G899" s="6"/>
      <c r="H899" s="6"/>
      <c r="I899" s="6"/>
      <c r="J899" s="6"/>
      <c r="K899" s="6"/>
      <c r="L899" s="6"/>
      <c r="M899" s="6"/>
      <c r="N899" s="6"/>
      <c r="O899" s="16"/>
      <c r="P899" s="6"/>
      <c r="Q899" s="6"/>
      <c r="R899" s="6"/>
      <c r="S899" s="6"/>
    </row>
    <row r="900" spans="1:19" x14ac:dyDescent="0.15">
      <c r="A900" s="6"/>
      <c r="B900" s="6"/>
      <c r="C900" s="6"/>
      <c r="D900" s="9"/>
      <c r="E900" s="9"/>
      <c r="F900" s="6"/>
      <c r="G900" s="6"/>
      <c r="H900" s="6"/>
      <c r="I900" s="6"/>
      <c r="J900" s="6"/>
      <c r="K900" s="6"/>
      <c r="L900" s="6"/>
      <c r="M900" s="6"/>
      <c r="N900" s="6"/>
      <c r="O900" s="16"/>
      <c r="P900" s="6"/>
      <c r="Q900" s="6"/>
      <c r="R900" s="6"/>
      <c r="S900" s="6"/>
    </row>
    <row r="901" spans="1:19" x14ac:dyDescent="0.15">
      <c r="A901" s="6"/>
      <c r="B901" s="6"/>
      <c r="C901" s="6"/>
      <c r="D901" s="9"/>
      <c r="E901" s="9"/>
      <c r="F901" s="6"/>
      <c r="G901" s="6"/>
      <c r="H901" s="6"/>
      <c r="I901" s="6"/>
      <c r="J901" s="6"/>
      <c r="K901" s="6"/>
      <c r="L901" s="6"/>
      <c r="M901" s="6"/>
      <c r="N901" s="6"/>
      <c r="O901" s="16"/>
      <c r="P901" s="6"/>
      <c r="Q901" s="6"/>
      <c r="R901" s="6"/>
      <c r="S901" s="6"/>
    </row>
    <row r="902" spans="1:19" x14ac:dyDescent="0.15">
      <c r="A902" s="6"/>
      <c r="B902" s="6"/>
      <c r="C902" s="6"/>
      <c r="D902" s="9"/>
      <c r="E902" s="9"/>
      <c r="F902" s="6"/>
      <c r="G902" s="6"/>
      <c r="H902" s="6"/>
      <c r="I902" s="6"/>
      <c r="J902" s="6"/>
      <c r="K902" s="6"/>
      <c r="L902" s="6"/>
      <c r="M902" s="6"/>
      <c r="N902" s="6"/>
      <c r="O902" s="16"/>
      <c r="P902" s="6"/>
      <c r="Q902" s="6"/>
      <c r="R902" s="6"/>
      <c r="S902" s="6"/>
    </row>
    <row r="903" spans="1:19" x14ac:dyDescent="0.15">
      <c r="A903" s="6"/>
      <c r="B903" s="6"/>
      <c r="C903" s="6"/>
      <c r="D903" s="9"/>
      <c r="E903" s="9"/>
      <c r="F903" s="6"/>
      <c r="G903" s="6"/>
      <c r="H903" s="6"/>
      <c r="I903" s="6"/>
      <c r="J903" s="6"/>
      <c r="K903" s="6"/>
      <c r="L903" s="6"/>
      <c r="M903" s="6"/>
      <c r="N903" s="6"/>
      <c r="O903" s="16"/>
      <c r="P903" s="6"/>
      <c r="Q903" s="6"/>
      <c r="R903" s="6"/>
      <c r="S903" s="6"/>
    </row>
    <row r="904" spans="1:19" x14ac:dyDescent="0.15">
      <c r="A904" s="6"/>
      <c r="B904" s="6"/>
      <c r="C904" s="6"/>
      <c r="D904" s="9"/>
      <c r="E904" s="9"/>
      <c r="F904" s="6"/>
      <c r="G904" s="6"/>
      <c r="H904" s="6"/>
      <c r="I904" s="6"/>
      <c r="J904" s="6"/>
      <c r="K904" s="6"/>
      <c r="L904" s="6"/>
      <c r="M904" s="6"/>
      <c r="N904" s="6"/>
      <c r="O904" s="16"/>
      <c r="P904" s="6"/>
      <c r="Q904" s="6"/>
      <c r="R904" s="6"/>
      <c r="S904" s="6"/>
    </row>
    <row r="905" spans="1:19" x14ac:dyDescent="0.15">
      <c r="A905" s="6"/>
      <c r="B905" s="6"/>
      <c r="C905" s="6"/>
      <c r="D905" s="9"/>
      <c r="E905" s="9"/>
      <c r="F905" s="6"/>
      <c r="G905" s="6"/>
      <c r="H905" s="6"/>
      <c r="I905" s="6"/>
      <c r="J905" s="6"/>
      <c r="K905" s="6"/>
      <c r="L905" s="6"/>
      <c r="M905" s="6"/>
      <c r="N905" s="6"/>
      <c r="O905" s="16"/>
      <c r="P905" s="6"/>
      <c r="Q905" s="6"/>
      <c r="R905" s="6"/>
      <c r="S905" s="6"/>
    </row>
    <row r="906" spans="1:19" x14ac:dyDescent="0.15">
      <c r="A906" s="6"/>
      <c r="B906" s="6"/>
      <c r="C906" s="6"/>
      <c r="D906" s="9"/>
      <c r="E906" s="9"/>
      <c r="F906" s="6"/>
      <c r="G906" s="6"/>
      <c r="H906" s="6"/>
      <c r="I906" s="6"/>
      <c r="J906" s="6"/>
      <c r="K906" s="6"/>
      <c r="L906" s="6"/>
      <c r="M906" s="6"/>
      <c r="N906" s="6"/>
      <c r="O906" s="16"/>
      <c r="P906" s="6"/>
      <c r="Q906" s="6"/>
      <c r="R906" s="6"/>
      <c r="S906" s="6"/>
    </row>
    <row r="907" spans="1:19" x14ac:dyDescent="0.15">
      <c r="A907" s="6"/>
      <c r="B907" s="6"/>
      <c r="C907" s="6"/>
      <c r="D907" s="9"/>
      <c r="E907" s="9"/>
      <c r="F907" s="6"/>
      <c r="G907" s="6"/>
      <c r="H907" s="6"/>
      <c r="I907" s="6"/>
      <c r="J907" s="6"/>
      <c r="K907" s="6"/>
      <c r="L907" s="6"/>
      <c r="M907" s="6"/>
      <c r="N907" s="6"/>
      <c r="O907" s="16"/>
      <c r="P907" s="6"/>
      <c r="Q907" s="6"/>
      <c r="R907" s="6"/>
      <c r="S907" s="6"/>
    </row>
    <row r="908" spans="1:19" x14ac:dyDescent="0.15">
      <c r="A908" s="6"/>
      <c r="B908" s="6"/>
      <c r="C908" s="6"/>
      <c r="D908" s="9"/>
      <c r="E908" s="9"/>
      <c r="F908" s="6"/>
      <c r="G908" s="6"/>
      <c r="H908" s="6"/>
      <c r="I908" s="6"/>
      <c r="J908" s="6"/>
      <c r="K908" s="6"/>
      <c r="L908" s="6"/>
      <c r="M908" s="6"/>
      <c r="N908" s="6"/>
      <c r="O908" s="16"/>
      <c r="P908" s="6"/>
      <c r="Q908" s="6"/>
      <c r="R908" s="6"/>
      <c r="S908" s="6"/>
    </row>
    <row r="909" spans="1:19" x14ac:dyDescent="0.15">
      <c r="A909" s="6"/>
      <c r="B909" s="6"/>
      <c r="C909" s="6"/>
      <c r="D909" s="9"/>
      <c r="E909" s="9"/>
      <c r="F909" s="6"/>
      <c r="G909" s="6"/>
      <c r="H909" s="6"/>
      <c r="I909" s="6"/>
      <c r="J909" s="6"/>
      <c r="K909" s="6"/>
      <c r="L909" s="6"/>
      <c r="M909" s="6"/>
      <c r="N909" s="6"/>
      <c r="O909" s="16"/>
      <c r="P909" s="6"/>
      <c r="Q909" s="6"/>
      <c r="R909" s="6"/>
      <c r="S909" s="6"/>
    </row>
    <row r="910" spans="1:19" x14ac:dyDescent="0.15">
      <c r="A910" s="6"/>
      <c r="B910" s="6"/>
      <c r="C910" s="6"/>
      <c r="D910" s="9"/>
      <c r="E910" s="9"/>
      <c r="F910" s="6"/>
      <c r="G910" s="6"/>
      <c r="H910" s="6"/>
      <c r="I910" s="6"/>
      <c r="J910" s="6"/>
      <c r="K910" s="6"/>
      <c r="L910" s="6"/>
      <c r="M910" s="6"/>
      <c r="N910" s="6"/>
      <c r="O910" s="16"/>
      <c r="P910" s="6"/>
      <c r="Q910" s="6"/>
      <c r="R910" s="6"/>
      <c r="S910" s="6"/>
    </row>
    <row r="911" spans="1:19" x14ac:dyDescent="0.15">
      <c r="A911" s="6"/>
      <c r="B911" s="6"/>
      <c r="C911" s="6"/>
      <c r="D911" s="9"/>
      <c r="E911" s="9"/>
      <c r="F911" s="6"/>
      <c r="G911" s="6"/>
      <c r="H911" s="6"/>
      <c r="I911" s="6"/>
      <c r="J911" s="6"/>
      <c r="K911" s="6"/>
      <c r="L911" s="6"/>
      <c r="M911" s="6"/>
      <c r="N911" s="6"/>
      <c r="O911" s="16"/>
      <c r="P911" s="6"/>
      <c r="Q911" s="6"/>
      <c r="R911" s="6"/>
      <c r="S911" s="6"/>
    </row>
    <row r="912" spans="1:19" x14ac:dyDescent="0.15">
      <c r="A912" s="6"/>
      <c r="B912" s="6"/>
      <c r="C912" s="6"/>
      <c r="D912" s="9"/>
      <c r="E912" s="9"/>
      <c r="F912" s="6"/>
      <c r="G912" s="6"/>
      <c r="H912" s="6"/>
      <c r="I912" s="6"/>
      <c r="J912" s="6"/>
      <c r="K912" s="6"/>
      <c r="L912" s="6"/>
      <c r="M912" s="6"/>
      <c r="N912" s="6"/>
      <c r="O912" s="16"/>
      <c r="P912" s="6"/>
      <c r="Q912" s="6"/>
      <c r="R912" s="6"/>
      <c r="S912" s="6"/>
    </row>
    <row r="913" spans="1:19" x14ac:dyDescent="0.15">
      <c r="A913" s="6"/>
      <c r="B913" s="6"/>
      <c r="C913" s="6"/>
      <c r="D913" s="9"/>
      <c r="E913" s="9"/>
      <c r="F913" s="6"/>
      <c r="G913" s="6"/>
      <c r="H913" s="6"/>
      <c r="I913" s="6"/>
      <c r="J913" s="6"/>
      <c r="K913" s="6"/>
      <c r="L913" s="6"/>
      <c r="M913" s="6"/>
      <c r="N913" s="6"/>
      <c r="O913" s="16"/>
      <c r="P913" s="6"/>
      <c r="Q913" s="6"/>
      <c r="R913" s="6"/>
      <c r="S913" s="6"/>
    </row>
    <row r="914" spans="1:19" x14ac:dyDescent="0.15">
      <c r="A914" s="6"/>
      <c r="B914" s="6"/>
      <c r="C914" s="6"/>
      <c r="D914" s="9"/>
      <c r="E914" s="9"/>
      <c r="F914" s="6"/>
      <c r="G914" s="6"/>
      <c r="H914" s="6"/>
      <c r="I914" s="6"/>
      <c r="J914" s="6"/>
      <c r="K914" s="6"/>
      <c r="L914" s="6"/>
      <c r="M914" s="6"/>
      <c r="N914" s="6"/>
      <c r="O914" s="16"/>
      <c r="P914" s="6"/>
      <c r="Q914" s="6"/>
      <c r="R914" s="6"/>
      <c r="S914" s="6"/>
    </row>
    <row r="915" spans="1:19" x14ac:dyDescent="0.15">
      <c r="A915" s="6"/>
      <c r="B915" s="6"/>
      <c r="C915" s="6"/>
      <c r="D915" s="9"/>
      <c r="E915" s="9"/>
      <c r="F915" s="6"/>
      <c r="G915" s="6"/>
      <c r="H915" s="6"/>
      <c r="I915" s="6"/>
      <c r="J915" s="6"/>
      <c r="K915" s="6"/>
      <c r="L915" s="6"/>
      <c r="M915" s="6"/>
      <c r="N915" s="6"/>
      <c r="O915" s="16"/>
      <c r="P915" s="6"/>
      <c r="Q915" s="6"/>
      <c r="R915" s="6"/>
      <c r="S915" s="6"/>
    </row>
    <row r="916" spans="1:19" x14ac:dyDescent="0.15">
      <c r="A916" s="6"/>
      <c r="B916" s="6"/>
      <c r="C916" s="6"/>
      <c r="D916" s="9"/>
      <c r="E916" s="9"/>
      <c r="F916" s="6"/>
      <c r="G916" s="6"/>
      <c r="H916" s="6"/>
      <c r="I916" s="6"/>
      <c r="J916" s="6"/>
      <c r="K916" s="6"/>
      <c r="L916" s="6"/>
      <c r="M916" s="6"/>
      <c r="N916" s="6"/>
      <c r="O916" s="16"/>
      <c r="P916" s="6"/>
      <c r="Q916" s="6"/>
      <c r="R916" s="6"/>
      <c r="S916" s="6"/>
    </row>
    <row r="917" spans="1:19" x14ac:dyDescent="0.15">
      <c r="A917" s="6"/>
      <c r="B917" s="6"/>
      <c r="C917" s="6"/>
      <c r="D917" s="9"/>
      <c r="E917" s="9"/>
      <c r="F917" s="6"/>
      <c r="G917" s="6"/>
      <c r="H917" s="6"/>
      <c r="I917" s="6"/>
      <c r="J917" s="6"/>
      <c r="K917" s="6"/>
      <c r="L917" s="6"/>
      <c r="M917" s="6"/>
      <c r="N917" s="6"/>
      <c r="O917" s="16"/>
      <c r="P917" s="6"/>
      <c r="Q917" s="6"/>
      <c r="R917" s="6"/>
      <c r="S917" s="6"/>
    </row>
    <row r="918" spans="1:19" x14ac:dyDescent="0.15">
      <c r="A918" s="6"/>
      <c r="B918" s="6"/>
      <c r="C918" s="6"/>
      <c r="D918" s="9"/>
      <c r="E918" s="9"/>
      <c r="F918" s="6"/>
      <c r="G918" s="6"/>
      <c r="H918" s="6"/>
      <c r="I918" s="6"/>
      <c r="J918" s="6"/>
      <c r="K918" s="6"/>
      <c r="L918" s="6"/>
      <c r="M918" s="6"/>
      <c r="N918" s="6"/>
      <c r="O918" s="16"/>
      <c r="P918" s="6"/>
      <c r="Q918" s="6"/>
      <c r="R918" s="6"/>
      <c r="S918" s="6"/>
    </row>
    <row r="919" spans="1:19" x14ac:dyDescent="0.15">
      <c r="A919" s="6"/>
      <c r="B919" s="6"/>
      <c r="C919" s="6"/>
      <c r="D919" s="9"/>
      <c r="E919" s="9"/>
      <c r="F919" s="6"/>
      <c r="G919" s="6"/>
      <c r="H919" s="6"/>
      <c r="I919" s="6"/>
      <c r="J919" s="6"/>
      <c r="K919" s="6"/>
      <c r="L919" s="6"/>
      <c r="M919" s="6"/>
      <c r="N919" s="6"/>
      <c r="O919" s="16"/>
      <c r="P919" s="6"/>
      <c r="Q919" s="6"/>
      <c r="R919" s="6"/>
      <c r="S919" s="6"/>
    </row>
    <row r="920" spans="1:19" x14ac:dyDescent="0.15">
      <c r="A920" s="6"/>
      <c r="B920" s="6"/>
      <c r="C920" s="6"/>
      <c r="D920" s="9"/>
      <c r="E920" s="9"/>
      <c r="F920" s="6"/>
      <c r="G920" s="6"/>
      <c r="H920" s="6"/>
      <c r="I920" s="6"/>
      <c r="J920" s="6"/>
      <c r="K920" s="6"/>
      <c r="L920" s="6"/>
      <c r="M920" s="6"/>
      <c r="N920" s="6"/>
      <c r="O920" s="16"/>
      <c r="P920" s="6"/>
      <c r="Q920" s="6"/>
      <c r="R920" s="6"/>
      <c r="S920" s="6"/>
    </row>
    <row r="921" spans="1:19" x14ac:dyDescent="0.15">
      <c r="A921" s="6"/>
      <c r="B921" s="6"/>
      <c r="C921" s="6"/>
      <c r="D921" s="9"/>
      <c r="E921" s="9"/>
      <c r="F921" s="6"/>
      <c r="G921" s="6"/>
      <c r="H921" s="6"/>
      <c r="I921" s="6"/>
      <c r="J921" s="6"/>
      <c r="K921" s="6"/>
      <c r="L921" s="6"/>
      <c r="M921" s="6"/>
      <c r="N921" s="6"/>
      <c r="O921" s="16"/>
      <c r="P921" s="6"/>
      <c r="Q921" s="6"/>
      <c r="R921" s="6"/>
      <c r="S921" s="6"/>
    </row>
    <row r="922" spans="1:19" x14ac:dyDescent="0.15">
      <c r="A922" s="6"/>
      <c r="B922" s="6"/>
      <c r="C922" s="6"/>
      <c r="D922" s="9"/>
      <c r="E922" s="9"/>
      <c r="F922" s="6"/>
      <c r="G922" s="6"/>
      <c r="H922" s="6"/>
      <c r="I922" s="6"/>
      <c r="J922" s="6"/>
      <c r="K922" s="6"/>
      <c r="L922" s="6"/>
      <c r="M922" s="6"/>
      <c r="N922" s="6"/>
      <c r="O922" s="16"/>
      <c r="P922" s="6"/>
      <c r="Q922" s="6"/>
      <c r="R922" s="6"/>
      <c r="S922" s="6"/>
    </row>
    <row r="923" spans="1:19" x14ac:dyDescent="0.15">
      <c r="A923" s="6"/>
      <c r="B923" s="6"/>
      <c r="C923" s="6"/>
      <c r="D923" s="9"/>
      <c r="E923" s="9"/>
      <c r="F923" s="6"/>
      <c r="G923" s="6"/>
      <c r="H923" s="6"/>
      <c r="I923" s="6"/>
      <c r="J923" s="6"/>
      <c r="K923" s="6"/>
      <c r="L923" s="6"/>
      <c r="M923" s="6"/>
      <c r="N923" s="6"/>
      <c r="O923" s="16"/>
      <c r="P923" s="6"/>
      <c r="Q923" s="6"/>
      <c r="R923" s="6"/>
      <c r="S923" s="6"/>
    </row>
    <row r="924" spans="1:19" x14ac:dyDescent="0.15">
      <c r="A924" s="6"/>
      <c r="B924" s="6"/>
      <c r="C924" s="6"/>
      <c r="D924" s="9"/>
      <c r="E924" s="9"/>
      <c r="F924" s="6"/>
      <c r="G924" s="6"/>
      <c r="H924" s="6"/>
      <c r="I924" s="6"/>
      <c r="J924" s="6"/>
      <c r="K924" s="6"/>
      <c r="L924" s="6"/>
      <c r="M924" s="6"/>
      <c r="N924" s="6"/>
      <c r="O924" s="16"/>
      <c r="P924" s="6"/>
      <c r="Q924" s="6"/>
      <c r="R924" s="6"/>
      <c r="S924" s="6"/>
    </row>
    <row r="925" spans="1:19" x14ac:dyDescent="0.15">
      <c r="A925" s="6"/>
      <c r="B925" s="6"/>
      <c r="C925" s="6"/>
      <c r="D925" s="9"/>
      <c r="E925" s="9"/>
      <c r="F925" s="6"/>
      <c r="G925" s="6"/>
      <c r="H925" s="6"/>
      <c r="I925" s="6"/>
      <c r="J925" s="6"/>
      <c r="K925" s="6"/>
      <c r="L925" s="6"/>
      <c r="M925" s="6"/>
      <c r="N925" s="6"/>
      <c r="O925" s="16"/>
      <c r="P925" s="6"/>
      <c r="Q925" s="6"/>
      <c r="R925" s="6"/>
      <c r="S925" s="6"/>
    </row>
    <row r="926" spans="1:19" x14ac:dyDescent="0.15">
      <c r="A926" s="6"/>
      <c r="B926" s="6"/>
      <c r="C926" s="6"/>
      <c r="D926" s="9"/>
      <c r="E926" s="9"/>
      <c r="F926" s="6"/>
      <c r="G926" s="6"/>
      <c r="H926" s="6"/>
      <c r="I926" s="6"/>
      <c r="J926" s="6"/>
      <c r="K926" s="6"/>
      <c r="L926" s="6"/>
      <c r="M926" s="6"/>
      <c r="N926" s="6"/>
      <c r="O926" s="16"/>
      <c r="P926" s="6"/>
      <c r="Q926" s="6"/>
      <c r="R926" s="6"/>
      <c r="S926" s="6"/>
    </row>
    <row r="927" spans="1:19" x14ac:dyDescent="0.15">
      <c r="A927" s="6"/>
      <c r="B927" s="6"/>
      <c r="C927" s="6"/>
      <c r="D927" s="9"/>
      <c r="E927" s="9"/>
      <c r="F927" s="6"/>
      <c r="G927" s="6"/>
      <c r="H927" s="6"/>
      <c r="I927" s="6"/>
      <c r="J927" s="6"/>
      <c r="K927" s="6"/>
      <c r="L927" s="6"/>
      <c r="M927" s="6"/>
      <c r="N927" s="6"/>
      <c r="O927" s="16"/>
      <c r="P927" s="6"/>
      <c r="Q927" s="6"/>
      <c r="R927" s="6"/>
      <c r="S927" s="6"/>
    </row>
    <row r="928" spans="1:19" x14ac:dyDescent="0.15">
      <c r="A928" s="6"/>
      <c r="B928" s="6"/>
      <c r="C928" s="6"/>
      <c r="D928" s="9"/>
      <c r="E928" s="9"/>
      <c r="F928" s="6"/>
      <c r="G928" s="6"/>
      <c r="H928" s="6"/>
      <c r="I928" s="6"/>
      <c r="J928" s="6"/>
      <c r="K928" s="6"/>
      <c r="L928" s="6"/>
      <c r="M928" s="6"/>
      <c r="N928" s="6"/>
      <c r="O928" s="16"/>
      <c r="P928" s="6"/>
      <c r="Q928" s="6"/>
      <c r="R928" s="6"/>
      <c r="S928" s="6"/>
    </row>
    <row r="929" spans="1:19" x14ac:dyDescent="0.15">
      <c r="A929" s="6"/>
      <c r="B929" s="6"/>
      <c r="C929" s="6"/>
      <c r="D929" s="9"/>
      <c r="E929" s="9"/>
      <c r="F929" s="6"/>
      <c r="G929" s="6"/>
      <c r="H929" s="6"/>
      <c r="I929" s="6"/>
      <c r="J929" s="6"/>
      <c r="K929" s="6"/>
      <c r="L929" s="6"/>
      <c r="M929" s="6"/>
      <c r="N929" s="6"/>
      <c r="O929" s="16"/>
      <c r="P929" s="6"/>
      <c r="Q929" s="6"/>
      <c r="R929" s="6"/>
      <c r="S929" s="6"/>
    </row>
    <row r="930" spans="1:19" x14ac:dyDescent="0.15">
      <c r="A930" s="6"/>
      <c r="B930" s="6"/>
      <c r="C930" s="6"/>
      <c r="D930" s="9"/>
      <c r="E930" s="9"/>
      <c r="F930" s="6"/>
      <c r="G930" s="6"/>
      <c r="H930" s="6"/>
      <c r="I930" s="6"/>
      <c r="J930" s="6"/>
      <c r="K930" s="6"/>
      <c r="L930" s="6"/>
      <c r="M930" s="6"/>
      <c r="N930" s="6"/>
      <c r="O930" s="16"/>
      <c r="P930" s="6"/>
      <c r="Q930" s="6"/>
      <c r="R930" s="6"/>
      <c r="S930" s="6"/>
    </row>
    <row r="931" spans="1:19" x14ac:dyDescent="0.15">
      <c r="A931" s="6"/>
      <c r="B931" s="6"/>
      <c r="C931" s="6"/>
      <c r="D931" s="9"/>
      <c r="E931" s="9"/>
      <c r="F931" s="6"/>
      <c r="G931" s="6"/>
      <c r="H931" s="6"/>
      <c r="I931" s="6"/>
      <c r="J931" s="6"/>
      <c r="K931" s="6"/>
      <c r="L931" s="6"/>
      <c r="M931" s="6"/>
      <c r="N931" s="6"/>
      <c r="O931" s="16"/>
      <c r="P931" s="6"/>
      <c r="Q931" s="6"/>
      <c r="R931" s="6"/>
      <c r="S931" s="6"/>
    </row>
    <row r="932" spans="1:19" x14ac:dyDescent="0.15">
      <c r="A932" s="6"/>
      <c r="B932" s="6"/>
      <c r="C932" s="6"/>
      <c r="D932" s="9"/>
      <c r="E932" s="9"/>
      <c r="F932" s="6"/>
      <c r="G932" s="6"/>
      <c r="H932" s="6"/>
      <c r="I932" s="6"/>
      <c r="J932" s="6"/>
      <c r="K932" s="6"/>
      <c r="L932" s="6"/>
      <c r="M932" s="6"/>
      <c r="N932" s="6"/>
      <c r="O932" s="16"/>
      <c r="P932" s="6"/>
      <c r="Q932" s="6"/>
      <c r="R932" s="6"/>
      <c r="S932" s="6"/>
    </row>
    <row r="933" spans="1:19" x14ac:dyDescent="0.15">
      <c r="A933" s="6"/>
      <c r="B933" s="6"/>
      <c r="C933" s="6"/>
      <c r="D933" s="9"/>
      <c r="E933" s="9"/>
      <c r="F933" s="6"/>
      <c r="G933" s="6"/>
      <c r="H933" s="6"/>
      <c r="I933" s="6"/>
      <c r="J933" s="6"/>
      <c r="K933" s="6"/>
      <c r="L933" s="6"/>
      <c r="M933" s="6"/>
      <c r="N933" s="6"/>
      <c r="O933" s="16"/>
      <c r="P933" s="6"/>
      <c r="Q933" s="6"/>
      <c r="R933" s="6"/>
      <c r="S933" s="6"/>
    </row>
    <row r="934" spans="1:19" x14ac:dyDescent="0.15">
      <c r="A934" s="6"/>
      <c r="B934" s="6"/>
      <c r="C934" s="6"/>
      <c r="D934" s="9"/>
      <c r="E934" s="9"/>
      <c r="F934" s="6"/>
      <c r="G934" s="6"/>
      <c r="H934" s="6"/>
      <c r="I934" s="6"/>
      <c r="J934" s="6"/>
      <c r="K934" s="6"/>
      <c r="L934" s="6"/>
      <c r="M934" s="6"/>
      <c r="N934" s="6"/>
      <c r="O934" s="16"/>
      <c r="P934" s="6"/>
      <c r="Q934" s="6"/>
      <c r="R934" s="6"/>
      <c r="S934" s="6"/>
    </row>
    <row r="935" spans="1:19" x14ac:dyDescent="0.15">
      <c r="A935" s="6"/>
      <c r="B935" s="6"/>
      <c r="C935" s="6"/>
      <c r="D935" s="9"/>
      <c r="E935" s="9"/>
      <c r="F935" s="6"/>
      <c r="G935" s="6"/>
      <c r="H935" s="6"/>
      <c r="I935" s="6"/>
      <c r="J935" s="6"/>
      <c r="K935" s="6"/>
      <c r="L935" s="6"/>
      <c r="M935" s="6"/>
      <c r="N935" s="6"/>
      <c r="O935" s="16"/>
      <c r="P935" s="6"/>
      <c r="Q935" s="6"/>
      <c r="R935" s="6"/>
      <c r="S935" s="6"/>
    </row>
    <row r="936" spans="1:19" x14ac:dyDescent="0.15">
      <c r="A936" s="6"/>
      <c r="B936" s="6"/>
      <c r="C936" s="6"/>
      <c r="D936" s="9"/>
      <c r="E936" s="9"/>
      <c r="F936" s="6"/>
      <c r="G936" s="6"/>
      <c r="H936" s="6"/>
      <c r="I936" s="6"/>
      <c r="J936" s="6"/>
      <c r="K936" s="6"/>
      <c r="L936" s="6"/>
      <c r="M936" s="6"/>
      <c r="N936" s="6"/>
      <c r="O936" s="16"/>
      <c r="P936" s="6"/>
      <c r="Q936" s="6"/>
      <c r="R936" s="6"/>
      <c r="S936" s="6"/>
    </row>
    <row r="937" spans="1:19" x14ac:dyDescent="0.15">
      <c r="A937" s="6"/>
      <c r="B937" s="6"/>
      <c r="C937" s="6"/>
      <c r="D937" s="9"/>
      <c r="E937" s="9"/>
      <c r="F937" s="6"/>
      <c r="G937" s="6"/>
      <c r="H937" s="6"/>
      <c r="I937" s="6"/>
      <c r="J937" s="6"/>
      <c r="K937" s="6"/>
      <c r="L937" s="6"/>
      <c r="M937" s="6"/>
      <c r="N937" s="6"/>
      <c r="O937" s="16"/>
      <c r="P937" s="6"/>
      <c r="Q937" s="6"/>
      <c r="R937" s="6"/>
      <c r="S937" s="6"/>
    </row>
    <row r="938" spans="1:19" x14ac:dyDescent="0.15">
      <c r="A938" s="6"/>
      <c r="B938" s="6"/>
      <c r="C938" s="6"/>
      <c r="D938" s="9"/>
      <c r="E938" s="9"/>
      <c r="F938" s="6"/>
      <c r="G938" s="6"/>
      <c r="H938" s="6"/>
      <c r="I938" s="6"/>
      <c r="J938" s="6"/>
      <c r="K938" s="6"/>
      <c r="L938" s="6"/>
      <c r="M938" s="6"/>
      <c r="N938" s="6"/>
      <c r="O938" s="16"/>
      <c r="P938" s="6"/>
      <c r="Q938" s="6"/>
      <c r="R938" s="6"/>
      <c r="S938" s="6"/>
    </row>
    <row r="939" spans="1:19" x14ac:dyDescent="0.15">
      <c r="A939" s="6"/>
      <c r="B939" s="6"/>
      <c r="C939" s="6"/>
      <c r="D939" s="9"/>
      <c r="E939" s="9"/>
      <c r="F939" s="6"/>
      <c r="G939" s="6"/>
      <c r="H939" s="6"/>
      <c r="I939" s="6"/>
      <c r="J939" s="6"/>
      <c r="K939" s="6"/>
      <c r="L939" s="6"/>
      <c r="M939" s="6"/>
      <c r="N939" s="6"/>
      <c r="O939" s="16"/>
      <c r="P939" s="6"/>
      <c r="Q939" s="6"/>
      <c r="R939" s="6"/>
      <c r="S939" s="6"/>
    </row>
    <row r="940" spans="1:19" x14ac:dyDescent="0.15">
      <c r="A940" s="6"/>
      <c r="B940" s="6"/>
      <c r="C940" s="6"/>
      <c r="D940" s="9"/>
      <c r="E940" s="9"/>
      <c r="F940" s="6"/>
      <c r="G940" s="6"/>
      <c r="H940" s="6"/>
      <c r="I940" s="6"/>
      <c r="J940" s="6"/>
      <c r="K940" s="6"/>
      <c r="L940" s="6"/>
      <c r="M940" s="6"/>
      <c r="N940" s="6"/>
      <c r="O940" s="16"/>
      <c r="P940" s="6"/>
      <c r="Q940" s="6"/>
      <c r="R940" s="6"/>
      <c r="S940" s="6"/>
    </row>
    <row r="941" spans="1:19" x14ac:dyDescent="0.15">
      <c r="A941" s="6"/>
      <c r="B941" s="6"/>
      <c r="C941" s="6"/>
      <c r="D941" s="9"/>
      <c r="E941" s="9"/>
      <c r="F941" s="6"/>
      <c r="G941" s="6"/>
      <c r="H941" s="6"/>
      <c r="I941" s="6"/>
      <c r="J941" s="6"/>
      <c r="K941" s="6"/>
      <c r="L941" s="6"/>
      <c r="M941" s="6"/>
      <c r="N941" s="6"/>
      <c r="O941" s="16"/>
      <c r="P941" s="6"/>
      <c r="Q941" s="6"/>
      <c r="R941" s="6"/>
      <c r="S941" s="6"/>
    </row>
    <row r="942" spans="1:19" x14ac:dyDescent="0.15">
      <c r="A942" s="6"/>
      <c r="B942" s="6"/>
      <c r="C942" s="6"/>
      <c r="D942" s="9"/>
      <c r="E942" s="9"/>
      <c r="F942" s="6"/>
      <c r="G942" s="6"/>
      <c r="H942" s="6"/>
      <c r="I942" s="6"/>
      <c r="J942" s="6"/>
      <c r="K942" s="6"/>
      <c r="L942" s="6"/>
      <c r="M942" s="6"/>
      <c r="N942" s="6"/>
      <c r="O942" s="16"/>
      <c r="P942" s="6"/>
      <c r="Q942" s="6"/>
      <c r="R942" s="6"/>
      <c r="S942" s="6"/>
    </row>
    <row r="943" spans="1:19" x14ac:dyDescent="0.15">
      <c r="A943" s="6"/>
      <c r="B943" s="6"/>
      <c r="C943" s="6"/>
      <c r="D943" s="9"/>
      <c r="E943" s="9"/>
      <c r="F943" s="6"/>
      <c r="G943" s="6"/>
      <c r="H943" s="6"/>
      <c r="I943" s="6"/>
      <c r="J943" s="6"/>
      <c r="K943" s="6"/>
      <c r="L943" s="6"/>
      <c r="M943" s="6"/>
      <c r="N943" s="6"/>
      <c r="O943" s="16"/>
      <c r="P943" s="6"/>
      <c r="Q943" s="6"/>
      <c r="R943" s="6"/>
      <c r="S943" s="6"/>
    </row>
    <row r="944" spans="1:19" x14ac:dyDescent="0.15">
      <c r="A944" s="6"/>
      <c r="B944" s="6"/>
      <c r="C944" s="6"/>
      <c r="D944" s="9"/>
      <c r="E944" s="9"/>
      <c r="F944" s="6"/>
      <c r="G944" s="6"/>
      <c r="H944" s="6"/>
      <c r="I944" s="6"/>
      <c r="J944" s="6"/>
      <c r="K944" s="6"/>
      <c r="L944" s="6"/>
      <c r="M944" s="6"/>
      <c r="N944" s="6"/>
      <c r="O944" s="16"/>
      <c r="P944" s="6"/>
      <c r="Q944" s="6"/>
      <c r="R944" s="6"/>
      <c r="S944" s="6"/>
    </row>
    <row r="945" spans="1:19" x14ac:dyDescent="0.15">
      <c r="A945" s="6"/>
      <c r="B945" s="6"/>
      <c r="C945" s="6"/>
      <c r="D945" s="9"/>
      <c r="E945" s="9"/>
      <c r="F945" s="6"/>
      <c r="G945" s="6"/>
      <c r="H945" s="6"/>
      <c r="I945" s="6"/>
      <c r="J945" s="6"/>
      <c r="K945" s="6"/>
      <c r="L945" s="6"/>
      <c r="M945" s="6"/>
      <c r="N945" s="6"/>
      <c r="O945" s="16"/>
      <c r="P945" s="6"/>
      <c r="Q945" s="6"/>
      <c r="R945" s="6"/>
      <c r="S945" s="6"/>
    </row>
    <row r="946" spans="1:19" x14ac:dyDescent="0.15">
      <c r="A946" s="6"/>
      <c r="B946" s="6"/>
      <c r="C946" s="6"/>
      <c r="D946" s="9"/>
      <c r="E946" s="9"/>
      <c r="F946" s="6"/>
      <c r="G946" s="6"/>
      <c r="H946" s="6"/>
      <c r="I946" s="6"/>
      <c r="J946" s="6"/>
      <c r="K946" s="6"/>
      <c r="L946" s="6"/>
      <c r="M946" s="6"/>
      <c r="N946" s="6"/>
      <c r="O946" s="16"/>
      <c r="P946" s="6"/>
      <c r="Q946" s="6"/>
      <c r="R946" s="6"/>
      <c r="S946" s="6"/>
    </row>
    <row r="947" spans="1:19" x14ac:dyDescent="0.15">
      <c r="A947" s="6"/>
      <c r="B947" s="6"/>
      <c r="C947" s="6"/>
      <c r="D947" s="9"/>
      <c r="E947" s="9"/>
      <c r="F947" s="6"/>
      <c r="G947" s="6"/>
      <c r="H947" s="6"/>
      <c r="I947" s="6"/>
      <c r="J947" s="6"/>
      <c r="K947" s="6"/>
      <c r="L947" s="6"/>
      <c r="M947" s="6"/>
      <c r="N947" s="6"/>
      <c r="O947" s="16"/>
      <c r="P947" s="6"/>
      <c r="Q947" s="6"/>
      <c r="R947" s="6"/>
      <c r="S947" s="6"/>
    </row>
    <row r="948" spans="1:19" x14ac:dyDescent="0.15">
      <c r="A948" s="6"/>
      <c r="B948" s="6"/>
      <c r="C948" s="6"/>
      <c r="D948" s="9"/>
      <c r="E948" s="9"/>
      <c r="F948" s="6"/>
      <c r="G948" s="6"/>
      <c r="H948" s="6"/>
      <c r="I948" s="6"/>
      <c r="J948" s="6"/>
      <c r="K948" s="6"/>
      <c r="L948" s="6"/>
      <c r="M948" s="6"/>
      <c r="N948" s="6"/>
      <c r="O948" s="16"/>
      <c r="P948" s="6"/>
      <c r="Q948" s="6"/>
      <c r="R948" s="6"/>
      <c r="S948" s="6"/>
    </row>
    <row r="949" spans="1:19" x14ac:dyDescent="0.15">
      <c r="A949" s="6"/>
      <c r="B949" s="6"/>
      <c r="C949" s="6"/>
      <c r="D949" s="9"/>
      <c r="E949" s="9"/>
      <c r="F949" s="6"/>
      <c r="G949" s="6"/>
      <c r="H949" s="6"/>
      <c r="I949" s="6"/>
      <c r="J949" s="6"/>
      <c r="K949" s="6"/>
      <c r="L949" s="6"/>
      <c r="M949" s="6"/>
      <c r="N949" s="6"/>
      <c r="O949" s="16"/>
      <c r="P949" s="6"/>
      <c r="Q949" s="6"/>
      <c r="R949" s="6"/>
      <c r="S949" s="6"/>
    </row>
    <row r="950" spans="1:19" x14ac:dyDescent="0.15">
      <c r="A950" s="6"/>
      <c r="B950" s="6"/>
      <c r="C950" s="6"/>
      <c r="D950" s="9"/>
      <c r="E950" s="9"/>
      <c r="F950" s="6"/>
      <c r="G950" s="6"/>
      <c r="H950" s="6"/>
      <c r="I950" s="6"/>
      <c r="J950" s="6"/>
      <c r="K950" s="6"/>
      <c r="L950" s="6"/>
      <c r="M950" s="6"/>
      <c r="N950" s="6"/>
      <c r="O950" s="16"/>
      <c r="P950" s="6"/>
      <c r="Q950" s="6"/>
      <c r="R950" s="6"/>
      <c r="S950" s="6"/>
    </row>
    <row r="951" spans="1:19" x14ac:dyDescent="0.15">
      <c r="A951" s="6"/>
      <c r="B951" s="6"/>
      <c r="C951" s="6"/>
      <c r="D951" s="9"/>
      <c r="E951" s="9"/>
      <c r="F951" s="6"/>
      <c r="G951" s="6"/>
      <c r="H951" s="6"/>
      <c r="I951" s="6"/>
      <c r="J951" s="6"/>
      <c r="K951" s="6"/>
      <c r="L951" s="6"/>
      <c r="M951" s="6"/>
      <c r="N951" s="6"/>
      <c r="O951" s="16"/>
      <c r="P951" s="6"/>
      <c r="Q951" s="6"/>
      <c r="R951" s="6"/>
      <c r="S951" s="6"/>
    </row>
    <row r="952" spans="1:19" x14ac:dyDescent="0.15">
      <c r="A952" s="6"/>
      <c r="B952" s="6"/>
      <c r="C952" s="6"/>
      <c r="D952" s="9"/>
      <c r="E952" s="9"/>
      <c r="F952" s="6"/>
      <c r="G952" s="6"/>
      <c r="H952" s="6"/>
      <c r="I952" s="6"/>
      <c r="J952" s="6"/>
      <c r="K952" s="6"/>
      <c r="L952" s="6"/>
      <c r="M952" s="6"/>
      <c r="N952" s="6"/>
      <c r="O952" s="16"/>
      <c r="P952" s="6"/>
      <c r="Q952" s="6"/>
      <c r="R952" s="6"/>
      <c r="S952" s="6"/>
    </row>
    <row r="953" spans="1:19" x14ac:dyDescent="0.15">
      <c r="A953" s="6"/>
      <c r="B953" s="6"/>
      <c r="C953" s="6"/>
      <c r="D953" s="9"/>
      <c r="E953" s="9"/>
      <c r="F953" s="6"/>
      <c r="G953" s="6"/>
      <c r="H953" s="6"/>
      <c r="I953" s="6"/>
      <c r="J953" s="6"/>
      <c r="K953" s="6"/>
      <c r="L953" s="6"/>
      <c r="M953" s="6"/>
      <c r="N953" s="6"/>
      <c r="O953" s="16"/>
      <c r="P953" s="6"/>
      <c r="Q953" s="6"/>
      <c r="R953" s="6"/>
      <c r="S953" s="6"/>
    </row>
    <row r="954" spans="1:19" x14ac:dyDescent="0.15">
      <c r="A954" s="6"/>
      <c r="B954" s="6"/>
      <c r="C954" s="6"/>
      <c r="D954" s="9"/>
      <c r="E954" s="9"/>
      <c r="F954" s="6"/>
      <c r="G954" s="6"/>
      <c r="H954" s="6"/>
      <c r="I954" s="6"/>
      <c r="J954" s="6"/>
      <c r="K954" s="6"/>
      <c r="L954" s="6"/>
      <c r="M954" s="6"/>
      <c r="N954" s="6"/>
      <c r="O954" s="16"/>
      <c r="P954" s="6"/>
      <c r="Q954" s="6"/>
      <c r="R954" s="6"/>
      <c r="S954" s="6"/>
    </row>
    <row r="955" spans="1:19" x14ac:dyDescent="0.15">
      <c r="A955" s="6"/>
      <c r="B955" s="6"/>
      <c r="C955" s="6"/>
      <c r="D955" s="9"/>
      <c r="E955" s="9"/>
      <c r="F955" s="6"/>
      <c r="G955" s="6"/>
      <c r="H955" s="6"/>
      <c r="I955" s="6"/>
      <c r="J955" s="6"/>
      <c r="K955" s="6"/>
      <c r="L955" s="6"/>
      <c r="M955" s="6"/>
      <c r="N955" s="6"/>
      <c r="O955" s="16"/>
      <c r="P955" s="6"/>
      <c r="Q955" s="6"/>
      <c r="R955" s="6"/>
      <c r="S955" s="6"/>
    </row>
    <row r="956" spans="1:19" x14ac:dyDescent="0.15">
      <c r="A956" s="6"/>
      <c r="B956" s="6"/>
      <c r="C956" s="6"/>
      <c r="D956" s="9"/>
      <c r="E956" s="9"/>
      <c r="F956" s="6"/>
      <c r="G956" s="6"/>
      <c r="H956" s="6"/>
      <c r="I956" s="6"/>
      <c r="J956" s="6"/>
      <c r="K956" s="6"/>
      <c r="L956" s="6"/>
      <c r="M956" s="6"/>
      <c r="N956" s="6"/>
      <c r="O956" s="16"/>
      <c r="P956" s="6"/>
      <c r="Q956" s="6"/>
      <c r="R956" s="6"/>
      <c r="S956" s="6"/>
    </row>
    <row r="957" spans="1:19" x14ac:dyDescent="0.15">
      <c r="A957" s="6"/>
      <c r="B957" s="6"/>
      <c r="C957" s="6"/>
      <c r="D957" s="9"/>
      <c r="E957" s="9"/>
      <c r="F957" s="6"/>
      <c r="G957" s="6"/>
      <c r="H957" s="6"/>
      <c r="I957" s="6"/>
      <c r="J957" s="6"/>
      <c r="K957" s="6"/>
      <c r="L957" s="6"/>
      <c r="M957" s="6"/>
      <c r="N957" s="6"/>
      <c r="O957" s="16"/>
      <c r="P957" s="6"/>
      <c r="Q957" s="6"/>
      <c r="R957" s="6"/>
      <c r="S957" s="6"/>
    </row>
    <row r="958" spans="1:19" x14ac:dyDescent="0.15">
      <c r="A958" s="6"/>
      <c r="B958" s="6"/>
      <c r="C958" s="6"/>
      <c r="D958" s="9"/>
      <c r="E958" s="9"/>
      <c r="F958" s="6"/>
      <c r="G958" s="6"/>
      <c r="H958" s="6"/>
      <c r="I958" s="6"/>
      <c r="J958" s="6"/>
      <c r="K958" s="6"/>
      <c r="L958" s="6"/>
      <c r="M958" s="6"/>
      <c r="N958" s="6"/>
      <c r="O958" s="16"/>
      <c r="P958" s="6"/>
      <c r="Q958" s="6"/>
      <c r="R958" s="6"/>
      <c r="S958" s="6"/>
    </row>
    <row r="959" spans="1:19" x14ac:dyDescent="0.15">
      <c r="A959" s="6"/>
      <c r="B959" s="6"/>
      <c r="C959" s="6"/>
      <c r="D959" s="9"/>
      <c r="E959" s="9"/>
      <c r="F959" s="6"/>
      <c r="G959" s="6"/>
      <c r="H959" s="6"/>
      <c r="I959" s="6"/>
      <c r="J959" s="6"/>
      <c r="K959" s="6"/>
      <c r="L959" s="6"/>
      <c r="M959" s="6"/>
      <c r="N959" s="6"/>
      <c r="O959" s="16"/>
      <c r="P959" s="6"/>
      <c r="Q959" s="6"/>
      <c r="R959" s="6"/>
      <c r="S959" s="6"/>
    </row>
    <row r="960" spans="1:19" x14ac:dyDescent="0.15">
      <c r="A960" s="6"/>
      <c r="B960" s="6"/>
      <c r="C960" s="6"/>
      <c r="D960" s="9"/>
      <c r="E960" s="9"/>
      <c r="F960" s="6"/>
      <c r="G960" s="6"/>
      <c r="H960" s="6"/>
      <c r="I960" s="6"/>
      <c r="J960" s="6"/>
      <c r="K960" s="6"/>
      <c r="L960" s="6"/>
      <c r="M960" s="6"/>
      <c r="N960" s="6"/>
      <c r="O960" s="16"/>
      <c r="P960" s="6"/>
      <c r="Q960" s="6"/>
      <c r="R960" s="6"/>
      <c r="S960" s="6"/>
    </row>
    <row r="961" spans="1:19" x14ac:dyDescent="0.15">
      <c r="A961" s="6"/>
      <c r="B961" s="6"/>
      <c r="C961" s="6"/>
      <c r="D961" s="9"/>
      <c r="E961" s="9"/>
      <c r="F961" s="6"/>
      <c r="G961" s="6"/>
      <c r="H961" s="6"/>
      <c r="I961" s="6"/>
      <c r="J961" s="6"/>
      <c r="K961" s="6"/>
      <c r="L961" s="6"/>
      <c r="M961" s="6"/>
      <c r="N961" s="6"/>
      <c r="O961" s="16"/>
      <c r="P961" s="6"/>
      <c r="Q961" s="6"/>
      <c r="R961" s="6"/>
      <c r="S961" s="6"/>
    </row>
    <row r="962" spans="1:19" x14ac:dyDescent="0.15">
      <c r="A962" s="6"/>
      <c r="B962" s="6"/>
      <c r="C962" s="6"/>
      <c r="D962" s="9"/>
      <c r="E962" s="9"/>
      <c r="F962" s="6"/>
      <c r="G962" s="6"/>
      <c r="H962" s="6"/>
      <c r="I962" s="6"/>
      <c r="J962" s="6"/>
      <c r="K962" s="6"/>
      <c r="L962" s="6"/>
      <c r="M962" s="6"/>
      <c r="N962" s="6"/>
      <c r="O962" s="16"/>
      <c r="P962" s="6"/>
      <c r="Q962" s="6"/>
      <c r="R962" s="6"/>
      <c r="S962" s="6"/>
    </row>
    <row r="963" spans="1:19" x14ac:dyDescent="0.15">
      <c r="A963" s="6"/>
      <c r="B963" s="6"/>
      <c r="C963" s="6"/>
      <c r="D963" s="9"/>
      <c r="E963" s="9"/>
      <c r="F963" s="6"/>
      <c r="G963" s="6"/>
      <c r="H963" s="6"/>
      <c r="I963" s="6"/>
      <c r="J963" s="6"/>
      <c r="K963" s="6"/>
      <c r="L963" s="6"/>
      <c r="M963" s="6"/>
      <c r="N963" s="6"/>
      <c r="O963" s="16"/>
      <c r="P963" s="6"/>
      <c r="Q963" s="6"/>
      <c r="R963" s="6"/>
      <c r="S963" s="6"/>
    </row>
    <row r="964" spans="1:19" x14ac:dyDescent="0.15">
      <c r="A964" s="6"/>
      <c r="B964" s="6"/>
      <c r="C964" s="6"/>
      <c r="D964" s="9"/>
      <c r="E964" s="9"/>
      <c r="F964" s="6"/>
      <c r="G964" s="6"/>
      <c r="H964" s="6"/>
      <c r="I964" s="6"/>
      <c r="J964" s="6"/>
      <c r="K964" s="6"/>
      <c r="L964" s="6"/>
      <c r="M964" s="6"/>
      <c r="N964" s="6"/>
      <c r="O964" s="16"/>
      <c r="P964" s="6"/>
      <c r="Q964" s="6"/>
      <c r="R964" s="6"/>
      <c r="S964" s="6"/>
    </row>
    <row r="965" spans="1:19" x14ac:dyDescent="0.15">
      <c r="A965" s="6"/>
      <c r="B965" s="6"/>
      <c r="C965" s="6"/>
      <c r="D965" s="9"/>
      <c r="E965" s="9"/>
      <c r="F965" s="6"/>
      <c r="G965" s="6"/>
      <c r="H965" s="6"/>
      <c r="I965" s="6"/>
      <c r="J965" s="6"/>
      <c r="K965" s="6"/>
      <c r="L965" s="6"/>
      <c r="M965" s="6"/>
      <c r="N965" s="6"/>
      <c r="O965" s="16"/>
      <c r="P965" s="6"/>
      <c r="Q965" s="6"/>
      <c r="R965" s="6"/>
      <c r="S965" s="6"/>
    </row>
    <row r="966" spans="1:19" x14ac:dyDescent="0.15">
      <c r="A966" s="6"/>
      <c r="B966" s="6"/>
      <c r="C966" s="6"/>
      <c r="D966" s="9"/>
      <c r="E966" s="9"/>
      <c r="F966" s="6"/>
      <c r="G966" s="6"/>
      <c r="H966" s="6"/>
      <c r="I966" s="6"/>
      <c r="J966" s="6"/>
      <c r="K966" s="6"/>
      <c r="L966" s="6"/>
      <c r="M966" s="6"/>
      <c r="N966" s="6"/>
      <c r="O966" s="16"/>
      <c r="P966" s="6"/>
      <c r="Q966" s="6"/>
      <c r="R966" s="6"/>
      <c r="S966" s="6"/>
    </row>
    <row r="967" spans="1:19" x14ac:dyDescent="0.15">
      <c r="A967" s="6"/>
      <c r="B967" s="6"/>
      <c r="C967" s="6"/>
      <c r="D967" s="9"/>
      <c r="E967" s="9"/>
      <c r="F967" s="6"/>
      <c r="G967" s="6"/>
      <c r="H967" s="6"/>
      <c r="I967" s="6"/>
      <c r="J967" s="6"/>
      <c r="K967" s="6"/>
      <c r="L967" s="6"/>
      <c r="M967" s="6"/>
      <c r="N967" s="6"/>
      <c r="O967" s="16"/>
      <c r="P967" s="6"/>
      <c r="Q967" s="6"/>
      <c r="R967" s="6"/>
      <c r="S967" s="6"/>
    </row>
    <row r="968" spans="1:19" x14ac:dyDescent="0.15">
      <c r="A968" s="6"/>
      <c r="B968" s="6"/>
      <c r="C968" s="6"/>
      <c r="D968" s="9"/>
      <c r="E968" s="9"/>
      <c r="F968" s="6"/>
      <c r="G968" s="6"/>
      <c r="H968" s="6"/>
      <c r="I968" s="6"/>
      <c r="J968" s="6"/>
      <c r="K968" s="6"/>
      <c r="L968" s="6"/>
      <c r="M968" s="6"/>
      <c r="N968" s="6"/>
      <c r="O968" s="16"/>
      <c r="P968" s="6"/>
      <c r="Q968" s="6"/>
      <c r="R968" s="6"/>
      <c r="S968" s="6"/>
    </row>
    <row r="969" spans="1:19" x14ac:dyDescent="0.15">
      <c r="A969" s="6"/>
      <c r="B969" s="6"/>
      <c r="C969" s="6"/>
      <c r="D969" s="9"/>
      <c r="E969" s="9"/>
      <c r="F969" s="6"/>
      <c r="G969" s="6"/>
      <c r="H969" s="6"/>
      <c r="I969" s="6"/>
      <c r="J969" s="6"/>
      <c r="K969" s="6"/>
      <c r="L969" s="6"/>
      <c r="M969" s="6"/>
      <c r="N969" s="6"/>
      <c r="O969" s="16"/>
      <c r="P969" s="6"/>
      <c r="Q969" s="6"/>
      <c r="R969" s="6"/>
      <c r="S969" s="6"/>
    </row>
    <row r="970" spans="1:19" x14ac:dyDescent="0.15">
      <c r="A970" s="6"/>
      <c r="B970" s="6"/>
      <c r="C970" s="6"/>
      <c r="D970" s="9"/>
      <c r="E970" s="9"/>
      <c r="F970" s="6"/>
      <c r="G970" s="6"/>
      <c r="H970" s="6"/>
      <c r="I970" s="6"/>
      <c r="J970" s="6"/>
      <c r="K970" s="6"/>
      <c r="L970" s="6"/>
      <c r="M970" s="6"/>
      <c r="N970" s="6"/>
      <c r="O970" s="16"/>
      <c r="P970" s="6"/>
      <c r="Q970" s="6"/>
      <c r="R970" s="6"/>
      <c r="S970" s="6"/>
    </row>
    <row r="971" spans="1:19" x14ac:dyDescent="0.15">
      <c r="A971" s="6"/>
      <c r="B971" s="6"/>
      <c r="C971" s="6"/>
      <c r="D971" s="9"/>
      <c r="E971" s="9"/>
      <c r="F971" s="6"/>
      <c r="G971" s="6"/>
      <c r="H971" s="6"/>
      <c r="I971" s="6"/>
      <c r="J971" s="6"/>
      <c r="K971" s="6"/>
      <c r="L971" s="6"/>
      <c r="M971" s="6"/>
      <c r="N971" s="6"/>
      <c r="O971" s="16"/>
      <c r="P971" s="6"/>
      <c r="Q971" s="6"/>
      <c r="R971" s="6"/>
      <c r="S971" s="6"/>
    </row>
    <row r="972" spans="1:19" x14ac:dyDescent="0.15">
      <c r="A972" s="6"/>
      <c r="B972" s="6"/>
      <c r="C972" s="6"/>
      <c r="D972" s="9"/>
      <c r="E972" s="9"/>
      <c r="F972" s="6"/>
      <c r="G972" s="6"/>
      <c r="H972" s="6"/>
      <c r="I972" s="6"/>
      <c r="J972" s="6"/>
      <c r="K972" s="6"/>
      <c r="L972" s="6"/>
      <c r="M972" s="6"/>
      <c r="N972" s="6"/>
      <c r="O972" s="16"/>
      <c r="P972" s="6"/>
      <c r="Q972" s="6"/>
      <c r="R972" s="6"/>
      <c r="S972" s="6"/>
    </row>
    <row r="973" spans="1:19" x14ac:dyDescent="0.15">
      <c r="A973" s="6"/>
      <c r="B973" s="6"/>
      <c r="C973" s="6"/>
      <c r="D973" s="9"/>
      <c r="E973" s="9"/>
      <c r="F973" s="6"/>
      <c r="G973" s="6"/>
      <c r="H973" s="6"/>
      <c r="I973" s="6"/>
      <c r="J973" s="6"/>
      <c r="K973" s="6"/>
      <c r="L973" s="6"/>
      <c r="M973" s="6"/>
      <c r="N973" s="6"/>
      <c r="O973" s="16"/>
      <c r="P973" s="6"/>
      <c r="Q973" s="6"/>
      <c r="R973" s="6"/>
      <c r="S973" s="6"/>
    </row>
    <row r="974" spans="1:19" x14ac:dyDescent="0.15">
      <c r="A974" s="6"/>
      <c r="B974" s="6"/>
      <c r="C974" s="6"/>
      <c r="D974" s="9"/>
      <c r="E974" s="9"/>
      <c r="F974" s="6"/>
      <c r="G974" s="6"/>
      <c r="H974" s="6"/>
      <c r="I974" s="6"/>
      <c r="J974" s="6"/>
      <c r="K974" s="6"/>
      <c r="L974" s="6"/>
      <c r="M974" s="6"/>
      <c r="N974" s="6"/>
      <c r="O974" s="16"/>
      <c r="P974" s="6"/>
      <c r="Q974" s="6"/>
      <c r="R974" s="6"/>
      <c r="S974" s="6"/>
    </row>
    <row r="975" spans="1:19" x14ac:dyDescent="0.15">
      <c r="A975" s="6"/>
      <c r="B975" s="6"/>
      <c r="C975" s="6"/>
      <c r="D975" s="9"/>
      <c r="E975" s="9"/>
      <c r="F975" s="6"/>
      <c r="G975" s="6"/>
      <c r="H975" s="6"/>
      <c r="I975" s="6"/>
      <c r="J975" s="6"/>
      <c r="K975" s="6"/>
      <c r="L975" s="6"/>
      <c r="M975" s="6"/>
      <c r="N975" s="6"/>
      <c r="O975" s="16"/>
      <c r="P975" s="6"/>
      <c r="Q975" s="6"/>
      <c r="R975" s="6"/>
      <c r="S975" s="6"/>
    </row>
    <row r="976" spans="1:19" x14ac:dyDescent="0.15">
      <c r="A976" s="6"/>
      <c r="B976" s="6"/>
      <c r="C976" s="6"/>
      <c r="D976" s="9"/>
      <c r="E976" s="9"/>
      <c r="F976" s="6"/>
      <c r="G976" s="6"/>
      <c r="H976" s="6"/>
      <c r="I976" s="6"/>
      <c r="J976" s="6"/>
      <c r="K976" s="6"/>
      <c r="L976" s="6"/>
      <c r="M976" s="6"/>
      <c r="N976" s="6"/>
      <c r="O976" s="16"/>
      <c r="P976" s="6"/>
      <c r="Q976" s="6"/>
      <c r="R976" s="6"/>
      <c r="S976" s="6"/>
    </row>
    <row r="977" spans="1:19" x14ac:dyDescent="0.15">
      <c r="A977" s="6"/>
      <c r="B977" s="6"/>
      <c r="C977" s="6"/>
      <c r="D977" s="9"/>
      <c r="E977" s="9"/>
      <c r="F977" s="6"/>
      <c r="G977" s="6"/>
      <c r="H977" s="6"/>
      <c r="I977" s="6"/>
      <c r="J977" s="6"/>
      <c r="K977" s="6"/>
      <c r="L977" s="6"/>
      <c r="M977" s="6"/>
      <c r="N977" s="6"/>
      <c r="O977" s="16"/>
      <c r="P977" s="6"/>
      <c r="Q977" s="6"/>
      <c r="R977" s="6"/>
      <c r="S977" s="6"/>
    </row>
    <row r="978" spans="1:19" x14ac:dyDescent="0.15">
      <c r="A978" s="6"/>
      <c r="B978" s="6"/>
      <c r="C978" s="6"/>
      <c r="D978" s="9"/>
      <c r="E978" s="9"/>
      <c r="F978" s="6"/>
      <c r="G978" s="6"/>
      <c r="H978" s="6"/>
      <c r="I978" s="6"/>
      <c r="J978" s="6"/>
      <c r="K978" s="6"/>
      <c r="L978" s="6"/>
      <c r="M978" s="6"/>
      <c r="N978" s="6"/>
      <c r="O978" s="16"/>
      <c r="P978" s="6"/>
      <c r="Q978" s="6"/>
      <c r="R978" s="6"/>
      <c r="S978" s="6"/>
    </row>
    <row r="979" spans="1:19" x14ac:dyDescent="0.15">
      <c r="A979" s="6"/>
      <c r="B979" s="6"/>
      <c r="C979" s="6"/>
      <c r="D979" s="9"/>
      <c r="E979" s="9"/>
      <c r="F979" s="6"/>
      <c r="G979" s="6"/>
      <c r="H979" s="6"/>
      <c r="I979" s="6"/>
      <c r="J979" s="6"/>
      <c r="K979" s="6"/>
      <c r="L979" s="6"/>
      <c r="M979" s="6"/>
      <c r="N979" s="6"/>
      <c r="O979" s="16"/>
      <c r="P979" s="6"/>
      <c r="Q979" s="6"/>
      <c r="R979" s="6"/>
      <c r="S979" s="6"/>
    </row>
    <row r="980" spans="1:19" x14ac:dyDescent="0.15">
      <c r="A980" s="6"/>
      <c r="B980" s="6"/>
      <c r="C980" s="6"/>
      <c r="D980" s="9"/>
      <c r="E980" s="9"/>
      <c r="F980" s="6"/>
      <c r="G980" s="6"/>
      <c r="H980" s="6"/>
      <c r="I980" s="6"/>
      <c r="J980" s="6"/>
      <c r="K980" s="6"/>
      <c r="L980" s="6"/>
      <c r="M980" s="6"/>
      <c r="N980" s="6"/>
      <c r="O980" s="16"/>
      <c r="P980" s="6"/>
      <c r="Q980" s="6"/>
      <c r="R980" s="6"/>
      <c r="S980" s="6"/>
    </row>
    <row r="981" spans="1:19" x14ac:dyDescent="0.15">
      <c r="A981" s="6"/>
      <c r="B981" s="6"/>
      <c r="C981" s="6"/>
      <c r="D981" s="9"/>
      <c r="E981" s="9"/>
      <c r="F981" s="6"/>
      <c r="G981" s="6"/>
      <c r="H981" s="6"/>
      <c r="I981" s="6"/>
      <c r="J981" s="6"/>
      <c r="K981" s="6"/>
      <c r="L981" s="6"/>
      <c r="M981" s="6"/>
      <c r="N981" s="6"/>
      <c r="O981" s="16"/>
      <c r="P981" s="6"/>
      <c r="Q981" s="6"/>
      <c r="R981" s="6"/>
      <c r="S981" s="6"/>
    </row>
    <row r="982" spans="1:19" x14ac:dyDescent="0.15">
      <c r="A982" s="6"/>
      <c r="B982" s="6"/>
      <c r="C982" s="6"/>
      <c r="D982" s="9"/>
      <c r="E982" s="9"/>
      <c r="F982" s="6"/>
      <c r="G982" s="6"/>
      <c r="H982" s="6"/>
      <c r="I982" s="6"/>
      <c r="J982" s="6"/>
      <c r="K982" s="6"/>
      <c r="L982" s="6"/>
      <c r="M982" s="6"/>
      <c r="N982" s="6"/>
      <c r="O982" s="16"/>
      <c r="P982" s="6"/>
      <c r="Q982" s="6"/>
      <c r="R982" s="6"/>
      <c r="S982" s="6"/>
    </row>
    <row r="983" spans="1:19" x14ac:dyDescent="0.15">
      <c r="A983" s="6"/>
      <c r="B983" s="6"/>
      <c r="C983" s="6"/>
      <c r="D983" s="9"/>
      <c r="E983" s="9"/>
      <c r="F983" s="6"/>
      <c r="G983" s="6"/>
      <c r="H983" s="6"/>
      <c r="I983" s="6"/>
      <c r="J983" s="6"/>
      <c r="K983" s="6"/>
      <c r="L983" s="6"/>
      <c r="M983" s="6"/>
      <c r="N983" s="6"/>
      <c r="O983" s="16"/>
      <c r="P983" s="6"/>
      <c r="Q983" s="6"/>
      <c r="R983" s="6"/>
      <c r="S983" s="6"/>
    </row>
    <row r="984" spans="1:19" x14ac:dyDescent="0.15">
      <c r="A984" s="6"/>
      <c r="B984" s="6"/>
      <c r="C984" s="6"/>
      <c r="D984" s="9"/>
      <c r="E984" s="9"/>
      <c r="F984" s="6"/>
      <c r="G984" s="6"/>
      <c r="H984" s="6"/>
      <c r="I984" s="6"/>
      <c r="J984" s="6"/>
      <c r="K984" s="6"/>
      <c r="L984" s="6"/>
      <c r="M984" s="6"/>
      <c r="N984" s="6"/>
      <c r="O984" s="16"/>
      <c r="P984" s="6"/>
      <c r="Q984" s="6"/>
      <c r="R984" s="6"/>
      <c r="S984" s="6"/>
    </row>
    <row r="985" spans="1:19" x14ac:dyDescent="0.15">
      <c r="A985" s="6"/>
      <c r="B985" s="6"/>
      <c r="C985" s="6"/>
      <c r="D985" s="9"/>
      <c r="E985" s="9"/>
      <c r="F985" s="6"/>
      <c r="G985" s="6"/>
      <c r="H985" s="6"/>
      <c r="I985" s="6"/>
      <c r="J985" s="6"/>
      <c r="K985" s="6"/>
      <c r="L985" s="6"/>
      <c r="M985" s="6"/>
      <c r="N985" s="6"/>
      <c r="O985" s="16"/>
      <c r="P985" s="6"/>
      <c r="Q985" s="6"/>
      <c r="R985" s="6"/>
      <c r="S985" s="6"/>
    </row>
    <row r="986" spans="1:19" x14ac:dyDescent="0.15">
      <c r="A986" s="6"/>
      <c r="B986" s="6"/>
      <c r="C986" s="6"/>
      <c r="D986" s="9"/>
      <c r="E986" s="9"/>
      <c r="F986" s="6"/>
      <c r="G986" s="6"/>
      <c r="H986" s="6"/>
      <c r="I986" s="6"/>
      <c r="J986" s="6"/>
      <c r="K986" s="6"/>
      <c r="L986" s="6"/>
      <c r="M986" s="6"/>
      <c r="N986" s="6"/>
      <c r="O986" s="16"/>
      <c r="P986" s="6"/>
      <c r="Q986" s="6"/>
      <c r="R986" s="6"/>
      <c r="S986" s="6"/>
    </row>
    <row r="987" spans="1:19" x14ac:dyDescent="0.15">
      <c r="A987" s="6"/>
      <c r="B987" s="6"/>
      <c r="C987" s="6"/>
      <c r="D987" s="9"/>
      <c r="E987" s="9"/>
      <c r="F987" s="6"/>
      <c r="G987" s="6"/>
      <c r="H987" s="6"/>
      <c r="I987" s="6"/>
      <c r="J987" s="6"/>
      <c r="K987" s="6"/>
      <c r="L987" s="6"/>
      <c r="M987" s="6"/>
      <c r="N987" s="6"/>
      <c r="O987" s="16"/>
      <c r="P987" s="6"/>
      <c r="Q987" s="6"/>
      <c r="R987" s="6"/>
      <c r="S987" s="6"/>
    </row>
    <row r="988" spans="1:19" x14ac:dyDescent="0.15">
      <c r="A988" s="6"/>
      <c r="B988" s="6"/>
      <c r="C988" s="6"/>
      <c r="D988" s="9"/>
      <c r="E988" s="9"/>
      <c r="F988" s="6"/>
      <c r="G988" s="6"/>
      <c r="H988" s="6"/>
      <c r="I988" s="6"/>
      <c r="J988" s="6"/>
      <c r="K988" s="6"/>
      <c r="L988" s="6"/>
      <c r="M988" s="6"/>
      <c r="N988" s="6"/>
      <c r="O988" s="16"/>
      <c r="P988" s="6"/>
      <c r="Q988" s="6"/>
      <c r="R988" s="6"/>
      <c r="S988" s="6"/>
    </row>
    <row r="989" spans="1:19" x14ac:dyDescent="0.15">
      <c r="A989" s="6"/>
      <c r="B989" s="6"/>
      <c r="C989" s="6"/>
      <c r="D989" s="9"/>
      <c r="E989" s="9"/>
      <c r="F989" s="6"/>
      <c r="G989" s="6"/>
      <c r="H989" s="6"/>
      <c r="I989" s="6"/>
      <c r="J989" s="6"/>
      <c r="K989" s="6"/>
      <c r="L989" s="6"/>
      <c r="M989" s="6"/>
      <c r="N989" s="6"/>
      <c r="O989" s="16"/>
      <c r="P989" s="6"/>
      <c r="Q989" s="6"/>
      <c r="R989" s="6"/>
      <c r="S989" s="6"/>
    </row>
    <row r="990" spans="1:19" x14ac:dyDescent="0.15">
      <c r="A990" s="6"/>
      <c r="B990" s="6"/>
      <c r="C990" s="6"/>
      <c r="D990" s="9"/>
      <c r="E990" s="9"/>
      <c r="F990" s="6"/>
      <c r="G990" s="6"/>
      <c r="H990" s="6"/>
      <c r="I990" s="6"/>
      <c r="J990" s="6"/>
      <c r="K990" s="6"/>
      <c r="L990" s="6"/>
      <c r="M990" s="6"/>
      <c r="N990" s="6"/>
      <c r="O990" s="16"/>
      <c r="P990" s="6"/>
      <c r="Q990" s="6"/>
      <c r="R990" s="6"/>
      <c r="S990" s="6"/>
    </row>
    <row r="991" spans="1:19" x14ac:dyDescent="0.15">
      <c r="A991" s="6"/>
      <c r="B991" s="6"/>
      <c r="C991" s="6"/>
      <c r="D991" s="9"/>
      <c r="E991" s="9"/>
      <c r="F991" s="6"/>
      <c r="G991" s="6"/>
      <c r="H991" s="6"/>
      <c r="I991" s="6"/>
      <c r="J991" s="6"/>
      <c r="K991" s="6"/>
      <c r="L991" s="6"/>
      <c r="M991" s="6"/>
      <c r="N991" s="6"/>
      <c r="O991" s="16"/>
      <c r="P991" s="6"/>
      <c r="Q991" s="6"/>
      <c r="R991" s="6"/>
      <c r="S991" s="6"/>
    </row>
    <row r="992" spans="1:19" x14ac:dyDescent="0.15">
      <c r="A992" s="6"/>
      <c r="B992" s="6"/>
      <c r="C992" s="6"/>
      <c r="D992" s="9"/>
      <c r="E992" s="9"/>
      <c r="F992" s="6"/>
      <c r="G992" s="6"/>
      <c r="H992" s="6"/>
      <c r="I992" s="6"/>
      <c r="J992" s="6"/>
      <c r="K992" s="6"/>
      <c r="L992" s="6"/>
      <c r="M992" s="6"/>
      <c r="N992" s="6"/>
      <c r="O992" s="16"/>
      <c r="P992" s="6"/>
      <c r="Q992" s="6"/>
      <c r="R992" s="6"/>
      <c r="S992" s="6"/>
    </row>
    <row r="993" spans="1:19" x14ac:dyDescent="0.15">
      <c r="A993" s="6"/>
      <c r="B993" s="6"/>
      <c r="C993" s="6"/>
      <c r="D993" s="9"/>
      <c r="E993" s="9"/>
      <c r="F993" s="6"/>
      <c r="G993" s="6"/>
      <c r="H993" s="6"/>
      <c r="I993" s="6"/>
      <c r="J993" s="6"/>
      <c r="K993" s="6"/>
      <c r="L993" s="6"/>
      <c r="M993" s="6"/>
      <c r="N993" s="6"/>
      <c r="O993" s="16"/>
      <c r="P993" s="6"/>
      <c r="Q993" s="6"/>
      <c r="R993" s="6"/>
      <c r="S993" s="6"/>
    </row>
    <row r="994" spans="1:19" x14ac:dyDescent="0.15">
      <c r="A994" s="6"/>
      <c r="B994" s="6"/>
      <c r="C994" s="6"/>
      <c r="D994" s="9"/>
      <c r="E994" s="9"/>
      <c r="F994" s="6"/>
      <c r="G994" s="6"/>
      <c r="H994" s="6"/>
      <c r="I994" s="6"/>
      <c r="J994" s="6"/>
      <c r="K994" s="6"/>
      <c r="L994" s="6"/>
      <c r="M994" s="6"/>
      <c r="N994" s="6"/>
      <c r="O994" s="16"/>
      <c r="P994" s="6"/>
      <c r="Q994" s="6"/>
      <c r="R994" s="6"/>
      <c r="S994" s="6"/>
    </row>
    <row r="995" spans="1:19" x14ac:dyDescent="0.15">
      <c r="A995" s="6"/>
      <c r="B995" s="6"/>
      <c r="C995" s="6"/>
      <c r="D995" s="9"/>
      <c r="E995" s="9"/>
      <c r="F995" s="6"/>
      <c r="G995" s="6"/>
      <c r="H995" s="6"/>
      <c r="I995" s="6"/>
      <c r="J995" s="6"/>
      <c r="K995" s="6"/>
      <c r="L995" s="6"/>
      <c r="M995" s="6"/>
      <c r="N995" s="6"/>
      <c r="O995" s="16"/>
      <c r="P995" s="6"/>
      <c r="Q995" s="6"/>
      <c r="R995" s="6"/>
      <c r="S995" s="6"/>
    </row>
    <row r="996" spans="1:19" x14ac:dyDescent="0.15">
      <c r="A996" s="6"/>
      <c r="B996" s="6"/>
      <c r="C996" s="6"/>
      <c r="D996" s="9"/>
      <c r="E996" s="9"/>
      <c r="F996" s="6"/>
      <c r="G996" s="6"/>
      <c r="H996" s="6"/>
      <c r="I996" s="6"/>
      <c r="J996" s="6"/>
      <c r="K996" s="6"/>
      <c r="L996" s="6"/>
      <c r="M996" s="6"/>
      <c r="N996" s="6"/>
      <c r="O996" s="16"/>
      <c r="P996" s="6"/>
      <c r="Q996" s="6"/>
      <c r="R996" s="6"/>
      <c r="S996" s="6"/>
    </row>
    <row r="997" spans="1:19" x14ac:dyDescent="0.15">
      <c r="A997" s="6"/>
      <c r="B997" s="6"/>
      <c r="C997" s="6"/>
      <c r="D997" s="9"/>
      <c r="E997" s="9"/>
      <c r="F997" s="6"/>
      <c r="G997" s="6"/>
      <c r="H997" s="6"/>
      <c r="I997" s="6"/>
      <c r="J997" s="6"/>
      <c r="K997" s="6"/>
      <c r="L997" s="6"/>
      <c r="M997" s="6"/>
      <c r="N997" s="6"/>
      <c r="O997" s="16"/>
      <c r="P997" s="6"/>
      <c r="Q997" s="6"/>
      <c r="R997" s="6"/>
      <c r="S997" s="6"/>
    </row>
    <row r="998" spans="1:19" x14ac:dyDescent="0.15">
      <c r="A998" s="6"/>
      <c r="B998" s="6"/>
      <c r="C998" s="6"/>
      <c r="D998" s="9"/>
      <c r="E998" s="9"/>
      <c r="F998" s="6"/>
      <c r="G998" s="6"/>
      <c r="H998" s="6"/>
      <c r="I998" s="6"/>
      <c r="J998" s="6"/>
      <c r="K998" s="6"/>
      <c r="L998" s="6"/>
      <c r="M998" s="6"/>
      <c r="N998" s="6"/>
      <c r="O998" s="16"/>
      <c r="P998" s="6"/>
      <c r="Q998" s="6"/>
      <c r="R998" s="6"/>
      <c r="S998" s="6"/>
    </row>
    <row r="999" spans="1:19" x14ac:dyDescent="0.15">
      <c r="A999" s="6"/>
      <c r="B999" s="6"/>
      <c r="C999" s="6"/>
      <c r="D999" s="9"/>
      <c r="E999" s="9"/>
      <c r="F999" s="6"/>
      <c r="G999" s="6"/>
      <c r="H999" s="6"/>
      <c r="I999" s="6"/>
      <c r="J999" s="6"/>
      <c r="K999" s="6"/>
      <c r="L999" s="6"/>
      <c r="M999" s="6"/>
      <c r="N999" s="6"/>
      <c r="O999" s="16"/>
      <c r="P999" s="6"/>
      <c r="Q999" s="6"/>
      <c r="R999" s="6"/>
      <c r="S999" s="6"/>
    </row>
    <row r="1000" spans="1:19" x14ac:dyDescent="0.15">
      <c r="A1000" s="6"/>
      <c r="B1000" s="6"/>
      <c r="C1000" s="6"/>
      <c r="D1000" s="9"/>
      <c r="E1000" s="9"/>
      <c r="F1000" s="6"/>
      <c r="G1000" s="6"/>
      <c r="H1000" s="6"/>
      <c r="I1000" s="6"/>
      <c r="J1000" s="6"/>
      <c r="K1000" s="6"/>
      <c r="L1000" s="6"/>
      <c r="M1000" s="6"/>
      <c r="N1000" s="6"/>
      <c r="O1000" s="16"/>
      <c r="P1000" s="6"/>
      <c r="Q1000" s="6"/>
      <c r="R1000" s="6"/>
      <c r="S1000" s="6"/>
    </row>
    <row r="1001" spans="1:19" x14ac:dyDescent="0.15">
      <c r="A1001" s="6"/>
      <c r="B1001" s="6"/>
      <c r="C1001" s="6"/>
      <c r="D1001" s="9"/>
      <c r="E1001" s="9"/>
      <c r="F1001" s="6"/>
      <c r="G1001" s="6"/>
      <c r="H1001" s="6"/>
      <c r="I1001" s="6"/>
      <c r="J1001" s="6"/>
      <c r="K1001" s="6"/>
      <c r="L1001" s="6"/>
      <c r="M1001" s="6"/>
      <c r="N1001" s="6"/>
      <c r="O1001" s="16"/>
      <c r="P1001" s="6"/>
      <c r="Q1001" s="6"/>
      <c r="R1001" s="6"/>
      <c r="S1001" s="6"/>
    </row>
    <row r="1002" spans="1:19" x14ac:dyDescent="0.15">
      <c r="A1002" s="6"/>
      <c r="B1002" s="6"/>
      <c r="C1002" s="6"/>
      <c r="D1002" s="9"/>
      <c r="E1002" s="9"/>
      <c r="F1002" s="6"/>
      <c r="G1002" s="6"/>
      <c r="H1002" s="6"/>
      <c r="I1002" s="6"/>
      <c r="J1002" s="6"/>
      <c r="K1002" s="6"/>
      <c r="L1002" s="6"/>
      <c r="M1002" s="6"/>
      <c r="N1002" s="6"/>
      <c r="O1002" s="16"/>
      <c r="P1002" s="6"/>
      <c r="Q1002" s="6"/>
      <c r="R1002" s="6"/>
      <c r="S1002" s="6"/>
    </row>
    <row r="1003" spans="1:19" x14ac:dyDescent="0.15">
      <c r="A1003" s="6"/>
      <c r="B1003" s="6"/>
      <c r="C1003" s="6"/>
      <c r="D1003" s="9"/>
      <c r="E1003" s="9"/>
      <c r="F1003" s="6"/>
      <c r="G1003" s="6"/>
      <c r="H1003" s="6"/>
      <c r="I1003" s="6"/>
      <c r="J1003" s="6"/>
      <c r="K1003" s="6"/>
      <c r="L1003" s="6"/>
      <c r="M1003" s="6"/>
      <c r="N1003" s="6"/>
      <c r="O1003" s="16"/>
      <c r="P1003" s="6"/>
      <c r="Q1003" s="6"/>
      <c r="R1003" s="6"/>
      <c r="S1003" s="6"/>
    </row>
    <row r="1004" spans="1:19" x14ac:dyDescent="0.15">
      <c r="A1004" s="6"/>
      <c r="B1004" s="6"/>
      <c r="C1004" s="6"/>
      <c r="D1004" s="9"/>
      <c r="E1004" s="9"/>
      <c r="F1004" s="6"/>
      <c r="G1004" s="6"/>
      <c r="H1004" s="6"/>
      <c r="I1004" s="6"/>
      <c r="J1004" s="6"/>
      <c r="K1004" s="6"/>
      <c r="L1004" s="6"/>
      <c r="M1004" s="6"/>
      <c r="N1004" s="6"/>
      <c r="O1004" s="16"/>
      <c r="P1004" s="6"/>
      <c r="Q1004" s="6"/>
      <c r="R1004" s="6"/>
      <c r="S1004" s="6"/>
    </row>
    <row r="1005" spans="1:19" x14ac:dyDescent="0.15">
      <c r="A1005" s="6"/>
      <c r="B1005" s="6"/>
      <c r="C1005" s="6"/>
      <c r="D1005" s="9"/>
      <c r="E1005" s="9"/>
      <c r="F1005" s="6"/>
      <c r="G1005" s="6"/>
      <c r="H1005" s="6"/>
      <c r="I1005" s="6"/>
      <c r="J1005" s="6"/>
      <c r="K1005" s="6"/>
      <c r="L1005" s="6"/>
      <c r="M1005" s="6"/>
      <c r="N1005" s="6"/>
      <c r="O1005" s="16"/>
      <c r="P1005" s="6"/>
      <c r="Q1005" s="6"/>
      <c r="R1005" s="6"/>
      <c r="S1005" s="6"/>
    </row>
    <row r="1006" spans="1:19" x14ac:dyDescent="0.15">
      <c r="A1006" s="6"/>
      <c r="B1006" s="6"/>
      <c r="C1006" s="6"/>
      <c r="D1006" s="9"/>
      <c r="E1006" s="9"/>
      <c r="F1006" s="6"/>
      <c r="G1006" s="6"/>
      <c r="H1006" s="6"/>
      <c r="I1006" s="6"/>
      <c r="J1006" s="6"/>
      <c r="K1006" s="6"/>
      <c r="L1006" s="6"/>
      <c r="M1006" s="6"/>
      <c r="N1006" s="6"/>
      <c r="O1006" s="16"/>
      <c r="P1006" s="6"/>
      <c r="Q1006" s="6"/>
      <c r="R1006" s="6"/>
      <c r="S1006" s="6"/>
    </row>
    <row r="1007" spans="1:19" x14ac:dyDescent="0.15">
      <c r="A1007" s="6"/>
      <c r="B1007" s="6"/>
      <c r="C1007" s="6"/>
      <c r="D1007" s="9"/>
      <c r="E1007" s="9"/>
      <c r="F1007" s="6"/>
      <c r="G1007" s="6"/>
      <c r="H1007" s="6"/>
      <c r="I1007" s="6"/>
      <c r="J1007" s="6"/>
      <c r="K1007" s="6"/>
      <c r="L1007" s="6"/>
      <c r="M1007" s="6"/>
      <c r="N1007" s="6"/>
      <c r="O1007" s="16"/>
      <c r="P1007" s="6"/>
      <c r="Q1007" s="6"/>
      <c r="R1007" s="6"/>
      <c r="S1007" s="6"/>
    </row>
    <row r="1008" spans="1:19" x14ac:dyDescent="0.15">
      <c r="A1008" s="6"/>
      <c r="B1008" s="6"/>
      <c r="C1008" s="6"/>
      <c r="D1008" s="9"/>
      <c r="E1008" s="9"/>
      <c r="F1008" s="6"/>
      <c r="G1008" s="6"/>
      <c r="H1008" s="6"/>
      <c r="I1008" s="6"/>
      <c r="J1008" s="6"/>
      <c r="K1008" s="6"/>
      <c r="L1008" s="6"/>
      <c r="M1008" s="6"/>
      <c r="N1008" s="6"/>
      <c r="O1008" s="16"/>
      <c r="P1008" s="6"/>
      <c r="Q1008" s="6"/>
      <c r="R1008" s="6"/>
      <c r="S1008" s="6"/>
    </row>
    <row r="1009" spans="1:19" x14ac:dyDescent="0.15">
      <c r="A1009" s="6"/>
      <c r="B1009" s="6"/>
      <c r="C1009" s="6"/>
      <c r="D1009" s="9"/>
      <c r="E1009" s="9"/>
      <c r="F1009" s="6"/>
      <c r="G1009" s="6"/>
      <c r="H1009" s="6"/>
      <c r="I1009" s="6"/>
      <c r="J1009" s="6"/>
      <c r="K1009" s="6"/>
      <c r="L1009" s="6"/>
      <c r="M1009" s="6"/>
      <c r="N1009" s="6"/>
      <c r="O1009" s="16"/>
      <c r="P1009" s="6"/>
      <c r="Q1009" s="6"/>
      <c r="R1009" s="6"/>
      <c r="S1009" s="6"/>
    </row>
    <row r="1010" spans="1:19" x14ac:dyDescent="0.15">
      <c r="A1010" s="6"/>
      <c r="B1010" s="6"/>
      <c r="C1010" s="6"/>
      <c r="D1010" s="9"/>
      <c r="E1010" s="9"/>
      <c r="F1010" s="6"/>
      <c r="G1010" s="6"/>
      <c r="H1010" s="6"/>
      <c r="I1010" s="6"/>
      <c r="J1010" s="6"/>
      <c r="K1010" s="6"/>
      <c r="L1010" s="6"/>
      <c r="M1010" s="6"/>
      <c r="N1010" s="6"/>
      <c r="O1010" s="16"/>
      <c r="P1010" s="6"/>
      <c r="Q1010" s="6"/>
      <c r="R1010" s="6"/>
      <c r="S1010" s="6"/>
    </row>
    <row r="1011" spans="1:19" x14ac:dyDescent="0.15">
      <c r="A1011" s="6"/>
      <c r="B1011" s="6"/>
      <c r="C1011" s="6"/>
      <c r="D1011" s="9"/>
      <c r="E1011" s="9"/>
      <c r="F1011" s="6"/>
      <c r="G1011" s="6"/>
      <c r="H1011" s="6"/>
      <c r="I1011" s="6"/>
      <c r="J1011" s="6"/>
      <c r="K1011" s="6"/>
      <c r="L1011" s="6"/>
      <c r="M1011" s="6"/>
      <c r="N1011" s="6"/>
      <c r="O1011" s="16"/>
      <c r="P1011" s="6"/>
      <c r="Q1011" s="6"/>
      <c r="R1011" s="6"/>
      <c r="S1011" s="6"/>
    </row>
    <row r="1012" spans="1:19" x14ac:dyDescent="0.15">
      <c r="A1012" s="6"/>
      <c r="B1012" s="6"/>
      <c r="C1012" s="6"/>
      <c r="D1012" s="9"/>
      <c r="E1012" s="9"/>
      <c r="F1012" s="6"/>
      <c r="G1012" s="6"/>
      <c r="H1012" s="6"/>
      <c r="I1012" s="6"/>
      <c r="J1012" s="6"/>
      <c r="K1012" s="6"/>
      <c r="L1012" s="6"/>
      <c r="M1012" s="6"/>
      <c r="N1012" s="6"/>
      <c r="O1012" s="16"/>
      <c r="P1012" s="6"/>
      <c r="Q1012" s="6"/>
      <c r="R1012" s="6"/>
      <c r="S1012" s="6"/>
    </row>
    <row r="1013" spans="1:19" x14ac:dyDescent="0.15">
      <c r="A1013" s="6"/>
      <c r="B1013" s="6"/>
      <c r="C1013" s="6"/>
      <c r="D1013" s="9"/>
      <c r="E1013" s="9"/>
      <c r="F1013" s="6"/>
      <c r="G1013" s="6"/>
      <c r="H1013" s="6"/>
      <c r="I1013" s="6"/>
      <c r="J1013" s="6"/>
      <c r="K1013" s="6"/>
      <c r="L1013" s="6"/>
      <c r="M1013" s="6"/>
      <c r="N1013" s="6"/>
      <c r="O1013" s="16"/>
      <c r="P1013" s="6"/>
      <c r="Q1013" s="6"/>
      <c r="R1013" s="6"/>
      <c r="S1013" s="6"/>
    </row>
    <row r="1014" spans="1:19" x14ac:dyDescent="0.15">
      <c r="A1014" s="6"/>
      <c r="B1014" s="6"/>
      <c r="C1014" s="6"/>
      <c r="D1014" s="9"/>
      <c r="E1014" s="9"/>
      <c r="F1014" s="6"/>
      <c r="G1014" s="6"/>
      <c r="H1014" s="6"/>
      <c r="I1014" s="6"/>
      <c r="J1014" s="6"/>
      <c r="K1014" s="6"/>
      <c r="L1014" s="6"/>
      <c r="M1014" s="6"/>
      <c r="N1014" s="6"/>
      <c r="O1014" s="16"/>
      <c r="P1014" s="6"/>
      <c r="Q1014" s="6"/>
      <c r="R1014" s="6"/>
      <c r="S1014" s="6"/>
    </row>
    <row r="1015" spans="1:19" x14ac:dyDescent="0.15">
      <c r="A1015" s="6"/>
      <c r="B1015" s="6"/>
      <c r="C1015" s="6"/>
      <c r="D1015" s="9"/>
      <c r="E1015" s="9"/>
      <c r="F1015" s="6"/>
      <c r="G1015" s="6"/>
      <c r="H1015" s="6"/>
      <c r="I1015" s="6"/>
      <c r="J1015" s="6"/>
      <c r="K1015" s="6"/>
      <c r="L1015" s="6"/>
      <c r="M1015" s="6"/>
      <c r="N1015" s="6"/>
      <c r="O1015" s="16"/>
      <c r="P1015" s="6"/>
      <c r="Q1015" s="6"/>
      <c r="R1015" s="6"/>
      <c r="S1015" s="6"/>
    </row>
    <row r="1016" spans="1:19" x14ac:dyDescent="0.15">
      <c r="A1016" s="6"/>
      <c r="B1016" s="6"/>
      <c r="C1016" s="6"/>
      <c r="D1016" s="9"/>
      <c r="E1016" s="9"/>
      <c r="F1016" s="6"/>
      <c r="G1016" s="6"/>
      <c r="H1016" s="6"/>
      <c r="I1016" s="6"/>
      <c r="J1016" s="6"/>
      <c r="K1016" s="6"/>
      <c r="L1016" s="6"/>
      <c r="M1016" s="6"/>
      <c r="N1016" s="6"/>
      <c r="O1016" s="16"/>
      <c r="P1016" s="6"/>
      <c r="Q1016" s="6"/>
      <c r="R1016" s="6"/>
      <c r="S1016" s="6"/>
    </row>
    <row r="1017" spans="1:19" x14ac:dyDescent="0.15">
      <c r="A1017" s="6"/>
      <c r="B1017" s="6"/>
      <c r="C1017" s="6"/>
      <c r="D1017" s="9"/>
      <c r="E1017" s="9"/>
      <c r="F1017" s="6"/>
      <c r="G1017" s="6"/>
      <c r="H1017" s="6"/>
      <c r="I1017" s="6"/>
      <c r="J1017" s="6"/>
      <c r="K1017" s="6"/>
      <c r="L1017" s="6"/>
      <c r="M1017" s="6"/>
      <c r="N1017" s="6"/>
      <c r="O1017" s="16"/>
      <c r="P1017" s="6"/>
      <c r="Q1017" s="6"/>
      <c r="R1017" s="6"/>
      <c r="S1017" s="6"/>
    </row>
    <row r="1018" spans="1:19" x14ac:dyDescent="0.15">
      <c r="A1018" s="6"/>
      <c r="B1018" s="6"/>
      <c r="C1018" s="6"/>
      <c r="D1018" s="9"/>
      <c r="E1018" s="9"/>
      <c r="F1018" s="6"/>
      <c r="G1018" s="6"/>
      <c r="H1018" s="6"/>
      <c r="I1018" s="6"/>
      <c r="J1018" s="6"/>
      <c r="K1018" s="6"/>
      <c r="L1018" s="6"/>
      <c r="M1018" s="6"/>
      <c r="N1018" s="6"/>
      <c r="O1018" s="16"/>
      <c r="P1018" s="6"/>
      <c r="Q1018" s="6"/>
      <c r="R1018" s="6"/>
      <c r="S1018" s="6"/>
    </row>
    <row r="1019" spans="1:19" x14ac:dyDescent="0.15">
      <c r="A1019" s="6"/>
      <c r="B1019" s="6"/>
      <c r="C1019" s="6"/>
      <c r="D1019" s="9"/>
      <c r="E1019" s="9"/>
      <c r="F1019" s="6"/>
      <c r="G1019" s="6"/>
      <c r="H1019" s="6"/>
      <c r="I1019" s="6"/>
      <c r="J1019" s="6"/>
      <c r="K1019" s="6"/>
      <c r="L1019" s="6"/>
      <c r="M1019" s="6"/>
      <c r="N1019" s="6"/>
      <c r="O1019" s="16"/>
      <c r="P1019" s="6"/>
      <c r="Q1019" s="6"/>
      <c r="R1019" s="6"/>
      <c r="S1019" s="6"/>
    </row>
    <row r="1020" spans="1:19" x14ac:dyDescent="0.15">
      <c r="A1020" s="6"/>
      <c r="B1020" s="6"/>
      <c r="C1020" s="6"/>
      <c r="D1020" s="9"/>
      <c r="E1020" s="9"/>
      <c r="F1020" s="6"/>
      <c r="G1020" s="6"/>
      <c r="H1020" s="6"/>
      <c r="I1020" s="6"/>
      <c r="J1020" s="6"/>
      <c r="K1020" s="6"/>
      <c r="L1020" s="6"/>
      <c r="M1020" s="6"/>
      <c r="N1020" s="6"/>
      <c r="O1020" s="16"/>
      <c r="P1020" s="6"/>
      <c r="Q1020" s="6"/>
      <c r="R1020" s="6"/>
      <c r="S1020" s="6"/>
    </row>
    <row r="1021" spans="1:19" x14ac:dyDescent="0.15">
      <c r="A1021" s="6"/>
      <c r="B1021" s="6"/>
      <c r="C1021" s="6"/>
      <c r="D1021" s="9"/>
      <c r="E1021" s="9"/>
      <c r="F1021" s="6"/>
      <c r="G1021" s="6"/>
      <c r="H1021" s="6"/>
      <c r="I1021" s="6"/>
      <c r="J1021" s="6"/>
      <c r="K1021" s="6"/>
      <c r="L1021" s="6"/>
      <c r="M1021" s="6"/>
      <c r="N1021" s="6"/>
      <c r="O1021" s="16"/>
      <c r="P1021" s="6"/>
      <c r="Q1021" s="6"/>
      <c r="R1021" s="6"/>
      <c r="S1021" s="6"/>
    </row>
    <row r="1022" spans="1:19" x14ac:dyDescent="0.15">
      <c r="A1022" s="6"/>
      <c r="B1022" s="6"/>
      <c r="C1022" s="6"/>
      <c r="D1022" s="9"/>
      <c r="E1022" s="9"/>
      <c r="F1022" s="6"/>
      <c r="G1022" s="6"/>
      <c r="H1022" s="6"/>
      <c r="I1022" s="6"/>
      <c r="J1022" s="6"/>
      <c r="K1022" s="6"/>
      <c r="L1022" s="6"/>
      <c r="M1022" s="6"/>
      <c r="N1022" s="6"/>
      <c r="O1022" s="16"/>
      <c r="P1022" s="6"/>
      <c r="Q1022" s="6"/>
      <c r="R1022" s="6"/>
      <c r="S1022" s="6"/>
    </row>
    <row r="1023" spans="1:19" x14ac:dyDescent="0.15">
      <c r="A1023" s="6"/>
      <c r="B1023" s="6"/>
      <c r="C1023" s="6"/>
      <c r="D1023" s="9"/>
      <c r="E1023" s="9"/>
      <c r="F1023" s="6"/>
      <c r="G1023" s="6"/>
      <c r="H1023" s="6"/>
      <c r="I1023" s="6"/>
      <c r="J1023" s="6"/>
      <c r="K1023" s="6"/>
      <c r="L1023" s="6"/>
      <c r="M1023" s="6"/>
      <c r="N1023" s="6"/>
      <c r="O1023" s="16"/>
      <c r="P1023" s="6"/>
      <c r="Q1023" s="6"/>
      <c r="R1023" s="6"/>
      <c r="S1023" s="6"/>
    </row>
    <row r="1024" spans="1:19" x14ac:dyDescent="0.15">
      <c r="A1024" s="6"/>
      <c r="B1024" s="6"/>
      <c r="C1024" s="6"/>
      <c r="D1024" s="9"/>
      <c r="E1024" s="9"/>
      <c r="F1024" s="6"/>
      <c r="G1024" s="6"/>
      <c r="H1024" s="6"/>
      <c r="I1024" s="6"/>
      <c r="J1024" s="6"/>
      <c r="K1024" s="6"/>
      <c r="L1024" s="6"/>
      <c r="M1024" s="6"/>
      <c r="N1024" s="6"/>
      <c r="O1024" s="16"/>
      <c r="P1024" s="6"/>
      <c r="Q1024" s="6"/>
      <c r="R1024" s="6"/>
      <c r="S1024" s="6"/>
    </row>
    <row r="1025" spans="1:19" x14ac:dyDescent="0.15">
      <c r="A1025" s="6"/>
      <c r="B1025" s="6"/>
      <c r="C1025" s="6"/>
      <c r="D1025" s="9"/>
      <c r="E1025" s="9"/>
      <c r="F1025" s="6"/>
      <c r="G1025" s="6"/>
      <c r="H1025" s="6"/>
      <c r="I1025" s="6"/>
      <c r="J1025" s="6"/>
      <c r="K1025" s="6"/>
      <c r="L1025" s="6"/>
      <c r="M1025" s="6"/>
      <c r="N1025" s="6"/>
      <c r="O1025" s="16"/>
      <c r="P1025" s="6"/>
      <c r="Q1025" s="6"/>
      <c r="R1025" s="6"/>
      <c r="S1025" s="6"/>
    </row>
    <row r="1026" spans="1:19" x14ac:dyDescent="0.15">
      <c r="A1026" s="6"/>
      <c r="B1026" s="6"/>
      <c r="C1026" s="6"/>
      <c r="D1026" s="9"/>
      <c r="E1026" s="9"/>
      <c r="F1026" s="6"/>
      <c r="G1026" s="6"/>
      <c r="H1026" s="6"/>
      <c r="I1026" s="6"/>
      <c r="J1026" s="6"/>
      <c r="K1026" s="6"/>
      <c r="L1026" s="6"/>
      <c r="M1026" s="6"/>
      <c r="N1026" s="6"/>
      <c r="O1026" s="16"/>
      <c r="P1026" s="6"/>
      <c r="Q1026" s="6"/>
      <c r="R1026" s="6"/>
      <c r="S1026" s="6"/>
    </row>
  </sheetData>
  <autoFilter ref="A1:S1026" xr:uid="{00000000-0009-0000-0000-000008000000}">
    <sortState xmlns:xlrd2="http://schemas.microsoft.com/office/spreadsheetml/2017/richdata2" ref="A2:S1026">
      <sortCondition ref="A1:A1026"/>
    </sortState>
  </autoFilter>
  <pageMargins left="0.7" right="0.7" top="0.75" bottom="0.75" header="0.3" footer="0.3"/>
  <pageSetup paperSize="9"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9900"/>
    <outlinePr summaryBelow="0" summaryRight="0"/>
  </sheetPr>
  <dimension ref="A1:Z1003"/>
  <sheetViews>
    <sheetView workbookViewId="0">
      <pane xSplit="1" ySplit="1" topLeftCell="E63" activePane="bottomRight" state="frozen"/>
      <selection pane="topRight" activeCell="B1" sqref="B1"/>
      <selection pane="bottomLeft" activeCell="A2" sqref="A2"/>
      <selection pane="bottomRight" activeCell="A5" sqref="A5"/>
    </sheetView>
  </sheetViews>
  <sheetFormatPr baseColWidth="10" defaultColWidth="12.6640625" defaultRowHeight="13" x14ac:dyDescent="0.15"/>
  <cols>
    <col min="1" max="1" width="26.6640625" style="41" bestFit="1" customWidth="1"/>
    <col min="2" max="2" width="11.5" style="41" bestFit="1" customWidth="1"/>
    <col min="3" max="3" width="14.6640625" style="41" bestFit="1" customWidth="1"/>
    <col min="4" max="5" width="12.5" style="41" bestFit="1" customWidth="1"/>
    <col min="6" max="6" width="26.5" style="41" bestFit="1" customWidth="1"/>
    <col min="7" max="7" width="17.6640625" style="41" bestFit="1" customWidth="1"/>
    <col min="8" max="8" width="26.83203125" style="41" bestFit="1" customWidth="1"/>
    <col min="9" max="9" width="14" style="41" bestFit="1" customWidth="1"/>
    <col min="10" max="10" width="16.6640625" style="41" bestFit="1" customWidth="1"/>
    <col min="11" max="11" width="19.6640625" style="41" bestFit="1" customWidth="1"/>
    <col min="12" max="12" width="7" style="41" bestFit="1" customWidth="1"/>
    <col min="13" max="13" width="7.1640625" style="41" bestFit="1" customWidth="1"/>
    <col min="14" max="14" width="16.33203125" style="41" bestFit="1" customWidth="1"/>
    <col min="15" max="15" width="7.1640625" style="41" bestFit="1" customWidth="1"/>
    <col min="16" max="16" width="14.6640625" style="41" bestFit="1" customWidth="1"/>
    <col min="17" max="17" width="16.33203125" style="41" bestFit="1" customWidth="1"/>
    <col min="18" max="18" width="11.83203125" style="41" bestFit="1" customWidth="1"/>
    <col min="19" max="19" width="14.6640625" style="41" bestFit="1" customWidth="1"/>
    <col min="20" max="20" width="19.83203125" style="41" bestFit="1" customWidth="1"/>
    <col min="21" max="21" width="17.5" style="41" bestFit="1" customWidth="1"/>
    <col min="22" max="22" width="8.33203125" style="41" bestFit="1" customWidth="1"/>
    <col min="23" max="23" width="33.33203125" style="41" bestFit="1" customWidth="1"/>
    <col min="24" max="24" width="17.6640625" style="41" bestFit="1" customWidth="1"/>
    <col min="25" max="25" width="28.6640625" style="41" bestFit="1" customWidth="1"/>
    <col min="26" max="26" width="63.5" style="41" bestFit="1" customWidth="1"/>
    <col min="27" max="16384" width="12.6640625" style="41"/>
  </cols>
  <sheetData>
    <row r="1" spans="1:26" ht="15" x14ac:dyDescent="0.15">
      <c r="A1" s="10" t="s">
        <v>33</v>
      </c>
      <c r="B1" s="10" t="s">
        <v>4478</v>
      </c>
      <c r="C1" s="10" t="s">
        <v>4479</v>
      </c>
      <c r="D1" s="14" t="s">
        <v>34</v>
      </c>
      <c r="E1" s="14" t="s">
        <v>35</v>
      </c>
      <c r="F1" s="10" t="s">
        <v>441</v>
      </c>
      <c r="G1" s="10" t="s">
        <v>1558</v>
      </c>
      <c r="H1" s="10" t="s">
        <v>1559</v>
      </c>
      <c r="I1" s="10" t="s">
        <v>1560</v>
      </c>
      <c r="J1" s="10" t="s">
        <v>1561</v>
      </c>
      <c r="K1" s="10" t="s">
        <v>1562</v>
      </c>
      <c r="L1" s="10" t="s">
        <v>444</v>
      </c>
      <c r="M1" s="11" t="s">
        <v>449</v>
      </c>
      <c r="N1" s="28" t="s">
        <v>11056</v>
      </c>
      <c r="O1" s="11" t="s">
        <v>450</v>
      </c>
      <c r="P1" s="76" t="s">
        <v>11109</v>
      </c>
      <c r="Q1" s="11" t="s">
        <v>11047</v>
      </c>
      <c r="R1" s="11" t="s">
        <v>452</v>
      </c>
      <c r="S1" s="13" t="s">
        <v>9862</v>
      </c>
      <c r="T1" s="10" t="s">
        <v>456</v>
      </c>
      <c r="U1" s="13" t="s">
        <v>457</v>
      </c>
      <c r="V1" s="12" t="s">
        <v>458</v>
      </c>
      <c r="W1" s="13" t="s">
        <v>459</v>
      </c>
      <c r="X1" s="10" t="s">
        <v>1565</v>
      </c>
      <c r="Y1" s="10" t="s">
        <v>460</v>
      </c>
      <c r="Z1" s="10" t="s">
        <v>2879</v>
      </c>
    </row>
    <row r="2" spans="1:26" x14ac:dyDescent="0.15">
      <c r="A2" s="6" t="s">
        <v>39</v>
      </c>
      <c r="B2" s="6" t="s">
        <v>465</v>
      </c>
      <c r="C2" s="4" t="s">
        <v>1567</v>
      </c>
      <c r="D2" s="9">
        <v>55.582371482108002</v>
      </c>
      <c r="E2" s="9">
        <v>11.547746658325</v>
      </c>
      <c r="F2" s="6" t="s">
        <v>999</v>
      </c>
      <c r="G2" s="6"/>
      <c r="H2" s="6"/>
      <c r="I2" s="15" t="s">
        <v>467</v>
      </c>
      <c r="J2" s="39" t="s">
        <v>4372</v>
      </c>
      <c r="K2" s="6" t="s">
        <v>9863</v>
      </c>
      <c r="L2" s="6"/>
      <c r="M2" s="15"/>
      <c r="N2" s="15">
        <v>-21</v>
      </c>
      <c r="O2" s="15"/>
      <c r="P2" s="15"/>
      <c r="Q2" s="15"/>
      <c r="R2" s="15"/>
      <c r="S2" s="6" t="s">
        <v>9864</v>
      </c>
      <c r="T2" s="6">
        <v>4965</v>
      </c>
      <c r="U2" s="6">
        <v>45</v>
      </c>
      <c r="V2" s="16" t="s">
        <v>474</v>
      </c>
      <c r="W2" s="6" t="s">
        <v>9865</v>
      </c>
      <c r="X2" s="6">
        <v>1999</v>
      </c>
      <c r="Y2" s="6" t="s">
        <v>5504</v>
      </c>
      <c r="Z2" s="6"/>
    </row>
    <row r="3" spans="1:26" x14ac:dyDescent="0.15">
      <c r="A3" s="6" t="s">
        <v>39</v>
      </c>
      <c r="B3" s="6" t="s">
        <v>465</v>
      </c>
      <c r="C3" s="4" t="s">
        <v>1567</v>
      </c>
      <c r="D3" s="9">
        <v>55.582371482108002</v>
      </c>
      <c r="E3" s="9">
        <v>11.547746658325</v>
      </c>
      <c r="F3" s="6" t="s">
        <v>999</v>
      </c>
      <c r="G3" s="6"/>
      <c r="H3" s="6"/>
      <c r="I3" s="15" t="s">
        <v>467</v>
      </c>
      <c r="J3" s="39" t="s">
        <v>4372</v>
      </c>
      <c r="K3" s="6" t="s">
        <v>9866</v>
      </c>
      <c r="L3" s="6"/>
      <c r="M3" s="15"/>
      <c r="N3" s="15">
        <v>-21.8</v>
      </c>
      <c r="O3" s="15"/>
      <c r="P3" s="15"/>
      <c r="Q3" s="15"/>
      <c r="R3" s="15"/>
      <c r="S3" s="6" t="s">
        <v>9867</v>
      </c>
      <c r="T3" s="6">
        <v>5120</v>
      </c>
      <c r="U3" s="6">
        <v>40</v>
      </c>
      <c r="V3" s="16" t="s">
        <v>474</v>
      </c>
      <c r="W3" s="6" t="s">
        <v>9868</v>
      </c>
      <c r="X3" s="6">
        <v>1999</v>
      </c>
      <c r="Y3" s="6" t="s">
        <v>5504</v>
      </c>
      <c r="Z3" s="6" t="s">
        <v>9869</v>
      </c>
    </row>
    <row r="4" spans="1:26" x14ac:dyDescent="0.15">
      <c r="A4" s="6" t="s">
        <v>39</v>
      </c>
      <c r="B4" s="6" t="s">
        <v>465</v>
      </c>
      <c r="C4" s="4" t="s">
        <v>1567</v>
      </c>
      <c r="D4" s="9">
        <v>55.582371482108002</v>
      </c>
      <c r="E4" s="9">
        <v>11.547746658325</v>
      </c>
      <c r="F4" s="6" t="s">
        <v>999</v>
      </c>
      <c r="G4" s="6"/>
      <c r="H4" s="6"/>
      <c r="I4" s="15" t="s">
        <v>467</v>
      </c>
      <c r="J4" s="39" t="s">
        <v>4372</v>
      </c>
      <c r="K4" s="6" t="s">
        <v>9870</v>
      </c>
      <c r="L4" s="6"/>
      <c r="M4" s="15"/>
      <c r="N4" s="15">
        <v>-21.1</v>
      </c>
      <c r="O4" s="15"/>
      <c r="P4" s="15"/>
      <c r="Q4" s="15"/>
      <c r="R4" s="15"/>
      <c r="S4" s="6" t="s">
        <v>9871</v>
      </c>
      <c r="T4" s="6">
        <v>5135</v>
      </c>
      <c r="U4" s="6">
        <v>50</v>
      </c>
      <c r="V4" s="16" t="s">
        <v>474</v>
      </c>
      <c r="W4" s="6" t="s">
        <v>9872</v>
      </c>
      <c r="X4" s="6">
        <v>1999</v>
      </c>
      <c r="Y4" s="6" t="s">
        <v>5504</v>
      </c>
      <c r="Z4" s="6"/>
    </row>
    <row r="5" spans="1:26" x14ac:dyDescent="0.15">
      <c r="A5" s="6" t="s">
        <v>43</v>
      </c>
      <c r="B5" s="6" t="s">
        <v>572</v>
      </c>
      <c r="C5" s="6" t="s">
        <v>2447</v>
      </c>
      <c r="D5" s="9">
        <v>56.879539000000001</v>
      </c>
      <c r="E5" s="9">
        <v>9.2168069999999993</v>
      </c>
      <c r="F5" s="6" t="s">
        <v>534</v>
      </c>
      <c r="G5" s="6" t="s">
        <v>4528</v>
      </c>
      <c r="H5" s="6"/>
      <c r="I5" s="6" t="s">
        <v>479</v>
      </c>
      <c r="J5" s="36" t="s">
        <v>9873</v>
      </c>
      <c r="K5" s="6" t="s">
        <v>479</v>
      </c>
      <c r="L5" s="6"/>
      <c r="M5" s="15"/>
      <c r="N5" s="15"/>
      <c r="O5" s="15"/>
      <c r="P5" s="15"/>
      <c r="Q5" s="15"/>
      <c r="R5" s="15"/>
      <c r="S5" s="6" t="s">
        <v>4543</v>
      </c>
      <c r="T5" s="6">
        <v>4575</v>
      </c>
      <c r="U5" s="6">
        <v>35</v>
      </c>
      <c r="V5" s="16" t="s">
        <v>474</v>
      </c>
      <c r="W5" s="6" t="s">
        <v>9874</v>
      </c>
      <c r="X5" s="6">
        <v>2011</v>
      </c>
      <c r="Y5" s="6" t="s">
        <v>1149</v>
      </c>
      <c r="Z5" s="6"/>
    </row>
    <row r="6" spans="1:26" x14ac:dyDescent="0.15">
      <c r="A6" s="6" t="s">
        <v>43</v>
      </c>
      <c r="B6" s="6" t="s">
        <v>572</v>
      </c>
      <c r="C6" s="6" t="s">
        <v>2447</v>
      </c>
      <c r="D6" s="9">
        <v>56.879539000000001</v>
      </c>
      <c r="E6" s="9">
        <v>9.2168069999999993</v>
      </c>
      <c r="F6" s="6" t="s">
        <v>534</v>
      </c>
      <c r="G6" s="6" t="s">
        <v>4528</v>
      </c>
      <c r="H6" s="6"/>
      <c r="I6" s="6" t="s">
        <v>467</v>
      </c>
      <c r="J6" s="39" t="s">
        <v>4372</v>
      </c>
      <c r="K6" s="6" t="s">
        <v>1101</v>
      </c>
      <c r="L6" s="6"/>
      <c r="M6" s="15"/>
      <c r="N6" s="15"/>
      <c r="O6" s="15"/>
      <c r="P6" s="15"/>
      <c r="Q6" s="15"/>
      <c r="R6" s="15"/>
      <c r="S6" s="6" t="s">
        <v>4537</v>
      </c>
      <c r="T6" s="6">
        <v>5010</v>
      </c>
      <c r="U6" s="6">
        <v>35</v>
      </c>
      <c r="V6" s="16" t="s">
        <v>474</v>
      </c>
      <c r="W6" s="6" t="s">
        <v>9875</v>
      </c>
      <c r="X6" s="6">
        <v>2011</v>
      </c>
      <c r="Y6" s="6" t="s">
        <v>1149</v>
      </c>
      <c r="Z6" s="6"/>
    </row>
    <row r="7" spans="1:26" x14ac:dyDescent="0.15">
      <c r="A7" s="6" t="s">
        <v>48</v>
      </c>
      <c r="B7" s="6" t="s">
        <v>1151</v>
      </c>
      <c r="C7" s="6" t="s">
        <v>1151</v>
      </c>
      <c r="D7" s="9">
        <v>54.655042999999999</v>
      </c>
      <c r="E7" s="9">
        <v>11.369953000000001</v>
      </c>
      <c r="F7" s="6" t="s">
        <v>999</v>
      </c>
      <c r="G7" s="6" t="str">
        <f>MID(A7,FIND(" (",A7) + 1 + 1,FIND(")",A7) - 1 - (FIND(" (",A7) + 1))</f>
        <v>MLF01353</v>
      </c>
      <c r="H7" s="6" t="s">
        <v>9876</v>
      </c>
      <c r="I7" s="15" t="s">
        <v>467</v>
      </c>
      <c r="J7" s="39" t="s">
        <v>4372</v>
      </c>
      <c r="K7" s="6"/>
      <c r="L7" s="6"/>
      <c r="M7" s="15">
        <v>36.229999999999997</v>
      </c>
      <c r="N7" s="15">
        <v>-21.75</v>
      </c>
      <c r="O7" s="15">
        <v>11.42</v>
      </c>
      <c r="P7" s="15">
        <v>5.81</v>
      </c>
      <c r="Q7" s="91">
        <f>M7/O7*14/12</f>
        <v>3.7012551079976643</v>
      </c>
      <c r="R7" s="15"/>
      <c r="S7" s="6" t="s">
        <v>9877</v>
      </c>
      <c r="T7" s="17">
        <v>3202</v>
      </c>
      <c r="U7" s="17">
        <v>28</v>
      </c>
      <c r="V7" s="16" t="s">
        <v>474</v>
      </c>
      <c r="W7" s="16" t="s">
        <v>9878</v>
      </c>
      <c r="X7" s="6">
        <v>2023</v>
      </c>
      <c r="Y7" s="6" t="s">
        <v>1154</v>
      </c>
      <c r="Z7" s="6"/>
    </row>
    <row r="8" spans="1:26" x14ac:dyDescent="0.15">
      <c r="A8" s="6" t="s">
        <v>66</v>
      </c>
      <c r="B8" s="6" t="s">
        <v>465</v>
      </c>
      <c r="C8" s="9" t="s">
        <v>1567</v>
      </c>
      <c r="D8" s="9">
        <v>55.569882</v>
      </c>
      <c r="E8" s="9">
        <v>11.531706</v>
      </c>
      <c r="F8" s="6" t="s">
        <v>999</v>
      </c>
      <c r="G8" s="6"/>
      <c r="H8" s="6"/>
      <c r="I8" s="15" t="s">
        <v>467</v>
      </c>
      <c r="J8" s="39" t="s">
        <v>4372</v>
      </c>
      <c r="K8" s="6"/>
      <c r="L8" s="6"/>
      <c r="M8" s="15"/>
      <c r="N8" s="15">
        <v>-20.71</v>
      </c>
      <c r="O8" s="15"/>
      <c r="P8" s="15"/>
      <c r="Q8" s="15"/>
      <c r="R8" s="15"/>
      <c r="S8" s="6" t="s">
        <v>9879</v>
      </c>
      <c r="T8" s="6">
        <v>4920</v>
      </c>
      <c r="U8" s="6">
        <v>40</v>
      </c>
      <c r="V8" s="16" t="s">
        <v>474</v>
      </c>
      <c r="W8" s="6" t="s">
        <v>3359</v>
      </c>
      <c r="X8" s="6">
        <v>2002</v>
      </c>
      <c r="Y8" s="6" t="s">
        <v>4557</v>
      </c>
      <c r="Z8" s="6"/>
    </row>
    <row r="9" spans="1:26" x14ac:dyDescent="0.15">
      <c r="A9" s="6" t="s">
        <v>67</v>
      </c>
      <c r="B9" s="6" t="s">
        <v>465</v>
      </c>
      <c r="C9" s="9" t="s">
        <v>1567</v>
      </c>
      <c r="D9" s="9">
        <v>55.569882</v>
      </c>
      <c r="E9" s="9">
        <v>11.531706</v>
      </c>
      <c r="F9" s="6" t="s">
        <v>999</v>
      </c>
      <c r="G9" s="6"/>
      <c r="H9" s="6"/>
      <c r="I9" s="6" t="s">
        <v>467</v>
      </c>
      <c r="J9" s="39" t="s">
        <v>4372</v>
      </c>
      <c r="K9" s="6"/>
      <c r="L9" s="6"/>
      <c r="M9" s="15"/>
      <c r="N9" s="15"/>
      <c r="O9" s="15"/>
      <c r="P9" s="15"/>
      <c r="Q9" s="15"/>
      <c r="R9" s="15"/>
      <c r="S9" s="6" t="s">
        <v>9880</v>
      </c>
      <c r="T9" s="6">
        <v>4190</v>
      </c>
      <c r="U9" s="6">
        <v>90</v>
      </c>
      <c r="V9" s="16" t="s">
        <v>474</v>
      </c>
      <c r="W9" s="6" t="s">
        <v>7889</v>
      </c>
      <c r="X9" s="6">
        <v>1998</v>
      </c>
      <c r="Y9" s="6" t="s">
        <v>28</v>
      </c>
      <c r="Z9" s="6"/>
    </row>
    <row r="10" spans="1:26" x14ac:dyDescent="0.15">
      <c r="A10" s="6" t="s">
        <v>68</v>
      </c>
      <c r="B10" s="6" t="s">
        <v>465</v>
      </c>
      <c r="C10" s="9" t="s">
        <v>1567</v>
      </c>
      <c r="D10" s="9">
        <v>55.586664673868</v>
      </c>
      <c r="E10" s="9">
        <v>11.533198356629001</v>
      </c>
      <c r="F10" s="6" t="s">
        <v>999</v>
      </c>
      <c r="G10" s="6"/>
      <c r="H10" s="6"/>
      <c r="I10" s="15" t="s">
        <v>467</v>
      </c>
      <c r="J10" s="39" t="s">
        <v>4372</v>
      </c>
      <c r="K10" s="6"/>
      <c r="L10" s="6"/>
      <c r="M10" s="15"/>
      <c r="N10" s="15">
        <v>-21.01</v>
      </c>
      <c r="O10" s="15"/>
      <c r="P10" s="15"/>
      <c r="Q10" s="15"/>
      <c r="R10" s="15"/>
      <c r="S10" s="6" t="s">
        <v>9881</v>
      </c>
      <c r="T10" s="6">
        <v>5110</v>
      </c>
      <c r="U10" s="6">
        <v>40</v>
      </c>
      <c r="V10" s="16" t="s">
        <v>474</v>
      </c>
      <c r="W10" s="6" t="s">
        <v>9882</v>
      </c>
      <c r="X10" s="6">
        <v>2002</v>
      </c>
      <c r="Y10" s="6" t="s">
        <v>4557</v>
      </c>
      <c r="Z10" s="6"/>
    </row>
    <row r="11" spans="1:26" x14ac:dyDescent="0.15">
      <c r="A11" s="6" t="s">
        <v>69</v>
      </c>
      <c r="B11" s="6" t="s">
        <v>465</v>
      </c>
      <c r="C11" s="9" t="s">
        <v>1567</v>
      </c>
      <c r="D11" s="9">
        <v>55.587106613287901</v>
      </c>
      <c r="E11" s="9">
        <v>11.5376380100811</v>
      </c>
      <c r="F11" s="6" t="s">
        <v>999</v>
      </c>
      <c r="G11" s="6"/>
      <c r="H11" s="6"/>
      <c r="I11" s="15" t="s">
        <v>467</v>
      </c>
      <c r="J11" s="39" t="s">
        <v>4372</v>
      </c>
      <c r="K11" s="6"/>
      <c r="L11" s="6"/>
      <c r="M11" s="15"/>
      <c r="N11" s="15">
        <v>-21.3</v>
      </c>
      <c r="O11" s="15"/>
      <c r="P11" s="15"/>
      <c r="Q11" s="15"/>
      <c r="R11" s="15"/>
      <c r="S11" s="6" t="s">
        <v>9883</v>
      </c>
      <c r="T11" s="6">
        <v>5115</v>
      </c>
      <c r="U11" s="6">
        <v>50</v>
      </c>
      <c r="V11" s="16" t="s">
        <v>474</v>
      </c>
      <c r="W11" s="6" t="s">
        <v>9884</v>
      </c>
      <c r="X11" s="6">
        <v>2002</v>
      </c>
      <c r="Y11" s="6" t="s">
        <v>4557</v>
      </c>
      <c r="Z11" s="6"/>
    </row>
    <row r="12" spans="1:26" x14ac:dyDescent="0.15">
      <c r="A12" s="6" t="s">
        <v>69</v>
      </c>
      <c r="B12" s="6" t="s">
        <v>465</v>
      </c>
      <c r="C12" s="9" t="s">
        <v>1567</v>
      </c>
      <c r="D12" s="9">
        <v>55.587106613287901</v>
      </c>
      <c r="E12" s="9">
        <v>11.5376380100811</v>
      </c>
      <c r="F12" s="6" t="s">
        <v>999</v>
      </c>
      <c r="G12" s="6"/>
      <c r="H12" s="6"/>
      <c r="I12" s="15" t="s">
        <v>467</v>
      </c>
      <c r="J12" s="39" t="s">
        <v>4372</v>
      </c>
      <c r="K12" s="6"/>
      <c r="L12" s="6"/>
      <c r="M12" s="15"/>
      <c r="N12" s="15">
        <v>-20.95</v>
      </c>
      <c r="O12" s="15"/>
      <c r="P12" s="15"/>
      <c r="Q12" s="15"/>
      <c r="R12" s="15"/>
      <c r="S12" s="6" t="s">
        <v>9885</v>
      </c>
      <c r="T12" s="6">
        <v>5135</v>
      </c>
      <c r="U12" s="6">
        <v>45</v>
      </c>
      <c r="V12" s="16" t="s">
        <v>474</v>
      </c>
      <c r="W12" s="6" t="s">
        <v>9886</v>
      </c>
      <c r="X12" s="6">
        <v>2002</v>
      </c>
      <c r="Y12" s="6" t="s">
        <v>4557</v>
      </c>
      <c r="Z12" s="6"/>
    </row>
    <row r="13" spans="1:26" x14ac:dyDescent="0.15">
      <c r="A13" s="6" t="s">
        <v>79</v>
      </c>
      <c r="B13" s="6" t="s">
        <v>465</v>
      </c>
      <c r="C13" s="6" t="s">
        <v>2692</v>
      </c>
      <c r="D13" s="9">
        <v>56.791719999999998</v>
      </c>
      <c r="E13" s="9">
        <v>9.5773250000002008</v>
      </c>
      <c r="F13" s="6" t="s">
        <v>999</v>
      </c>
      <c r="G13" s="6"/>
      <c r="H13" s="6"/>
      <c r="I13" s="6" t="s">
        <v>467</v>
      </c>
      <c r="J13" s="39" t="s">
        <v>4372</v>
      </c>
      <c r="K13" s="6" t="s">
        <v>9887</v>
      </c>
      <c r="L13" s="6"/>
      <c r="M13" s="15"/>
      <c r="N13" s="15">
        <v>-22.1</v>
      </c>
      <c r="O13" s="15"/>
      <c r="P13" s="15"/>
      <c r="Q13" s="15"/>
      <c r="R13" s="15"/>
      <c r="S13" s="6" t="s">
        <v>9888</v>
      </c>
      <c r="T13" s="6">
        <v>4525</v>
      </c>
      <c r="U13" s="6">
        <v>90</v>
      </c>
      <c r="V13" s="16" t="s">
        <v>474</v>
      </c>
      <c r="W13" s="6" t="s">
        <v>9889</v>
      </c>
      <c r="X13" s="6">
        <v>1998</v>
      </c>
      <c r="Y13" s="6" t="s">
        <v>28</v>
      </c>
      <c r="Z13" s="6"/>
    </row>
    <row r="14" spans="1:26" x14ac:dyDescent="0.15">
      <c r="A14" s="6" t="s">
        <v>9890</v>
      </c>
      <c r="B14" s="6" t="s">
        <v>1151</v>
      </c>
      <c r="C14" s="6" t="s">
        <v>1151</v>
      </c>
      <c r="D14" s="9">
        <v>54.646469000000003</v>
      </c>
      <c r="E14" s="9">
        <v>11.373179</v>
      </c>
      <c r="F14" s="6" t="s">
        <v>999</v>
      </c>
      <c r="G14" s="6" t="str">
        <f>MID(A14,FIND(" (",A14) + 1 + 1,FIND(")",A14) - 1 - (FIND(" (",A14) + 1))</f>
        <v>MLF00001-VIII</v>
      </c>
      <c r="H14" s="6" t="s">
        <v>9891</v>
      </c>
      <c r="I14" s="15" t="s">
        <v>467</v>
      </c>
      <c r="J14" s="39" t="s">
        <v>9892</v>
      </c>
      <c r="K14" s="6" t="s">
        <v>907</v>
      </c>
      <c r="L14" s="6"/>
      <c r="M14" s="15"/>
      <c r="N14" s="15"/>
      <c r="O14" s="15"/>
      <c r="P14" s="15"/>
      <c r="Q14" s="15"/>
      <c r="R14" s="15"/>
      <c r="S14" s="6" t="s">
        <v>9893</v>
      </c>
      <c r="T14" s="17">
        <v>4708</v>
      </c>
      <c r="U14" s="17">
        <v>30</v>
      </c>
      <c r="V14" s="16" t="s">
        <v>474</v>
      </c>
      <c r="W14" s="6" t="s">
        <v>9894</v>
      </c>
      <c r="X14" s="6">
        <v>2016</v>
      </c>
      <c r="Y14" s="6" t="s">
        <v>2961</v>
      </c>
      <c r="Z14" s="6"/>
    </row>
    <row r="15" spans="1:26" x14ac:dyDescent="0.15">
      <c r="A15" s="6" t="s">
        <v>141</v>
      </c>
      <c r="B15" s="6" t="s">
        <v>465</v>
      </c>
      <c r="C15" s="4" t="s">
        <v>2694</v>
      </c>
      <c r="D15" s="9">
        <v>55.268071999999997</v>
      </c>
      <c r="E15" s="9">
        <v>12.340567</v>
      </c>
      <c r="F15" s="16" t="s">
        <v>1302</v>
      </c>
      <c r="G15" s="6"/>
      <c r="H15" s="6">
        <v>1922</v>
      </c>
      <c r="I15" s="15" t="s">
        <v>467</v>
      </c>
      <c r="J15" s="39" t="s">
        <v>4372</v>
      </c>
      <c r="K15" s="6" t="s">
        <v>1101</v>
      </c>
      <c r="L15" s="6"/>
      <c r="M15" s="15"/>
      <c r="N15" s="15"/>
      <c r="O15" s="15"/>
      <c r="P15" s="15"/>
      <c r="Q15" s="15"/>
      <c r="R15" s="15"/>
      <c r="S15" s="6" t="s">
        <v>9895</v>
      </c>
      <c r="T15" s="6">
        <v>4978</v>
      </c>
      <c r="U15" s="6">
        <v>37</v>
      </c>
      <c r="V15" s="16" t="s">
        <v>474</v>
      </c>
      <c r="W15" s="6" t="s">
        <v>9896</v>
      </c>
      <c r="X15" s="6">
        <v>2016</v>
      </c>
      <c r="Y15" s="6" t="s">
        <v>9897</v>
      </c>
      <c r="Z15" s="6"/>
    </row>
    <row r="16" spans="1:26" x14ac:dyDescent="0.15">
      <c r="A16" s="6" t="s">
        <v>142</v>
      </c>
      <c r="B16" s="6" t="s">
        <v>572</v>
      </c>
      <c r="C16" s="6" t="s">
        <v>4496</v>
      </c>
      <c r="D16" s="9">
        <v>56.707484000000001</v>
      </c>
      <c r="E16" s="9">
        <v>10.174768</v>
      </c>
      <c r="F16" s="6" t="s">
        <v>534</v>
      </c>
      <c r="G16" s="6" t="s">
        <v>5059</v>
      </c>
      <c r="H16" s="6" t="s">
        <v>5166</v>
      </c>
      <c r="I16" s="6" t="s">
        <v>479</v>
      </c>
      <c r="J16" s="39" t="s">
        <v>4372</v>
      </c>
      <c r="K16" s="6" t="s">
        <v>479</v>
      </c>
      <c r="L16" s="6"/>
      <c r="M16" s="15"/>
      <c r="N16" s="15"/>
      <c r="O16" s="15"/>
      <c r="P16" s="15"/>
      <c r="Q16" s="15"/>
      <c r="R16" s="15"/>
      <c r="S16" s="6" t="s">
        <v>5167</v>
      </c>
      <c r="T16" s="6">
        <v>3610</v>
      </c>
      <c r="U16" s="17">
        <v>45</v>
      </c>
      <c r="V16" s="16" t="s">
        <v>474</v>
      </c>
      <c r="W16" s="6" t="s">
        <v>9898</v>
      </c>
      <c r="X16" s="6">
        <v>2015</v>
      </c>
      <c r="Y16" s="6" t="s">
        <v>5063</v>
      </c>
      <c r="Z16" s="6"/>
    </row>
    <row r="17" spans="1:26" x14ac:dyDescent="0.15">
      <c r="A17" s="6" t="s">
        <v>142</v>
      </c>
      <c r="B17" s="6" t="s">
        <v>572</v>
      </c>
      <c r="C17" s="6" t="s">
        <v>4496</v>
      </c>
      <c r="D17" s="9">
        <v>56.707484000000001</v>
      </c>
      <c r="E17" s="9">
        <v>10.174768</v>
      </c>
      <c r="F17" s="6" t="s">
        <v>534</v>
      </c>
      <c r="G17" s="6" t="s">
        <v>5059</v>
      </c>
      <c r="H17" s="6" t="s">
        <v>5129</v>
      </c>
      <c r="I17" s="15" t="s">
        <v>9899</v>
      </c>
      <c r="J17" s="39" t="s">
        <v>4372</v>
      </c>
      <c r="K17" s="6"/>
      <c r="L17" s="6"/>
      <c r="M17" s="15"/>
      <c r="N17" s="15">
        <v>-22.18</v>
      </c>
      <c r="O17" s="15"/>
      <c r="P17" s="15"/>
      <c r="Q17" s="15"/>
      <c r="R17" s="15"/>
      <c r="S17" s="6" t="s">
        <v>5130</v>
      </c>
      <c r="T17" s="6">
        <v>4998</v>
      </c>
      <c r="U17" s="17">
        <v>47</v>
      </c>
      <c r="V17" s="16" t="s">
        <v>474</v>
      </c>
      <c r="W17" s="6" t="s">
        <v>8858</v>
      </c>
      <c r="X17" s="6">
        <v>2015</v>
      </c>
      <c r="Y17" s="6" t="s">
        <v>5063</v>
      </c>
      <c r="Z17" s="6"/>
    </row>
    <row r="18" spans="1:26" x14ac:dyDescent="0.15">
      <c r="A18" s="6" t="s">
        <v>142</v>
      </c>
      <c r="B18" s="6" t="s">
        <v>572</v>
      </c>
      <c r="C18" s="6" t="s">
        <v>4496</v>
      </c>
      <c r="D18" s="9">
        <v>56.707484000000001</v>
      </c>
      <c r="E18" s="9">
        <v>10.174768</v>
      </c>
      <c r="F18" s="6" t="s">
        <v>534</v>
      </c>
      <c r="G18" s="6" t="s">
        <v>5059</v>
      </c>
      <c r="H18" s="6" t="s">
        <v>5127</v>
      </c>
      <c r="I18" s="15" t="s">
        <v>9899</v>
      </c>
      <c r="J18" s="39" t="s">
        <v>4372</v>
      </c>
      <c r="K18" s="6"/>
      <c r="L18" s="6"/>
      <c r="M18" s="15"/>
      <c r="N18" s="15">
        <v>-21.23</v>
      </c>
      <c r="O18" s="15"/>
      <c r="P18" s="15"/>
      <c r="Q18" s="15"/>
      <c r="R18" s="15"/>
      <c r="S18" s="6" t="s">
        <v>5128</v>
      </c>
      <c r="T18" s="6">
        <v>5015</v>
      </c>
      <c r="U18" s="17">
        <v>41</v>
      </c>
      <c r="V18" s="16" t="s">
        <v>474</v>
      </c>
      <c r="W18" s="6" t="s">
        <v>9900</v>
      </c>
      <c r="X18" s="6">
        <v>2015</v>
      </c>
      <c r="Y18" s="6" t="s">
        <v>5063</v>
      </c>
      <c r="Z18" s="6"/>
    </row>
    <row r="19" spans="1:26" x14ac:dyDescent="0.15">
      <c r="A19" s="6" t="s">
        <v>142</v>
      </c>
      <c r="B19" s="6" t="s">
        <v>572</v>
      </c>
      <c r="C19" s="6" t="s">
        <v>4496</v>
      </c>
      <c r="D19" s="9">
        <v>56.707484000000001</v>
      </c>
      <c r="E19" s="9">
        <v>10.174768</v>
      </c>
      <c r="F19" s="6" t="s">
        <v>534</v>
      </c>
      <c r="G19" s="6" t="s">
        <v>5059</v>
      </c>
      <c r="H19" s="6" t="s">
        <v>5120</v>
      </c>
      <c r="I19" s="15" t="s">
        <v>9899</v>
      </c>
      <c r="J19" s="39" t="s">
        <v>4372</v>
      </c>
      <c r="K19" s="6"/>
      <c r="L19" s="6"/>
      <c r="M19" s="15"/>
      <c r="N19" s="15">
        <v>-21.35</v>
      </c>
      <c r="O19" s="15"/>
      <c r="P19" s="15"/>
      <c r="Q19" s="15"/>
      <c r="R19" s="15"/>
      <c r="S19" s="6" t="s">
        <v>5121</v>
      </c>
      <c r="T19" s="6">
        <v>5100</v>
      </c>
      <c r="U19" s="17">
        <v>44</v>
      </c>
      <c r="V19" s="16" t="s">
        <v>474</v>
      </c>
      <c r="W19" s="6" t="s">
        <v>9901</v>
      </c>
      <c r="X19" s="6">
        <v>2015</v>
      </c>
      <c r="Y19" s="6" t="s">
        <v>5063</v>
      </c>
      <c r="Z19" s="6"/>
    </row>
    <row r="20" spans="1:26" x14ac:dyDescent="0.15">
      <c r="A20" s="6" t="s">
        <v>142</v>
      </c>
      <c r="B20" s="6" t="s">
        <v>572</v>
      </c>
      <c r="C20" s="6" t="s">
        <v>4496</v>
      </c>
      <c r="D20" s="9">
        <v>56.707484000000001</v>
      </c>
      <c r="E20" s="9">
        <v>10.174768</v>
      </c>
      <c r="F20" s="6" t="s">
        <v>534</v>
      </c>
      <c r="G20" s="6" t="s">
        <v>5059</v>
      </c>
      <c r="H20" s="6" t="s">
        <v>5149</v>
      </c>
      <c r="I20" s="6" t="s">
        <v>467</v>
      </c>
      <c r="J20" s="39" t="s">
        <v>4372</v>
      </c>
      <c r="K20" s="6" t="s">
        <v>9902</v>
      </c>
      <c r="L20" s="6" t="s">
        <v>9903</v>
      </c>
      <c r="M20" s="15"/>
      <c r="N20" s="15">
        <v>-24.7</v>
      </c>
      <c r="O20" s="15"/>
      <c r="P20" s="15"/>
      <c r="Q20" s="15"/>
      <c r="R20" s="15"/>
      <c r="S20" s="6" t="s">
        <v>5151</v>
      </c>
      <c r="T20" s="6">
        <v>4777</v>
      </c>
      <c r="U20" s="17">
        <v>26</v>
      </c>
      <c r="V20" s="16" t="s">
        <v>474</v>
      </c>
      <c r="W20" s="6" t="s">
        <v>9904</v>
      </c>
      <c r="X20" s="6">
        <v>2013</v>
      </c>
      <c r="Y20" s="6" t="s">
        <v>2690</v>
      </c>
      <c r="Z20" s="6"/>
    </row>
    <row r="21" spans="1:26" x14ac:dyDescent="0.15">
      <c r="A21" s="6" t="s">
        <v>142</v>
      </c>
      <c r="B21" s="6" t="s">
        <v>572</v>
      </c>
      <c r="C21" s="6" t="s">
        <v>4496</v>
      </c>
      <c r="D21" s="9">
        <v>56.707484000000001</v>
      </c>
      <c r="E21" s="9">
        <v>10.174768</v>
      </c>
      <c r="F21" s="6" t="s">
        <v>534</v>
      </c>
      <c r="G21" s="6" t="s">
        <v>5059</v>
      </c>
      <c r="H21" s="6" t="s">
        <v>9905</v>
      </c>
      <c r="I21" s="6" t="s">
        <v>467</v>
      </c>
      <c r="J21" s="36" t="s">
        <v>5144</v>
      </c>
      <c r="K21" s="6" t="s">
        <v>9906</v>
      </c>
      <c r="L21" s="6" t="s">
        <v>469</v>
      </c>
      <c r="M21" s="15"/>
      <c r="N21" s="15">
        <v>-22.2</v>
      </c>
      <c r="O21" s="15"/>
      <c r="P21" s="15"/>
      <c r="Q21" s="15"/>
      <c r="R21" s="15"/>
      <c r="S21" s="6" t="s">
        <v>5146</v>
      </c>
      <c r="T21" s="6">
        <v>4848</v>
      </c>
      <c r="U21" s="6">
        <v>41</v>
      </c>
      <c r="V21" s="16" t="s">
        <v>474</v>
      </c>
      <c r="W21" s="6" t="s">
        <v>9907</v>
      </c>
      <c r="X21" s="6">
        <v>2013</v>
      </c>
      <c r="Y21" s="6" t="s">
        <v>2690</v>
      </c>
      <c r="Z21" s="6" t="s">
        <v>9908</v>
      </c>
    </row>
    <row r="22" spans="1:26" x14ac:dyDescent="0.15">
      <c r="A22" s="6" t="s">
        <v>142</v>
      </c>
      <c r="B22" s="6" t="s">
        <v>572</v>
      </c>
      <c r="C22" s="6" t="s">
        <v>4496</v>
      </c>
      <c r="D22" s="9">
        <v>56.707484000000001</v>
      </c>
      <c r="E22" s="9">
        <v>10.174768</v>
      </c>
      <c r="F22" s="6" t="s">
        <v>534</v>
      </c>
      <c r="G22" s="6" t="s">
        <v>5059</v>
      </c>
      <c r="H22" s="6" t="s">
        <v>9909</v>
      </c>
      <c r="I22" s="6" t="s">
        <v>467</v>
      </c>
      <c r="J22" s="39" t="s">
        <v>9910</v>
      </c>
      <c r="K22" s="6" t="s">
        <v>9911</v>
      </c>
      <c r="L22" s="6" t="s">
        <v>481</v>
      </c>
      <c r="M22" s="15"/>
      <c r="N22" s="15">
        <v>-22.19</v>
      </c>
      <c r="O22" s="15"/>
      <c r="P22" s="15"/>
      <c r="Q22" s="15"/>
      <c r="R22" s="15"/>
      <c r="S22" s="6" t="s">
        <v>5141</v>
      </c>
      <c r="T22" s="6">
        <v>4883</v>
      </c>
      <c r="U22" s="6">
        <v>29</v>
      </c>
      <c r="V22" s="16" t="s">
        <v>474</v>
      </c>
      <c r="W22" s="6" t="s">
        <v>9912</v>
      </c>
      <c r="X22" s="6">
        <v>2013</v>
      </c>
      <c r="Y22" s="6" t="s">
        <v>2690</v>
      </c>
      <c r="Z22" s="6" t="s">
        <v>9908</v>
      </c>
    </row>
    <row r="23" spans="1:26" x14ac:dyDescent="0.15">
      <c r="A23" s="6" t="s">
        <v>142</v>
      </c>
      <c r="B23" s="6" t="s">
        <v>572</v>
      </c>
      <c r="C23" s="6" t="s">
        <v>4496</v>
      </c>
      <c r="D23" s="9">
        <v>56.707484000000001</v>
      </c>
      <c r="E23" s="9">
        <v>10.174768</v>
      </c>
      <c r="F23" s="6" t="s">
        <v>534</v>
      </c>
      <c r="G23" s="6" t="s">
        <v>5059</v>
      </c>
      <c r="H23" s="6" t="s">
        <v>5134</v>
      </c>
      <c r="I23" s="6" t="s">
        <v>467</v>
      </c>
      <c r="J23" s="39" t="s">
        <v>4372</v>
      </c>
      <c r="K23" s="6" t="s">
        <v>9913</v>
      </c>
      <c r="L23" s="6" t="s">
        <v>469</v>
      </c>
      <c r="M23" s="15"/>
      <c r="N23" s="15">
        <v>-23.2</v>
      </c>
      <c r="O23" s="15"/>
      <c r="P23" s="15"/>
      <c r="Q23" s="15"/>
      <c r="R23" s="15"/>
      <c r="S23" s="6" t="s">
        <v>5136</v>
      </c>
      <c r="T23" s="6">
        <v>4927</v>
      </c>
      <c r="U23" s="17">
        <v>28</v>
      </c>
      <c r="V23" s="16" t="s">
        <v>474</v>
      </c>
      <c r="W23" s="6" t="s">
        <v>9914</v>
      </c>
      <c r="X23" s="6">
        <v>2013</v>
      </c>
      <c r="Y23" s="6" t="s">
        <v>2690</v>
      </c>
      <c r="Z23" s="6"/>
    </row>
    <row r="24" spans="1:26" x14ac:dyDescent="0.15">
      <c r="A24" s="6" t="s">
        <v>142</v>
      </c>
      <c r="B24" s="6" t="s">
        <v>572</v>
      </c>
      <c r="C24" s="6" t="s">
        <v>4496</v>
      </c>
      <c r="D24" s="9">
        <v>56.707484000000001</v>
      </c>
      <c r="E24" s="9">
        <v>10.174768</v>
      </c>
      <c r="F24" s="6" t="s">
        <v>534</v>
      </c>
      <c r="G24" s="6" t="s">
        <v>5059</v>
      </c>
      <c r="H24" s="6" t="s">
        <v>9915</v>
      </c>
      <c r="I24" s="6" t="s">
        <v>467</v>
      </c>
      <c r="J24" s="39" t="s">
        <v>9916</v>
      </c>
      <c r="K24" s="6" t="s">
        <v>521</v>
      </c>
      <c r="L24" s="6"/>
      <c r="M24" s="15"/>
      <c r="N24" s="15">
        <v>-21.36</v>
      </c>
      <c r="O24" s="15"/>
      <c r="P24" s="15"/>
      <c r="Q24" s="15"/>
      <c r="R24" s="15"/>
      <c r="S24" s="6" t="s">
        <v>5106</v>
      </c>
      <c r="T24" s="6">
        <v>5329</v>
      </c>
      <c r="U24" s="17">
        <v>35</v>
      </c>
      <c r="V24" s="16" t="s">
        <v>474</v>
      </c>
      <c r="W24" s="6" t="s">
        <v>3617</v>
      </c>
      <c r="X24" s="6">
        <v>2014</v>
      </c>
      <c r="Y24" s="6" t="s">
        <v>31</v>
      </c>
      <c r="Z24" s="6" t="s">
        <v>9917</v>
      </c>
    </row>
    <row r="25" spans="1:26" x14ac:dyDescent="0.15">
      <c r="A25" s="6" t="s">
        <v>11132</v>
      </c>
      <c r="B25" s="6" t="s">
        <v>465</v>
      </c>
      <c r="C25" s="6" t="s">
        <v>1675</v>
      </c>
      <c r="D25" s="9">
        <v>55.916073023486</v>
      </c>
      <c r="E25" s="9">
        <v>12.300910949706999</v>
      </c>
      <c r="F25" s="6" t="s">
        <v>999</v>
      </c>
      <c r="G25" s="6"/>
      <c r="H25" s="6"/>
      <c r="I25" s="6" t="s">
        <v>467</v>
      </c>
      <c r="J25" s="39" t="s">
        <v>4372</v>
      </c>
      <c r="K25" s="6"/>
      <c r="L25" s="6"/>
      <c r="M25" s="15"/>
      <c r="N25" s="15">
        <v>-22.4</v>
      </c>
      <c r="O25" s="15"/>
      <c r="P25" s="15"/>
      <c r="Q25" s="15"/>
      <c r="R25" s="15"/>
      <c r="S25" s="6" t="s">
        <v>9920</v>
      </c>
      <c r="T25" s="6">
        <v>4490</v>
      </c>
      <c r="U25" s="6">
        <v>85</v>
      </c>
      <c r="V25" s="16" t="s">
        <v>474</v>
      </c>
      <c r="W25" s="6" t="s">
        <v>9921</v>
      </c>
      <c r="X25" s="6">
        <v>1988</v>
      </c>
      <c r="Y25" s="6" t="s">
        <v>4945</v>
      </c>
      <c r="Z25" s="6"/>
    </row>
    <row r="26" spans="1:26" x14ac:dyDescent="0.15">
      <c r="A26" s="6" t="s">
        <v>159</v>
      </c>
      <c r="B26" s="6" t="s">
        <v>465</v>
      </c>
      <c r="C26" s="6" t="s">
        <v>1675</v>
      </c>
      <c r="D26" s="9">
        <v>55.916073023486</v>
      </c>
      <c r="E26" s="9">
        <v>12.300910949706999</v>
      </c>
      <c r="F26" s="6" t="s">
        <v>999</v>
      </c>
      <c r="G26" s="6"/>
      <c r="H26" s="6"/>
      <c r="I26" s="15" t="s">
        <v>467</v>
      </c>
      <c r="J26" s="39" t="s">
        <v>4372</v>
      </c>
      <c r="K26" s="6"/>
      <c r="L26" s="6"/>
      <c r="M26" s="15"/>
      <c r="N26" s="15">
        <v>-19.8</v>
      </c>
      <c r="O26" s="15"/>
      <c r="P26" s="15"/>
      <c r="Q26" s="15"/>
      <c r="R26" s="15"/>
      <c r="S26" s="6" t="s">
        <v>9918</v>
      </c>
      <c r="T26" s="6">
        <v>4610</v>
      </c>
      <c r="U26" s="6">
        <v>85</v>
      </c>
      <c r="V26" s="16" t="s">
        <v>474</v>
      </c>
      <c r="W26" s="6" t="s">
        <v>9919</v>
      </c>
      <c r="X26" s="6">
        <v>1988</v>
      </c>
      <c r="Y26" s="6" t="s">
        <v>4945</v>
      </c>
      <c r="Z26" s="6"/>
    </row>
    <row r="27" spans="1:26" x14ac:dyDescent="0.15">
      <c r="A27" s="6" t="s">
        <v>162</v>
      </c>
      <c r="B27" s="6" t="s">
        <v>465</v>
      </c>
      <c r="C27" s="6" t="s">
        <v>1567</v>
      </c>
      <c r="D27" s="9">
        <v>55.572000395838998</v>
      </c>
      <c r="E27" s="9">
        <v>11.579890251159</v>
      </c>
      <c r="F27" s="6" t="s">
        <v>999</v>
      </c>
      <c r="G27" s="6"/>
      <c r="H27" s="6"/>
      <c r="I27" s="6" t="s">
        <v>467</v>
      </c>
      <c r="J27" s="39" t="s">
        <v>4372</v>
      </c>
      <c r="K27" s="6" t="s">
        <v>9922</v>
      </c>
      <c r="L27" s="6"/>
      <c r="M27" s="15"/>
      <c r="N27" s="15"/>
      <c r="O27" s="15"/>
      <c r="P27" s="15"/>
      <c r="Q27" s="15"/>
      <c r="R27" s="15"/>
      <c r="S27" s="6" t="s">
        <v>9923</v>
      </c>
      <c r="T27" s="6">
        <v>4510</v>
      </c>
      <c r="U27" s="6">
        <v>90</v>
      </c>
      <c r="V27" s="16" t="s">
        <v>474</v>
      </c>
      <c r="W27" s="6" t="s">
        <v>1013</v>
      </c>
      <c r="X27" s="6">
        <v>1998</v>
      </c>
      <c r="Y27" s="6" t="s">
        <v>28</v>
      </c>
      <c r="Z27" s="6" t="s">
        <v>9924</v>
      </c>
    </row>
    <row r="28" spans="1:26" x14ac:dyDescent="0.15">
      <c r="A28" s="6" t="s">
        <v>171</v>
      </c>
      <c r="B28" s="6" t="s">
        <v>465</v>
      </c>
      <c r="C28" s="6" t="s">
        <v>1567</v>
      </c>
      <c r="D28" s="9">
        <v>55.607687254638002</v>
      </c>
      <c r="E28" s="9">
        <v>11.324672698975</v>
      </c>
      <c r="F28" s="6" t="s">
        <v>999</v>
      </c>
      <c r="G28" s="6"/>
      <c r="H28" s="6"/>
      <c r="I28" s="6" t="s">
        <v>467</v>
      </c>
      <c r="J28" s="39" t="s">
        <v>9925</v>
      </c>
      <c r="K28" s="6"/>
      <c r="L28" s="6"/>
      <c r="M28" s="15"/>
      <c r="N28" s="15">
        <v>-21.6</v>
      </c>
      <c r="O28" s="15"/>
      <c r="P28" s="15"/>
      <c r="Q28" s="15"/>
      <c r="R28" s="15"/>
      <c r="S28" s="6" t="s">
        <v>9926</v>
      </c>
      <c r="T28" s="6">
        <v>5020</v>
      </c>
      <c r="U28" s="6">
        <v>60</v>
      </c>
      <c r="V28" s="16" t="s">
        <v>474</v>
      </c>
      <c r="W28" s="6" t="s">
        <v>9927</v>
      </c>
      <c r="X28" s="6">
        <v>1997</v>
      </c>
      <c r="Y28" s="6" t="s">
        <v>9928</v>
      </c>
      <c r="Z28" s="6" t="s">
        <v>9929</v>
      </c>
    </row>
    <row r="29" spans="1:26" x14ac:dyDescent="0.15">
      <c r="A29" s="6" t="s">
        <v>175</v>
      </c>
      <c r="B29" s="6" t="s">
        <v>572</v>
      </c>
      <c r="C29" s="6" t="s">
        <v>2477</v>
      </c>
      <c r="D29" s="9">
        <v>57.092157999999998</v>
      </c>
      <c r="E29" s="9">
        <v>9.0160579999998998</v>
      </c>
      <c r="F29" s="6" t="s">
        <v>999</v>
      </c>
      <c r="G29" s="6"/>
      <c r="H29" s="6" t="s">
        <v>9930</v>
      </c>
      <c r="I29" s="15" t="s">
        <v>467</v>
      </c>
      <c r="J29" s="39" t="s">
        <v>4372</v>
      </c>
      <c r="K29" s="6" t="s">
        <v>9931</v>
      </c>
      <c r="L29" s="6"/>
      <c r="M29" s="15"/>
      <c r="N29" s="15">
        <v>-22.5</v>
      </c>
      <c r="O29" s="15"/>
      <c r="P29" s="15"/>
      <c r="Q29" s="15"/>
      <c r="R29" s="15"/>
      <c r="S29" s="6" t="s">
        <v>9932</v>
      </c>
      <c r="T29" s="6">
        <v>4740</v>
      </c>
      <c r="U29" s="6">
        <v>75</v>
      </c>
      <c r="V29" s="16" t="s">
        <v>474</v>
      </c>
      <c r="W29" s="6" t="s">
        <v>9933</v>
      </c>
      <c r="X29" s="6">
        <v>1998</v>
      </c>
      <c r="Y29" s="6" t="s">
        <v>28</v>
      </c>
      <c r="Z29" s="6"/>
    </row>
    <row r="30" spans="1:26" x14ac:dyDescent="0.15">
      <c r="A30" s="6" t="s">
        <v>184</v>
      </c>
      <c r="B30" s="6" t="s">
        <v>465</v>
      </c>
      <c r="C30" s="6" t="s">
        <v>1567</v>
      </c>
      <c r="D30" s="9">
        <v>55.597601701176004</v>
      </c>
      <c r="E30" s="9">
        <v>11.517233848571999</v>
      </c>
      <c r="F30" s="6" t="s">
        <v>999</v>
      </c>
      <c r="G30" s="6"/>
      <c r="H30" s="6"/>
      <c r="I30" s="15" t="s">
        <v>467</v>
      </c>
      <c r="J30" s="39" t="s">
        <v>4372</v>
      </c>
      <c r="K30" s="6"/>
      <c r="L30" s="6"/>
      <c r="M30" s="15"/>
      <c r="N30" s="15">
        <v>-21.6</v>
      </c>
      <c r="O30" s="15"/>
      <c r="P30" s="15"/>
      <c r="Q30" s="15"/>
      <c r="R30" s="15"/>
      <c r="S30" s="6" t="s">
        <v>9934</v>
      </c>
      <c r="T30" s="6">
        <v>4630</v>
      </c>
      <c r="U30" s="6">
        <v>85</v>
      </c>
      <c r="V30" s="16" t="s">
        <v>474</v>
      </c>
      <c r="W30" s="6" t="s">
        <v>9935</v>
      </c>
      <c r="X30" s="6">
        <v>1998</v>
      </c>
      <c r="Y30" s="6" t="s">
        <v>28</v>
      </c>
      <c r="Z30" s="6"/>
    </row>
    <row r="31" spans="1:26" x14ac:dyDescent="0.15">
      <c r="A31" s="6" t="s">
        <v>189</v>
      </c>
      <c r="B31" s="6" t="s">
        <v>465</v>
      </c>
      <c r="C31" s="6" t="s">
        <v>1599</v>
      </c>
      <c r="D31" s="9">
        <v>55.961100999999999</v>
      </c>
      <c r="E31" s="9">
        <v>11.583404</v>
      </c>
      <c r="F31" s="6" t="s">
        <v>534</v>
      </c>
      <c r="G31" s="6"/>
      <c r="H31" s="6" t="s">
        <v>9936</v>
      </c>
      <c r="I31" s="15" t="s">
        <v>467</v>
      </c>
      <c r="J31" s="6" t="s">
        <v>9937</v>
      </c>
      <c r="K31" s="6" t="s">
        <v>753</v>
      </c>
      <c r="L31" s="6"/>
      <c r="M31" s="15"/>
      <c r="N31" s="15">
        <v>-21.39</v>
      </c>
      <c r="O31" s="15"/>
      <c r="P31" s="15"/>
      <c r="Q31" s="15"/>
      <c r="R31" s="15"/>
      <c r="S31" s="6" t="s">
        <v>5398</v>
      </c>
      <c r="T31" s="6">
        <v>3926</v>
      </c>
      <c r="U31" s="17">
        <v>33</v>
      </c>
      <c r="V31" s="16" t="s">
        <v>474</v>
      </c>
      <c r="W31" s="6" t="s">
        <v>9938</v>
      </c>
      <c r="X31" s="6">
        <v>2014</v>
      </c>
      <c r="Y31" s="6" t="s">
        <v>31</v>
      </c>
      <c r="Z31" s="6" t="s">
        <v>5400</v>
      </c>
    </row>
    <row r="32" spans="1:26" x14ac:dyDescent="0.15">
      <c r="A32" s="6" t="s">
        <v>195</v>
      </c>
      <c r="B32" s="6" t="s">
        <v>1631</v>
      </c>
      <c r="C32" s="6" t="s">
        <v>2518</v>
      </c>
      <c r="D32" s="9">
        <v>55.501669999999997</v>
      </c>
      <c r="E32" s="9">
        <v>9.5923359999999995</v>
      </c>
      <c r="F32" s="6" t="s">
        <v>2524</v>
      </c>
      <c r="G32" s="6"/>
      <c r="H32" s="6" t="s">
        <v>9939</v>
      </c>
      <c r="I32" s="15" t="s">
        <v>467</v>
      </c>
      <c r="J32" s="6" t="s">
        <v>9940</v>
      </c>
      <c r="K32" s="6" t="s">
        <v>5008</v>
      </c>
      <c r="L32" s="6"/>
      <c r="M32" s="15"/>
      <c r="N32" s="15">
        <v>-21.68</v>
      </c>
      <c r="O32" s="15"/>
      <c r="P32" s="15"/>
      <c r="Q32" s="15"/>
      <c r="R32" s="15"/>
      <c r="S32" s="6" t="s">
        <v>9941</v>
      </c>
      <c r="T32" s="6">
        <v>624</v>
      </c>
      <c r="U32" s="6">
        <v>28</v>
      </c>
      <c r="V32" s="16" t="s">
        <v>474</v>
      </c>
      <c r="W32" s="6" t="s">
        <v>9942</v>
      </c>
      <c r="X32" s="6">
        <v>2014</v>
      </c>
      <c r="Y32" s="6" t="s">
        <v>31</v>
      </c>
      <c r="Z32" s="6" t="s">
        <v>9929</v>
      </c>
    </row>
    <row r="33" spans="1:26" x14ac:dyDescent="0.15">
      <c r="A33" s="6" t="s">
        <v>196</v>
      </c>
      <c r="B33" s="6" t="s">
        <v>1631</v>
      </c>
      <c r="C33" s="6" t="s">
        <v>4867</v>
      </c>
      <c r="D33" s="9">
        <v>56.362000000000002</v>
      </c>
      <c r="E33" s="9">
        <v>10.593</v>
      </c>
      <c r="F33" s="6" t="s">
        <v>534</v>
      </c>
      <c r="G33" s="6"/>
      <c r="H33" s="6" t="s">
        <v>5412</v>
      </c>
      <c r="I33" s="15" t="s">
        <v>479</v>
      </c>
      <c r="J33" s="39" t="s">
        <v>9943</v>
      </c>
      <c r="K33" s="15" t="s">
        <v>479</v>
      </c>
      <c r="L33" s="6"/>
      <c r="M33" s="15"/>
      <c r="N33" s="15">
        <v>-21.41</v>
      </c>
      <c r="O33" s="15"/>
      <c r="P33" s="15"/>
      <c r="Q33" s="15"/>
      <c r="R33" s="15"/>
      <c r="S33" s="6" t="s">
        <v>5413</v>
      </c>
      <c r="T33" s="6">
        <v>1074</v>
      </c>
      <c r="U33" s="6">
        <v>28</v>
      </c>
      <c r="V33" s="16" t="s">
        <v>474</v>
      </c>
      <c r="W33" s="6" t="s">
        <v>9944</v>
      </c>
      <c r="X33" s="6">
        <v>2014</v>
      </c>
      <c r="Y33" s="6" t="s">
        <v>31</v>
      </c>
      <c r="Z33" s="6" t="s">
        <v>9945</v>
      </c>
    </row>
    <row r="34" spans="1:26" x14ac:dyDescent="0.15">
      <c r="A34" s="6" t="s">
        <v>204</v>
      </c>
      <c r="B34" s="6" t="s">
        <v>572</v>
      </c>
      <c r="C34" s="6" t="s">
        <v>2447</v>
      </c>
      <c r="D34" s="9">
        <v>56.570124999999997</v>
      </c>
      <c r="E34" s="9">
        <v>9.0443569999999998</v>
      </c>
      <c r="F34" s="6" t="s">
        <v>534</v>
      </c>
      <c r="G34" s="6" t="s">
        <v>5441</v>
      </c>
      <c r="H34" s="6"/>
      <c r="I34" s="6" t="s">
        <v>467</v>
      </c>
      <c r="J34" s="39" t="s">
        <v>4372</v>
      </c>
      <c r="K34" s="6" t="s">
        <v>5471</v>
      </c>
      <c r="L34" s="6"/>
      <c r="M34" s="15"/>
      <c r="N34" s="15"/>
      <c r="O34" s="15"/>
      <c r="P34" s="15"/>
      <c r="Q34" s="15"/>
      <c r="R34" s="15"/>
      <c r="S34" s="6" t="s">
        <v>5472</v>
      </c>
      <c r="T34" s="6">
        <v>4790</v>
      </c>
      <c r="U34" s="6">
        <v>40</v>
      </c>
      <c r="V34" s="16" t="s">
        <v>474</v>
      </c>
      <c r="W34" s="6" t="s">
        <v>9846</v>
      </c>
      <c r="X34" s="6">
        <v>2011</v>
      </c>
      <c r="Y34" s="6" t="s">
        <v>1149</v>
      </c>
      <c r="Z34" s="6"/>
    </row>
    <row r="35" spans="1:26" x14ac:dyDescent="0.15">
      <c r="A35" s="6" t="s">
        <v>204</v>
      </c>
      <c r="B35" s="6" t="s">
        <v>572</v>
      </c>
      <c r="C35" s="6" t="s">
        <v>2447</v>
      </c>
      <c r="D35" s="9">
        <v>56.570124999999997</v>
      </c>
      <c r="E35" s="9">
        <v>9.0443569999999998</v>
      </c>
      <c r="F35" s="6" t="s">
        <v>534</v>
      </c>
      <c r="G35" s="6" t="s">
        <v>5441</v>
      </c>
      <c r="H35" s="6" t="s">
        <v>9946</v>
      </c>
      <c r="I35" s="15" t="s">
        <v>9899</v>
      </c>
      <c r="J35" s="39" t="s">
        <v>9947</v>
      </c>
      <c r="K35" s="6"/>
      <c r="L35" s="6"/>
      <c r="M35" s="15"/>
      <c r="N35" s="15">
        <v>-21.31</v>
      </c>
      <c r="O35" s="15"/>
      <c r="P35" s="15"/>
      <c r="Q35" s="15"/>
      <c r="R35" s="15"/>
      <c r="S35" s="6" t="s">
        <v>5467</v>
      </c>
      <c r="T35" s="6">
        <v>4934</v>
      </c>
      <c r="U35" s="6">
        <v>35</v>
      </c>
      <c r="V35" s="16" t="s">
        <v>474</v>
      </c>
      <c r="W35" s="6" t="s">
        <v>9948</v>
      </c>
      <c r="X35" s="6">
        <v>2014</v>
      </c>
      <c r="Y35" s="6" t="s">
        <v>31</v>
      </c>
      <c r="Z35" s="6" t="s">
        <v>9949</v>
      </c>
    </row>
    <row r="36" spans="1:26" x14ac:dyDescent="0.15">
      <c r="A36" s="6" t="s">
        <v>208</v>
      </c>
      <c r="B36" s="6" t="s">
        <v>9950</v>
      </c>
      <c r="C36" s="6" t="s">
        <v>1631</v>
      </c>
      <c r="D36" s="9">
        <v>56.142493999999999</v>
      </c>
      <c r="E36" s="9">
        <v>10.185449999999999</v>
      </c>
      <c r="F36" s="6" t="s">
        <v>1568</v>
      </c>
      <c r="G36" s="6"/>
      <c r="H36" s="6"/>
      <c r="I36" s="15" t="s">
        <v>467</v>
      </c>
      <c r="J36" s="36" t="s">
        <v>5144</v>
      </c>
      <c r="K36" s="6" t="s">
        <v>907</v>
      </c>
      <c r="L36" s="6"/>
      <c r="M36" s="15"/>
      <c r="N36" s="15">
        <v>-22.3</v>
      </c>
      <c r="O36" s="15"/>
      <c r="P36" s="15"/>
      <c r="Q36" s="15"/>
      <c r="R36" s="15"/>
      <c r="S36" s="6" t="s">
        <v>9951</v>
      </c>
      <c r="T36" s="6">
        <v>4595</v>
      </c>
      <c r="U36" s="6">
        <v>55</v>
      </c>
      <c r="V36" s="16" t="s">
        <v>474</v>
      </c>
      <c r="W36" s="6" t="s">
        <v>9952</v>
      </c>
      <c r="X36" s="6">
        <v>2014</v>
      </c>
      <c r="Y36" s="6" t="s">
        <v>31</v>
      </c>
      <c r="Z36" s="6"/>
    </row>
    <row r="37" spans="1:26" x14ac:dyDescent="0.15">
      <c r="A37" s="6" t="s">
        <v>209</v>
      </c>
      <c r="B37" s="6" t="s">
        <v>542</v>
      </c>
      <c r="C37" s="6" t="s">
        <v>2576</v>
      </c>
      <c r="D37" s="9">
        <v>55.574565</v>
      </c>
      <c r="E37" s="9">
        <v>10.160352</v>
      </c>
      <c r="F37" s="6" t="s">
        <v>534</v>
      </c>
      <c r="G37" s="6" t="s">
        <v>5476</v>
      </c>
      <c r="H37" s="6" t="s">
        <v>9953</v>
      </c>
      <c r="I37" s="6" t="s">
        <v>479</v>
      </c>
      <c r="J37" s="6" t="s">
        <v>9954</v>
      </c>
      <c r="K37" s="6" t="s">
        <v>479</v>
      </c>
      <c r="L37" s="6"/>
      <c r="M37" s="15"/>
      <c r="N37" s="15">
        <v>-20.100000000000001</v>
      </c>
      <c r="O37" s="15"/>
      <c r="P37" s="15"/>
      <c r="Q37" s="15"/>
      <c r="R37" s="15"/>
      <c r="S37" s="6" t="s">
        <v>5482</v>
      </c>
      <c r="T37" s="6">
        <v>3514</v>
      </c>
      <c r="U37" s="17">
        <v>30</v>
      </c>
      <c r="V37" s="16" t="s">
        <v>474</v>
      </c>
      <c r="W37" s="6" t="s">
        <v>9955</v>
      </c>
      <c r="X37" s="6">
        <v>2014</v>
      </c>
      <c r="Y37" s="6" t="s">
        <v>31</v>
      </c>
      <c r="Z37" s="6" t="s">
        <v>5484</v>
      </c>
    </row>
    <row r="38" spans="1:26" x14ac:dyDescent="0.15">
      <c r="A38" s="6" t="s">
        <v>221</v>
      </c>
      <c r="B38" s="6" t="s">
        <v>465</v>
      </c>
      <c r="C38" s="6" t="s">
        <v>5359</v>
      </c>
      <c r="D38" s="9">
        <v>55.760489999999997</v>
      </c>
      <c r="E38" s="9">
        <v>12.022081999999999</v>
      </c>
      <c r="F38" s="6" t="s">
        <v>534</v>
      </c>
      <c r="G38" s="6" t="s">
        <v>5497</v>
      </c>
      <c r="H38" s="6"/>
      <c r="I38" s="6" t="s">
        <v>479</v>
      </c>
      <c r="J38" s="39" t="s">
        <v>9956</v>
      </c>
      <c r="K38" s="6" t="s">
        <v>479</v>
      </c>
      <c r="L38" s="6"/>
      <c r="M38" s="15"/>
      <c r="N38" s="15">
        <v>-21.3</v>
      </c>
      <c r="O38" s="15"/>
      <c r="P38" s="15"/>
      <c r="Q38" s="15"/>
      <c r="R38" s="15"/>
      <c r="S38" s="6" t="s">
        <v>5513</v>
      </c>
      <c r="T38" s="6">
        <v>5120</v>
      </c>
      <c r="U38" s="6">
        <v>55</v>
      </c>
      <c r="V38" s="16" t="s">
        <v>474</v>
      </c>
      <c r="W38" s="6" t="s">
        <v>9957</v>
      </c>
      <c r="X38" s="6">
        <v>1999</v>
      </c>
      <c r="Y38" s="6" t="s">
        <v>5504</v>
      </c>
      <c r="Z38" s="6" t="s">
        <v>9958</v>
      </c>
    </row>
    <row r="39" spans="1:26" x14ac:dyDescent="0.15">
      <c r="A39" s="6" t="s">
        <v>221</v>
      </c>
      <c r="B39" s="6" t="s">
        <v>465</v>
      </c>
      <c r="C39" s="6" t="s">
        <v>5359</v>
      </c>
      <c r="D39" s="9">
        <v>55.760489999999997</v>
      </c>
      <c r="E39" s="9">
        <v>12.022081999999999</v>
      </c>
      <c r="F39" s="6" t="s">
        <v>534</v>
      </c>
      <c r="G39" s="6" t="s">
        <v>5497</v>
      </c>
      <c r="H39" s="6"/>
      <c r="I39" s="6" t="s">
        <v>479</v>
      </c>
      <c r="J39" s="39" t="s">
        <v>4372</v>
      </c>
      <c r="K39" s="6" t="s">
        <v>5505</v>
      </c>
      <c r="L39" s="6"/>
      <c r="M39" s="15"/>
      <c r="N39" s="15"/>
      <c r="O39" s="15"/>
      <c r="P39" s="15"/>
      <c r="Q39" s="15"/>
      <c r="R39" s="15"/>
      <c r="S39" s="6" t="s">
        <v>5506</v>
      </c>
      <c r="T39" s="6">
        <v>5890</v>
      </c>
      <c r="U39" s="17">
        <v>55</v>
      </c>
      <c r="V39" s="16" t="s">
        <v>474</v>
      </c>
      <c r="W39" s="6" t="s">
        <v>9959</v>
      </c>
      <c r="X39" s="6">
        <v>2009</v>
      </c>
      <c r="Y39" s="6" t="s">
        <v>5508</v>
      </c>
      <c r="Z39" s="6"/>
    </row>
    <row r="40" spans="1:26" x14ac:dyDescent="0.15">
      <c r="A40" s="6" t="s">
        <v>244</v>
      </c>
      <c r="B40" s="6" t="s">
        <v>465</v>
      </c>
      <c r="C40" s="6" t="s">
        <v>1567</v>
      </c>
      <c r="D40" s="9">
        <v>56.143999999999998</v>
      </c>
      <c r="E40" s="9">
        <v>8.4696099999999994</v>
      </c>
      <c r="F40" s="6" t="s">
        <v>2484</v>
      </c>
      <c r="G40" s="6"/>
      <c r="H40" s="6"/>
      <c r="I40" s="15" t="s">
        <v>467</v>
      </c>
      <c r="J40" s="39" t="s">
        <v>4372</v>
      </c>
      <c r="K40" s="6" t="s">
        <v>9960</v>
      </c>
      <c r="L40" s="6"/>
      <c r="M40" s="15"/>
      <c r="N40" s="15">
        <v>-22.4</v>
      </c>
      <c r="O40" s="15"/>
      <c r="P40" s="15"/>
      <c r="Q40" s="15"/>
      <c r="R40" s="15"/>
      <c r="S40" s="6" t="s">
        <v>9961</v>
      </c>
      <c r="T40" s="6">
        <v>5010</v>
      </c>
      <c r="U40" s="6">
        <v>50</v>
      </c>
      <c r="V40" s="16" t="s">
        <v>474</v>
      </c>
      <c r="W40" s="6" t="s">
        <v>9962</v>
      </c>
      <c r="X40" s="6">
        <v>2000</v>
      </c>
      <c r="Y40" s="6" t="s">
        <v>5407</v>
      </c>
      <c r="Z40" s="6"/>
    </row>
    <row r="41" spans="1:26" x14ac:dyDescent="0.15">
      <c r="A41" s="6" t="s">
        <v>244</v>
      </c>
      <c r="B41" s="6" t="s">
        <v>465</v>
      </c>
      <c r="C41" s="6" t="s">
        <v>1567</v>
      </c>
      <c r="D41" s="9">
        <v>56.143999999999998</v>
      </c>
      <c r="E41" s="9">
        <v>8.4696099999999994</v>
      </c>
      <c r="F41" s="6" t="s">
        <v>2484</v>
      </c>
      <c r="G41" s="6"/>
      <c r="H41" s="6"/>
      <c r="I41" s="15" t="s">
        <v>467</v>
      </c>
      <c r="J41" s="39" t="s">
        <v>4372</v>
      </c>
      <c r="K41" s="6" t="s">
        <v>9963</v>
      </c>
      <c r="L41" s="6"/>
      <c r="M41" s="15"/>
      <c r="N41" s="15">
        <v>-22.4</v>
      </c>
      <c r="O41" s="15"/>
      <c r="P41" s="15"/>
      <c r="Q41" s="15"/>
      <c r="R41" s="15"/>
      <c r="S41" s="6" t="s">
        <v>9964</v>
      </c>
      <c r="T41" s="6">
        <v>5050</v>
      </c>
      <c r="U41" s="6">
        <v>45</v>
      </c>
      <c r="V41" s="16" t="s">
        <v>474</v>
      </c>
      <c r="W41" s="6" t="s">
        <v>9965</v>
      </c>
      <c r="X41" s="6">
        <v>2000</v>
      </c>
      <c r="Y41" s="6" t="s">
        <v>5407</v>
      </c>
      <c r="Z41" s="6"/>
    </row>
    <row r="42" spans="1:26" x14ac:dyDescent="0.15">
      <c r="A42" s="6" t="s">
        <v>244</v>
      </c>
      <c r="B42" s="6" t="s">
        <v>465</v>
      </c>
      <c r="C42" s="6" t="s">
        <v>1567</v>
      </c>
      <c r="D42" s="9">
        <v>56.143999999999998</v>
      </c>
      <c r="E42" s="9">
        <v>8.4696099999999994</v>
      </c>
      <c r="F42" s="6" t="s">
        <v>2484</v>
      </c>
      <c r="G42" s="6"/>
      <c r="H42" s="6" t="s">
        <v>9966</v>
      </c>
      <c r="I42" s="6" t="s">
        <v>479</v>
      </c>
      <c r="J42" s="39" t="s">
        <v>9967</v>
      </c>
      <c r="K42" s="6" t="s">
        <v>479</v>
      </c>
      <c r="L42" s="6"/>
      <c r="M42" s="15"/>
      <c r="N42" s="15">
        <v>-32.47</v>
      </c>
      <c r="O42" s="15"/>
      <c r="P42" s="15"/>
      <c r="Q42" s="15"/>
      <c r="R42" s="15"/>
      <c r="S42" s="6" t="s">
        <v>9968</v>
      </c>
      <c r="T42" s="6">
        <v>5055</v>
      </c>
      <c r="U42" s="6">
        <v>50</v>
      </c>
      <c r="V42" s="16" t="s">
        <v>474</v>
      </c>
      <c r="W42" s="6" t="s">
        <v>9969</v>
      </c>
      <c r="X42" s="6">
        <v>2014</v>
      </c>
      <c r="Y42" s="6" t="s">
        <v>31</v>
      </c>
      <c r="Z42" s="6" t="s">
        <v>9970</v>
      </c>
    </row>
    <row r="43" spans="1:26" x14ac:dyDescent="0.15">
      <c r="A43" s="6" t="s">
        <v>262</v>
      </c>
      <c r="B43" s="6" t="s">
        <v>572</v>
      </c>
      <c r="C43" s="6" t="s">
        <v>5024</v>
      </c>
      <c r="D43" s="9">
        <v>56.027132000000002</v>
      </c>
      <c r="E43" s="9">
        <v>10.256733000000001</v>
      </c>
      <c r="F43" s="6" t="s">
        <v>534</v>
      </c>
      <c r="G43" s="6" t="s">
        <v>5612</v>
      </c>
      <c r="H43" s="6" t="s">
        <v>9971</v>
      </c>
      <c r="I43" s="6" t="s">
        <v>467</v>
      </c>
      <c r="J43" s="6" t="s">
        <v>9972</v>
      </c>
      <c r="K43" s="6" t="s">
        <v>753</v>
      </c>
      <c r="L43" s="6"/>
      <c r="M43" s="15"/>
      <c r="N43" s="15">
        <v>-21.45</v>
      </c>
      <c r="O43" s="15"/>
      <c r="P43" s="15"/>
      <c r="Q43" s="15"/>
      <c r="R43" s="15"/>
      <c r="S43" s="6" t="s">
        <v>5682</v>
      </c>
      <c r="T43" s="6">
        <v>4927</v>
      </c>
      <c r="U43" s="6">
        <v>34</v>
      </c>
      <c r="V43" s="16" t="s">
        <v>474</v>
      </c>
      <c r="W43" s="6" t="s">
        <v>9973</v>
      </c>
      <c r="X43" s="6">
        <v>2014</v>
      </c>
      <c r="Y43" s="6" t="s">
        <v>31</v>
      </c>
      <c r="Z43" s="6" t="s">
        <v>5683</v>
      </c>
    </row>
    <row r="44" spans="1:26" x14ac:dyDescent="0.15">
      <c r="A44" s="6" t="s">
        <v>266</v>
      </c>
      <c r="B44" s="6" t="s">
        <v>465</v>
      </c>
      <c r="C44" s="6" t="s">
        <v>1567</v>
      </c>
      <c r="D44" s="9">
        <v>55.593699999999998</v>
      </c>
      <c r="E44" s="9">
        <v>11.542999999999999</v>
      </c>
      <c r="F44" s="6" t="s">
        <v>999</v>
      </c>
      <c r="G44" s="6"/>
      <c r="H44" s="6"/>
      <c r="I44" s="15" t="s">
        <v>9899</v>
      </c>
      <c r="J44" s="39" t="s">
        <v>4372</v>
      </c>
      <c r="K44" s="6"/>
      <c r="L44" s="6"/>
      <c r="M44" s="15"/>
      <c r="N44" s="15"/>
      <c r="O44" s="15"/>
      <c r="P44" s="15"/>
      <c r="Q44" s="15"/>
      <c r="R44" s="15"/>
      <c r="S44" s="6" t="s">
        <v>9974</v>
      </c>
      <c r="T44" s="6">
        <v>4510</v>
      </c>
      <c r="U44" s="6">
        <v>90</v>
      </c>
      <c r="V44" s="16" t="s">
        <v>474</v>
      </c>
      <c r="W44" s="6" t="s">
        <v>1013</v>
      </c>
      <c r="X44" s="6">
        <v>1998</v>
      </c>
      <c r="Y44" s="6" t="s">
        <v>28</v>
      </c>
      <c r="Z44" s="6"/>
    </row>
    <row r="45" spans="1:26" x14ac:dyDescent="0.15">
      <c r="A45" s="6" t="s">
        <v>270</v>
      </c>
      <c r="B45" s="6" t="s">
        <v>465</v>
      </c>
      <c r="C45" s="6" t="s">
        <v>1567</v>
      </c>
      <c r="D45" s="9">
        <v>55.593673452371</v>
      </c>
      <c r="E45" s="9">
        <v>11.542983055115</v>
      </c>
      <c r="F45" s="6" t="s">
        <v>999</v>
      </c>
      <c r="G45" s="6"/>
      <c r="H45" s="6"/>
      <c r="I45" s="6" t="s">
        <v>467</v>
      </c>
      <c r="J45" s="6" t="s">
        <v>9975</v>
      </c>
      <c r="K45" s="6" t="s">
        <v>907</v>
      </c>
      <c r="L45" s="6"/>
      <c r="M45" s="15"/>
      <c r="N45" s="15">
        <v>-21.6</v>
      </c>
      <c r="O45" s="15"/>
      <c r="P45" s="15"/>
      <c r="Q45" s="15"/>
      <c r="R45" s="15"/>
      <c r="S45" s="6" t="s">
        <v>9976</v>
      </c>
      <c r="T45" s="6">
        <v>4900</v>
      </c>
      <c r="U45" s="6">
        <v>50</v>
      </c>
      <c r="V45" s="16" t="s">
        <v>474</v>
      </c>
      <c r="W45" s="6" t="s">
        <v>9977</v>
      </c>
      <c r="X45" s="6">
        <v>1999</v>
      </c>
      <c r="Y45" s="6" t="s">
        <v>5504</v>
      </c>
      <c r="Z45" s="6" t="s">
        <v>9958</v>
      </c>
    </row>
    <row r="46" spans="1:26" x14ac:dyDescent="0.15">
      <c r="A46" s="6" t="s">
        <v>271</v>
      </c>
      <c r="B46" s="6" t="s">
        <v>465</v>
      </c>
      <c r="C46" s="6" t="s">
        <v>1567</v>
      </c>
      <c r="D46" s="9">
        <v>55.593699999999998</v>
      </c>
      <c r="E46" s="9">
        <v>11.542999999999999</v>
      </c>
      <c r="F46" s="6" t="s">
        <v>999</v>
      </c>
      <c r="G46" s="6"/>
      <c r="H46" s="6"/>
      <c r="I46" s="15" t="s">
        <v>467</v>
      </c>
      <c r="J46" s="39" t="s">
        <v>4372</v>
      </c>
      <c r="K46" s="6" t="s">
        <v>9978</v>
      </c>
      <c r="L46" s="6"/>
      <c r="M46" s="15"/>
      <c r="N46" s="15">
        <v>-20.5</v>
      </c>
      <c r="O46" s="15"/>
      <c r="P46" s="15"/>
      <c r="Q46" s="15"/>
      <c r="R46" s="15"/>
      <c r="S46" s="6" t="s">
        <v>9979</v>
      </c>
      <c r="T46" s="6">
        <v>5030</v>
      </c>
      <c r="U46" s="6">
        <v>90</v>
      </c>
      <c r="V46" s="16" t="s">
        <v>474</v>
      </c>
      <c r="W46" s="6" t="s">
        <v>6715</v>
      </c>
      <c r="X46" s="6">
        <v>1989</v>
      </c>
      <c r="Y46" s="6" t="s">
        <v>9980</v>
      </c>
      <c r="Z46" s="6"/>
    </row>
    <row r="47" spans="1:26" x14ac:dyDescent="0.15">
      <c r="A47" s="6" t="s">
        <v>295</v>
      </c>
      <c r="B47" s="6" t="s">
        <v>465</v>
      </c>
      <c r="C47" s="6" t="s">
        <v>1599</v>
      </c>
      <c r="D47" s="9">
        <v>55.698697210804703</v>
      </c>
      <c r="E47" s="9">
        <v>11.074664811436</v>
      </c>
      <c r="F47" s="6" t="s">
        <v>999</v>
      </c>
      <c r="G47" s="6"/>
      <c r="H47" s="6"/>
      <c r="I47" s="6" t="s">
        <v>9899</v>
      </c>
      <c r="J47" s="6" t="s">
        <v>9981</v>
      </c>
      <c r="K47" s="6"/>
      <c r="L47" s="6"/>
      <c r="M47" s="15"/>
      <c r="N47" s="15">
        <v>-21.3</v>
      </c>
      <c r="O47" s="15"/>
      <c r="P47" s="15"/>
      <c r="Q47" s="15"/>
      <c r="R47" s="15"/>
      <c r="S47" s="6" t="s">
        <v>9982</v>
      </c>
      <c r="T47" s="6">
        <v>4700</v>
      </c>
      <c r="U47" s="6">
        <v>95</v>
      </c>
      <c r="V47" s="16" t="s">
        <v>474</v>
      </c>
      <c r="W47" s="6" t="s">
        <v>9983</v>
      </c>
      <c r="X47" s="6">
        <v>1998</v>
      </c>
      <c r="Y47" s="6" t="s">
        <v>28</v>
      </c>
      <c r="Z47" s="6" t="s">
        <v>9958</v>
      </c>
    </row>
    <row r="48" spans="1:26" x14ac:dyDescent="0.15">
      <c r="A48" s="6" t="s">
        <v>298</v>
      </c>
      <c r="B48" s="6" t="s">
        <v>320</v>
      </c>
      <c r="C48" s="6" t="s">
        <v>320</v>
      </c>
      <c r="D48" s="9">
        <v>55.916153000000001</v>
      </c>
      <c r="E48" s="9">
        <v>11.082509</v>
      </c>
      <c r="F48" s="6" t="s">
        <v>534</v>
      </c>
      <c r="G48" s="6"/>
      <c r="H48" s="6"/>
      <c r="I48" s="15" t="s">
        <v>467</v>
      </c>
      <c r="J48" s="36" t="s">
        <v>9873</v>
      </c>
      <c r="K48" s="6" t="s">
        <v>9984</v>
      </c>
      <c r="L48" s="6" t="s">
        <v>469</v>
      </c>
      <c r="M48" s="15"/>
      <c r="N48" s="15">
        <v>-21.8</v>
      </c>
      <c r="O48" s="15"/>
      <c r="P48" s="15"/>
      <c r="Q48" s="15"/>
      <c r="R48" s="15"/>
      <c r="S48" s="6" t="s">
        <v>5819</v>
      </c>
      <c r="T48" s="6">
        <v>4705</v>
      </c>
      <c r="U48" s="17">
        <v>20</v>
      </c>
      <c r="V48" s="16" t="s">
        <v>474</v>
      </c>
      <c r="W48" s="6" t="s">
        <v>9985</v>
      </c>
      <c r="X48" s="6">
        <v>2021</v>
      </c>
      <c r="Y48" s="6" t="s">
        <v>2574</v>
      </c>
      <c r="Z48" s="6" t="s">
        <v>5821</v>
      </c>
    </row>
    <row r="49" spans="1:26" x14ac:dyDescent="0.15">
      <c r="A49" s="6" t="s">
        <v>298</v>
      </c>
      <c r="B49" s="6" t="s">
        <v>320</v>
      </c>
      <c r="C49" s="6" t="s">
        <v>320</v>
      </c>
      <c r="D49" s="9">
        <v>55.916153000000001</v>
      </c>
      <c r="E49" s="9">
        <v>11.082509</v>
      </c>
      <c r="F49" s="6" t="s">
        <v>534</v>
      </c>
      <c r="G49" s="6"/>
      <c r="H49" s="6"/>
      <c r="I49" s="15" t="s">
        <v>467</v>
      </c>
      <c r="J49" s="39" t="s">
        <v>4372</v>
      </c>
      <c r="K49" s="6" t="s">
        <v>9986</v>
      </c>
      <c r="L49" s="6" t="s">
        <v>481</v>
      </c>
      <c r="M49" s="15"/>
      <c r="N49" s="15">
        <v>-21.4</v>
      </c>
      <c r="O49" s="15"/>
      <c r="P49" s="15"/>
      <c r="Q49" s="15"/>
      <c r="R49" s="15"/>
      <c r="S49" s="6" t="s">
        <v>5810</v>
      </c>
      <c r="T49" s="6">
        <v>4980</v>
      </c>
      <c r="U49" s="17">
        <v>20</v>
      </c>
      <c r="V49" s="16" t="s">
        <v>474</v>
      </c>
      <c r="W49" s="6" t="s">
        <v>9987</v>
      </c>
      <c r="X49" s="6">
        <v>2021</v>
      </c>
      <c r="Y49" s="6" t="s">
        <v>2574</v>
      </c>
      <c r="Z49" s="6" t="s">
        <v>5812</v>
      </c>
    </row>
    <row r="50" spans="1:26" x14ac:dyDescent="0.15">
      <c r="A50" s="6" t="s">
        <v>298</v>
      </c>
      <c r="B50" s="6" t="s">
        <v>320</v>
      </c>
      <c r="C50" s="6" t="s">
        <v>320</v>
      </c>
      <c r="D50" s="9">
        <v>55.916153000000001</v>
      </c>
      <c r="E50" s="9">
        <v>11.082509</v>
      </c>
      <c r="F50" s="6" t="s">
        <v>534</v>
      </c>
      <c r="G50" s="6"/>
      <c r="H50" s="6"/>
      <c r="I50" s="15" t="s">
        <v>467</v>
      </c>
      <c r="J50" s="39" t="s">
        <v>4372</v>
      </c>
      <c r="K50" s="6" t="s">
        <v>9988</v>
      </c>
      <c r="L50" s="6" t="s">
        <v>469</v>
      </c>
      <c r="M50" s="15"/>
      <c r="N50" s="15">
        <v>-21.5</v>
      </c>
      <c r="O50" s="15"/>
      <c r="P50" s="15"/>
      <c r="Q50" s="15"/>
      <c r="R50" s="15"/>
      <c r="S50" s="6" t="s">
        <v>5807</v>
      </c>
      <c r="T50" s="6">
        <v>5015</v>
      </c>
      <c r="U50" s="17">
        <v>20</v>
      </c>
      <c r="V50" s="16" t="s">
        <v>474</v>
      </c>
      <c r="W50" s="6" t="s">
        <v>9989</v>
      </c>
      <c r="X50" s="6">
        <v>2021</v>
      </c>
      <c r="Y50" s="6" t="s">
        <v>2574</v>
      </c>
      <c r="Z50" s="6" t="s">
        <v>5808</v>
      </c>
    </row>
    <row r="51" spans="1:26" x14ac:dyDescent="0.15">
      <c r="A51" s="6" t="s">
        <v>298</v>
      </c>
      <c r="B51" s="6" t="s">
        <v>320</v>
      </c>
      <c r="C51" s="6" t="s">
        <v>320</v>
      </c>
      <c r="D51" s="9">
        <v>55.916153000000001</v>
      </c>
      <c r="E51" s="9">
        <v>11.082509</v>
      </c>
      <c r="F51" s="6" t="s">
        <v>534</v>
      </c>
      <c r="G51" s="6"/>
      <c r="H51" s="6"/>
      <c r="I51" s="15" t="s">
        <v>467</v>
      </c>
      <c r="J51" s="36" t="s">
        <v>5144</v>
      </c>
      <c r="K51" s="6" t="s">
        <v>6258</v>
      </c>
      <c r="L51" s="6" t="s">
        <v>469</v>
      </c>
      <c r="M51" s="15"/>
      <c r="N51" s="15">
        <v>-21</v>
      </c>
      <c r="O51" s="15"/>
      <c r="P51" s="15"/>
      <c r="Q51" s="15"/>
      <c r="R51" s="15"/>
      <c r="S51" s="6" t="s">
        <v>5803</v>
      </c>
      <c r="T51" s="6">
        <v>5020</v>
      </c>
      <c r="U51" s="17">
        <v>20</v>
      </c>
      <c r="V51" s="16" t="s">
        <v>474</v>
      </c>
      <c r="W51" s="6" t="s">
        <v>9990</v>
      </c>
      <c r="X51" s="6">
        <v>2021</v>
      </c>
      <c r="Y51" s="6" t="s">
        <v>2574</v>
      </c>
      <c r="Z51" s="6" t="s">
        <v>5805</v>
      </c>
    </row>
    <row r="52" spans="1:26" x14ac:dyDescent="0.15">
      <c r="A52" s="6" t="s">
        <v>338</v>
      </c>
      <c r="B52" s="6" t="s">
        <v>465</v>
      </c>
      <c r="C52" s="9" t="s">
        <v>1599</v>
      </c>
      <c r="D52" s="9">
        <v>55.684600000000003</v>
      </c>
      <c r="E52" s="9">
        <v>11.235799999999999</v>
      </c>
      <c r="F52" s="6" t="s">
        <v>999</v>
      </c>
      <c r="G52" s="6"/>
      <c r="H52" s="6"/>
      <c r="I52" s="15" t="s">
        <v>467</v>
      </c>
      <c r="J52" s="39" t="s">
        <v>4372</v>
      </c>
      <c r="K52" s="6"/>
      <c r="L52" s="6"/>
      <c r="M52" s="15"/>
      <c r="N52" s="15">
        <v>-21.4</v>
      </c>
      <c r="O52" s="15"/>
      <c r="P52" s="15"/>
      <c r="Q52" s="15"/>
      <c r="R52" s="15"/>
      <c r="S52" s="6" t="s">
        <v>9991</v>
      </c>
      <c r="T52" s="6">
        <v>5040</v>
      </c>
      <c r="U52" s="6">
        <v>65</v>
      </c>
      <c r="V52" s="16" t="s">
        <v>474</v>
      </c>
      <c r="W52" s="6" t="s">
        <v>8299</v>
      </c>
      <c r="X52" s="6">
        <v>1998</v>
      </c>
      <c r="Y52" s="6" t="s">
        <v>9992</v>
      </c>
      <c r="Z52" s="6" t="s">
        <v>9993</v>
      </c>
    </row>
    <row r="53" spans="1:26" x14ac:dyDescent="0.15">
      <c r="A53" s="6" t="s">
        <v>338</v>
      </c>
      <c r="B53" s="6" t="s">
        <v>465</v>
      </c>
      <c r="C53" s="9" t="s">
        <v>1599</v>
      </c>
      <c r="D53" s="9">
        <v>55.684600000000003</v>
      </c>
      <c r="E53" s="9">
        <v>11.235799999999999</v>
      </c>
      <c r="F53" s="6" t="s">
        <v>999</v>
      </c>
      <c r="G53" s="6"/>
      <c r="H53" s="6"/>
      <c r="I53" s="15" t="s">
        <v>467</v>
      </c>
      <c r="J53" s="39" t="s">
        <v>4372</v>
      </c>
      <c r="K53" s="6"/>
      <c r="L53" s="6"/>
      <c r="M53" s="15"/>
      <c r="N53" s="15">
        <v>-21.6</v>
      </c>
      <c r="O53" s="15"/>
      <c r="P53" s="15"/>
      <c r="Q53" s="15"/>
      <c r="R53" s="15"/>
      <c r="S53" s="6" t="s">
        <v>9994</v>
      </c>
      <c r="T53" s="6">
        <v>5040</v>
      </c>
      <c r="U53" s="6">
        <v>60</v>
      </c>
      <c r="V53" s="16" t="s">
        <v>474</v>
      </c>
      <c r="W53" s="6" t="s">
        <v>9995</v>
      </c>
      <c r="X53" s="6">
        <v>1998</v>
      </c>
      <c r="Y53" s="6" t="s">
        <v>9992</v>
      </c>
      <c r="Z53" s="6" t="s">
        <v>9996</v>
      </c>
    </row>
    <row r="54" spans="1:26" x14ac:dyDescent="0.15">
      <c r="A54" s="6" t="s">
        <v>340</v>
      </c>
      <c r="B54" s="6" t="s">
        <v>465</v>
      </c>
      <c r="C54" s="6" t="s">
        <v>1675</v>
      </c>
      <c r="D54" s="9">
        <v>56.065351159785997</v>
      </c>
      <c r="E54" s="9">
        <v>12.368888698809799</v>
      </c>
      <c r="F54" s="6" t="s">
        <v>999</v>
      </c>
      <c r="G54" s="6"/>
      <c r="H54" s="6"/>
      <c r="I54" s="15" t="s">
        <v>9899</v>
      </c>
      <c r="J54" s="39" t="s">
        <v>4372</v>
      </c>
      <c r="K54" s="6"/>
      <c r="L54" s="6"/>
      <c r="M54" s="15"/>
      <c r="N54" s="15"/>
      <c r="O54" s="15"/>
      <c r="P54" s="15"/>
      <c r="Q54" s="15"/>
      <c r="R54" s="15"/>
      <c r="S54" s="6" t="s">
        <v>9997</v>
      </c>
      <c r="T54" s="6">
        <v>4770</v>
      </c>
      <c r="U54" s="6">
        <v>85</v>
      </c>
      <c r="V54" s="16" t="s">
        <v>474</v>
      </c>
      <c r="W54" s="6" t="s">
        <v>3178</v>
      </c>
      <c r="X54" s="6">
        <v>1998</v>
      </c>
      <c r="Y54" s="6" t="s">
        <v>28</v>
      </c>
      <c r="Z54" s="6"/>
    </row>
    <row r="55" spans="1:26" x14ac:dyDescent="0.15">
      <c r="A55" s="6" t="s">
        <v>340</v>
      </c>
      <c r="B55" s="6" t="s">
        <v>465</v>
      </c>
      <c r="C55" s="6" t="s">
        <v>1675</v>
      </c>
      <c r="D55" s="9">
        <v>56.065351159785997</v>
      </c>
      <c r="E55" s="9">
        <v>12.368888698809799</v>
      </c>
      <c r="F55" s="6" t="s">
        <v>999</v>
      </c>
      <c r="G55" s="6"/>
      <c r="H55" s="6"/>
      <c r="I55" s="15" t="s">
        <v>467</v>
      </c>
      <c r="J55" s="39" t="s">
        <v>4372</v>
      </c>
      <c r="K55" s="6"/>
      <c r="L55" s="6"/>
      <c r="M55" s="15"/>
      <c r="N55" s="15">
        <v>-21.5</v>
      </c>
      <c r="O55" s="15"/>
      <c r="P55" s="15"/>
      <c r="Q55" s="15"/>
      <c r="R55" s="15"/>
      <c r="S55" s="6" t="s">
        <v>9998</v>
      </c>
      <c r="T55" s="6">
        <v>4960</v>
      </c>
      <c r="U55" s="6">
        <v>90</v>
      </c>
      <c r="V55" s="16" t="s">
        <v>474</v>
      </c>
      <c r="W55" s="6" t="s">
        <v>9999</v>
      </c>
      <c r="X55" s="6">
        <v>1998</v>
      </c>
      <c r="Y55" s="6" t="s">
        <v>28</v>
      </c>
      <c r="Z55" s="6"/>
    </row>
    <row r="56" spans="1:26" x14ac:dyDescent="0.15">
      <c r="A56" s="6" t="s">
        <v>341</v>
      </c>
      <c r="B56" s="6" t="s">
        <v>465</v>
      </c>
      <c r="C56" s="6" t="s">
        <v>2559</v>
      </c>
      <c r="D56" s="9">
        <v>55.571111000000002</v>
      </c>
      <c r="E56" s="9">
        <v>12.131778000000001</v>
      </c>
      <c r="F56" s="6" t="s">
        <v>999</v>
      </c>
      <c r="G56" s="6"/>
      <c r="H56" s="6"/>
      <c r="I56" s="15" t="s">
        <v>467</v>
      </c>
      <c r="J56" s="39" t="s">
        <v>4372</v>
      </c>
      <c r="K56" s="6" t="s">
        <v>907</v>
      </c>
      <c r="L56" s="6"/>
      <c r="M56" s="15"/>
      <c r="N56" s="15"/>
      <c r="O56" s="15"/>
      <c r="P56" s="15"/>
      <c r="Q56" s="15"/>
      <c r="R56" s="15"/>
      <c r="S56" s="6" t="s">
        <v>10000</v>
      </c>
      <c r="T56" s="6">
        <v>4600</v>
      </c>
      <c r="U56" s="6">
        <v>90</v>
      </c>
      <c r="V56" s="16" t="s">
        <v>474</v>
      </c>
      <c r="W56" s="6" t="s">
        <v>3162</v>
      </c>
      <c r="X56" s="6">
        <v>1998</v>
      </c>
      <c r="Y56" s="6" t="s">
        <v>28</v>
      </c>
      <c r="Z56" s="6"/>
    </row>
    <row r="57" spans="1:26" x14ac:dyDescent="0.15">
      <c r="A57" s="6" t="s">
        <v>358</v>
      </c>
      <c r="B57" s="6" t="s">
        <v>465</v>
      </c>
      <c r="C57" s="6" t="s">
        <v>1567</v>
      </c>
      <c r="D57" s="9">
        <v>55.593673452371</v>
      </c>
      <c r="E57" s="9">
        <v>11.542983055115</v>
      </c>
      <c r="F57" s="6" t="s">
        <v>999</v>
      </c>
      <c r="G57" s="6"/>
      <c r="H57" s="6"/>
      <c r="I57" s="15" t="s">
        <v>467</v>
      </c>
      <c r="J57" s="39" t="s">
        <v>4372</v>
      </c>
      <c r="K57" s="6"/>
      <c r="L57" s="6"/>
      <c r="M57" s="15"/>
      <c r="N57" s="15">
        <v>-22</v>
      </c>
      <c r="O57" s="15"/>
      <c r="P57" s="15"/>
      <c r="Q57" s="15"/>
      <c r="R57" s="15"/>
      <c r="S57" s="6" t="s">
        <v>10001</v>
      </c>
      <c r="T57" s="6">
        <v>4560</v>
      </c>
      <c r="U57" s="6">
        <v>85</v>
      </c>
      <c r="V57" s="16" t="s">
        <v>474</v>
      </c>
      <c r="W57" s="6" t="s">
        <v>8619</v>
      </c>
      <c r="X57" s="6">
        <v>1998</v>
      </c>
      <c r="Y57" s="6" t="s">
        <v>28</v>
      </c>
      <c r="Z57" s="6"/>
    </row>
    <row r="58" spans="1:26" x14ac:dyDescent="0.15">
      <c r="A58" s="16" t="s">
        <v>3373</v>
      </c>
      <c r="B58" s="6" t="s">
        <v>1151</v>
      </c>
      <c r="C58" s="6" t="s">
        <v>1151</v>
      </c>
      <c r="D58" s="9">
        <v>54.65</v>
      </c>
      <c r="E58" s="9">
        <v>11.37</v>
      </c>
      <c r="F58" s="6" t="s">
        <v>999</v>
      </c>
      <c r="G58" s="6" t="str">
        <f t="shared" ref="G58:G94" si="0">MID(A58,FIND(" (",A58) + 1 + 1,FIND(")",A58) - 1 - (FIND(" (",A58) + 1))</f>
        <v>MLF00909-I</v>
      </c>
      <c r="H58" s="6" t="s">
        <v>10002</v>
      </c>
      <c r="I58" s="15" t="s">
        <v>467</v>
      </c>
      <c r="J58" s="36" t="s">
        <v>9873</v>
      </c>
      <c r="K58" s="6"/>
      <c r="L58" s="6"/>
      <c r="M58" s="15">
        <v>39.49</v>
      </c>
      <c r="N58" s="15">
        <v>-22.14</v>
      </c>
      <c r="O58" s="15">
        <v>14.05</v>
      </c>
      <c r="P58" s="15">
        <v>6.37</v>
      </c>
      <c r="Q58" s="15">
        <f>M58/O58*14/12</f>
        <v>3.2791221826809021</v>
      </c>
      <c r="R58" s="15"/>
      <c r="S58" s="6" t="s">
        <v>10003</v>
      </c>
      <c r="T58" s="17">
        <v>4313</v>
      </c>
      <c r="U58" s="17">
        <v>28</v>
      </c>
      <c r="V58" s="16" t="s">
        <v>474</v>
      </c>
      <c r="W58" s="6" t="s">
        <v>10004</v>
      </c>
      <c r="X58" s="6">
        <v>2023</v>
      </c>
      <c r="Y58" s="6" t="s">
        <v>1154</v>
      </c>
      <c r="Z58" s="6"/>
    </row>
    <row r="59" spans="1:26" x14ac:dyDescent="0.15">
      <c r="A59" s="6" t="s">
        <v>3463</v>
      </c>
      <c r="B59" s="6" t="s">
        <v>1151</v>
      </c>
      <c r="C59" s="6" t="s">
        <v>1151</v>
      </c>
      <c r="D59" s="9">
        <v>54.64</v>
      </c>
      <c r="E59" s="9">
        <v>11.39</v>
      </c>
      <c r="F59" s="6" t="s">
        <v>999</v>
      </c>
      <c r="G59" s="6" t="str">
        <f t="shared" si="0"/>
        <v>MLF00902-I</v>
      </c>
      <c r="H59" s="6" t="s">
        <v>10005</v>
      </c>
      <c r="I59" s="15" t="s">
        <v>467</v>
      </c>
      <c r="J59" s="6" t="s">
        <v>10006</v>
      </c>
      <c r="K59" s="6"/>
      <c r="L59" s="6"/>
      <c r="M59" s="15"/>
      <c r="N59" s="15">
        <v>-22.77</v>
      </c>
      <c r="O59" s="15"/>
      <c r="P59" s="15"/>
      <c r="Q59" s="15"/>
      <c r="R59" s="15"/>
      <c r="S59" s="6" t="s">
        <v>10007</v>
      </c>
      <c r="T59" s="17">
        <v>4495</v>
      </c>
      <c r="U59" s="17">
        <v>25</v>
      </c>
      <c r="V59" s="16" t="s">
        <v>474</v>
      </c>
      <c r="W59" s="6" t="s">
        <v>10008</v>
      </c>
      <c r="X59" s="6">
        <v>2023</v>
      </c>
      <c r="Y59" s="6" t="s">
        <v>1154</v>
      </c>
      <c r="Z59" s="6"/>
    </row>
    <row r="60" spans="1:26" x14ac:dyDescent="0.15">
      <c r="A60" s="6" t="s">
        <v>1795</v>
      </c>
      <c r="B60" s="6" t="s">
        <v>1151</v>
      </c>
      <c r="C60" s="6" t="s">
        <v>1151</v>
      </c>
      <c r="D60" s="9">
        <v>54.64</v>
      </c>
      <c r="E60" s="9">
        <v>11.39</v>
      </c>
      <c r="F60" s="6" t="s">
        <v>999</v>
      </c>
      <c r="G60" s="6" t="str">
        <f t="shared" si="0"/>
        <v>MLF00906-I</v>
      </c>
      <c r="H60" s="6" t="s">
        <v>10013</v>
      </c>
      <c r="I60" s="15" t="s">
        <v>467</v>
      </c>
      <c r="J60" s="39" t="s">
        <v>4372</v>
      </c>
      <c r="K60" s="6"/>
      <c r="L60" s="6"/>
      <c r="M60" s="15"/>
      <c r="N60" s="15">
        <v>-22.35</v>
      </c>
      <c r="O60" s="15"/>
      <c r="P60" s="15"/>
      <c r="Q60" s="15"/>
      <c r="R60" s="15"/>
      <c r="S60" s="6" t="s">
        <v>10014</v>
      </c>
      <c r="T60" s="17">
        <v>4444</v>
      </c>
      <c r="U60" s="17">
        <v>29</v>
      </c>
      <c r="V60" s="16" t="s">
        <v>474</v>
      </c>
      <c r="W60" s="6" t="s">
        <v>10015</v>
      </c>
      <c r="X60" s="6">
        <v>2023</v>
      </c>
      <c r="Y60" s="6" t="s">
        <v>1154</v>
      </c>
      <c r="Z60" s="6"/>
    </row>
    <row r="61" spans="1:26" x14ac:dyDescent="0.15">
      <c r="A61" s="6" t="s">
        <v>1795</v>
      </c>
      <c r="B61" s="6" t="s">
        <v>1151</v>
      </c>
      <c r="C61" s="6" t="s">
        <v>1151</v>
      </c>
      <c r="D61" s="9">
        <v>54.64</v>
      </c>
      <c r="E61" s="9">
        <v>11.39</v>
      </c>
      <c r="F61" s="6" t="s">
        <v>999</v>
      </c>
      <c r="G61" s="6" t="str">
        <f t="shared" si="0"/>
        <v>MLF00906-I</v>
      </c>
      <c r="H61" s="6" t="s">
        <v>10016</v>
      </c>
      <c r="I61" s="6" t="s">
        <v>467</v>
      </c>
      <c r="J61" s="39" t="s">
        <v>4372</v>
      </c>
      <c r="K61" s="6"/>
      <c r="L61" s="6"/>
      <c r="M61" s="15">
        <v>42.69</v>
      </c>
      <c r="N61" s="15">
        <v>-21.85</v>
      </c>
      <c r="O61" s="15">
        <v>15.45</v>
      </c>
      <c r="P61" s="15">
        <v>7.48</v>
      </c>
      <c r="Q61" s="15">
        <f t="shared" ref="Q61:Q77" si="1">M61/O61*14/12</f>
        <v>3.2236245954692557</v>
      </c>
      <c r="R61" s="15"/>
      <c r="S61" s="6" t="s">
        <v>10017</v>
      </c>
      <c r="T61" s="17">
        <v>4510</v>
      </c>
      <c r="U61" s="17">
        <v>31</v>
      </c>
      <c r="V61" s="16" t="s">
        <v>474</v>
      </c>
      <c r="W61" s="6" t="s">
        <v>3095</v>
      </c>
      <c r="X61" s="6">
        <v>2023</v>
      </c>
      <c r="Y61" s="6" t="s">
        <v>1154</v>
      </c>
      <c r="Z61" s="6"/>
    </row>
    <row r="62" spans="1:26" x14ac:dyDescent="0.15">
      <c r="A62" s="6" t="s">
        <v>1795</v>
      </c>
      <c r="B62" s="6" t="s">
        <v>1151</v>
      </c>
      <c r="C62" s="6" t="s">
        <v>1151</v>
      </c>
      <c r="D62" s="9">
        <v>54.64</v>
      </c>
      <c r="E62" s="9">
        <v>11.39</v>
      </c>
      <c r="F62" s="6" t="s">
        <v>999</v>
      </c>
      <c r="G62" s="6" t="str">
        <f t="shared" si="0"/>
        <v>MLF00906-I</v>
      </c>
      <c r="H62" s="6" t="s">
        <v>10018</v>
      </c>
      <c r="I62" s="6" t="s">
        <v>467</v>
      </c>
      <c r="J62" s="39" t="s">
        <v>4372</v>
      </c>
      <c r="K62" s="6"/>
      <c r="L62" s="6"/>
      <c r="M62" s="15">
        <v>41.51</v>
      </c>
      <c r="N62" s="15">
        <v>-21.92</v>
      </c>
      <c r="O62" s="15">
        <v>14.5</v>
      </c>
      <c r="P62" s="15">
        <v>5.0199999999999996</v>
      </c>
      <c r="Q62" s="15">
        <f t="shared" si="1"/>
        <v>3.3398850574712644</v>
      </c>
      <c r="R62" s="15"/>
      <c r="S62" s="6" t="s">
        <v>10019</v>
      </c>
      <c r="T62" s="17">
        <v>4968</v>
      </c>
      <c r="U62" s="17">
        <v>28</v>
      </c>
      <c r="V62" s="16" t="s">
        <v>474</v>
      </c>
      <c r="W62" s="6" t="s">
        <v>10020</v>
      </c>
      <c r="X62" s="6">
        <v>2023</v>
      </c>
      <c r="Y62" s="6" t="s">
        <v>1154</v>
      </c>
      <c r="Z62" s="6"/>
    </row>
    <row r="63" spans="1:26" x14ac:dyDescent="0.15">
      <c r="A63" s="6" t="s">
        <v>1795</v>
      </c>
      <c r="B63" s="6" t="s">
        <v>1151</v>
      </c>
      <c r="C63" s="6" t="s">
        <v>1151</v>
      </c>
      <c r="D63" s="9">
        <v>54.64</v>
      </c>
      <c r="E63" s="9">
        <v>11.39</v>
      </c>
      <c r="F63" s="6" t="s">
        <v>999</v>
      </c>
      <c r="G63" s="6" t="str">
        <f t="shared" si="0"/>
        <v>MLF00906-I</v>
      </c>
      <c r="H63" s="6" t="s">
        <v>10021</v>
      </c>
      <c r="I63" s="15" t="s">
        <v>467</v>
      </c>
      <c r="J63" s="36" t="s">
        <v>9873</v>
      </c>
      <c r="K63" s="6"/>
      <c r="L63" s="6"/>
      <c r="M63" s="15">
        <v>42.25</v>
      </c>
      <c r="N63" s="15">
        <v>-20.07</v>
      </c>
      <c r="O63" s="15">
        <v>14.47</v>
      </c>
      <c r="P63" s="15">
        <v>7.18</v>
      </c>
      <c r="Q63" s="15">
        <f t="shared" si="1"/>
        <v>3.4064731628656992</v>
      </c>
      <c r="R63" s="15"/>
      <c r="S63" s="6" t="s">
        <v>10022</v>
      </c>
      <c r="T63" s="17">
        <v>5092</v>
      </c>
      <c r="U63" s="17">
        <v>45</v>
      </c>
      <c r="V63" s="16" t="s">
        <v>474</v>
      </c>
      <c r="W63" s="6" t="s">
        <v>10023</v>
      </c>
      <c r="X63" s="6">
        <v>2023</v>
      </c>
      <c r="Y63" s="6" t="s">
        <v>1154</v>
      </c>
      <c r="Z63" s="6"/>
    </row>
    <row r="64" spans="1:26" x14ac:dyDescent="0.15">
      <c r="A64" s="6" t="s">
        <v>1795</v>
      </c>
      <c r="B64" s="6" t="s">
        <v>1151</v>
      </c>
      <c r="C64" s="6" t="s">
        <v>1151</v>
      </c>
      <c r="D64" s="9">
        <v>54.64</v>
      </c>
      <c r="E64" s="9">
        <v>11.39</v>
      </c>
      <c r="F64" s="6" t="s">
        <v>999</v>
      </c>
      <c r="G64" s="6" t="str">
        <f t="shared" si="0"/>
        <v>MLF00906-I</v>
      </c>
      <c r="H64" s="6" t="s">
        <v>10024</v>
      </c>
      <c r="I64" s="15" t="s">
        <v>467</v>
      </c>
      <c r="J64" s="36" t="s">
        <v>9873</v>
      </c>
      <c r="K64" s="6"/>
      <c r="L64" s="6"/>
      <c r="M64" s="15">
        <v>44.1</v>
      </c>
      <c r="N64" s="15">
        <v>-21.1</v>
      </c>
      <c r="O64" s="15">
        <v>16.2</v>
      </c>
      <c r="P64" s="15">
        <v>5.7</v>
      </c>
      <c r="Q64" s="15">
        <f t="shared" si="1"/>
        <v>3.175925925925926</v>
      </c>
      <c r="R64" s="15"/>
      <c r="S64" s="6" t="s">
        <v>10025</v>
      </c>
      <c r="T64" s="17">
        <v>5134</v>
      </c>
      <c r="U64" s="17">
        <v>32</v>
      </c>
      <c r="V64" s="16" t="s">
        <v>474</v>
      </c>
      <c r="W64" s="6" t="s">
        <v>10026</v>
      </c>
      <c r="X64" s="6">
        <v>2023</v>
      </c>
      <c r="Y64" s="6" t="s">
        <v>1154</v>
      </c>
      <c r="Z64" s="6"/>
    </row>
    <row r="65" spans="1:26" x14ac:dyDescent="0.15">
      <c r="A65" s="6" t="s">
        <v>1795</v>
      </c>
      <c r="B65" s="6" t="s">
        <v>1151</v>
      </c>
      <c r="C65" s="6" t="s">
        <v>1151</v>
      </c>
      <c r="D65" s="9">
        <v>54.64</v>
      </c>
      <c r="E65" s="9">
        <v>11.39</v>
      </c>
      <c r="F65" s="6" t="s">
        <v>999</v>
      </c>
      <c r="G65" s="6" t="str">
        <f t="shared" si="0"/>
        <v>MLF00906-I</v>
      </c>
      <c r="H65" s="6" t="s">
        <v>10027</v>
      </c>
      <c r="I65" s="15" t="s">
        <v>467</v>
      </c>
      <c r="J65" s="39" t="s">
        <v>4372</v>
      </c>
      <c r="K65" s="16" t="s">
        <v>10028</v>
      </c>
      <c r="L65" s="6"/>
      <c r="M65" s="15">
        <v>42.04</v>
      </c>
      <c r="N65" s="15">
        <v>-21.6</v>
      </c>
      <c r="O65" s="15">
        <v>14.97</v>
      </c>
      <c r="P65" s="15">
        <v>6.83</v>
      </c>
      <c r="Q65" s="15">
        <f t="shared" si="1"/>
        <v>3.2763304386550876</v>
      </c>
      <c r="R65" s="15"/>
      <c r="S65" s="6" t="s">
        <v>10029</v>
      </c>
      <c r="T65" s="17">
        <v>4680</v>
      </c>
      <c r="U65" s="17">
        <v>28</v>
      </c>
      <c r="V65" s="16" t="s">
        <v>474</v>
      </c>
      <c r="W65" s="6" t="s">
        <v>10030</v>
      </c>
      <c r="X65" s="6">
        <v>2020</v>
      </c>
      <c r="Y65" s="6" t="s">
        <v>32</v>
      </c>
      <c r="Z65" s="6"/>
    </row>
    <row r="66" spans="1:26" x14ac:dyDescent="0.15">
      <c r="A66" s="6" t="s">
        <v>1795</v>
      </c>
      <c r="B66" s="6" t="s">
        <v>1151</v>
      </c>
      <c r="C66" s="6" t="s">
        <v>1151</v>
      </c>
      <c r="D66" s="9">
        <v>54.64</v>
      </c>
      <c r="E66" s="9">
        <v>11.39</v>
      </c>
      <c r="F66" s="6" t="s">
        <v>999</v>
      </c>
      <c r="G66" s="6" t="str">
        <f t="shared" si="0"/>
        <v>MLF00906-I</v>
      </c>
      <c r="H66" s="6" t="s">
        <v>10031</v>
      </c>
      <c r="I66" s="15" t="s">
        <v>467</v>
      </c>
      <c r="J66" s="36" t="s">
        <v>9873</v>
      </c>
      <c r="K66" s="6" t="s">
        <v>1101</v>
      </c>
      <c r="L66" s="6"/>
      <c r="M66" s="15">
        <v>41.76</v>
      </c>
      <c r="N66" s="15">
        <v>-20.73</v>
      </c>
      <c r="O66" s="15">
        <v>14.51</v>
      </c>
      <c r="P66" s="15">
        <v>5.36</v>
      </c>
      <c r="Q66" s="15">
        <f t="shared" si="1"/>
        <v>3.3576843556168154</v>
      </c>
      <c r="R66" s="15"/>
      <c r="S66" s="6" t="s">
        <v>10032</v>
      </c>
      <c r="T66" s="17">
        <v>5070</v>
      </c>
      <c r="U66" s="17">
        <v>36</v>
      </c>
      <c r="V66" s="16" t="s">
        <v>474</v>
      </c>
      <c r="W66" s="6" t="s">
        <v>10033</v>
      </c>
      <c r="X66" s="6">
        <v>2020</v>
      </c>
      <c r="Y66" s="6" t="s">
        <v>32</v>
      </c>
      <c r="Z66" s="6"/>
    </row>
    <row r="67" spans="1:26" x14ac:dyDescent="0.15">
      <c r="A67" s="6" t="s">
        <v>1795</v>
      </c>
      <c r="B67" s="6" t="s">
        <v>1151</v>
      </c>
      <c r="C67" s="6" t="s">
        <v>1151</v>
      </c>
      <c r="D67" s="9">
        <v>54.64</v>
      </c>
      <c r="E67" s="9">
        <v>11.39</v>
      </c>
      <c r="F67" s="6" t="s">
        <v>999</v>
      </c>
      <c r="G67" s="6" t="str">
        <f t="shared" si="0"/>
        <v>MLF00906-I</v>
      </c>
      <c r="H67" s="6" t="s">
        <v>10034</v>
      </c>
      <c r="I67" s="15" t="s">
        <v>467</v>
      </c>
      <c r="J67" s="36" t="s">
        <v>9873</v>
      </c>
      <c r="K67" s="6"/>
      <c r="L67" s="6"/>
      <c r="M67" s="15">
        <v>43.28</v>
      </c>
      <c r="N67" s="15">
        <v>-21.17</v>
      </c>
      <c r="O67" s="15">
        <v>14.91</v>
      </c>
      <c r="P67" s="15">
        <v>6.95</v>
      </c>
      <c r="Q67" s="15">
        <f t="shared" si="1"/>
        <v>3.3865414710485133</v>
      </c>
      <c r="R67" s="15"/>
      <c r="S67" s="6" t="s">
        <v>10035</v>
      </c>
      <c r="T67" s="17">
        <v>5103</v>
      </c>
      <c r="U67" s="17">
        <v>33</v>
      </c>
      <c r="V67" s="16" t="s">
        <v>474</v>
      </c>
      <c r="W67" s="6" t="s">
        <v>10036</v>
      </c>
      <c r="X67" s="6">
        <v>2020</v>
      </c>
      <c r="Y67" s="6" t="s">
        <v>32</v>
      </c>
      <c r="Z67" s="6"/>
    </row>
    <row r="68" spans="1:26" x14ac:dyDescent="0.15">
      <c r="A68" s="6" t="s">
        <v>1795</v>
      </c>
      <c r="B68" s="6" t="s">
        <v>1151</v>
      </c>
      <c r="C68" s="6" t="s">
        <v>1151</v>
      </c>
      <c r="D68" s="9">
        <v>54.64</v>
      </c>
      <c r="E68" s="9">
        <v>11.39</v>
      </c>
      <c r="F68" s="6" t="s">
        <v>999</v>
      </c>
      <c r="G68" s="6" t="str">
        <f t="shared" si="0"/>
        <v>MLF00906-I</v>
      </c>
      <c r="H68" s="6" t="s">
        <v>10037</v>
      </c>
      <c r="I68" s="15" t="s">
        <v>467</v>
      </c>
      <c r="J68" s="39" t="s">
        <v>4372</v>
      </c>
      <c r="K68" s="16" t="s">
        <v>771</v>
      </c>
      <c r="L68" s="6"/>
      <c r="M68" s="15">
        <v>41.46</v>
      </c>
      <c r="N68" s="15">
        <v>-23.68</v>
      </c>
      <c r="O68" s="15">
        <v>14.48</v>
      </c>
      <c r="P68" s="15">
        <v>7.51</v>
      </c>
      <c r="Q68" s="15">
        <f t="shared" si="1"/>
        <v>3.3404696132596681</v>
      </c>
      <c r="R68" s="15"/>
      <c r="S68" s="6" t="s">
        <v>10038</v>
      </c>
      <c r="T68" s="17">
        <v>5717</v>
      </c>
      <c r="U68" s="17">
        <v>26</v>
      </c>
      <c r="V68" s="16" t="s">
        <v>474</v>
      </c>
      <c r="W68" s="6" t="s">
        <v>10039</v>
      </c>
      <c r="X68" s="6">
        <v>2020</v>
      </c>
      <c r="Y68" s="6" t="s">
        <v>32</v>
      </c>
      <c r="Z68" s="6"/>
    </row>
    <row r="69" spans="1:26" x14ac:dyDescent="0.15">
      <c r="A69" s="6" t="s">
        <v>1795</v>
      </c>
      <c r="B69" s="6" t="s">
        <v>1151</v>
      </c>
      <c r="C69" s="6" t="s">
        <v>1151</v>
      </c>
      <c r="D69" s="9">
        <v>54.64</v>
      </c>
      <c r="E69" s="9">
        <v>11.39</v>
      </c>
      <c r="F69" s="6" t="s">
        <v>999</v>
      </c>
      <c r="G69" s="6" t="str">
        <f t="shared" si="0"/>
        <v>MLF00906-I</v>
      </c>
      <c r="H69" s="6" t="s">
        <v>10009</v>
      </c>
      <c r="I69" s="15" t="s">
        <v>467</v>
      </c>
      <c r="J69" s="39" t="s">
        <v>10010</v>
      </c>
      <c r="K69" s="16" t="s">
        <v>6195</v>
      </c>
      <c r="L69" s="6"/>
      <c r="M69" s="15">
        <v>41.48</v>
      </c>
      <c r="N69" s="15">
        <v>-20.99</v>
      </c>
      <c r="O69" s="15">
        <v>14.9</v>
      </c>
      <c r="P69" s="15">
        <v>5.92</v>
      </c>
      <c r="Q69" s="15">
        <f t="shared" si="1"/>
        <v>3.2478747203579417</v>
      </c>
      <c r="R69" s="15"/>
      <c r="S69" s="6" t="s">
        <v>10011</v>
      </c>
      <c r="T69" s="17">
        <v>4765</v>
      </c>
      <c r="U69" s="17">
        <v>32</v>
      </c>
      <c r="V69" s="16" t="s">
        <v>474</v>
      </c>
      <c r="W69" s="6" t="s">
        <v>10012</v>
      </c>
      <c r="X69" s="6">
        <v>2023</v>
      </c>
      <c r="Y69" s="6" t="s">
        <v>11120</v>
      </c>
      <c r="Z69" s="6"/>
    </row>
    <row r="70" spans="1:26" x14ac:dyDescent="0.15">
      <c r="A70" s="6" t="s">
        <v>1776</v>
      </c>
      <c r="B70" s="6" t="s">
        <v>1151</v>
      </c>
      <c r="C70" s="6" t="s">
        <v>1151</v>
      </c>
      <c r="D70" s="9">
        <v>54.64</v>
      </c>
      <c r="E70" s="9">
        <v>11.39</v>
      </c>
      <c r="F70" s="6" t="s">
        <v>999</v>
      </c>
      <c r="G70" s="6" t="str">
        <f t="shared" si="0"/>
        <v>MLF00906-II</v>
      </c>
      <c r="H70" s="6" t="s">
        <v>10040</v>
      </c>
      <c r="I70" s="15" t="s">
        <v>467</v>
      </c>
      <c r="J70" s="39" t="s">
        <v>4372</v>
      </c>
      <c r="K70" s="6"/>
      <c r="L70" s="6"/>
      <c r="M70" s="15">
        <v>44.4</v>
      </c>
      <c r="N70" s="15">
        <v>-21.8</v>
      </c>
      <c r="O70" s="15">
        <v>16.399999999999999</v>
      </c>
      <c r="P70" s="15">
        <v>5.0999999999999996</v>
      </c>
      <c r="Q70" s="15">
        <f t="shared" si="1"/>
        <v>3.1585365853658538</v>
      </c>
      <c r="R70" s="15"/>
      <c r="S70" s="6" t="s">
        <v>10041</v>
      </c>
      <c r="T70" s="17">
        <v>4787</v>
      </c>
      <c r="U70" s="17">
        <v>37</v>
      </c>
      <c r="V70" s="16" t="s">
        <v>474</v>
      </c>
      <c r="W70" s="6" t="s">
        <v>10042</v>
      </c>
      <c r="X70" s="6">
        <v>2023</v>
      </c>
      <c r="Y70" s="6" t="s">
        <v>1154</v>
      </c>
      <c r="Z70" s="6"/>
    </row>
    <row r="71" spans="1:26" x14ac:dyDescent="0.15">
      <c r="A71" s="6" t="s">
        <v>1776</v>
      </c>
      <c r="B71" s="6" t="s">
        <v>1151</v>
      </c>
      <c r="C71" s="6" t="s">
        <v>1151</v>
      </c>
      <c r="D71" s="9">
        <v>54.64</v>
      </c>
      <c r="E71" s="9">
        <v>11.39</v>
      </c>
      <c r="F71" s="6" t="s">
        <v>999</v>
      </c>
      <c r="G71" s="6" t="str">
        <f t="shared" si="0"/>
        <v>MLF00906-II</v>
      </c>
      <c r="H71" s="6" t="s">
        <v>10043</v>
      </c>
      <c r="I71" s="15" t="s">
        <v>467</v>
      </c>
      <c r="J71" s="39" t="s">
        <v>4372</v>
      </c>
      <c r="K71" s="6"/>
      <c r="L71" s="6"/>
      <c r="M71" s="15">
        <v>46.8</v>
      </c>
      <c r="N71" s="15">
        <v>-22.1</v>
      </c>
      <c r="O71" s="15">
        <v>17.3</v>
      </c>
      <c r="P71" s="15">
        <v>6.3</v>
      </c>
      <c r="Q71" s="15">
        <f t="shared" si="1"/>
        <v>3.1560693641618496</v>
      </c>
      <c r="R71" s="15"/>
      <c r="S71" s="6" t="s">
        <v>10044</v>
      </c>
      <c r="T71" s="17">
        <v>5088</v>
      </c>
      <c r="U71" s="17">
        <v>36</v>
      </c>
      <c r="V71" s="16" t="s">
        <v>474</v>
      </c>
      <c r="W71" s="6" t="s">
        <v>10045</v>
      </c>
      <c r="X71" s="6">
        <v>2023</v>
      </c>
      <c r="Y71" s="6" t="s">
        <v>1154</v>
      </c>
      <c r="Z71" s="6"/>
    </row>
    <row r="72" spans="1:26" x14ac:dyDescent="0.15">
      <c r="A72" s="6" t="s">
        <v>1776</v>
      </c>
      <c r="B72" s="6" t="s">
        <v>1151</v>
      </c>
      <c r="C72" s="6" t="s">
        <v>1151</v>
      </c>
      <c r="D72" s="9">
        <v>54.64</v>
      </c>
      <c r="E72" s="9">
        <v>11.39</v>
      </c>
      <c r="F72" s="6" t="s">
        <v>999</v>
      </c>
      <c r="G72" s="6" t="str">
        <f t="shared" si="0"/>
        <v>MLF00906-II</v>
      </c>
      <c r="H72" s="6" t="s">
        <v>10046</v>
      </c>
      <c r="I72" s="15" t="s">
        <v>467</v>
      </c>
      <c r="J72" s="39" t="s">
        <v>4372</v>
      </c>
      <c r="K72" s="6"/>
      <c r="L72" s="6"/>
      <c r="M72" s="15">
        <v>42.85</v>
      </c>
      <c r="N72" s="15">
        <v>-21.96</v>
      </c>
      <c r="O72" s="15">
        <v>15.51</v>
      </c>
      <c r="P72" s="15">
        <v>6.01</v>
      </c>
      <c r="Q72" s="15">
        <f t="shared" si="1"/>
        <v>3.2231893402106171</v>
      </c>
      <c r="R72" s="15"/>
      <c r="S72" s="6" t="s">
        <v>10047</v>
      </c>
      <c r="T72" s="17">
        <v>5092</v>
      </c>
      <c r="U72" s="17">
        <v>26</v>
      </c>
      <c r="V72" s="16" t="s">
        <v>474</v>
      </c>
      <c r="W72" s="6" t="s">
        <v>10048</v>
      </c>
      <c r="X72" s="6">
        <v>2023</v>
      </c>
      <c r="Y72" s="6" t="s">
        <v>1154</v>
      </c>
      <c r="Z72" s="6"/>
    </row>
    <row r="73" spans="1:26" x14ac:dyDescent="0.15">
      <c r="A73" s="6" t="s">
        <v>1776</v>
      </c>
      <c r="B73" s="6" t="s">
        <v>1151</v>
      </c>
      <c r="C73" s="6" t="s">
        <v>1151</v>
      </c>
      <c r="D73" s="9">
        <v>54.64</v>
      </c>
      <c r="E73" s="9">
        <v>11.39</v>
      </c>
      <c r="F73" s="6" t="s">
        <v>999</v>
      </c>
      <c r="G73" s="6" t="str">
        <f t="shared" si="0"/>
        <v>MLF00906-II</v>
      </c>
      <c r="H73" s="6" t="s">
        <v>10049</v>
      </c>
      <c r="I73" s="15" t="s">
        <v>467</v>
      </c>
      <c r="J73" s="39" t="s">
        <v>4372</v>
      </c>
      <c r="K73" s="6"/>
      <c r="L73" s="6"/>
      <c r="M73" s="15">
        <v>45</v>
      </c>
      <c r="N73" s="15">
        <v>-22.2</v>
      </c>
      <c r="O73" s="15">
        <v>16.899999999999999</v>
      </c>
      <c r="P73" s="15">
        <v>6.3</v>
      </c>
      <c r="Q73" s="15">
        <f t="shared" si="1"/>
        <v>3.1065088757396455</v>
      </c>
      <c r="R73" s="15"/>
      <c r="S73" s="6" t="s">
        <v>10050</v>
      </c>
      <c r="T73" s="17">
        <v>5116</v>
      </c>
      <c r="U73" s="17">
        <v>37</v>
      </c>
      <c r="V73" s="16" t="s">
        <v>474</v>
      </c>
      <c r="W73" s="6" t="s">
        <v>10051</v>
      </c>
      <c r="X73" s="6">
        <v>2023</v>
      </c>
      <c r="Y73" s="6" t="s">
        <v>1154</v>
      </c>
      <c r="Z73" s="6"/>
    </row>
    <row r="74" spans="1:26" x14ac:dyDescent="0.15">
      <c r="A74" s="6" t="s">
        <v>1776</v>
      </c>
      <c r="B74" s="6" t="s">
        <v>1151</v>
      </c>
      <c r="C74" s="6" t="s">
        <v>1151</v>
      </c>
      <c r="D74" s="9">
        <v>54.64</v>
      </c>
      <c r="E74" s="9">
        <v>11.39</v>
      </c>
      <c r="F74" s="6" t="s">
        <v>999</v>
      </c>
      <c r="G74" s="6" t="str">
        <f t="shared" si="0"/>
        <v>MLF00906-II</v>
      </c>
      <c r="H74" s="6" t="s">
        <v>10052</v>
      </c>
      <c r="I74" s="15" t="s">
        <v>467</v>
      </c>
      <c r="J74" s="39" t="s">
        <v>4372</v>
      </c>
      <c r="K74" s="6"/>
      <c r="L74" s="6"/>
      <c r="M74" s="15">
        <v>45.9</v>
      </c>
      <c r="N74" s="15">
        <v>-22</v>
      </c>
      <c r="O74" s="15">
        <v>16.8</v>
      </c>
      <c r="P74" s="15">
        <v>5.5</v>
      </c>
      <c r="Q74" s="15">
        <f t="shared" si="1"/>
        <v>3.1874999999999996</v>
      </c>
      <c r="R74" s="15"/>
      <c r="S74" s="6" t="s">
        <v>10053</v>
      </c>
      <c r="T74" s="17">
        <v>5117</v>
      </c>
      <c r="U74" s="17">
        <v>41</v>
      </c>
      <c r="V74" s="16" t="s">
        <v>474</v>
      </c>
      <c r="W74" s="6" t="s">
        <v>10054</v>
      </c>
      <c r="X74" s="6">
        <v>2023</v>
      </c>
      <c r="Y74" s="6" t="s">
        <v>1154</v>
      </c>
      <c r="Z74" s="6"/>
    </row>
    <row r="75" spans="1:26" x14ac:dyDescent="0.15">
      <c r="A75" s="6" t="s">
        <v>1776</v>
      </c>
      <c r="B75" s="6" t="s">
        <v>1151</v>
      </c>
      <c r="C75" s="6" t="s">
        <v>1151</v>
      </c>
      <c r="D75" s="9">
        <v>54.64</v>
      </c>
      <c r="E75" s="9">
        <v>11.39</v>
      </c>
      <c r="F75" s="6" t="s">
        <v>999</v>
      </c>
      <c r="G75" s="6" t="str">
        <f t="shared" si="0"/>
        <v>MLF00906-II</v>
      </c>
      <c r="H75" s="6" t="s">
        <v>10055</v>
      </c>
      <c r="I75" s="15" t="s">
        <v>467</v>
      </c>
      <c r="J75" s="39" t="s">
        <v>4372</v>
      </c>
      <c r="K75" s="6"/>
      <c r="L75" s="6"/>
      <c r="M75" s="15">
        <v>46</v>
      </c>
      <c r="N75" s="15">
        <v>-21.8</v>
      </c>
      <c r="O75" s="15">
        <v>17.399999999999999</v>
      </c>
      <c r="P75" s="15">
        <v>6.6</v>
      </c>
      <c r="Q75" s="15">
        <f t="shared" si="1"/>
        <v>3.0842911877394634</v>
      </c>
      <c r="R75" s="15"/>
      <c r="S75" s="6" t="s">
        <v>10056</v>
      </c>
      <c r="T75" s="17">
        <v>5144</v>
      </c>
      <c r="U75" s="17">
        <v>34</v>
      </c>
      <c r="V75" s="16" t="s">
        <v>474</v>
      </c>
      <c r="W75" s="6" t="s">
        <v>10057</v>
      </c>
      <c r="X75" s="6">
        <v>2023</v>
      </c>
      <c r="Y75" s="6" t="s">
        <v>1154</v>
      </c>
      <c r="Z75" s="6"/>
    </row>
    <row r="76" spans="1:26" x14ac:dyDescent="0.15">
      <c r="A76" s="6" t="s">
        <v>1776</v>
      </c>
      <c r="B76" s="6" t="s">
        <v>1151</v>
      </c>
      <c r="C76" s="6" t="s">
        <v>1151</v>
      </c>
      <c r="D76" s="9">
        <v>54.64</v>
      </c>
      <c r="E76" s="9">
        <v>11.39</v>
      </c>
      <c r="F76" s="6" t="s">
        <v>999</v>
      </c>
      <c r="G76" s="6" t="str">
        <f t="shared" si="0"/>
        <v>MLF00906-II</v>
      </c>
      <c r="H76" s="6" t="s">
        <v>10058</v>
      </c>
      <c r="I76" s="15" t="s">
        <v>467</v>
      </c>
      <c r="J76" s="39" t="s">
        <v>10059</v>
      </c>
      <c r="K76" s="6"/>
      <c r="L76" s="6"/>
      <c r="M76" s="15">
        <v>45</v>
      </c>
      <c r="N76" s="15">
        <v>-22.9</v>
      </c>
      <c r="O76" s="15">
        <v>16.2</v>
      </c>
      <c r="P76" s="15">
        <v>5.3</v>
      </c>
      <c r="Q76" s="15">
        <f t="shared" si="1"/>
        <v>3.2407407407407405</v>
      </c>
      <c r="R76" s="15"/>
      <c r="S76" s="6" t="s">
        <v>10060</v>
      </c>
      <c r="T76" s="17">
        <v>5122</v>
      </c>
      <c r="U76" s="17">
        <v>33</v>
      </c>
      <c r="V76" s="16" t="s">
        <v>474</v>
      </c>
      <c r="W76" s="6" t="s">
        <v>10061</v>
      </c>
      <c r="X76" s="6">
        <v>2023</v>
      </c>
      <c r="Y76" s="6" t="s">
        <v>11121</v>
      </c>
      <c r="Z76" s="6"/>
    </row>
    <row r="77" spans="1:26" x14ac:dyDescent="0.15">
      <c r="A77" s="6" t="s">
        <v>1776</v>
      </c>
      <c r="B77" s="6" t="s">
        <v>1151</v>
      </c>
      <c r="C77" s="6" t="s">
        <v>1151</v>
      </c>
      <c r="D77" s="9">
        <v>54.64</v>
      </c>
      <c r="E77" s="9">
        <v>11.39</v>
      </c>
      <c r="F77" s="6" t="s">
        <v>999</v>
      </c>
      <c r="G77" s="6" t="str">
        <f t="shared" si="0"/>
        <v>MLF00906-II</v>
      </c>
      <c r="H77" s="6" t="s">
        <v>10062</v>
      </c>
      <c r="I77" s="15" t="s">
        <v>467</v>
      </c>
      <c r="J77" s="39" t="s">
        <v>10063</v>
      </c>
      <c r="K77" s="6"/>
      <c r="L77" s="6"/>
      <c r="M77" s="15">
        <v>44.2</v>
      </c>
      <c r="N77" s="15">
        <v>-23</v>
      </c>
      <c r="O77" s="15">
        <v>16.100000000000001</v>
      </c>
      <c r="P77" s="15">
        <v>5.2</v>
      </c>
      <c r="Q77" s="15">
        <f t="shared" si="1"/>
        <v>3.2028985507246381</v>
      </c>
      <c r="R77" s="15"/>
      <c r="S77" s="6" t="s">
        <v>10064</v>
      </c>
      <c r="T77" s="17">
        <v>5142</v>
      </c>
      <c r="U77" s="17">
        <v>33</v>
      </c>
      <c r="V77" s="16" t="s">
        <v>474</v>
      </c>
      <c r="W77" s="6" t="s">
        <v>10065</v>
      </c>
      <c r="X77" s="6">
        <v>2023</v>
      </c>
      <c r="Y77" s="6" t="s">
        <v>11121</v>
      </c>
      <c r="Z77" s="6"/>
    </row>
    <row r="78" spans="1:26" x14ac:dyDescent="0.15">
      <c r="A78" s="6" t="s">
        <v>3210</v>
      </c>
      <c r="B78" s="6" t="s">
        <v>1151</v>
      </c>
      <c r="C78" s="6" t="s">
        <v>1151</v>
      </c>
      <c r="D78" s="9">
        <v>54.64</v>
      </c>
      <c r="E78" s="9">
        <v>11.39</v>
      </c>
      <c r="F78" s="6" t="s">
        <v>999</v>
      </c>
      <c r="G78" s="6" t="str">
        <f t="shared" si="0"/>
        <v>MLF00906-III</v>
      </c>
      <c r="H78" s="6" t="s">
        <v>10066</v>
      </c>
      <c r="I78" s="15" t="s">
        <v>467</v>
      </c>
      <c r="J78" s="39" t="s">
        <v>4372</v>
      </c>
      <c r="K78" s="6"/>
      <c r="L78" s="6"/>
      <c r="M78" s="15"/>
      <c r="N78" s="15">
        <v>-21.73</v>
      </c>
      <c r="O78" s="15">
        <v>6.04</v>
      </c>
      <c r="P78" s="15"/>
      <c r="Q78" s="15">
        <v>3.21</v>
      </c>
      <c r="R78" s="15"/>
      <c r="S78" s="6" t="s">
        <v>4373</v>
      </c>
      <c r="T78" s="17">
        <v>4750</v>
      </c>
      <c r="U78" s="17">
        <v>30</v>
      </c>
      <c r="V78" s="16" t="s">
        <v>474</v>
      </c>
      <c r="W78" s="6" t="s">
        <v>517</v>
      </c>
      <c r="X78" s="6">
        <v>2023</v>
      </c>
      <c r="Y78" s="6" t="s">
        <v>4360</v>
      </c>
      <c r="Z78" s="6" t="s">
        <v>4300</v>
      </c>
    </row>
    <row r="79" spans="1:26" x14ac:dyDescent="0.15">
      <c r="A79" s="6" t="s">
        <v>3210</v>
      </c>
      <c r="B79" s="6" t="s">
        <v>1151</v>
      </c>
      <c r="C79" s="6" t="s">
        <v>1151</v>
      </c>
      <c r="D79" s="9">
        <v>54.64</v>
      </c>
      <c r="E79" s="9">
        <v>11.39</v>
      </c>
      <c r="F79" s="6" t="s">
        <v>999</v>
      </c>
      <c r="G79" s="6" t="str">
        <f t="shared" si="0"/>
        <v>MLF00906-III</v>
      </c>
      <c r="H79" s="6" t="s">
        <v>10067</v>
      </c>
      <c r="I79" s="15" t="s">
        <v>467</v>
      </c>
      <c r="J79" s="39" t="s">
        <v>4372</v>
      </c>
      <c r="K79" s="6"/>
      <c r="L79" s="6"/>
      <c r="M79" s="15"/>
      <c r="N79" s="15">
        <v>-22.24</v>
      </c>
      <c r="O79" s="15">
        <v>5.72</v>
      </c>
      <c r="P79" s="15"/>
      <c r="Q79" s="15">
        <v>3.24</v>
      </c>
      <c r="R79" s="15"/>
      <c r="S79" s="6" t="s">
        <v>4404</v>
      </c>
      <c r="T79" s="17">
        <v>4780</v>
      </c>
      <c r="U79" s="17">
        <v>38</v>
      </c>
      <c r="V79" s="16" t="s">
        <v>474</v>
      </c>
      <c r="W79" s="6" t="s">
        <v>4405</v>
      </c>
      <c r="X79" s="6">
        <v>2023</v>
      </c>
      <c r="Y79" s="6" t="s">
        <v>4360</v>
      </c>
      <c r="Z79" s="6" t="s">
        <v>4300</v>
      </c>
    </row>
    <row r="80" spans="1:26" x14ac:dyDescent="0.15">
      <c r="A80" s="6" t="s">
        <v>3210</v>
      </c>
      <c r="B80" s="6" t="s">
        <v>1151</v>
      </c>
      <c r="C80" s="6" t="s">
        <v>1151</v>
      </c>
      <c r="D80" s="9">
        <v>54.64</v>
      </c>
      <c r="E80" s="9">
        <v>11.39</v>
      </c>
      <c r="F80" s="6" t="s">
        <v>999</v>
      </c>
      <c r="G80" s="6" t="str">
        <f t="shared" si="0"/>
        <v>MLF00906-III</v>
      </c>
      <c r="H80" s="6" t="s">
        <v>2288</v>
      </c>
      <c r="I80" s="15" t="s">
        <v>467</v>
      </c>
      <c r="J80" s="39" t="s">
        <v>10068</v>
      </c>
      <c r="K80" s="6"/>
      <c r="L80" s="6"/>
      <c r="M80" s="15"/>
      <c r="N80" s="15">
        <v>-23.76</v>
      </c>
      <c r="O80" s="40">
        <v>5.6349999999999998</v>
      </c>
      <c r="P80" s="15"/>
      <c r="Q80" s="15">
        <v>3.24</v>
      </c>
      <c r="R80" s="15"/>
      <c r="S80" s="6" t="s">
        <v>4369</v>
      </c>
      <c r="T80" s="17">
        <v>4769</v>
      </c>
      <c r="U80" s="17">
        <v>28</v>
      </c>
      <c r="V80" s="16" t="s">
        <v>474</v>
      </c>
      <c r="W80" s="6" t="s">
        <v>4370</v>
      </c>
      <c r="X80" s="6">
        <v>2023</v>
      </c>
      <c r="Y80" s="6" t="s">
        <v>4360</v>
      </c>
      <c r="Z80" s="6" t="s">
        <v>4300</v>
      </c>
    </row>
    <row r="81" spans="1:26" x14ac:dyDescent="0.15">
      <c r="A81" s="6" t="s">
        <v>3817</v>
      </c>
      <c r="B81" s="6" t="s">
        <v>1151</v>
      </c>
      <c r="C81" s="6" t="s">
        <v>1151</v>
      </c>
      <c r="D81" s="9">
        <v>54.64</v>
      </c>
      <c r="E81" s="9">
        <v>11.39</v>
      </c>
      <c r="F81" s="6" t="s">
        <v>999</v>
      </c>
      <c r="G81" s="6" t="str">
        <f t="shared" si="0"/>
        <v>MLF00935-I</v>
      </c>
      <c r="H81" s="6" t="s">
        <v>10069</v>
      </c>
      <c r="I81" s="15" t="s">
        <v>467</v>
      </c>
      <c r="J81" s="39" t="s">
        <v>4372</v>
      </c>
      <c r="K81" s="6"/>
      <c r="L81" s="6"/>
      <c r="M81" s="15">
        <v>36.31</v>
      </c>
      <c r="N81" s="15">
        <v>-21.49</v>
      </c>
      <c r="O81" s="15">
        <v>11.46</v>
      </c>
      <c r="P81" s="15">
        <v>7.26</v>
      </c>
      <c r="Q81" s="15">
        <f t="shared" ref="Q81:Q94" si="2">M81/O81*14/12</f>
        <v>3.6964805119255382</v>
      </c>
      <c r="R81" s="15"/>
      <c r="S81" s="17" t="s">
        <v>10070</v>
      </c>
      <c r="T81" s="17">
        <v>4710</v>
      </c>
      <c r="U81" s="17">
        <v>42</v>
      </c>
      <c r="V81" s="16" t="s">
        <v>474</v>
      </c>
      <c r="W81" s="6" t="s">
        <v>8661</v>
      </c>
      <c r="X81" s="6">
        <v>2023</v>
      </c>
      <c r="Y81" s="6" t="s">
        <v>4360</v>
      </c>
      <c r="Z81" s="6"/>
    </row>
    <row r="82" spans="1:26" x14ac:dyDescent="0.15">
      <c r="A82" s="6" t="s">
        <v>3817</v>
      </c>
      <c r="B82" s="6" t="s">
        <v>1151</v>
      </c>
      <c r="C82" s="6" t="s">
        <v>1151</v>
      </c>
      <c r="D82" s="9">
        <v>54.64</v>
      </c>
      <c r="E82" s="9">
        <v>11.39</v>
      </c>
      <c r="F82" s="6" t="s">
        <v>999</v>
      </c>
      <c r="G82" s="6" t="str">
        <f t="shared" si="0"/>
        <v>MLF00935-I</v>
      </c>
      <c r="H82" s="6" t="s">
        <v>10071</v>
      </c>
      <c r="I82" s="15" t="s">
        <v>467</v>
      </c>
      <c r="J82" s="39" t="s">
        <v>4372</v>
      </c>
      <c r="K82" s="6"/>
      <c r="L82" s="6"/>
      <c r="M82" s="15">
        <v>40.18</v>
      </c>
      <c r="N82" s="15">
        <v>-21.15</v>
      </c>
      <c r="O82" s="15">
        <v>14.19</v>
      </c>
      <c r="P82" s="15">
        <v>7.24</v>
      </c>
      <c r="Q82" s="15">
        <f t="shared" si="2"/>
        <v>3.3035001174536056</v>
      </c>
      <c r="R82" s="15"/>
      <c r="S82" s="6" t="s">
        <v>10072</v>
      </c>
      <c r="T82" s="17">
        <v>4567</v>
      </c>
      <c r="U82" s="17">
        <v>29</v>
      </c>
      <c r="V82" s="16" t="s">
        <v>474</v>
      </c>
      <c r="W82" s="6" t="s">
        <v>10073</v>
      </c>
      <c r="X82" s="6">
        <v>2023</v>
      </c>
      <c r="Y82" s="6" t="s">
        <v>1154</v>
      </c>
      <c r="Z82" s="6"/>
    </row>
    <row r="83" spans="1:26" x14ac:dyDescent="0.15">
      <c r="A83" s="6" t="s">
        <v>3842</v>
      </c>
      <c r="B83" s="6" t="s">
        <v>1151</v>
      </c>
      <c r="C83" s="6" t="s">
        <v>1151</v>
      </c>
      <c r="D83" s="9">
        <v>54.64</v>
      </c>
      <c r="E83" s="9">
        <v>11.39</v>
      </c>
      <c r="F83" s="6" t="s">
        <v>999</v>
      </c>
      <c r="G83" s="6" t="str">
        <f t="shared" si="0"/>
        <v>MLF00935-II</v>
      </c>
      <c r="H83" s="6" t="s">
        <v>10077</v>
      </c>
      <c r="I83" s="15" t="s">
        <v>467</v>
      </c>
      <c r="J83" s="36" t="s">
        <v>9873</v>
      </c>
      <c r="K83" s="6"/>
      <c r="L83" s="6"/>
      <c r="M83" s="15">
        <v>39.869999999999997</v>
      </c>
      <c r="N83" s="15">
        <v>-22.31</v>
      </c>
      <c r="O83" s="15">
        <v>14.18</v>
      </c>
      <c r="P83" s="15">
        <v>6.25</v>
      </c>
      <c r="Q83" s="15">
        <f t="shared" si="2"/>
        <v>3.2803244005641745</v>
      </c>
      <c r="R83" s="15"/>
      <c r="S83" s="6" t="s">
        <v>10078</v>
      </c>
      <c r="T83" s="17">
        <v>4541</v>
      </c>
      <c r="U83" s="17">
        <v>31</v>
      </c>
      <c r="V83" s="16" t="s">
        <v>474</v>
      </c>
      <c r="W83" s="6" t="s">
        <v>10079</v>
      </c>
      <c r="X83" s="6">
        <v>2023</v>
      </c>
      <c r="Y83" s="6" t="s">
        <v>1154</v>
      </c>
      <c r="Z83" s="6"/>
    </row>
    <row r="84" spans="1:26" x14ac:dyDescent="0.15">
      <c r="A84" s="6" t="s">
        <v>3842</v>
      </c>
      <c r="B84" s="6" t="s">
        <v>1151</v>
      </c>
      <c r="C84" s="6" t="s">
        <v>1151</v>
      </c>
      <c r="D84" s="9">
        <v>54.64</v>
      </c>
      <c r="E84" s="9">
        <v>11.39</v>
      </c>
      <c r="F84" s="6" t="s">
        <v>999</v>
      </c>
      <c r="G84" s="6" t="str">
        <f t="shared" si="0"/>
        <v>MLF00935-II</v>
      </c>
      <c r="H84" s="6" t="s">
        <v>10080</v>
      </c>
      <c r="I84" s="15" t="s">
        <v>467</v>
      </c>
      <c r="J84" s="39" t="s">
        <v>4372</v>
      </c>
      <c r="K84" s="6"/>
      <c r="L84" s="6"/>
      <c r="M84" s="15">
        <v>41.37</v>
      </c>
      <c r="N84" s="15">
        <v>-21.14</v>
      </c>
      <c r="O84" s="15">
        <v>15.01</v>
      </c>
      <c r="P84" s="15">
        <v>7.38</v>
      </c>
      <c r="Q84" s="15">
        <f t="shared" si="2"/>
        <v>3.2155229846768822</v>
      </c>
      <c r="R84" s="15"/>
      <c r="S84" s="6" t="s">
        <v>10081</v>
      </c>
      <c r="T84" s="17">
        <v>4556</v>
      </c>
      <c r="U84" s="17">
        <v>28</v>
      </c>
      <c r="V84" s="16" t="s">
        <v>474</v>
      </c>
      <c r="W84" s="6" t="s">
        <v>10082</v>
      </c>
      <c r="X84" s="6">
        <v>2023</v>
      </c>
      <c r="Y84" s="6" t="s">
        <v>1154</v>
      </c>
      <c r="Z84" s="6"/>
    </row>
    <row r="85" spans="1:26" x14ac:dyDescent="0.15">
      <c r="A85" s="6" t="s">
        <v>3842</v>
      </c>
      <c r="B85" s="6" t="s">
        <v>1151</v>
      </c>
      <c r="C85" s="6" t="s">
        <v>1151</v>
      </c>
      <c r="D85" s="9">
        <v>54.64</v>
      </c>
      <c r="E85" s="9">
        <v>11.39</v>
      </c>
      <c r="F85" s="6" t="s">
        <v>999</v>
      </c>
      <c r="G85" s="6" t="str">
        <f t="shared" si="0"/>
        <v>MLF00935-II</v>
      </c>
      <c r="H85" s="6" t="s">
        <v>10083</v>
      </c>
      <c r="I85" s="15" t="s">
        <v>467</v>
      </c>
      <c r="J85" s="39" t="s">
        <v>4372</v>
      </c>
      <c r="K85" s="6"/>
      <c r="L85" s="6"/>
      <c r="M85" s="15">
        <v>36.049999999999997</v>
      </c>
      <c r="N85" s="15">
        <v>-21.52</v>
      </c>
      <c r="O85" s="15">
        <v>12.83</v>
      </c>
      <c r="P85" s="15">
        <v>7.55</v>
      </c>
      <c r="Q85" s="15">
        <f t="shared" si="2"/>
        <v>3.2781241881008047</v>
      </c>
      <c r="R85" s="15"/>
      <c r="S85" s="6" t="s">
        <v>10084</v>
      </c>
      <c r="T85" s="17">
        <v>4642</v>
      </c>
      <c r="U85" s="17">
        <v>25</v>
      </c>
      <c r="V85" s="16" t="s">
        <v>474</v>
      </c>
      <c r="W85" s="6" t="s">
        <v>10085</v>
      </c>
      <c r="X85" s="6">
        <v>2023</v>
      </c>
      <c r="Y85" s="6" t="s">
        <v>1154</v>
      </c>
      <c r="Z85" s="6"/>
    </row>
    <row r="86" spans="1:26" x14ac:dyDescent="0.15">
      <c r="A86" s="6" t="s">
        <v>3842</v>
      </c>
      <c r="B86" s="6" t="s">
        <v>1151</v>
      </c>
      <c r="C86" s="6" t="s">
        <v>1151</v>
      </c>
      <c r="D86" s="9">
        <v>54.64</v>
      </c>
      <c r="E86" s="9">
        <v>11.39</v>
      </c>
      <c r="F86" s="6" t="s">
        <v>999</v>
      </c>
      <c r="G86" s="6" t="str">
        <f t="shared" si="0"/>
        <v>MLF00935-II</v>
      </c>
      <c r="H86" s="6" t="s">
        <v>10086</v>
      </c>
      <c r="I86" s="15" t="s">
        <v>467</v>
      </c>
      <c r="J86" s="39" t="s">
        <v>4372</v>
      </c>
      <c r="K86" s="6"/>
      <c r="L86" s="6"/>
      <c r="M86" s="15">
        <v>38.055</v>
      </c>
      <c r="N86" s="15">
        <v>-22.31</v>
      </c>
      <c r="O86" s="15">
        <v>13.36</v>
      </c>
      <c r="P86" s="15">
        <v>6.5</v>
      </c>
      <c r="Q86" s="15">
        <f t="shared" si="2"/>
        <v>3.3231661676646707</v>
      </c>
      <c r="R86" s="15"/>
      <c r="S86" s="6" t="s">
        <v>10087</v>
      </c>
      <c r="T86" s="17">
        <v>4781</v>
      </c>
      <c r="U86" s="17">
        <v>29</v>
      </c>
      <c r="V86" s="16" t="s">
        <v>474</v>
      </c>
      <c r="W86" s="6" t="s">
        <v>10088</v>
      </c>
      <c r="X86" s="6">
        <v>2023</v>
      </c>
      <c r="Y86" s="6" t="s">
        <v>1154</v>
      </c>
      <c r="Z86" s="6"/>
    </row>
    <row r="87" spans="1:26" x14ac:dyDescent="0.15">
      <c r="A87" s="6" t="s">
        <v>3842</v>
      </c>
      <c r="B87" s="6" t="s">
        <v>1151</v>
      </c>
      <c r="C87" s="6" t="s">
        <v>1151</v>
      </c>
      <c r="D87" s="9">
        <v>54.64</v>
      </c>
      <c r="E87" s="9">
        <v>11.39</v>
      </c>
      <c r="F87" s="6" t="s">
        <v>999</v>
      </c>
      <c r="G87" s="6" t="str">
        <f t="shared" si="0"/>
        <v>MLF00935-II</v>
      </c>
      <c r="H87" s="6" t="s">
        <v>10089</v>
      </c>
      <c r="I87" s="15" t="s">
        <v>467</v>
      </c>
      <c r="J87" s="39" t="s">
        <v>4372</v>
      </c>
      <c r="K87" s="6"/>
      <c r="L87" s="6"/>
      <c r="M87" s="15">
        <v>42.115000000000002</v>
      </c>
      <c r="N87" s="15">
        <v>-22.18</v>
      </c>
      <c r="O87" s="15">
        <v>15.195</v>
      </c>
      <c r="P87" s="15">
        <v>5.05</v>
      </c>
      <c r="Q87" s="15">
        <f t="shared" si="2"/>
        <v>3.2335746407809585</v>
      </c>
      <c r="R87" s="15"/>
      <c r="S87" s="6" t="s">
        <v>10090</v>
      </c>
      <c r="T87" s="17">
        <v>4955</v>
      </c>
      <c r="U87" s="17">
        <v>32</v>
      </c>
      <c r="V87" s="16" t="s">
        <v>474</v>
      </c>
      <c r="W87" s="6" t="s">
        <v>10091</v>
      </c>
      <c r="X87" s="6">
        <v>2023</v>
      </c>
      <c r="Y87" s="6" t="s">
        <v>1154</v>
      </c>
      <c r="Z87" s="6"/>
    </row>
    <row r="88" spans="1:26" x14ac:dyDescent="0.15">
      <c r="A88" s="6" t="s">
        <v>3842</v>
      </c>
      <c r="B88" s="6" t="s">
        <v>1151</v>
      </c>
      <c r="C88" s="6" t="s">
        <v>1151</v>
      </c>
      <c r="D88" s="9">
        <v>54.64</v>
      </c>
      <c r="E88" s="9">
        <v>11.39</v>
      </c>
      <c r="F88" s="6" t="s">
        <v>999</v>
      </c>
      <c r="G88" s="6" t="str">
        <f t="shared" si="0"/>
        <v>MLF00935-II</v>
      </c>
      <c r="H88" s="6" t="s">
        <v>10074</v>
      </c>
      <c r="I88" s="15" t="s">
        <v>467</v>
      </c>
      <c r="J88" s="36" t="s">
        <v>5144</v>
      </c>
      <c r="K88" s="6"/>
      <c r="L88" s="6"/>
      <c r="M88" s="15">
        <v>40.74</v>
      </c>
      <c r="N88" s="15">
        <v>-21.33</v>
      </c>
      <c r="O88" s="15">
        <v>14.36</v>
      </c>
      <c r="P88" s="15">
        <v>9.9</v>
      </c>
      <c r="Q88" s="15">
        <f t="shared" si="2"/>
        <v>3.3098885793871866</v>
      </c>
      <c r="R88" s="15"/>
      <c r="S88" s="6" t="s">
        <v>10075</v>
      </c>
      <c r="T88" s="17">
        <v>4506</v>
      </c>
      <c r="U88" s="17">
        <v>26</v>
      </c>
      <c r="V88" s="16" t="s">
        <v>474</v>
      </c>
      <c r="W88" s="6" t="s">
        <v>10076</v>
      </c>
      <c r="X88" s="6">
        <v>2023</v>
      </c>
      <c r="Y88" s="6" t="s">
        <v>11121</v>
      </c>
      <c r="Z88" s="6"/>
    </row>
    <row r="89" spans="1:26" x14ac:dyDescent="0.15">
      <c r="A89" s="6" t="s">
        <v>371</v>
      </c>
      <c r="B89" s="6" t="s">
        <v>1151</v>
      </c>
      <c r="C89" s="6" t="s">
        <v>1151</v>
      </c>
      <c r="D89" s="9">
        <v>54.64</v>
      </c>
      <c r="E89" s="9">
        <v>11.39</v>
      </c>
      <c r="F89" s="6" t="s">
        <v>999</v>
      </c>
      <c r="G89" s="6" t="str">
        <f t="shared" si="0"/>
        <v>MLF00910</v>
      </c>
      <c r="H89" s="6" t="s">
        <v>10092</v>
      </c>
      <c r="I89" s="15" t="s">
        <v>467</v>
      </c>
      <c r="J89" s="36" t="s">
        <v>9873</v>
      </c>
      <c r="K89" s="6"/>
      <c r="L89" s="6"/>
      <c r="M89" s="15">
        <v>40.32</v>
      </c>
      <c r="N89" s="15">
        <v>-21.34</v>
      </c>
      <c r="O89" s="15">
        <v>14.41</v>
      </c>
      <c r="P89" s="15">
        <v>5.13</v>
      </c>
      <c r="Q89" s="15">
        <f t="shared" si="2"/>
        <v>3.2643997224149897</v>
      </c>
      <c r="R89" s="15"/>
      <c r="S89" s="6" t="s">
        <v>10093</v>
      </c>
      <c r="T89" s="17">
        <v>4863</v>
      </c>
      <c r="U89" s="17">
        <v>28</v>
      </c>
      <c r="V89" s="16" t="s">
        <v>474</v>
      </c>
      <c r="W89" s="6" t="s">
        <v>10094</v>
      </c>
      <c r="X89" s="6">
        <v>2023</v>
      </c>
      <c r="Y89" s="6" t="s">
        <v>1154</v>
      </c>
      <c r="Z89" s="6"/>
    </row>
    <row r="90" spans="1:26" x14ac:dyDescent="0.15">
      <c r="A90" s="6" t="s">
        <v>372</v>
      </c>
      <c r="B90" s="6" t="s">
        <v>1151</v>
      </c>
      <c r="C90" s="6" t="s">
        <v>1151</v>
      </c>
      <c r="D90" s="9">
        <v>54.64</v>
      </c>
      <c r="E90" s="9">
        <v>11.39</v>
      </c>
      <c r="F90" s="6" t="s">
        <v>999</v>
      </c>
      <c r="G90" s="6" t="str">
        <f t="shared" si="0"/>
        <v>MLF00932</v>
      </c>
      <c r="H90" s="6" t="s">
        <v>10095</v>
      </c>
      <c r="I90" s="15" t="s">
        <v>467</v>
      </c>
      <c r="J90" s="6" t="s">
        <v>10096</v>
      </c>
      <c r="K90" s="6"/>
      <c r="L90" s="6"/>
      <c r="M90" s="15">
        <v>44.15</v>
      </c>
      <c r="N90" s="15">
        <v>-21</v>
      </c>
      <c r="O90" s="15">
        <v>16.21</v>
      </c>
      <c r="P90" s="15">
        <v>8.43</v>
      </c>
      <c r="Q90" s="15">
        <f t="shared" si="2"/>
        <v>3.1775652889163069</v>
      </c>
      <c r="R90" s="15"/>
      <c r="S90" s="6" t="s">
        <v>10097</v>
      </c>
      <c r="T90" s="17">
        <v>4392</v>
      </c>
      <c r="U90" s="17">
        <v>33</v>
      </c>
      <c r="V90" s="16" t="s">
        <v>474</v>
      </c>
      <c r="W90" s="6" t="s">
        <v>10098</v>
      </c>
      <c r="X90" s="6">
        <v>2023</v>
      </c>
      <c r="Y90" s="6" t="s">
        <v>1154</v>
      </c>
      <c r="Z90" s="6"/>
    </row>
    <row r="91" spans="1:26" x14ac:dyDescent="0.15">
      <c r="A91" s="6" t="s">
        <v>372</v>
      </c>
      <c r="B91" s="6" t="s">
        <v>1151</v>
      </c>
      <c r="C91" s="6" t="s">
        <v>1151</v>
      </c>
      <c r="D91" s="9">
        <v>54.64</v>
      </c>
      <c r="E91" s="9">
        <v>11.39</v>
      </c>
      <c r="F91" s="6" t="s">
        <v>999</v>
      </c>
      <c r="G91" s="6" t="str">
        <f t="shared" si="0"/>
        <v>MLF00932</v>
      </c>
      <c r="H91" s="6" t="s">
        <v>10099</v>
      </c>
      <c r="I91" s="15" t="s">
        <v>467</v>
      </c>
      <c r="J91" s="36" t="s">
        <v>9873</v>
      </c>
      <c r="K91" s="6"/>
      <c r="L91" s="6"/>
      <c r="M91" s="15">
        <v>44.08</v>
      </c>
      <c r="N91" s="15">
        <v>-22.69</v>
      </c>
      <c r="O91" s="15">
        <v>15.6</v>
      </c>
      <c r="P91" s="15">
        <v>6.03</v>
      </c>
      <c r="Q91" s="15">
        <f t="shared" si="2"/>
        <v>3.2965811965811969</v>
      </c>
      <c r="R91" s="15"/>
      <c r="S91" s="6" t="s">
        <v>10100</v>
      </c>
      <c r="T91" s="17">
        <v>4447</v>
      </c>
      <c r="U91" s="17">
        <v>30</v>
      </c>
      <c r="V91" s="16" t="s">
        <v>474</v>
      </c>
      <c r="W91" s="6" t="s">
        <v>10101</v>
      </c>
      <c r="X91" s="6">
        <v>2023</v>
      </c>
      <c r="Y91" s="6" t="s">
        <v>1154</v>
      </c>
      <c r="Z91" s="6"/>
    </row>
    <row r="92" spans="1:26" x14ac:dyDescent="0.15">
      <c r="A92" s="6" t="s">
        <v>372</v>
      </c>
      <c r="B92" s="6" t="s">
        <v>1151</v>
      </c>
      <c r="C92" s="6" t="s">
        <v>1151</v>
      </c>
      <c r="D92" s="9">
        <v>54.64</v>
      </c>
      <c r="E92" s="9">
        <v>11.39</v>
      </c>
      <c r="F92" s="6" t="s">
        <v>999</v>
      </c>
      <c r="G92" s="6" t="str">
        <f t="shared" si="0"/>
        <v>MLF00932</v>
      </c>
      <c r="H92" s="6" t="s">
        <v>10102</v>
      </c>
      <c r="I92" s="15" t="s">
        <v>467</v>
      </c>
      <c r="J92" s="39" t="s">
        <v>4372</v>
      </c>
      <c r="K92" s="6"/>
      <c r="L92" s="6"/>
      <c r="M92" s="15">
        <v>44.05</v>
      </c>
      <c r="N92" s="15">
        <v>-21.21</v>
      </c>
      <c r="O92" s="15">
        <v>15.72</v>
      </c>
      <c r="P92" s="15">
        <v>7.82</v>
      </c>
      <c r="Q92" s="15">
        <f t="shared" si="2"/>
        <v>3.2691899915182354</v>
      </c>
      <c r="R92" s="15"/>
      <c r="S92" s="6" t="s">
        <v>10103</v>
      </c>
      <c r="T92" s="17">
        <v>4483</v>
      </c>
      <c r="U92" s="17">
        <v>32</v>
      </c>
      <c r="V92" s="16" t="s">
        <v>474</v>
      </c>
      <c r="W92" s="6" t="s">
        <v>10104</v>
      </c>
      <c r="X92" s="6">
        <v>2023</v>
      </c>
      <c r="Y92" s="6" t="s">
        <v>1154</v>
      </c>
      <c r="Z92" s="6"/>
    </row>
    <row r="93" spans="1:26" x14ac:dyDescent="0.15">
      <c r="A93" s="6" t="s">
        <v>3969</v>
      </c>
      <c r="B93" s="6" t="s">
        <v>1151</v>
      </c>
      <c r="C93" s="6" t="s">
        <v>1151</v>
      </c>
      <c r="D93" s="9">
        <v>54.64</v>
      </c>
      <c r="E93" s="9">
        <v>11.39</v>
      </c>
      <c r="F93" s="6" t="s">
        <v>999</v>
      </c>
      <c r="G93" s="6" t="str">
        <f t="shared" si="0"/>
        <v>MLF00933-III</v>
      </c>
      <c r="H93" s="6" t="s">
        <v>10105</v>
      </c>
      <c r="I93" s="15" t="s">
        <v>467</v>
      </c>
      <c r="J93" s="39" t="s">
        <v>4372</v>
      </c>
      <c r="K93" s="6"/>
      <c r="L93" s="6"/>
      <c r="M93" s="15">
        <v>46.2</v>
      </c>
      <c r="N93" s="15">
        <v>-22.5</v>
      </c>
      <c r="O93" s="15">
        <v>16.5</v>
      </c>
      <c r="P93" s="15">
        <v>6.1</v>
      </c>
      <c r="Q93" s="15">
        <f t="shared" si="2"/>
        <v>3.2666666666666671</v>
      </c>
      <c r="R93" s="15"/>
      <c r="S93" s="6" t="s">
        <v>10106</v>
      </c>
      <c r="T93" s="17">
        <v>4979</v>
      </c>
      <c r="U93" s="17">
        <v>30</v>
      </c>
      <c r="V93" s="16" t="s">
        <v>474</v>
      </c>
      <c r="W93" s="6" t="s">
        <v>10107</v>
      </c>
      <c r="X93" s="6">
        <v>2023</v>
      </c>
      <c r="Y93" s="6" t="s">
        <v>4360</v>
      </c>
      <c r="Z93" s="6"/>
    </row>
    <row r="94" spans="1:26" x14ac:dyDescent="0.15">
      <c r="A94" s="6" t="s">
        <v>373</v>
      </c>
      <c r="B94" s="6" t="s">
        <v>1151</v>
      </c>
      <c r="C94" s="6" t="s">
        <v>1151</v>
      </c>
      <c r="D94" s="9">
        <v>54.64</v>
      </c>
      <c r="E94" s="9">
        <v>11.39</v>
      </c>
      <c r="F94" s="6" t="s">
        <v>999</v>
      </c>
      <c r="G94" s="6" t="str">
        <f t="shared" si="0"/>
        <v>MLF00936</v>
      </c>
      <c r="H94" s="6" t="s">
        <v>10108</v>
      </c>
      <c r="I94" s="15" t="s">
        <v>467</v>
      </c>
      <c r="J94" s="39" t="s">
        <v>4372</v>
      </c>
      <c r="K94" s="6"/>
      <c r="L94" s="6"/>
      <c r="M94" s="15">
        <v>42.39</v>
      </c>
      <c r="N94" s="15">
        <v>-22.41</v>
      </c>
      <c r="O94" s="15">
        <v>15.435</v>
      </c>
      <c r="P94" s="15">
        <v>5.95</v>
      </c>
      <c r="Q94" s="15">
        <f t="shared" si="2"/>
        <v>3.204081632653061</v>
      </c>
      <c r="R94" s="15"/>
      <c r="S94" s="6" t="s">
        <v>10109</v>
      </c>
      <c r="T94" s="17">
        <v>4852</v>
      </c>
      <c r="U94" s="17">
        <v>34</v>
      </c>
      <c r="V94" s="16" t="s">
        <v>474</v>
      </c>
      <c r="W94" s="6" t="s">
        <v>10110</v>
      </c>
      <c r="X94" s="6">
        <v>2023</v>
      </c>
      <c r="Y94" s="6" t="s">
        <v>1154</v>
      </c>
      <c r="Z94" s="6"/>
    </row>
    <row r="95" spans="1:26" x14ac:dyDescent="0.15">
      <c r="A95" s="6" t="s">
        <v>398</v>
      </c>
      <c r="B95" s="6" t="s">
        <v>465</v>
      </c>
      <c r="C95" s="6" t="s">
        <v>1567</v>
      </c>
      <c r="D95" s="9">
        <v>55.589817566488001</v>
      </c>
      <c r="E95" s="9">
        <v>11.528906822205</v>
      </c>
      <c r="F95" s="6" t="s">
        <v>999</v>
      </c>
      <c r="G95" s="6"/>
      <c r="H95" s="6"/>
      <c r="I95" s="15" t="s">
        <v>9899</v>
      </c>
      <c r="J95" s="36" t="s">
        <v>4372</v>
      </c>
      <c r="K95" s="6"/>
      <c r="L95" s="6"/>
      <c r="M95" s="15"/>
      <c r="N95" s="15"/>
      <c r="O95" s="15"/>
      <c r="P95" s="15"/>
      <c r="Q95" s="15"/>
      <c r="R95" s="15"/>
      <c r="S95" s="6" t="s">
        <v>10111</v>
      </c>
      <c r="T95" s="6">
        <v>4630</v>
      </c>
      <c r="U95" s="6">
        <v>85</v>
      </c>
      <c r="V95" s="16" t="s">
        <v>474</v>
      </c>
      <c r="W95" s="6" t="s">
        <v>9935</v>
      </c>
      <c r="X95" s="6">
        <v>1998</v>
      </c>
      <c r="Y95" s="6" t="s">
        <v>28</v>
      </c>
      <c r="Z95" s="6"/>
    </row>
    <row r="96" spans="1:26" x14ac:dyDescent="0.15">
      <c r="A96" s="6" t="s">
        <v>410</v>
      </c>
      <c r="B96" s="6" t="s">
        <v>465</v>
      </c>
      <c r="C96" s="6" t="s">
        <v>1675</v>
      </c>
      <c r="D96" s="9">
        <v>55.852196999999997</v>
      </c>
      <c r="E96" s="9">
        <v>12.541648</v>
      </c>
      <c r="F96" s="6" t="s">
        <v>1302</v>
      </c>
      <c r="G96" s="6"/>
      <c r="H96" s="6" t="s">
        <v>10112</v>
      </c>
      <c r="I96" s="6" t="s">
        <v>10113</v>
      </c>
      <c r="J96" s="6" t="s">
        <v>10114</v>
      </c>
      <c r="K96" s="6" t="s">
        <v>10113</v>
      </c>
      <c r="L96" s="6"/>
      <c r="M96" s="15"/>
      <c r="N96" s="15">
        <v>-20.55</v>
      </c>
      <c r="O96" s="15"/>
      <c r="P96" s="15"/>
      <c r="Q96" s="15"/>
      <c r="R96" s="15"/>
      <c r="S96" s="6" t="s">
        <v>10115</v>
      </c>
      <c r="T96" s="6">
        <v>4961</v>
      </c>
      <c r="U96" s="6">
        <v>34</v>
      </c>
      <c r="V96" s="16" t="s">
        <v>474</v>
      </c>
      <c r="W96" s="6" t="s">
        <v>10116</v>
      </c>
      <c r="X96" s="6">
        <v>2014</v>
      </c>
      <c r="Y96" s="6" t="s">
        <v>31</v>
      </c>
      <c r="Z96" s="6" t="s">
        <v>10117</v>
      </c>
    </row>
    <row r="97" spans="1:26" x14ac:dyDescent="0.15">
      <c r="A97" s="6" t="s">
        <v>411</v>
      </c>
      <c r="B97" s="6" t="s">
        <v>465</v>
      </c>
      <c r="C97" s="6" t="s">
        <v>1675</v>
      </c>
      <c r="D97" s="9">
        <v>55.848495</v>
      </c>
      <c r="E97" s="9">
        <v>12.550836</v>
      </c>
      <c r="F97" s="16" t="s">
        <v>2608</v>
      </c>
      <c r="G97" s="6"/>
      <c r="H97" s="6"/>
      <c r="I97" s="15" t="s">
        <v>467</v>
      </c>
      <c r="J97" s="39" t="s">
        <v>4372</v>
      </c>
      <c r="K97" s="6"/>
      <c r="L97" s="6"/>
      <c r="M97" s="15"/>
      <c r="N97" s="15">
        <v>-21.9</v>
      </c>
      <c r="O97" s="15"/>
      <c r="P97" s="15"/>
      <c r="Q97" s="15"/>
      <c r="R97" s="15"/>
      <c r="S97" s="6" t="s">
        <v>10118</v>
      </c>
      <c r="T97" s="6">
        <v>4620</v>
      </c>
      <c r="U97" s="6">
        <v>60</v>
      </c>
      <c r="V97" s="16" t="s">
        <v>474</v>
      </c>
      <c r="W97" s="6" t="s">
        <v>10119</v>
      </c>
      <c r="X97" s="6">
        <v>1998</v>
      </c>
      <c r="Y97" s="6" t="s">
        <v>28</v>
      </c>
      <c r="Z97" s="6"/>
    </row>
    <row r="98" spans="1:26" x14ac:dyDescent="0.15">
      <c r="A98" s="6" t="s">
        <v>430</v>
      </c>
      <c r="B98" s="6" t="s">
        <v>572</v>
      </c>
      <c r="C98" s="6" t="s">
        <v>4496</v>
      </c>
      <c r="D98" s="9">
        <v>56.726517000000001</v>
      </c>
      <c r="E98" s="9">
        <v>10.155961</v>
      </c>
      <c r="F98" s="6" t="s">
        <v>534</v>
      </c>
      <c r="G98" s="6" t="s">
        <v>6185</v>
      </c>
      <c r="H98" s="6"/>
      <c r="I98" s="15" t="s">
        <v>467</v>
      </c>
      <c r="J98" s="39" t="s">
        <v>10120</v>
      </c>
      <c r="K98" s="6"/>
      <c r="L98" s="6"/>
      <c r="M98" s="15"/>
      <c r="N98" s="15"/>
      <c r="O98" s="15"/>
      <c r="P98" s="15"/>
      <c r="Q98" s="15"/>
      <c r="R98" s="15"/>
      <c r="S98" s="6" t="s">
        <v>6261</v>
      </c>
      <c r="T98" s="6">
        <v>4700</v>
      </c>
      <c r="U98" s="6">
        <v>35</v>
      </c>
      <c r="V98" s="16" t="s">
        <v>474</v>
      </c>
      <c r="W98" s="6" t="s">
        <v>10121</v>
      </c>
      <c r="X98" s="6">
        <v>2011</v>
      </c>
      <c r="Y98" s="6" t="s">
        <v>1149</v>
      </c>
      <c r="Z98" s="6" t="s">
        <v>9958</v>
      </c>
    </row>
    <row r="99" spans="1:26" x14ac:dyDescent="0.15">
      <c r="A99" s="6" t="s">
        <v>430</v>
      </c>
      <c r="B99" s="6" t="s">
        <v>572</v>
      </c>
      <c r="C99" s="6" t="s">
        <v>4496</v>
      </c>
      <c r="D99" s="9">
        <v>56.726517000000001</v>
      </c>
      <c r="E99" s="9">
        <v>10.155961</v>
      </c>
      <c r="F99" s="6" t="s">
        <v>534</v>
      </c>
      <c r="G99" s="6" t="s">
        <v>6185</v>
      </c>
      <c r="H99" s="6"/>
      <c r="I99" s="15" t="s">
        <v>9899</v>
      </c>
      <c r="J99" s="39" t="s">
        <v>4372</v>
      </c>
      <c r="K99" s="6"/>
      <c r="L99" s="6"/>
      <c r="M99" s="15"/>
      <c r="N99" s="15"/>
      <c r="O99" s="15"/>
      <c r="P99" s="15"/>
      <c r="Q99" s="15"/>
      <c r="R99" s="15"/>
      <c r="S99" s="6" t="s">
        <v>6254</v>
      </c>
      <c r="T99" s="6">
        <v>4775</v>
      </c>
      <c r="U99" s="6">
        <v>35</v>
      </c>
      <c r="V99" s="16" t="s">
        <v>474</v>
      </c>
      <c r="W99" s="6" t="s">
        <v>10122</v>
      </c>
      <c r="X99" s="6">
        <v>2011</v>
      </c>
      <c r="Y99" s="6" t="s">
        <v>1149</v>
      </c>
      <c r="Z99" s="6"/>
    </row>
    <row r="100" spans="1:26" x14ac:dyDescent="0.15">
      <c r="A100" s="6" t="s">
        <v>430</v>
      </c>
      <c r="B100" s="6" t="s">
        <v>572</v>
      </c>
      <c r="C100" s="6" t="s">
        <v>4496</v>
      </c>
      <c r="D100" s="9">
        <v>56.726517000000001</v>
      </c>
      <c r="E100" s="9">
        <v>10.155961</v>
      </c>
      <c r="F100" s="6" t="s">
        <v>534</v>
      </c>
      <c r="G100" s="6" t="s">
        <v>6185</v>
      </c>
      <c r="H100" s="6"/>
      <c r="I100" s="15" t="s">
        <v>467</v>
      </c>
      <c r="J100" s="39" t="s">
        <v>10123</v>
      </c>
      <c r="K100" s="6"/>
      <c r="L100" s="6"/>
      <c r="M100" s="15"/>
      <c r="N100" s="15"/>
      <c r="O100" s="15"/>
      <c r="P100" s="15"/>
      <c r="Q100" s="15"/>
      <c r="R100" s="15"/>
      <c r="S100" s="6" t="s">
        <v>6242</v>
      </c>
      <c r="T100" s="6">
        <v>4910</v>
      </c>
      <c r="U100" s="6">
        <v>40</v>
      </c>
      <c r="V100" s="16" t="s">
        <v>474</v>
      </c>
      <c r="W100" s="6" t="s">
        <v>3357</v>
      </c>
      <c r="X100" s="6">
        <v>2011</v>
      </c>
      <c r="Y100" s="6" t="s">
        <v>1149</v>
      </c>
      <c r="Z100" s="6" t="s">
        <v>9958</v>
      </c>
    </row>
    <row r="101" spans="1:26" x14ac:dyDescent="0.15">
      <c r="A101" s="6" t="s">
        <v>430</v>
      </c>
      <c r="B101" s="6" t="s">
        <v>572</v>
      </c>
      <c r="C101" s="6" t="s">
        <v>4496</v>
      </c>
      <c r="D101" s="9">
        <v>56.723671000000003</v>
      </c>
      <c r="E101" s="9">
        <v>10.150873000000001</v>
      </c>
      <c r="F101" s="6" t="s">
        <v>534</v>
      </c>
      <c r="G101" s="6" t="s">
        <v>6188</v>
      </c>
      <c r="H101" s="6" t="s">
        <v>6269</v>
      </c>
      <c r="I101" s="6" t="s">
        <v>479</v>
      </c>
      <c r="J101" s="39" t="s">
        <v>10124</v>
      </c>
      <c r="K101" s="6" t="s">
        <v>6270</v>
      </c>
      <c r="L101" s="6"/>
      <c r="M101" s="15"/>
      <c r="N101" s="15">
        <v>-20.100000000000001</v>
      </c>
      <c r="O101" s="15"/>
      <c r="P101" s="15"/>
      <c r="Q101" s="15"/>
      <c r="R101" s="15"/>
      <c r="S101" s="6" t="s">
        <v>6271</v>
      </c>
      <c r="T101" s="6">
        <v>3873</v>
      </c>
      <c r="U101" s="17">
        <v>34</v>
      </c>
      <c r="V101" s="16" t="s">
        <v>474</v>
      </c>
      <c r="W101" s="6" t="s">
        <v>10125</v>
      </c>
      <c r="X101" s="6" t="s">
        <v>1683</v>
      </c>
      <c r="Y101" s="6" t="s">
        <v>6192</v>
      </c>
      <c r="Z101" s="6"/>
    </row>
    <row r="102" spans="1:26" x14ac:dyDescent="0.15">
      <c r="A102" s="6" t="s">
        <v>430</v>
      </c>
      <c r="B102" s="6" t="s">
        <v>572</v>
      </c>
      <c r="C102" s="6" t="s">
        <v>4496</v>
      </c>
      <c r="D102" s="9">
        <v>56.726517000000001</v>
      </c>
      <c r="E102" s="9">
        <v>10.155961</v>
      </c>
      <c r="F102" s="6" t="s">
        <v>534</v>
      </c>
      <c r="G102" s="6" t="s">
        <v>6185</v>
      </c>
      <c r="H102" s="6" t="s">
        <v>6257</v>
      </c>
      <c r="I102" s="6" t="s">
        <v>467</v>
      </c>
      <c r="J102" s="39" t="s">
        <v>4372</v>
      </c>
      <c r="K102" s="6" t="s">
        <v>6258</v>
      </c>
      <c r="L102" s="6"/>
      <c r="M102" s="15"/>
      <c r="N102" s="15">
        <v>-21.2</v>
      </c>
      <c r="O102" s="15"/>
      <c r="P102" s="15"/>
      <c r="Q102" s="15"/>
      <c r="R102" s="15"/>
      <c r="S102" s="6" t="s">
        <v>6259</v>
      </c>
      <c r="T102" s="6">
        <v>4650</v>
      </c>
      <c r="U102" s="6">
        <v>55</v>
      </c>
      <c r="V102" s="16" t="s">
        <v>474</v>
      </c>
      <c r="W102" s="6" t="s">
        <v>10126</v>
      </c>
      <c r="X102" s="6">
        <v>2000</v>
      </c>
      <c r="Y102" s="6" t="s">
        <v>5407</v>
      </c>
      <c r="Z102" s="6"/>
    </row>
    <row r="103" spans="1:26" x14ac:dyDescent="0.15">
      <c r="A103" s="6" t="s">
        <v>430</v>
      </c>
      <c r="B103" s="6" t="s">
        <v>572</v>
      </c>
      <c r="C103" s="6" t="s">
        <v>4496</v>
      </c>
      <c r="D103" s="9">
        <v>56.726517000000001</v>
      </c>
      <c r="E103" s="9">
        <v>10.155961</v>
      </c>
      <c r="F103" s="6" t="s">
        <v>534</v>
      </c>
      <c r="G103" s="6" t="s">
        <v>6185</v>
      </c>
      <c r="H103" s="6" t="s">
        <v>6234</v>
      </c>
      <c r="I103" s="6" t="s">
        <v>467</v>
      </c>
      <c r="J103" s="39" t="s">
        <v>4372</v>
      </c>
      <c r="K103" s="6" t="s">
        <v>1364</v>
      </c>
      <c r="L103" s="6"/>
      <c r="M103" s="15"/>
      <c r="N103" s="15">
        <v>-21.7</v>
      </c>
      <c r="O103" s="15"/>
      <c r="P103" s="15"/>
      <c r="Q103" s="15"/>
      <c r="R103" s="15"/>
      <c r="S103" s="6" t="s">
        <v>6235</v>
      </c>
      <c r="T103" s="6">
        <v>4925</v>
      </c>
      <c r="U103" s="6">
        <v>55</v>
      </c>
      <c r="V103" s="16" t="s">
        <v>474</v>
      </c>
      <c r="W103" s="6" t="s">
        <v>10127</v>
      </c>
      <c r="X103" s="6">
        <v>2000</v>
      </c>
      <c r="Y103" s="6" t="s">
        <v>5407</v>
      </c>
      <c r="Z103" s="6"/>
    </row>
    <row r="104" spans="1:26" x14ac:dyDescent="0.15">
      <c r="A104" s="6" t="s">
        <v>430</v>
      </c>
      <c r="B104" s="6" t="s">
        <v>572</v>
      </c>
      <c r="C104" s="6" t="s">
        <v>4496</v>
      </c>
      <c r="D104" s="9">
        <v>56.726517000000001</v>
      </c>
      <c r="E104" s="9">
        <v>10.155961</v>
      </c>
      <c r="F104" s="6" t="s">
        <v>534</v>
      </c>
      <c r="G104" s="6" t="s">
        <v>6185</v>
      </c>
      <c r="H104" s="6" t="s">
        <v>6229</v>
      </c>
      <c r="I104" s="6" t="s">
        <v>467</v>
      </c>
      <c r="J104" s="39" t="s">
        <v>4372</v>
      </c>
      <c r="K104" s="6" t="s">
        <v>1373</v>
      </c>
      <c r="L104" s="6"/>
      <c r="M104" s="15"/>
      <c r="N104" s="15">
        <v>-21.7</v>
      </c>
      <c r="O104" s="15"/>
      <c r="P104" s="15"/>
      <c r="Q104" s="15"/>
      <c r="R104" s="15"/>
      <c r="S104" s="6" t="s">
        <v>6230</v>
      </c>
      <c r="T104" s="6">
        <v>4955</v>
      </c>
      <c r="U104" s="6">
        <v>60</v>
      </c>
      <c r="V104" s="16" t="s">
        <v>474</v>
      </c>
      <c r="W104" s="6" t="s">
        <v>10128</v>
      </c>
      <c r="X104" s="6">
        <v>2000</v>
      </c>
      <c r="Y104" s="6" t="s">
        <v>5407</v>
      </c>
      <c r="Z104" s="6"/>
    </row>
    <row r="105" spans="1:26" x14ac:dyDescent="0.15">
      <c r="A105" s="6" t="s">
        <v>431</v>
      </c>
      <c r="B105" s="6" t="s">
        <v>572</v>
      </c>
      <c r="C105" s="6" t="s">
        <v>2477</v>
      </c>
      <c r="D105" s="9">
        <v>57.390999999999998</v>
      </c>
      <c r="E105" s="9">
        <v>9.7609999999999992</v>
      </c>
      <c r="F105" s="6" t="s">
        <v>487</v>
      </c>
      <c r="H105" s="6" t="s">
        <v>10129</v>
      </c>
      <c r="I105" s="6" t="s">
        <v>467</v>
      </c>
      <c r="J105" s="39" t="s">
        <v>10130</v>
      </c>
      <c r="K105" s="6" t="s">
        <v>1364</v>
      </c>
      <c r="L105" s="6" t="s">
        <v>481</v>
      </c>
      <c r="M105" s="15"/>
      <c r="N105" s="15">
        <v>-20.9</v>
      </c>
      <c r="O105" s="15"/>
      <c r="P105" s="15">
        <v>5.6</v>
      </c>
      <c r="Q105" s="15">
        <v>3.2</v>
      </c>
      <c r="R105" s="15">
        <v>9.6</v>
      </c>
      <c r="S105" s="6" t="s">
        <v>10131</v>
      </c>
      <c r="T105" s="6">
        <v>4735</v>
      </c>
      <c r="U105" s="6">
        <v>30</v>
      </c>
      <c r="V105" s="16" t="s">
        <v>474</v>
      </c>
      <c r="W105" s="6" t="s">
        <v>10132</v>
      </c>
      <c r="X105" s="6">
        <v>2024</v>
      </c>
      <c r="Y105" s="6" t="s">
        <v>851</v>
      </c>
      <c r="Z105" s="6"/>
    </row>
    <row r="106" spans="1:26" x14ac:dyDescent="0.15">
      <c r="A106" s="6"/>
      <c r="B106" s="6"/>
      <c r="C106" s="6"/>
      <c r="D106" s="9"/>
      <c r="E106" s="9"/>
      <c r="F106" s="6"/>
      <c r="G106" s="6"/>
      <c r="H106" s="6"/>
      <c r="I106" s="6"/>
      <c r="J106" s="39"/>
      <c r="K106" s="6"/>
      <c r="L106" s="6"/>
      <c r="M106" s="15"/>
      <c r="N106" s="15"/>
      <c r="O106" s="15"/>
      <c r="P106" s="15"/>
      <c r="Q106" s="15"/>
      <c r="R106" s="15"/>
      <c r="S106" s="6"/>
      <c r="T106" s="6"/>
      <c r="U106" s="6"/>
      <c r="V106" s="6"/>
      <c r="W106" s="6"/>
      <c r="X106" s="6"/>
      <c r="Y106" s="6"/>
      <c r="Z106" s="6"/>
    </row>
    <row r="107" spans="1:26" x14ac:dyDescent="0.15">
      <c r="A107" s="6"/>
      <c r="B107" s="6"/>
      <c r="C107" s="6"/>
      <c r="D107" s="9"/>
      <c r="E107" s="9"/>
      <c r="F107" s="6"/>
      <c r="G107" s="6"/>
      <c r="H107" s="6"/>
      <c r="I107" s="6"/>
      <c r="J107" s="6"/>
      <c r="K107" s="6"/>
      <c r="L107" s="6"/>
      <c r="M107" s="15"/>
      <c r="N107" s="15"/>
      <c r="O107" s="15"/>
      <c r="P107" s="15"/>
      <c r="Q107" s="15"/>
      <c r="R107" s="15"/>
      <c r="S107" s="6"/>
      <c r="T107" s="6"/>
      <c r="U107" s="6"/>
      <c r="V107" s="6"/>
      <c r="W107" s="6"/>
      <c r="X107" s="6"/>
      <c r="Y107" s="6"/>
      <c r="Z107" s="6"/>
    </row>
    <row r="108" spans="1:26" x14ac:dyDescent="0.15">
      <c r="A108" s="6"/>
      <c r="B108" s="6"/>
      <c r="C108" s="6"/>
      <c r="D108" s="9"/>
      <c r="E108" s="9"/>
      <c r="F108" s="6"/>
      <c r="G108" s="6"/>
      <c r="H108" s="6"/>
      <c r="I108" s="6"/>
      <c r="J108" s="6"/>
      <c r="K108" s="6"/>
      <c r="L108" s="6"/>
      <c r="M108" s="15"/>
      <c r="N108" s="15"/>
      <c r="O108" s="15"/>
      <c r="P108" s="15"/>
      <c r="Q108" s="15"/>
      <c r="R108" s="15"/>
      <c r="S108" s="6"/>
      <c r="T108" s="6"/>
      <c r="U108" s="6"/>
      <c r="V108" s="6"/>
      <c r="W108" s="6"/>
      <c r="X108" s="6"/>
      <c r="Y108" s="6"/>
      <c r="Z108" s="6"/>
    </row>
    <row r="109" spans="1:26" x14ac:dyDescent="0.15">
      <c r="A109" s="6"/>
      <c r="B109" s="6"/>
      <c r="C109" s="6"/>
      <c r="D109" s="9"/>
      <c r="E109" s="9"/>
      <c r="F109" s="6"/>
      <c r="G109" s="6"/>
      <c r="H109" s="6"/>
      <c r="I109" s="6"/>
      <c r="J109" s="6"/>
      <c r="K109" s="6"/>
      <c r="L109" s="6"/>
      <c r="M109" s="15"/>
      <c r="N109" s="15"/>
      <c r="O109" s="15"/>
      <c r="P109" s="15"/>
      <c r="Q109" s="15"/>
      <c r="R109" s="15"/>
      <c r="S109" s="6"/>
      <c r="T109" s="6"/>
      <c r="U109" s="6"/>
      <c r="V109" s="6"/>
      <c r="W109" s="6"/>
      <c r="X109" s="6"/>
      <c r="Y109" s="6"/>
      <c r="Z109" s="6"/>
    </row>
    <row r="110" spans="1:26" x14ac:dyDescent="0.15">
      <c r="A110" s="6"/>
      <c r="B110" s="6"/>
      <c r="C110" s="6"/>
      <c r="D110" s="9"/>
      <c r="E110" s="9"/>
      <c r="F110" s="6"/>
      <c r="G110" s="6"/>
      <c r="H110" s="6"/>
      <c r="I110" s="6"/>
      <c r="J110" s="6"/>
      <c r="K110" s="6"/>
      <c r="L110" s="6"/>
      <c r="M110" s="15"/>
      <c r="N110" s="15"/>
      <c r="O110" s="15"/>
      <c r="P110" s="15"/>
      <c r="Q110" s="15"/>
      <c r="R110" s="15"/>
      <c r="S110" s="6"/>
      <c r="T110" s="6"/>
      <c r="U110" s="6"/>
      <c r="V110" s="6"/>
      <c r="W110" s="6"/>
      <c r="X110" s="6"/>
      <c r="Y110" s="6"/>
      <c r="Z110" s="6"/>
    </row>
    <row r="111" spans="1:26" x14ac:dyDescent="0.15">
      <c r="A111" s="6"/>
      <c r="B111" s="6"/>
      <c r="C111" s="6"/>
      <c r="D111" s="9"/>
      <c r="E111" s="9"/>
      <c r="F111" s="6"/>
      <c r="G111" s="6"/>
      <c r="H111" s="6"/>
      <c r="I111" s="6"/>
      <c r="J111" s="6"/>
      <c r="K111" s="6"/>
      <c r="L111" s="6"/>
      <c r="M111" s="15"/>
      <c r="N111" s="15"/>
      <c r="O111" s="15"/>
      <c r="P111" s="15"/>
      <c r="Q111" s="15"/>
      <c r="R111" s="15"/>
      <c r="S111" s="6"/>
      <c r="T111" s="6"/>
      <c r="U111" s="6"/>
      <c r="V111" s="6"/>
      <c r="W111" s="6"/>
      <c r="X111" s="6"/>
      <c r="Y111" s="6"/>
      <c r="Z111" s="6"/>
    </row>
    <row r="112" spans="1:26" x14ac:dyDescent="0.15">
      <c r="A112" s="6"/>
      <c r="B112" s="6"/>
      <c r="C112" s="6"/>
      <c r="D112" s="9"/>
      <c r="E112" s="9"/>
      <c r="F112" s="6"/>
      <c r="G112" s="6"/>
      <c r="H112" s="6"/>
      <c r="I112" s="6"/>
      <c r="J112" s="6"/>
      <c r="K112" s="6"/>
      <c r="L112" s="6"/>
      <c r="M112" s="15"/>
      <c r="N112" s="15"/>
      <c r="O112" s="15"/>
      <c r="P112" s="15"/>
      <c r="Q112" s="15"/>
      <c r="R112" s="15"/>
      <c r="S112" s="6"/>
      <c r="T112" s="6"/>
      <c r="U112" s="6"/>
      <c r="V112" s="6"/>
      <c r="W112" s="6"/>
      <c r="X112" s="6"/>
      <c r="Y112" s="6"/>
      <c r="Z112" s="6"/>
    </row>
    <row r="113" spans="1:26" x14ac:dyDescent="0.15">
      <c r="A113" s="6"/>
      <c r="B113" s="6"/>
      <c r="C113" s="6"/>
      <c r="D113" s="9"/>
      <c r="E113" s="9"/>
      <c r="F113" s="6"/>
      <c r="G113" s="6"/>
      <c r="H113" s="6"/>
      <c r="I113" s="6"/>
      <c r="J113" s="6"/>
      <c r="K113" s="6"/>
      <c r="L113" s="6"/>
      <c r="M113" s="15"/>
      <c r="N113" s="15"/>
      <c r="O113" s="15"/>
      <c r="P113" s="15"/>
      <c r="Q113" s="15"/>
      <c r="R113" s="15"/>
      <c r="S113" s="6"/>
      <c r="T113" s="6"/>
      <c r="U113" s="6"/>
      <c r="V113" s="6"/>
      <c r="W113" s="6"/>
      <c r="X113" s="6"/>
      <c r="Y113" s="6"/>
      <c r="Z113" s="6"/>
    </row>
    <row r="114" spans="1:26" x14ac:dyDescent="0.15">
      <c r="A114" s="6"/>
      <c r="B114" s="6"/>
      <c r="C114" s="6"/>
      <c r="D114" s="9"/>
      <c r="E114" s="9"/>
      <c r="F114" s="6"/>
      <c r="G114" s="6"/>
      <c r="H114" s="6"/>
      <c r="I114" s="6"/>
      <c r="J114" s="6"/>
      <c r="K114" s="6"/>
      <c r="L114" s="6"/>
      <c r="M114" s="15"/>
      <c r="N114" s="15"/>
      <c r="O114" s="15"/>
      <c r="P114" s="15"/>
      <c r="Q114" s="15"/>
      <c r="R114" s="15"/>
      <c r="S114" s="6"/>
      <c r="T114" s="6"/>
      <c r="U114" s="6"/>
      <c r="V114" s="6"/>
      <c r="W114" s="6"/>
      <c r="X114" s="6"/>
      <c r="Y114" s="6"/>
      <c r="Z114" s="6"/>
    </row>
    <row r="115" spans="1:26" x14ac:dyDescent="0.15">
      <c r="A115" s="6"/>
      <c r="B115" s="6"/>
      <c r="C115" s="6"/>
      <c r="D115" s="9"/>
      <c r="E115" s="9"/>
      <c r="F115" s="6"/>
      <c r="G115" s="6"/>
      <c r="H115" s="6"/>
      <c r="I115" s="6"/>
      <c r="J115" s="6"/>
      <c r="K115" s="6"/>
      <c r="L115" s="6"/>
      <c r="M115" s="15"/>
      <c r="N115" s="15"/>
      <c r="O115" s="15"/>
      <c r="P115" s="15"/>
      <c r="Q115" s="15"/>
      <c r="R115" s="15"/>
      <c r="S115" s="6"/>
      <c r="T115" s="6"/>
      <c r="U115" s="6"/>
      <c r="V115" s="6"/>
      <c r="W115" s="6"/>
      <c r="X115" s="6"/>
      <c r="Y115" s="6"/>
      <c r="Z115" s="6"/>
    </row>
    <row r="116" spans="1:26" x14ac:dyDescent="0.15">
      <c r="A116" s="6"/>
      <c r="B116" s="6"/>
      <c r="C116" s="6"/>
      <c r="D116" s="9"/>
      <c r="E116" s="9"/>
      <c r="F116" s="6"/>
      <c r="G116" s="6"/>
      <c r="H116" s="6"/>
      <c r="I116" s="6"/>
      <c r="J116" s="6"/>
      <c r="K116" s="6"/>
      <c r="L116" s="6"/>
      <c r="M116" s="15"/>
      <c r="N116" s="15"/>
      <c r="O116" s="15"/>
      <c r="P116" s="15"/>
      <c r="Q116" s="15"/>
      <c r="R116" s="15"/>
      <c r="S116" s="6"/>
      <c r="T116" s="6"/>
      <c r="U116" s="6"/>
      <c r="V116" s="6"/>
      <c r="W116" s="6"/>
      <c r="X116" s="6"/>
      <c r="Y116" s="6"/>
      <c r="Z116" s="6"/>
    </row>
    <row r="117" spans="1:26" x14ac:dyDescent="0.15">
      <c r="A117" s="6"/>
      <c r="B117" s="6"/>
      <c r="C117" s="6"/>
      <c r="D117" s="9"/>
      <c r="E117" s="9"/>
      <c r="F117" s="6"/>
      <c r="G117" s="6"/>
      <c r="H117" s="6"/>
      <c r="I117" s="6"/>
      <c r="J117" s="6"/>
      <c r="K117" s="6"/>
      <c r="L117" s="6"/>
      <c r="M117" s="15"/>
      <c r="N117" s="15"/>
      <c r="O117" s="15"/>
      <c r="P117" s="15"/>
      <c r="Q117" s="15"/>
      <c r="R117" s="15"/>
      <c r="S117" s="6"/>
      <c r="T117" s="6"/>
      <c r="U117" s="6"/>
      <c r="V117" s="6"/>
      <c r="W117" s="6"/>
      <c r="X117" s="6"/>
      <c r="Y117" s="6"/>
      <c r="Z117" s="6"/>
    </row>
    <row r="118" spans="1:26" x14ac:dyDescent="0.15">
      <c r="A118" s="6"/>
      <c r="B118" s="6"/>
      <c r="C118" s="6"/>
      <c r="D118" s="9"/>
      <c r="E118" s="9"/>
      <c r="F118" s="6"/>
      <c r="G118" s="6"/>
      <c r="H118" s="6"/>
      <c r="I118" s="6"/>
      <c r="J118" s="6"/>
      <c r="K118" s="6"/>
      <c r="L118" s="6"/>
      <c r="M118" s="15"/>
      <c r="N118" s="15"/>
      <c r="O118" s="15"/>
      <c r="P118" s="15"/>
      <c r="Q118" s="15"/>
      <c r="R118" s="15"/>
      <c r="S118" s="6"/>
      <c r="T118" s="6"/>
      <c r="U118" s="6"/>
      <c r="V118" s="6"/>
      <c r="W118" s="6"/>
      <c r="X118" s="6"/>
      <c r="Y118" s="6"/>
      <c r="Z118" s="6"/>
    </row>
    <row r="119" spans="1:26" x14ac:dyDescent="0.15">
      <c r="A119" s="6"/>
      <c r="B119" s="6"/>
      <c r="C119" s="6"/>
      <c r="D119" s="9"/>
      <c r="E119" s="9"/>
      <c r="F119" s="6"/>
      <c r="G119" s="6"/>
      <c r="H119" s="6"/>
      <c r="I119" s="6"/>
      <c r="J119" s="6"/>
      <c r="K119" s="6"/>
      <c r="L119" s="6"/>
      <c r="M119" s="15"/>
      <c r="N119" s="15"/>
      <c r="O119" s="15"/>
      <c r="P119" s="15"/>
      <c r="Q119" s="15"/>
      <c r="R119" s="15"/>
      <c r="S119" s="6"/>
      <c r="T119" s="6"/>
      <c r="U119" s="6"/>
      <c r="V119" s="6"/>
      <c r="W119" s="6"/>
      <c r="X119" s="6"/>
      <c r="Y119" s="6"/>
      <c r="Z119" s="6"/>
    </row>
    <row r="120" spans="1:26" x14ac:dyDescent="0.15">
      <c r="A120" s="6"/>
      <c r="B120" s="6"/>
      <c r="C120" s="6"/>
      <c r="D120" s="9"/>
      <c r="E120" s="9"/>
      <c r="F120" s="6"/>
      <c r="G120" s="6"/>
      <c r="H120" s="6"/>
      <c r="I120" s="6"/>
      <c r="J120" s="6"/>
      <c r="K120" s="6"/>
      <c r="L120" s="6"/>
      <c r="M120" s="15"/>
      <c r="N120" s="15"/>
      <c r="O120" s="15"/>
      <c r="P120" s="15"/>
      <c r="Q120" s="15"/>
      <c r="R120" s="15"/>
      <c r="S120" s="6"/>
      <c r="T120" s="6"/>
      <c r="U120" s="6"/>
      <c r="V120" s="6"/>
      <c r="W120" s="6"/>
      <c r="X120" s="6"/>
      <c r="Y120" s="6"/>
      <c r="Z120" s="6"/>
    </row>
    <row r="121" spans="1:26" x14ac:dyDescent="0.15">
      <c r="A121" s="6"/>
      <c r="B121" s="6"/>
      <c r="C121" s="6"/>
      <c r="D121" s="9"/>
      <c r="E121" s="9"/>
      <c r="F121" s="6"/>
      <c r="G121" s="6"/>
      <c r="H121" s="6"/>
      <c r="I121" s="6"/>
      <c r="J121" s="6"/>
      <c r="K121" s="6"/>
      <c r="L121" s="6"/>
      <c r="M121" s="15"/>
      <c r="N121" s="15"/>
      <c r="O121" s="15"/>
      <c r="P121" s="15"/>
      <c r="Q121" s="15"/>
      <c r="R121" s="15"/>
      <c r="S121" s="6"/>
      <c r="T121" s="6"/>
      <c r="U121" s="6"/>
      <c r="V121" s="6"/>
      <c r="W121" s="6"/>
      <c r="X121" s="6"/>
      <c r="Y121" s="6"/>
      <c r="Z121" s="6"/>
    </row>
    <row r="122" spans="1:26" x14ac:dyDescent="0.15">
      <c r="A122" s="6"/>
      <c r="B122" s="6"/>
      <c r="C122" s="6"/>
      <c r="D122" s="9"/>
      <c r="E122" s="9"/>
      <c r="F122" s="6"/>
      <c r="G122" s="6"/>
      <c r="H122" s="6"/>
      <c r="I122" s="6"/>
      <c r="J122" s="6"/>
      <c r="K122" s="6"/>
      <c r="L122" s="6"/>
      <c r="M122" s="15"/>
      <c r="N122" s="15"/>
      <c r="O122" s="15"/>
      <c r="P122" s="15"/>
      <c r="Q122" s="15"/>
      <c r="R122" s="15"/>
      <c r="S122" s="6"/>
      <c r="T122" s="6"/>
      <c r="U122" s="6"/>
      <c r="V122" s="6"/>
      <c r="W122" s="6"/>
      <c r="X122" s="6"/>
      <c r="Y122" s="6"/>
      <c r="Z122" s="6"/>
    </row>
    <row r="123" spans="1:26" x14ac:dyDescent="0.15">
      <c r="A123" s="6"/>
      <c r="B123" s="6"/>
      <c r="C123" s="6"/>
      <c r="D123" s="9"/>
      <c r="E123" s="9"/>
      <c r="F123" s="6"/>
      <c r="G123" s="6"/>
      <c r="H123" s="6"/>
      <c r="I123" s="6"/>
      <c r="J123" s="6"/>
      <c r="K123" s="6"/>
      <c r="L123" s="6"/>
      <c r="M123" s="15"/>
      <c r="N123" s="15"/>
      <c r="O123" s="15"/>
      <c r="P123" s="15"/>
      <c r="Q123" s="15"/>
      <c r="R123" s="15"/>
      <c r="S123" s="6"/>
      <c r="T123" s="6"/>
      <c r="U123" s="6"/>
      <c r="V123" s="6"/>
      <c r="W123" s="6"/>
      <c r="X123" s="6"/>
      <c r="Y123" s="6"/>
      <c r="Z123" s="6"/>
    </row>
    <row r="124" spans="1:26" x14ac:dyDescent="0.15">
      <c r="A124" s="6"/>
      <c r="B124" s="6"/>
      <c r="C124" s="6"/>
      <c r="D124" s="9"/>
      <c r="E124" s="9"/>
      <c r="F124" s="6"/>
      <c r="G124" s="6"/>
      <c r="H124" s="6"/>
      <c r="I124" s="6"/>
      <c r="J124" s="6"/>
      <c r="K124" s="6"/>
      <c r="L124" s="6"/>
      <c r="M124" s="15"/>
      <c r="N124" s="15"/>
      <c r="O124" s="15"/>
      <c r="P124" s="15"/>
      <c r="Q124" s="15"/>
      <c r="R124" s="15"/>
      <c r="S124" s="6"/>
      <c r="T124" s="6"/>
      <c r="U124" s="6"/>
      <c r="V124" s="6"/>
      <c r="W124" s="6"/>
      <c r="X124" s="6"/>
      <c r="Y124" s="6"/>
      <c r="Z124" s="6"/>
    </row>
    <row r="125" spans="1:26" x14ac:dyDescent="0.15">
      <c r="A125" s="6"/>
      <c r="B125" s="6"/>
      <c r="C125" s="6"/>
      <c r="D125" s="9"/>
      <c r="E125" s="9"/>
      <c r="F125" s="6"/>
      <c r="G125" s="6"/>
      <c r="H125" s="6"/>
      <c r="I125" s="6"/>
      <c r="J125" s="6"/>
      <c r="K125" s="6"/>
      <c r="L125" s="6"/>
      <c r="M125" s="15"/>
      <c r="N125" s="15"/>
      <c r="O125" s="15"/>
      <c r="P125" s="15"/>
      <c r="Q125" s="15"/>
      <c r="R125" s="15"/>
      <c r="S125" s="6"/>
      <c r="T125" s="6"/>
      <c r="U125" s="6"/>
      <c r="V125" s="6"/>
      <c r="W125" s="6"/>
      <c r="X125" s="6"/>
      <c r="Y125" s="6"/>
      <c r="Z125" s="6"/>
    </row>
    <row r="126" spans="1:26" x14ac:dyDescent="0.15">
      <c r="A126" s="6"/>
      <c r="B126" s="6"/>
      <c r="C126" s="6"/>
      <c r="D126" s="9"/>
      <c r="E126" s="9"/>
      <c r="F126" s="6"/>
      <c r="G126" s="6"/>
      <c r="H126" s="6"/>
      <c r="I126" s="6"/>
      <c r="J126" s="6"/>
      <c r="K126" s="6"/>
      <c r="L126" s="6"/>
      <c r="M126" s="15"/>
      <c r="N126" s="15"/>
      <c r="O126" s="15"/>
      <c r="P126" s="15"/>
      <c r="Q126" s="15"/>
      <c r="R126" s="15"/>
      <c r="S126" s="6"/>
      <c r="T126" s="6"/>
      <c r="U126" s="6"/>
      <c r="V126" s="6"/>
      <c r="W126" s="6"/>
      <c r="X126" s="6"/>
      <c r="Y126" s="6"/>
      <c r="Z126" s="6"/>
    </row>
    <row r="127" spans="1:26" x14ac:dyDescent="0.15">
      <c r="A127" s="6"/>
      <c r="B127" s="6"/>
      <c r="C127" s="6"/>
      <c r="D127" s="9"/>
      <c r="E127" s="9"/>
      <c r="F127" s="6"/>
      <c r="G127" s="6"/>
      <c r="H127" s="6"/>
      <c r="I127" s="6"/>
      <c r="J127" s="6"/>
      <c r="K127" s="6"/>
      <c r="L127" s="6"/>
      <c r="M127" s="15"/>
      <c r="N127" s="15"/>
      <c r="O127" s="15"/>
      <c r="P127" s="15"/>
      <c r="Q127" s="15"/>
      <c r="R127" s="15"/>
      <c r="S127" s="6"/>
      <c r="T127" s="6"/>
      <c r="U127" s="6"/>
      <c r="V127" s="6"/>
      <c r="W127" s="6"/>
      <c r="X127" s="6"/>
      <c r="Y127" s="6"/>
      <c r="Z127" s="6"/>
    </row>
    <row r="128" spans="1:26" x14ac:dyDescent="0.15">
      <c r="A128" s="6"/>
      <c r="B128" s="6"/>
      <c r="C128" s="6"/>
      <c r="D128" s="9"/>
      <c r="E128" s="9"/>
      <c r="F128" s="6"/>
      <c r="G128" s="6"/>
      <c r="H128" s="6"/>
      <c r="I128" s="6"/>
      <c r="J128" s="6"/>
      <c r="K128" s="6"/>
      <c r="L128" s="6"/>
      <c r="M128" s="15"/>
      <c r="N128" s="15"/>
      <c r="O128" s="15"/>
      <c r="P128" s="15"/>
      <c r="Q128" s="15"/>
      <c r="R128" s="15"/>
      <c r="S128" s="6"/>
      <c r="T128" s="6"/>
      <c r="U128" s="6"/>
      <c r="V128" s="6"/>
      <c r="W128" s="6"/>
      <c r="X128" s="6"/>
      <c r="Y128" s="6"/>
      <c r="Z128" s="6"/>
    </row>
    <row r="129" spans="1:26" x14ac:dyDescent="0.15">
      <c r="A129" s="6"/>
      <c r="B129" s="6"/>
      <c r="C129" s="6"/>
      <c r="D129" s="9"/>
      <c r="E129" s="9"/>
      <c r="F129" s="6"/>
      <c r="G129" s="6"/>
      <c r="H129" s="6"/>
      <c r="I129" s="6"/>
      <c r="J129" s="6"/>
      <c r="K129" s="6"/>
      <c r="L129" s="6"/>
      <c r="M129" s="15"/>
      <c r="N129" s="15"/>
      <c r="O129" s="15"/>
      <c r="P129" s="15"/>
      <c r="Q129" s="15"/>
      <c r="R129" s="15"/>
      <c r="S129" s="6"/>
      <c r="T129" s="6"/>
      <c r="U129" s="6"/>
      <c r="V129" s="6"/>
      <c r="W129" s="6"/>
      <c r="X129" s="6"/>
      <c r="Y129" s="6"/>
      <c r="Z129" s="6"/>
    </row>
    <row r="130" spans="1:26" x14ac:dyDescent="0.15">
      <c r="A130" s="6"/>
      <c r="B130" s="6"/>
      <c r="C130" s="6"/>
      <c r="D130" s="9"/>
      <c r="E130" s="9"/>
      <c r="F130" s="6"/>
      <c r="G130" s="6"/>
      <c r="H130" s="6"/>
      <c r="I130" s="6"/>
      <c r="J130" s="6"/>
      <c r="K130" s="6"/>
      <c r="L130" s="6"/>
      <c r="M130" s="15"/>
      <c r="N130" s="15"/>
      <c r="O130" s="15"/>
      <c r="P130" s="15"/>
      <c r="Q130" s="15"/>
      <c r="R130" s="15"/>
      <c r="S130" s="6"/>
      <c r="T130" s="6"/>
      <c r="U130" s="6"/>
      <c r="V130" s="6"/>
      <c r="W130" s="6"/>
      <c r="X130" s="6"/>
      <c r="Y130" s="6"/>
      <c r="Z130" s="6"/>
    </row>
    <row r="131" spans="1:26" x14ac:dyDescent="0.15">
      <c r="A131" s="6"/>
      <c r="B131" s="6"/>
      <c r="C131" s="6"/>
      <c r="D131" s="9"/>
      <c r="E131" s="9"/>
      <c r="F131" s="6"/>
      <c r="G131" s="6"/>
      <c r="H131" s="6"/>
      <c r="I131" s="6"/>
      <c r="J131" s="6"/>
      <c r="K131" s="6"/>
      <c r="L131" s="6"/>
      <c r="M131" s="15"/>
      <c r="N131" s="15"/>
      <c r="O131" s="15"/>
      <c r="P131" s="15"/>
      <c r="Q131" s="15"/>
      <c r="R131" s="15"/>
      <c r="S131" s="6"/>
      <c r="T131" s="6"/>
      <c r="U131" s="6"/>
      <c r="V131" s="6"/>
      <c r="W131" s="6"/>
      <c r="X131" s="6"/>
      <c r="Y131" s="6"/>
      <c r="Z131" s="6"/>
    </row>
    <row r="132" spans="1:26" x14ac:dyDescent="0.15">
      <c r="A132" s="6"/>
      <c r="B132" s="6"/>
      <c r="C132" s="6"/>
      <c r="D132" s="9"/>
      <c r="E132" s="9"/>
      <c r="F132" s="6"/>
      <c r="G132" s="6"/>
      <c r="H132" s="6"/>
      <c r="I132" s="6"/>
      <c r="J132" s="6"/>
      <c r="K132" s="6"/>
      <c r="L132" s="6"/>
      <c r="M132" s="15"/>
      <c r="N132" s="15"/>
      <c r="O132" s="15"/>
      <c r="P132" s="15"/>
      <c r="Q132" s="15"/>
      <c r="R132" s="15"/>
      <c r="S132" s="6"/>
      <c r="T132" s="6"/>
      <c r="U132" s="6"/>
      <c r="V132" s="6"/>
      <c r="W132" s="6"/>
      <c r="X132" s="6"/>
      <c r="Y132" s="6"/>
      <c r="Z132" s="6"/>
    </row>
    <row r="133" spans="1:26" x14ac:dyDescent="0.15">
      <c r="A133" s="6"/>
      <c r="B133" s="6"/>
      <c r="C133" s="6"/>
      <c r="D133" s="9"/>
      <c r="E133" s="9"/>
      <c r="F133" s="6"/>
      <c r="G133" s="6"/>
      <c r="H133" s="6"/>
      <c r="I133" s="6"/>
      <c r="J133" s="6"/>
      <c r="K133" s="6"/>
      <c r="L133" s="6"/>
      <c r="M133" s="15"/>
      <c r="N133" s="15"/>
      <c r="O133" s="15"/>
      <c r="P133" s="15"/>
      <c r="Q133" s="15"/>
      <c r="R133" s="15"/>
      <c r="S133" s="6"/>
      <c r="T133" s="6"/>
      <c r="U133" s="6"/>
      <c r="V133" s="6"/>
      <c r="W133" s="6"/>
      <c r="X133" s="6"/>
      <c r="Y133" s="6"/>
      <c r="Z133" s="6"/>
    </row>
    <row r="134" spans="1:26" x14ac:dyDescent="0.15">
      <c r="A134" s="6"/>
      <c r="B134" s="6"/>
      <c r="C134" s="6"/>
      <c r="D134" s="9"/>
      <c r="E134" s="9"/>
      <c r="F134" s="6"/>
      <c r="G134" s="6"/>
      <c r="H134" s="6"/>
      <c r="I134" s="6"/>
      <c r="J134" s="6"/>
      <c r="K134" s="6"/>
      <c r="L134" s="6"/>
      <c r="M134" s="15"/>
      <c r="N134" s="15"/>
      <c r="O134" s="15"/>
      <c r="P134" s="15"/>
      <c r="Q134" s="15"/>
      <c r="R134" s="15"/>
      <c r="S134" s="6"/>
      <c r="T134" s="6"/>
      <c r="U134" s="6"/>
      <c r="V134" s="6"/>
      <c r="W134" s="6"/>
      <c r="X134" s="6"/>
      <c r="Y134" s="6"/>
      <c r="Z134" s="6"/>
    </row>
    <row r="135" spans="1:26" x14ac:dyDescent="0.15">
      <c r="A135" s="6"/>
      <c r="B135" s="6"/>
      <c r="C135" s="6"/>
      <c r="D135" s="9"/>
      <c r="E135" s="9"/>
      <c r="F135" s="6"/>
      <c r="G135" s="6"/>
      <c r="H135" s="6"/>
      <c r="I135" s="6"/>
      <c r="J135" s="6"/>
      <c r="K135" s="6"/>
      <c r="L135" s="6"/>
      <c r="M135" s="15"/>
      <c r="N135" s="15"/>
      <c r="O135" s="15"/>
      <c r="P135" s="15"/>
      <c r="Q135" s="15"/>
      <c r="R135" s="15"/>
      <c r="S135" s="6"/>
      <c r="T135" s="6"/>
      <c r="U135" s="6"/>
      <c r="V135" s="6"/>
      <c r="W135" s="6"/>
      <c r="X135" s="6"/>
      <c r="Y135" s="6"/>
      <c r="Z135" s="6"/>
    </row>
    <row r="136" spans="1:26" x14ac:dyDescent="0.15">
      <c r="A136" s="6"/>
      <c r="B136" s="6"/>
      <c r="C136" s="6"/>
      <c r="D136" s="9"/>
      <c r="E136" s="9"/>
      <c r="F136" s="6"/>
      <c r="G136" s="6"/>
      <c r="H136" s="6"/>
      <c r="I136" s="6"/>
      <c r="J136" s="6"/>
      <c r="K136" s="6"/>
      <c r="L136" s="6"/>
      <c r="M136" s="15"/>
      <c r="N136" s="15"/>
      <c r="O136" s="15"/>
      <c r="P136" s="15"/>
      <c r="Q136" s="15"/>
      <c r="R136" s="15"/>
      <c r="S136" s="6"/>
      <c r="T136" s="6"/>
      <c r="U136" s="6"/>
      <c r="V136" s="6"/>
      <c r="W136" s="6"/>
      <c r="X136" s="6"/>
      <c r="Y136" s="6"/>
      <c r="Z136" s="6"/>
    </row>
    <row r="137" spans="1:26" x14ac:dyDescent="0.15">
      <c r="A137" s="6"/>
      <c r="B137" s="6"/>
      <c r="C137" s="6"/>
      <c r="D137" s="9"/>
      <c r="E137" s="9"/>
      <c r="F137" s="6"/>
      <c r="G137" s="6"/>
      <c r="H137" s="6"/>
      <c r="I137" s="6"/>
      <c r="J137" s="6"/>
      <c r="K137" s="6"/>
      <c r="L137" s="6"/>
      <c r="M137" s="15"/>
      <c r="N137" s="15"/>
      <c r="O137" s="15"/>
      <c r="P137" s="15"/>
      <c r="Q137" s="15"/>
      <c r="R137" s="15"/>
      <c r="S137" s="6"/>
      <c r="T137" s="6"/>
      <c r="U137" s="6"/>
      <c r="V137" s="6"/>
      <c r="W137" s="6"/>
      <c r="X137" s="6"/>
      <c r="Y137" s="6"/>
      <c r="Z137" s="6"/>
    </row>
    <row r="138" spans="1:26" x14ac:dyDescent="0.15">
      <c r="A138" s="6"/>
      <c r="B138" s="6"/>
      <c r="C138" s="6"/>
      <c r="D138" s="9"/>
      <c r="E138" s="9"/>
      <c r="F138" s="6"/>
      <c r="G138" s="6"/>
      <c r="H138" s="6"/>
      <c r="I138" s="6"/>
      <c r="J138" s="6"/>
      <c r="K138" s="6"/>
      <c r="L138" s="6"/>
      <c r="M138" s="15"/>
      <c r="N138" s="15"/>
      <c r="O138" s="15"/>
      <c r="P138" s="15"/>
      <c r="Q138" s="15"/>
      <c r="R138" s="15"/>
      <c r="S138" s="6"/>
      <c r="T138" s="6"/>
      <c r="U138" s="6"/>
      <c r="V138" s="6"/>
      <c r="W138" s="6"/>
      <c r="X138" s="6"/>
      <c r="Y138" s="6"/>
      <c r="Z138" s="6"/>
    </row>
    <row r="139" spans="1:26" x14ac:dyDescent="0.15">
      <c r="A139" s="6"/>
      <c r="B139" s="6"/>
      <c r="C139" s="6"/>
      <c r="D139" s="9"/>
      <c r="E139" s="9"/>
      <c r="F139" s="6"/>
      <c r="G139" s="6"/>
      <c r="H139" s="6"/>
      <c r="I139" s="6"/>
      <c r="J139" s="6"/>
      <c r="K139" s="6"/>
      <c r="L139" s="6"/>
      <c r="M139" s="15"/>
      <c r="N139" s="15"/>
      <c r="O139" s="15"/>
      <c r="P139" s="15"/>
      <c r="Q139" s="15"/>
      <c r="R139" s="15"/>
      <c r="S139" s="6"/>
      <c r="T139" s="6"/>
      <c r="U139" s="6"/>
      <c r="V139" s="6"/>
      <c r="W139" s="6"/>
      <c r="X139" s="6"/>
      <c r="Y139" s="6"/>
      <c r="Z139" s="6"/>
    </row>
    <row r="140" spans="1:26" x14ac:dyDescent="0.15">
      <c r="A140" s="6"/>
      <c r="B140" s="6"/>
      <c r="C140" s="6"/>
      <c r="D140" s="9"/>
      <c r="E140" s="9"/>
      <c r="F140" s="6"/>
      <c r="G140" s="6"/>
      <c r="H140" s="6"/>
      <c r="I140" s="6"/>
      <c r="J140" s="6"/>
      <c r="K140" s="6"/>
      <c r="L140" s="6"/>
      <c r="M140" s="15"/>
      <c r="N140" s="15"/>
      <c r="O140" s="15"/>
      <c r="P140" s="15"/>
      <c r="Q140" s="15"/>
      <c r="R140" s="15"/>
      <c r="S140" s="6"/>
      <c r="T140" s="6"/>
      <c r="U140" s="6"/>
      <c r="V140" s="6"/>
      <c r="W140" s="6"/>
      <c r="X140" s="6"/>
      <c r="Y140" s="6"/>
      <c r="Z140" s="6"/>
    </row>
    <row r="141" spans="1:26" x14ac:dyDescent="0.15">
      <c r="A141" s="6"/>
      <c r="B141" s="6"/>
      <c r="C141" s="6"/>
      <c r="D141" s="9"/>
      <c r="E141" s="9"/>
      <c r="F141" s="6"/>
      <c r="G141" s="6"/>
      <c r="H141" s="6"/>
      <c r="I141" s="6"/>
      <c r="J141" s="6"/>
      <c r="K141" s="6"/>
      <c r="L141" s="6"/>
      <c r="M141" s="15"/>
      <c r="N141" s="15"/>
      <c r="O141" s="15"/>
      <c r="P141" s="15"/>
      <c r="Q141" s="15"/>
      <c r="R141" s="15"/>
      <c r="S141" s="6"/>
      <c r="T141" s="6"/>
      <c r="U141" s="6"/>
      <c r="V141" s="6"/>
      <c r="W141" s="6"/>
      <c r="X141" s="6"/>
      <c r="Y141" s="6"/>
      <c r="Z141" s="6"/>
    </row>
    <row r="142" spans="1:26" x14ac:dyDescent="0.15">
      <c r="A142" s="6"/>
      <c r="B142" s="6"/>
      <c r="C142" s="6"/>
      <c r="D142" s="9"/>
      <c r="E142" s="9"/>
      <c r="F142" s="6"/>
      <c r="G142" s="6"/>
      <c r="H142" s="6"/>
      <c r="I142" s="6"/>
      <c r="J142" s="6"/>
      <c r="K142" s="6"/>
      <c r="L142" s="6"/>
      <c r="M142" s="15"/>
      <c r="N142" s="15"/>
      <c r="O142" s="15"/>
      <c r="P142" s="15"/>
      <c r="Q142" s="15"/>
      <c r="R142" s="15"/>
      <c r="S142" s="6"/>
      <c r="T142" s="6"/>
      <c r="U142" s="6"/>
      <c r="V142" s="6"/>
      <c r="W142" s="6"/>
      <c r="X142" s="6"/>
      <c r="Y142" s="6"/>
      <c r="Z142" s="6"/>
    </row>
    <row r="143" spans="1:26" x14ac:dyDescent="0.15">
      <c r="A143" s="6"/>
      <c r="B143" s="6"/>
      <c r="C143" s="6"/>
      <c r="D143" s="9"/>
      <c r="E143" s="9"/>
      <c r="F143" s="6"/>
      <c r="G143" s="6"/>
      <c r="H143" s="6"/>
      <c r="I143" s="6"/>
      <c r="J143" s="6"/>
      <c r="K143" s="6"/>
      <c r="L143" s="6"/>
      <c r="M143" s="15"/>
      <c r="N143" s="15"/>
      <c r="O143" s="15"/>
      <c r="P143" s="15"/>
      <c r="Q143" s="15"/>
      <c r="R143" s="15"/>
      <c r="S143" s="6"/>
      <c r="T143" s="6"/>
      <c r="U143" s="6"/>
      <c r="V143" s="6"/>
      <c r="W143" s="6"/>
      <c r="X143" s="6"/>
      <c r="Y143" s="6"/>
      <c r="Z143" s="6"/>
    </row>
    <row r="144" spans="1:26" x14ac:dyDescent="0.15">
      <c r="A144" s="6"/>
      <c r="B144" s="6"/>
      <c r="C144" s="6"/>
      <c r="D144" s="9"/>
      <c r="E144" s="9"/>
      <c r="F144" s="6"/>
      <c r="G144" s="6"/>
      <c r="H144" s="6"/>
      <c r="I144" s="6"/>
      <c r="J144" s="6"/>
      <c r="K144" s="6"/>
      <c r="L144" s="6"/>
      <c r="M144" s="15"/>
      <c r="N144" s="15"/>
      <c r="O144" s="15"/>
      <c r="P144" s="15"/>
      <c r="Q144" s="15"/>
      <c r="R144" s="15"/>
      <c r="S144" s="6"/>
      <c r="T144" s="6"/>
      <c r="U144" s="6"/>
      <c r="V144" s="6"/>
      <c r="W144" s="6"/>
      <c r="X144" s="6"/>
      <c r="Y144" s="6"/>
      <c r="Z144" s="6"/>
    </row>
    <row r="145" spans="1:26" x14ac:dyDescent="0.15">
      <c r="A145" s="6"/>
      <c r="B145" s="6"/>
      <c r="C145" s="6"/>
      <c r="D145" s="9"/>
      <c r="E145" s="9"/>
      <c r="F145" s="6"/>
      <c r="G145" s="6"/>
      <c r="H145" s="6"/>
      <c r="I145" s="6"/>
      <c r="J145" s="6"/>
      <c r="K145" s="6"/>
      <c r="L145" s="6"/>
      <c r="M145" s="15"/>
      <c r="N145" s="15"/>
      <c r="O145" s="15"/>
      <c r="P145" s="15"/>
      <c r="Q145" s="15"/>
      <c r="R145" s="15"/>
      <c r="S145" s="6"/>
      <c r="T145" s="6"/>
      <c r="U145" s="6"/>
      <c r="V145" s="6"/>
      <c r="W145" s="6"/>
      <c r="X145" s="6"/>
      <c r="Y145" s="6"/>
      <c r="Z145" s="6"/>
    </row>
    <row r="146" spans="1:26" x14ac:dyDescent="0.15">
      <c r="A146" s="6"/>
      <c r="B146" s="6"/>
      <c r="C146" s="6"/>
      <c r="D146" s="9"/>
      <c r="E146" s="9"/>
      <c r="F146" s="6"/>
      <c r="G146" s="6"/>
      <c r="H146" s="6"/>
      <c r="I146" s="6"/>
      <c r="J146" s="6"/>
      <c r="K146" s="6"/>
      <c r="L146" s="6"/>
      <c r="M146" s="15"/>
      <c r="N146" s="15"/>
      <c r="O146" s="15"/>
      <c r="P146" s="15"/>
      <c r="Q146" s="15"/>
      <c r="R146" s="15"/>
      <c r="S146" s="6"/>
      <c r="T146" s="6"/>
      <c r="U146" s="6"/>
      <c r="V146" s="6"/>
      <c r="W146" s="6"/>
      <c r="X146" s="6"/>
      <c r="Y146" s="6"/>
      <c r="Z146" s="6"/>
    </row>
    <row r="147" spans="1:26" x14ac:dyDescent="0.15">
      <c r="A147" s="6"/>
      <c r="B147" s="6"/>
      <c r="C147" s="6"/>
      <c r="D147" s="9"/>
      <c r="E147" s="9"/>
      <c r="F147" s="6"/>
      <c r="G147" s="6"/>
      <c r="H147" s="6"/>
      <c r="I147" s="6"/>
      <c r="J147" s="6"/>
      <c r="K147" s="6"/>
      <c r="L147" s="6"/>
      <c r="M147" s="15"/>
      <c r="N147" s="15"/>
      <c r="O147" s="15"/>
      <c r="P147" s="15"/>
      <c r="Q147" s="15"/>
      <c r="R147" s="15"/>
      <c r="S147" s="6"/>
      <c r="T147" s="6"/>
      <c r="U147" s="6"/>
      <c r="V147" s="6"/>
      <c r="W147" s="6"/>
      <c r="X147" s="6"/>
      <c r="Y147" s="6"/>
      <c r="Z147" s="6"/>
    </row>
    <row r="148" spans="1:26" x14ac:dyDescent="0.15">
      <c r="A148" s="6"/>
      <c r="B148" s="6"/>
      <c r="C148" s="6"/>
      <c r="D148" s="9"/>
      <c r="E148" s="9"/>
      <c r="F148" s="6"/>
      <c r="G148" s="6"/>
      <c r="H148" s="6"/>
      <c r="I148" s="6"/>
      <c r="J148" s="6"/>
      <c r="K148" s="6"/>
      <c r="L148" s="6"/>
      <c r="M148" s="15"/>
      <c r="N148" s="15"/>
      <c r="O148" s="15"/>
      <c r="P148" s="15"/>
      <c r="Q148" s="15"/>
      <c r="R148" s="15"/>
      <c r="S148" s="6"/>
      <c r="T148" s="6"/>
      <c r="U148" s="6"/>
      <c r="V148" s="6"/>
      <c r="W148" s="6"/>
      <c r="X148" s="6"/>
      <c r="Y148" s="6"/>
      <c r="Z148" s="6"/>
    </row>
    <row r="149" spans="1:26" x14ac:dyDescent="0.15">
      <c r="A149" s="6"/>
      <c r="B149" s="6"/>
      <c r="C149" s="6"/>
      <c r="D149" s="9"/>
      <c r="E149" s="9"/>
      <c r="F149" s="6"/>
      <c r="G149" s="6"/>
      <c r="H149" s="6"/>
      <c r="I149" s="6"/>
      <c r="J149" s="6"/>
      <c r="K149" s="6"/>
      <c r="L149" s="6"/>
      <c r="M149" s="15"/>
      <c r="N149" s="15"/>
      <c r="O149" s="15"/>
      <c r="P149" s="15"/>
      <c r="Q149" s="15"/>
      <c r="R149" s="15"/>
      <c r="S149" s="6"/>
      <c r="T149" s="6"/>
      <c r="U149" s="6"/>
      <c r="V149" s="6"/>
      <c r="W149" s="6"/>
      <c r="X149" s="6"/>
      <c r="Y149" s="6"/>
      <c r="Z149" s="6"/>
    </row>
    <row r="150" spans="1:26" x14ac:dyDescent="0.15">
      <c r="A150" s="6"/>
      <c r="B150" s="6"/>
      <c r="C150" s="6"/>
      <c r="D150" s="9"/>
      <c r="E150" s="9"/>
      <c r="F150" s="6"/>
      <c r="G150" s="6"/>
      <c r="H150" s="6"/>
      <c r="I150" s="6"/>
      <c r="J150" s="6"/>
      <c r="K150" s="6"/>
      <c r="L150" s="6"/>
      <c r="M150" s="15"/>
      <c r="N150" s="15"/>
      <c r="O150" s="15"/>
      <c r="P150" s="15"/>
      <c r="Q150" s="15"/>
      <c r="R150" s="15"/>
      <c r="S150" s="6"/>
      <c r="T150" s="6"/>
      <c r="U150" s="6"/>
      <c r="V150" s="6"/>
      <c r="W150" s="6"/>
      <c r="X150" s="6"/>
      <c r="Y150" s="6"/>
      <c r="Z150" s="6"/>
    </row>
    <row r="151" spans="1:26" x14ac:dyDescent="0.15">
      <c r="A151" s="6"/>
      <c r="B151" s="6"/>
      <c r="C151" s="6"/>
      <c r="D151" s="9"/>
      <c r="E151" s="9"/>
      <c r="F151" s="6"/>
      <c r="G151" s="6"/>
      <c r="H151" s="6"/>
      <c r="I151" s="6"/>
      <c r="J151" s="6"/>
      <c r="K151" s="6"/>
      <c r="L151" s="6"/>
      <c r="M151" s="15"/>
      <c r="N151" s="15"/>
      <c r="O151" s="15"/>
      <c r="P151" s="15"/>
      <c r="Q151" s="15"/>
      <c r="R151" s="15"/>
      <c r="S151" s="6"/>
      <c r="T151" s="6"/>
      <c r="U151" s="6"/>
      <c r="V151" s="6"/>
      <c r="W151" s="6"/>
      <c r="X151" s="6"/>
      <c r="Y151" s="6"/>
      <c r="Z151" s="6"/>
    </row>
    <row r="152" spans="1:26" x14ac:dyDescent="0.15">
      <c r="A152" s="6"/>
      <c r="B152" s="6"/>
      <c r="C152" s="6"/>
      <c r="D152" s="9"/>
      <c r="E152" s="9"/>
      <c r="F152" s="6"/>
      <c r="G152" s="6"/>
      <c r="H152" s="6"/>
      <c r="I152" s="6"/>
      <c r="J152" s="6"/>
      <c r="K152" s="6"/>
      <c r="L152" s="6"/>
      <c r="M152" s="15"/>
      <c r="N152" s="15"/>
      <c r="O152" s="15"/>
      <c r="P152" s="15"/>
      <c r="Q152" s="15"/>
      <c r="R152" s="15"/>
      <c r="S152" s="6"/>
      <c r="T152" s="6"/>
      <c r="U152" s="6"/>
      <c r="V152" s="6"/>
      <c r="W152" s="6"/>
      <c r="X152" s="6"/>
      <c r="Y152" s="6"/>
      <c r="Z152" s="6"/>
    </row>
    <row r="153" spans="1:26" x14ac:dyDescent="0.15">
      <c r="A153" s="6"/>
      <c r="B153" s="6"/>
      <c r="C153" s="6"/>
      <c r="D153" s="9"/>
      <c r="E153" s="9"/>
      <c r="F153" s="6"/>
      <c r="G153" s="6"/>
      <c r="H153" s="6"/>
      <c r="I153" s="6"/>
      <c r="J153" s="6"/>
      <c r="K153" s="6"/>
      <c r="L153" s="6"/>
      <c r="M153" s="15"/>
      <c r="N153" s="15"/>
      <c r="O153" s="15"/>
      <c r="P153" s="15"/>
      <c r="Q153" s="15"/>
      <c r="R153" s="15"/>
      <c r="S153" s="6"/>
      <c r="T153" s="6"/>
      <c r="U153" s="6"/>
      <c r="V153" s="6"/>
      <c r="W153" s="6"/>
      <c r="X153" s="6"/>
      <c r="Y153" s="6"/>
      <c r="Z153" s="6"/>
    </row>
    <row r="154" spans="1:26" x14ac:dyDescent="0.15">
      <c r="A154" s="6"/>
      <c r="B154" s="6"/>
      <c r="C154" s="6"/>
      <c r="D154" s="9"/>
      <c r="E154" s="9"/>
      <c r="F154" s="6"/>
      <c r="G154" s="6"/>
      <c r="H154" s="6"/>
      <c r="I154" s="6"/>
      <c r="J154" s="6"/>
      <c r="K154" s="6"/>
      <c r="L154" s="6"/>
      <c r="M154" s="15"/>
      <c r="N154" s="15"/>
      <c r="O154" s="15"/>
      <c r="P154" s="15"/>
      <c r="Q154" s="15"/>
      <c r="R154" s="15"/>
      <c r="S154" s="6"/>
      <c r="T154" s="6"/>
      <c r="U154" s="6"/>
      <c r="V154" s="6"/>
      <c r="W154" s="6"/>
      <c r="X154" s="6"/>
      <c r="Y154" s="6"/>
      <c r="Z154" s="6"/>
    </row>
    <row r="155" spans="1:26" x14ac:dyDescent="0.15">
      <c r="A155" s="6"/>
      <c r="B155" s="6"/>
      <c r="C155" s="6"/>
      <c r="D155" s="9"/>
      <c r="E155" s="9"/>
      <c r="F155" s="6"/>
      <c r="G155" s="6"/>
      <c r="H155" s="6"/>
      <c r="I155" s="6"/>
      <c r="J155" s="6"/>
      <c r="K155" s="6"/>
      <c r="L155" s="6"/>
      <c r="M155" s="15"/>
      <c r="N155" s="15"/>
      <c r="O155" s="15"/>
      <c r="P155" s="15"/>
      <c r="Q155" s="15"/>
      <c r="R155" s="15"/>
      <c r="S155" s="6"/>
      <c r="T155" s="6"/>
      <c r="U155" s="6"/>
      <c r="V155" s="6"/>
      <c r="W155" s="6"/>
      <c r="X155" s="6"/>
      <c r="Y155" s="6"/>
      <c r="Z155" s="6"/>
    </row>
    <row r="156" spans="1:26" x14ac:dyDescent="0.15">
      <c r="A156" s="6"/>
      <c r="B156" s="6"/>
      <c r="C156" s="6"/>
      <c r="D156" s="9"/>
      <c r="E156" s="9"/>
      <c r="F156" s="6"/>
      <c r="G156" s="6"/>
      <c r="H156" s="6"/>
      <c r="I156" s="6"/>
      <c r="J156" s="6"/>
      <c r="K156" s="6"/>
      <c r="L156" s="6"/>
      <c r="M156" s="15"/>
      <c r="N156" s="15"/>
      <c r="O156" s="15"/>
      <c r="P156" s="15"/>
      <c r="Q156" s="15"/>
      <c r="R156" s="15"/>
      <c r="S156" s="6"/>
      <c r="T156" s="6"/>
      <c r="U156" s="6"/>
      <c r="V156" s="6"/>
      <c r="W156" s="6"/>
      <c r="X156" s="6"/>
      <c r="Y156" s="6"/>
      <c r="Z156" s="6"/>
    </row>
    <row r="157" spans="1:26" x14ac:dyDescent="0.15">
      <c r="A157" s="6"/>
      <c r="B157" s="6"/>
      <c r="C157" s="6"/>
      <c r="D157" s="9"/>
      <c r="E157" s="9"/>
      <c r="F157" s="6"/>
      <c r="G157" s="6"/>
      <c r="H157" s="6"/>
      <c r="I157" s="6"/>
      <c r="J157" s="6"/>
      <c r="K157" s="6"/>
      <c r="L157" s="6"/>
      <c r="M157" s="15"/>
      <c r="N157" s="15"/>
      <c r="O157" s="15"/>
      <c r="P157" s="15"/>
      <c r="Q157" s="15"/>
      <c r="R157" s="15"/>
      <c r="S157" s="6"/>
      <c r="T157" s="6"/>
      <c r="U157" s="6"/>
      <c r="V157" s="6"/>
      <c r="W157" s="6"/>
      <c r="X157" s="6"/>
      <c r="Y157" s="6"/>
      <c r="Z157" s="6"/>
    </row>
    <row r="158" spans="1:26" x14ac:dyDescent="0.15">
      <c r="A158" s="6"/>
      <c r="B158" s="6"/>
      <c r="C158" s="6"/>
      <c r="D158" s="9"/>
      <c r="E158" s="9"/>
      <c r="F158" s="6"/>
      <c r="G158" s="6"/>
      <c r="H158" s="6"/>
      <c r="I158" s="6"/>
      <c r="J158" s="6"/>
      <c r="K158" s="6"/>
      <c r="L158" s="6"/>
      <c r="M158" s="15"/>
      <c r="N158" s="15"/>
      <c r="O158" s="15"/>
      <c r="P158" s="15"/>
      <c r="Q158" s="15"/>
      <c r="R158" s="15"/>
      <c r="S158" s="6"/>
      <c r="T158" s="6"/>
      <c r="U158" s="6"/>
      <c r="V158" s="6"/>
      <c r="W158" s="6"/>
      <c r="X158" s="6"/>
      <c r="Y158" s="6"/>
      <c r="Z158" s="6"/>
    </row>
    <row r="159" spans="1:26" x14ac:dyDescent="0.15">
      <c r="A159" s="6"/>
      <c r="B159" s="6"/>
      <c r="C159" s="6"/>
      <c r="D159" s="9"/>
      <c r="E159" s="9"/>
      <c r="F159" s="6"/>
      <c r="G159" s="6"/>
      <c r="H159" s="6"/>
      <c r="I159" s="6"/>
      <c r="J159" s="6"/>
      <c r="K159" s="6"/>
      <c r="L159" s="6"/>
      <c r="M159" s="15"/>
      <c r="N159" s="15"/>
      <c r="O159" s="15"/>
      <c r="P159" s="15"/>
      <c r="Q159" s="15"/>
      <c r="R159" s="15"/>
      <c r="S159" s="6"/>
      <c r="T159" s="6"/>
      <c r="U159" s="6"/>
      <c r="V159" s="6"/>
      <c r="W159" s="6"/>
      <c r="X159" s="6"/>
      <c r="Y159" s="6"/>
      <c r="Z159" s="6"/>
    </row>
    <row r="160" spans="1:26" x14ac:dyDescent="0.15">
      <c r="A160" s="6"/>
      <c r="B160" s="6"/>
      <c r="C160" s="6"/>
      <c r="D160" s="9"/>
      <c r="E160" s="9"/>
      <c r="F160" s="6"/>
      <c r="G160" s="6"/>
      <c r="H160" s="6"/>
      <c r="I160" s="6"/>
      <c r="J160" s="6"/>
      <c r="K160" s="6"/>
      <c r="L160" s="6"/>
      <c r="M160" s="15"/>
      <c r="N160" s="15"/>
      <c r="O160" s="15"/>
      <c r="P160" s="15"/>
      <c r="Q160" s="15"/>
      <c r="R160" s="15"/>
      <c r="S160" s="6"/>
      <c r="T160" s="6"/>
      <c r="U160" s="6"/>
      <c r="V160" s="6"/>
      <c r="W160" s="6"/>
      <c r="X160" s="6"/>
      <c r="Y160" s="6"/>
      <c r="Z160" s="6"/>
    </row>
    <row r="161" spans="1:26" x14ac:dyDescent="0.15">
      <c r="A161" s="6"/>
      <c r="B161" s="6"/>
      <c r="C161" s="6"/>
      <c r="D161" s="9"/>
      <c r="E161" s="9"/>
      <c r="F161" s="6"/>
      <c r="G161" s="6"/>
      <c r="H161" s="6"/>
      <c r="I161" s="6"/>
      <c r="J161" s="6"/>
      <c r="K161" s="6"/>
      <c r="L161" s="6"/>
      <c r="M161" s="15"/>
      <c r="N161" s="15"/>
      <c r="O161" s="15"/>
      <c r="P161" s="15"/>
      <c r="Q161" s="15"/>
      <c r="R161" s="15"/>
      <c r="S161" s="6"/>
      <c r="T161" s="6"/>
      <c r="U161" s="6"/>
      <c r="V161" s="6"/>
      <c r="W161" s="6"/>
      <c r="X161" s="6"/>
      <c r="Y161" s="6"/>
      <c r="Z161" s="6"/>
    </row>
    <row r="162" spans="1:26" x14ac:dyDescent="0.15">
      <c r="A162" s="6"/>
      <c r="B162" s="6"/>
      <c r="C162" s="6"/>
      <c r="D162" s="9"/>
      <c r="E162" s="9"/>
      <c r="F162" s="6"/>
      <c r="G162" s="6"/>
      <c r="H162" s="6"/>
      <c r="I162" s="6"/>
      <c r="J162" s="6"/>
      <c r="K162" s="6"/>
      <c r="L162" s="6"/>
      <c r="M162" s="15"/>
      <c r="N162" s="15"/>
      <c r="O162" s="15"/>
      <c r="P162" s="15"/>
      <c r="Q162" s="15"/>
      <c r="R162" s="15"/>
      <c r="S162" s="6"/>
      <c r="T162" s="6"/>
      <c r="U162" s="6"/>
      <c r="V162" s="6"/>
      <c r="W162" s="6"/>
      <c r="X162" s="6"/>
      <c r="Y162" s="6"/>
      <c r="Z162" s="6"/>
    </row>
    <row r="163" spans="1:26" x14ac:dyDescent="0.15">
      <c r="A163" s="6"/>
      <c r="B163" s="6"/>
      <c r="C163" s="6"/>
      <c r="D163" s="9"/>
      <c r="E163" s="9"/>
      <c r="F163" s="6"/>
      <c r="G163" s="6"/>
      <c r="H163" s="6"/>
      <c r="I163" s="6"/>
      <c r="J163" s="6"/>
      <c r="K163" s="6"/>
      <c r="L163" s="6"/>
      <c r="M163" s="15"/>
      <c r="N163" s="15"/>
      <c r="O163" s="15"/>
      <c r="P163" s="15"/>
      <c r="Q163" s="15"/>
      <c r="R163" s="15"/>
      <c r="S163" s="6"/>
      <c r="T163" s="6"/>
      <c r="U163" s="6"/>
      <c r="V163" s="6"/>
      <c r="W163" s="6"/>
      <c r="X163" s="6"/>
      <c r="Y163" s="6"/>
      <c r="Z163" s="6"/>
    </row>
    <row r="164" spans="1:26" x14ac:dyDescent="0.15">
      <c r="A164" s="6"/>
      <c r="B164" s="6"/>
      <c r="C164" s="6"/>
      <c r="D164" s="9"/>
      <c r="E164" s="9"/>
      <c r="F164" s="6"/>
      <c r="G164" s="6"/>
      <c r="H164" s="6"/>
      <c r="I164" s="6"/>
      <c r="J164" s="6"/>
      <c r="K164" s="6"/>
      <c r="L164" s="6"/>
      <c r="M164" s="15"/>
      <c r="N164" s="15"/>
      <c r="O164" s="15"/>
      <c r="P164" s="15"/>
      <c r="Q164" s="15"/>
      <c r="R164" s="15"/>
      <c r="S164" s="6"/>
      <c r="T164" s="6"/>
      <c r="U164" s="6"/>
      <c r="V164" s="6"/>
      <c r="W164" s="6"/>
      <c r="X164" s="6"/>
      <c r="Y164" s="6"/>
      <c r="Z164" s="6"/>
    </row>
    <row r="165" spans="1:26" x14ac:dyDescent="0.15">
      <c r="A165" s="6"/>
      <c r="B165" s="6"/>
      <c r="C165" s="6"/>
      <c r="D165" s="9"/>
      <c r="E165" s="9"/>
      <c r="F165" s="6"/>
      <c r="G165" s="6"/>
      <c r="H165" s="6"/>
      <c r="I165" s="6"/>
      <c r="J165" s="6"/>
      <c r="K165" s="6"/>
      <c r="L165" s="6"/>
      <c r="M165" s="15"/>
      <c r="N165" s="15"/>
      <c r="O165" s="15"/>
      <c r="P165" s="15"/>
      <c r="Q165" s="15"/>
      <c r="R165" s="15"/>
      <c r="S165" s="6"/>
      <c r="T165" s="6"/>
      <c r="U165" s="6"/>
      <c r="V165" s="6"/>
      <c r="W165" s="6"/>
      <c r="X165" s="6"/>
      <c r="Y165" s="6"/>
      <c r="Z165" s="6"/>
    </row>
    <row r="166" spans="1:26" x14ac:dyDescent="0.15">
      <c r="A166" s="6"/>
      <c r="B166" s="6"/>
      <c r="C166" s="6"/>
      <c r="D166" s="9"/>
      <c r="E166" s="9"/>
      <c r="F166" s="6"/>
      <c r="G166" s="6"/>
      <c r="H166" s="6"/>
      <c r="I166" s="6"/>
      <c r="J166" s="6"/>
      <c r="K166" s="6"/>
      <c r="L166" s="6"/>
      <c r="M166" s="15"/>
      <c r="N166" s="15"/>
      <c r="O166" s="15"/>
      <c r="P166" s="15"/>
      <c r="Q166" s="15"/>
      <c r="R166" s="15"/>
      <c r="S166" s="6"/>
      <c r="T166" s="6"/>
      <c r="U166" s="6"/>
      <c r="V166" s="6"/>
      <c r="W166" s="6"/>
      <c r="X166" s="6"/>
      <c r="Y166" s="6"/>
      <c r="Z166" s="6"/>
    </row>
    <row r="167" spans="1:26" x14ac:dyDescent="0.15">
      <c r="A167" s="6"/>
      <c r="B167" s="6"/>
      <c r="C167" s="6"/>
      <c r="D167" s="9"/>
      <c r="E167" s="9"/>
      <c r="F167" s="6"/>
      <c r="G167" s="6"/>
      <c r="H167" s="6"/>
      <c r="I167" s="6"/>
      <c r="J167" s="6"/>
      <c r="K167" s="6"/>
      <c r="L167" s="6"/>
      <c r="M167" s="15"/>
      <c r="N167" s="15"/>
      <c r="O167" s="15"/>
      <c r="P167" s="15"/>
      <c r="Q167" s="15"/>
      <c r="R167" s="15"/>
      <c r="S167" s="6"/>
      <c r="T167" s="6"/>
      <c r="U167" s="6"/>
      <c r="V167" s="6"/>
      <c r="W167" s="6"/>
      <c r="X167" s="6"/>
      <c r="Y167" s="6"/>
      <c r="Z167" s="6"/>
    </row>
    <row r="168" spans="1:26" x14ac:dyDescent="0.15">
      <c r="A168" s="6"/>
      <c r="B168" s="6"/>
      <c r="C168" s="6"/>
      <c r="D168" s="9"/>
      <c r="E168" s="9"/>
      <c r="F168" s="6"/>
      <c r="G168" s="6"/>
      <c r="H168" s="6"/>
      <c r="I168" s="6"/>
      <c r="J168" s="6"/>
      <c r="K168" s="6"/>
      <c r="L168" s="6"/>
      <c r="M168" s="15"/>
      <c r="N168" s="15"/>
      <c r="O168" s="15"/>
      <c r="P168" s="15"/>
      <c r="Q168" s="15"/>
      <c r="R168" s="15"/>
      <c r="S168" s="6"/>
      <c r="T168" s="6"/>
      <c r="U168" s="6"/>
      <c r="V168" s="6"/>
      <c r="W168" s="6"/>
      <c r="X168" s="6"/>
      <c r="Y168" s="6"/>
      <c r="Z168" s="6"/>
    </row>
    <row r="169" spans="1:26" x14ac:dyDescent="0.15">
      <c r="A169" s="6"/>
      <c r="B169" s="6"/>
      <c r="C169" s="6"/>
      <c r="D169" s="9"/>
      <c r="E169" s="9"/>
      <c r="F169" s="6"/>
      <c r="G169" s="6"/>
      <c r="H169" s="6"/>
      <c r="I169" s="6"/>
      <c r="J169" s="6"/>
      <c r="K169" s="6"/>
      <c r="L169" s="6"/>
      <c r="M169" s="15"/>
      <c r="N169" s="15"/>
      <c r="O169" s="15"/>
      <c r="P169" s="15"/>
      <c r="Q169" s="15"/>
      <c r="R169" s="15"/>
      <c r="S169" s="6"/>
      <c r="T169" s="6"/>
      <c r="U169" s="6"/>
      <c r="V169" s="6"/>
      <c r="W169" s="6"/>
      <c r="X169" s="6"/>
      <c r="Y169" s="6"/>
      <c r="Z169" s="6"/>
    </row>
    <row r="170" spans="1:26" x14ac:dyDescent="0.15">
      <c r="A170" s="6"/>
      <c r="B170" s="6"/>
      <c r="C170" s="6"/>
      <c r="D170" s="9"/>
      <c r="E170" s="9"/>
      <c r="F170" s="6"/>
      <c r="G170" s="6"/>
      <c r="H170" s="6"/>
      <c r="I170" s="6"/>
      <c r="J170" s="6"/>
      <c r="K170" s="6"/>
      <c r="L170" s="6"/>
      <c r="M170" s="15"/>
      <c r="N170" s="15"/>
      <c r="O170" s="15"/>
      <c r="P170" s="15"/>
      <c r="Q170" s="15"/>
      <c r="R170" s="15"/>
      <c r="S170" s="6"/>
      <c r="T170" s="6"/>
      <c r="U170" s="6"/>
      <c r="V170" s="6"/>
      <c r="W170" s="6"/>
      <c r="X170" s="6"/>
      <c r="Y170" s="6"/>
      <c r="Z170" s="6"/>
    </row>
    <row r="171" spans="1:26" x14ac:dyDescent="0.15">
      <c r="A171" s="6"/>
      <c r="B171" s="6"/>
      <c r="C171" s="6"/>
      <c r="D171" s="9"/>
      <c r="E171" s="9"/>
      <c r="F171" s="6"/>
      <c r="G171" s="6"/>
      <c r="H171" s="6"/>
      <c r="I171" s="6"/>
      <c r="J171" s="6"/>
      <c r="K171" s="6"/>
      <c r="L171" s="6"/>
      <c r="M171" s="15"/>
      <c r="N171" s="15"/>
      <c r="O171" s="15"/>
      <c r="P171" s="15"/>
      <c r="Q171" s="15"/>
      <c r="R171" s="15"/>
      <c r="S171" s="6"/>
      <c r="T171" s="6"/>
      <c r="U171" s="6"/>
      <c r="V171" s="6"/>
      <c r="W171" s="6"/>
      <c r="X171" s="6"/>
      <c r="Y171" s="6"/>
      <c r="Z171" s="6"/>
    </row>
    <row r="172" spans="1:26" x14ac:dyDescent="0.15">
      <c r="A172" s="6"/>
      <c r="B172" s="6"/>
      <c r="C172" s="6"/>
      <c r="D172" s="9"/>
      <c r="E172" s="9"/>
      <c r="F172" s="6"/>
      <c r="G172" s="6"/>
      <c r="H172" s="6"/>
      <c r="I172" s="6"/>
      <c r="J172" s="6"/>
      <c r="K172" s="6"/>
      <c r="L172" s="6"/>
      <c r="M172" s="15"/>
      <c r="N172" s="15"/>
      <c r="O172" s="15"/>
      <c r="P172" s="15"/>
      <c r="Q172" s="15"/>
      <c r="R172" s="15"/>
      <c r="S172" s="6"/>
      <c r="T172" s="6"/>
      <c r="U172" s="6"/>
      <c r="V172" s="6"/>
      <c r="W172" s="6"/>
      <c r="X172" s="6"/>
      <c r="Y172" s="6"/>
      <c r="Z172" s="6"/>
    </row>
    <row r="173" spans="1:26" x14ac:dyDescent="0.15">
      <c r="A173" s="6"/>
      <c r="B173" s="6"/>
      <c r="C173" s="6"/>
      <c r="D173" s="9"/>
      <c r="E173" s="9"/>
      <c r="F173" s="6"/>
      <c r="G173" s="6"/>
      <c r="H173" s="6"/>
      <c r="I173" s="6"/>
      <c r="J173" s="6"/>
      <c r="K173" s="6"/>
      <c r="L173" s="6"/>
      <c r="M173" s="15"/>
      <c r="N173" s="15"/>
      <c r="O173" s="15"/>
      <c r="P173" s="15"/>
      <c r="Q173" s="15"/>
      <c r="R173" s="15"/>
      <c r="S173" s="6"/>
      <c r="T173" s="6"/>
      <c r="U173" s="6"/>
      <c r="V173" s="6"/>
      <c r="W173" s="6"/>
      <c r="X173" s="6"/>
      <c r="Y173" s="6"/>
      <c r="Z173" s="6"/>
    </row>
    <row r="174" spans="1:26" x14ac:dyDescent="0.15">
      <c r="A174" s="6"/>
      <c r="B174" s="6"/>
      <c r="C174" s="6"/>
      <c r="D174" s="9"/>
      <c r="E174" s="9"/>
      <c r="F174" s="6"/>
      <c r="G174" s="6"/>
      <c r="H174" s="6"/>
      <c r="I174" s="6"/>
      <c r="J174" s="6"/>
      <c r="K174" s="6"/>
      <c r="L174" s="6"/>
      <c r="M174" s="15"/>
      <c r="N174" s="15"/>
      <c r="O174" s="15"/>
      <c r="P174" s="15"/>
      <c r="Q174" s="15"/>
      <c r="R174" s="15"/>
      <c r="S174" s="6"/>
      <c r="T174" s="6"/>
      <c r="U174" s="6"/>
      <c r="V174" s="6"/>
      <c r="W174" s="6"/>
      <c r="X174" s="6"/>
      <c r="Y174" s="6"/>
      <c r="Z174" s="6"/>
    </row>
    <row r="175" spans="1:26" x14ac:dyDescent="0.15">
      <c r="A175" s="6"/>
      <c r="B175" s="6"/>
      <c r="C175" s="6"/>
      <c r="D175" s="9"/>
      <c r="E175" s="9"/>
      <c r="F175" s="6"/>
      <c r="G175" s="6"/>
      <c r="H175" s="6"/>
      <c r="I175" s="6"/>
      <c r="J175" s="6"/>
      <c r="K175" s="6"/>
      <c r="L175" s="6"/>
      <c r="M175" s="15"/>
      <c r="N175" s="15"/>
      <c r="O175" s="15"/>
      <c r="P175" s="15"/>
      <c r="Q175" s="15"/>
      <c r="R175" s="15"/>
      <c r="S175" s="6"/>
      <c r="T175" s="6"/>
      <c r="U175" s="6"/>
      <c r="V175" s="6"/>
      <c r="W175" s="6"/>
      <c r="X175" s="6"/>
      <c r="Y175" s="6"/>
      <c r="Z175" s="6"/>
    </row>
    <row r="176" spans="1:26" x14ac:dyDescent="0.15">
      <c r="A176" s="6"/>
      <c r="B176" s="6"/>
      <c r="C176" s="6"/>
      <c r="D176" s="9"/>
      <c r="E176" s="9"/>
      <c r="F176" s="6"/>
      <c r="G176" s="6"/>
      <c r="H176" s="6"/>
      <c r="I176" s="6"/>
      <c r="J176" s="6"/>
      <c r="K176" s="6"/>
      <c r="L176" s="6"/>
      <c r="M176" s="15"/>
      <c r="N176" s="15"/>
      <c r="O176" s="15"/>
      <c r="P176" s="15"/>
      <c r="Q176" s="15"/>
      <c r="R176" s="15"/>
      <c r="S176" s="6"/>
      <c r="T176" s="6"/>
      <c r="U176" s="6"/>
      <c r="V176" s="6"/>
      <c r="W176" s="6"/>
      <c r="X176" s="6"/>
      <c r="Y176" s="6"/>
      <c r="Z176" s="6"/>
    </row>
    <row r="177" spans="1:26" x14ac:dyDescent="0.15">
      <c r="A177" s="6"/>
      <c r="B177" s="6"/>
      <c r="C177" s="6"/>
      <c r="D177" s="9"/>
      <c r="E177" s="9"/>
      <c r="F177" s="6"/>
      <c r="G177" s="6"/>
      <c r="H177" s="6"/>
      <c r="I177" s="6"/>
      <c r="J177" s="6"/>
      <c r="K177" s="6"/>
      <c r="L177" s="6"/>
      <c r="M177" s="15"/>
      <c r="N177" s="15"/>
      <c r="O177" s="15"/>
      <c r="P177" s="15"/>
      <c r="Q177" s="15"/>
      <c r="R177" s="15"/>
      <c r="S177" s="6"/>
      <c r="T177" s="6"/>
      <c r="U177" s="6"/>
      <c r="V177" s="6"/>
      <c r="W177" s="6"/>
      <c r="X177" s="6"/>
      <c r="Y177" s="6"/>
      <c r="Z177" s="6"/>
    </row>
    <row r="178" spans="1:26" x14ac:dyDescent="0.15">
      <c r="A178" s="6"/>
      <c r="B178" s="6"/>
      <c r="C178" s="6"/>
      <c r="D178" s="9"/>
      <c r="E178" s="9"/>
      <c r="F178" s="6"/>
      <c r="G178" s="6"/>
      <c r="H178" s="6"/>
      <c r="I178" s="6"/>
      <c r="J178" s="6"/>
      <c r="K178" s="6"/>
      <c r="L178" s="6"/>
      <c r="M178" s="15"/>
      <c r="N178" s="15"/>
      <c r="O178" s="15"/>
      <c r="P178" s="15"/>
      <c r="Q178" s="15"/>
      <c r="R178" s="15"/>
      <c r="S178" s="6"/>
      <c r="T178" s="6"/>
      <c r="U178" s="6"/>
      <c r="V178" s="6"/>
      <c r="W178" s="6"/>
      <c r="X178" s="6"/>
      <c r="Y178" s="6"/>
      <c r="Z178" s="6"/>
    </row>
    <row r="179" spans="1:26" x14ac:dyDescent="0.15">
      <c r="A179" s="6"/>
      <c r="B179" s="6"/>
      <c r="C179" s="6"/>
      <c r="D179" s="9"/>
      <c r="E179" s="9"/>
      <c r="F179" s="6"/>
      <c r="G179" s="6"/>
      <c r="H179" s="6"/>
      <c r="I179" s="6"/>
      <c r="J179" s="6"/>
      <c r="K179" s="6"/>
      <c r="L179" s="6"/>
      <c r="M179" s="15"/>
      <c r="N179" s="15"/>
      <c r="O179" s="15"/>
      <c r="P179" s="15"/>
      <c r="Q179" s="15"/>
      <c r="R179" s="15"/>
      <c r="S179" s="6"/>
      <c r="T179" s="6"/>
      <c r="U179" s="6"/>
      <c r="V179" s="6"/>
      <c r="W179" s="6"/>
      <c r="X179" s="6"/>
      <c r="Y179" s="6"/>
      <c r="Z179" s="6"/>
    </row>
    <row r="180" spans="1:26" x14ac:dyDescent="0.15">
      <c r="A180" s="6"/>
      <c r="B180" s="6"/>
      <c r="C180" s="6"/>
      <c r="D180" s="9"/>
      <c r="E180" s="9"/>
      <c r="F180" s="6"/>
      <c r="G180" s="6"/>
      <c r="H180" s="6"/>
      <c r="I180" s="6"/>
      <c r="J180" s="6"/>
      <c r="K180" s="6"/>
      <c r="L180" s="6"/>
      <c r="M180" s="15"/>
      <c r="N180" s="15"/>
      <c r="O180" s="15"/>
      <c r="P180" s="15"/>
      <c r="Q180" s="15"/>
      <c r="R180" s="15"/>
      <c r="S180" s="6"/>
      <c r="T180" s="6"/>
      <c r="U180" s="6"/>
      <c r="V180" s="6"/>
      <c r="W180" s="6"/>
      <c r="X180" s="6"/>
      <c r="Y180" s="6"/>
      <c r="Z180" s="6"/>
    </row>
    <row r="181" spans="1:26" x14ac:dyDescent="0.15">
      <c r="A181" s="6"/>
      <c r="B181" s="6"/>
      <c r="C181" s="6"/>
      <c r="D181" s="9"/>
      <c r="E181" s="9"/>
      <c r="F181" s="6"/>
      <c r="G181" s="6"/>
      <c r="H181" s="6"/>
      <c r="I181" s="6"/>
      <c r="J181" s="6"/>
      <c r="K181" s="6"/>
      <c r="L181" s="6"/>
      <c r="M181" s="15"/>
      <c r="N181" s="15"/>
      <c r="O181" s="15"/>
      <c r="P181" s="15"/>
      <c r="Q181" s="15"/>
      <c r="R181" s="15"/>
      <c r="S181" s="6"/>
      <c r="T181" s="6"/>
      <c r="U181" s="6"/>
      <c r="V181" s="6"/>
      <c r="W181" s="6"/>
      <c r="X181" s="6"/>
      <c r="Y181" s="6"/>
      <c r="Z181" s="6"/>
    </row>
    <row r="182" spans="1:26" x14ac:dyDescent="0.15">
      <c r="A182" s="6"/>
      <c r="B182" s="6"/>
      <c r="C182" s="6"/>
      <c r="D182" s="9"/>
      <c r="E182" s="9"/>
      <c r="F182" s="6"/>
      <c r="G182" s="6"/>
      <c r="H182" s="6"/>
      <c r="I182" s="6"/>
      <c r="J182" s="6"/>
      <c r="K182" s="6"/>
      <c r="L182" s="6"/>
      <c r="M182" s="15"/>
      <c r="N182" s="15"/>
      <c r="O182" s="15"/>
      <c r="P182" s="15"/>
      <c r="Q182" s="15"/>
      <c r="R182" s="15"/>
      <c r="S182" s="6"/>
      <c r="T182" s="6"/>
      <c r="U182" s="6"/>
      <c r="V182" s="6"/>
      <c r="W182" s="6"/>
      <c r="X182" s="6"/>
      <c r="Y182" s="6"/>
      <c r="Z182" s="6"/>
    </row>
    <row r="183" spans="1:26" x14ac:dyDescent="0.15">
      <c r="A183" s="6"/>
      <c r="B183" s="6"/>
      <c r="C183" s="6"/>
      <c r="D183" s="9"/>
      <c r="E183" s="9"/>
      <c r="F183" s="6"/>
      <c r="G183" s="6"/>
      <c r="H183" s="6"/>
      <c r="I183" s="6"/>
      <c r="J183" s="6"/>
      <c r="K183" s="6"/>
      <c r="L183" s="6"/>
      <c r="M183" s="15"/>
      <c r="N183" s="15"/>
      <c r="O183" s="15"/>
      <c r="P183" s="15"/>
      <c r="Q183" s="15"/>
      <c r="R183" s="15"/>
      <c r="S183" s="6"/>
      <c r="T183" s="6"/>
      <c r="U183" s="6"/>
      <c r="V183" s="6"/>
      <c r="W183" s="6"/>
      <c r="X183" s="6"/>
      <c r="Y183" s="6"/>
      <c r="Z183" s="6"/>
    </row>
    <row r="184" spans="1:26" x14ac:dyDescent="0.15">
      <c r="A184" s="6"/>
      <c r="B184" s="6"/>
      <c r="C184" s="6"/>
      <c r="D184" s="9"/>
      <c r="E184" s="9"/>
      <c r="F184" s="6"/>
      <c r="G184" s="6"/>
      <c r="H184" s="6"/>
      <c r="I184" s="6"/>
      <c r="J184" s="6"/>
      <c r="K184" s="6"/>
      <c r="L184" s="6"/>
      <c r="M184" s="15"/>
      <c r="N184" s="15"/>
      <c r="O184" s="15"/>
      <c r="P184" s="15"/>
      <c r="Q184" s="15"/>
      <c r="R184" s="15"/>
      <c r="S184" s="6"/>
      <c r="T184" s="6"/>
      <c r="U184" s="6"/>
      <c r="V184" s="6"/>
      <c r="W184" s="6"/>
      <c r="X184" s="6"/>
      <c r="Y184" s="6"/>
      <c r="Z184" s="6"/>
    </row>
    <row r="185" spans="1:26" x14ac:dyDescent="0.15">
      <c r="A185" s="6"/>
      <c r="B185" s="6"/>
      <c r="C185" s="6"/>
      <c r="D185" s="9"/>
      <c r="E185" s="9"/>
      <c r="F185" s="6"/>
      <c r="G185" s="6"/>
      <c r="H185" s="6"/>
      <c r="I185" s="6"/>
      <c r="J185" s="6"/>
      <c r="K185" s="6"/>
      <c r="L185" s="6"/>
      <c r="M185" s="15"/>
      <c r="N185" s="15"/>
      <c r="O185" s="15"/>
      <c r="P185" s="15"/>
      <c r="Q185" s="15"/>
      <c r="R185" s="15"/>
      <c r="S185" s="6"/>
      <c r="T185" s="6"/>
      <c r="U185" s="6"/>
      <c r="V185" s="6"/>
      <c r="W185" s="6"/>
      <c r="X185" s="6"/>
      <c r="Y185" s="6"/>
      <c r="Z185" s="6"/>
    </row>
    <row r="186" spans="1:26" x14ac:dyDescent="0.15">
      <c r="A186" s="6"/>
      <c r="B186" s="6"/>
      <c r="C186" s="6"/>
      <c r="D186" s="9"/>
      <c r="E186" s="9"/>
      <c r="F186" s="6"/>
      <c r="G186" s="6"/>
      <c r="H186" s="6"/>
      <c r="I186" s="6"/>
      <c r="J186" s="6"/>
      <c r="K186" s="6"/>
      <c r="L186" s="6"/>
      <c r="M186" s="15"/>
      <c r="N186" s="15"/>
      <c r="O186" s="15"/>
      <c r="P186" s="15"/>
      <c r="Q186" s="15"/>
      <c r="R186" s="15"/>
      <c r="S186" s="6"/>
      <c r="T186" s="6"/>
      <c r="U186" s="6"/>
      <c r="V186" s="6"/>
      <c r="W186" s="6"/>
      <c r="X186" s="6"/>
      <c r="Y186" s="6"/>
      <c r="Z186" s="6"/>
    </row>
    <row r="187" spans="1:26" x14ac:dyDescent="0.15">
      <c r="A187" s="6"/>
      <c r="B187" s="6"/>
      <c r="C187" s="6"/>
      <c r="D187" s="9"/>
      <c r="E187" s="9"/>
      <c r="F187" s="6"/>
      <c r="G187" s="6"/>
      <c r="H187" s="6"/>
      <c r="I187" s="6"/>
      <c r="J187" s="6"/>
      <c r="K187" s="6"/>
      <c r="L187" s="6"/>
      <c r="M187" s="15"/>
      <c r="N187" s="15"/>
      <c r="O187" s="15"/>
      <c r="P187" s="15"/>
      <c r="Q187" s="15"/>
      <c r="R187" s="15"/>
      <c r="S187" s="6"/>
      <c r="T187" s="6"/>
      <c r="U187" s="6"/>
      <c r="V187" s="6"/>
      <c r="W187" s="6"/>
      <c r="X187" s="6"/>
      <c r="Y187" s="6"/>
      <c r="Z187" s="6"/>
    </row>
    <row r="188" spans="1:26" x14ac:dyDescent="0.15">
      <c r="A188" s="6"/>
      <c r="B188" s="6"/>
      <c r="C188" s="6"/>
      <c r="D188" s="9"/>
      <c r="E188" s="9"/>
      <c r="F188" s="6"/>
      <c r="G188" s="6"/>
      <c r="H188" s="6"/>
      <c r="I188" s="6"/>
      <c r="J188" s="6"/>
      <c r="K188" s="6"/>
      <c r="L188" s="6"/>
      <c r="M188" s="15"/>
      <c r="N188" s="15"/>
      <c r="O188" s="15"/>
      <c r="P188" s="15"/>
      <c r="Q188" s="15"/>
      <c r="R188" s="15"/>
      <c r="S188" s="6"/>
      <c r="T188" s="6"/>
      <c r="U188" s="6"/>
      <c r="V188" s="6"/>
      <c r="W188" s="6"/>
      <c r="X188" s="6"/>
      <c r="Y188" s="6"/>
      <c r="Z188" s="6"/>
    </row>
    <row r="189" spans="1:26" x14ac:dyDescent="0.15">
      <c r="A189" s="6"/>
      <c r="B189" s="6"/>
      <c r="C189" s="6"/>
      <c r="D189" s="9"/>
      <c r="E189" s="9"/>
      <c r="F189" s="6"/>
      <c r="G189" s="6"/>
      <c r="H189" s="6"/>
      <c r="I189" s="6"/>
      <c r="J189" s="6"/>
      <c r="K189" s="6"/>
      <c r="L189" s="6"/>
      <c r="M189" s="15"/>
      <c r="N189" s="15"/>
      <c r="O189" s="15"/>
      <c r="P189" s="15"/>
      <c r="Q189" s="15"/>
      <c r="R189" s="15"/>
      <c r="S189" s="6"/>
      <c r="T189" s="6"/>
      <c r="U189" s="6"/>
      <c r="V189" s="6"/>
      <c r="W189" s="6"/>
      <c r="X189" s="6"/>
      <c r="Y189" s="6"/>
      <c r="Z189" s="6"/>
    </row>
    <row r="190" spans="1:26" x14ac:dyDescent="0.15">
      <c r="A190" s="6"/>
      <c r="B190" s="6"/>
      <c r="C190" s="6"/>
      <c r="D190" s="9"/>
      <c r="E190" s="9"/>
      <c r="F190" s="6"/>
      <c r="G190" s="6"/>
      <c r="H190" s="6"/>
      <c r="I190" s="6"/>
      <c r="J190" s="6"/>
      <c r="K190" s="6"/>
      <c r="L190" s="6"/>
      <c r="M190" s="15"/>
      <c r="N190" s="15"/>
      <c r="O190" s="15"/>
      <c r="P190" s="15"/>
      <c r="Q190" s="15"/>
      <c r="R190" s="15"/>
      <c r="S190" s="6"/>
      <c r="T190" s="6"/>
      <c r="U190" s="6"/>
      <c r="V190" s="6"/>
      <c r="W190" s="6"/>
      <c r="X190" s="6"/>
      <c r="Y190" s="6"/>
      <c r="Z190" s="6"/>
    </row>
    <row r="191" spans="1:26" x14ac:dyDescent="0.15">
      <c r="A191" s="6"/>
      <c r="B191" s="6"/>
      <c r="C191" s="6"/>
      <c r="D191" s="9"/>
      <c r="E191" s="9"/>
      <c r="F191" s="6"/>
      <c r="G191" s="6"/>
      <c r="H191" s="6"/>
      <c r="I191" s="6"/>
      <c r="J191" s="6"/>
      <c r="K191" s="6"/>
      <c r="L191" s="6"/>
      <c r="M191" s="15"/>
      <c r="N191" s="15"/>
      <c r="O191" s="15"/>
      <c r="P191" s="15"/>
      <c r="Q191" s="15"/>
      <c r="R191" s="15"/>
      <c r="S191" s="6"/>
      <c r="T191" s="6"/>
      <c r="U191" s="6"/>
      <c r="V191" s="6"/>
      <c r="W191" s="6"/>
      <c r="X191" s="6"/>
      <c r="Y191" s="6"/>
      <c r="Z191" s="6"/>
    </row>
    <row r="192" spans="1:26" x14ac:dyDescent="0.15">
      <c r="A192" s="6"/>
      <c r="B192" s="6"/>
      <c r="C192" s="6"/>
      <c r="D192" s="9"/>
      <c r="E192" s="9"/>
      <c r="F192" s="6"/>
      <c r="G192" s="6"/>
      <c r="H192" s="6"/>
      <c r="I192" s="6"/>
      <c r="J192" s="6"/>
      <c r="K192" s="6"/>
      <c r="L192" s="6"/>
      <c r="M192" s="15"/>
      <c r="N192" s="15"/>
      <c r="O192" s="15"/>
      <c r="P192" s="15"/>
      <c r="Q192" s="15"/>
      <c r="R192" s="15"/>
      <c r="S192" s="6"/>
      <c r="T192" s="6"/>
      <c r="U192" s="6"/>
      <c r="V192" s="6"/>
      <c r="W192" s="6"/>
      <c r="X192" s="6"/>
      <c r="Y192" s="6"/>
      <c r="Z192" s="6"/>
    </row>
    <row r="193" spans="1:26" x14ac:dyDescent="0.15">
      <c r="A193" s="6"/>
      <c r="B193" s="6"/>
      <c r="C193" s="6"/>
      <c r="D193" s="9"/>
      <c r="E193" s="9"/>
      <c r="F193" s="6"/>
      <c r="G193" s="6"/>
      <c r="H193" s="6"/>
      <c r="I193" s="6"/>
      <c r="J193" s="6"/>
      <c r="K193" s="6"/>
      <c r="L193" s="6"/>
      <c r="M193" s="15"/>
      <c r="N193" s="15"/>
      <c r="O193" s="15"/>
      <c r="P193" s="15"/>
      <c r="Q193" s="15"/>
      <c r="R193" s="15"/>
      <c r="S193" s="6"/>
      <c r="T193" s="6"/>
      <c r="U193" s="6"/>
      <c r="V193" s="6"/>
      <c r="W193" s="6"/>
      <c r="X193" s="6"/>
      <c r="Y193" s="6"/>
      <c r="Z193" s="6"/>
    </row>
    <row r="194" spans="1:26" x14ac:dyDescent="0.15">
      <c r="A194" s="6"/>
      <c r="B194" s="6"/>
      <c r="C194" s="6"/>
      <c r="D194" s="9"/>
      <c r="E194" s="9"/>
      <c r="F194" s="6"/>
      <c r="G194" s="6"/>
      <c r="H194" s="6"/>
      <c r="I194" s="6"/>
      <c r="J194" s="6"/>
      <c r="K194" s="6"/>
      <c r="L194" s="6"/>
      <c r="M194" s="15"/>
      <c r="N194" s="15"/>
      <c r="O194" s="15"/>
      <c r="P194" s="15"/>
      <c r="Q194" s="15"/>
      <c r="R194" s="15"/>
      <c r="S194" s="6"/>
      <c r="T194" s="6"/>
      <c r="U194" s="6"/>
      <c r="V194" s="6"/>
      <c r="W194" s="6"/>
      <c r="X194" s="6"/>
      <c r="Y194" s="6"/>
      <c r="Z194" s="6"/>
    </row>
    <row r="195" spans="1:26" x14ac:dyDescent="0.15">
      <c r="A195" s="6"/>
      <c r="B195" s="6"/>
      <c r="C195" s="6"/>
      <c r="D195" s="9"/>
      <c r="E195" s="9"/>
      <c r="F195" s="6"/>
      <c r="G195" s="6"/>
      <c r="H195" s="6"/>
      <c r="I195" s="6"/>
      <c r="J195" s="6"/>
      <c r="K195" s="6"/>
      <c r="L195" s="6"/>
      <c r="M195" s="15"/>
      <c r="N195" s="15"/>
      <c r="O195" s="15"/>
      <c r="P195" s="15"/>
      <c r="Q195" s="15"/>
      <c r="R195" s="15"/>
      <c r="S195" s="6"/>
      <c r="T195" s="6"/>
      <c r="U195" s="6"/>
      <c r="V195" s="6"/>
      <c r="W195" s="6"/>
      <c r="X195" s="6"/>
      <c r="Y195" s="6"/>
      <c r="Z195" s="6"/>
    </row>
    <row r="196" spans="1:26" x14ac:dyDescent="0.15">
      <c r="A196" s="6"/>
      <c r="B196" s="6"/>
      <c r="C196" s="6"/>
      <c r="D196" s="9"/>
      <c r="E196" s="9"/>
      <c r="F196" s="6"/>
      <c r="G196" s="6"/>
      <c r="H196" s="6"/>
      <c r="I196" s="6"/>
      <c r="J196" s="6"/>
      <c r="K196" s="6"/>
      <c r="L196" s="6"/>
      <c r="M196" s="15"/>
      <c r="N196" s="15"/>
      <c r="O196" s="15"/>
      <c r="P196" s="15"/>
      <c r="Q196" s="15"/>
      <c r="R196" s="15"/>
      <c r="S196" s="6"/>
      <c r="T196" s="6"/>
      <c r="U196" s="6"/>
      <c r="V196" s="6"/>
      <c r="W196" s="6"/>
      <c r="X196" s="6"/>
      <c r="Y196" s="6"/>
      <c r="Z196" s="6"/>
    </row>
    <row r="197" spans="1:26" x14ac:dyDescent="0.15">
      <c r="A197" s="6"/>
      <c r="B197" s="6"/>
      <c r="C197" s="6"/>
      <c r="D197" s="9"/>
      <c r="E197" s="9"/>
      <c r="F197" s="6"/>
      <c r="G197" s="6"/>
      <c r="H197" s="6"/>
      <c r="I197" s="6"/>
      <c r="J197" s="6"/>
      <c r="K197" s="6"/>
      <c r="L197" s="6"/>
      <c r="M197" s="15"/>
      <c r="N197" s="15"/>
      <c r="O197" s="15"/>
      <c r="P197" s="15"/>
      <c r="Q197" s="15"/>
      <c r="R197" s="15"/>
      <c r="S197" s="6"/>
      <c r="T197" s="6"/>
      <c r="U197" s="6"/>
      <c r="V197" s="6"/>
      <c r="W197" s="6"/>
      <c r="X197" s="6"/>
      <c r="Y197" s="6"/>
      <c r="Z197" s="6"/>
    </row>
    <row r="198" spans="1:26" x14ac:dyDescent="0.15">
      <c r="A198" s="6"/>
      <c r="B198" s="6"/>
      <c r="C198" s="6"/>
      <c r="D198" s="9"/>
      <c r="E198" s="9"/>
      <c r="F198" s="6"/>
      <c r="G198" s="6"/>
      <c r="H198" s="6"/>
      <c r="I198" s="6"/>
      <c r="J198" s="6"/>
      <c r="K198" s="6"/>
      <c r="L198" s="6"/>
      <c r="M198" s="15"/>
      <c r="N198" s="15"/>
      <c r="O198" s="15"/>
      <c r="P198" s="15"/>
      <c r="Q198" s="15"/>
      <c r="R198" s="15"/>
      <c r="S198" s="6"/>
      <c r="T198" s="6"/>
      <c r="U198" s="6"/>
      <c r="V198" s="6"/>
      <c r="W198" s="6"/>
      <c r="X198" s="6"/>
      <c r="Y198" s="6"/>
      <c r="Z198" s="6"/>
    </row>
    <row r="199" spans="1:26" x14ac:dyDescent="0.15">
      <c r="A199" s="6"/>
      <c r="B199" s="6"/>
      <c r="C199" s="6"/>
      <c r="D199" s="9"/>
      <c r="E199" s="9"/>
      <c r="F199" s="6"/>
      <c r="G199" s="6"/>
      <c r="H199" s="6"/>
      <c r="I199" s="6"/>
      <c r="J199" s="6"/>
      <c r="K199" s="6"/>
      <c r="L199" s="6"/>
      <c r="M199" s="15"/>
      <c r="N199" s="15"/>
      <c r="O199" s="15"/>
      <c r="P199" s="15"/>
      <c r="Q199" s="15"/>
      <c r="R199" s="15"/>
      <c r="S199" s="6"/>
      <c r="T199" s="6"/>
      <c r="U199" s="6"/>
      <c r="V199" s="6"/>
      <c r="W199" s="6"/>
      <c r="X199" s="6"/>
      <c r="Y199" s="6"/>
      <c r="Z199" s="6"/>
    </row>
    <row r="200" spans="1:26" x14ac:dyDescent="0.15">
      <c r="A200" s="6"/>
      <c r="B200" s="6"/>
      <c r="C200" s="6"/>
      <c r="D200" s="9"/>
      <c r="E200" s="9"/>
      <c r="F200" s="6"/>
      <c r="G200" s="6"/>
      <c r="H200" s="6"/>
      <c r="I200" s="6"/>
      <c r="J200" s="6"/>
      <c r="K200" s="6"/>
      <c r="L200" s="6"/>
      <c r="M200" s="15"/>
      <c r="N200" s="15"/>
      <c r="O200" s="15"/>
      <c r="P200" s="15"/>
      <c r="Q200" s="15"/>
      <c r="R200" s="15"/>
      <c r="S200" s="6"/>
      <c r="T200" s="6"/>
      <c r="U200" s="6"/>
      <c r="V200" s="6"/>
      <c r="W200" s="6"/>
      <c r="X200" s="6"/>
      <c r="Y200" s="6"/>
      <c r="Z200" s="6"/>
    </row>
    <row r="201" spans="1:26" x14ac:dyDescent="0.15">
      <c r="A201" s="6"/>
      <c r="B201" s="6"/>
      <c r="C201" s="6"/>
      <c r="D201" s="9"/>
      <c r="E201" s="9"/>
      <c r="F201" s="6"/>
      <c r="G201" s="6"/>
      <c r="H201" s="6"/>
      <c r="I201" s="6"/>
      <c r="J201" s="6"/>
      <c r="K201" s="6"/>
      <c r="L201" s="6"/>
      <c r="M201" s="15"/>
      <c r="N201" s="15"/>
      <c r="O201" s="15"/>
      <c r="P201" s="15"/>
      <c r="Q201" s="15"/>
      <c r="R201" s="15"/>
      <c r="S201" s="6"/>
      <c r="T201" s="6"/>
      <c r="U201" s="6"/>
      <c r="V201" s="6"/>
      <c r="W201" s="6"/>
      <c r="X201" s="6"/>
      <c r="Y201" s="6"/>
      <c r="Z201" s="6"/>
    </row>
    <row r="202" spans="1:26" x14ac:dyDescent="0.15">
      <c r="A202" s="6"/>
      <c r="B202" s="6"/>
      <c r="C202" s="6"/>
      <c r="D202" s="9"/>
      <c r="E202" s="9"/>
      <c r="F202" s="6"/>
      <c r="G202" s="6"/>
      <c r="H202" s="6"/>
      <c r="I202" s="6"/>
      <c r="J202" s="6"/>
      <c r="K202" s="6"/>
      <c r="L202" s="6"/>
      <c r="M202" s="15"/>
      <c r="N202" s="15"/>
      <c r="O202" s="15"/>
      <c r="P202" s="15"/>
      <c r="Q202" s="15"/>
      <c r="R202" s="15"/>
      <c r="S202" s="6"/>
      <c r="T202" s="6"/>
      <c r="U202" s="6"/>
      <c r="V202" s="6"/>
      <c r="W202" s="6"/>
      <c r="X202" s="6"/>
      <c r="Y202" s="6"/>
      <c r="Z202" s="6"/>
    </row>
    <row r="203" spans="1:26" x14ac:dyDescent="0.15">
      <c r="A203" s="6"/>
      <c r="B203" s="6"/>
      <c r="C203" s="6"/>
      <c r="D203" s="9"/>
      <c r="E203" s="9"/>
      <c r="F203" s="6"/>
      <c r="G203" s="6"/>
      <c r="H203" s="6"/>
      <c r="I203" s="6"/>
      <c r="J203" s="6"/>
      <c r="K203" s="6"/>
      <c r="L203" s="6"/>
      <c r="M203" s="15"/>
      <c r="N203" s="15"/>
      <c r="O203" s="15"/>
      <c r="P203" s="15"/>
      <c r="Q203" s="15"/>
      <c r="R203" s="15"/>
      <c r="S203" s="6"/>
      <c r="T203" s="6"/>
      <c r="U203" s="6"/>
      <c r="V203" s="6"/>
      <c r="W203" s="6"/>
      <c r="X203" s="6"/>
      <c r="Y203" s="6"/>
      <c r="Z203" s="6"/>
    </row>
    <row r="204" spans="1:26" x14ac:dyDescent="0.15">
      <c r="A204" s="6"/>
      <c r="B204" s="6"/>
      <c r="C204" s="6"/>
      <c r="D204" s="9"/>
      <c r="E204" s="9"/>
      <c r="F204" s="6"/>
      <c r="G204" s="6"/>
      <c r="H204" s="6"/>
      <c r="I204" s="6"/>
      <c r="J204" s="6"/>
      <c r="K204" s="6"/>
      <c r="L204" s="6"/>
      <c r="M204" s="15"/>
      <c r="N204" s="15"/>
      <c r="O204" s="15"/>
      <c r="P204" s="15"/>
      <c r="Q204" s="15"/>
      <c r="R204" s="15"/>
      <c r="S204" s="6"/>
      <c r="T204" s="6"/>
      <c r="U204" s="6"/>
      <c r="V204" s="6"/>
      <c r="W204" s="6"/>
      <c r="X204" s="6"/>
      <c r="Y204" s="6"/>
      <c r="Z204" s="6"/>
    </row>
    <row r="205" spans="1:26" x14ac:dyDescent="0.15">
      <c r="A205" s="6"/>
      <c r="B205" s="6"/>
      <c r="C205" s="6"/>
      <c r="D205" s="9"/>
      <c r="E205" s="9"/>
      <c r="F205" s="6"/>
      <c r="G205" s="6"/>
      <c r="H205" s="6"/>
      <c r="I205" s="6"/>
      <c r="J205" s="6"/>
      <c r="K205" s="6"/>
      <c r="L205" s="6"/>
      <c r="M205" s="15"/>
      <c r="N205" s="15"/>
      <c r="O205" s="15"/>
      <c r="P205" s="15"/>
      <c r="Q205" s="15"/>
      <c r="R205" s="15"/>
      <c r="S205" s="6"/>
      <c r="T205" s="6"/>
      <c r="U205" s="6"/>
      <c r="V205" s="6"/>
      <c r="W205" s="6"/>
      <c r="X205" s="6"/>
      <c r="Y205" s="6"/>
      <c r="Z205" s="6"/>
    </row>
    <row r="206" spans="1:26" x14ac:dyDescent="0.15">
      <c r="A206" s="6"/>
      <c r="B206" s="6"/>
      <c r="C206" s="6"/>
      <c r="D206" s="9"/>
      <c r="E206" s="9"/>
      <c r="F206" s="6"/>
      <c r="G206" s="6"/>
      <c r="H206" s="6"/>
      <c r="I206" s="6"/>
      <c r="J206" s="6"/>
      <c r="K206" s="6"/>
      <c r="L206" s="6"/>
      <c r="M206" s="15"/>
      <c r="N206" s="15"/>
      <c r="O206" s="15"/>
      <c r="P206" s="15"/>
      <c r="Q206" s="15"/>
      <c r="R206" s="15"/>
      <c r="S206" s="6"/>
      <c r="T206" s="6"/>
      <c r="U206" s="6"/>
      <c r="V206" s="6"/>
      <c r="W206" s="6"/>
      <c r="X206" s="6"/>
      <c r="Y206" s="6"/>
      <c r="Z206" s="6"/>
    </row>
    <row r="207" spans="1:26" x14ac:dyDescent="0.15">
      <c r="A207" s="6"/>
      <c r="B207" s="6"/>
      <c r="C207" s="6"/>
      <c r="D207" s="9"/>
      <c r="E207" s="9"/>
      <c r="F207" s="6"/>
      <c r="G207" s="6"/>
      <c r="H207" s="6"/>
      <c r="I207" s="6"/>
      <c r="J207" s="6"/>
      <c r="K207" s="6"/>
      <c r="L207" s="6"/>
      <c r="M207" s="15"/>
      <c r="N207" s="15"/>
      <c r="O207" s="15"/>
      <c r="P207" s="15"/>
      <c r="Q207" s="15"/>
      <c r="R207" s="15"/>
      <c r="S207" s="6"/>
      <c r="T207" s="6"/>
      <c r="U207" s="6"/>
      <c r="V207" s="6"/>
      <c r="W207" s="6"/>
      <c r="X207" s="6"/>
      <c r="Y207" s="6"/>
      <c r="Z207" s="6"/>
    </row>
    <row r="208" spans="1:26" x14ac:dyDescent="0.15">
      <c r="A208" s="6"/>
      <c r="B208" s="6"/>
      <c r="C208" s="6"/>
      <c r="D208" s="9"/>
      <c r="E208" s="9"/>
      <c r="F208" s="6"/>
      <c r="G208" s="6"/>
      <c r="H208" s="6"/>
      <c r="I208" s="6"/>
      <c r="J208" s="6"/>
      <c r="K208" s="6"/>
      <c r="L208" s="6"/>
      <c r="M208" s="15"/>
      <c r="N208" s="15"/>
      <c r="O208" s="15"/>
      <c r="P208" s="15"/>
      <c r="Q208" s="15"/>
      <c r="R208" s="15"/>
      <c r="S208" s="6"/>
      <c r="T208" s="6"/>
      <c r="U208" s="6"/>
      <c r="V208" s="6"/>
      <c r="W208" s="6"/>
      <c r="X208" s="6"/>
      <c r="Y208" s="6"/>
      <c r="Z208" s="6"/>
    </row>
    <row r="209" spans="1:26" x14ac:dyDescent="0.15">
      <c r="A209" s="6"/>
      <c r="B209" s="6"/>
      <c r="C209" s="6"/>
      <c r="D209" s="9"/>
      <c r="E209" s="9"/>
      <c r="F209" s="6"/>
      <c r="G209" s="6"/>
      <c r="H209" s="6"/>
      <c r="I209" s="6"/>
      <c r="J209" s="6"/>
      <c r="K209" s="6"/>
      <c r="L209" s="6"/>
      <c r="M209" s="15"/>
      <c r="N209" s="15"/>
      <c r="O209" s="15"/>
      <c r="P209" s="15"/>
      <c r="Q209" s="15"/>
      <c r="R209" s="15"/>
      <c r="S209" s="6"/>
      <c r="T209" s="6"/>
      <c r="U209" s="6"/>
      <c r="V209" s="6"/>
      <c r="W209" s="6"/>
      <c r="X209" s="6"/>
      <c r="Y209" s="6"/>
      <c r="Z209" s="6"/>
    </row>
    <row r="210" spans="1:26" x14ac:dyDescent="0.15">
      <c r="A210" s="6"/>
      <c r="B210" s="6"/>
      <c r="C210" s="6"/>
      <c r="D210" s="9"/>
      <c r="E210" s="9"/>
      <c r="F210" s="6"/>
      <c r="G210" s="6"/>
      <c r="H210" s="6"/>
      <c r="I210" s="6"/>
      <c r="J210" s="6"/>
      <c r="K210" s="6"/>
      <c r="L210" s="6"/>
      <c r="M210" s="15"/>
      <c r="N210" s="15"/>
      <c r="O210" s="15"/>
      <c r="P210" s="15"/>
      <c r="Q210" s="15"/>
      <c r="R210" s="15"/>
      <c r="S210" s="6"/>
      <c r="T210" s="6"/>
      <c r="U210" s="6"/>
      <c r="V210" s="6"/>
      <c r="W210" s="6"/>
      <c r="X210" s="6"/>
      <c r="Y210" s="6"/>
      <c r="Z210" s="6"/>
    </row>
    <row r="211" spans="1:26" x14ac:dyDescent="0.15">
      <c r="A211" s="6"/>
      <c r="B211" s="6"/>
      <c r="C211" s="6"/>
      <c r="D211" s="9"/>
      <c r="E211" s="9"/>
      <c r="F211" s="6"/>
      <c r="G211" s="6"/>
      <c r="H211" s="6"/>
      <c r="I211" s="6"/>
      <c r="J211" s="6"/>
      <c r="K211" s="6"/>
      <c r="L211" s="6"/>
      <c r="M211" s="15"/>
      <c r="N211" s="15"/>
      <c r="O211" s="15"/>
      <c r="P211" s="15"/>
      <c r="Q211" s="15"/>
      <c r="R211" s="15"/>
      <c r="S211" s="6"/>
      <c r="T211" s="6"/>
      <c r="U211" s="6"/>
      <c r="V211" s="6"/>
      <c r="W211" s="6"/>
      <c r="X211" s="6"/>
      <c r="Y211" s="6"/>
      <c r="Z211" s="6"/>
    </row>
    <row r="212" spans="1:26" x14ac:dyDescent="0.15">
      <c r="A212" s="6"/>
      <c r="B212" s="6"/>
      <c r="C212" s="6"/>
      <c r="D212" s="9"/>
      <c r="E212" s="9"/>
      <c r="F212" s="6"/>
      <c r="G212" s="6"/>
      <c r="H212" s="6"/>
      <c r="I212" s="6"/>
      <c r="J212" s="6"/>
      <c r="K212" s="6"/>
      <c r="L212" s="6"/>
      <c r="M212" s="15"/>
      <c r="N212" s="15"/>
      <c r="O212" s="15"/>
      <c r="P212" s="15"/>
      <c r="Q212" s="15"/>
      <c r="R212" s="15"/>
      <c r="S212" s="6"/>
      <c r="T212" s="6"/>
      <c r="U212" s="6"/>
      <c r="V212" s="6"/>
      <c r="W212" s="6"/>
      <c r="X212" s="6"/>
      <c r="Y212" s="6"/>
      <c r="Z212" s="6"/>
    </row>
    <row r="213" spans="1:26" x14ac:dyDescent="0.15">
      <c r="A213" s="6"/>
      <c r="B213" s="6"/>
      <c r="C213" s="6"/>
      <c r="D213" s="9"/>
      <c r="E213" s="9"/>
      <c r="F213" s="6"/>
      <c r="G213" s="6"/>
      <c r="H213" s="6"/>
      <c r="I213" s="6"/>
      <c r="J213" s="6"/>
      <c r="K213" s="6"/>
      <c r="L213" s="6"/>
      <c r="M213" s="15"/>
      <c r="N213" s="15"/>
      <c r="O213" s="15"/>
      <c r="P213" s="15"/>
      <c r="Q213" s="15"/>
      <c r="R213" s="15"/>
      <c r="S213" s="6"/>
      <c r="T213" s="6"/>
      <c r="U213" s="6"/>
      <c r="V213" s="6"/>
      <c r="W213" s="6"/>
      <c r="X213" s="6"/>
      <c r="Y213" s="6"/>
      <c r="Z213" s="6"/>
    </row>
    <row r="214" spans="1:26" x14ac:dyDescent="0.15">
      <c r="A214" s="6"/>
      <c r="B214" s="6"/>
      <c r="C214" s="6"/>
      <c r="D214" s="9"/>
      <c r="E214" s="9"/>
      <c r="F214" s="6"/>
      <c r="G214" s="6"/>
      <c r="H214" s="6"/>
      <c r="I214" s="6"/>
      <c r="J214" s="6"/>
      <c r="K214" s="6"/>
      <c r="L214" s="6"/>
      <c r="M214" s="15"/>
      <c r="N214" s="15"/>
      <c r="O214" s="15"/>
      <c r="P214" s="15"/>
      <c r="Q214" s="15"/>
      <c r="R214" s="15"/>
      <c r="S214" s="6"/>
      <c r="T214" s="6"/>
      <c r="U214" s="6"/>
      <c r="V214" s="6"/>
      <c r="W214" s="6"/>
      <c r="X214" s="6"/>
      <c r="Y214" s="6"/>
      <c r="Z214" s="6"/>
    </row>
    <row r="215" spans="1:26" x14ac:dyDescent="0.15">
      <c r="A215" s="6"/>
      <c r="B215" s="6"/>
      <c r="C215" s="6"/>
      <c r="D215" s="9"/>
      <c r="E215" s="9"/>
      <c r="F215" s="6"/>
      <c r="G215" s="6"/>
      <c r="H215" s="6"/>
      <c r="I215" s="6"/>
      <c r="J215" s="6"/>
      <c r="K215" s="6"/>
      <c r="L215" s="6"/>
      <c r="M215" s="15"/>
      <c r="N215" s="15"/>
      <c r="O215" s="15"/>
      <c r="P215" s="15"/>
      <c r="Q215" s="15"/>
      <c r="R215" s="15"/>
      <c r="S215" s="6"/>
      <c r="T215" s="6"/>
      <c r="U215" s="6"/>
      <c r="V215" s="6"/>
      <c r="W215" s="6"/>
      <c r="X215" s="6"/>
      <c r="Y215" s="6"/>
      <c r="Z215" s="6"/>
    </row>
    <row r="216" spans="1:26" x14ac:dyDescent="0.15">
      <c r="A216" s="6"/>
      <c r="B216" s="6"/>
      <c r="C216" s="6"/>
      <c r="D216" s="9"/>
      <c r="E216" s="9"/>
      <c r="F216" s="6"/>
      <c r="G216" s="6"/>
      <c r="H216" s="6"/>
      <c r="I216" s="6"/>
      <c r="J216" s="6"/>
      <c r="K216" s="6"/>
      <c r="L216" s="6"/>
      <c r="M216" s="15"/>
      <c r="N216" s="15"/>
      <c r="O216" s="15"/>
      <c r="P216" s="15"/>
      <c r="Q216" s="15"/>
      <c r="R216" s="15"/>
      <c r="S216" s="6"/>
      <c r="T216" s="6"/>
      <c r="U216" s="6"/>
      <c r="V216" s="6"/>
      <c r="W216" s="6"/>
      <c r="X216" s="6"/>
      <c r="Y216" s="6"/>
      <c r="Z216" s="6"/>
    </row>
    <row r="217" spans="1:26" x14ac:dyDescent="0.15">
      <c r="A217" s="6"/>
      <c r="B217" s="6"/>
      <c r="C217" s="6"/>
      <c r="D217" s="9"/>
      <c r="E217" s="9"/>
      <c r="F217" s="6"/>
      <c r="G217" s="6"/>
      <c r="H217" s="6"/>
      <c r="I217" s="6"/>
      <c r="J217" s="6"/>
      <c r="K217" s="6"/>
      <c r="L217" s="6"/>
      <c r="M217" s="15"/>
      <c r="N217" s="15"/>
      <c r="O217" s="15"/>
      <c r="P217" s="15"/>
      <c r="Q217" s="15"/>
      <c r="R217" s="15"/>
      <c r="S217" s="6"/>
      <c r="T217" s="6"/>
      <c r="U217" s="6"/>
      <c r="V217" s="6"/>
      <c r="W217" s="6"/>
      <c r="X217" s="6"/>
      <c r="Y217" s="6"/>
      <c r="Z217" s="6"/>
    </row>
    <row r="218" spans="1:26" x14ac:dyDescent="0.15">
      <c r="A218" s="6"/>
      <c r="B218" s="6"/>
      <c r="C218" s="6"/>
      <c r="D218" s="9"/>
      <c r="E218" s="9"/>
      <c r="F218" s="6"/>
      <c r="G218" s="6"/>
      <c r="H218" s="6"/>
      <c r="I218" s="6"/>
      <c r="J218" s="6"/>
      <c r="K218" s="6"/>
      <c r="L218" s="6"/>
      <c r="M218" s="15"/>
      <c r="N218" s="15"/>
      <c r="O218" s="15"/>
      <c r="P218" s="15"/>
      <c r="Q218" s="15"/>
      <c r="R218" s="15"/>
      <c r="S218" s="6"/>
      <c r="T218" s="6"/>
      <c r="U218" s="6"/>
      <c r="V218" s="6"/>
      <c r="W218" s="6"/>
      <c r="X218" s="6"/>
      <c r="Y218" s="6"/>
      <c r="Z218" s="6"/>
    </row>
    <row r="219" spans="1:26" x14ac:dyDescent="0.15">
      <c r="A219" s="6"/>
      <c r="B219" s="6"/>
      <c r="C219" s="6"/>
      <c r="D219" s="9"/>
      <c r="E219" s="9"/>
      <c r="F219" s="6"/>
      <c r="G219" s="6"/>
      <c r="H219" s="6"/>
      <c r="I219" s="6"/>
      <c r="J219" s="6"/>
      <c r="K219" s="6"/>
      <c r="L219" s="6"/>
      <c r="M219" s="15"/>
      <c r="N219" s="15"/>
      <c r="O219" s="15"/>
      <c r="P219" s="15"/>
      <c r="Q219" s="15"/>
      <c r="R219" s="15"/>
      <c r="S219" s="6"/>
      <c r="T219" s="6"/>
      <c r="U219" s="6"/>
      <c r="V219" s="6"/>
      <c r="W219" s="6"/>
      <c r="X219" s="6"/>
      <c r="Y219" s="6"/>
      <c r="Z219" s="6"/>
    </row>
    <row r="220" spans="1:26" x14ac:dyDescent="0.15">
      <c r="A220" s="6"/>
      <c r="B220" s="6"/>
      <c r="C220" s="6"/>
      <c r="D220" s="9"/>
      <c r="E220" s="9"/>
      <c r="F220" s="6"/>
      <c r="G220" s="6"/>
      <c r="H220" s="6"/>
      <c r="I220" s="6"/>
      <c r="J220" s="6"/>
      <c r="K220" s="6"/>
      <c r="L220" s="6"/>
      <c r="M220" s="15"/>
      <c r="N220" s="15"/>
      <c r="O220" s="15"/>
      <c r="P220" s="15"/>
      <c r="Q220" s="15"/>
      <c r="R220" s="15"/>
      <c r="S220" s="6"/>
      <c r="T220" s="6"/>
      <c r="U220" s="6"/>
      <c r="V220" s="6"/>
      <c r="W220" s="6"/>
      <c r="X220" s="6"/>
      <c r="Y220" s="6"/>
      <c r="Z220" s="6"/>
    </row>
    <row r="221" spans="1:26" x14ac:dyDescent="0.15">
      <c r="A221" s="6"/>
      <c r="B221" s="6"/>
      <c r="C221" s="6"/>
      <c r="D221" s="9"/>
      <c r="E221" s="9"/>
      <c r="F221" s="6"/>
      <c r="G221" s="6"/>
      <c r="H221" s="6"/>
      <c r="I221" s="6"/>
      <c r="J221" s="6"/>
      <c r="K221" s="6"/>
      <c r="L221" s="6"/>
      <c r="M221" s="15"/>
      <c r="N221" s="15"/>
      <c r="O221" s="15"/>
      <c r="P221" s="15"/>
      <c r="Q221" s="15"/>
      <c r="R221" s="15"/>
      <c r="S221" s="6"/>
      <c r="T221" s="6"/>
      <c r="U221" s="6"/>
      <c r="V221" s="6"/>
      <c r="W221" s="6"/>
      <c r="X221" s="6"/>
      <c r="Y221" s="6"/>
      <c r="Z221" s="6"/>
    </row>
    <row r="222" spans="1:26" x14ac:dyDescent="0.15">
      <c r="A222" s="6"/>
      <c r="B222" s="6"/>
      <c r="C222" s="6"/>
      <c r="D222" s="9"/>
      <c r="E222" s="9"/>
      <c r="F222" s="6"/>
      <c r="G222" s="6"/>
      <c r="H222" s="6"/>
      <c r="I222" s="6"/>
      <c r="J222" s="6"/>
      <c r="K222" s="6"/>
      <c r="L222" s="6"/>
      <c r="M222" s="15"/>
      <c r="N222" s="15"/>
      <c r="O222" s="15"/>
      <c r="P222" s="15"/>
      <c r="Q222" s="15"/>
      <c r="R222" s="15"/>
      <c r="S222" s="6"/>
      <c r="T222" s="6"/>
      <c r="U222" s="6"/>
      <c r="V222" s="6"/>
      <c r="W222" s="6"/>
      <c r="X222" s="6"/>
      <c r="Y222" s="6"/>
      <c r="Z222" s="6"/>
    </row>
    <row r="223" spans="1:26" x14ac:dyDescent="0.15">
      <c r="A223" s="6"/>
      <c r="B223" s="6"/>
      <c r="C223" s="6"/>
      <c r="D223" s="9"/>
      <c r="E223" s="9"/>
      <c r="F223" s="6"/>
      <c r="G223" s="6"/>
      <c r="H223" s="6"/>
      <c r="I223" s="6"/>
      <c r="J223" s="6"/>
      <c r="K223" s="6"/>
      <c r="L223" s="6"/>
      <c r="M223" s="15"/>
      <c r="N223" s="15"/>
      <c r="O223" s="15"/>
      <c r="P223" s="15"/>
      <c r="Q223" s="15"/>
      <c r="R223" s="15"/>
      <c r="S223" s="6"/>
      <c r="T223" s="6"/>
      <c r="U223" s="6"/>
      <c r="V223" s="6"/>
      <c r="W223" s="6"/>
      <c r="X223" s="6"/>
      <c r="Y223" s="6"/>
      <c r="Z223" s="6"/>
    </row>
    <row r="224" spans="1:26" x14ac:dyDescent="0.15">
      <c r="A224" s="6"/>
      <c r="B224" s="6"/>
      <c r="C224" s="6"/>
      <c r="D224" s="9"/>
      <c r="E224" s="9"/>
      <c r="F224" s="6"/>
      <c r="G224" s="6"/>
      <c r="H224" s="6"/>
      <c r="I224" s="6"/>
      <c r="J224" s="6"/>
      <c r="K224" s="6"/>
      <c r="L224" s="6"/>
      <c r="M224" s="15"/>
      <c r="N224" s="15"/>
      <c r="O224" s="15"/>
      <c r="P224" s="15"/>
      <c r="Q224" s="15"/>
      <c r="R224" s="15"/>
      <c r="S224" s="6"/>
      <c r="T224" s="6"/>
      <c r="U224" s="6"/>
      <c r="V224" s="6"/>
      <c r="W224" s="6"/>
      <c r="X224" s="6"/>
      <c r="Y224" s="6"/>
      <c r="Z224" s="6"/>
    </row>
    <row r="225" spans="1:26" x14ac:dyDescent="0.15">
      <c r="A225" s="6"/>
      <c r="B225" s="6"/>
      <c r="C225" s="6"/>
      <c r="D225" s="9"/>
      <c r="E225" s="9"/>
      <c r="F225" s="6"/>
      <c r="G225" s="6"/>
      <c r="H225" s="6"/>
      <c r="I225" s="6"/>
      <c r="J225" s="6"/>
      <c r="K225" s="6"/>
      <c r="L225" s="6"/>
      <c r="M225" s="15"/>
      <c r="N225" s="15"/>
      <c r="O225" s="15"/>
      <c r="P225" s="15"/>
      <c r="Q225" s="15"/>
      <c r="R225" s="15"/>
      <c r="S225" s="6"/>
      <c r="T225" s="6"/>
      <c r="U225" s="6"/>
      <c r="V225" s="6"/>
      <c r="W225" s="6"/>
      <c r="X225" s="6"/>
      <c r="Y225" s="6"/>
      <c r="Z225" s="6"/>
    </row>
    <row r="226" spans="1:26" x14ac:dyDescent="0.15">
      <c r="A226" s="6"/>
      <c r="B226" s="6"/>
      <c r="C226" s="6"/>
      <c r="D226" s="9"/>
      <c r="E226" s="9"/>
      <c r="F226" s="6"/>
      <c r="G226" s="6"/>
      <c r="H226" s="6"/>
      <c r="I226" s="6"/>
      <c r="J226" s="6"/>
      <c r="K226" s="6"/>
      <c r="L226" s="6"/>
      <c r="M226" s="15"/>
      <c r="N226" s="15"/>
      <c r="O226" s="15"/>
      <c r="P226" s="15"/>
      <c r="Q226" s="15"/>
      <c r="R226" s="15"/>
      <c r="S226" s="6"/>
      <c r="T226" s="6"/>
      <c r="U226" s="6"/>
      <c r="V226" s="6"/>
      <c r="W226" s="6"/>
      <c r="X226" s="6"/>
      <c r="Y226" s="6"/>
      <c r="Z226" s="6"/>
    </row>
    <row r="227" spans="1:26" x14ac:dyDescent="0.15">
      <c r="A227" s="6"/>
      <c r="B227" s="6"/>
      <c r="C227" s="6"/>
      <c r="D227" s="9"/>
      <c r="E227" s="9"/>
      <c r="F227" s="6"/>
      <c r="G227" s="6"/>
      <c r="H227" s="6"/>
      <c r="I227" s="6"/>
      <c r="J227" s="6"/>
      <c r="K227" s="6"/>
      <c r="L227" s="6"/>
      <c r="M227" s="15"/>
      <c r="N227" s="15"/>
      <c r="O227" s="15"/>
      <c r="P227" s="15"/>
      <c r="Q227" s="15"/>
      <c r="R227" s="15"/>
      <c r="S227" s="6"/>
      <c r="T227" s="6"/>
      <c r="U227" s="6"/>
      <c r="V227" s="6"/>
      <c r="W227" s="6"/>
      <c r="X227" s="6"/>
      <c r="Y227" s="6"/>
      <c r="Z227" s="6"/>
    </row>
    <row r="228" spans="1:26" x14ac:dyDescent="0.15">
      <c r="A228" s="6"/>
      <c r="B228" s="6"/>
      <c r="C228" s="6"/>
      <c r="D228" s="9"/>
      <c r="E228" s="9"/>
      <c r="F228" s="6"/>
      <c r="G228" s="6"/>
      <c r="H228" s="6"/>
      <c r="I228" s="6"/>
      <c r="J228" s="6"/>
      <c r="K228" s="6"/>
      <c r="L228" s="6"/>
      <c r="M228" s="15"/>
      <c r="N228" s="15"/>
      <c r="O228" s="15"/>
      <c r="P228" s="15"/>
      <c r="Q228" s="15"/>
      <c r="R228" s="15"/>
      <c r="S228" s="6"/>
      <c r="T228" s="6"/>
      <c r="U228" s="6"/>
      <c r="V228" s="6"/>
      <c r="W228" s="6"/>
      <c r="X228" s="6"/>
      <c r="Y228" s="6"/>
      <c r="Z228" s="6"/>
    </row>
    <row r="229" spans="1:26" x14ac:dyDescent="0.15">
      <c r="A229" s="6"/>
      <c r="B229" s="6"/>
      <c r="C229" s="6"/>
      <c r="D229" s="9"/>
      <c r="E229" s="9"/>
      <c r="F229" s="6"/>
      <c r="G229" s="6"/>
      <c r="H229" s="6"/>
      <c r="I229" s="6"/>
      <c r="J229" s="6"/>
      <c r="K229" s="6"/>
      <c r="L229" s="6"/>
      <c r="M229" s="15"/>
      <c r="N229" s="15"/>
      <c r="O229" s="15"/>
      <c r="P229" s="15"/>
      <c r="Q229" s="15"/>
      <c r="R229" s="15"/>
      <c r="S229" s="6"/>
      <c r="T229" s="6"/>
      <c r="U229" s="6"/>
      <c r="V229" s="6"/>
      <c r="W229" s="6"/>
      <c r="X229" s="6"/>
      <c r="Y229" s="6"/>
      <c r="Z229" s="6"/>
    </row>
    <row r="230" spans="1:26" x14ac:dyDescent="0.15">
      <c r="A230" s="6"/>
      <c r="B230" s="6"/>
      <c r="C230" s="6"/>
      <c r="D230" s="9"/>
      <c r="E230" s="9"/>
      <c r="F230" s="6"/>
      <c r="G230" s="6"/>
      <c r="H230" s="6"/>
      <c r="I230" s="6"/>
      <c r="J230" s="6"/>
      <c r="K230" s="6"/>
      <c r="L230" s="6"/>
      <c r="M230" s="15"/>
      <c r="N230" s="15"/>
      <c r="O230" s="15"/>
      <c r="P230" s="15"/>
      <c r="Q230" s="15"/>
      <c r="R230" s="15"/>
      <c r="S230" s="6"/>
      <c r="T230" s="6"/>
      <c r="U230" s="6"/>
      <c r="V230" s="6"/>
      <c r="W230" s="6"/>
      <c r="X230" s="6"/>
      <c r="Y230" s="6"/>
      <c r="Z230" s="6"/>
    </row>
    <row r="231" spans="1:26" x14ac:dyDescent="0.15">
      <c r="A231" s="6"/>
      <c r="B231" s="6"/>
      <c r="C231" s="6"/>
      <c r="D231" s="9"/>
      <c r="E231" s="9"/>
      <c r="F231" s="6"/>
      <c r="G231" s="6"/>
      <c r="H231" s="6"/>
      <c r="I231" s="6"/>
      <c r="J231" s="6"/>
      <c r="K231" s="6"/>
      <c r="L231" s="6"/>
      <c r="M231" s="15"/>
      <c r="N231" s="15"/>
      <c r="O231" s="15"/>
      <c r="P231" s="15"/>
      <c r="Q231" s="15"/>
      <c r="R231" s="15"/>
      <c r="S231" s="6"/>
      <c r="T231" s="6"/>
      <c r="U231" s="6"/>
      <c r="V231" s="6"/>
      <c r="W231" s="6"/>
      <c r="X231" s="6"/>
      <c r="Y231" s="6"/>
      <c r="Z231" s="6"/>
    </row>
    <row r="232" spans="1:26" x14ac:dyDescent="0.15">
      <c r="A232" s="6"/>
      <c r="B232" s="6"/>
      <c r="C232" s="6"/>
      <c r="D232" s="9"/>
      <c r="E232" s="9"/>
      <c r="F232" s="6"/>
      <c r="G232" s="6"/>
      <c r="H232" s="6"/>
      <c r="I232" s="6"/>
      <c r="J232" s="6"/>
      <c r="K232" s="6"/>
      <c r="L232" s="6"/>
      <c r="M232" s="15"/>
      <c r="N232" s="15"/>
      <c r="O232" s="15"/>
      <c r="P232" s="15"/>
      <c r="Q232" s="15"/>
      <c r="R232" s="15"/>
      <c r="S232" s="6"/>
      <c r="T232" s="6"/>
      <c r="U232" s="6"/>
      <c r="V232" s="6"/>
      <c r="W232" s="6"/>
      <c r="X232" s="6"/>
      <c r="Y232" s="6"/>
      <c r="Z232" s="6"/>
    </row>
    <row r="233" spans="1:26" x14ac:dyDescent="0.15">
      <c r="A233" s="6"/>
      <c r="B233" s="6"/>
      <c r="C233" s="6"/>
      <c r="D233" s="9"/>
      <c r="E233" s="9"/>
      <c r="F233" s="6"/>
      <c r="G233" s="6"/>
      <c r="H233" s="6"/>
      <c r="I233" s="6"/>
      <c r="J233" s="6"/>
      <c r="K233" s="6"/>
      <c r="L233" s="6"/>
      <c r="M233" s="15"/>
      <c r="N233" s="15"/>
      <c r="O233" s="15"/>
      <c r="P233" s="15"/>
      <c r="Q233" s="15"/>
      <c r="R233" s="15"/>
      <c r="S233" s="6"/>
      <c r="T233" s="6"/>
      <c r="U233" s="6"/>
      <c r="V233" s="6"/>
      <c r="W233" s="6"/>
      <c r="X233" s="6"/>
      <c r="Y233" s="6"/>
      <c r="Z233" s="6"/>
    </row>
    <row r="234" spans="1:26" x14ac:dyDescent="0.15">
      <c r="A234" s="6"/>
      <c r="B234" s="6"/>
      <c r="C234" s="6"/>
      <c r="D234" s="9"/>
      <c r="E234" s="9"/>
      <c r="F234" s="6"/>
      <c r="G234" s="6"/>
      <c r="H234" s="6"/>
      <c r="I234" s="6"/>
      <c r="J234" s="6"/>
      <c r="K234" s="6"/>
      <c r="L234" s="6"/>
      <c r="M234" s="15"/>
      <c r="N234" s="15"/>
      <c r="O234" s="15"/>
      <c r="P234" s="15"/>
      <c r="Q234" s="15"/>
      <c r="R234" s="15"/>
      <c r="S234" s="6"/>
      <c r="T234" s="6"/>
      <c r="U234" s="6"/>
      <c r="V234" s="6"/>
      <c r="W234" s="6"/>
      <c r="X234" s="6"/>
      <c r="Y234" s="6"/>
      <c r="Z234" s="6"/>
    </row>
    <row r="235" spans="1:26" x14ac:dyDescent="0.15">
      <c r="A235" s="6"/>
      <c r="B235" s="6"/>
      <c r="C235" s="6"/>
      <c r="D235" s="9"/>
      <c r="E235" s="9"/>
      <c r="F235" s="6"/>
      <c r="G235" s="6"/>
      <c r="H235" s="6"/>
      <c r="I235" s="6"/>
      <c r="J235" s="6"/>
      <c r="K235" s="6"/>
      <c r="L235" s="6"/>
      <c r="M235" s="15"/>
      <c r="N235" s="15"/>
      <c r="O235" s="15"/>
      <c r="P235" s="15"/>
      <c r="Q235" s="15"/>
      <c r="R235" s="15"/>
      <c r="S235" s="6"/>
      <c r="T235" s="6"/>
      <c r="U235" s="6"/>
      <c r="V235" s="6"/>
      <c r="W235" s="6"/>
      <c r="X235" s="6"/>
      <c r="Y235" s="6"/>
      <c r="Z235" s="6"/>
    </row>
    <row r="236" spans="1:26" x14ac:dyDescent="0.15">
      <c r="A236" s="6"/>
      <c r="B236" s="6"/>
      <c r="C236" s="6"/>
      <c r="D236" s="9"/>
      <c r="E236" s="9"/>
      <c r="F236" s="6"/>
      <c r="G236" s="6"/>
      <c r="H236" s="6"/>
      <c r="I236" s="6"/>
      <c r="J236" s="6"/>
      <c r="K236" s="6"/>
      <c r="L236" s="6"/>
      <c r="M236" s="15"/>
      <c r="N236" s="15"/>
      <c r="O236" s="15"/>
      <c r="P236" s="15"/>
      <c r="Q236" s="15"/>
      <c r="R236" s="15"/>
      <c r="S236" s="6"/>
      <c r="T236" s="6"/>
      <c r="U236" s="6"/>
      <c r="V236" s="6"/>
      <c r="W236" s="6"/>
      <c r="X236" s="6"/>
      <c r="Y236" s="6"/>
      <c r="Z236" s="6"/>
    </row>
    <row r="237" spans="1:26" x14ac:dyDescent="0.15">
      <c r="A237" s="6"/>
      <c r="B237" s="6"/>
      <c r="C237" s="6"/>
      <c r="D237" s="9"/>
      <c r="E237" s="9"/>
      <c r="F237" s="6"/>
      <c r="G237" s="6"/>
      <c r="H237" s="6"/>
      <c r="I237" s="6"/>
      <c r="J237" s="6"/>
      <c r="K237" s="6"/>
      <c r="L237" s="6"/>
      <c r="M237" s="15"/>
      <c r="N237" s="15"/>
      <c r="O237" s="15"/>
      <c r="P237" s="15"/>
      <c r="Q237" s="15"/>
      <c r="R237" s="15"/>
      <c r="S237" s="6"/>
      <c r="T237" s="6"/>
      <c r="U237" s="6"/>
      <c r="V237" s="6"/>
      <c r="W237" s="6"/>
      <c r="X237" s="6"/>
      <c r="Y237" s="6"/>
      <c r="Z237" s="6"/>
    </row>
    <row r="238" spans="1:26" x14ac:dyDescent="0.15">
      <c r="A238" s="6"/>
      <c r="B238" s="6"/>
      <c r="C238" s="6"/>
      <c r="D238" s="9"/>
      <c r="E238" s="9"/>
      <c r="F238" s="6"/>
      <c r="G238" s="6"/>
      <c r="H238" s="6"/>
      <c r="I238" s="6"/>
      <c r="J238" s="6"/>
      <c r="K238" s="6"/>
      <c r="L238" s="6"/>
      <c r="M238" s="15"/>
      <c r="N238" s="15"/>
      <c r="O238" s="15"/>
      <c r="P238" s="15"/>
      <c r="Q238" s="15"/>
      <c r="R238" s="15"/>
      <c r="S238" s="6"/>
      <c r="T238" s="6"/>
      <c r="U238" s="6"/>
      <c r="V238" s="6"/>
      <c r="W238" s="6"/>
      <c r="X238" s="6"/>
      <c r="Y238" s="6"/>
      <c r="Z238" s="6"/>
    </row>
    <row r="239" spans="1:26" x14ac:dyDescent="0.15">
      <c r="A239" s="6"/>
      <c r="B239" s="6"/>
      <c r="C239" s="6"/>
      <c r="D239" s="9"/>
      <c r="E239" s="9"/>
      <c r="F239" s="6"/>
      <c r="G239" s="6"/>
      <c r="H239" s="6"/>
      <c r="I239" s="6"/>
      <c r="J239" s="6"/>
      <c r="K239" s="6"/>
      <c r="L239" s="6"/>
      <c r="M239" s="15"/>
      <c r="N239" s="15"/>
      <c r="O239" s="15"/>
      <c r="P239" s="15"/>
      <c r="Q239" s="15"/>
      <c r="R239" s="15"/>
      <c r="S239" s="6"/>
      <c r="T239" s="6"/>
      <c r="U239" s="6"/>
      <c r="V239" s="6"/>
      <c r="W239" s="6"/>
      <c r="X239" s="6"/>
      <c r="Y239" s="6"/>
      <c r="Z239" s="6"/>
    </row>
    <row r="240" spans="1:26" x14ac:dyDescent="0.15">
      <c r="A240" s="6"/>
      <c r="B240" s="6"/>
      <c r="C240" s="6"/>
      <c r="D240" s="9"/>
      <c r="E240" s="9"/>
      <c r="F240" s="6"/>
      <c r="G240" s="6"/>
      <c r="H240" s="6"/>
      <c r="I240" s="6"/>
      <c r="J240" s="6"/>
      <c r="K240" s="6"/>
      <c r="L240" s="6"/>
      <c r="M240" s="15"/>
      <c r="N240" s="15"/>
      <c r="O240" s="15"/>
      <c r="P240" s="15"/>
      <c r="Q240" s="15"/>
      <c r="R240" s="15"/>
      <c r="S240" s="6"/>
      <c r="T240" s="6"/>
      <c r="U240" s="6"/>
      <c r="V240" s="6"/>
      <c r="W240" s="6"/>
      <c r="X240" s="6"/>
      <c r="Y240" s="6"/>
      <c r="Z240" s="6"/>
    </row>
    <row r="241" spans="1:26" x14ac:dyDescent="0.15">
      <c r="A241" s="6"/>
      <c r="B241" s="6"/>
      <c r="C241" s="6"/>
      <c r="D241" s="9"/>
      <c r="E241" s="9"/>
      <c r="F241" s="6"/>
      <c r="G241" s="6"/>
      <c r="H241" s="6"/>
      <c r="I241" s="6"/>
      <c r="J241" s="6"/>
      <c r="K241" s="6"/>
      <c r="L241" s="6"/>
      <c r="M241" s="15"/>
      <c r="N241" s="15"/>
      <c r="O241" s="15"/>
      <c r="P241" s="15"/>
      <c r="Q241" s="15"/>
      <c r="R241" s="15"/>
      <c r="S241" s="6"/>
      <c r="T241" s="6"/>
      <c r="U241" s="6"/>
      <c r="V241" s="6"/>
      <c r="W241" s="6"/>
      <c r="X241" s="6"/>
      <c r="Y241" s="6"/>
      <c r="Z241" s="6"/>
    </row>
    <row r="242" spans="1:26" x14ac:dyDescent="0.15">
      <c r="A242" s="6"/>
      <c r="B242" s="6"/>
      <c r="C242" s="6"/>
      <c r="D242" s="9"/>
      <c r="E242" s="9"/>
      <c r="F242" s="6"/>
      <c r="G242" s="6"/>
      <c r="H242" s="6"/>
      <c r="I242" s="6"/>
      <c r="J242" s="6"/>
      <c r="K242" s="6"/>
      <c r="L242" s="6"/>
      <c r="M242" s="15"/>
      <c r="N242" s="15"/>
      <c r="O242" s="15"/>
      <c r="P242" s="15"/>
      <c r="Q242" s="15"/>
      <c r="R242" s="15"/>
      <c r="S242" s="6"/>
      <c r="T242" s="6"/>
      <c r="U242" s="6"/>
      <c r="V242" s="6"/>
      <c r="W242" s="6"/>
      <c r="X242" s="6"/>
      <c r="Y242" s="6"/>
      <c r="Z242" s="6"/>
    </row>
    <row r="243" spans="1:26" x14ac:dyDescent="0.15">
      <c r="A243" s="6"/>
      <c r="B243" s="6"/>
      <c r="C243" s="6"/>
      <c r="D243" s="9"/>
      <c r="E243" s="9"/>
      <c r="F243" s="6"/>
      <c r="G243" s="6"/>
      <c r="H243" s="6"/>
      <c r="I243" s="6"/>
      <c r="J243" s="6"/>
      <c r="K243" s="6"/>
      <c r="L243" s="6"/>
      <c r="M243" s="15"/>
      <c r="N243" s="15"/>
      <c r="O243" s="15"/>
      <c r="P243" s="15"/>
      <c r="Q243" s="15"/>
      <c r="R243" s="15"/>
      <c r="S243" s="6"/>
      <c r="T243" s="6"/>
      <c r="U243" s="6"/>
      <c r="V243" s="6"/>
      <c r="W243" s="6"/>
      <c r="X243" s="6"/>
      <c r="Y243" s="6"/>
      <c r="Z243" s="6"/>
    </row>
    <row r="244" spans="1:26" x14ac:dyDescent="0.15">
      <c r="A244" s="6"/>
      <c r="B244" s="6"/>
      <c r="C244" s="6"/>
      <c r="D244" s="9"/>
      <c r="E244" s="9"/>
      <c r="F244" s="6"/>
      <c r="G244" s="6"/>
      <c r="H244" s="6"/>
      <c r="I244" s="6"/>
      <c r="J244" s="6"/>
      <c r="K244" s="6"/>
      <c r="L244" s="6"/>
      <c r="M244" s="15"/>
      <c r="N244" s="15"/>
      <c r="O244" s="15"/>
      <c r="P244" s="15"/>
      <c r="Q244" s="15"/>
      <c r="R244" s="15"/>
      <c r="S244" s="6"/>
      <c r="T244" s="6"/>
      <c r="U244" s="6"/>
      <c r="V244" s="6"/>
      <c r="W244" s="6"/>
      <c r="X244" s="6"/>
      <c r="Y244" s="6"/>
      <c r="Z244" s="6"/>
    </row>
    <row r="245" spans="1:26" x14ac:dyDescent="0.15">
      <c r="A245" s="6"/>
      <c r="B245" s="6"/>
      <c r="C245" s="6"/>
      <c r="D245" s="9"/>
      <c r="E245" s="9"/>
      <c r="F245" s="6"/>
      <c r="G245" s="6"/>
      <c r="H245" s="6"/>
      <c r="I245" s="6"/>
      <c r="J245" s="6"/>
      <c r="K245" s="6"/>
      <c r="L245" s="6"/>
      <c r="M245" s="15"/>
      <c r="N245" s="15"/>
      <c r="O245" s="15"/>
      <c r="P245" s="15"/>
      <c r="Q245" s="15"/>
      <c r="R245" s="15"/>
      <c r="S245" s="6"/>
      <c r="T245" s="6"/>
      <c r="U245" s="6"/>
      <c r="V245" s="6"/>
      <c r="W245" s="6"/>
      <c r="X245" s="6"/>
      <c r="Y245" s="6"/>
      <c r="Z245" s="6"/>
    </row>
    <row r="246" spans="1:26" x14ac:dyDescent="0.15">
      <c r="A246" s="6"/>
      <c r="B246" s="6"/>
      <c r="C246" s="6"/>
      <c r="D246" s="9"/>
      <c r="E246" s="9"/>
      <c r="F246" s="6"/>
      <c r="G246" s="6"/>
      <c r="H246" s="6"/>
      <c r="I246" s="6"/>
      <c r="J246" s="6"/>
      <c r="K246" s="6"/>
      <c r="L246" s="6"/>
      <c r="M246" s="15"/>
      <c r="N246" s="15"/>
      <c r="O246" s="15"/>
      <c r="P246" s="15"/>
      <c r="Q246" s="15"/>
      <c r="R246" s="15"/>
      <c r="S246" s="6"/>
      <c r="T246" s="6"/>
      <c r="U246" s="6"/>
      <c r="V246" s="6"/>
      <c r="W246" s="6"/>
      <c r="X246" s="6"/>
      <c r="Y246" s="6"/>
      <c r="Z246" s="6"/>
    </row>
    <row r="247" spans="1:26" x14ac:dyDescent="0.15">
      <c r="A247" s="6"/>
      <c r="B247" s="6"/>
      <c r="C247" s="6"/>
      <c r="D247" s="9"/>
      <c r="E247" s="9"/>
      <c r="F247" s="6"/>
      <c r="G247" s="6"/>
      <c r="H247" s="6"/>
      <c r="I247" s="6"/>
      <c r="J247" s="6"/>
      <c r="K247" s="6"/>
      <c r="L247" s="6"/>
      <c r="M247" s="15"/>
      <c r="N247" s="15"/>
      <c r="O247" s="15"/>
      <c r="P247" s="15"/>
      <c r="Q247" s="15"/>
      <c r="R247" s="15"/>
      <c r="S247" s="6"/>
      <c r="T247" s="6"/>
      <c r="U247" s="6"/>
      <c r="V247" s="6"/>
      <c r="W247" s="6"/>
      <c r="X247" s="6"/>
      <c r="Y247" s="6"/>
      <c r="Z247" s="6"/>
    </row>
    <row r="248" spans="1:26" x14ac:dyDescent="0.15">
      <c r="A248" s="6"/>
      <c r="B248" s="6"/>
      <c r="C248" s="6"/>
      <c r="D248" s="9"/>
      <c r="E248" s="9"/>
      <c r="F248" s="6"/>
      <c r="G248" s="6"/>
      <c r="H248" s="6"/>
      <c r="I248" s="6"/>
      <c r="J248" s="6"/>
      <c r="K248" s="6"/>
      <c r="L248" s="6"/>
      <c r="M248" s="15"/>
      <c r="N248" s="15"/>
      <c r="O248" s="15"/>
      <c r="P248" s="15"/>
      <c r="Q248" s="15"/>
      <c r="R248" s="15"/>
      <c r="S248" s="6"/>
      <c r="T248" s="6"/>
      <c r="U248" s="6"/>
      <c r="V248" s="6"/>
      <c r="W248" s="6"/>
      <c r="X248" s="6"/>
      <c r="Y248" s="6"/>
      <c r="Z248" s="6"/>
    </row>
    <row r="249" spans="1:26" x14ac:dyDescent="0.15">
      <c r="A249" s="6"/>
      <c r="B249" s="6"/>
      <c r="C249" s="6"/>
      <c r="D249" s="9"/>
      <c r="E249" s="9"/>
      <c r="F249" s="6"/>
      <c r="G249" s="6"/>
      <c r="H249" s="6"/>
      <c r="I249" s="6"/>
      <c r="J249" s="6"/>
      <c r="K249" s="6"/>
      <c r="L249" s="6"/>
      <c r="M249" s="15"/>
      <c r="N249" s="15"/>
      <c r="O249" s="15"/>
      <c r="P249" s="15"/>
      <c r="Q249" s="15"/>
      <c r="R249" s="15"/>
      <c r="S249" s="6"/>
      <c r="T249" s="6"/>
      <c r="U249" s="6"/>
      <c r="V249" s="6"/>
      <c r="W249" s="6"/>
      <c r="X249" s="6"/>
      <c r="Y249" s="6"/>
      <c r="Z249" s="6"/>
    </row>
    <row r="250" spans="1:26" x14ac:dyDescent="0.15">
      <c r="A250" s="6"/>
      <c r="B250" s="6"/>
      <c r="C250" s="6"/>
      <c r="D250" s="9"/>
      <c r="E250" s="9"/>
      <c r="F250" s="6"/>
      <c r="G250" s="6"/>
      <c r="H250" s="6"/>
      <c r="I250" s="6"/>
      <c r="J250" s="6"/>
      <c r="K250" s="6"/>
      <c r="L250" s="6"/>
      <c r="M250" s="15"/>
      <c r="N250" s="15"/>
      <c r="O250" s="15"/>
      <c r="P250" s="15"/>
      <c r="Q250" s="15"/>
      <c r="R250" s="15"/>
      <c r="S250" s="6"/>
      <c r="T250" s="6"/>
      <c r="U250" s="6"/>
      <c r="V250" s="6"/>
      <c r="W250" s="6"/>
      <c r="X250" s="6"/>
      <c r="Y250" s="6"/>
      <c r="Z250" s="6"/>
    </row>
    <row r="251" spans="1:26" x14ac:dyDescent="0.15">
      <c r="A251" s="6"/>
      <c r="B251" s="6"/>
      <c r="C251" s="6"/>
      <c r="D251" s="9"/>
      <c r="E251" s="9"/>
      <c r="F251" s="6"/>
      <c r="G251" s="6"/>
      <c r="H251" s="6"/>
      <c r="I251" s="6"/>
      <c r="J251" s="6"/>
      <c r="K251" s="6"/>
      <c r="L251" s="6"/>
      <c r="M251" s="15"/>
      <c r="N251" s="15"/>
      <c r="O251" s="15"/>
      <c r="P251" s="15"/>
      <c r="Q251" s="15"/>
      <c r="R251" s="15"/>
      <c r="S251" s="6"/>
      <c r="T251" s="6"/>
      <c r="U251" s="6"/>
      <c r="V251" s="6"/>
      <c r="W251" s="6"/>
      <c r="X251" s="6"/>
      <c r="Y251" s="6"/>
      <c r="Z251" s="6"/>
    </row>
    <row r="252" spans="1:26" x14ac:dyDescent="0.15">
      <c r="A252" s="6"/>
      <c r="B252" s="6"/>
      <c r="C252" s="6"/>
      <c r="D252" s="9"/>
      <c r="E252" s="9"/>
      <c r="F252" s="6"/>
      <c r="G252" s="6"/>
      <c r="H252" s="6"/>
      <c r="I252" s="6"/>
      <c r="J252" s="6"/>
      <c r="K252" s="6"/>
      <c r="L252" s="6"/>
      <c r="M252" s="15"/>
      <c r="N252" s="15"/>
      <c r="O252" s="15"/>
      <c r="P252" s="15"/>
      <c r="Q252" s="15"/>
      <c r="R252" s="15"/>
      <c r="S252" s="6"/>
      <c r="T252" s="6"/>
      <c r="U252" s="6"/>
      <c r="V252" s="6"/>
      <c r="W252" s="6"/>
      <c r="X252" s="6"/>
      <c r="Y252" s="6"/>
      <c r="Z252" s="6"/>
    </row>
    <row r="253" spans="1:26" x14ac:dyDescent="0.15">
      <c r="A253" s="6"/>
      <c r="B253" s="6"/>
      <c r="C253" s="6"/>
      <c r="D253" s="9"/>
      <c r="E253" s="9"/>
      <c r="F253" s="6"/>
      <c r="G253" s="6"/>
      <c r="H253" s="6"/>
      <c r="I253" s="6"/>
      <c r="J253" s="6"/>
      <c r="K253" s="6"/>
      <c r="L253" s="6"/>
      <c r="M253" s="15"/>
      <c r="N253" s="15"/>
      <c r="O253" s="15"/>
      <c r="P253" s="15"/>
      <c r="Q253" s="15"/>
      <c r="R253" s="15"/>
      <c r="S253" s="6"/>
      <c r="T253" s="6"/>
      <c r="U253" s="6"/>
      <c r="V253" s="6"/>
      <c r="W253" s="6"/>
      <c r="X253" s="6"/>
      <c r="Y253" s="6"/>
      <c r="Z253" s="6"/>
    </row>
    <row r="254" spans="1:26" x14ac:dyDescent="0.15">
      <c r="A254" s="6"/>
      <c r="B254" s="6"/>
      <c r="C254" s="6"/>
      <c r="D254" s="9"/>
      <c r="E254" s="9"/>
      <c r="F254" s="6"/>
      <c r="G254" s="6"/>
      <c r="H254" s="6"/>
      <c r="I254" s="6"/>
      <c r="J254" s="6"/>
      <c r="K254" s="6"/>
      <c r="L254" s="6"/>
      <c r="M254" s="15"/>
      <c r="N254" s="15"/>
      <c r="O254" s="15"/>
      <c r="P254" s="15"/>
      <c r="Q254" s="15"/>
      <c r="R254" s="15"/>
      <c r="S254" s="6"/>
      <c r="T254" s="6"/>
      <c r="U254" s="6"/>
      <c r="V254" s="6"/>
      <c r="W254" s="6"/>
      <c r="X254" s="6"/>
      <c r="Y254" s="6"/>
      <c r="Z254" s="6"/>
    </row>
    <row r="255" spans="1:26" x14ac:dyDescent="0.15">
      <c r="A255" s="6"/>
      <c r="B255" s="6"/>
      <c r="C255" s="6"/>
      <c r="D255" s="9"/>
      <c r="E255" s="9"/>
      <c r="F255" s="6"/>
      <c r="G255" s="6"/>
      <c r="H255" s="6"/>
      <c r="I255" s="6"/>
      <c r="J255" s="6"/>
      <c r="K255" s="6"/>
      <c r="L255" s="6"/>
      <c r="M255" s="15"/>
      <c r="N255" s="15"/>
      <c r="O255" s="15"/>
      <c r="P255" s="15"/>
      <c r="Q255" s="15"/>
      <c r="R255" s="15"/>
      <c r="S255" s="6"/>
      <c r="T255" s="6"/>
      <c r="U255" s="6"/>
      <c r="V255" s="6"/>
      <c r="W255" s="6"/>
      <c r="X255" s="6"/>
      <c r="Y255" s="6"/>
      <c r="Z255" s="6"/>
    </row>
    <row r="256" spans="1:26" x14ac:dyDescent="0.15">
      <c r="A256" s="6"/>
      <c r="B256" s="6"/>
      <c r="C256" s="6"/>
      <c r="D256" s="9"/>
      <c r="E256" s="9"/>
      <c r="F256" s="6"/>
      <c r="G256" s="6"/>
      <c r="H256" s="6"/>
      <c r="I256" s="6"/>
      <c r="J256" s="6"/>
      <c r="K256" s="6"/>
      <c r="L256" s="6"/>
      <c r="M256" s="15"/>
      <c r="N256" s="15"/>
      <c r="O256" s="15"/>
      <c r="P256" s="15"/>
      <c r="Q256" s="15"/>
      <c r="R256" s="15"/>
      <c r="S256" s="6"/>
      <c r="T256" s="6"/>
      <c r="U256" s="6"/>
      <c r="V256" s="6"/>
      <c r="W256" s="6"/>
      <c r="X256" s="6"/>
      <c r="Y256" s="6"/>
      <c r="Z256" s="6"/>
    </row>
    <row r="257" spans="1:26" x14ac:dyDescent="0.15">
      <c r="A257" s="6"/>
      <c r="B257" s="6"/>
      <c r="C257" s="6"/>
      <c r="D257" s="9"/>
      <c r="E257" s="9"/>
      <c r="F257" s="6"/>
      <c r="G257" s="6"/>
      <c r="H257" s="6"/>
      <c r="I257" s="6"/>
      <c r="J257" s="6"/>
      <c r="K257" s="6"/>
      <c r="L257" s="6"/>
      <c r="M257" s="15"/>
      <c r="N257" s="15"/>
      <c r="O257" s="15"/>
      <c r="P257" s="15"/>
      <c r="Q257" s="15"/>
      <c r="R257" s="15"/>
      <c r="S257" s="6"/>
      <c r="T257" s="6"/>
      <c r="U257" s="6"/>
      <c r="V257" s="6"/>
      <c r="W257" s="6"/>
      <c r="X257" s="6"/>
      <c r="Y257" s="6"/>
      <c r="Z257" s="6"/>
    </row>
    <row r="258" spans="1:26" x14ac:dyDescent="0.15">
      <c r="A258" s="6"/>
      <c r="B258" s="6"/>
      <c r="C258" s="6"/>
      <c r="D258" s="9"/>
      <c r="E258" s="9"/>
      <c r="F258" s="6"/>
      <c r="G258" s="6"/>
      <c r="H258" s="6"/>
      <c r="I258" s="6"/>
      <c r="J258" s="6"/>
      <c r="K258" s="6"/>
      <c r="L258" s="6"/>
      <c r="M258" s="15"/>
      <c r="N258" s="15"/>
      <c r="O258" s="15"/>
      <c r="P258" s="15"/>
      <c r="Q258" s="15"/>
      <c r="R258" s="15"/>
      <c r="S258" s="6"/>
      <c r="T258" s="6"/>
      <c r="U258" s="6"/>
      <c r="V258" s="6"/>
      <c r="W258" s="6"/>
      <c r="X258" s="6"/>
      <c r="Y258" s="6"/>
      <c r="Z258" s="6"/>
    </row>
    <row r="259" spans="1:26" x14ac:dyDescent="0.15">
      <c r="A259" s="6"/>
      <c r="B259" s="6"/>
      <c r="C259" s="6"/>
      <c r="D259" s="9"/>
      <c r="E259" s="9"/>
      <c r="F259" s="6"/>
      <c r="G259" s="6"/>
      <c r="H259" s="6"/>
      <c r="I259" s="6"/>
      <c r="J259" s="6"/>
      <c r="K259" s="6"/>
      <c r="L259" s="6"/>
      <c r="M259" s="15"/>
      <c r="N259" s="15"/>
      <c r="O259" s="15"/>
      <c r="P259" s="15"/>
      <c r="Q259" s="15"/>
      <c r="R259" s="15"/>
      <c r="S259" s="6"/>
      <c r="T259" s="6"/>
      <c r="U259" s="6"/>
      <c r="V259" s="6"/>
      <c r="W259" s="6"/>
      <c r="X259" s="6"/>
      <c r="Y259" s="6"/>
      <c r="Z259" s="6"/>
    </row>
    <row r="260" spans="1:26" x14ac:dyDescent="0.15">
      <c r="A260" s="6"/>
      <c r="B260" s="6"/>
      <c r="C260" s="6"/>
      <c r="D260" s="9"/>
      <c r="E260" s="9"/>
      <c r="F260" s="6"/>
      <c r="G260" s="6"/>
      <c r="H260" s="6"/>
      <c r="I260" s="6"/>
      <c r="J260" s="6"/>
      <c r="K260" s="6"/>
      <c r="L260" s="6"/>
      <c r="M260" s="15"/>
      <c r="N260" s="15"/>
      <c r="O260" s="15"/>
      <c r="P260" s="15"/>
      <c r="Q260" s="15"/>
      <c r="R260" s="15"/>
      <c r="S260" s="6"/>
      <c r="T260" s="6"/>
      <c r="U260" s="6"/>
      <c r="V260" s="6"/>
      <c r="W260" s="6"/>
      <c r="X260" s="6"/>
      <c r="Y260" s="6"/>
      <c r="Z260" s="6"/>
    </row>
    <row r="261" spans="1:26" x14ac:dyDescent="0.15">
      <c r="A261" s="6"/>
      <c r="B261" s="6"/>
      <c r="C261" s="6"/>
      <c r="D261" s="9"/>
      <c r="E261" s="9"/>
      <c r="F261" s="6"/>
      <c r="G261" s="6"/>
      <c r="H261" s="6"/>
      <c r="I261" s="6"/>
      <c r="J261" s="6"/>
      <c r="K261" s="6"/>
      <c r="L261" s="6"/>
      <c r="M261" s="15"/>
      <c r="N261" s="15"/>
      <c r="O261" s="15"/>
      <c r="P261" s="15"/>
      <c r="Q261" s="15"/>
      <c r="R261" s="15"/>
      <c r="S261" s="6"/>
      <c r="T261" s="6"/>
      <c r="U261" s="6"/>
      <c r="V261" s="6"/>
      <c r="W261" s="6"/>
      <c r="X261" s="6"/>
      <c r="Y261" s="6"/>
      <c r="Z261" s="6"/>
    </row>
    <row r="262" spans="1:26" x14ac:dyDescent="0.15">
      <c r="A262" s="6"/>
      <c r="B262" s="6"/>
      <c r="C262" s="6"/>
      <c r="D262" s="9"/>
      <c r="E262" s="9"/>
      <c r="F262" s="6"/>
      <c r="G262" s="6"/>
      <c r="H262" s="6"/>
      <c r="I262" s="6"/>
      <c r="J262" s="6"/>
      <c r="K262" s="6"/>
      <c r="L262" s="6"/>
      <c r="M262" s="15"/>
      <c r="N262" s="15"/>
      <c r="O262" s="15"/>
      <c r="P262" s="15"/>
      <c r="Q262" s="15"/>
      <c r="R262" s="15"/>
      <c r="S262" s="6"/>
      <c r="T262" s="6"/>
      <c r="U262" s="6"/>
      <c r="V262" s="6"/>
      <c r="W262" s="6"/>
      <c r="X262" s="6"/>
      <c r="Y262" s="6"/>
      <c r="Z262" s="6"/>
    </row>
    <row r="263" spans="1:26" x14ac:dyDescent="0.15">
      <c r="A263" s="6"/>
      <c r="B263" s="6"/>
      <c r="C263" s="6"/>
      <c r="D263" s="9"/>
      <c r="E263" s="9"/>
      <c r="F263" s="6"/>
      <c r="G263" s="6"/>
      <c r="H263" s="6"/>
      <c r="I263" s="6"/>
      <c r="J263" s="6"/>
      <c r="K263" s="6"/>
      <c r="L263" s="6"/>
      <c r="M263" s="15"/>
      <c r="N263" s="15"/>
      <c r="O263" s="15"/>
      <c r="P263" s="15"/>
      <c r="Q263" s="15"/>
      <c r="R263" s="15"/>
      <c r="S263" s="6"/>
      <c r="T263" s="6"/>
      <c r="U263" s="6"/>
      <c r="V263" s="6"/>
      <c r="W263" s="6"/>
      <c r="X263" s="6"/>
      <c r="Y263" s="6"/>
      <c r="Z263" s="6"/>
    </row>
    <row r="264" spans="1:26" x14ac:dyDescent="0.15">
      <c r="A264" s="6"/>
      <c r="B264" s="6"/>
      <c r="C264" s="6"/>
      <c r="D264" s="9"/>
      <c r="E264" s="9"/>
      <c r="F264" s="6"/>
      <c r="G264" s="6"/>
      <c r="H264" s="6"/>
      <c r="I264" s="6"/>
      <c r="J264" s="6"/>
      <c r="K264" s="6"/>
      <c r="L264" s="6"/>
      <c r="M264" s="15"/>
      <c r="N264" s="15"/>
      <c r="O264" s="15"/>
      <c r="P264" s="15"/>
      <c r="Q264" s="15"/>
      <c r="R264" s="15"/>
      <c r="S264" s="6"/>
      <c r="T264" s="6"/>
      <c r="U264" s="6"/>
      <c r="V264" s="6"/>
      <c r="W264" s="6"/>
      <c r="X264" s="6"/>
      <c r="Y264" s="6"/>
      <c r="Z264" s="6"/>
    </row>
    <row r="265" spans="1:26" x14ac:dyDescent="0.15">
      <c r="A265" s="6"/>
      <c r="B265" s="6"/>
      <c r="C265" s="6"/>
      <c r="D265" s="9"/>
      <c r="E265" s="9"/>
      <c r="F265" s="6"/>
      <c r="G265" s="6"/>
      <c r="H265" s="6"/>
      <c r="I265" s="6"/>
      <c r="J265" s="6"/>
      <c r="K265" s="6"/>
      <c r="L265" s="6"/>
      <c r="M265" s="15"/>
      <c r="N265" s="15"/>
      <c r="O265" s="15"/>
      <c r="P265" s="15"/>
      <c r="Q265" s="15"/>
      <c r="R265" s="15"/>
      <c r="S265" s="6"/>
      <c r="T265" s="6"/>
      <c r="U265" s="6"/>
      <c r="V265" s="6"/>
      <c r="W265" s="6"/>
      <c r="X265" s="6"/>
      <c r="Y265" s="6"/>
      <c r="Z265" s="6"/>
    </row>
    <row r="266" spans="1:26" x14ac:dyDescent="0.15">
      <c r="A266" s="6"/>
      <c r="B266" s="6"/>
      <c r="C266" s="6"/>
      <c r="D266" s="9"/>
      <c r="E266" s="9"/>
      <c r="F266" s="6"/>
      <c r="G266" s="6"/>
      <c r="H266" s="6"/>
      <c r="I266" s="6"/>
      <c r="J266" s="6"/>
      <c r="K266" s="6"/>
      <c r="L266" s="6"/>
      <c r="M266" s="15"/>
      <c r="N266" s="15"/>
      <c r="O266" s="15"/>
      <c r="P266" s="15"/>
      <c r="Q266" s="15"/>
      <c r="R266" s="15"/>
      <c r="S266" s="6"/>
      <c r="T266" s="6"/>
      <c r="U266" s="6"/>
      <c r="V266" s="6"/>
      <c r="W266" s="6"/>
      <c r="X266" s="6"/>
      <c r="Y266" s="6"/>
      <c r="Z266" s="6"/>
    </row>
    <row r="267" spans="1:26" x14ac:dyDescent="0.15">
      <c r="A267" s="6"/>
      <c r="B267" s="6"/>
      <c r="C267" s="6"/>
      <c r="D267" s="9"/>
      <c r="E267" s="9"/>
      <c r="F267" s="6"/>
      <c r="G267" s="6"/>
      <c r="H267" s="6"/>
      <c r="I267" s="6"/>
      <c r="J267" s="6"/>
      <c r="K267" s="6"/>
      <c r="L267" s="6"/>
      <c r="M267" s="15"/>
      <c r="N267" s="15"/>
      <c r="O267" s="15"/>
      <c r="P267" s="15"/>
      <c r="Q267" s="15"/>
      <c r="R267" s="15"/>
      <c r="S267" s="6"/>
      <c r="T267" s="6"/>
      <c r="U267" s="6"/>
      <c r="V267" s="6"/>
      <c r="W267" s="6"/>
      <c r="X267" s="6"/>
      <c r="Y267" s="6"/>
      <c r="Z267" s="6"/>
    </row>
    <row r="268" spans="1:26" x14ac:dyDescent="0.15">
      <c r="A268" s="6"/>
      <c r="B268" s="6"/>
      <c r="C268" s="6"/>
      <c r="D268" s="9"/>
      <c r="E268" s="9"/>
      <c r="F268" s="6"/>
      <c r="G268" s="6"/>
      <c r="H268" s="6"/>
      <c r="I268" s="6"/>
      <c r="J268" s="6"/>
      <c r="K268" s="6"/>
      <c r="L268" s="6"/>
      <c r="M268" s="15"/>
      <c r="N268" s="15"/>
      <c r="O268" s="15"/>
      <c r="P268" s="15"/>
      <c r="Q268" s="15"/>
      <c r="R268" s="15"/>
      <c r="S268" s="6"/>
      <c r="T268" s="6"/>
      <c r="U268" s="6"/>
      <c r="V268" s="6"/>
      <c r="W268" s="6"/>
      <c r="X268" s="6"/>
      <c r="Y268" s="6"/>
      <c r="Z268" s="6"/>
    </row>
    <row r="269" spans="1:26" x14ac:dyDescent="0.15">
      <c r="A269" s="6"/>
      <c r="B269" s="6"/>
      <c r="C269" s="6"/>
      <c r="D269" s="9"/>
      <c r="E269" s="9"/>
      <c r="F269" s="6"/>
      <c r="G269" s="6"/>
      <c r="H269" s="6"/>
      <c r="I269" s="6"/>
      <c r="J269" s="6"/>
      <c r="K269" s="6"/>
      <c r="L269" s="6"/>
      <c r="M269" s="15"/>
      <c r="N269" s="15"/>
      <c r="O269" s="15"/>
      <c r="P269" s="15"/>
      <c r="Q269" s="15"/>
      <c r="R269" s="15"/>
      <c r="S269" s="6"/>
      <c r="T269" s="6"/>
      <c r="U269" s="6"/>
      <c r="V269" s="6"/>
      <c r="W269" s="6"/>
      <c r="X269" s="6"/>
      <c r="Y269" s="6"/>
      <c r="Z269" s="6"/>
    </row>
    <row r="270" spans="1:26" x14ac:dyDescent="0.15">
      <c r="A270" s="6"/>
      <c r="B270" s="6"/>
      <c r="C270" s="6"/>
      <c r="D270" s="9"/>
      <c r="E270" s="9"/>
      <c r="F270" s="6"/>
      <c r="G270" s="6"/>
      <c r="H270" s="6"/>
      <c r="I270" s="6"/>
      <c r="J270" s="6"/>
      <c r="K270" s="6"/>
      <c r="L270" s="6"/>
      <c r="M270" s="15"/>
      <c r="N270" s="15"/>
      <c r="O270" s="15"/>
      <c r="P270" s="15"/>
      <c r="Q270" s="15"/>
      <c r="R270" s="15"/>
      <c r="S270" s="6"/>
      <c r="T270" s="6"/>
      <c r="U270" s="6"/>
      <c r="V270" s="6"/>
      <c r="W270" s="6"/>
      <c r="X270" s="6"/>
      <c r="Y270" s="6"/>
      <c r="Z270" s="6"/>
    </row>
    <row r="271" spans="1:26" x14ac:dyDescent="0.15">
      <c r="A271" s="6"/>
      <c r="B271" s="6"/>
      <c r="C271" s="6"/>
      <c r="D271" s="9"/>
      <c r="E271" s="9"/>
      <c r="F271" s="6"/>
      <c r="G271" s="6"/>
      <c r="H271" s="6"/>
      <c r="I271" s="6"/>
      <c r="J271" s="6"/>
      <c r="K271" s="6"/>
      <c r="L271" s="6"/>
      <c r="M271" s="15"/>
      <c r="N271" s="15"/>
      <c r="O271" s="15"/>
      <c r="P271" s="15"/>
      <c r="Q271" s="15"/>
      <c r="R271" s="15"/>
      <c r="S271" s="6"/>
      <c r="T271" s="6"/>
      <c r="U271" s="6"/>
      <c r="V271" s="6"/>
      <c r="W271" s="6"/>
      <c r="X271" s="6"/>
      <c r="Y271" s="6"/>
      <c r="Z271" s="6"/>
    </row>
    <row r="272" spans="1:26" x14ac:dyDescent="0.15">
      <c r="A272" s="6"/>
      <c r="B272" s="6"/>
      <c r="C272" s="6"/>
      <c r="D272" s="9"/>
      <c r="E272" s="9"/>
      <c r="F272" s="6"/>
      <c r="G272" s="6"/>
      <c r="H272" s="6"/>
      <c r="I272" s="6"/>
      <c r="J272" s="6"/>
      <c r="K272" s="6"/>
      <c r="L272" s="6"/>
      <c r="M272" s="15"/>
      <c r="N272" s="15"/>
      <c r="O272" s="15"/>
      <c r="P272" s="15"/>
      <c r="Q272" s="15"/>
      <c r="R272" s="15"/>
      <c r="S272" s="6"/>
      <c r="T272" s="6"/>
      <c r="U272" s="6"/>
      <c r="V272" s="6"/>
      <c r="W272" s="6"/>
      <c r="X272" s="6"/>
      <c r="Y272" s="6"/>
      <c r="Z272" s="6"/>
    </row>
    <row r="273" spans="1:26" x14ac:dyDescent="0.15">
      <c r="A273" s="6"/>
      <c r="B273" s="6"/>
      <c r="C273" s="6"/>
      <c r="D273" s="9"/>
      <c r="E273" s="9"/>
      <c r="F273" s="6"/>
      <c r="G273" s="6"/>
      <c r="H273" s="6"/>
      <c r="I273" s="6"/>
      <c r="J273" s="6"/>
      <c r="K273" s="6"/>
      <c r="L273" s="6"/>
      <c r="M273" s="15"/>
      <c r="N273" s="15"/>
      <c r="O273" s="15"/>
      <c r="P273" s="15"/>
      <c r="Q273" s="15"/>
      <c r="R273" s="15"/>
      <c r="S273" s="6"/>
      <c r="T273" s="6"/>
      <c r="U273" s="6"/>
      <c r="V273" s="6"/>
      <c r="W273" s="6"/>
      <c r="X273" s="6"/>
      <c r="Y273" s="6"/>
      <c r="Z273" s="6"/>
    </row>
    <row r="274" spans="1:26" x14ac:dyDescent="0.15">
      <c r="A274" s="6"/>
      <c r="B274" s="6"/>
      <c r="C274" s="6"/>
      <c r="D274" s="9"/>
      <c r="E274" s="9"/>
      <c r="F274" s="6"/>
      <c r="G274" s="6"/>
      <c r="H274" s="6"/>
      <c r="I274" s="6"/>
      <c r="J274" s="6"/>
      <c r="K274" s="6"/>
      <c r="L274" s="6"/>
      <c r="M274" s="15"/>
      <c r="N274" s="15"/>
      <c r="O274" s="15"/>
      <c r="P274" s="15"/>
      <c r="Q274" s="15"/>
      <c r="R274" s="15"/>
      <c r="S274" s="6"/>
      <c r="T274" s="6"/>
      <c r="U274" s="6"/>
      <c r="V274" s="6"/>
      <c r="W274" s="6"/>
      <c r="X274" s="6"/>
      <c r="Y274" s="6"/>
      <c r="Z274" s="6"/>
    </row>
    <row r="275" spans="1:26" x14ac:dyDescent="0.15">
      <c r="A275" s="6"/>
      <c r="B275" s="6"/>
      <c r="C275" s="6"/>
      <c r="D275" s="9"/>
      <c r="E275" s="9"/>
      <c r="F275" s="6"/>
      <c r="G275" s="6"/>
      <c r="H275" s="6"/>
      <c r="I275" s="6"/>
      <c r="J275" s="6"/>
      <c r="K275" s="6"/>
      <c r="L275" s="6"/>
      <c r="M275" s="15"/>
      <c r="N275" s="15"/>
      <c r="O275" s="15"/>
      <c r="P275" s="15"/>
      <c r="Q275" s="15"/>
      <c r="R275" s="15"/>
      <c r="S275" s="6"/>
      <c r="T275" s="6"/>
      <c r="U275" s="6"/>
      <c r="V275" s="6"/>
      <c r="W275" s="6"/>
      <c r="X275" s="6"/>
      <c r="Y275" s="6"/>
      <c r="Z275" s="6"/>
    </row>
    <row r="276" spans="1:26" x14ac:dyDescent="0.15">
      <c r="A276" s="6"/>
      <c r="B276" s="6"/>
      <c r="C276" s="6"/>
      <c r="D276" s="9"/>
      <c r="E276" s="9"/>
      <c r="F276" s="6"/>
      <c r="G276" s="6"/>
      <c r="H276" s="6"/>
      <c r="I276" s="6"/>
      <c r="J276" s="6"/>
      <c r="K276" s="6"/>
      <c r="L276" s="6"/>
      <c r="M276" s="15"/>
      <c r="N276" s="15"/>
      <c r="O276" s="15"/>
      <c r="P276" s="15"/>
      <c r="Q276" s="15"/>
      <c r="R276" s="15"/>
      <c r="S276" s="6"/>
      <c r="T276" s="6"/>
      <c r="U276" s="6"/>
      <c r="V276" s="6"/>
      <c r="W276" s="6"/>
      <c r="X276" s="6"/>
      <c r="Y276" s="6"/>
      <c r="Z276" s="6"/>
    </row>
    <row r="277" spans="1:26" x14ac:dyDescent="0.15">
      <c r="A277" s="6"/>
      <c r="B277" s="6"/>
      <c r="C277" s="6"/>
      <c r="D277" s="9"/>
      <c r="E277" s="9"/>
      <c r="F277" s="6"/>
      <c r="G277" s="6"/>
      <c r="H277" s="6"/>
      <c r="I277" s="6"/>
      <c r="J277" s="6"/>
      <c r="K277" s="6"/>
      <c r="L277" s="6"/>
      <c r="M277" s="15"/>
      <c r="N277" s="15"/>
      <c r="O277" s="15"/>
      <c r="P277" s="15"/>
      <c r="Q277" s="15"/>
      <c r="R277" s="15"/>
      <c r="S277" s="6"/>
      <c r="T277" s="6"/>
      <c r="U277" s="6"/>
      <c r="V277" s="6"/>
      <c r="W277" s="6"/>
      <c r="X277" s="6"/>
      <c r="Y277" s="6"/>
      <c r="Z277" s="6"/>
    </row>
    <row r="278" spans="1:26" x14ac:dyDescent="0.15">
      <c r="A278" s="6"/>
      <c r="B278" s="6"/>
      <c r="C278" s="6"/>
      <c r="D278" s="9"/>
      <c r="E278" s="9"/>
      <c r="F278" s="6"/>
      <c r="G278" s="6"/>
      <c r="H278" s="6"/>
      <c r="I278" s="6"/>
      <c r="J278" s="6"/>
      <c r="K278" s="6"/>
      <c r="L278" s="6"/>
      <c r="M278" s="15"/>
      <c r="N278" s="15"/>
      <c r="O278" s="15"/>
      <c r="P278" s="15"/>
      <c r="Q278" s="15"/>
      <c r="R278" s="15"/>
      <c r="S278" s="6"/>
      <c r="T278" s="6"/>
      <c r="U278" s="6"/>
      <c r="V278" s="6"/>
      <c r="W278" s="6"/>
      <c r="X278" s="6"/>
      <c r="Y278" s="6"/>
      <c r="Z278" s="6"/>
    </row>
    <row r="279" spans="1:26" x14ac:dyDescent="0.15">
      <c r="A279" s="6"/>
      <c r="B279" s="6"/>
      <c r="C279" s="6"/>
      <c r="D279" s="9"/>
      <c r="E279" s="9"/>
      <c r="F279" s="6"/>
      <c r="G279" s="6"/>
      <c r="H279" s="6"/>
      <c r="I279" s="6"/>
      <c r="J279" s="6"/>
      <c r="K279" s="6"/>
      <c r="L279" s="6"/>
      <c r="M279" s="15"/>
      <c r="N279" s="15"/>
      <c r="O279" s="15"/>
      <c r="P279" s="15"/>
      <c r="Q279" s="15"/>
      <c r="R279" s="15"/>
      <c r="S279" s="6"/>
      <c r="T279" s="6"/>
      <c r="U279" s="6"/>
      <c r="V279" s="6"/>
      <c r="W279" s="6"/>
      <c r="X279" s="6"/>
      <c r="Y279" s="6"/>
      <c r="Z279" s="6"/>
    </row>
    <row r="280" spans="1:26" x14ac:dyDescent="0.15">
      <c r="A280" s="6"/>
      <c r="B280" s="6"/>
      <c r="C280" s="6"/>
      <c r="D280" s="9"/>
      <c r="E280" s="9"/>
      <c r="F280" s="6"/>
      <c r="G280" s="6"/>
      <c r="H280" s="6"/>
      <c r="I280" s="6"/>
      <c r="J280" s="6"/>
      <c r="K280" s="6"/>
      <c r="L280" s="6"/>
      <c r="M280" s="15"/>
      <c r="N280" s="15"/>
      <c r="O280" s="15"/>
      <c r="P280" s="15"/>
      <c r="Q280" s="15"/>
      <c r="R280" s="15"/>
      <c r="S280" s="6"/>
      <c r="T280" s="6"/>
      <c r="U280" s="6"/>
      <c r="V280" s="6"/>
      <c r="W280" s="6"/>
      <c r="X280" s="6"/>
      <c r="Y280" s="6"/>
      <c r="Z280" s="6"/>
    </row>
    <row r="281" spans="1:26" x14ac:dyDescent="0.15">
      <c r="A281" s="6"/>
      <c r="B281" s="6"/>
      <c r="C281" s="6"/>
      <c r="D281" s="9"/>
      <c r="E281" s="9"/>
      <c r="F281" s="6"/>
      <c r="G281" s="6"/>
      <c r="H281" s="6"/>
      <c r="I281" s="6"/>
      <c r="J281" s="6"/>
      <c r="K281" s="6"/>
      <c r="L281" s="6"/>
      <c r="M281" s="15"/>
      <c r="N281" s="15"/>
      <c r="O281" s="15"/>
      <c r="P281" s="15"/>
      <c r="Q281" s="15"/>
      <c r="R281" s="15"/>
      <c r="S281" s="6"/>
      <c r="T281" s="6"/>
      <c r="U281" s="6"/>
      <c r="V281" s="6"/>
      <c r="W281" s="6"/>
      <c r="X281" s="6"/>
      <c r="Y281" s="6"/>
      <c r="Z281" s="6"/>
    </row>
    <row r="282" spans="1:26" x14ac:dyDescent="0.15">
      <c r="A282" s="6"/>
      <c r="B282" s="6"/>
      <c r="C282" s="6"/>
      <c r="D282" s="9"/>
      <c r="E282" s="9"/>
      <c r="F282" s="6"/>
      <c r="G282" s="6"/>
      <c r="H282" s="6"/>
      <c r="I282" s="6"/>
      <c r="J282" s="6"/>
      <c r="K282" s="6"/>
      <c r="L282" s="6"/>
      <c r="M282" s="15"/>
      <c r="N282" s="15"/>
      <c r="O282" s="15"/>
      <c r="P282" s="15"/>
      <c r="Q282" s="15"/>
      <c r="R282" s="15"/>
      <c r="S282" s="6"/>
      <c r="T282" s="6"/>
      <c r="U282" s="6"/>
      <c r="V282" s="6"/>
      <c r="W282" s="6"/>
      <c r="X282" s="6"/>
      <c r="Y282" s="6"/>
      <c r="Z282" s="6"/>
    </row>
    <row r="283" spans="1:26" x14ac:dyDescent="0.15">
      <c r="A283" s="6"/>
      <c r="B283" s="6"/>
      <c r="C283" s="6"/>
      <c r="D283" s="9"/>
      <c r="E283" s="9"/>
      <c r="F283" s="6"/>
      <c r="G283" s="6"/>
      <c r="H283" s="6"/>
      <c r="I283" s="6"/>
      <c r="J283" s="6"/>
      <c r="K283" s="6"/>
      <c r="L283" s="6"/>
      <c r="M283" s="15"/>
      <c r="N283" s="15"/>
      <c r="O283" s="15"/>
      <c r="P283" s="15"/>
      <c r="Q283" s="15"/>
      <c r="R283" s="15"/>
      <c r="S283" s="6"/>
      <c r="T283" s="6"/>
      <c r="U283" s="6"/>
      <c r="V283" s="6"/>
      <c r="W283" s="6"/>
      <c r="X283" s="6"/>
      <c r="Y283" s="6"/>
      <c r="Z283" s="6"/>
    </row>
    <row r="284" spans="1:26" x14ac:dyDescent="0.15">
      <c r="A284" s="6"/>
      <c r="B284" s="6"/>
      <c r="C284" s="6"/>
      <c r="D284" s="9"/>
      <c r="E284" s="9"/>
      <c r="F284" s="6"/>
      <c r="G284" s="6"/>
      <c r="H284" s="6"/>
      <c r="I284" s="6"/>
      <c r="J284" s="6"/>
      <c r="K284" s="6"/>
      <c r="L284" s="6"/>
      <c r="M284" s="15"/>
      <c r="N284" s="15"/>
      <c r="O284" s="15"/>
      <c r="P284" s="15"/>
      <c r="Q284" s="15"/>
      <c r="R284" s="15"/>
      <c r="S284" s="6"/>
      <c r="T284" s="6"/>
      <c r="U284" s="6"/>
      <c r="V284" s="6"/>
      <c r="W284" s="6"/>
      <c r="X284" s="6"/>
      <c r="Y284" s="6"/>
      <c r="Z284" s="6"/>
    </row>
    <row r="285" spans="1:26" x14ac:dyDescent="0.15">
      <c r="A285" s="6"/>
      <c r="B285" s="6"/>
      <c r="C285" s="6"/>
      <c r="D285" s="9"/>
      <c r="E285" s="9"/>
      <c r="F285" s="6"/>
      <c r="G285" s="6"/>
      <c r="H285" s="6"/>
      <c r="I285" s="6"/>
      <c r="J285" s="6"/>
      <c r="K285" s="6"/>
      <c r="L285" s="6"/>
      <c r="M285" s="15"/>
      <c r="N285" s="15"/>
      <c r="O285" s="15"/>
      <c r="P285" s="15"/>
      <c r="Q285" s="15"/>
      <c r="R285" s="15"/>
      <c r="S285" s="6"/>
      <c r="T285" s="6"/>
      <c r="U285" s="6"/>
      <c r="V285" s="6"/>
      <c r="W285" s="6"/>
      <c r="X285" s="6"/>
      <c r="Y285" s="6"/>
      <c r="Z285" s="6"/>
    </row>
    <row r="286" spans="1:26" x14ac:dyDescent="0.15">
      <c r="A286" s="6"/>
      <c r="B286" s="6"/>
      <c r="C286" s="6"/>
      <c r="D286" s="9"/>
      <c r="E286" s="9"/>
      <c r="F286" s="6"/>
      <c r="G286" s="6"/>
      <c r="H286" s="6"/>
      <c r="I286" s="6"/>
      <c r="J286" s="6"/>
      <c r="K286" s="6"/>
      <c r="L286" s="6"/>
      <c r="M286" s="15"/>
      <c r="N286" s="15"/>
      <c r="O286" s="15"/>
      <c r="P286" s="15"/>
      <c r="Q286" s="15"/>
      <c r="R286" s="15"/>
      <c r="S286" s="6"/>
      <c r="T286" s="6"/>
      <c r="U286" s="6"/>
      <c r="V286" s="6"/>
      <c r="W286" s="6"/>
      <c r="X286" s="6"/>
      <c r="Y286" s="6"/>
      <c r="Z286" s="6"/>
    </row>
    <row r="287" spans="1:26" x14ac:dyDescent="0.15">
      <c r="A287" s="6"/>
      <c r="B287" s="6"/>
      <c r="C287" s="6"/>
      <c r="D287" s="9"/>
      <c r="E287" s="9"/>
      <c r="F287" s="6"/>
      <c r="G287" s="6"/>
      <c r="H287" s="6"/>
      <c r="I287" s="6"/>
      <c r="J287" s="6"/>
      <c r="K287" s="6"/>
      <c r="L287" s="6"/>
      <c r="M287" s="15"/>
      <c r="N287" s="15"/>
      <c r="O287" s="15"/>
      <c r="P287" s="15"/>
      <c r="Q287" s="15"/>
      <c r="R287" s="15"/>
      <c r="S287" s="6"/>
      <c r="T287" s="6"/>
      <c r="U287" s="6"/>
      <c r="V287" s="6"/>
      <c r="W287" s="6"/>
      <c r="X287" s="6"/>
      <c r="Y287" s="6"/>
      <c r="Z287" s="6"/>
    </row>
    <row r="288" spans="1:26" x14ac:dyDescent="0.15">
      <c r="A288" s="6"/>
      <c r="B288" s="6"/>
      <c r="C288" s="6"/>
      <c r="D288" s="9"/>
      <c r="E288" s="9"/>
      <c r="F288" s="6"/>
      <c r="G288" s="6"/>
      <c r="H288" s="6"/>
      <c r="I288" s="6"/>
      <c r="J288" s="6"/>
      <c r="K288" s="6"/>
      <c r="L288" s="6"/>
      <c r="M288" s="15"/>
      <c r="N288" s="15"/>
      <c r="O288" s="15"/>
      <c r="P288" s="15"/>
      <c r="Q288" s="15"/>
      <c r="R288" s="15"/>
      <c r="S288" s="6"/>
      <c r="T288" s="6"/>
      <c r="U288" s="6"/>
      <c r="V288" s="6"/>
      <c r="W288" s="6"/>
      <c r="X288" s="6"/>
      <c r="Y288" s="6"/>
      <c r="Z288" s="6"/>
    </row>
    <row r="289" spans="1:26" x14ac:dyDescent="0.15">
      <c r="A289" s="6"/>
      <c r="B289" s="6"/>
      <c r="C289" s="6"/>
      <c r="D289" s="9"/>
      <c r="E289" s="9"/>
      <c r="F289" s="6"/>
      <c r="G289" s="6"/>
      <c r="H289" s="6"/>
      <c r="I289" s="6"/>
      <c r="J289" s="6"/>
      <c r="K289" s="6"/>
      <c r="L289" s="6"/>
      <c r="M289" s="15"/>
      <c r="N289" s="15"/>
      <c r="O289" s="15"/>
      <c r="P289" s="15"/>
      <c r="Q289" s="15"/>
      <c r="R289" s="15"/>
      <c r="S289" s="6"/>
      <c r="T289" s="6"/>
      <c r="U289" s="6"/>
      <c r="V289" s="6"/>
      <c r="W289" s="6"/>
      <c r="X289" s="6"/>
      <c r="Y289" s="6"/>
      <c r="Z289" s="6"/>
    </row>
    <row r="290" spans="1:26" x14ac:dyDescent="0.15">
      <c r="A290" s="6"/>
      <c r="B290" s="6"/>
      <c r="C290" s="6"/>
      <c r="D290" s="9"/>
      <c r="E290" s="9"/>
      <c r="F290" s="6"/>
      <c r="G290" s="6"/>
      <c r="H290" s="6"/>
      <c r="I290" s="6"/>
      <c r="J290" s="6"/>
      <c r="K290" s="6"/>
      <c r="L290" s="6"/>
      <c r="M290" s="15"/>
      <c r="N290" s="15"/>
      <c r="O290" s="15"/>
      <c r="P290" s="15"/>
      <c r="Q290" s="15"/>
      <c r="R290" s="15"/>
      <c r="S290" s="6"/>
      <c r="T290" s="6"/>
      <c r="U290" s="6"/>
      <c r="V290" s="6"/>
      <c r="W290" s="6"/>
      <c r="X290" s="6"/>
      <c r="Y290" s="6"/>
      <c r="Z290" s="6"/>
    </row>
    <row r="291" spans="1:26" x14ac:dyDescent="0.15">
      <c r="A291" s="6"/>
      <c r="B291" s="6"/>
      <c r="C291" s="6"/>
      <c r="D291" s="9"/>
      <c r="E291" s="9"/>
      <c r="F291" s="6"/>
      <c r="G291" s="6"/>
      <c r="H291" s="6"/>
      <c r="I291" s="6"/>
      <c r="J291" s="6"/>
      <c r="K291" s="6"/>
      <c r="L291" s="6"/>
      <c r="M291" s="15"/>
      <c r="N291" s="15"/>
      <c r="O291" s="15"/>
      <c r="P291" s="15"/>
      <c r="Q291" s="15"/>
      <c r="R291" s="15"/>
      <c r="S291" s="6"/>
      <c r="T291" s="6"/>
      <c r="U291" s="6"/>
      <c r="V291" s="6"/>
      <c r="W291" s="6"/>
      <c r="X291" s="6"/>
      <c r="Y291" s="6"/>
      <c r="Z291" s="6"/>
    </row>
    <row r="292" spans="1:26" x14ac:dyDescent="0.15">
      <c r="A292" s="6"/>
      <c r="B292" s="6"/>
      <c r="C292" s="6"/>
      <c r="D292" s="9"/>
      <c r="E292" s="9"/>
      <c r="F292" s="6"/>
      <c r="G292" s="6"/>
      <c r="H292" s="6"/>
      <c r="I292" s="6"/>
      <c r="J292" s="6"/>
      <c r="K292" s="6"/>
      <c r="L292" s="6"/>
      <c r="M292" s="15"/>
      <c r="N292" s="15"/>
      <c r="O292" s="15"/>
      <c r="P292" s="15"/>
      <c r="Q292" s="15"/>
      <c r="R292" s="15"/>
      <c r="S292" s="6"/>
      <c r="T292" s="6"/>
      <c r="U292" s="6"/>
      <c r="V292" s="6"/>
      <c r="W292" s="6"/>
      <c r="X292" s="6"/>
      <c r="Y292" s="6"/>
      <c r="Z292" s="6"/>
    </row>
    <row r="293" spans="1:26" x14ac:dyDescent="0.15">
      <c r="A293" s="6"/>
      <c r="B293" s="6"/>
      <c r="C293" s="6"/>
      <c r="D293" s="9"/>
      <c r="E293" s="9"/>
      <c r="F293" s="6"/>
      <c r="G293" s="6"/>
      <c r="H293" s="6"/>
      <c r="I293" s="6"/>
      <c r="J293" s="6"/>
      <c r="K293" s="6"/>
      <c r="L293" s="6"/>
      <c r="M293" s="15"/>
      <c r="N293" s="15"/>
      <c r="O293" s="15"/>
      <c r="P293" s="15"/>
      <c r="Q293" s="15"/>
      <c r="R293" s="15"/>
      <c r="S293" s="6"/>
      <c r="T293" s="6"/>
      <c r="U293" s="6"/>
      <c r="V293" s="6"/>
      <c r="W293" s="6"/>
      <c r="X293" s="6"/>
      <c r="Y293" s="6"/>
      <c r="Z293" s="6"/>
    </row>
    <row r="294" spans="1:26" x14ac:dyDescent="0.15">
      <c r="A294" s="6"/>
      <c r="B294" s="6"/>
      <c r="C294" s="6"/>
      <c r="D294" s="9"/>
      <c r="E294" s="9"/>
      <c r="F294" s="6"/>
      <c r="G294" s="6"/>
      <c r="H294" s="6"/>
      <c r="I294" s="6"/>
      <c r="J294" s="6"/>
      <c r="K294" s="6"/>
      <c r="L294" s="6"/>
      <c r="M294" s="15"/>
      <c r="N294" s="15"/>
      <c r="O294" s="15"/>
      <c r="P294" s="15"/>
      <c r="Q294" s="15"/>
      <c r="R294" s="15"/>
      <c r="S294" s="6"/>
      <c r="T294" s="6"/>
      <c r="U294" s="6"/>
      <c r="V294" s="6"/>
      <c r="W294" s="6"/>
      <c r="X294" s="6"/>
      <c r="Y294" s="6"/>
      <c r="Z294" s="6"/>
    </row>
    <row r="295" spans="1:26" x14ac:dyDescent="0.15">
      <c r="A295" s="6"/>
      <c r="B295" s="6"/>
      <c r="C295" s="6"/>
      <c r="D295" s="9"/>
      <c r="E295" s="9"/>
      <c r="F295" s="6"/>
      <c r="G295" s="6"/>
      <c r="H295" s="6"/>
      <c r="I295" s="6"/>
      <c r="J295" s="6"/>
      <c r="K295" s="6"/>
      <c r="L295" s="6"/>
      <c r="M295" s="15"/>
      <c r="N295" s="15"/>
      <c r="O295" s="15"/>
      <c r="P295" s="15"/>
      <c r="Q295" s="15"/>
      <c r="R295" s="15"/>
      <c r="S295" s="6"/>
      <c r="T295" s="6"/>
      <c r="U295" s="6"/>
      <c r="V295" s="6"/>
      <c r="W295" s="6"/>
      <c r="X295" s="6"/>
      <c r="Y295" s="6"/>
      <c r="Z295" s="6"/>
    </row>
    <row r="296" spans="1:26" x14ac:dyDescent="0.15">
      <c r="A296" s="6"/>
      <c r="B296" s="6"/>
      <c r="C296" s="6"/>
      <c r="D296" s="9"/>
      <c r="E296" s="9"/>
      <c r="F296" s="6"/>
      <c r="G296" s="6"/>
      <c r="H296" s="6"/>
      <c r="I296" s="6"/>
      <c r="J296" s="6"/>
      <c r="K296" s="6"/>
      <c r="L296" s="6"/>
      <c r="M296" s="15"/>
      <c r="N296" s="15"/>
      <c r="O296" s="15"/>
      <c r="P296" s="15"/>
      <c r="Q296" s="15"/>
      <c r="R296" s="15"/>
      <c r="S296" s="6"/>
      <c r="T296" s="6"/>
      <c r="U296" s="6"/>
      <c r="V296" s="6"/>
      <c r="W296" s="6"/>
      <c r="X296" s="6"/>
      <c r="Y296" s="6"/>
      <c r="Z296" s="6"/>
    </row>
    <row r="297" spans="1:26" x14ac:dyDescent="0.15">
      <c r="A297" s="6"/>
      <c r="B297" s="6"/>
      <c r="C297" s="6"/>
      <c r="D297" s="9"/>
      <c r="E297" s="9"/>
      <c r="F297" s="6"/>
      <c r="G297" s="6"/>
      <c r="H297" s="6"/>
      <c r="I297" s="6"/>
      <c r="J297" s="6"/>
      <c r="K297" s="6"/>
      <c r="L297" s="6"/>
      <c r="M297" s="15"/>
      <c r="N297" s="15"/>
      <c r="O297" s="15"/>
      <c r="P297" s="15"/>
      <c r="Q297" s="15"/>
      <c r="R297" s="15"/>
      <c r="S297" s="6"/>
      <c r="T297" s="6"/>
      <c r="U297" s="6"/>
      <c r="V297" s="6"/>
      <c r="W297" s="6"/>
      <c r="X297" s="6"/>
      <c r="Y297" s="6"/>
      <c r="Z297" s="6"/>
    </row>
    <row r="298" spans="1:26" x14ac:dyDescent="0.15">
      <c r="A298" s="6"/>
      <c r="B298" s="6"/>
      <c r="C298" s="6"/>
      <c r="D298" s="9"/>
      <c r="E298" s="9"/>
      <c r="F298" s="6"/>
      <c r="G298" s="6"/>
      <c r="H298" s="6"/>
      <c r="I298" s="6"/>
      <c r="J298" s="6"/>
      <c r="K298" s="6"/>
      <c r="L298" s="6"/>
      <c r="M298" s="15"/>
      <c r="N298" s="15"/>
      <c r="O298" s="15"/>
      <c r="P298" s="15"/>
      <c r="Q298" s="15"/>
      <c r="R298" s="15"/>
      <c r="S298" s="6"/>
      <c r="T298" s="6"/>
      <c r="U298" s="6"/>
      <c r="V298" s="6"/>
      <c r="W298" s="6"/>
      <c r="X298" s="6"/>
      <c r="Y298" s="6"/>
      <c r="Z298" s="6"/>
    </row>
    <row r="299" spans="1:26" x14ac:dyDescent="0.15">
      <c r="A299" s="6"/>
      <c r="B299" s="6"/>
      <c r="C299" s="6"/>
      <c r="D299" s="9"/>
      <c r="E299" s="9"/>
      <c r="F299" s="6"/>
      <c r="G299" s="6"/>
      <c r="H299" s="6"/>
      <c r="I299" s="6"/>
      <c r="J299" s="6"/>
      <c r="K299" s="6"/>
      <c r="L299" s="6"/>
      <c r="M299" s="15"/>
      <c r="N299" s="15"/>
      <c r="O299" s="15"/>
      <c r="P299" s="15"/>
      <c r="Q299" s="15"/>
      <c r="R299" s="15"/>
      <c r="S299" s="6"/>
      <c r="T299" s="6"/>
      <c r="U299" s="6"/>
      <c r="V299" s="6"/>
      <c r="W299" s="6"/>
      <c r="X299" s="6"/>
      <c r="Y299" s="6"/>
      <c r="Z299" s="6"/>
    </row>
    <row r="300" spans="1:26" x14ac:dyDescent="0.15">
      <c r="A300" s="6"/>
      <c r="B300" s="6"/>
      <c r="C300" s="6"/>
      <c r="D300" s="9"/>
      <c r="E300" s="9"/>
      <c r="F300" s="6"/>
      <c r="G300" s="6"/>
      <c r="H300" s="6"/>
      <c r="I300" s="6"/>
      <c r="J300" s="6"/>
      <c r="K300" s="6"/>
      <c r="L300" s="6"/>
      <c r="M300" s="15"/>
      <c r="N300" s="15"/>
      <c r="O300" s="15"/>
      <c r="P300" s="15"/>
      <c r="Q300" s="15"/>
      <c r="R300" s="15"/>
      <c r="S300" s="6"/>
      <c r="T300" s="6"/>
      <c r="U300" s="6"/>
      <c r="V300" s="6"/>
      <c r="W300" s="6"/>
      <c r="X300" s="6"/>
      <c r="Y300" s="6"/>
      <c r="Z300" s="6"/>
    </row>
    <row r="301" spans="1:26" x14ac:dyDescent="0.15">
      <c r="A301" s="6"/>
      <c r="B301" s="6"/>
      <c r="C301" s="6"/>
      <c r="D301" s="9"/>
      <c r="E301" s="9"/>
      <c r="F301" s="6"/>
      <c r="G301" s="6"/>
      <c r="H301" s="6"/>
      <c r="I301" s="6"/>
      <c r="J301" s="6"/>
      <c r="K301" s="6"/>
      <c r="L301" s="6"/>
      <c r="M301" s="15"/>
      <c r="N301" s="15"/>
      <c r="O301" s="15"/>
      <c r="P301" s="15"/>
      <c r="Q301" s="15"/>
      <c r="R301" s="15"/>
      <c r="S301" s="6"/>
      <c r="T301" s="6"/>
      <c r="U301" s="6"/>
      <c r="V301" s="6"/>
      <c r="W301" s="6"/>
      <c r="X301" s="6"/>
      <c r="Y301" s="6"/>
      <c r="Z301" s="6"/>
    </row>
    <row r="302" spans="1:26" x14ac:dyDescent="0.15">
      <c r="A302" s="6"/>
      <c r="B302" s="6"/>
      <c r="C302" s="6"/>
      <c r="D302" s="9"/>
      <c r="E302" s="9"/>
      <c r="F302" s="6"/>
      <c r="G302" s="6"/>
      <c r="H302" s="6"/>
      <c r="I302" s="6"/>
      <c r="J302" s="6"/>
      <c r="K302" s="6"/>
      <c r="L302" s="6"/>
      <c r="M302" s="15"/>
      <c r="N302" s="15"/>
      <c r="O302" s="15"/>
      <c r="P302" s="15"/>
      <c r="Q302" s="15"/>
      <c r="R302" s="15"/>
      <c r="S302" s="6"/>
      <c r="T302" s="6"/>
      <c r="U302" s="6"/>
      <c r="V302" s="6"/>
      <c r="W302" s="6"/>
      <c r="X302" s="6"/>
      <c r="Y302" s="6"/>
      <c r="Z302" s="6"/>
    </row>
    <row r="303" spans="1:26" x14ac:dyDescent="0.15">
      <c r="A303" s="6"/>
      <c r="B303" s="6"/>
      <c r="C303" s="6"/>
      <c r="D303" s="9"/>
      <c r="E303" s="9"/>
      <c r="F303" s="6"/>
      <c r="G303" s="6"/>
      <c r="H303" s="6"/>
      <c r="I303" s="6"/>
      <c r="J303" s="6"/>
      <c r="K303" s="6"/>
      <c r="L303" s="6"/>
      <c r="M303" s="15"/>
      <c r="N303" s="15"/>
      <c r="O303" s="15"/>
      <c r="P303" s="15"/>
      <c r="Q303" s="15"/>
      <c r="R303" s="15"/>
      <c r="S303" s="6"/>
      <c r="T303" s="6"/>
      <c r="U303" s="6"/>
      <c r="V303" s="6"/>
      <c r="W303" s="6"/>
      <c r="X303" s="6"/>
      <c r="Y303" s="6"/>
      <c r="Z303" s="6"/>
    </row>
    <row r="304" spans="1:26" x14ac:dyDescent="0.15">
      <c r="A304" s="6"/>
      <c r="B304" s="6"/>
      <c r="C304" s="6"/>
      <c r="D304" s="9"/>
      <c r="E304" s="9"/>
      <c r="F304" s="6"/>
      <c r="G304" s="6"/>
      <c r="H304" s="6"/>
      <c r="I304" s="6"/>
      <c r="J304" s="6"/>
      <c r="K304" s="6"/>
      <c r="L304" s="6"/>
      <c r="M304" s="15"/>
      <c r="N304" s="15"/>
      <c r="O304" s="15"/>
      <c r="P304" s="15"/>
      <c r="Q304" s="15"/>
      <c r="R304" s="15"/>
      <c r="S304" s="6"/>
      <c r="T304" s="6"/>
      <c r="U304" s="6"/>
      <c r="V304" s="6"/>
      <c r="W304" s="6"/>
      <c r="X304" s="6"/>
      <c r="Y304" s="6"/>
      <c r="Z304" s="6"/>
    </row>
    <row r="305" spans="1:26" x14ac:dyDescent="0.15">
      <c r="A305" s="6"/>
      <c r="B305" s="6"/>
      <c r="C305" s="6"/>
      <c r="D305" s="9"/>
      <c r="E305" s="9"/>
      <c r="F305" s="6"/>
      <c r="G305" s="6"/>
      <c r="H305" s="6"/>
      <c r="I305" s="6"/>
      <c r="J305" s="6"/>
      <c r="K305" s="6"/>
      <c r="L305" s="6"/>
      <c r="M305" s="15"/>
      <c r="N305" s="15"/>
      <c r="O305" s="15"/>
      <c r="P305" s="15"/>
      <c r="Q305" s="15"/>
      <c r="R305" s="15"/>
      <c r="S305" s="6"/>
      <c r="T305" s="6"/>
      <c r="U305" s="6"/>
      <c r="V305" s="6"/>
      <c r="W305" s="6"/>
      <c r="X305" s="6"/>
      <c r="Y305" s="6"/>
      <c r="Z305" s="6"/>
    </row>
    <row r="306" spans="1:26" x14ac:dyDescent="0.15">
      <c r="A306" s="6"/>
      <c r="B306" s="6"/>
      <c r="C306" s="6"/>
      <c r="D306" s="9"/>
      <c r="E306" s="9"/>
      <c r="F306" s="6"/>
      <c r="G306" s="6"/>
      <c r="H306" s="6"/>
      <c r="I306" s="6"/>
      <c r="J306" s="6"/>
      <c r="K306" s="6"/>
      <c r="L306" s="6"/>
      <c r="M306" s="15"/>
      <c r="N306" s="15"/>
      <c r="O306" s="15"/>
      <c r="P306" s="15"/>
      <c r="Q306" s="15"/>
      <c r="R306" s="15"/>
      <c r="S306" s="6"/>
      <c r="T306" s="6"/>
      <c r="U306" s="6"/>
      <c r="V306" s="6"/>
      <c r="W306" s="6"/>
      <c r="X306" s="6"/>
      <c r="Y306" s="6"/>
      <c r="Z306" s="6"/>
    </row>
    <row r="307" spans="1:26" x14ac:dyDescent="0.15">
      <c r="A307" s="6"/>
      <c r="B307" s="6"/>
      <c r="C307" s="6"/>
      <c r="D307" s="9"/>
      <c r="E307" s="9"/>
      <c r="F307" s="6"/>
      <c r="G307" s="6"/>
      <c r="H307" s="6"/>
      <c r="I307" s="6"/>
      <c r="J307" s="6"/>
      <c r="K307" s="6"/>
      <c r="L307" s="6"/>
      <c r="M307" s="15"/>
      <c r="N307" s="15"/>
      <c r="O307" s="15"/>
      <c r="P307" s="15"/>
      <c r="Q307" s="15"/>
      <c r="R307" s="15"/>
      <c r="S307" s="6"/>
      <c r="T307" s="6"/>
      <c r="U307" s="6"/>
      <c r="V307" s="6"/>
      <c r="W307" s="6"/>
      <c r="X307" s="6"/>
      <c r="Y307" s="6"/>
      <c r="Z307" s="6"/>
    </row>
    <row r="308" spans="1:26" x14ac:dyDescent="0.15">
      <c r="A308" s="6"/>
      <c r="B308" s="6"/>
      <c r="C308" s="6"/>
      <c r="D308" s="9"/>
      <c r="E308" s="9"/>
      <c r="F308" s="6"/>
      <c r="G308" s="6"/>
      <c r="H308" s="6"/>
      <c r="I308" s="6"/>
      <c r="J308" s="6"/>
      <c r="K308" s="6"/>
      <c r="L308" s="6"/>
      <c r="M308" s="15"/>
      <c r="N308" s="15"/>
      <c r="O308" s="15"/>
      <c r="P308" s="15"/>
      <c r="Q308" s="15"/>
      <c r="R308" s="15"/>
      <c r="S308" s="6"/>
      <c r="T308" s="6"/>
      <c r="U308" s="6"/>
      <c r="V308" s="6"/>
      <c r="W308" s="6"/>
      <c r="X308" s="6"/>
      <c r="Y308" s="6"/>
      <c r="Z308" s="6"/>
    </row>
    <row r="309" spans="1:26" x14ac:dyDescent="0.15">
      <c r="A309" s="6"/>
      <c r="B309" s="6"/>
      <c r="C309" s="6"/>
      <c r="D309" s="9"/>
      <c r="E309" s="9"/>
      <c r="F309" s="6"/>
      <c r="G309" s="6"/>
      <c r="H309" s="6"/>
      <c r="I309" s="6"/>
      <c r="J309" s="6"/>
      <c r="K309" s="6"/>
      <c r="L309" s="6"/>
      <c r="M309" s="15"/>
      <c r="N309" s="15"/>
      <c r="O309" s="15"/>
      <c r="P309" s="15"/>
      <c r="Q309" s="15"/>
      <c r="R309" s="15"/>
      <c r="S309" s="6"/>
      <c r="T309" s="6"/>
      <c r="U309" s="6"/>
      <c r="V309" s="6"/>
      <c r="W309" s="6"/>
      <c r="X309" s="6"/>
      <c r="Y309" s="6"/>
      <c r="Z309" s="6"/>
    </row>
    <row r="310" spans="1:26" x14ac:dyDescent="0.15">
      <c r="A310" s="6"/>
      <c r="B310" s="6"/>
      <c r="C310" s="6"/>
      <c r="D310" s="9"/>
      <c r="E310" s="9"/>
      <c r="F310" s="6"/>
      <c r="G310" s="6"/>
      <c r="H310" s="6"/>
      <c r="I310" s="6"/>
      <c r="J310" s="6"/>
      <c r="K310" s="6"/>
      <c r="L310" s="6"/>
      <c r="M310" s="15"/>
      <c r="N310" s="15"/>
      <c r="O310" s="15"/>
      <c r="P310" s="15"/>
      <c r="Q310" s="15"/>
      <c r="R310" s="15"/>
      <c r="S310" s="6"/>
      <c r="T310" s="6"/>
      <c r="U310" s="6"/>
      <c r="V310" s="6"/>
      <c r="W310" s="6"/>
      <c r="X310" s="6"/>
      <c r="Y310" s="6"/>
      <c r="Z310" s="6"/>
    </row>
    <row r="311" spans="1:26" x14ac:dyDescent="0.15">
      <c r="A311" s="6"/>
      <c r="B311" s="6"/>
      <c r="C311" s="6"/>
      <c r="D311" s="9"/>
      <c r="E311" s="9"/>
      <c r="F311" s="6"/>
      <c r="G311" s="6"/>
      <c r="H311" s="6"/>
      <c r="I311" s="6"/>
      <c r="J311" s="6"/>
      <c r="K311" s="6"/>
      <c r="L311" s="6"/>
      <c r="M311" s="15"/>
      <c r="N311" s="15"/>
      <c r="O311" s="15"/>
      <c r="P311" s="15"/>
      <c r="Q311" s="15"/>
      <c r="R311" s="15"/>
      <c r="S311" s="6"/>
      <c r="T311" s="6"/>
      <c r="U311" s="6"/>
      <c r="V311" s="6"/>
      <c r="W311" s="6"/>
      <c r="X311" s="6"/>
      <c r="Y311" s="6"/>
      <c r="Z311" s="6"/>
    </row>
    <row r="312" spans="1:26" x14ac:dyDescent="0.15">
      <c r="A312" s="6"/>
      <c r="B312" s="6"/>
      <c r="C312" s="6"/>
      <c r="D312" s="9"/>
      <c r="E312" s="9"/>
      <c r="F312" s="6"/>
      <c r="G312" s="6"/>
      <c r="H312" s="6"/>
      <c r="I312" s="6"/>
      <c r="J312" s="6"/>
      <c r="K312" s="6"/>
      <c r="L312" s="6"/>
      <c r="M312" s="15"/>
      <c r="N312" s="15"/>
      <c r="O312" s="15"/>
      <c r="P312" s="15"/>
      <c r="Q312" s="15"/>
      <c r="R312" s="15"/>
      <c r="S312" s="6"/>
      <c r="T312" s="6"/>
      <c r="U312" s="6"/>
      <c r="V312" s="6"/>
      <c r="W312" s="6"/>
      <c r="X312" s="6"/>
      <c r="Y312" s="6"/>
      <c r="Z312" s="6"/>
    </row>
    <row r="313" spans="1:26" x14ac:dyDescent="0.15">
      <c r="A313" s="6"/>
      <c r="B313" s="6"/>
      <c r="C313" s="6"/>
      <c r="D313" s="9"/>
      <c r="E313" s="9"/>
      <c r="F313" s="6"/>
      <c r="G313" s="6"/>
      <c r="H313" s="6"/>
      <c r="I313" s="6"/>
      <c r="J313" s="6"/>
      <c r="K313" s="6"/>
      <c r="L313" s="6"/>
      <c r="M313" s="15"/>
      <c r="N313" s="15"/>
      <c r="O313" s="15"/>
      <c r="P313" s="15"/>
      <c r="Q313" s="15"/>
      <c r="R313" s="15"/>
      <c r="S313" s="6"/>
      <c r="T313" s="6"/>
      <c r="U313" s="6"/>
      <c r="V313" s="6"/>
      <c r="W313" s="6"/>
      <c r="X313" s="6"/>
      <c r="Y313" s="6"/>
      <c r="Z313" s="6"/>
    </row>
    <row r="314" spans="1:26" x14ac:dyDescent="0.15">
      <c r="A314" s="6"/>
      <c r="B314" s="6"/>
      <c r="C314" s="6"/>
      <c r="D314" s="9"/>
      <c r="E314" s="9"/>
      <c r="F314" s="6"/>
      <c r="G314" s="6"/>
      <c r="H314" s="6"/>
      <c r="I314" s="6"/>
      <c r="J314" s="6"/>
      <c r="K314" s="6"/>
      <c r="L314" s="6"/>
      <c r="M314" s="15"/>
      <c r="N314" s="15"/>
      <c r="O314" s="15"/>
      <c r="P314" s="15"/>
      <c r="Q314" s="15"/>
      <c r="R314" s="15"/>
      <c r="S314" s="6"/>
      <c r="T314" s="6"/>
      <c r="U314" s="6"/>
      <c r="V314" s="6"/>
      <c r="W314" s="6"/>
      <c r="X314" s="6"/>
      <c r="Y314" s="6"/>
      <c r="Z314" s="6"/>
    </row>
    <row r="315" spans="1:26" x14ac:dyDescent="0.15">
      <c r="A315" s="6"/>
      <c r="B315" s="6"/>
      <c r="C315" s="6"/>
      <c r="D315" s="9"/>
      <c r="E315" s="9"/>
      <c r="F315" s="6"/>
      <c r="G315" s="6"/>
      <c r="H315" s="6"/>
      <c r="I315" s="6"/>
      <c r="J315" s="6"/>
      <c r="K315" s="6"/>
      <c r="L315" s="6"/>
      <c r="M315" s="15"/>
      <c r="N315" s="15"/>
      <c r="O315" s="15"/>
      <c r="P315" s="15"/>
      <c r="Q315" s="15"/>
      <c r="R315" s="15"/>
      <c r="S315" s="6"/>
      <c r="T315" s="6"/>
      <c r="U315" s="6"/>
      <c r="V315" s="6"/>
      <c r="W315" s="6"/>
      <c r="X315" s="6"/>
      <c r="Y315" s="6"/>
      <c r="Z315" s="6"/>
    </row>
    <row r="316" spans="1:26" x14ac:dyDescent="0.15">
      <c r="A316" s="6"/>
      <c r="B316" s="6"/>
      <c r="C316" s="6"/>
      <c r="D316" s="9"/>
      <c r="E316" s="9"/>
      <c r="F316" s="6"/>
      <c r="G316" s="6"/>
      <c r="H316" s="6"/>
      <c r="I316" s="6"/>
      <c r="J316" s="6"/>
      <c r="K316" s="6"/>
      <c r="L316" s="6"/>
      <c r="M316" s="15"/>
      <c r="N316" s="15"/>
      <c r="O316" s="15"/>
      <c r="P316" s="15"/>
      <c r="Q316" s="15"/>
      <c r="R316" s="15"/>
      <c r="S316" s="6"/>
      <c r="T316" s="6"/>
      <c r="U316" s="6"/>
      <c r="V316" s="6"/>
      <c r="W316" s="6"/>
      <c r="X316" s="6"/>
      <c r="Y316" s="6"/>
      <c r="Z316" s="6"/>
    </row>
    <row r="317" spans="1:26" x14ac:dyDescent="0.15">
      <c r="A317" s="6"/>
      <c r="B317" s="6"/>
      <c r="C317" s="6"/>
      <c r="D317" s="9"/>
      <c r="E317" s="9"/>
      <c r="F317" s="6"/>
      <c r="G317" s="6"/>
      <c r="H317" s="6"/>
      <c r="I317" s="6"/>
      <c r="J317" s="6"/>
      <c r="K317" s="6"/>
      <c r="L317" s="6"/>
      <c r="M317" s="15"/>
      <c r="N317" s="15"/>
      <c r="O317" s="15"/>
      <c r="P317" s="15"/>
      <c r="Q317" s="15"/>
      <c r="R317" s="15"/>
      <c r="S317" s="6"/>
      <c r="T317" s="6"/>
      <c r="U317" s="6"/>
      <c r="V317" s="6"/>
      <c r="W317" s="6"/>
      <c r="X317" s="6"/>
      <c r="Y317" s="6"/>
      <c r="Z317" s="6"/>
    </row>
    <row r="318" spans="1:26" x14ac:dyDescent="0.15">
      <c r="A318" s="6"/>
      <c r="B318" s="6"/>
      <c r="C318" s="6"/>
      <c r="D318" s="9"/>
      <c r="E318" s="9"/>
      <c r="F318" s="6"/>
      <c r="G318" s="6"/>
      <c r="H318" s="6"/>
      <c r="I318" s="6"/>
      <c r="J318" s="6"/>
      <c r="K318" s="6"/>
      <c r="L318" s="6"/>
      <c r="M318" s="15"/>
      <c r="N318" s="15"/>
      <c r="O318" s="15"/>
      <c r="P318" s="15"/>
      <c r="Q318" s="15"/>
      <c r="R318" s="15"/>
      <c r="S318" s="6"/>
      <c r="T318" s="6"/>
      <c r="U318" s="6"/>
      <c r="V318" s="6"/>
      <c r="W318" s="6"/>
      <c r="X318" s="6"/>
      <c r="Y318" s="6"/>
      <c r="Z318" s="6"/>
    </row>
    <row r="319" spans="1:26" x14ac:dyDescent="0.15">
      <c r="A319" s="6"/>
      <c r="B319" s="6"/>
      <c r="C319" s="6"/>
      <c r="D319" s="9"/>
      <c r="E319" s="9"/>
      <c r="F319" s="6"/>
      <c r="G319" s="6"/>
      <c r="H319" s="6"/>
      <c r="I319" s="6"/>
      <c r="J319" s="6"/>
      <c r="K319" s="6"/>
      <c r="L319" s="6"/>
      <c r="M319" s="15"/>
      <c r="N319" s="15"/>
      <c r="O319" s="15"/>
      <c r="P319" s="15"/>
      <c r="Q319" s="15"/>
      <c r="R319" s="15"/>
      <c r="S319" s="6"/>
      <c r="T319" s="6"/>
      <c r="U319" s="6"/>
      <c r="V319" s="6"/>
      <c r="W319" s="6"/>
      <c r="X319" s="6"/>
      <c r="Y319" s="6"/>
      <c r="Z319" s="6"/>
    </row>
    <row r="320" spans="1:26" x14ac:dyDescent="0.15">
      <c r="A320" s="6"/>
      <c r="B320" s="6"/>
      <c r="C320" s="6"/>
      <c r="D320" s="9"/>
      <c r="E320" s="9"/>
      <c r="F320" s="6"/>
      <c r="G320" s="6"/>
      <c r="H320" s="6"/>
      <c r="I320" s="6"/>
      <c r="J320" s="6"/>
      <c r="K320" s="6"/>
      <c r="L320" s="6"/>
      <c r="M320" s="15"/>
      <c r="N320" s="15"/>
      <c r="O320" s="15"/>
      <c r="P320" s="15"/>
      <c r="Q320" s="15"/>
      <c r="R320" s="15"/>
      <c r="S320" s="6"/>
      <c r="T320" s="6"/>
      <c r="U320" s="6"/>
      <c r="V320" s="6"/>
      <c r="W320" s="6"/>
      <c r="X320" s="6"/>
      <c r="Y320" s="6"/>
      <c r="Z320" s="6"/>
    </row>
    <row r="321" spans="1:26" x14ac:dyDescent="0.15">
      <c r="A321" s="6"/>
      <c r="B321" s="6"/>
      <c r="C321" s="6"/>
      <c r="D321" s="9"/>
      <c r="E321" s="9"/>
      <c r="F321" s="6"/>
      <c r="G321" s="6"/>
      <c r="H321" s="6"/>
      <c r="I321" s="6"/>
      <c r="J321" s="6"/>
      <c r="K321" s="6"/>
      <c r="L321" s="6"/>
      <c r="M321" s="15"/>
      <c r="N321" s="15"/>
      <c r="O321" s="15"/>
      <c r="P321" s="15"/>
      <c r="Q321" s="15"/>
      <c r="R321" s="15"/>
      <c r="S321" s="6"/>
      <c r="T321" s="6"/>
      <c r="U321" s="6"/>
      <c r="V321" s="6"/>
      <c r="W321" s="6"/>
      <c r="X321" s="6"/>
      <c r="Y321" s="6"/>
      <c r="Z321" s="6"/>
    </row>
    <row r="322" spans="1:26" x14ac:dyDescent="0.15">
      <c r="A322" s="6"/>
      <c r="B322" s="6"/>
      <c r="C322" s="6"/>
      <c r="D322" s="9"/>
      <c r="E322" s="9"/>
      <c r="F322" s="6"/>
      <c r="G322" s="6"/>
      <c r="H322" s="6"/>
      <c r="I322" s="6"/>
      <c r="J322" s="6"/>
      <c r="K322" s="6"/>
      <c r="L322" s="6"/>
      <c r="M322" s="15"/>
      <c r="N322" s="15"/>
      <c r="O322" s="15"/>
      <c r="P322" s="15"/>
      <c r="Q322" s="15"/>
      <c r="R322" s="15"/>
      <c r="S322" s="6"/>
      <c r="T322" s="6"/>
      <c r="U322" s="6"/>
      <c r="V322" s="6"/>
      <c r="W322" s="6"/>
      <c r="X322" s="6"/>
      <c r="Y322" s="6"/>
      <c r="Z322" s="6"/>
    </row>
    <row r="323" spans="1:26" x14ac:dyDescent="0.15">
      <c r="A323" s="6"/>
      <c r="B323" s="6"/>
      <c r="C323" s="6"/>
      <c r="D323" s="9"/>
      <c r="E323" s="9"/>
      <c r="F323" s="6"/>
      <c r="G323" s="6"/>
      <c r="H323" s="6"/>
      <c r="I323" s="6"/>
      <c r="J323" s="6"/>
      <c r="K323" s="6"/>
      <c r="L323" s="6"/>
      <c r="M323" s="15"/>
      <c r="N323" s="15"/>
      <c r="O323" s="15"/>
      <c r="P323" s="15"/>
      <c r="Q323" s="15"/>
      <c r="R323" s="15"/>
      <c r="S323" s="6"/>
      <c r="T323" s="6"/>
      <c r="U323" s="6"/>
      <c r="V323" s="6"/>
      <c r="W323" s="6"/>
      <c r="X323" s="6"/>
      <c r="Y323" s="6"/>
      <c r="Z323" s="6"/>
    </row>
    <row r="324" spans="1:26" x14ac:dyDescent="0.15">
      <c r="A324" s="6"/>
      <c r="B324" s="6"/>
      <c r="C324" s="6"/>
      <c r="D324" s="9"/>
      <c r="E324" s="9"/>
      <c r="F324" s="6"/>
      <c r="G324" s="6"/>
      <c r="H324" s="6"/>
      <c r="I324" s="6"/>
      <c r="J324" s="6"/>
      <c r="K324" s="6"/>
      <c r="L324" s="6"/>
      <c r="M324" s="15"/>
      <c r="N324" s="15"/>
      <c r="O324" s="15"/>
      <c r="P324" s="15"/>
      <c r="Q324" s="15"/>
      <c r="R324" s="15"/>
      <c r="S324" s="6"/>
      <c r="T324" s="6"/>
      <c r="U324" s="6"/>
      <c r="V324" s="6"/>
      <c r="W324" s="6"/>
      <c r="X324" s="6"/>
      <c r="Y324" s="6"/>
      <c r="Z324" s="6"/>
    </row>
    <row r="325" spans="1:26" x14ac:dyDescent="0.15">
      <c r="A325" s="6"/>
      <c r="B325" s="6"/>
      <c r="C325" s="6"/>
      <c r="D325" s="9"/>
      <c r="E325" s="9"/>
      <c r="F325" s="6"/>
      <c r="G325" s="6"/>
      <c r="H325" s="6"/>
      <c r="I325" s="6"/>
      <c r="J325" s="6"/>
      <c r="K325" s="6"/>
      <c r="L325" s="6"/>
      <c r="M325" s="15"/>
      <c r="N325" s="15"/>
      <c r="O325" s="15"/>
      <c r="P325" s="15"/>
      <c r="Q325" s="15"/>
      <c r="R325" s="15"/>
      <c r="S325" s="6"/>
      <c r="T325" s="6"/>
      <c r="U325" s="6"/>
      <c r="V325" s="6"/>
      <c r="W325" s="6"/>
      <c r="X325" s="6"/>
      <c r="Y325" s="6"/>
      <c r="Z325" s="6"/>
    </row>
    <row r="326" spans="1:26" x14ac:dyDescent="0.15">
      <c r="A326" s="6"/>
      <c r="B326" s="6"/>
      <c r="C326" s="6"/>
      <c r="D326" s="9"/>
      <c r="E326" s="9"/>
      <c r="F326" s="6"/>
      <c r="G326" s="6"/>
      <c r="H326" s="6"/>
      <c r="I326" s="6"/>
      <c r="J326" s="6"/>
      <c r="K326" s="6"/>
      <c r="L326" s="6"/>
      <c r="M326" s="15"/>
      <c r="N326" s="15"/>
      <c r="O326" s="15"/>
      <c r="P326" s="15"/>
      <c r="Q326" s="15"/>
      <c r="R326" s="15"/>
      <c r="S326" s="6"/>
      <c r="T326" s="6"/>
      <c r="U326" s="6"/>
      <c r="V326" s="6"/>
      <c r="W326" s="6"/>
      <c r="X326" s="6"/>
      <c r="Y326" s="6"/>
      <c r="Z326" s="6"/>
    </row>
    <row r="327" spans="1:26" x14ac:dyDescent="0.15">
      <c r="A327" s="6"/>
      <c r="B327" s="6"/>
      <c r="C327" s="6"/>
      <c r="D327" s="9"/>
      <c r="E327" s="9"/>
      <c r="F327" s="6"/>
      <c r="G327" s="6"/>
      <c r="H327" s="6"/>
      <c r="I327" s="6"/>
      <c r="J327" s="6"/>
      <c r="K327" s="6"/>
      <c r="L327" s="6"/>
      <c r="M327" s="15"/>
      <c r="N327" s="15"/>
      <c r="O327" s="15"/>
      <c r="P327" s="15"/>
      <c r="Q327" s="15"/>
      <c r="R327" s="15"/>
      <c r="S327" s="6"/>
      <c r="T327" s="6"/>
      <c r="U327" s="6"/>
      <c r="V327" s="6"/>
      <c r="W327" s="6"/>
      <c r="X327" s="6"/>
      <c r="Y327" s="6"/>
      <c r="Z327" s="6"/>
    </row>
    <row r="328" spans="1:26" x14ac:dyDescent="0.15">
      <c r="A328" s="6"/>
      <c r="B328" s="6"/>
      <c r="C328" s="6"/>
      <c r="D328" s="9"/>
      <c r="E328" s="9"/>
      <c r="F328" s="6"/>
      <c r="G328" s="6"/>
      <c r="H328" s="6"/>
      <c r="I328" s="6"/>
      <c r="J328" s="6"/>
      <c r="K328" s="6"/>
      <c r="L328" s="6"/>
      <c r="M328" s="15"/>
      <c r="N328" s="15"/>
      <c r="O328" s="15"/>
      <c r="P328" s="15"/>
      <c r="Q328" s="15"/>
      <c r="R328" s="15"/>
      <c r="S328" s="6"/>
      <c r="T328" s="6"/>
      <c r="U328" s="6"/>
      <c r="V328" s="6"/>
      <c r="W328" s="6"/>
      <c r="X328" s="6"/>
      <c r="Y328" s="6"/>
      <c r="Z328" s="6"/>
    </row>
    <row r="329" spans="1:26" x14ac:dyDescent="0.15">
      <c r="A329" s="6"/>
      <c r="B329" s="6"/>
      <c r="C329" s="6"/>
      <c r="D329" s="9"/>
      <c r="E329" s="9"/>
      <c r="F329" s="6"/>
      <c r="G329" s="6"/>
      <c r="H329" s="6"/>
      <c r="I329" s="6"/>
      <c r="J329" s="6"/>
      <c r="K329" s="6"/>
      <c r="L329" s="6"/>
      <c r="M329" s="15"/>
      <c r="N329" s="15"/>
      <c r="O329" s="15"/>
      <c r="P329" s="15"/>
      <c r="Q329" s="15"/>
      <c r="R329" s="15"/>
      <c r="S329" s="6"/>
      <c r="T329" s="6"/>
      <c r="U329" s="6"/>
      <c r="V329" s="6"/>
      <c r="W329" s="6"/>
      <c r="X329" s="6"/>
      <c r="Y329" s="6"/>
      <c r="Z329" s="6"/>
    </row>
    <row r="330" spans="1:26" x14ac:dyDescent="0.15">
      <c r="A330" s="6"/>
      <c r="B330" s="6"/>
      <c r="C330" s="6"/>
      <c r="D330" s="9"/>
      <c r="E330" s="9"/>
      <c r="F330" s="6"/>
      <c r="G330" s="6"/>
      <c r="H330" s="6"/>
      <c r="I330" s="6"/>
      <c r="J330" s="6"/>
      <c r="K330" s="6"/>
      <c r="L330" s="6"/>
      <c r="M330" s="15"/>
      <c r="N330" s="15"/>
      <c r="O330" s="15"/>
      <c r="P330" s="15"/>
      <c r="Q330" s="15"/>
      <c r="R330" s="15"/>
      <c r="S330" s="6"/>
      <c r="T330" s="6"/>
      <c r="U330" s="6"/>
      <c r="V330" s="6"/>
      <c r="W330" s="6"/>
      <c r="X330" s="6"/>
      <c r="Y330" s="6"/>
      <c r="Z330" s="6"/>
    </row>
    <row r="331" spans="1:26" x14ac:dyDescent="0.15">
      <c r="A331" s="6"/>
      <c r="B331" s="6"/>
      <c r="C331" s="6"/>
      <c r="D331" s="9"/>
      <c r="E331" s="9"/>
      <c r="F331" s="6"/>
      <c r="G331" s="6"/>
      <c r="H331" s="6"/>
      <c r="I331" s="6"/>
      <c r="J331" s="6"/>
      <c r="K331" s="6"/>
      <c r="L331" s="6"/>
      <c r="M331" s="15"/>
      <c r="N331" s="15"/>
      <c r="O331" s="15"/>
      <c r="P331" s="15"/>
      <c r="Q331" s="15"/>
      <c r="R331" s="15"/>
      <c r="S331" s="6"/>
      <c r="T331" s="6"/>
      <c r="U331" s="6"/>
      <c r="V331" s="6"/>
      <c r="W331" s="6"/>
      <c r="X331" s="6"/>
      <c r="Y331" s="6"/>
      <c r="Z331" s="6"/>
    </row>
    <row r="332" spans="1:26" x14ac:dyDescent="0.15">
      <c r="A332" s="6"/>
      <c r="B332" s="6"/>
      <c r="C332" s="6"/>
      <c r="D332" s="9"/>
      <c r="E332" s="9"/>
      <c r="F332" s="6"/>
      <c r="G332" s="6"/>
      <c r="H332" s="6"/>
      <c r="I332" s="6"/>
      <c r="J332" s="6"/>
      <c r="K332" s="6"/>
      <c r="L332" s="6"/>
      <c r="M332" s="15"/>
      <c r="N332" s="15"/>
      <c r="O332" s="15"/>
      <c r="P332" s="15"/>
      <c r="Q332" s="15"/>
      <c r="R332" s="15"/>
      <c r="S332" s="6"/>
      <c r="T332" s="6"/>
      <c r="U332" s="6"/>
      <c r="V332" s="6"/>
      <c r="W332" s="6"/>
      <c r="X332" s="6"/>
      <c r="Y332" s="6"/>
      <c r="Z332" s="6"/>
    </row>
    <row r="333" spans="1:26" x14ac:dyDescent="0.15">
      <c r="A333" s="6"/>
      <c r="B333" s="6"/>
      <c r="C333" s="6"/>
      <c r="D333" s="9"/>
      <c r="E333" s="9"/>
      <c r="F333" s="6"/>
      <c r="G333" s="6"/>
      <c r="H333" s="6"/>
      <c r="I333" s="6"/>
      <c r="J333" s="6"/>
      <c r="K333" s="6"/>
      <c r="L333" s="6"/>
      <c r="M333" s="15"/>
      <c r="N333" s="15"/>
      <c r="O333" s="15"/>
      <c r="P333" s="15"/>
      <c r="Q333" s="15"/>
      <c r="R333" s="15"/>
      <c r="S333" s="6"/>
      <c r="T333" s="6"/>
      <c r="U333" s="6"/>
      <c r="V333" s="6"/>
      <c r="W333" s="6"/>
      <c r="X333" s="6"/>
      <c r="Y333" s="6"/>
      <c r="Z333" s="6"/>
    </row>
    <row r="334" spans="1:26" x14ac:dyDescent="0.15">
      <c r="A334" s="6"/>
      <c r="B334" s="6"/>
      <c r="C334" s="6"/>
      <c r="D334" s="9"/>
      <c r="E334" s="9"/>
      <c r="F334" s="6"/>
      <c r="G334" s="6"/>
      <c r="H334" s="6"/>
      <c r="I334" s="6"/>
      <c r="J334" s="6"/>
      <c r="K334" s="6"/>
      <c r="L334" s="6"/>
      <c r="M334" s="15"/>
      <c r="N334" s="15"/>
      <c r="O334" s="15"/>
      <c r="P334" s="15"/>
      <c r="Q334" s="15"/>
      <c r="R334" s="15"/>
      <c r="S334" s="6"/>
      <c r="T334" s="6"/>
      <c r="U334" s="6"/>
      <c r="V334" s="6"/>
      <c r="W334" s="6"/>
      <c r="X334" s="6"/>
      <c r="Y334" s="6"/>
      <c r="Z334" s="6"/>
    </row>
    <row r="335" spans="1:26" x14ac:dyDescent="0.15">
      <c r="A335" s="6"/>
      <c r="B335" s="6"/>
      <c r="C335" s="6"/>
      <c r="D335" s="9"/>
      <c r="E335" s="9"/>
      <c r="F335" s="6"/>
      <c r="G335" s="6"/>
      <c r="H335" s="6"/>
      <c r="I335" s="6"/>
      <c r="J335" s="6"/>
      <c r="K335" s="6"/>
      <c r="L335" s="6"/>
      <c r="M335" s="15"/>
      <c r="N335" s="15"/>
      <c r="O335" s="15"/>
      <c r="P335" s="15"/>
      <c r="Q335" s="15"/>
      <c r="R335" s="15"/>
      <c r="S335" s="6"/>
      <c r="T335" s="6"/>
      <c r="U335" s="6"/>
      <c r="V335" s="6"/>
      <c r="W335" s="6"/>
      <c r="X335" s="6"/>
      <c r="Y335" s="6"/>
      <c r="Z335" s="6"/>
    </row>
    <row r="336" spans="1:26" x14ac:dyDescent="0.15">
      <c r="A336" s="6"/>
      <c r="B336" s="6"/>
      <c r="C336" s="6"/>
      <c r="D336" s="9"/>
      <c r="E336" s="9"/>
      <c r="F336" s="6"/>
      <c r="G336" s="6"/>
      <c r="H336" s="6"/>
      <c r="I336" s="6"/>
      <c r="J336" s="6"/>
      <c r="K336" s="6"/>
      <c r="L336" s="6"/>
      <c r="M336" s="15"/>
      <c r="N336" s="15"/>
      <c r="O336" s="15"/>
      <c r="P336" s="15"/>
      <c r="Q336" s="15"/>
      <c r="R336" s="15"/>
      <c r="S336" s="6"/>
      <c r="T336" s="6"/>
      <c r="U336" s="6"/>
      <c r="V336" s="6"/>
      <c r="W336" s="6"/>
      <c r="X336" s="6"/>
      <c r="Y336" s="6"/>
      <c r="Z336" s="6"/>
    </row>
    <row r="337" spans="1:26" x14ac:dyDescent="0.15">
      <c r="A337" s="6"/>
      <c r="B337" s="6"/>
      <c r="C337" s="6"/>
      <c r="D337" s="9"/>
      <c r="E337" s="9"/>
      <c r="F337" s="6"/>
      <c r="G337" s="6"/>
      <c r="H337" s="6"/>
      <c r="I337" s="6"/>
      <c r="J337" s="6"/>
      <c r="K337" s="6"/>
      <c r="L337" s="6"/>
      <c r="M337" s="15"/>
      <c r="N337" s="15"/>
      <c r="O337" s="15"/>
      <c r="P337" s="15"/>
      <c r="Q337" s="15"/>
      <c r="R337" s="15"/>
      <c r="S337" s="6"/>
      <c r="T337" s="6"/>
      <c r="U337" s="6"/>
      <c r="V337" s="6"/>
      <c r="W337" s="6"/>
      <c r="X337" s="6"/>
      <c r="Y337" s="6"/>
      <c r="Z337" s="6"/>
    </row>
    <row r="338" spans="1:26" x14ac:dyDescent="0.15">
      <c r="A338" s="6"/>
      <c r="B338" s="6"/>
      <c r="C338" s="6"/>
      <c r="D338" s="9"/>
      <c r="E338" s="9"/>
      <c r="F338" s="6"/>
      <c r="G338" s="6"/>
      <c r="H338" s="6"/>
      <c r="I338" s="6"/>
      <c r="J338" s="6"/>
      <c r="K338" s="6"/>
      <c r="L338" s="6"/>
      <c r="M338" s="15"/>
      <c r="N338" s="15"/>
      <c r="O338" s="15"/>
      <c r="P338" s="15"/>
      <c r="Q338" s="15"/>
      <c r="R338" s="15"/>
      <c r="S338" s="6"/>
      <c r="T338" s="6"/>
      <c r="U338" s="6"/>
      <c r="V338" s="6"/>
      <c r="W338" s="6"/>
      <c r="X338" s="6"/>
      <c r="Y338" s="6"/>
      <c r="Z338" s="6"/>
    </row>
    <row r="339" spans="1:26" x14ac:dyDescent="0.15">
      <c r="A339" s="6"/>
      <c r="B339" s="6"/>
      <c r="C339" s="6"/>
      <c r="D339" s="9"/>
      <c r="E339" s="9"/>
      <c r="F339" s="6"/>
      <c r="G339" s="6"/>
      <c r="H339" s="6"/>
      <c r="I339" s="6"/>
      <c r="J339" s="6"/>
      <c r="K339" s="6"/>
      <c r="L339" s="6"/>
      <c r="M339" s="15"/>
      <c r="N339" s="15"/>
      <c r="O339" s="15"/>
      <c r="P339" s="15"/>
      <c r="Q339" s="15"/>
      <c r="R339" s="15"/>
      <c r="S339" s="6"/>
      <c r="T339" s="6"/>
      <c r="U339" s="6"/>
      <c r="V339" s="6"/>
      <c r="W339" s="6"/>
      <c r="X339" s="6"/>
      <c r="Y339" s="6"/>
      <c r="Z339" s="6"/>
    </row>
    <row r="340" spans="1:26" x14ac:dyDescent="0.15">
      <c r="A340" s="6"/>
      <c r="B340" s="6"/>
      <c r="C340" s="6"/>
      <c r="D340" s="9"/>
      <c r="E340" s="9"/>
      <c r="F340" s="6"/>
      <c r="G340" s="6"/>
      <c r="H340" s="6"/>
      <c r="I340" s="6"/>
      <c r="J340" s="6"/>
      <c r="K340" s="6"/>
      <c r="L340" s="6"/>
      <c r="M340" s="15"/>
      <c r="N340" s="15"/>
      <c r="O340" s="15"/>
      <c r="P340" s="15"/>
      <c r="Q340" s="15"/>
      <c r="R340" s="15"/>
      <c r="S340" s="6"/>
      <c r="T340" s="6"/>
      <c r="U340" s="6"/>
      <c r="V340" s="6"/>
      <c r="W340" s="6"/>
      <c r="X340" s="6"/>
      <c r="Y340" s="6"/>
      <c r="Z340" s="6"/>
    </row>
    <row r="341" spans="1:26" x14ac:dyDescent="0.15">
      <c r="A341" s="6"/>
      <c r="B341" s="6"/>
      <c r="C341" s="6"/>
      <c r="D341" s="9"/>
      <c r="E341" s="9"/>
      <c r="F341" s="6"/>
      <c r="G341" s="6"/>
      <c r="H341" s="6"/>
      <c r="I341" s="6"/>
      <c r="J341" s="6"/>
      <c r="K341" s="6"/>
      <c r="L341" s="6"/>
      <c r="M341" s="15"/>
      <c r="N341" s="15"/>
      <c r="O341" s="15"/>
      <c r="P341" s="15"/>
      <c r="Q341" s="15"/>
      <c r="R341" s="15"/>
      <c r="S341" s="6"/>
      <c r="T341" s="6"/>
      <c r="U341" s="6"/>
      <c r="V341" s="6"/>
      <c r="W341" s="6"/>
      <c r="X341" s="6"/>
      <c r="Y341" s="6"/>
      <c r="Z341" s="6"/>
    </row>
    <row r="342" spans="1:26" x14ac:dyDescent="0.15">
      <c r="A342" s="6"/>
      <c r="B342" s="6"/>
      <c r="C342" s="6"/>
      <c r="D342" s="9"/>
      <c r="E342" s="9"/>
      <c r="F342" s="6"/>
      <c r="G342" s="6"/>
      <c r="H342" s="6"/>
      <c r="I342" s="6"/>
      <c r="J342" s="6"/>
      <c r="K342" s="6"/>
      <c r="L342" s="6"/>
      <c r="M342" s="15"/>
      <c r="N342" s="15"/>
      <c r="O342" s="15"/>
      <c r="P342" s="15"/>
      <c r="Q342" s="15"/>
      <c r="R342" s="15"/>
      <c r="S342" s="6"/>
      <c r="T342" s="6"/>
      <c r="U342" s="6"/>
      <c r="V342" s="6"/>
      <c r="W342" s="6"/>
      <c r="X342" s="6"/>
      <c r="Y342" s="6"/>
      <c r="Z342" s="6"/>
    </row>
    <row r="343" spans="1:26" x14ac:dyDescent="0.15">
      <c r="A343" s="6"/>
      <c r="B343" s="6"/>
      <c r="C343" s="6"/>
      <c r="D343" s="9"/>
      <c r="E343" s="9"/>
      <c r="F343" s="6"/>
      <c r="G343" s="6"/>
      <c r="H343" s="6"/>
      <c r="I343" s="6"/>
      <c r="J343" s="6"/>
      <c r="K343" s="6"/>
      <c r="L343" s="6"/>
      <c r="M343" s="15"/>
      <c r="N343" s="15"/>
      <c r="O343" s="15"/>
      <c r="P343" s="15"/>
      <c r="Q343" s="15"/>
      <c r="R343" s="15"/>
      <c r="S343" s="6"/>
      <c r="T343" s="6"/>
      <c r="U343" s="6"/>
      <c r="V343" s="6"/>
      <c r="W343" s="6"/>
      <c r="X343" s="6"/>
      <c r="Y343" s="6"/>
      <c r="Z343" s="6"/>
    </row>
    <row r="344" spans="1:26" x14ac:dyDescent="0.15">
      <c r="A344" s="6"/>
      <c r="B344" s="6"/>
      <c r="C344" s="6"/>
      <c r="D344" s="9"/>
      <c r="E344" s="9"/>
      <c r="F344" s="6"/>
      <c r="G344" s="6"/>
      <c r="H344" s="6"/>
      <c r="I344" s="6"/>
      <c r="J344" s="6"/>
      <c r="K344" s="6"/>
      <c r="L344" s="6"/>
      <c r="M344" s="15"/>
      <c r="N344" s="15"/>
      <c r="O344" s="15"/>
      <c r="P344" s="15"/>
      <c r="Q344" s="15"/>
      <c r="R344" s="15"/>
      <c r="S344" s="6"/>
      <c r="T344" s="6"/>
      <c r="U344" s="6"/>
      <c r="V344" s="6"/>
      <c r="W344" s="6"/>
      <c r="X344" s="6"/>
      <c r="Y344" s="6"/>
      <c r="Z344" s="6"/>
    </row>
    <row r="345" spans="1:26" x14ac:dyDescent="0.15">
      <c r="A345" s="6"/>
      <c r="B345" s="6"/>
      <c r="C345" s="6"/>
      <c r="D345" s="9"/>
      <c r="E345" s="9"/>
      <c r="F345" s="6"/>
      <c r="G345" s="6"/>
      <c r="H345" s="6"/>
      <c r="I345" s="6"/>
      <c r="J345" s="6"/>
      <c r="K345" s="6"/>
      <c r="L345" s="6"/>
      <c r="M345" s="15"/>
      <c r="N345" s="15"/>
      <c r="O345" s="15"/>
      <c r="P345" s="15"/>
      <c r="Q345" s="15"/>
      <c r="R345" s="15"/>
      <c r="S345" s="6"/>
      <c r="T345" s="6"/>
      <c r="U345" s="6"/>
      <c r="V345" s="6"/>
      <c r="W345" s="6"/>
      <c r="X345" s="6"/>
      <c r="Y345" s="6"/>
      <c r="Z345" s="6"/>
    </row>
    <row r="346" spans="1:26" x14ac:dyDescent="0.15">
      <c r="A346" s="6"/>
      <c r="B346" s="6"/>
      <c r="C346" s="6"/>
      <c r="D346" s="9"/>
      <c r="E346" s="9"/>
      <c r="F346" s="6"/>
      <c r="G346" s="6"/>
      <c r="H346" s="6"/>
      <c r="I346" s="6"/>
      <c r="J346" s="6"/>
      <c r="K346" s="6"/>
      <c r="L346" s="6"/>
      <c r="M346" s="15"/>
      <c r="N346" s="15"/>
      <c r="O346" s="15"/>
      <c r="P346" s="15"/>
      <c r="Q346" s="15"/>
      <c r="R346" s="15"/>
      <c r="S346" s="6"/>
      <c r="T346" s="6"/>
      <c r="U346" s="6"/>
      <c r="V346" s="6"/>
      <c r="W346" s="6"/>
      <c r="X346" s="6"/>
      <c r="Y346" s="6"/>
      <c r="Z346" s="6"/>
    </row>
    <row r="347" spans="1:26" x14ac:dyDescent="0.15">
      <c r="A347" s="6"/>
      <c r="B347" s="6"/>
      <c r="C347" s="6"/>
      <c r="D347" s="9"/>
      <c r="E347" s="9"/>
      <c r="F347" s="6"/>
      <c r="G347" s="6"/>
      <c r="H347" s="6"/>
      <c r="I347" s="6"/>
      <c r="J347" s="6"/>
      <c r="K347" s="6"/>
      <c r="L347" s="6"/>
      <c r="M347" s="15"/>
      <c r="N347" s="15"/>
      <c r="O347" s="15"/>
      <c r="P347" s="15"/>
      <c r="Q347" s="15"/>
      <c r="R347" s="15"/>
      <c r="S347" s="6"/>
      <c r="T347" s="6"/>
      <c r="U347" s="6"/>
      <c r="V347" s="6"/>
      <c r="W347" s="6"/>
      <c r="X347" s="6"/>
      <c r="Y347" s="6"/>
      <c r="Z347" s="6"/>
    </row>
    <row r="348" spans="1:26" x14ac:dyDescent="0.15">
      <c r="A348" s="6"/>
      <c r="B348" s="6"/>
      <c r="C348" s="6"/>
      <c r="D348" s="9"/>
      <c r="E348" s="9"/>
      <c r="F348" s="6"/>
      <c r="G348" s="6"/>
      <c r="H348" s="6"/>
      <c r="I348" s="6"/>
      <c r="J348" s="6"/>
      <c r="K348" s="6"/>
      <c r="L348" s="6"/>
      <c r="M348" s="15"/>
      <c r="N348" s="15"/>
      <c r="O348" s="15"/>
      <c r="P348" s="15"/>
      <c r="Q348" s="15"/>
      <c r="R348" s="15"/>
      <c r="S348" s="6"/>
      <c r="T348" s="6"/>
      <c r="U348" s="6"/>
      <c r="V348" s="6"/>
      <c r="W348" s="6"/>
      <c r="X348" s="6"/>
      <c r="Y348" s="6"/>
      <c r="Z348" s="6"/>
    </row>
    <row r="349" spans="1:26" x14ac:dyDescent="0.15">
      <c r="A349" s="6"/>
      <c r="B349" s="6"/>
      <c r="C349" s="6"/>
      <c r="D349" s="9"/>
      <c r="E349" s="9"/>
      <c r="F349" s="6"/>
      <c r="G349" s="6"/>
      <c r="H349" s="6"/>
      <c r="I349" s="6"/>
      <c r="J349" s="6"/>
      <c r="K349" s="6"/>
      <c r="L349" s="6"/>
      <c r="M349" s="15"/>
      <c r="N349" s="15"/>
      <c r="O349" s="15"/>
      <c r="P349" s="15"/>
      <c r="Q349" s="15"/>
      <c r="R349" s="15"/>
      <c r="S349" s="6"/>
      <c r="T349" s="6"/>
      <c r="U349" s="6"/>
      <c r="V349" s="6"/>
      <c r="W349" s="6"/>
      <c r="X349" s="6"/>
      <c r="Y349" s="6"/>
      <c r="Z349" s="6"/>
    </row>
    <row r="350" spans="1:26" x14ac:dyDescent="0.15">
      <c r="A350" s="6"/>
      <c r="B350" s="6"/>
      <c r="C350" s="6"/>
      <c r="D350" s="9"/>
      <c r="E350" s="9"/>
      <c r="F350" s="6"/>
      <c r="G350" s="6"/>
      <c r="H350" s="6"/>
      <c r="I350" s="6"/>
      <c r="J350" s="6"/>
      <c r="K350" s="6"/>
      <c r="L350" s="6"/>
      <c r="M350" s="15"/>
      <c r="N350" s="15"/>
      <c r="O350" s="15"/>
      <c r="P350" s="15"/>
      <c r="Q350" s="15"/>
      <c r="R350" s="15"/>
      <c r="S350" s="6"/>
      <c r="T350" s="6"/>
      <c r="U350" s="6"/>
      <c r="V350" s="6"/>
      <c r="W350" s="6"/>
      <c r="X350" s="6"/>
      <c r="Y350" s="6"/>
      <c r="Z350" s="6"/>
    </row>
    <row r="351" spans="1:26" x14ac:dyDescent="0.15">
      <c r="A351" s="6"/>
      <c r="B351" s="6"/>
      <c r="C351" s="6"/>
      <c r="D351" s="9"/>
      <c r="E351" s="9"/>
      <c r="F351" s="6"/>
      <c r="G351" s="6"/>
      <c r="H351" s="6"/>
      <c r="I351" s="6"/>
      <c r="J351" s="6"/>
      <c r="K351" s="6"/>
      <c r="L351" s="6"/>
      <c r="M351" s="15"/>
      <c r="N351" s="15"/>
      <c r="O351" s="15"/>
      <c r="P351" s="15"/>
      <c r="Q351" s="15"/>
      <c r="R351" s="15"/>
      <c r="S351" s="6"/>
      <c r="T351" s="6"/>
      <c r="U351" s="6"/>
      <c r="V351" s="6"/>
      <c r="W351" s="6"/>
      <c r="X351" s="6"/>
      <c r="Y351" s="6"/>
      <c r="Z351" s="6"/>
    </row>
    <row r="352" spans="1:26" x14ac:dyDescent="0.15">
      <c r="A352" s="6"/>
      <c r="B352" s="6"/>
      <c r="C352" s="6"/>
      <c r="D352" s="9"/>
      <c r="E352" s="9"/>
      <c r="F352" s="6"/>
      <c r="G352" s="6"/>
      <c r="H352" s="6"/>
      <c r="I352" s="6"/>
      <c r="J352" s="6"/>
      <c r="K352" s="6"/>
      <c r="L352" s="6"/>
      <c r="M352" s="15"/>
      <c r="N352" s="15"/>
      <c r="O352" s="15"/>
      <c r="P352" s="15"/>
      <c r="Q352" s="15"/>
      <c r="R352" s="15"/>
      <c r="S352" s="6"/>
      <c r="T352" s="6"/>
      <c r="U352" s="6"/>
      <c r="V352" s="6"/>
      <c r="W352" s="6"/>
      <c r="X352" s="6"/>
      <c r="Y352" s="6"/>
      <c r="Z352" s="6"/>
    </row>
    <row r="353" spans="1:26" x14ac:dyDescent="0.15">
      <c r="A353" s="6"/>
      <c r="B353" s="6"/>
      <c r="C353" s="6"/>
      <c r="D353" s="9"/>
      <c r="E353" s="9"/>
      <c r="F353" s="6"/>
      <c r="G353" s="6"/>
      <c r="H353" s="6"/>
      <c r="I353" s="6"/>
      <c r="J353" s="6"/>
      <c r="K353" s="6"/>
      <c r="L353" s="6"/>
      <c r="M353" s="15"/>
      <c r="N353" s="15"/>
      <c r="O353" s="15"/>
      <c r="P353" s="15"/>
      <c r="Q353" s="15"/>
      <c r="R353" s="15"/>
      <c r="S353" s="6"/>
      <c r="T353" s="6"/>
      <c r="U353" s="6"/>
      <c r="V353" s="6"/>
      <c r="W353" s="6"/>
      <c r="X353" s="6"/>
      <c r="Y353" s="6"/>
      <c r="Z353" s="6"/>
    </row>
    <row r="354" spans="1:26" x14ac:dyDescent="0.15">
      <c r="A354" s="6"/>
      <c r="B354" s="6"/>
      <c r="C354" s="6"/>
      <c r="D354" s="9"/>
      <c r="E354" s="9"/>
      <c r="F354" s="6"/>
      <c r="G354" s="6"/>
      <c r="H354" s="6"/>
      <c r="I354" s="6"/>
      <c r="J354" s="6"/>
      <c r="K354" s="6"/>
      <c r="L354" s="6"/>
      <c r="M354" s="15"/>
      <c r="N354" s="15"/>
      <c r="O354" s="15"/>
      <c r="P354" s="15"/>
      <c r="Q354" s="15"/>
      <c r="R354" s="15"/>
      <c r="S354" s="6"/>
      <c r="T354" s="6"/>
      <c r="U354" s="6"/>
      <c r="V354" s="6"/>
      <c r="W354" s="6"/>
      <c r="X354" s="6"/>
      <c r="Y354" s="6"/>
      <c r="Z354" s="6"/>
    </row>
    <row r="355" spans="1:26" x14ac:dyDescent="0.15">
      <c r="A355" s="6"/>
      <c r="B355" s="6"/>
      <c r="C355" s="6"/>
      <c r="D355" s="9"/>
      <c r="E355" s="9"/>
      <c r="F355" s="6"/>
      <c r="G355" s="6"/>
      <c r="H355" s="6"/>
      <c r="I355" s="6"/>
      <c r="J355" s="6"/>
      <c r="K355" s="6"/>
      <c r="L355" s="6"/>
      <c r="M355" s="15"/>
      <c r="N355" s="15"/>
      <c r="O355" s="15"/>
      <c r="P355" s="15"/>
      <c r="Q355" s="15"/>
      <c r="R355" s="15"/>
      <c r="S355" s="6"/>
      <c r="T355" s="6"/>
      <c r="U355" s="6"/>
      <c r="V355" s="6"/>
      <c r="W355" s="6"/>
      <c r="X355" s="6"/>
      <c r="Y355" s="6"/>
      <c r="Z355" s="6"/>
    </row>
    <row r="356" spans="1:26" x14ac:dyDescent="0.15">
      <c r="A356" s="6"/>
      <c r="B356" s="6"/>
      <c r="C356" s="6"/>
      <c r="D356" s="9"/>
      <c r="E356" s="9"/>
      <c r="F356" s="6"/>
      <c r="G356" s="6"/>
      <c r="H356" s="6"/>
      <c r="I356" s="6"/>
      <c r="J356" s="6"/>
      <c r="K356" s="6"/>
      <c r="L356" s="6"/>
      <c r="M356" s="15"/>
      <c r="N356" s="15"/>
      <c r="O356" s="15"/>
      <c r="P356" s="15"/>
      <c r="Q356" s="15"/>
      <c r="R356" s="15"/>
      <c r="S356" s="6"/>
      <c r="T356" s="6"/>
      <c r="U356" s="6"/>
      <c r="V356" s="6"/>
      <c r="W356" s="6"/>
      <c r="X356" s="6"/>
      <c r="Y356" s="6"/>
      <c r="Z356" s="6"/>
    </row>
    <row r="357" spans="1:26" x14ac:dyDescent="0.15">
      <c r="A357" s="6"/>
      <c r="B357" s="6"/>
      <c r="C357" s="6"/>
      <c r="D357" s="9"/>
      <c r="E357" s="9"/>
      <c r="F357" s="6"/>
      <c r="G357" s="6"/>
      <c r="H357" s="6"/>
      <c r="I357" s="6"/>
      <c r="J357" s="6"/>
      <c r="K357" s="6"/>
      <c r="L357" s="6"/>
      <c r="M357" s="15"/>
      <c r="N357" s="15"/>
      <c r="O357" s="15"/>
      <c r="P357" s="15"/>
      <c r="Q357" s="15"/>
      <c r="R357" s="15"/>
      <c r="S357" s="6"/>
      <c r="T357" s="6"/>
      <c r="U357" s="6"/>
      <c r="V357" s="6"/>
      <c r="W357" s="6"/>
      <c r="X357" s="6"/>
      <c r="Y357" s="6"/>
      <c r="Z357" s="6"/>
    </row>
    <row r="358" spans="1:26" x14ac:dyDescent="0.15">
      <c r="A358" s="6"/>
      <c r="B358" s="6"/>
      <c r="C358" s="6"/>
      <c r="D358" s="9"/>
      <c r="E358" s="9"/>
      <c r="F358" s="6"/>
      <c r="G358" s="6"/>
      <c r="H358" s="6"/>
      <c r="I358" s="6"/>
      <c r="J358" s="6"/>
      <c r="K358" s="6"/>
      <c r="L358" s="6"/>
      <c r="M358" s="15"/>
      <c r="N358" s="15"/>
      <c r="O358" s="15"/>
      <c r="P358" s="15"/>
      <c r="Q358" s="15"/>
      <c r="R358" s="15"/>
      <c r="S358" s="6"/>
      <c r="T358" s="6"/>
      <c r="U358" s="6"/>
      <c r="V358" s="6"/>
      <c r="W358" s="6"/>
      <c r="X358" s="6"/>
      <c r="Y358" s="6"/>
      <c r="Z358" s="6"/>
    </row>
    <row r="359" spans="1:26" x14ac:dyDescent="0.15">
      <c r="A359" s="6"/>
      <c r="B359" s="6"/>
      <c r="C359" s="6"/>
      <c r="D359" s="9"/>
      <c r="E359" s="9"/>
      <c r="F359" s="6"/>
      <c r="G359" s="6"/>
      <c r="H359" s="6"/>
      <c r="I359" s="6"/>
      <c r="J359" s="6"/>
      <c r="K359" s="6"/>
      <c r="L359" s="6"/>
      <c r="M359" s="15"/>
      <c r="N359" s="15"/>
      <c r="O359" s="15"/>
      <c r="P359" s="15"/>
      <c r="Q359" s="15"/>
      <c r="R359" s="15"/>
      <c r="S359" s="6"/>
      <c r="T359" s="6"/>
      <c r="U359" s="6"/>
      <c r="V359" s="6"/>
      <c r="W359" s="6"/>
      <c r="X359" s="6"/>
      <c r="Y359" s="6"/>
      <c r="Z359" s="6"/>
    </row>
    <row r="360" spans="1:26" x14ac:dyDescent="0.15">
      <c r="A360" s="6"/>
      <c r="B360" s="6"/>
      <c r="C360" s="6"/>
      <c r="D360" s="9"/>
      <c r="E360" s="9"/>
      <c r="F360" s="6"/>
      <c r="G360" s="6"/>
      <c r="H360" s="6"/>
      <c r="I360" s="6"/>
      <c r="J360" s="6"/>
      <c r="K360" s="6"/>
      <c r="L360" s="6"/>
      <c r="M360" s="15"/>
      <c r="N360" s="15"/>
      <c r="O360" s="15"/>
      <c r="P360" s="15"/>
      <c r="Q360" s="15"/>
      <c r="R360" s="15"/>
      <c r="S360" s="6"/>
      <c r="T360" s="6"/>
      <c r="U360" s="6"/>
      <c r="V360" s="6"/>
      <c r="W360" s="6"/>
      <c r="X360" s="6"/>
      <c r="Y360" s="6"/>
      <c r="Z360" s="6"/>
    </row>
    <row r="361" spans="1:26" x14ac:dyDescent="0.15">
      <c r="A361" s="6"/>
      <c r="B361" s="6"/>
      <c r="C361" s="6"/>
      <c r="D361" s="9"/>
      <c r="E361" s="9"/>
      <c r="F361" s="6"/>
      <c r="G361" s="6"/>
      <c r="H361" s="6"/>
      <c r="I361" s="6"/>
      <c r="J361" s="6"/>
      <c r="K361" s="6"/>
      <c r="L361" s="6"/>
      <c r="M361" s="15"/>
      <c r="N361" s="15"/>
      <c r="O361" s="15"/>
      <c r="P361" s="15"/>
      <c r="Q361" s="15"/>
      <c r="R361" s="15"/>
      <c r="S361" s="6"/>
      <c r="T361" s="6"/>
      <c r="U361" s="6"/>
      <c r="V361" s="6"/>
      <c r="W361" s="6"/>
      <c r="X361" s="6"/>
      <c r="Y361" s="6"/>
      <c r="Z361" s="6"/>
    </row>
    <row r="362" spans="1:26" x14ac:dyDescent="0.15">
      <c r="A362" s="6"/>
      <c r="B362" s="6"/>
      <c r="C362" s="6"/>
      <c r="D362" s="9"/>
      <c r="E362" s="9"/>
      <c r="F362" s="6"/>
      <c r="G362" s="6"/>
      <c r="H362" s="6"/>
      <c r="I362" s="6"/>
      <c r="J362" s="6"/>
      <c r="K362" s="6"/>
      <c r="L362" s="6"/>
      <c r="M362" s="15"/>
      <c r="N362" s="15"/>
      <c r="O362" s="15"/>
      <c r="P362" s="15"/>
      <c r="Q362" s="15"/>
      <c r="R362" s="15"/>
      <c r="S362" s="6"/>
      <c r="T362" s="6"/>
      <c r="U362" s="6"/>
      <c r="V362" s="6"/>
      <c r="W362" s="6"/>
      <c r="X362" s="6"/>
      <c r="Y362" s="6"/>
      <c r="Z362" s="6"/>
    </row>
    <row r="363" spans="1:26" x14ac:dyDescent="0.15">
      <c r="A363" s="6"/>
      <c r="B363" s="6"/>
      <c r="C363" s="6"/>
      <c r="D363" s="9"/>
      <c r="E363" s="9"/>
      <c r="F363" s="6"/>
      <c r="G363" s="6"/>
      <c r="H363" s="6"/>
      <c r="I363" s="6"/>
      <c r="J363" s="6"/>
      <c r="K363" s="6"/>
      <c r="L363" s="6"/>
      <c r="M363" s="15"/>
      <c r="N363" s="15"/>
      <c r="O363" s="15"/>
      <c r="P363" s="15"/>
      <c r="Q363" s="15"/>
      <c r="R363" s="15"/>
      <c r="S363" s="6"/>
      <c r="T363" s="6"/>
      <c r="U363" s="6"/>
      <c r="V363" s="6"/>
      <c r="W363" s="6"/>
      <c r="X363" s="6"/>
      <c r="Y363" s="6"/>
      <c r="Z363" s="6"/>
    </row>
    <row r="364" spans="1:26" x14ac:dyDescent="0.15">
      <c r="A364" s="6"/>
      <c r="B364" s="6"/>
      <c r="C364" s="6"/>
      <c r="D364" s="9"/>
      <c r="E364" s="9"/>
      <c r="F364" s="6"/>
      <c r="G364" s="6"/>
      <c r="H364" s="6"/>
      <c r="I364" s="6"/>
      <c r="J364" s="6"/>
      <c r="K364" s="6"/>
      <c r="L364" s="6"/>
      <c r="M364" s="15"/>
      <c r="N364" s="15"/>
      <c r="O364" s="15"/>
      <c r="P364" s="15"/>
      <c r="Q364" s="15"/>
      <c r="R364" s="15"/>
      <c r="S364" s="6"/>
      <c r="T364" s="6"/>
      <c r="U364" s="6"/>
      <c r="V364" s="6"/>
      <c r="W364" s="6"/>
      <c r="X364" s="6"/>
      <c r="Y364" s="6"/>
      <c r="Z364" s="6"/>
    </row>
    <row r="365" spans="1:26" x14ac:dyDescent="0.15">
      <c r="A365" s="6"/>
      <c r="B365" s="6"/>
      <c r="C365" s="6"/>
      <c r="D365" s="9"/>
      <c r="E365" s="9"/>
      <c r="F365" s="6"/>
      <c r="G365" s="6"/>
      <c r="H365" s="6"/>
      <c r="I365" s="6"/>
      <c r="J365" s="6"/>
      <c r="K365" s="6"/>
      <c r="L365" s="6"/>
      <c r="M365" s="15"/>
      <c r="N365" s="15"/>
      <c r="O365" s="15"/>
      <c r="P365" s="15"/>
      <c r="Q365" s="15"/>
      <c r="R365" s="15"/>
      <c r="S365" s="6"/>
      <c r="T365" s="6"/>
      <c r="U365" s="6"/>
      <c r="V365" s="6"/>
      <c r="W365" s="6"/>
      <c r="X365" s="6"/>
      <c r="Y365" s="6"/>
      <c r="Z365" s="6"/>
    </row>
    <row r="366" spans="1:26" x14ac:dyDescent="0.15">
      <c r="A366" s="6"/>
      <c r="B366" s="6"/>
      <c r="C366" s="6"/>
      <c r="D366" s="9"/>
      <c r="E366" s="9"/>
      <c r="F366" s="6"/>
      <c r="G366" s="6"/>
      <c r="H366" s="6"/>
      <c r="I366" s="6"/>
      <c r="J366" s="6"/>
      <c r="K366" s="6"/>
      <c r="L366" s="6"/>
      <c r="M366" s="15"/>
      <c r="N366" s="15"/>
      <c r="O366" s="15"/>
      <c r="P366" s="15"/>
      <c r="Q366" s="15"/>
      <c r="R366" s="15"/>
      <c r="S366" s="6"/>
      <c r="T366" s="6"/>
      <c r="U366" s="6"/>
      <c r="V366" s="6"/>
      <c r="W366" s="6"/>
      <c r="X366" s="6"/>
      <c r="Y366" s="6"/>
      <c r="Z366" s="6"/>
    </row>
    <row r="367" spans="1:26" x14ac:dyDescent="0.15">
      <c r="A367" s="6"/>
      <c r="B367" s="6"/>
      <c r="C367" s="6"/>
      <c r="D367" s="9"/>
      <c r="E367" s="9"/>
      <c r="F367" s="6"/>
      <c r="G367" s="6"/>
      <c r="H367" s="6"/>
      <c r="I367" s="6"/>
      <c r="J367" s="6"/>
      <c r="K367" s="6"/>
      <c r="L367" s="6"/>
      <c r="M367" s="15"/>
      <c r="N367" s="15"/>
      <c r="O367" s="15"/>
      <c r="P367" s="15"/>
      <c r="Q367" s="15"/>
      <c r="R367" s="15"/>
      <c r="S367" s="6"/>
      <c r="T367" s="6"/>
      <c r="U367" s="6"/>
      <c r="V367" s="6"/>
      <c r="W367" s="6"/>
      <c r="X367" s="6"/>
      <c r="Y367" s="6"/>
      <c r="Z367" s="6"/>
    </row>
    <row r="368" spans="1:26" x14ac:dyDescent="0.15">
      <c r="A368" s="6"/>
      <c r="B368" s="6"/>
      <c r="C368" s="6"/>
      <c r="D368" s="9"/>
      <c r="E368" s="9"/>
      <c r="F368" s="6"/>
      <c r="G368" s="6"/>
      <c r="H368" s="6"/>
      <c r="I368" s="6"/>
      <c r="J368" s="6"/>
      <c r="K368" s="6"/>
      <c r="L368" s="6"/>
      <c r="M368" s="15"/>
      <c r="N368" s="15"/>
      <c r="O368" s="15"/>
      <c r="P368" s="15"/>
      <c r="Q368" s="15"/>
      <c r="R368" s="15"/>
      <c r="S368" s="6"/>
      <c r="T368" s="6"/>
      <c r="U368" s="6"/>
      <c r="V368" s="6"/>
      <c r="W368" s="6"/>
      <c r="X368" s="6"/>
      <c r="Y368" s="6"/>
      <c r="Z368" s="6"/>
    </row>
    <row r="369" spans="1:26" x14ac:dyDescent="0.15">
      <c r="A369" s="6"/>
      <c r="B369" s="6"/>
      <c r="C369" s="6"/>
      <c r="D369" s="9"/>
      <c r="E369" s="9"/>
      <c r="F369" s="6"/>
      <c r="G369" s="6"/>
      <c r="H369" s="6"/>
      <c r="I369" s="6"/>
      <c r="J369" s="6"/>
      <c r="K369" s="6"/>
      <c r="L369" s="6"/>
      <c r="M369" s="15"/>
      <c r="N369" s="15"/>
      <c r="O369" s="15"/>
      <c r="P369" s="15"/>
      <c r="Q369" s="15"/>
      <c r="R369" s="15"/>
      <c r="S369" s="6"/>
      <c r="T369" s="6"/>
      <c r="U369" s="6"/>
      <c r="V369" s="6"/>
      <c r="W369" s="6"/>
      <c r="X369" s="6"/>
      <c r="Y369" s="6"/>
      <c r="Z369" s="6"/>
    </row>
    <row r="370" spans="1:26" x14ac:dyDescent="0.15">
      <c r="A370" s="6"/>
      <c r="B370" s="6"/>
      <c r="C370" s="6"/>
      <c r="D370" s="9"/>
      <c r="E370" s="9"/>
      <c r="F370" s="6"/>
      <c r="G370" s="6"/>
      <c r="H370" s="6"/>
      <c r="I370" s="6"/>
      <c r="J370" s="6"/>
      <c r="K370" s="6"/>
      <c r="L370" s="6"/>
      <c r="M370" s="15"/>
      <c r="N370" s="15"/>
      <c r="O370" s="15"/>
      <c r="P370" s="15"/>
      <c r="Q370" s="15"/>
      <c r="R370" s="15"/>
      <c r="S370" s="6"/>
      <c r="T370" s="6"/>
      <c r="U370" s="6"/>
      <c r="V370" s="6"/>
      <c r="W370" s="6"/>
      <c r="X370" s="6"/>
      <c r="Y370" s="6"/>
      <c r="Z370" s="6"/>
    </row>
    <row r="371" spans="1:26" x14ac:dyDescent="0.15">
      <c r="A371" s="6"/>
      <c r="B371" s="6"/>
      <c r="C371" s="6"/>
      <c r="D371" s="9"/>
      <c r="E371" s="9"/>
      <c r="F371" s="6"/>
      <c r="G371" s="6"/>
      <c r="H371" s="6"/>
      <c r="I371" s="6"/>
      <c r="J371" s="6"/>
      <c r="K371" s="6"/>
      <c r="L371" s="6"/>
      <c r="M371" s="15"/>
      <c r="N371" s="15"/>
      <c r="O371" s="15"/>
      <c r="P371" s="15"/>
      <c r="Q371" s="15"/>
      <c r="R371" s="15"/>
      <c r="S371" s="6"/>
      <c r="T371" s="6"/>
      <c r="U371" s="6"/>
      <c r="V371" s="6"/>
      <c r="W371" s="6"/>
      <c r="X371" s="6"/>
      <c r="Y371" s="6"/>
      <c r="Z371" s="6"/>
    </row>
    <row r="372" spans="1:26" x14ac:dyDescent="0.15">
      <c r="A372" s="6"/>
      <c r="B372" s="6"/>
      <c r="C372" s="6"/>
      <c r="D372" s="9"/>
      <c r="E372" s="9"/>
      <c r="F372" s="6"/>
      <c r="G372" s="6"/>
      <c r="H372" s="6"/>
      <c r="I372" s="6"/>
      <c r="J372" s="6"/>
      <c r="K372" s="6"/>
      <c r="L372" s="6"/>
      <c r="M372" s="15"/>
      <c r="N372" s="15"/>
      <c r="O372" s="15"/>
      <c r="P372" s="15"/>
      <c r="Q372" s="15"/>
      <c r="R372" s="15"/>
      <c r="S372" s="6"/>
      <c r="T372" s="6"/>
      <c r="U372" s="6"/>
      <c r="V372" s="6"/>
      <c r="W372" s="6"/>
      <c r="X372" s="6"/>
      <c r="Y372" s="6"/>
      <c r="Z372" s="6"/>
    </row>
    <row r="373" spans="1:26" x14ac:dyDescent="0.15">
      <c r="A373" s="6"/>
      <c r="B373" s="6"/>
      <c r="C373" s="6"/>
      <c r="D373" s="9"/>
      <c r="E373" s="9"/>
      <c r="F373" s="6"/>
      <c r="G373" s="6"/>
      <c r="H373" s="6"/>
      <c r="I373" s="6"/>
      <c r="J373" s="6"/>
      <c r="K373" s="6"/>
      <c r="L373" s="6"/>
      <c r="M373" s="15"/>
      <c r="N373" s="15"/>
      <c r="O373" s="15"/>
      <c r="P373" s="15"/>
      <c r="Q373" s="15"/>
      <c r="R373" s="15"/>
      <c r="S373" s="6"/>
      <c r="T373" s="6"/>
      <c r="U373" s="6"/>
      <c r="V373" s="6"/>
      <c r="W373" s="6"/>
      <c r="X373" s="6"/>
      <c r="Y373" s="6"/>
      <c r="Z373" s="6"/>
    </row>
    <row r="374" spans="1:26" x14ac:dyDescent="0.15">
      <c r="A374" s="6"/>
      <c r="B374" s="6"/>
      <c r="C374" s="6"/>
      <c r="D374" s="9"/>
      <c r="E374" s="9"/>
      <c r="F374" s="6"/>
      <c r="G374" s="6"/>
      <c r="H374" s="6"/>
      <c r="I374" s="6"/>
      <c r="J374" s="6"/>
      <c r="K374" s="6"/>
      <c r="L374" s="6"/>
      <c r="M374" s="15"/>
      <c r="N374" s="15"/>
      <c r="O374" s="15"/>
      <c r="P374" s="15"/>
      <c r="Q374" s="15"/>
      <c r="R374" s="15"/>
      <c r="S374" s="6"/>
      <c r="T374" s="6"/>
      <c r="U374" s="6"/>
      <c r="V374" s="6"/>
      <c r="W374" s="6"/>
      <c r="X374" s="6"/>
      <c r="Y374" s="6"/>
      <c r="Z374" s="6"/>
    </row>
    <row r="375" spans="1:26" x14ac:dyDescent="0.15">
      <c r="A375" s="6"/>
      <c r="B375" s="6"/>
      <c r="C375" s="6"/>
      <c r="D375" s="9"/>
      <c r="E375" s="9"/>
      <c r="F375" s="6"/>
      <c r="G375" s="6"/>
      <c r="H375" s="6"/>
      <c r="I375" s="6"/>
      <c r="J375" s="6"/>
      <c r="K375" s="6"/>
      <c r="L375" s="6"/>
      <c r="M375" s="15"/>
      <c r="N375" s="15"/>
      <c r="O375" s="15"/>
      <c r="P375" s="15"/>
      <c r="Q375" s="15"/>
      <c r="R375" s="15"/>
      <c r="S375" s="6"/>
      <c r="T375" s="6"/>
      <c r="U375" s="6"/>
      <c r="V375" s="6"/>
      <c r="W375" s="6"/>
      <c r="X375" s="6"/>
      <c r="Y375" s="6"/>
      <c r="Z375" s="6"/>
    </row>
    <row r="376" spans="1:26" x14ac:dyDescent="0.15">
      <c r="A376" s="6"/>
      <c r="B376" s="6"/>
      <c r="C376" s="6"/>
      <c r="D376" s="9"/>
      <c r="E376" s="9"/>
      <c r="F376" s="6"/>
      <c r="G376" s="6"/>
      <c r="H376" s="6"/>
      <c r="I376" s="6"/>
      <c r="J376" s="6"/>
      <c r="K376" s="6"/>
      <c r="L376" s="6"/>
      <c r="M376" s="15"/>
      <c r="N376" s="15"/>
      <c r="O376" s="15"/>
      <c r="P376" s="15"/>
      <c r="Q376" s="15"/>
      <c r="R376" s="15"/>
      <c r="S376" s="6"/>
      <c r="T376" s="6"/>
      <c r="U376" s="6"/>
      <c r="V376" s="6"/>
      <c r="W376" s="6"/>
      <c r="X376" s="6"/>
      <c r="Y376" s="6"/>
      <c r="Z376" s="6"/>
    </row>
    <row r="377" spans="1:26" x14ac:dyDescent="0.15">
      <c r="A377" s="6"/>
      <c r="B377" s="6"/>
      <c r="C377" s="6"/>
      <c r="D377" s="9"/>
      <c r="E377" s="9"/>
      <c r="F377" s="6"/>
      <c r="G377" s="6"/>
      <c r="H377" s="6"/>
      <c r="I377" s="6"/>
      <c r="J377" s="6"/>
      <c r="K377" s="6"/>
      <c r="L377" s="6"/>
      <c r="M377" s="15"/>
      <c r="N377" s="15"/>
      <c r="O377" s="15"/>
      <c r="P377" s="15"/>
      <c r="Q377" s="15"/>
      <c r="R377" s="15"/>
      <c r="S377" s="6"/>
      <c r="T377" s="6"/>
      <c r="U377" s="6"/>
      <c r="V377" s="6"/>
      <c r="W377" s="6"/>
      <c r="X377" s="6"/>
      <c r="Y377" s="6"/>
      <c r="Z377" s="6"/>
    </row>
    <row r="378" spans="1:26" x14ac:dyDescent="0.15">
      <c r="A378" s="6"/>
      <c r="B378" s="6"/>
      <c r="C378" s="6"/>
      <c r="D378" s="9"/>
      <c r="E378" s="9"/>
      <c r="F378" s="6"/>
      <c r="G378" s="6"/>
      <c r="H378" s="6"/>
      <c r="I378" s="6"/>
      <c r="J378" s="6"/>
      <c r="K378" s="6"/>
      <c r="L378" s="6"/>
      <c r="M378" s="15"/>
      <c r="N378" s="15"/>
      <c r="O378" s="15"/>
      <c r="P378" s="15"/>
      <c r="Q378" s="15"/>
      <c r="R378" s="15"/>
      <c r="S378" s="6"/>
      <c r="T378" s="6"/>
      <c r="U378" s="6"/>
      <c r="V378" s="6"/>
      <c r="W378" s="6"/>
      <c r="X378" s="6"/>
      <c r="Y378" s="6"/>
      <c r="Z378" s="6"/>
    </row>
    <row r="379" spans="1:26" x14ac:dyDescent="0.15">
      <c r="A379" s="6"/>
      <c r="B379" s="6"/>
      <c r="C379" s="6"/>
      <c r="D379" s="9"/>
      <c r="E379" s="9"/>
      <c r="F379" s="6"/>
      <c r="G379" s="6"/>
      <c r="H379" s="6"/>
      <c r="I379" s="6"/>
      <c r="J379" s="6"/>
      <c r="K379" s="6"/>
      <c r="L379" s="6"/>
      <c r="M379" s="15"/>
      <c r="N379" s="15"/>
      <c r="O379" s="15"/>
      <c r="P379" s="15"/>
      <c r="Q379" s="15"/>
      <c r="R379" s="15"/>
      <c r="S379" s="6"/>
      <c r="T379" s="6"/>
      <c r="U379" s="6"/>
      <c r="V379" s="6"/>
      <c r="W379" s="6"/>
      <c r="X379" s="6"/>
      <c r="Y379" s="6"/>
      <c r="Z379" s="6"/>
    </row>
    <row r="380" spans="1:26" x14ac:dyDescent="0.15">
      <c r="A380" s="6"/>
      <c r="B380" s="6"/>
      <c r="C380" s="6"/>
      <c r="D380" s="9"/>
      <c r="E380" s="9"/>
      <c r="F380" s="6"/>
      <c r="G380" s="6"/>
      <c r="H380" s="6"/>
      <c r="I380" s="6"/>
      <c r="J380" s="6"/>
      <c r="K380" s="6"/>
      <c r="L380" s="6"/>
      <c r="M380" s="15"/>
      <c r="N380" s="15"/>
      <c r="O380" s="15"/>
      <c r="P380" s="15"/>
      <c r="Q380" s="15"/>
      <c r="R380" s="15"/>
      <c r="S380" s="6"/>
      <c r="T380" s="6"/>
      <c r="U380" s="6"/>
      <c r="V380" s="6"/>
      <c r="W380" s="6"/>
      <c r="X380" s="6"/>
      <c r="Y380" s="6"/>
      <c r="Z380" s="6"/>
    </row>
    <row r="381" spans="1:26" x14ac:dyDescent="0.15">
      <c r="A381" s="6"/>
      <c r="B381" s="6"/>
      <c r="C381" s="6"/>
      <c r="D381" s="9"/>
      <c r="E381" s="9"/>
      <c r="F381" s="6"/>
      <c r="G381" s="6"/>
      <c r="H381" s="6"/>
      <c r="I381" s="6"/>
      <c r="J381" s="6"/>
      <c r="K381" s="6"/>
      <c r="L381" s="6"/>
      <c r="M381" s="15"/>
      <c r="N381" s="15"/>
      <c r="O381" s="15"/>
      <c r="P381" s="15"/>
      <c r="Q381" s="15"/>
      <c r="R381" s="15"/>
      <c r="S381" s="6"/>
      <c r="T381" s="6"/>
      <c r="U381" s="6"/>
      <c r="V381" s="6"/>
      <c r="W381" s="6"/>
      <c r="X381" s="6"/>
      <c r="Y381" s="6"/>
      <c r="Z381" s="6"/>
    </row>
    <row r="382" spans="1:26" x14ac:dyDescent="0.15">
      <c r="A382" s="6"/>
      <c r="B382" s="6"/>
      <c r="C382" s="6"/>
      <c r="D382" s="9"/>
      <c r="E382" s="9"/>
      <c r="F382" s="6"/>
      <c r="G382" s="6"/>
      <c r="H382" s="6"/>
      <c r="I382" s="6"/>
      <c r="J382" s="6"/>
      <c r="K382" s="6"/>
      <c r="L382" s="6"/>
      <c r="M382" s="15"/>
      <c r="N382" s="15"/>
      <c r="O382" s="15"/>
      <c r="P382" s="15"/>
      <c r="Q382" s="15"/>
      <c r="R382" s="15"/>
      <c r="S382" s="6"/>
      <c r="T382" s="6"/>
      <c r="U382" s="6"/>
      <c r="V382" s="6"/>
      <c r="W382" s="6"/>
      <c r="X382" s="6"/>
      <c r="Y382" s="6"/>
      <c r="Z382" s="6"/>
    </row>
    <row r="383" spans="1:26" x14ac:dyDescent="0.15">
      <c r="A383" s="6"/>
      <c r="B383" s="6"/>
      <c r="C383" s="6"/>
      <c r="D383" s="9"/>
      <c r="E383" s="9"/>
      <c r="F383" s="6"/>
      <c r="G383" s="6"/>
      <c r="H383" s="6"/>
      <c r="I383" s="6"/>
      <c r="J383" s="6"/>
      <c r="K383" s="6"/>
      <c r="L383" s="6"/>
      <c r="M383" s="15"/>
      <c r="N383" s="15"/>
      <c r="O383" s="15"/>
      <c r="P383" s="15"/>
      <c r="Q383" s="15"/>
      <c r="R383" s="15"/>
      <c r="S383" s="6"/>
      <c r="T383" s="6"/>
      <c r="U383" s="6"/>
      <c r="V383" s="6"/>
      <c r="W383" s="6"/>
      <c r="X383" s="6"/>
      <c r="Y383" s="6"/>
      <c r="Z383" s="6"/>
    </row>
    <row r="384" spans="1:26" x14ac:dyDescent="0.15">
      <c r="A384" s="6"/>
      <c r="B384" s="6"/>
      <c r="C384" s="6"/>
      <c r="D384" s="9"/>
      <c r="E384" s="9"/>
      <c r="F384" s="6"/>
      <c r="G384" s="6"/>
      <c r="H384" s="6"/>
      <c r="I384" s="6"/>
      <c r="J384" s="6"/>
      <c r="K384" s="6"/>
      <c r="L384" s="6"/>
      <c r="M384" s="15"/>
      <c r="N384" s="15"/>
      <c r="O384" s="15"/>
      <c r="P384" s="15"/>
      <c r="Q384" s="15"/>
      <c r="R384" s="15"/>
      <c r="S384" s="6"/>
      <c r="T384" s="6"/>
      <c r="U384" s="6"/>
      <c r="V384" s="6"/>
      <c r="W384" s="6"/>
      <c r="X384" s="6"/>
      <c r="Y384" s="6"/>
      <c r="Z384" s="6"/>
    </row>
    <row r="385" spans="1:26" x14ac:dyDescent="0.15">
      <c r="A385" s="6"/>
      <c r="B385" s="6"/>
      <c r="C385" s="6"/>
      <c r="D385" s="9"/>
      <c r="E385" s="9"/>
      <c r="F385" s="6"/>
      <c r="G385" s="6"/>
      <c r="H385" s="6"/>
      <c r="I385" s="6"/>
      <c r="J385" s="6"/>
      <c r="K385" s="6"/>
      <c r="L385" s="6"/>
      <c r="M385" s="15"/>
      <c r="N385" s="15"/>
      <c r="O385" s="15"/>
      <c r="P385" s="15"/>
      <c r="Q385" s="15"/>
      <c r="R385" s="15"/>
      <c r="S385" s="6"/>
      <c r="T385" s="6"/>
      <c r="U385" s="6"/>
      <c r="V385" s="6"/>
      <c r="W385" s="6"/>
      <c r="X385" s="6"/>
      <c r="Y385" s="6"/>
      <c r="Z385" s="6"/>
    </row>
    <row r="386" spans="1:26" x14ac:dyDescent="0.15">
      <c r="A386" s="6"/>
      <c r="B386" s="6"/>
      <c r="C386" s="6"/>
      <c r="D386" s="9"/>
      <c r="E386" s="9"/>
      <c r="F386" s="6"/>
      <c r="G386" s="6"/>
      <c r="H386" s="6"/>
      <c r="I386" s="6"/>
      <c r="J386" s="6"/>
      <c r="K386" s="6"/>
      <c r="L386" s="6"/>
      <c r="M386" s="15"/>
      <c r="N386" s="15"/>
      <c r="O386" s="15"/>
      <c r="P386" s="15"/>
      <c r="Q386" s="15"/>
      <c r="R386" s="15"/>
      <c r="S386" s="6"/>
      <c r="T386" s="6"/>
      <c r="U386" s="6"/>
      <c r="V386" s="6"/>
      <c r="W386" s="6"/>
      <c r="X386" s="6"/>
      <c r="Y386" s="6"/>
      <c r="Z386" s="6"/>
    </row>
    <row r="387" spans="1:26" x14ac:dyDescent="0.15">
      <c r="A387" s="6"/>
      <c r="B387" s="6"/>
      <c r="C387" s="6"/>
      <c r="D387" s="9"/>
      <c r="E387" s="9"/>
      <c r="F387" s="6"/>
      <c r="G387" s="6"/>
      <c r="H387" s="6"/>
      <c r="I387" s="6"/>
      <c r="J387" s="6"/>
      <c r="K387" s="6"/>
      <c r="L387" s="6"/>
      <c r="M387" s="15"/>
      <c r="N387" s="15"/>
      <c r="O387" s="15"/>
      <c r="P387" s="15"/>
      <c r="Q387" s="15"/>
      <c r="R387" s="15"/>
      <c r="S387" s="6"/>
      <c r="T387" s="6"/>
      <c r="U387" s="6"/>
      <c r="V387" s="6"/>
      <c r="W387" s="6"/>
      <c r="X387" s="6"/>
      <c r="Y387" s="6"/>
      <c r="Z387" s="6"/>
    </row>
    <row r="388" spans="1:26" x14ac:dyDescent="0.15">
      <c r="A388" s="6"/>
      <c r="B388" s="6"/>
      <c r="C388" s="6"/>
      <c r="D388" s="9"/>
      <c r="E388" s="9"/>
      <c r="F388" s="6"/>
      <c r="G388" s="6"/>
      <c r="H388" s="6"/>
      <c r="I388" s="6"/>
      <c r="J388" s="6"/>
      <c r="K388" s="6"/>
      <c r="L388" s="6"/>
      <c r="M388" s="15"/>
      <c r="N388" s="15"/>
      <c r="O388" s="15"/>
      <c r="P388" s="15"/>
      <c r="Q388" s="15"/>
      <c r="R388" s="15"/>
      <c r="S388" s="6"/>
      <c r="T388" s="6"/>
      <c r="U388" s="6"/>
      <c r="V388" s="6"/>
      <c r="W388" s="6"/>
      <c r="X388" s="6"/>
      <c r="Y388" s="6"/>
      <c r="Z388" s="6"/>
    </row>
    <row r="389" spans="1:26" x14ac:dyDescent="0.15">
      <c r="A389" s="6"/>
      <c r="B389" s="6"/>
      <c r="C389" s="6"/>
      <c r="D389" s="9"/>
      <c r="E389" s="9"/>
      <c r="F389" s="6"/>
      <c r="G389" s="6"/>
      <c r="H389" s="6"/>
      <c r="I389" s="6"/>
      <c r="J389" s="6"/>
      <c r="K389" s="6"/>
      <c r="L389" s="6"/>
      <c r="M389" s="15"/>
      <c r="N389" s="15"/>
      <c r="O389" s="15"/>
      <c r="P389" s="15"/>
      <c r="Q389" s="15"/>
      <c r="R389" s="15"/>
      <c r="S389" s="6"/>
      <c r="T389" s="6"/>
      <c r="U389" s="6"/>
      <c r="V389" s="6"/>
      <c r="W389" s="6"/>
      <c r="X389" s="6"/>
      <c r="Y389" s="6"/>
      <c r="Z389" s="6"/>
    </row>
    <row r="390" spans="1:26" x14ac:dyDescent="0.15">
      <c r="A390" s="6"/>
      <c r="B390" s="6"/>
      <c r="C390" s="6"/>
      <c r="D390" s="9"/>
      <c r="E390" s="9"/>
      <c r="F390" s="6"/>
      <c r="G390" s="6"/>
      <c r="H390" s="6"/>
      <c r="I390" s="6"/>
      <c r="J390" s="6"/>
      <c r="K390" s="6"/>
      <c r="L390" s="6"/>
      <c r="M390" s="15"/>
      <c r="N390" s="15"/>
      <c r="O390" s="15"/>
      <c r="P390" s="15"/>
      <c r="Q390" s="15"/>
      <c r="R390" s="15"/>
      <c r="S390" s="6"/>
      <c r="T390" s="6"/>
      <c r="U390" s="6"/>
      <c r="V390" s="6"/>
      <c r="W390" s="6"/>
      <c r="X390" s="6"/>
      <c r="Y390" s="6"/>
      <c r="Z390" s="6"/>
    </row>
    <row r="391" spans="1:26" x14ac:dyDescent="0.15">
      <c r="A391" s="6"/>
      <c r="B391" s="6"/>
      <c r="C391" s="6"/>
      <c r="D391" s="9"/>
      <c r="E391" s="9"/>
      <c r="F391" s="6"/>
      <c r="G391" s="6"/>
      <c r="H391" s="6"/>
      <c r="I391" s="6"/>
      <c r="J391" s="6"/>
      <c r="K391" s="6"/>
      <c r="L391" s="6"/>
      <c r="M391" s="15"/>
      <c r="N391" s="15"/>
      <c r="O391" s="15"/>
      <c r="P391" s="15"/>
      <c r="Q391" s="15"/>
      <c r="R391" s="15"/>
      <c r="S391" s="6"/>
      <c r="T391" s="6"/>
      <c r="U391" s="6"/>
      <c r="V391" s="6"/>
      <c r="W391" s="6"/>
      <c r="X391" s="6"/>
      <c r="Y391" s="6"/>
      <c r="Z391" s="6"/>
    </row>
    <row r="392" spans="1:26" x14ac:dyDescent="0.15">
      <c r="A392" s="6"/>
      <c r="B392" s="6"/>
      <c r="C392" s="6"/>
      <c r="D392" s="9"/>
      <c r="E392" s="9"/>
      <c r="F392" s="6"/>
      <c r="G392" s="6"/>
      <c r="H392" s="6"/>
      <c r="I392" s="6"/>
      <c r="J392" s="6"/>
      <c r="K392" s="6"/>
      <c r="L392" s="6"/>
      <c r="M392" s="15"/>
      <c r="N392" s="15"/>
      <c r="O392" s="15"/>
      <c r="P392" s="15"/>
      <c r="Q392" s="15"/>
      <c r="R392" s="15"/>
      <c r="S392" s="6"/>
      <c r="T392" s="6"/>
      <c r="U392" s="6"/>
      <c r="V392" s="6"/>
      <c r="W392" s="6"/>
      <c r="X392" s="6"/>
      <c r="Y392" s="6"/>
      <c r="Z392" s="6"/>
    </row>
    <row r="393" spans="1:26" x14ac:dyDescent="0.15">
      <c r="A393" s="6"/>
      <c r="B393" s="6"/>
      <c r="C393" s="6"/>
      <c r="D393" s="9"/>
      <c r="E393" s="9"/>
      <c r="F393" s="6"/>
      <c r="G393" s="6"/>
      <c r="H393" s="6"/>
      <c r="I393" s="6"/>
      <c r="J393" s="6"/>
      <c r="K393" s="6"/>
      <c r="L393" s="6"/>
      <c r="M393" s="15"/>
      <c r="N393" s="15"/>
      <c r="O393" s="15"/>
      <c r="P393" s="15"/>
      <c r="Q393" s="15"/>
      <c r="R393" s="15"/>
      <c r="S393" s="6"/>
      <c r="T393" s="6"/>
      <c r="U393" s="6"/>
      <c r="V393" s="6"/>
      <c r="W393" s="6"/>
      <c r="X393" s="6"/>
      <c r="Y393" s="6"/>
      <c r="Z393" s="6"/>
    </row>
    <row r="394" spans="1:26" x14ac:dyDescent="0.15">
      <c r="A394" s="6"/>
      <c r="B394" s="6"/>
      <c r="C394" s="6"/>
      <c r="D394" s="9"/>
      <c r="E394" s="9"/>
      <c r="F394" s="6"/>
      <c r="G394" s="6"/>
      <c r="H394" s="6"/>
      <c r="I394" s="6"/>
      <c r="J394" s="6"/>
      <c r="K394" s="6"/>
      <c r="L394" s="6"/>
      <c r="M394" s="15"/>
      <c r="N394" s="15"/>
      <c r="O394" s="15"/>
      <c r="P394" s="15"/>
      <c r="Q394" s="15"/>
      <c r="R394" s="15"/>
      <c r="S394" s="6"/>
      <c r="T394" s="6"/>
      <c r="U394" s="6"/>
      <c r="V394" s="6"/>
      <c r="W394" s="6"/>
      <c r="X394" s="6"/>
      <c r="Y394" s="6"/>
      <c r="Z394" s="6"/>
    </row>
    <row r="395" spans="1:26" x14ac:dyDescent="0.15">
      <c r="A395" s="6"/>
      <c r="B395" s="6"/>
      <c r="C395" s="6"/>
      <c r="D395" s="9"/>
      <c r="E395" s="9"/>
      <c r="F395" s="6"/>
      <c r="G395" s="6"/>
      <c r="H395" s="6"/>
      <c r="I395" s="6"/>
      <c r="J395" s="6"/>
      <c r="K395" s="6"/>
      <c r="L395" s="6"/>
      <c r="M395" s="15"/>
      <c r="N395" s="15"/>
      <c r="O395" s="15"/>
      <c r="P395" s="15"/>
      <c r="Q395" s="15"/>
      <c r="R395" s="15"/>
      <c r="S395" s="6"/>
      <c r="T395" s="6"/>
      <c r="U395" s="6"/>
      <c r="V395" s="6"/>
      <c r="W395" s="6"/>
      <c r="X395" s="6"/>
      <c r="Y395" s="6"/>
      <c r="Z395" s="6"/>
    </row>
    <row r="396" spans="1:26" x14ac:dyDescent="0.15">
      <c r="A396" s="6"/>
      <c r="B396" s="6"/>
      <c r="C396" s="6"/>
      <c r="D396" s="9"/>
      <c r="E396" s="9"/>
      <c r="F396" s="6"/>
      <c r="G396" s="6"/>
      <c r="H396" s="6"/>
      <c r="I396" s="6"/>
      <c r="J396" s="6"/>
      <c r="K396" s="6"/>
      <c r="L396" s="6"/>
      <c r="M396" s="15"/>
      <c r="N396" s="15"/>
      <c r="O396" s="15"/>
      <c r="P396" s="15"/>
      <c r="Q396" s="15"/>
      <c r="R396" s="15"/>
      <c r="S396" s="6"/>
      <c r="T396" s="6"/>
      <c r="U396" s="6"/>
      <c r="V396" s="6"/>
      <c r="W396" s="6"/>
      <c r="X396" s="6"/>
      <c r="Y396" s="6"/>
      <c r="Z396" s="6"/>
    </row>
    <row r="397" spans="1:26" x14ac:dyDescent="0.15">
      <c r="A397" s="6"/>
      <c r="B397" s="6"/>
      <c r="C397" s="6"/>
      <c r="D397" s="9"/>
      <c r="E397" s="9"/>
      <c r="F397" s="6"/>
      <c r="G397" s="6"/>
      <c r="H397" s="6"/>
      <c r="I397" s="6"/>
      <c r="J397" s="6"/>
      <c r="K397" s="6"/>
      <c r="L397" s="6"/>
      <c r="M397" s="15"/>
      <c r="N397" s="15"/>
      <c r="O397" s="15"/>
      <c r="P397" s="15"/>
      <c r="Q397" s="15"/>
      <c r="R397" s="15"/>
      <c r="S397" s="6"/>
      <c r="T397" s="6"/>
      <c r="U397" s="6"/>
      <c r="V397" s="6"/>
      <c r="W397" s="6"/>
      <c r="X397" s="6"/>
      <c r="Y397" s="6"/>
      <c r="Z397" s="6"/>
    </row>
    <row r="398" spans="1:26" x14ac:dyDescent="0.15">
      <c r="A398" s="6"/>
      <c r="B398" s="6"/>
      <c r="C398" s="6"/>
      <c r="D398" s="9"/>
      <c r="E398" s="9"/>
      <c r="F398" s="6"/>
      <c r="G398" s="6"/>
      <c r="H398" s="6"/>
      <c r="I398" s="6"/>
      <c r="J398" s="6"/>
      <c r="K398" s="6"/>
      <c r="L398" s="6"/>
      <c r="M398" s="15"/>
      <c r="N398" s="15"/>
      <c r="O398" s="15"/>
      <c r="P398" s="15"/>
      <c r="Q398" s="15"/>
      <c r="R398" s="15"/>
      <c r="S398" s="6"/>
      <c r="T398" s="6"/>
      <c r="U398" s="6"/>
      <c r="V398" s="6"/>
      <c r="W398" s="6"/>
      <c r="X398" s="6"/>
      <c r="Y398" s="6"/>
      <c r="Z398" s="6"/>
    </row>
    <row r="399" spans="1:26" x14ac:dyDescent="0.15">
      <c r="A399" s="6"/>
      <c r="B399" s="6"/>
      <c r="C399" s="6"/>
      <c r="D399" s="9"/>
      <c r="E399" s="9"/>
      <c r="F399" s="6"/>
      <c r="G399" s="6"/>
      <c r="H399" s="6"/>
      <c r="I399" s="6"/>
      <c r="J399" s="6"/>
      <c r="K399" s="6"/>
      <c r="L399" s="6"/>
      <c r="M399" s="15"/>
      <c r="N399" s="15"/>
      <c r="O399" s="15"/>
      <c r="P399" s="15"/>
      <c r="Q399" s="15"/>
      <c r="R399" s="15"/>
      <c r="S399" s="6"/>
      <c r="T399" s="6"/>
      <c r="U399" s="6"/>
      <c r="V399" s="6"/>
      <c r="W399" s="6"/>
      <c r="X399" s="6"/>
      <c r="Y399" s="6"/>
      <c r="Z399" s="6"/>
    </row>
    <row r="400" spans="1:26" x14ac:dyDescent="0.15">
      <c r="A400" s="6"/>
      <c r="B400" s="6"/>
      <c r="C400" s="6"/>
      <c r="D400" s="9"/>
      <c r="E400" s="9"/>
      <c r="F400" s="6"/>
      <c r="G400" s="6"/>
      <c r="H400" s="6"/>
      <c r="I400" s="6"/>
      <c r="J400" s="6"/>
      <c r="K400" s="6"/>
      <c r="L400" s="6"/>
      <c r="M400" s="15"/>
      <c r="N400" s="15"/>
      <c r="O400" s="15"/>
      <c r="P400" s="15"/>
      <c r="Q400" s="15"/>
      <c r="R400" s="15"/>
      <c r="S400" s="6"/>
      <c r="T400" s="6"/>
      <c r="U400" s="6"/>
      <c r="V400" s="6"/>
      <c r="W400" s="6"/>
      <c r="X400" s="6"/>
      <c r="Y400" s="6"/>
      <c r="Z400" s="6"/>
    </row>
    <row r="401" spans="1:26" x14ac:dyDescent="0.15">
      <c r="A401" s="6"/>
      <c r="B401" s="6"/>
      <c r="C401" s="6"/>
      <c r="D401" s="9"/>
      <c r="E401" s="9"/>
      <c r="F401" s="6"/>
      <c r="G401" s="6"/>
      <c r="H401" s="6"/>
      <c r="I401" s="6"/>
      <c r="J401" s="6"/>
      <c r="K401" s="6"/>
      <c r="L401" s="6"/>
      <c r="M401" s="15"/>
      <c r="N401" s="15"/>
      <c r="O401" s="15"/>
      <c r="P401" s="15"/>
      <c r="Q401" s="15"/>
      <c r="R401" s="15"/>
      <c r="S401" s="6"/>
      <c r="T401" s="6"/>
      <c r="U401" s="6"/>
      <c r="V401" s="6"/>
      <c r="W401" s="6"/>
      <c r="X401" s="6"/>
      <c r="Y401" s="6"/>
      <c r="Z401" s="6"/>
    </row>
    <row r="402" spans="1:26" x14ac:dyDescent="0.15">
      <c r="A402" s="6"/>
      <c r="B402" s="6"/>
      <c r="C402" s="6"/>
      <c r="D402" s="9"/>
      <c r="E402" s="9"/>
      <c r="F402" s="6"/>
      <c r="G402" s="6"/>
      <c r="H402" s="6"/>
      <c r="I402" s="6"/>
      <c r="J402" s="6"/>
      <c r="K402" s="6"/>
      <c r="L402" s="6"/>
      <c r="M402" s="15"/>
      <c r="N402" s="15"/>
      <c r="O402" s="15"/>
      <c r="P402" s="15"/>
      <c r="Q402" s="15"/>
      <c r="R402" s="15"/>
      <c r="S402" s="6"/>
      <c r="T402" s="6"/>
      <c r="U402" s="6"/>
      <c r="V402" s="6"/>
      <c r="W402" s="6"/>
      <c r="X402" s="6"/>
      <c r="Y402" s="6"/>
      <c r="Z402" s="6"/>
    </row>
    <row r="403" spans="1:26" x14ac:dyDescent="0.15">
      <c r="A403" s="6"/>
      <c r="B403" s="6"/>
      <c r="C403" s="6"/>
      <c r="D403" s="9"/>
      <c r="E403" s="9"/>
      <c r="F403" s="6"/>
      <c r="G403" s="6"/>
      <c r="H403" s="6"/>
      <c r="I403" s="6"/>
      <c r="J403" s="6"/>
      <c r="K403" s="6"/>
      <c r="L403" s="6"/>
      <c r="M403" s="15"/>
      <c r="N403" s="15"/>
      <c r="O403" s="15"/>
      <c r="P403" s="15"/>
      <c r="Q403" s="15"/>
      <c r="R403" s="15"/>
      <c r="S403" s="6"/>
      <c r="T403" s="6"/>
      <c r="U403" s="6"/>
      <c r="V403" s="6"/>
      <c r="W403" s="6"/>
      <c r="X403" s="6"/>
      <c r="Y403" s="6"/>
      <c r="Z403" s="6"/>
    </row>
    <row r="404" spans="1:26" x14ac:dyDescent="0.15">
      <c r="A404" s="6"/>
      <c r="B404" s="6"/>
      <c r="C404" s="6"/>
      <c r="D404" s="9"/>
      <c r="E404" s="9"/>
      <c r="F404" s="6"/>
      <c r="G404" s="6"/>
      <c r="H404" s="6"/>
      <c r="I404" s="6"/>
      <c r="J404" s="6"/>
      <c r="K404" s="6"/>
      <c r="L404" s="6"/>
      <c r="M404" s="15"/>
      <c r="N404" s="15"/>
      <c r="O404" s="15"/>
      <c r="P404" s="15"/>
      <c r="Q404" s="15"/>
      <c r="R404" s="15"/>
      <c r="S404" s="6"/>
      <c r="T404" s="6"/>
      <c r="U404" s="6"/>
      <c r="V404" s="6"/>
      <c r="W404" s="6"/>
      <c r="X404" s="6"/>
      <c r="Y404" s="6"/>
      <c r="Z404" s="6"/>
    </row>
    <row r="405" spans="1:26" x14ac:dyDescent="0.15">
      <c r="A405" s="6"/>
      <c r="B405" s="6"/>
      <c r="C405" s="6"/>
      <c r="D405" s="9"/>
      <c r="E405" s="9"/>
      <c r="F405" s="6"/>
      <c r="G405" s="6"/>
      <c r="H405" s="6"/>
      <c r="I405" s="6"/>
      <c r="J405" s="6"/>
      <c r="K405" s="6"/>
      <c r="L405" s="6"/>
      <c r="M405" s="15"/>
      <c r="N405" s="15"/>
      <c r="O405" s="15"/>
      <c r="P405" s="15"/>
      <c r="Q405" s="15"/>
      <c r="R405" s="15"/>
      <c r="S405" s="6"/>
      <c r="T405" s="6"/>
      <c r="U405" s="6"/>
      <c r="V405" s="6"/>
      <c r="W405" s="6"/>
      <c r="X405" s="6"/>
      <c r="Y405" s="6"/>
      <c r="Z405" s="6"/>
    </row>
    <row r="406" spans="1:26" x14ac:dyDescent="0.15">
      <c r="A406" s="6"/>
      <c r="B406" s="6"/>
      <c r="C406" s="6"/>
      <c r="D406" s="9"/>
      <c r="E406" s="9"/>
      <c r="F406" s="6"/>
      <c r="G406" s="6"/>
      <c r="H406" s="6"/>
      <c r="I406" s="6"/>
      <c r="J406" s="6"/>
      <c r="K406" s="6"/>
      <c r="L406" s="6"/>
      <c r="M406" s="15"/>
      <c r="N406" s="15"/>
      <c r="O406" s="15"/>
      <c r="P406" s="15"/>
      <c r="Q406" s="15"/>
      <c r="R406" s="15"/>
      <c r="S406" s="6"/>
      <c r="T406" s="6"/>
      <c r="U406" s="6"/>
      <c r="V406" s="6"/>
      <c r="W406" s="6"/>
      <c r="X406" s="6"/>
      <c r="Y406" s="6"/>
      <c r="Z406" s="6"/>
    </row>
    <row r="407" spans="1:26" x14ac:dyDescent="0.15">
      <c r="A407" s="6"/>
      <c r="B407" s="6"/>
      <c r="C407" s="6"/>
      <c r="D407" s="9"/>
      <c r="E407" s="9"/>
      <c r="F407" s="6"/>
      <c r="G407" s="6"/>
      <c r="H407" s="6"/>
      <c r="I407" s="6"/>
      <c r="J407" s="6"/>
      <c r="K407" s="6"/>
      <c r="L407" s="6"/>
      <c r="M407" s="15"/>
      <c r="N407" s="15"/>
      <c r="O407" s="15"/>
      <c r="P407" s="15"/>
      <c r="Q407" s="15"/>
      <c r="R407" s="15"/>
      <c r="S407" s="6"/>
      <c r="T407" s="6"/>
      <c r="U407" s="6"/>
      <c r="V407" s="6"/>
      <c r="W407" s="6"/>
      <c r="X407" s="6"/>
      <c r="Y407" s="6"/>
      <c r="Z407" s="6"/>
    </row>
    <row r="408" spans="1:26" x14ac:dyDescent="0.15">
      <c r="A408" s="6"/>
      <c r="B408" s="6"/>
      <c r="C408" s="6"/>
      <c r="D408" s="9"/>
      <c r="E408" s="9"/>
      <c r="F408" s="6"/>
      <c r="G408" s="6"/>
      <c r="H408" s="6"/>
      <c r="I408" s="6"/>
      <c r="J408" s="6"/>
      <c r="K408" s="6"/>
      <c r="L408" s="6"/>
      <c r="M408" s="15"/>
      <c r="N408" s="15"/>
      <c r="O408" s="15"/>
      <c r="P408" s="15"/>
      <c r="Q408" s="15"/>
      <c r="R408" s="15"/>
      <c r="S408" s="6"/>
      <c r="T408" s="6"/>
      <c r="U408" s="6"/>
      <c r="V408" s="6"/>
      <c r="W408" s="6"/>
      <c r="X408" s="6"/>
      <c r="Y408" s="6"/>
      <c r="Z408" s="6"/>
    </row>
    <row r="409" spans="1:26" x14ac:dyDescent="0.15">
      <c r="A409" s="6"/>
      <c r="B409" s="6"/>
      <c r="C409" s="6"/>
      <c r="D409" s="9"/>
      <c r="E409" s="9"/>
      <c r="F409" s="6"/>
      <c r="G409" s="6"/>
      <c r="H409" s="6"/>
      <c r="I409" s="6"/>
      <c r="J409" s="6"/>
      <c r="K409" s="6"/>
      <c r="L409" s="6"/>
      <c r="M409" s="15"/>
      <c r="N409" s="15"/>
      <c r="O409" s="15"/>
      <c r="P409" s="15"/>
      <c r="Q409" s="15"/>
      <c r="R409" s="15"/>
      <c r="S409" s="6"/>
      <c r="T409" s="6"/>
      <c r="U409" s="6"/>
      <c r="V409" s="6"/>
      <c r="W409" s="6"/>
      <c r="X409" s="6"/>
      <c r="Y409" s="6"/>
      <c r="Z409" s="6"/>
    </row>
    <row r="410" spans="1:26" x14ac:dyDescent="0.15">
      <c r="A410" s="6"/>
      <c r="B410" s="6"/>
      <c r="C410" s="6"/>
      <c r="D410" s="9"/>
      <c r="E410" s="9"/>
      <c r="F410" s="6"/>
      <c r="G410" s="6"/>
      <c r="H410" s="6"/>
      <c r="I410" s="6"/>
      <c r="J410" s="6"/>
      <c r="K410" s="6"/>
      <c r="L410" s="6"/>
      <c r="M410" s="15"/>
      <c r="N410" s="15"/>
      <c r="O410" s="15"/>
      <c r="P410" s="15"/>
      <c r="Q410" s="15"/>
      <c r="R410" s="15"/>
      <c r="S410" s="6"/>
      <c r="T410" s="6"/>
      <c r="U410" s="6"/>
      <c r="V410" s="6"/>
      <c r="W410" s="6"/>
      <c r="X410" s="6"/>
      <c r="Y410" s="6"/>
      <c r="Z410" s="6"/>
    </row>
    <row r="411" spans="1:26" x14ac:dyDescent="0.15">
      <c r="A411" s="6"/>
      <c r="B411" s="6"/>
      <c r="C411" s="6"/>
      <c r="D411" s="9"/>
      <c r="E411" s="9"/>
      <c r="F411" s="6"/>
      <c r="G411" s="6"/>
      <c r="H411" s="6"/>
      <c r="I411" s="6"/>
      <c r="J411" s="6"/>
      <c r="K411" s="6"/>
      <c r="L411" s="6"/>
      <c r="M411" s="15"/>
      <c r="N411" s="15"/>
      <c r="O411" s="15"/>
      <c r="P411" s="15"/>
      <c r="Q411" s="15"/>
      <c r="R411" s="15"/>
      <c r="S411" s="6"/>
      <c r="T411" s="6"/>
      <c r="U411" s="6"/>
      <c r="V411" s="6"/>
      <c r="W411" s="6"/>
      <c r="X411" s="6"/>
      <c r="Y411" s="6"/>
      <c r="Z411" s="6"/>
    </row>
    <row r="412" spans="1:26" x14ac:dyDescent="0.15">
      <c r="A412" s="6"/>
      <c r="B412" s="6"/>
      <c r="C412" s="6"/>
      <c r="D412" s="9"/>
      <c r="E412" s="9"/>
      <c r="F412" s="6"/>
      <c r="G412" s="6"/>
      <c r="H412" s="6"/>
      <c r="I412" s="6"/>
      <c r="J412" s="6"/>
      <c r="K412" s="6"/>
      <c r="L412" s="6"/>
      <c r="M412" s="15"/>
      <c r="N412" s="15"/>
      <c r="O412" s="15"/>
      <c r="P412" s="15"/>
      <c r="Q412" s="15"/>
      <c r="R412" s="15"/>
      <c r="S412" s="6"/>
      <c r="T412" s="6"/>
      <c r="U412" s="6"/>
      <c r="V412" s="6"/>
      <c r="W412" s="6"/>
      <c r="X412" s="6"/>
      <c r="Y412" s="6"/>
      <c r="Z412" s="6"/>
    </row>
    <row r="413" spans="1:26" x14ac:dyDescent="0.15">
      <c r="A413" s="6"/>
      <c r="B413" s="6"/>
      <c r="C413" s="6"/>
      <c r="D413" s="9"/>
      <c r="E413" s="9"/>
      <c r="F413" s="6"/>
      <c r="G413" s="6"/>
      <c r="H413" s="6"/>
      <c r="I413" s="6"/>
      <c r="J413" s="6"/>
      <c r="K413" s="6"/>
      <c r="L413" s="6"/>
      <c r="M413" s="15"/>
      <c r="N413" s="15"/>
      <c r="O413" s="15"/>
      <c r="P413" s="15"/>
      <c r="Q413" s="15"/>
      <c r="R413" s="15"/>
      <c r="S413" s="6"/>
      <c r="T413" s="6"/>
      <c r="U413" s="6"/>
      <c r="V413" s="6"/>
      <c r="W413" s="6"/>
      <c r="X413" s="6"/>
      <c r="Y413" s="6"/>
      <c r="Z413" s="6"/>
    </row>
    <row r="414" spans="1:26" x14ac:dyDescent="0.15">
      <c r="A414" s="6"/>
      <c r="B414" s="6"/>
      <c r="C414" s="6"/>
      <c r="D414" s="9"/>
      <c r="E414" s="9"/>
      <c r="F414" s="6"/>
      <c r="G414" s="6"/>
      <c r="H414" s="6"/>
      <c r="I414" s="6"/>
      <c r="J414" s="6"/>
      <c r="K414" s="6"/>
      <c r="L414" s="6"/>
      <c r="M414" s="15"/>
      <c r="N414" s="15"/>
      <c r="O414" s="15"/>
      <c r="P414" s="15"/>
      <c r="Q414" s="15"/>
      <c r="R414" s="15"/>
      <c r="S414" s="6"/>
      <c r="T414" s="6"/>
      <c r="U414" s="6"/>
      <c r="V414" s="6"/>
      <c r="W414" s="6"/>
      <c r="X414" s="6"/>
      <c r="Y414" s="6"/>
      <c r="Z414" s="6"/>
    </row>
    <row r="415" spans="1:26" x14ac:dyDescent="0.15">
      <c r="A415" s="6"/>
      <c r="B415" s="6"/>
      <c r="C415" s="6"/>
      <c r="D415" s="9"/>
      <c r="E415" s="9"/>
      <c r="F415" s="6"/>
      <c r="G415" s="6"/>
      <c r="H415" s="6"/>
      <c r="I415" s="6"/>
      <c r="J415" s="6"/>
      <c r="K415" s="6"/>
      <c r="L415" s="6"/>
      <c r="M415" s="15"/>
      <c r="N415" s="15"/>
      <c r="O415" s="15"/>
      <c r="P415" s="15"/>
      <c r="Q415" s="15"/>
      <c r="R415" s="15"/>
      <c r="S415" s="6"/>
      <c r="T415" s="6"/>
      <c r="U415" s="6"/>
      <c r="V415" s="6"/>
      <c r="W415" s="6"/>
      <c r="X415" s="6"/>
      <c r="Y415" s="6"/>
      <c r="Z415" s="6"/>
    </row>
    <row r="416" spans="1:26" x14ac:dyDescent="0.15">
      <c r="A416" s="6"/>
      <c r="B416" s="6"/>
      <c r="C416" s="6"/>
      <c r="D416" s="9"/>
      <c r="E416" s="9"/>
      <c r="F416" s="6"/>
      <c r="G416" s="6"/>
      <c r="H416" s="6"/>
      <c r="I416" s="6"/>
      <c r="J416" s="6"/>
      <c r="K416" s="6"/>
      <c r="L416" s="6"/>
      <c r="M416" s="15"/>
      <c r="N416" s="15"/>
      <c r="O416" s="15"/>
      <c r="P416" s="15"/>
      <c r="Q416" s="15"/>
      <c r="R416" s="15"/>
      <c r="S416" s="6"/>
      <c r="T416" s="6"/>
      <c r="U416" s="6"/>
      <c r="V416" s="6"/>
      <c r="W416" s="6"/>
      <c r="X416" s="6"/>
      <c r="Y416" s="6"/>
      <c r="Z416" s="6"/>
    </row>
    <row r="417" spans="1:26" x14ac:dyDescent="0.15">
      <c r="A417" s="6"/>
      <c r="B417" s="6"/>
      <c r="C417" s="6"/>
      <c r="D417" s="9"/>
      <c r="E417" s="9"/>
      <c r="F417" s="6"/>
      <c r="G417" s="6"/>
      <c r="H417" s="6"/>
      <c r="I417" s="6"/>
      <c r="J417" s="6"/>
      <c r="K417" s="6"/>
      <c r="L417" s="6"/>
      <c r="M417" s="15"/>
      <c r="N417" s="15"/>
      <c r="O417" s="15"/>
      <c r="P417" s="15"/>
      <c r="Q417" s="15"/>
      <c r="R417" s="15"/>
      <c r="S417" s="6"/>
      <c r="T417" s="6"/>
      <c r="U417" s="6"/>
      <c r="V417" s="6"/>
      <c r="W417" s="6"/>
      <c r="X417" s="6"/>
      <c r="Y417" s="6"/>
      <c r="Z417" s="6"/>
    </row>
    <row r="418" spans="1:26" x14ac:dyDescent="0.15">
      <c r="A418" s="6"/>
      <c r="B418" s="6"/>
      <c r="C418" s="6"/>
      <c r="D418" s="9"/>
      <c r="E418" s="9"/>
      <c r="F418" s="6"/>
      <c r="G418" s="6"/>
      <c r="H418" s="6"/>
      <c r="I418" s="6"/>
      <c r="J418" s="6"/>
      <c r="K418" s="6"/>
      <c r="L418" s="6"/>
      <c r="M418" s="15"/>
      <c r="N418" s="15"/>
      <c r="O418" s="15"/>
      <c r="P418" s="15"/>
      <c r="Q418" s="15"/>
      <c r="R418" s="15"/>
      <c r="S418" s="6"/>
      <c r="T418" s="6"/>
      <c r="U418" s="6"/>
      <c r="V418" s="6"/>
      <c r="W418" s="6"/>
      <c r="X418" s="6"/>
      <c r="Y418" s="6"/>
      <c r="Z418" s="6"/>
    </row>
    <row r="419" spans="1:26" x14ac:dyDescent="0.15">
      <c r="A419" s="6"/>
      <c r="B419" s="6"/>
      <c r="C419" s="6"/>
      <c r="D419" s="9"/>
      <c r="E419" s="9"/>
      <c r="F419" s="6"/>
      <c r="G419" s="6"/>
      <c r="H419" s="6"/>
      <c r="I419" s="6"/>
      <c r="J419" s="6"/>
      <c r="K419" s="6"/>
      <c r="L419" s="6"/>
      <c r="M419" s="15"/>
      <c r="N419" s="15"/>
      <c r="O419" s="15"/>
      <c r="P419" s="15"/>
      <c r="Q419" s="15"/>
      <c r="R419" s="15"/>
      <c r="S419" s="6"/>
      <c r="T419" s="6"/>
      <c r="U419" s="6"/>
      <c r="V419" s="6"/>
      <c r="W419" s="6"/>
      <c r="X419" s="6"/>
      <c r="Y419" s="6"/>
      <c r="Z419" s="6"/>
    </row>
    <row r="420" spans="1:26" x14ac:dyDescent="0.15">
      <c r="A420" s="6"/>
      <c r="B420" s="6"/>
      <c r="C420" s="6"/>
      <c r="D420" s="9"/>
      <c r="E420" s="9"/>
      <c r="F420" s="6"/>
      <c r="G420" s="6"/>
      <c r="H420" s="6"/>
      <c r="I420" s="6"/>
      <c r="J420" s="6"/>
      <c r="K420" s="6"/>
      <c r="L420" s="6"/>
      <c r="M420" s="15"/>
      <c r="N420" s="15"/>
      <c r="O420" s="15"/>
      <c r="P420" s="15"/>
      <c r="Q420" s="15"/>
      <c r="R420" s="15"/>
      <c r="S420" s="6"/>
      <c r="T420" s="6"/>
      <c r="U420" s="6"/>
      <c r="V420" s="6"/>
      <c r="W420" s="6"/>
      <c r="X420" s="6"/>
      <c r="Y420" s="6"/>
      <c r="Z420" s="6"/>
    </row>
    <row r="421" spans="1:26" x14ac:dyDescent="0.15">
      <c r="A421" s="6"/>
      <c r="B421" s="6"/>
      <c r="C421" s="6"/>
      <c r="D421" s="9"/>
      <c r="E421" s="9"/>
      <c r="F421" s="6"/>
      <c r="G421" s="6"/>
      <c r="H421" s="6"/>
      <c r="I421" s="6"/>
      <c r="J421" s="6"/>
      <c r="K421" s="6"/>
      <c r="L421" s="6"/>
      <c r="M421" s="15"/>
      <c r="N421" s="15"/>
      <c r="O421" s="15"/>
      <c r="P421" s="15"/>
      <c r="Q421" s="15"/>
      <c r="R421" s="15"/>
      <c r="S421" s="6"/>
      <c r="T421" s="6"/>
      <c r="U421" s="6"/>
      <c r="V421" s="6"/>
      <c r="W421" s="6"/>
      <c r="X421" s="6"/>
      <c r="Y421" s="6"/>
      <c r="Z421" s="6"/>
    </row>
    <row r="422" spans="1:26" x14ac:dyDescent="0.15">
      <c r="A422" s="6"/>
      <c r="B422" s="6"/>
      <c r="C422" s="6"/>
      <c r="D422" s="9"/>
      <c r="E422" s="9"/>
      <c r="F422" s="6"/>
      <c r="G422" s="6"/>
      <c r="H422" s="6"/>
      <c r="I422" s="6"/>
      <c r="J422" s="6"/>
      <c r="K422" s="6"/>
      <c r="L422" s="6"/>
      <c r="M422" s="15"/>
      <c r="N422" s="15"/>
      <c r="O422" s="15"/>
      <c r="P422" s="15"/>
      <c r="Q422" s="15"/>
      <c r="R422" s="15"/>
      <c r="S422" s="6"/>
      <c r="T422" s="6"/>
      <c r="U422" s="6"/>
      <c r="V422" s="6"/>
      <c r="W422" s="6"/>
      <c r="X422" s="6"/>
      <c r="Y422" s="6"/>
      <c r="Z422" s="6"/>
    </row>
    <row r="423" spans="1:26" x14ac:dyDescent="0.15">
      <c r="A423" s="6"/>
      <c r="B423" s="6"/>
      <c r="C423" s="6"/>
      <c r="D423" s="9"/>
      <c r="E423" s="9"/>
      <c r="F423" s="6"/>
      <c r="G423" s="6"/>
      <c r="H423" s="6"/>
      <c r="I423" s="6"/>
      <c r="J423" s="6"/>
      <c r="K423" s="6"/>
      <c r="L423" s="6"/>
      <c r="M423" s="15"/>
      <c r="N423" s="15"/>
      <c r="O423" s="15"/>
      <c r="P423" s="15"/>
      <c r="Q423" s="15"/>
      <c r="R423" s="15"/>
      <c r="S423" s="6"/>
      <c r="T423" s="6"/>
      <c r="U423" s="6"/>
      <c r="V423" s="6"/>
      <c r="W423" s="6"/>
      <c r="X423" s="6"/>
      <c r="Y423" s="6"/>
      <c r="Z423" s="6"/>
    </row>
    <row r="424" spans="1:26" x14ac:dyDescent="0.15">
      <c r="A424" s="6"/>
      <c r="B424" s="6"/>
      <c r="C424" s="6"/>
      <c r="D424" s="9"/>
      <c r="E424" s="9"/>
      <c r="F424" s="6"/>
      <c r="G424" s="6"/>
      <c r="H424" s="6"/>
      <c r="I424" s="6"/>
      <c r="J424" s="6"/>
      <c r="K424" s="6"/>
      <c r="L424" s="6"/>
      <c r="M424" s="15"/>
      <c r="N424" s="15"/>
      <c r="O424" s="15"/>
      <c r="P424" s="15"/>
      <c r="Q424" s="15"/>
      <c r="R424" s="15"/>
      <c r="S424" s="6"/>
      <c r="T424" s="6"/>
      <c r="U424" s="6"/>
      <c r="V424" s="6"/>
      <c r="W424" s="6"/>
      <c r="X424" s="6"/>
      <c r="Y424" s="6"/>
      <c r="Z424" s="6"/>
    </row>
    <row r="425" spans="1:26" x14ac:dyDescent="0.15">
      <c r="A425" s="6"/>
      <c r="B425" s="6"/>
      <c r="C425" s="6"/>
      <c r="D425" s="9"/>
      <c r="E425" s="9"/>
      <c r="F425" s="6"/>
      <c r="G425" s="6"/>
      <c r="H425" s="6"/>
      <c r="I425" s="6"/>
      <c r="J425" s="6"/>
      <c r="K425" s="6"/>
      <c r="L425" s="6"/>
      <c r="M425" s="15"/>
      <c r="N425" s="15"/>
      <c r="O425" s="15"/>
      <c r="P425" s="15"/>
      <c r="Q425" s="15"/>
      <c r="R425" s="15"/>
      <c r="S425" s="6"/>
      <c r="T425" s="6"/>
      <c r="U425" s="6"/>
      <c r="V425" s="6"/>
      <c r="W425" s="6"/>
      <c r="X425" s="6"/>
      <c r="Y425" s="6"/>
      <c r="Z425" s="6"/>
    </row>
    <row r="426" spans="1:26" x14ac:dyDescent="0.15">
      <c r="A426" s="6"/>
      <c r="B426" s="6"/>
      <c r="C426" s="6"/>
      <c r="D426" s="9"/>
      <c r="E426" s="9"/>
      <c r="F426" s="6"/>
      <c r="G426" s="6"/>
      <c r="H426" s="6"/>
      <c r="I426" s="6"/>
      <c r="J426" s="6"/>
      <c r="K426" s="6"/>
      <c r="L426" s="6"/>
      <c r="M426" s="15"/>
      <c r="N426" s="15"/>
      <c r="O426" s="15"/>
      <c r="P426" s="15"/>
      <c r="Q426" s="15"/>
      <c r="R426" s="15"/>
      <c r="S426" s="6"/>
      <c r="T426" s="6"/>
      <c r="U426" s="6"/>
      <c r="V426" s="6"/>
      <c r="W426" s="6"/>
      <c r="X426" s="6"/>
      <c r="Y426" s="6"/>
      <c r="Z426" s="6"/>
    </row>
    <row r="427" spans="1:26" x14ac:dyDescent="0.15">
      <c r="A427" s="6"/>
      <c r="B427" s="6"/>
      <c r="C427" s="6"/>
      <c r="D427" s="9"/>
      <c r="E427" s="9"/>
      <c r="F427" s="6"/>
      <c r="G427" s="6"/>
      <c r="H427" s="6"/>
      <c r="I427" s="6"/>
      <c r="J427" s="6"/>
      <c r="K427" s="6"/>
      <c r="L427" s="6"/>
      <c r="M427" s="15"/>
      <c r="N427" s="15"/>
      <c r="O427" s="15"/>
      <c r="P427" s="15"/>
      <c r="Q427" s="15"/>
      <c r="R427" s="15"/>
      <c r="S427" s="6"/>
      <c r="T427" s="6"/>
      <c r="U427" s="6"/>
      <c r="V427" s="6"/>
      <c r="W427" s="6"/>
      <c r="X427" s="6"/>
      <c r="Y427" s="6"/>
      <c r="Z427" s="6"/>
    </row>
    <row r="428" spans="1:26" x14ac:dyDescent="0.15">
      <c r="A428" s="6"/>
      <c r="B428" s="6"/>
      <c r="C428" s="6"/>
      <c r="D428" s="9"/>
      <c r="E428" s="9"/>
      <c r="F428" s="6"/>
      <c r="G428" s="6"/>
      <c r="H428" s="6"/>
      <c r="I428" s="6"/>
      <c r="J428" s="6"/>
      <c r="K428" s="6"/>
      <c r="L428" s="6"/>
      <c r="M428" s="15"/>
      <c r="N428" s="15"/>
      <c r="O428" s="15"/>
      <c r="P428" s="15"/>
      <c r="Q428" s="15"/>
      <c r="R428" s="15"/>
      <c r="S428" s="6"/>
      <c r="T428" s="6"/>
      <c r="U428" s="6"/>
      <c r="V428" s="6"/>
      <c r="W428" s="6"/>
      <c r="X428" s="6"/>
      <c r="Y428" s="6"/>
      <c r="Z428" s="6"/>
    </row>
    <row r="429" spans="1:26" x14ac:dyDescent="0.15">
      <c r="A429" s="6"/>
      <c r="B429" s="6"/>
      <c r="C429" s="6"/>
      <c r="D429" s="9"/>
      <c r="E429" s="9"/>
      <c r="F429" s="6"/>
      <c r="G429" s="6"/>
      <c r="H429" s="6"/>
      <c r="I429" s="6"/>
      <c r="J429" s="6"/>
      <c r="K429" s="6"/>
      <c r="L429" s="6"/>
      <c r="M429" s="15"/>
      <c r="N429" s="15"/>
      <c r="O429" s="15"/>
      <c r="P429" s="15"/>
      <c r="Q429" s="15"/>
      <c r="R429" s="15"/>
      <c r="S429" s="6"/>
      <c r="T429" s="6"/>
      <c r="U429" s="6"/>
      <c r="V429" s="6"/>
      <c r="W429" s="6"/>
      <c r="X429" s="6"/>
      <c r="Y429" s="6"/>
      <c r="Z429" s="6"/>
    </row>
    <row r="430" spans="1:26" x14ac:dyDescent="0.15">
      <c r="A430" s="6"/>
      <c r="B430" s="6"/>
      <c r="C430" s="6"/>
      <c r="D430" s="9"/>
      <c r="E430" s="9"/>
      <c r="F430" s="6"/>
      <c r="G430" s="6"/>
      <c r="H430" s="6"/>
      <c r="I430" s="6"/>
      <c r="J430" s="6"/>
      <c r="K430" s="6"/>
      <c r="L430" s="6"/>
      <c r="M430" s="15"/>
      <c r="N430" s="15"/>
      <c r="O430" s="15"/>
      <c r="P430" s="15"/>
      <c r="Q430" s="15"/>
      <c r="R430" s="15"/>
      <c r="S430" s="6"/>
      <c r="T430" s="6"/>
      <c r="U430" s="6"/>
      <c r="V430" s="6"/>
      <c r="W430" s="6"/>
      <c r="X430" s="6"/>
      <c r="Y430" s="6"/>
      <c r="Z430" s="6"/>
    </row>
    <row r="431" spans="1:26" x14ac:dyDescent="0.15">
      <c r="A431" s="6"/>
      <c r="B431" s="6"/>
      <c r="C431" s="6"/>
      <c r="D431" s="9"/>
      <c r="E431" s="9"/>
      <c r="F431" s="6"/>
      <c r="G431" s="6"/>
      <c r="H431" s="6"/>
      <c r="I431" s="6"/>
      <c r="J431" s="6"/>
      <c r="K431" s="6"/>
      <c r="L431" s="6"/>
      <c r="M431" s="15"/>
      <c r="N431" s="15"/>
      <c r="O431" s="15"/>
      <c r="P431" s="15"/>
      <c r="Q431" s="15"/>
      <c r="R431" s="15"/>
      <c r="S431" s="6"/>
      <c r="T431" s="6"/>
      <c r="U431" s="6"/>
      <c r="V431" s="6"/>
      <c r="W431" s="6"/>
      <c r="X431" s="6"/>
      <c r="Y431" s="6"/>
      <c r="Z431" s="6"/>
    </row>
    <row r="432" spans="1:26" x14ac:dyDescent="0.15">
      <c r="A432" s="6"/>
      <c r="B432" s="6"/>
      <c r="C432" s="6"/>
      <c r="D432" s="9"/>
      <c r="E432" s="9"/>
      <c r="F432" s="6"/>
      <c r="G432" s="6"/>
      <c r="H432" s="6"/>
      <c r="I432" s="6"/>
      <c r="J432" s="6"/>
      <c r="K432" s="6"/>
      <c r="L432" s="6"/>
      <c r="M432" s="15"/>
      <c r="N432" s="15"/>
      <c r="O432" s="15"/>
      <c r="P432" s="15"/>
      <c r="Q432" s="15"/>
      <c r="R432" s="15"/>
      <c r="S432" s="6"/>
      <c r="T432" s="6"/>
      <c r="U432" s="6"/>
      <c r="V432" s="6"/>
      <c r="W432" s="6"/>
      <c r="X432" s="6"/>
      <c r="Y432" s="6"/>
      <c r="Z432" s="6"/>
    </row>
    <row r="433" spans="1:26" x14ac:dyDescent="0.15">
      <c r="A433" s="6"/>
      <c r="B433" s="6"/>
      <c r="C433" s="6"/>
      <c r="D433" s="9"/>
      <c r="E433" s="9"/>
      <c r="F433" s="6"/>
      <c r="G433" s="6"/>
      <c r="H433" s="6"/>
      <c r="I433" s="6"/>
      <c r="J433" s="6"/>
      <c r="K433" s="6"/>
      <c r="L433" s="6"/>
      <c r="M433" s="15"/>
      <c r="N433" s="15"/>
      <c r="O433" s="15"/>
      <c r="P433" s="15"/>
      <c r="Q433" s="15"/>
      <c r="R433" s="15"/>
      <c r="S433" s="6"/>
      <c r="T433" s="6"/>
      <c r="U433" s="6"/>
      <c r="V433" s="6"/>
      <c r="W433" s="6"/>
      <c r="X433" s="6"/>
      <c r="Y433" s="6"/>
      <c r="Z433" s="6"/>
    </row>
    <row r="434" spans="1:26" x14ac:dyDescent="0.15">
      <c r="A434" s="6"/>
      <c r="B434" s="6"/>
      <c r="C434" s="6"/>
      <c r="D434" s="9"/>
      <c r="E434" s="9"/>
      <c r="F434" s="6"/>
      <c r="G434" s="6"/>
      <c r="H434" s="6"/>
      <c r="I434" s="6"/>
      <c r="J434" s="6"/>
      <c r="K434" s="6"/>
      <c r="L434" s="6"/>
      <c r="M434" s="15"/>
      <c r="N434" s="15"/>
      <c r="O434" s="15"/>
      <c r="P434" s="15"/>
      <c r="Q434" s="15"/>
      <c r="R434" s="15"/>
      <c r="S434" s="6"/>
      <c r="T434" s="6"/>
      <c r="U434" s="6"/>
      <c r="V434" s="6"/>
      <c r="W434" s="6"/>
      <c r="X434" s="6"/>
      <c r="Y434" s="6"/>
      <c r="Z434" s="6"/>
    </row>
    <row r="435" spans="1:26" x14ac:dyDescent="0.15">
      <c r="A435" s="6"/>
      <c r="B435" s="6"/>
      <c r="C435" s="6"/>
      <c r="D435" s="9"/>
      <c r="E435" s="9"/>
      <c r="F435" s="6"/>
      <c r="G435" s="6"/>
      <c r="H435" s="6"/>
      <c r="I435" s="6"/>
      <c r="J435" s="6"/>
      <c r="K435" s="6"/>
      <c r="L435" s="6"/>
      <c r="M435" s="15"/>
      <c r="N435" s="15"/>
      <c r="O435" s="15"/>
      <c r="P435" s="15"/>
      <c r="Q435" s="15"/>
      <c r="R435" s="15"/>
      <c r="S435" s="6"/>
      <c r="T435" s="6"/>
      <c r="U435" s="6"/>
      <c r="V435" s="6"/>
      <c r="W435" s="6"/>
      <c r="X435" s="6"/>
      <c r="Y435" s="6"/>
      <c r="Z435" s="6"/>
    </row>
    <row r="436" spans="1:26" x14ac:dyDescent="0.15">
      <c r="A436" s="6"/>
      <c r="B436" s="6"/>
      <c r="C436" s="6"/>
      <c r="D436" s="9"/>
      <c r="E436" s="9"/>
      <c r="F436" s="6"/>
      <c r="G436" s="6"/>
      <c r="H436" s="6"/>
      <c r="I436" s="6"/>
      <c r="J436" s="6"/>
      <c r="K436" s="6"/>
      <c r="L436" s="6"/>
      <c r="M436" s="15"/>
      <c r="N436" s="15"/>
      <c r="O436" s="15"/>
      <c r="P436" s="15"/>
      <c r="Q436" s="15"/>
      <c r="R436" s="15"/>
      <c r="S436" s="6"/>
      <c r="T436" s="6"/>
      <c r="U436" s="6"/>
      <c r="V436" s="6"/>
      <c r="W436" s="6"/>
      <c r="X436" s="6"/>
      <c r="Y436" s="6"/>
      <c r="Z436" s="6"/>
    </row>
    <row r="437" spans="1:26" x14ac:dyDescent="0.15">
      <c r="A437" s="6"/>
      <c r="B437" s="6"/>
      <c r="C437" s="6"/>
      <c r="D437" s="9"/>
      <c r="E437" s="9"/>
      <c r="F437" s="6"/>
      <c r="G437" s="6"/>
      <c r="H437" s="6"/>
      <c r="I437" s="6"/>
      <c r="J437" s="6"/>
      <c r="K437" s="6"/>
      <c r="L437" s="6"/>
      <c r="M437" s="15"/>
      <c r="N437" s="15"/>
      <c r="O437" s="15"/>
      <c r="P437" s="15"/>
      <c r="Q437" s="15"/>
      <c r="R437" s="15"/>
      <c r="S437" s="6"/>
      <c r="T437" s="6"/>
      <c r="U437" s="6"/>
      <c r="V437" s="6"/>
      <c r="W437" s="6"/>
      <c r="X437" s="6"/>
      <c r="Y437" s="6"/>
      <c r="Z437" s="6"/>
    </row>
    <row r="438" spans="1:26" x14ac:dyDescent="0.15">
      <c r="A438" s="6"/>
      <c r="B438" s="6"/>
      <c r="C438" s="6"/>
      <c r="D438" s="9"/>
      <c r="E438" s="9"/>
      <c r="F438" s="6"/>
      <c r="G438" s="6"/>
      <c r="H438" s="6"/>
      <c r="I438" s="6"/>
      <c r="J438" s="6"/>
      <c r="K438" s="6"/>
      <c r="L438" s="6"/>
      <c r="M438" s="15"/>
      <c r="N438" s="15"/>
      <c r="O438" s="15"/>
      <c r="P438" s="15"/>
      <c r="Q438" s="15"/>
      <c r="R438" s="15"/>
      <c r="S438" s="6"/>
      <c r="T438" s="6"/>
      <c r="U438" s="6"/>
      <c r="V438" s="6"/>
      <c r="W438" s="6"/>
      <c r="X438" s="6"/>
      <c r="Y438" s="6"/>
      <c r="Z438" s="6"/>
    </row>
    <row r="439" spans="1:26" x14ac:dyDescent="0.15">
      <c r="A439" s="6"/>
      <c r="B439" s="6"/>
      <c r="C439" s="6"/>
      <c r="D439" s="9"/>
      <c r="E439" s="9"/>
      <c r="F439" s="6"/>
      <c r="G439" s="6"/>
      <c r="H439" s="6"/>
      <c r="I439" s="6"/>
      <c r="J439" s="6"/>
      <c r="K439" s="6"/>
      <c r="L439" s="6"/>
      <c r="M439" s="15"/>
      <c r="N439" s="15"/>
      <c r="O439" s="15"/>
      <c r="P439" s="15"/>
      <c r="Q439" s="15"/>
      <c r="R439" s="15"/>
      <c r="S439" s="6"/>
      <c r="T439" s="6"/>
      <c r="U439" s="6"/>
      <c r="V439" s="6"/>
      <c r="W439" s="6"/>
      <c r="X439" s="6"/>
      <c r="Y439" s="6"/>
      <c r="Z439" s="6"/>
    </row>
    <row r="440" spans="1:26" x14ac:dyDescent="0.15">
      <c r="A440" s="6"/>
      <c r="B440" s="6"/>
      <c r="C440" s="6"/>
      <c r="D440" s="9"/>
      <c r="E440" s="9"/>
      <c r="F440" s="6"/>
      <c r="G440" s="6"/>
      <c r="H440" s="6"/>
      <c r="I440" s="6"/>
      <c r="J440" s="6"/>
      <c r="K440" s="6"/>
      <c r="L440" s="6"/>
      <c r="M440" s="15"/>
      <c r="N440" s="15"/>
      <c r="O440" s="15"/>
      <c r="P440" s="15"/>
      <c r="Q440" s="15"/>
      <c r="R440" s="15"/>
      <c r="S440" s="6"/>
      <c r="T440" s="6"/>
      <c r="U440" s="6"/>
      <c r="V440" s="6"/>
      <c r="W440" s="6"/>
      <c r="X440" s="6"/>
      <c r="Y440" s="6"/>
      <c r="Z440" s="6"/>
    </row>
    <row r="441" spans="1:26" x14ac:dyDescent="0.15">
      <c r="A441" s="6"/>
      <c r="B441" s="6"/>
      <c r="C441" s="6"/>
      <c r="D441" s="9"/>
      <c r="E441" s="9"/>
      <c r="F441" s="6"/>
      <c r="G441" s="6"/>
      <c r="H441" s="6"/>
      <c r="I441" s="6"/>
      <c r="J441" s="6"/>
      <c r="K441" s="6"/>
      <c r="L441" s="6"/>
      <c r="M441" s="15"/>
      <c r="N441" s="15"/>
      <c r="O441" s="15"/>
      <c r="P441" s="15"/>
      <c r="Q441" s="15"/>
      <c r="R441" s="15"/>
      <c r="S441" s="6"/>
      <c r="T441" s="6"/>
      <c r="U441" s="6"/>
      <c r="V441" s="6"/>
      <c r="W441" s="6"/>
      <c r="X441" s="6"/>
      <c r="Y441" s="6"/>
      <c r="Z441" s="6"/>
    </row>
    <row r="442" spans="1:26" x14ac:dyDescent="0.15">
      <c r="A442" s="6"/>
      <c r="B442" s="6"/>
      <c r="C442" s="6"/>
      <c r="D442" s="9"/>
      <c r="E442" s="9"/>
      <c r="F442" s="6"/>
      <c r="G442" s="6"/>
      <c r="H442" s="6"/>
      <c r="I442" s="6"/>
      <c r="J442" s="6"/>
      <c r="K442" s="6"/>
      <c r="L442" s="6"/>
      <c r="M442" s="15"/>
      <c r="N442" s="15"/>
      <c r="O442" s="15"/>
      <c r="P442" s="15"/>
      <c r="Q442" s="15"/>
      <c r="R442" s="15"/>
      <c r="S442" s="6"/>
      <c r="T442" s="6"/>
      <c r="U442" s="6"/>
      <c r="V442" s="6"/>
      <c r="W442" s="6"/>
      <c r="X442" s="6"/>
      <c r="Y442" s="6"/>
      <c r="Z442" s="6"/>
    </row>
    <row r="443" spans="1:26" x14ac:dyDescent="0.15">
      <c r="A443" s="6"/>
      <c r="B443" s="6"/>
      <c r="C443" s="6"/>
      <c r="D443" s="9"/>
      <c r="E443" s="9"/>
      <c r="F443" s="6"/>
      <c r="G443" s="6"/>
      <c r="H443" s="6"/>
      <c r="I443" s="6"/>
      <c r="J443" s="6"/>
      <c r="K443" s="6"/>
      <c r="L443" s="6"/>
      <c r="M443" s="15"/>
      <c r="N443" s="15"/>
      <c r="O443" s="15"/>
      <c r="P443" s="15"/>
      <c r="Q443" s="15"/>
      <c r="R443" s="15"/>
      <c r="S443" s="6"/>
      <c r="T443" s="6"/>
      <c r="U443" s="6"/>
      <c r="V443" s="6"/>
      <c r="W443" s="6"/>
      <c r="X443" s="6"/>
      <c r="Y443" s="6"/>
      <c r="Z443" s="6"/>
    </row>
    <row r="444" spans="1:26" x14ac:dyDescent="0.15">
      <c r="A444" s="6"/>
      <c r="B444" s="6"/>
      <c r="C444" s="6"/>
      <c r="D444" s="9"/>
      <c r="E444" s="9"/>
      <c r="F444" s="6"/>
      <c r="G444" s="6"/>
      <c r="H444" s="6"/>
      <c r="I444" s="6"/>
      <c r="J444" s="6"/>
      <c r="K444" s="6"/>
      <c r="L444" s="6"/>
      <c r="M444" s="15"/>
      <c r="N444" s="15"/>
      <c r="O444" s="15"/>
      <c r="P444" s="15"/>
      <c r="Q444" s="15"/>
      <c r="R444" s="15"/>
      <c r="S444" s="6"/>
      <c r="T444" s="6"/>
      <c r="U444" s="6"/>
      <c r="V444" s="6"/>
      <c r="W444" s="6"/>
      <c r="X444" s="6"/>
      <c r="Y444" s="6"/>
      <c r="Z444" s="6"/>
    </row>
    <row r="445" spans="1:26" x14ac:dyDescent="0.15">
      <c r="A445" s="6"/>
      <c r="B445" s="6"/>
      <c r="C445" s="6"/>
      <c r="D445" s="9"/>
      <c r="E445" s="9"/>
      <c r="F445" s="6"/>
      <c r="G445" s="6"/>
      <c r="H445" s="6"/>
      <c r="I445" s="6"/>
      <c r="J445" s="6"/>
      <c r="K445" s="6"/>
      <c r="L445" s="6"/>
      <c r="M445" s="15"/>
      <c r="N445" s="15"/>
      <c r="O445" s="15"/>
      <c r="P445" s="15"/>
      <c r="Q445" s="15"/>
      <c r="R445" s="15"/>
      <c r="S445" s="6"/>
      <c r="T445" s="6"/>
      <c r="U445" s="6"/>
      <c r="V445" s="6"/>
      <c r="W445" s="6"/>
      <c r="X445" s="6"/>
      <c r="Y445" s="6"/>
      <c r="Z445" s="6"/>
    </row>
    <row r="446" spans="1:26" x14ac:dyDescent="0.15">
      <c r="A446" s="6"/>
      <c r="B446" s="6"/>
      <c r="C446" s="6"/>
      <c r="D446" s="9"/>
      <c r="E446" s="9"/>
      <c r="F446" s="6"/>
      <c r="G446" s="6"/>
      <c r="H446" s="6"/>
      <c r="I446" s="6"/>
      <c r="J446" s="6"/>
      <c r="K446" s="6"/>
      <c r="L446" s="6"/>
      <c r="M446" s="15"/>
      <c r="N446" s="15"/>
      <c r="O446" s="15"/>
      <c r="P446" s="15"/>
      <c r="Q446" s="15"/>
      <c r="R446" s="15"/>
      <c r="S446" s="6"/>
      <c r="T446" s="6"/>
      <c r="U446" s="6"/>
      <c r="V446" s="6"/>
      <c r="W446" s="6"/>
      <c r="X446" s="6"/>
      <c r="Y446" s="6"/>
      <c r="Z446" s="6"/>
    </row>
    <row r="447" spans="1:26" x14ac:dyDescent="0.15">
      <c r="A447" s="6"/>
      <c r="B447" s="6"/>
      <c r="C447" s="6"/>
      <c r="D447" s="9"/>
      <c r="E447" s="9"/>
      <c r="F447" s="6"/>
      <c r="G447" s="6"/>
      <c r="H447" s="6"/>
      <c r="I447" s="6"/>
      <c r="J447" s="6"/>
      <c r="K447" s="6"/>
      <c r="L447" s="6"/>
      <c r="M447" s="15"/>
      <c r="N447" s="15"/>
      <c r="O447" s="15"/>
      <c r="P447" s="15"/>
      <c r="Q447" s="15"/>
      <c r="R447" s="15"/>
      <c r="S447" s="6"/>
      <c r="T447" s="6"/>
      <c r="U447" s="6"/>
      <c r="V447" s="6"/>
      <c r="W447" s="6"/>
      <c r="X447" s="6"/>
      <c r="Y447" s="6"/>
      <c r="Z447" s="6"/>
    </row>
    <row r="448" spans="1:26" x14ac:dyDescent="0.15">
      <c r="A448" s="6"/>
      <c r="B448" s="6"/>
      <c r="C448" s="6"/>
      <c r="D448" s="9"/>
      <c r="E448" s="9"/>
      <c r="F448" s="6"/>
      <c r="G448" s="6"/>
      <c r="H448" s="6"/>
      <c r="I448" s="6"/>
      <c r="J448" s="6"/>
      <c r="K448" s="6"/>
      <c r="L448" s="6"/>
      <c r="M448" s="15"/>
      <c r="N448" s="15"/>
      <c r="O448" s="15"/>
      <c r="P448" s="15"/>
      <c r="Q448" s="15"/>
      <c r="R448" s="15"/>
      <c r="S448" s="6"/>
      <c r="T448" s="6"/>
      <c r="U448" s="6"/>
      <c r="V448" s="6"/>
      <c r="W448" s="6"/>
      <c r="X448" s="6"/>
      <c r="Y448" s="6"/>
      <c r="Z448" s="6"/>
    </row>
    <row r="449" spans="1:26" x14ac:dyDescent="0.15">
      <c r="A449" s="6"/>
      <c r="B449" s="6"/>
      <c r="C449" s="6"/>
      <c r="D449" s="9"/>
      <c r="E449" s="9"/>
      <c r="F449" s="6"/>
      <c r="G449" s="6"/>
      <c r="H449" s="6"/>
      <c r="I449" s="6"/>
      <c r="J449" s="6"/>
      <c r="K449" s="6"/>
      <c r="L449" s="6"/>
      <c r="M449" s="15"/>
      <c r="N449" s="15"/>
      <c r="O449" s="15"/>
      <c r="P449" s="15"/>
      <c r="Q449" s="15"/>
      <c r="R449" s="15"/>
      <c r="S449" s="6"/>
      <c r="T449" s="6"/>
      <c r="U449" s="6"/>
      <c r="V449" s="6"/>
      <c r="W449" s="6"/>
      <c r="X449" s="6"/>
      <c r="Y449" s="6"/>
      <c r="Z449" s="6"/>
    </row>
    <row r="450" spans="1:26" x14ac:dyDescent="0.15">
      <c r="A450" s="6"/>
      <c r="B450" s="6"/>
      <c r="C450" s="6"/>
      <c r="D450" s="9"/>
      <c r="E450" s="9"/>
      <c r="F450" s="6"/>
      <c r="G450" s="6"/>
      <c r="H450" s="6"/>
      <c r="I450" s="6"/>
      <c r="J450" s="6"/>
      <c r="K450" s="6"/>
      <c r="L450" s="6"/>
      <c r="M450" s="15"/>
      <c r="N450" s="15"/>
      <c r="O450" s="15"/>
      <c r="P450" s="15"/>
      <c r="Q450" s="15"/>
      <c r="R450" s="15"/>
      <c r="S450" s="6"/>
      <c r="T450" s="6"/>
      <c r="U450" s="6"/>
      <c r="V450" s="6"/>
      <c r="W450" s="6"/>
      <c r="X450" s="6"/>
      <c r="Y450" s="6"/>
      <c r="Z450" s="6"/>
    </row>
    <row r="451" spans="1:26" x14ac:dyDescent="0.15">
      <c r="A451" s="6"/>
      <c r="B451" s="6"/>
      <c r="C451" s="6"/>
      <c r="D451" s="9"/>
      <c r="E451" s="9"/>
      <c r="F451" s="6"/>
      <c r="G451" s="6"/>
      <c r="H451" s="6"/>
      <c r="I451" s="6"/>
      <c r="J451" s="6"/>
      <c r="K451" s="6"/>
      <c r="L451" s="6"/>
      <c r="M451" s="15"/>
      <c r="N451" s="15"/>
      <c r="O451" s="15"/>
      <c r="P451" s="15"/>
      <c r="Q451" s="15"/>
      <c r="R451" s="15"/>
      <c r="S451" s="6"/>
      <c r="T451" s="6"/>
      <c r="U451" s="6"/>
      <c r="V451" s="6"/>
      <c r="W451" s="6"/>
      <c r="X451" s="6"/>
      <c r="Y451" s="6"/>
      <c r="Z451" s="6"/>
    </row>
    <row r="452" spans="1:26" x14ac:dyDescent="0.15">
      <c r="A452" s="6"/>
      <c r="B452" s="6"/>
      <c r="C452" s="6"/>
      <c r="D452" s="9"/>
      <c r="E452" s="9"/>
      <c r="F452" s="6"/>
      <c r="G452" s="6"/>
      <c r="H452" s="6"/>
      <c r="I452" s="6"/>
      <c r="J452" s="6"/>
      <c r="K452" s="6"/>
      <c r="L452" s="6"/>
      <c r="M452" s="15"/>
      <c r="N452" s="15"/>
      <c r="O452" s="15"/>
      <c r="P452" s="15"/>
      <c r="Q452" s="15"/>
      <c r="R452" s="15"/>
      <c r="S452" s="6"/>
      <c r="T452" s="6"/>
      <c r="U452" s="6"/>
      <c r="V452" s="6"/>
      <c r="W452" s="6"/>
      <c r="X452" s="6"/>
      <c r="Y452" s="6"/>
      <c r="Z452" s="6"/>
    </row>
    <row r="453" spans="1:26" x14ac:dyDescent="0.15">
      <c r="A453" s="6"/>
      <c r="B453" s="6"/>
      <c r="C453" s="6"/>
      <c r="D453" s="9"/>
      <c r="E453" s="9"/>
      <c r="F453" s="6"/>
      <c r="G453" s="6"/>
      <c r="H453" s="6"/>
      <c r="I453" s="6"/>
      <c r="J453" s="6"/>
      <c r="K453" s="6"/>
      <c r="L453" s="6"/>
      <c r="M453" s="15"/>
      <c r="N453" s="15"/>
      <c r="O453" s="15"/>
      <c r="P453" s="15"/>
      <c r="Q453" s="15"/>
      <c r="R453" s="15"/>
      <c r="S453" s="6"/>
      <c r="T453" s="6"/>
      <c r="U453" s="6"/>
      <c r="V453" s="6"/>
      <c r="W453" s="6"/>
      <c r="X453" s="6"/>
      <c r="Y453" s="6"/>
      <c r="Z453" s="6"/>
    </row>
    <row r="454" spans="1:26" x14ac:dyDescent="0.15">
      <c r="A454" s="6"/>
      <c r="B454" s="6"/>
      <c r="C454" s="6"/>
      <c r="D454" s="9"/>
      <c r="E454" s="9"/>
      <c r="F454" s="6"/>
      <c r="G454" s="6"/>
      <c r="H454" s="6"/>
      <c r="I454" s="6"/>
      <c r="J454" s="6"/>
      <c r="K454" s="6"/>
      <c r="L454" s="6"/>
      <c r="M454" s="15"/>
      <c r="N454" s="15"/>
      <c r="O454" s="15"/>
      <c r="P454" s="15"/>
      <c r="Q454" s="15"/>
      <c r="R454" s="15"/>
      <c r="S454" s="6"/>
      <c r="T454" s="6"/>
      <c r="U454" s="6"/>
      <c r="V454" s="6"/>
      <c r="W454" s="6"/>
      <c r="X454" s="6"/>
      <c r="Y454" s="6"/>
      <c r="Z454" s="6"/>
    </row>
    <row r="455" spans="1:26" x14ac:dyDescent="0.15">
      <c r="A455" s="6"/>
      <c r="B455" s="6"/>
      <c r="C455" s="6"/>
      <c r="D455" s="9"/>
      <c r="E455" s="9"/>
      <c r="F455" s="6"/>
      <c r="G455" s="6"/>
      <c r="H455" s="6"/>
      <c r="I455" s="6"/>
      <c r="J455" s="6"/>
      <c r="K455" s="6"/>
      <c r="L455" s="6"/>
      <c r="M455" s="15"/>
      <c r="N455" s="15"/>
      <c r="O455" s="15"/>
      <c r="P455" s="15"/>
      <c r="Q455" s="15"/>
      <c r="R455" s="15"/>
      <c r="S455" s="6"/>
      <c r="T455" s="6"/>
      <c r="U455" s="6"/>
      <c r="V455" s="6"/>
      <c r="W455" s="6"/>
      <c r="X455" s="6"/>
      <c r="Y455" s="6"/>
      <c r="Z455" s="6"/>
    </row>
    <row r="456" spans="1:26" x14ac:dyDescent="0.15">
      <c r="A456" s="6"/>
      <c r="B456" s="6"/>
      <c r="C456" s="6"/>
      <c r="D456" s="9"/>
      <c r="E456" s="9"/>
      <c r="F456" s="6"/>
      <c r="G456" s="6"/>
      <c r="H456" s="6"/>
      <c r="I456" s="6"/>
      <c r="J456" s="6"/>
      <c r="K456" s="6"/>
      <c r="L456" s="6"/>
      <c r="M456" s="15"/>
      <c r="N456" s="15"/>
      <c r="O456" s="15"/>
      <c r="P456" s="15"/>
      <c r="Q456" s="15"/>
      <c r="R456" s="15"/>
      <c r="S456" s="6"/>
      <c r="T456" s="6"/>
      <c r="U456" s="6"/>
      <c r="V456" s="6"/>
      <c r="W456" s="6"/>
      <c r="X456" s="6"/>
      <c r="Y456" s="6"/>
      <c r="Z456" s="6"/>
    </row>
    <row r="457" spans="1:26" x14ac:dyDescent="0.15">
      <c r="A457" s="6"/>
      <c r="B457" s="6"/>
      <c r="C457" s="6"/>
      <c r="D457" s="9"/>
      <c r="E457" s="9"/>
      <c r="F457" s="6"/>
      <c r="G457" s="6"/>
      <c r="H457" s="6"/>
      <c r="I457" s="6"/>
      <c r="J457" s="6"/>
      <c r="K457" s="6"/>
      <c r="L457" s="6"/>
      <c r="M457" s="15"/>
      <c r="N457" s="15"/>
      <c r="O457" s="15"/>
      <c r="P457" s="15"/>
      <c r="Q457" s="15"/>
      <c r="R457" s="15"/>
      <c r="S457" s="6"/>
      <c r="T457" s="6"/>
      <c r="U457" s="6"/>
      <c r="V457" s="6"/>
      <c r="W457" s="6"/>
      <c r="X457" s="6"/>
      <c r="Y457" s="6"/>
      <c r="Z457" s="6"/>
    </row>
    <row r="458" spans="1:26" x14ac:dyDescent="0.15">
      <c r="A458" s="6"/>
      <c r="B458" s="6"/>
      <c r="C458" s="6"/>
      <c r="D458" s="9"/>
      <c r="E458" s="9"/>
      <c r="F458" s="6"/>
      <c r="G458" s="6"/>
      <c r="H458" s="6"/>
      <c r="I458" s="6"/>
      <c r="J458" s="6"/>
      <c r="K458" s="6"/>
      <c r="L458" s="6"/>
      <c r="M458" s="15"/>
      <c r="N458" s="15"/>
      <c r="O458" s="15"/>
      <c r="P458" s="15"/>
      <c r="Q458" s="15"/>
      <c r="R458" s="15"/>
      <c r="S458" s="6"/>
      <c r="T458" s="6"/>
      <c r="U458" s="6"/>
      <c r="V458" s="6"/>
      <c r="W458" s="6"/>
      <c r="X458" s="6"/>
      <c r="Y458" s="6"/>
      <c r="Z458" s="6"/>
    </row>
    <row r="459" spans="1:26" x14ac:dyDescent="0.15">
      <c r="A459" s="6"/>
      <c r="B459" s="6"/>
      <c r="C459" s="6"/>
      <c r="D459" s="9"/>
      <c r="E459" s="9"/>
      <c r="F459" s="6"/>
      <c r="G459" s="6"/>
      <c r="H459" s="6"/>
      <c r="I459" s="6"/>
      <c r="J459" s="6"/>
      <c r="K459" s="6"/>
      <c r="L459" s="6"/>
      <c r="M459" s="15"/>
      <c r="N459" s="15"/>
      <c r="O459" s="15"/>
      <c r="P459" s="15"/>
      <c r="Q459" s="15"/>
      <c r="R459" s="15"/>
      <c r="S459" s="6"/>
      <c r="T459" s="6"/>
      <c r="U459" s="6"/>
      <c r="V459" s="6"/>
      <c r="W459" s="6"/>
      <c r="X459" s="6"/>
      <c r="Y459" s="6"/>
      <c r="Z459" s="6"/>
    </row>
    <row r="460" spans="1:26" x14ac:dyDescent="0.15">
      <c r="A460" s="6"/>
      <c r="B460" s="6"/>
      <c r="C460" s="6"/>
      <c r="D460" s="9"/>
      <c r="E460" s="9"/>
      <c r="F460" s="6"/>
      <c r="G460" s="6"/>
      <c r="H460" s="6"/>
      <c r="I460" s="6"/>
      <c r="J460" s="6"/>
      <c r="K460" s="6"/>
      <c r="L460" s="6"/>
      <c r="M460" s="15"/>
      <c r="N460" s="15"/>
      <c r="O460" s="15"/>
      <c r="P460" s="15"/>
      <c r="Q460" s="15"/>
      <c r="R460" s="15"/>
      <c r="S460" s="6"/>
      <c r="T460" s="6"/>
      <c r="U460" s="6"/>
      <c r="V460" s="6"/>
      <c r="W460" s="6"/>
      <c r="X460" s="6"/>
      <c r="Y460" s="6"/>
      <c r="Z460" s="6"/>
    </row>
    <row r="461" spans="1:26" x14ac:dyDescent="0.15">
      <c r="A461" s="6"/>
      <c r="B461" s="6"/>
      <c r="C461" s="6"/>
      <c r="D461" s="9"/>
      <c r="E461" s="9"/>
      <c r="F461" s="6"/>
      <c r="G461" s="6"/>
      <c r="H461" s="6"/>
      <c r="I461" s="6"/>
      <c r="J461" s="6"/>
      <c r="K461" s="6"/>
      <c r="L461" s="6"/>
      <c r="M461" s="15"/>
      <c r="N461" s="15"/>
      <c r="O461" s="15"/>
      <c r="P461" s="15"/>
      <c r="Q461" s="15"/>
      <c r="R461" s="15"/>
      <c r="S461" s="6"/>
      <c r="T461" s="6"/>
      <c r="U461" s="6"/>
      <c r="V461" s="6"/>
      <c r="W461" s="6"/>
      <c r="X461" s="6"/>
      <c r="Y461" s="6"/>
      <c r="Z461" s="6"/>
    </row>
    <row r="462" spans="1:26" x14ac:dyDescent="0.15">
      <c r="A462" s="6"/>
      <c r="B462" s="6"/>
      <c r="C462" s="6"/>
      <c r="D462" s="9"/>
      <c r="E462" s="9"/>
      <c r="F462" s="6"/>
      <c r="G462" s="6"/>
      <c r="H462" s="6"/>
      <c r="I462" s="6"/>
      <c r="J462" s="6"/>
      <c r="K462" s="6"/>
      <c r="L462" s="6"/>
      <c r="M462" s="15"/>
      <c r="N462" s="15"/>
      <c r="O462" s="15"/>
      <c r="P462" s="15"/>
      <c r="Q462" s="15"/>
      <c r="R462" s="15"/>
      <c r="S462" s="6"/>
      <c r="T462" s="6"/>
      <c r="U462" s="6"/>
      <c r="V462" s="6"/>
      <c r="W462" s="6"/>
      <c r="X462" s="6"/>
      <c r="Y462" s="6"/>
      <c r="Z462" s="6"/>
    </row>
    <row r="463" spans="1:26" x14ac:dyDescent="0.15">
      <c r="A463" s="6"/>
      <c r="B463" s="6"/>
      <c r="C463" s="6"/>
      <c r="D463" s="9"/>
      <c r="E463" s="9"/>
      <c r="F463" s="6"/>
      <c r="G463" s="6"/>
      <c r="H463" s="6"/>
      <c r="I463" s="6"/>
      <c r="J463" s="6"/>
      <c r="K463" s="6"/>
      <c r="L463" s="6"/>
      <c r="M463" s="15"/>
      <c r="N463" s="15"/>
      <c r="O463" s="15"/>
      <c r="P463" s="15"/>
      <c r="Q463" s="15"/>
      <c r="R463" s="15"/>
      <c r="S463" s="6"/>
      <c r="T463" s="6"/>
      <c r="U463" s="6"/>
      <c r="V463" s="6"/>
      <c r="W463" s="6"/>
      <c r="X463" s="6"/>
      <c r="Y463" s="6"/>
      <c r="Z463" s="6"/>
    </row>
    <row r="464" spans="1:26" x14ac:dyDescent="0.15">
      <c r="A464" s="6"/>
      <c r="B464" s="6"/>
      <c r="C464" s="6"/>
      <c r="D464" s="9"/>
      <c r="E464" s="9"/>
      <c r="F464" s="6"/>
      <c r="G464" s="6"/>
      <c r="H464" s="6"/>
      <c r="I464" s="6"/>
      <c r="J464" s="6"/>
      <c r="K464" s="6"/>
      <c r="L464" s="6"/>
      <c r="M464" s="15"/>
      <c r="N464" s="15"/>
      <c r="O464" s="15"/>
      <c r="P464" s="15"/>
      <c r="Q464" s="15"/>
      <c r="R464" s="15"/>
      <c r="S464" s="6"/>
      <c r="T464" s="6"/>
      <c r="U464" s="6"/>
      <c r="V464" s="6"/>
      <c r="W464" s="6"/>
      <c r="X464" s="6"/>
      <c r="Y464" s="6"/>
      <c r="Z464" s="6"/>
    </row>
    <row r="465" spans="1:26" x14ac:dyDescent="0.15">
      <c r="A465" s="6"/>
      <c r="B465" s="6"/>
      <c r="C465" s="6"/>
      <c r="D465" s="9"/>
      <c r="E465" s="9"/>
      <c r="F465" s="6"/>
      <c r="G465" s="6"/>
      <c r="H465" s="6"/>
      <c r="I465" s="6"/>
      <c r="J465" s="6"/>
      <c r="K465" s="6"/>
      <c r="L465" s="6"/>
      <c r="M465" s="15"/>
      <c r="N465" s="15"/>
      <c r="O465" s="15"/>
      <c r="P465" s="15"/>
      <c r="Q465" s="15"/>
      <c r="R465" s="15"/>
      <c r="S465" s="6"/>
      <c r="T465" s="6"/>
      <c r="U465" s="6"/>
      <c r="V465" s="6"/>
      <c r="W465" s="6"/>
      <c r="X465" s="6"/>
      <c r="Y465" s="6"/>
      <c r="Z465" s="6"/>
    </row>
    <row r="466" spans="1:26" x14ac:dyDescent="0.15">
      <c r="A466" s="6"/>
      <c r="B466" s="6"/>
      <c r="C466" s="6"/>
      <c r="D466" s="9"/>
      <c r="E466" s="9"/>
      <c r="F466" s="6"/>
      <c r="G466" s="6"/>
      <c r="H466" s="6"/>
      <c r="I466" s="6"/>
      <c r="J466" s="6"/>
      <c r="K466" s="6"/>
      <c r="L466" s="6"/>
      <c r="M466" s="15"/>
      <c r="N466" s="15"/>
      <c r="O466" s="15"/>
      <c r="P466" s="15"/>
      <c r="Q466" s="15"/>
      <c r="R466" s="15"/>
      <c r="S466" s="6"/>
      <c r="T466" s="6"/>
      <c r="U466" s="6"/>
      <c r="V466" s="6"/>
      <c r="W466" s="6"/>
      <c r="X466" s="6"/>
      <c r="Y466" s="6"/>
      <c r="Z466" s="6"/>
    </row>
    <row r="467" spans="1:26" x14ac:dyDescent="0.15">
      <c r="A467" s="6"/>
      <c r="B467" s="6"/>
      <c r="C467" s="6"/>
      <c r="D467" s="9"/>
      <c r="E467" s="9"/>
      <c r="F467" s="6"/>
      <c r="G467" s="6"/>
      <c r="H467" s="6"/>
      <c r="I467" s="6"/>
      <c r="J467" s="6"/>
      <c r="K467" s="6"/>
      <c r="L467" s="6"/>
      <c r="M467" s="15"/>
      <c r="N467" s="15"/>
      <c r="O467" s="15"/>
      <c r="P467" s="15"/>
      <c r="Q467" s="15"/>
      <c r="R467" s="15"/>
      <c r="S467" s="6"/>
      <c r="T467" s="6"/>
      <c r="U467" s="6"/>
      <c r="V467" s="6"/>
      <c r="W467" s="6"/>
      <c r="X467" s="6"/>
      <c r="Y467" s="6"/>
      <c r="Z467" s="6"/>
    </row>
    <row r="468" spans="1:26" x14ac:dyDescent="0.15">
      <c r="A468" s="6"/>
      <c r="B468" s="6"/>
      <c r="C468" s="6"/>
      <c r="D468" s="9"/>
      <c r="E468" s="9"/>
      <c r="F468" s="6"/>
      <c r="G468" s="6"/>
      <c r="H468" s="6"/>
      <c r="I468" s="6"/>
      <c r="J468" s="6"/>
      <c r="K468" s="6"/>
      <c r="L468" s="6"/>
      <c r="M468" s="15"/>
      <c r="N468" s="15"/>
      <c r="O468" s="15"/>
      <c r="P468" s="15"/>
      <c r="Q468" s="15"/>
      <c r="R468" s="15"/>
      <c r="S468" s="6"/>
      <c r="T468" s="6"/>
      <c r="U468" s="6"/>
      <c r="V468" s="6"/>
      <c r="W468" s="6"/>
      <c r="X468" s="6"/>
      <c r="Y468" s="6"/>
      <c r="Z468" s="6"/>
    </row>
    <row r="469" spans="1:26" x14ac:dyDescent="0.15">
      <c r="A469" s="6"/>
      <c r="B469" s="6"/>
      <c r="C469" s="6"/>
      <c r="D469" s="9"/>
      <c r="E469" s="9"/>
      <c r="F469" s="6"/>
      <c r="G469" s="6"/>
      <c r="H469" s="6"/>
      <c r="I469" s="6"/>
      <c r="J469" s="6"/>
      <c r="K469" s="6"/>
      <c r="L469" s="6"/>
      <c r="M469" s="15"/>
      <c r="N469" s="15"/>
      <c r="O469" s="15"/>
      <c r="P469" s="15"/>
      <c r="Q469" s="15"/>
      <c r="R469" s="15"/>
      <c r="S469" s="6"/>
      <c r="T469" s="6"/>
      <c r="U469" s="6"/>
      <c r="V469" s="6"/>
      <c r="W469" s="6"/>
      <c r="X469" s="6"/>
      <c r="Y469" s="6"/>
      <c r="Z469" s="6"/>
    </row>
    <row r="470" spans="1:26" x14ac:dyDescent="0.15">
      <c r="A470" s="6"/>
      <c r="B470" s="6"/>
      <c r="C470" s="6"/>
      <c r="D470" s="9"/>
      <c r="E470" s="9"/>
      <c r="F470" s="6"/>
      <c r="G470" s="6"/>
      <c r="H470" s="6"/>
      <c r="I470" s="6"/>
      <c r="J470" s="6"/>
      <c r="K470" s="6"/>
      <c r="L470" s="6"/>
      <c r="M470" s="15"/>
      <c r="N470" s="15"/>
      <c r="O470" s="15"/>
      <c r="P470" s="15"/>
      <c r="Q470" s="15"/>
      <c r="R470" s="15"/>
      <c r="S470" s="6"/>
      <c r="T470" s="6"/>
      <c r="U470" s="6"/>
      <c r="V470" s="6"/>
      <c r="W470" s="6"/>
      <c r="X470" s="6"/>
      <c r="Y470" s="6"/>
      <c r="Z470" s="6"/>
    </row>
    <row r="471" spans="1:26" x14ac:dyDescent="0.15">
      <c r="A471" s="6"/>
      <c r="B471" s="6"/>
      <c r="C471" s="6"/>
      <c r="D471" s="9"/>
      <c r="E471" s="9"/>
      <c r="F471" s="6"/>
      <c r="G471" s="6"/>
      <c r="H471" s="6"/>
      <c r="I471" s="6"/>
      <c r="J471" s="6"/>
      <c r="K471" s="6"/>
      <c r="L471" s="6"/>
      <c r="M471" s="15"/>
      <c r="N471" s="15"/>
      <c r="O471" s="15"/>
      <c r="P471" s="15"/>
      <c r="Q471" s="15"/>
      <c r="R471" s="15"/>
      <c r="S471" s="6"/>
      <c r="T471" s="6"/>
      <c r="U471" s="6"/>
      <c r="V471" s="6"/>
      <c r="W471" s="6"/>
      <c r="X471" s="6"/>
      <c r="Y471" s="6"/>
      <c r="Z471" s="6"/>
    </row>
    <row r="472" spans="1:26" x14ac:dyDescent="0.15">
      <c r="A472" s="6"/>
      <c r="B472" s="6"/>
      <c r="C472" s="6"/>
      <c r="D472" s="9"/>
      <c r="E472" s="9"/>
      <c r="F472" s="6"/>
      <c r="G472" s="6"/>
      <c r="H472" s="6"/>
      <c r="I472" s="6"/>
      <c r="J472" s="6"/>
      <c r="K472" s="6"/>
      <c r="L472" s="6"/>
      <c r="M472" s="15"/>
      <c r="N472" s="15"/>
      <c r="O472" s="15"/>
      <c r="P472" s="15"/>
      <c r="Q472" s="15"/>
      <c r="R472" s="15"/>
      <c r="S472" s="6"/>
      <c r="T472" s="6"/>
      <c r="U472" s="6"/>
      <c r="V472" s="6"/>
      <c r="W472" s="6"/>
      <c r="X472" s="6"/>
      <c r="Y472" s="6"/>
      <c r="Z472" s="6"/>
    </row>
    <row r="473" spans="1:26" x14ac:dyDescent="0.15">
      <c r="A473" s="6"/>
      <c r="B473" s="6"/>
      <c r="C473" s="6"/>
      <c r="D473" s="9"/>
      <c r="E473" s="9"/>
      <c r="F473" s="6"/>
      <c r="G473" s="6"/>
      <c r="H473" s="6"/>
      <c r="I473" s="6"/>
      <c r="J473" s="6"/>
      <c r="K473" s="6"/>
      <c r="L473" s="6"/>
      <c r="M473" s="15"/>
      <c r="N473" s="15"/>
      <c r="O473" s="15"/>
      <c r="P473" s="15"/>
      <c r="Q473" s="15"/>
      <c r="R473" s="15"/>
      <c r="S473" s="6"/>
      <c r="T473" s="6"/>
      <c r="U473" s="6"/>
      <c r="V473" s="6"/>
      <c r="W473" s="6"/>
      <c r="X473" s="6"/>
      <c r="Y473" s="6"/>
      <c r="Z473" s="6"/>
    </row>
    <row r="474" spans="1:26" x14ac:dyDescent="0.15">
      <c r="A474" s="6"/>
      <c r="B474" s="6"/>
      <c r="C474" s="6"/>
      <c r="D474" s="9"/>
      <c r="E474" s="9"/>
      <c r="F474" s="6"/>
      <c r="G474" s="6"/>
      <c r="H474" s="6"/>
      <c r="I474" s="6"/>
      <c r="J474" s="6"/>
      <c r="K474" s="6"/>
      <c r="L474" s="6"/>
      <c r="M474" s="15"/>
      <c r="N474" s="15"/>
      <c r="O474" s="15"/>
      <c r="P474" s="15"/>
      <c r="Q474" s="15"/>
      <c r="R474" s="15"/>
      <c r="S474" s="6"/>
      <c r="T474" s="6"/>
      <c r="U474" s="6"/>
      <c r="V474" s="6"/>
      <c r="W474" s="6"/>
      <c r="X474" s="6"/>
      <c r="Y474" s="6"/>
      <c r="Z474" s="6"/>
    </row>
    <row r="475" spans="1:26" x14ac:dyDescent="0.15">
      <c r="A475" s="6"/>
      <c r="B475" s="6"/>
      <c r="C475" s="6"/>
      <c r="D475" s="9"/>
      <c r="E475" s="9"/>
      <c r="F475" s="6"/>
      <c r="G475" s="6"/>
      <c r="H475" s="6"/>
      <c r="I475" s="6"/>
      <c r="J475" s="6"/>
      <c r="K475" s="6"/>
      <c r="L475" s="6"/>
      <c r="M475" s="15"/>
      <c r="N475" s="15"/>
      <c r="O475" s="15"/>
      <c r="P475" s="15"/>
      <c r="Q475" s="15"/>
      <c r="R475" s="15"/>
      <c r="S475" s="6"/>
      <c r="T475" s="6"/>
      <c r="U475" s="6"/>
      <c r="V475" s="6"/>
      <c r="W475" s="6"/>
      <c r="X475" s="6"/>
      <c r="Y475" s="6"/>
      <c r="Z475" s="6"/>
    </row>
    <row r="476" spans="1:26" x14ac:dyDescent="0.15">
      <c r="A476" s="6"/>
      <c r="B476" s="6"/>
      <c r="C476" s="6"/>
      <c r="D476" s="9"/>
      <c r="E476" s="9"/>
      <c r="F476" s="6"/>
      <c r="G476" s="6"/>
      <c r="H476" s="6"/>
      <c r="I476" s="6"/>
      <c r="J476" s="6"/>
      <c r="K476" s="6"/>
      <c r="L476" s="6"/>
      <c r="M476" s="15"/>
      <c r="N476" s="15"/>
      <c r="O476" s="15"/>
      <c r="P476" s="15"/>
      <c r="Q476" s="15"/>
      <c r="R476" s="15"/>
      <c r="S476" s="6"/>
      <c r="T476" s="6"/>
      <c r="U476" s="6"/>
      <c r="V476" s="6"/>
      <c r="W476" s="6"/>
      <c r="X476" s="6"/>
      <c r="Y476" s="6"/>
      <c r="Z476" s="6"/>
    </row>
    <row r="477" spans="1:26" x14ac:dyDescent="0.15">
      <c r="A477" s="6"/>
      <c r="B477" s="6"/>
      <c r="C477" s="6"/>
      <c r="D477" s="9"/>
      <c r="E477" s="9"/>
      <c r="F477" s="6"/>
      <c r="G477" s="6"/>
      <c r="H477" s="6"/>
      <c r="I477" s="6"/>
      <c r="J477" s="6"/>
      <c r="K477" s="6"/>
      <c r="L477" s="6"/>
      <c r="M477" s="15"/>
      <c r="N477" s="15"/>
      <c r="O477" s="15"/>
      <c r="P477" s="15"/>
      <c r="Q477" s="15"/>
      <c r="R477" s="15"/>
      <c r="S477" s="6"/>
      <c r="T477" s="6"/>
      <c r="U477" s="6"/>
      <c r="V477" s="6"/>
      <c r="W477" s="6"/>
      <c r="X477" s="6"/>
      <c r="Y477" s="6"/>
      <c r="Z477" s="6"/>
    </row>
    <row r="478" spans="1:26" x14ac:dyDescent="0.15">
      <c r="A478" s="6"/>
      <c r="B478" s="6"/>
      <c r="C478" s="6"/>
      <c r="D478" s="9"/>
      <c r="E478" s="9"/>
      <c r="F478" s="6"/>
      <c r="G478" s="6"/>
      <c r="H478" s="6"/>
      <c r="I478" s="6"/>
      <c r="J478" s="6"/>
      <c r="K478" s="6"/>
      <c r="L478" s="6"/>
      <c r="M478" s="15"/>
      <c r="N478" s="15"/>
      <c r="O478" s="15"/>
      <c r="P478" s="15"/>
      <c r="Q478" s="15"/>
      <c r="R478" s="15"/>
      <c r="S478" s="6"/>
      <c r="T478" s="6"/>
      <c r="U478" s="6"/>
      <c r="V478" s="6"/>
      <c r="W478" s="6"/>
      <c r="X478" s="6"/>
      <c r="Y478" s="6"/>
      <c r="Z478" s="6"/>
    </row>
    <row r="479" spans="1:26" x14ac:dyDescent="0.15">
      <c r="A479" s="6"/>
      <c r="B479" s="6"/>
      <c r="C479" s="6"/>
      <c r="D479" s="9"/>
      <c r="E479" s="9"/>
      <c r="F479" s="6"/>
      <c r="G479" s="6"/>
      <c r="H479" s="6"/>
      <c r="I479" s="6"/>
      <c r="J479" s="6"/>
      <c r="K479" s="6"/>
      <c r="L479" s="6"/>
      <c r="M479" s="15"/>
      <c r="N479" s="15"/>
      <c r="O479" s="15"/>
      <c r="P479" s="15"/>
      <c r="Q479" s="15"/>
      <c r="R479" s="15"/>
      <c r="S479" s="6"/>
      <c r="T479" s="6"/>
      <c r="U479" s="6"/>
      <c r="V479" s="6"/>
      <c r="W479" s="6"/>
      <c r="X479" s="6"/>
      <c r="Y479" s="6"/>
      <c r="Z479" s="6"/>
    </row>
    <row r="480" spans="1:26" x14ac:dyDescent="0.15">
      <c r="A480" s="6"/>
      <c r="B480" s="6"/>
      <c r="C480" s="6"/>
      <c r="D480" s="9"/>
      <c r="E480" s="9"/>
      <c r="F480" s="6"/>
      <c r="G480" s="6"/>
      <c r="H480" s="6"/>
      <c r="I480" s="6"/>
      <c r="J480" s="6"/>
      <c r="K480" s="6"/>
      <c r="L480" s="6"/>
      <c r="M480" s="15"/>
      <c r="N480" s="15"/>
      <c r="O480" s="15"/>
      <c r="P480" s="15"/>
      <c r="Q480" s="15"/>
      <c r="R480" s="15"/>
      <c r="S480" s="6"/>
      <c r="T480" s="6"/>
      <c r="U480" s="6"/>
      <c r="V480" s="6"/>
      <c r="W480" s="6"/>
      <c r="X480" s="6"/>
      <c r="Y480" s="6"/>
      <c r="Z480" s="6"/>
    </row>
    <row r="481" spans="1:26" x14ac:dyDescent="0.15">
      <c r="A481" s="6"/>
      <c r="B481" s="6"/>
      <c r="C481" s="6"/>
      <c r="D481" s="9"/>
      <c r="E481" s="9"/>
      <c r="F481" s="6"/>
      <c r="G481" s="6"/>
      <c r="H481" s="6"/>
      <c r="I481" s="6"/>
      <c r="J481" s="6"/>
      <c r="K481" s="6"/>
      <c r="L481" s="6"/>
      <c r="M481" s="15"/>
      <c r="N481" s="15"/>
      <c r="O481" s="15"/>
      <c r="P481" s="15"/>
      <c r="Q481" s="15"/>
      <c r="R481" s="15"/>
      <c r="S481" s="6"/>
      <c r="T481" s="6"/>
      <c r="U481" s="6"/>
      <c r="V481" s="6"/>
      <c r="W481" s="6"/>
      <c r="X481" s="6"/>
      <c r="Y481" s="6"/>
      <c r="Z481" s="6"/>
    </row>
    <row r="482" spans="1:26" x14ac:dyDescent="0.15">
      <c r="A482" s="6"/>
      <c r="B482" s="6"/>
      <c r="C482" s="6"/>
      <c r="D482" s="9"/>
      <c r="E482" s="9"/>
      <c r="F482" s="6"/>
      <c r="G482" s="6"/>
      <c r="H482" s="6"/>
      <c r="I482" s="6"/>
      <c r="J482" s="6"/>
      <c r="K482" s="6"/>
      <c r="L482" s="6"/>
      <c r="M482" s="15"/>
      <c r="N482" s="15"/>
      <c r="O482" s="15"/>
      <c r="P482" s="15"/>
      <c r="Q482" s="15"/>
      <c r="R482" s="15"/>
      <c r="S482" s="6"/>
      <c r="T482" s="6"/>
      <c r="U482" s="6"/>
      <c r="V482" s="6"/>
      <c r="W482" s="6"/>
      <c r="X482" s="6"/>
      <c r="Y482" s="6"/>
      <c r="Z482" s="6"/>
    </row>
    <row r="483" spans="1:26" x14ac:dyDescent="0.15">
      <c r="A483" s="6"/>
      <c r="B483" s="6"/>
      <c r="C483" s="6"/>
      <c r="D483" s="9"/>
      <c r="E483" s="9"/>
      <c r="F483" s="6"/>
      <c r="G483" s="6"/>
      <c r="H483" s="6"/>
      <c r="I483" s="6"/>
      <c r="J483" s="6"/>
      <c r="K483" s="6"/>
      <c r="L483" s="6"/>
      <c r="M483" s="15"/>
      <c r="N483" s="15"/>
      <c r="O483" s="15"/>
      <c r="P483" s="15"/>
      <c r="Q483" s="15"/>
      <c r="R483" s="15"/>
      <c r="S483" s="6"/>
      <c r="T483" s="6"/>
      <c r="U483" s="6"/>
      <c r="V483" s="6"/>
      <c r="W483" s="6"/>
      <c r="X483" s="6"/>
      <c r="Y483" s="6"/>
      <c r="Z483" s="6"/>
    </row>
    <row r="484" spans="1:26" x14ac:dyDescent="0.15">
      <c r="A484" s="6"/>
      <c r="B484" s="6"/>
      <c r="C484" s="6"/>
      <c r="D484" s="9"/>
      <c r="E484" s="9"/>
      <c r="F484" s="6"/>
      <c r="G484" s="6"/>
      <c r="H484" s="6"/>
      <c r="I484" s="6"/>
      <c r="J484" s="6"/>
      <c r="K484" s="6"/>
      <c r="L484" s="6"/>
      <c r="M484" s="15"/>
      <c r="N484" s="15"/>
      <c r="O484" s="15"/>
      <c r="P484" s="15"/>
      <c r="Q484" s="15"/>
      <c r="R484" s="15"/>
      <c r="S484" s="6"/>
      <c r="T484" s="6"/>
      <c r="U484" s="6"/>
      <c r="V484" s="6"/>
      <c r="W484" s="6"/>
      <c r="X484" s="6"/>
      <c r="Y484" s="6"/>
      <c r="Z484" s="6"/>
    </row>
    <row r="485" spans="1:26" x14ac:dyDescent="0.15">
      <c r="A485" s="6"/>
      <c r="B485" s="6"/>
      <c r="C485" s="6"/>
      <c r="D485" s="9"/>
      <c r="E485" s="9"/>
      <c r="F485" s="6"/>
      <c r="G485" s="6"/>
      <c r="H485" s="6"/>
      <c r="I485" s="6"/>
      <c r="J485" s="6"/>
      <c r="K485" s="6"/>
      <c r="L485" s="6"/>
      <c r="M485" s="15"/>
      <c r="N485" s="15"/>
      <c r="O485" s="15"/>
      <c r="P485" s="15"/>
      <c r="Q485" s="15"/>
      <c r="R485" s="15"/>
      <c r="S485" s="6"/>
      <c r="T485" s="6"/>
      <c r="U485" s="6"/>
      <c r="V485" s="6"/>
      <c r="W485" s="6"/>
      <c r="X485" s="6"/>
      <c r="Y485" s="6"/>
      <c r="Z485" s="6"/>
    </row>
    <row r="486" spans="1:26" x14ac:dyDescent="0.15">
      <c r="A486" s="6"/>
      <c r="B486" s="6"/>
      <c r="C486" s="6"/>
      <c r="D486" s="9"/>
      <c r="E486" s="9"/>
      <c r="F486" s="6"/>
      <c r="G486" s="6"/>
      <c r="H486" s="6"/>
      <c r="I486" s="6"/>
      <c r="J486" s="6"/>
      <c r="K486" s="6"/>
      <c r="L486" s="6"/>
      <c r="M486" s="15"/>
      <c r="N486" s="15"/>
      <c r="O486" s="15"/>
      <c r="P486" s="15"/>
      <c r="Q486" s="15"/>
      <c r="R486" s="15"/>
      <c r="S486" s="6"/>
      <c r="T486" s="6"/>
      <c r="U486" s="6"/>
      <c r="V486" s="6"/>
      <c r="W486" s="6"/>
      <c r="X486" s="6"/>
      <c r="Y486" s="6"/>
      <c r="Z486" s="6"/>
    </row>
    <row r="487" spans="1:26" x14ac:dyDescent="0.15">
      <c r="A487" s="6"/>
      <c r="B487" s="6"/>
      <c r="C487" s="6"/>
      <c r="D487" s="9"/>
      <c r="E487" s="9"/>
      <c r="F487" s="6"/>
      <c r="G487" s="6"/>
      <c r="H487" s="6"/>
      <c r="I487" s="6"/>
      <c r="J487" s="6"/>
      <c r="K487" s="6"/>
      <c r="L487" s="6"/>
      <c r="M487" s="15"/>
      <c r="N487" s="15"/>
      <c r="O487" s="15"/>
      <c r="P487" s="15"/>
      <c r="Q487" s="15"/>
      <c r="R487" s="15"/>
      <c r="S487" s="6"/>
      <c r="T487" s="6"/>
      <c r="U487" s="6"/>
      <c r="V487" s="6"/>
      <c r="W487" s="6"/>
      <c r="X487" s="6"/>
      <c r="Y487" s="6"/>
      <c r="Z487" s="6"/>
    </row>
    <row r="488" spans="1:26" x14ac:dyDescent="0.15">
      <c r="A488" s="6"/>
      <c r="B488" s="6"/>
      <c r="C488" s="6"/>
      <c r="D488" s="9"/>
      <c r="E488" s="9"/>
      <c r="F488" s="6"/>
      <c r="G488" s="6"/>
      <c r="H488" s="6"/>
      <c r="I488" s="6"/>
      <c r="J488" s="6"/>
      <c r="K488" s="6"/>
      <c r="L488" s="6"/>
      <c r="M488" s="15"/>
      <c r="N488" s="15"/>
      <c r="O488" s="15"/>
      <c r="P488" s="15"/>
      <c r="Q488" s="15"/>
      <c r="R488" s="15"/>
      <c r="S488" s="6"/>
      <c r="T488" s="6"/>
      <c r="U488" s="6"/>
      <c r="V488" s="6"/>
      <c r="W488" s="6"/>
      <c r="X488" s="6"/>
      <c r="Y488" s="6"/>
      <c r="Z488" s="6"/>
    </row>
    <row r="489" spans="1:26" x14ac:dyDescent="0.15">
      <c r="A489" s="6"/>
      <c r="B489" s="6"/>
      <c r="C489" s="6"/>
      <c r="D489" s="9"/>
      <c r="E489" s="9"/>
      <c r="F489" s="6"/>
      <c r="G489" s="6"/>
      <c r="H489" s="6"/>
      <c r="I489" s="6"/>
      <c r="J489" s="6"/>
      <c r="K489" s="6"/>
      <c r="L489" s="6"/>
      <c r="M489" s="15"/>
      <c r="N489" s="15"/>
      <c r="O489" s="15"/>
      <c r="P489" s="15"/>
      <c r="Q489" s="15"/>
      <c r="R489" s="15"/>
      <c r="S489" s="6"/>
      <c r="T489" s="6"/>
      <c r="U489" s="6"/>
      <c r="V489" s="6"/>
      <c r="W489" s="6"/>
      <c r="X489" s="6"/>
      <c r="Y489" s="6"/>
      <c r="Z489" s="6"/>
    </row>
    <row r="490" spans="1:26" x14ac:dyDescent="0.15">
      <c r="A490" s="6"/>
      <c r="B490" s="6"/>
      <c r="C490" s="6"/>
      <c r="D490" s="9"/>
      <c r="E490" s="9"/>
      <c r="F490" s="6"/>
      <c r="G490" s="6"/>
      <c r="H490" s="6"/>
      <c r="I490" s="6"/>
      <c r="J490" s="6"/>
      <c r="K490" s="6"/>
      <c r="L490" s="6"/>
      <c r="M490" s="15"/>
      <c r="N490" s="15"/>
      <c r="O490" s="15"/>
      <c r="P490" s="15"/>
      <c r="Q490" s="15"/>
      <c r="R490" s="15"/>
      <c r="S490" s="6"/>
      <c r="T490" s="6"/>
      <c r="U490" s="6"/>
      <c r="V490" s="6"/>
      <c r="W490" s="6"/>
      <c r="X490" s="6"/>
      <c r="Y490" s="6"/>
      <c r="Z490" s="6"/>
    </row>
    <row r="491" spans="1:26" x14ac:dyDescent="0.15">
      <c r="A491" s="6"/>
      <c r="B491" s="6"/>
      <c r="C491" s="6"/>
      <c r="D491" s="9"/>
      <c r="E491" s="9"/>
      <c r="F491" s="6"/>
      <c r="G491" s="6"/>
      <c r="H491" s="6"/>
      <c r="I491" s="6"/>
      <c r="J491" s="6"/>
      <c r="K491" s="6"/>
      <c r="L491" s="6"/>
      <c r="M491" s="15"/>
      <c r="N491" s="15"/>
      <c r="O491" s="15"/>
      <c r="P491" s="15"/>
      <c r="Q491" s="15"/>
      <c r="R491" s="15"/>
      <c r="S491" s="6"/>
      <c r="T491" s="6"/>
      <c r="U491" s="6"/>
      <c r="V491" s="6"/>
      <c r="W491" s="6"/>
      <c r="X491" s="6"/>
      <c r="Y491" s="6"/>
      <c r="Z491" s="6"/>
    </row>
    <row r="492" spans="1:26" x14ac:dyDescent="0.15">
      <c r="A492" s="6"/>
      <c r="B492" s="6"/>
      <c r="C492" s="6"/>
      <c r="D492" s="9"/>
      <c r="E492" s="9"/>
      <c r="F492" s="6"/>
      <c r="G492" s="6"/>
      <c r="H492" s="6"/>
      <c r="I492" s="6"/>
      <c r="J492" s="6"/>
      <c r="K492" s="6"/>
      <c r="L492" s="6"/>
      <c r="M492" s="15"/>
      <c r="N492" s="15"/>
      <c r="O492" s="15"/>
      <c r="P492" s="15"/>
      <c r="Q492" s="15"/>
      <c r="R492" s="15"/>
      <c r="S492" s="6"/>
      <c r="T492" s="6"/>
      <c r="U492" s="6"/>
      <c r="V492" s="6"/>
      <c r="W492" s="6"/>
      <c r="X492" s="6"/>
      <c r="Y492" s="6"/>
      <c r="Z492" s="6"/>
    </row>
    <row r="493" spans="1:26" x14ac:dyDescent="0.15">
      <c r="A493" s="6"/>
      <c r="B493" s="6"/>
      <c r="C493" s="6"/>
      <c r="D493" s="9"/>
      <c r="E493" s="9"/>
      <c r="F493" s="6"/>
      <c r="G493" s="6"/>
      <c r="H493" s="6"/>
      <c r="I493" s="6"/>
      <c r="J493" s="6"/>
      <c r="K493" s="6"/>
      <c r="L493" s="6"/>
      <c r="M493" s="15"/>
      <c r="N493" s="15"/>
      <c r="O493" s="15"/>
      <c r="P493" s="15"/>
      <c r="Q493" s="15"/>
      <c r="R493" s="15"/>
      <c r="S493" s="6"/>
      <c r="T493" s="6"/>
      <c r="U493" s="6"/>
      <c r="V493" s="6"/>
      <c r="W493" s="6"/>
      <c r="X493" s="6"/>
      <c r="Y493" s="6"/>
      <c r="Z493" s="6"/>
    </row>
    <row r="494" spans="1:26" x14ac:dyDescent="0.15">
      <c r="A494" s="6"/>
      <c r="B494" s="6"/>
      <c r="C494" s="6"/>
      <c r="D494" s="9"/>
      <c r="E494" s="9"/>
      <c r="F494" s="6"/>
      <c r="G494" s="6"/>
      <c r="H494" s="6"/>
      <c r="I494" s="6"/>
      <c r="J494" s="6"/>
      <c r="K494" s="6"/>
      <c r="L494" s="6"/>
      <c r="M494" s="15"/>
      <c r="N494" s="15"/>
      <c r="O494" s="15"/>
      <c r="P494" s="15"/>
      <c r="Q494" s="15"/>
      <c r="R494" s="15"/>
      <c r="S494" s="6"/>
      <c r="T494" s="6"/>
      <c r="U494" s="6"/>
      <c r="V494" s="6"/>
      <c r="W494" s="6"/>
      <c r="X494" s="6"/>
      <c r="Y494" s="6"/>
      <c r="Z494" s="6"/>
    </row>
    <row r="495" spans="1:26" x14ac:dyDescent="0.15">
      <c r="A495" s="6"/>
      <c r="B495" s="6"/>
      <c r="C495" s="6"/>
      <c r="D495" s="9"/>
      <c r="E495" s="9"/>
      <c r="F495" s="6"/>
      <c r="G495" s="6"/>
      <c r="H495" s="6"/>
      <c r="I495" s="6"/>
      <c r="J495" s="6"/>
      <c r="K495" s="6"/>
      <c r="L495" s="6"/>
      <c r="M495" s="15"/>
      <c r="N495" s="15"/>
      <c r="O495" s="15"/>
      <c r="P495" s="15"/>
      <c r="Q495" s="15"/>
      <c r="R495" s="15"/>
      <c r="S495" s="6"/>
      <c r="T495" s="6"/>
      <c r="U495" s="6"/>
      <c r="V495" s="6"/>
      <c r="W495" s="6"/>
      <c r="X495" s="6"/>
      <c r="Y495" s="6"/>
      <c r="Z495" s="6"/>
    </row>
    <row r="496" spans="1:26" x14ac:dyDescent="0.15">
      <c r="A496" s="6"/>
      <c r="B496" s="6"/>
      <c r="C496" s="6"/>
      <c r="D496" s="9"/>
      <c r="E496" s="9"/>
      <c r="F496" s="6"/>
      <c r="G496" s="6"/>
      <c r="H496" s="6"/>
      <c r="I496" s="6"/>
      <c r="J496" s="6"/>
      <c r="K496" s="6"/>
      <c r="L496" s="6"/>
      <c r="M496" s="15"/>
      <c r="N496" s="15"/>
      <c r="O496" s="15"/>
      <c r="P496" s="15"/>
      <c r="Q496" s="15"/>
      <c r="R496" s="15"/>
      <c r="S496" s="6"/>
      <c r="T496" s="6"/>
      <c r="U496" s="6"/>
      <c r="V496" s="6"/>
      <c r="W496" s="6"/>
      <c r="X496" s="6"/>
      <c r="Y496" s="6"/>
      <c r="Z496" s="6"/>
    </row>
    <row r="497" spans="1:26" x14ac:dyDescent="0.15">
      <c r="A497" s="6"/>
      <c r="B497" s="6"/>
      <c r="C497" s="6"/>
      <c r="D497" s="9"/>
      <c r="E497" s="9"/>
      <c r="F497" s="6"/>
      <c r="G497" s="6"/>
      <c r="H497" s="6"/>
      <c r="I497" s="6"/>
      <c r="J497" s="6"/>
      <c r="K497" s="6"/>
      <c r="L497" s="6"/>
      <c r="M497" s="15"/>
      <c r="N497" s="15"/>
      <c r="O497" s="15"/>
      <c r="P497" s="15"/>
      <c r="Q497" s="15"/>
      <c r="R497" s="15"/>
      <c r="S497" s="6"/>
      <c r="T497" s="6"/>
      <c r="U497" s="6"/>
      <c r="V497" s="6"/>
      <c r="W497" s="6"/>
      <c r="X497" s="6"/>
      <c r="Y497" s="6"/>
      <c r="Z497" s="6"/>
    </row>
    <row r="498" spans="1:26" x14ac:dyDescent="0.15">
      <c r="A498" s="6"/>
      <c r="B498" s="6"/>
      <c r="C498" s="6"/>
      <c r="D498" s="9"/>
      <c r="E498" s="9"/>
      <c r="F498" s="6"/>
      <c r="G498" s="6"/>
      <c r="H498" s="6"/>
      <c r="I498" s="6"/>
      <c r="J498" s="6"/>
      <c r="K498" s="6"/>
      <c r="L498" s="6"/>
      <c r="M498" s="15"/>
      <c r="N498" s="15"/>
      <c r="O498" s="15"/>
      <c r="P498" s="15"/>
      <c r="Q498" s="15"/>
      <c r="R498" s="15"/>
      <c r="S498" s="6"/>
      <c r="T498" s="6"/>
      <c r="U498" s="6"/>
      <c r="V498" s="6"/>
      <c r="W498" s="6"/>
      <c r="X498" s="6"/>
      <c r="Y498" s="6"/>
      <c r="Z498" s="6"/>
    </row>
    <row r="499" spans="1:26" x14ac:dyDescent="0.15">
      <c r="A499" s="6"/>
      <c r="B499" s="6"/>
      <c r="C499" s="6"/>
      <c r="D499" s="9"/>
      <c r="E499" s="9"/>
      <c r="F499" s="6"/>
      <c r="G499" s="6"/>
      <c r="H499" s="6"/>
      <c r="I499" s="6"/>
      <c r="J499" s="6"/>
      <c r="K499" s="6"/>
      <c r="L499" s="6"/>
      <c r="M499" s="15"/>
      <c r="N499" s="15"/>
      <c r="O499" s="15"/>
      <c r="P499" s="15"/>
      <c r="Q499" s="15"/>
      <c r="R499" s="15"/>
      <c r="S499" s="6"/>
      <c r="T499" s="6"/>
      <c r="U499" s="6"/>
      <c r="V499" s="6"/>
      <c r="W499" s="6"/>
      <c r="X499" s="6"/>
      <c r="Y499" s="6"/>
      <c r="Z499" s="6"/>
    </row>
    <row r="500" spans="1:26" x14ac:dyDescent="0.15">
      <c r="A500" s="6"/>
      <c r="B500" s="6"/>
      <c r="C500" s="6"/>
      <c r="D500" s="9"/>
      <c r="E500" s="9"/>
      <c r="F500" s="6"/>
      <c r="G500" s="6"/>
      <c r="H500" s="6"/>
      <c r="I500" s="6"/>
      <c r="J500" s="6"/>
      <c r="K500" s="6"/>
      <c r="L500" s="6"/>
      <c r="M500" s="15"/>
      <c r="N500" s="15"/>
      <c r="O500" s="15"/>
      <c r="P500" s="15"/>
      <c r="Q500" s="15"/>
      <c r="R500" s="15"/>
      <c r="S500" s="6"/>
      <c r="T500" s="6"/>
      <c r="U500" s="6"/>
      <c r="V500" s="6"/>
      <c r="W500" s="6"/>
      <c r="X500" s="6"/>
      <c r="Y500" s="6"/>
      <c r="Z500" s="6"/>
    </row>
    <row r="501" spans="1:26" x14ac:dyDescent="0.15">
      <c r="A501" s="6"/>
      <c r="B501" s="6"/>
      <c r="C501" s="6"/>
      <c r="D501" s="9"/>
      <c r="E501" s="9"/>
      <c r="F501" s="6"/>
      <c r="G501" s="6"/>
      <c r="H501" s="6"/>
      <c r="I501" s="6"/>
      <c r="J501" s="6"/>
      <c r="K501" s="6"/>
      <c r="L501" s="6"/>
      <c r="M501" s="15"/>
      <c r="N501" s="15"/>
      <c r="O501" s="15"/>
      <c r="P501" s="15"/>
      <c r="Q501" s="15"/>
      <c r="R501" s="15"/>
      <c r="S501" s="6"/>
      <c r="T501" s="6"/>
      <c r="U501" s="6"/>
      <c r="V501" s="6"/>
      <c r="W501" s="6"/>
      <c r="X501" s="6"/>
      <c r="Y501" s="6"/>
      <c r="Z501" s="6"/>
    </row>
    <row r="502" spans="1:26" x14ac:dyDescent="0.15">
      <c r="A502" s="6"/>
      <c r="B502" s="6"/>
      <c r="C502" s="6"/>
      <c r="D502" s="9"/>
      <c r="E502" s="9"/>
      <c r="F502" s="6"/>
      <c r="G502" s="6"/>
      <c r="H502" s="6"/>
      <c r="I502" s="6"/>
      <c r="J502" s="6"/>
      <c r="K502" s="6"/>
      <c r="L502" s="6"/>
      <c r="M502" s="15"/>
      <c r="N502" s="15"/>
      <c r="O502" s="15"/>
      <c r="P502" s="15"/>
      <c r="Q502" s="15"/>
      <c r="R502" s="15"/>
      <c r="S502" s="6"/>
      <c r="T502" s="6"/>
      <c r="U502" s="6"/>
      <c r="V502" s="6"/>
      <c r="W502" s="6"/>
      <c r="X502" s="6"/>
      <c r="Y502" s="6"/>
      <c r="Z502" s="6"/>
    </row>
    <row r="503" spans="1:26" x14ac:dyDescent="0.15">
      <c r="A503" s="6"/>
      <c r="B503" s="6"/>
      <c r="C503" s="6"/>
      <c r="D503" s="9"/>
      <c r="E503" s="9"/>
      <c r="F503" s="6"/>
      <c r="G503" s="6"/>
      <c r="H503" s="6"/>
      <c r="I503" s="6"/>
      <c r="J503" s="6"/>
      <c r="K503" s="6"/>
      <c r="L503" s="6"/>
      <c r="M503" s="15"/>
      <c r="N503" s="15"/>
      <c r="O503" s="15"/>
      <c r="P503" s="15"/>
      <c r="Q503" s="15"/>
      <c r="R503" s="15"/>
      <c r="S503" s="6"/>
      <c r="T503" s="6"/>
      <c r="U503" s="6"/>
      <c r="V503" s="6"/>
      <c r="W503" s="6"/>
      <c r="X503" s="6"/>
      <c r="Y503" s="6"/>
      <c r="Z503" s="6"/>
    </row>
    <row r="504" spans="1:26" x14ac:dyDescent="0.15">
      <c r="A504" s="6"/>
      <c r="B504" s="6"/>
      <c r="C504" s="6"/>
      <c r="D504" s="9"/>
      <c r="E504" s="9"/>
      <c r="F504" s="6"/>
      <c r="G504" s="6"/>
      <c r="H504" s="6"/>
      <c r="I504" s="6"/>
      <c r="J504" s="6"/>
      <c r="K504" s="6"/>
      <c r="L504" s="6"/>
      <c r="M504" s="15"/>
      <c r="N504" s="15"/>
      <c r="O504" s="15"/>
      <c r="P504" s="15"/>
      <c r="Q504" s="15"/>
      <c r="R504" s="15"/>
      <c r="S504" s="6"/>
      <c r="T504" s="6"/>
      <c r="U504" s="6"/>
      <c r="V504" s="6"/>
      <c r="W504" s="6"/>
      <c r="X504" s="6"/>
      <c r="Y504" s="6"/>
      <c r="Z504" s="6"/>
    </row>
    <row r="505" spans="1:26" x14ac:dyDescent="0.15">
      <c r="A505" s="6"/>
      <c r="B505" s="6"/>
      <c r="C505" s="6"/>
      <c r="D505" s="9"/>
      <c r="E505" s="9"/>
      <c r="F505" s="6"/>
      <c r="G505" s="6"/>
      <c r="H505" s="6"/>
      <c r="I505" s="6"/>
      <c r="J505" s="6"/>
      <c r="K505" s="6"/>
      <c r="L505" s="6"/>
      <c r="M505" s="15"/>
      <c r="N505" s="15"/>
      <c r="O505" s="15"/>
      <c r="P505" s="15"/>
      <c r="Q505" s="15"/>
      <c r="R505" s="15"/>
      <c r="S505" s="6"/>
      <c r="T505" s="6"/>
      <c r="U505" s="6"/>
      <c r="V505" s="6"/>
      <c r="W505" s="6"/>
      <c r="X505" s="6"/>
      <c r="Y505" s="6"/>
      <c r="Z505" s="6"/>
    </row>
    <row r="506" spans="1:26" x14ac:dyDescent="0.15">
      <c r="A506" s="6"/>
      <c r="B506" s="6"/>
      <c r="C506" s="6"/>
      <c r="D506" s="9"/>
      <c r="E506" s="9"/>
      <c r="F506" s="6"/>
      <c r="G506" s="6"/>
      <c r="H506" s="6"/>
      <c r="I506" s="6"/>
      <c r="J506" s="6"/>
      <c r="K506" s="6"/>
      <c r="L506" s="6"/>
      <c r="M506" s="15"/>
      <c r="N506" s="15"/>
      <c r="O506" s="15"/>
      <c r="P506" s="15"/>
      <c r="Q506" s="15"/>
      <c r="R506" s="15"/>
      <c r="S506" s="6"/>
      <c r="T506" s="6"/>
      <c r="U506" s="6"/>
      <c r="V506" s="6"/>
      <c r="W506" s="6"/>
      <c r="X506" s="6"/>
      <c r="Y506" s="6"/>
      <c r="Z506" s="6"/>
    </row>
    <row r="507" spans="1:26" x14ac:dyDescent="0.15">
      <c r="A507" s="6"/>
      <c r="B507" s="6"/>
      <c r="C507" s="6"/>
      <c r="D507" s="9"/>
      <c r="E507" s="9"/>
      <c r="F507" s="6"/>
      <c r="G507" s="6"/>
      <c r="H507" s="6"/>
      <c r="I507" s="6"/>
      <c r="J507" s="6"/>
      <c r="K507" s="6"/>
      <c r="L507" s="6"/>
      <c r="M507" s="15"/>
      <c r="N507" s="15"/>
      <c r="O507" s="15"/>
      <c r="P507" s="15"/>
      <c r="Q507" s="15"/>
      <c r="R507" s="15"/>
      <c r="S507" s="6"/>
      <c r="T507" s="6"/>
      <c r="U507" s="6"/>
      <c r="V507" s="6"/>
      <c r="W507" s="6"/>
      <c r="X507" s="6"/>
      <c r="Y507" s="6"/>
      <c r="Z507" s="6"/>
    </row>
    <row r="508" spans="1:26" x14ac:dyDescent="0.15">
      <c r="A508" s="6"/>
      <c r="B508" s="6"/>
      <c r="C508" s="6"/>
      <c r="D508" s="9"/>
      <c r="E508" s="9"/>
      <c r="F508" s="6"/>
      <c r="G508" s="6"/>
      <c r="H508" s="6"/>
      <c r="I508" s="6"/>
      <c r="J508" s="6"/>
      <c r="K508" s="6"/>
      <c r="L508" s="6"/>
      <c r="M508" s="15"/>
      <c r="N508" s="15"/>
      <c r="O508" s="15"/>
      <c r="P508" s="15"/>
      <c r="Q508" s="15"/>
      <c r="R508" s="15"/>
      <c r="S508" s="6"/>
      <c r="T508" s="6"/>
      <c r="U508" s="6"/>
      <c r="V508" s="6"/>
      <c r="W508" s="6"/>
      <c r="X508" s="6"/>
      <c r="Y508" s="6"/>
      <c r="Z508" s="6"/>
    </row>
    <row r="509" spans="1:26" x14ac:dyDescent="0.15">
      <c r="A509" s="6"/>
      <c r="B509" s="6"/>
      <c r="C509" s="6"/>
      <c r="D509" s="9"/>
      <c r="E509" s="9"/>
      <c r="F509" s="6"/>
      <c r="G509" s="6"/>
      <c r="H509" s="6"/>
      <c r="I509" s="6"/>
      <c r="J509" s="6"/>
      <c r="K509" s="6"/>
      <c r="L509" s="6"/>
      <c r="M509" s="15"/>
      <c r="N509" s="15"/>
      <c r="O509" s="15"/>
      <c r="P509" s="15"/>
      <c r="Q509" s="15"/>
      <c r="R509" s="15"/>
      <c r="S509" s="6"/>
      <c r="T509" s="6"/>
      <c r="U509" s="6"/>
      <c r="V509" s="6"/>
      <c r="W509" s="6"/>
      <c r="X509" s="6"/>
      <c r="Y509" s="6"/>
      <c r="Z509" s="6"/>
    </row>
    <row r="510" spans="1:26" x14ac:dyDescent="0.15">
      <c r="A510" s="6"/>
      <c r="B510" s="6"/>
      <c r="C510" s="6"/>
      <c r="D510" s="9"/>
      <c r="E510" s="9"/>
      <c r="F510" s="6"/>
      <c r="G510" s="6"/>
      <c r="H510" s="6"/>
      <c r="I510" s="6"/>
      <c r="J510" s="6"/>
      <c r="K510" s="6"/>
      <c r="L510" s="6"/>
      <c r="M510" s="15"/>
      <c r="N510" s="15"/>
      <c r="O510" s="15"/>
      <c r="P510" s="15"/>
      <c r="Q510" s="15"/>
      <c r="R510" s="15"/>
      <c r="S510" s="6"/>
      <c r="T510" s="6"/>
      <c r="U510" s="6"/>
      <c r="V510" s="6"/>
      <c r="W510" s="6"/>
      <c r="X510" s="6"/>
      <c r="Y510" s="6"/>
      <c r="Z510" s="6"/>
    </row>
    <row r="511" spans="1:26" x14ac:dyDescent="0.15">
      <c r="A511" s="6"/>
      <c r="B511" s="6"/>
      <c r="C511" s="6"/>
      <c r="D511" s="9"/>
      <c r="E511" s="9"/>
      <c r="F511" s="6"/>
      <c r="G511" s="6"/>
      <c r="H511" s="6"/>
      <c r="I511" s="6"/>
      <c r="J511" s="6"/>
      <c r="K511" s="6"/>
      <c r="L511" s="6"/>
      <c r="M511" s="15"/>
      <c r="N511" s="15"/>
      <c r="O511" s="15"/>
      <c r="P511" s="15"/>
      <c r="Q511" s="15"/>
      <c r="R511" s="15"/>
      <c r="S511" s="6"/>
      <c r="T511" s="6"/>
      <c r="U511" s="6"/>
      <c r="V511" s="6"/>
      <c r="W511" s="6"/>
      <c r="X511" s="6"/>
      <c r="Y511" s="6"/>
      <c r="Z511" s="6"/>
    </row>
    <row r="512" spans="1:26" x14ac:dyDescent="0.15">
      <c r="A512" s="6"/>
      <c r="B512" s="6"/>
      <c r="C512" s="6"/>
      <c r="D512" s="9"/>
      <c r="E512" s="9"/>
      <c r="F512" s="6"/>
      <c r="G512" s="6"/>
      <c r="H512" s="6"/>
      <c r="I512" s="6"/>
      <c r="J512" s="6"/>
      <c r="K512" s="6"/>
      <c r="L512" s="6"/>
      <c r="M512" s="15"/>
      <c r="N512" s="15"/>
      <c r="O512" s="15"/>
      <c r="P512" s="15"/>
      <c r="Q512" s="15"/>
      <c r="R512" s="15"/>
      <c r="S512" s="6"/>
      <c r="T512" s="6"/>
      <c r="U512" s="6"/>
      <c r="V512" s="6"/>
      <c r="W512" s="6"/>
      <c r="X512" s="6"/>
      <c r="Y512" s="6"/>
      <c r="Z512" s="6"/>
    </row>
    <row r="513" spans="1:26" x14ac:dyDescent="0.15">
      <c r="A513" s="6"/>
      <c r="B513" s="6"/>
      <c r="C513" s="6"/>
      <c r="D513" s="9"/>
      <c r="E513" s="9"/>
      <c r="F513" s="6"/>
      <c r="G513" s="6"/>
      <c r="H513" s="6"/>
      <c r="I513" s="6"/>
      <c r="J513" s="6"/>
      <c r="K513" s="6"/>
      <c r="L513" s="6"/>
      <c r="M513" s="15"/>
      <c r="N513" s="15"/>
      <c r="O513" s="15"/>
      <c r="P513" s="15"/>
      <c r="Q513" s="15"/>
      <c r="R513" s="15"/>
      <c r="S513" s="6"/>
      <c r="T513" s="6"/>
      <c r="U513" s="6"/>
      <c r="V513" s="6"/>
      <c r="W513" s="6"/>
      <c r="X513" s="6"/>
      <c r="Y513" s="6"/>
      <c r="Z513" s="6"/>
    </row>
    <row r="514" spans="1:26" x14ac:dyDescent="0.15">
      <c r="A514" s="6"/>
      <c r="B514" s="6"/>
      <c r="C514" s="6"/>
      <c r="D514" s="9"/>
      <c r="E514" s="9"/>
      <c r="F514" s="6"/>
      <c r="G514" s="6"/>
      <c r="H514" s="6"/>
      <c r="I514" s="6"/>
      <c r="J514" s="6"/>
      <c r="K514" s="6"/>
      <c r="L514" s="6"/>
      <c r="M514" s="15"/>
      <c r="N514" s="15"/>
      <c r="O514" s="15"/>
      <c r="P514" s="15"/>
      <c r="Q514" s="15"/>
      <c r="R514" s="15"/>
      <c r="S514" s="6"/>
      <c r="T514" s="6"/>
      <c r="U514" s="6"/>
      <c r="V514" s="6"/>
      <c r="W514" s="6"/>
      <c r="X514" s="6"/>
      <c r="Y514" s="6"/>
      <c r="Z514" s="6"/>
    </row>
    <row r="515" spans="1:26" x14ac:dyDescent="0.15">
      <c r="A515" s="6"/>
      <c r="B515" s="6"/>
      <c r="C515" s="6"/>
      <c r="D515" s="9"/>
      <c r="E515" s="9"/>
      <c r="F515" s="6"/>
      <c r="G515" s="6"/>
      <c r="H515" s="6"/>
      <c r="I515" s="6"/>
      <c r="J515" s="6"/>
      <c r="K515" s="6"/>
      <c r="L515" s="6"/>
      <c r="M515" s="15"/>
      <c r="N515" s="15"/>
      <c r="O515" s="15"/>
      <c r="P515" s="15"/>
      <c r="Q515" s="15"/>
      <c r="R515" s="15"/>
      <c r="S515" s="6"/>
      <c r="T515" s="6"/>
      <c r="U515" s="6"/>
      <c r="V515" s="6"/>
      <c r="W515" s="6"/>
      <c r="X515" s="6"/>
      <c r="Y515" s="6"/>
      <c r="Z515" s="6"/>
    </row>
    <row r="516" spans="1:26" x14ac:dyDescent="0.15">
      <c r="A516" s="6"/>
      <c r="B516" s="6"/>
      <c r="C516" s="6"/>
      <c r="D516" s="9"/>
      <c r="E516" s="9"/>
      <c r="F516" s="6"/>
      <c r="G516" s="6"/>
      <c r="H516" s="6"/>
      <c r="I516" s="6"/>
      <c r="J516" s="6"/>
      <c r="K516" s="6"/>
      <c r="L516" s="6"/>
      <c r="M516" s="15"/>
      <c r="N516" s="15"/>
      <c r="O516" s="15"/>
      <c r="P516" s="15"/>
      <c r="Q516" s="15"/>
      <c r="R516" s="15"/>
      <c r="S516" s="6"/>
      <c r="T516" s="6"/>
      <c r="U516" s="6"/>
      <c r="V516" s="6"/>
      <c r="W516" s="6"/>
      <c r="X516" s="6"/>
      <c r="Y516" s="6"/>
      <c r="Z516" s="6"/>
    </row>
    <row r="517" spans="1:26" x14ac:dyDescent="0.15">
      <c r="A517" s="6"/>
      <c r="B517" s="6"/>
      <c r="C517" s="6"/>
      <c r="D517" s="9"/>
      <c r="E517" s="9"/>
      <c r="F517" s="6"/>
      <c r="G517" s="6"/>
      <c r="H517" s="6"/>
      <c r="I517" s="6"/>
      <c r="J517" s="6"/>
      <c r="K517" s="6"/>
      <c r="L517" s="6"/>
      <c r="M517" s="15"/>
      <c r="N517" s="15"/>
      <c r="O517" s="15"/>
      <c r="P517" s="15"/>
      <c r="Q517" s="15"/>
      <c r="R517" s="15"/>
      <c r="S517" s="6"/>
      <c r="T517" s="6"/>
      <c r="U517" s="6"/>
      <c r="V517" s="6"/>
      <c r="W517" s="6"/>
      <c r="X517" s="6"/>
      <c r="Y517" s="6"/>
      <c r="Z517" s="6"/>
    </row>
    <row r="518" spans="1:26" x14ac:dyDescent="0.15">
      <c r="A518" s="6"/>
      <c r="B518" s="6"/>
      <c r="C518" s="6"/>
      <c r="D518" s="9"/>
      <c r="E518" s="9"/>
      <c r="F518" s="6"/>
      <c r="G518" s="6"/>
      <c r="H518" s="6"/>
      <c r="I518" s="6"/>
      <c r="J518" s="6"/>
      <c r="K518" s="6"/>
      <c r="L518" s="6"/>
      <c r="M518" s="15"/>
      <c r="N518" s="15"/>
      <c r="O518" s="15"/>
      <c r="P518" s="15"/>
      <c r="Q518" s="15"/>
      <c r="R518" s="15"/>
      <c r="S518" s="6"/>
      <c r="T518" s="6"/>
      <c r="U518" s="6"/>
      <c r="V518" s="6"/>
      <c r="W518" s="6"/>
      <c r="X518" s="6"/>
      <c r="Y518" s="6"/>
      <c r="Z518" s="6"/>
    </row>
    <row r="519" spans="1:26" x14ac:dyDescent="0.15">
      <c r="A519" s="6"/>
      <c r="B519" s="6"/>
      <c r="C519" s="6"/>
      <c r="D519" s="9"/>
      <c r="E519" s="9"/>
      <c r="F519" s="6"/>
      <c r="G519" s="6"/>
      <c r="H519" s="6"/>
      <c r="I519" s="6"/>
      <c r="J519" s="6"/>
      <c r="K519" s="6"/>
      <c r="L519" s="6"/>
      <c r="M519" s="15"/>
      <c r="N519" s="15"/>
      <c r="O519" s="15"/>
      <c r="P519" s="15"/>
      <c r="Q519" s="15"/>
      <c r="R519" s="15"/>
      <c r="S519" s="6"/>
      <c r="T519" s="6"/>
      <c r="U519" s="6"/>
      <c r="V519" s="6"/>
      <c r="W519" s="6"/>
      <c r="X519" s="6"/>
      <c r="Y519" s="6"/>
      <c r="Z519" s="6"/>
    </row>
    <row r="520" spans="1:26" x14ac:dyDescent="0.15">
      <c r="A520" s="6"/>
      <c r="B520" s="6"/>
      <c r="C520" s="6"/>
      <c r="D520" s="9"/>
      <c r="E520" s="9"/>
      <c r="F520" s="6"/>
      <c r="G520" s="6"/>
      <c r="H520" s="6"/>
      <c r="I520" s="6"/>
      <c r="J520" s="6"/>
      <c r="K520" s="6"/>
      <c r="L520" s="6"/>
      <c r="M520" s="15"/>
      <c r="N520" s="15"/>
      <c r="O520" s="15"/>
      <c r="P520" s="15"/>
      <c r="Q520" s="15"/>
      <c r="R520" s="15"/>
      <c r="S520" s="6"/>
      <c r="T520" s="6"/>
      <c r="U520" s="6"/>
      <c r="V520" s="6"/>
      <c r="W520" s="6"/>
      <c r="X520" s="6"/>
      <c r="Y520" s="6"/>
      <c r="Z520" s="6"/>
    </row>
    <row r="521" spans="1:26" x14ac:dyDescent="0.15">
      <c r="A521" s="6"/>
      <c r="B521" s="6"/>
      <c r="C521" s="6"/>
      <c r="D521" s="9"/>
      <c r="E521" s="9"/>
      <c r="F521" s="6"/>
      <c r="G521" s="6"/>
      <c r="H521" s="6"/>
      <c r="I521" s="6"/>
      <c r="J521" s="6"/>
      <c r="K521" s="6"/>
      <c r="L521" s="6"/>
      <c r="M521" s="15"/>
      <c r="N521" s="15"/>
      <c r="O521" s="15"/>
      <c r="P521" s="15"/>
      <c r="Q521" s="15"/>
      <c r="R521" s="15"/>
      <c r="S521" s="6"/>
      <c r="T521" s="6"/>
      <c r="U521" s="6"/>
      <c r="V521" s="6"/>
      <c r="W521" s="6"/>
      <c r="X521" s="6"/>
      <c r="Y521" s="6"/>
      <c r="Z521" s="6"/>
    </row>
    <row r="522" spans="1:26" x14ac:dyDescent="0.15">
      <c r="A522" s="6"/>
      <c r="B522" s="6"/>
      <c r="C522" s="6"/>
      <c r="D522" s="9"/>
      <c r="E522" s="9"/>
      <c r="F522" s="6"/>
      <c r="G522" s="6"/>
      <c r="H522" s="6"/>
      <c r="I522" s="6"/>
      <c r="J522" s="6"/>
      <c r="K522" s="6"/>
      <c r="L522" s="6"/>
      <c r="M522" s="15"/>
      <c r="N522" s="15"/>
      <c r="O522" s="15"/>
      <c r="P522" s="15"/>
      <c r="Q522" s="15"/>
      <c r="R522" s="15"/>
      <c r="S522" s="6"/>
      <c r="T522" s="6"/>
      <c r="U522" s="6"/>
      <c r="V522" s="6"/>
      <c r="W522" s="6"/>
      <c r="X522" s="6"/>
      <c r="Y522" s="6"/>
      <c r="Z522" s="6"/>
    </row>
    <row r="523" spans="1:26" x14ac:dyDescent="0.15">
      <c r="A523" s="6"/>
      <c r="B523" s="6"/>
      <c r="C523" s="6"/>
      <c r="D523" s="9"/>
      <c r="E523" s="9"/>
      <c r="F523" s="6"/>
      <c r="G523" s="6"/>
      <c r="H523" s="6"/>
      <c r="I523" s="6"/>
      <c r="J523" s="6"/>
      <c r="K523" s="6"/>
      <c r="L523" s="6"/>
      <c r="M523" s="15"/>
      <c r="N523" s="15"/>
      <c r="O523" s="15"/>
      <c r="P523" s="15"/>
      <c r="Q523" s="15"/>
      <c r="R523" s="15"/>
      <c r="S523" s="6"/>
      <c r="T523" s="6"/>
      <c r="U523" s="6"/>
      <c r="V523" s="6"/>
      <c r="W523" s="6"/>
      <c r="X523" s="6"/>
      <c r="Y523" s="6"/>
      <c r="Z523" s="6"/>
    </row>
    <row r="524" spans="1:26" x14ac:dyDescent="0.15">
      <c r="A524" s="6"/>
      <c r="B524" s="6"/>
      <c r="C524" s="6"/>
      <c r="D524" s="9"/>
      <c r="E524" s="9"/>
      <c r="F524" s="6"/>
      <c r="G524" s="6"/>
      <c r="H524" s="6"/>
      <c r="I524" s="6"/>
      <c r="J524" s="6"/>
      <c r="K524" s="6"/>
      <c r="L524" s="6"/>
      <c r="M524" s="15"/>
      <c r="N524" s="15"/>
      <c r="O524" s="15"/>
      <c r="P524" s="15"/>
      <c r="Q524" s="15"/>
      <c r="R524" s="15"/>
      <c r="S524" s="6"/>
      <c r="T524" s="6"/>
      <c r="U524" s="6"/>
      <c r="V524" s="6"/>
      <c r="W524" s="6"/>
      <c r="X524" s="6"/>
      <c r="Y524" s="6"/>
      <c r="Z524" s="6"/>
    </row>
    <row r="525" spans="1:26" x14ac:dyDescent="0.15">
      <c r="A525" s="6"/>
      <c r="B525" s="6"/>
      <c r="C525" s="6"/>
      <c r="D525" s="9"/>
      <c r="E525" s="9"/>
      <c r="F525" s="6"/>
      <c r="G525" s="6"/>
      <c r="H525" s="6"/>
      <c r="I525" s="6"/>
      <c r="J525" s="6"/>
      <c r="K525" s="6"/>
      <c r="L525" s="6"/>
      <c r="M525" s="15"/>
      <c r="N525" s="15"/>
      <c r="O525" s="15"/>
      <c r="P525" s="15"/>
      <c r="Q525" s="15"/>
      <c r="R525" s="15"/>
      <c r="S525" s="6"/>
      <c r="T525" s="6"/>
      <c r="U525" s="6"/>
      <c r="V525" s="6"/>
      <c r="W525" s="6"/>
      <c r="X525" s="6"/>
      <c r="Y525" s="6"/>
      <c r="Z525" s="6"/>
    </row>
    <row r="526" spans="1:26" x14ac:dyDescent="0.15">
      <c r="A526" s="6"/>
      <c r="B526" s="6"/>
      <c r="C526" s="6"/>
      <c r="D526" s="9"/>
      <c r="E526" s="9"/>
      <c r="F526" s="6"/>
      <c r="G526" s="6"/>
      <c r="H526" s="6"/>
      <c r="I526" s="6"/>
      <c r="J526" s="6"/>
      <c r="K526" s="6"/>
      <c r="L526" s="6"/>
      <c r="M526" s="15"/>
      <c r="N526" s="15"/>
      <c r="O526" s="15"/>
      <c r="P526" s="15"/>
      <c r="Q526" s="15"/>
      <c r="R526" s="15"/>
      <c r="S526" s="6"/>
      <c r="T526" s="6"/>
      <c r="U526" s="6"/>
      <c r="V526" s="6"/>
      <c r="W526" s="6"/>
      <c r="X526" s="6"/>
      <c r="Y526" s="6"/>
      <c r="Z526" s="6"/>
    </row>
    <row r="527" spans="1:26" x14ac:dyDescent="0.15">
      <c r="A527" s="6"/>
      <c r="B527" s="6"/>
      <c r="C527" s="6"/>
      <c r="D527" s="9"/>
      <c r="E527" s="9"/>
      <c r="F527" s="6"/>
      <c r="G527" s="6"/>
      <c r="H527" s="6"/>
      <c r="I527" s="6"/>
      <c r="J527" s="6"/>
      <c r="K527" s="6"/>
      <c r="L527" s="6"/>
      <c r="M527" s="15"/>
      <c r="N527" s="15"/>
      <c r="O527" s="15"/>
      <c r="P527" s="15"/>
      <c r="Q527" s="15"/>
      <c r="R527" s="15"/>
      <c r="S527" s="6"/>
      <c r="T527" s="6"/>
      <c r="U527" s="6"/>
      <c r="V527" s="6"/>
      <c r="W527" s="6"/>
      <c r="X527" s="6"/>
      <c r="Y527" s="6"/>
      <c r="Z527" s="6"/>
    </row>
    <row r="528" spans="1:26" x14ac:dyDescent="0.15">
      <c r="A528" s="6"/>
      <c r="B528" s="6"/>
      <c r="C528" s="6"/>
      <c r="D528" s="9"/>
      <c r="E528" s="9"/>
      <c r="F528" s="6"/>
      <c r="G528" s="6"/>
      <c r="H528" s="6"/>
      <c r="I528" s="6"/>
      <c r="J528" s="6"/>
      <c r="K528" s="6"/>
      <c r="L528" s="6"/>
      <c r="M528" s="15"/>
      <c r="N528" s="15"/>
      <c r="O528" s="15"/>
      <c r="P528" s="15"/>
      <c r="Q528" s="15"/>
      <c r="R528" s="15"/>
      <c r="S528" s="6"/>
      <c r="T528" s="6"/>
      <c r="U528" s="6"/>
      <c r="V528" s="6"/>
      <c r="W528" s="6"/>
      <c r="X528" s="6"/>
      <c r="Y528" s="6"/>
      <c r="Z528" s="6"/>
    </row>
    <row r="529" spans="1:26" x14ac:dyDescent="0.15">
      <c r="A529" s="6"/>
      <c r="B529" s="6"/>
      <c r="C529" s="6"/>
      <c r="D529" s="9"/>
      <c r="E529" s="9"/>
      <c r="F529" s="6"/>
      <c r="G529" s="6"/>
      <c r="H529" s="6"/>
      <c r="I529" s="6"/>
      <c r="J529" s="6"/>
      <c r="K529" s="6"/>
      <c r="L529" s="6"/>
      <c r="M529" s="15"/>
      <c r="N529" s="15"/>
      <c r="O529" s="15"/>
      <c r="P529" s="15"/>
      <c r="Q529" s="15"/>
      <c r="R529" s="15"/>
      <c r="S529" s="6"/>
      <c r="T529" s="6"/>
      <c r="U529" s="6"/>
      <c r="V529" s="6"/>
      <c r="W529" s="6"/>
      <c r="X529" s="6"/>
      <c r="Y529" s="6"/>
      <c r="Z529" s="6"/>
    </row>
    <row r="530" spans="1:26" x14ac:dyDescent="0.15">
      <c r="A530" s="6"/>
      <c r="B530" s="6"/>
      <c r="C530" s="6"/>
      <c r="D530" s="9"/>
      <c r="E530" s="9"/>
      <c r="F530" s="6"/>
      <c r="G530" s="6"/>
      <c r="H530" s="6"/>
      <c r="I530" s="6"/>
      <c r="J530" s="6"/>
      <c r="K530" s="6"/>
      <c r="L530" s="6"/>
      <c r="M530" s="15"/>
      <c r="N530" s="15"/>
      <c r="O530" s="15"/>
      <c r="P530" s="15"/>
      <c r="Q530" s="15"/>
      <c r="R530" s="15"/>
      <c r="S530" s="6"/>
      <c r="T530" s="6"/>
      <c r="U530" s="6"/>
      <c r="V530" s="6"/>
      <c r="W530" s="6"/>
      <c r="X530" s="6"/>
      <c r="Y530" s="6"/>
      <c r="Z530" s="6"/>
    </row>
    <row r="531" spans="1:26" x14ac:dyDescent="0.15">
      <c r="A531" s="6"/>
      <c r="B531" s="6"/>
      <c r="C531" s="6"/>
      <c r="D531" s="9"/>
      <c r="E531" s="9"/>
      <c r="F531" s="6"/>
      <c r="G531" s="6"/>
      <c r="H531" s="6"/>
      <c r="I531" s="6"/>
      <c r="J531" s="6"/>
      <c r="K531" s="6"/>
      <c r="L531" s="6"/>
      <c r="M531" s="15"/>
      <c r="N531" s="15"/>
      <c r="O531" s="15"/>
      <c r="P531" s="15"/>
      <c r="Q531" s="15"/>
      <c r="R531" s="15"/>
      <c r="S531" s="6"/>
      <c r="T531" s="6"/>
      <c r="U531" s="6"/>
      <c r="V531" s="6"/>
      <c r="W531" s="6"/>
      <c r="X531" s="6"/>
      <c r="Y531" s="6"/>
      <c r="Z531" s="6"/>
    </row>
    <row r="532" spans="1:26" x14ac:dyDescent="0.15">
      <c r="A532" s="6"/>
      <c r="B532" s="6"/>
      <c r="C532" s="6"/>
      <c r="D532" s="9"/>
      <c r="E532" s="9"/>
      <c r="F532" s="6"/>
      <c r="G532" s="6"/>
      <c r="H532" s="6"/>
      <c r="I532" s="6"/>
      <c r="J532" s="6"/>
      <c r="K532" s="6"/>
      <c r="L532" s="6"/>
      <c r="M532" s="15"/>
      <c r="N532" s="15"/>
      <c r="O532" s="15"/>
      <c r="P532" s="15"/>
      <c r="Q532" s="15"/>
      <c r="R532" s="15"/>
      <c r="S532" s="6"/>
      <c r="T532" s="6"/>
      <c r="U532" s="6"/>
      <c r="V532" s="6"/>
      <c r="W532" s="6"/>
      <c r="X532" s="6"/>
      <c r="Y532" s="6"/>
      <c r="Z532" s="6"/>
    </row>
    <row r="533" spans="1:26" x14ac:dyDescent="0.15">
      <c r="A533" s="6"/>
      <c r="B533" s="6"/>
      <c r="C533" s="6"/>
      <c r="D533" s="9"/>
      <c r="E533" s="9"/>
      <c r="F533" s="6"/>
      <c r="G533" s="6"/>
      <c r="H533" s="6"/>
      <c r="I533" s="6"/>
      <c r="J533" s="6"/>
      <c r="K533" s="6"/>
      <c r="L533" s="6"/>
      <c r="M533" s="15"/>
      <c r="N533" s="15"/>
      <c r="O533" s="15"/>
      <c r="P533" s="15"/>
      <c r="Q533" s="15"/>
      <c r="R533" s="15"/>
      <c r="S533" s="6"/>
      <c r="T533" s="6"/>
      <c r="U533" s="6"/>
      <c r="V533" s="6"/>
      <c r="W533" s="6"/>
      <c r="X533" s="6"/>
      <c r="Y533" s="6"/>
      <c r="Z533" s="6"/>
    </row>
    <row r="534" spans="1:26" x14ac:dyDescent="0.15">
      <c r="A534" s="6"/>
      <c r="B534" s="6"/>
      <c r="C534" s="6"/>
      <c r="D534" s="9"/>
      <c r="E534" s="9"/>
      <c r="F534" s="6"/>
      <c r="G534" s="6"/>
      <c r="H534" s="6"/>
      <c r="I534" s="6"/>
      <c r="J534" s="6"/>
      <c r="K534" s="6"/>
      <c r="L534" s="6"/>
      <c r="M534" s="15"/>
      <c r="N534" s="15"/>
      <c r="O534" s="15"/>
      <c r="P534" s="15"/>
      <c r="Q534" s="15"/>
      <c r="R534" s="15"/>
      <c r="S534" s="6"/>
      <c r="T534" s="6"/>
      <c r="U534" s="6"/>
      <c r="V534" s="6"/>
      <c r="W534" s="6"/>
      <c r="X534" s="6"/>
      <c r="Y534" s="6"/>
      <c r="Z534" s="6"/>
    </row>
    <row r="535" spans="1:26" x14ac:dyDescent="0.15">
      <c r="A535" s="6"/>
      <c r="B535" s="6"/>
      <c r="C535" s="6"/>
      <c r="D535" s="9"/>
      <c r="E535" s="9"/>
      <c r="F535" s="6"/>
      <c r="G535" s="6"/>
      <c r="H535" s="6"/>
      <c r="I535" s="6"/>
      <c r="J535" s="6"/>
      <c r="K535" s="6"/>
      <c r="L535" s="6"/>
      <c r="M535" s="15"/>
      <c r="N535" s="15"/>
      <c r="O535" s="15"/>
      <c r="P535" s="15"/>
      <c r="Q535" s="15"/>
      <c r="R535" s="15"/>
      <c r="S535" s="6"/>
      <c r="T535" s="6"/>
      <c r="U535" s="6"/>
      <c r="V535" s="6"/>
      <c r="W535" s="6"/>
      <c r="X535" s="6"/>
      <c r="Y535" s="6"/>
      <c r="Z535" s="6"/>
    </row>
    <row r="536" spans="1:26" x14ac:dyDescent="0.15">
      <c r="A536" s="6"/>
      <c r="B536" s="6"/>
      <c r="C536" s="6"/>
      <c r="D536" s="9"/>
      <c r="E536" s="9"/>
      <c r="F536" s="6"/>
      <c r="G536" s="6"/>
      <c r="H536" s="6"/>
      <c r="I536" s="6"/>
      <c r="J536" s="6"/>
      <c r="K536" s="6"/>
      <c r="L536" s="6"/>
      <c r="M536" s="15"/>
      <c r="N536" s="15"/>
      <c r="O536" s="15"/>
      <c r="P536" s="15"/>
      <c r="Q536" s="15"/>
      <c r="R536" s="15"/>
      <c r="S536" s="6"/>
      <c r="T536" s="6"/>
      <c r="U536" s="6"/>
      <c r="V536" s="6"/>
      <c r="W536" s="6"/>
      <c r="X536" s="6"/>
      <c r="Y536" s="6"/>
      <c r="Z536" s="6"/>
    </row>
    <row r="537" spans="1:26" x14ac:dyDescent="0.15">
      <c r="A537" s="6"/>
      <c r="B537" s="6"/>
      <c r="C537" s="6"/>
      <c r="D537" s="9"/>
      <c r="E537" s="9"/>
      <c r="F537" s="6"/>
      <c r="G537" s="6"/>
      <c r="H537" s="6"/>
      <c r="I537" s="6"/>
      <c r="J537" s="6"/>
      <c r="K537" s="6"/>
      <c r="L537" s="6"/>
      <c r="M537" s="15"/>
      <c r="N537" s="15"/>
      <c r="O537" s="15"/>
      <c r="P537" s="15"/>
      <c r="Q537" s="15"/>
      <c r="R537" s="15"/>
      <c r="S537" s="6"/>
      <c r="T537" s="6"/>
      <c r="U537" s="6"/>
      <c r="V537" s="6"/>
      <c r="W537" s="6"/>
      <c r="X537" s="6"/>
      <c r="Y537" s="6"/>
      <c r="Z537" s="6"/>
    </row>
    <row r="538" spans="1:26" x14ac:dyDescent="0.15">
      <c r="A538" s="6"/>
      <c r="B538" s="6"/>
      <c r="C538" s="6"/>
      <c r="D538" s="9"/>
      <c r="E538" s="9"/>
      <c r="F538" s="6"/>
      <c r="G538" s="6"/>
      <c r="H538" s="6"/>
      <c r="I538" s="6"/>
      <c r="J538" s="6"/>
      <c r="K538" s="6"/>
      <c r="L538" s="6"/>
      <c r="M538" s="15"/>
      <c r="N538" s="15"/>
      <c r="O538" s="15"/>
      <c r="P538" s="15"/>
      <c r="Q538" s="15"/>
      <c r="R538" s="15"/>
      <c r="S538" s="6"/>
      <c r="T538" s="6"/>
      <c r="U538" s="6"/>
      <c r="V538" s="6"/>
      <c r="W538" s="6"/>
      <c r="X538" s="6"/>
      <c r="Y538" s="6"/>
      <c r="Z538" s="6"/>
    </row>
    <row r="539" spans="1:26" x14ac:dyDescent="0.15">
      <c r="A539" s="6"/>
      <c r="B539" s="6"/>
      <c r="C539" s="6"/>
      <c r="D539" s="9"/>
      <c r="E539" s="9"/>
      <c r="F539" s="6"/>
      <c r="G539" s="6"/>
      <c r="H539" s="6"/>
      <c r="I539" s="6"/>
      <c r="J539" s="6"/>
      <c r="K539" s="6"/>
      <c r="L539" s="6"/>
      <c r="M539" s="15"/>
      <c r="N539" s="15"/>
      <c r="O539" s="15"/>
      <c r="P539" s="15"/>
      <c r="Q539" s="15"/>
      <c r="R539" s="15"/>
      <c r="S539" s="6"/>
      <c r="T539" s="6"/>
      <c r="U539" s="6"/>
      <c r="V539" s="6"/>
      <c r="W539" s="6"/>
      <c r="X539" s="6"/>
      <c r="Y539" s="6"/>
      <c r="Z539" s="6"/>
    </row>
    <row r="540" spans="1:26" x14ac:dyDescent="0.15">
      <c r="A540" s="6"/>
      <c r="B540" s="6"/>
      <c r="C540" s="6"/>
      <c r="D540" s="9"/>
      <c r="E540" s="9"/>
      <c r="F540" s="6"/>
      <c r="G540" s="6"/>
      <c r="H540" s="6"/>
      <c r="I540" s="6"/>
      <c r="J540" s="6"/>
      <c r="K540" s="6"/>
      <c r="L540" s="6"/>
      <c r="M540" s="15"/>
      <c r="N540" s="15"/>
      <c r="O540" s="15"/>
      <c r="P540" s="15"/>
      <c r="Q540" s="15"/>
      <c r="R540" s="15"/>
      <c r="S540" s="6"/>
      <c r="T540" s="6"/>
      <c r="U540" s="6"/>
      <c r="V540" s="6"/>
      <c r="W540" s="6"/>
      <c r="X540" s="6"/>
      <c r="Y540" s="6"/>
      <c r="Z540" s="6"/>
    </row>
    <row r="541" spans="1:26" x14ac:dyDescent="0.15">
      <c r="A541" s="6"/>
      <c r="B541" s="6"/>
      <c r="C541" s="6"/>
      <c r="D541" s="9"/>
      <c r="E541" s="9"/>
      <c r="F541" s="6"/>
      <c r="G541" s="6"/>
      <c r="H541" s="6"/>
      <c r="I541" s="6"/>
      <c r="J541" s="6"/>
      <c r="K541" s="6"/>
      <c r="L541" s="6"/>
      <c r="M541" s="15"/>
      <c r="N541" s="15"/>
      <c r="O541" s="15"/>
      <c r="P541" s="15"/>
      <c r="Q541" s="15"/>
      <c r="R541" s="15"/>
      <c r="S541" s="6"/>
      <c r="T541" s="6"/>
      <c r="U541" s="6"/>
      <c r="V541" s="6"/>
      <c r="W541" s="6"/>
      <c r="X541" s="6"/>
      <c r="Y541" s="6"/>
      <c r="Z541" s="6"/>
    </row>
    <row r="542" spans="1:26" x14ac:dyDescent="0.15">
      <c r="A542" s="6"/>
      <c r="B542" s="6"/>
      <c r="C542" s="6"/>
      <c r="D542" s="9"/>
      <c r="E542" s="9"/>
      <c r="F542" s="6"/>
      <c r="G542" s="6"/>
      <c r="H542" s="6"/>
      <c r="I542" s="6"/>
      <c r="J542" s="6"/>
      <c r="K542" s="6"/>
      <c r="L542" s="6"/>
      <c r="M542" s="15"/>
      <c r="N542" s="15"/>
      <c r="O542" s="15"/>
      <c r="P542" s="15"/>
      <c r="Q542" s="15"/>
      <c r="R542" s="15"/>
      <c r="S542" s="6"/>
      <c r="T542" s="6"/>
      <c r="U542" s="6"/>
      <c r="V542" s="6"/>
      <c r="W542" s="6"/>
      <c r="X542" s="6"/>
      <c r="Y542" s="6"/>
      <c r="Z542" s="6"/>
    </row>
    <row r="543" spans="1:26" x14ac:dyDescent="0.15">
      <c r="A543" s="6"/>
      <c r="B543" s="6"/>
      <c r="C543" s="6"/>
      <c r="D543" s="9"/>
      <c r="E543" s="9"/>
      <c r="F543" s="6"/>
      <c r="G543" s="6"/>
      <c r="H543" s="6"/>
      <c r="I543" s="6"/>
      <c r="J543" s="6"/>
      <c r="K543" s="6"/>
      <c r="L543" s="6"/>
      <c r="M543" s="15"/>
      <c r="N543" s="15"/>
      <c r="O543" s="15"/>
      <c r="P543" s="15"/>
      <c r="Q543" s="15"/>
      <c r="R543" s="15"/>
      <c r="S543" s="6"/>
      <c r="T543" s="6"/>
      <c r="U543" s="6"/>
      <c r="V543" s="6"/>
      <c r="W543" s="6"/>
      <c r="X543" s="6"/>
      <c r="Y543" s="6"/>
      <c r="Z543" s="6"/>
    </row>
    <row r="544" spans="1:26" x14ac:dyDescent="0.15">
      <c r="A544" s="6"/>
      <c r="B544" s="6"/>
      <c r="C544" s="6"/>
      <c r="D544" s="9"/>
      <c r="E544" s="9"/>
      <c r="F544" s="6"/>
      <c r="G544" s="6"/>
      <c r="H544" s="6"/>
      <c r="I544" s="6"/>
      <c r="J544" s="6"/>
      <c r="K544" s="6"/>
      <c r="L544" s="6"/>
      <c r="M544" s="15"/>
      <c r="N544" s="15"/>
      <c r="O544" s="15"/>
      <c r="P544" s="15"/>
      <c r="Q544" s="15"/>
      <c r="R544" s="15"/>
      <c r="S544" s="6"/>
      <c r="T544" s="6"/>
      <c r="U544" s="6"/>
      <c r="V544" s="6"/>
      <c r="W544" s="6"/>
      <c r="X544" s="6"/>
      <c r="Y544" s="6"/>
      <c r="Z544" s="6"/>
    </row>
    <row r="545" spans="1:26" x14ac:dyDescent="0.15">
      <c r="A545" s="6"/>
      <c r="B545" s="6"/>
      <c r="C545" s="6"/>
      <c r="D545" s="9"/>
      <c r="E545" s="9"/>
      <c r="F545" s="6"/>
      <c r="G545" s="6"/>
      <c r="H545" s="6"/>
      <c r="I545" s="6"/>
      <c r="J545" s="6"/>
      <c r="K545" s="6"/>
      <c r="L545" s="6"/>
      <c r="M545" s="15"/>
      <c r="N545" s="15"/>
      <c r="O545" s="15"/>
      <c r="P545" s="15"/>
      <c r="Q545" s="15"/>
      <c r="R545" s="15"/>
      <c r="S545" s="6"/>
      <c r="T545" s="6"/>
      <c r="U545" s="6"/>
      <c r="V545" s="6"/>
      <c r="W545" s="6"/>
      <c r="X545" s="6"/>
      <c r="Y545" s="6"/>
      <c r="Z545" s="6"/>
    </row>
    <row r="546" spans="1:26" x14ac:dyDescent="0.15">
      <c r="A546" s="6"/>
      <c r="B546" s="6"/>
      <c r="C546" s="6"/>
      <c r="D546" s="9"/>
      <c r="E546" s="9"/>
      <c r="F546" s="6"/>
      <c r="G546" s="6"/>
      <c r="H546" s="6"/>
      <c r="I546" s="6"/>
      <c r="J546" s="6"/>
      <c r="K546" s="6"/>
      <c r="L546" s="6"/>
      <c r="M546" s="15"/>
      <c r="N546" s="15"/>
      <c r="O546" s="15"/>
      <c r="P546" s="15"/>
      <c r="Q546" s="15"/>
      <c r="R546" s="15"/>
      <c r="S546" s="6"/>
      <c r="T546" s="6"/>
      <c r="U546" s="6"/>
      <c r="V546" s="6"/>
      <c r="W546" s="6"/>
      <c r="X546" s="6"/>
      <c r="Y546" s="6"/>
      <c r="Z546" s="6"/>
    </row>
    <row r="547" spans="1:26" x14ac:dyDescent="0.15">
      <c r="A547" s="6"/>
      <c r="B547" s="6"/>
      <c r="C547" s="6"/>
      <c r="D547" s="9"/>
      <c r="E547" s="9"/>
      <c r="F547" s="6"/>
      <c r="G547" s="6"/>
      <c r="H547" s="6"/>
      <c r="I547" s="6"/>
      <c r="J547" s="6"/>
      <c r="K547" s="6"/>
      <c r="L547" s="6"/>
      <c r="M547" s="15"/>
      <c r="N547" s="15"/>
      <c r="O547" s="15"/>
      <c r="P547" s="15"/>
      <c r="Q547" s="15"/>
      <c r="R547" s="15"/>
      <c r="S547" s="6"/>
      <c r="T547" s="6"/>
      <c r="U547" s="6"/>
      <c r="V547" s="6"/>
      <c r="W547" s="6"/>
      <c r="X547" s="6"/>
      <c r="Y547" s="6"/>
      <c r="Z547" s="6"/>
    </row>
    <row r="548" spans="1:26" x14ac:dyDescent="0.15">
      <c r="A548" s="6"/>
      <c r="B548" s="6"/>
      <c r="C548" s="6"/>
      <c r="D548" s="9"/>
      <c r="E548" s="9"/>
      <c r="F548" s="6"/>
      <c r="G548" s="6"/>
      <c r="H548" s="6"/>
      <c r="I548" s="6"/>
      <c r="J548" s="6"/>
      <c r="K548" s="6"/>
      <c r="L548" s="6"/>
      <c r="M548" s="15"/>
      <c r="N548" s="15"/>
      <c r="O548" s="15"/>
      <c r="P548" s="15"/>
      <c r="Q548" s="15"/>
      <c r="R548" s="15"/>
      <c r="S548" s="6"/>
      <c r="T548" s="6"/>
      <c r="U548" s="6"/>
      <c r="V548" s="6"/>
      <c r="W548" s="6"/>
      <c r="X548" s="6"/>
      <c r="Y548" s="6"/>
      <c r="Z548" s="6"/>
    </row>
    <row r="549" spans="1:26" x14ac:dyDescent="0.15">
      <c r="A549" s="6"/>
      <c r="B549" s="6"/>
      <c r="C549" s="6"/>
      <c r="D549" s="9"/>
      <c r="E549" s="9"/>
      <c r="F549" s="6"/>
      <c r="G549" s="6"/>
      <c r="H549" s="6"/>
      <c r="I549" s="6"/>
      <c r="J549" s="6"/>
      <c r="K549" s="6"/>
      <c r="L549" s="6"/>
      <c r="M549" s="15"/>
      <c r="N549" s="15"/>
      <c r="O549" s="15"/>
      <c r="P549" s="15"/>
      <c r="Q549" s="15"/>
      <c r="R549" s="15"/>
      <c r="S549" s="6"/>
      <c r="T549" s="6"/>
      <c r="U549" s="6"/>
      <c r="V549" s="6"/>
      <c r="W549" s="6"/>
      <c r="X549" s="6"/>
      <c r="Y549" s="6"/>
      <c r="Z549" s="6"/>
    </row>
    <row r="550" spans="1:26" x14ac:dyDescent="0.15">
      <c r="A550" s="6"/>
      <c r="B550" s="6"/>
      <c r="C550" s="6"/>
      <c r="D550" s="9"/>
      <c r="E550" s="9"/>
      <c r="F550" s="6"/>
      <c r="G550" s="6"/>
      <c r="H550" s="6"/>
      <c r="I550" s="6"/>
      <c r="J550" s="6"/>
      <c r="K550" s="6"/>
      <c r="L550" s="6"/>
      <c r="M550" s="15"/>
      <c r="N550" s="15"/>
      <c r="O550" s="15"/>
      <c r="P550" s="15"/>
      <c r="Q550" s="15"/>
      <c r="R550" s="15"/>
      <c r="S550" s="6"/>
      <c r="T550" s="6"/>
      <c r="U550" s="6"/>
      <c r="V550" s="6"/>
      <c r="W550" s="6"/>
      <c r="X550" s="6"/>
      <c r="Y550" s="6"/>
      <c r="Z550" s="6"/>
    </row>
    <row r="551" spans="1:26" x14ac:dyDescent="0.15">
      <c r="A551" s="6"/>
      <c r="B551" s="6"/>
      <c r="C551" s="6"/>
      <c r="D551" s="9"/>
      <c r="E551" s="9"/>
      <c r="F551" s="6"/>
      <c r="G551" s="6"/>
      <c r="H551" s="6"/>
      <c r="I551" s="6"/>
      <c r="J551" s="6"/>
      <c r="K551" s="6"/>
      <c r="L551" s="6"/>
      <c r="M551" s="15"/>
      <c r="N551" s="15"/>
      <c r="O551" s="15"/>
      <c r="P551" s="15"/>
      <c r="Q551" s="15"/>
      <c r="R551" s="15"/>
      <c r="S551" s="6"/>
      <c r="T551" s="6"/>
      <c r="U551" s="6"/>
      <c r="V551" s="6"/>
      <c r="W551" s="6"/>
      <c r="X551" s="6"/>
      <c r="Y551" s="6"/>
      <c r="Z551" s="6"/>
    </row>
    <row r="552" spans="1:26" x14ac:dyDescent="0.15">
      <c r="A552" s="6"/>
      <c r="B552" s="6"/>
      <c r="C552" s="6"/>
      <c r="D552" s="9"/>
      <c r="E552" s="9"/>
      <c r="F552" s="6"/>
      <c r="G552" s="6"/>
      <c r="H552" s="6"/>
      <c r="I552" s="6"/>
      <c r="J552" s="6"/>
      <c r="K552" s="6"/>
      <c r="L552" s="6"/>
      <c r="M552" s="15"/>
      <c r="N552" s="15"/>
      <c r="O552" s="15"/>
      <c r="P552" s="15"/>
      <c r="Q552" s="15"/>
      <c r="R552" s="15"/>
      <c r="S552" s="6"/>
      <c r="T552" s="6"/>
      <c r="U552" s="6"/>
      <c r="V552" s="6"/>
      <c r="W552" s="6"/>
      <c r="X552" s="6"/>
      <c r="Y552" s="6"/>
      <c r="Z552" s="6"/>
    </row>
    <row r="553" spans="1:26" x14ac:dyDescent="0.15">
      <c r="A553" s="6"/>
      <c r="B553" s="6"/>
      <c r="C553" s="6"/>
      <c r="D553" s="9"/>
      <c r="E553" s="9"/>
      <c r="F553" s="6"/>
      <c r="G553" s="6"/>
      <c r="H553" s="6"/>
      <c r="I553" s="6"/>
      <c r="J553" s="6"/>
      <c r="K553" s="6"/>
      <c r="L553" s="6"/>
      <c r="M553" s="15"/>
      <c r="N553" s="15"/>
      <c r="O553" s="15"/>
      <c r="P553" s="15"/>
      <c r="Q553" s="15"/>
      <c r="R553" s="15"/>
      <c r="S553" s="6"/>
      <c r="T553" s="6"/>
      <c r="U553" s="6"/>
      <c r="V553" s="6"/>
      <c r="W553" s="6"/>
      <c r="X553" s="6"/>
      <c r="Y553" s="6"/>
      <c r="Z553" s="6"/>
    </row>
    <row r="554" spans="1:26" x14ac:dyDescent="0.15">
      <c r="A554" s="6"/>
      <c r="B554" s="6"/>
      <c r="C554" s="6"/>
      <c r="D554" s="9"/>
      <c r="E554" s="9"/>
      <c r="F554" s="6"/>
      <c r="G554" s="6"/>
      <c r="H554" s="6"/>
      <c r="I554" s="6"/>
      <c r="J554" s="6"/>
      <c r="K554" s="6"/>
      <c r="L554" s="6"/>
      <c r="M554" s="15"/>
      <c r="N554" s="15"/>
      <c r="O554" s="15"/>
      <c r="P554" s="15"/>
      <c r="Q554" s="15"/>
      <c r="R554" s="15"/>
      <c r="S554" s="6"/>
      <c r="T554" s="6"/>
      <c r="U554" s="6"/>
      <c r="V554" s="6"/>
      <c r="W554" s="6"/>
      <c r="X554" s="6"/>
      <c r="Y554" s="6"/>
      <c r="Z554" s="6"/>
    </row>
    <row r="555" spans="1:26" x14ac:dyDescent="0.15">
      <c r="A555" s="6"/>
      <c r="B555" s="6"/>
      <c r="C555" s="6"/>
      <c r="D555" s="9"/>
      <c r="E555" s="9"/>
      <c r="F555" s="6"/>
      <c r="G555" s="6"/>
      <c r="H555" s="6"/>
      <c r="I555" s="6"/>
      <c r="J555" s="6"/>
      <c r="K555" s="6"/>
      <c r="L555" s="6"/>
      <c r="M555" s="15"/>
      <c r="N555" s="15"/>
      <c r="O555" s="15"/>
      <c r="P555" s="15"/>
      <c r="Q555" s="15"/>
      <c r="R555" s="15"/>
      <c r="S555" s="6"/>
      <c r="T555" s="6"/>
      <c r="U555" s="6"/>
      <c r="V555" s="6"/>
      <c r="W555" s="6"/>
      <c r="X555" s="6"/>
      <c r="Y555" s="6"/>
      <c r="Z555" s="6"/>
    </row>
    <row r="556" spans="1:26" x14ac:dyDescent="0.15">
      <c r="A556" s="6"/>
      <c r="B556" s="6"/>
      <c r="C556" s="6"/>
      <c r="D556" s="9"/>
      <c r="E556" s="9"/>
      <c r="F556" s="6"/>
      <c r="G556" s="6"/>
      <c r="H556" s="6"/>
      <c r="I556" s="6"/>
      <c r="J556" s="6"/>
      <c r="K556" s="6"/>
      <c r="L556" s="6"/>
      <c r="M556" s="15"/>
      <c r="N556" s="15"/>
      <c r="O556" s="15"/>
      <c r="P556" s="15"/>
      <c r="Q556" s="15"/>
      <c r="R556" s="15"/>
      <c r="S556" s="6"/>
      <c r="T556" s="6"/>
      <c r="U556" s="6"/>
      <c r="V556" s="6"/>
      <c r="W556" s="6"/>
      <c r="X556" s="6"/>
      <c r="Y556" s="6"/>
      <c r="Z556" s="6"/>
    </row>
    <row r="557" spans="1:26" x14ac:dyDescent="0.15">
      <c r="A557" s="6"/>
      <c r="B557" s="6"/>
      <c r="C557" s="6"/>
      <c r="D557" s="9"/>
      <c r="E557" s="9"/>
      <c r="F557" s="6"/>
      <c r="G557" s="6"/>
      <c r="H557" s="6"/>
      <c r="I557" s="6"/>
      <c r="J557" s="6"/>
      <c r="K557" s="6"/>
      <c r="L557" s="6"/>
      <c r="M557" s="15"/>
      <c r="N557" s="15"/>
      <c r="O557" s="15"/>
      <c r="P557" s="15"/>
      <c r="Q557" s="15"/>
      <c r="R557" s="15"/>
      <c r="S557" s="6"/>
      <c r="T557" s="6"/>
      <c r="U557" s="6"/>
      <c r="V557" s="6"/>
      <c r="W557" s="6"/>
      <c r="X557" s="6"/>
      <c r="Y557" s="6"/>
      <c r="Z557" s="6"/>
    </row>
    <row r="558" spans="1:26" x14ac:dyDescent="0.15">
      <c r="A558" s="6"/>
      <c r="B558" s="6"/>
      <c r="C558" s="6"/>
      <c r="D558" s="9"/>
      <c r="E558" s="9"/>
      <c r="F558" s="6"/>
      <c r="G558" s="6"/>
      <c r="H558" s="6"/>
      <c r="I558" s="6"/>
      <c r="J558" s="6"/>
      <c r="K558" s="6"/>
      <c r="L558" s="6"/>
      <c r="M558" s="15"/>
      <c r="N558" s="15"/>
      <c r="O558" s="15"/>
      <c r="P558" s="15"/>
      <c r="Q558" s="15"/>
      <c r="R558" s="15"/>
      <c r="S558" s="6"/>
      <c r="T558" s="6"/>
      <c r="U558" s="6"/>
      <c r="V558" s="6"/>
      <c r="W558" s="6"/>
      <c r="X558" s="6"/>
      <c r="Y558" s="6"/>
      <c r="Z558" s="6"/>
    </row>
    <row r="559" spans="1:26" x14ac:dyDescent="0.15">
      <c r="A559" s="6"/>
      <c r="B559" s="6"/>
      <c r="C559" s="6"/>
      <c r="D559" s="9"/>
      <c r="E559" s="9"/>
      <c r="F559" s="6"/>
      <c r="G559" s="6"/>
      <c r="H559" s="6"/>
      <c r="I559" s="6"/>
      <c r="J559" s="6"/>
      <c r="K559" s="6"/>
      <c r="L559" s="6"/>
      <c r="M559" s="15"/>
      <c r="N559" s="15"/>
      <c r="O559" s="15"/>
      <c r="P559" s="15"/>
      <c r="Q559" s="15"/>
      <c r="R559" s="15"/>
      <c r="S559" s="6"/>
      <c r="T559" s="6"/>
      <c r="U559" s="6"/>
      <c r="V559" s="6"/>
      <c r="W559" s="6"/>
      <c r="X559" s="6"/>
      <c r="Y559" s="6"/>
      <c r="Z559" s="6"/>
    </row>
    <row r="560" spans="1:26" x14ac:dyDescent="0.15">
      <c r="A560" s="6"/>
      <c r="B560" s="6"/>
      <c r="C560" s="6"/>
      <c r="D560" s="9"/>
      <c r="E560" s="9"/>
      <c r="F560" s="6"/>
      <c r="G560" s="6"/>
      <c r="H560" s="6"/>
      <c r="I560" s="6"/>
      <c r="J560" s="6"/>
      <c r="K560" s="6"/>
      <c r="L560" s="6"/>
      <c r="M560" s="15"/>
      <c r="N560" s="15"/>
      <c r="O560" s="15"/>
      <c r="P560" s="15"/>
      <c r="Q560" s="15"/>
      <c r="R560" s="15"/>
      <c r="S560" s="6"/>
      <c r="T560" s="6"/>
      <c r="U560" s="6"/>
      <c r="V560" s="6"/>
      <c r="W560" s="6"/>
      <c r="X560" s="6"/>
      <c r="Y560" s="6"/>
      <c r="Z560" s="6"/>
    </row>
    <row r="561" spans="1:26" x14ac:dyDescent="0.15">
      <c r="A561" s="6"/>
      <c r="B561" s="6"/>
      <c r="C561" s="6"/>
      <c r="D561" s="9"/>
      <c r="E561" s="9"/>
      <c r="F561" s="6"/>
      <c r="G561" s="6"/>
      <c r="H561" s="6"/>
      <c r="I561" s="6"/>
      <c r="J561" s="6"/>
      <c r="K561" s="6"/>
      <c r="L561" s="6"/>
      <c r="M561" s="15"/>
      <c r="N561" s="15"/>
      <c r="O561" s="15"/>
      <c r="P561" s="15"/>
      <c r="Q561" s="15"/>
      <c r="R561" s="15"/>
      <c r="S561" s="6"/>
      <c r="T561" s="6"/>
      <c r="U561" s="6"/>
      <c r="V561" s="6"/>
      <c r="W561" s="6"/>
      <c r="X561" s="6"/>
      <c r="Y561" s="6"/>
      <c r="Z561" s="6"/>
    </row>
    <row r="562" spans="1:26" x14ac:dyDescent="0.15">
      <c r="A562" s="6"/>
      <c r="B562" s="6"/>
      <c r="C562" s="6"/>
      <c r="D562" s="9"/>
      <c r="E562" s="9"/>
      <c r="F562" s="6"/>
      <c r="G562" s="6"/>
      <c r="H562" s="6"/>
      <c r="I562" s="6"/>
      <c r="J562" s="6"/>
      <c r="K562" s="6"/>
      <c r="L562" s="6"/>
      <c r="M562" s="15"/>
      <c r="N562" s="15"/>
      <c r="O562" s="15"/>
      <c r="P562" s="15"/>
      <c r="Q562" s="15"/>
      <c r="R562" s="15"/>
      <c r="S562" s="6"/>
      <c r="T562" s="6"/>
      <c r="U562" s="6"/>
      <c r="V562" s="6"/>
      <c r="W562" s="6"/>
      <c r="X562" s="6"/>
      <c r="Y562" s="6"/>
      <c r="Z562" s="6"/>
    </row>
    <row r="563" spans="1:26" x14ac:dyDescent="0.15">
      <c r="A563" s="6"/>
      <c r="B563" s="6"/>
      <c r="C563" s="6"/>
      <c r="D563" s="9"/>
      <c r="E563" s="9"/>
      <c r="F563" s="6"/>
      <c r="G563" s="6"/>
      <c r="H563" s="6"/>
      <c r="I563" s="6"/>
      <c r="J563" s="6"/>
      <c r="K563" s="6"/>
      <c r="L563" s="6"/>
      <c r="M563" s="15"/>
      <c r="N563" s="15"/>
      <c r="O563" s="15"/>
      <c r="P563" s="15"/>
      <c r="Q563" s="15"/>
      <c r="R563" s="15"/>
      <c r="S563" s="6"/>
      <c r="T563" s="6"/>
      <c r="U563" s="6"/>
      <c r="V563" s="6"/>
      <c r="W563" s="6"/>
      <c r="X563" s="6"/>
      <c r="Y563" s="6"/>
      <c r="Z563" s="6"/>
    </row>
    <row r="564" spans="1:26" x14ac:dyDescent="0.15">
      <c r="A564" s="6"/>
      <c r="B564" s="6"/>
      <c r="C564" s="6"/>
      <c r="D564" s="9"/>
      <c r="E564" s="9"/>
      <c r="F564" s="6"/>
      <c r="G564" s="6"/>
      <c r="H564" s="6"/>
      <c r="I564" s="6"/>
      <c r="J564" s="6"/>
      <c r="K564" s="6"/>
      <c r="L564" s="6"/>
      <c r="M564" s="15"/>
      <c r="N564" s="15"/>
      <c r="O564" s="15"/>
      <c r="P564" s="15"/>
      <c r="Q564" s="15"/>
      <c r="R564" s="15"/>
      <c r="S564" s="6"/>
      <c r="T564" s="6"/>
      <c r="U564" s="6"/>
      <c r="V564" s="6"/>
      <c r="W564" s="6"/>
      <c r="X564" s="6"/>
      <c r="Y564" s="6"/>
      <c r="Z564" s="6"/>
    </row>
    <row r="565" spans="1:26" x14ac:dyDescent="0.15">
      <c r="A565" s="6"/>
      <c r="B565" s="6"/>
      <c r="C565" s="6"/>
      <c r="D565" s="9"/>
      <c r="E565" s="9"/>
      <c r="F565" s="6"/>
      <c r="G565" s="6"/>
      <c r="H565" s="6"/>
      <c r="I565" s="6"/>
      <c r="J565" s="6"/>
      <c r="K565" s="6"/>
      <c r="L565" s="6"/>
      <c r="M565" s="15"/>
      <c r="N565" s="15"/>
      <c r="O565" s="15"/>
      <c r="P565" s="15"/>
      <c r="Q565" s="15"/>
      <c r="R565" s="15"/>
      <c r="S565" s="6"/>
      <c r="T565" s="6"/>
      <c r="U565" s="6"/>
      <c r="V565" s="6"/>
      <c r="W565" s="6"/>
      <c r="X565" s="6"/>
      <c r="Y565" s="6"/>
      <c r="Z565" s="6"/>
    </row>
    <row r="566" spans="1:26" x14ac:dyDescent="0.15">
      <c r="A566" s="6"/>
      <c r="B566" s="6"/>
      <c r="C566" s="6"/>
      <c r="D566" s="9"/>
      <c r="E566" s="9"/>
      <c r="F566" s="6"/>
      <c r="G566" s="6"/>
      <c r="H566" s="6"/>
      <c r="I566" s="6"/>
      <c r="J566" s="6"/>
      <c r="K566" s="6"/>
      <c r="L566" s="6"/>
      <c r="M566" s="15"/>
      <c r="N566" s="15"/>
      <c r="O566" s="15"/>
      <c r="P566" s="15"/>
      <c r="Q566" s="15"/>
      <c r="R566" s="15"/>
      <c r="S566" s="6"/>
      <c r="T566" s="6"/>
      <c r="U566" s="6"/>
      <c r="V566" s="6"/>
      <c r="W566" s="6"/>
      <c r="X566" s="6"/>
      <c r="Y566" s="6"/>
      <c r="Z566" s="6"/>
    </row>
    <row r="567" spans="1:26" x14ac:dyDescent="0.15">
      <c r="A567" s="6"/>
      <c r="B567" s="6"/>
      <c r="C567" s="6"/>
      <c r="D567" s="9"/>
      <c r="E567" s="9"/>
      <c r="F567" s="6"/>
      <c r="G567" s="6"/>
      <c r="H567" s="6"/>
      <c r="I567" s="6"/>
      <c r="J567" s="6"/>
      <c r="K567" s="6"/>
      <c r="L567" s="6"/>
      <c r="M567" s="15"/>
      <c r="N567" s="15"/>
      <c r="O567" s="15"/>
      <c r="P567" s="15"/>
      <c r="Q567" s="15"/>
      <c r="R567" s="15"/>
      <c r="S567" s="6"/>
      <c r="T567" s="6"/>
      <c r="U567" s="6"/>
      <c r="V567" s="6"/>
      <c r="W567" s="6"/>
      <c r="X567" s="6"/>
      <c r="Y567" s="6"/>
      <c r="Z567" s="6"/>
    </row>
    <row r="568" spans="1:26" x14ac:dyDescent="0.15">
      <c r="A568" s="6"/>
      <c r="B568" s="6"/>
      <c r="C568" s="6"/>
      <c r="D568" s="9"/>
      <c r="E568" s="9"/>
      <c r="F568" s="6"/>
      <c r="G568" s="6"/>
      <c r="H568" s="6"/>
      <c r="I568" s="6"/>
      <c r="J568" s="6"/>
      <c r="K568" s="6"/>
      <c r="L568" s="6"/>
      <c r="M568" s="15"/>
      <c r="N568" s="15"/>
      <c r="O568" s="15"/>
      <c r="P568" s="15"/>
      <c r="Q568" s="15"/>
      <c r="R568" s="15"/>
      <c r="S568" s="6"/>
      <c r="T568" s="6"/>
      <c r="U568" s="6"/>
      <c r="V568" s="6"/>
      <c r="W568" s="6"/>
      <c r="X568" s="6"/>
      <c r="Y568" s="6"/>
      <c r="Z568" s="6"/>
    </row>
    <row r="569" spans="1:26" x14ac:dyDescent="0.15">
      <c r="A569" s="6"/>
      <c r="B569" s="6"/>
      <c r="C569" s="6"/>
      <c r="D569" s="9"/>
      <c r="E569" s="9"/>
      <c r="F569" s="6"/>
      <c r="G569" s="6"/>
      <c r="H569" s="6"/>
      <c r="I569" s="6"/>
      <c r="J569" s="6"/>
      <c r="K569" s="6"/>
      <c r="L569" s="6"/>
      <c r="M569" s="15"/>
      <c r="N569" s="15"/>
      <c r="O569" s="15"/>
      <c r="P569" s="15"/>
      <c r="Q569" s="15"/>
      <c r="R569" s="15"/>
      <c r="S569" s="6"/>
      <c r="T569" s="6"/>
      <c r="U569" s="6"/>
      <c r="V569" s="6"/>
      <c r="W569" s="6"/>
      <c r="X569" s="6"/>
      <c r="Y569" s="6"/>
      <c r="Z569" s="6"/>
    </row>
    <row r="570" spans="1:26" x14ac:dyDescent="0.15">
      <c r="A570" s="6"/>
      <c r="B570" s="6"/>
      <c r="C570" s="6"/>
      <c r="D570" s="9"/>
      <c r="E570" s="9"/>
      <c r="F570" s="6"/>
      <c r="G570" s="6"/>
      <c r="H570" s="6"/>
      <c r="I570" s="6"/>
      <c r="J570" s="6"/>
      <c r="K570" s="6"/>
      <c r="L570" s="6"/>
      <c r="M570" s="15"/>
      <c r="N570" s="15"/>
      <c r="O570" s="15"/>
      <c r="P570" s="15"/>
      <c r="Q570" s="15"/>
      <c r="R570" s="15"/>
      <c r="S570" s="6"/>
      <c r="T570" s="6"/>
      <c r="U570" s="6"/>
      <c r="V570" s="6"/>
      <c r="W570" s="6"/>
      <c r="X570" s="6"/>
      <c r="Y570" s="6"/>
      <c r="Z570" s="6"/>
    </row>
    <row r="571" spans="1:26" x14ac:dyDescent="0.15">
      <c r="A571" s="6"/>
      <c r="B571" s="6"/>
      <c r="C571" s="6"/>
      <c r="D571" s="9"/>
      <c r="E571" s="9"/>
      <c r="F571" s="6"/>
      <c r="G571" s="6"/>
      <c r="H571" s="6"/>
      <c r="I571" s="6"/>
      <c r="J571" s="6"/>
      <c r="K571" s="6"/>
      <c r="L571" s="6"/>
      <c r="M571" s="15"/>
      <c r="N571" s="15"/>
      <c r="O571" s="15"/>
      <c r="P571" s="15"/>
      <c r="Q571" s="15"/>
      <c r="R571" s="15"/>
      <c r="S571" s="6"/>
      <c r="T571" s="6"/>
      <c r="U571" s="6"/>
      <c r="V571" s="6"/>
      <c r="W571" s="6"/>
      <c r="X571" s="6"/>
      <c r="Y571" s="6"/>
      <c r="Z571" s="6"/>
    </row>
    <row r="572" spans="1:26" x14ac:dyDescent="0.15">
      <c r="A572" s="6"/>
      <c r="B572" s="6"/>
      <c r="C572" s="6"/>
      <c r="D572" s="9"/>
      <c r="E572" s="9"/>
      <c r="F572" s="6"/>
      <c r="G572" s="6"/>
      <c r="H572" s="6"/>
      <c r="I572" s="6"/>
      <c r="J572" s="6"/>
      <c r="K572" s="6"/>
      <c r="L572" s="6"/>
      <c r="M572" s="15"/>
      <c r="N572" s="15"/>
      <c r="O572" s="15"/>
      <c r="P572" s="15"/>
      <c r="Q572" s="15"/>
      <c r="R572" s="15"/>
      <c r="S572" s="6"/>
      <c r="T572" s="6"/>
      <c r="U572" s="6"/>
      <c r="V572" s="6"/>
      <c r="W572" s="6"/>
      <c r="X572" s="6"/>
      <c r="Y572" s="6"/>
      <c r="Z572" s="6"/>
    </row>
    <row r="573" spans="1:26" x14ac:dyDescent="0.15">
      <c r="A573" s="6"/>
      <c r="B573" s="6"/>
      <c r="C573" s="6"/>
      <c r="D573" s="9"/>
      <c r="E573" s="9"/>
      <c r="F573" s="6"/>
      <c r="G573" s="6"/>
      <c r="H573" s="6"/>
      <c r="I573" s="6"/>
      <c r="J573" s="6"/>
      <c r="K573" s="6"/>
      <c r="L573" s="6"/>
      <c r="M573" s="15"/>
      <c r="N573" s="15"/>
      <c r="O573" s="15"/>
      <c r="P573" s="15"/>
      <c r="Q573" s="15"/>
      <c r="R573" s="15"/>
      <c r="S573" s="6"/>
      <c r="T573" s="6"/>
      <c r="U573" s="6"/>
      <c r="V573" s="6"/>
      <c r="W573" s="6"/>
      <c r="X573" s="6"/>
      <c r="Y573" s="6"/>
      <c r="Z573" s="6"/>
    </row>
    <row r="574" spans="1:26" x14ac:dyDescent="0.15">
      <c r="A574" s="6"/>
      <c r="B574" s="6"/>
      <c r="C574" s="6"/>
      <c r="D574" s="9"/>
      <c r="E574" s="9"/>
      <c r="F574" s="6"/>
      <c r="G574" s="6"/>
      <c r="H574" s="6"/>
      <c r="I574" s="6"/>
      <c r="J574" s="6"/>
      <c r="K574" s="6"/>
      <c r="L574" s="6"/>
      <c r="M574" s="15"/>
      <c r="N574" s="15"/>
      <c r="O574" s="15"/>
      <c r="P574" s="15"/>
      <c r="Q574" s="15"/>
      <c r="R574" s="15"/>
      <c r="S574" s="6"/>
      <c r="T574" s="6"/>
      <c r="U574" s="6"/>
      <c r="V574" s="6"/>
      <c r="W574" s="6"/>
      <c r="X574" s="6"/>
      <c r="Y574" s="6"/>
      <c r="Z574" s="6"/>
    </row>
    <row r="575" spans="1:26" x14ac:dyDescent="0.15">
      <c r="A575" s="6"/>
      <c r="B575" s="6"/>
      <c r="C575" s="6"/>
      <c r="D575" s="9"/>
      <c r="E575" s="9"/>
      <c r="F575" s="6"/>
      <c r="G575" s="6"/>
      <c r="H575" s="6"/>
      <c r="I575" s="6"/>
      <c r="J575" s="6"/>
      <c r="K575" s="6"/>
      <c r="L575" s="6"/>
      <c r="M575" s="15"/>
      <c r="N575" s="15"/>
      <c r="O575" s="15"/>
      <c r="P575" s="15"/>
      <c r="Q575" s="15"/>
      <c r="R575" s="15"/>
      <c r="S575" s="6"/>
      <c r="T575" s="6"/>
      <c r="U575" s="6"/>
      <c r="V575" s="6"/>
      <c r="W575" s="6"/>
      <c r="X575" s="6"/>
      <c r="Y575" s="6"/>
      <c r="Z575" s="6"/>
    </row>
    <row r="576" spans="1:26" x14ac:dyDescent="0.15">
      <c r="A576" s="6"/>
      <c r="B576" s="6"/>
      <c r="C576" s="6"/>
      <c r="D576" s="9"/>
      <c r="E576" s="9"/>
      <c r="F576" s="6"/>
      <c r="G576" s="6"/>
      <c r="H576" s="6"/>
      <c r="I576" s="6"/>
      <c r="J576" s="6"/>
      <c r="K576" s="6"/>
      <c r="L576" s="6"/>
      <c r="M576" s="15"/>
      <c r="N576" s="15"/>
      <c r="O576" s="15"/>
      <c r="P576" s="15"/>
      <c r="Q576" s="15"/>
      <c r="R576" s="15"/>
      <c r="S576" s="6"/>
      <c r="T576" s="6"/>
      <c r="U576" s="6"/>
      <c r="V576" s="6"/>
      <c r="W576" s="6"/>
      <c r="X576" s="6"/>
      <c r="Y576" s="6"/>
      <c r="Z576" s="6"/>
    </row>
    <row r="577" spans="1:26" x14ac:dyDescent="0.15">
      <c r="A577" s="6"/>
      <c r="B577" s="6"/>
      <c r="C577" s="6"/>
      <c r="D577" s="9"/>
      <c r="E577" s="9"/>
      <c r="F577" s="6"/>
      <c r="G577" s="6"/>
      <c r="H577" s="6"/>
      <c r="I577" s="6"/>
      <c r="J577" s="6"/>
      <c r="K577" s="6"/>
      <c r="L577" s="6"/>
      <c r="M577" s="15"/>
      <c r="N577" s="15"/>
      <c r="O577" s="15"/>
      <c r="P577" s="15"/>
      <c r="Q577" s="15"/>
      <c r="R577" s="15"/>
      <c r="S577" s="6"/>
      <c r="T577" s="6"/>
      <c r="U577" s="6"/>
      <c r="V577" s="6"/>
      <c r="W577" s="6"/>
      <c r="X577" s="6"/>
      <c r="Y577" s="6"/>
      <c r="Z577" s="6"/>
    </row>
    <row r="578" spans="1:26" x14ac:dyDescent="0.15">
      <c r="A578" s="6"/>
      <c r="B578" s="6"/>
      <c r="C578" s="6"/>
      <c r="D578" s="9"/>
      <c r="E578" s="9"/>
      <c r="F578" s="6"/>
      <c r="G578" s="6"/>
      <c r="H578" s="6"/>
      <c r="I578" s="6"/>
      <c r="J578" s="6"/>
      <c r="K578" s="6"/>
      <c r="L578" s="6"/>
      <c r="M578" s="15"/>
      <c r="N578" s="15"/>
      <c r="O578" s="15"/>
      <c r="P578" s="15"/>
      <c r="Q578" s="15"/>
      <c r="R578" s="15"/>
      <c r="S578" s="6"/>
      <c r="T578" s="6"/>
      <c r="U578" s="6"/>
      <c r="V578" s="6"/>
      <c r="W578" s="6"/>
      <c r="X578" s="6"/>
      <c r="Y578" s="6"/>
      <c r="Z578" s="6"/>
    </row>
    <row r="579" spans="1:26" x14ac:dyDescent="0.15">
      <c r="A579" s="6"/>
      <c r="B579" s="6"/>
      <c r="C579" s="6"/>
      <c r="D579" s="9"/>
      <c r="E579" s="9"/>
      <c r="F579" s="6"/>
      <c r="G579" s="6"/>
      <c r="H579" s="6"/>
      <c r="I579" s="6"/>
      <c r="J579" s="6"/>
      <c r="K579" s="6"/>
      <c r="L579" s="6"/>
      <c r="M579" s="15"/>
      <c r="N579" s="15"/>
      <c r="O579" s="15"/>
      <c r="P579" s="15"/>
      <c r="Q579" s="15"/>
      <c r="R579" s="15"/>
      <c r="S579" s="6"/>
      <c r="T579" s="6"/>
      <c r="U579" s="6"/>
      <c r="V579" s="6"/>
      <c r="W579" s="6"/>
      <c r="X579" s="6"/>
      <c r="Y579" s="6"/>
      <c r="Z579" s="6"/>
    </row>
    <row r="580" spans="1:26" x14ac:dyDescent="0.15">
      <c r="A580" s="6"/>
      <c r="B580" s="6"/>
      <c r="C580" s="6"/>
      <c r="D580" s="9"/>
      <c r="E580" s="9"/>
      <c r="F580" s="6"/>
      <c r="G580" s="6"/>
      <c r="H580" s="6"/>
      <c r="I580" s="6"/>
      <c r="J580" s="6"/>
      <c r="K580" s="6"/>
      <c r="L580" s="6"/>
      <c r="M580" s="15"/>
      <c r="N580" s="15"/>
      <c r="O580" s="15"/>
      <c r="P580" s="15"/>
      <c r="Q580" s="15"/>
      <c r="R580" s="15"/>
      <c r="S580" s="6"/>
      <c r="T580" s="6"/>
      <c r="U580" s="6"/>
      <c r="V580" s="6"/>
      <c r="W580" s="6"/>
      <c r="X580" s="6"/>
      <c r="Y580" s="6"/>
      <c r="Z580" s="6"/>
    </row>
    <row r="581" spans="1:26" x14ac:dyDescent="0.15">
      <c r="A581" s="6"/>
      <c r="B581" s="6"/>
      <c r="C581" s="6"/>
      <c r="D581" s="9"/>
      <c r="E581" s="9"/>
      <c r="F581" s="6"/>
      <c r="G581" s="6"/>
      <c r="H581" s="6"/>
      <c r="I581" s="6"/>
      <c r="J581" s="6"/>
      <c r="K581" s="6"/>
      <c r="L581" s="6"/>
      <c r="M581" s="15"/>
      <c r="N581" s="15"/>
      <c r="O581" s="15"/>
      <c r="P581" s="15"/>
      <c r="Q581" s="15"/>
      <c r="R581" s="15"/>
      <c r="S581" s="6"/>
      <c r="T581" s="6"/>
      <c r="U581" s="6"/>
      <c r="V581" s="6"/>
      <c r="W581" s="6"/>
      <c r="X581" s="6"/>
      <c r="Y581" s="6"/>
      <c r="Z581" s="6"/>
    </row>
    <row r="582" spans="1:26" x14ac:dyDescent="0.15">
      <c r="A582" s="6"/>
      <c r="B582" s="6"/>
      <c r="C582" s="6"/>
      <c r="D582" s="9"/>
      <c r="E582" s="9"/>
      <c r="F582" s="6"/>
      <c r="G582" s="6"/>
      <c r="H582" s="6"/>
      <c r="I582" s="6"/>
      <c r="J582" s="6"/>
      <c r="K582" s="6"/>
      <c r="L582" s="6"/>
      <c r="M582" s="15"/>
      <c r="N582" s="15"/>
      <c r="O582" s="15"/>
      <c r="P582" s="15"/>
      <c r="Q582" s="15"/>
      <c r="R582" s="15"/>
      <c r="S582" s="6"/>
      <c r="T582" s="6"/>
      <c r="U582" s="6"/>
      <c r="V582" s="6"/>
      <c r="W582" s="6"/>
      <c r="X582" s="6"/>
      <c r="Y582" s="6"/>
      <c r="Z582" s="6"/>
    </row>
    <row r="583" spans="1:26" x14ac:dyDescent="0.15">
      <c r="A583" s="6"/>
      <c r="B583" s="6"/>
      <c r="C583" s="6"/>
      <c r="D583" s="9"/>
      <c r="E583" s="9"/>
      <c r="F583" s="6"/>
      <c r="G583" s="6"/>
      <c r="H583" s="6"/>
      <c r="I583" s="6"/>
      <c r="J583" s="6"/>
      <c r="K583" s="6"/>
      <c r="L583" s="6"/>
      <c r="M583" s="15"/>
      <c r="N583" s="15"/>
      <c r="O583" s="15"/>
      <c r="P583" s="15"/>
      <c r="Q583" s="15"/>
      <c r="R583" s="15"/>
      <c r="S583" s="6"/>
      <c r="T583" s="6"/>
      <c r="U583" s="6"/>
      <c r="V583" s="6"/>
      <c r="W583" s="6"/>
      <c r="X583" s="6"/>
      <c r="Y583" s="6"/>
      <c r="Z583" s="6"/>
    </row>
    <row r="584" spans="1:26" x14ac:dyDescent="0.15">
      <c r="A584" s="6"/>
      <c r="B584" s="6"/>
      <c r="C584" s="6"/>
      <c r="D584" s="9"/>
      <c r="E584" s="9"/>
      <c r="F584" s="6"/>
      <c r="G584" s="6"/>
      <c r="H584" s="6"/>
      <c r="I584" s="6"/>
      <c r="J584" s="6"/>
      <c r="K584" s="6"/>
      <c r="L584" s="6"/>
      <c r="M584" s="15"/>
      <c r="N584" s="15"/>
      <c r="O584" s="15"/>
      <c r="P584" s="15"/>
      <c r="Q584" s="15"/>
      <c r="R584" s="15"/>
      <c r="S584" s="6"/>
      <c r="T584" s="6"/>
      <c r="U584" s="6"/>
      <c r="V584" s="6"/>
      <c r="W584" s="6"/>
      <c r="X584" s="6"/>
      <c r="Y584" s="6"/>
      <c r="Z584" s="6"/>
    </row>
    <row r="585" spans="1:26" x14ac:dyDescent="0.15">
      <c r="A585" s="6"/>
      <c r="B585" s="6"/>
      <c r="C585" s="6"/>
      <c r="D585" s="9"/>
      <c r="E585" s="9"/>
      <c r="F585" s="6"/>
      <c r="G585" s="6"/>
      <c r="H585" s="6"/>
      <c r="I585" s="6"/>
      <c r="J585" s="6"/>
      <c r="K585" s="6"/>
      <c r="L585" s="6"/>
      <c r="M585" s="15"/>
      <c r="N585" s="15"/>
      <c r="O585" s="15"/>
      <c r="P585" s="15"/>
      <c r="Q585" s="15"/>
      <c r="R585" s="15"/>
      <c r="S585" s="6"/>
      <c r="T585" s="6"/>
      <c r="U585" s="6"/>
      <c r="V585" s="6"/>
      <c r="W585" s="6"/>
      <c r="X585" s="6"/>
      <c r="Y585" s="6"/>
      <c r="Z585" s="6"/>
    </row>
    <row r="586" spans="1:26" x14ac:dyDescent="0.15">
      <c r="A586" s="6"/>
      <c r="B586" s="6"/>
      <c r="C586" s="6"/>
      <c r="D586" s="9"/>
      <c r="E586" s="9"/>
      <c r="F586" s="6"/>
      <c r="G586" s="6"/>
      <c r="H586" s="6"/>
      <c r="I586" s="6"/>
      <c r="J586" s="6"/>
      <c r="K586" s="6"/>
      <c r="L586" s="6"/>
      <c r="M586" s="15"/>
      <c r="N586" s="15"/>
      <c r="O586" s="15"/>
      <c r="P586" s="15"/>
      <c r="Q586" s="15"/>
      <c r="R586" s="15"/>
      <c r="S586" s="6"/>
      <c r="T586" s="6"/>
      <c r="U586" s="6"/>
      <c r="V586" s="6"/>
      <c r="W586" s="6"/>
      <c r="X586" s="6"/>
      <c r="Y586" s="6"/>
      <c r="Z586" s="6"/>
    </row>
    <row r="587" spans="1:26" x14ac:dyDescent="0.15">
      <c r="A587" s="6"/>
      <c r="B587" s="6"/>
      <c r="C587" s="6"/>
      <c r="D587" s="9"/>
      <c r="E587" s="9"/>
      <c r="F587" s="6"/>
      <c r="G587" s="6"/>
      <c r="H587" s="6"/>
      <c r="I587" s="6"/>
      <c r="J587" s="6"/>
      <c r="K587" s="6"/>
      <c r="L587" s="6"/>
      <c r="M587" s="15"/>
      <c r="N587" s="15"/>
      <c r="O587" s="15"/>
      <c r="P587" s="15"/>
      <c r="Q587" s="15"/>
      <c r="R587" s="15"/>
      <c r="S587" s="6"/>
      <c r="T587" s="6"/>
      <c r="U587" s="6"/>
      <c r="V587" s="6"/>
      <c r="W587" s="6"/>
      <c r="X587" s="6"/>
      <c r="Y587" s="6"/>
      <c r="Z587" s="6"/>
    </row>
    <row r="588" spans="1:26" x14ac:dyDescent="0.15">
      <c r="A588" s="6"/>
      <c r="B588" s="6"/>
      <c r="C588" s="6"/>
      <c r="D588" s="9"/>
      <c r="E588" s="9"/>
      <c r="F588" s="6"/>
      <c r="G588" s="6"/>
      <c r="H588" s="6"/>
      <c r="I588" s="6"/>
      <c r="J588" s="6"/>
      <c r="K588" s="6"/>
      <c r="L588" s="6"/>
      <c r="M588" s="15"/>
      <c r="N588" s="15"/>
      <c r="O588" s="15"/>
      <c r="P588" s="15"/>
      <c r="Q588" s="15"/>
      <c r="R588" s="15"/>
      <c r="S588" s="6"/>
      <c r="T588" s="6"/>
      <c r="U588" s="6"/>
      <c r="V588" s="6"/>
      <c r="W588" s="6"/>
      <c r="X588" s="6"/>
      <c r="Y588" s="6"/>
      <c r="Z588" s="6"/>
    </row>
    <row r="589" spans="1:26" x14ac:dyDescent="0.15">
      <c r="A589" s="6"/>
      <c r="B589" s="6"/>
      <c r="C589" s="6"/>
      <c r="D589" s="9"/>
      <c r="E589" s="9"/>
      <c r="F589" s="6"/>
      <c r="G589" s="6"/>
      <c r="H589" s="6"/>
      <c r="I589" s="6"/>
      <c r="J589" s="6"/>
      <c r="K589" s="6"/>
      <c r="L589" s="6"/>
      <c r="M589" s="15"/>
      <c r="N589" s="15"/>
      <c r="O589" s="15"/>
      <c r="P589" s="15"/>
      <c r="Q589" s="15"/>
      <c r="R589" s="15"/>
      <c r="S589" s="6"/>
      <c r="T589" s="6"/>
      <c r="U589" s="6"/>
      <c r="V589" s="6"/>
      <c r="W589" s="6"/>
      <c r="X589" s="6"/>
      <c r="Y589" s="6"/>
      <c r="Z589" s="6"/>
    </row>
    <row r="590" spans="1:26" x14ac:dyDescent="0.15">
      <c r="A590" s="6"/>
      <c r="B590" s="6"/>
      <c r="C590" s="6"/>
      <c r="D590" s="9"/>
      <c r="E590" s="9"/>
      <c r="F590" s="6"/>
      <c r="G590" s="6"/>
      <c r="H590" s="6"/>
      <c r="I590" s="6"/>
      <c r="J590" s="6"/>
      <c r="K590" s="6"/>
      <c r="L590" s="6"/>
      <c r="M590" s="15"/>
      <c r="N590" s="15"/>
      <c r="O590" s="15"/>
      <c r="P590" s="15"/>
      <c r="Q590" s="15"/>
      <c r="R590" s="15"/>
      <c r="S590" s="6"/>
      <c r="T590" s="6"/>
      <c r="U590" s="6"/>
      <c r="V590" s="6"/>
      <c r="W590" s="6"/>
      <c r="X590" s="6"/>
      <c r="Y590" s="6"/>
      <c r="Z590" s="6"/>
    </row>
    <row r="591" spans="1:26" x14ac:dyDescent="0.15">
      <c r="A591" s="6"/>
      <c r="B591" s="6"/>
      <c r="C591" s="6"/>
      <c r="D591" s="9"/>
      <c r="E591" s="9"/>
      <c r="F591" s="6"/>
      <c r="G591" s="6"/>
      <c r="H591" s="6"/>
      <c r="I591" s="6"/>
      <c r="J591" s="6"/>
      <c r="K591" s="6"/>
      <c r="L591" s="6"/>
      <c r="M591" s="15"/>
      <c r="N591" s="15"/>
      <c r="O591" s="15"/>
      <c r="P591" s="15"/>
      <c r="Q591" s="15"/>
      <c r="R591" s="15"/>
      <c r="S591" s="6"/>
      <c r="T591" s="6"/>
      <c r="U591" s="6"/>
      <c r="V591" s="6"/>
      <c r="W591" s="6"/>
      <c r="X591" s="6"/>
      <c r="Y591" s="6"/>
      <c r="Z591" s="6"/>
    </row>
    <row r="592" spans="1:26" x14ac:dyDescent="0.15">
      <c r="A592" s="6"/>
      <c r="B592" s="6"/>
      <c r="C592" s="6"/>
      <c r="D592" s="9"/>
      <c r="E592" s="9"/>
      <c r="F592" s="6"/>
      <c r="G592" s="6"/>
      <c r="H592" s="6"/>
      <c r="I592" s="6"/>
      <c r="J592" s="6"/>
      <c r="K592" s="6"/>
      <c r="L592" s="6"/>
      <c r="M592" s="15"/>
      <c r="N592" s="15"/>
      <c r="O592" s="15"/>
      <c r="P592" s="15"/>
      <c r="Q592" s="15"/>
      <c r="R592" s="15"/>
      <c r="S592" s="6"/>
      <c r="T592" s="6"/>
      <c r="U592" s="6"/>
      <c r="V592" s="6"/>
      <c r="W592" s="6"/>
      <c r="X592" s="6"/>
      <c r="Y592" s="6"/>
      <c r="Z592" s="6"/>
    </row>
    <row r="593" spans="1:26" x14ac:dyDescent="0.15">
      <c r="A593" s="6"/>
      <c r="B593" s="6"/>
      <c r="C593" s="6"/>
      <c r="D593" s="9"/>
      <c r="E593" s="9"/>
      <c r="F593" s="6"/>
      <c r="G593" s="6"/>
      <c r="H593" s="6"/>
      <c r="I593" s="6"/>
      <c r="J593" s="6"/>
      <c r="K593" s="6"/>
      <c r="L593" s="6"/>
      <c r="M593" s="15"/>
      <c r="N593" s="15"/>
      <c r="O593" s="15"/>
      <c r="P593" s="15"/>
      <c r="Q593" s="15"/>
      <c r="R593" s="15"/>
      <c r="S593" s="6"/>
      <c r="T593" s="6"/>
      <c r="U593" s="6"/>
      <c r="V593" s="6"/>
      <c r="W593" s="6"/>
      <c r="X593" s="6"/>
      <c r="Y593" s="6"/>
      <c r="Z593" s="6"/>
    </row>
    <row r="594" spans="1:26" x14ac:dyDescent="0.15">
      <c r="A594" s="6"/>
      <c r="B594" s="6"/>
      <c r="C594" s="6"/>
      <c r="D594" s="9"/>
      <c r="E594" s="9"/>
      <c r="F594" s="6"/>
      <c r="G594" s="6"/>
      <c r="H594" s="6"/>
      <c r="I594" s="6"/>
      <c r="J594" s="6"/>
      <c r="K594" s="6"/>
      <c r="L594" s="6"/>
      <c r="M594" s="15"/>
      <c r="N594" s="15"/>
      <c r="O594" s="15"/>
      <c r="P594" s="15"/>
      <c r="Q594" s="15"/>
      <c r="R594" s="15"/>
      <c r="S594" s="6"/>
      <c r="T594" s="6"/>
      <c r="U594" s="6"/>
      <c r="V594" s="6"/>
      <c r="W594" s="6"/>
      <c r="X594" s="6"/>
      <c r="Y594" s="6"/>
      <c r="Z594" s="6"/>
    </row>
    <row r="595" spans="1:26" x14ac:dyDescent="0.15">
      <c r="A595" s="6"/>
      <c r="B595" s="6"/>
      <c r="C595" s="6"/>
      <c r="D595" s="9"/>
      <c r="E595" s="9"/>
      <c r="F595" s="6"/>
      <c r="G595" s="6"/>
      <c r="H595" s="6"/>
      <c r="I595" s="6"/>
      <c r="J595" s="6"/>
      <c r="K595" s="6"/>
      <c r="L595" s="6"/>
      <c r="M595" s="15"/>
      <c r="N595" s="15"/>
      <c r="O595" s="15"/>
      <c r="P595" s="15"/>
      <c r="Q595" s="15"/>
      <c r="R595" s="15"/>
      <c r="S595" s="6"/>
      <c r="T595" s="6"/>
      <c r="U595" s="6"/>
      <c r="V595" s="6"/>
      <c r="W595" s="6"/>
      <c r="X595" s="6"/>
      <c r="Y595" s="6"/>
      <c r="Z595" s="6"/>
    </row>
    <row r="596" spans="1:26" x14ac:dyDescent="0.15">
      <c r="A596" s="6"/>
      <c r="B596" s="6"/>
      <c r="C596" s="6"/>
      <c r="D596" s="9"/>
      <c r="E596" s="9"/>
      <c r="F596" s="6"/>
      <c r="G596" s="6"/>
      <c r="H596" s="6"/>
      <c r="I596" s="6"/>
      <c r="J596" s="6"/>
      <c r="K596" s="6"/>
      <c r="L596" s="6"/>
      <c r="M596" s="15"/>
      <c r="N596" s="15"/>
      <c r="O596" s="15"/>
      <c r="P596" s="15"/>
      <c r="Q596" s="15"/>
      <c r="R596" s="15"/>
      <c r="S596" s="6"/>
      <c r="T596" s="6"/>
      <c r="U596" s="6"/>
      <c r="V596" s="6"/>
      <c r="W596" s="6"/>
      <c r="X596" s="6"/>
      <c r="Y596" s="6"/>
      <c r="Z596" s="6"/>
    </row>
    <row r="597" spans="1:26" x14ac:dyDescent="0.15">
      <c r="A597" s="6"/>
      <c r="B597" s="6"/>
      <c r="C597" s="6"/>
      <c r="D597" s="9"/>
      <c r="E597" s="9"/>
      <c r="F597" s="6"/>
      <c r="G597" s="6"/>
      <c r="H597" s="6"/>
      <c r="I597" s="6"/>
      <c r="J597" s="6"/>
      <c r="K597" s="6"/>
      <c r="L597" s="6"/>
      <c r="M597" s="15"/>
      <c r="N597" s="15"/>
      <c r="O597" s="15"/>
      <c r="P597" s="15"/>
      <c r="Q597" s="15"/>
      <c r="R597" s="15"/>
      <c r="S597" s="6"/>
      <c r="T597" s="6"/>
      <c r="U597" s="6"/>
      <c r="V597" s="6"/>
      <c r="W597" s="6"/>
      <c r="X597" s="6"/>
      <c r="Y597" s="6"/>
      <c r="Z597" s="6"/>
    </row>
    <row r="598" spans="1:26" x14ac:dyDescent="0.15">
      <c r="A598" s="6"/>
      <c r="B598" s="6"/>
      <c r="C598" s="6"/>
      <c r="D598" s="9"/>
      <c r="E598" s="9"/>
      <c r="F598" s="6"/>
      <c r="G598" s="6"/>
      <c r="H598" s="6"/>
      <c r="I598" s="6"/>
      <c r="J598" s="6"/>
      <c r="K598" s="6"/>
      <c r="L598" s="6"/>
      <c r="M598" s="15"/>
      <c r="N598" s="15"/>
      <c r="O598" s="15"/>
      <c r="P598" s="15"/>
      <c r="Q598" s="15"/>
      <c r="R598" s="15"/>
      <c r="S598" s="6"/>
      <c r="T598" s="6"/>
      <c r="U598" s="6"/>
      <c r="V598" s="6"/>
      <c r="W598" s="6"/>
      <c r="X598" s="6"/>
      <c r="Y598" s="6"/>
      <c r="Z598" s="6"/>
    </row>
    <row r="599" spans="1:26" x14ac:dyDescent="0.15">
      <c r="A599" s="6"/>
      <c r="B599" s="6"/>
      <c r="C599" s="6"/>
      <c r="D599" s="9"/>
      <c r="E599" s="9"/>
      <c r="F599" s="6"/>
      <c r="G599" s="6"/>
      <c r="H599" s="6"/>
      <c r="I599" s="6"/>
      <c r="J599" s="6"/>
      <c r="K599" s="6"/>
      <c r="L599" s="6"/>
      <c r="M599" s="15"/>
      <c r="N599" s="15"/>
      <c r="O599" s="15"/>
      <c r="P599" s="15"/>
      <c r="Q599" s="15"/>
      <c r="R599" s="15"/>
      <c r="S599" s="6"/>
      <c r="T599" s="6"/>
      <c r="U599" s="6"/>
      <c r="V599" s="6"/>
      <c r="W599" s="6"/>
      <c r="X599" s="6"/>
      <c r="Y599" s="6"/>
      <c r="Z599" s="6"/>
    </row>
    <row r="600" spans="1:26" x14ac:dyDescent="0.15">
      <c r="A600" s="6"/>
      <c r="B600" s="6"/>
      <c r="C600" s="6"/>
      <c r="D600" s="9"/>
      <c r="E600" s="9"/>
      <c r="F600" s="6"/>
      <c r="G600" s="6"/>
      <c r="H600" s="6"/>
      <c r="I600" s="6"/>
      <c r="J600" s="6"/>
      <c r="K600" s="6"/>
      <c r="L600" s="6"/>
      <c r="M600" s="15"/>
      <c r="N600" s="15"/>
      <c r="O600" s="15"/>
      <c r="P600" s="15"/>
      <c r="Q600" s="15"/>
      <c r="R600" s="15"/>
      <c r="S600" s="6"/>
      <c r="T600" s="6"/>
      <c r="U600" s="6"/>
      <c r="V600" s="6"/>
      <c r="W600" s="6"/>
      <c r="X600" s="6"/>
      <c r="Y600" s="6"/>
      <c r="Z600" s="6"/>
    </row>
    <row r="601" spans="1:26" x14ac:dyDescent="0.15">
      <c r="A601" s="6"/>
      <c r="B601" s="6"/>
      <c r="C601" s="6"/>
      <c r="D601" s="9"/>
      <c r="E601" s="9"/>
      <c r="F601" s="6"/>
      <c r="G601" s="6"/>
      <c r="H601" s="6"/>
      <c r="I601" s="6"/>
      <c r="J601" s="6"/>
      <c r="K601" s="6"/>
      <c r="L601" s="6"/>
      <c r="M601" s="15"/>
      <c r="N601" s="15"/>
      <c r="O601" s="15"/>
      <c r="P601" s="15"/>
      <c r="Q601" s="15"/>
      <c r="R601" s="15"/>
      <c r="S601" s="6"/>
      <c r="T601" s="6"/>
      <c r="U601" s="6"/>
      <c r="V601" s="6"/>
      <c r="W601" s="6"/>
      <c r="X601" s="6"/>
      <c r="Y601" s="6"/>
      <c r="Z601" s="6"/>
    </row>
    <row r="602" spans="1:26" x14ac:dyDescent="0.15">
      <c r="A602" s="6"/>
      <c r="B602" s="6"/>
      <c r="C602" s="6"/>
      <c r="D602" s="9"/>
      <c r="E602" s="9"/>
      <c r="F602" s="6"/>
      <c r="G602" s="6"/>
      <c r="H602" s="6"/>
      <c r="I602" s="6"/>
      <c r="J602" s="6"/>
      <c r="K602" s="6"/>
      <c r="L602" s="6"/>
      <c r="M602" s="15"/>
      <c r="N602" s="15"/>
      <c r="O602" s="15"/>
      <c r="P602" s="15"/>
      <c r="Q602" s="15"/>
      <c r="R602" s="15"/>
      <c r="S602" s="6"/>
      <c r="T602" s="6"/>
      <c r="U602" s="6"/>
      <c r="V602" s="6"/>
      <c r="W602" s="6"/>
      <c r="X602" s="6"/>
      <c r="Y602" s="6"/>
      <c r="Z602" s="6"/>
    </row>
    <row r="603" spans="1:26" x14ac:dyDescent="0.15">
      <c r="A603" s="6"/>
      <c r="B603" s="6"/>
      <c r="C603" s="6"/>
      <c r="D603" s="9"/>
      <c r="E603" s="9"/>
      <c r="F603" s="6"/>
      <c r="G603" s="6"/>
      <c r="H603" s="6"/>
      <c r="I603" s="6"/>
      <c r="J603" s="6"/>
      <c r="K603" s="6"/>
      <c r="L603" s="6"/>
      <c r="M603" s="15"/>
      <c r="N603" s="15"/>
      <c r="O603" s="15"/>
      <c r="P603" s="15"/>
      <c r="Q603" s="15"/>
      <c r="R603" s="15"/>
      <c r="S603" s="6"/>
      <c r="T603" s="6"/>
      <c r="U603" s="6"/>
      <c r="V603" s="6"/>
      <c r="W603" s="6"/>
      <c r="X603" s="6"/>
      <c r="Y603" s="6"/>
      <c r="Z603" s="6"/>
    </row>
    <row r="604" spans="1:26" x14ac:dyDescent="0.15">
      <c r="A604" s="6"/>
      <c r="B604" s="6"/>
      <c r="C604" s="6"/>
      <c r="D604" s="9"/>
      <c r="E604" s="9"/>
      <c r="F604" s="6"/>
      <c r="G604" s="6"/>
      <c r="H604" s="6"/>
      <c r="I604" s="6"/>
      <c r="J604" s="6"/>
      <c r="K604" s="6"/>
      <c r="L604" s="6"/>
      <c r="M604" s="15"/>
      <c r="N604" s="15"/>
      <c r="O604" s="15"/>
      <c r="P604" s="15"/>
      <c r="Q604" s="15"/>
      <c r="R604" s="15"/>
      <c r="S604" s="6"/>
      <c r="T604" s="6"/>
      <c r="U604" s="6"/>
      <c r="V604" s="6"/>
      <c r="W604" s="6"/>
      <c r="X604" s="6"/>
      <c r="Y604" s="6"/>
      <c r="Z604" s="6"/>
    </row>
    <row r="605" spans="1:26" x14ac:dyDescent="0.15">
      <c r="A605" s="6"/>
      <c r="B605" s="6"/>
      <c r="C605" s="6"/>
      <c r="D605" s="9"/>
      <c r="E605" s="9"/>
      <c r="F605" s="6"/>
      <c r="G605" s="6"/>
      <c r="H605" s="6"/>
      <c r="I605" s="6"/>
      <c r="J605" s="6"/>
      <c r="K605" s="6"/>
      <c r="L605" s="6"/>
      <c r="M605" s="15"/>
      <c r="N605" s="15"/>
      <c r="O605" s="15"/>
      <c r="P605" s="15"/>
      <c r="Q605" s="15"/>
      <c r="R605" s="15"/>
      <c r="S605" s="6"/>
      <c r="T605" s="6"/>
      <c r="U605" s="6"/>
      <c r="V605" s="6"/>
      <c r="W605" s="6"/>
      <c r="X605" s="6"/>
      <c r="Y605" s="6"/>
      <c r="Z605" s="6"/>
    </row>
    <row r="606" spans="1:26" x14ac:dyDescent="0.15">
      <c r="A606" s="6"/>
      <c r="B606" s="6"/>
      <c r="C606" s="6"/>
      <c r="D606" s="9"/>
      <c r="E606" s="9"/>
      <c r="F606" s="6"/>
      <c r="G606" s="6"/>
      <c r="H606" s="6"/>
      <c r="I606" s="6"/>
      <c r="J606" s="6"/>
      <c r="K606" s="6"/>
      <c r="L606" s="6"/>
      <c r="M606" s="15"/>
      <c r="N606" s="15"/>
      <c r="O606" s="15"/>
      <c r="P606" s="15"/>
      <c r="Q606" s="15"/>
      <c r="R606" s="15"/>
      <c r="S606" s="6"/>
      <c r="T606" s="6"/>
      <c r="U606" s="6"/>
      <c r="V606" s="6"/>
      <c r="W606" s="6"/>
      <c r="X606" s="6"/>
      <c r="Y606" s="6"/>
      <c r="Z606" s="6"/>
    </row>
    <row r="607" spans="1:26" x14ac:dyDescent="0.15">
      <c r="A607" s="6"/>
      <c r="B607" s="6"/>
      <c r="C607" s="6"/>
      <c r="D607" s="9"/>
      <c r="E607" s="9"/>
      <c r="F607" s="6"/>
      <c r="G607" s="6"/>
      <c r="H607" s="6"/>
      <c r="I607" s="6"/>
      <c r="J607" s="6"/>
      <c r="K607" s="6"/>
      <c r="L607" s="6"/>
      <c r="M607" s="15"/>
      <c r="N607" s="15"/>
      <c r="O607" s="15"/>
      <c r="P607" s="15"/>
      <c r="Q607" s="15"/>
      <c r="R607" s="15"/>
      <c r="S607" s="6"/>
      <c r="T607" s="6"/>
      <c r="U607" s="6"/>
      <c r="V607" s="6"/>
      <c r="W607" s="6"/>
      <c r="X607" s="6"/>
      <c r="Y607" s="6"/>
      <c r="Z607" s="6"/>
    </row>
    <row r="608" spans="1:26" x14ac:dyDescent="0.15">
      <c r="A608" s="6"/>
      <c r="B608" s="6"/>
      <c r="C608" s="6"/>
      <c r="D608" s="9"/>
      <c r="E608" s="9"/>
      <c r="F608" s="6"/>
      <c r="G608" s="6"/>
      <c r="H608" s="6"/>
      <c r="I608" s="6"/>
      <c r="J608" s="6"/>
      <c r="K608" s="6"/>
      <c r="L608" s="6"/>
      <c r="M608" s="15"/>
      <c r="N608" s="15"/>
      <c r="O608" s="15"/>
      <c r="P608" s="15"/>
      <c r="Q608" s="15"/>
      <c r="R608" s="15"/>
      <c r="S608" s="6"/>
      <c r="T608" s="6"/>
      <c r="U608" s="6"/>
      <c r="V608" s="6"/>
      <c r="W608" s="6"/>
      <c r="X608" s="6"/>
      <c r="Y608" s="6"/>
      <c r="Z608" s="6"/>
    </row>
    <row r="609" spans="1:26" x14ac:dyDescent="0.15">
      <c r="A609" s="6"/>
      <c r="B609" s="6"/>
      <c r="C609" s="6"/>
      <c r="D609" s="9"/>
      <c r="E609" s="9"/>
      <c r="F609" s="6"/>
      <c r="G609" s="6"/>
      <c r="H609" s="6"/>
      <c r="I609" s="6"/>
      <c r="J609" s="6"/>
      <c r="K609" s="6"/>
      <c r="L609" s="6"/>
      <c r="M609" s="15"/>
      <c r="N609" s="15"/>
      <c r="O609" s="15"/>
      <c r="P609" s="15"/>
      <c r="Q609" s="15"/>
      <c r="R609" s="15"/>
      <c r="S609" s="6"/>
      <c r="T609" s="6"/>
      <c r="U609" s="6"/>
      <c r="V609" s="6"/>
      <c r="W609" s="6"/>
      <c r="X609" s="6"/>
      <c r="Y609" s="6"/>
      <c r="Z609" s="6"/>
    </row>
    <row r="610" spans="1:26" x14ac:dyDescent="0.15">
      <c r="A610" s="6"/>
      <c r="B610" s="6"/>
      <c r="C610" s="6"/>
      <c r="D610" s="9"/>
      <c r="E610" s="9"/>
      <c r="F610" s="6"/>
      <c r="G610" s="6"/>
      <c r="H610" s="6"/>
      <c r="I610" s="6"/>
      <c r="J610" s="6"/>
      <c r="K610" s="6"/>
      <c r="L610" s="6"/>
      <c r="M610" s="15"/>
      <c r="N610" s="15"/>
      <c r="O610" s="15"/>
      <c r="P610" s="15"/>
      <c r="Q610" s="15"/>
      <c r="R610" s="15"/>
      <c r="S610" s="6"/>
      <c r="T610" s="6"/>
      <c r="U610" s="6"/>
      <c r="V610" s="6"/>
      <c r="W610" s="6"/>
      <c r="X610" s="6"/>
      <c r="Y610" s="6"/>
      <c r="Z610" s="6"/>
    </row>
    <row r="611" spans="1:26" x14ac:dyDescent="0.15">
      <c r="A611" s="6"/>
      <c r="B611" s="6"/>
      <c r="C611" s="6"/>
      <c r="D611" s="9"/>
      <c r="E611" s="9"/>
      <c r="F611" s="6"/>
      <c r="G611" s="6"/>
      <c r="H611" s="6"/>
      <c r="I611" s="6"/>
      <c r="J611" s="6"/>
      <c r="K611" s="6"/>
      <c r="L611" s="6"/>
      <c r="M611" s="15"/>
      <c r="N611" s="15"/>
      <c r="O611" s="15"/>
      <c r="P611" s="15"/>
      <c r="Q611" s="15"/>
      <c r="R611" s="15"/>
      <c r="S611" s="6"/>
      <c r="T611" s="6"/>
      <c r="U611" s="6"/>
      <c r="V611" s="6"/>
      <c r="W611" s="6"/>
      <c r="X611" s="6"/>
      <c r="Y611" s="6"/>
      <c r="Z611" s="6"/>
    </row>
    <row r="612" spans="1:26" x14ac:dyDescent="0.15">
      <c r="A612" s="6"/>
      <c r="B612" s="6"/>
      <c r="C612" s="6"/>
      <c r="D612" s="9"/>
      <c r="E612" s="9"/>
      <c r="F612" s="6"/>
      <c r="G612" s="6"/>
      <c r="H612" s="6"/>
      <c r="I612" s="6"/>
      <c r="J612" s="6"/>
      <c r="K612" s="6"/>
      <c r="L612" s="6"/>
      <c r="M612" s="15"/>
      <c r="N612" s="15"/>
      <c r="O612" s="15"/>
      <c r="P612" s="15"/>
      <c r="Q612" s="15"/>
      <c r="R612" s="15"/>
      <c r="S612" s="6"/>
      <c r="T612" s="6"/>
      <c r="U612" s="6"/>
      <c r="V612" s="6"/>
      <c r="W612" s="6"/>
      <c r="X612" s="6"/>
      <c r="Y612" s="6"/>
      <c r="Z612" s="6"/>
    </row>
    <row r="613" spans="1:26" x14ac:dyDescent="0.15">
      <c r="A613" s="6"/>
      <c r="B613" s="6"/>
      <c r="C613" s="6"/>
      <c r="D613" s="9"/>
      <c r="E613" s="9"/>
      <c r="F613" s="6"/>
      <c r="G613" s="6"/>
      <c r="H613" s="6"/>
      <c r="I613" s="6"/>
      <c r="J613" s="6"/>
      <c r="K613" s="6"/>
      <c r="L613" s="6"/>
      <c r="M613" s="15"/>
      <c r="N613" s="15"/>
      <c r="O613" s="15"/>
      <c r="P613" s="15"/>
      <c r="Q613" s="15"/>
      <c r="R613" s="15"/>
      <c r="S613" s="6"/>
      <c r="T613" s="6"/>
      <c r="U613" s="6"/>
      <c r="V613" s="6"/>
      <c r="W613" s="6"/>
      <c r="X613" s="6"/>
      <c r="Y613" s="6"/>
      <c r="Z613" s="6"/>
    </row>
    <row r="614" spans="1:26" x14ac:dyDescent="0.15">
      <c r="A614" s="6"/>
      <c r="B614" s="6"/>
      <c r="C614" s="6"/>
      <c r="D614" s="9"/>
      <c r="E614" s="9"/>
      <c r="F614" s="6"/>
      <c r="G614" s="6"/>
      <c r="H614" s="6"/>
      <c r="I614" s="6"/>
      <c r="J614" s="6"/>
      <c r="K614" s="6"/>
      <c r="L614" s="6"/>
      <c r="M614" s="15"/>
      <c r="N614" s="15"/>
      <c r="O614" s="15"/>
      <c r="P614" s="15"/>
      <c r="Q614" s="15"/>
      <c r="R614" s="15"/>
      <c r="S614" s="6"/>
      <c r="T614" s="6"/>
      <c r="U614" s="6"/>
      <c r="V614" s="6"/>
      <c r="W614" s="6"/>
      <c r="X614" s="6"/>
      <c r="Y614" s="6"/>
      <c r="Z614" s="6"/>
    </row>
    <row r="615" spans="1:26" x14ac:dyDescent="0.15">
      <c r="A615" s="6"/>
      <c r="B615" s="6"/>
      <c r="C615" s="6"/>
      <c r="D615" s="9"/>
      <c r="E615" s="9"/>
      <c r="F615" s="6"/>
      <c r="G615" s="6"/>
      <c r="H615" s="6"/>
      <c r="I615" s="6"/>
      <c r="J615" s="6"/>
      <c r="K615" s="6"/>
      <c r="L615" s="6"/>
      <c r="M615" s="15"/>
      <c r="N615" s="15"/>
      <c r="O615" s="15"/>
      <c r="P615" s="15"/>
      <c r="Q615" s="15"/>
      <c r="R615" s="15"/>
      <c r="S615" s="6"/>
      <c r="T615" s="6"/>
      <c r="U615" s="6"/>
      <c r="V615" s="6"/>
      <c r="W615" s="6"/>
      <c r="X615" s="6"/>
      <c r="Y615" s="6"/>
      <c r="Z615" s="6"/>
    </row>
    <row r="616" spans="1:26" x14ac:dyDescent="0.15">
      <c r="A616" s="6"/>
      <c r="B616" s="6"/>
      <c r="C616" s="6"/>
      <c r="D616" s="9"/>
      <c r="E616" s="9"/>
      <c r="F616" s="6"/>
      <c r="G616" s="6"/>
      <c r="H616" s="6"/>
      <c r="I616" s="6"/>
      <c r="J616" s="6"/>
      <c r="K616" s="6"/>
      <c r="L616" s="6"/>
      <c r="M616" s="15"/>
      <c r="N616" s="15"/>
      <c r="O616" s="15"/>
      <c r="P616" s="15"/>
      <c r="Q616" s="15"/>
      <c r="R616" s="15"/>
      <c r="S616" s="6"/>
      <c r="T616" s="6"/>
      <c r="U616" s="6"/>
      <c r="V616" s="6"/>
      <c r="W616" s="6"/>
      <c r="X616" s="6"/>
      <c r="Y616" s="6"/>
      <c r="Z616" s="6"/>
    </row>
    <row r="617" spans="1:26" x14ac:dyDescent="0.15">
      <c r="A617" s="6"/>
      <c r="B617" s="6"/>
      <c r="C617" s="6"/>
      <c r="D617" s="9"/>
      <c r="E617" s="9"/>
      <c r="F617" s="6"/>
      <c r="G617" s="6"/>
      <c r="H617" s="6"/>
      <c r="I617" s="6"/>
      <c r="J617" s="6"/>
      <c r="K617" s="6"/>
      <c r="L617" s="6"/>
      <c r="M617" s="15"/>
      <c r="N617" s="15"/>
      <c r="O617" s="15"/>
      <c r="P617" s="15"/>
      <c r="Q617" s="15"/>
      <c r="R617" s="15"/>
      <c r="S617" s="6"/>
      <c r="T617" s="6"/>
      <c r="U617" s="6"/>
      <c r="V617" s="6"/>
      <c r="W617" s="6"/>
      <c r="X617" s="6"/>
      <c r="Y617" s="6"/>
      <c r="Z617" s="6"/>
    </row>
    <row r="618" spans="1:26" x14ac:dyDescent="0.15">
      <c r="A618" s="6"/>
      <c r="B618" s="6"/>
      <c r="C618" s="6"/>
      <c r="D618" s="9"/>
      <c r="E618" s="9"/>
      <c r="F618" s="6"/>
      <c r="G618" s="6"/>
      <c r="H618" s="6"/>
      <c r="I618" s="6"/>
      <c r="J618" s="6"/>
      <c r="K618" s="6"/>
      <c r="L618" s="6"/>
      <c r="M618" s="15"/>
      <c r="N618" s="15"/>
      <c r="O618" s="15"/>
      <c r="P618" s="15"/>
      <c r="Q618" s="15"/>
      <c r="R618" s="15"/>
      <c r="S618" s="6"/>
      <c r="T618" s="6"/>
      <c r="U618" s="6"/>
      <c r="V618" s="6"/>
      <c r="W618" s="6"/>
      <c r="X618" s="6"/>
      <c r="Y618" s="6"/>
      <c r="Z618" s="6"/>
    </row>
    <row r="619" spans="1:26" x14ac:dyDescent="0.15">
      <c r="A619" s="6"/>
      <c r="B619" s="6"/>
      <c r="C619" s="6"/>
      <c r="D619" s="9"/>
      <c r="E619" s="9"/>
      <c r="F619" s="6"/>
      <c r="G619" s="6"/>
      <c r="H619" s="6"/>
      <c r="I619" s="6"/>
      <c r="J619" s="6"/>
      <c r="K619" s="6"/>
      <c r="L619" s="6"/>
      <c r="M619" s="15"/>
      <c r="N619" s="15"/>
      <c r="O619" s="15"/>
      <c r="P619" s="15"/>
      <c r="Q619" s="15"/>
      <c r="R619" s="15"/>
      <c r="S619" s="6"/>
      <c r="T619" s="6"/>
      <c r="U619" s="6"/>
      <c r="V619" s="6"/>
      <c r="W619" s="6"/>
      <c r="X619" s="6"/>
      <c r="Y619" s="6"/>
      <c r="Z619" s="6"/>
    </row>
    <row r="620" spans="1:26" x14ac:dyDescent="0.15">
      <c r="A620" s="6"/>
      <c r="B620" s="6"/>
      <c r="C620" s="6"/>
      <c r="D620" s="9"/>
      <c r="E620" s="9"/>
      <c r="F620" s="6"/>
      <c r="G620" s="6"/>
      <c r="H620" s="6"/>
      <c r="I620" s="6"/>
      <c r="J620" s="6"/>
      <c r="K620" s="6"/>
      <c r="L620" s="6"/>
      <c r="M620" s="15"/>
      <c r="N620" s="15"/>
      <c r="O620" s="15"/>
      <c r="P620" s="15"/>
      <c r="Q620" s="15"/>
      <c r="R620" s="15"/>
      <c r="S620" s="6"/>
      <c r="T620" s="6"/>
      <c r="U620" s="6"/>
      <c r="V620" s="6"/>
      <c r="W620" s="6"/>
      <c r="X620" s="6"/>
      <c r="Y620" s="6"/>
      <c r="Z620" s="6"/>
    </row>
    <row r="621" spans="1:26" x14ac:dyDescent="0.15">
      <c r="A621" s="6"/>
      <c r="B621" s="6"/>
      <c r="C621" s="6"/>
      <c r="D621" s="9"/>
      <c r="E621" s="9"/>
      <c r="F621" s="6"/>
      <c r="G621" s="6"/>
      <c r="H621" s="6"/>
      <c r="I621" s="6"/>
      <c r="J621" s="6"/>
      <c r="K621" s="6"/>
      <c r="L621" s="6"/>
      <c r="M621" s="15"/>
      <c r="N621" s="15"/>
      <c r="O621" s="15"/>
      <c r="P621" s="15"/>
      <c r="Q621" s="15"/>
      <c r="R621" s="15"/>
      <c r="S621" s="6"/>
      <c r="T621" s="6"/>
      <c r="U621" s="6"/>
      <c r="V621" s="6"/>
      <c r="W621" s="6"/>
      <c r="X621" s="6"/>
      <c r="Y621" s="6"/>
      <c r="Z621" s="6"/>
    </row>
    <row r="622" spans="1:26" x14ac:dyDescent="0.15">
      <c r="A622" s="6"/>
      <c r="B622" s="6"/>
      <c r="C622" s="6"/>
      <c r="D622" s="9"/>
      <c r="E622" s="9"/>
      <c r="F622" s="6"/>
      <c r="G622" s="6"/>
      <c r="H622" s="6"/>
      <c r="I622" s="6"/>
      <c r="J622" s="6"/>
      <c r="K622" s="6"/>
      <c r="L622" s="6"/>
      <c r="M622" s="15"/>
      <c r="N622" s="15"/>
      <c r="O622" s="15"/>
      <c r="P622" s="15"/>
      <c r="Q622" s="15"/>
      <c r="R622" s="15"/>
      <c r="S622" s="6"/>
      <c r="T622" s="6"/>
      <c r="U622" s="6"/>
      <c r="V622" s="6"/>
      <c r="W622" s="6"/>
      <c r="X622" s="6"/>
      <c r="Y622" s="6"/>
      <c r="Z622" s="6"/>
    </row>
    <row r="623" spans="1:26" x14ac:dyDescent="0.15">
      <c r="A623" s="6"/>
      <c r="B623" s="6"/>
      <c r="C623" s="6"/>
      <c r="D623" s="9"/>
      <c r="E623" s="9"/>
      <c r="F623" s="6"/>
      <c r="G623" s="6"/>
      <c r="H623" s="6"/>
      <c r="I623" s="6"/>
      <c r="J623" s="6"/>
      <c r="K623" s="6"/>
      <c r="L623" s="6"/>
      <c r="M623" s="15"/>
      <c r="N623" s="15"/>
      <c r="O623" s="15"/>
      <c r="P623" s="15"/>
      <c r="Q623" s="15"/>
      <c r="R623" s="15"/>
      <c r="S623" s="6"/>
      <c r="T623" s="6"/>
      <c r="U623" s="6"/>
      <c r="V623" s="6"/>
      <c r="W623" s="6"/>
      <c r="X623" s="6"/>
      <c r="Y623" s="6"/>
      <c r="Z623" s="6"/>
    </row>
    <row r="624" spans="1:26" x14ac:dyDescent="0.15">
      <c r="A624" s="6"/>
      <c r="B624" s="6"/>
      <c r="C624" s="6"/>
      <c r="D624" s="9"/>
      <c r="E624" s="9"/>
      <c r="F624" s="6"/>
      <c r="G624" s="6"/>
      <c r="H624" s="6"/>
      <c r="I624" s="6"/>
      <c r="J624" s="6"/>
      <c r="K624" s="6"/>
      <c r="L624" s="6"/>
      <c r="M624" s="15"/>
      <c r="N624" s="15"/>
      <c r="O624" s="15"/>
      <c r="P624" s="15"/>
      <c r="Q624" s="15"/>
      <c r="R624" s="15"/>
      <c r="S624" s="6"/>
      <c r="T624" s="6"/>
      <c r="U624" s="6"/>
      <c r="V624" s="6"/>
      <c r="W624" s="6"/>
      <c r="X624" s="6"/>
      <c r="Y624" s="6"/>
      <c r="Z624" s="6"/>
    </row>
    <row r="625" spans="1:26" x14ac:dyDescent="0.15">
      <c r="A625" s="6"/>
      <c r="B625" s="6"/>
      <c r="C625" s="6"/>
      <c r="D625" s="9"/>
      <c r="E625" s="9"/>
      <c r="F625" s="6"/>
      <c r="G625" s="6"/>
      <c r="H625" s="6"/>
      <c r="I625" s="6"/>
      <c r="J625" s="6"/>
      <c r="K625" s="6"/>
      <c r="L625" s="6"/>
      <c r="M625" s="15"/>
      <c r="N625" s="15"/>
      <c r="O625" s="15"/>
      <c r="P625" s="15"/>
      <c r="Q625" s="15"/>
      <c r="R625" s="15"/>
      <c r="S625" s="6"/>
      <c r="T625" s="6"/>
      <c r="U625" s="6"/>
      <c r="V625" s="6"/>
      <c r="W625" s="6"/>
      <c r="X625" s="6"/>
      <c r="Y625" s="6"/>
      <c r="Z625" s="6"/>
    </row>
    <row r="626" spans="1:26" x14ac:dyDescent="0.15">
      <c r="A626" s="6"/>
      <c r="B626" s="6"/>
      <c r="C626" s="6"/>
      <c r="D626" s="9"/>
      <c r="E626" s="9"/>
      <c r="F626" s="6"/>
      <c r="G626" s="6"/>
      <c r="H626" s="6"/>
      <c r="I626" s="6"/>
      <c r="J626" s="6"/>
      <c r="K626" s="6"/>
      <c r="L626" s="6"/>
      <c r="M626" s="15"/>
      <c r="N626" s="15"/>
      <c r="O626" s="15"/>
      <c r="P626" s="15"/>
      <c r="Q626" s="15"/>
      <c r="R626" s="15"/>
      <c r="S626" s="6"/>
      <c r="T626" s="6"/>
      <c r="U626" s="6"/>
      <c r="V626" s="6"/>
      <c r="W626" s="6"/>
      <c r="X626" s="6"/>
      <c r="Y626" s="6"/>
      <c r="Z626" s="6"/>
    </row>
    <row r="627" spans="1:26" x14ac:dyDescent="0.15">
      <c r="A627" s="6"/>
      <c r="B627" s="6"/>
      <c r="C627" s="6"/>
      <c r="D627" s="9"/>
      <c r="E627" s="9"/>
      <c r="F627" s="6"/>
      <c r="G627" s="6"/>
      <c r="H627" s="6"/>
      <c r="I627" s="6"/>
      <c r="J627" s="6"/>
      <c r="K627" s="6"/>
      <c r="L627" s="6"/>
      <c r="M627" s="15"/>
      <c r="N627" s="15"/>
      <c r="O627" s="15"/>
      <c r="P627" s="15"/>
      <c r="Q627" s="15"/>
      <c r="R627" s="15"/>
      <c r="S627" s="6"/>
      <c r="T627" s="6"/>
      <c r="U627" s="6"/>
      <c r="V627" s="6"/>
      <c r="W627" s="6"/>
      <c r="X627" s="6"/>
      <c r="Y627" s="6"/>
      <c r="Z627" s="6"/>
    </row>
    <row r="628" spans="1:26" x14ac:dyDescent="0.15">
      <c r="A628" s="6"/>
      <c r="B628" s="6"/>
      <c r="C628" s="6"/>
      <c r="D628" s="9"/>
      <c r="E628" s="9"/>
      <c r="F628" s="6"/>
      <c r="G628" s="6"/>
      <c r="H628" s="6"/>
      <c r="I628" s="6"/>
      <c r="J628" s="6"/>
      <c r="K628" s="6"/>
      <c r="L628" s="6"/>
      <c r="M628" s="15"/>
      <c r="N628" s="15"/>
      <c r="O628" s="15"/>
      <c r="P628" s="15"/>
      <c r="Q628" s="15"/>
      <c r="R628" s="15"/>
      <c r="S628" s="6"/>
      <c r="T628" s="6"/>
      <c r="U628" s="6"/>
      <c r="V628" s="6"/>
      <c r="W628" s="6"/>
      <c r="X628" s="6"/>
      <c r="Y628" s="6"/>
      <c r="Z628" s="6"/>
    </row>
    <row r="629" spans="1:26" x14ac:dyDescent="0.15">
      <c r="A629" s="6"/>
      <c r="B629" s="6"/>
      <c r="C629" s="6"/>
      <c r="D629" s="9"/>
      <c r="E629" s="9"/>
      <c r="F629" s="6"/>
      <c r="G629" s="6"/>
      <c r="H629" s="6"/>
      <c r="I629" s="6"/>
      <c r="J629" s="6"/>
      <c r="K629" s="6"/>
      <c r="L629" s="6"/>
      <c r="M629" s="15"/>
      <c r="N629" s="15"/>
      <c r="O629" s="15"/>
      <c r="P629" s="15"/>
      <c r="Q629" s="15"/>
      <c r="R629" s="15"/>
      <c r="S629" s="6"/>
      <c r="T629" s="6"/>
      <c r="U629" s="6"/>
      <c r="V629" s="6"/>
      <c r="W629" s="6"/>
      <c r="X629" s="6"/>
      <c r="Y629" s="6"/>
      <c r="Z629" s="6"/>
    </row>
    <row r="630" spans="1:26" x14ac:dyDescent="0.15">
      <c r="A630" s="6"/>
      <c r="B630" s="6"/>
      <c r="C630" s="6"/>
      <c r="D630" s="9"/>
      <c r="E630" s="9"/>
      <c r="F630" s="6"/>
      <c r="G630" s="6"/>
      <c r="H630" s="6"/>
      <c r="I630" s="6"/>
      <c r="J630" s="6"/>
      <c r="K630" s="6"/>
      <c r="L630" s="6"/>
      <c r="M630" s="15"/>
      <c r="N630" s="15"/>
      <c r="O630" s="15"/>
      <c r="P630" s="15"/>
      <c r="Q630" s="15"/>
      <c r="R630" s="15"/>
      <c r="S630" s="6"/>
      <c r="T630" s="6"/>
      <c r="U630" s="6"/>
      <c r="V630" s="6"/>
      <c r="W630" s="6"/>
      <c r="X630" s="6"/>
      <c r="Y630" s="6"/>
      <c r="Z630" s="6"/>
    </row>
    <row r="631" spans="1:26" x14ac:dyDescent="0.15">
      <c r="A631" s="6"/>
      <c r="B631" s="6"/>
      <c r="C631" s="6"/>
      <c r="D631" s="9"/>
      <c r="E631" s="9"/>
      <c r="F631" s="6"/>
      <c r="G631" s="6"/>
      <c r="H631" s="6"/>
      <c r="I631" s="6"/>
      <c r="J631" s="6"/>
      <c r="K631" s="6"/>
      <c r="L631" s="6"/>
      <c r="M631" s="15"/>
      <c r="N631" s="15"/>
      <c r="O631" s="15"/>
      <c r="P631" s="15"/>
      <c r="Q631" s="15"/>
      <c r="R631" s="15"/>
      <c r="S631" s="6"/>
      <c r="T631" s="6"/>
      <c r="U631" s="6"/>
      <c r="V631" s="6"/>
      <c r="W631" s="6"/>
      <c r="X631" s="6"/>
      <c r="Y631" s="6"/>
      <c r="Z631" s="6"/>
    </row>
    <row r="632" spans="1:26" x14ac:dyDescent="0.15">
      <c r="A632" s="6"/>
      <c r="B632" s="6"/>
      <c r="C632" s="6"/>
      <c r="D632" s="9"/>
      <c r="E632" s="9"/>
      <c r="F632" s="6"/>
      <c r="G632" s="6"/>
      <c r="H632" s="6"/>
      <c r="I632" s="6"/>
      <c r="J632" s="6"/>
      <c r="K632" s="6"/>
      <c r="L632" s="6"/>
      <c r="M632" s="15"/>
      <c r="N632" s="15"/>
      <c r="O632" s="15"/>
      <c r="P632" s="15"/>
      <c r="Q632" s="15"/>
      <c r="R632" s="15"/>
      <c r="S632" s="6"/>
      <c r="T632" s="6"/>
      <c r="U632" s="6"/>
      <c r="V632" s="6"/>
      <c r="W632" s="6"/>
      <c r="X632" s="6"/>
      <c r="Y632" s="6"/>
      <c r="Z632" s="6"/>
    </row>
    <row r="633" spans="1:26" x14ac:dyDescent="0.15">
      <c r="A633" s="6"/>
      <c r="B633" s="6"/>
      <c r="C633" s="6"/>
      <c r="D633" s="9"/>
      <c r="E633" s="9"/>
      <c r="F633" s="6"/>
      <c r="G633" s="6"/>
      <c r="H633" s="6"/>
      <c r="I633" s="6"/>
      <c r="J633" s="6"/>
      <c r="K633" s="6"/>
      <c r="L633" s="6"/>
      <c r="M633" s="15"/>
      <c r="N633" s="15"/>
      <c r="O633" s="15"/>
      <c r="P633" s="15"/>
      <c r="Q633" s="15"/>
      <c r="R633" s="15"/>
      <c r="S633" s="6"/>
      <c r="T633" s="6"/>
      <c r="U633" s="6"/>
      <c r="V633" s="6"/>
      <c r="W633" s="6"/>
      <c r="X633" s="6"/>
      <c r="Y633" s="6"/>
      <c r="Z633" s="6"/>
    </row>
    <row r="634" spans="1:26" x14ac:dyDescent="0.15">
      <c r="A634" s="6"/>
      <c r="B634" s="6"/>
      <c r="C634" s="6"/>
      <c r="D634" s="9"/>
      <c r="E634" s="9"/>
      <c r="F634" s="6"/>
      <c r="G634" s="6"/>
      <c r="H634" s="6"/>
      <c r="I634" s="6"/>
      <c r="J634" s="6"/>
      <c r="K634" s="6"/>
      <c r="L634" s="6"/>
      <c r="M634" s="15"/>
      <c r="N634" s="15"/>
      <c r="O634" s="15"/>
      <c r="P634" s="15"/>
      <c r="Q634" s="15"/>
      <c r="R634" s="15"/>
      <c r="S634" s="6"/>
      <c r="T634" s="6"/>
      <c r="U634" s="6"/>
      <c r="V634" s="6"/>
      <c r="W634" s="6"/>
      <c r="X634" s="6"/>
      <c r="Y634" s="6"/>
      <c r="Z634" s="6"/>
    </row>
    <row r="635" spans="1:26" x14ac:dyDescent="0.15">
      <c r="A635" s="6"/>
      <c r="B635" s="6"/>
      <c r="C635" s="6"/>
      <c r="D635" s="9"/>
      <c r="E635" s="9"/>
      <c r="F635" s="6"/>
      <c r="G635" s="6"/>
      <c r="H635" s="6"/>
      <c r="I635" s="6"/>
      <c r="J635" s="6"/>
      <c r="K635" s="6"/>
      <c r="L635" s="6"/>
      <c r="M635" s="15"/>
      <c r="N635" s="15"/>
      <c r="O635" s="15"/>
      <c r="P635" s="15"/>
      <c r="Q635" s="15"/>
      <c r="R635" s="15"/>
      <c r="S635" s="6"/>
      <c r="T635" s="6"/>
      <c r="U635" s="6"/>
      <c r="V635" s="6"/>
      <c r="W635" s="6"/>
      <c r="X635" s="6"/>
      <c r="Y635" s="6"/>
      <c r="Z635" s="6"/>
    </row>
    <row r="636" spans="1:26" x14ac:dyDescent="0.15">
      <c r="A636" s="6"/>
      <c r="B636" s="6"/>
      <c r="C636" s="6"/>
      <c r="D636" s="9"/>
      <c r="E636" s="9"/>
      <c r="F636" s="6"/>
      <c r="G636" s="6"/>
      <c r="H636" s="6"/>
      <c r="I636" s="6"/>
      <c r="J636" s="6"/>
      <c r="K636" s="6"/>
      <c r="L636" s="6"/>
      <c r="M636" s="15"/>
      <c r="N636" s="15"/>
      <c r="O636" s="15"/>
      <c r="P636" s="15"/>
      <c r="Q636" s="15"/>
      <c r="R636" s="15"/>
      <c r="S636" s="6"/>
      <c r="T636" s="6"/>
      <c r="U636" s="6"/>
      <c r="V636" s="6"/>
      <c r="W636" s="6"/>
      <c r="X636" s="6"/>
      <c r="Y636" s="6"/>
      <c r="Z636" s="6"/>
    </row>
    <row r="637" spans="1:26" x14ac:dyDescent="0.15">
      <c r="A637" s="6"/>
      <c r="B637" s="6"/>
      <c r="C637" s="6"/>
      <c r="D637" s="9"/>
      <c r="E637" s="9"/>
      <c r="F637" s="6"/>
      <c r="G637" s="6"/>
      <c r="H637" s="6"/>
      <c r="I637" s="6"/>
      <c r="J637" s="6"/>
      <c r="K637" s="6"/>
      <c r="L637" s="6"/>
      <c r="M637" s="15"/>
      <c r="N637" s="15"/>
      <c r="O637" s="15"/>
      <c r="P637" s="15"/>
      <c r="Q637" s="15"/>
      <c r="R637" s="15"/>
      <c r="S637" s="6"/>
      <c r="T637" s="6"/>
      <c r="U637" s="6"/>
      <c r="V637" s="6"/>
      <c r="W637" s="6"/>
      <c r="X637" s="6"/>
      <c r="Y637" s="6"/>
      <c r="Z637" s="6"/>
    </row>
    <row r="638" spans="1:26" x14ac:dyDescent="0.15">
      <c r="A638" s="6"/>
      <c r="B638" s="6"/>
      <c r="C638" s="6"/>
      <c r="D638" s="9"/>
      <c r="E638" s="9"/>
      <c r="F638" s="6"/>
      <c r="G638" s="6"/>
      <c r="H638" s="6"/>
      <c r="I638" s="6"/>
      <c r="J638" s="6"/>
      <c r="K638" s="6"/>
      <c r="L638" s="6"/>
      <c r="M638" s="15"/>
      <c r="N638" s="15"/>
      <c r="O638" s="15"/>
      <c r="P638" s="15"/>
      <c r="Q638" s="15"/>
      <c r="R638" s="15"/>
      <c r="S638" s="6"/>
      <c r="T638" s="6"/>
      <c r="U638" s="6"/>
      <c r="V638" s="6"/>
      <c r="W638" s="6"/>
      <c r="X638" s="6"/>
      <c r="Y638" s="6"/>
      <c r="Z638" s="6"/>
    </row>
    <row r="639" spans="1:26" x14ac:dyDescent="0.15">
      <c r="A639" s="6"/>
      <c r="B639" s="6"/>
      <c r="C639" s="6"/>
      <c r="D639" s="9"/>
      <c r="E639" s="9"/>
      <c r="F639" s="6"/>
      <c r="G639" s="6"/>
      <c r="H639" s="6"/>
      <c r="I639" s="6"/>
      <c r="J639" s="6"/>
      <c r="K639" s="6"/>
      <c r="L639" s="6"/>
      <c r="M639" s="15"/>
      <c r="N639" s="15"/>
      <c r="O639" s="15"/>
      <c r="P639" s="15"/>
      <c r="Q639" s="15"/>
      <c r="R639" s="15"/>
      <c r="S639" s="6"/>
      <c r="T639" s="6"/>
      <c r="U639" s="6"/>
      <c r="V639" s="6"/>
      <c r="W639" s="6"/>
      <c r="X639" s="6"/>
      <c r="Y639" s="6"/>
      <c r="Z639" s="6"/>
    </row>
    <row r="640" spans="1:26" x14ac:dyDescent="0.15">
      <c r="A640" s="6"/>
      <c r="B640" s="6"/>
      <c r="C640" s="6"/>
      <c r="D640" s="9"/>
      <c r="E640" s="9"/>
      <c r="F640" s="6"/>
      <c r="G640" s="6"/>
      <c r="H640" s="6"/>
      <c r="I640" s="6"/>
      <c r="J640" s="6"/>
      <c r="K640" s="6"/>
      <c r="L640" s="6"/>
      <c r="M640" s="15"/>
      <c r="N640" s="15"/>
      <c r="O640" s="15"/>
      <c r="P640" s="15"/>
      <c r="Q640" s="15"/>
      <c r="R640" s="15"/>
      <c r="S640" s="6"/>
      <c r="T640" s="6"/>
      <c r="U640" s="6"/>
      <c r="V640" s="6"/>
      <c r="W640" s="6"/>
      <c r="X640" s="6"/>
      <c r="Y640" s="6"/>
      <c r="Z640" s="6"/>
    </row>
    <row r="641" spans="1:26" x14ac:dyDescent="0.15">
      <c r="A641" s="6"/>
      <c r="B641" s="6"/>
      <c r="C641" s="6"/>
      <c r="D641" s="9"/>
      <c r="E641" s="9"/>
      <c r="F641" s="6"/>
      <c r="G641" s="6"/>
      <c r="H641" s="6"/>
      <c r="I641" s="6"/>
      <c r="J641" s="6"/>
      <c r="K641" s="6"/>
      <c r="L641" s="6"/>
      <c r="M641" s="15"/>
      <c r="N641" s="15"/>
      <c r="O641" s="15"/>
      <c r="P641" s="15"/>
      <c r="Q641" s="15"/>
      <c r="R641" s="15"/>
      <c r="S641" s="6"/>
      <c r="T641" s="6"/>
      <c r="U641" s="6"/>
      <c r="V641" s="6"/>
      <c r="W641" s="6"/>
      <c r="X641" s="6"/>
      <c r="Y641" s="6"/>
      <c r="Z641" s="6"/>
    </row>
    <row r="642" spans="1:26" x14ac:dyDescent="0.15">
      <c r="A642" s="6"/>
      <c r="B642" s="6"/>
      <c r="C642" s="6"/>
      <c r="D642" s="9"/>
      <c r="E642" s="9"/>
      <c r="F642" s="6"/>
      <c r="G642" s="6"/>
      <c r="H642" s="6"/>
      <c r="I642" s="6"/>
      <c r="J642" s="6"/>
      <c r="K642" s="6"/>
      <c r="L642" s="6"/>
      <c r="M642" s="15"/>
      <c r="N642" s="15"/>
      <c r="O642" s="15"/>
      <c r="P642" s="15"/>
      <c r="Q642" s="15"/>
      <c r="R642" s="15"/>
      <c r="S642" s="6"/>
      <c r="T642" s="6"/>
      <c r="U642" s="6"/>
      <c r="V642" s="6"/>
      <c r="W642" s="6"/>
      <c r="X642" s="6"/>
      <c r="Y642" s="6"/>
      <c r="Z642" s="6"/>
    </row>
    <row r="643" spans="1:26" x14ac:dyDescent="0.15">
      <c r="A643" s="6"/>
      <c r="B643" s="6"/>
      <c r="C643" s="6"/>
      <c r="D643" s="9"/>
      <c r="E643" s="9"/>
      <c r="F643" s="6"/>
      <c r="G643" s="6"/>
      <c r="H643" s="6"/>
      <c r="I643" s="6"/>
      <c r="J643" s="6"/>
      <c r="K643" s="6"/>
      <c r="L643" s="6"/>
      <c r="M643" s="15"/>
      <c r="N643" s="15"/>
      <c r="O643" s="15"/>
      <c r="P643" s="15"/>
      <c r="Q643" s="15"/>
      <c r="R643" s="15"/>
      <c r="S643" s="6"/>
      <c r="T643" s="6"/>
      <c r="U643" s="6"/>
      <c r="V643" s="6"/>
      <c r="W643" s="6"/>
      <c r="X643" s="6"/>
      <c r="Y643" s="6"/>
      <c r="Z643" s="6"/>
    </row>
    <row r="644" spans="1:26" x14ac:dyDescent="0.15">
      <c r="A644" s="6"/>
      <c r="B644" s="6"/>
      <c r="C644" s="6"/>
      <c r="D644" s="9"/>
      <c r="E644" s="9"/>
      <c r="F644" s="6"/>
      <c r="G644" s="6"/>
      <c r="H644" s="6"/>
      <c r="I644" s="6"/>
      <c r="J644" s="6"/>
      <c r="K644" s="6"/>
      <c r="L644" s="6"/>
      <c r="M644" s="15"/>
      <c r="N644" s="15"/>
      <c r="O644" s="15"/>
      <c r="P644" s="15"/>
      <c r="Q644" s="15"/>
      <c r="R644" s="15"/>
      <c r="S644" s="6"/>
      <c r="T644" s="6"/>
      <c r="U644" s="6"/>
      <c r="V644" s="6"/>
      <c r="W644" s="6"/>
      <c r="X644" s="6"/>
      <c r="Y644" s="6"/>
      <c r="Z644" s="6"/>
    </row>
    <row r="645" spans="1:26" x14ac:dyDescent="0.15">
      <c r="A645" s="6"/>
      <c r="B645" s="6"/>
      <c r="C645" s="6"/>
      <c r="D645" s="9"/>
      <c r="E645" s="9"/>
      <c r="F645" s="6"/>
      <c r="G645" s="6"/>
      <c r="H645" s="6"/>
      <c r="I645" s="6"/>
      <c r="J645" s="6"/>
      <c r="K645" s="6"/>
      <c r="L645" s="6"/>
      <c r="M645" s="15"/>
      <c r="N645" s="15"/>
      <c r="O645" s="15"/>
      <c r="P645" s="15"/>
      <c r="Q645" s="15"/>
      <c r="R645" s="15"/>
      <c r="S645" s="6"/>
      <c r="T645" s="6"/>
      <c r="U645" s="6"/>
      <c r="V645" s="6"/>
      <c r="W645" s="6"/>
      <c r="X645" s="6"/>
      <c r="Y645" s="6"/>
      <c r="Z645" s="6"/>
    </row>
    <row r="646" spans="1:26" x14ac:dyDescent="0.15">
      <c r="A646" s="6"/>
      <c r="B646" s="6"/>
      <c r="C646" s="6"/>
      <c r="D646" s="9"/>
      <c r="E646" s="9"/>
      <c r="F646" s="6"/>
      <c r="G646" s="6"/>
      <c r="H646" s="6"/>
      <c r="I646" s="6"/>
      <c r="J646" s="6"/>
      <c r="K646" s="6"/>
      <c r="L646" s="6"/>
      <c r="M646" s="15"/>
      <c r="N646" s="15"/>
      <c r="O646" s="15"/>
      <c r="P646" s="15"/>
      <c r="Q646" s="15"/>
      <c r="R646" s="15"/>
      <c r="S646" s="6"/>
      <c r="T646" s="6"/>
      <c r="U646" s="6"/>
      <c r="V646" s="6"/>
      <c r="W646" s="6"/>
      <c r="X646" s="6"/>
      <c r="Y646" s="6"/>
      <c r="Z646" s="6"/>
    </row>
    <row r="647" spans="1:26" x14ac:dyDescent="0.15">
      <c r="A647" s="6"/>
      <c r="B647" s="6"/>
      <c r="C647" s="6"/>
      <c r="D647" s="9"/>
      <c r="E647" s="9"/>
      <c r="F647" s="6"/>
      <c r="G647" s="6"/>
      <c r="H647" s="6"/>
      <c r="I647" s="6"/>
      <c r="J647" s="6"/>
      <c r="K647" s="6"/>
      <c r="L647" s="6"/>
      <c r="M647" s="15"/>
      <c r="N647" s="15"/>
      <c r="O647" s="15"/>
      <c r="P647" s="15"/>
      <c r="Q647" s="15"/>
      <c r="R647" s="15"/>
      <c r="S647" s="6"/>
      <c r="T647" s="6"/>
      <c r="U647" s="6"/>
      <c r="V647" s="6"/>
      <c r="W647" s="6"/>
      <c r="X647" s="6"/>
      <c r="Y647" s="6"/>
      <c r="Z647" s="6"/>
    </row>
    <row r="648" spans="1:26" x14ac:dyDescent="0.15">
      <c r="A648" s="6"/>
      <c r="B648" s="6"/>
      <c r="C648" s="6"/>
      <c r="D648" s="9"/>
      <c r="E648" s="9"/>
      <c r="F648" s="6"/>
      <c r="G648" s="6"/>
      <c r="H648" s="6"/>
      <c r="I648" s="6"/>
      <c r="J648" s="6"/>
      <c r="K648" s="6"/>
      <c r="L648" s="6"/>
      <c r="M648" s="15"/>
      <c r="N648" s="15"/>
      <c r="O648" s="15"/>
      <c r="P648" s="15"/>
      <c r="Q648" s="15"/>
      <c r="R648" s="15"/>
      <c r="S648" s="6"/>
      <c r="T648" s="6"/>
      <c r="U648" s="6"/>
      <c r="V648" s="6"/>
      <c r="W648" s="6"/>
      <c r="X648" s="6"/>
      <c r="Y648" s="6"/>
      <c r="Z648" s="6"/>
    </row>
    <row r="649" spans="1:26" x14ac:dyDescent="0.15">
      <c r="A649" s="6"/>
      <c r="B649" s="6"/>
      <c r="C649" s="6"/>
      <c r="D649" s="9"/>
      <c r="E649" s="9"/>
      <c r="F649" s="6"/>
      <c r="G649" s="6"/>
      <c r="H649" s="6"/>
      <c r="I649" s="6"/>
      <c r="J649" s="6"/>
      <c r="K649" s="6"/>
      <c r="L649" s="6"/>
      <c r="M649" s="15"/>
      <c r="N649" s="15"/>
      <c r="O649" s="15"/>
      <c r="P649" s="15"/>
      <c r="Q649" s="15"/>
      <c r="R649" s="15"/>
      <c r="S649" s="6"/>
      <c r="T649" s="6"/>
      <c r="U649" s="6"/>
      <c r="V649" s="6"/>
      <c r="W649" s="6"/>
      <c r="X649" s="6"/>
      <c r="Y649" s="6"/>
      <c r="Z649" s="6"/>
    </row>
    <row r="650" spans="1:26" x14ac:dyDescent="0.15">
      <c r="A650" s="6"/>
      <c r="B650" s="6"/>
      <c r="C650" s="6"/>
      <c r="D650" s="9"/>
      <c r="E650" s="9"/>
      <c r="F650" s="6"/>
      <c r="G650" s="6"/>
      <c r="H650" s="6"/>
      <c r="I650" s="6"/>
      <c r="J650" s="6"/>
      <c r="K650" s="6"/>
      <c r="L650" s="6"/>
      <c r="M650" s="15"/>
      <c r="N650" s="15"/>
      <c r="O650" s="15"/>
      <c r="P650" s="15"/>
      <c r="Q650" s="15"/>
      <c r="R650" s="15"/>
      <c r="S650" s="6"/>
      <c r="T650" s="6"/>
      <c r="U650" s="6"/>
      <c r="V650" s="6"/>
      <c r="W650" s="6"/>
      <c r="X650" s="6"/>
      <c r="Y650" s="6"/>
      <c r="Z650" s="6"/>
    </row>
    <row r="651" spans="1:26" x14ac:dyDescent="0.15">
      <c r="A651" s="6"/>
      <c r="B651" s="6"/>
      <c r="C651" s="6"/>
      <c r="D651" s="9"/>
      <c r="E651" s="9"/>
      <c r="F651" s="6"/>
      <c r="G651" s="6"/>
      <c r="H651" s="6"/>
      <c r="I651" s="6"/>
      <c r="J651" s="6"/>
      <c r="K651" s="6"/>
      <c r="L651" s="6"/>
      <c r="M651" s="15"/>
      <c r="N651" s="15"/>
      <c r="O651" s="15"/>
      <c r="P651" s="15"/>
      <c r="Q651" s="15"/>
      <c r="R651" s="15"/>
      <c r="S651" s="6"/>
      <c r="T651" s="6"/>
      <c r="U651" s="6"/>
      <c r="V651" s="6"/>
      <c r="W651" s="6"/>
      <c r="X651" s="6"/>
      <c r="Y651" s="6"/>
      <c r="Z651" s="6"/>
    </row>
    <row r="652" spans="1:26" x14ac:dyDescent="0.15">
      <c r="A652" s="6"/>
      <c r="B652" s="6"/>
      <c r="C652" s="6"/>
      <c r="D652" s="9"/>
      <c r="E652" s="9"/>
      <c r="F652" s="6"/>
      <c r="G652" s="6"/>
      <c r="H652" s="6"/>
      <c r="I652" s="6"/>
      <c r="J652" s="6"/>
      <c r="K652" s="6"/>
      <c r="L652" s="6"/>
      <c r="M652" s="15"/>
      <c r="N652" s="15"/>
      <c r="O652" s="15"/>
      <c r="P652" s="15"/>
      <c r="Q652" s="15"/>
      <c r="R652" s="15"/>
      <c r="S652" s="6"/>
      <c r="T652" s="6"/>
      <c r="U652" s="6"/>
      <c r="V652" s="6"/>
      <c r="W652" s="6"/>
      <c r="X652" s="6"/>
      <c r="Y652" s="6"/>
      <c r="Z652" s="6"/>
    </row>
    <row r="653" spans="1:26" x14ac:dyDescent="0.15">
      <c r="A653" s="6"/>
      <c r="B653" s="6"/>
      <c r="C653" s="6"/>
      <c r="D653" s="9"/>
      <c r="E653" s="9"/>
      <c r="F653" s="6"/>
      <c r="G653" s="6"/>
      <c r="H653" s="6"/>
      <c r="I653" s="6"/>
      <c r="J653" s="6"/>
      <c r="K653" s="6"/>
      <c r="L653" s="6"/>
      <c r="M653" s="15"/>
      <c r="N653" s="15"/>
      <c r="O653" s="15"/>
      <c r="P653" s="15"/>
      <c r="Q653" s="15"/>
      <c r="R653" s="15"/>
      <c r="S653" s="6"/>
      <c r="T653" s="6"/>
      <c r="U653" s="6"/>
      <c r="V653" s="6"/>
      <c r="W653" s="6"/>
      <c r="X653" s="6"/>
      <c r="Y653" s="6"/>
      <c r="Z653" s="6"/>
    </row>
    <row r="654" spans="1:26" x14ac:dyDescent="0.15">
      <c r="A654" s="6"/>
      <c r="B654" s="6"/>
      <c r="C654" s="6"/>
      <c r="D654" s="9"/>
      <c r="E654" s="9"/>
      <c r="F654" s="6"/>
      <c r="G654" s="6"/>
      <c r="H654" s="6"/>
      <c r="I654" s="6"/>
      <c r="J654" s="6"/>
      <c r="K654" s="6"/>
      <c r="L654" s="6"/>
      <c r="M654" s="15"/>
      <c r="N654" s="15"/>
      <c r="O654" s="15"/>
      <c r="P654" s="15"/>
      <c r="Q654" s="15"/>
      <c r="R654" s="15"/>
      <c r="S654" s="6"/>
      <c r="T654" s="6"/>
      <c r="U654" s="6"/>
      <c r="V654" s="6"/>
      <c r="W654" s="6"/>
      <c r="X654" s="6"/>
      <c r="Y654" s="6"/>
      <c r="Z654" s="6"/>
    </row>
    <row r="655" spans="1:26" x14ac:dyDescent="0.15">
      <c r="A655" s="6"/>
      <c r="B655" s="6"/>
      <c r="C655" s="6"/>
      <c r="D655" s="9"/>
      <c r="E655" s="9"/>
      <c r="F655" s="6"/>
      <c r="G655" s="6"/>
      <c r="H655" s="6"/>
      <c r="I655" s="6"/>
      <c r="J655" s="6"/>
      <c r="K655" s="6"/>
      <c r="L655" s="6"/>
      <c r="M655" s="15"/>
      <c r="N655" s="15"/>
      <c r="O655" s="15"/>
      <c r="P655" s="15"/>
      <c r="Q655" s="15"/>
      <c r="R655" s="15"/>
      <c r="S655" s="6"/>
      <c r="T655" s="6"/>
      <c r="U655" s="6"/>
      <c r="V655" s="6"/>
      <c r="W655" s="6"/>
      <c r="X655" s="6"/>
      <c r="Y655" s="6"/>
      <c r="Z655" s="6"/>
    </row>
    <row r="656" spans="1:26" x14ac:dyDescent="0.15">
      <c r="A656" s="6"/>
      <c r="B656" s="6"/>
      <c r="C656" s="6"/>
      <c r="D656" s="9"/>
      <c r="E656" s="9"/>
      <c r="F656" s="6"/>
      <c r="G656" s="6"/>
      <c r="H656" s="6"/>
      <c r="I656" s="6"/>
      <c r="J656" s="6"/>
      <c r="K656" s="6"/>
      <c r="L656" s="6"/>
      <c r="M656" s="15"/>
      <c r="N656" s="15"/>
      <c r="O656" s="15"/>
      <c r="P656" s="15"/>
      <c r="Q656" s="15"/>
      <c r="R656" s="15"/>
      <c r="S656" s="6"/>
      <c r="T656" s="6"/>
      <c r="U656" s="6"/>
      <c r="V656" s="6"/>
      <c r="W656" s="6"/>
      <c r="X656" s="6"/>
      <c r="Y656" s="6"/>
      <c r="Z656" s="6"/>
    </row>
    <row r="657" spans="1:26" x14ac:dyDescent="0.15">
      <c r="A657" s="6"/>
      <c r="B657" s="6"/>
      <c r="C657" s="6"/>
      <c r="D657" s="9"/>
      <c r="E657" s="9"/>
      <c r="F657" s="6"/>
      <c r="G657" s="6"/>
      <c r="H657" s="6"/>
      <c r="I657" s="6"/>
      <c r="J657" s="6"/>
      <c r="K657" s="6"/>
      <c r="L657" s="6"/>
      <c r="M657" s="15"/>
      <c r="N657" s="15"/>
      <c r="O657" s="15"/>
      <c r="P657" s="15"/>
      <c r="Q657" s="15"/>
      <c r="R657" s="15"/>
      <c r="S657" s="6"/>
      <c r="T657" s="6"/>
      <c r="U657" s="6"/>
      <c r="V657" s="6"/>
      <c r="W657" s="6"/>
      <c r="X657" s="6"/>
      <c r="Y657" s="6"/>
      <c r="Z657" s="6"/>
    </row>
    <row r="658" spans="1:26" x14ac:dyDescent="0.15">
      <c r="A658" s="6"/>
      <c r="B658" s="6"/>
      <c r="C658" s="6"/>
      <c r="D658" s="9"/>
      <c r="E658" s="9"/>
      <c r="F658" s="6"/>
      <c r="G658" s="6"/>
      <c r="H658" s="6"/>
      <c r="I658" s="6"/>
      <c r="J658" s="6"/>
      <c r="K658" s="6"/>
      <c r="L658" s="6"/>
      <c r="M658" s="15"/>
      <c r="N658" s="15"/>
      <c r="O658" s="15"/>
      <c r="P658" s="15"/>
      <c r="Q658" s="15"/>
      <c r="R658" s="15"/>
      <c r="S658" s="6"/>
      <c r="T658" s="6"/>
      <c r="U658" s="6"/>
      <c r="V658" s="6"/>
      <c r="W658" s="6"/>
      <c r="X658" s="6"/>
      <c r="Y658" s="6"/>
      <c r="Z658" s="6"/>
    </row>
    <row r="659" spans="1:26" x14ac:dyDescent="0.15">
      <c r="A659" s="6"/>
      <c r="B659" s="6"/>
      <c r="C659" s="6"/>
      <c r="D659" s="9"/>
      <c r="E659" s="9"/>
      <c r="F659" s="6"/>
      <c r="G659" s="6"/>
      <c r="H659" s="6"/>
      <c r="I659" s="6"/>
      <c r="J659" s="6"/>
      <c r="K659" s="6"/>
      <c r="L659" s="6"/>
      <c r="M659" s="15"/>
      <c r="N659" s="15"/>
      <c r="O659" s="15"/>
      <c r="P659" s="15"/>
      <c r="Q659" s="15"/>
      <c r="R659" s="15"/>
      <c r="S659" s="6"/>
      <c r="T659" s="6"/>
      <c r="U659" s="6"/>
      <c r="V659" s="6"/>
      <c r="W659" s="6"/>
      <c r="X659" s="6"/>
      <c r="Y659" s="6"/>
      <c r="Z659" s="6"/>
    </row>
    <row r="660" spans="1:26" x14ac:dyDescent="0.15">
      <c r="A660" s="6"/>
      <c r="B660" s="6"/>
      <c r="C660" s="6"/>
      <c r="D660" s="9"/>
      <c r="E660" s="9"/>
      <c r="F660" s="6"/>
      <c r="G660" s="6"/>
      <c r="H660" s="6"/>
      <c r="I660" s="6"/>
      <c r="J660" s="6"/>
      <c r="K660" s="6"/>
      <c r="L660" s="6"/>
      <c r="M660" s="15"/>
      <c r="N660" s="15"/>
      <c r="O660" s="15"/>
      <c r="P660" s="15"/>
      <c r="Q660" s="15"/>
      <c r="R660" s="15"/>
      <c r="S660" s="6"/>
      <c r="T660" s="6"/>
      <c r="U660" s="6"/>
      <c r="V660" s="6"/>
      <c r="W660" s="6"/>
      <c r="X660" s="6"/>
      <c r="Y660" s="6"/>
      <c r="Z660" s="6"/>
    </row>
    <row r="661" spans="1:26" x14ac:dyDescent="0.15">
      <c r="A661" s="6"/>
      <c r="B661" s="6"/>
      <c r="C661" s="6"/>
      <c r="D661" s="9"/>
      <c r="E661" s="9"/>
      <c r="F661" s="6"/>
      <c r="G661" s="6"/>
      <c r="H661" s="6"/>
      <c r="I661" s="6"/>
      <c r="J661" s="6"/>
      <c r="K661" s="6"/>
      <c r="L661" s="6"/>
      <c r="M661" s="15"/>
      <c r="N661" s="15"/>
      <c r="O661" s="15"/>
      <c r="P661" s="15"/>
      <c r="Q661" s="15"/>
      <c r="R661" s="15"/>
      <c r="S661" s="6"/>
      <c r="T661" s="6"/>
      <c r="U661" s="6"/>
      <c r="V661" s="6"/>
      <c r="W661" s="6"/>
      <c r="X661" s="6"/>
      <c r="Y661" s="6"/>
      <c r="Z661" s="6"/>
    </row>
    <row r="662" spans="1:26" x14ac:dyDescent="0.15">
      <c r="A662" s="6"/>
      <c r="B662" s="6"/>
      <c r="C662" s="6"/>
      <c r="D662" s="9"/>
      <c r="E662" s="9"/>
      <c r="F662" s="6"/>
      <c r="G662" s="6"/>
      <c r="H662" s="6"/>
      <c r="I662" s="6"/>
      <c r="J662" s="6"/>
      <c r="K662" s="6"/>
      <c r="L662" s="6"/>
      <c r="M662" s="15"/>
      <c r="N662" s="15"/>
      <c r="O662" s="15"/>
      <c r="P662" s="15"/>
      <c r="Q662" s="15"/>
      <c r="R662" s="15"/>
      <c r="S662" s="6"/>
      <c r="T662" s="6"/>
      <c r="U662" s="6"/>
      <c r="V662" s="6"/>
      <c r="W662" s="6"/>
      <c r="X662" s="6"/>
      <c r="Y662" s="6"/>
      <c r="Z662" s="6"/>
    </row>
    <row r="663" spans="1:26" x14ac:dyDescent="0.15">
      <c r="A663" s="6"/>
      <c r="B663" s="6"/>
      <c r="C663" s="6"/>
      <c r="D663" s="9"/>
      <c r="E663" s="9"/>
      <c r="F663" s="6"/>
      <c r="G663" s="6"/>
      <c r="H663" s="6"/>
      <c r="I663" s="6"/>
      <c r="J663" s="6"/>
      <c r="K663" s="6"/>
      <c r="L663" s="6"/>
      <c r="M663" s="15"/>
      <c r="N663" s="15"/>
      <c r="O663" s="15"/>
      <c r="P663" s="15"/>
      <c r="Q663" s="15"/>
      <c r="R663" s="15"/>
      <c r="S663" s="6"/>
      <c r="T663" s="6"/>
      <c r="U663" s="6"/>
      <c r="V663" s="6"/>
      <c r="W663" s="6"/>
      <c r="X663" s="6"/>
      <c r="Y663" s="6"/>
      <c r="Z663" s="6"/>
    </row>
    <row r="664" spans="1:26" x14ac:dyDescent="0.15">
      <c r="A664" s="6"/>
      <c r="B664" s="6"/>
      <c r="C664" s="6"/>
      <c r="D664" s="9"/>
      <c r="E664" s="9"/>
      <c r="F664" s="6"/>
      <c r="G664" s="6"/>
      <c r="H664" s="6"/>
      <c r="I664" s="6"/>
      <c r="J664" s="6"/>
      <c r="K664" s="6"/>
      <c r="L664" s="6"/>
      <c r="M664" s="15"/>
      <c r="N664" s="15"/>
      <c r="O664" s="15"/>
      <c r="P664" s="15"/>
      <c r="Q664" s="15"/>
      <c r="R664" s="15"/>
      <c r="S664" s="6"/>
      <c r="T664" s="6"/>
      <c r="U664" s="6"/>
      <c r="V664" s="6"/>
      <c r="W664" s="6"/>
      <c r="X664" s="6"/>
      <c r="Y664" s="6"/>
      <c r="Z664" s="6"/>
    </row>
    <row r="665" spans="1:26" x14ac:dyDescent="0.15">
      <c r="A665" s="6"/>
      <c r="B665" s="6"/>
      <c r="C665" s="6"/>
      <c r="D665" s="9"/>
      <c r="E665" s="9"/>
      <c r="F665" s="6"/>
      <c r="G665" s="6"/>
      <c r="H665" s="6"/>
      <c r="I665" s="6"/>
      <c r="J665" s="6"/>
      <c r="K665" s="6"/>
      <c r="L665" s="6"/>
      <c r="M665" s="15"/>
      <c r="N665" s="15"/>
      <c r="O665" s="15"/>
      <c r="P665" s="15"/>
      <c r="Q665" s="15"/>
      <c r="R665" s="15"/>
      <c r="S665" s="6"/>
      <c r="T665" s="6"/>
      <c r="U665" s="6"/>
      <c r="V665" s="6"/>
      <c r="W665" s="6"/>
      <c r="X665" s="6"/>
      <c r="Y665" s="6"/>
      <c r="Z665" s="6"/>
    </row>
    <row r="666" spans="1:26" x14ac:dyDescent="0.15">
      <c r="A666" s="6"/>
      <c r="B666" s="6"/>
      <c r="C666" s="6"/>
      <c r="D666" s="9"/>
      <c r="E666" s="9"/>
      <c r="F666" s="6"/>
      <c r="G666" s="6"/>
      <c r="H666" s="6"/>
      <c r="I666" s="6"/>
      <c r="J666" s="6"/>
      <c r="K666" s="6"/>
      <c r="L666" s="6"/>
      <c r="M666" s="15"/>
      <c r="N666" s="15"/>
      <c r="O666" s="15"/>
      <c r="P666" s="15"/>
      <c r="Q666" s="15"/>
      <c r="R666" s="15"/>
      <c r="S666" s="6"/>
      <c r="T666" s="6"/>
      <c r="U666" s="6"/>
      <c r="V666" s="6"/>
      <c r="W666" s="6"/>
      <c r="X666" s="6"/>
      <c r="Y666" s="6"/>
      <c r="Z666" s="6"/>
    </row>
    <row r="667" spans="1:26" x14ac:dyDescent="0.15">
      <c r="A667" s="6"/>
      <c r="B667" s="6"/>
      <c r="C667" s="6"/>
      <c r="D667" s="9"/>
      <c r="E667" s="9"/>
      <c r="F667" s="6"/>
      <c r="G667" s="6"/>
      <c r="H667" s="6"/>
      <c r="I667" s="6"/>
      <c r="J667" s="6"/>
      <c r="K667" s="6"/>
      <c r="L667" s="6"/>
      <c r="M667" s="15"/>
      <c r="N667" s="15"/>
      <c r="O667" s="15"/>
      <c r="P667" s="15"/>
      <c r="Q667" s="15"/>
      <c r="R667" s="15"/>
      <c r="S667" s="6"/>
      <c r="T667" s="6"/>
      <c r="U667" s="6"/>
      <c r="V667" s="6"/>
      <c r="W667" s="6"/>
      <c r="X667" s="6"/>
      <c r="Y667" s="6"/>
      <c r="Z667" s="6"/>
    </row>
    <row r="668" spans="1:26" x14ac:dyDescent="0.15">
      <c r="A668" s="6"/>
      <c r="B668" s="6"/>
      <c r="C668" s="6"/>
      <c r="D668" s="9"/>
      <c r="E668" s="9"/>
      <c r="F668" s="6"/>
      <c r="G668" s="6"/>
      <c r="H668" s="6"/>
      <c r="I668" s="6"/>
      <c r="J668" s="6"/>
      <c r="K668" s="6"/>
      <c r="L668" s="6"/>
      <c r="M668" s="15"/>
      <c r="N668" s="15"/>
      <c r="O668" s="15"/>
      <c r="P668" s="15"/>
      <c r="Q668" s="15"/>
      <c r="R668" s="15"/>
      <c r="S668" s="6"/>
      <c r="T668" s="6"/>
      <c r="U668" s="6"/>
      <c r="V668" s="6"/>
      <c r="W668" s="6"/>
      <c r="X668" s="6"/>
      <c r="Y668" s="6"/>
      <c r="Z668" s="6"/>
    </row>
    <row r="669" spans="1:26" x14ac:dyDescent="0.15">
      <c r="A669" s="6"/>
      <c r="B669" s="6"/>
      <c r="C669" s="6"/>
      <c r="D669" s="9"/>
      <c r="E669" s="9"/>
      <c r="F669" s="6"/>
      <c r="G669" s="6"/>
      <c r="H669" s="6"/>
      <c r="I669" s="6"/>
      <c r="J669" s="6"/>
      <c r="K669" s="6"/>
      <c r="L669" s="6"/>
      <c r="M669" s="15"/>
      <c r="N669" s="15"/>
      <c r="O669" s="15"/>
      <c r="P669" s="15"/>
      <c r="Q669" s="15"/>
      <c r="R669" s="15"/>
      <c r="S669" s="6"/>
      <c r="T669" s="6"/>
      <c r="U669" s="6"/>
      <c r="V669" s="6"/>
      <c r="W669" s="6"/>
      <c r="X669" s="6"/>
      <c r="Y669" s="6"/>
      <c r="Z669" s="6"/>
    </row>
    <row r="670" spans="1:26" x14ac:dyDescent="0.15">
      <c r="A670" s="6"/>
      <c r="B670" s="6"/>
      <c r="C670" s="6"/>
      <c r="D670" s="9"/>
      <c r="E670" s="9"/>
      <c r="F670" s="6"/>
      <c r="G670" s="6"/>
      <c r="H670" s="6"/>
      <c r="I670" s="6"/>
      <c r="J670" s="6"/>
      <c r="K670" s="6"/>
      <c r="L670" s="6"/>
      <c r="M670" s="15"/>
      <c r="N670" s="15"/>
      <c r="O670" s="15"/>
      <c r="P670" s="15"/>
      <c r="Q670" s="15"/>
      <c r="R670" s="15"/>
      <c r="S670" s="6"/>
      <c r="T670" s="6"/>
      <c r="U670" s="6"/>
      <c r="V670" s="6"/>
      <c r="W670" s="6"/>
      <c r="X670" s="6"/>
      <c r="Y670" s="6"/>
      <c r="Z670" s="6"/>
    </row>
    <row r="671" spans="1:26" x14ac:dyDescent="0.15">
      <c r="A671" s="6"/>
      <c r="B671" s="6"/>
      <c r="C671" s="6"/>
      <c r="D671" s="9"/>
      <c r="E671" s="9"/>
      <c r="F671" s="6"/>
      <c r="G671" s="6"/>
      <c r="H671" s="6"/>
      <c r="I671" s="6"/>
      <c r="J671" s="6"/>
      <c r="K671" s="6"/>
      <c r="L671" s="6"/>
      <c r="M671" s="15"/>
      <c r="N671" s="15"/>
      <c r="O671" s="15"/>
      <c r="P671" s="15"/>
      <c r="Q671" s="15"/>
      <c r="R671" s="15"/>
      <c r="S671" s="6"/>
      <c r="T671" s="6"/>
      <c r="U671" s="6"/>
      <c r="V671" s="6"/>
      <c r="W671" s="6"/>
      <c r="X671" s="6"/>
      <c r="Y671" s="6"/>
      <c r="Z671" s="6"/>
    </row>
    <row r="672" spans="1:26" x14ac:dyDescent="0.15">
      <c r="A672" s="6"/>
      <c r="B672" s="6"/>
      <c r="C672" s="6"/>
      <c r="D672" s="9"/>
      <c r="E672" s="9"/>
      <c r="F672" s="6"/>
      <c r="G672" s="6"/>
      <c r="H672" s="6"/>
      <c r="I672" s="6"/>
      <c r="J672" s="6"/>
      <c r="K672" s="6"/>
      <c r="L672" s="6"/>
      <c r="M672" s="15"/>
      <c r="N672" s="15"/>
      <c r="O672" s="15"/>
      <c r="P672" s="15"/>
      <c r="Q672" s="15"/>
      <c r="R672" s="15"/>
      <c r="S672" s="6"/>
      <c r="T672" s="6"/>
      <c r="U672" s="6"/>
      <c r="V672" s="6"/>
      <c r="W672" s="6"/>
      <c r="X672" s="6"/>
      <c r="Y672" s="6"/>
      <c r="Z672" s="6"/>
    </row>
    <row r="673" spans="1:26" x14ac:dyDescent="0.15">
      <c r="A673" s="6"/>
      <c r="B673" s="6"/>
      <c r="C673" s="6"/>
      <c r="D673" s="9"/>
      <c r="E673" s="9"/>
      <c r="F673" s="6"/>
      <c r="G673" s="6"/>
      <c r="H673" s="6"/>
      <c r="I673" s="6"/>
      <c r="J673" s="6"/>
      <c r="K673" s="6"/>
      <c r="L673" s="6"/>
      <c r="M673" s="15"/>
      <c r="N673" s="15"/>
      <c r="O673" s="15"/>
      <c r="P673" s="15"/>
      <c r="Q673" s="15"/>
      <c r="R673" s="15"/>
      <c r="S673" s="6"/>
      <c r="T673" s="6"/>
      <c r="U673" s="6"/>
      <c r="V673" s="6"/>
      <c r="W673" s="6"/>
      <c r="X673" s="6"/>
      <c r="Y673" s="6"/>
      <c r="Z673" s="6"/>
    </row>
    <row r="674" spans="1:26" x14ac:dyDescent="0.15">
      <c r="A674" s="6"/>
      <c r="B674" s="6"/>
      <c r="C674" s="6"/>
      <c r="D674" s="9"/>
      <c r="E674" s="9"/>
      <c r="F674" s="6"/>
      <c r="G674" s="6"/>
      <c r="H674" s="6"/>
      <c r="I674" s="6"/>
      <c r="J674" s="6"/>
      <c r="K674" s="6"/>
      <c r="L674" s="6"/>
      <c r="M674" s="15"/>
      <c r="N674" s="15"/>
      <c r="O674" s="15"/>
      <c r="P674" s="15"/>
      <c r="Q674" s="15"/>
      <c r="R674" s="15"/>
      <c r="S674" s="6"/>
      <c r="T674" s="6"/>
      <c r="U674" s="6"/>
      <c r="V674" s="6"/>
      <c r="W674" s="6"/>
      <c r="X674" s="6"/>
      <c r="Y674" s="6"/>
      <c r="Z674" s="6"/>
    </row>
    <row r="675" spans="1:26" x14ac:dyDescent="0.15">
      <c r="A675" s="6"/>
      <c r="B675" s="6"/>
      <c r="C675" s="6"/>
      <c r="D675" s="9"/>
      <c r="E675" s="9"/>
      <c r="F675" s="6"/>
      <c r="G675" s="6"/>
      <c r="H675" s="6"/>
      <c r="I675" s="6"/>
      <c r="J675" s="6"/>
      <c r="K675" s="6"/>
      <c r="L675" s="6"/>
      <c r="M675" s="15"/>
      <c r="N675" s="15"/>
      <c r="O675" s="15"/>
      <c r="P675" s="15"/>
      <c r="Q675" s="15"/>
      <c r="R675" s="15"/>
      <c r="S675" s="6"/>
      <c r="T675" s="6"/>
      <c r="U675" s="6"/>
      <c r="V675" s="6"/>
      <c r="W675" s="6"/>
      <c r="X675" s="6"/>
      <c r="Y675" s="6"/>
      <c r="Z675" s="6"/>
    </row>
    <row r="676" spans="1:26" x14ac:dyDescent="0.15">
      <c r="A676" s="6"/>
      <c r="B676" s="6"/>
      <c r="C676" s="6"/>
      <c r="D676" s="9"/>
      <c r="E676" s="9"/>
      <c r="F676" s="6"/>
      <c r="G676" s="6"/>
      <c r="H676" s="6"/>
      <c r="I676" s="6"/>
      <c r="J676" s="6"/>
      <c r="K676" s="6"/>
      <c r="L676" s="6"/>
      <c r="M676" s="15"/>
      <c r="N676" s="15"/>
      <c r="O676" s="15"/>
      <c r="P676" s="15"/>
      <c r="Q676" s="15"/>
      <c r="R676" s="15"/>
      <c r="S676" s="6"/>
      <c r="T676" s="6"/>
      <c r="U676" s="6"/>
      <c r="V676" s="6"/>
      <c r="W676" s="6"/>
      <c r="X676" s="6"/>
      <c r="Y676" s="6"/>
      <c r="Z676" s="6"/>
    </row>
    <row r="677" spans="1:26" x14ac:dyDescent="0.15">
      <c r="A677" s="6"/>
      <c r="B677" s="6"/>
      <c r="C677" s="6"/>
      <c r="D677" s="9"/>
      <c r="E677" s="9"/>
      <c r="F677" s="6"/>
      <c r="G677" s="6"/>
      <c r="H677" s="6"/>
      <c r="I677" s="6"/>
      <c r="J677" s="6"/>
      <c r="K677" s="6"/>
      <c r="L677" s="6"/>
      <c r="M677" s="15"/>
      <c r="N677" s="15"/>
      <c r="O677" s="15"/>
      <c r="P677" s="15"/>
      <c r="Q677" s="15"/>
      <c r="R677" s="15"/>
      <c r="S677" s="6"/>
      <c r="T677" s="6"/>
      <c r="U677" s="6"/>
      <c r="V677" s="6"/>
      <c r="W677" s="6"/>
      <c r="X677" s="6"/>
      <c r="Y677" s="6"/>
      <c r="Z677" s="6"/>
    </row>
    <row r="678" spans="1:26" x14ac:dyDescent="0.15">
      <c r="A678" s="6"/>
      <c r="B678" s="6"/>
      <c r="C678" s="6"/>
      <c r="D678" s="9"/>
      <c r="E678" s="9"/>
      <c r="F678" s="6"/>
      <c r="G678" s="6"/>
      <c r="H678" s="6"/>
      <c r="I678" s="6"/>
      <c r="J678" s="6"/>
      <c r="K678" s="6"/>
      <c r="L678" s="6"/>
      <c r="M678" s="15"/>
      <c r="N678" s="15"/>
      <c r="O678" s="15"/>
      <c r="P678" s="15"/>
      <c r="Q678" s="15"/>
      <c r="R678" s="15"/>
      <c r="S678" s="6"/>
      <c r="T678" s="6"/>
      <c r="U678" s="6"/>
      <c r="V678" s="6"/>
      <c r="W678" s="6"/>
      <c r="X678" s="6"/>
      <c r="Y678" s="6"/>
      <c r="Z678" s="6"/>
    </row>
    <row r="679" spans="1:26" x14ac:dyDescent="0.15">
      <c r="A679" s="6"/>
      <c r="B679" s="6"/>
      <c r="C679" s="6"/>
      <c r="D679" s="9"/>
      <c r="E679" s="9"/>
      <c r="F679" s="6"/>
      <c r="G679" s="6"/>
      <c r="H679" s="6"/>
      <c r="I679" s="6"/>
      <c r="J679" s="6"/>
      <c r="K679" s="6"/>
      <c r="L679" s="6"/>
      <c r="M679" s="15"/>
      <c r="N679" s="15"/>
      <c r="O679" s="15"/>
      <c r="P679" s="15"/>
      <c r="Q679" s="15"/>
      <c r="R679" s="15"/>
      <c r="S679" s="6"/>
      <c r="T679" s="6"/>
      <c r="U679" s="6"/>
      <c r="V679" s="6"/>
      <c r="W679" s="6"/>
      <c r="X679" s="6"/>
      <c r="Y679" s="6"/>
      <c r="Z679" s="6"/>
    </row>
    <row r="680" spans="1:26" x14ac:dyDescent="0.15">
      <c r="A680" s="6"/>
      <c r="B680" s="6"/>
      <c r="C680" s="6"/>
      <c r="D680" s="9"/>
      <c r="E680" s="9"/>
      <c r="F680" s="6"/>
      <c r="G680" s="6"/>
      <c r="H680" s="6"/>
      <c r="I680" s="6"/>
      <c r="J680" s="6"/>
      <c r="K680" s="6"/>
      <c r="L680" s="6"/>
      <c r="M680" s="15"/>
      <c r="N680" s="15"/>
      <c r="O680" s="15"/>
      <c r="P680" s="15"/>
      <c r="Q680" s="15"/>
      <c r="R680" s="15"/>
      <c r="S680" s="6"/>
      <c r="T680" s="6"/>
      <c r="U680" s="6"/>
      <c r="V680" s="6"/>
      <c r="W680" s="6"/>
      <c r="X680" s="6"/>
      <c r="Y680" s="6"/>
      <c r="Z680" s="6"/>
    </row>
    <row r="681" spans="1:26" x14ac:dyDescent="0.15">
      <c r="A681" s="6"/>
      <c r="B681" s="6"/>
      <c r="C681" s="6"/>
      <c r="D681" s="9"/>
      <c r="E681" s="9"/>
      <c r="F681" s="6"/>
      <c r="G681" s="6"/>
      <c r="H681" s="6"/>
      <c r="I681" s="6"/>
      <c r="J681" s="6"/>
      <c r="K681" s="6"/>
      <c r="L681" s="6"/>
      <c r="M681" s="15"/>
      <c r="N681" s="15"/>
      <c r="O681" s="15"/>
      <c r="P681" s="15"/>
      <c r="Q681" s="15"/>
      <c r="R681" s="15"/>
      <c r="S681" s="6"/>
      <c r="T681" s="6"/>
      <c r="U681" s="6"/>
      <c r="V681" s="6"/>
      <c r="W681" s="6"/>
      <c r="X681" s="6"/>
      <c r="Y681" s="6"/>
      <c r="Z681" s="6"/>
    </row>
    <row r="682" spans="1:26" x14ac:dyDescent="0.15">
      <c r="A682" s="6"/>
      <c r="B682" s="6"/>
      <c r="C682" s="6"/>
      <c r="D682" s="9"/>
      <c r="E682" s="9"/>
      <c r="F682" s="6"/>
      <c r="G682" s="6"/>
      <c r="H682" s="6"/>
      <c r="I682" s="6"/>
      <c r="J682" s="6"/>
      <c r="K682" s="6"/>
      <c r="L682" s="6"/>
      <c r="M682" s="15"/>
      <c r="N682" s="15"/>
      <c r="O682" s="15"/>
      <c r="P682" s="15"/>
      <c r="Q682" s="15"/>
      <c r="R682" s="15"/>
      <c r="S682" s="6"/>
      <c r="T682" s="6"/>
      <c r="U682" s="6"/>
      <c r="V682" s="6"/>
      <c r="W682" s="6"/>
      <c r="X682" s="6"/>
      <c r="Y682" s="6"/>
      <c r="Z682" s="6"/>
    </row>
    <row r="683" spans="1:26" x14ac:dyDescent="0.15">
      <c r="A683" s="6"/>
      <c r="B683" s="6"/>
      <c r="C683" s="6"/>
      <c r="D683" s="9"/>
      <c r="E683" s="9"/>
      <c r="F683" s="6"/>
      <c r="G683" s="6"/>
      <c r="H683" s="6"/>
      <c r="I683" s="6"/>
      <c r="J683" s="6"/>
      <c r="K683" s="6"/>
      <c r="L683" s="6"/>
      <c r="M683" s="15"/>
      <c r="N683" s="15"/>
      <c r="O683" s="15"/>
      <c r="P683" s="15"/>
      <c r="Q683" s="15"/>
      <c r="R683" s="15"/>
      <c r="S683" s="6"/>
      <c r="T683" s="6"/>
      <c r="U683" s="6"/>
      <c r="V683" s="6"/>
      <c r="W683" s="6"/>
      <c r="X683" s="6"/>
      <c r="Y683" s="6"/>
      <c r="Z683" s="6"/>
    </row>
    <row r="684" spans="1:26" x14ac:dyDescent="0.15">
      <c r="A684" s="6"/>
      <c r="B684" s="6"/>
      <c r="C684" s="6"/>
      <c r="D684" s="9"/>
      <c r="E684" s="9"/>
      <c r="F684" s="6"/>
      <c r="G684" s="6"/>
      <c r="H684" s="6"/>
      <c r="I684" s="6"/>
      <c r="J684" s="6"/>
      <c r="K684" s="6"/>
      <c r="L684" s="6"/>
      <c r="M684" s="15"/>
      <c r="N684" s="15"/>
      <c r="O684" s="15"/>
      <c r="P684" s="15"/>
      <c r="Q684" s="15"/>
      <c r="R684" s="15"/>
      <c r="S684" s="6"/>
      <c r="T684" s="6"/>
      <c r="U684" s="6"/>
      <c r="V684" s="6"/>
      <c r="W684" s="6"/>
      <c r="X684" s="6"/>
      <c r="Y684" s="6"/>
      <c r="Z684" s="6"/>
    </row>
    <row r="685" spans="1:26" x14ac:dyDescent="0.15">
      <c r="A685" s="6"/>
      <c r="B685" s="6"/>
      <c r="C685" s="6"/>
      <c r="D685" s="9"/>
      <c r="E685" s="9"/>
      <c r="F685" s="6"/>
      <c r="G685" s="6"/>
      <c r="H685" s="6"/>
      <c r="I685" s="6"/>
      <c r="J685" s="6"/>
      <c r="K685" s="6"/>
      <c r="L685" s="6"/>
      <c r="M685" s="15"/>
      <c r="N685" s="15"/>
      <c r="O685" s="15"/>
      <c r="P685" s="15"/>
      <c r="Q685" s="15"/>
      <c r="R685" s="15"/>
      <c r="S685" s="6"/>
      <c r="T685" s="6"/>
      <c r="U685" s="6"/>
      <c r="V685" s="6"/>
      <c r="W685" s="6"/>
      <c r="X685" s="6"/>
      <c r="Y685" s="6"/>
      <c r="Z685" s="6"/>
    </row>
    <row r="686" spans="1:26" x14ac:dyDescent="0.15">
      <c r="A686" s="6"/>
      <c r="B686" s="6"/>
      <c r="C686" s="6"/>
      <c r="D686" s="9"/>
      <c r="E686" s="9"/>
      <c r="F686" s="6"/>
      <c r="G686" s="6"/>
      <c r="H686" s="6"/>
      <c r="I686" s="6"/>
      <c r="J686" s="6"/>
      <c r="K686" s="6"/>
      <c r="L686" s="6"/>
      <c r="M686" s="15"/>
      <c r="N686" s="15"/>
      <c r="O686" s="15"/>
      <c r="P686" s="15"/>
      <c r="Q686" s="15"/>
      <c r="R686" s="15"/>
      <c r="S686" s="6"/>
      <c r="T686" s="6"/>
      <c r="U686" s="6"/>
      <c r="V686" s="6"/>
      <c r="W686" s="6"/>
      <c r="X686" s="6"/>
      <c r="Y686" s="6"/>
      <c r="Z686" s="6"/>
    </row>
    <row r="687" spans="1:26" x14ac:dyDescent="0.15">
      <c r="A687" s="6"/>
      <c r="B687" s="6"/>
      <c r="C687" s="6"/>
      <c r="D687" s="9"/>
      <c r="E687" s="9"/>
      <c r="F687" s="6"/>
      <c r="G687" s="6"/>
      <c r="H687" s="6"/>
      <c r="I687" s="6"/>
      <c r="J687" s="6"/>
      <c r="K687" s="6"/>
      <c r="L687" s="6"/>
      <c r="M687" s="15"/>
      <c r="N687" s="15"/>
      <c r="O687" s="15"/>
      <c r="P687" s="15"/>
      <c r="Q687" s="15"/>
      <c r="R687" s="15"/>
      <c r="S687" s="6"/>
      <c r="T687" s="6"/>
      <c r="U687" s="6"/>
      <c r="V687" s="6"/>
      <c r="W687" s="6"/>
      <c r="X687" s="6"/>
      <c r="Y687" s="6"/>
      <c r="Z687" s="6"/>
    </row>
    <row r="688" spans="1:26" x14ac:dyDescent="0.15">
      <c r="A688" s="6"/>
      <c r="B688" s="6"/>
      <c r="C688" s="6"/>
      <c r="D688" s="9"/>
      <c r="E688" s="9"/>
      <c r="F688" s="6"/>
      <c r="G688" s="6"/>
      <c r="H688" s="6"/>
      <c r="I688" s="6"/>
      <c r="J688" s="6"/>
      <c r="K688" s="6"/>
      <c r="L688" s="6"/>
      <c r="M688" s="15"/>
      <c r="N688" s="15"/>
      <c r="O688" s="15"/>
      <c r="P688" s="15"/>
      <c r="Q688" s="15"/>
      <c r="R688" s="15"/>
      <c r="S688" s="6"/>
      <c r="T688" s="6"/>
      <c r="U688" s="6"/>
      <c r="V688" s="6"/>
      <c r="W688" s="6"/>
      <c r="X688" s="6"/>
      <c r="Y688" s="6"/>
      <c r="Z688" s="6"/>
    </row>
    <row r="689" spans="1:26" x14ac:dyDescent="0.15">
      <c r="A689" s="6"/>
      <c r="B689" s="6"/>
      <c r="C689" s="6"/>
      <c r="D689" s="9"/>
      <c r="E689" s="9"/>
      <c r="F689" s="6"/>
      <c r="G689" s="6"/>
      <c r="H689" s="6"/>
      <c r="I689" s="6"/>
      <c r="J689" s="6"/>
      <c r="K689" s="6"/>
      <c r="L689" s="6"/>
      <c r="M689" s="15"/>
      <c r="N689" s="15"/>
      <c r="O689" s="15"/>
      <c r="P689" s="15"/>
      <c r="Q689" s="15"/>
      <c r="R689" s="15"/>
      <c r="S689" s="6"/>
      <c r="T689" s="6"/>
      <c r="U689" s="6"/>
      <c r="V689" s="6"/>
      <c r="W689" s="6"/>
      <c r="X689" s="6"/>
      <c r="Y689" s="6"/>
      <c r="Z689" s="6"/>
    </row>
    <row r="690" spans="1:26" x14ac:dyDescent="0.15">
      <c r="A690" s="6"/>
      <c r="B690" s="6"/>
      <c r="C690" s="6"/>
      <c r="D690" s="9"/>
      <c r="E690" s="9"/>
      <c r="F690" s="6"/>
      <c r="G690" s="6"/>
      <c r="H690" s="6"/>
      <c r="I690" s="6"/>
      <c r="J690" s="6"/>
      <c r="K690" s="6"/>
      <c r="L690" s="6"/>
      <c r="M690" s="15"/>
      <c r="N690" s="15"/>
      <c r="O690" s="15"/>
      <c r="P690" s="15"/>
      <c r="Q690" s="15"/>
      <c r="R690" s="15"/>
      <c r="S690" s="6"/>
      <c r="T690" s="6"/>
      <c r="U690" s="6"/>
      <c r="V690" s="6"/>
      <c r="W690" s="6"/>
      <c r="X690" s="6"/>
      <c r="Y690" s="6"/>
      <c r="Z690" s="6"/>
    </row>
    <row r="691" spans="1:26" x14ac:dyDescent="0.15">
      <c r="A691" s="6"/>
      <c r="B691" s="6"/>
      <c r="C691" s="6"/>
      <c r="D691" s="9"/>
      <c r="E691" s="9"/>
      <c r="F691" s="6"/>
      <c r="G691" s="6"/>
      <c r="H691" s="6"/>
      <c r="I691" s="6"/>
      <c r="J691" s="6"/>
      <c r="K691" s="6"/>
      <c r="L691" s="6"/>
      <c r="M691" s="15"/>
      <c r="N691" s="15"/>
      <c r="O691" s="15"/>
      <c r="P691" s="15"/>
      <c r="Q691" s="15"/>
      <c r="R691" s="15"/>
      <c r="S691" s="6"/>
      <c r="T691" s="6"/>
      <c r="U691" s="6"/>
      <c r="V691" s="6"/>
      <c r="W691" s="6"/>
      <c r="X691" s="6"/>
      <c r="Y691" s="6"/>
      <c r="Z691" s="6"/>
    </row>
    <row r="692" spans="1:26" x14ac:dyDescent="0.15">
      <c r="A692" s="6"/>
      <c r="B692" s="6"/>
      <c r="C692" s="6"/>
      <c r="D692" s="9"/>
      <c r="E692" s="9"/>
      <c r="F692" s="6"/>
      <c r="G692" s="6"/>
      <c r="H692" s="6"/>
      <c r="I692" s="6"/>
      <c r="J692" s="6"/>
      <c r="K692" s="6"/>
      <c r="L692" s="6"/>
      <c r="M692" s="15"/>
      <c r="N692" s="15"/>
      <c r="O692" s="15"/>
      <c r="P692" s="15"/>
      <c r="Q692" s="15"/>
      <c r="R692" s="15"/>
      <c r="S692" s="6"/>
      <c r="T692" s="6"/>
      <c r="U692" s="6"/>
      <c r="V692" s="6"/>
      <c r="W692" s="6"/>
      <c r="X692" s="6"/>
      <c r="Y692" s="6"/>
      <c r="Z692" s="6"/>
    </row>
    <row r="693" spans="1:26" x14ac:dyDescent="0.15">
      <c r="A693" s="6"/>
      <c r="B693" s="6"/>
      <c r="C693" s="6"/>
      <c r="D693" s="9"/>
      <c r="E693" s="9"/>
      <c r="F693" s="6"/>
      <c r="G693" s="6"/>
      <c r="H693" s="6"/>
      <c r="I693" s="6"/>
      <c r="J693" s="6"/>
      <c r="K693" s="6"/>
      <c r="L693" s="6"/>
      <c r="M693" s="15"/>
      <c r="N693" s="15"/>
      <c r="O693" s="15"/>
      <c r="P693" s="15"/>
      <c r="Q693" s="15"/>
      <c r="R693" s="15"/>
      <c r="S693" s="6"/>
      <c r="T693" s="6"/>
      <c r="U693" s="6"/>
      <c r="V693" s="6"/>
      <c r="W693" s="6"/>
      <c r="X693" s="6"/>
      <c r="Y693" s="6"/>
      <c r="Z693" s="6"/>
    </row>
    <row r="694" spans="1:26" x14ac:dyDescent="0.15">
      <c r="A694" s="6"/>
      <c r="B694" s="6"/>
      <c r="C694" s="6"/>
      <c r="D694" s="9"/>
      <c r="E694" s="9"/>
      <c r="F694" s="6"/>
      <c r="G694" s="6"/>
      <c r="H694" s="6"/>
      <c r="I694" s="6"/>
      <c r="J694" s="6"/>
      <c r="K694" s="6"/>
      <c r="L694" s="6"/>
      <c r="M694" s="15"/>
      <c r="N694" s="15"/>
      <c r="O694" s="15"/>
      <c r="P694" s="15"/>
      <c r="Q694" s="15"/>
      <c r="R694" s="15"/>
      <c r="S694" s="6"/>
      <c r="T694" s="6"/>
      <c r="U694" s="6"/>
      <c r="V694" s="6"/>
      <c r="W694" s="6"/>
      <c r="X694" s="6"/>
      <c r="Y694" s="6"/>
      <c r="Z694" s="6"/>
    </row>
    <row r="695" spans="1:26" x14ac:dyDescent="0.15">
      <c r="A695" s="6"/>
      <c r="B695" s="6"/>
      <c r="C695" s="6"/>
      <c r="D695" s="9"/>
      <c r="E695" s="9"/>
      <c r="F695" s="6"/>
      <c r="G695" s="6"/>
      <c r="H695" s="6"/>
      <c r="I695" s="6"/>
      <c r="J695" s="6"/>
      <c r="K695" s="6"/>
      <c r="L695" s="6"/>
      <c r="M695" s="15"/>
      <c r="N695" s="15"/>
      <c r="O695" s="15"/>
      <c r="P695" s="15"/>
      <c r="Q695" s="15"/>
      <c r="R695" s="15"/>
      <c r="S695" s="6"/>
      <c r="T695" s="6"/>
      <c r="U695" s="6"/>
      <c r="V695" s="6"/>
      <c r="W695" s="6"/>
      <c r="X695" s="6"/>
      <c r="Y695" s="6"/>
      <c r="Z695" s="6"/>
    </row>
    <row r="696" spans="1:26" x14ac:dyDescent="0.15">
      <c r="A696" s="6"/>
      <c r="B696" s="6"/>
      <c r="C696" s="6"/>
      <c r="D696" s="9"/>
      <c r="E696" s="9"/>
      <c r="F696" s="6"/>
      <c r="G696" s="6"/>
      <c r="H696" s="6"/>
      <c r="I696" s="6"/>
      <c r="J696" s="6"/>
      <c r="K696" s="6"/>
      <c r="L696" s="6"/>
      <c r="M696" s="15"/>
      <c r="N696" s="15"/>
      <c r="O696" s="15"/>
      <c r="P696" s="15"/>
      <c r="Q696" s="15"/>
      <c r="R696" s="15"/>
      <c r="S696" s="6"/>
      <c r="T696" s="6"/>
      <c r="U696" s="6"/>
      <c r="V696" s="6"/>
      <c r="W696" s="6"/>
      <c r="X696" s="6"/>
      <c r="Y696" s="6"/>
      <c r="Z696" s="6"/>
    </row>
    <row r="697" spans="1:26" x14ac:dyDescent="0.15">
      <c r="A697" s="6"/>
      <c r="B697" s="6"/>
      <c r="C697" s="6"/>
      <c r="D697" s="9"/>
      <c r="E697" s="9"/>
      <c r="F697" s="6"/>
      <c r="G697" s="6"/>
      <c r="H697" s="6"/>
      <c r="I697" s="6"/>
      <c r="J697" s="6"/>
      <c r="K697" s="6"/>
      <c r="L697" s="6"/>
      <c r="M697" s="15"/>
      <c r="N697" s="15"/>
      <c r="O697" s="15"/>
      <c r="P697" s="15"/>
      <c r="Q697" s="15"/>
      <c r="R697" s="15"/>
      <c r="S697" s="6"/>
      <c r="T697" s="6"/>
      <c r="U697" s="6"/>
      <c r="V697" s="6"/>
      <c r="W697" s="6"/>
      <c r="X697" s="6"/>
      <c r="Y697" s="6"/>
      <c r="Z697" s="6"/>
    </row>
    <row r="698" spans="1:26" x14ac:dyDescent="0.15">
      <c r="A698" s="6"/>
      <c r="B698" s="6"/>
      <c r="C698" s="6"/>
      <c r="D698" s="9"/>
      <c r="E698" s="9"/>
      <c r="F698" s="6"/>
      <c r="G698" s="6"/>
      <c r="H698" s="6"/>
      <c r="I698" s="6"/>
      <c r="J698" s="6"/>
      <c r="K698" s="6"/>
      <c r="L698" s="6"/>
      <c r="M698" s="15"/>
      <c r="N698" s="15"/>
      <c r="O698" s="15"/>
      <c r="P698" s="15"/>
      <c r="Q698" s="15"/>
      <c r="R698" s="15"/>
      <c r="S698" s="6"/>
      <c r="T698" s="6"/>
      <c r="U698" s="6"/>
      <c r="V698" s="6"/>
      <c r="W698" s="6"/>
      <c r="X698" s="6"/>
      <c r="Y698" s="6"/>
      <c r="Z698" s="6"/>
    </row>
    <row r="699" spans="1:26" x14ac:dyDescent="0.15">
      <c r="A699" s="6"/>
      <c r="B699" s="6"/>
      <c r="C699" s="6"/>
      <c r="D699" s="9"/>
      <c r="E699" s="9"/>
      <c r="F699" s="6"/>
      <c r="G699" s="6"/>
      <c r="H699" s="6"/>
      <c r="I699" s="6"/>
      <c r="J699" s="6"/>
      <c r="K699" s="6"/>
      <c r="L699" s="6"/>
      <c r="M699" s="15"/>
      <c r="N699" s="15"/>
      <c r="O699" s="15"/>
      <c r="P699" s="15"/>
      <c r="Q699" s="15"/>
      <c r="R699" s="15"/>
      <c r="S699" s="6"/>
      <c r="T699" s="6"/>
      <c r="U699" s="6"/>
      <c r="V699" s="6"/>
      <c r="W699" s="6"/>
      <c r="X699" s="6"/>
      <c r="Y699" s="6"/>
      <c r="Z699" s="6"/>
    </row>
    <row r="700" spans="1:26" x14ac:dyDescent="0.15">
      <c r="A700" s="6"/>
      <c r="B700" s="6"/>
      <c r="C700" s="6"/>
      <c r="D700" s="9"/>
      <c r="E700" s="9"/>
      <c r="F700" s="6"/>
      <c r="G700" s="6"/>
      <c r="H700" s="6"/>
      <c r="I700" s="6"/>
      <c r="J700" s="6"/>
      <c r="K700" s="6"/>
      <c r="L700" s="6"/>
      <c r="M700" s="15"/>
      <c r="N700" s="15"/>
      <c r="O700" s="15"/>
      <c r="P700" s="15"/>
      <c r="Q700" s="15"/>
      <c r="R700" s="15"/>
      <c r="S700" s="6"/>
      <c r="T700" s="6"/>
      <c r="U700" s="6"/>
      <c r="V700" s="6"/>
      <c r="W700" s="6"/>
      <c r="X700" s="6"/>
      <c r="Y700" s="6"/>
      <c r="Z700" s="6"/>
    </row>
    <row r="701" spans="1:26" x14ac:dyDescent="0.15">
      <c r="A701" s="6"/>
      <c r="B701" s="6"/>
      <c r="C701" s="6"/>
      <c r="D701" s="9"/>
      <c r="E701" s="9"/>
      <c r="F701" s="6"/>
      <c r="G701" s="6"/>
      <c r="H701" s="6"/>
      <c r="I701" s="6"/>
      <c r="J701" s="6"/>
      <c r="K701" s="6"/>
      <c r="L701" s="6"/>
      <c r="M701" s="15"/>
      <c r="N701" s="15"/>
      <c r="O701" s="15"/>
      <c r="P701" s="15"/>
      <c r="Q701" s="15"/>
      <c r="R701" s="15"/>
      <c r="S701" s="6"/>
      <c r="T701" s="6"/>
      <c r="U701" s="6"/>
      <c r="V701" s="6"/>
      <c r="W701" s="6"/>
      <c r="X701" s="6"/>
      <c r="Y701" s="6"/>
      <c r="Z701" s="6"/>
    </row>
    <row r="702" spans="1:26" x14ac:dyDescent="0.15">
      <c r="A702" s="6"/>
      <c r="B702" s="6"/>
      <c r="C702" s="6"/>
      <c r="D702" s="9"/>
      <c r="E702" s="9"/>
      <c r="F702" s="6"/>
      <c r="G702" s="6"/>
      <c r="H702" s="6"/>
      <c r="I702" s="6"/>
      <c r="J702" s="6"/>
      <c r="K702" s="6"/>
      <c r="L702" s="6"/>
      <c r="M702" s="15"/>
      <c r="N702" s="15"/>
      <c r="O702" s="15"/>
      <c r="P702" s="15"/>
      <c r="Q702" s="15"/>
      <c r="R702" s="15"/>
      <c r="S702" s="6"/>
      <c r="T702" s="6"/>
      <c r="U702" s="6"/>
      <c r="V702" s="6"/>
      <c r="W702" s="6"/>
      <c r="X702" s="6"/>
      <c r="Y702" s="6"/>
      <c r="Z702" s="6"/>
    </row>
    <row r="703" spans="1:26" x14ac:dyDescent="0.15">
      <c r="A703" s="6"/>
      <c r="B703" s="6"/>
      <c r="C703" s="6"/>
      <c r="D703" s="9"/>
      <c r="E703" s="9"/>
      <c r="F703" s="6"/>
      <c r="G703" s="6"/>
      <c r="H703" s="6"/>
      <c r="I703" s="6"/>
      <c r="J703" s="6"/>
      <c r="K703" s="6"/>
      <c r="L703" s="6"/>
      <c r="M703" s="15"/>
      <c r="N703" s="15"/>
      <c r="O703" s="15"/>
      <c r="P703" s="15"/>
      <c r="Q703" s="15"/>
      <c r="R703" s="15"/>
      <c r="S703" s="6"/>
      <c r="T703" s="6"/>
      <c r="U703" s="6"/>
      <c r="V703" s="6"/>
      <c r="W703" s="6"/>
      <c r="X703" s="6"/>
      <c r="Y703" s="6"/>
      <c r="Z703" s="6"/>
    </row>
    <row r="704" spans="1:26" x14ac:dyDescent="0.15">
      <c r="A704" s="6"/>
      <c r="B704" s="6"/>
      <c r="C704" s="6"/>
      <c r="D704" s="9"/>
      <c r="E704" s="9"/>
      <c r="F704" s="6"/>
      <c r="G704" s="6"/>
      <c r="H704" s="6"/>
      <c r="I704" s="6"/>
      <c r="J704" s="6"/>
      <c r="K704" s="6"/>
      <c r="L704" s="6"/>
      <c r="M704" s="15"/>
      <c r="N704" s="15"/>
      <c r="O704" s="15"/>
      <c r="P704" s="15"/>
      <c r="Q704" s="15"/>
      <c r="R704" s="15"/>
      <c r="S704" s="6"/>
      <c r="T704" s="6"/>
      <c r="U704" s="6"/>
      <c r="V704" s="6"/>
      <c r="W704" s="6"/>
      <c r="X704" s="6"/>
      <c r="Y704" s="6"/>
      <c r="Z704" s="6"/>
    </row>
    <row r="705" spans="1:26" x14ac:dyDescent="0.15">
      <c r="A705" s="6"/>
      <c r="B705" s="6"/>
      <c r="C705" s="6"/>
      <c r="D705" s="9"/>
      <c r="E705" s="9"/>
      <c r="F705" s="6"/>
      <c r="G705" s="6"/>
      <c r="H705" s="6"/>
      <c r="I705" s="6"/>
      <c r="J705" s="6"/>
      <c r="K705" s="6"/>
      <c r="L705" s="6"/>
      <c r="M705" s="15"/>
      <c r="N705" s="15"/>
      <c r="O705" s="15"/>
      <c r="P705" s="15"/>
      <c r="Q705" s="15"/>
      <c r="R705" s="15"/>
      <c r="S705" s="6"/>
      <c r="T705" s="6"/>
      <c r="U705" s="6"/>
      <c r="V705" s="6"/>
      <c r="W705" s="6"/>
      <c r="X705" s="6"/>
      <c r="Y705" s="6"/>
      <c r="Z705" s="6"/>
    </row>
    <row r="706" spans="1:26" x14ac:dyDescent="0.15">
      <c r="A706" s="6"/>
      <c r="B706" s="6"/>
      <c r="C706" s="6"/>
      <c r="D706" s="9"/>
      <c r="E706" s="9"/>
      <c r="F706" s="6"/>
      <c r="G706" s="6"/>
      <c r="H706" s="6"/>
      <c r="I706" s="6"/>
      <c r="J706" s="6"/>
      <c r="K706" s="6"/>
      <c r="L706" s="6"/>
      <c r="M706" s="15"/>
      <c r="N706" s="15"/>
      <c r="O706" s="15"/>
      <c r="P706" s="15"/>
      <c r="Q706" s="15"/>
      <c r="R706" s="15"/>
      <c r="S706" s="6"/>
      <c r="T706" s="6"/>
      <c r="U706" s="6"/>
      <c r="V706" s="6"/>
      <c r="W706" s="6"/>
      <c r="X706" s="6"/>
      <c r="Y706" s="6"/>
      <c r="Z706" s="6"/>
    </row>
    <row r="707" spans="1:26" x14ac:dyDescent="0.15">
      <c r="A707" s="6"/>
      <c r="B707" s="6"/>
      <c r="C707" s="6"/>
      <c r="D707" s="9"/>
      <c r="E707" s="9"/>
      <c r="F707" s="6"/>
      <c r="G707" s="6"/>
      <c r="H707" s="6"/>
      <c r="I707" s="6"/>
      <c r="J707" s="6"/>
      <c r="K707" s="6"/>
      <c r="L707" s="6"/>
      <c r="M707" s="15"/>
      <c r="N707" s="15"/>
      <c r="O707" s="15"/>
      <c r="P707" s="15"/>
      <c r="Q707" s="15"/>
      <c r="R707" s="15"/>
      <c r="S707" s="6"/>
      <c r="T707" s="6"/>
      <c r="U707" s="6"/>
      <c r="V707" s="6"/>
      <c r="W707" s="6"/>
      <c r="X707" s="6"/>
      <c r="Y707" s="6"/>
      <c r="Z707" s="6"/>
    </row>
    <row r="708" spans="1:26" x14ac:dyDescent="0.15">
      <c r="A708" s="6"/>
      <c r="B708" s="6"/>
      <c r="C708" s="6"/>
      <c r="D708" s="9"/>
      <c r="E708" s="9"/>
      <c r="F708" s="6"/>
      <c r="G708" s="6"/>
      <c r="H708" s="6"/>
      <c r="I708" s="6"/>
      <c r="J708" s="6"/>
      <c r="K708" s="6"/>
      <c r="L708" s="6"/>
      <c r="M708" s="15"/>
      <c r="N708" s="15"/>
      <c r="O708" s="15"/>
      <c r="P708" s="15"/>
      <c r="Q708" s="15"/>
      <c r="R708" s="15"/>
      <c r="S708" s="6"/>
      <c r="T708" s="6"/>
      <c r="U708" s="6"/>
      <c r="V708" s="6"/>
      <c r="W708" s="6"/>
      <c r="X708" s="6"/>
      <c r="Y708" s="6"/>
      <c r="Z708" s="6"/>
    </row>
    <row r="709" spans="1:26" x14ac:dyDescent="0.15">
      <c r="A709" s="6"/>
      <c r="B709" s="6"/>
      <c r="C709" s="6"/>
      <c r="D709" s="9"/>
      <c r="E709" s="9"/>
      <c r="F709" s="6"/>
      <c r="G709" s="6"/>
      <c r="H709" s="6"/>
      <c r="I709" s="6"/>
      <c r="J709" s="6"/>
      <c r="K709" s="6"/>
      <c r="L709" s="6"/>
      <c r="M709" s="15"/>
      <c r="N709" s="15"/>
      <c r="O709" s="15"/>
      <c r="P709" s="15"/>
      <c r="Q709" s="15"/>
      <c r="R709" s="15"/>
      <c r="S709" s="6"/>
      <c r="T709" s="6"/>
      <c r="U709" s="6"/>
      <c r="V709" s="6"/>
      <c r="W709" s="6"/>
      <c r="X709" s="6"/>
      <c r="Y709" s="6"/>
      <c r="Z709" s="6"/>
    </row>
    <row r="710" spans="1:26" x14ac:dyDescent="0.15">
      <c r="A710" s="6"/>
      <c r="B710" s="6"/>
      <c r="C710" s="6"/>
      <c r="D710" s="9"/>
      <c r="E710" s="9"/>
      <c r="F710" s="6"/>
      <c r="G710" s="6"/>
      <c r="H710" s="6"/>
      <c r="I710" s="6"/>
      <c r="J710" s="6"/>
      <c r="K710" s="6"/>
      <c r="L710" s="6"/>
      <c r="M710" s="15"/>
      <c r="N710" s="15"/>
      <c r="O710" s="15"/>
      <c r="P710" s="15"/>
      <c r="Q710" s="15"/>
      <c r="R710" s="15"/>
      <c r="S710" s="6"/>
      <c r="T710" s="6"/>
      <c r="U710" s="6"/>
      <c r="V710" s="6"/>
      <c r="W710" s="6"/>
      <c r="X710" s="6"/>
      <c r="Y710" s="6"/>
      <c r="Z710" s="6"/>
    </row>
    <row r="711" spans="1:26" x14ac:dyDescent="0.15">
      <c r="A711" s="6"/>
      <c r="B711" s="6"/>
      <c r="C711" s="6"/>
      <c r="D711" s="9"/>
      <c r="E711" s="9"/>
      <c r="F711" s="6"/>
      <c r="G711" s="6"/>
      <c r="H711" s="6"/>
      <c r="I711" s="6"/>
      <c r="J711" s="6"/>
      <c r="K711" s="6"/>
      <c r="L711" s="6"/>
      <c r="M711" s="15"/>
      <c r="N711" s="15"/>
      <c r="O711" s="15"/>
      <c r="P711" s="15"/>
      <c r="Q711" s="15"/>
      <c r="R711" s="15"/>
      <c r="S711" s="6"/>
      <c r="T711" s="6"/>
      <c r="U711" s="6"/>
      <c r="V711" s="6"/>
      <c r="W711" s="6"/>
      <c r="X711" s="6"/>
      <c r="Y711" s="6"/>
      <c r="Z711" s="6"/>
    </row>
    <row r="712" spans="1:26" x14ac:dyDescent="0.15">
      <c r="A712" s="6"/>
      <c r="B712" s="6"/>
      <c r="C712" s="6"/>
      <c r="D712" s="9"/>
      <c r="E712" s="9"/>
      <c r="F712" s="6"/>
      <c r="G712" s="6"/>
      <c r="H712" s="6"/>
      <c r="I712" s="6"/>
      <c r="J712" s="6"/>
      <c r="K712" s="6"/>
      <c r="L712" s="6"/>
      <c r="M712" s="15"/>
      <c r="N712" s="15"/>
      <c r="O712" s="15"/>
      <c r="P712" s="15"/>
      <c r="Q712" s="15"/>
      <c r="R712" s="15"/>
      <c r="S712" s="6"/>
      <c r="T712" s="6"/>
      <c r="U712" s="6"/>
      <c r="V712" s="6"/>
      <c r="W712" s="6"/>
      <c r="X712" s="6"/>
      <c r="Y712" s="6"/>
      <c r="Z712" s="6"/>
    </row>
    <row r="713" spans="1:26" x14ac:dyDescent="0.15">
      <c r="A713" s="6"/>
      <c r="B713" s="6"/>
      <c r="C713" s="6"/>
      <c r="D713" s="9"/>
      <c r="E713" s="9"/>
      <c r="F713" s="6"/>
      <c r="G713" s="6"/>
      <c r="H713" s="6"/>
      <c r="I713" s="6"/>
      <c r="J713" s="6"/>
      <c r="K713" s="6"/>
      <c r="L713" s="6"/>
      <c r="M713" s="15"/>
      <c r="N713" s="15"/>
      <c r="O713" s="15"/>
      <c r="P713" s="15"/>
      <c r="Q713" s="15"/>
      <c r="R713" s="15"/>
      <c r="S713" s="6"/>
      <c r="T713" s="6"/>
      <c r="U713" s="6"/>
      <c r="V713" s="6"/>
      <c r="W713" s="6"/>
      <c r="X713" s="6"/>
      <c r="Y713" s="6"/>
      <c r="Z713" s="6"/>
    </row>
    <row r="714" spans="1:26" x14ac:dyDescent="0.15">
      <c r="A714" s="6"/>
      <c r="B714" s="6"/>
      <c r="C714" s="6"/>
      <c r="D714" s="9"/>
      <c r="E714" s="9"/>
      <c r="F714" s="6"/>
      <c r="G714" s="6"/>
      <c r="H714" s="6"/>
      <c r="I714" s="6"/>
      <c r="J714" s="6"/>
      <c r="K714" s="6"/>
      <c r="L714" s="6"/>
      <c r="M714" s="15"/>
      <c r="N714" s="15"/>
      <c r="O714" s="15"/>
      <c r="P714" s="15"/>
      <c r="Q714" s="15"/>
      <c r="R714" s="15"/>
      <c r="S714" s="6"/>
      <c r="T714" s="6"/>
      <c r="U714" s="6"/>
      <c r="V714" s="6"/>
      <c r="W714" s="6"/>
      <c r="X714" s="6"/>
      <c r="Y714" s="6"/>
      <c r="Z714" s="6"/>
    </row>
    <row r="715" spans="1:26" x14ac:dyDescent="0.15">
      <c r="A715" s="6"/>
      <c r="B715" s="6"/>
      <c r="C715" s="6"/>
      <c r="D715" s="9"/>
      <c r="E715" s="9"/>
      <c r="F715" s="6"/>
      <c r="G715" s="6"/>
      <c r="H715" s="6"/>
      <c r="I715" s="6"/>
      <c r="J715" s="6"/>
      <c r="K715" s="6"/>
      <c r="L715" s="6"/>
      <c r="M715" s="15"/>
      <c r="N715" s="15"/>
      <c r="O715" s="15"/>
      <c r="P715" s="15"/>
      <c r="Q715" s="15"/>
      <c r="R715" s="15"/>
      <c r="S715" s="6"/>
      <c r="T715" s="6"/>
      <c r="U715" s="6"/>
      <c r="V715" s="6"/>
      <c r="W715" s="6"/>
      <c r="X715" s="6"/>
      <c r="Y715" s="6"/>
      <c r="Z715" s="6"/>
    </row>
    <row r="716" spans="1:26" x14ac:dyDescent="0.15">
      <c r="A716" s="6"/>
      <c r="B716" s="6"/>
      <c r="C716" s="6"/>
      <c r="D716" s="9"/>
      <c r="E716" s="9"/>
      <c r="F716" s="6"/>
      <c r="G716" s="6"/>
      <c r="H716" s="6"/>
      <c r="I716" s="6"/>
      <c r="J716" s="6"/>
      <c r="K716" s="6"/>
      <c r="L716" s="6"/>
      <c r="M716" s="15"/>
      <c r="N716" s="15"/>
      <c r="O716" s="15"/>
      <c r="P716" s="15"/>
      <c r="Q716" s="15"/>
      <c r="R716" s="15"/>
      <c r="S716" s="6"/>
      <c r="T716" s="6"/>
      <c r="U716" s="6"/>
      <c r="V716" s="6"/>
      <c r="W716" s="6"/>
      <c r="X716" s="6"/>
      <c r="Y716" s="6"/>
      <c r="Z716" s="6"/>
    </row>
    <row r="717" spans="1:26" x14ac:dyDescent="0.15">
      <c r="A717" s="6"/>
      <c r="B717" s="6"/>
      <c r="C717" s="6"/>
      <c r="D717" s="9"/>
      <c r="E717" s="9"/>
      <c r="F717" s="6"/>
      <c r="G717" s="6"/>
      <c r="H717" s="6"/>
      <c r="I717" s="6"/>
      <c r="J717" s="6"/>
      <c r="K717" s="6"/>
      <c r="L717" s="6"/>
      <c r="M717" s="15"/>
      <c r="N717" s="15"/>
      <c r="O717" s="15"/>
      <c r="P717" s="15"/>
      <c r="Q717" s="15"/>
      <c r="R717" s="15"/>
      <c r="S717" s="6"/>
      <c r="T717" s="6"/>
      <c r="U717" s="6"/>
      <c r="V717" s="6"/>
      <c r="W717" s="6"/>
      <c r="X717" s="6"/>
      <c r="Y717" s="6"/>
      <c r="Z717" s="6"/>
    </row>
    <row r="718" spans="1:26" x14ac:dyDescent="0.15">
      <c r="A718" s="6"/>
      <c r="B718" s="6"/>
      <c r="C718" s="6"/>
      <c r="D718" s="9"/>
      <c r="E718" s="9"/>
      <c r="F718" s="6"/>
      <c r="G718" s="6"/>
      <c r="H718" s="6"/>
      <c r="I718" s="6"/>
      <c r="J718" s="6"/>
      <c r="K718" s="6"/>
      <c r="L718" s="6"/>
      <c r="M718" s="15"/>
      <c r="N718" s="15"/>
      <c r="O718" s="15"/>
      <c r="P718" s="15"/>
      <c r="Q718" s="15"/>
      <c r="R718" s="15"/>
      <c r="S718" s="6"/>
      <c r="T718" s="6"/>
      <c r="U718" s="6"/>
      <c r="V718" s="6"/>
      <c r="W718" s="6"/>
      <c r="X718" s="6"/>
      <c r="Y718" s="6"/>
      <c r="Z718" s="6"/>
    </row>
    <row r="719" spans="1:26" x14ac:dyDescent="0.15">
      <c r="A719" s="6"/>
      <c r="B719" s="6"/>
      <c r="C719" s="6"/>
      <c r="D719" s="9"/>
      <c r="E719" s="9"/>
      <c r="F719" s="6"/>
      <c r="G719" s="6"/>
      <c r="H719" s="6"/>
      <c r="I719" s="6"/>
      <c r="J719" s="6"/>
      <c r="K719" s="6"/>
      <c r="L719" s="6"/>
      <c r="M719" s="15"/>
      <c r="N719" s="15"/>
      <c r="O719" s="15"/>
      <c r="P719" s="15"/>
      <c r="Q719" s="15"/>
      <c r="R719" s="15"/>
      <c r="S719" s="6"/>
      <c r="T719" s="6"/>
      <c r="U719" s="6"/>
      <c r="V719" s="6"/>
      <c r="W719" s="6"/>
      <c r="X719" s="6"/>
      <c r="Y719" s="6"/>
      <c r="Z719" s="6"/>
    </row>
    <row r="720" spans="1:26" x14ac:dyDescent="0.15">
      <c r="A720" s="6"/>
      <c r="B720" s="6"/>
      <c r="C720" s="6"/>
      <c r="D720" s="9"/>
      <c r="E720" s="9"/>
      <c r="F720" s="6"/>
      <c r="G720" s="6"/>
      <c r="H720" s="6"/>
      <c r="I720" s="6"/>
      <c r="J720" s="6"/>
      <c r="K720" s="6"/>
      <c r="L720" s="6"/>
      <c r="M720" s="15"/>
      <c r="N720" s="15"/>
      <c r="O720" s="15"/>
      <c r="P720" s="15"/>
      <c r="Q720" s="15"/>
      <c r="R720" s="15"/>
      <c r="S720" s="6"/>
      <c r="T720" s="6"/>
      <c r="U720" s="6"/>
      <c r="V720" s="6"/>
      <c r="W720" s="6"/>
      <c r="X720" s="6"/>
      <c r="Y720" s="6"/>
      <c r="Z720" s="6"/>
    </row>
    <row r="721" spans="1:26" x14ac:dyDescent="0.15">
      <c r="A721" s="6"/>
      <c r="B721" s="6"/>
      <c r="C721" s="6"/>
      <c r="D721" s="9"/>
      <c r="E721" s="9"/>
      <c r="F721" s="6"/>
      <c r="G721" s="6"/>
      <c r="H721" s="6"/>
      <c r="I721" s="6"/>
      <c r="J721" s="6"/>
      <c r="K721" s="6"/>
      <c r="L721" s="6"/>
      <c r="M721" s="15"/>
      <c r="N721" s="15"/>
      <c r="O721" s="15"/>
      <c r="P721" s="15"/>
      <c r="Q721" s="15"/>
      <c r="R721" s="15"/>
      <c r="S721" s="6"/>
      <c r="T721" s="6"/>
      <c r="U721" s="6"/>
      <c r="V721" s="6"/>
      <c r="W721" s="6"/>
      <c r="X721" s="6"/>
      <c r="Y721" s="6"/>
      <c r="Z721" s="6"/>
    </row>
    <row r="722" spans="1:26" x14ac:dyDescent="0.15">
      <c r="A722" s="6"/>
      <c r="B722" s="6"/>
      <c r="C722" s="6"/>
      <c r="D722" s="9"/>
      <c r="E722" s="9"/>
      <c r="F722" s="6"/>
      <c r="G722" s="6"/>
      <c r="H722" s="6"/>
      <c r="I722" s="6"/>
      <c r="J722" s="6"/>
      <c r="K722" s="6"/>
      <c r="L722" s="6"/>
      <c r="M722" s="15"/>
      <c r="N722" s="15"/>
      <c r="O722" s="15"/>
      <c r="P722" s="15"/>
      <c r="Q722" s="15"/>
      <c r="R722" s="15"/>
      <c r="S722" s="6"/>
      <c r="T722" s="6"/>
      <c r="U722" s="6"/>
      <c r="V722" s="6"/>
      <c r="W722" s="6"/>
      <c r="X722" s="6"/>
      <c r="Y722" s="6"/>
      <c r="Z722" s="6"/>
    </row>
    <row r="723" spans="1:26" x14ac:dyDescent="0.15">
      <c r="A723" s="6"/>
      <c r="B723" s="6"/>
      <c r="C723" s="6"/>
      <c r="D723" s="9"/>
      <c r="E723" s="9"/>
      <c r="F723" s="6"/>
      <c r="G723" s="6"/>
      <c r="H723" s="6"/>
      <c r="I723" s="6"/>
      <c r="J723" s="6"/>
      <c r="K723" s="6"/>
      <c r="L723" s="6"/>
      <c r="M723" s="15"/>
      <c r="N723" s="15"/>
      <c r="O723" s="15"/>
      <c r="P723" s="15"/>
      <c r="Q723" s="15"/>
      <c r="R723" s="15"/>
      <c r="S723" s="6"/>
      <c r="T723" s="6"/>
      <c r="U723" s="6"/>
      <c r="V723" s="6"/>
      <c r="W723" s="6"/>
      <c r="X723" s="6"/>
      <c r="Y723" s="6"/>
      <c r="Z723" s="6"/>
    </row>
    <row r="724" spans="1:26" x14ac:dyDescent="0.15">
      <c r="A724" s="6"/>
      <c r="B724" s="6"/>
      <c r="C724" s="6"/>
      <c r="D724" s="9"/>
      <c r="E724" s="9"/>
      <c r="F724" s="6"/>
      <c r="G724" s="6"/>
      <c r="H724" s="6"/>
      <c r="I724" s="6"/>
      <c r="J724" s="6"/>
      <c r="K724" s="6"/>
      <c r="L724" s="6"/>
      <c r="M724" s="15"/>
      <c r="N724" s="15"/>
      <c r="O724" s="15"/>
      <c r="P724" s="15"/>
      <c r="Q724" s="15"/>
      <c r="R724" s="15"/>
      <c r="S724" s="6"/>
      <c r="T724" s="6"/>
      <c r="U724" s="6"/>
      <c r="V724" s="6"/>
      <c r="W724" s="6"/>
      <c r="X724" s="6"/>
      <c r="Y724" s="6"/>
      <c r="Z724" s="6"/>
    </row>
    <row r="725" spans="1:26" x14ac:dyDescent="0.15">
      <c r="A725" s="6"/>
      <c r="B725" s="6"/>
      <c r="C725" s="6"/>
      <c r="D725" s="9"/>
      <c r="E725" s="9"/>
      <c r="F725" s="6"/>
      <c r="G725" s="6"/>
      <c r="H725" s="6"/>
      <c r="I725" s="6"/>
      <c r="J725" s="6"/>
      <c r="K725" s="6"/>
      <c r="L725" s="6"/>
      <c r="M725" s="15"/>
      <c r="N725" s="15"/>
      <c r="O725" s="15"/>
      <c r="P725" s="15"/>
      <c r="Q725" s="15"/>
      <c r="R725" s="15"/>
      <c r="S725" s="6"/>
      <c r="T725" s="6"/>
      <c r="U725" s="6"/>
      <c r="V725" s="6"/>
      <c r="W725" s="6"/>
      <c r="X725" s="6"/>
      <c r="Y725" s="6"/>
      <c r="Z725" s="6"/>
    </row>
    <row r="726" spans="1:26" x14ac:dyDescent="0.15">
      <c r="A726" s="6"/>
      <c r="B726" s="6"/>
      <c r="C726" s="6"/>
      <c r="D726" s="9"/>
      <c r="E726" s="9"/>
      <c r="F726" s="6"/>
      <c r="G726" s="6"/>
      <c r="H726" s="6"/>
      <c r="I726" s="6"/>
      <c r="J726" s="6"/>
      <c r="K726" s="6"/>
      <c r="L726" s="6"/>
      <c r="M726" s="15"/>
      <c r="N726" s="15"/>
      <c r="O726" s="15"/>
      <c r="P726" s="15"/>
      <c r="Q726" s="15"/>
      <c r="R726" s="15"/>
      <c r="S726" s="6"/>
      <c r="T726" s="6"/>
      <c r="U726" s="6"/>
      <c r="V726" s="6"/>
      <c r="W726" s="6"/>
      <c r="X726" s="6"/>
      <c r="Y726" s="6"/>
      <c r="Z726" s="6"/>
    </row>
    <row r="727" spans="1:26" x14ac:dyDescent="0.15">
      <c r="A727" s="6"/>
      <c r="B727" s="6"/>
      <c r="C727" s="6"/>
      <c r="D727" s="9"/>
      <c r="E727" s="9"/>
      <c r="F727" s="6"/>
      <c r="G727" s="6"/>
      <c r="H727" s="6"/>
      <c r="I727" s="6"/>
      <c r="J727" s="6"/>
      <c r="K727" s="6"/>
      <c r="L727" s="6"/>
      <c r="M727" s="15"/>
      <c r="N727" s="15"/>
      <c r="O727" s="15"/>
      <c r="P727" s="15"/>
      <c r="Q727" s="15"/>
      <c r="R727" s="15"/>
      <c r="S727" s="6"/>
      <c r="T727" s="6"/>
      <c r="U727" s="6"/>
      <c r="V727" s="6"/>
      <c r="W727" s="6"/>
      <c r="X727" s="6"/>
      <c r="Y727" s="6"/>
      <c r="Z727" s="6"/>
    </row>
    <row r="728" spans="1:26" x14ac:dyDescent="0.15">
      <c r="A728" s="6"/>
      <c r="B728" s="6"/>
      <c r="C728" s="6"/>
      <c r="D728" s="9"/>
      <c r="E728" s="9"/>
      <c r="F728" s="6"/>
      <c r="G728" s="6"/>
      <c r="H728" s="6"/>
      <c r="I728" s="6"/>
      <c r="J728" s="6"/>
      <c r="K728" s="6"/>
      <c r="L728" s="6"/>
      <c r="M728" s="15"/>
      <c r="N728" s="15"/>
      <c r="O728" s="15"/>
      <c r="P728" s="15"/>
      <c r="Q728" s="15"/>
      <c r="R728" s="15"/>
      <c r="S728" s="6"/>
      <c r="T728" s="6"/>
      <c r="U728" s="6"/>
      <c r="V728" s="6"/>
      <c r="W728" s="6"/>
      <c r="X728" s="6"/>
      <c r="Y728" s="6"/>
      <c r="Z728" s="6"/>
    </row>
    <row r="729" spans="1:26" x14ac:dyDescent="0.15">
      <c r="A729" s="6"/>
      <c r="B729" s="6"/>
      <c r="C729" s="6"/>
      <c r="D729" s="9"/>
      <c r="E729" s="9"/>
      <c r="F729" s="6"/>
      <c r="G729" s="6"/>
      <c r="H729" s="6"/>
      <c r="I729" s="6"/>
      <c r="J729" s="6"/>
      <c r="K729" s="6"/>
      <c r="L729" s="6"/>
      <c r="M729" s="15"/>
      <c r="N729" s="15"/>
      <c r="O729" s="15"/>
      <c r="P729" s="15"/>
      <c r="Q729" s="15"/>
      <c r="R729" s="15"/>
      <c r="S729" s="6"/>
      <c r="T729" s="6"/>
      <c r="U729" s="6"/>
      <c r="V729" s="6"/>
      <c r="W729" s="6"/>
      <c r="X729" s="6"/>
      <c r="Y729" s="6"/>
      <c r="Z729" s="6"/>
    </row>
    <row r="730" spans="1:26" x14ac:dyDescent="0.15">
      <c r="A730" s="6"/>
      <c r="B730" s="6"/>
      <c r="C730" s="6"/>
      <c r="D730" s="9"/>
      <c r="E730" s="9"/>
      <c r="F730" s="6"/>
      <c r="G730" s="6"/>
      <c r="H730" s="6"/>
      <c r="I730" s="6"/>
      <c r="J730" s="6"/>
      <c r="K730" s="6"/>
      <c r="L730" s="6"/>
      <c r="M730" s="15"/>
      <c r="N730" s="15"/>
      <c r="O730" s="15"/>
      <c r="P730" s="15"/>
      <c r="Q730" s="15"/>
      <c r="R730" s="15"/>
      <c r="S730" s="6"/>
      <c r="T730" s="6"/>
      <c r="U730" s="6"/>
      <c r="V730" s="6"/>
      <c r="W730" s="6"/>
      <c r="X730" s="6"/>
      <c r="Y730" s="6"/>
      <c r="Z730" s="6"/>
    </row>
    <row r="731" spans="1:26" x14ac:dyDescent="0.15">
      <c r="A731" s="6"/>
      <c r="B731" s="6"/>
      <c r="C731" s="6"/>
      <c r="D731" s="9"/>
      <c r="E731" s="9"/>
      <c r="F731" s="6"/>
      <c r="G731" s="6"/>
      <c r="H731" s="6"/>
      <c r="I731" s="6"/>
      <c r="J731" s="6"/>
      <c r="K731" s="6"/>
      <c r="L731" s="6"/>
      <c r="M731" s="15"/>
      <c r="N731" s="15"/>
      <c r="O731" s="15"/>
      <c r="P731" s="15"/>
      <c r="Q731" s="15"/>
      <c r="R731" s="15"/>
      <c r="S731" s="6"/>
      <c r="T731" s="6"/>
      <c r="U731" s="6"/>
      <c r="V731" s="6"/>
      <c r="W731" s="6"/>
      <c r="X731" s="6"/>
      <c r="Y731" s="6"/>
      <c r="Z731" s="6"/>
    </row>
    <row r="732" spans="1:26" x14ac:dyDescent="0.15">
      <c r="A732" s="6"/>
      <c r="B732" s="6"/>
      <c r="C732" s="6"/>
      <c r="D732" s="9"/>
      <c r="E732" s="9"/>
      <c r="F732" s="6"/>
      <c r="G732" s="6"/>
      <c r="H732" s="6"/>
      <c r="I732" s="6"/>
      <c r="J732" s="6"/>
      <c r="K732" s="6"/>
      <c r="L732" s="6"/>
      <c r="M732" s="15"/>
      <c r="N732" s="15"/>
      <c r="O732" s="15"/>
      <c r="P732" s="15"/>
      <c r="Q732" s="15"/>
      <c r="R732" s="15"/>
      <c r="S732" s="6"/>
      <c r="T732" s="6"/>
      <c r="U732" s="6"/>
      <c r="V732" s="6"/>
      <c r="W732" s="6"/>
      <c r="X732" s="6"/>
      <c r="Y732" s="6"/>
      <c r="Z732" s="6"/>
    </row>
    <row r="733" spans="1:26" x14ac:dyDescent="0.15">
      <c r="A733" s="6"/>
      <c r="B733" s="6"/>
      <c r="C733" s="6"/>
      <c r="D733" s="9"/>
      <c r="E733" s="9"/>
      <c r="F733" s="6"/>
      <c r="G733" s="6"/>
      <c r="H733" s="6"/>
      <c r="I733" s="6"/>
      <c r="J733" s="6"/>
      <c r="K733" s="6"/>
      <c r="L733" s="6"/>
      <c r="M733" s="15"/>
      <c r="N733" s="15"/>
      <c r="O733" s="15"/>
      <c r="P733" s="15"/>
      <c r="Q733" s="15"/>
      <c r="R733" s="15"/>
      <c r="S733" s="6"/>
      <c r="T733" s="6"/>
      <c r="U733" s="6"/>
      <c r="V733" s="6"/>
      <c r="W733" s="6"/>
      <c r="X733" s="6"/>
      <c r="Y733" s="6"/>
      <c r="Z733" s="6"/>
    </row>
    <row r="734" spans="1:26" x14ac:dyDescent="0.15">
      <c r="A734" s="6"/>
      <c r="B734" s="6"/>
      <c r="C734" s="6"/>
      <c r="D734" s="9"/>
      <c r="E734" s="9"/>
      <c r="F734" s="6"/>
      <c r="G734" s="6"/>
      <c r="H734" s="6"/>
      <c r="I734" s="6"/>
      <c r="J734" s="6"/>
      <c r="K734" s="6"/>
      <c r="L734" s="6"/>
      <c r="M734" s="15"/>
      <c r="N734" s="15"/>
      <c r="O734" s="15"/>
      <c r="P734" s="15"/>
      <c r="Q734" s="15"/>
      <c r="R734" s="15"/>
      <c r="S734" s="6"/>
      <c r="T734" s="6"/>
      <c r="U734" s="6"/>
      <c r="V734" s="6"/>
      <c r="W734" s="6"/>
      <c r="X734" s="6"/>
      <c r="Y734" s="6"/>
      <c r="Z734" s="6"/>
    </row>
    <row r="735" spans="1:26" x14ac:dyDescent="0.15">
      <c r="A735" s="6"/>
      <c r="B735" s="6"/>
      <c r="C735" s="6"/>
      <c r="D735" s="9"/>
      <c r="E735" s="9"/>
      <c r="F735" s="6"/>
      <c r="G735" s="6"/>
      <c r="H735" s="6"/>
      <c r="I735" s="6"/>
      <c r="J735" s="6"/>
      <c r="K735" s="6"/>
      <c r="L735" s="6"/>
      <c r="M735" s="15"/>
      <c r="N735" s="15"/>
      <c r="O735" s="15"/>
      <c r="P735" s="15"/>
      <c r="Q735" s="15"/>
      <c r="R735" s="15"/>
      <c r="S735" s="6"/>
      <c r="T735" s="6"/>
      <c r="U735" s="6"/>
      <c r="V735" s="6"/>
      <c r="W735" s="6"/>
      <c r="X735" s="6"/>
      <c r="Y735" s="6"/>
      <c r="Z735" s="6"/>
    </row>
    <row r="736" spans="1:26" x14ac:dyDescent="0.15">
      <c r="A736" s="6"/>
      <c r="B736" s="6"/>
      <c r="C736" s="6"/>
      <c r="D736" s="9"/>
      <c r="E736" s="9"/>
      <c r="F736" s="6"/>
      <c r="G736" s="6"/>
      <c r="H736" s="6"/>
      <c r="I736" s="6"/>
      <c r="J736" s="6"/>
      <c r="K736" s="6"/>
      <c r="L736" s="6"/>
      <c r="M736" s="15"/>
      <c r="N736" s="15"/>
      <c r="O736" s="15"/>
      <c r="P736" s="15"/>
      <c r="Q736" s="15"/>
      <c r="R736" s="15"/>
      <c r="S736" s="6"/>
      <c r="T736" s="6"/>
      <c r="U736" s="6"/>
      <c r="V736" s="6"/>
      <c r="W736" s="6"/>
      <c r="X736" s="6"/>
      <c r="Y736" s="6"/>
      <c r="Z736" s="6"/>
    </row>
    <row r="737" spans="1:26" x14ac:dyDescent="0.15">
      <c r="A737" s="6"/>
      <c r="B737" s="6"/>
      <c r="C737" s="6"/>
      <c r="D737" s="9"/>
      <c r="E737" s="9"/>
      <c r="F737" s="6"/>
      <c r="G737" s="6"/>
      <c r="H737" s="6"/>
      <c r="I737" s="6"/>
      <c r="J737" s="6"/>
      <c r="K737" s="6"/>
      <c r="L737" s="6"/>
      <c r="M737" s="15"/>
      <c r="N737" s="15"/>
      <c r="O737" s="15"/>
      <c r="P737" s="15"/>
      <c r="Q737" s="15"/>
      <c r="R737" s="15"/>
      <c r="S737" s="6"/>
      <c r="T737" s="6"/>
      <c r="U737" s="6"/>
      <c r="V737" s="6"/>
      <c r="W737" s="6"/>
      <c r="X737" s="6"/>
      <c r="Y737" s="6"/>
      <c r="Z737" s="6"/>
    </row>
    <row r="738" spans="1:26" x14ac:dyDescent="0.15">
      <c r="A738" s="6"/>
      <c r="B738" s="6"/>
      <c r="C738" s="6"/>
      <c r="D738" s="9"/>
      <c r="E738" s="9"/>
      <c r="F738" s="6"/>
      <c r="G738" s="6"/>
      <c r="H738" s="6"/>
      <c r="I738" s="6"/>
      <c r="J738" s="6"/>
      <c r="K738" s="6"/>
      <c r="L738" s="6"/>
      <c r="M738" s="15"/>
      <c r="N738" s="15"/>
      <c r="O738" s="15"/>
      <c r="P738" s="15"/>
      <c r="Q738" s="15"/>
      <c r="R738" s="15"/>
      <c r="S738" s="6"/>
      <c r="T738" s="6"/>
      <c r="U738" s="6"/>
      <c r="V738" s="6"/>
      <c r="W738" s="6"/>
      <c r="X738" s="6"/>
      <c r="Y738" s="6"/>
      <c r="Z738" s="6"/>
    </row>
    <row r="739" spans="1:26" x14ac:dyDescent="0.15">
      <c r="A739" s="6"/>
      <c r="B739" s="6"/>
      <c r="C739" s="6"/>
      <c r="D739" s="9"/>
      <c r="E739" s="9"/>
      <c r="F739" s="6"/>
      <c r="G739" s="6"/>
      <c r="H739" s="6"/>
      <c r="I739" s="6"/>
      <c r="J739" s="6"/>
      <c r="K739" s="6"/>
      <c r="L739" s="6"/>
      <c r="M739" s="15"/>
      <c r="N739" s="15"/>
      <c r="O739" s="15"/>
      <c r="P739" s="15"/>
      <c r="Q739" s="15"/>
      <c r="R739" s="15"/>
      <c r="S739" s="6"/>
      <c r="T739" s="6"/>
      <c r="U739" s="6"/>
      <c r="V739" s="6"/>
      <c r="W739" s="6"/>
      <c r="X739" s="6"/>
      <c r="Y739" s="6"/>
      <c r="Z739" s="6"/>
    </row>
    <row r="740" spans="1:26" x14ac:dyDescent="0.15">
      <c r="A740" s="6"/>
      <c r="B740" s="6"/>
      <c r="C740" s="6"/>
      <c r="D740" s="9"/>
      <c r="E740" s="9"/>
      <c r="F740" s="6"/>
      <c r="G740" s="6"/>
      <c r="H740" s="6"/>
      <c r="I740" s="6"/>
      <c r="J740" s="6"/>
      <c r="K740" s="6"/>
      <c r="L740" s="6"/>
      <c r="M740" s="15"/>
      <c r="N740" s="15"/>
      <c r="O740" s="15"/>
      <c r="P740" s="15"/>
      <c r="Q740" s="15"/>
      <c r="R740" s="15"/>
      <c r="S740" s="6"/>
      <c r="T740" s="6"/>
      <c r="U740" s="6"/>
      <c r="V740" s="6"/>
      <c r="W740" s="6"/>
      <c r="X740" s="6"/>
      <c r="Y740" s="6"/>
      <c r="Z740" s="6"/>
    </row>
    <row r="741" spans="1:26" x14ac:dyDescent="0.15">
      <c r="A741" s="6"/>
      <c r="B741" s="6"/>
      <c r="C741" s="6"/>
      <c r="D741" s="9"/>
      <c r="E741" s="9"/>
      <c r="F741" s="6"/>
      <c r="G741" s="6"/>
      <c r="H741" s="6"/>
      <c r="I741" s="6"/>
      <c r="J741" s="6"/>
      <c r="K741" s="6"/>
      <c r="L741" s="6"/>
      <c r="M741" s="15"/>
      <c r="N741" s="15"/>
      <c r="O741" s="15"/>
      <c r="P741" s="15"/>
      <c r="Q741" s="15"/>
      <c r="R741" s="15"/>
      <c r="S741" s="6"/>
      <c r="T741" s="6"/>
      <c r="U741" s="6"/>
      <c r="V741" s="6"/>
      <c r="W741" s="6"/>
      <c r="X741" s="6"/>
      <c r="Y741" s="6"/>
      <c r="Z741" s="6"/>
    </row>
    <row r="742" spans="1:26" x14ac:dyDescent="0.15">
      <c r="A742" s="6"/>
      <c r="B742" s="6"/>
      <c r="C742" s="6"/>
      <c r="D742" s="9"/>
      <c r="E742" s="9"/>
      <c r="F742" s="6"/>
      <c r="G742" s="6"/>
      <c r="H742" s="6"/>
      <c r="I742" s="6"/>
      <c r="J742" s="6"/>
      <c r="K742" s="6"/>
      <c r="L742" s="6"/>
      <c r="M742" s="15"/>
      <c r="N742" s="15"/>
      <c r="O742" s="15"/>
      <c r="P742" s="15"/>
      <c r="Q742" s="15"/>
      <c r="R742" s="15"/>
      <c r="S742" s="6"/>
      <c r="T742" s="6"/>
      <c r="U742" s="6"/>
      <c r="V742" s="6"/>
      <c r="W742" s="6"/>
      <c r="X742" s="6"/>
      <c r="Y742" s="6"/>
      <c r="Z742" s="6"/>
    </row>
    <row r="743" spans="1:26" x14ac:dyDescent="0.15">
      <c r="A743" s="6"/>
      <c r="B743" s="6"/>
      <c r="C743" s="6"/>
      <c r="D743" s="9"/>
      <c r="E743" s="9"/>
      <c r="F743" s="6"/>
      <c r="G743" s="6"/>
      <c r="H743" s="6"/>
      <c r="I743" s="6"/>
      <c r="J743" s="6"/>
      <c r="K743" s="6"/>
      <c r="L743" s="6"/>
      <c r="M743" s="15"/>
      <c r="N743" s="15"/>
      <c r="O743" s="15"/>
      <c r="P743" s="15"/>
      <c r="Q743" s="15"/>
      <c r="R743" s="15"/>
      <c r="S743" s="6"/>
      <c r="T743" s="6"/>
      <c r="U743" s="6"/>
      <c r="V743" s="6"/>
      <c r="W743" s="6"/>
      <c r="X743" s="6"/>
      <c r="Y743" s="6"/>
      <c r="Z743" s="6"/>
    </row>
    <row r="744" spans="1:26" x14ac:dyDescent="0.15">
      <c r="A744" s="6"/>
      <c r="B744" s="6"/>
      <c r="C744" s="6"/>
      <c r="D744" s="9"/>
      <c r="E744" s="9"/>
      <c r="F744" s="6"/>
      <c r="G744" s="6"/>
      <c r="H744" s="6"/>
      <c r="I744" s="6"/>
      <c r="J744" s="6"/>
      <c r="K744" s="6"/>
      <c r="L744" s="6"/>
      <c r="M744" s="15"/>
      <c r="N744" s="15"/>
      <c r="O744" s="15"/>
      <c r="P744" s="15"/>
      <c r="Q744" s="15"/>
      <c r="R744" s="15"/>
      <c r="S744" s="6"/>
      <c r="T744" s="6"/>
      <c r="U744" s="6"/>
      <c r="V744" s="6"/>
      <c r="W744" s="6"/>
      <c r="X744" s="6"/>
      <c r="Y744" s="6"/>
      <c r="Z744" s="6"/>
    </row>
    <row r="745" spans="1:26" x14ac:dyDescent="0.15">
      <c r="A745" s="6"/>
      <c r="B745" s="6"/>
      <c r="C745" s="6"/>
      <c r="D745" s="9"/>
      <c r="E745" s="9"/>
      <c r="F745" s="6"/>
      <c r="G745" s="6"/>
      <c r="H745" s="6"/>
      <c r="I745" s="6"/>
      <c r="J745" s="6"/>
      <c r="K745" s="6"/>
      <c r="L745" s="6"/>
      <c r="M745" s="15"/>
      <c r="N745" s="15"/>
      <c r="O745" s="15"/>
      <c r="P745" s="15"/>
      <c r="Q745" s="15"/>
      <c r="R745" s="15"/>
      <c r="S745" s="6"/>
      <c r="T745" s="6"/>
      <c r="U745" s="6"/>
      <c r="V745" s="6"/>
      <c r="W745" s="6"/>
      <c r="X745" s="6"/>
      <c r="Y745" s="6"/>
      <c r="Z745" s="6"/>
    </row>
    <row r="746" spans="1:26" x14ac:dyDescent="0.15">
      <c r="A746" s="6"/>
      <c r="B746" s="6"/>
      <c r="C746" s="6"/>
      <c r="D746" s="9"/>
      <c r="E746" s="9"/>
      <c r="F746" s="6"/>
      <c r="G746" s="6"/>
      <c r="H746" s="6"/>
      <c r="I746" s="6"/>
      <c r="J746" s="6"/>
      <c r="K746" s="6"/>
      <c r="L746" s="6"/>
      <c r="M746" s="15"/>
      <c r="N746" s="15"/>
      <c r="O746" s="15"/>
      <c r="P746" s="15"/>
      <c r="Q746" s="15"/>
      <c r="R746" s="15"/>
      <c r="S746" s="6"/>
      <c r="T746" s="6"/>
      <c r="U746" s="6"/>
      <c r="V746" s="6"/>
      <c r="W746" s="6"/>
      <c r="X746" s="6"/>
      <c r="Y746" s="6"/>
      <c r="Z746" s="6"/>
    </row>
    <row r="747" spans="1:26" x14ac:dyDescent="0.15">
      <c r="A747" s="6"/>
      <c r="B747" s="6"/>
      <c r="C747" s="6"/>
      <c r="D747" s="9"/>
      <c r="E747" s="9"/>
      <c r="F747" s="6"/>
      <c r="G747" s="6"/>
      <c r="H747" s="6"/>
      <c r="I747" s="6"/>
      <c r="J747" s="6"/>
      <c r="K747" s="6"/>
      <c r="L747" s="6"/>
      <c r="M747" s="15"/>
      <c r="N747" s="15"/>
      <c r="O747" s="15"/>
      <c r="P747" s="15"/>
      <c r="Q747" s="15"/>
      <c r="R747" s="15"/>
      <c r="S747" s="6"/>
      <c r="T747" s="6"/>
      <c r="U747" s="6"/>
      <c r="V747" s="6"/>
      <c r="W747" s="6"/>
      <c r="X747" s="6"/>
      <c r="Y747" s="6"/>
      <c r="Z747" s="6"/>
    </row>
    <row r="748" spans="1:26" x14ac:dyDescent="0.15">
      <c r="A748" s="6"/>
      <c r="B748" s="6"/>
      <c r="C748" s="6"/>
      <c r="D748" s="9"/>
      <c r="E748" s="9"/>
      <c r="F748" s="6"/>
      <c r="G748" s="6"/>
      <c r="H748" s="6"/>
      <c r="I748" s="6"/>
      <c r="J748" s="6"/>
      <c r="K748" s="6"/>
      <c r="L748" s="6"/>
      <c r="M748" s="15"/>
      <c r="N748" s="15"/>
      <c r="O748" s="15"/>
      <c r="P748" s="15"/>
      <c r="Q748" s="15"/>
      <c r="R748" s="15"/>
      <c r="S748" s="6"/>
      <c r="T748" s="6"/>
      <c r="U748" s="6"/>
      <c r="V748" s="6"/>
      <c r="W748" s="6"/>
      <c r="X748" s="6"/>
      <c r="Y748" s="6"/>
      <c r="Z748" s="6"/>
    </row>
    <row r="749" spans="1:26" x14ac:dyDescent="0.15">
      <c r="A749" s="6"/>
      <c r="B749" s="6"/>
      <c r="C749" s="6"/>
      <c r="D749" s="9"/>
      <c r="E749" s="9"/>
      <c r="F749" s="6"/>
      <c r="G749" s="6"/>
      <c r="H749" s="6"/>
      <c r="I749" s="6"/>
      <c r="J749" s="6"/>
      <c r="K749" s="6"/>
      <c r="L749" s="6"/>
      <c r="M749" s="15"/>
      <c r="N749" s="15"/>
      <c r="O749" s="15"/>
      <c r="P749" s="15"/>
      <c r="Q749" s="15"/>
      <c r="R749" s="15"/>
      <c r="S749" s="6"/>
      <c r="T749" s="6"/>
      <c r="U749" s="6"/>
      <c r="V749" s="6"/>
      <c r="W749" s="6"/>
      <c r="X749" s="6"/>
      <c r="Y749" s="6"/>
      <c r="Z749" s="6"/>
    </row>
    <row r="750" spans="1:26" x14ac:dyDescent="0.15">
      <c r="A750" s="6"/>
      <c r="B750" s="6"/>
      <c r="C750" s="6"/>
      <c r="D750" s="9"/>
      <c r="E750" s="9"/>
      <c r="F750" s="6"/>
      <c r="G750" s="6"/>
      <c r="H750" s="6"/>
      <c r="I750" s="6"/>
      <c r="J750" s="6"/>
      <c r="K750" s="6"/>
      <c r="L750" s="6"/>
      <c r="M750" s="15"/>
      <c r="N750" s="15"/>
      <c r="O750" s="15"/>
      <c r="P750" s="15"/>
      <c r="Q750" s="15"/>
      <c r="R750" s="15"/>
      <c r="S750" s="6"/>
      <c r="T750" s="6"/>
      <c r="U750" s="6"/>
      <c r="V750" s="6"/>
      <c r="W750" s="6"/>
      <c r="X750" s="6"/>
      <c r="Y750" s="6"/>
      <c r="Z750" s="6"/>
    </row>
    <row r="751" spans="1:26" x14ac:dyDescent="0.15">
      <c r="A751" s="6"/>
      <c r="B751" s="6"/>
      <c r="C751" s="6"/>
      <c r="D751" s="9"/>
      <c r="E751" s="9"/>
      <c r="F751" s="6"/>
      <c r="G751" s="6"/>
      <c r="H751" s="6"/>
      <c r="I751" s="6"/>
      <c r="J751" s="6"/>
      <c r="K751" s="6"/>
      <c r="L751" s="6"/>
      <c r="M751" s="15"/>
      <c r="N751" s="15"/>
      <c r="O751" s="15"/>
      <c r="P751" s="15"/>
      <c r="Q751" s="15"/>
      <c r="R751" s="15"/>
      <c r="S751" s="6"/>
      <c r="T751" s="6"/>
      <c r="U751" s="6"/>
      <c r="V751" s="6"/>
      <c r="W751" s="6"/>
      <c r="X751" s="6"/>
      <c r="Y751" s="6"/>
      <c r="Z751" s="6"/>
    </row>
    <row r="752" spans="1:26" x14ac:dyDescent="0.15">
      <c r="A752" s="6"/>
      <c r="B752" s="6"/>
      <c r="C752" s="6"/>
      <c r="D752" s="9"/>
      <c r="E752" s="9"/>
      <c r="F752" s="6"/>
      <c r="G752" s="6"/>
      <c r="H752" s="6"/>
      <c r="I752" s="6"/>
      <c r="J752" s="6"/>
      <c r="K752" s="6"/>
      <c r="L752" s="6"/>
      <c r="M752" s="15"/>
      <c r="N752" s="15"/>
      <c r="O752" s="15"/>
      <c r="P752" s="15"/>
      <c r="Q752" s="15"/>
      <c r="R752" s="15"/>
      <c r="S752" s="6"/>
      <c r="T752" s="6"/>
      <c r="U752" s="6"/>
      <c r="V752" s="6"/>
      <c r="W752" s="6"/>
      <c r="X752" s="6"/>
      <c r="Y752" s="6"/>
      <c r="Z752" s="6"/>
    </row>
    <row r="753" spans="1:26" x14ac:dyDescent="0.15">
      <c r="A753" s="6"/>
      <c r="B753" s="6"/>
      <c r="C753" s="6"/>
      <c r="D753" s="9"/>
      <c r="E753" s="9"/>
      <c r="F753" s="6"/>
      <c r="G753" s="6"/>
      <c r="H753" s="6"/>
      <c r="I753" s="6"/>
      <c r="J753" s="6"/>
      <c r="K753" s="6"/>
      <c r="L753" s="6"/>
      <c r="M753" s="15"/>
      <c r="N753" s="15"/>
      <c r="O753" s="15"/>
      <c r="P753" s="15"/>
      <c r="Q753" s="15"/>
      <c r="R753" s="15"/>
      <c r="S753" s="6"/>
      <c r="T753" s="6"/>
      <c r="U753" s="6"/>
      <c r="V753" s="6"/>
      <c r="W753" s="6"/>
      <c r="X753" s="6"/>
      <c r="Y753" s="6"/>
      <c r="Z753" s="6"/>
    </row>
    <row r="754" spans="1:26" x14ac:dyDescent="0.15">
      <c r="A754" s="6"/>
      <c r="B754" s="6"/>
      <c r="C754" s="6"/>
      <c r="D754" s="9"/>
      <c r="E754" s="9"/>
      <c r="F754" s="6"/>
      <c r="G754" s="6"/>
      <c r="H754" s="6"/>
      <c r="I754" s="6"/>
      <c r="J754" s="6"/>
      <c r="K754" s="6"/>
      <c r="L754" s="6"/>
      <c r="M754" s="15"/>
      <c r="N754" s="15"/>
      <c r="O754" s="15"/>
      <c r="P754" s="15"/>
      <c r="Q754" s="15"/>
      <c r="R754" s="15"/>
      <c r="S754" s="6"/>
      <c r="T754" s="6"/>
      <c r="U754" s="6"/>
      <c r="V754" s="6"/>
      <c r="W754" s="6"/>
      <c r="X754" s="6"/>
      <c r="Y754" s="6"/>
      <c r="Z754" s="6"/>
    </row>
    <row r="755" spans="1:26" x14ac:dyDescent="0.15">
      <c r="A755" s="6"/>
      <c r="B755" s="6"/>
      <c r="C755" s="6"/>
      <c r="D755" s="9"/>
      <c r="E755" s="9"/>
      <c r="F755" s="6"/>
      <c r="G755" s="6"/>
      <c r="H755" s="6"/>
      <c r="I755" s="6"/>
      <c r="J755" s="6"/>
      <c r="K755" s="6"/>
      <c r="L755" s="6"/>
      <c r="M755" s="15"/>
      <c r="N755" s="15"/>
      <c r="O755" s="15"/>
      <c r="P755" s="15"/>
      <c r="Q755" s="15"/>
      <c r="R755" s="15"/>
      <c r="S755" s="6"/>
      <c r="T755" s="6"/>
      <c r="U755" s="6"/>
      <c r="V755" s="6"/>
      <c r="W755" s="6"/>
      <c r="X755" s="6"/>
      <c r="Y755" s="6"/>
      <c r="Z755" s="6"/>
    </row>
    <row r="756" spans="1:26" x14ac:dyDescent="0.15">
      <c r="A756" s="6"/>
      <c r="B756" s="6"/>
      <c r="C756" s="6"/>
      <c r="D756" s="9"/>
      <c r="E756" s="9"/>
      <c r="F756" s="6"/>
      <c r="G756" s="6"/>
      <c r="H756" s="6"/>
      <c r="I756" s="6"/>
      <c r="J756" s="6"/>
      <c r="K756" s="6"/>
      <c r="L756" s="6"/>
      <c r="M756" s="15"/>
      <c r="N756" s="15"/>
      <c r="O756" s="15"/>
      <c r="P756" s="15"/>
      <c r="Q756" s="15"/>
      <c r="R756" s="15"/>
      <c r="S756" s="6"/>
      <c r="T756" s="6"/>
      <c r="U756" s="6"/>
      <c r="V756" s="6"/>
      <c r="W756" s="6"/>
      <c r="X756" s="6"/>
      <c r="Y756" s="6"/>
      <c r="Z756" s="6"/>
    </row>
    <row r="757" spans="1:26" x14ac:dyDescent="0.15">
      <c r="A757" s="6"/>
      <c r="B757" s="6"/>
      <c r="C757" s="6"/>
      <c r="D757" s="9"/>
      <c r="E757" s="9"/>
      <c r="F757" s="6"/>
      <c r="G757" s="6"/>
      <c r="H757" s="6"/>
      <c r="I757" s="6"/>
      <c r="J757" s="6"/>
      <c r="K757" s="6"/>
      <c r="L757" s="6"/>
      <c r="M757" s="15"/>
      <c r="N757" s="15"/>
      <c r="O757" s="15"/>
      <c r="P757" s="15"/>
      <c r="Q757" s="15"/>
      <c r="R757" s="15"/>
      <c r="S757" s="6"/>
      <c r="T757" s="6"/>
      <c r="U757" s="6"/>
      <c r="V757" s="6"/>
      <c r="W757" s="6"/>
      <c r="X757" s="6"/>
      <c r="Y757" s="6"/>
      <c r="Z757" s="6"/>
    </row>
    <row r="758" spans="1:26" x14ac:dyDescent="0.15">
      <c r="A758" s="6"/>
      <c r="B758" s="6"/>
      <c r="C758" s="6"/>
      <c r="D758" s="9"/>
      <c r="E758" s="9"/>
      <c r="F758" s="6"/>
      <c r="G758" s="6"/>
      <c r="H758" s="6"/>
      <c r="I758" s="6"/>
      <c r="J758" s="6"/>
      <c r="K758" s="6"/>
      <c r="L758" s="6"/>
      <c r="M758" s="15"/>
      <c r="N758" s="15"/>
      <c r="O758" s="15"/>
      <c r="P758" s="15"/>
      <c r="Q758" s="15"/>
      <c r="R758" s="15"/>
      <c r="S758" s="6"/>
      <c r="T758" s="6"/>
      <c r="U758" s="6"/>
      <c r="V758" s="6"/>
      <c r="W758" s="6"/>
      <c r="X758" s="6"/>
      <c r="Y758" s="6"/>
      <c r="Z758" s="6"/>
    </row>
    <row r="759" spans="1:26" x14ac:dyDescent="0.15">
      <c r="A759" s="6"/>
      <c r="B759" s="6"/>
      <c r="C759" s="6"/>
      <c r="D759" s="9"/>
      <c r="E759" s="9"/>
      <c r="F759" s="6"/>
      <c r="G759" s="6"/>
      <c r="H759" s="6"/>
      <c r="I759" s="6"/>
      <c r="J759" s="6"/>
      <c r="K759" s="6"/>
      <c r="L759" s="6"/>
      <c r="M759" s="15"/>
      <c r="N759" s="15"/>
      <c r="O759" s="15"/>
      <c r="P759" s="15"/>
      <c r="Q759" s="15"/>
      <c r="R759" s="15"/>
      <c r="S759" s="6"/>
      <c r="T759" s="6"/>
      <c r="U759" s="6"/>
      <c r="V759" s="6"/>
      <c r="W759" s="6"/>
      <c r="X759" s="6"/>
      <c r="Y759" s="6"/>
      <c r="Z759" s="6"/>
    </row>
    <row r="760" spans="1:26" x14ac:dyDescent="0.15">
      <c r="A760" s="6"/>
      <c r="B760" s="6"/>
      <c r="C760" s="6"/>
      <c r="D760" s="9"/>
      <c r="E760" s="9"/>
      <c r="F760" s="6"/>
      <c r="G760" s="6"/>
      <c r="H760" s="6"/>
      <c r="I760" s="6"/>
      <c r="J760" s="6"/>
      <c r="K760" s="6"/>
      <c r="L760" s="6"/>
      <c r="M760" s="15"/>
      <c r="N760" s="15"/>
      <c r="O760" s="15"/>
      <c r="P760" s="15"/>
      <c r="Q760" s="15"/>
      <c r="R760" s="15"/>
      <c r="S760" s="6"/>
      <c r="T760" s="6"/>
      <c r="U760" s="6"/>
      <c r="V760" s="6"/>
      <c r="W760" s="6"/>
      <c r="X760" s="6"/>
      <c r="Y760" s="6"/>
      <c r="Z760" s="6"/>
    </row>
    <row r="761" spans="1:26" x14ac:dyDescent="0.15">
      <c r="A761" s="6"/>
      <c r="B761" s="6"/>
      <c r="C761" s="6"/>
      <c r="D761" s="9"/>
      <c r="E761" s="9"/>
      <c r="F761" s="6"/>
      <c r="G761" s="6"/>
      <c r="H761" s="6"/>
      <c r="I761" s="6"/>
      <c r="J761" s="6"/>
      <c r="K761" s="6"/>
      <c r="L761" s="6"/>
      <c r="M761" s="15"/>
      <c r="N761" s="15"/>
      <c r="O761" s="15"/>
      <c r="P761" s="15"/>
      <c r="Q761" s="15"/>
      <c r="R761" s="15"/>
      <c r="S761" s="6"/>
      <c r="T761" s="6"/>
      <c r="U761" s="6"/>
      <c r="V761" s="6"/>
      <c r="W761" s="6"/>
      <c r="X761" s="6"/>
      <c r="Y761" s="6"/>
      <c r="Z761" s="6"/>
    </row>
    <row r="762" spans="1:26" x14ac:dyDescent="0.15">
      <c r="A762" s="6"/>
      <c r="B762" s="6"/>
      <c r="C762" s="6"/>
      <c r="D762" s="9"/>
      <c r="E762" s="9"/>
      <c r="F762" s="6"/>
      <c r="G762" s="6"/>
      <c r="H762" s="6"/>
      <c r="I762" s="6"/>
      <c r="J762" s="6"/>
      <c r="K762" s="6"/>
      <c r="L762" s="6"/>
      <c r="M762" s="15"/>
      <c r="N762" s="15"/>
      <c r="O762" s="15"/>
      <c r="P762" s="15"/>
      <c r="Q762" s="15"/>
      <c r="R762" s="15"/>
      <c r="S762" s="6"/>
      <c r="T762" s="6"/>
      <c r="U762" s="6"/>
      <c r="V762" s="6"/>
      <c r="W762" s="6"/>
      <c r="X762" s="6"/>
      <c r="Y762" s="6"/>
      <c r="Z762" s="6"/>
    </row>
    <row r="763" spans="1:26" x14ac:dyDescent="0.15">
      <c r="A763" s="6"/>
      <c r="B763" s="6"/>
      <c r="C763" s="6"/>
      <c r="D763" s="9"/>
      <c r="E763" s="9"/>
      <c r="F763" s="6"/>
      <c r="G763" s="6"/>
      <c r="H763" s="6"/>
      <c r="I763" s="6"/>
      <c r="J763" s="6"/>
      <c r="K763" s="6"/>
      <c r="L763" s="6"/>
      <c r="M763" s="15"/>
      <c r="N763" s="15"/>
      <c r="O763" s="15"/>
      <c r="P763" s="15"/>
      <c r="Q763" s="15"/>
      <c r="R763" s="15"/>
      <c r="S763" s="6"/>
      <c r="T763" s="6"/>
      <c r="U763" s="6"/>
      <c r="V763" s="6"/>
      <c r="W763" s="6"/>
      <c r="X763" s="6"/>
      <c r="Y763" s="6"/>
      <c r="Z763" s="6"/>
    </row>
    <row r="764" spans="1:26" x14ac:dyDescent="0.15">
      <c r="A764" s="6"/>
      <c r="B764" s="6"/>
      <c r="C764" s="6"/>
      <c r="D764" s="9"/>
      <c r="E764" s="9"/>
      <c r="F764" s="6"/>
      <c r="G764" s="6"/>
      <c r="H764" s="6"/>
      <c r="I764" s="6"/>
      <c r="J764" s="6"/>
      <c r="K764" s="6"/>
      <c r="L764" s="6"/>
      <c r="M764" s="15"/>
      <c r="N764" s="15"/>
      <c r="O764" s="15"/>
      <c r="P764" s="15"/>
      <c r="Q764" s="15"/>
      <c r="R764" s="15"/>
      <c r="S764" s="6"/>
      <c r="T764" s="6"/>
      <c r="U764" s="6"/>
      <c r="V764" s="6"/>
      <c r="W764" s="6"/>
      <c r="X764" s="6"/>
      <c r="Y764" s="6"/>
      <c r="Z764" s="6"/>
    </row>
    <row r="765" spans="1:26" x14ac:dyDescent="0.15">
      <c r="A765" s="6"/>
      <c r="B765" s="6"/>
      <c r="C765" s="6"/>
      <c r="D765" s="9"/>
      <c r="E765" s="9"/>
      <c r="F765" s="6"/>
      <c r="G765" s="6"/>
      <c r="H765" s="6"/>
      <c r="I765" s="6"/>
      <c r="J765" s="6"/>
      <c r="K765" s="6"/>
      <c r="L765" s="6"/>
      <c r="M765" s="15"/>
      <c r="N765" s="15"/>
      <c r="O765" s="15"/>
      <c r="P765" s="15"/>
      <c r="Q765" s="15"/>
      <c r="R765" s="15"/>
      <c r="S765" s="6"/>
      <c r="T765" s="6"/>
      <c r="U765" s="6"/>
      <c r="V765" s="6"/>
      <c r="W765" s="6"/>
      <c r="X765" s="6"/>
      <c r="Y765" s="6"/>
      <c r="Z765" s="6"/>
    </row>
    <row r="766" spans="1:26" x14ac:dyDescent="0.15">
      <c r="A766" s="6"/>
      <c r="B766" s="6"/>
      <c r="C766" s="6"/>
      <c r="D766" s="9"/>
      <c r="E766" s="9"/>
      <c r="F766" s="6"/>
      <c r="G766" s="6"/>
      <c r="H766" s="6"/>
      <c r="I766" s="6"/>
      <c r="J766" s="6"/>
      <c r="K766" s="6"/>
      <c r="L766" s="6"/>
      <c r="M766" s="15"/>
      <c r="N766" s="15"/>
      <c r="O766" s="15"/>
      <c r="P766" s="15"/>
      <c r="Q766" s="15"/>
      <c r="R766" s="15"/>
      <c r="S766" s="6"/>
      <c r="T766" s="6"/>
      <c r="U766" s="6"/>
      <c r="V766" s="6"/>
      <c r="W766" s="6"/>
      <c r="X766" s="6"/>
      <c r="Y766" s="6"/>
      <c r="Z766" s="6"/>
    </row>
    <row r="767" spans="1:26" x14ac:dyDescent="0.15">
      <c r="A767" s="6"/>
      <c r="B767" s="6"/>
      <c r="C767" s="6"/>
      <c r="D767" s="9"/>
      <c r="E767" s="9"/>
      <c r="F767" s="6"/>
      <c r="G767" s="6"/>
      <c r="H767" s="6"/>
      <c r="I767" s="6"/>
      <c r="J767" s="6"/>
      <c r="K767" s="6"/>
      <c r="L767" s="6"/>
      <c r="M767" s="15"/>
      <c r="N767" s="15"/>
      <c r="O767" s="15"/>
      <c r="P767" s="15"/>
      <c r="Q767" s="15"/>
      <c r="R767" s="15"/>
      <c r="S767" s="6"/>
      <c r="T767" s="6"/>
      <c r="U767" s="6"/>
      <c r="V767" s="6"/>
      <c r="W767" s="6"/>
      <c r="X767" s="6"/>
      <c r="Y767" s="6"/>
      <c r="Z767" s="6"/>
    </row>
    <row r="768" spans="1:26" x14ac:dyDescent="0.15">
      <c r="A768" s="6"/>
      <c r="B768" s="6"/>
      <c r="C768" s="6"/>
      <c r="D768" s="9"/>
      <c r="E768" s="9"/>
      <c r="F768" s="6"/>
      <c r="G768" s="6"/>
      <c r="H768" s="6"/>
      <c r="I768" s="6"/>
      <c r="J768" s="6"/>
      <c r="K768" s="6"/>
      <c r="L768" s="6"/>
      <c r="M768" s="15"/>
      <c r="N768" s="15"/>
      <c r="O768" s="15"/>
      <c r="P768" s="15"/>
      <c r="Q768" s="15"/>
      <c r="R768" s="15"/>
      <c r="S768" s="6"/>
      <c r="T768" s="6"/>
      <c r="U768" s="6"/>
      <c r="V768" s="6"/>
      <c r="W768" s="6"/>
      <c r="X768" s="6"/>
      <c r="Y768" s="6"/>
      <c r="Z768" s="6"/>
    </row>
    <row r="769" spans="1:26" x14ac:dyDescent="0.15">
      <c r="A769" s="6"/>
      <c r="B769" s="6"/>
      <c r="C769" s="6"/>
      <c r="D769" s="9"/>
      <c r="E769" s="9"/>
      <c r="F769" s="6"/>
      <c r="G769" s="6"/>
      <c r="H769" s="6"/>
      <c r="I769" s="6"/>
      <c r="J769" s="6"/>
      <c r="K769" s="6"/>
      <c r="L769" s="6"/>
      <c r="M769" s="15"/>
      <c r="N769" s="15"/>
      <c r="O769" s="15"/>
      <c r="P769" s="15"/>
      <c r="Q769" s="15"/>
      <c r="R769" s="15"/>
      <c r="S769" s="6"/>
      <c r="T769" s="6"/>
      <c r="U769" s="6"/>
      <c r="V769" s="6"/>
      <c r="W769" s="6"/>
      <c r="X769" s="6"/>
      <c r="Y769" s="6"/>
      <c r="Z769" s="6"/>
    </row>
    <row r="770" spans="1:26" x14ac:dyDescent="0.15">
      <c r="A770" s="6"/>
      <c r="B770" s="6"/>
      <c r="C770" s="6"/>
      <c r="D770" s="9"/>
      <c r="E770" s="9"/>
      <c r="F770" s="6"/>
      <c r="G770" s="6"/>
      <c r="H770" s="6"/>
      <c r="I770" s="6"/>
      <c r="J770" s="6"/>
      <c r="K770" s="6"/>
      <c r="L770" s="6"/>
      <c r="M770" s="15"/>
      <c r="N770" s="15"/>
      <c r="O770" s="15"/>
      <c r="P770" s="15"/>
      <c r="Q770" s="15"/>
      <c r="R770" s="15"/>
      <c r="S770" s="6"/>
      <c r="T770" s="6"/>
      <c r="U770" s="6"/>
      <c r="V770" s="6"/>
      <c r="W770" s="6"/>
      <c r="X770" s="6"/>
      <c r="Y770" s="6"/>
      <c r="Z770" s="6"/>
    </row>
    <row r="771" spans="1:26" x14ac:dyDescent="0.15">
      <c r="A771" s="6"/>
      <c r="B771" s="6"/>
      <c r="C771" s="6"/>
      <c r="D771" s="9"/>
      <c r="E771" s="9"/>
      <c r="F771" s="6"/>
      <c r="G771" s="6"/>
      <c r="H771" s="6"/>
      <c r="I771" s="6"/>
      <c r="J771" s="6"/>
      <c r="K771" s="6"/>
      <c r="L771" s="6"/>
      <c r="M771" s="15"/>
      <c r="N771" s="15"/>
      <c r="O771" s="15"/>
      <c r="P771" s="15"/>
      <c r="Q771" s="15"/>
      <c r="R771" s="15"/>
      <c r="S771" s="6"/>
      <c r="T771" s="6"/>
      <c r="U771" s="6"/>
      <c r="V771" s="6"/>
      <c r="W771" s="6"/>
      <c r="X771" s="6"/>
      <c r="Y771" s="6"/>
      <c r="Z771" s="6"/>
    </row>
    <row r="772" spans="1:26" x14ac:dyDescent="0.15">
      <c r="A772" s="6"/>
      <c r="B772" s="6"/>
      <c r="C772" s="6"/>
      <c r="D772" s="9"/>
      <c r="E772" s="9"/>
      <c r="F772" s="6"/>
      <c r="G772" s="6"/>
      <c r="H772" s="6"/>
      <c r="I772" s="6"/>
      <c r="J772" s="6"/>
      <c r="K772" s="6"/>
      <c r="L772" s="6"/>
      <c r="M772" s="15"/>
      <c r="N772" s="15"/>
      <c r="O772" s="15"/>
      <c r="P772" s="15"/>
      <c r="Q772" s="15"/>
      <c r="R772" s="15"/>
      <c r="S772" s="6"/>
      <c r="T772" s="6"/>
      <c r="U772" s="6"/>
      <c r="V772" s="6"/>
      <c r="W772" s="6"/>
      <c r="X772" s="6"/>
      <c r="Y772" s="6"/>
      <c r="Z772" s="6"/>
    </row>
    <row r="773" spans="1:26" x14ac:dyDescent="0.15">
      <c r="A773" s="6"/>
      <c r="B773" s="6"/>
      <c r="C773" s="6"/>
      <c r="D773" s="9"/>
      <c r="E773" s="9"/>
      <c r="F773" s="6"/>
      <c r="G773" s="6"/>
      <c r="H773" s="6"/>
      <c r="I773" s="6"/>
      <c r="J773" s="6"/>
      <c r="K773" s="6"/>
      <c r="L773" s="6"/>
      <c r="M773" s="15"/>
      <c r="N773" s="15"/>
      <c r="O773" s="15"/>
      <c r="P773" s="15"/>
      <c r="Q773" s="15"/>
      <c r="R773" s="15"/>
      <c r="S773" s="6"/>
      <c r="T773" s="6"/>
      <c r="U773" s="6"/>
      <c r="V773" s="6"/>
      <c r="W773" s="6"/>
      <c r="X773" s="6"/>
      <c r="Y773" s="6"/>
      <c r="Z773" s="6"/>
    </row>
    <row r="774" spans="1:26" x14ac:dyDescent="0.15">
      <c r="A774" s="6"/>
      <c r="B774" s="6"/>
      <c r="C774" s="6"/>
      <c r="D774" s="9"/>
      <c r="E774" s="9"/>
      <c r="F774" s="6"/>
      <c r="G774" s="6"/>
      <c r="H774" s="6"/>
      <c r="I774" s="6"/>
      <c r="J774" s="6"/>
      <c r="K774" s="6"/>
      <c r="L774" s="6"/>
      <c r="M774" s="15"/>
      <c r="N774" s="15"/>
      <c r="O774" s="15"/>
      <c r="P774" s="15"/>
      <c r="Q774" s="15"/>
      <c r="R774" s="15"/>
      <c r="S774" s="6"/>
      <c r="T774" s="6"/>
      <c r="U774" s="6"/>
      <c r="V774" s="6"/>
      <c r="W774" s="6"/>
      <c r="X774" s="6"/>
      <c r="Y774" s="6"/>
      <c r="Z774" s="6"/>
    </row>
    <row r="775" spans="1:26" x14ac:dyDescent="0.15">
      <c r="A775" s="6"/>
      <c r="B775" s="6"/>
      <c r="C775" s="6"/>
      <c r="D775" s="9"/>
      <c r="E775" s="9"/>
      <c r="F775" s="6"/>
      <c r="G775" s="6"/>
      <c r="H775" s="6"/>
      <c r="I775" s="6"/>
      <c r="J775" s="6"/>
      <c r="K775" s="6"/>
      <c r="L775" s="6"/>
      <c r="M775" s="15"/>
      <c r="N775" s="15"/>
      <c r="O775" s="15"/>
      <c r="P775" s="15"/>
      <c r="Q775" s="15"/>
      <c r="R775" s="15"/>
      <c r="S775" s="6"/>
      <c r="T775" s="6"/>
      <c r="U775" s="6"/>
      <c r="V775" s="6"/>
      <c r="W775" s="6"/>
      <c r="X775" s="6"/>
      <c r="Y775" s="6"/>
      <c r="Z775" s="6"/>
    </row>
    <row r="776" spans="1:26" x14ac:dyDescent="0.15">
      <c r="A776" s="6"/>
      <c r="B776" s="6"/>
      <c r="C776" s="6"/>
      <c r="D776" s="9"/>
      <c r="E776" s="9"/>
      <c r="F776" s="6"/>
      <c r="G776" s="6"/>
      <c r="H776" s="6"/>
      <c r="I776" s="6"/>
      <c r="J776" s="6"/>
      <c r="K776" s="6"/>
      <c r="L776" s="6"/>
      <c r="M776" s="15"/>
      <c r="N776" s="15"/>
      <c r="O776" s="15"/>
      <c r="P776" s="15"/>
      <c r="Q776" s="15"/>
      <c r="R776" s="15"/>
      <c r="S776" s="6"/>
      <c r="T776" s="6"/>
      <c r="U776" s="6"/>
      <c r="V776" s="6"/>
      <c r="W776" s="6"/>
      <c r="X776" s="6"/>
      <c r="Y776" s="6"/>
      <c r="Z776" s="6"/>
    </row>
    <row r="777" spans="1:26" x14ac:dyDescent="0.15">
      <c r="A777" s="6"/>
      <c r="B777" s="6"/>
      <c r="C777" s="6"/>
      <c r="D777" s="9"/>
      <c r="E777" s="9"/>
      <c r="F777" s="6"/>
      <c r="G777" s="6"/>
      <c r="H777" s="6"/>
      <c r="I777" s="6"/>
      <c r="J777" s="6"/>
      <c r="K777" s="6"/>
      <c r="L777" s="6"/>
      <c r="M777" s="15"/>
      <c r="N777" s="15"/>
      <c r="O777" s="15"/>
      <c r="P777" s="15"/>
      <c r="Q777" s="15"/>
      <c r="R777" s="15"/>
      <c r="S777" s="6"/>
      <c r="T777" s="6"/>
      <c r="U777" s="6"/>
      <c r="V777" s="6"/>
      <c r="W777" s="6"/>
      <c r="X777" s="6"/>
      <c r="Y777" s="6"/>
      <c r="Z777" s="6"/>
    </row>
    <row r="778" spans="1:26" x14ac:dyDescent="0.15">
      <c r="A778" s="6"/>
      <c r="B778" s="6"/>
      <c r="C778" s="6"/>
      <c r="D778" s="9"/>
      <c r="E778" s="9"/>
      <c r="F778" s="6"/>
      <c r="G778" s="6"/>
      <c r="H778" s="6"/>
      <c r="I778" s="6"/>
      <c r="J778" s="6"/>
      <c r="K778" s="6"/>
      <c r="L778" s="6"/>
      <c r="M778" s="15"/>
      <c r="N778" s="15"/>
      <c r="O778" s="15"/>
      <c r="P778" s="15"/>
      <c r="Q778" s="15"/>
      <c r="R778" s="15"/>
      <c r="S778" s="6"/>
      <c r="T778" s="6"/>
      <c r="U778" s="6"/>
      <c r="V778" s="6"/>
      <c r="W778" s="6"/>
      <c r="X778" s="6"/>
      <c r="Y778" s="6"/>
      <c r="Z778" s="6"/>
    </row>
    <row r="779" spans="1:26" x14ac:dyDescent="0.15">
      <c r="A779" s="6"/>
      <c r="B779" s="6"/>
      <c r="C779" s="6"/>
      <c r="D779" s="9"/>
      <c r="E779" s="9"/>
      <c r="F779" s="6"/>
      <c r="G779" s="6"/>
      <c r="H779" s="6"/>
      <c r="I779" s="6"/>
      <c r="J779" s="6"/>
      <c r="K779" s="6"/>
      <c r="L779" s="6"/>
      <c r="M779" s="15"/>
      <c r="N779" s="15"/>
      <c r="O779" s="15"/>
      <c r="P779" s="15"/>
      <c r="Q779" s="15"/>
      <c r="R779" s="15"/>
      <c r="S779" s="6"/>
      <c r="T779" s="6"/>
      <c r="U779" s="6"/>
      <c r="V779" s="6"/>
      <c r="W779" s="6"/>
      <c r="X779" s="6"/>
      <c r="Y779" s="6"/>
      <c r="Z779" s="6"/>
    </row>
    <row r="780" spans="1:26" x14ac:dyDescent="0.15">
      <c r="A780" s="6"/>
      <c r="B780" s="6"/>
      <c r="C780" s="6"/>
      <c r="D780" s="9"/>
      <c r="E780" s="9"/>
      <c r="F780" s="6"/>
      <c r="G780" s="6"/>
      <c r="H780" s="6"/>
      <c r="I780" s="6"/>
      <c r="J780" s="6"/>
      <c r="K780" s="6"/>
      <c r="L780" s="6"/>
      <c r="M780" s="15"/>
      <c r="N780" s="15"/>
      <c r="O780" s="15"/>
      <c r="P780" s="15"/>
      <c r="Q780" s="15"/>
      <c r="R780" s="15"/>
      <c r="S780" s="6"/>
      <c r="T780" s="6"/>
      <c r="U780" s="6"/>
      <c r="V780" s="6"/>
      <c r="W780" s="6"/>
      <c r="X780" s="6"/>
      <c r="Y780" s="6"/>
      <c r="Z780" s="6"/>
    </row>
    <row r="781" spans="1:26" x14ac:dyDescent="0.15">
      <c r="A781" s="6"/>
      <c r="B781" s="6"/>
      <c r="C781" s="6"/>
      <c r="D781" s="9"/>
      <c r="E781" s="9"/>
      <c r="F781" s="6"/>
      <c r="G781" s="6"/>
      <c r="H781" s="6"/>
      <c r="I781" s="6"/>
      <c r="J781" s="6"/>
      <c r="K781" s="6"/>
      <c r="L781" s="6"/>
      <c r="M781" s="15"/>
      <c r="N781" s="15"/>
      <c r="O781" s="15"/>
      <c r="P781" s="15"/>
      <c r="Q781" s="15"/>
      <c r="R781" s="15"/>
      <c r="S781" s="6"/>
      <c r="T781" s="6"/>
      <c r="U781" s="6"/>
      <c r="V781" s="6"/>
      <c r="W781" s="6"/>
      <c r="X781" s="6"/>
      <c r="Y781" s="6"/>
      <c r="Z781" s="6"/>
    </row>
    <row r="782" spans="1:26" x14ac:dyDescent="0.15">
      <c r="A782" s="6"/>
      <c r="B782" s="6"/>
      <c r="C782" s="6"/>
      <c r="D782" s="9"/>
      <c r="E782" s="9"/>
      <c r="F782" s="6"/>
      <c r="G782" s="6"/>
      <c r="H782" s="6"/>
      <c r="I782" s="6"/>
      <c r="J782" s="6"/>
      <c r="K782" s="6"/>
      <c r="L782" s="6"/>
      <c r="M782" s="15"/>
      <c r="N782" s="15"/>
      <c r="O782" s="15"/>
      <c r="P782" s="15"/>
      <c r="Q782" s="15"/>
      <c r="R782" s="15"/>
      <c r="S782" s="6"/>
      <c r="T782" s="6"/>
      <c r="U782" s="6"/>
      <c r="V782" s="6"/>
      <c r="W782" s="6"/>
      <c r="X782" s="6"/>
      <c r="Y782" s="6"/>
      <c r="Z782" s="6"/>
    </row>
    <row r="783" spans="1:26" x14ac:dyDescent="0.15">
      <c r="A783" s="6"/>
      <c r="B783" s="6"/>
      <c r="C783" s="6"/>
      <c r="D783" s="9"/>
      <c r="E783" s="9"/>
      <c r="F783" s="6"/>
      <c r="G783" s="6"/>
      <c r="H783" s="6"/>
      <c r="I783" s="6"/>
      <c r="J783" s="6"/>
      <c r="K783" s="6"/>
      <c r="L783" s="6"/>
      <c r="M783" s="15"/>
      <c r="N783" s="15"/>
      <c r="O783" s="15"/>
      <c r="P783" s="15"/>
      <c r="Q783" s="15"/>
      <c r="R783" s="15"/>
      <c r="S783" s="6"/>
      <c r="T783" s="6"/>
      <c r="U783" s="6"/>
      <c r="V783" s="6"/>
      <c r="W783" s="6"/>
      <c r="X783" s="6"/>
      <c r="Y783" s="6"/>
      <c r="Z783" s="6"/>
    </row>
    <row r="784" spans="1:26" x14ac:dyDescent="0.15">
      <c r="A784" s="6"/>
      <c r="B784" s="6"/>
      <c r="C784" s="6"/>
      <c r="D784" s="9"/>
      <c r="E784" s="9"/>
      <c r="F784" s="6"/>
      <c r="G784" s="6"/>
      <c r="H784" s="6"/>
      <c r="I784" s="6"/>
      <c r="J784" s="6"/>
      <c r="K784" s="6"/>
      <c r="L784" s="6"/>
      <c r="M784" s="15"/>
      <c r="N784" s="15"/>
      <c r="O784" s="15"/>
      <c r="P784" s="15"/>
      <c r="Q784" s="15"/>
      <c r="R784" s="15"/>
      <c r="S784" s="6"/>
      <c r="T784" s="6"/>
      <c r="U784" s="6"/>
      <c r="V784" s="6"/>
      <c r="W784" s="6"/>
      <c r="X784" s="6"/>
      <c r="Y784" s="6"/>
      <c r="Z784" s="6"/>
    </row>
    <row r="785" spans="1:26" x14ac:dyDescent="0.15">
      <c r="A785" s="6"/>
      <c r="B785" s="6"/>
      <c r="C785" s="6"/>
      <c r="D785" s="9"/>
      <c r="E785" s="9"/>
      <c r="F785" s="6"/>
      <c r="G785" s="6"/>
      <c r="H785" s="6"/>
      <c r="I785" s="6"/>
      <c r="J785" s="6"/>
      <c r="K785" s="6"/>
      <c r="L785" s="6"/>
      <c r="M785" s="15"/>
      <c r="N785" s="15"/>
      <c r="O785" s="15"/>
      <c r="P785" s="15"/>
      <c r="Q785" s="15"/>
      <c r="R785" s="15"/>
      <c r="S785" s="6"/>
      <c r="T785" s="6"/>
      <c r="U785" s="6"/>
      <c r="V785" s="6"/>
      <c r="W785" s="6"/>
      <c r="X785" s="6"/>
      <c r="Y785" s="6"/>
      <c r="Z785" s="6"/>
    </row>
    <row r="786" spans="1:26" x14ac:dyDescent="0.15">
      <c r="A786" s="6"/>
      <c r="B786" s="6"/>
      <c r="C786" s="6"/>
      <c r="D786" s="9"/>
      <c r="E786" s="9"/>
      <c r="F786" s="6"/>
      <c r="G786" s="6"/>
      <c r="H786" s="6"/>
      <c r="I786" s="6"/>
      <c r="J786" s="6"/>
      <c r="K786" s="6"/>
      <c r="L786" s="6"/>
      <c r="M786" s="15"/>
      <c r="N786" s="15"/>
      <c r="O786" s="15"/>
      <c r="P786" s="15"/>
      <c r="Q786" s="15"/>
      <c r="R786" s="15"/>
      <c r="S786" s="6"/>
      <c r="T786" s="6"/>
      <c r="U786" s="6"/>
      <c r="V786" s="6"/>
      <c r="W786" s="6"/>
      <c r="X786" s="6"/>
      <c r="Y786" s="6"/>
      <c r="Z786" s="6"/>
    </row>
    <row r="787" spans="1:26" x14ac:dyDescent="0.15">
      <c r="A787" s="6"/>
      <c r="B787" s="6"/>
      <c r="C787" s="6"/>
      <c r="D787" s="9"/>
      <c r="E787" s="9"/>
      <c r="F787" s="6"/>
      <c r="G787" s="6"/>
      <c r="H787" s="6"/>
      <c r="I787" s="6"/>
      <c r="J787" s="6"/>
      <c r="K787" s="6"/>
      <c r="L787" s="6"/>
      <c r="M787" s="15"/>
      <c r="N787" s="15"/>
      <c r="O787" s="15"/>
      <c r="P787" s="15"/>
      <c r="Q787" s="15"/>
      <c r="R787" s="15"/>
      <c r="S787" s="6"/>
      <c r="T787" s="6"/>
      <c r="U787" s="6"/>
      <c r="V787" s="6"/>
      <c r="W787" s="6"/>
      <c r="X787" s="6"/>
      <c r="Y787" s="6"/>
      <c r="Z787" s="6"/>
    </row>
    <row r="788" spans="1:26" x14ac:dyDescent="0.15">
      <c r="A788" s="6"/>
      <c r="B788" s="6"/>
      <c r="C788" s="6"/>
      <c r="D788" s="9"/>
      <c r="E788" s="9"/>
      <c r="F788" s="6"/>
      <c r="G788" s="6"/>
      <c r="H788" s="6"/>
      <c r="I788" s="6"/>
      <c r="J788" s="6"/>
      <c r="K788" s="6"/>
      <c r="L788" s="6"/>
      <c r="M788" s="15"/>
      <c r="N788" s="15"/>
      <c r="O788" s="15"/>
      <c r="P788" s="15"/>
      <c r="Q788" s="15"/>
      <c r="R788" s="15"/>
      <c r="S788" s="6"/>
      <c r="T788" s="6"/>
      <c r="U788" s="6"/>
      <c r="V788" s="6"/>
      <c r="W788" s="6"/>
      <c r="X788" s="6"/>
      <c r="Y788" s="6"/>
      <c r="Z788" s="6"/>
    </row>
    <row r="789" spans="1:26" x14ac:dyDescent="0.15">
      <c r="A789" s="6"/>
      <c r="B789" s="6"/>
      <c r="C789" s="6"/>
      <c r="D789" s="9"/>
      <c r="E789" s="9"/>
      <c r="F789" s="6"/>
      <c r="G789" s="6"/>
      <c r="H789" s="6"/>
      <c r="I789" s="6"/>
      <c r="J789" s="6"/>
      <c r="K789" s="6"/>
      <c r="L789" s="6"/>
      <c r="M789" s="15"/>
      <c r="N789" s="15"/>
      <c r="O789" s="15"/>
      <c r="P789" s="15"/>
      <c r="Q789" s="15"/>
      <c r="R789" s="15"/>
      <c r="S789" s="6"/>
      <c r="T789" s="6"/>
      <c r="U789" s="6"/>
      <c r="V789" s="6"/>
      <c r="W789" s="6"/>
      <c r="X789" s="6"/>
      <c r="Y789" s="6"/>
      <c r="Z789" s="6"/>
    </row>
    <row r="790" spans="1:26" x14ac:dyDescent="0.15">
      <c r="A790" s="6"/>
      <c r="B790" s="6"/>
      <c r="C790" s="6"/>
      <c r="D790" s="9"/>
      <c r="E790" s="9"/>
      <c r="F790" s="6"/>
      <c r="G790" s="6"/>
      <c r="H790" s="6"/>
      <c r="I790" s="6"/>
      <c r="J790" s="6"/>
      <c r="K790" s="6"/>
      <c r="L790" s="6"/>
      <c r="M790" s="15"/>
      <c r="N790" s="15"/>
      <c r="O790" s="15"/>
      <c r="P790" s="15"/>
      <c r="Q790" s="15"/>
      <c r="R790" s="15"/>
      <c r="S790" s="6"/>
      <c r="T790" s="6"/>
      <c r="U790" s="6"/>
      <c r="V790" s="6"/>
      <c r="W790" s="6"/>
      <c r="X790" s="6"/>
      <c r="Y790" s="6"/>
      <c r="Z790" s="6"/>
    </row>
    <row r="791" spans="1:26" x14ac:dyDescent="0.15">
      <c r="A791" s="6"/>
      <c r="B791" s="6"/>
      <c r="C791" s="6"/>
      <c r="D791" s="9"/>
      <c r="E791" s="9"/>
      <c r="F791" s="6"/>
      <c r="G791" s="6"/>
      <c r="H791" s="6"/>
      <c r="I791" s="6"/>
      <c r="J791" s="6"/>
      <c r="K791" s="6"/>
      <c r="L791" s="6"/>
      <c r="M791" s="15"/>
      <c r="N791" s="15"/>
      <c r="O791" s="15"/>
      <c r="P791" s="15"/>
      <c r="Q791" s="15"/>
      <c r="R791" s="15"/>
      <c r="S791" s="6"/>
      <c r="T791" s="6"/>
      <c r="U791" s="6"/>
      <c r="V791" s="6"/>
      <c r="W791" s="6"/>
      <c r="X791" s="6"/>
      <c r="Y791" s="6"/>
      <c r="Z791" s="6"/>
    </row>
    <row r="792" spans="1:26" x14ac:dyDescent="0.15">
      <c r="A792" s="6"/>
      <c r="B792" s="6"/>
      <c r="C792" s="6"/>
      <c r="D792" s="9"/>
      <c r="E792" s="9"/>
      <c r="F792" s="6"/>
      <c r="G792" s="6"/>
      <c r="H792" s="6"/>
      <c r="I792" s="6"/>
      <c r="J792" s="6"/>
      <c r="K792" s="6"/>
      <c r="L792" s="6"/>
      <c r="M792" s="15"/>
      <c r="N792" s="15"/>
      <c r="O792" s="15"/>
      <c r="P792" s="15"/>
      <c r="Q792" s="15"/>
      <c r="R792" s="15"/>
      <c r="S792" s="6"/>
      <c r="T792" s="6"/>
      <c r="U792" s="6"/>
      <c r="V792" s="6"/>
      <c r="W792" s="6"/>
      <c r="X792" s="6"/>
      <c r="Y792" s="6"/>
      <c r="Z792" s="6"/>
    </row>
    <row r="793" spans="1:26" x14ac:dyDescent="0.15">
      <c r="A793" s="6"/>
      <c r="B793" s="6"/>
      <c r="C793" s="6"/>
      <c r="D793" s="9"/>
      <c r="E793" s="9"/>
      <c r="F793" s="6"/>
      <c r="G793" s="6"/>
      <c r="H793" s="6"/>
      <c r="I793" s="6"/>
      <c r="J793" s="6"/>
      <c r="K793" s="6"/>
      <c r="L793" s="6"/>
      <c r="M793" s="15"/>
      <c r="N793" s="15"/>
      <c r="O793" s="15"/>
      <c r="P793" s="15"/>
      <c r="Q793" s="15"/>
      <c r="R793" s="15"/>
      <c r="S793" s="6"/>
      <c r="T793" s="6"/>
      <c r="U793" s="6"/>
      <c r="V793" s="6"/>
      <c r="W793" s="6"/>
      <c r="X793" s="6"/>
      <c r="Y793" s="6"/>
      <c r="Z793" s="6"/>
    </row>
    <row r="794" spans="1:26" x14ac:dyDescent="0.15">
      <c r="A794" s="6"/>
      <c r="B794" s="6"/>
      <c r="C794" s="6"/>
      <c r="D794" s="9"/>
      <c r="E794" s="9"/>
      <c r="F794" s="6"/>
      <c r="G794" s="6"/>
      <c r="H794" s="6"/>
      <c r="I794" s="6"/>
      <c r="J794" s="6"/>
      <c r="K794" s="6"/>
      <c r="L794" s="6"/>
      <c r="M794" s="15"/>
      <c r="N794" s="15"/>
      <c r="O794" s="15"/>
      <c r="P794" s="15"/>
      <c r="Q794" s="15"/>
      <c r="R794" s="15"/>
      <c r="S794" s="6"/>
      <c r="T794" s="6"/>
      <c r="U794" s="6"/>
      <c r="V794" s="6"/>
      <c r="W794" s="6"/>
      <c r="X794" s="6"/>
      <c r="Y794" s="6"/>
      <c r="Z794" s="6"/>
    </row>
    <row r="795" spans="1:26" x14ac:dyDescent="0.15">
      <c r="A795" s="6"/>
      <c r="B795" s="6"/>
      <c r="C795" s="6"/>
      <c r="D795" s="9"/>
      <c r="E795" s="9"/>
      <c r="F795" s="6"/>
      <c r="G795" s="6"/>
      <c r="H795" s="6"/>
      <c r="I795" s="6"/>
      <c r="J795" s="6"/>
      <c r="K795" s="6"/>
      <c r="L795" s="6"/>
      <c r="M795" s="15"/>
      <c r="N795" s="15"/>
      <c r="O795" s="15"/>
      <c r="P795" s="15"/>
      <c r="Q795" s="15"/>
      <c r="R795" s="15"/>
      <c r="S795" s="6"/>
      <c r="T795" s="6"/>
      <c r="U795" s="6"/>
      <c r="V795" s="6"/>
      <c r="W795" s="6"/>
      <c r="X795" s="6"/>
      <c r="Y795" s="6"/>
      <c r="Z795" s="6"/>
    </row>
    <row r="796" spans="1:26" x14ac:dyDescent="0.15">
      <c r="A796" s="6"/>
      <c r="B796" s="6"/>
      <c r="C796" s="6"/>
      <c r="D796" s="9"/>
      <c r="E796" s="9"/>
      <c r="F796" s="6"/>
      <c r="G796" s="6"/>
      <c r="H796" s="6"/>
      <c r="I796" s="6"/>
      <c r="J796" s="6"/>
      <c r="K796" s="6"/>
      <c r="L796" s="6"/>
      <c r="M796" s="15"/>
      <c r="N796" s="15"/>
      <c r="O796" s="15"/>
      <c r="P796" s="15"/>
      <c r="Q796" s="15"/>
      <c r="R796" s="15"/>
      <c r="S796" s="6"/>
      <c r="T796" s="6"/>
      <c r="U796" s="6"/>
      <c r="V796" s="6"/>
      <c r="W796" s="6"/>
      <c r="X796" s="6"/>
      <c r="Y796" s="6"/>
      <c r="Z796" s="6"/>
    </row>
    <row r="797" spans="1:26" x14ac:dyDescent="0.15">
      <c r="A797" s="6"/>
      <c r="B797" s="6"/>
      <c r="C797" s="6"/>
      <c r="D797" s="9"/>
      <c r="E797" s="9"/>
      <c r="F797" s="6"/>
      <c r="G797" s="6"/>
      <c r="H797" s="6"/>
      <c r="I797" s="6"/>
      <c r="J797" s="6"/>
      <c r="K797" s="6"/>
      <c r="L797" s="6"/>
      <c r="M797" s="15"/>
      <c r="N797" s="15"/>
      <c r="O797" s="15"/>
      <c r="P797" s="15"/>
      <c r="Q797" s="15"/>
      <c r="R797" s="15"/>
      <c r="S797" s="6"/>
      <c r="T797" s="6"/>
      <c r="U797" s="6"/>
      <c r="V797" s="6"/>
      <c r="W797" s="6"/>
      <c r="X797" s="6"/>
      <c r="Y797" s="6"/>
      <c r="Z797" s="6"/>
    </row>
    <row r="798" spans="1:26" x14ac:dyDescent="0.15">
      <c r="A798" s="6"/>
      <c r="B798" s="6"/>
      <c r="C798" s="6"/>
      <c r="D798" s="9"/>
      <c r="E798" s="9"/>
      <c r="F798" s="6"/>
      <c r="G798" s="6"/>
      <c r="H798" s="6"/>
      <c r="I798" s="6"/>
      <c r="J798" s="6"/>
      <c r="K798" s="6"/>
      <c r="L798" s="6"/>
      <c r="M798" s="15"/>
      <c r="N798" s="15"/>
      <c r="O798" s="15"/>
      <c r="P798" s="15"/>
      <c r="Q798" s="15"/>
      <c r="R798" s="15"/>
      <c r="S798" s="6"/>
      <c r="T798" s="6"/>
      <c r="U798" s="6"/>
      <c r="V798" s="6"/>
      <c r="W798" s="6"/>
      <c r="X798" s="6"/>
      <c r="Y798" s="6"/>
      <c r="Z798" s="6"/>
    </row>
    <row r="799" spans="1:26" x14ac:dyDescent="0.15">
      <c r="A799" s="6"/>
      <c r="B799" s="6"/>
      <c r="C799" s="6"/>
      <c r="D799" s="9"/>
      <c r="E799" s="9"/>
      <c r="F799" s="6"/>
      <c r="G799" s="6"/>
      <c r="H799" s="6"/>
      <c r="I799" s="6"/>
      <c r="J799" s="6"/>
      <c r="K799" s="6"/>
      <c r="L799" s="6"/>
      <c r="M799" s="15"/>
      <c r="N799" s="15"/>
      <c r="O799" s="15"/>
      <c r="P799" s="15"/>
      <c r="Q799" s="15"/>
      <c r="R799" s="15"/>
      <c r="S799" s="6"/>
      <c r="T799" s="6"/>
      <c r="U799" s="6"/>
      <c r="V799" s="6"/>
      <c r="W799" s="6"/>
      <c r="X799" s="6"/>
      <c r="Y799" s="6"/>
      <c r="Z799" s="6"/>
    </row>
    <row r="800" spans="1:26" x14ac:dyDescent="0.15">
      <c r="A800" s="6"/>
      <c r="B800" s="6"/>
      <c r="C800" s="6"/>
      <c r="D800" s="9"/>
      <c r="E800" s="9"/>
      <c r="F800" s="6"/>
      <c r="G800" s="6"/>
      <c r="H800" s="6"/>
      <c r="I800" s="6"/>
      <c r="J800" s="6"/>
      <c r="K800" s="6"/>
      <c r="L800" s="6"/>
      <c r="M800" s="15"/>
      <c r="N800" s="15"/>
      <c r="O800" s="15"/>
      <c r="P800" s="15"/>
      <c r="Q800" s="15"/>
      <c r="R800" s="15"/>
      <c r="S800" s="6"/>
      <c r="T800" s="6"/>
      <c r="U800" s="6"/>
      <c r="V800" s="6"/>
      <c r="W800" s="6"/>
      <c r="X800" s="6"/>
      <c r="Y800" s="6"/>
      <c r="Z800" s="6"/>
    </row>
    <row r="801" spans="1:26" x14ac:dyDescent="0.15">
      <c r="A801" s="6"/>
      <c r="B801" s="6"/>
      <c r="C801" s="6"/>
      <c r="D801" s="9"/>
      <c r="E801" s="9"/>
      <c r="F801" s="6"/>
      <c r="G801" s="6"/>
      <c r="H801" s="6"/>
      <c r="I801" s="6"/>
      <c r="J801" s="6"/>
      <c r="K801" s="6"/>
      <c r="L801" s="6"/>
      <c r="M801" s="15"/>
      <c r="N801" s="15"/>
      <c r="O801" s="15"/>
      <c r="P801" s="15"/>
      <c r="Q801" s="15"/>
      <c r="R801" s="15"/>
      <c r="S801" s="6"/>
      <c r="T801" s="6"/>
      <c r="U801" s="6"/>
      <c r="V801" s="6"/>
      <c r="W801" s="6"/>
      <c r="X801" s="6"/>
      <c r="Y801" s="6"/>
      <c r="Z801" s="6"/>
    </row>
    <row r="802" spans="1:26" x14ac:dyDescent="0.15">
      <c r="A802" s="6"/>
      <c r="B802" s="6"/>
      <c r="C802" s="6"/>
      <c r="D802" s="9"/>
      <c r="E802" s="9"/>
      <c r="F802" s="6"/>
      <c r="G802" s="6"/>
      <c r="H802" s="6"/>
      <c r="I802" s="6"/>
      <c r="J802" s="6"/>
      <c r="K802" s="6"/>
      <c r="L802" s="6"/>
      <c r="M802" s="15"/>
      <c r="N802" s="15"/>
      <c r="O802" s="15"/>
      <c r="P802" s="15"/>
      <c r="Q802" s="15"/>
      <c r="R802" s="15"/>
      <c r="S802" s="6"/>
      <c r="T802" s="6"/>
      <c r="U802" s="6"/>
      <c r="V802" s="6"/>
      <c r="W802" s="6"/>
      <c r="X802" s="6"/>
      <c r="Y802" s="6"/>
      <c r="Z802" s="6"/>
    </row>
    <row r="803" spans="1:26" x14ac:dyDescent="0.15">
      <c r="A803" s="6"/>
      <c r="B803" s="6"/>
      <c r="C803" s="6"/>
      <c r="D803" s="9"/>
      <c r="E803" s="9"/>
      <c r="F803" s="6"/>
      <c r="G803" s="6"/>
      <c r="H803" s="6"/>
      <c r="I803" s="6"/>
      <c r="J803" s="6"/>
      <c r="K803" s="6"/>
      <c r="L803" s="6"/>
      <c r="M803" s="15"/>
      <c r="N803" s="15"/>
      <c r="O803" s="15"/>
      <c r="P803" s="15"/>
      <c r="Q803" s="15"/>
      <c r="R803" s="15"/>
      <c r="S803" s="6"/>
      <c r="T803" s="6"/>
      <c r="U803" s="6"/>
      <c r="V803" s="6"/>
      <c r="W803" s="6"/>
      <c r="X803" s="6"/>
      <c r="Y803" s="6"/>
      <c r="Z803" s="6"/>
    </row>
    <row r="804" spans="1:26" x14ac:dyDescent="0.15">
      <c r="A804" s="6"/>
      <c r="B804" s="6"/>
      <c r="C804" s="6"/>
      <c r="D804" s="9"/>
      <c r="E804" s="9"/>
      <c r="F804" s="6"/>
      <c r="G804" s="6"/>
      <c r="H804" s="6"/>
      <c r="I804" s="6"/>
      <c r="J804" s="6"/>
      <c r="K804" s="6"/>
      <c r="L804" s="6"/>
      <c r="M804" s="15"/>
      <c r="N804" s="15"/>
      <c r="O804" s="15"/>
      <c r="P804" s="15"/>
      <c r="Q804" s="15"/>
      <c r="R804" s="15"/>
      <c r="S804" s="6"/>
      <c r="T804" s="6"/>
      <c r="U804" s="6"/>
      <c r="V804" s="6"/>
      <c r="W804" s="6"/>
      <c r="X804" s="6"/>
      <c r="Y804" s="6"/>
      <c r="Z804" s="6"/>
    </row>
    <row r="805" spans="1:26" x14ac:dyDescent="0.15">
      <c r="A805" s="6"/>
      <c r="B805" s="6"/>
      <c r="C805" s="6"/>
      <c r="D805" s="9"/>
      <c r="E805" s="9"/>
      <c r="F805" s="6"/>
      <c r="G805" s="6"/>
      <c r="H805" s="6"/>
      <c r="I805" s="6"/>
      <c r="J805" s="6"/>
      <c r="K805" s="6"/>
      <c r="L805" s="6"/>
      <c r="M805" s="15"/>
      <c r="N805" s="15"/>
      <c r="O805" s="15"/>
      <c r="P805" s="15"/>
      <c r="Q805" s="15"/>
      <c r="R805" s="15"/>
      <c r="S805" s="6"/>
      <c r="T805" s="6"/>
      <c r="U805" s="6"/>
      <c r="V805" s="6"/>
      <c r="W805" s="6"/>
      <c r="X805" s="6"/>
      <c r="Y805" s="6"/>
      <c r="Z805" s="6"/>
    </row>
    <row r="806" spans="1:26" x14ac:dyDescent="0.15">
      <c r="A806" s="6"/>
      <c r="B806" s="6"/>
      <c r="C806" s="6"/>
      <c r="D806" s="9"/>
      <c r="E806" s="9"/>
      <c r="F806" s="6"/>
      <c r="G806" s="6"/>
      <c r="H806" s="6"/>
      <c r="I806" s="6"/>
      <c r="J806" s="6"/>
      <c r="K806" s="6"/>
      <c r="L806" s="6"/>
      <c r="M806" s="15"/>
      <c r="N806" s="15"/>
      <c r="O806" s="15"/>
      <c r="P806" s="15"/>
      <c r="Q806" s="15"/>
      <c r="R806" s="15"/>
      <c r="S806" s="6"/>
      <c r="T806" s="6"/>
      <c r="U806" s="6"/>
      <c r="V806" s="6"/>
      <c r="W806" s="6"/>
      <c r="X806" s="6"/>
      <c r="Y806" s="6"/>
      <c r="Z806" s="6"/>
    </row>
    <row r="807" spans="1:26" x14ac:dyDescent="0.15">
      <c r="A807" s="6"/>
      <c r="B807" s="6"/>
      <c r="C807" s="6"/>
      <c r="D807" s="9"/>
      <c r="E807" s="9"/>
      <c r="F807" s="6"/>
      <c r="G807" s="6"/>
      <c r="H807" s="6"/>
      <c r="I807" s="6"/>
      <c r="J807" s="6"/>
      <c r="K807" s="6"/>
      <c r="L807" s="6"/>
      <c r="M807" s="15"/>
      <c r="N807" s="15"/>
      <c r="O807" s="15"/>
      <c r="P807" s="15"/>
      <c r="Q807" s="15"/>
      <c r="R807" s="15"/>
      <c r="S807" s="6"/>
      <c r="T807" s="6"/>
      <c r="U807" s="6"/>
      <c r="V807" s="6"/>
      <c r="W807" s="6"/>
      <c r="X807" s="6"/>
      <c r="Y807" s="6"/>
      <c r="Z807" s="6"/>
    </row>
    <row r="808" spans="1:26" x14ac:dyDescent="0.15">
      <c r="A808" s="6"/>
      <c r="B808" s="6"/>
      <c r="C808" s="6"/>
      <c r="D808" s="9"/>
      <c r="E808" s="9"/>
      <c r="F808" s="6"/>
      <c r="G808" s="6"/>
      <c r="H808" s="6"/>
      <c r="I808" s="6"/>
      <c r="J808" s="6"/>
      <c r="K808" s="6"/>
      <c r="L808" s="6"/>
      <c r="M808" s="15"/>
      <c r="N808" s="15"/>
      <c r="O808" s="15"/>
      <c r="P808" s="15"/>
      <c r="Q808" s="15"/>
      <c r="R808" s="15"/>
      <c r="S808" s="6"/>
      <c r="T808" s="6"/>
      <c r="U808" s="6"/>
      <c r="V808" s="6"/>
      <c r="W808" s="6"/>
      <c r="X808" s="6"/>
      <c r="Y808" s="6"/>
      <c r="Z808" s="6"/>
    </row>
    <row r="809" spans="1:26" x14ac:dyDescent="0.15">
      <c r="A809" s="6"/>
      <c r="B809" s="6"/>
      <c r="C809" s="6"/>
      <c r="D809" s="9"/>
      <c r="E809" s="9"/>
      <c r="F809" s="6"/>
      <c r="G809" s="6"/>
      <c r="H809" s="6"/>
      <c r="I809" s="6"/>
      <c r="J809" s="6"/>
      <c r="K809" s="6"/>
      <c r="L809" s="6"/>
      <c r="M809" s="15"/>
      <c r="N809" s="15"/>
      <c r="O809" s="15"/>
      <c r="P809" s="15"/>
      <c r="Q809" s="15"/>
      <c r="R809" s="15"/>
      <c r="S809" s="6"/>
      <c r="T809" s="6"/>
      <c r="U809" s="6"/>
      <c r="V809" s="6"/>
      <c r="W809" s="6"/>
      <c r="X809" s="6"/>
      <c r="Y809" s="6"/>
      <c r="Z809" s="6"/>
    </row>
    <row r="810" spans="1:26" x14ac:dyDescent="0.15">
      <c r="A810" s="6"/>
      <c r="B810" s="6"/>
      <c r="C810" s="6"/>
      <c r="D810" s="9"/>
      <c r="E810" s="9"/>
      <c r="F810" s="6"/>
      <c r="G810" s="6"/>
      <c r="H810" s="6"/>
      <c r="I810" s="6"/>
      <c r="J810" s="6"/>
      <c r="K810" s="6"/>
      <c r="L810" s="6"/>
      <c r="M810" s="15"/>
      <c r="N810" s="15"/>
      <c r="O810" s="15"/>
      <c r="P810" s="15"/>
      <c r="Q810" s="15"/>
      <c r="R810" s="15"/>
      <c r="S810" s="6"/>
      <c r="T810" s="6"/>
      <c r="U810" s="6"/>
      <c r="V810" s="6"/>
      <c r="W810" s="6"/>
      <c r="X810" s="6"/>
      <c r="Y810" s="6"/>
      <c r="Z810" s="6"/>
    </row>
    <row r="811" spans="1:26" x14ac:dyDescent="0.15">
      <c r="A811" s="6"/>
      <c r="B811" s="6"/>
      <c r="C811" s="6"/>
      <c r="D811" s="9"/>
      <c r="E811" s="9"/>
      <c r="F811" s="6"/>
      <c r="G811" s="6"/>
      <c r="H811" s="6"/>
      <c r="I811" s="6"/>
      <c r="J811" s="6"/>
      <c r="K811" s="6"/>
      <c r="L811" s="6"/>
      <c r="M811" s="15"/>
      <c r="N811" s="15"/>
      <c r="O811" s="15"/>
      <c r="P811" s="15"/>
      <c r="Q811" s="15"/>
      <c r="R811" s="15"/>
      <c r="S811" s="6"/>
      <c r="T811" s="6"/>
      <c r="U811" s="6"/>
      <c r="V811" s="6"/>
      <c r="W811" s="6"/>
      <c r="X811" s="6"/>
      <c r="Y811" s="6"/>
      <c r="Z811" s="6"/>
    </row>
    <row r="812" spans="1:26" x14ac:dyDescent="0.15">
      <c r="A812" s="6"/>
      <c r="B812" s="6"/>
      <c r="C812" s="6"/>
      <c r="D812" s="9"/>
      <c r="E812" s="9"/>
      <c r="F812" s="6"/>
      <c r="G812" s="6"/>
      <c r="H812" s="6"/>
      <c r="I812" s="6"/>
      <c r="J812" s="6"/>
      <c r="K812" s="6"/>
      <c r="L812" s="6"/>
      <c r="M812" s="15"/>
      <c r="N812" s="15"/>
      <c r="O812" s="15"/>
      <c r="P812" s="15"/>
      <c r="Q812" s="15"/>
      <c r="R812" s="15"/>
      <c r="S812" s="6"/>
      <c r="T812" s="6"/>
      <c r="U812" s="6"/>
      <c r="V812" s="6"/>
      <c r="W812" s="6"/>
      <c r="X812" s="6"/>
      <c r="Y812" s="6"/>
      <c r="Z812" s="6"/>
    </row>
    <row r="813" spans="1:26" x14ac:dyDescent="0.15">
      <c r="A813" s="6"/>
      <c r="B813" s="6"/>
      <c r="C813" s="6"/>
      <c r="D813" s="9"/>
      <c r="E813" s="9"/>
      <c r="F813" s="6"/>
      <c r="G813" s="6"/>
      <c r="H813" s="6"/>
      <c r="I813" s="6"/>
      <c r="J813" s="6"/>
      <c r="K813" s="6"/>
      <c r="L813" s="6"/>
      <c r="M813" s="15"/>
      <c r="N813" s="15"/>
      <c r="O813" s="15"/>
      <c r="P813" s="15"/>
      <c r="Q813" s="15"/>
      <c r="R813" s="15"/>
      <c r="S813" s="6"/>
      <c r="T813" s="6"/>
      <c r="U813" s="6"/>
      <c r="V813" s="6"/>
      <c r="W813" s="6"/>
      <c r="X813" s="6"/>
      <c r="Y813" s="6"/>
      <c r="Z813" s="6"/>
    </row>
    <row r="814" spans="1:26" x14ac:dyDescent="0.15">
      <c r="A814" s="6"/>
      <c r="B814" s="6"/>
      <c r="C814" s="6"/>
      <c r="D814" s="9"/>
      <c r="E814" s="9"/>
      <c r="F814" s="6"/>
      <c r="G814" s="6"/>
      <c r="H814" s="6"/>
      <c r="I814" s="6"/>
      <c r="J814" s="6"/>
      <c r="K814" s="6"/>
      <c r="L814" s="6"/>
      <c r="M814" s="15"/>
      <c r="N814" s="15"/>
      <c r="O814" s="15"/>
      <c r="P814" s="15"/>
      <c r="Q814" s="15"/>
      <c r="R814" s="15"/>
      <c r="S814" s="6"/>
      <c r="T814" s="6"/>
      <c r="U814" s="6"/>
      <c r="V814" s="6"/>
      <c r="W814" s="6"/>
      <c r="X814" s="6"/>
      <c r="Y814" s="6"/>
      <c r="Z814" s="6"/>
    </row>
    <row r="815" spans="1:26" x14ac:dyDescent="0.15">
      <c r="A815" s="6"/>
      <c r="B815" s="6"/>
      <c r="C815" s="6"/>
      <c r="D815" s="9"/>
      <c r="E815" s="9"/>
      <c r="F815" s="6"/>
      <c r="G815" s="6"/>
      <c r="H815" s="6"/>
      <c r="I815" s="6"/>
      <c r="J815" s="6"/>
      <c r="K815" s="6"/>
      <c r="L815" s="6"/>
      <c r="M815" s="15"/>
      <c r="N815" s="15"/>
      <c r="O815" s="15"/>
      <c r="P815" s="15"/>
      <c r="Q815" s="15"/>
      <c r="R815" s="15"/>
      <c r="S815" s="6"/>
      <c r="T815" s="6"/>
      <c r="U815" s="6"/>
      <c r="V815" s="6"/>
      <c r="W815" s="6"/>
      <c r="X815" s="6"/>
      <c r="Y815" s="6"/>
      <c r="Z815" s="6"/>
    </row>
    <row r="816" spans="1:26" x14ac:dyDescent="0.15">
      <c r="A816" s="6"/>
      <c r="B816" s="6"/>
      <c r="C816" s="6"/>
      <c r="D816" s="9"/>
      <c r="E816" s="9"/>
      <c r="F816" s="6"/>
      <c r="G816" s="6"/>
      <c r="H816" s="6"/>
      <c r="I816" s="6"/>
      <c r="J816" s="6"/>
      <c r="K816" s="6"/>
      <c r="L816" s="6"/>
      <c r="M816" s="15"/>
      <c r="N816" s="15"/>
      <c r="O816" s="15"/>
      <c r="P816" s="15"/>
      <c r="Q816" s="15"/>
      <c r="R816" s="15"/>
      <c r="S816" s="6"/>
      <c r="T816" s="6"/>
      <c r="U816" s="6"/>
      <c r="V816" s="6"/>
      <c r="W816" s="6"/>
      <c r="X816" s="6"/>
      <c r="Y816" s="6"/>
      <c r="Z816" s="6"/>
    </row>
    <row r="817" spans="1:26" x14ac:dyDescent="0.15">
      <c r="A817" s="6"/>
      <c r="B817" s="6"/>
      <c r="C817" s="6"/>
      <c r="D817" s="9"/>
      <c r="E817" s="9"/>
      <c r="F817" s="6"/>
      <c r="G817" s="6"/>
      <c r="H817" s="6"/>
      <c r="I817" s="6"/>
      <c r="J817" s="6"/>
      <c r="K817" s="6"/>
      <c r="L817" s="6"/>
      <c r="M817" s="15"/>
      <c r="N817" s="15"/>
      <c r="O817" s="15"/>
      <c r="P817" s="15"/>
      <c r="Q817" s="15"/>
      <c r="R817" s="15"/>
      <c r="S817" s="6"/>
      <c r="T817" s="6"/>
      <c r="U817" s="6"/>
      <c r="V817" s="6"/>
      <c r="W817" s="6"/>
      <c r="X817" s="6"/>
      <c r="Y817" s="6"/>
      <c r="Z817" s="6"/>
    </row>
    <row r="818" spans="1:26" x14ac:dyDescent="0.15">
      <c r="A818" s="6"/>
      <c r="B818" s="6"/>
      <c r="C818" s="6"/>
      <c r="D818" s="9"/>
      <c r="E818" s="9"/>
      <c r="F818" s="6"/>
      <c r="G818" s="6"/>
      <c r="H818" s="6"/>
      <c r="I818" s="6"/>
      <c r="J818" s="6"/>
      <c r="K818" s="6"/>
      <c r="L818" s="6"/>
      <c r="M818" s="15"/>
      <c r="N818" s="15"/>
      <c r="O818" s="15"/>
      <c r="P818" s="15"/>
      <c r="Q818" s="15"/>
      <c r="R818" s="15"/>
      <c r="S818" s="6"/>
      <c r="T818" s="6"/>
      <c r="U818" s="6"/>
      <c r="V818" s="6"/>
      <c r="W818" s="6"/>
      <c r="X818" s="6"/>
      <c r="Y818" s="6"/>
      <c r="Z818" s="6"/>
    </row>
    <row r="819" spans="1:26" x14ac:dyDescent="0.15">
      <c r="A819" s="6"/>
      <c r="B819" s="6"/>
      <c r="C819" s="6"/>
      <c r="D819" s="9"/>
      <c r="E819" s="9"/>
      <c r="F819" s="6"/>
      <c r="G819" s="6"/>
      <c r="H819" s="6"/>
      <c r="I819" s="6"/>
      <c r="J819" s="6"/>
      <c r="K819" s="6"/>
      <c r="L819" s="6"/>
      <c r="M819" s="15"/>
      <c r="N819" s="15"/>
      <c r="O819" s="15"/>
      <c r="P819" s="15"/>
      <c r="Q819" s="15"/>
      <c r="R819" s="15"/>
      <c r="S819" s="6"/>
      <c r="T819" s="6"/>
      <c r="U819" s="6"/>
      <c r="V819" s="6"/>
      <c r="W819" s="6"/>
      <c r="X819" s="6"/>
      <c r="Y819" s="6"/>
      <c r="Z819" s="6"/>
    </row>
    <row r="820" spans="1:26" x14ac:dyDescent="0.15">
      <c r="A820" s="6"/>
      <c r="B820" s="6"/>
      <c r="C820" s="6"/>
      <c r="D820" s="9"/>
      <c r="E820" s="9"/>
      <c r="F820" s="6"/>
      <c r="G820" s="6"/>
      <c r="H820" s="6"/>
      <c r="I820" s="6"/>
      <c r="J820" s="6"/>
      <c r="K820" s="6"/>
      <c r="L820" s="6"/>
      <c r="M820" s="15"/>
      <c r="N820" s="15"/>
      <c r="O820" s="15"/>
      <c r="P820" s="15"/>
      <c r="Q820" s="15"/>
      <c r="R820" s="15"/>
      <c r="S820" s="6"/>
      <c r="T820" s="6"/>
      <c r="U820" s="6"/>
      <c r="V820" s="6"/>
      <c r="W820" s="6"/>
      <c r="X820" s="6"/>
      <c r="Y820" s="6"/>
      <c r="Z820" s="6"/>
    </row>
    <row r="821" spans="1:26" x14ac:dyDescent="0.15">
      <c r="A821" s="6"/>
      <c r="B821" s="6"/>
      <c r="C821" s="6"/>
      <c r="D821" s="9"/>
      <c r="E821" s="9"/>
      <c r="F821" s="6"/>
      <c r="G821" s="6"/>
      <c r="H821" s="6"/>
      <c r="I821" s="6"/>
      <c r="J821" s="6"/>
      <c r="K821" s="6"/>
      <c r="L821" s="6"/>
      <c r="M821" s="15"/>
      <c r="N821" s="15"/>
      <c r="O821" s="15"/>
      <c r="P821" s="15"/>
      <c r="Q821" s="15"/>
      <c r="R821" s="15"/>
      <c r="S821" s="6"/>
      <c r="T821" s="6"/>
      <c r="U821" s="6"/>
      <c r="V821" s="6"/>
      <c r="W821" s="6"/>
      <c r="X821" s="6"/>
      <c r="Y821" s="6"/>
      <c r="Z821" s="6"/>
    </row>
    <row r="822" spans="1:26" x14ac:dyDescent="0.15">
      <c r="A822" s="6"/>
      <c r="B822" s="6"/>
      <c r="C822" s="6"/>
      <c r="D822" s="9"/>
      <c r="E822" s="9"/>
      <c r="F822" s="6"/>
      <c r="G822" s="6"/>
      <c r="H822" s="6"/>
      <c r="I822" s="6"/>
      <c r="J822" s="6"/>
      <c r="K822" s="6"/>
      <c r="L822" s="6"/>
      <c r="M822" s="15"/>
      <c r="N822" s="15"/>
      <c r="O822" s="15"/>
      <c r="P822" s="15"/>
      <c r="Q822" s="15"/>
      <c r="R822" s="15"/>
      <c r="S822" s="6"/>
      <c r="T822" s="6"/>
      <c r="U822" s="6"/>
      <c r="V822" s="6"/>
      <c r="W822" s="6"/>
      <c r="X822" s="6"/>
      <c r="Y822" s="6"/>
      <c r="Z822" s="6"/>
    </row>
    <row r="823" spans="1:26" x14ac:dyDescent="0.15">
      <c r="A823" s="6"/>
      <c r="B823" s="6"/>
      <c r="C823" s="6"/>
      <c r="D823" s="9"/>
      <c r="E823" s="9"/>
      <c r="F823" s="6"/>
      <c r="G823" s="6"/>
      <c r="H823" s="6"/>
      <c r="I823" s="6"/>
      <c r="J823" s="6"/>
      <c r="K823" s="6"/>
      <c r="L823" s="6"/>
      <c r="M823" s="15"/>
      <c r="N823" s="15"/>
      <c r="O823" s="15"/>
      <c r="P823" s="15"/>
      <c r="Q823" s="15"/>
      <c r="R823" s="15"/>
      <c r="S823" s="6"/>
      <c r="T823" s="6"/>
      <c r="U823" s="6"/>
      <c r="V823" s="6"/>
      <c r="W823" s="6"/>
      <c r="X823" s="6"/>
      <c r="Y823" s="6"/>
      <c r="Z823" s="6"/>
    </row>
    <row r="824" spans="1:26" x14ac:dyDescent="0.15">
      <c r="A824" s="6"/>
      <c r="B824" s="6"/>
      <c r="C824" s="6"/>
      <c r="D824" s="9"/>
      <c r="E824" s="9"/>
      <c r="F824" s="6"/>
      <c r="G824" s="6"/>
      <c r="H824" s="6"/>
      <c r="I824" s="6"/>
      <c r="J824" s="6"/>
      <c r="K824" s="6"/>
      <c r="L824" s="6"/>
      <c r="M824" s="15"/>
      <c r="N824" s="15"/>
      <c r="O824" s="15"/>
      <c r="P824" s="15"/>
      <c r="Q824" s="15"/>
      <c r="R824" s="15"/>
      <c r="S824" s="6"/>
      <c r="T824" s="6"/>
      <c r="U824" s="6"/>
      <c r="V824" s="6"/>
      <c r="W824" s="6"/>
      <c r="X824" s="6"/>
      <c r="Y824" s="6"/>
      <c r="Z824" s="6"/>
    </row>
    <row r="825" spans="1:26" x14ac:dyDescent="0.15">
      <c r="A825" s="6"/>
      <c r="B825" s="6"/>
      <c r="C825" s="6"/>
      <c r="D825" s="9"/>
      <c r="E825" s="9"/>
      <c r="F825" s="6"/>
      <c r="G825" s="6"/>
      <c r="H825" s="6"/>
      <c r="I825" s="6"/>
      <c r="J825" s="6"/>
      <c r="K825" s="6"/>
      <c r="L825" s="6"/>
      <c r="M825" s="15"/>
      <c r="N825" s="15"/>
      <c r="O825" s="15"/>
      <c r="P825" s="15"/>
      <c r="Q825" s="15"/>
      <c r="R825" s="15"/>
      <c r="S825" s="6"/>
      <c r="T825" s="6"/>
      <c r="U825" s="6"/>
      <c r="V825" s="6"/>
      <c r="W825" s="6"/>
      <c r="X825" s="6"/>
      <c r="Y825" s="6"/>
      <c r="Z825" s="6"/>
    </row>
    <row r="826" spans="1:26" x14ac:dyDescent="0.15">
      <c r="A826" s="6"/>
      <c r="B826" s="6"/>
      <c r="C826" s="6"/>
      <c r="D826" s="9"/>
      <c r="E826" s="9"/>
      <c r="F826" s="6"/>
      <c r="G826" s="6"/>
      <c r="H826" s="6"/>
      <c r="I826" s="6"/>
      <c r="J826" s="6"/>
      <c r="K826" s="6"/>
      <c r="L826" s="6"/>
      <c r="M826" s="15"/>
      <c r="N826" s="15"/>
      <c r="O826" s="15"/>
      <c r="P826" s="15"/>
      <c r="Q826" s="15"/>
      <c r="R826" s="15"/>
      <c r="S826" s="6"/>
      <c r="T826" s="6"/>
      <c r="U826" s="6"/>
      <c r="V826" s="6"/>
      <c r="W826" s="6"/>
      <c r="X826" s="6"/>
      <c r="Y826" s="6"/>
      <c r="Z826" s="6"/>
    </row>
    <row r="827" spans="1:26" x14ac:dyDescent="0.15">
      <c r="A827" s="6"/>
      <c r="B827" s="6"/>
      <c r="C827" s="6"/>
      <c r="D827" s="9"/>
      <c r="E827" s="9"/>
      <c r="F827" s="6"/>
      <c r="G827" s="6"/>
      <c r="H827" s="6"/>
      <c r="I827" s="6"/>
      <c r="J827" s="6"/>
      <c r="K827" s="6"/>
      <c r="L827" s="6"/>
      <c r="M827" s="15"/>
      <c r="N827" s="15"/>
      <c r="O827" s="15"/>
      <c r="P827" s="15"/>
      <c r="Q827" s="15"/>
      <c r="R827" s="15"/>
      <c r="S827" s="6"/>
      <c r="T827" s="6"/>
      <c r="U827" s="6"/>
      <c r="V827" s="6"/>
      <c r="W827" s="6"/>
      <c r="X827" s="6"/>
      <c r="Y827" s="6"/>
      <c r="Z827" s="6"/>
    </row>
    <row r="828" spans="1:26" x14ac:dyDescent="0.15">
      <c r="A828" s="6"/>
      <c r="B828" s="6"/>
      <c r="C828" s="6"/>
      <c r="D828" s="9"/>
      <c r="E828" s="9"/>
      <c r="F828" s="6"/>
      <c r="G828" s="6"/>
      <c r="H828" s="6"/>
      <c r="I828" s="6"/>
      <c r="J828" s="6"/>
      <c r="K828" s="6"/>
      <c r="L828" s="6"/>
      <c r="M828" s="15"/>
      <c r="N828" s="15"/>
      <c r="O828" s="15"/>
      <c r="P828" s="15"/>
      <c r="Q828" s="15"/>
      <c r="R828" s="15"/>
      <c r="S828" s="6"/>
      <c r="T828" s="6"/>
      <c r="U828" s="6"/>
      <c r="V828" s="6"/>
      <c r="W828" s="6"/>
      <c r="X828" s="6"/>
      <c r="Y828" s="6"/>
      <c r="Z828" s="6"/>
    </row>
    <row r="829" spans="1:26" x14ac:dyDescent="0.15">
      <c r="A829" s="6"/>
      <c r="B829" s="6"/>
      <c r="C829" s="6"/>
      <c r="D829" s="9"/>
      <c r="E829" s="9"/>
      <c r="F829" s="6"/>
      <c r="G829" s="6"/>
      <c r="H829" s="6"/>
      <c r="I829" s="6"/>
      <c r="J829" s="6"/>
      <c r="K829" s="6"/>
      <c r="L829" s="6"/>
      <c r="M829" s="15"/>
      <c r="N829" s="15"/>
      <c r="O829" s="15"/>
      <c r="P829" s="15"/>
      <c r="Q829" s="15"/>
      <c r="R829" s="15"/>
      <c r="S829" s="6"/>
      <c r="T829" s="6"/>
      <c r="U829" s="6"/>
      <c r="V829" s="6"/>
      <c r="W829" s="6"/>
      <c r="X829" s="6"/>
      <c r="Y829" s="6"/>
      <c r="Z829" s="6"/>
    </row>
    <row r="830" spans="1:26" x14ac:dyDescent="0.15">
      <c r="A830" s="6"/>
      <c r="B830" s="6"/>
      <c r="C830" s="6"/>
      <c r="D830" s="9"/>
      <c r="E830" s="9"/>
      <c r="F830" s="6"/>
      <c r="G830" s="6"/>
      <c r="H830" s="6"/>
      <c r="I830" s="6"/>
      <c r="J830" s="6"/>
      <c r="K830" s="6"/>
      <c r="L830" s="6"/>
      <c r="M830" s="15"/>
      <c r="N830" s="15"/>
      <c r="O830" s="15"/>
      <c r="P830" s="15"/>
      <c r="Q830" s="15"/>
      <c r="R830" s="15"/>
      <c r="S830" s="6"/>
      <c r="T830" s="6"/>
      <c r="U830" s="6"/>
      <c r="V830" s="6"/>
      <c r="W830" s="6"/>
      <c r="X830" s="6"/>
      <c r="Y830" s="6"/>
      <c r="Z830" s="6"/>
    </row>
    <row r="831" spans="1:26" x14ac:dyDescent="0.15">
      <c r="A831" s="6"/>
      <c r="B831" s="6"/>
      <c r="C831" s="6"/>
      <c r="D831" s="9"/>
      <c r="E831" s="9"/>
      <c r="F831" s="6"/>
      <c r="G831" s="6"/>
      <c r="H831" s="6"/>
      <c r="I831" s="6"/>
      <c r="J831" s="6"/>
      <c r="K831" s="6"/>
      <c r="L831" s="6"/>
      <c r="M831" s="15"/>
      <c r="N831" s="15"/>
      <c r="O831" s="15"/>
      <c r="P831" s="15"/>
      <c r="Q831" s="15"/>
      <c r="R831" s="15"/>
      <c r="S831" s="6"/>
      <c r="T831" s="6"/>
      <c r="U831" s="6"/>
      <c r="V831" s="6"/>
      <c r="W831" s="6"/>
      <c r="X831" s="6"/>
      <c r="Y831" s="6"/>
      <c r="Z831" s="6"/>
    </row>
    <row r="832" spans="1:26" x14ac:dyDescent="0.15">
      <c r="A832" s="6"/>
      <c r="B832" s="6"/>
      <c r="C832" s="6"/>
      <c r="D832" s="9"/>
      <c r="E832" s="9"/>
      <c r="F832" s="6"/>
      <c r="G832" s="6"/>
      <c r="H832" s="6"/>
      <c r="I832" s="6"/>
      <c r="J832" s="6"/>
      <c r="K832" s="6"/>
      <c r="L832" s="6"/>
      <c r="M832" s="15"/>
      <c r="N832" s="15"/>
      <c r="O832" s="15"/>
      <c r="P832" s="15"/>
      <c r="Q832" s="15"/>
      <c r="R832" s="15"/>
      <c r="S832" s="6"/>
      <c r="T832" s="6"/>
      <c r="U832" s="6"/>
      <c r="V832" s="6"/>
      <c r="W832" s="6"/>
      <c r="X832" s="6"/>
      <c r="Y832" s="6"/>
      <c r="Z832" s="6"/>
    </row>
    <row r="833" spans="1:26" x14ac:dyDescent="0.15">
      <c r="A833" s="6"/>
      <c r="B833" s="6"/>
      <c r="C833" s="6"/>
      <c r="D833" s="9"/>
      <c r="E833" s="9"/>
      <c r="F833" s="6"/>
      <c r="G833" s="6"/>
      <c r="H833" s="6"/>
      <c r="I833" s="6"/>
      <c r="J833" s="6"/>
      <c r="K833" s="6"/>
      <c r="L833" s="6"/>
      <c r="M833" s="15"/>
      <c r="N833" s="15"/>
      <c r="O833" s="15"/>
      <c r="P833" s="15"/>
      <c r="Q833" s="15"/>
      <c r="R833" s="15"/>
      <c r="S833" s="6"/>
      <c r="T833" s="6"/>
      <c r="U833" s="6"/>
      <c r="V833" s="6"/>
      <c r="W833" s="6"/>
      <c r="X833" s="6"/>
      <c r="Y833" s="6"/>
      <c r="Z833" s="6"/>
    </row>
    <row r="834" spans="1:26" x14ac:dyDescent="0.15">
      <c r="A834" s="6"/>
      <c r="B834" s="6"/>
      <c r="C834" s="6"/>
      <c r="D834" s="9"/>
      <c r="E834" s="9"/>
      <c r="F834" s="6"/>
      <c r="G834" s="6"/>
      <c r="H834" s="6"/>
      <c r="I834" s="6"/>
      <c r="J834" s="6"/>
      <c r="K834" s="6"/>
      <c r="L834" s="6"/>
      <c r="M834" s="15"/>
      <c r="N834" s="15"/>
      <c r="O834" s="15"/>
      <c r="P834" s="15"/>
      <c r="Q834" s="15"/>
      <c r="R834" s="15"/>
      <c r="S834" s="6"/>
      <c r="T834" s="6"/>
      <c r="U834" s="6"/>
      <c r="V834" s="6"/>
      <c r="W834" s="6"/>
      <c r="X834" s="6"/>
      <c r="Y834" s="6"/>
      <c r="Z834" s="6"/>
    </row>
    <row r="835" spans="1:26" x14ac:dyDescent="0.15">
      <c r="A835" s="6"/>
      <c r="B835" s="6"/>
      <c r="C835" s="6"/>
      <c r="D835" s="9"/>
      <c r="E835" s="9"/>
      <c r="F835" s="6"/>
      <c r="G835" s="6"/>
      <c r="H835" s="6"/>
      <c r="I835" s="6"/>
      <c r="J835" s="6"/>
      <c r="K835" s="6"/>
      <c r="L835" s="6"/>
      <c r="M835" s="15"/>
      <c r="N835" s="15"/>
      <c r="O835" s="15"/>
      <c r="P835" s="15"/>
      <c r="Q835" s="15"/>
      <c r="R835" s="15"/>
      <c r="S835" s="6"/>
      <c r="T835" s="6"/>
      <c r="U835" s="6"/>
      <c r="V835" s="6"/>
      <c r="W835" s="6"/>
      <c r="X835" s="6"/>
      <c r="Y835" s="6"/>
      <c r="Z835" s="6"/>
    </row>
    <row r="836" spans="1:26" x14ac:dyDescent="0.15">
      <c r="A836" s="6"/>
      <c r="B836" s="6"/>
      <c r="C836" s="6"/>
      <c r="D836" s="9"/>
      <c r="E836" s="9"/>
      <c r="F836" s="6"/>
      <c r="G836" s="6"/>
      <c r="H836" s="6"/>
      <c r="I836" s="6"/>
      <c r="J836" s="6"/>
      <c r="K836" s="6"/>
      <c r="L836" s="6"/>
      <c r="M836" s="15"/>
      <c r="N836" s="15"/>
      <c r="O836" s="15"/>
      <c r="P836" s="15"/>
      <c r="Q836" s="15"/>
      <c r="R836" s="15"/>
      <c r="S836" s="6"/>
      <c r="T836" s="6"/>
      <c r="U836" s="6"/>
      <c r="V836" s="6"/>
      <c r="W836" s="6"/>
      <c r="X836" s="6"/>
      <c r="Y836" s="6"/>
      <c r="Z836" s="6"/>
    </row>
    <row r="837" spans="1:26" x14ac:dyDescent="0.15">
      <c r="A837" s="6"/>
      <c r="B837" s="6"/>
      <c r="C837" s="6"/>
      <c r="D837" s="9"/>
      <c r="E837" s="9"/>
      <c r="F837" s="6"/>
      <c r="G837" s="6"/>
      <c r="H837" s="6"/>
      <c r="I837" s="6"/>
      <c r="J837" s="6"/>
      <c r="K837" s="6"/>
      <c r="L837" s="6"/>
      <c r="M837" s="15"/>
      <c r="N837" s="15"/>
      <c r="O837" s="15"/>
      <c r="P837" s="15"/>
      <c r="Q837" s="15"/>
      <c r="R837" s="15"/>
      <c r="S837" s="6"/>
      <c r="T837" s="6"/>
      <c r="U837" s="6"/>
      <c r="V837" s="6"/>
      <c r="W837" s="6"/>
      <c r="X837" s="6"/>
      <c r="Y837" s="6"/>
      <c r="Z837" s="6"/>
    </row>
    <row r="838" spans="1:26" x14ac:dyDescent="0.15">
      <c r="A838" s="6"/>
      <c r="B838" s="6"/>
      <c r="C838" s="6"/>
      <c r="D838" s="9"/>
      <c r="E838" s="9"/>
      <c r="F838" s="6"/>
      <c r="G838" s="6"/>
      <c r="H838" s="6"/>
      <c r="I838" s="6"/>
      <c r="J838" s="6"/>
      <c r="K838" s="6"/>
      <c r="L838" s="6"/>
      <c r="M838" s="15"/>
      <c r="N838" s="15"/>
      <c r="O838" s="15"/>
      <c r="P838" s="15"/>
      <c r="Q838" s="15"/>
      <c r="R838" s="15"/>
      <c r="S838" s="6"/>
      <c r="T838" s="6"/>
      <c r="U838" s="6"/>
      <c r="V838" s="6"/>
      <c r="W838" s="6"/>
      <c r="X838" s="6"/>
      <c r="Y838" s="6"/>
      <c r="Z838" s="6"/>
    </row>
    <row r="839" spans="1:26" x14ac:dyDescent="0.15">
      <c r="A839" s="6"/>
      <c r="B839" s="6"/>
      <c r="C839" s="6"/>
      <c r="D839" s="9"/>
      <c r="E839" s="9"/>
      <c r="F839" s="6"/>
      <c r="G839" s="6"/>
      <c r="H839" s="6"/>
      <c r="I839" s="6"/>
      <c r="J839" s="6"/>
      <c r="K839" s="6"/>
      <c r="L839" s="6"/>
      <c r="M839" s="15"/>
      <c r="N839" s="15"/>
      <c r="O839" s="15"/>
      <c r="P839" s="15"/>
      <c r="Q839" s="15"/>
      <c r="R839" s="15"/>
      <c r="S839" s="6"/>
      <c r="T839" s="6"/>
      <c r="U839" s="6"/>
      <c r="V839" s="6"/>
      <c r="W839" s="6"/>
      <c r="X839" s="6"/>
      <c r="Y839" s="6"/>
      <c r="Z839" s="6"/>
    </row>
    <row r="840" spans="1:26" x14ac:dyDescent="0.15">
      <c r="A840" s="6"/>
      <c r="B840" s="6"/>
      <c r="C840" s="6"/>
      <c r="D840" s="9"/>
      <c r="E840" s="9"/>
      <c r="F840" s="6"/>
      <c r="G840" s="6"/>
      <c r="H840" s="6"/>
      <c r="I840" s="6"/>
      <c r="J840" s="6"/>
      <c r="K840" s="6"/>
      <c r="L840" s="6"/>
      <c r="M840" s="15"/>
      <c r="N840" s="15"/>
      <c r="O840" s="15"/>
      <c r="P840" s="15"/>
      <c r="Q840" s="15"/>
      <c r="R840" s="15"/>
      <c r="S840" s="6"/>
      <c r="T840" s="6"/>
      <c r="U840" s="6"/>
      <c r="V840" s="6"/>
      <c r="W840" s="6"/>
      <c r="X840" s="6"/>
      <c r="Y840" s="6"/>
      <c r="Z840" s="6"/>
    </row>
    <row r="841" spans="1:26" x14ac:dyDescent="0.15">
      <c r="A841" s="6"/>
      <c r="B841" s="6"/>
      <c r="C841" s="6"/>
      <c r="D841" s="9"/>
      <c r="E841" s="9"/>
      <c r="F841" s="6"/>
      <c r="G841" s="6"/>
      <c r="H841" s="6"/>
      <c r="I841" s="6"/>
      <c r="J841" s="6"/>
      <c r="K841" s="6"/>
      <c r="L841" s="6"/>
      <c r="M841" s="15"/>
      <c r="N841" s="15"/>
      <c r="O841" s="15"/>
      <c r="P841" s="15"/>
      <c r="Q841" s="15"/>
      <c r="R841" s="15"/>
      <c r="S841" s="6"/>
      <c r="T841" s="6"/>
      <c r="U841" s="6"/>
      <c r="V841" s="6"/>
      <c r="W841" s="6"/>
      <c r="X841" s="6"/>
      <c r="Y841" s="6"/>
      <c r="Z841" s="6"/>
    </row>
    <row r="842" spans="1:26" x14ac:dyDescent="0.15">
      <c r="A842" s="6"/>
      <c r="B842" s="6"/>
      <c r="C842" s="6"/>
      <c r="D842" s="9"/>
      <c r="E842" s="9"/>
      <c r="F842" s="6"/>
      <c r="G842" s="6"/>
      <c r="H842" s="6"/>
      <c r="I842" s="6"/>
      <c r="J842" s="6"/>
      <c r="K842" s="6"/>
      <c r="L842" s="6"/>
      <c r="M842" s="15"/>
      <c r="N842" s="15"/>
      <c r="O842" s="15"/>
      <c r="P842" s="15"/>
      <c r="Q842" s="15"/>
      <c r="R842" s="15"/>
      <c r="S842" s="6"/>
      <c r="T842" s="6"/>
      <c r="U842" s="6"/>
      <c r="V842" s="6"/>
      <c r="W842" s="6"/>
      <c r="X842" s="6"/>
      <c r="Y842" s="6"/>
      <c r="Z842" s="6"/>
    </row>
    <row r="843" spans="1:26" x14ac:dyDescent="0.15">
      <c r="A843" s="6"/>
      <c r="B843" s="6"/>
      <c r="C843" s="6"/>
      <c r="D843" s="9"/>
      <c r="E843" s="9"/>
      <c r="F843" s="6"/>
      <c r="G843" s="6"/>
      <c r="H843" s="6"/>
      <c r="I843" s="6"/>
      <c r="J843" s="6"/>
      <c r="K843" s="6"/>
      <c r="L843" s="6"/>
      <c r="M843" s="15"/>
      <c r="N843" s="15"/>
      <c r="O843" s="15"/>
      <c r="P843" s="15"/>
      <c r="Q843" s="15"/>
      <c r="R843" s="15"/>
      <c r="S843" s="6"/>
      <c r="T843" s="6"/>
      <c r="U843" s="6"/>
      <c r="V843" s="6"/>
      <c r="W843" s="6"/>
      <c r="X843" s="6"/>
      <c r="Y843" s="6"/>
      <c r="Z843" s="6"/>
    </row>
    <row r="844" spans="1:26" x14ac:dyDescent="0.15">
      <c r="A844" s="6"/>
      <c r="B844" s="6"/>
      <c r="C844" s="6"/>
      <c r="D844" s="9"/>
      <c r="E844" s="9"/>
      <c r="F844" s="6"/>
      <c r="G844" s="6"/>
      <c r="H844" s="6"/>
      <c r="I844" s="6"/>
      <c r="J844" s="6"/>
      <c r="K844" s="6"/>
      <c r="L844" s="6"/>
      <c r="M844" s="15"/>
      <c r="N844" s="15"/>
      <c r="O844" s="15"/>
      <c r="P844" s="15"/>
      <c r="Q844" s="15"/>
      <c r="R844" s="15"/>
      <c r="S844" s="6"/>
      <c r="T844" s="6"/>
      <c r="U844" s="6"/>
      <c r="V844" s="6"/>
      <c r="W844" s="6"/>
      <c r="X844" s="6"/>
      <c r="Y844" s="6"/>
      <c r="Z844" s="6"/>
    </row>
    <row r="845" spans="1:26" x14ac:dyDescent="0.15">
      <c r="A845" s="6"/>
      <c r="B845" s="6"/>
      <c r="C845" s="6"/>
      <c r="D845" s="9"/>
      <c r="E845" s="9"/>
      <c r="F845" s="6"/>
      <c r="G845" s="6"/>
      <c r="H845" s="6"/>
      <c r="I845" s="6"/>
      <c r="J845" s="6"/>
      <c r="K845" s="6"/>
      <c r="L845" s="6"/>
      <c r="M845" s="15"/>
      <c r="N845" s="15"/>
      <c r="O845" s="15"/>
      <c r="P845" s="15"/>
      <c r="Q845" s="15"/>
      <c r="R845" s="15"/>
      <c r="S845" s="6"/>
      <c r="T845" s="6"/>
      <c r="U845" s="6"/>
      <c r="V845" s="6"/>
      <c r="W845" s="6"/>
      <c r="X845" s="6"/>
      <c r="Y845" s="6"/>
      <c r="Z845" s="6"/>
    </row>
    <row r="846" spans="1:26" x14ac:dyDescent="0.15">
      <c r="A846" s="6"/>
      <c r="B846" s="6"/>
      <c r="C846" s="6"/>
      <c r="D846" s="9"/>
      <c r="E846" s="9"/>
      <c r="F846" s="6"/>
      <c r="G846" s="6"/>
      <c r="H846" s="6"/>
      <c r="I846" s="6"/>
      <c r="J846" s="6"/>
      <c r="K846" s="6"/>
      <c r="L846" s="6"/>
      <c r="M846" s="15"/>
      <c r="N846" s="15"/>
      <c r="O846" s="15"/>
      <c r="P846" s="15"/>
      <c r="Q846" s="15"/>
      <c r="R846" s="15"/>
      <c r="S846" s="6"/>
      <c r="T846" s="6"/>
      <c r="U846" s="6"/>
      <c r="V846" s="6"/>
      <c r="W846" s="6"/>
      <c r="X846" s="6"/>
      <c r="Y846" s="6"/>
      <c r="Z846" s="6"/>
    </row>
    <row r="847" spans="1:26" x14ac:dyDescent="0.15">
      <c r="A847" s="6"/>
      <c r="B847" s="6"/>
      <c r="C847" s="6"/>
      <c r="D847" s="9"/>
      <c r="E847" s="9"/>
      <c r="F847" s="6"/>
      <c r="G847" s="6"/>
      <c r="H847" s="6"/>
      <c r="I847" s="6"/>
      <c r="J847" s="6"/>
      <c r="K847" s="6"/>
      <c r="L847" s="6"/>
      <c r="M847" s="15"/>
      <c r="N847" s="15"/>
      <c r="O847" s="15"/>
      <c r="P847" s="15"/>
      <c r="Q847" s="15"/>
      <c r="R847" s="15"/>
      <c r="S847" s="6"/>
      <c r="T847" s="6"/>
      <c r="U847" s="6"/>
      <c r="V847" s="6"/>
      <c r="W847" s="6"/>
      <c r="X847" s="6"/>
      <c r="Y847" s="6"/>
      <c r="Z847" s="6"/>
    </row>
    <row r="848" spans="1:26" x14ac:dyDescent="0.15">
      <c r="A848" s="6"/>
      <c r="B848" s="6"/>
      <c r="C848" s="6"/>
      <c r="D848" s="9"/>
      <c r="E848" s="9"/>
      <c r="F848" s="6"/>
      <c r="G848" s="6"/>
      <c r="H848" s="6"/>
      <c r="I848" s="6"/>
      <c r="J848" s="6"/>
      <c r="K848" s="6"/>
      <c r="L848" s="6"/>
      <c r="M848" s="15"/>
      <c r="N848" s="15"/>
      <c r="O848" s="15"/>
      <c r="P848" s="15"/>
      <c r="Q848" s="15"/>
      <c r="R848" s="15"/>
      <c r="S848" s="6"/>
      <c r="T848" s="6"/>
      <c r="U848" s="6"/>
      <c r="V848" s="6"/>
      <c r="W848" s="6"/>
      <c r="X848" s="6"/>
      <c r="Y848" s="6"/>
      <c r="Z848" s="6"/>
    </row>
    <row r="849" spans="1:26" x14ac:dyDescent="0.15">
      <c r="A849" s="6"/>
      <c r="B849" s="6"/>
      <c r="C849" s="6"/>
      <c r="D849" s="9"/>
      <c r="E849" s="9"/>
      <c r="F849" s="6"/>
      <c r="G849" s="6"/>
      <c r="H849" s="6"/>
      <c r="I849" s="6"/>
      <c r="J849" s="6"/>
      <c r="K849" s="6"/>
      <c r="L849" s="6"/>
      <c r="M849" s="15"/>
      <c r="N849" s="15"/>
      <c r="O849" s="15"/>
      <c r="P849" s="15"/>
      <c r="Q849" s="15"/>
      <c r="R849" s="15"/>
      <c r="S849" s="6"/>
      <c r="T849" s="6"/>
      <c r="U849" s="6"/>
      <c r="V849" s="6"/>
      <c r="W849" s="6"/>
      <c r="X849" s="6"/>
      <c r="Y849" s="6"/>
      <c r="Z849" s="6"/>
    </row>
    <row r="850" spans="1:26" x14ac:dyDescent="0.15">
      <c r="A850" s="6"/>
      <c r="B850" s="6"/>
      <c r="C850" s="6"/>
      <c r="D850" s="9"/>
      <c r="E850" s="9"/>
      <c r="F850" s="6"/>
      <c r="G850" s="6"/>
      <c r="H850" s="6"/>
      <c r="I850" s="6"/>
      <c r="J850" s="6"/>
      <c r="K850" s="6"/>
      <c r="L850" s="6"/>
      <c r="M850" s="15"/>
      <c r="N850" s="15"/>
      <c r="O850" s="15"/>
      <c r="P850" s="15"/>
      <c r="Q850" s="15"/>
      <c r="R850" s="15"/>
      <c r="S850" s="6"/>
      <c r="T850" s="6"/>
      <c r="U850" s="6"/>
      <c r="V850" s="6"/>
      <c r="W850" s="6"/>
      <c r="X850" s="6"/>
      <c r="Y850" s="6"/>
      <c r="Z850" s="6"/>
    </row>
    <row r="851" spans="1:26" x14ac:dyDescent="0.15">
      <c r="A851" s="6"/>
      <c r="B851" s="6"/>
      <c r="C851" s="6"/>
      <c r="D851" s="9"/>
      <c r="E851" s="9"/>
      <c r="F851" s="6"/>
      <c r="G851" s="6"/>
      <c r="H851" s="6"/>
      <c r="I851" s="6"/>
      <c r="J851" s="6"/>
      <c r="K851" s="6"/>
      <c r="L851" s="6"/>
      <c r="M851" s="15"/>
      <c r="N851" s="15"/>
      <c r="O851" s="15"/>
      <c r="P851" s="15"/>
      <c r="Q851" s="15"/>
      <c r="R851" s="15"/>
      <c r="S851" s="6"/>
      <c r="T851" s="6"/>
      <c r="U851" s="6"/>
      <c r="V851" s="6"/>
      <c r="W851" s="6"/>
      <c r="X851" s="6"/>
      <c r="Y851" s="6"/>
      <c r="Z851" s="6"/>
    </row>
    <row r="852" spans="1:26" x14ac:dyDescent="0.15">
      <c r="A852" s="6"/>
      <c r="B852" s="6"/>
      <c r="C852" s="6"/>
      <c r="D852" s="9"/>
      <c r="E852" s="9"/>
      <c r="F852" s="6"/>
      <c r="G852" s="6"/>
      <c r="H852" s="6"/>
      <c r="I852" s="6"/>
      <c r="J852" s="6"/>
      <c r="K852" s="6"/>
      <c r="L852" s="6"/>
      <c r="M852" s="15"/>
      <c r="N852" s="15"/>
      <c r="O852" s="15"/>
      <c r="P852" s="15"/>
      <c r="Q852" s="15"/>
      <c r="R852" s="15"/>
      <c r="S852" s="6"/>
      <c r="T852" s="6"/>
      <c r="U852" s="6"/>
      <c r="V852" s="6"/>
      <c r="W852" s="6"/>
      <c r="X852" s="6"/>
      <c r="Y852" s="6"/>
      <c r="Z852" s="6"/>
    </row>
    <row r="853" spans="1:26" x14ac:dyDescent="0.15">
      <c r="A853" s="6"/>
      <c r="B853" s="6"/>
      <c r="C853" s="6"/>
      <c r="D853" s="9"/>
      <c r="E853" s="9"/>
      <c r="F853" s="6"/>
      <c r="G853" s="6"/>
      <c r="H853" s="6"/>
      <c r="I853" s="6"/>
      <c r="J853" s="6"/>
      <c r="K853" s="6"/>
      <c r="L853" s="6"/>
      <c r="M853" s="15"/>
      <c r="N853" s="15"/>
      <c r="O853" s="15"/>
      <c r="P853" s="15"/>
      <c r="Q853" s="15"/>
      <c r="R853" s="15"/>
      <c r="S853" s="6"/>
      <c r="T853" s="6"/>
      <c r="U853" s="6"/>
      <c r="V853" s="6"/>
      <c r="W853" s="6"/>
      <c r="X853" s="6"/>
      <c r="Y853" s="6"/>
      <c r="Z853" s="6"/>
    </row>
    <row r="854" spans="1:26" x14ac:dyDescent="0.15">
      <c r="A854" s="6"/>
      <c r="B854" s="6"/>
      <c r="C854" s="6"/>
      <c r="D854" s="9"/>
      <c r="E854" s="9"/>
      <c r="F854" s="6"/>
      <c r="G854" s="6"/>
      <c r="H854" s="6"/>
      <c r="I854" s="6"/>
      <c r="J854" s="6"/>
      <c r="K854" s="6"/>
      <c r="L854" s="6"/>
      <c r="M854" s="15"/>
      <c r="N854" s="15"/>
      <c r="O854" s="15"/>
      <c r="P854" s="15"/>
      <c r="Q854" s="15"/>
      <c r="R854" s="15"/>
      <c r="S854" s="6"/>
      <c r="T854" s="6"/>
      <c r="U854" s="6"/>
      <c r="V854" s="6"/>
      <c r="W854" s="6"/>
      <c r="X854" s="6"/>
      <c r="Y854" s="6"/>
      <c r="Z854" s="6"/>
    </row>
    <row r="855" spans="1:26" x14ac:dyDescent="0.15">
      <c r="A855" s="6"/>
      <c r="B855" s="6"/>
      <c r="C855" s="6"/>
      <c r="D855" s="9"/>
      <c r="E855" s="9"/>
      <c r="F855" s="6"/>
      <c r="G855" s="6"/>
      <c r="H855" s="6"/>
      <c r="I855" s="6"/>
      <c r="J855" s="6"/>
      <c r="K855" s="6"/>
      <c r="L855" s="6"/>
      <c r="M855" s="15"/>
      <c r="N855" s="15"/>
      <c r="O855" s="15"/>
      <c r="P855" s="15"/>
      <c r="Q855" s="15"/>
      <c r="R855" s="15"/>
      <c r="S855" s="6"/>
      <c r="T855" s="6"/>
      <c r="U855" s="6"/>
      <c r="V855" s="6"/>
      <c r="W855" s="6"/>
      <c r="X855" s="6"/>
      <c r="Y855" s="6"/>
      <c r="Z855" s="6"/>
    </row>
    <row r="856" spans="1:26" x14ac:dyDescent="0.15">
      <c r="A856" s="6"/>
      <c r="B856" s="6"/>
      <c r="C856" s="6"/>
      <c r="D856" s="9"/>
      <c r="E856" s="9"/>
      <c r="F856" s="6"/>
      <c r="G856" s="6"/>
      <c r="H856" s="6"/>
      <c r="I856" s="6"/>
      <c r="J856" s="6"/>
      <c r="K856" s="6"/>
      <c r="L856" s="6"/>
      <c r="M856" s="15"/>
      <c r="N856" s="15"/>
      <c r="O856" s="15"/>
      <c r="P856" s="15"/>
      <c r="Q856" s="15"/>
      <c r="R856" s="15"/>
      <c r="S856" s="6"/>
      <c r="T856" s="6"/>
      <c r="U856" s="6"/>
      <c r="V856" s="6"/>
      <c r="W856" s="6"/>
      <c r="X856" s="6"/>
      <c r="Y856" s="6"/>
      <c r="Z856" s="6"/>
    </row>
    <row r="857" spans="1:26" x14ac:dyDescent="0.15">
      <c r="A857" s="6"/>
      <c r="B857" s="6"/>
      <c r="C857" s="6"/>
      <c r="D857" s="9"/>
      <c r="E857" s="9"/>
      <c r="F857" s="6"/>
      <c r="G857" s="6"/>
      <c r="H857" s="6"/>
      <c r="I857" s="6"/>
      <c r="J857" s="6"/>
      <c r="K857" s="6"/>
      <c r="L857" s="6"/>
      <c r="M857" s="15"/>
      <c r="N857" s="15"/>
      <c r="O857" s="15"/>
      <c r="P857" s="15"/>
      <c r="Q857" s="15"/>
      <c r="R857" s="15"/>
      <c r="S857" s="6"/>
      <c r="T857" s="6"/>
      <c r="U857" s="6"/>
      <c r="V857" s="6"/>
      <c r="W857" s="6"/>
      <c r="X857" s="6"/>
      <c r="Y857" s="6"/>
      <c r="Z857" s="6"/>
    </row>
    <row r="858" spans="1:26" x14ac:dyDescent="0.15">
      <c r="A858" s="6"/>
      <c r="B858" s="6"/>
      <c r="C858" s="6"/>
      <c r="D858" s="9"/>
      <c r="E858" s="9"/>
      <c r="F858" s="6"/>
      <c r="G858" s="6"/>
      <c r="H858" s="6"/>
      <c r="I858" s="6"/>
      <c r="J858" s="6"/>
      <c r="K858" s="6"/>
      <c r="L858" s="6"/>
      <c r="M858" s="15"/>
      <c r="N858" s="15"/>
      <c r="O858" s="15"/>
      <c r="P858" s="15"/>
      <c r="Q858" s="15"/>
      <c r="R858" s="15"/>
      <c r="S858" s="6"/>
      <c r="T858" s="6"/>
      <c r="U858" s="6"/>
      <c r="V858" s="6"/>
      <c r="W858" s="6"/>
      <c r="X858" s="6"/>
      <c r="Y858" s="6"/>
      <c r="Z858" s="6"/>
    </row>
    <row r="859" spans="1:26" x14ac:dyDescent="0.15">
      <c r="A859" s="6"/>
      <c r="B859" s="6"/>
      <c r="C859" s="6"/>
      <c r="D859" s="9"/>
      <c r="E859" s="9"/>
      <c r="F859" s="6"/>
      <c r="G859" s="6"/>
      <c r="H859" s="6"/>
      <c r="I859" s="6"/>
      <c r="J859" s="6"/>
      <c r="K859" s="6"/>
      <c r="L859" s="6"/>
      <c r="M859" s="15"/>
      <c r="N859" s="15"/>
      <c r="O859" s="15"/>
      <c r="P859" s="15"/>
      <c r="Q859" s="15"/>
      <c r="R859" s="15"/>
      <c r="S859" s="6"/>
      <c r="T859" s="6"/>
      <c r="U859" s="6"/>
      <c r="V859" s="6"/>
      <c r="W859" s="6"/>
      <c r="X859" s="6"/>
      <c r="Y859" s="6"/>
      <c r="Z859" s="6"/>
    </row>
    <row r="860" spans="1:26" x14ac:dyDescent="0.15">
      <c r="A860" s="6"/>
      <c r="B860" s="6"/>
      <c r="C860" s="6"/>
      <c r="D860" s="9"/>
      <c r="E860" s="9"/>
      <c r="F860" s="6"/>
      <c r="G860" s="6"/>
      <c r="H860" s="6"/>
      <c r="I860" s="6"/>
      <c r="J860" s="6"/>
      <c r="K860" s="6"/>
      <c r="L860" s="6"/>
      <c r="M860" s="15"/>
      <c r="N860" s="15"/>
      <c r="O860" s="15"/>
      <c r="P860" s="15"/>
      <c r="Q860" s="15"/>
      <c r="R860" s="15"/>
      <c r="S860" s="6"/>
      <c r="T860" s="6"/>
      <c r="U860" s="6"/>
      <c r="V860" s="6"/>
      <c r="W860" s="6"/>
      <c r="X860" s="6"/>
      <c r="Y860" s="6"/>
      <c r="Z860" s="6"/>
    </row>
    <row r="861" spans="1:26" x14ac:dyDescent="0.15">
      <c r="A861" s="6"/>
      <c r="B861" s="6"/>
      <c r="C861" s="6"/>
      <c r="D861" s="9"/>
      <c r="E861" s="9"/>
      <c r="F861" s="6"/>
      <c r="G861" s="6"/>
      <c r="H861" s="6"/>
      <c r="I861" s="6"/>
      <c r="J861" s="6"/>
      <c r="K861" s="6"/>
      <c r="L861" s="6"/>
      <c r="M861" s="15"/>
      <c r="N861" s="15"/>
      <c r="O861" s="15"/>
      <c r="P861" s="15"/>
      <c r="Q861" s="15"/>
      <c r="R861" s="15"/>
      <c r="S861" s="6"/>
      <c r="T861" s="6"/>
      <c r="U861" s="6"/>
      <c r="V861" s="6"/>
      <c r="W861" s="6"/>
      <c r="X861" s="6"/>
      <c r="Y861" s="6"/>
      <c r="Z861" s="6"/>
    </row>
    <row r="862" spans="1:26" x14ac:dyDescent="0.15">
      <c r="A862" s="6"/>
      <c r="B862" s="6"/>
      <c r="C862" s="6"/>
      <c r="D862" s="9"/>
      <c r="E862" s="9"/>
      <c r="F862" s="6"/>
      <c r="G862" s="6"/>
      <c r="H862" s="6"/>
      <c r="I862" s="6"/>
      <c r="J862" s="6"/>
      <c r="K862" s="6"/>
      <c r="L862" s="6"/>
      <c r="M862" s="15"/>
      <c r="N862" s="15"/>
      <c r="O862" s="15"/>
      <c r="P862" s="15"/>
      <c r="Q862" s="15"/>
      <c r="R862" s="15"/>
      <c r="S862" s="6"/>
      <c r="T862" s="6"/>
      <c r="U862" s="6"/>
      <c r="V862" s="6"/>
      <c r="W862" s="6"/>
      <c r="X862" s="6"/>
      <c r="Y862" s="6"/>
      <c r="Z862" s="6"/>
    </row>
    <row r="863" spans="1:26" x14ac:dyDescent="0.15">
      <c r="A863" s="6"/>
      <c r="B863" s="6"/>
      <c r="C863" s="6"/>
      <c r="D863" s="9"/>
      <c r="E863" s="9"/>
      <c r="F863" s="6"/>
      <c r="G863" s="6"/>
      <c r="H863" s="6"/>
      <c r="I863" s="6"/>
      <c r="J863" s="6"/>
      <c r="K863" s="6"/>
      <c r="L863" s="6"/>
      <c r="M863" s="15"/>
      <c r="N863" s="15"/>
      <c r="O863" s="15"/>
      <c r="P863" s="15"/>
      <c r="Q863" s="15"/>
      <c r="R863" s="15"/>
      <c r="S863" s="6"/>
      <c r="T863" s="6"/>
      <c r="U863" s="6"/>
      <c r="V863" s="6"/>
      <c r="W863" s="6"/>
      <c r="X863" s="6"/>
      <c r="Y863" s="6"/>
      <c r="Z863" s="6"/>
    </row>
    <row r="864" spans="1:26" x14ac:dyDescent="0.15">
      <c r="A864" s="6"/>
      <c r="B864" s="6"/>
      <c r="C864" s="6"/>
      <c r="D864" s="9"/>
      <c r="E864" s="9"/>
      <c r="F864" s="6"/>
      <c r="G864" s="6"/>
      <c r="H864" s="6"/>
      <c r="I864" s="6"/>
      <c r="J864" s="6"/>
      <c r="K864" s="6"/>
      <c r="L864" s="6"/>
      <c r="M864" s="15"/>
      <c r="N864" s="15"/>
      <c r="O864" s="15"/>
      <c r="P864" s="15"/>
      <c r="Q864" s="15"/>
      <c r="R864" s="15"/>
      <c r="S864" s="6"/>
      <c r="T864" s="6"/>
      <c r="U864" s="6"/>
      <c r="V864" s="6"/>
      <c r="W864" s="6"/>
      <c r="X864" s="6"/>
      <c r="Y864" s="6"/>
      <c r="Z864" s="6"/>
    </row>
    <row r="865" spans="1:26" x14ac:dyDescent="0.15">
      <c r="A865" s="6"/>
      <c r="B865" s="6"/>
      <c r="C865" s="6"/>
      <c r="D865" s="9"/>
      <c r="E865" s="9"/>
      <c r="F865" s="6"/>
      <c r="G865" s="6"/>
      <c r="H865" s="6"/>
      <c r="I865" s="6"/>
      <c r="J865" s="6"/>
      <c r="K865" s="6"/>
      <c r="L865" s="6"/>
      <c r="M865" s="15"/>
      <c r="N865" s="15"/>
      <c r="O865" s="15"/>
      <c r="P865" s="15"/>
      <c r="Q865" s="15"/>
      <c r="R865" s="15"/>
      <c r="S865" s="6"/>
      <c r="T865" s="6"/>
      <c r="U865" s="6"/>
      <c r="V865" s="6"/>
      <c r="W865" s="6"/>
      <c r="X865" s="6"/>
      <c r="Y865" s="6"/>
      <c r="Z865" s="6"/>
    </row>
    <row r="866" spans="1:26" x14ac:dyDescent="0.15">
      <c r="A866" s="6"/>
      <c r="B866" s="6"/>
      <c r="C866" s="6"/>
      <c r="D866" s="9"/>
      <c r="E866" s="9"/>
      <c r="F866" s="6"/>
      <c r="G866" s="6"/>
      <c r="H866" s="6"/>
      <c r="I866" s="6"/>
      <c r="J866" s="6"/>
      <c r="K866" s="6"/>
      <c r="L866" s="6"/>
      <c r="M866" s="15"/>
      <c r="N866" s="15"/>
      <c r="O866" s="15"/>
      <c r="P866" s="15"/>
      <c r="Q866" s="15"/>
      <c r="R866" s="15"/>
      <c r="S866" s="6"/>
      <c r="T866" s="6"/>
      <c r="U866" s="6"/>
      <c r="V866" s="6"/>
      <c r="W866" s="6"/>
      <c r="X866" s="6"/>
      <c r="Y866" s="6"/>
      <c r="Z866" s="6"/>
    </row>
    <row r="867" spans="1:26" x14ac:dyDescent="0.15">
      <c r="A867" s="6"/>
      <c r="B867" s="6"/>
      <c r="C867" s="6"/>
      <c r="D867" s="9"/>
      <c r="E867" s="9"/>
      <c r="F867" s="6"/>
      <c r="G867" s="6"/>
      <c r="H867" s="6"/>
      <c r="I867" s="6"/>
      <c r="J867" s="6"/>
      <c r="K867" s="6"/>
      <c r="L867" s="6"/>
      <c r="M867" s="15"/>
      <c r="N867" s="15"/>
      <c r="O867" s="15"/>
      <c r="P867" s="15"/>
      <c r="Q867" s="15"/>
      <c r="R867" s="15"/>
      <c r="S867" s="6"/>
      <c r="T867" s="6"/>
      <c r="U867" s="6"/>
      <c r="V867" s="6"/>
      <c r="W867" s="6"/>
      <c r="X867" s="6"/>
      <c r="Y867" s="6"/>
      <c r="Z867" s="6"/>
    </row>
    <row r="868" spans="1:26" x14ac:dyDescent="0.15">
      <c r="A868" s="6"/>
      <c r="B868" s="6"/>
      <c r="C868" s="6"/>
      <c r="D868" s="9"/>
      <c r="E868" s="9"/>
      <c r="F868" s="6"/>
      <c r="G868" s="6"/>
      <c r="H868" s="6"/>
      <c r="I868" s="6"/>
      <c r="J868" s="6"/>
      <c r="K868" s="6"/>
      <c r="L868" s="6"/>
      <c r="M868" s="15"/>
      <c r="N868" s="15"/>
      <c r="O868" s="15"/>
      <c r="P868" s="15"/>
      <c r="Q868" s="15"/>
      <c r="R868" s="15"/>
      <c r="S868" s="6"/>
      <c r="T868" s="6"/>
      <c r="U868" s="6"/>
      <c r="V868" s="6"/>
      <c r="W868" s="6"/>
      <c r="X868" s="6"/>
      <c r="Y868" s="6"/>
      <c r="Z868" s="6"/>
    </row>
    <row r="869" spans="1:26" x14ac:dyDescent="0.15">
      <c r="A869" s="6"/>
      <c r="B869" s="6"/>
      <c r="C869" s="6"/>
      <c r="D869" s="9"/>
      <c r="E869" s="9"/>
      <c r="F869" s="6"/>
      <c r="G869" s="6"/>
      <c r="H869" s="6"/>
      <c r="I869" s="6"/>
      <c r="J869" s="6"/>
      <c r="K869" s="6"/>
      <c r="L869" s="6"/>
      <c r="M869" s="15"/>
      <c r="N869" s="15"/>
      <c r="O869" s="15"/>
      <c r="P869" s="15"/>
      <c r="Q869" s="15"/>
      <c r="R869" s="15"/>
      <c r="S869" s="6"/>
      <c r="T869" s="6"/>
      <c r="U869" s="6"/>
      <c r="V869" s="6"/>
      <c r="W869" s="6"/>
      <c r="X869" s="6"/>
      <c r="Y869" s="6"/>
      <c r="Z869" s="6"/>
    </row>
    <row r="870" spans="1:26" x14ac:dyDescent="0.15">
      <c r="A870" s="6"/>
      <c r="B870" s="6"/>
      <c r="C870" s="6"/>
      <c r="D870" s="9"/>
      <c r="E870" s="9"/>
      <c r="F870" s="6"/>
      <c r="G870" s="6"/>
      <c r="H870" s="6"/>
      <c r="I870" s="6"/>
      <c r="J870" s="6"/>
      <c r="K870" s="6"/>
      <c r="L870" s="6"/>
      <c r="M870" s="15"/>
      <c r="N870" s="15"/>
      <c r="O870" s="15"/>
      <c r="P870" s="15"/>
      <c r="Q870" s="15"/>
      <c r="R870" s="15"/>
      <c r="S870" s="6"/>
      <c r="T870" s="6"/>
      <c r="U870" s="6"/>
      <c r="V870" s="6"/>
      <c r="W870" s="6"/>
      <c r="X870" s="6"/>
      <c r="Y870" s="6"/>
      <c r="Z870" s="6"/>
    </row>
    <row r="871" spans="1:26" x14ac:dyDescent="0.15">
      <c r="A871" s="6"/>
      <c r="B871" s="6"/>
      <c r="C871" s="6"/>
      <c r="D871" s="9"/>
      <c r="E871" s="9"/>
      <c r="F871" s="6"/>
      <c r="G871" s="6"/>
      <c r="H871" s="6"/>
      <c r="I871" s="6"/>
      <c r="J871" s="6"/>
      <c r="K871" s="6"/>
      <c r="L871" s="6"/>
      <c r="M871" s="15"/>
      <c r="N871" s="15"/>
      <c r="O871" s="15"/>
      <c r="P871" s="15"/>
      <c r="Q871" s="15"/>
      <c r="R871" s="15"/>
      <c r="S871" s="6"/>
      <c r="T871" s="6"/>
      <c r="U871" s="6"/>
      <c r="V871" s="6"/>
      <c r="W871" s="6"/>
      <c r="X871" s="6"/>
      <c r="Y871" s="6"/>
      <c r="Z871" s="6"/>
    </row>
    <row r="872" spans="1:26" x14ac:dyDescent="0.15">
      <c r="A872" s="6"/>
      <c r="B872" s="6"/>
      <c r="C872" s="6"/>
      <c r="D872" s="9"/>
      <c r="E872" s="9"/>
      <c r="F872" s="6"/>
      <c r="G872" s="6"/>
      <c r="H872" s="6"/>
      <c r="I872" s="6"/>
      <c r="J872" s="6"/>
      <c r="K872" s="6"/>
      <c r="L872" s="6"/>
      <c r="M872" s="15"/>
      <c r="N872" s="15"/>
      <c r="O872" s="15"/>
      <c r="P872" s="15"/>
      <c r="Q872" s="15"/>
      <c r="R872" s="15"/>
      <c r="S872" s="6"/>
      <c r="T872" s="6"/>
      <c r="U872" s="6"/>
      <c r="V872" s="6"/>
      <c r="W872" s="6"/>
      <c r="X872" s="6"/>
      <c r="Y872" s="6"/>
      <c r="Z872" s="6"/>
    </row>
    <row r="873" spans="1:26" x14ac:dyDescent="0.15">
      <c r="A873" s="6"/>
      <c r="B873" s="6"/>
      <c r="C873" s="6"/>
      <c r="D873" s="9"/>
      <c r="E873" s="9"/>
      <c r="F873" s="6"/>
      <c r="G873" s="6"/>
      <c r="H873" s="6"/>
      <c r="I873" s="6"/>
      <c r="J873" s="6"/>
      <c r="K873" s="6"/>
      <c r="L873" s="6"/>
      <c r="M873" s="15"/>
      <c r="N873" s="15"/>
      <c r="O873" s="15"/>
      <c r="P873" s="15"/>
      <c r="Q873" s="15"/>
      <c r="R873" s="15"/>
      <c r="S873" s="6"/>
      <c r="T873" s="6"/>
      <c r="U873" s="6"/>
      <c r="V873" s="6"/>
      <c r="W873" s="6"/>
      <c r="X873" s="6"/>
      <c r="Y873" s="6"/>
      <c r="Z873" s="6"/>
    </row>
    <row r="874" spans="1:26" x14ac:dyDescent="0.15">
      <c r="A874" s="6"/>
      <c r="B874" s="6"/>
      <c r="C874" s="6"/>
      <c r="D874" s="9"/>
      <c r="E874" s="9"/>
      <c r="F874" s="6"/>
      <c r="G874" s="6"/>
      <c r="H874" s="6"/>
      <c r="I874" s="6"/>
      <c r="J874" s="6"/>
      <c r="K874" s="6"/>
      <c r="L874" s="6"/>
      <c r="M874" s="15"/>
      <c r="N874" s="15"/>
      <c r="O874" s="15"/>
      <c r="P874" s="15"/>
      <c r="Q874" s="15"/>
      <c r="R874" s="15"/>
      <c r="S874" s="6"/>
      <c r="T874" s="6"/>
      <c r="U874" s="6"/>
      <c r="V874" s="6"/>
      <c r="W874" s="6"/>
      <c r="X874" s="6"/>
      <c r="Y874" s="6"/>
      <c r="Z874" s="6"/>
    </row>
    <row r="875" spans="1:26" x14ac:dyDescent="0.15">
      <c r="A875" s="6"/>
      <c r="B875" s="6"/>
      <c r="C875" s="6"/>
      <c r="D875" s="9"/>
      <c r="E875" s="9"/>
      <c r="F875" s="6"/>
      <c r="G875" s="6"/>
      <c r="H875" s="6"/>
      <c r="I875" s="6"/>
      <c r="J875" s="6"/>
      <c r="K875" s="6"/>
      <c r="L875" s="6"/>
      <c r="M875" s="15"/>
      <c r="N875" s="15"/>
      <c r="O875" s="15"/>
      <c r="P875" s="15"/>
      <c r="Q875" s="15"/>
      <c r="R875" s="15"/>
      <c r="S875" s="6"/>
      <c r="T875" s="6"/>
      <c r="U875" s="6"/>
      <c r="V875" s="6"/>
      <c r="W875" s="6"/>
      <c r="X875" s="6"/>
      <c r="Y875" s="6"/>
      <c r="Z875" s="6"/>
    </row>
    <row r="876" spans="1:26" x14ac:dyDescent="0.15">
      <c r="A876" s="6"/>
      <c r="B876" s="6"/>
      <c r="C876" s="6"/>
      <c r="D876" s="9"/>
      <c r="E876" s="9"/>
      <c r="F876" s="6"/>
      <c r="G876" s="6"/>
      <c r="H876" s="6"/>
      <c r="I876" s="6"/>
      <c r="J876" s="6"/>
      <c r="K876" s="6"/>
      <c r="L876" s="6"/>
      <c r="M876" s="15"/>
      <c r="N876" s="15"/>
      <c r="O876" s="15"/>
      <c r="P876" s="15"/>
      <c r="Q876" s="15"/>
      <c r="R876" s="15"/>
      <c r="S876" s="6"/>
      <c r="T876" s="6"/>
      <c r="U876" s="6"/>
      <c r="V876" s="6"/>
      <c r="W876" s="6"/>
      <c r="X876" s="6"/>
      <c r="Y876" s="6"/>
      <c r="Z876" s="6"/>
    </row>
    <row r="877" spans="1:26" x14ac:dyDescent="0.15">
      <c r="A877" s="6"/>
      <c r="B877" s="6"/>
      <c r="C877" s="6"/>
      <c r="D877" s="9"/>
      <c r="E877" s="9"/>
      <c r="F877" s="6"/>
      <c r="G877" s="6"/>
      <c r="H877" s="6"/>
      <c r="I877" s="6"/>
      <c r="J877" s="6"/>
      <c r="K877" s="6"/>
      <c r="L877" s="6"/>
      <c r="M877" s="15"/>
      <c r="N877" s="15"/>
      <c r="O877" s="15"/>
      <c r="P877" s="15"/>
      <c r="Q877" s="15"/>
      <c r="R877" s="15"/>
      <c r="S877" s="6"/>
      <c r="T877" s="6"/>
      <c r="U877" s="6"/>
      <c r="V877" s="6"/>
      <c r="W877" s="6"/>
      <c r="X877" s="6"/>
      <c r="Y877" s="6"/>
      <c r="Z877" s="6"/>
    </row>
    <row r="878" spans="1:26" x14ac:dyDescent="0.15">
      <c r="A878" s="6"/>
      <c r="B878" s="6"/>
      <c r="C878" s="6"/>
      <c r="D878" s="9"/>
      <c r="E878" s="9"/>
      <c r="F878" s="6"/>
      <c r="G878" s="6"/>
      <c r="H878" s="6"/>
      <c r="I878" s="6"/>
      <c r="J878" s="6"/>
      <c r="K878" s="6"/>
      <c r="L878" s="6"/>
      <c r="M878" s="15"/>
      <c r="N878" s="15"/>
      <c r="O878" s="15"/>
      <c r="P878" s="15"/>
      <c r="Q878" s="15"/>
      <c r="R878" s="15"/>
      <c r="S878" s="6"/>
      <c r="T878" s="6"/>
      <c r="U878" s="6"/>
      <c r="V878" s="6"/>
      <c r="W878" s="6"/>
      <c r="X878" s="6"/>
      <c r="Y878" s="6"/>
      <c r="Z878" s="6"/>
    </row>
    <row r="879" spans="1:26" x14ac:dyDescent="0.15">
      <c r="A879" s="6"/>
      <c r="B879" s="6"/>
      <c r="C879" s="6"/>
      <c r="D879" s="9"/>
      <c r="E879" s="9"/>
      <c r="F879" s="6"/>
      <c r="G879" s="6"/>
      <c r="H879" s="6"/>
      <c r="I879" s="6"/>
      <c r="J879" s="6"/>
      <c r="K879" s="6"/>
      <c r="L879" s="6"/>
      <c r="M879" s="15"/>
      <c r="N879" s="15"/>
      <c r="O879" s="15"/>
      <c r="P879" s="15"/>
      <c r="Q879" s="15"/>
      <c r="R879" s="15"/>
      <c r="S879" s="6"/>
      <c r="T879" s="6"/>
      <c r="U879" s="6"/>
      <c r="V879" s="6"/>
      <c r="W879" s="6"/>
      <c r="X879" s="6"/>
      <c r="Y879" s="6"/>
      <c r="Z879" s="6"/>
    </row>
    <row r="880" spans="1:26" x14ac:dyDescent="0.15">
      <c r="A880" s="6"/>
      <c r="B880" s="6"/>
      <c r="C880" s="6"/>
      <c r="D880" s="9"/>
      <c r="E880" s="9"/>
      <c r="F880" s="6"/>
      <c r="G880" s="6"/>
      <c r="H880" s="6"/>
      <c r="I880" s="6"/>
      <c r="J880" s="6"/>
      <c r="K880" s="6"/>
      <c r="L880" s="6"/>
      <c r="M880" s="15"/>
      <c r="N880" s="15"/>
      <c r="O880" s="15"/>
      <c r="P880" s="15"/>
      <c r="Q880" s="15"/>
      <c r="R880" s="15"/>
      <c r="S880" s="6"/>
      <c r="T880" s="6"/>
      <c r="U880" s="6"/>
      <c r="V880" s="6"/>
      <c r="W880" s="6"/>
      <c r="X880" s="6"/>
      <c r="Y880" s="6"/>
      <c r="Z880" s="6"/>
    </row>
    <row r="881" spans="1:26" x14ac:dyDescent="0.15">
      <c r="A881" s="6"/>
      <c r="B881" s="6"/>
      <c r="C881" s="6"/>
      <c r="D881" s="9"/>
      <c r="E881" s="9"/>
      <c r="F881" s="6"/>
      <c r="G881" s="6"/>
      <c r="H881" s="6"/>
      <c r="I881" s="6"/>
      <c r="J881" s="6"/>
      <c r="K881" s="6"/>
      <c r="L881" s="6"/>
      <c r="M881" s="15"/>
      <c r="N881" s="15"/>
      <c r="O881" s="15"/>
      <c r="P881" s="15"/>
      <c r="Q881" s="15"/>
      <c r="R881" s="15"/>
      <c r="S881" s="6"/>
      <c r="T881" s="6"/>
      <c r="U881" s="6"/>
      <c r="V881" s="6"/>
      <c r="W881" s="6"/>
      <c r="X881" s="6"/>
      <c r="Y881" s="6"/>
      <c r="Z881" s="6"/>
    </row>
    <row r="882" spans="1:26" x14ac:dyDescent="0.15">
      <c r="A882" s="6"/>
      <c r="B882" s="6"/>
      <c r="C882" s="6"/>
      <c r="D882" s="9"/>
      <c r="E882" s="9"/>
      <c r="F882" s="6"/>
      <c r="G882" s="6"/>
      <c r="H882" s="6"/>
      <c r="I882" s="6"/>
      <c r="J882" s="6"/>
      <c r="K882" s="6"/>
      <c r="L882" s="6"/>
      <c r="M882" s="15"/>
      <c r="N882" s="15"/>
      <c r="O882" s="15"/>
      <c r="P882" s="15"/>
      <c r="Q882" s="15"/>
      <c r="R882" s="15"/>
      <c r="S882" s="6"/>
      <c r="T882" s="6"/>
      <c r="U882" s="6"/>
      <c r="V882" s="6"/>
      <c r="W882" s="6"/>
      <c r="X882" s="6"/>
      <c r="Y882" s="6"/>
      <c r="Z882" s="6"/>
    </row>
    <row r="883" spans="1:26" x14ac:dyDescent="0.15">
      <c r="A883" s="6"/>
      <c r="B883" s="6"/>
      <c r="C883" s="6"/>
      <c r="D883" s="9"/>
      <c r="E883" s="9"/>
      <c r="F883" s="6"/>
      <c r="G883" s="6"/>
      <c r="H883" s="6"/>
      <c r="I883" s="6"/>
      <c r="J883" s="6"/>
      <c r="K883" s="6"/>
      <c r="L883" s="6"/>
      <c r="M883" s="15"/>
      <c r="N883" s="15"/>
      <c r="O883" s="15"/>
      <c r="P883" s="15"/>
      <c r="Q883" s="15"/>
      <c r="R883" s="15"/>
      <c r="S883" s="6"/>
      <c r="T883" s="6"/>
      <c r="U883" s="6"/>
      <c r="V883" s="6"/>
      <c r="W883" s="6"/>
      <c r="X883" s="6"/>
      <c r="Y883" s="6"/>
      <c r="Z883" s="6"/>
    </row>
    <row r="884" spans="1:26" x14ac:dyDescent="0.15">
      <c r="A884" s="6"/>
      <c r="B884" s="6"/>
      <c r="C884" s="6"/>
      <c r="D884" s="9"/>
      <c r="E884" s="9"/>
      <c r="F884" s="6"/>
      <c r="G884" s="6"/>
      <c r="H884" s="6"/>
      <c r="I884" s="6"/>
      <c r="J884" s="6"/>
      <c r="K884" s="6"/>
      <c r="L884" s="6"/>
      <c r="M884" s="15"/>
      <c r="N884" s="15"/>
      <c r="O884" s="15"/>
      <c r="P884" s="15"/>
      <c r="Q884" s="15"/>
      <c r="R884" s="15"/>
      <c r="S884" s="6"/>
      <c r="T884" s="6"/>
      <c r="U884" s="6"/>
      <c r="V884" s="6"/>
      <c r="W884" s="6"/>
      <c r="X884" s="6"/>
      <c r="Y884" s="6"/>
      <c r="Z884" s="6"/>
    </row>
    <row r="885" spans="1:26" x14ac:dyDescent="0.15">
      <c r="A885" s="6"/>
      <c r="B885" s="6"/>
      <c r="C885" s="6"/>
      <c r="D885" s="9"/>
      <c r="E885" s="9"/>
      <c r="F885" s="6"/>
      <c r="G885" s="6"/>
      <c r="H885" s="6"/>
      <c r="I885" s="6"/>
      <c r="J885" s="6"/>
      <c r="K885" s="6"/>
      <c r="L885" s="6"/>
      <c r="M885" s="15"/>
      <c r="N885" s="15"/>
      <c r="O885" s="15"/>
      <c r="P885" s="15"/>
      <c r="Q885" s="15"/>
      <c r="R885" s="15"/>
      <c r="S885" s="6"/>
      <c r="T885" s="6"/>
      <c r="U885" s="6"/>
      <c r="V885" s="6"/>
      <c r="W885" s="6"/>
      <c r="X885" s="6"/>
      <c r="Y885" s="6"/>
      <c r="Z885" s="6"/>
    </row>
    <row r="886" spans="1:26" x14ac:dyDescent="0.15">
      <c r="A886" s="6"/>
      <c r="B886" s="6"/>
      <c r="C886" s="6"/>
      <c r="D886" s="9"/>
      <c r="E886" s="9"/>
      <c r="F886" s="6"/>
      <c r="G886" s="6"/>
      <c r="H886" s="6"/>
      <c r="I886" s="6"/>
      <c r="J886" s="6"/>
      <c r="K886" s="6"/>
      <c r="L886" s="6"/>
      <c r="M886" s="15"/>
      <c r="N886" s="15"/>
      <c r="O886" s="15"/>
      <c r="P886" s="15"/>
      <c r="Q886" s="15"/>
      <c r="R886" s="15"/>
      <c r="S886" s="6"/>
      <c r="T886" s="6"/>
      <c r="U886" s="6"/>
      <c r="V886" s="6"/>
      <c r="W886" s="6"/>
      <c r="X886" s="6"/>
      <c r="Y886" s="6"/>
      <c r="Z886" s="6"/>
    </row>
    <row r="887" spans="1:26" x14ac:dyDescent="0.15">
      <c r="A887" s="6"/>
      <c r="B887" s="6"/>
      <c r="C887" s="6"/>
      <c r="D887" s="9"/>
      <c r="E887" s="9"/>
      <c r="F887" s="6"/>
      <c r="G887" s="6"/>
      <c r="H887" s="6"/>
      <c r="I887" s="6"/>
      <c r="J887" s="6"/>
      <c r="K887" s="6"/>
      <c r="L887" s="6"/>
      <c r="M887" s="15"/>
      <c r="N887" s="15"/>
      <c r="O887" s="15"/>
      <c r="P887" s="15"/>
      <c r="Q887" s="15"/>
      <c r="R887" s="15"/>
      <c r="S887" s="6"/>
      <c r="T887" s="6"/>
      <c r="U887" s="6"/>
      <c r="V887" s="6"/>
      <c r="W887" s="6"/>
      <c r="X887" s="6"/>
      <c r="Y887" s="6"/>
      <c r="Z887" s="6"/>
    </row>
    <row r="888" spans="1:26" x14ac:dyDescent="0.15">
      <c r="A888" s="6"/>
      <c r="B888" s="6"/>
      <c r="C888" s="6"/>
      <c r="D888" s="9"/>
      <c r="E888" s="9"/>
      <c r="F888" s="6"/>
      <c r="G888" s="6"/>
      <c r="H888" s="6"/>
      <c r="I888" s="6"/>
      <c r="J888" s="6"/>
      <c r="K888" s="6"/>
      <c r="L888" s="6"/>
      <c r="M888" s="15"/>
      <c r="N888" s="15"/>
      <c r="O888" s="15"/>
      <c r="P888" s="15"/>
      <c r="Q888" s="15"/>
      <c r="R888" s="15"/>
      <c r="S888" s="6"/>
      <c r="T888" s="6"/>
      <c r="U888" s="6"/>
      <c r="V888" s="6"/>
      <c r="W888" s="6"/>
      <c r="X888" s="6"/>
      <c r="Y888" s="6"/>
      <c r="Z888" s="6"/>
    </row>
    <row r="889" spans="1:26" x14ac:dyDescent="0.15">
      <c r="A889" s="6"/>
      <c r="B889" s="6"/>
      <c r="C889" s="6"/>
      <c r="D889" s="9"/>
      <c r="E889" s="9"/>
      <c r="F889" s="6"/>
      <c r="G889" s="6"/>
      <c r="H889" s="6"/>
      <c r="I889" s="6"/>
      <c r="J889" s="6"/>
      <c r="K889" s="6"/>
      <c r="L889" s="6"/>
      <c r="M889" s="15"/>
      <c r="N889" s="15"/>
      <c r="O889" s="15"/>
      <c r="P889" s="15"/>
      <c r="Q889" s="15"/>
      <c r="R889" s="15"/>
      <c r="S889" s="6"/>
      <c r="T889" s="6"/>
      <c r="U889" s="6"/>
      <c r="V889" s="6"/>
      <c r="W889" s="6"/>
      <c r="X889" s="6"/>
      <c r="Y889" s="6"/>
      <c r="Z889" s="6"/>
    </row>
    <row r="890" spans="1:26" x14ac:dyDescent="0.15">
      <c r="A890" s="6"/>
      <c r="B890" s="6"/>
      <c r="C890" s="6"/>
      <c r="D890" s="9"/>
      <c r="E890" s="9"/>
      <c r="F890" s="6"/>
      <c r="G890" s="6"/>
      <c r="H890" s="6"/>
      <c r="I890" s="6"/>
      <c r="J890" s="6"/>
      <c r="K890" s="6"/>
      <c r="L890" s="6"/>
      <c r="M890" s="15"/>
      <c r="N890" s="15"/>
      <c r="O890" s="15"/>
      <c r="P890" s="15"/>
      <c r="Q890" s="15"/>
      <c r="R890" s="15"/>
      <c r="S890" s="6"/>
      <c r="T890" s="6"/>
      <c r="U890" s="6"/>
      <c r="V890" s="6"/>
      <c r="W890" s="6"/>
      <c r="X890" s="6"/>
      <c r="Y890" s="6"/>
      <c r="Z890" s="6"/>
    </row>
    <row r="891" spans="1:26" x14ac:dyDescent="0.15">
      <c r="A891" s="6"/>
      <c r="B891" s="6"/>
      <c r="C891" s="6"/>
      <c r="D891" s="9"/>
      <c r="E891" s="9"/>
      <c r="F891" s="6"/>
      <c r="G891" s="6"/>
      <c r="H891" s="6"/>
      <c r="I891" s="6"/>
      <c r="J891" s="6"/>
      <c r="K891" s="6"/>
      <c r="L891" s="6"/>
      <c r="M891" s="15"/>
      <c r="N891" s="15"/>
      <c r="O891" s="15"/>
      <c r="P891" s="15"/>
      <c r="Q891" s="15"/>
      <c r="R891" s="15"/>
      <c r="S891" s="6"/>
      <c r="T891" s="6"/>
      <c r="U891" s="6"/>
      <c r="V891" s="6"/>
      <c r="W891" s="6"/>
      <c r="X891" s="6"/>
      <c r="Y891" s="6"/>
      <c r="Z891" s="6"/>
    </row>
    <row r="892" spans="1:26" x14ac:dyDescent="0.15">
      <c r="A892" s="6"/>
      <c r="B892" s="6"/>
      <c r="C892" s="6"/>
      <c r="D892" s="9"/>
      <c r="E892" s="9"/>
      <c r="F892" s="6"/>
      <c r="G892" s="6"/>
      <c r="H892" s="6"/>
      <c r="I892" s="6"/>
      <c r="J892" s="6"/>
      <c r="K892" s="6"/>
      <c r="L892" s="6"/>
      <c r="M892" s="15"/>
      <c r="N892" s="15"/>
      <c r="O892" s="15"/>
      <c r="P892" s="15"/>
      <c r="Q892" s="15"/>
      <c r="R892" s="15"/>
      <c r="S892" s="6"/>
      <c r="T892" s="6"/>
      <c r="U892" s="6"/>
      <c r="V892" s="6"/>
      <c r="W892" s="6"/>
      <c r="X892" s="6"/>
      <c r="Y892" s="6"/>
      <c r="Z892" s="6"/>
    </row>
    <row r="893" spans="1:26" x14ac:dyDescent="0.15">
      <c r="A893" s="6"/>
      <c r="B893" s="6"/>
      <c r="C893" s="6"/>
      <c r="D893" s="9"/>
      <c r="E893" s="9"/>
      <c r="F893" s="6"/>
      <c r="G893" s="6"/>
      <c r="H893" s="6"/>
      <c r="I893" s="6"/>
      <c r="J893" s="6"/>
      <c r="K893" s="6"/>
      <c r="L893" s="6"/>
      <c r="M893" s="15"/>
      <c r="N893" s="15"/>
      <c r="O893" s="15"/>
      <c r="P893" s="15"/>
      <c r="Q893" s="15"/>
      <c r="R893" s="15"/>
      <c r="S893" s="6"/>
      <c r="T893" s="6"/>
      <c r="U893" s="6"/>
      <c r="V893" s="6"/>
      <c r="W893" s="6"/>
      <c r="X893" s="6"/>
      <c r="Y893" s="6"/>
      <c r="Z893" s="6"/>
    </row>
    <row r="894" spans="1:26" x14ac:dyDescent="0.15">
      <c r="A894" s="6"/>
      <c r="B894" s="6"/>
      <c r="C894" s="6"/>
      <c r="D894" s="9"/>
      <c r="E894" s="9"/>
      <c r="F894" s="6"/>
      <c r="G894" s="6"/>
      <c r="H894" s="6"/>
      <c r="I894" s="6"/>
      <c r="J894" s="6"/>
      <c r="K894" s="6"/>
      <c r="L894" s="6"/>
      <c r="M894" s="15"/>
      <c r="N894" s="15"/>
      <c r="O894" s="15"/>
      <c r="P894" s="15"/>
      <c r="Q894" s="15"/>
      <c r="R894" s="15"/>
      <c r="S894" s="6"/>
      <c r="T894" s="6"/>
      <c r="U894" s="6"/>
      <c r="V894" s="6"/>
      <c r="W894" s="6"/>
      <c r="X894" s="6"/>
      <c r="Y894" s="6"/>
      <c r="Z894" s="6"/>
    </row>
    <row r="895" spans="1:26" x14ac:dyDescent="0.15">
      <c r="A895" s="6"/>
      <c r="B895" s="6"/>
      <c r="C895" s="6"/>
      <c r="D895" s="9"/>
      <c r="E895" s="9"/>
      <c r="F895" s="6"/>
      <c r="G895" s="6"/>
      <c r="H895" s="6"/>
      <c r="I895" s="6"/>
      <c r="J895" s="6"/>
      <c r="K895" s="6"/>
      <c r="L895" s="6"/>
      <c r="M895" s="15"/>
      <c r="N895" s="15"/>
      <c r="O895" s="15"/>
      <c r="P895" s="15"/>
      <c r="Q895" s="15"/>
      <c r="R895" s="15"/>
      <c r="S895" s="6"/>
      <c r="T895" s="6"/>
      <c r="U895" s="6"/>
      <c r="V895" s="6"/>
      <c r="W895" s="6"/>
      <c r="X895" s="6"/>
      <c r="Y895" s="6"/>
      <c r="Z895" s="6"/>
    </row>
    <row r="896" spans="1:26" x14ac:dyDescent="0.15">
      <c r="A896" s="6"/>
      <c r="B896" s="6"/>
      <c r="C896" s="6"/>
      <c r="D896" s="9"/>
      <c r="E896" s="9"/>
      <c r="F896" s="6"/>
      <c r="G896" s="6"/>
      <c r="H896" s="6"/>
      <c r="I896" s="6"/>
      <c r="J896" s="6"/>
      <c r="K896" s="6"/>
      <c r="L896" s="6"/>
      <c r="M896" s="15"/>
      <c r="N896" s="15"/>
      <c r="O896" s="15"/>
      <c r="P896" s="15"/>
      <c r="Q896" s="15"/>
      <c r="R896" s="15"/>
      <c r="S896" s="6"/>
      <c r="T896" s="6"/>
      <c r="U896" s="6"/>
      <c r="V896" s="6"/>
      <c r="W896" s="6"/>
      <c r="X896" s="6"/>
      <c r="Y896" s="6"/>
      <c r="Z896" s="6"/>
    </row>
    <row r="897" spans="1:26" x14ac:dyDescent="0.15">
      <c r="A897" s="6"/>
      <c r="B897" s="6"/>
      <c r="C897" s="6"/>
      <c r="D897" s="9"/>
      <c r="E897" s="9"/>
      <c r="F897" s="6"/>
      <c r="G897" s="6"/>
      <c r="H897" s="6"/>
      <c r="I897" s="6"/>
      <c r="J897" s="6"/>
      <c r="K897" s="6"/>
      <c r="L897" s="6"/>
      <c r="M897" s="15"/>
      <c r="N897" s="15"/>
      <c r="O897" s="15"/>
      <c r="P897" s="15"/>
      <c r="Q897" s="15"/>
      <c r="R897" s="15"/>
      <c r="S897" s="6"/>
      <c r="T897" s="6"/>
      <c r="U897" s="6"/>
      <c r="V897" s="6"/>
      <c r="W897" s="6"/>
      <c r="X897" s="6"/>
      <c r="Y897" s="6"/>
      <c r="Z897" s="6"/>
    </row>
    <row r="898" spans="1:26" x14ac:dyDescent="0.15">
      <c r="A898" s="6"/>
      <c r="B898" s="6"/>
      <c r="C898" s="6"/>
      <c r="D898" s="9"/>
      <c r="E898" s="9"/>
      <c r="F898" s="6"/>
      <c r="G898" s="6"/>
      <c r="H898" s="6"/>
      <c r="I898" s="6"/>
      <c r="J898" s="6"/>
      <c r="K898" s="6"/>
      <c r="L898" s="6"/>
      <c r="M898" s="15"/>
      <c r="N898" s="15"/>
      <c r="O898" s="15"/>
      <c r="P898" s="15"/>
      <c r="Q898" s="15"/>
      <c r="R898" s="15"/>
      <c r="S898" s="6"/>
      <c r="T898" s="6"/>
      <c r="U898" s="6"/>
      <c r="V898" s="6"/>
      <c r="W898" s="6"/>
      <c r="X898" s="6"/>
      <c r="Y898" s="6"/>
      <c r="Z898" s="6"/>
    </row>
    <row r="899" spans="1:26" x14ac:dyDescent="0.15">
      <c r="A899" s="6"/>
      <c r="B899" s="6"/>
      <c r="C899" s="6"/>
      <c r="D899" s="9"/>
      <c r="E899" s="9"/>
      <c r="F899" s="6"/>
      <c r="G899" s="6"/>
      <c r="H899" s="6"/>
      <c r="I899" s="6"/>
      <c r="J899" s="6"/>
      <c r="K899" s="6"/>
      <c r="L899" s="6"/>
      <c r="M899" s="15"/>
      <c r="N899" s="15"/>
      <c r="O899" s="15"/>
      <c r="P899" s="15"/>
      <c r="Q899" s="15"/>
      <c r="R899" s="15"/>
      <c r="S899" s="6"/>
      <c r="T899" s="6"/>
      <c r="U899" s="6"/>
      <c r="V899" s="6"/>
      <c r="W899" s="6"/>
      <c r="X899" s="6"/>
      <c r="Y899" s="6"/>
      <c r="Z899" s="6"/>
    </row>
    <row r="900" spans="1:26" x14ac:dyDescent="0.15">
      <c r="A900" s="6"/>
      <c r="B900" s="6"/>
      <c r="C900" s="6"/>
      <c r="D900" s="9"/>
      <c r="E900" s="9"/>
      <c r="F900" s="6"/>
      <c r="G900" s="6"/>
      <c r="H900" s="6"/>
      <c r="I900" s="6"/>
      <c r="J900" s="6"/>
      <c r="K900" s="6"/>
      <c r="L900" s="6"/>
      <c r="M900" s="15"/>
      <c r="N900" s="15"/>
      <c r="O900" s="15"/>
      <c r="P900" s="15"/>
      <c r="Q900" s="15"/>
      <c r="R900" s="15"/>
      <c r="S900" s="6"/>
      <c r="T900" s="6"/>
      <c r="U900" s="6"/>
      <c r="V900" s="6"/>
      <c r="W900" s="6"/>
      <c r="X900" s="6"/>
      <c r="Y900" s="6"/>
      <c r="Z900" s="6"/>
    </row>
    <row r="901" spans="1:26" x14ac:dyDescent="0.15">
      <c r="A901" s="6"/>
      <c r="B901" s="6"/>
      <c r="C901" s="6"/>
      <c r="D901" s="9"/>
      <c r="E901" s="9"/>
      <c r="F901" s="6"/>
      <c r="G901" s="6"/>
      <c r="H901" s="6"/>
      <c r="I901" s="6"/>
      <c r="J901" s="6"/>
      <c r="K901" s="6"/>
      <c r="L901" s="6"/>
      <c r="M901" s="15"/>
      <c r="N901" s="15"/>
      <c r="O901" s="15"/>
      <c r="P901" s="15"/>
      <c r="Q901" s="15"/>
      <c r="R901" s="15"/>
      <c r="S901" s="6"/>
      <c r="T901" s="6"/>
      <c r="U901" s="6"/>
      <c r="V901" s="6"/>
      <c r="W901" s="6"/>
      <c r="X901" s="6"/>
      <c r="Y901" s="6"/>
      <c r="Z901" s="6"/>
    </row>
    <row r="902" spans="1:26" x14ac:dyDescent="0.15">
      <c r="A902" s="6"/>
      <c r="B902" s="6"/>
      <c r="C902" s="6"/>
      <c r="D902" s="9"/>
      <c r="E902" s="9"/>
      <c r="F902" s="6"/>
      <c r="G902" s="6"/>
      <c r="H902" s="6"/>
      <c r="I902" s="6"/>
      <c r="J902" s="6"/>
      <c r="K902" s="6"/>
      <c r="L902" s="6"/>
      <c r="M902" s="15"/>
      <c r="N902" s="15"/>
      <c r="O902" s="15"/>
      <c r="P902" s="15"/>
      <c r="Q902" s="15"/>
      <c r="R902" s="15"/>
      <c r="S902" s="6"/>
      <c r="T902" s="6"/>
      <c r="U902" s="6"/>
      <c r="V902" s="6"/>
      <c r="W902" s="6"/>
      <c r="X902" s="6"/>
      <c r="Y902" s="6"/>
      <c r="Z902" s="6"/>
    </row>
    <row r="903" spans="1:26" x14ac:dyDescent="0.15">
      <c r="A903" s="6"/>
      <c r="B903" s="6"/>
      <c r="C903" s="6"/>
      <c r="D903" s="9"/>
      <c r="E903" s="9"/>
      <c r="F903" s="6"/>
      <c r="G903" s="6"/>
      <c r="H903" s="6"/>
      <c r="I903" s="6"/>
      <c r="J903" s="6"/>
      <c r="K903" s="6"/>
      <c r="L903" s="6"/>
      <c r="M903" s="15"/>
      <c r="N903" s="15"/>
      <c r="O903" s="15"/>
      <c r="P903" s="15"/>
      <c r="Q903" s="15"/>
      <c r="R903" s="15"/>
      <c r="S903" s="6"/>
      <c r="T903" s="6"/>
      <c r="U903" s="6"/>
      <c r="V903" s="6"/>
      <c r="W903" s="6"/>
      <c r="X903" s="6"/>
      <c r="Y903" s="6"/>
      <c r="Z903" s="6"/>
    </row>
    <row r="904" spans="1:26" x14ac:dyDescent="0.15">
      <c r="A904" s="6"/>
      <c r="B904" s="6"/>
      <c r="C904" s="6"/>
      <c r="D904" s="9"/>
      <c r="E904" s="9"/>
      <c r="F904" s="6"/>
      <c r="G904" s="6"/>
      <c r="H904" s="6"/>
      <c r="I904" s="6"/>
      <c r="J904" s="6"/>
      <c r="K904" s="6"/>
      <c r="L904" s="6"/>
      <c r="M904" s="15"/>
      <c r="N904" s="15"/>
      <c r="O904" s="15"/>
      <c r="P904" s="15"/>
      <c r="Q904" s="15"/>
      <c r="R904" s="15"/>
      <c r="S904" s="6"/>
      <c r="T904" s="6"/>
      <c r="U904" s="6"/>
      <c r="V904" s="6"/>
      <c r="W904" s="6"/>
      <c r="X904" s="6"/>
      <c r="Y904" s="6"/>
      <c r="Z904" s="6"/>
    </row>
    <row r="905" spans="1:26" x14ac:dyDescent="0.15">
      <c r="A905" s="6"/>
      <c r="B905" s="6"/>
      <c r="C905" s="6"/>
      <c r="D905" s="9"/>
      <c r="E905" s="9"/>
      <c r="F905" s="6"/>
      <c r="G905" s="6"/>
      <c r="H905" s="6"/>
      <c r="I905" s="6"/>
      <c r="J905" s="6"/>
      <c r="K905" s="6"/>
      <c r="L905" s="6"/>
      <c r="M905" s="15"/>
      <c r="N905" s="15"/>
      <c r="O905" s="15"/>
      <c r="P905" s="15"/>
      <c r="Q905" s="15"/>
      <c r="R905" s="15"/>
      <c r="S905" s="6"/>
      <c r="T905" s="6"/>
      <c r="U905" s="6"/>
      <c r="V905" s="6"/>
      <c r="W905" s="6"/>
      <c r="X905" s="6"/>
      <c r="Y905" s="6"/>
      <c r="Z905" s="6"/>
    </row>
    <row r="906" spans="1:26" x14ac:dyDescent="0.15">
      <c r="A906" s="6"/>
      <c r="B906" s="6"/>
      <c r="C906" s="6"/>
      <c r="D906" s="9"/>
      <c r="E906" s="9"/>
      <c r="F906" s="6"/>
      <c r="G906" s="6"/>
      <c r="H906" s="6"/>
      <c r="I906" s="6"/>
      <c r="J906" s="6"/>
      <c r="K906" s="6"/>
      <c r="L906" s="6"/>
      <c r="M906" s="15"/>
      <c r="N906" s="15"/>
      <c r="O906" s="15"/>
      <c r="P906" s="15"/>
      <c r="Q906" s="15"/>
      <c r="R906" s="15"/>
      <c r="S906" s="6"/>
      <c r="T906" s="6"/>
      <c r="U906" s="6"/>
      <c r="V906" s="6"/>
      <c r="W906" s="6"/>
      <c r="X906" s="6"/>
      <c r="Y906" s="6"/>
      <c r="Z906" s="6"/>
    </row>
    <row r="907" spans="1:26" x14ac:dyDescent="0.15">
      <c r="A907" s="6"/>
      <c r="B907" s="6"/>
      <c r="C907" s="6"/>
      <c r="D907" s="9"/>
      <c r="E907" s="9"/>
      <c r="F907" s="6"/>
      <c r="G907" s="6"/>
      <c r="H907" s="6"/>
      <c r="I907" s="6"/>
      <c r="J907" s="6"/>
      <c r="K907" s="6"/>
      <c r="L907" s="6"/>
      <c r="M907" s="15"/>
      <c r="N907" s="15"/>
      <c r="O907" s="15"/>
      <c r="P907" s="15"/>
      <c r="Q907" s="15"/>
      <c r="R907" s="15"/>
      <c r="S907" s="6"/>
      <c r="T907" s="6"/>
      <c r="U907" s="6"/>
      <c r="V907" s="6"/>
      <c r="W907" s="6"/>
      <c r="X907" s="6"/>
      <c r="Y907" s="6"/>
      <c r="Z907" s="6"/>
    </row>
    <row r="908" spans="1:26" x14ac:dyDescent="0.15">
      <c r="A908" s="6"/>
      <c r="B908" s="6"/>
      <c r="C908" s="6"/>
      <c r="D908" s="9"/>
      <c r="E908" s="9"/>
      <c r="F908" s="6"/>
      <c r="G908" s="6"/>
      <c r="H908" s="6"/>
      <c r="I908" s="6"/>
      <c r="J908" s="6"/>
      <c r="K908" s="6"/>
      <c r="L908" s="6"/>
      <c r="M908" s="15"/>
      <c r="N908" s="15"/>
      <c r="O908" s="15"/>
      <c r="P908" s="15"/>
      <c r="Q908" s="15"/>
      <c r="R908" s="15"/>
      <c r="S908" s="6"/>
      <c r="T908" s="6"/>
      <c r="U908" s="6"/>
      <c r="V908" s="6"/>
      <c r="W908" s="6"/>
      <c r="X908" s="6"/>
      <c r="Y908" s="6"/>
      <c r="Z908" s="6"/>
    </row>
    <row r="909" spans="1:26" x14ac:dyDescent="0.15">
      <c r="A909" s="6"/>
      <c r="B909" s="6"/>
      <c r="C909" s="6"/>
      <c r="D909" s="9"/>
      <c r="E909" s="9"/>
      <c r="F909" s="6"/>
      <c r="G909" s="6"/>
      <c r="H909" s="6"/>
      <c r="I909" s="6"/>
      <c r="J909" s="6"/>
      <c r="K909" s="6"/>
      <c r="L909" s="6"/>
      <c r="M909" s="15"/>
      <c r="N909" s="15"/>
      <c r="O909" s="15"/>
      <c r="P909" s="15"/>
      <c r="Q909" s="15"/>
      <c r="R909" s="15"/>
      <c r="S909" s="6"/>
      <c r="T909" s="6"/>
      <c r="U909" s="6"/>
      <c r="V909" s="6"/>
      <c r="W909" s="6"/>
      <c r="X909" s="6"/>
      <c r="Y909" s="6"/>
      <c r="Z909" s="6"/>
    </row>
    <row r="910" spans="1:26" x14ac:dyDescent="0.15">
      <c r="A910" s="6"/>
      <c r="B910" s="6"/>
      <c r="C910" s="6"/>
      <c r="D910" s="9"/>
      <c r="E910" s="9"/>
      <c r="F910" s="6"/>
      <c r="G910" s="6"/>
      <c r="H910" s="6"/>
      <c r="I910" s="6"/>
      <c r="J910" s="6"/>
      <c r="K910" s="6"/>
      <c r="L910" s="6"/>
      <c r="M910" s="15"/>
      <c r="N910" s="15"/>
      <c r="O910" s="15"/>
      <c r="P910" s="15"/>
      <c r="Q910" s="15"/>
      <c r="R910" s="15"/>
      <c r="S910" s="6"/>
      <c r="T910" s="6"/>
      <c r="U910" s="6"/>
      <c r="V910" s="6"/>
      <c r="W910" s="6"/>
      <c r="X910" s="6"/>
      <c r="Y910" s="6"/>
      <c r="Z910" s="6"/>
    </row>
    <row r="911" spans="1:26" x14ac:dyDescent="0.15">
      <c r="A911" s="6"/>
      <c r="B911" s="6"/>
      <c r="C911" s="6"/>
      <c r="D911" s="9"/>
      <c r="E911" s="9"/>
      <c r="F911" s="6"/>
      <c r="G911" s="6"/>
      <c r="H911" s="6"/>
      <c r="I911" s="6"/>
      <c r="J911" s="6"/>
      <c r="K911" s="6"/>
      <c r="L911" s="6"/>
      <c r="M911" s="15"/>
      <c r="N911" s="15"/>
      <c r="O911" s="15"/>
      <c r="P911" s="15"/>
      <c r="Q911" s="15"/>
      <c r="R911" s="15"/>
      <c r="S911" s="6"/>
      <c r="T911" s="6"/>
      <c r="U911" s="6"/>
      <c r="V911" s="6"/>
      <c r="W911" s="6"/>
      <c r="X911" s="6"/>
      <c r="Y911" s="6"/>
      <c r="Z911" s="6"/>
    </row>
    <row r="912" spans="1:26" x14ac:dyDescent="0.15">
      <c r="A912" s="6"/>
      <c r="B912" s="6"/>
      <c r="C912" s="6"/>
      <c r="D912" s="9"/>
      <c r="E912" s="9"/>
      <c r="F912" s="6"/>
      <c r="G912" s="6"/>
      <c r="H912" s="6"/>
      <c r="I912" s="6"/>
      <c r="J912" s="6"/>
      <c r="K912" s="6"/>
      <c r="L912" s="6"/>
      <c r="M912" s="15"/>
      <c r="N912" s="15"/>
      <c r="O912" s="15"/>
      <c r="P912" s="15"/>
      <c r="Q912" s="15"/>
      <c r="R912" s="15"/>
      <c r="S912" s="6"/>
      <c r="T912" s="6"/>
      <c r="U912" s="6"/>
      <c r="V912" s="6"/>
      <c r="W912" s="6"/>
      <c r="X912" s="6"/>
      <c r="Y912" s="6"/>
      <c r="Z912" s="6"/>
    </row>
    <row r="913" spans="1:26" x14ac:dyDescent="0.15">
      <c r="A913" s="6"/>
      <c r="B913" s="6"/>
      <c r="C913" s="6"/>
      <c r="D913" s="9"/>
      <c r="E913" s="9"/>
      <c r="F913" s="6"/>
      <c r="G913" s="6"/>
      <c r="H913" s="6"/>
      <c r="I913" s="6"/>
      <c r="J913" s="6"/>
      <c r="K913" s="6"/>
      <c r="L913" s="6"/>
      <c r="M913" s="15"/>
      <c r="N913" s="15"/>
      <c r="O913" s="15"/>
      <c r="P913" s="15"/>
      <c r="Q913" s="15"/>
      <c r="R913" s="15"/>
      <c r="S913" s="6"/>
      <c r="T913" s="6"/>
      <c r="U913" s="6"/>
      <c r="V913" s="6"/>
      <c r="W913" s="6"/>
      <c r="X913" s="6"/>
      <c r="Y913" s="6"/>
      <c r="Z913" s="6"/>
    </row>
    <row r="914" spans="1:26" x14ac:dyDescent="0.15">
      <c r="A914" s="6"/>
      <c r="B914" s="6"/>
      <c r="C914" s="6"/>
      <c r="D914" s="9"/>
      <c r="E914" s="9"/>
      <c r="F914" s="6"/>
      <c r="G914" s="6"/>
      <c r="H914" s="6"/>
      <c r="I914" s="6"/>
      <c r="J914" s="6"/>
      <c r="K914" s="6"/>
      <c r="L914" s="6"/>
      <c r="M914" s="15"/>
      <c r="N914" s="15"/>
      <c r="O914" s="15"/>
      <c r="P914" s="15"/>
      <c r="Q914" s="15"/>
      <c r="R914" s="15"/>
      <c r="S914" s="6"/>
      <c r="T914" s="6"/>
      <c r="U914" s="6"/>
      <c r="V914" s="6"/>
      <c r="W914" s="6"/>
      <c r="X914" s="6"/>
      <c r="Y914" s="6"/>
      <c r="Z914" s="6"/>
    </row>
    <row r="915" spans="1:26" x14ac:dyDescent="0.15">
      <c r="A915" s="6"/>
      <c r="B915" s="6"/>
      <c r="C915" s="6"/>
      <c r="D915" s="9"/>
      <c r="E915" s="9"/>
      <c r="F915" s="6"/>
      <c r="G915" s="6"/>
      <c r="H915" s="6"/>
      <c r="I915" s="6"/>
      <c r="J915" s="6"/>
      <c r="K915" s="6"/>
      <c r="L915" s="6"/>
      <c r="M915" s="15"/>
      <c r="N915" s="15"/>
      <c r="O915" s="15"/>
      <c r="P915" s="15"/>
      <c r="Q915" s="15"/>
      <c r="R915" s="15"/>
      <c r="S915" s="6"/>
      <c r="T915" s="6"/>
      <c r="U915" s="6"/>
      <c r="V915" s="6"/>
      <c r="W915" s="6"/>
      <c r="X915" s="6"/>
      <c r="Y915" s="6"/>
      <c r="Z915" s="6"/>
    </row>
    <row r="916" spans="1:26" x14ac:dyDescent="0.15">
      <c r="A916" s="6"/>
      <c r="B916" s="6"/>
      <c r="C916" s="6"/>
      <c r="D916" s="9"/>
      <c r="E916" s="9"/>
      <c r="F916" s="6"/>
      <c r="G916" s="6"/>
      <c r="H916" s="6"/>
      <c r="I916" s="6"/>
      <c r="J916" s="6"/>
      <c r="K916" s="6"/>
      <c r="L916" s="6"/>
      <c r="M916" s="15"/>
      <c r="N916" s="15"/>
      <c r="O916" s="15"/>
      <c r="P916" s="15"/>
      <c r="Q916" s="15"/>
      <c r="R916" s="15"/>
      <c r="S916" s="6"/>
      <c r="T916" s="6"/>
      <c r="U916" s="6"/>
      <c r="V916" s="6"/>
      <c r="W916" s="6"/>
      <c r="X916" s="6"/>
      <c r="Y916" s="6"/>
      <c r="Z916" s="6"/>
    </row>
    <row r="917" spans="1:26" x14ac:dyDescent="0.15">
      <c r="A917" s="6"/>
      <c r="B917" s="6"/>
      <c r="C917" s="6"/>
      <c r="D917" s="9"/>
      <c r="E917" s="9"/>
      <c r="F917" s="6"/>
      <c r="G917" s="6"/>
      <c r="H917" s="6"/>
      <c r="I917" s="6"/>
      <c r="J917" s="6"/>
      <c r="K917" s="6"/>
      <c r="L917" s="6"/>
      <c r="M917" s="15"/>
      <c r="N917" s="15"/>
      <c r="O917" s="15"/>
      <c r="P917" s="15"/>
      <c r="Q917" s="15"/>
      <c r="R917" s="15"/>
      <c r="S917" s="6"/>
      <c r="T917" s="6"/>
      <c r="U917" s="6"/>
      <c r="V917" s="6"/>
      <c r="W917" s="6"/>
      <c r="X917" s="6"/>
      <c r="Y917" s="6"/>
      <c r="Z917" s="6"/>
    </row>
    <row r="918" spans="1:26" x14ac:dyDescent="0.15">
      <c r="A918" s="6"/>
      <c r="B918" s="6"/>
      <c r="C918" s="6"/>
      <c r="D918" s="9"/>
      <c r="E918" s="9"/>
      <c r="F918" s="6"/>
      <c r="G918" s="6"/>
      <c r="H918" s="6"/>
      <c r="I918" s="6"/>
      <c r="J918" s="6"/>
      <c r="K918" s="6"/>
      <c r="L918" s="6"/>
      <c r="M918" s="15"/>
      <c r="N918" s="15"/>
      <c r="O918" s="15"/>
      <c r="P918" s="15"/>
      <c r="Q918" s="15"/>
      <c r="R918" s="15"/>
      <c r="S918" s="6"/>
      <c r="T918" s="6"/>
      <c r="U918" s="6"/>
      <c r="V918" s="6"/>
      <c r="W918" s="6"/>
      <c r="X918" s="6"/>
      <c r="Y918" s="6"/>
      <c r="Z918" s="6"/>
    </row>
    <row r="919" spans="1:26" x14ac:dyDescent="0.15">
      <c r="A919" s="6"/>
      <c r="B919" s="6"/>
      <c r="C919" s="6"/>
      <c r="D919" s="9"/>
      <c r="E919" s="9"/>
      <c r="F919" s="6"/>
      <c r="G919" s="6"/>
      <c r="H919" s="6"/>
      <c r="I919" s="6"/>
      <c r="J919" s="6"/>
      <c r="K919" s="6"/>
      <c r="L919" s="6"/>
      <c r="M919" s="15"/>
      <c r="N919" s="15"/>
      <c r="O919" s="15"/>
      <c r="P919" s="15"/>
      <c r="Q919" s="15"/>
      <c r="R919" s="15"/>
      <c r="S919" s="6"/>
      <c r="T919" s="6"/>
      <c r="U919" s="6"/>
      <c r="V919" s="6"/>
      <c r="W919" s="6"/>
      <c r="X919" s="6"/>
      <c r="Y919" s="6"/>
      <c r="Z919" s="6"/>
    </row>
    <row r="920" spans="1:26" x14ac:dyDescent="0.15">
      <c r="A920" s="6"/>
      <c r="B920" s="6"/>
      <c r="C920" s="6"/>
      <c r="D920" s="9"/>
      <c r="E920" s="9"/>
      <c r="F920" s="6"/>
      <c r="G920" s="6"/>
      <c r="H920" s="6"/>
      <c r="I920" s="6"/>
      <c r="J920" s="6"/>
      <c r="K920" s="6"/>
      <c r="L920" s="6"/>
      <c r="M920" s="15"/>
      <c r="N920" s="15"/>
      <c r="O920" s="15"/>
      <c r="P920" s="15"/>
      <c r="Q920" s="15"/>
      <c r="R920" s="15"/>
      <c r="S920" s="6"/>
      <c r="T920" s="6"/>
      <c r="U920" s="6"/>
      <c r="V920" s="6"/>
      <c r="W920" s="6"/>
      <c r="X920" s="6"/>
      <c r="Y920" s="6"/>
      <c r="Z920" s="6"/>
    </row>
    <row r="921" spans="1:26" x14ac:dyDescent="0.15">
      <c r="A921" s="6"/>
      <c r="B921" s="6"/>
      <c r="C921" s="6"/>
      <c r="D921" s="9"/>
      <c r="E921" s="9"/>
      <c r="F921" s="6"/>
      <c r="G921" s="6"/>
      <c r="H921" s="6"/>
      <c r="I921" s="6"/>
      <c r="J921" s="6"/>
      <c r="K921" s="6"/>
      <c r="L921" s="6"/>
      <c r="M921" s="15"/>
      <c r="N921" s="15"/>
      <c r="O921" s="15"/>
      <c r="P921" s="15"/>
      <c r="Q921" s="15"/>
      <c r="R921" s="15"/>
      <c r="S921" s="6"/>
      <c r="T921" s="6"/>
      <c r="U921" s="6"/>
      <c r="V921" s="6"/>
      <c r="W921" s="6"/>
      <c r="X921" s="6"/>
      <c r="Y921" s="6"/>
      <c r="Z921" s="6"/>
    </row>
    <row r="922" spans="1:26" x14ac:dyDescent="0.15">
      <c r="A922" s="6"/>
      <c r="B922" s="6"/>
      <c r="C922" s="6"/>
      <c r="D922" s="9"/>
      <c r="E922" s="9"/>
      <c r="F922" s="6"/>
      <c r="G922" s="6"/>
      <c r="H922" s="6"/>
      <c r="I922" s="6"/>
      <c r="J922" s="6"/>
      <c r="K922" s="6"/>
      <c r="L922" s="6"/>
      <c r="M922" s="15"/>
      <c r="N922" s="15"/>
      <c r="O922" s="15"/>
      <c r="P922" s="15"/>
      <c r="Q922" s="15"/>
      <c r="R922" s="15"/>
      <c r="S922" s="6"/>
      <c r="T922" s="6"/>
      <c r="U922" s="6"/>
      <c r="V922" s="6"/>
      <c r="W922" s="6"/>
      <c r="X922" s="6"/>
      <c r="Y922" s="6"/>
      <c r="Z922" s="6"/>
    </row>
    <row r="923" spans="1:26" x14ac:dyDescent="0.15">
      <c r="A923" s="6"/>
      <c r="B923" s="6"/>
      <c r="C923" s="6"/>
      <c r="D923" s="9"/>
      <c r="E923" s="9"/>
      <c r="F923" s="6"/>
      <c r="G923" s="6"/>
      <c r="H923" s="6"/>
      <c r="I923" s="6"/>
      <c r="J923" s="6"/>
      <c r="K923" s="6"/>
      <c r="L923" s="6"/>
      <c r="M923" s="15"/>
      <c r="N923" s="15"/>
      <c r="O923" s="15"/>
      <c r="P923" s="15"/>
      <c r="Q923" s="15"/>
      <c r="R923" s="15"/>
      <c r="S923" s="6"/>
      <c r="T923" s="6"/>
      <c r="U923" s="6"/>
      <c r="V923" s="6"/>
      <c r="W923" s="6"/>
      <c r="X923" s="6"/>
      <c r="Y923" s="6"/>
      <c r="Z923" s="6"/>
    </row>
    <row r="924" spans="1:26" x14ac:dyDescent="0.15">
      <c r="A924" s="6"/>
      <c r="B924" s="6"/>
      <c r="C924" s="6"/>
      <c r="D924" s="9"/>
      <c r="E924" s="9"/>
      <c r="F924" s="6"/>
      <c r="G924" s="6"/>
      <c r="H924" s="6"/>
      <c r="I924" s="6"/>
      <c r="J924" s="6"/>
      <c r="K924" s="6"/>
      <c r="L924" s="6"/>
      <c r="M924" s="15"/>
      <c r="N924" s="15"/>
      <c r="O924" s="15"/>
      <c r="P924" s="15"/>
      <c r="Q924" s="15"/>
      <c r="R924" s="15"/>
      <c r="S924" s="6"/>
      <c r="T924" s="6"/>
      <c r="U924" s="6"/>
      <c r="V924" s="6"/>
      <c r="W924" s="6"/>
      <c r="X924" s="6"/>
      <c r="Y924" s="6"/>
      <c r="Z924" s="6"/>
    </row>
    <row r="925" spans="1:26" x14ac:dyDescent="0.15">
      <c r="A925" s="6"/>
      <c r="B925" s="6"/>
      <c r="C925" s="6"/>
      <c r="D925" s="9"/>
      <c r="E925" s="9"/>
      <c r="F925" s="6"/>
      <c r="G925" s="6"/>
      <c r="H925" s="6"/>
      <c r="I925" s="6"/>
      <c r="J925" s="6"/>
      <c r="K925" s="6"/>
      <c r="L925" s="6"/>
      <c r="M925" s="15"/>
      <c r="N925" s="15"/>
      <c r="O925" s="15"/>
      <c r="P925" s="15"/>
      <c r="Q925" s="15"/>
      <c r="R925" s="15"/>
      <c r="S925" s="6"/>
      <c r="T925" s="6"/>
      <c r="U925" s="6"/>
      <c r="V925" s="6"/>
      <c r="W925" s="6"/>
      <c r="X925" s="6"/>
      <c r="Y925" s="6"/>
      <c r="Z925" s="6"/>
    </row>
    <row r="926" spans="1:26" x14ac:dyDescent="0.15">
      <c r="A926" s="6"/>
      <c r="B926" s="6"/>
      <c r="C926" s="6"/>
      <c r="D926" s="9"/>
      <c r="E926" s="9"/>
      <c r="F926" s="6"/>
      <c r="G926" s="6"/>
      <c r="H926" s="6"/>
      <c r="I926" s="6"/>
      <c r="J926" s="6"/>
      <c r="K926" s="6"/>
      <c r="L926" s="6"/>
      <c r="M926" s="15"/>
      <c r="N926" s="15"/>
      <c r="O926" s="15"/>
      <c r="P926" s="15"/>
      <c r="Q926" s="15"/>
      <c r="R926" s="15"/>
      <c r="S926" s="6"/>
      <c r="T926" s="6"/>
      <c r="U926" s="6"/>
      <c r="V926" s="6"/>
      <c r="W926" s="6"/>
      <c r="X926" s="6"/>
      <c r="Y926" s="6"/>
      <c r="Z926" s="6"/>
    </row>
    <row r="927" spans="1:26" x14ac:dyDescent="0.15">
      <c r="A927" s="6"/>
      <c r="B927" s="6"/>
      <c r="C927" s="6"/>
      <c r="D927" s="9"/>
      <c r="E927" s="9"/>
      <c r="F927" s="6"/>
      <c r="G927" s="6"/>
      <c r="H927" s="6"/>
      <c r="I927" s="6"/>
      <c r="J927" s="6"/>
      <c r="K927" s="6"/>
      <c r="L927" s="6"/>
      <c r="M927" s="15"/>
      <c r="N927" s="15"/>
      <c r="O927" s="15"/>
      <c r="P927" s="15"/>
      <c r="Q927" s="15"/>
      <c r="R927" s="15"/>
      <c r="S927" s="6"/>
      <c r="T927" s="6"/>
      <c r="U927" s="6"/>
      <c r="V927" s="6"/>
      <c r="W927" s="6"/>
      <c r="X927" s="6"/>
      <c r="Y927" s="6"/>
      <c r="Z927" s="6"/>
    </row>
    <row r="928" spans="1:26" x14ac:dyDescent="0.15">
      <c r="A928" s="6"/>
      <c r="B928" s="6"/>
      <c r="C928" s="6"/>
      <c r="D928" s="9"/>
      <c r="E928" s="9"/>
      <c r="F928" s="6"/>
      <c r="G928" s="6"/>
      <c r="H928" s="6"/>
      <c r="I928" s="6"/>
      <c r="J928" s="6"/>
      <c r="K928" s="6"/>
      <c r="L928" s="6"/>
      <c r="M928" s="15"/>
      <c r="N928" s="15"/>
      <c r="O928" s="15"/>
      <c r="P928" s="15"/>
      <c r="Q928" s="15"/>
      <c r="R928" s="15"/>
      <c r="S928" s="6"/>
      <c r="T928" s="6"/>
      <c r="U928" s="6"/>
      <c r="V928" s="6"/>
      <c r="W928" s="6"/>
      <c r="X928" s="6"/>
      <c r="Y928" s="6"/>
      <c r="Z928" s="6"/>
    </row>
    <row r="929" spans="1:26" x14ac:dyDescent="0.15">
      <c r="A929" s="6"/>
      <c r="B929" s="6"/>
      <c r="C929" s="6"/>
      <c r="D929" s="9"/>
      <c r="E929" s="9"/>
      <c r="F929" s="6"/>
      <c r="G929" s="6"/>
      <c r="H929" s="6"/>
      <c r="I929" s="6"/>
      <c r="J929" s="6"/>
      <c r="K929" s="6"/>
      <c r="L929" s="6"/>
      <c r="M929" s="15"/>
      <c r="N929" s="15"/>
      <c r="O929" s="15"/>
      <c r="P929" s="15"/>
      <c r="Q929" s="15"/>
      <c r="R929" s="15"/>
      <c r="S929" s="6"/>
      <c r="T929" s="6"/>
      <c r="U929" s="6"/>
      <c r="V929" s="6"/>
      <c r="W929" s="6"/>
      <c r="X929" s="6"/>
      <c r="Y929" s="6"/>
      <c r="Z929" s="6"/>
    </row>
    <row r="930" spans="1:26" x14ac:dyDescent="0.15">
      <c r="A930" s="6"/>
      <c r="B930" s="6"/>
      <c r="C930" s="6"/>
      <c r="D930" s="9"/>
      <c r="E930" s="9"/>
      <c r="F930" s="6"/>
      <c r="G930" s="6"/>
      <c r="H930" s="6"/>
      <c r="I930" s="6"/>
      <c r="J930" s="6"/>
      <c r="K930" s="6"/>
      <c r="L930" s="6"/>
      <c r="M930" s="15"/>
      <c r="N930" s="15"/>
      <c r="O930" s="15"/>
      <c r="P930" s="15"/>
      <c r="Q930" s="15"/>
      <c r="R930" s="15"/>
      <c r="S930" s="6"/>
      <c r="T930" s="6"/>
      <c r="U930" s="6"/>
      <c r="V930" s="6"/>
      <c r="W930" s="6"/>
      <c r="X930" s="6"/>
      <c r="Y930" s="6"/>
      <c r="Z930" s="6"/>
    </row>
    <row r="931" spans="1:26" x14ac:dyDescent="0.15">
      <c r="A931" s="6"/>
      <c r="B931" s="6"/>
      <c r="C931" s="6"/>
      <c r="D931" s="9"/>
      <c r="E931" s="9"/>
      <c r="F931" s="6"/>
      <c r="G931" s="6"/>
      <c r="H931" s="6"/>
      <c r="I931" s="6"/>
      <c r="J931" s="6"/>
      <c r="K931" s="6"/>
      <c r="L931" s="6"/>
      <c r="M931" s="15"/>
      <c r="N931" s="15"/>
      <c r="O931" s="15"/>
      <c r="P931" s="15"/>
      <c r="Q931" s="15"/>
      <c r="R931" s="15"/>
      <c r="S931" s="6"/>
      <c r="T931" s="6"/>
      <c r="U931" s="6"/>
      <c r="V931" s="6"/>
      <c r="W931" s="6"/>
      <c r="X931" s="6"/>
      <c r="Y931" s="6"/>
      <c r="Z931" s="6"/>
    </row>
    <row r="932" spans="1:26" x14ac:dyDescent="0.15">
      <c r="A932" s="6"/>
      <c r="B932" s="6"/>
      <c r="C932" s="6"/>
      <c r="D932" s="9"/>
      <c r="E932" s="9"/>
      <c r="F932" s="6"/>
      <c r="G932" s="6"/>
      <c r="H932" s="6"/>
      <c r="I932" s="6"/>
      <c r="J932" s="6"/>
      <c r="K932" s="6"/>
      <c r="L932" s="6"/>
      <c r="M932" s="15"/>
      <c r="N932" s="15"/>
      <c r="O932" s="15"/>
      <c r="P932" s="15"/>
      <c r="Q932" s="15"/>
      <c r="R932" s="15"/>
      <c r="S932" s="6"/>
      <c r="T932" s="6"/>
      <c r="U932" s="6"/>
      <c r="V932" s="6"/>
      <c r="W932" s="6"/>
      <c r="X932" s="6"/>
      <c r="Y932" s="6"/>
      <c r="Z932" s="6"/>
    </row>
    <row r="933" spans="1:26" x14ac:dyDescent="0.15">
      <c r="A933" s="6"/>
      <c r="B933" s="6"/>
      <c r="C933" s="6"/>
      <c r="D933" s="9"/>
      <c r="E933" s="9"/>
      <c r="F933" s="6"/>
      <c r="G933" s="6"/>
      <c r="H933" s="6"/>
      <c r="I933" s="6"/>
      <c r="J933" s="6"/>
      <c r="K933" s="6"/>
      <c r="L933" s="6"/>
      <c r="M933" s="15"/>
      <c r="N933" s="15"/>
      <c r="O933" s="15"/>
      <c r="P933" s="15"/>
      <c r="Q933" s="15"/>
      <c r="R933" s="15"/>
      <c r="S933" s="6"/>
      <c r="T933" s="6"/>
      <c r="U933" s="6"/>
      <c r="V933" s="6"/>
      <c r="W933" s="6"/>
      <c r="X933" s="6"/>
      <c r="Y933" s="6"/>
      <c r="Z933" s="6"/>
    </row>
    <row r="934" spans="1:26" x14ac:dyDescent="0.15">
      <c r="A934" s="6"/>
      <c r="B934" s="6"/>
      <c r="C934" s="6"/>
      <c r="D934" s="9"/>
      <c r="E934" s="9"/>
      <c r="F934" s="6"/>
      <c r="G934" s="6"/>
      <c r="H934" s="6"/>
      <c r="I934" s="6"/>
      <c r="J934" s="6"/>
      <c r="K934" s="6"/>
      <c r="L934" s="6"/>
      <c r="M934" s="15"/>
      <c r="N934" s="15"/>
      <c r="O934" s="15"/>
      <c r="P934" s="15"/>
      <c r="Q934" s="15"/>
      <c r="R934" s="15"/>
      <c r="S934" s="6"/>
      <c r="T934" s="6"/>
      <c r="U934" s="6"/>
      <c r="V934" s="6"/>
      <c r="W934" s="6"/>
      <c r="X934" s="6"/>
      <c r="Y934" s="6"/>
      <c r="Z934" s="6"/>
    </row>
    <row r="935" spans="1:26" x14ac:dyDescent="0.15">
      <c r="A935" s="6"/>
      <c r="B935" s="6"/>
      <c r="C935" s="6"/>
      <c r="D935" s="9"/>
      <c r="E935" s="9"/>
      <c r="F935" s="6"/>
      <c r="G935" s="6"/>
      <c r="H935" s="6"/>
      <c r="I935" s="6"/>
      <c r="J935" s="6"/>
      <c r="K935" s="6"/>
      <c r="L935" s="6"/>
      <c r="M935" s="15"/>
      <c r="N935" s="15"/>
      <c r="O935" s="15"/>
      <c r="P935" s="15"/>
      <c r="Q935" s="15"/>
      <c r="R935" s="15"/>
      <c r="S935" s="6"/>
      <c r="T935" s="6"/>
      <c r="U935" s="6"/>
      <c r="V935" s="6"/>
      <c r="W935" s="6"/>
      <c r="X935" s="6"/>
      <c r="Y935" s="6"/>
      <c r="Z935" s="6"/>
    </row>
    <row r="936" spans="1:26" x14ac:dyDescent="0.15">
      <c r="A936" s="6"/>
      <c r="B936" s="6"/>
      <c r="C936" s="6"/>
      <c r="D936" s="9"/>
      <c r="E936" s="9"/>
      <c r="F936" s="6"/>
      <c r="G936" s="6"/>
      <c r="H936" s="6"/>
      <c r="I936" s="6"/>
      <c r="J936" s="6"/>
      <c r="K936" s="6"/>
      <c r="L936" s="6"/>
      <c r="M936" s="15"/>
      <c r="N936" s="15"/>
      <c r="O936" s="15"/>
      <c r="P936" s="15"/>
      <c r="Q936" s="15"/>
      <c r="R936" s="15"/>
      <c r="S936" s="6"/>
      <c r="T936" s="6"/>
      <c r="U936" s="6"/>
      <c r="V936" s="6"/>
      <c r="W936" s="6"/>
      <c r="X936" s="6"/>
      <c r="Y936" s="6"/>
      <c r="Z936" s="6"/>
    </row>
    <row r="937" spans="1:26" x14ac:dyDescent="0.15">
      <c r="A937" s="6"/>
      <c r="B937" s="6"/>
      <c r="C937" s="6"/>
      <c r="D937" s="9"/>
      <c r="E937" s="9"/>
      <c r="F937" s="6"/>
      <c r="G937" s="6"/>
      <c r="H937" s="6"/>
      <c r="I937" s="6"/>
      <c r="J937" s="6"/>
      <c r="K937" s="6"/>
      <c r="L937" s="6"/>
      <c r="M937" s="15"/>
      <c r="N937" s="15"/>
      <c r="O937" s="15"/>
      <c r="P937" s="15"/>
      <c r="Q937" s="15"/>
      <c r="R937" s="15"/>
      <c r="S937" s="6"/>
      <c r="T937" s="6"/>
      <c r="U937" s="6"/>
      <c r="V937" s="6"/>
      <c r="W937" s="6"/>
      <c r="X937" s="6"/>
      <c r="Y937" s="6"/>
      <c r="Z937" s="6"/>
    </row>
    <row r="938" spans="1:26" x14ac:dyDescent="0.15">
      <c r="A938" s="6"/>
      <c r="B938" s="6"/>
      <c r="C938" s="6"/>
      <c r="D938" s="9"/>
      <c r="E938" s="9"/>
      <c r="F938" s="6"/>
      <c r="G938" s="6"/>
      <c r="H938" s="6"/>
      <c r="I938" s="6"/>
      <c r="J938" s="6"/>
      <c r="K938" s="6"/>
      <c r="L938" s="6"/>
      <c r="M938" s="15"/>
      <c r="N938" s="15"/>
      <c r="O938" s="15"/>
      <c r="P938" s="15"/>
      <c r="Q938" s="15"/>
      <c r="R938" s="15"/>
      <c r="S938" s="6"/>
      <c r="T938" s="6"/>
      <c r="U938" s="6"/>
      <c r="V938" s="6"/>
      <c r="W938" s="6"/>
      <c r="X938" s="6"/>
      <c r="Y938" s="6"/>
      <c r="Z938" s="6"/>
    </row>
    <row r="939" spans="1:26" x14ac:dyDescent="0.15">
      <c r="A939" s="6"/>
      <c r="B939" s="6"/>
      <c r="C939" s="6"/>
      <c r="D939" s="9"/>
      <c r="E939" s="9"/>
      <c r="F939" s="6"/>
      <c r="G939" s="6"/>
      <c r="H939" s="6"/>
      <c r="I939" s="6"/>
      <c r="J939" s="6"/>
      <c r="K939" s="6"/>
      <c r="L939" s="6"/>
      <c r="M939" s="15"/>
      <c r="N939" s="15"/>
      <c r="O939" s="15"/>
      <c r="P939" s="15"/>
      <c r="Q939" s="15"/>
      <c r="R939" s="15"/>
      <c r="S939" s="6"/>
      <c r="T939" s="6"/>
      <c r="U939" s="6"/>
      <c r="V939" s="6"/>
      <c r="W939" s="6"/>
      <c r="X939" s="6"/>
      <c r="Y939" s="6"/>
      <c r="Z939" s="6"/>
    </row>
    <row r="940" spans="1:26" x14ac:dyDescent="0.15">
      <c r="A940" s="6"/>
      <c r="B940" s="6"/>
      <c r="C940" s="6"/>
      <c r="D940" s="9"/>
      <c r="E940" s="9"/>
      <c r="F940" s="6"/>
      <c r="G940" s="6"/>
      <c r="H940" s="6"/>
      <c r="I940" s="6"/>
      <c r="J940" s="6"/>
      <c r="K940" s="6"/>
      <c r="L940" s="6"/>
      <c r="M940" s="15"/>
      <c r="N940" s="15"/>
      <c r="O940" s="15"/>
      <c r="P940" s="15"/>
      <c r="Q940" s="15"/>
      <c r="R940" s="15"/>
      <c r="S940" s="6"/>
      <c r="T940" s="6"/>
      <c r="U940" s="6"/>
      <c r="V940" s="6"/>
      <c r="W940" s="6"/>
      <c r="X940" s="6"/>
      <c r="Y940" s="6"/>
      <c r="Z940" s="6"/>
    </row>
    <row r="941" spans="1:26" x14ac:dyDescent="0.15">
      <c r="A941" s="6"/>
      <c r="B941" s="6"/>
      <c r="C941" s="6"/>
      <c r="D941" s="9"/>
      <c r="E941" s="9"/>
      <c r="F941" s="6"/>
      <c r="G941" s="6"/>
      <c r="H941" s="6"/>
      <c r="I941" s="6"/>
      <c r="J941" s="6"/>
      <c r="K941" s="6"/>
      <c r="L941" s="6"/>
      <c r="M941" s="15"/>
      <c r="N941" s="15"/>
      <c r="O941" s="15"/>
      <c r="P941" s="15"/>
      <c r="Q941" s="15"/>
      <c r="R941" s="15"/>
      <c r="S941" s="6"/>
      <c r="T941" s="6"/>
      <c r="U941" s="6"/>
      <c r="V941" s="6"/>
      <c r="W941" s="6"/>
      <c r="X941" s="6"/>
      <c r="Y941" s="6"/>
      <c r="Z941" s="6"/>
    </row>
    <row r="942" spans="1:26" x14ac:dyDescent="0.15">
      <c r="A942" s="6"/>
      <c r="B942" s="6"/>
      <c r="C942" s="6"/>
      <c r="D942" s="9"/>
      <c r="E942" s="9"/>
      <c r="F942" s="6"/>
      <c r="G942" s="6"/>
      <c r="H942" s="6"/>
      <c r="I942" s="6"/>
      <c r="J942" s="6"/>
      <c r="K942" s="6"/>
      <c r="L942" s="6"/>
      <c r="M942" s="15"/>
      <c r="N942" s="15"/>
      <c r="O942" s="15"/>
      <c r="P942" s="15"/>
      <c r="Q942" s="15"/>
      <c r="R942" s="15"/>
      <c r="S942" s="6"/>
      <c r="T942" s="6"/>
      <c r="U942" s="6"/>
      <c r="V942" s="6"/>
      <c r="W942" s="6"/>
      <c r="X942" s="6"/>
      <c r="Y942" s="6"/>
      <c r="Z942" s="6"/>
    </row>
    <row r="943" spans="1:26" x14ac:dyDescent="0.15">
      <c r="A943" s="6"/>
      <c r="B943" s="6"/>
      <c r="C943" s="6"/>
      <c r="D943" s="9"/>
      <c r="E943" s="9"/>
      <c r="F943" s="6"/>
      <c r="G943" s="6"/>
      <c r="H943" s="6"/>
      <c r="I943" s="6"/>
      <c r="J943" s="6"/>
      <c r="K943" s="6"/>
      <c r="L943" s="6"/>
      <c r="M943" s="15"/>
      <c r="N943" s="15"/>
      <c r="O943" s="15"/>
      <c r="P943" s="15"/>
      <c r="Q943" s="15"/>
      <c r="R943" s="15"/>
      <c r="S943" s="6"/>
      <c r="T943" s="6"/>
      <c r="U943" s="6"/>
      <c r="V943" s="6"/>
      <c r="W943" s="6"/>
      <c r="X943" s="6"/>
      <c r="Y943" s="6"/>
      <c r="Z943" s="6"/>
    </row>
    <row r="944" spans="1:26" x14ac:dyDescent="0.15">
      <c r="A944" s="6"/>
      <c r="B944" s="6"/>
      <c r="C944" s="6"/>
      <c r="D944" s="9"/>
      <c r="E944" s="9"/>
      <c r="F944" s="6"/>
      <c r="G944" s="6"/>
      <c r="H944" s="6"/>
      <c r="I944" s="6"/>
      <c r="J944" s="6"/>
      <c r="K944" s="6"/>
      <c r="L944" s="6"/>
      <c r="M944" s="15"/>
      <c r="N944" s="15"/>
      <c r="O944" s="15"/>
      <c r="P944" s="15"/>
      <c r="Q944" s="15"/>
      <c r="R944" s="15"/>
      <c r="S944" s="6"/>
      <c r="T944" s="6"/>
      <c r="U944" s="6"/>
      <c r="V944" s="6"/>
      <c r="W944" s="6"/>
      <c r="X944" s="6"/>
      <c r="Y944" s="6"/>
      <c r="Z944" s="6"/>
    </row>
    <row r="945" spans="1:26" x14ac:dyDescent="0.15">
      <c r="A945" s="6"/>
      <c r="B945" s="6"/>
      <c r="C945" s="6"/>
      <c r="D945" s="9"/>
      <c r="E945" s="9"/>
      <c r="F945" s="6"/>
      <c r="G945" s="6"/>
      <c r="H945" s="6"/>
      <c r="I945" s="6"/>
      <c r="J945" s="6"/>
      <c r="K945" s="6"/>
      <c r="L945" s="6"/>
      <c r="M945" s="15"/>
      <c r="N945" s="15"/>
      <c r="O945" s="15"/>
      <c r="P945" s="15"/>
      <c r="Q945" s="15"/>
      <c r="R945" s="15"/>
      <c r="S945" s="6"/>
      <c r="T945" s="6"/>
      <c r="U945" s="6"/>
      <c r="V945" s="6"/>
      <c r="W945" s="6"/>
      <c r="X945" s="6"/>
      <c r="Y945" s="6"/>
      <c r="Z945" s="6"/>
    </row>
    <row r="946" spans="1:26" x14ac:dyDescent="0.15">
      <c r="A946" s="6"/>
      <c r="B946" s="6"/>
      <c r="C946" s="6"/>
      <c r="D946" s="9"/>
      <c r="E946" s="9"/>
      <c r="F946" s="6"/>
      <c r="G946" s="6"/>
      <c r="H946" s="6"/>
      <c r="I946" s="6"/>
      <c r="J946" s="6"/>
      <c r="K946" s="6"/>
      <c r="L946" s="6"/>
      <c r="M946" s="15"/>
      <c r="N946" s="15"/>
      <c r="O946" s="15"/>
      <c r="P946" s="15"/>
      <c r="Q946" s="15"/>
      <c r="R946" s="15"/>
      <c r="S946" s="6"/>
      <c r="T946" s="6"/>
      <c r="U946" s="6"/>
      <c r="V946" s="6"/>
      <c r="W946" s="6"/>
      <c r="X946" s="6"/>
      <c r="Y946" s="6"/>
      <c r="Z946" s="6"/>
    </row>
    <row r="947" spans="1:26" x14ac:dyDescent="0.15">
      <c r="A947" s="6"/>
      <c r="B947" s="6"/>
      <c r="C947" s="6"/>
      <c r="D947" s="9"/>
      <c r="E947" s="9"/>
      <c r="F947" s="6"/>
      <c r="G947" s="6"/>
      <c r="H947" s="6"/>
      <c r="I947" s="6"/>
      <c r="J947" s="6"/>
      <c r="K947" s="6"/>
      <c r="L947" s="6"/>
      <c r="M947" s="15"/>
      <c r="N947" s="15"/>
      <c r="O947" s="15"/>
      <c r="P947" s="15"/>
      <c r="Q947" s="15"/>
      <c r="R947" s="15"/>
      <c r="S947" s="6"/>
      <c r="T947" s="6"/>
      <c r="U947" s="6"/>
      <c r="V947" s="6"/>
      <c r="W947" s="6"/>
      <c r="X947" s="6"/>
      <c r="Y947" s="6"/>
      <c r="Z947" s="6"/>
    </row>
    <row r="948" spans="1:26" x14ac:dyDescent="0.15">
      <c r="A948" s="6"/>
      <c r="B948" s="6"/>
      <c r="C948" s="6"/>
      <c r="D948" s="9"/>
      <c r="E948" s="9"/>
      <c r="F948" s="6"/>
      <c r="G948" s="6"/>
      <c r="H948" s="6"/>
      <c r="I948" s="6"/>
      <c r="J948" s="6"/>
      <c r="K948" s="6"/>
      <c r="L948" s="6"/>
      <c r="M948" s="15"/>
      <c r="N948" s="15"/>
      <c r="O948" s="15"/>
      <c r="P948" s="15"/>
      <c r="Q948" s="15"/>
      <c r="R948" s="15"/>
      <c r="S948" s="6"/>
      <c r="T948" s="6"/>
      <c r="U948" s="6"/>
      <c r="V948" s="6"/>
      <c r="W948" s="6"/>
      <c r="X948" s="6"/>
      <c r="Y948" s="6"/>
      <c r="Z948" s="6"/>
    </row>
    <row r="949" spans="1:26" x14ac:dyDescent="0.15">
      <c r="A949" s="6"/>
      <c r="B949" s="6"/>
      <c r="C949" s="6"/>
      <c r="D949" s="9"/>
      <c r="E949" s="9"/>
      <c r="F949" s="6"/>
      <c r="G949" s="6"/>
      <c r="H949" s="6"/>
      <c r="I949" s="6"/>
      <c r="J949" s="6"/>
      <c r="K949" s="6"/>
      <c r="L949" s="6"/>
      <c r="M949" s="15"/>
      <c r="N949" s="15"/>
      <c r="O949" s="15"/>
      <c r="P949" s="15"/>
      <c r="Q949" s="15"/>
      <c r="R949" s="15"/>
      <c r="S949" s="6"/>
      <c r="T949" s="6"/>
      <c r="U949" s="6"/>
      <c r="V949" s="6"/>
      <c r="W949" s="6"/>
      <c r="X949" s="6"/>
      <c r="Y949" s="6"/>
      <c r="Z949" s="6"/>
    </row>
    <row r="950" spans="1:26" x14ac:dyDescent="0.15">
      <c r="A950" s="6"/>
      <c r="B950" s="6"/>
      <c r="C950" s="6"/>
      <c r="D950" s="9"/>
      <c r="E950" s="9"/>
      <c r="F950" s="6"/>
      <c r="G950" s="6"/>
      <c r="H950" s="6"/>
      <c r="I950" s="6"/>
      <c r="J950" s="6"/>
      <c r="K950" s="6"/>
      <c r="L950" s="6"/>
      <c r="M950" s="15"/>
      <c r="N950" s="15"/>
      <c r="O950" s="15"/>
      <c r="P950" s="15"/>
      <c r="Q950" s="15"/>
      <c r="R950" s="15"/>
      <c r="S950" s="6"/>
      <c r="T950" s="6"/>
      <c r="U950" s="6"/>
      <c r="V950" s="6"/>
      <c r="W950" s="6"/>
      <c r="X950" s="6"/>
      <c r="Y950" s="6"/>
      <c r="Z950" s="6"/>
    </row>
    <row r="951" spans="1:26" x14ac:dyDescent="0.15">
      <c r="A951" s="6"/>
      <c r="B951" s="6"/>
      <c r="C951" s="6"/>
      <c r="D951" s="9"/>
      <c r="E951" s="9"/>
      <c r="F951" s="6"/>
      <c r="G951" s="6"/>
      <c r="H951" s="6"/>
      <c r="I951" s="6"/>
      <c r="J951" s="6"/>
      <c r="K951" s="6"/>
      <c r="L951" s="6"/>
      <c r="M951" s="15"/>
      <c r="N951" s="15"/>
      <c r="O951" s="15"/>
      <c r="P951" s="15"/>
      <c r="Q951" s="15"/>
      <c r="R951" s="15"/>
      <c r="S951" s="6"/>
      <c r="T951" s="6"/>
      <c r="U951" s="6"/>
      <c r="V951" s="6"/>
      <c r="W951" s="6"/>
      <c r="X951" s="6"/>
      <c r="Y951" s="6"/>
      <c r="Z951" s="6"/>
    </row>
    <row r="952" spans="1:26" x14ac:dyDescent="0.15">
      <c r="A952" s="6"/>
      <c r="B952" s="6"/>
      <c r="C952" s="6"/>
      <c r="D952" s="9"/>
      <c r="E952" s="9"/>
      <c r="F952" s="6"/>
      <c r="G952" s="6"/>
      <c r="H952" s="6"/>
      <c r="I952" s="6"/>
      <c r="J952" s="6"/>
      <c r="K952" s="6"/>
      <c r="L952" s="6"/>
      <c r="M952" s="15"/>
      <c r="N952" s="15"/>
      <c r="O952" s="15"/>
      <c r="P952" s="15"/>
      <c r="Q952" s="15"/>
      <c r="R952" s="15"/>
      <c r="S952" s="6"/>
      <c r="T952" s="6"/>
      <c r="U952" s="6"/>
      <c r="V952" s="6"/>
      <c r="W952" s="6"/>
      <c r="X952" s="6"/>
      <c r="Y952" s="6"/>
      <c r="Z952" s="6"/>
    </row>
    <row r="953" spans="1:26" x14ac:dyDescent="0.15">
      <c r="A953" s="6"/>
      <c r="B953" s="6"/>
      <c r="C953" s="6"/>
      <c r="D953" s="9"/>
      <c r="E953" s="9"/>
      <c r="F953" s="6"/>
      <c r="G953" s="6"/>
      <c r="H953" s="6"/>
      <c r="I953" s="6"/>
      <c r="J953" s="6"/>
      <c r="K953" s="6"/>
      <c r="L953" s="6"/>
      <c r="M953" s="15"/>
      <c r="N953" s="15"/>
      <c r="O953" s="15"/>
      <c r="P953" s="15"/>
      <c r="Q953" s="15"/>
      <c r="R953" s="15"/>
      <c r="S953" s="6"/>
      <c r="T953" s="6"/>
      <c r="U953" s="6"/>
      <c r="V953" s="6"/>
      <c r="W953" s="6"/>
      <c r="X953" s="6"/>
      <c r="Y953" s="6"/>
      <c r="Z953" s="6"/>
    </row>
    <row r="954" spans="1:26" x14ac:dyDescent="0.15">
      <c r="A954" s="6"/>
      <c r="B954" s="6"/>
      <c r="C954" s="6"/>
      <c r="D954" s="9"/>
      <c r="E954" s="9"/>
      <c r="F954" s="6"/>
      <c r="G954" s="6"/>
      <c r="H954" s="6"/>
      <c r="I954" s="6"/>
      <c r="J954" s="6"/>
      <c r="K954" s="6"/>
      <c r="L954" s="6"/>
      <c r="M954" s="15"/>
      <c r="N954" s="15"/>
      <c r="O954" s="15"/>
      <c r="P954" s="15"/>
      <c r="Q954" s="15"/>
      <c r="R954" s="15"/>
      <c r="S954" s="6"/>
      <c r="T954" s="6"/>
      <c r="U954" s="6"/>
      <c r="V954" s="6"/>
      <c r="W954" s="6"/>
      <c r="X954" s="6"/>
      <c r="Y954" s="6"/>
      <c r="Z954" s="6"/>
    </row>
    <row r="955" spans="1:26" x14ac:dyDescent="0.15">
      <c r="A955" s="6"/>
      <c r="B955" s="6"/>
      <c r="C955" s="6"/>
      <c r="D955" s="9"/>
      <c r="E955" s="9"/>
      <c r="F955" s="6"/>
      <c r="G955" s="6"/>
      <c r="H955" s="6"/>
      <c r="I955" s="6"/>
      <c r="J955" s="6"/>
      <c r="K955" s="6"/>
      <c r="L955" s="6"/>
      <c r="M955" s="15"/>
      <c r="N955" s="15"/>
      <c r="O955" s="15"/>
      <c r="P955" s="15"/>
      <c r="Q955" s="15"/>
      <c r="R955" s="15"/>
      <c r="S955" s="6"/>
      <c r="T955" s="6"/>
      <c r="U955" s="6"/>
      <c r="V955" s="6"/>
      <c r="W955" s="6"/>
      <c r="X955" s="6"/>
      <c r="Y955" s="6"/>
      <c r="Z955" s="6"/>
    </row>
    <row r="956" spans="1:26" x14ac:dyDescent="0.15">
      <c r="A956" s="6"/>
      <c r="B956" s="6"/>
      <c r="C956" s="6"/>
      <c r="D956" s="9"/>
      <c r="E956" s="9"/>
      <c r="F956" s="6"/>
      <c r="G956" s="6"/>
      <c r="H956" s="6"/>
      <c r="I956" s="6"/>
      <c r="J956" s="6"/>
      <c r="K956" s="6"/>
      <c r="L956" s="6"/>
      <c r="M956" s="15"/>
      <c r="N956" s="15"/>
      <c r="O956" s="15"/>
      <c r="P956" s="15"/>
      <c r="Q956" s="15"/>
      <c r="R956" s="15"/>
      <c r="S956" s="6"/>
      <c r="T956" s="6"/>
      <c r="U956" s="6"/>
      <c r="V956" s="6"/>
      <c r="W956" s="6"/>
      <c r="X956" s="6"/>
      <c r="Y956" s="6"/>
      <c r="Z956" s="6"/>
    </row>
    <row r="957" spans="1:26" x14ac:dyDescent="0.15">
      <c r="A957" s="6"/>
      <c r="B957" s="6"/>
      <c r="C957" s="6"/>
      <c r="D957" s="9"/>
      <c r="E957" s="9"/>
      <c r="F957" s="6"/>
      <c r="G957" s="6"/>
      <c r="H957" s="6"/>
      <c r="I957" s="6"/>
      <c r="J957" s="6"/>
      <c r="K957" s="6"/>
      <c r="L957" s="6"/>
      <c r="M957" s="15"/>
      <c r="N957" s="15"/>
      <c r="O957" s="15"/>
      <c r="P957" s="15"/>
      <c r="Q957" s="15"/>
      <c r="R957" s="15"/>
      <c r="S957" s="6"/>
      <c r="T957" s="6"/>
      <c r="U957" s="6"/>
      <c r="V957" s="6"/>
      <c r="W957" s="6"/>
      <c r="X957" s="6"/>
      <c r="Y957" s="6"/>
      <c r="Z957" s="6"/>
    </row>
    <row r="958" spans="1:26" x14ac:dyDescent="0.15">
      <c r="A958" s="6"/>
      <c r="B958" s="6"/>
      <c r="C958" s="6"/>
      <c r="D958" s="9"/>
      <c r="E958" s="9"/>
      <c r="F958" s="6"/>
      <c r="G958" s="6"/>
      <c r="H958" s="6"/>
      <c r="I958" s="6"/>
      <c r="J958" s="6"/>
      <c r="K958" s="6"/>
      <c r="L958" s="6"/>
      <c r="M958" s="15"/>
      <c r="N958" s="15"/>
      <c r="O958" s="15"/>
      <c r="P958" s="15"/>
      <c r="Q958" s="15"/>
      <c r="R958" s="15"/>
      <c r="S958" s="6"/>
      <c r="T958" s="6"/>
      <c r="U958" s="6"/>
      <c r="V958" s="6"/>
      <c r="W958" s="6"/>
      <c r="X958" s="6"/>
      <c r="Y958" s="6"/>
      <c r="Z958" s="6"/>
    </row>
    <row r="959" spans="1:26" x14ac:dyDescent="0.15">
      <c r="A959" s="6"/>
      <c r="B959" s="6"/>
      <c r="C959" s="6"/>
      <c r="D959" s="9"/>
      <c r="E959" s="9"/>
      <c r="F959" s="6"/>
      <c r="G959" s="6"/>
      <c r="H959" s="6"/>
      <c r="I959" s="6"/>
      <c r="J959" s="6"/>
      <c r="K959" s="6"/>
      <c r="L959" s="6"/>
      <c r="M959" s="15"/>
      <c r="N959" s="15"/>
      <c r="O959" s="15"/>
      <c r="P959" s="15"/>
      <c r="Q959" s="15"/>
      <c r="R959" s="15"/>
      <c r="S959" s="6"/>
      <c r="T959" s="6"/>
      <c r="U959" s="6"/>
      <c r="V959" s="6"/>
      <c r="W959" s="6"/>
      <c r="X959" s="6"/>
      <c r="Y959" s="6"/>
      <c r="Z959" s="6"/>
    </row>
    <row r="960" spans="1:26" x14ac:dyDescent="0.15">
      <c r="A960" s="6"/>
      <c r="B960" s="6"/>
      <c r="C960" s="6"/>
      <c r="D960" s="9"/>
      <c r="E960" s="9"/>
      <c r="F960" s="6"/>
      <c r="G960" s="6"/>
      <c r="H960" s="6"/>
      <c r="I960" s="6"/>
      <c r="J960" s="6"/>
      <c r="K960" s="6"/>
      <c r="L960" s="6"/>
      <c r="M960" s="15"/>
      <c r="N960" s="15"/>
      <c r="O960" s="15"/>
      <c r="P960" s="15"/>
      <c r="Q960" s="15"/>
      <c r="R960" s="15"/>
      <c r="S960" s="6"/>
      <c r="T960" s="6"/>
      <c r="U960" s="6"/>
      <c r="V960" s="6"/>
      <c r="W960" s="6"/>
      <c r="X960" s="6"/>
      <c r="Y960" s="6"/>
      <c r="Z960" s="6"/>
    </row>
    <row r="961" spans="1:26" x14ac:dyDescent="0.15">
      <c r="A961" s="6"/>
      <c r="B961" s="6"/>
      <c r="C961" s="6"/>
      <c r="D961" s="9"/>
      <c r="E961" s="9"/>
      <c r="F961" s="6"/>
      <c r="G961" s="6"/>
      <c r="H961" s="6"/>
      <c r="I961" s="6"/>
      <c r="J961" s="6"/>
      <c r="K961" s="6"/>
      <c r="L961" s="6"/>
      <c r="M961" s="15"/>
      <c r="N961" s="15"/>
      <c r="O961" s="15"/>
      <c r="P961" s="15"/>
      <c r="Q961" s="15"/>
      <c r="R961" s="15"/>
      <c r="S961" s="6"/>
      <c r="T961" s="6"/>
      <c r="U961" s="6"/>
      <c r="V961" s="6"/>
      <c r="W961" s="6"/>
      <c r="X961" s="6"/>
      <c r="Y961" s="6"/>
      <c r="Z961" s="6"/>
    </row>
    <row r="962" spans="1:26" x14ac:dyDescent="0.15">
      <c r="A962" s="6"/>
      <c r="B962" s="6"/>
      <c r="C962" s="6"/>
      <c r="D962" s="9"/>
      <c r="E962" s="9"/>
      <c r="F962" s="6"/>
      <c r="G962" s="6"/>
      <c r="H962" s="6"/>
      <c r="I962" s="6"/>
      <c r="J962" s="6"/>
      <c r="K962" s="6"/>
      <c r="L962" s="6"/>
      <c r="M962" s="15"/>
      <c r="N962" s="15"/>
      <c r="O962" s="15"/>
      <c r="P962" s="15"/>
      <c r="Q962" s="15"/>
      <c r="R962" s="15"/>
      <c r="S962" s="6"/>
      <c r="T962" s="6"/>
      <c r="U962" s="6"/>
      <c r="V962" s="6"/>
      <c r="W962" s="6"/>
      <c r="X962" s="6"/>
      <c r="Y962" s="6"/>
      <c r="Z962" s="6"/>
    </row>
    <row r="963" spans="1:26" x14ac:dyDescent="0.15">
      <c r="A963" s="6"/>
      <c r="B963" s="6"/>
      <c r="C963" s="6"/>
      <c r="D963" s="9"/>
      <c r="E963" s="9"/>
      <c r="F963" s="6"/>
      <c r="G963" s="6"/>
      <c r="H963" s="6"/>
      <c r="I963" s="6"/>
      <c r="J963" s="6"/>
      <c r="K963" s="6"/>
      <c r="L963" s="6"/>
      <c r="M963" s="15"/>
      <c r="N963" s="15"/>
      <c r="O963" s="15"/>
      <c r="P963" s="15"/>
      <c r="Q963" s="15"/>
      <c r="R963" s="15"/>
      <c r="S963" s="6"/>
      <c r="T963" s="6"/>
      <c r="U963" s="6"/>
      <c r="V963" s="6"/>
      <c r="W963" s="6"/>
      <c r="X963" s="6"/>
      <c r="Y963" s="6"/>
      <c r="Z963" s="6"/>
    </row>
    <row r="964" spans="1:26" x14ac:dyDescent="0.15">
      <c r="A964" s="6"/>
      <c r="B964" s="6"/>
      <c r="C964" s="6"/>
      <c r="D964" s="9"/>
      <c r="E964" s="9"/>
      <c r="F964" s="6"/>
      <c r="G964" s="6"/>
      <c r="H964" s="6"/>
      <c r="I964" s="6"/>
      <c r="J964" s="6"/>
      <c r="K964" s="6"/>
      <c r="L964" s="6"/>
      <c r="M964" s="15"/>
      <c r="N964" s="15"/>
      <c r="O964" s="15"/>
      <c r="P964" s="15"/>
      <c r="Q964" s="15"/>
      <c r="R964" s="15"/>
      <c r="S964" s="6"/>
      <c r="T964" s="6"/>
      <c r="U964" s="6"/>
      <c r="V964" s="6"/>
      <c r="W964" s="6"/>
      <c r="X964" s="6"/>
      <c r="Y964" s="6"/>
      <c r="Z964" s="6"/>
    </row>
    <row r="965" spans="1:26" x14ac:dyDescent="0.15">
      <c r="A965" s="6"/>
      <c r="B965" s="6"/>
      <c r="C965" s="6"/>
      <c r="D965" s="9"/>
      <c r="E965" s="9"/>
      <c r="F965" s="6"/>
      <c r="G965" s="6"/>
      <c r="H965" s="6"/>
      <c r="I965" s="6"/>
      <c r="J965" s="6"/>
      <c r="K965" s="6"/>
      <c r="L965" s="6"/>
      <c r="M965" s="15"/>
      <c r="N965" s="15"/>
      <c r="O965" s="15"/>
      <c r="P965" s="15"/>
      <c r="Q965" s="15"/>
      <c r="R965" s="15"/>
      <c r="S965" s="6"/>
      <c r="T965" s="6"/>
      <c r="U965" s="6"/>
      <c r="V965" s="6"/>
      <c r="W965" s="6"/>
      <c r="X965" s="6"/>
      <c r="Y965" s="6"/>
      <c r="Z965" s="6"/>
    </row>
    <row r="966" spans="1:26" x14ac:dyDescent="0.15">
      <c r="A966" s="6"/>
      <c r="B966" s="6"/>
      <c r="C966" s="6"/>
      <c r="D966" s="9"/>
      <c r="E966" s="9"/>
      <c r="F966" s="6"/>
      <c r="G966" s="6"/>
      <c r="H966" s="6"/>
      <c r="I966" s="6"/>
      <c r="J966" s="6"/>
      <c r="K966" s="6"/>
      <c r="L966" s="6"/>
      <c r="M966" s="15"/>
      <c r="N966" s="15"/>
      <c r="O966" s="15"/>
      <c r="P966" s="15"/>
      <c r="Q966" s="15"/>
      <c r="R966" s="15"/>
      <c r="S966" s="6"/>
      <c r="T966" s="6"/>
      <c r="U966" s="6"/>
      <c r="V966" s="6"/>
      <c r="W966" s="6"/>
      <c r="X966" s="6"/>
      <c r="Y966" s="6"/>
      <c r="Z966" s="6"/>
    </row>
    <row r="967" spans="1:26" x14ac:dyDescent="0.15">
      <c r="A967" s="6"/>
      <c r="B967" s="6"/>
      <c r="C967" s="6"/>
      <c r="D967" s="9"/>
      <c r="E967" s="9"/>
      <c r="F967" s="6"/>
      <c r="G967" s="6"/>
      <c r="H967" s="6"/>
      <c r="I967" s="6"/>
      <c r="J967" s="6"/>
      <c r="K967" s="6"/>
      <c r="L967" s="6"/>
      <c r="M967" s="15"/>
      <c r="N967" s="15"/>
      <c r="O967" s="15"/>
      <c r="P967" s="15"/>
      <c r="Q967" s="15"/>
      <c r="R967" s="15"/>
      <c r="S967" s="6"/>
      <c r="T967" s="6"/>
      <c r="U967" s="6"/>
      <c r="V967" s="6"/>
      <c r="W967" s="6"/>
      <c r="X967" s="6"/>
      <c r="Y967" s="6"/>
      <c r="Z967" s="6"/>
    </row>
    <row r="968" spans="1:26" x14ac:dyDescent="0.15">
      <c r="A968" s="6"/>
      <c r="B968" s="6"/>
      <c r="C968" s="6"/>
      <c r="D968" s="9"/>
      <c r="E968" s="9"/>
      <c r="F968" s="6"/>
      <c r="G968" s="6"/>
      <c r="H968" s="6"/>
      <c r="I968" s="6"/>
      <c r="J968" s="6"/>
      <c r="K968" s="6"/>
      <c r="L968" s="6"/>
      <c r="M968" s="15"/>
      <c r="N968" s="15"/>
      <c r="O968" s="15"/>
      <c r="P968" s="15"/>
      <c r="Q968" s="15"/>
      <c r="R968" s="15"/>
      <c r="S968" s="6"/>
      <c r="T968" s="6"/>
      <c r="U968" s="6"/>
      <c r="V968" s="6"/>
      <c r="W968" s="6"/>
      <c r="X968" s="6"/>
      <c r="Y968" s="6"/>
      <c r="Z968" s="6"/>
    </row>
    <row r="969" spans="1:26" x14ac:dyDescent="0.15">
      <c r="A969" s="6"/>
      <c r="B969" s="6"/>
      <c r="C969" s="6"/>
      <c r="D969" s="9"/>
      <c r="E969" s="9"/>
      <c r="F969" s="6"/>
      <c r="G969" s="6"/>
      <c r="H969" s="6"/>
      <c r="I969" s="6"/>
      <c r="J969" s="6"/>
      <c r="K969" s="6"/>
      <c r="L969" s="6"/>
      <c r="M969" s="15"/>
      <c r="N969" s="15"/>
      <c r="O969" s="15"/>
      <c r="P969" s="15"/>
      <c r="Q969" s="15"/>
      <c r="R969" s="15"/>
      <c r="S969" s="6"/>
      <c r="T969" s="6"/>
      <c r="U969" s="6"/>
      <c r="V969" s="6"/>
      <c r="W969" s="6"/>
      <c r="X969" s="6"/>
      <c r="Y969" s="6"/>
      <c r="Z969" s="6"/>
    </row>
    <row r="970" spans="1:26" x14ac:dyDescent="0.15">
      <c r="A970" s="6"/>
      <c r="B970" s="6"/>
      <c r="C970" s="6"/>
      <c r="D970" s="9"/>
      <c r="E970" s="9"/>
      <c r="F970" s="6"/>
      <c r="G970" s="6"/>
      <c r="H970" s="6"/>
      <c r="I970" s="6"/>
      <c r="J970" s="6"/>
      <c r="K970" s="6"/>
      <c r="L970" s="6"/>
      <c r="M970" s="15"/>
      <c r="N970" s="15"/>
      <c r="O970" s="15"/>
      <c r="P970" s="15"/>
      <c r="Q970" s="15"/>
      <c r="R970" s="15"/>
      <c r="S970" s="6"/>
      <c r="T970" s="6"/>
      <c r="U970" s="6"/>
      <c r="V970" s="6"/>
      <c r="W970" s="6"/>
      <c r="X970" s="6"/>
      <c r="Y970" s="6"/>
      <c r="Z970" s="6"/>
    </row>
    <row r="971" spans="1:26" x14ac:dyDescent="0.15">
      <c r="A971" s="6"/>
      <c r="B971" s="6"/>
      <c r="C971" s="6"/>
      <c r="D971" s="9"/>
      <c r="E971" s="9"/>
      <c r="F971" s="6"/>
      <c r="G971" s="6"/>
      <c r="H971" s="6"/>
      <c r="I971" s="6"/>
      <c r="J971" s="6"/>
      <c r="K971" s="6"/>
      <c r="L971" s="6"/>
      <c r="M971" s="15"/>
      <c r="N971" s="15"/>
      <c r="O971" s="15"/>
      <c r="P971" s="15"/>
      <c r="Q971" s="15"/>
      <c r="R971" s="15"/>
      <c r="S971" s="6"/>
      <c r="T971" s="6"/>
      <c r="U971" s="6"/>
      <c r="V971" s="6"/>
      <c r="W971" s="6"/>
      <c r="X971" s="6"/>
      <c r="Y971" s="6"/>
      <c r="Z971" s="6"/>
    </row>
    <row r="972" spans="1:26" x14ac:dyDescent="0.15">
      <c r="A972" s="6"/>
      <c r="B972" s="6"/>
      <c r="C972" s="6"/>
      <c r="D972" s="9"/>
      <c r="E972" s="9"/>
      <c r="F972" s="6"/>
      <c r="G972" s="6"/>
      <c r="H972" s="6"/>
      <c r="I972" s="6"/>
      <c r="J972" s="6"/>
      <c r="K972" s="6"/>
      <c r="L972" s="6"/>
      <c r="M972" s="15"/>
      <c r="N972" s="15"/>
      <c r="O972" s="15"/>
      <c r="P972" s="15"/>
      <c r="Q972" s="15"/>
      <c r="R972" s="15"/>
      <c r="S972" s="6"/>
      <c r="T972" s="6"/>
      <c r="U972" s="6"/>
      <c r="V972" s="6"/>
      <c r="W972" s="6"/>
      <c r="X972" s="6"/>
      <c r="Y972" s="6"/>
      <c r="Z972" s="6"/>
    </row>
    <row r="973" spans="1:26" x14ac:dyDescent="0.15">
      <c r="A973" s="6"/>
      <c r="B973" s="6"/>
      <c r="C973" s="6"/>
      <c r="D973" s="9"/>
      <c r="E973" s="9"/>
      <c r="F973" s="6"/>
      <c r="G973" s="6"/>
      <c r="H973" s="6"/>
      <c r="I973" s="6"/>
      <c r="J973" s="6"/>
      <c r="K973" s="6"/>
      <c r="L973" s="6"/>
      <c r="M973" s="15"/>
      <c r="N973" s="15"/>
      <c r="O973" s="15"/>
      <c r="P973" s="15"/>
      <c r="Q973" s="15"/>
      <c r="R973" s="15"/>
      <c r="S973" s="6"/>
      <c r="T973" s="6"/>
      <c r="U973" s="6"/>
      <c r="V973" s="6"/>
      <c r="W973" s="6"/>
      <c r="X973" s="6"/>
      <c r="Y973" s="6"/>
      <c r="Z973" s="6"/>
    </row>
    <row r="974" spans="1:26" x14ac:dyDescent="0.15">
      <c r="A974" s="6"/>
      <c r="B974" s="6"/>
      <c r="C974" s="6"/>
      <c r="D974" s="9"/>
      <c r="E974" s="9"/>
      <c r="F974" s="6"/>
      <c r="G974" s="6"/>
      <c r="H974" s="6"/>
      <c r="I974" s="6"/>
      <c r="J974" s="6"/>
      <c r="K974" s="6"/>
      <c r="L974" s="6"/>
      <c r="M974" s="15"/>
      <c r="N974" s="15"/>
      <c r="O974" s="15"/>
      <c r="P974" s="15"/>
      <c r="Q974" s="15"/>
      <c r="R974" s="15"/>
      <c r="S974" s="6"/>
      <c r="T974" s="6"/>
      <c r="U974" s="6"/>
      <c r="V974" s="6"/>
      <c r="W974" s="6"/>
      <c r="X974" s="6"/>
      <c r="Y974" s="6"/>
      <c r="Z974" s="6"/>
    </row>
    <row r="975" spans="1:26" x14ac:dyDescent="0.15">
      <c r="A975" s="6"/>
      <c r="B975" s="6"/>
      <c r="C975" s="6"/>
      <c r="D975" s="9"/>
      <c r="E975" s="9"/>
      <c r="F975" s="6"/>
      <c r="G975" s="6"/>
      <c r="H975" s="6"/>
      <c r="I975" s="6"/>
      <c r="J975" s="6"/>
      <c r="K975" s="6"/>
      <c r="L975" s="6"/>
      <c r="M975" s="15"/>
      <c r="N975" s="15"/>
      <c r="O975" s="15"/>
      <c r="P975" s="15"/>
      <c r="Q975" s="15"/>
      <c r="R975" s="15"/>
      <c r="S975" s="6"/>
      <c r="T975" s="6"/>
      <c r="U975" s="6"/>
      <c r="V975" s="6"/>
      <c r="W975" s="6"/>
      <c r="X975" s="6"/>
      <c r="Y975" s="6"/>
      <c r="Z975" s="6"/>
    </row>
    <row r="976" spans="1:26" x14ac:dyDescent="0.15">
      <c r="A976" s="6"/>
      <c r="B976" s="6"/>
      <c r="C976" s="6"/>
      <c r="D976" s="9"/>
      <c r="E976" s="9"/>
      <c r="F976" s="6"/>
      <c r="G976" s="6"/>
      <c r="H976" s="6"/>
      <c r="I976" s="6"/>
      <c r="J976" s="6"/>
      <c r="K976" s="6"/>
      <c r="L976" s="6"/>
      <c r="M976" s="15"/>
      <c r="N976" s="15"/>
      <c r="O976" s="15"/>
      <c r="P976" s="15"/>
      <c r="Q976" s="15"/>
      <c r="R976" s="15"/>
      <c r="S976" s="6"/>
      <c r="T976" s="6"/>
      <c r="U976" s="6"/>
      <c r="V976" s="6"/>
      <c r="W976" s="6"/>
      <c r="X976" s="6"/>
      <c r="Y976" s="6"/>
      <c r="Z976" s="6"/>
    </row>
    <row r="977" spans="1:26" x14ac:dyDescent="0.15">
      <c r="A977" s="6"/>
      <c r="B977" s="6"/>
      <c r="C977" s="6"/>
      <c r="D977" s="9"/>
      <c r="E977" s="9"/>
      <c r="F977" s="6"/>
      <c r="G977" s="6"/>
      <c r="H977" s="6"/>
      <c r="I977" s="6"/>
      <c r="J977" s="6"/>
      <c r="K977" s="6"/>
      <c r="L977" s="6"/>
      <c r="M977" s="15"/>
      <c r="N977" s="15"/>
      <c r="O977" s="15"/>
      <c r="P977" s="15"/>
      <c r="Q977" s="15"/>
      <c r="R977" s="15"/>
      <c r="S977" s="6"/>
      <c r="T977" s="6"/>
      <c r="U977" s="6"/>
      <c r="V977" s="6"/>
      <c r="W977" s="6"/>
      <c r="X977" s="6"/>
      <c r="Y977" s="6"/>
      <c r="Z977" s="6"/>
    </row>
    <row r="978" spans="1:26" x14ac:dyDescent="0.15">
      <c r="A978" s="6"/>
      <c r="B978" s="6"/>
      <c r="C978" s="6"/>
      <c r="D978" s="9"/>
      <c r="E978" s="9"/>
      <c r="F978" s="6"/>
      <c r="G978" s="6"/>
      <c r="H978" s="6"/>
      <c r="I978" s="6"/>
      <c r="J978" s="6"/>
      <c r="K978" s="6"/>
      <c r="L978" s="6"/>
      <c r="M978" s="15"/>
      <c r="N978" s="15"/>
      <c r="O978" s="15"/>
      <c r="P978" s="15"/>
      <c r="Q978" s="15"/>
      <c r="R978" s="15"/>
      <c r="S978" s="6"/>
      <c r="T978" s="6"/>
      <c r="U978" s="6"/>
      <c r="V978" s="6"/>
      <c r="W978" s="6"/>
      <c r="X978" s="6"/>
      <c r="Y978" s="6"/>
      <c r="Z978" s="6"/>
    </row>
    <row r="979" spans="1:26" x14ac:dyDescent="0.15">
      <c r="A979" s="6"/>
      <c r="B979" s="6"/>
      <c r="C979" s="6"/>
      <c r="D979" s="9"/>
      <c r="E979" s="9"/>
      <c r="F979" s="6"/>
      <c r="G979" s="6"/>
      <c r="H979" s="6"/>
      <c r="I979" s="6"/>
      <c r="J979" s="6"/>
      <c r="K979" s="6"/>
      <c r="L979" s="6"/>
      <c r="M979" s="15"/>
      <c r="N979" s="15"/>
      <c r="O979" s="15"/>
      <c r="P979" s="15"/>
      <c r="Q979" s="15"/>
      <c r="R979" s="15"/>
      <c r="S979" s="6"/>
      <c r="T979" s="6"/>
      <c r="U979" s="6"/>
      <c r="V979" s="6"/>
      <c r="W979" s="6"/>
      <c r="X979" s="6"/>
      <c r="Y979" s="6"/>
      <c r="Z979" s="6"/>
    </row>
    <row r="980" spans="1:26" x14ac:dyDescent="0.15">
      <c r="A980" s="6"/>
      <c r="B980" s="6"/>
      <c r="C980" s="6"/>
      <c r="D980" s="9"/>
      <c r="E980" s="9"/>
      <c r="F980" s="6"/>
      <c r="G980" s="6"/>
      <c r="H980" s="6"/>
      <c r="I980" s="6"/>
      <c r="J980" s="6"/>
      <c r="K980" s="6"/>
      <c r="L980" s="6"/>
      <c r="M980" s="15"/>
      <c r="N980" s="15"/>
      <c r="O980" s="15"/>
      <c r="P980" s="15"/>
      <c r="Q980" s="15"/>
      <c r="R980" s="15"/>
      <c r="S980" s="6"/>
      <c r="T980" s="6"/>
      <c r="U980" s="6"/>
      <c r="V980" s="6"/>
      <c r="W980" s="6"/>
      <c r="X980" s="6"/>
      <c r="Y980" s="6"/>
      <c r="Z980" s="6"/>
    </row>
    <row r="981" spans="1:26" x14ac:dyDescent="0.15">
      <c r="A981" s="6"/>
      <c r="B981" s="6"/>
      <c r="C981" s="6"/>
      <c r="D981" s="9"/>
      <c r="E981" s="9"/>
      <c r="F981" s="6"/>
      <c r="G981" s="6"/>
      <c r="H981" s="6"/>
      <c r="I981" s="6"/>
      <c r="J981" s="6"/>
      <c r="K981" s="6"/>
      <c r="L981" s="6"/>
      <c r="M981" s="15"/>
      <c r="N981" s="15"/>
      <c r="O981" s="15"/>
      <c r="P981" s="15"/>
      <c r="Q981" s="15"/>
      <c r="R981" s="15"/>
      <c r="S981" s="6"/>
      <c r="T981" s="6"/>
      <c r="U981" s="6"/>
      <c r="V981" s="6"/>
      <c r="W981" s="6"/>
      <c r="X981" s="6"/>
      <c r="Y981" s="6"/>
      <c r="Z981" s="6"/>
    </row>
    <row r="982" spans="1:26" x14ac:dyDescent="0.15">
      <c r="A982" s="6"/>
      <c r="B982" s="6"/>
      <c r="C982" s="6"/>
      <c r="D982" s="9"/>
      <c r="E982" s="9"/>
      <c r="F982" s="6"/>
      <c r="G982" s="6"/>
      <c r="H982" s="6"/>
      <c r="I982" s="6"/>
      <c r="J982" s="6"/>
      <c r="K982" s="6"/>
      <c r="L982" s="6"/>
      <c r="M982" s="15"/>
      <c r="N982" s="15"/>
      <c r="O982" s="15"/>
      <c r="P982" s="15"/>
      <c r="Q982" s="15"/>
      <c r="R982" s="15"/>
      <c r="S982" s="6"/>
      <c r="T982" s="6"/>
      <c r="U982" s="6"/>
      <c r="V982" s="6"/>
      <c r="W982" s="6"/>
      <c r="X982" s="6"/>
      <c r="Y982" s="6"/>
      <c r="Z982" s="6"/>
    </row>
    <row r="983" spans="1:26" x14ac:dyDescent="0.15">
      <c r="A983" s="6"/>
      <c r="B983" s="6"/>
      <c r="C983" s="6"/>
      <c r="D983" s="9"/>
      <c r="E983" s="9"/>
      <c r="F983" s="6"/>
      <c r="G983" s="6"/>
      <c r="H983" s="6"/>
      <c r="I983" s="6"/>
      <c r="J983" s="6"/>
      <c r="K983" s="6"/>
      <c r="L983" s="6"/>
      <c r="M983" s="15"/>
      <c r="N983" s="15"/>
      <c r="O983" s="15"/>
      <c r="P983" s="15"/>
      <c r="Q983" s="15"/>
      <c r="R983" s="15"/>
      <c r="S983" s="6"/>
      <c r="T983" s="6"/>
      <c r="U983" s="6"/>
      <c r="V983" s="6"/>
      <c r="W983" s="6"/>
      <c r="X983" s="6"/>
      <c r="Y983" s="6"/>
      <c r="Z983" s="6"/>
    </row>
    <row r="984" spans="1:26" x14ac:dyDescent="0.15">
      <c r="A984" s="6"/>
      <c r="B984" s="6"/>
      <c r="C984" s="6"/>
      <c r="D984" s="9"/>
      <c r="E984" s="9"/>
      <c r="F984" s="6"/>
      <c r="G984" s="6"/>
      <c r="H984" s="6"/>
      <c r="I984" s="6"/>
      <c r="J984" s="6"/>
      <c r="K984" s="6"/>
      <c r="L984" s="6"/>
      <c r="M984" s="15"/>
      <c r="N984" s="15"/>
      <c r="O984" s="15"/>
      <c r="P984" s="15"/>
      <c r="Q984" s="15"/>
      <c r="R984" s="15"/>
      <c r="S984" s="6"/>
      <c r="T984" s="6"/>
      <c r="U984" s="6"/>
      <c r="V984" s="6"/>
      <c r="W984" s="6"/>
      <c r="X984" s="6"/>
      <c r="Y984" s="6"/>
      <c r="Z984" s="6"/>
    </row>
    <row r="985" spans="1:26" x14ac:dyDescent="0.15">
      <c r="A985" s="6"/>
      <c r="B985" s="6"/>
      <c r="C985" s="6"/>
      <c r="D985" s="9"/>
      <c r="E985" s="9"/>
      <c r="F985" s="6"/>
      <c r="G985" s="6"/>
      <c r="H985" s="6"/>
      <c r="I985" s="6"/>
      <c r="J985" s="6"/>
      <c r="K985" s="6"/>
      <c r="L985" s="6"/>
      <c r="M985" s="15"/>
      <c r="N985" s="15"/>
      <c r="O985" s="15"/>
      <c r="P985" s="15"/>
      <c r="Q985" s="15"/>
      <c r="R985" s="15"/>
      <c r="S985" s="6"/>
      <c r="T985" s="6"/>
      <c r="U985" s="6"/>
      <c r="V985" s="6"/>
      <c r="W985" s="6"/>
      <c r="X985" s="6"/>
      <c r="Y985" s="6"/>
      <c r="Z985" s="6"/>
    </row>
    <row r="986" spans="1:26" x14ac:dyDescent="0.15">
      <c r="A986" s="6"/>
      <c r="B986" s="6"/>
      <c r="C986" s="6"/>
      <c r="D986" s="9"/>
      <c r="E986" s="9"/>
      <c r="F986" s="6"/>
      <c r="G986" s="6"/>
      <c r="H986" s="6"/>
      <c r="I986" s="6"/>
      <c r="J986" s="6"/>
      <c r="K986" s="6"/>
      <c r="L986" s="6"/>
      <c r="M986" s="15"/>
      <c r="N986" s="15"/>
      <c r="O986" s="15"/>
      <c r="P986" s="15"/>
      <c r="Q986" s="15"/>
      <c r="R986" s="15"/>
      <c r="S986" s="6"/>
      <c r="T986" s="6"/>
      <c r="U986" s="6"/>
      <c r="V986" s="6"/>
      <c r="W986" s="6"/>
      <c r="X986" s="6"/>
      <c r="Y986" s="6"/>
      <c r="Z986" s="6"/>
    </row>
    <row r="987" spans="1:26" x14ac:dyDescent="0.15">
      <c r="A987" s="6"/>
      <c r="B987" s="6"/>
      <c r="C987" s="6"/>
      <c r="D987" s="9"/>
      <c r="E987" s="9"/>
      <c r="F987" s="6"/>
      <c r="G987" s="6"/>
      <c r="H987" s="6"/>
      <c r="I987" s="6"/>
      <c r="J987" s="6"/>
      <c r="K987" s="6"/>
      <c r="L987" s="6"/>
      <c r="M987" s="15"/>
      <c r="N987" s="15"/>
      <c r="O987" s="15"/>
      <c r="P987" s="15"/>
      <c r="Q987" s="15"/>
      <c r="R987" s="15"/>
      <c r="S987" s="6"/>
      <c r="T987" s="6"/>
      <c r="U987" s="6"/>
      <c r="V987" s="6"/>
      <c r="W987" s="6"/>
      <c r="X987" s="6"/>
      <c r="Y987" s="6"/>
      <c r="Z987" s="6"/>
    </row>
    <row r="988" spans="1:26" x14ac:dyDescent="0.15">
      <c r="A988" s="6"/>
      <c r="B988" s="6"/>
      <c r="C988" s="6"/>
      <c r="D988" s="9"/>
      <c r="E988" s="9"/>
      <c r="F988" s="6"/>
      <c r="G988" s="6"/>
      <c r="H988" s="6"/>
      <c r="I988" s="6"/>
      <c r="J988" s="6"/>
      <c r="K988" s="6"/>
      <c r="L988" s="6"/>
      <c r="M988" s="15"/>
      <c r="N988" s="15"/>
      <c r="O988" s="15"/>
      <c r="P988" s="15"/>
      <c r="Q988" s="15"/>
      <c r="R988" s="15"/>
      <c r="S988" s="6"/>
      <c r="T988" s="6"/>
      <c r="U988" s="6"/>
      <c r="V988" s="6"/>
      <c r="W988" s="6"/>
      <c r="X988" s="6"/>
      <c r="Y988" s="6"/>
      <c r="Z988" s="6"/>
    </row>
    <row r="989" spans="1:26" x14ac:dyDescent="0.15">
      <c r="A989" s="6"/>
      <c r="B989" s="6"/>
      <c r="C989" s="6"/>
      <c r="D989" s="9"/>
      <c r="E989" s="9"/>
      <c r="F989" s="6"/>
      <c r="G989" s="6"/>
      <c r="H989" s="6"/>
      <c r="I989" s="6"/>
      <c r="J989" s="6"/>
      <c r="K989" s="6"/>
      <c r="L989" s="6"/>
      <c r="M989" s="15"/>
      <c r="N989" s="15"/>
      <c r="O989" s="15"/>
      <c r="P989" s="15"/>
      <c r="Q989" s="15"/>
      <c r="R989" s="15"/>
      <c r="S989" s="6"/>
      <c r="T989" s="6"/>
      <c r="U989" s="6"/>
      <c r="V989" s="6"/>
      <c r="W989" s="6"/>
      <c r="X989" s="6"/>
      <c r="Y989" s="6"/>
      <c r="Z989" s="6"/>
    </row>
    <row r="990" spans="1:26" x14ac:dyDescent="0.15">
      <c r="A990" s="6"/>
      <c r="B990" s="6"/>
      <c r="C990" s="6"/>
      <c r="D990" s="9"/>
      <c r="E990" s="9"/>
      <c r="F990" s="6"/>
      <c r="G990" s="6"/>
      <c r="H990" s="6"/>
      <c r="I990" s="6"/>
      <c r="J990" s="6"/>
      <c r="K990" s="6"/>
      <c r="L990" s="6"/>
      <c r="M990" s="15"/>
      <c r="N990" s="15"/>
      <c r="O990" s="15"/>
      <c r="P990" s="15"/>
      <c r="Q990" s="15"/>
      <c r="R990" s="15"/>
      <c r="S990" s="6"/>
      <c r="T990" s="6"/>
      <c r="U990" s="6"/>
      <c r="V990" s="6"/>
      <c r="W990" s="6"/>
      <c r="X990" s="6"/>
      <c r="Y990" s="6"/>
      <c r="Z990" s="6"/>
    </row>
    <row r="991" spans="1:26" x14ac:dyDescent="0.15">
      <c r="A991" s="6"/>
      <c r="B991" s="6"/>
      <c r="C991" s="6"/>
      <c r="D991" s="9"/>
      <c r="E991" s="9"/>
      <c r="F991" s="6"/>
      <c r="G991" s="6"/>
      <c r="H991" s="6"/>
      <c r="I991" s="6"/>
      <c r="J991" s="6"/>
      <c r="K991" s="6"/>
      <c r="L991" s="6"/>
      <c r="M991" s="15"/>
      <c r="N991" s="15"/>
      <c r="O991" s="15"/>
      <c r="P991" s="15"/>
      <c r="Q991" s="15"/>
      <c r="R991" s="15"/>
      <c r="S991" s="6"/>
      <c r="T991" s="6"/>
      <c r="U991" s="6"/>
      <c r="V991" s="6"/>
      <c r="W991" s="6"/>
      <c r="X991" s="6"/>
      <c r="Y991" s="6"/>
      <c r="Z991" s="6"/>
    </row>
    <row r="992" spans="1:26" x14ac:dyDescent="0.15">
      <c r="A992" s="6"/>
      <c r="B992" s="6"/>
      <c r="C992" s="6"/>
      <c r="D992" s="9"/>
      <c r="E992" s="9"/>
      <c r="F992" s="6"/>
      <c r="G992" s="6"/>
      <c r="H992" s="6"/>
      <c r="I992" s="6"/>
      <c r="J992" s="6"/>
      <c r="K992" s="6"/>
      <c r="L992" s="6"/>
      <c r="M992" s="15"/>
      <c r="N992" s="15"/>
      <c r="O992" s="15"/>
      <c r="P992" s="15"/>
      <c r="Q992" s="15"/>
      <c r="R992" s="15"/>
      <c r="S992" s="6"/>
      <c r="T992" s="6"/>
      <c r="U992" s="6"/>
      <c r="V992" s="6"/>
      <c r="W992" s="6"/>
      <c r="X992" s="6"/>
      <c r="Y992" s="6"/>
      <c r="Z992" s="6"/>
    </row>
    <row r="993" spans="1:26" x14ac:dyDescent="0.15">
      <c r="A993" s="6"/>
      <c r="B993" s="6"/>
      <c r="C993" s="6"/>
      <c r="D993" s="9"/>
      <c r="E993" s="9"/>
      <c r="F993" s="6"/>
      <c r="G993" s="6"/>
      <c r="H993" s="6"/>
      <c r="I993" s="6"/>
      <c r="J993" s="6"/>
      <c r="K993" s="6"/>
      <c r="L993" s="6"/>
      <c r="M993" s="15"/>
      <c r="N993" s="15"/>
      <c r="O993" s="15"/>
      <c r="P993" s="15"/>
      <c r="Q993" s="15"/>
      <c r="R993" s="15"/>
      <c r="S993" s="6"/>
      <c r="T993" s="6"/>
      <c r="U993" s="6"/>
      <c r="V993" s="6"/>
      <c r="W993" s="6"/>
      <c r="X993" s="6"/>
      <c r="Y993" s="6"/>
      <c r="Z993" s="6"/>
    </row>
    <row r="994" spans="1:26" x14ac:dyDescent="0.15">
      <c r="A994" s="6"/>
      <c r="B994" s="6"/>
      <c r="C994" s="6"/>
      <c r="D994" s="9"/>
      <c r="E994" s="9"/>
      <c r="F994" s="6"/>
      <c r="G994" s="6"/>
      <c r="H994" s="6"/>
      <c r="I994" s="6"/>
      <c r="J994" s="6"/>
      <c r="K994" s="6"/>
      <c r="L994" s="6"/>
      <c r="M994" s="15"/>
      <c r="N994" s="15"/>
      <c r="O994" s="15"/>
      <c r="P994" s="15"/>
      <c r="Q994" s="15"/>
      <c r="R994" s="15"/>
      <c r="S994" s="6"/>
      <c r="T994" s="6"/>
      <c r="U994" s="6"/>
      <c r="V994" s="6"/>
      <c r="W994" s="6"/>
      <c r="X994" s="6"/>
      <c r="Y994" s="6"/>
      <c r="Z994" s="6"/>
    </row>
    <row r="995" spans="1:26" x14ac:dyDescent="0.15">
      <c r="A995" s="6"/>
      <c r="B995" s="6"/>
      <c r="C995" s="6"/>
      <c r="D995" s="9"/>
      <c r="E995" s="9"/>
      <c r="F995" s="6"/>
      <c r="G995" s="6"/>
      <c r="H995" s="6"/>
      <c r="I995" s="6"/>
      <c r="J995" s="6"/>
      <c r="K995" s="6"/>
      <c r="L995" s="6"/>
      <c r="M995" s="15"/>
      <c r="N995" s="15"/>
      <c r="O995" s="15"/>
      <c r="P995" s="15"/>
      <c r="Q995" s="15"/>
      <c r="R995" s="15"/>
      <c r="S995" s="6"/>
      <c r="T995" s="6"/>
      <c r="U995" s="6"/>
      <c r="V995" s="6"/>
      <c r="W995" s="6"/>
      <c r="X995" s="6"/>
      <c r="Y995" s="6"/>
      <c r="Z995" s="6"/>
    </row>
    <row r="996" spans="1:26" x14ac:dyDescent="0.15">
      <c r="A996" s="6"/>
      <c r="B996" s="6"/>
      <c r="C996" s="6"/>
      <c r="D996" s="9"/>
      <c r="E996" s="9"/>
      <c r="F996" s="6"/>
      <c r="G996" s="6"/>
      <c r="H996" s="6"/>
      <c r="I996" s="6"/>
      <c r="J996" s="6"/>
      <c r="K996" s="6"/>
      <c r="L996" s="6"/>
      <c r="M996" s="15"/>
      <c r="N996" s="15"/>
      <c r="O996" s="15"/>
      <c r="P996" s="15"/>
      <c r="Q996" s="15"/>
      <c r="R996" s="15"/>
      <c r="S996" s="6"/>
      <c r="T996" s="6"/>
      <c r="U996" s="6"/>
      <c r="V996" s="6"/>
      <c r="W996" s="6"/>
      <c r="X996" s="6"/>
      <c r="Y996" s="6"/>
      <c r="Z996" s="6"/>
    </row>
    <row r="997" spans="1:26" x14ac:dyDescent="0.15">
      <c r="A997" s="6"/>
      <c r="B997" s="6"/>
      <c r="C997" s="6"/>
      <c r="D997" s="9"/>
      <c r="E997" s="9"/>
      <c r="F997" s="6"/>
      <c r="G997" s="6"/>
      <c r="H997" s="6"/>
      <c r="I997" s="6"/>
      <c r="J997" s="6"/>
      <c r="K997" s="6"/>
      <c r="L997" s="6"/>
      <c r="M997" s="15"/>
      <c r="N997" s="15"/>
      <c r="O997" s="15"/>
      <c r="P997" s="15"/>
      <c r="Q997" s="15"/>
      <c r="R997" s="15"/>
      <c r="S997" s="6"/>
      <c r="T997" s="6"/>
      <c r="U997" s="6"/>
      <c r="V997" s="6"/>
      <c r="W997" s="6"/>
      <c r="X997" s="6"/>
      <c r="Y997" s="6"/>
      <c r="Z997" s="6"/>
    </row>
    <row r="998" spans="1:26" x14ac:dyDescent="0.15">
      <c r="A998" s="6"/>
      <c r="B998" s="6"/>
      <c r="C998" s="6"/>
      <c r="D998" s="9"/>
      <c r="E998" s="9"/>
      <c r="F998" s="6"/>
      <c r="G998" s="6"/>
      <c r="H998" s="6"/>
      <c r="I998" s="6"/>
      <c r="J998" s="6"/>
      <c r="K998" s="6"/>
      <c r="L998" s="6"/>
      <c r="M998" s="15"/>
      <c r="N998" s="15"/>
      <c r="O998" s="15"/>
      <c r="P998" s="15"/>
      <c r="Q998" s="15"/>
      <c r="R998" s="15"/>
      <c r="S998" s="6"/>
      <c r="T998" s="6"/>
      <c r="U998" s="6"/>
      <c r="V998" s="6"/>
      <c r="W998" s="6"/>
      <c r="X998" s="6"/>
      <c r="Y998" s="6"/>
      <c r="Z998" s="6"/>
    </row>
    <row r="999" spans="1:26" x14ac:dyDescent="0.15">
      <c r="A999" s="6"/>
      <c r="B999" s="6"/>
      <c r="C999" s="6"/>
      <c r="D999" s="9"/>
      <c r="E999" s="9"/>
      <c r="F999" s="6"/>
      <c r="G999" s="6"/>
      <c r="H999" s="6"/>
      <c r="I999" s="6"/>
      <c r="J999" s="6"/>
      <c r="K999" s="6"/>
      <c r="L999" s="6"/>
      <c r="M999" s="15"/>
      <c r="N999" s="15"/>
      <c r="O999" s="15"/>
      <c r="P999" s="15"/>
      <c r="Q999" s="15"/>
      <c r="R999" s="15"/>
      <c r="S999" s="6"/>
      <c r="T999" s="6"/>
      <c r="U999" s="6"/>
      <c r="V999" s="6"/>
      <c r="W999" s="6"/>
      <c r="X999" s="6"/>
      <c r="Y999" s="6"/>
      <c r="Z999" s="6"/>
    </row>
    <row r="1000" spans="1:26" x14ac:dyDescent="0.15">
      <c r="A1000" s="6"/>
      <c r="B1000" s="6"/>
      <c r="C1000" s="6"/>
      <c r="D1000" s="9"/>
      <c r="E1000" s="9"/>
      <c r="F1000" s="6"/>
      <c r="G1000" s="6"/>
      <c r="H1000" s="6"/>
      <c r="I1000" s="6"/>
      <c r="J1000" s="6"/>
      <c r="K1000" s="6"/>
      <c r="L1000" s="6"/>
      <c r="M1000" s="15"/>
      <c r="N1000" s="15"/>
      <c r="O1000" s="15"/>
      <c r="P1000" s="15"/>
      <c r="Q1000" s="15"/>
      <c r="R1000" s="15"/>
      <c r="S1000" s="6"/>
      <c r="T1000" s="6"/>
      <c r="U1000" s="6"/>
      <c r="V1000" s="6"/>
      <c r="W1000" s="6"/>
      <c r="X1000" s="6"/>
      <c r="Y1000" s="6"/>
      <c r="Z1000" s="6"/>
    </row>
    <row r="1001" spans="1:26" x14ac:dyDescent="0.15">
      <c r="A1001" s="6"/>
      <c r="B1001" s="6"/>
      <c r="C1001" s="6"/>
      <c r="D1001" s="9"/>
      <c r="E1001" s="9"/>
      <c r="F1001" s="6"/>
      <c r="G1001" s="6"/>
      <c r="H1001" s="6"/>
      <c r="I1001" s="6"/>
      <c r="J1001" s="6"/>
      <c r="K1001" s="6"/>
      <c r="L1001" s="6"/>
      <c r="M1001" s="15"/>
      <c r="N1001" s="15"/>
      <c r="O1001" s="15"/>
      <c r="P1001" s="15"/>
      <c r="Q1001" s="15"/>
      <c r="R1001" s="15"/>
      <c r="S1001" s="6"/>
      <c r="T1001" s="6"/>
      <c r="U1001" s="6"/>
      <c r="V1001" s="6"/>
      <c r="W1001" s="6"/>
      <c r="X1001" s="6"/>
      <c r="Y1001" s="6"/>
      <c r="Z1001" s="6"/>
    </row>
    <row r="1002" spans="1:26" x14ac:dyDescent="0.15">
      <c r="A1002" s="6"/>
      <c r="B1002" s="6"/>
      <c r="C1002" s="6"/>
      <c r="D1002" s="9"/>
      <c r="E1002" s="9"/>
      <c r="F1002" s="6"/>
      <c r="G1002" s="6"/>
      <c r="H1002" s="6"/>
      <c r="I1002" s="6"/>
      <c r="J1002" s="6"/>
      <c r="K1002" s="6"/>
      <c r="L1002" s="6"/>
      <c r="M1002" s="15"/>
      <c r="N1002" s="15"/>
      <c r="O1002" s="15"/>
      <c r="P1002" s="15"/>
      <c r="Q1002" s="15"/>
      <c r="R1002" s="15"/>
      <c r="S1002" s="6"/>
      <c r="T1002" s="6"/>
      <c r="U1002" s="6"/>
      <c r="V1002" s="6"/>
      <c r="W1002" s="6"/>
      <c r="X1002" s="6"/>
      <c r="Y1002" s="6"/>
      <c r="Z1002" s="6"/>
    </row>
    <row r="1003" spans="1:26" x14ac:dyDescent="0.15">
      <c r="A1003" s="6"/>
      <c r="B1003" s="6"/>
      <c r="C1003" s="6"/>
      <c r="D1003" s="9"/>
      <c r="E1003" s="9"/>
      <c r="F1003" s="6"/>
      <c r="G1003" s="6"/>
      <c r="H1003" s="6"/>
      <c r="I1003" s="6"/>
      <c r="J1003" s="6"/>
      <c r="K1003" s="6"/>
      <c r="L1003" s="6"/>
      <c r="M1003" s="15"/>
      <c r="N1003" s="15"/>
      <c r="O1003" s="15"/>
      <c r="P1003" s="15"/>
      <c r="Q1003" s="15"/>
      <c r="R1003" s="15"/>
      <c r="S1003" s="6"/>
      <c r="T1003" s="6"/>
      <c r="U1003" s="6"/>
      <c r="V1003" s="6"/>
      <c r="W1003" s="6"/>
      <c r="X1003" s="6"/>
      <c r="Y1003" s="6"/>
      <c r="Z1003" s="6"/>
    </row>
  </sheetData>
  <autoFilter ref="A1:Z1003" xr:uid="{00000000-0009-0000-0000-000009000000}">
    <sortState xmlns:xlrd2="http://schemas.microsoft.com/office/spreadsheetml/2017/richdata2" ref="A2:Z1003">
      <sortCondition ref="A1:A1003"/>
    </sortState>
  </autoFilter>
  <pageMargins left="0.7" right="0.7" top="0.75" bottom="0.75" header="0.3" footer="0.3"/>
  <pageSetup paperSize="9" orientation="portrait" horizontalDpi="4294967292" verticalDpi="4294967292"/>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FF9900"/>
    <outlinePr summaryBelow="0" summaryRight="0"/>
  </sheetPr>
  <dimension ref="A1:BO993"/>
  <sheetViews>
    <sheetView tabSelected="1" workbookViewId="0">
      <pane ySplit="1" topLeftCell="A248" activePane="bottomLeft" state="frozen"/>
      <selection pane="bottomLeft" activeCell="A287" sqref="A287:XFD293"/>
    </sheetView>
  </sheetViews>
  <sheetFormatPr baseColWidth="10" defaultColWidth="12.6640625" defaultRowHeight="13" x14ac:dyDescent="0.15"/>
  <cols>
    <col min="1" max="1" width="24.5" style="6" bestFit="1" customWidth="1"/>
    <col min="2" max="2" width="20.1640625" style="6" bestFit="1" customWidth="1"/>
    <col min="3" max="3" width="29.33203125" style="6" bestFit="1" customWidth="1"/>
    <col min="4" max="4" width="7.83203125" style="6" bestFit="1" customWidth="1"/>
    <col min="5" max="5" width="23" style="6" bestFit="1" customWidth="1"/>
    <col min="6" max="6" width="31.1640625" style="6" bestFit="1" customWidth="1"/>
    <col min="7" max="7" width="14.33203125" style="6" bestFit="1" customWidth="1"/>
    <col min="8" max="8" width="11.33203125" style="6" bestFit="1" customWidth="1"/>
    <col min="9" max="9" width="11.5" style="6" bestFit="1" customWidth="1"/>
    <col min="10" max="10" width="10.83203125" style="6" bestFit="1" customWidth="1"/>
    <col min="11" max="11" width="34.6640625" style="6" bestFit="1" customWidth="1"/>
    <col min="12" max="12" width="11.33203125" style="6" bestFit="1" customWidth="1"/>
    <col min="13" max="13" width="10" style="6" bestFit="1" customWidth="1"/>
    <col min="14" max="14" width="12.83203125" style="6" bestFit="1" customWidth="1"/>
    <col min="15" max="15" width="15.33203125" style="6" bestFit="1" customWidth="1"/>
    <col min="16" max="16" width="14" style="6" bestFit="1" customWidth="1"/>
    <col min="17" max="17" width="54.1640625" style="6" bestFit="1" customWidth="1"/>
    <col min="18" max="18" width="11.5" style="6" bestFit="1" customWidth="1"/>
    <col min="19" max="19" width="18.83203125" style="6" bestFit="1" customWidth="1"/>
    <col min="20" max="20" width="17.83203125" style="6" bestFit="1" customWidth="1"/>
    <col min="21" max="21" width="12" style="6" bestFit="1" customWidth="1"/>
    <col min="22" max="26" width="11.6640625" style="6" bestFit="1" customWidth="1"/>
    <col min="27" max="27" width="12.6640625" style="6" bestFit="1" customWidth="1"/>
    <col min="28" max="28" width="6.83203125" style="6" bestFit="1" customWidth="1"/>
    <col min="29" max="29" width="9" style="6" bestFit="1" customWidth="1"/>
    <col min="30" max="31" width="10.33203125" style="6" bestFit="1" customWidth="1"/>
    <col min="32" max="32" width="9" style="6" bestFit="1" customWidth="1"/>
    <col min="33" max="33" width="6.33203125" style="6" bestFit="1" customWidth="1"/>
    <col min="34" max="34" width="7.1640625" style="6" bestFit="1" customWidth="1"/>
    <col min="35" max="35" width="9.33203125" style="6" bestFit="1" customWidth="1"/>
    <col min="36" max="36" width="12.6640625" style="6" bestFit="1" customWidth="1"/>
    <col min="37" max="37" width="10" style="6" bestFit="1" customWidth="1"/>
    <col min="38" max="38" width="10.1640625" style="6" bestFit="1" customWidth="1"/>
    <col min="39" max="39" width="13.1640625" style="6" bestFit="1" customWidth="1"/>
    <col min="40" max="40" width="10" style="6" bestFit="1" customWidth="1"/>
    <col min="41" max="41" width="10.1640625" style="6" bestFit="1" customWidth="1"/>
    <col min="42" max="42" width="13.1640625" style="6" bestFit="1" customWidth="1"/>
    <col min="43" max="43" width="32" style="6" bestFit="1" customWidth="1"/>
    <col min="44" max="44" width="13.1640625" style="6" bestFit="1" customWidth="1"/>
    <col min="45" max="48" width="11.33203125" style="6" bestFit="1" customWidth="1"/>
    <col min="49" max="56" width="9.5" style="6" bestFit="1" customWidth="1"/>
    <col min="57" max="57" width="9.6640625" style="6" bestFit="1" customWidth="1"/>
    <col min="58" max="58" width="8" style="6" bestFit="1" customWidth="1"/>
    <col min="59" max="59" width="7.83203125" style="6" bestFit="1" customWidth="1"/>
    <col min="60" max="60" width="12.33203125" style="6" bestFit="1" customWidth="1"/>
    <col min="61" max="61" width="54.1640625" style="6" bestFit="1" customWidth="1"/>
    <col min="62" max="62" width="10" style="6" bestFit="1" customWidth="1"/>
    <col min="63" max="63" width="10.1640625" style="6" bestFit="1" customWidth="1"/>
    <col min="64" max="64" width="10" style="6" bestFit="1" customWidth="1"/>
    <col min="65" max="65" width="10.1640625" style="6" bestFit="1" customWidth="1"/>
    <col min="66" max="66" width="16.33203125" style="6" bestFit="1" customWidth="1"/>
    <col min="67" max="67" width="15.1640625" style="6" bestFit="1" customWidth="1"/>
    <col min="68" max="16384" width="12.6640625" style="6"/>
  </cols>
  <sheetData>
    <row r="1" spans="1:67" x14ac:dyDescent="0.15">
      <c r="A1" s="10" t="s">
        <v>1717</v>
      </c>
      <c r="B1" s="10" t="s">
        <v>1718</v>
      </c>
      <c r="C1" s="10" t="s">
        <v>1719</v>
      </c>
      <c r="D1" s="10" t="s">
        <v>1720</v>
      </c>
      <c r="E1" s="10" t="s">
        <v>1721</v>
      </c>
      <c r="F1" s="10" t="s">
        <v>1722</v>
      </c>
      <c r="G1" s="10" t="s">
        <v>1723</v>
      </c>
      <c r="H1" s="10" t="s">
        <v>1724</v>
      </c>
      <c r="I1" s="1" t="s">
        <v>1725</v>
      </c>
      <c r="J1" s="1" t="s">
        <v>1726</v>
      </c>
      <c r="K1" s="1" t="s">
        <v>1564</v>
      </c>
      <c r="L1" s="94" t="s">
        <v>35</v>
      </c>
      <c r="M1" s="94" t="s">
        <v>34</v>
      </c>
      <c r="N1" s="10" t="s">
        <v>1560</v>
      </c>
      <c r="O1" s="10" t="s">
        <v>1727</v>
      </c>
      <c r="P1" s="10" t="s">
        <v>1728</v>
      </c>
      <c r="Q1" s="10" t="s">
        <v>1729</v>
      </c>
      <c r="R1" s="12" t="s">
        <v>1730</v>
      </c>
      <c r="S1" s="12" t="s">
        <v>1731</v>
      </c>
      <c r="T1" s="10" t="s">
        <v>1732</v>
      </c>
      <c r="U1" s="10" t="s">
        <v>1733</v>
      </c>
      <c r="V1" s="10" t="s">
        <v>1734</v>
      </c>
      <c r="W1" s="10" t="s">
        <v>1735</v>
      </c>
      <c r="X1" s="10" t="s">
        <v>1736</v>
      </c>
      <c r="Y1" s="10" t="s">
        <v>1737</v>
      </c>
      <c r="Z1" s="10" t="s">
        <v>1738</v>
      </c>
      <c r="AA1" s="10" t="s">
        <v>1739</v>
      </c>
      <c r="AB1" s="11" t="s">
        <v>1740</v>
      </c>
      <c r="AC1" s="10" t="s">
        <v>1741</v>
      </c>
      <c r="AD1" s="10" t="s">
        <v>1742</v>
      </c>
      <c r="AE1" s="10" t="s">
        <v>1743</v>
      </c>
      <c r="AF1" s="10" t="s">
        <v>1744</v>
      </c>
      <c r="AG1" s="13" t="s">
        <v>1745</v>
      </c>
      <c r="AH1" s="13" t="s">
        <v>1746</v>
      </c>
      <c r="AI1" s="13" t="s">
        <v>1747</v>
      </c>
      <c r="AJ1" s="11" t="s">
        <v>1748</v>
      </c>
      <c r="AK1" s="11" t="s">
        <v>1749</v>
      </c>
      <c r="AL1" s="11" t="s">
        <v>1750</v>
      </c>
      <c r="AM1" s="11" t="s">
        <v>1751</v>
      </c>
      <c r="AN1" s="11" t="s">
        <v>1749</v>
      </c>
      <c r="AO1" s="11" t="s">
        <v>1750</v>
      </c>
      <c r="AP1" s="11" t="s">
        <v>1751</v>
      </c>
      <c r="AQ1" s="11" t="s">
        <v>1752</v>
      </c>
      <c r="AR1" s="11" t="s">
        <v>1751</v>
      </c>
      <c r="AS1" s="11" t="s">
        <v>1753</v>
      </c>
      <c r="AT1" s="11" t="s">
        <v>1754</v>
      </c>
      <c r="AU1" s="11" t="s">
        <v>1755</v>
      </c>
      <c r="AV1" s="11" t="s">
        <v>1756</v>
      </c>
      <c r="AW1" s="11" t="s">
        <v>1757</v>
      </c>
      <c r="AX1" s="11" t="s">
        <v>1758</v>
      </c>
      <c r="AY1" s="10" t="s">
        <v>1759</v>
      </c>
      <c r="AZ1" s="10" t="s">
        <v>1760</v>
      </c>
      <c r="BA1" s="10" t="s">
        <v>1761</v>
      </c>
      <c r="BB1" s="10" t="s">
        <v>1762</v>
      </c>
      <c r="BC1" s="10" t="s">
        <v>1763</v>
      </c>
      <c r="BD1" s="10" t="s">
        <v>1764</v>
      </c>
      <c r="BE1" s="10" t="s">
        <v>1765</v>
      </c>
      <c r="BF1" s="10" t="s">
        <v>1766</v>
      </c>
      <c r="BG1" s="10" t="s">
        <v>1767</v>
      </c>
      <c r="BH1" s="10" t="s">
        <v>1768</v>
      </c>
      <c r="BI1" s="10" t="s">
        <v>1769</v>
      </c>
      <c r="BJ1" s="10" t="s">
        <v>1749</v>
      </c>
      <c r="BK1" s="10" t="s">
        <v>1750</v>
      </c>
      <c r="BL1" s="10" t="s">
        <v>1749</v>
      </c>
      <c r="BM1" s="10" t="s">
        <v>1770</v>
      </c>
      <c r="BN1" s="10" t="s">
        <v>11047</v>
      </c>
      <c r="BO1" s="10" t="s">
        <v>1771</v>
      </c>
    </row>
    <row r="2" spans="1:67" x14ac:dyDescent="0.15">
      <c r="A2" s="6" t="s">
        <v>1772</v>
      </c>
      <c r="B2" s="6" t="s">
        <v>1773</v>
      </c>
      <c r="C2" s="6" t="s">
        <v>1774</v>
      </c>
      <c r="D2" s="6" t="s">
        <v>1775</v>
      </c>
      <c r="E2" s="6">
        <v>1</v>
      </c>
      <c r="F2" s="6" t="s">
        <v>1776</v>
      </c>
      <c r="G2" s="6" t="s">
        <v>1600</v>
      </c>
      <c r="H2" s="6">
        <v>4</v>
      </c>
      <c r="I2" s="4">
        <v>3900</v>
      </c>
      <c r="J2" s="6">
        <v>2300</v>
      </c>
      <c r="L2" s="40">
        <v>11.39</v>
      </c>
      <c r="M2" s="40">
        <v>54.65</v>
      </c>
      <c r="N2" s="6" t="s">
        <v>1777</v>
      </c>
      <c r="O2" s="6" t="s">
        <v>1778</v>
      </c>
      <c r="P2" s="6">
        <v>1</v>
      </c>
      <c r="Q2" s="6" t="s">
        <v>1779</v>
      </c>
      <c r="R2" s="6" t="s">
        <v>1780</v>
      </c>
      <c r="S2" s="15">
        <v>12227.43</v>
      </c>
      <c r="T2" s="6">
        <v>1</v>
      </c>
      <c r="U2" s="6">
        <v>1</v>
      </c>
      <c r="V2" s="6">
        <v>0</v>
      </c>
      <c r="W2" s="6">
        <v>1</v>
      </c>
      <c r="X2" s="6">
        <v>1</v>
      </c>
      <c r="Y2" s="6">
        <v>0</v>
      </c>
      <c r="Z2" s="6" t="s">
        <v>605</v>
      </c>
      <c r="AA2" s="15">
        <v>0.09</v>
      </c>
      <c r="AB2" s="15">
        <v>0.98</v>
      </c>
      <c r="AC2" s="6">
        <v>1</v>
      </c>
      <c r="AD2" s="6">
        <v>1</v>
      </c>
      <c r="AE2" s="6">
        <v>1</v>
      </c>
      <c r="AF2" s="16">
        <v>52.9</v>
      </c>
      <c r="AG2" s="16">
        <v>1.3</v>
      </c>
      <c r="AH2" s="95">
        <v>0.02</v>
      </c>
      <c r="AI2" s="16">
        <v>1.6</v>
      </c>
      <c r="AJ2" s="6">
        <v>1</v>
      </c>
      <c r="AK2" s="15" t="s">
        <v>1781</v>
      </c>
      <c r="AL2" s="15">
        <v>-27.85</v>
      </c>
      <c r="AM2" s="15">
        <v>7.0000000000000007E-2</v>
      </c>
      <c r="AN2" s="15" t="s">
        <v>1782</v>
      </c>
      <c r="AO2" s="15">
        <v>-35.520000000000003</v>
      </c>
      <c r="AP2" s="15">
        <v>0.06</v>
      </c>
      <c r="AQ2" s="15">
        <v>-7.67</v>
      </c>
      <c r="AR2" s="15">
        <v>0.09</v>
      </c>
      <c r="AS2" s="6">
        <v>1</v>
      </c>
      <c r="AT2" s="6">
        <v>0</v>
      </c>
      <c r="AU2" s="6">
        <v>1</v>
      </c>
      <c r="AV2" s="6" t="s">
        <v>605</v>
      </c>
      <c r="AW2" s="6">
        <v>0</v>
      </c>
      <c r="AX2" s="6">
        <v>0</v>
      </c>
      <c r="AY2" s="6">
        <v>0</v>
      </c>
      <c r="AZ2" s="6">
        <v>0</v>
      </c>
      <c r="BA2" s="6">
        <v>0</v>
      </c>
      <c r="BB2" s="6">
        <v>0</v>
      </c>
      <c r="BC2" s="6">
        <v>0</v>
      </c>
      <c r="BD2" s="6">
        <v>0</v>
      </c>
      <c r="BE2" s="6">
        <v>1</v>
      </c>
      <c r="BF2" s="6">
        <v>1</v>
      </c>
      <c r="BG2" s="6">
        <v>0</v>
      </c>
      <c r="BH2" s="6">
        <v>0</v>
      </c>
      <c r="BI2" s="6" t="s">
        <v>605</v>
      </c>
      <c r="BJ2" s="6" t="s">
        <v>605</v>
      </c>
      <c r="BK2" s="6" t="s">
        <v>605</v>
      </c>
      <c r="BL2" s="6" t="s">
        <v>605</v>
      </c>
      <c r="BM2" s="6" t="s">
        <v>605</v>
      </c>
      <c r="BN2" s="6" t="s">
        <v>605</v>
      </c>
      <c r="BO2" s="6">
        <v>1</v>
      </c>
    </row>
    <row r="3" spans="1:67" x14ac:dyDescent="0.15">
      <c r="A3" s="6" t="s">
        <v>1783</v>
      </c>
      <c r="B3" s="6" t="s">
        <v>1784</v>
      </c>
      <c r="C3" s="6" t="s">
        <v>1785</v>
      </c>
      <c r="D3" s="6" t="s">
        <v>1775</v>
      </c>
      <c r="E3" s="6">
        <v>1</v>
      </c>
      <c r="F3" s="6" t="s">
        <v>1776</v>
      </c>
      <c r="G3" s="6" t="s">
        <v>1600</v>
      </c>
      <c r="H3" s="6">
        <v>4</v>
      </c>
      <c r="I3" s="4">
        <v>3900</v>
      </c>
      <c r="J3" s="6">
        <v>2300</v>
      </c>
      <c r="L3" s="40">
        <v>11.39</v>
      </c>
      <c r="M3" s="40">
        <v>54.65</v>
      </c>
      <c r="N3" s="6" t="s">
        <v>1777</v>
      </c>
      <c r="O3" s="6" t="s">
        <v>1778</v>
      </c>
      <c r="P3" s="6">
        <v>1</v>
      </c>
      <c r="Q3" s="6" t="s">
        <v>1779</v>
      </c>
      <c r="R3" s="6" t="s">
        <v>1780</v>
      </c>
      <c r="S3" s="15">
        <v>4357.1000000000004</v>
      </c>
      <c r="T3" s="6">
        <v>1</v>
      </c>
      <c r="U3" s="6">
        <v>1</v>
      </c>
      <c r="V3" s="6">
        <v>0</v>
      </c>
      <c r="W3" s="6">
        <v>1</v>
      </c>
      <c r="X3" s="6">
        <v>1</v>
      </c>
      <c r="Y3" s="6">
        <v>0</v>
      </c>
      <c r="Z3" s="6" t="s">
        <v>605</v>
      </c>
      <c r="AA3" s="15">
        <v>0.06</v>
      </c>
      <c r="AB3" s="15">
        <v>1.52</v>
      </c>
      <c r="AC3" s="6">
        <v>1</v>
      </c>
      <c r="AD3" s="6">
        <v>1</v>
      </c>
      <c r="AE3" s="6">
        <v>1</v>
      </c>
      <c r="AF3" s="16">
        <v>53.1</v>
      </c>
      <c r="AG3" s="16">
        <v>1.3</v>
      </c>
      <c r="AH3" s="95">
        <v>3.9E-2</v>
      </c>
      <c r="AI3" s="16">
        <v>2.5</v>
      </c>
      <c r="AJ3" s="6">
        <v>1</v>
      </c>
      <c r="AK3" s="15" t="s">
        <v>1781</v>
      </c>
      <c r="AL3" s="15">
        <v>-27.63</v>
      </c>
      <c r="AM3" s="15">
        <v>0.19</v>
      </c>
      <c r="AN3" s="15" t="s">
        <v>1782</v>
      </c>
      <c r="AO3" s="15">
        <v>-35.39</v>
      </c>
      <c r="AP3" s="15">
        <v>7.0000000000000007E-2</v>
      </c>
      <c r="AQ3" s="15">
        <v>-7.76</v>
      </c>
      <c r="AR3" s="15">
        <v>0.2</v>
      </c>
      <c r="AS3" s="6">
        <v>1</v>
      </c>
      <c r="AT3" s="6">
        <v>0</v>
      </c>
      <c r="AU3" s="6">
        <v>0</v>
      </c>
      <c r="AV3" s="6" t="s">
        <v>605</v>
      </c>
      <c r="AW3" s="6">
        <v>1</v>
      </c>
      <c r="AX3" s="6">
        <v>0</v>
      </c>
      <c r="AY3" s="6">
        <v>0</v>
      </c>
      <c r="AZ3" s="6">
        <v>0</v>
      </c>
      <c r="BA3" s="6">
        <v>0</v>
      </c>
      <c r="BB3" s="6">
        <v>0</v>
      </c>
      <c r="BC3" s="6">
        <v>0</v>
      </c>
      <c r="BD3" s="6">
        <v>0</v>
      </c>
      <c r="BE3" s="6">
        <v>1</v>
      </c>
      <c r="BF3" s="6">
        <v>1</v>
      </c>
      <c r="BG3" s="6">
        <v>1</v>
      </c>
      <c r="BH3" s="6">
        <v>0</v>
      </c>
      <c r="BI3" s="6" t="s">
        <v>605</v>
      </c>
      <c r="BJ3" s="6" t="s">
        <v>605</v>
      </c>
      <c r="BK3" s="6" t="s">
        <v>605</v>
      </c>
      <c r="BL3" s="6" t="s">
        <v>605</v>
      </c>
      <c r="BM3" s="6" t="s">
        <v>605</v>
      </c>
      <c r="BN3" s="6" t="s">
        <v>605</v>
      </c>
      <c r="BO3" s="6">
        <v>1</v>
      </c>
    </row>
    <row r="4" spans="1:67" x14ac:dyDescent="0.15">
      <c r="A4" s="6" t="s">
        <v>1786</v>
      </c>
      <c r="B4" s="6" t="s">
        <v>1787</v>
      </c>
      <c r="C4" s="6" t="s">
        <v>1788</v>
      </c>
      <c r="D4" s="6" t="s">
        <v>1775</v>
      </c>
      <c r="E4" s="6">
        <v>1</v>
      </c>
      <c r="F4" s="6" t="s">
        <v>1776</v>
      </c>
      <c r="G4" s="6" t="s">
        <v>1600</v>
      </c>
      <c r="H4" s="6">
        <v>4</v>
      </c>
      <c r="I4" s="4">
        <v>3900</v>
      </c>
      <c r="J4" s="6">
        <v>2300</v>
      </c>
      <c r="L4" s="40">
        <v>11.39</v>
      </c>
      <c r="M4" s="40">
        <v>54.65</v>
      </c>
      <c r="N4" s="6" t="s">
        <v>1777</v>
      </c>
      <c r="O4" s="6" t="s">
        <v>1778</v>
      </c>
      <c r="P4" s="6">
        <v>1</v>
      </c>
      <c r="Q4" s="6" t="s">
        <v>1779</v>
      </c>
      <c r="R4" s="6" t="s">
        <v>1780</v>
      </c>
      <c r="S4" s="15">
        <v>3009.69</v>
      </c>
      <c r="T4" s="6">
        <v>1</v>
      </c>
      <c r="U4" s="6">
        <v>1</v>
      </c>
      <c r="V4" s="6">
        <v>1</v>
      </c>
      <c r="W4" s="6">
        <v>1</v>
      </c>
      <c r="X4" s="6">
        <v>1</v>
      </c>
      <c r="Y4" s="6">
        <v>1</v>
      </c>
      <c r="Z4" s="6" t="s">
        <v>605</v>
      </c>
      <c r="AA4" s="15">
        <v>0.15</v>
      </c>
      <c r="AB4" s="15">
        <v>3.81</v>
      </c>
      <c r="AC4" s="6">
        <v>1</v>
      </c>
      <c r="AD4" s="6">
        <v>1</v>
      </c>
      <c r="AE4" s="6">
        <v>1</v>
      </c>
      <c r="AF4" s="16">
        <v>87.4</v>
      </c>
      <c r="AG4" s="16">
        <v>1.5</v>
      </c>
      <c r="AH4" s="95">
        <v>0.03</v>
      </c>
      <c r="AI4" s="16">
        <v>4.5999999999999996</v>
      </c>
      <c r="AJ4" s="6">
        <v>1</v>
      </c>
      <c r="AK4" s="15" t="s">
        <v>1781</v>
      </c>
      <c r="AL4" s="15">
        <v>-24.34</v>
      </c>
      <c r="AM4" s="15">
        <v>0.08</v>
      </c>
      <c r="AN4" s="15" t="s">
        <v>1782</v>
      </c>
      <c r="AO4" s="15">
        <v>-30.41</v>
      </c>
      <c r="AP4" s="15">
        <v>0.06</v>
      </c>
      <c r="AQ4" s="15">
        <v>-6.07</v>
      </c>
      <c r="AR4" s="15">
        <v>0.1</v>
      </c>
      <c r="AS4" s="6">
        <v>1</v>
      </c>
      <c r="AT4" s="6">
        <v>1</v>
      </c>
      <c r="AU4" s="6">
        <v>1</v>
      </c>
      <c r="AV4" s="6" t="s">
        <v>605</v>
      </c>
      <c r="AW4" s="6">
        <v>1</v>
      </c>
      <c r="AX4" s="6">
        <v>0</v>
      </c>
      <c r="AY4" s="6">
        <v>0</v>
      </c>
      <c r="AZ4" s="6">
        <v>0</v>
      </c>
      <c r="BA4" s="6">
        <v>1</v>
      </c>
      <c r="BB4" s="6">
        <v>0</v>
      </c>
      <c r="BC4" s="6">
        <v>0</v>
      </c>
      <c r="BD4" s="6">
        <v>0</v>
      </c>
      <c r="BE4" s="6">
        <v>1</v>
      </c>
      <c r="BF4" s="6">
        <v>1</v>
      </c>
      <c r="BG4" s="6">
        <v>1</v>
      </c>
      <c r="BH4" s="6">
        <v>0</v>
      </c>
      <c r="BI4" s="6" t="s">
        <v>605</v>
      </c>
      <c r="BJ4" s="6" t="s">
        <v>605</v>
      </c>
      <c r="BK4" s="6" t="s">
        <v>605</v>
      </c>
      <c r="BL4" s="6" t="s">
        <v>605</v>
      </c>
      <c r="BM4" s="6" t="s">
        <v>605</v>
      </c>
      <c r="BN4" s="6" t="s">
        <v>605</v>
      </c>
      <c r="BO4" s="6">
        <v>1</v>
      </c>
    </row>
    <row r="5" spans="1:67" x14ac:dyDescent="0.15">
      <c r="A5" s="6" t="s">
        <v>1789</v>
      </c>
      <c r="B5" s="6" t="s">
        <v>1790</v>
      </c>
      <c r="C5" s="6" t="s">
        <v>1788</v>
      </c>
      <c r="D5" s="6" t="s">
        <v>1775</v>
      </c>
      <c r="E5" s="6">
        <v>1</v>
      </c>
      <c r="F5" s="6" t="s">
        <v>1776</v>
      </c>
      <c r="G5" s="6" t="s">
        <v>1600</v>
      </c>
      <c r="H5" s="6">
        <v>4</v>
      </c>
      <c r="I5" s="4">
        <v>3900</v>
      </c>
      <c r="J5" s="6">
        <v>2300</v>
      </c>
      <c r="L5" s="40">
        <v>11.39</v>
      </c>
      <c r="M5" s="40">
        <v>54.65</v>
      </c>
      <c r="N5" s="6" t="s">
        <v>1777</v>
      </c>
      <c r="O5" s="6" t="s">
        <v>1791</v>
      </c>
      <c r="P5" s="6">
        <v>1</v>
      </c>
      <c r="Q5" s="6" t="s">
        <v>1779</v>
      </c>
      <c r="R5" s="6" t="s">
        <v>1780</v>
      </c>
      <c r="S5" s="15">
        <v>2103.04</v>
      </c>
      <c r="T5" s="6">
        <v>1</v>
      </c>
      <c r="U5" s="6">
        <v>1</v>
      </c>
      <c r="V5" s="6">
        <v>1</v>
      </c>
      <c r="W5" s="6">
        <v>1</v>
      </c>
      <c r="X5" s="6">
        <v>1</v>
      </c>
      <c r="Y5" s="6">
        <v>1</v>
      </c>
      <c r="Z5" s="6" t="s">
        <v>605</v>
      </c>
      <c r="AA5" s="15">
        <v>0.24</v>
      </c>
      <c r="AB5" s="15">
        <v>5.24</v>
      </c>
      <c r="AC5" s="6">
        <v>1</v>
      </c>
      <c r="AD5" s="6">
        <v>1</v>
      </c>
      <c r="AE5" s="6">
        <v>1</v>
      </c>
      <c r="AF5" s="16">
        <v>87.2</v>
      </c>
      <c r="AG5" s="16">
        <v>2.2999999999999998</v>
      </c>
      <c r="AH5" s="95">
        <v>1.2999999999999999E-2</v>
      </c>
      <c r="AI5" s="16">
        <v>7.8</v>
      </c>
      <c r="AJ5" s="6">
        <v>1</v>
      </c>
      <c r="AK5" s="15" t="s">
        <v>1781</v>
      </c>
      <c r="AL5" s="15">
        <v>-20.64</v>
      </c>
      <c r="AM5" s="15">
        <v>0.08</v>
      </c>
      <c r="AN5" s="15" t="s">
        <v>1782</v>
      </c>
      <c r="AO5" s="15">
        <v>-24.32</v>
      </c>
      <c r="AP5" s="15">
        <v>0.08</v>
      </c>
      <c r="AQ5" s="15">
        <v>-3.68</v>
      </c>
      <c r="AR5" s="15">
        <v>0.11</v>
      </c>
      <c r="AS5" s="6">
        <v>1</v>
      </c>
      <c r="AT5" s="6">
        <v>1</v>
      </c>
      <c r="AU5" s="6">
        <v>1</v>
      </c>
      <c r="AV5" s="6" t="s">
        <v>605</v>
      </c>
      <c r="AW5" s="6">
        <v>0</v>
      </c>
      <c r="AX5" s="6">
        <v>0</v>
      </c>
      <c r="AY5" s="6">
        <v>0</v>
      </c>
      <c r="AZ5" s="6">
        <v>0</v>
      </c>
      <c r="BA5" s="6">
        <v>1</v>
      </c>
      <c r="BB5" s="6">
        <v>0</v>
      </c>
      <c r="BC5" s="6">
        <v>1</v>
      </c>
      <c r="BD5" s="6">
        <v>0</v>
      </c>
      <c r="BE5" s="6">
        <v>1</v>
      </c>
      <c r="BF5" s="6">
        <v>1</v>
      </c>
      <c r="BG5" s="6">
        <v>1</v>
      </c>
      <c r="BH5" s="6">
        <v>0</v>
      </c>
      <c r="BI5" s="6" t="s">
        <v>605</v>
      </c>
      <c r="BJ5" s="6" t="s">
        <v>605</v>
      </c>
      <c r="BK5" s="6" t="s">
        <v>605</v>
      </c>
      <c r="BL5" s="6" t="s">
        <v>605</v>
      </c>
      <c r="BM5" s="6" t="s">
        <v>605</v>
      </c>
      <c r="BN5" s="6" t="s">
        <v>605</v>
      </c>
      <c r="BO5" s="6">
        <v>1</v>
      </c>
    </row>
    <row r="6" spans="1:67" x14ac:dyDescent="0.15">
      <c r="A6" s="6" t="s">
        <v>1792</v>
      </c>
      <c r="B6" s="6" t="s">
        <v>1793</v>
      </c>
      <c r="C6" s="6" t="s">
        <v>1794</v>
      </c>
      <c r="D6" s="6" t="s">
        <v>1775</v>
      </c>
      <c r="E6" s="6">
        <v>1</v>
      </c>
      <c r="F6" s="6" t="s">
        <v>1795</v>
      </c>
      <c r="G6" s="6" t="s">
        <v>1600</v>
      </c>
      <c r="H6" s="6">
        <v>4</v>
      </c>
      <c r="I6" s="4">
        <v>3900</v>
      </c>
      <c r="J6" s="6">
        <v>2300</v>
      </c>
      <c r="L6" s="40">
        <v>11.39</v>
      </c>
      <c r="M6" s="40">
        <v>54.65</v>
      </c>
      <c r="N6" s="6" t="s">
        <v>1777</v>
      </c>
      <c r="O6" s="6" t="s">
        <v>1778</v>
      </c>
      <c r="P6" s="6">
        <v>1</v>
      </c>
      <c r="Q6" s="6" t="s">
        <v>1779</v>
      </c>
      <c r="R6" s="6" t="s">
        <v>1780</v>
      </c>
      <c r="S6" s="15">
        <v>90.76</v>
      </c>
      <c r="T6" s="6">
        <v>0</v>
      </c>
      <c r="U6" s="6">
        <v>1</v>
      </c>
      <c r="V6" s="6" t="s">
        <v>605</v>
      </c>
      <c r="W6" s="6" t="s">
        <v>605</v>
      </c>
      <c r="X6" s="6" t="s">
        <v>605</v>
      </c>
      <c r="Y6" s="6" t="s">
        <v>605</v>
      </c>
      <c r="Z6" s="6" t="s">
        <v>605</v>
      </c>
      <c r="AA6" s="6" t="s">
        <v>605</v>
      </c>
      <c r="AB6" s="15" t="s">
        <v>605</v>
      </c>
      <c r="AC6" s="6" t="s">
        <v>605</v>
      </c>
      <c r="AD6" s="6" t="s">
        <v>605</v>
      </c>
      <c r="AE6" s="6" t="s">
        <v>605</v>
      </c>
      <c r="AF6" s="6" t="s">
        <v>605</v>
      </c>
      <c r="AG6" s="6" t="s">
        <v>605</v>
      </c>
      <c r="AH6" s="6" t="s">
        <v>605</v>
      </c>
      <c r="AI6" s="6" t="s">
        <v>605</v>
      </c>
      <c r="AJ6" s="6">
        <v>0</v>
      </c>
      <c r="AK6" s="15" t="s">
        <v>605</v>
      </c>
      <c r="AL6" s="15" t="s">
        <v>605</v>
      </c>
      <c r="AM6" s="15" t="s">
        <v>605</v>
      </c>
      <c r="AN6" s="15" t="s">
        <v>605</v>
      </c>
      <c r="AO6" s="15" t="s">
        <v>605</v>
      </c>
      <c r="AP6" s="15" t="s">
        <v>605</v>
      </c>
      <c r="AQ6" s="15" t="s">
        <v>605</v>
      </c>
      <c r="AR6" s="15" t="s">
        <v>605</v>
      </c>
      <c r="AS6" s="6" t="s">
        <v>605</v>
      </c>
      <c r="AT6" s="6" t="s">
        <v>605</v>
      </c>
      <c r="AU6" s="6" t="s">
        <v>605</v>
      </c>
      <c r="AV6" s="6" t="s">
        <v>605</v>
      </c>
      <c r="AW6" s="6" t="s">
        <v>605</v>
      </c>
      <c r="AX6" s="6" t="s">
        <v>605</v>
      </c>
      <c r="AY6" s="6" t="s">
        <v>605</v>
      </c>
      <c r="AZ6" s="6" t="s">
        <v>605</v>
      </c>
      <c r="BA6" s="6" t="s">
        <v>605</v>
      </c>
      <c r="BB6" s="6" t="s">
        <v>605</v>
      </c>
      <c r="BC6" s="6" t="s">
        <v>605</v>
      </c>
      <c r="BD6" s="6" t="s">
        <v>605</v>
      </c>
      <c r="BE6" s="6">
        <v>0</v>
      </c>
      <c r="BF6" s="6" t="s">
        <v>605</v>
      </c>
      <c r="BG6" s="6" t="s">
        <v>605</v>
      </c>
      <c r="BH6" s="6">
        <v>0</v>
      </c>
      <c r="BI6" s="6" t="s">
        <v>605</v>
      </c>
      <c r="BJ6" s="6" t="s">
        <v>605</v>
      </c>
      <c r="BK6" s="6" t="s">
        <v>605</v>
      </c>
      <c r="BL6" s="6" t="s">
        <v>605</v>
      </c>
      <c r="BM6" s="6" t="s">
        <v>605</v>
      </c>
      <c r="BN6" s="6" t="s">
        <v>605</v>
      </c>
      <c r="BO6" s="6">
        <v>0</v>
      </c>
    </row>
    <row r="7" spans="1:67" x14ac:dyDescent="0.15">
      <c r="A7" s="6" t="s">
        <v>1796</v>
      </c>
      <c r="B7" s="6" t="s">
        <v>1797</v>
      </c>
      <c r="C7" s="6" t="s">
        <v>1798</v>
      </c>
      <c r="D7" s="6" t="s">
        <v>1775</v>
      </c>
      <c r="E7" s="6">
        <v>1</v>
      </c>
      <c r="F7" s="6" t="s">
        <v>1795</v>
      </c>
      <c r="G7" s="6" t="s">
        <v>1600</v>
      </c>
      <c r="H7" s="6">
        <v>4</v>
      </c>
      <c r="I7" s="4">
        <v>3900</v>
      </c>
      <c r="J7" s="6">
        <v>2300</v>
      </c>
      <c r="L7" s="40">
        <v>11.39</v>
      </c>
      <c r="M7" s="40">
        <v>54.65</v>
      </c>
      <c r="N7" s="6" t="s">
        <v>1777</v>
      </c>
      <c r="O7" s="6" t="s">
        <v>1778</v>
      </c>
      <c r="P7" s="6">
        <v>1</v>
      </c>
      <c r="Q7" s="6" t="s">
        <v>1779</v>
      </c>
      <c r="R7" s="6" t="s">
        <v>1780</v>
      </c>
      <c r="S7" s="15">
        <v>948.82</v>
      </c>
      <c r="T7" s="6">
        <v>1</v>
      </c>
      <c r="U7" s="6">
        <v>1</v>
      </c>
      <c r="V7" s="6">
        <v>1</v>
      </c>
      <c r="W7" s="6">
        <v>1</v>
      </c>
      <c r="X7" s="6">
        <v>1</v>
      </c>
      <c r="Y7" s="6">
        <v>1</v>
      </c>
      <c r="Z7" s="6" t="s">
        <v>605</v>
      </c>
      <c r="AA7" s="15">
        <v>0.24</v>
      </c>
      <c r="AB7" s="15">
        <v>3.07</v>
      </c>
      <c r="AC7" s="6">
        <v>1</v>
      </c>
      <c r="AD7" s="6">
        <v>1</v>
      </c>
      <c r="AE7" s="6">
        <v>1</v>
      </c>
      <c r="AF7" s="16">
        <v>91.2</v>
      </c>
      <c r="AG7" s="16">
        <v>1.6</v>
      </c>
      <c r="AH7" s="95">
        <v>8.9999999999999993E-3</v>
      </c>
      <c r="AI7" s="16">
        <v>5.6</v>
      </c>
      <c r="AJ7" s="6">
        <v>1</v>
      </c>
      <c r="AK7" s="15" t="s">
        <v>1781</v>
      </c>
      <c r="AL7" s="15">
        <v>-16.649999999999999</v>
      </c>
      <c r="AM7" s="15">
        <v>0.06</v>
      </c>
      <c r="AN7" s="15" t="s">
        <v>1782</v>
      </c>
      <c r="AO7" s="15">
        <v>-18.579999999999998</v>
      </c>
      <c r="AP7" s="15">
        <v>0.11</v>
      </c>
      <c r="AQ7" s="15">
        <v>-1.93</v>
      </c>
      <c r="AR7" s="15">
        <v>0.13</v>
      </c>
      <c r="AS7" s="6">
        <v>1</v>
      </c>
      <c r="AT7" s="6">
        <v>1</v>
      </c>
      <c r="AU7" s="6">
        <v>1</v>
      </c>
      <c r="AV7" s="6" t="s">
        <v>605</v>
      </c>
      <c r="AW7" s="6">
        <v>0</v>
      </c>
      <c r="AX7" s="6">
        <v>0</v>
      </c>
      <c r="AY7" s="6">
        <v>0</v>
      </c>
      <c r="AZ7" s="6">
        <v>0</v>
      </c>
      <c r="BA7" s="6">
        <v>1</v>
      </c>
      <c r="BB7" s="6">
        <v>0</v>
      </c>
      <c r="BC7" s="6">
        <v>0</v>
      </c>
      <c r="BD7" s="6">
        <v>0</v>
      </c>
      <c r="BE7" s="6">
        <v>1</v>
      </c>
      <c r="BF7" s="6">
        <v>0</v>
      </c>
      <c r="BG7" s="6">
        <v>1</v>
      </c>
      <c r="BH7" s="6">
        <v>1</v>
      </c>
      <c r="BI7" s="6" t="s">
        <v>1779</v>
      </c>
      <c r="BJ7" s="6" t="s">
        <v>1799</v>
      </c>
      <c r="BK7" s="6">
        <v>-16.399999999999999</v>
      </c>
      <c r="BL7" s="6" t="s">
        <v>1800</v>
      </c>
      <c r="BM7" s="6">
        <v>9.9</v>
      </c>
      <c r="BN7" s="6">
        <v>8.4</v>
      </c>
      <c r="BO7" s="6">
        <v>1</v>
      </c>
    </row>
    <row r="8" spans="1:67" x14ac:dyDescent="0.15">
      <c r="A8" s="6" t="s">
        <v>1801</v>
      </c>
      <c r="B8" s="6" t="s">
        <v>1802</v>
      </c>
      <c r="C8" s="6" t="s">
        <v>1803</v>
      </c>
      <c r="D8" s="6" t="s">
        <v>1775</v>
      </c>
      <c r="E8" s="6">
        <v>1</v>
      </c>
      <c r="F8" s="6" t="s">
        <v>1776</v>
      </c>
      <c r="G8" s="6" t="s">
        <v>1600</v>
      </c>
      <c r="H8" s="6">
        <v>4</v>
      </c>
      <c r="I8" s="4">
        <v>3900</v>
      </c>
      <c r="J8" s="6">
        <v>2300</v>
      </c>
      <c r="L8" s="40">
        <v>11.39</v>
      </c>
      <c r="M8" s="40">
        <v>54.65</v>
      </c>
      <c r="N8" s="6" t="s">
        <v>1777</v>
      </c>
      <c r="O8" s="6" t="s">
        <v>1778</v>
      </c>
      <c r="P8" s="6">
        <v>1</v>
      </c>
      <c r="Q8" s="6" t="s">
        <v>1779</v>
      </c>
      <c r="R8" s="6" t="s">
        <v>1780</v>
      </c>
      <c r="S8" s="15">
        <v>1469.38</v>
      </c>
      <c r="T8" s="6">
        <v>1</v>
      </c>
      <c r="U8" s="6">
        <v>1</v>
      </c>
      <c r="V8" s="6">
        <v>1</v>
      </c>
      <c r="W8" s="6">
        <v>1</v>
      </c>
      <c r="X8" s="6">
        <v>1</v>
      </c>
      <c r="Y8" s="6">
        <v>1</v>
      </c>
      <c r="Z8" s="6" t="s">
        <v>605</v>
      </c>
      <c r="AA8" s="15">
        <v>0.12</v>
      </c>
      <c r="AB8" s="15">
        <v>2.8</v>
      </c>
      <c r="AC8" s="6">
        <v>1</v>
      </c>
      <c r="AD8" s="6">
        <v>1</v>
      </c>
      <c r="AE8" s="6">
        <v>1</v>
      </c>
      <c r="AF8" s="16">
        <v>72.400000000000006</v>
      </c>
      <c r="AG8" s="16">
        <v>1.4</v>
      </c>
      <c r="AH8" s="95">
        <v>6.0000000000000001E-3</v>
      </c>
      <c r="AI8" s="16">
        <v>2.6</v>
      </c>
      <c r="AJ8" s="6">
        <v>1</v>
      </c>
      <c r="AK8" s="15" t="s">
        <v>1781</v>
      </c>
      <c r="AL8" s="15">
        <v>-21.2</v>
      </c>
      <c r="AM8" s="15">
        <v>0.14000000000000001</v>
      </c>
      <c r="AN8" s="15" t="s">
        <v>1782</v>
      </c>
      <c r="AO8" s="15">
        <v>-28.29</v>
      </c>
      <c r="AP8" s="15">
        <v>0.05</v>
      </c>
      <c r="AQ8" s="15">
        <v>-7.08</v>
      </c>
      <c r="AR8" s="15">
        <v>0.15</v>
      </c>
      <c r="AS8" s="6">
        <v>1</v>
      </c>
      <c r="AT8" s="6">
        <v>0</v>
      </c>
      <c r="AU8" s="6">
        <v>1</v>
      </c>
      <c r="AV8" s="6" t="s">
        <v>605</v>
      </c>
      <c r="AW8" s="6">
        <v>1</v>
      </c>
      <c r="AX8" s="6">
        <v>0</v>
      </c>
      <c r="AY8" s="6">
        <v>0</v>
      </c>
      <c r="AZ8" s="6">
        <v>0</v>
      </c>
      <c r="BA8" s="6">
        <v>1</v>
      </c>
      <c r="BB8" s="6">
        <v>0</v>
      </c>
      <c r="BC8" s="6">
        <v>0</v>
      </c>
      <c r="BD8" s="6">
        <v>0</v>
      </c>
      <c r="BE8" s="6">
        <v>1</v>
      </c>
      <c r="BF8" s="6">
        <v>1</v>
      </c>
      <c r="BG8" s="6">
        <v>1</v>
      </c>
      <c r="BH8" s="6">
        <v>1</v>
      </c>
      <c r="BI8" s="6" t="s">
        <v>1779</v>
      </c>
      <c r="BJ8" s="6" t="s">
        <v>1799</v>
      </c>
      <c r="BK8" s="6">
        <v>-17.39</v>
      </c>
      <c r="BL8" s="6" t="s">
        <v>1800</v>
      </c>
      <c r="BM8" s="6">
        <v>9.5500000000000007</v>
      </c>
      <c r="BN8" s="6">
        <v>7.5</v>
      </c>
      <c r="BO8" s="6">
        <v>1</v>
      </c>
    </row>
    <row r="9" spans="1:67" x14ac:dyDescent="0.15">
      <c r="A9" s="6" t="s">
        <v>1804</v>
      </c>
      <c r="B9" s="6" t="s">
        <v>1805</v>
      </c>
      <c r="C9" s="6" t="s">
        <v>1806</v>
      </c>
      <c r="D9" s="6" t="s">
        <v>1775</v>
      </c>
      <c r="E9" s="6">
        <v>1</v>
      </c>
      <c r="F9" s="6" t="s">
        <v>1776</v>
      </c>
      <c r="G9" s="6" t="s">
        <v>1600</v>
      </c>
      <c r="H9" s="6">
        <v>4</v>
      </c>
      <c r="I9" s="4">
        <v>3900</v>
      </c>
      <c r="J9" s="6">
        <v>2300</v>
      </c>
      <c r="L9" s="40">
        <v>11.39</v>
      </c>
      <c r="M9" s="40">
        <v>54.65</v>
      </c>
      <c r="N9" s="6" t="s">
        <v>1777</v>
      </c>
      <c r="O9" s="6" t="s">
        <v>1778</v>
      </c>
      <c r="P9" s="6">
        <v>1</v>
      </c>
      <c r="Q9" s="6" t="s">
        <v>1779</v>
      </c>
      <c r="R9" s="6" t="s">
        <v>1780</v>
      </c>
      <c r="S9" s="15">
        <v>9637.1200000000008</v>
      </c>
      <c r="T9" s="6">
        <v>1</v>
      </c>
      <c r="U9" s="6">
        <v>1</v>
      </c>
      <c r="V9" s="6">
        <v>0</v>
      </c>
      <c r="W9" s="6">
        <v>1</v>
      </c>
      <c r="X9" s="6">
        <v>0</v>
      </c>
      <c r="Y9" s="6">
        <v>0</v>
      </c>
      <c r="Z9" s="6" t="s">
        <v>605</v>
      </c>
      <c r="AA9" s="6" t="s">
        <v>605</v>
      </c>
      <c r="AB9" s="15">
        <v>1.76</v>
      </c>
      <c r="AC9" s="6">
        <v>1</v>
      </c>
      <c r="AD9" s="6">
        <v>1</v>
      </c>
      <c r="AE9" s="6">
        <v>1</v>
      </c>
      <c r="AF9" s="16">
        <v>54</v>
      </c>
      <c r="AG9" s="16">
        <v>1.3</v>
      </c>
      <c r="AH9" s="95">
        <v>0.09</v>
      </c>
      <c r="AI9" s="16">
        <v>2.7</v>
      </c>
      <c r="AJ9" s="6">
        <v>1</v>
      </c>
      <c r="AK9" s="15" t="s">
        <v>1781</v>
      </c>
      <c r="AL9" s="15">
        <v>-27.83</v>
      </c>
      <c r="AM9" s="15">
        <v>7.0000000000000007E-2</v>
      </c>
      <c r="AN9" s="15" t="s">
        <v>1782</v>
      </c>
      <c r="AO9" s="15">
        <v>-36.020000000000003</v>
      </c>
      <c r="AP9" s="15">
        <v>0.12</v>
      </c>
      <c r="AQ9" s="15">
        <v>-8.19</v>
      </c>
      <c r="AR9" s="15">
        <v>0.14000000000000001</v>
      </c>
      <c r="AS9" s="6">
        <v>0</v>
      </c>
      <c r="AT9" s="6">
        <v>0</v>
      </c>
      <c r="AU9" s="6">
        <v>0</v>
      </c>
      <c r="AV9" s="6" t="s">
        <v>605</v>
      </c>
      <c r="AW9" s="6">
        <v>0</v>
      </c>
      <c r="AX9" s="6">
        <v>0</v>
      </c>
      <c r="AY9" s="6">
        <v>0</v>
      </c>
      <c r="AZ9" s="6">
        <v>0</v>
      </c>
      <c r="BA9" s="6">
        <v>0</v>
      </c>
      <c r="BB9" s="6">
        <v>0</v>
      </c>
      <c r="BC9" s="6">
        <v>0</v>
      </c>
      <c r="BD9" s="6">
        <v>0</v>
      </c>
      <c r="BE9" s="6">
        <v>0</v>
      </c>
      <c r="BF9" s="6">
        <v>1</v>
      </c>
      <c r="BG9" s="6">
        <v>0</v>
      </c>
      <c r="BH9" s="6">
        <v>1</v>
      </c>
      <c r="BI9" s="6" t="s">
        <v>1779</v>
      </c>
      <c r="BJ9" s="6" t="s">
        <v>1799</v>
      </c>
      <c r="BK9" s="6">
        <v>-26.84</v>
      </c>
      <c r="BL9" s="6" t="s">
        <v>1800</v>
      </c>
      <c r="BM9" s="6">
        <v>5.17</v>
      </c>
      <c r="BN9" s="6">
        <v>7.9</v>
      </c>
      <c r="BO9" s="6">
        <v>0</v>
      </c>
    </row>
    <row r="10" spans="1:67" x14ac:dyDescent="0.15">
      <c r="A10" s="6" t="s">
        <v>1807</v>
      </c>
      <c r="B10" s="6" t="s">
        <v>1808</v>
      </c>
      <c r="C10" s="6" t="s">
        <v>1809</v>
      </c>
      <c r="D10" s="6" t="s">
        <v>1810</v>
      </c>
      <c r="E10" s="6">
        <v>0</v>
      </c>
      <c r="F10" s="6" t="s">
        <v>1776</v>
      </c>
      <c r="G10" s="6" t="s">
        <v>1600</v>
      </c>
      <c r="H10" s="6">
        <v>5</v>
      </c>
      <c r="I10" s="6">
        <v>4500</v>
      </c>
      <c r="J10" s="6">
        <v>4000</v>
      </c>
      <c r="L10" s="40">
        <v>11.39</v>
      </c>
      <c r="M10" s="40">
        <v>54.65</v>
      </c>
      <c r="N10" s="6" t="s">
        <v>1777</v>
      </c>
      <c r="O10" s="6" t="s">
        <v>1778</v>
      </c>
      <c r="P10" s="6">
        <v>1</v>
      </c>
      <c r="Q10" s="6" t="s">
        <v>1779</v>
      </c>
      <c r="R10" s="6" t="s">
        <v>1780</v>
      </c>
      <c r="S10" s="15">
        <v>3760.96</v>
      </c>
      <c r="T10" s="6">
        <v>1</v>
      </c>
      <c r="U10" s="6">
        <v>1</v>
      </c>
      <c r="V10" s="6">
        <v>1</v>
      </c>
      <c r="W10" s="6">
        <v>1</v>
      </c>
      <c r="X10" s="6">
        <v>1</v>
      </c>
      <c r="Y10" s="6">
        <v>0</v>
      </c>
      <c r="Z10" s="6" t="s">
        <v>605</v>
      </c>
      <c r="AA10" s="15">
        <v>0.08</v>
      </c>
      <c r="AB10" s="15">
        <v>1.6</v>
      </c>
      <c r="AC10" s="6">
        <v>1</v>
      </c>
      <c r="AD10" s="6">
        <v>1</v>
      </c>
      <c r="AE10" s="6">
        <v>1</v>
      </c>
      <c r="AF10" s="16">
        <v>58</v>
      </c>
      <c r="AG10" s="16">
        <v>0.9</v>
      </c>
      <c r="AH10" s="95">
        <v>1.2E-2</v>
      </c>
      <c r="AI10" s="16">
        <v>4.4000000000000004</v>
      </c>
      <c r="AJ10" s="6">
        <v>1</v>
      </c>
      <c r="AK10" s="15" t="s">
        <v>1781</v>
      </c>
      <c r="AL10" s="15">
        <v>-28.79</v>
      </c>
      <c r="AM10" s="15">
        <v>7.0000000000000007E-2</v>
      </c>
      <c r="AN10" s="15" t="s">
        <v>1782</v>
      </c>
      <c r="AO10" s="15">
        <v>-36.090000000000003</v>
      </c>
      <c r="AP10" s="15">
        <v>0.09</v>
      </c>
      <c r="AQ10" s="15">
        <v>-7.29</v>
      </c>
      <c r="AR10" s="15">
        <v>0.11</v>
      </c>
      <c r="AS10" s="6">
        <v>1</v>
      </c>
      <c r="AT10" s="6">
        <v>0</v>
      </c>
      <c r="AU10" s="6">
        <v>1</v>
      </c>
      <c r="AV10" s="6" t="s">
        <v>605</v>
      </c>
      <c r="AW10" s="6">
        <v>0</v>
      </c>
      <c r="AX10" s="6">
        <v>0</v>
      </c>
      <c r="AY10" s="6">
        <v>0</v>
      </c>
      <c r="AZ10" s="6">
        <v>0</v>
      </c>
      <c r="BA10" s="6">
        <v>1</v>
      </c>
      <c r="BB10" s="6">
        <v>0</v>
      </c>
      <c r="BC10" s="6">
        <v>0</v>
      </c>
      <c r="BD10" s="6">
        <v>0</v>
      </c>
      <c r="BE10" s="6">
        <v>1</v>
      </c>
      <c r="BF10" s="6">
        <v>1</v>
      </c>
      <c r="BG10" s="6">
        <v>1</v>
      </c>
      <c r="BH10" s="6">
        <v>0</v>
      </c>
      <c r="BI10" s="6" t="s">
        <v>605</v>
      </c>
      <c r="BJ10" s="6" t="s">
        <v>605</v>
      </c>
      <c r="BK10" s="6" t="s">
        <v>605</v>
      </c>
      <c r="BL10" s="6" t="s">
        <v>605</v>
      </c>
      <c r="BM10" s="6" t="s">
        <v>605</v>
      </c>
      <c r="BN10" s="6" t="s">
        <v>605</v>
      </c>
      <c r="BO10" s="6">
        <v>1</v>
      </c>
    </row>
    <row r="11" spans="1:67" x14ac:dyDescent="0.15">
      <c r="A11" s="6" t="s">
        <v>1811</v>
      </c>
      <c r="B11" s="6" t="s">
        <v>1812</v>
      </c>
      <c r="C11" s="6" t="s">
        <v>1813</v>
      </c>
      <c r="D11" s="6" t="s">
        <v>1810</v>
      </c>
      <c r="E11" s="6">
        <v>0</v>
      </c>
      <c r="F11" s="6" t="s">
        <v>1776</v>
      </c>
      <c r="G11" s="6" t="s">
        <v>1600</v>
      </c>
      <c r="H11" s="6">
        <v>5</v>
      </c>
      <c r="I11" s="6">
        <v>4500</v>
      </c>
      <c r="J11" s="6">
        <v>4000</v>
      </c>
      <c r="L11" s="40">
        <v>11.39</v>
      </c>
      <c r="M11" s="40">
        <v>54.65</v>
      </c>
      <c r="N11" s="6" t="s">
        <v>1777</v>
      </c>
      <c r="O11" s="6" t="s">
        <v>1778</v>
      </c>
      <c r="P11" s="6">
        <v>1</v>
      </c>
      <c r="Q11" s="6" t="s">
        <v>1779</v>
      </c>
      <c r="R11" s="6" t="s">
        <v>1780</v>
      </c>
      <c r="S11" s="15">
        <v>4155.9799999999996</v>
      </c>
      <c r="T11" s="6">
        <v>1</v>
      </c>
      <c r="U11" s="6">
        <v>1</v>
      </c>
      <c r="V11" s="6">
        <v>0</v>
      </c>
      <c r="W11" s="6">
        <v>1</v>
      </c>
      <c r="X11" s="6">
        <v>0</v>
      </c>
      <c r="Y11" s="6">
        <v>0</v>
      </c>
      <c r="Z11" s="6" t="s">
        <v>605</v>
      </c>
      <c r="AA11" s="6" t="s">
        <v>605</v>
      </c>
      <c r="AB11" s="15">
        <v>2.0699999999999998</v>
      </c>
      <c r="AC11" s="6">
        <v>1</v>
      </c>
      <c r="AD11" s="6">
        <v>1</v>
      </c>
      <c r="AE11" s="6">
        <v>1</v>
      </c>
      <c r="AF11" s="16">
        <v>57</v>
      </c>
      <c r="AG11" s="16">
        <v>1.1000000000000001</v>
      </c>
      <c r="AH11" s="95">
        <v>1.2999999999999999E-2</v>
      </c>
      <c r="AI11" s="16">
        <v>3.7</v>
      </c>
      <c r="AJ11" s="6">
        <v>1</v>
      </c>
      <c r="AK11" s="15" t="s">
        <v>1781</v>
      </c>
      <c r="AL11" s="15">
        <v>-28.41</v>
      </c>
      <c r="AM11" s="15">
        <v>0.11</v>
      </c>
      <c r="AN11" s="15" t="s">
        <v>1782</v>
      </c>
      <c r="AO11" s="15">
        <v>-36.25</v>
      </c>
      <c r="AP11" s="15">
        <v>0.06</v>
      </c>
      <c r="AQ11" s="15">
        <v>-7.84</v>
      </c>
      <c r="AR11" s="15">
        <v>0.13</v>
      </c>
      <c r="AS11" s="6">
        <v>0</v>
      </c>
      <c r="AT11" s="6">
        <v>0</v>
      </c>
      <c r="AU11" s="6">
        <v>0</v>
      </c>
      <c r="AV11" s="6" t="s">
        <v>605</v>
      </c>
      <c r="AW11" s="6">
        <v>0</v>
      </c>
      <c r="AX11" s="6">
        <v>0</v>
      </c>
      <c r="AY11" s="6">
        <v>0</v>
      </c>
      <c r="AZ11" s="6">
        <v>0</v>
      </c>
      <c r="BA11" s="6">
        <v>1</v>
      </c>
      <c r="BB11" s="6">
        <v>0</v>
      </c>
      <c r="BC11" s="6">
        <v>0</v>
      </c>
      <c r="BD11" s="6">
        <v>0</v>
      </c>
      <c r="BE11" s="6">
        <v>0</v>
      </c>
      <c r="BF11" s="6">
        <v>1</v>
      </c>
      <c r="BG11" s="6">
        <v>1</v>
      </c>
      <c r="BH11" s="6">
        <v>0</v>
      </c>
      <c r="BI11" s="6" t="s">
        <v>605</v>
      </c>
      <c r="BJ11" s="6" t="s">
        <v>605</v>
      </c>
      <c r="BK11" s="6" t="s">
        <v>605</v>
      </c>
      <c r="BL11" s="6" t="s">
        <v>605</v>
      </c>
      <c r="BM11" s="6" t="s">
        <v>605</v>
      </c>
      <c r="BN11" s="6" t="s">
        <v>605</v>
      </c>
      <c r="BO11" s="6">
        <v>0</v>
      </c>
    </row>
    <row r="12" spans="1:67" x14ac:dyDescent="0.15">
      <c r="A12" s="6" t="s">
        <v>1814</v>
      </c>
      <c r="B12" s="6" t="s">
        <v>1815</v>
      </c>
      <c r="C12" s="6" t="s">
        <v>1816</v>
      </c>
      <c r="D12" s="6" t="s">
        <v>1810</v>
      </c>
      <c r="E12" s="6">
        <v>0</v>
      </c>
      <c r="F12" s="6" t="s">
        <v>1776</v>
      </c>
      <c r="G12" s="6" t="s">
        <v>1600</v>
      </c>
      <c r="H12" s="6">
        <v>5</v>
      </c>
      <c r="I12" s="6">
        <v>4500</v>
      </c>
      <c r="J12" s="6">
        <v>4000</v>
      </c>
      <c r="L12" s="40">
        <v>11.39</v>
      </c>
      <c r="M12" s="40">
        <v>54.65</v>
      </c>
      <c r="N12" s="6" t="s">
        <v>1777</v>
      </c>
      <c r="O12" s="6" t="s">
        <v>1778</v>
      </c>
      <c r="P12" s="6">
        <v>1</v>
      </c>
      <c r="Q12" s="6" t="s">
        <v>1779</v>
      </c>
      <c r="R12" s="6" t="s">
        <v>1780</v>
      </c>
      <c r="S12" s="15">
        <v>2953.89</v>
      </c>
      <c r="T12" s="6">
        <v>1</v>
      </c>
      <c r="U12" s="6">
        <v>1</v>
      </c>
      <c r="V12" s="6">
        <v>0</v>
      </c>
      <c r="W12" s="6">
        <v>1</v>
      </c>
      <c r="X12" s="6">
        <v>1</v>
      </c>
      <c r="Y12" s="6">
        <v>0</v>
      </c>
      <c r="Z12" s="6" t="s">
        <v>605</v>
      </c>
      <c r="AA12" s="15">
        <v>0.09</v>
      </c>
      <c r="AB12" s="15">
        <v>1.81</v>
      </c>
      <c r="AC12" s="6">
        <v>1</v>
      </c>
      <c r="AD12" s="6">
        <v>1</v>
      </c>
      <c r="AE12" s="6">
        <v>1</v>
      </c>
      <c r="AF12" s="16">
        <v>56.7</v>
      </c>
      <c r="AG12" s="16">
        <v>1.1000000000000001</v>
      </c>
      <c r="AH12" s="95">
        <v>2.9000000000000001E-2</v>
      </c>
      <c r="AI12" s="16">
        <v>3.5</v>
      </c>
      <c r="AJ12" s="6">
        <v>1</v>
      </c>
      <c r="AK12" s="15" t="s">
        <v>1781</v>
      </c>
      <c r="AL12" s="15">
        <v>-28.44</v>
      </c>
      <c r="AM12" s="15">
        <v>7.0000000000000007E-2</v>
      </c>
      <c r="AN12" s="15" t="s">
        <v>1782</v>
      </c>
      <c r="AO12" s="15">
        <v>-36.24</v>
      </c>
      <c r="AP12" s="15">
        <v>0.11</v>
      </c>
      <c r="AQ12" s="15">
        <v>-7.8</v>
      </c>
      <c r="AR12" s="15">
        <v>0.13</v>
      </c>
      <c r="AS12" s="6">
        <v>1</v>
      </c>
      <c r="AT12" s="6">
        <v>0</v>
      </c>
      <c r="AU12" s="6">
        <v>1</v>
      </c>
      <c r="AV12" s="6" t="s">
        <v>605</v>
      </c>
      <c r="AW12" s="6">
        <v>0</v>
      </c>
      <c r="AX12" s="6">
        <v>0</v>
      </c>
      <c r="AY12" s="6">
        <v>0</v>
      </c>
      <c r="AZ12" s="6">
        <v>0</v>
      </c>
      <c r="BA12" s="6">
        <v>1</v>
      </c>
      <c r="BB12" s="6">
        <v>0</v>
      </c>
      <c r="BC12" s="6">
        <v>0</v>
      </c>
      <c r="BD12" s="6">
        <v>0</v>
      </c>
      <c r="BE12" s="6">
        <v>1</v>
      </c>
      <c r="BF12" s="6">
        <v>1</v>
      </c>
      <c r="BG12" s="6">
        <v>1</v>
      </c>
      <c r="BH12" s="6">
        <v>0</v>
      </c>
      <c r="BI12" s="6" t="s">
        <v>605</v>
      </c>
      <c r="BJ12" s="6" t="s">
        <v>605</v>
      </c>
      <c r="BK12" s="6" t="s">
        <v>605</v>
      </c>
      <c r="BL12" s="6" t="s">
        <v>605</v>
      </c>
      <c r="BM12" s="6" t="s">
        <v>605</v>
      </c>
      <c r="BN12" s="6" t="s">
        <v>605</v>
      </c>
      <c r="BO12" s="6">
        <v>1</v>
      </c>
    </row>
    <row r="13" spans="1:67" x14ac:dyDescent="0.15">
      <c r="A13" s="6" t="s">
        <v>1817</v>
      </c>
      <c r="B13" s="6" t="s">
        <v>1818</v>
      </c>
      <c r="C13" s="6" t="s">
        <v>1819</v>
      </c>
      <c r="D13" s="6" t="s">
        <v>1810</v>
      </c>
      <c r="E13" s="6">
        <v>0</v>
      </c>
      <c r="F13" s="6" t="s">
        <v>1776</v>
      </c>
      <c r="G13" s="6" t="s">
        <v>1600</v>
      </c>
      <c r="H13" s="6">
        <v>5</v>
      </c>
      <c r="I13" s="6">
        <v>4500</v>
      </c>
      <c r="J13" s="6">
        <v>4000</v>
      </c>
      <c r="L13" s="40">
        <v>11.39</v>
      </c>
      <c r="M13" s="40">
        <v>54.65</v>
      </c>
      <c r="N13" s="6" t="s">
        <v>1777</v>
      </c>
      <c r="O13" s="6" t="s">
        <v>1778</v>
      </c>
      <c r="P13" s="6">
        <v>1</v>
      </c>
      <c r="Q13" s="6" t="s">
        <v>1779</v>
      </c>
      <c r="R13" s="6" t="s">
        <v>1780</v>
      </c>
      <c r="S13" s="15">
        <v>5606.32</v>
      </c>
      <c r="T13" s="6">
        <v>1</v>
      </c>
      <c r="U13" s="6">
        <v>1</v>
      </c>
      <c r="V13" s="6">
        <v>0</v>
      </c>
      <c r="W13" s="6">
        <v>1</v>
      </c>
      <c r="X13" s="6">
        <v>1</v>
      </c>
      <c r="Y13" s="6">
        <v>0</v>
      </c>
      <c r="Z13" s="6" t="s">
        <v>605</v>
      </c>
      <c r="AA13" s="15">
        <v>7.0000000000000007E-2</v>
      </c>
      <c r="AB13" s="15">
        <v>1.29</v>
      </c>
      <c r="AC13" s="6">
        <v>1</v>
      </c>
      <c r="AD13" s="6">
        <v>1</v>
      </c>
      <c r="AE13" s="6">
        <v>1</v>
      </c>
      <c r="AF13" s="16">
        <v>56.1</v>
      </c>
      <c r="AG13" s="16">
        <v>1.1000000000000001</v>
      </c>
      <c r="AH13" s="95">
        <v>4.2999999999999997E-2</v>
      </c>
      <c r="AI13" s="16">
        <v>3.5</v>
      </c>
      <c r="AJ13" s="6">
        <v>1</v>
      </c>
      <c r="AK13" s="15" t="s">
        <v>1781</v>
      </c>
      <c r="AL13" s="15">
        <v>-28.92</v>
      </c>
      <c r="AM13" s="15">
        <v>0.06</v>
      </c>
      <c r="AN13" s="15" t="s">
        <v>1782</v>
      </c>
      <c r="AO13" s="15">
        <v>-36.51</v>
      </c>
      <c r="AP13" s="15">
        <v>0.1</v>
      </c>
      <c r="AQ13" s="15">
        <v>-7.6</v>
      </c>
      <c r="AR13" s="15">
        <v>0.12</v>
      </c>
      <c r="AS13" s="6">
        <v>1</v>
      </c>
      <c r="AT13" s="6">
        <v>0</v>
      </c>
      <c r="AU13" s="6">
        <v>1</v>
      </c>
      <c r="AV13" s="6" t="s">
        <v>605</v>
      </c>
      <c r="AW13" s="6">
        <v>0</v>
      </c>
      <c r="AX13" s="6">
        <v>0</v>
      </c>
      <c r="AY13" s="6">
        <v>0</v>
      </c>
      <c r="AZ13" s="6">
        <v>0</v>
      </c>
      <c r="BA13" s="6">
        <v>0</v>
      </c>
      <c r="BB13" s="6">
        <v>0</v>
      </c>
      <c r="BC13" s="6">
        <v>0</v>
      </c>
      <c r="BD13" s="6">
        <v>0</v>
      </c>
      <c r="BE13" s="6">
        <v>1</v>
      </c>
      <c r="BF13" s="6">
        <v>1</v>
      </c>
      <c r="BG13" s="6">
        <v>0</v>
      </c>
      <c r="BH13" s="6">
        <v>0</v>
      </c>
      <c r="BI13" s="6" t="s">
        <v>605</v>
      </c>
      <c r="BJ13" s="6" t="s">
        <v>605</v>
      </c>
      <c r="BK13" s="6" t="s">
        <v>605</v>
      </c>
      <c r="BL13" s="6" t="s">
        <v>605</v>
      </c>
      <c r="BM13" s="6" t="s">
        <v>605</v>
      </c>
      <c r="BN13" s="6" t="s">
        <v>605</v>
      </c>
      <c r="BO13" s="6">
        <v>1</v>
      </c>
    </row>
    <row r="14" spans="1:67" x14ac:dyDescent="0.15">
      <c r="A14" s="6" t="s">
        <v>1820</v>
      </c>
      <c r="B14" s="6" t="s">
        <v>1821</v>
      </c>
      <c r="C14" s="6" t="s">
        <v>1822</v>
      </c>
      <c r="D14" s="6" t="s">
        <v>1775</v>
      </c>
      <c r="E14" s="6">
        <v>1</v>
      </c>
      <c r="F14" s="6" t="s">
        <v>1776</v>
      </c>
      <c r="G14" s="6" t="s">
        <v>1600</v>
      </c>
      <c r="H14" s="6">
        <v>4</v>
      </c>
      <c r="I14" s="4">
        <v>3900</v>
      </c>
      <c r="J14" s="6">
        <v>2300</v>
      </c>
      <c r="L14" s="40">
        <v>11.39</v>
      </c>
      <c r="M14" s="40">
        <v>54.65</v>
      </c>
      <c r="N14" s="6" t="s">
        <v>1777</v>
      </c>
      <c r="O14" s="6" t="s">
        <v>1778</v>
      </c>
      <c r="P14" s="6">
        <v>1</v>
      </c>
      <c r="Q14" s="6" t="s">
        <v>1779</v>
      </c>
      <c r="R14" s="6" t="s">
        <v>1780</v>
      </c>
      <c r="S14" s="15">
        <v>7010.32</v>
      </c>
      <c r="T14" s="6">
        <v>1</v>
      </c>
      <c r="U14" s="6">
        <v>1</v>
      </c>
      <c r="V14" s="6">
        <v>1</v>
      </c>
      <c r="W14" s="6">
        <v>1</v>
      </c>
      <c r="X14" s="6">
        <v>1</v>
      </c>
      <c r="Y14" s="6">
        <v>0</v>
      </c>
      <c r="Z14" s="6" t="s">
        <v>605</v>
      </c>
      <c r="AA14" s="15">
        <v>0.04</v>
      </c>
      <c r="AB14" s="15">
        <v>1.42</v>
      </c>
      <c r="AC14" s="6">
        <v>1</v>
      </c>
      <c r="AD14" s="6">
        <v>1</v>
      </c>
      <c r="AE14" s="6">
        <v>1</v>
      </c>
      <c r="AF14" s="16">
        <v>57.5</v>
      </c>
      <c r="AG14" s="16">
        <v>1</v>
      </c>
      <c r="AH14" s="95">
        <v>3.4000000000000002E-2</v>
      </c>
      <c r="AI14" s="16">
        <v>2.9</v>
      </c>
      <c r="AJ14" s="6">
        <v>1</v>
      </c>
      <c r="AK14" s="15" t="s">
        <v>1781</v>
      </c>
      <c r="AL14" s="15">
        <v>-28.82</v>
      </c>
      <c r="AM14" s="15">
        <v>7.0000000000000007E-2</v>
      </c>
      <c r="AN14" s="15" t="s">
        <v>1782</v>
      </c>
      <c r="AO14" s="15">
        <v>-36.130000000000003</v>
      </c>
      <c r="AP14" s="15">
        <v>0.13</v>
      </c>
      <c r="AQ14" s="15">
        <v>-7.31</v>
      </c>
      <c r="AR14" s="15">
        <v>0.15</v>
      </c>
      <c r="AS14" s="6">
        <v>1</v>
      </c>
      <c r="AT14" s="6">
        <v>0</v>
      </c>
      <c r="AU14" s="6">
        <v>0</v>
      </c>
      <c r="AV14" s="6" t="s">
        <v>605</v>
      </c>
      <c r="AW14" s="6">
        <v>0</v>
      </c>
      <c r="AX14" s="6">
        <v>0</v>
      </c>
      <c r="AY14" s="6">
        <v>0</v>
      </c>
      <c r="AZ14" s="6">
        <v>0</v>
      </c>
      <c r="BA14" s="6">
        <v>0</v>
      </c>
      <c r="BB14" s="6">
        <v>0</v>
      </c>
      <c r="BC14" s="6">
        <v>0</v>
      </c>
      <c r="BD14" s="6">
        <v>0</v>
      </c>
      <c r="BE14" s="6">
        <v>1</v>
      </c>
      <c r="BF14" s="6">
        <v>1</v>
      </c>
      <c r="BG14" s="6">
        <v>0</v>
      </c>
      <c r="BH14" s="6">
        <v>1</v>
      </c>
      <c r="BI14" s="6" t="s">
        <v>1779</v>
      </c>
      <c r="BJ14" s="6" t="s">
        <v>1799</v>
      </c>
      <c r="BK14" s="6">
        <v>-26.53</v>
      </c>
      <c r="BL14" s="6" t="s">
        <v>1800</v>
      </c>
      <c r="BM14" s="6">
        <v>4.93</v>
      </c>
      <c r="BN14" s="6">
        <v>8.5</v>
      </c>
      <c r="BO14" s="6">
        <v>1</v>
      </c>
    </row>
    <row r="15" spans="1:67" x14ac:dyDescent="0.15">
      <c r="A15" s="6" t="s">
        <v>1823</v>
      </c>
      <c r="B15" s="6" t="s">
        <v>1824</v>
      </c>
      <c r="C15" s="6" t="s">
        <v>1825</v>
      </c>
      <c r="D15" s="6" t="s">
        <v>1810</v>
      </c>
      <c r="E15" s="6">
        <v>0</v>
      </c>
      <c r="F15" s="6" t="s">
        <v>1776</v>
      </c>
      <c r="G15" s="6" t="s">
        <v>1600</v>
      </c>
      <c r="H15" s="6">
        <v>5</v>
      </c>
      <c r="I15" s="6">
        <v>4500</v>
      </c>
      <c r="J15" s="6">
        <v>4000</v>
      </c>
      <c r="L15" s="40">
        <v>11.39</v>
      </c>
      <c r="M15" s="40">
        <v>54.65</v>
      </c>
      <c r="N15" s="6" t="s">
        <v>1777</v>
      </c>
      <c r="O15" s="6" t="s">
        <v>1778</v>
      </c>
      <c r="P15" s="6">
        <v>1</v>
      </c>
      <c r="Q15" s="6" t="s">
        <v>1779</v>
      </c>
      <c r="R15" s="6" t="s">
        <v>1780</v>
      </c>
      <c r="S15" s="15">
        <v>4647.04</v>
      </c>
      <c r="T15" s="6">
        <v>1</v>
      </c>
      <c r="U15" s="6">
        <v>1</v>
      </c>
      <c r="V15" s="6">
        <v>0</v>
      </c>
      <c r="W15" s="6">
        <v>1</v>
      </c>
      <c r="X15" s="6">
        <v>0</v>
      </c>
      <c r="Y15" s="6">
        <v>0</v>
      </c>
      <c r="Z15" s="6" t="s">
        <v>605</v>
      </c>
      <c r="AA15" s="6" t="s">
        <v>605</v>
      </c>
      <c r="AB15" s="15">
        <v>1.21</v>
      </c>
      <c r="AC15" s="6">
        <v>1</v>
      </c>
      <c r="AD15" s="6">
        <v>1</v>
      </c>
      <c r="AE15" s="6">
        <v>1</v>
      </c>
      <c r="AF15" s="16">
        <v>50.1</v>
      </c>
      <c r="AG15" s="16">
        <v>1.3</v>
      </c>
      <c r="AH15" s="95">
        <v>7.1999999999999995E-2</v>
      </c>
      <c r="AI15" s="16">
        <v>2.2999999999999998</v>
      </c>
      <c r="AJ15" s="6">
        <v>1</v>
      </c>
      <c r="AK15" s="15" t="s">
        <v>1781</v>
      </c>
      <c r="AL15" s="15">
        <v>-27.76</v>
      </c>
      <c r="AM15" s="15">
        <v>0.11</v>
      </c>
      <c r="AN15" s="15" t="s">
        <v>1782</v>
      </c>
      <c r="AO15" s="15">
        <v>-36.21</v>
      </c>
      <c r="AP15" s="15">
        <v>0.06</v>
      </c>
      <c r="AQ15" s="15">
        <v>-8.44</v>
      </c>
      <c r="AR15" s="15">
        <v>0.13</v>
      </c>
      <c r="AS15" s="6">
        <v>0</v>
      </c>
      <c r="AT15" s="6">
        <v>0</v>
      </c>
      <c r="AU15" s="6">
        <v>0</v>
      </c>
      <c r="AV15" s="6" t="s">
        <v>605</v>
      </c>
      <c r="AW15" s="6">
        <v>0</v>
      </c>
      <c r="AX15" s="6">
        <v>0</v>
      </c>
      <c r="AY15" s="6">
        <v>0</v>
      </c>
      <c r="AZ15" s="6">
        <v>0</v>
      </c>
      <c r="BA15" s="6">
        <v>0</v>
      </c>
      <c r="BB15" s="6">
        <v>0</v>
      </c>
      <c r="BC15" s="6">
        <v>0</v>
      </c>
      <c r="BD15" s="6">
        <v>0</v>
      </c>
      <c r="BE15" s="6">
        <v>0</v>
      </c>
      <c r="BF15" s="6">
        <v>1</v>
      </c>
      <c r="BG15" s="6">
        <v>0</v>
      </c>
      <c r="BH15" s="6">
        <v>0</v>
      </c>
      <c r="BI15" s="6" t="s">
        <v>605</v>
      </c>
      <c r="BJ15" s="6" t="s">
        <v>605</v>
      </c>
      <c r="BK15" s="6" t="s">
        <v>605</v>
      </c>
      <c r="BL15" s="6" t="s">
        <v>605</v>
      </c>
      <c r="BM15" s="6" t="s">
        <v>605</v>
      </c>
      <c r="BN15" s="6" t="s">
        <v>605</v>
      </c>
      <c r="BO15" s="6">
        <v>0</v>
      </c>
    </row>
    <row r="16" spans="1:67" x14ac:dyDescent="0.15">
      <c r="A16" s="6" t="s">
        <v>1826</v>
      </c>
      <c r="B16" s="6" t="s">
        <v>1827</v>
      </c>
      <c r="C16" s="6" t="s">
        <v>1828</v>
      </c>
      <c r="D16" s="6" t="s">
        <v>1810</v>
      </c>
      <c r="E16" s="6">
        <v>0</v>
      </c>
      <c r="F16" s="6" t="s">
        <v>1795</v>
      </c>
      <c r="G16" s="6" t="s">
        <v>1600</v>
      </c>
      <c r="H16" s="6">
        <v>5</v>
      </c>
      <c r="I16" s="6">
        <v>4500</v>
      </c>
      <c r="J16" s="6">
        <v>4000</v>
      </c>
      <c r="L16" s="40">
        <v>11.39</v>
      </c>
      <c r="M16" s="40">
        <v>54.65</v>
      </c>
      <c r="N16" s="6" t="s">
        <v>1777</v>
      </c>
      <c r="O16" s="6" t="s">
        <v>1778</v>
      </c>
      <c r="P16" s="6">
        <v>1</v>
      </c>
      <c r="Q16" s="6" t="s">
        <v>1779</v>
      </c>
      <c r="R16" s="6" t="s">
        <v>1780</v>
      </c>
      <c r="S16" s="15">
        <v>963.14</v>
      </c>
      <c r="T16" s="6">
        <v>1</v>
      </c>
      <c r="U16" s="6">
        <v>1</v>
      </c>
      <c r="V16" s="6">
        <v>1</v>
      </c>
      <c r="W16" s="6">
        <v>1</v>
      </c>
      <c r="X16" s="6">
        <v>1</v>
      </c>
      <c r="Y16" s="6">
        <v>1</v>
      </c>
      <c r="Z16" s="6" t="s">
        <v>605</v>
      </c>
      <c r="AA16" s="15">
        <v>0.1</v>
      </c>
      <c r="AB16" s="15">
        <v>2.62</v>
      </c>
      <c r="AC16" s="6">
        <v>1</v>
      </c>
      <c r="AD16" s="6">
        <v>1</v>
      </c>
      <c r="AE16" s="6">
        <v>1</v>
      </c>
      <c r="AF16" s="16">
        <v>72.599999999999994</v>
      </c>
      <c r="AG16" s="16">
        <v>1.1000000000000001</v>
      </c>
      <c r="AH16" s="95">
        <v>4.0000000000000001E-3</v>
      </c>
      <c r="AI16" s="16">
        <v>3</v>
      </c>
      <c r="AJ16" s="6">
        <v>1</v>
      </c>
      <c r="AK16" s="15" t="s">
        <v>1781</v>
      </c>
      <c r="AL16" s="15">
        <v>-28.73</v>
      </c>
      <c r="AM16" s="15">
        <v>0.08</v>
      </c>
      <c r="AN16" s="15" t="s">
        <v>1782</v>
      </c>
      <c r="AO16" s="15">
        <v>-33.090000000000003</v>
      </c>
      <c r="AP16" s="15">
        <v>0.08</v>
      </c>
      <c r="AQ16" s="15">
        <v>-4.3600000000000003</v>
      </c>
      <c r="AR16" s="15">
        <v>0.11</v>
      </c>
      <c r="AS16" s="6">
        <v>1</v>
      </c>
      <c r="AT16" s="6">
        <v>0</v>
      </c>
      <c r="AU16" s="6">
        <v>1</v>
      </c>
      <c r="AV16" s="6" t="s">
        <v>605</v>
      </c>
      <c r="AW16" s="6">
        <v>0</v>
      </c>
      <c r="AX16" s="6">
        <v>0</v>
      </c>
      <c r="AY16" s="6">
        <v>0</v>
      </c>
      <c r="AZ16" s="6">
        <v>0</v>
      </c>
      <c r="BA16" s="6">
        <v>1</v>
      </c>
      <c r="BB16" s="6">
        <v>0</v>
      </c>
      <c r="BC16" s="6">
        <v>0</v>
      </c>
      <c r="BD16" s="6">
        <v>0</v>
      </c>
      <c r="BE16" s="6">
        <v>1</v>
      </c>
      <c r="BF16" s="6">
        <v>1</v>
      </c>
      <c r="BG16" s="6">
        <v>1</v>
      </c>
      <c r="BH16" s="6">
        <v>0</v>
      </c>
      <c r="BI16" s="6" t="s">
        <v>605</v>
      </c>
      <c r="BJ16" s="6" t="s">
        <v>605</v>
      </c>
      <c r="BK16" s="6" t="s">
        <v>605</v>
      </c>
      <c r="BL16" s="6" t="s">
        <v>605</v>
      </c>
      <c r="BM16" s="6" t="s">
        <v>605</v>
      </c>
      <c r="BN16" s="6" t="s">
        <v>605</v>
      </c>
      <c r="BO16" s="6">
        <v>1</v>
      </c>
    </row>
    <row r="17" spans="1:67" x14ac:dyDescent="0.15">
      <c r="A17" s="6" t="s">
        <v>1829</v>
      </c>
      <c r="B17" s="6" t="s">
        <v>1830</v>
      </c>
      <c r="C17" s="6" t="s">
        <v>1831</v>
      </c>
      <c r="D17" s="6" t="s">
        <v>1810</v>
      </c>
      <c r="E17" s="6">
        <v>0</v>
      </c>
      <c r="F17" s="6" t="s">
        <v>1776</v>
      </c>
      <c r="G17" s="6" t="s">
        <v>1600</v>
      </c>
      <c r="H17" s="6">
        <v>5</v>
      </c>
      <c r="I17" s="6">
        <v>4500</v>
      </c>
      <c r="J17" s="6">
        <v>4000</v>
      </c>
      <c r="L17" s="40">
        <v>11.39</v>
      </c>
      <c r="M17" s="40">
        <v>54.65</v>
      </c>
      <c r="N17" s="6" t="s">
        <v>1777</v>
      </c>
      <c r="O17" s="6" t="s">
        <v>1778</v>
      </c>
      <c r="P17" s="6">
        <v>1</v>
      </c>
      <c r="Q17" s="6" t="s">
        <v>1779</v>
      </c>
      <c r="R17" s="6" t="s">
        <v>1780</v>
      </c>
      <c r="S17" s="15">
        <v>69.739999999999995</v>
      </c>
      <c r="T17" s="6">
        <v>1</v>
      </c>
      <c r="U17" s="6">
        <v>1</v>
      </c>
      <c r="V17" s="6">
        <v>0</v>
      </c>
      <c r="W17" s="6">
        <v>1</v>
      </c>
      <c r="X17" s="6">
        <v>1</v>
      </c>
      <c r="Y17" s="6">
        <v>0</v>
      </c>
      <c r="Z17" s="6" t="s">
        <v>605</v>
      </c>
      <c r="AA17" s="15">
        <v>0.22</v>
      </c>
      <c r="AB17" s="15">
        <v>2.46</v>
      </c>
      <c r="AC17" s="6">
        <v>1</v>
      </c>
      <c r="AD17" s="6">
        <v>1</v>
      </c>
      <c r="AE17" s="6">
        <v>1</v>
      </c>
      <c r="AF17" s="16">
        <v>61.5</v>
      </c>
      <c r="AG17" s="16">
        <v>1.9</v>
      </c>
      <c r="AH17" s="95">
        <v>2.1000000000000001E-2</v>
      </c>
      <c r="AI17" s="16">
        <v>18</v>
      </c>
      <c r="AJ17" s="6">
        <v>0</v>
      </c>
      <c r="AK17" s="15" t="s">
        <v>605</v>
      </c>
      <c r="AL17" s="15" t="s">
        <v>605</v>
      </c>
      <c r="AM17" s="15" t="s">
        <v>605</v>
      </c>
      <c r="AN17" s="15" t="s">
        <v>605</v>
      </c>
      <c r="AO17" s="15" t="s">
        <v>605</v>
      </c>
      <c r="AP17" s="15" t="s">
        <v>605</v>
      </c>
      <c r="AQ17" s="15" t="s">
        <v>605</v>
      </c>
      <c r="AR17" s="15" t="s">
        <v>605</v>
      </c>
      <c r="AS17" s="6">
        <v>1</v>
      </c>
      <c r="AT17" s="6">
        <v>0</v>
      </c>
      <c r="AU17" s="6">
        <v>1</v>
      </c>
      <c r="AV17" s="6" t="s">
        <v>605</v>
      </c>
      <c r="AW17" s="6">
        <v>1</v>
      </c>
      <c r="AX17" s="6">
        <v>1</v>
      </c>
      <c r="AY17" s="6">
        <v>0</v>
      </c>
      <c r="AZ17" s="6">
        <v>0</v>
      </c>
      <c r="BA17" s="6">
        <v>0</v>
      </c>
      <c r="BB17" s="6">
        <v>0</v>
      </c>
      <c r="BC17" s="6">
        <v>0</v>
      </c>
      <c r="BD17" s="6">
        <v>0</v>
      </c>
      <c r="BE17" s="6">
        <v>1</v>
      </c>
      <c r="BF17" s="6" t="s">
        <v>605</v>
      </c>
      <c r="BG17" s="6">
        <v>1</v>
      </c>
      <c r="BH17" s="6">
        <v>0</v>
      </c>
      <c r="BI17" s="6" t="s">
        <v>605</v>
      </c>
      <c r="BJ17" s="6" t="s">
        <v>605</v>
      </c>
      <c r="BK17" s="6" t="s">
        <v>605</v>
      </c>
      <c r="BL17" s="6" t="s">
        <v>605</v>
      </c>
      <c r="BM17" s="6" t="s">
        <v>605</v>
      </c>
      <c r="BN17" s="6" t="s">
        <v>605</v>
      </c>
      <c r="BO17" s="6">
        <v>1</v>
      </c>
    </row>
    <row r="18" spans="1:67" x14ac:dyDescent="0.15">
      <c r="A18" s="6" t="s">
        <v>1832</v>
      </c>
      <c r="B18" s="6" t="s">
        <v>1833</v>
      </c>
      <c r="C18" s="6" t="s">
        <v>1834</v>
      </c>
      <c r="D18" s="6" t="s">
        <v>1810</v>
      </c>
      <c r="E18" s="6">
        <v>0</v>
      </c>
      <c r="F18" s="6" t="s">
        <v>1795</v>
      </c>
      <c r="G18" s="6" t="s">
        <v>1600</v>
      </c>
      <c r="H18" s="6">
        <v>5</v>
      </c>
      <c r="I18" s="6">
        <v>4500</v>
      </c>
      <c r="J18" s="6">
        <v>4000</v>
      </c>
      <c r="L18" s="40">
        <v>11.39</v>
      </c>
      <c r="M18" s="40">
        <v>54.65</v>
      </c>
      <c r="N18" s="6" t="s">
        <v>1777</v>
      </c>
      <c r="O18" s="6" t="s">
        <v>1778</v>
      </c>
      <c r="P18" s="6">
        <v>1</v>
      </c>
      <c r="Q18" s="6" t="s">
        <v>1779</v>
      </c>
      <c r="R18" s="6" t="s">
        <v>1780</v>
      </c>
      <c r="S18" s="15">
        <v>1581.31</v>
      </c>
      <c r="T18" s="6">
        <v>1</v>
      </c>
      <c r="U18" s="6">
        <v>1</v>
      </c>
      <c r="V18" s="6">
        <v>1</v>
      </c>
      <c r="W18" s="6">
        <v>1</v>
      </c>
      <c r="X18" s="6">
        <v>1</v>
      </c>
      <c r="Y18" s="6">
        <v>1</v>
      </c>
      <c r="Z18" s="6" t="s">
        <v>605</v>
      </c>
      <c r="AA18" s="15">
        <v>0.13</v>
      </c>
      <c r="AB18" s="15">
        <v>2.75</v>
      </c>
      <c r="AC18" s="6">
        <v>1</v>
      </c>
      <c r="AD18" s="6">
        <v>1</v>
      </c>
      <c r="AE18" s="6">
        <v>1</v>
      </c>
      <c r="AF18" s="16">
        <v>69.5</v>
      </c>
      <c r="AG18" s="16">
        <v>0.9</v>
      </c>
      <c r="AH18" s="95">
        <v>6.0000000000000001E-3</v>
      </c>
      <c r="AI18" s="16">
        <v>3.2</v>
      </c>
      <c r="AJ18" s="6">
        <v>1</v>
      </c>
      <c r="AK18" s="15" t="s">
        <v>1781</v>
      </c>
      <c r="AL18" s="15">
        <v>-21.74</v>
      </c>
      <c r="AM18" s="15">
        <v>0.06</v>
      </c>
      <c r="AN18" s="15" t="s">
        <v>1782</v>
      </c>
      <c r="AO18" s="15">
        <v>-29.48</v>
      </c>
      <c r="AP18" s="15">
        <v>0.06</v>
      </c>
      <c r="AQ18" s="15">
        <v>-7.75</v>
      </c>
      <c r="AR18" s="15">
        <v>0.08</v>
      </c>
      <c r="AS18" s="6">
        <v>1</v>
      </c>
      <c r="AT18" s="6">
        <v>0</v>
      </c>
      <c r="AU18" s="6">
        <v>1</v>
      </c>
      <c r="AV18" s="6" t="s">
        <v>605</v>
      </c>
      <c r="AW18" s="6">
        <v>1</v>
      </c>
      <c r="AX18" s="6">
        <v>0</v>
      </c>
      <c r="AY18" s="6">
        <v>0</v>
      </c>
      <c r="AZ18" s="6">
        <v>0</v>
      </c>
      <c r="BA18" s="6">
        <v>1</v>
      </c>
      <c r="BB18" s="6">
        <v>0</v>
      </c>
      <c r="BC18" s="6">
        <v>0</v>
      </c>
      <c r="BD18" s="6">
        <v>0</v>
      </c>
      <c r="BE18" s="6">
        <v>1</v>
      </c>
      <c r="BF18" s="6">
        <v>1</v>
      </c>
      <c r="BG18" s="6">
        <v>1</v>
      </c>
      <c r="BH18" s="6">
        <v>0</v>
      </c>
      <c r="BI18" s="6" t="s">
        <v>605</v>
      </c>
      <c r="BJ18" s="6" t="s">
        <v>605</v>
      </c>
      <c r="BK18" s="6" t="s">
        <v>605</v>
      </c>
      <c r="BL18" s="6" t="s">
        <v>605</v>
      </c>
      <c r="BM18" s="6" t="s">
        <v>605</v>
      </c>
      <c r="BN18" s="6" t="s">
        <v>605</v>
      </c>
      <c r="BO18" s="6">
        <v>1</v>
      </c>
    </row>
    <row r="19" spans="1:67" x14ac:dyDescent="0.15">
      <c r="A19" s="6" t="s">
        <v>1835</v>
      </c>
      <c r="B19" s="6" t="s">
        <v>1836</v>
      </c>
      <c r="C19" s="6" t="s">
        <v>1837</v>
      </c>
      <c r="D19" s="6" t="s">
        <v>1810</v>
      </c>
      <c r="E19" s="6">
        <v>0</v>
      </c>
      <c r="F19" s="6" t="s">
        <v>1795</v>
      </c>
      <c r="G19" s="6" t="s">
        <v>1600</v>
      </c>
      <c r="H19" s="6">
        <v>5</v>
      </c>
      <c r="I19" s="6">
        <v>4500</v>
      </c>
      <c r="J19" s="6">
        <v>4000</v>
      </c>
      <c r="L19" s="40">
        <v>11.39</v>
      </c>
      <c r="M19" s="40">
        <v>54.65</v>
      </c>
      <c r="N19" s="6" t="s">
        <v>1777</v>
      </c>
      <c r="O19" s="6" t="s">
        <v>1778</v>
      </c>
      <c r="P19" s="6">
        <v>1</v>
      </c>
      <c r="Q19" s="6" t="s">
        <v>1779</v>
      </c>
      <c r="R19" s="6" t="s">
        <v>1780</v>
      </c>
      <c r="S19" s="15">
        <v>1033.57</v>
      </c>
      <c r="T19" s="6">
        <v>1</v>
      </c>
      <c r="U19" s="6">
        <v>1</v>
      </c>
      <c r="V19" s="6">
        <v>1</v>
      </c>
      <c r="W19" s="6">
        <v>1</v>
      </c>
      <c r="X19" s="6">
        <v>1</v>
      </c>
      <c r="Y19" s="6">
        <v>1</v>
      </c>
      <c r="Z19" s="6" t="s">
        <v>605</v>
      </c>
      <c r="AA19" s="15">
        <v>0.16</v>
      </c>
      <c r="AB19" s="15">
        <v>2.5299999999999998</v>
      </c>
      <c r="AC19" s="6">
        <v>1</v>
      </c>
      <c r="AD19" s="6">
        <v>1</v>
      </c>
      <c r="AE19" s="6">
        <v>1</v>
      </c>
      <c r="AF19" s="16">
        <v>90.1</v>
      </c>
      <c r="AG19" s="16">
        <v>1.9</v>
      </c>
      <c r="AH19" s="95">
        <v>2E-3</v>
      </c>
      <c r="AI19" s="16">
        <v>1.4</v>
      </c>
      <c r="AJ19" s="6">
        <v>1</v>
      </c>
      <c r="AK19" s="15" t="s">
        <v>1781</v>
      </c>
      <c r="AL19" s="15">
        <v>-17.77</v>
      </c>
      <c r="AM19" s="15">
        <v>0.1</v>
      </c>
      <c r="AN19" s="15" t="s">
        <v>1782</v>
      </c>
      <c r="AO19" s="15">
        <v>-21.38</v>
      </c>
      <c r="AP19" s="15">
        <v>0.11</v>
      </c>
      <c r="AQ19" s="15">
        <v>-3.61</v>
      </c>
      <c r="AR19" s="15">
        <v>0.15</v>
      </c>
      <c r="AS19" s="6">
        <v>1</v>
      </c>
      <c r="AT19" s="6">
        <v>1</v>
      </c>
      <c r="AU19" s="6">
        <v>1</v>
      </c>
      <c r="AV19" s="6" t="s">
        <v>605</v>
      </c>
      <c r="AW19" s="6">
        <v>1</v>
      </c>
      <c r="AX19" s="6">
        <v>0</v>
      </c>
      <c r="AY19" s="6">
        <v>0</v>
      </c>
      <c r="AZ19" s="6">
        <v>0</v>
      </c>
      <c r="BA19" s="6">
        <v>1</v>
      </c>
      <c r="BB19" s="6">
        <v>0</v>
      </c>
      <c r="BC19" s="6">
        <v>0</v>
      </c>
      <c r="BD19" s="6">
        <v>0</v>
      </c>
      <c r="BE19" s="6">
        <v>1</v>
      </c>
      <c r="BF19" s="6">
        <v>1</v>
      </c>
      <c r="BG19" s="6">
        <v>1</v>
      </c>
      <c r="BH19" s="6">
        <v>0</v>
      </c>
      <c r="BI19" s="6" t="s">
        <v>605</v>
      </c>
      <c r="BJ19" s="6" t="s">
        <v>605</v>
      </c>
      <c r="BK19" s="6" t="s">
        <v>605</v>
      </c>
      <c r="BL19" s="6" t="s">
        <v>605</v>
      </c>
      <c r="BM19" s="6" t="s">
        <v>605</v>
      </c>
      <c r="BN19" s="6" t="s">
        <v>605</v>
      </c>
      <c r="BO19" s="6">
        <v>1</v>
      </c>
    </row>
    <row r="20" spans="1:67" x14ac:dyDescent="0.15">
      <c r="A20" s="6" t="s">
        <v>1838</v>
      </c>
      <c r="B20" s="6" t="s">
        <v>1839</v>
      </c>
      <c r="C20" s="6" t="s">
        <v>1840</v>
      </c>
      <c r="D20" s="6" t="s">
        <v>1775</v>
      </c>
      <c r="E20" s="6">
        <v>1</v>
      </c>
      <c r="F20" s="6" t="s">
        <v>1795</v>
      </c>
      <c r="G20" s="6" t="s">
        <v>1600</v>
      </c>
      <c r="H20" s="6">
        <v>4</v>
      </c>
      <c r="I20" s="4">
        <v>3900</v>
      </c>
      <c r="J20" s="6">
        <v>2300</v>
      </c>
      <c r="L20" s="40">
        <v>11.39</v>
      </c>
      <c r="M20" s="40">
        <v>54.65</v>
      </c>
      <c r="N20" s="6" t="s">
        <v>1777</v>
      </c>
      <c r="O20" s="6" t="s">
        <v>1778</v>
      </c>
      <c r="P20" s="6">
        <v>1</v>
      </c>
      <c r="Q20" s="6" t="s">
        <v>1779</v>
      </c>
      <c r="R20" s="6" t="s">
        <v>1780</v>
      </c>
      <c r="S20" s="15">
        <v>7472.12</v>
      </c>
      <c r="T20" s="6">
        <v>1</v>
      </c>
      <c r="U20" s="6">
        <v>1</v>
      </c>
      <c r="V20" s="6">
        <v>1</v>
      </c>
      <c r="W20" s="6">
        <v>1</v>
      </c>
      <c r="X20" s="6">
        <v>1</v>
      </c>
      <c r="Y20" s="6">
        <v>0</v>
      </c>
      <c r="Z20" s="6" t="s">
        <v>605</v>
      </c>
      <c r="AA20" s="15">
        <v>7.0000000000000007E-2</v>
      </c>
      <c r="AB20" s="15">
        <v>0.99</v>
      </c>
      <c r="AC20" s="6">
        <v>1</v>
      </c>
      <c r="AD20" s="6">
        <v>1</v>
      </c>
      <c r="AE20" s="6">
        <v>1</v>
      </c>
      <c r="AF20" s="16">
        <v>49.9</v>
      </c>
      <c r="AG20" s="16">
        <v>1</v>
      </c>
      <c r="AH20" s="95">
        <v>0.06</v>
      </c>
      <c r="AI20" s="16">
        <v>23.3</v>
      </c>
      <c r="AJ20" s="6">
        <v>1</v>
      </c>
      <c r="AK20" s="15" t="s">
        <v>1781</v>
      </c>
      <c r="AL20" s="15">
        <v>-26.99</v>
      </c>
      <c r="AM20" s="15">
        <v>0.08</v>
      </c>
      <c r="AN20" s="15" t="s">
        <v>1782</v>
      </c>
      <c r="AO20" s="15">
        <v>-34.24</v>
      </c>
      <c r="AP20" s="15">
        <v>7.0000000000000007E-2</v>
      </c>
      <c r="AQ20" s="15">
        <v>-7.25</v>
      </c>
      <c r="AR20" s="15">
        <v>0.11</v>
      </c>
      <c r="AS20" s="6">
        <v>1</v>
      </c>
      <c r="AT20" s="6">
        <v>0</v>
      </c>
      <c r="AU20" s="6">
        <v>1</v>
      </c>
      <c r="AV20" s="6" t="s">
        <v>605</v>
      </c>
      <c r="AW20" s="6">
        <v>0</v>
      </c>
      <c r="AX20" s="6">
        <v>1</v>
      </c>
      <c r="AY20" s="6">
        <v>0</v>
      </c>
      <c r="AZ20" s="6">
        <v>0</v>
      </c>
      <c r="BA20" s="6">
        <v>0</v>
      </c>
      <c r="BB20" s="6">
        <v>0</v>
      </c>
      <c r="BC20" s="6">
        <v>0</v>
      </c>
      <c r="BD20" s="6">
        <v>0</v>
      </c>
      <c r="BE20" s="6">
        <v>1</v>
      </c>
      <c r="BF20" s="6">
        <v>1</v>
      </c>
      <c r="BG20" s="6">
        <v>1</v>
      </c>
      <c r="BH20" s="6">
        <v>1</v>
      </c>
      <c r="BI20" s="6" t="s">
        <v>1779</v>
      </c>
      <c r="BJ20" s="6" t="s">
        <v>1799</v>
      </c>
      <c r="BK20" s="6">
        <v>-28.4</v>
      </c>
      <c r="BL20" s="6" t="s">
        <v>1800</v>
      </c>
      <c r="BM20" s="6">
        <v>7.0000000000000007E-2</v>
      </c>
      <c r="BN20" s="6">
        <v>8.5</v>
      </c>
      <c r="BO20" s="6">
        <v>1</v>
      </c>
    </row>
    <row r="21" spans="1:67" x14ac:dyDescent="0.15">
      <c r="A21" s="6" t="s">
        <v>1841</v>
      </c>
      <c r="B21" s="6" t="s">
        <v>1842</v>
      </c>
      <c r="C21" s="6" t="s">
        <v>1843</v>
      </c>
      <c r="D21" s="6" t="s">
        <v>1810</v>
      </c>
      <c r="E21" s="6">
        <v>0</v>
      </c>
      <c r="F21" s="6" t="s">
        <v>1795</v>
      </c>
      <c r="G21" s="6" t="s">
        <v>1600</v>
      </c>
      <c r="H21" s="6">
        <v>5</v>
      </c>
      <c r="I21" s="6">
        <v>4500</v>
      </c>
      <c r="J21" s="6">
        <v>4000</v>
      </c>
      <c r="L21" s="40">
        <v>11.39</v>
      </c>
      <c r="M21" s="40">
        <v>54.65</v>
      </c>
      <c r="N21" s="6" t="s">
        <v>1777</v>
      </c>
      <c r="O21" s="6" t="s">
        <v>1778</v>
      </c>
      <c r="P21" s="6">
        <v>1</v>
      </c>
      <c r="Q21" s="6" t="s">
        <v>1779</v>
      </c>
      <c r="R21" s="6" t="s">
        <v>1780</v>
      </c>
      <c r="S21" s="15">
        <v>770.47</v>
      </c>
      <c r="T21" s="6">
        <v>1</v>
      </c>
      <c r="U21" s="6">
        <v>1</v>
      </c>
      <c r="V21" s="6">
        <v>1</v>
      </c>
      <c r="W21" s="6">
        <v>1</v>
      </c>
      <c r="X21" s="6">
        <v>1</v>
      </c>
      <c r="Y21" s="6">
        <v>0</v>
      </c>
      <c r="Z21" s="6" t="s">
        <v>605</v>
      </c>
      <c r="AA21" s="15">
        <v>0.21</v>
      </c>
      <c r="AB21" s="15">
        <v>2.97</v>
      </c>
      <c r="AC21" s="6">
        <v>1</v>
      </c>
      <c r="AD21" s="6">
        <v>1</v>
      </c>
      <c r="AE21" s="6">
        <v>1</v>
      </c>
      <c r="AF21" s="16">
        <v>87.2</v>
      </c>
      <c r="AG21" s="16">
        <v>1.4</v>
      </c>
      <c r="AH21" s="95">
        <v>1.9E-2</v>
      </c>
      <c r="AI21" s="16">
        <v>4</v>
      </c>
      <c r="AJ21" s="6">
        <v>1</v>
      </c>
      <c r="AK21" s="15" t="s">
        <v>1781</v>
      </c>
      <c r="AL21" s="15">
        <v>-19.850000000000001</v>
      </c>
      <c r="AM21" s="15">
        <v>0.11</v>
      </c>
      <c r="AN21" s="15" t="s">
        <v>1782</v>
      </c>
      <c r="AO21" s="15">
        <v>-25.96</v>
      </c>
      <c r="AP21" s="15">
        <v>0.13</v>
      </c>
      <c r="AQ21" s="15">
        <v>-6.11</v>
      </c>
      <c r="AR21" s="15">
        <v>0.17</v>
      </c>
      <c r="AS21" s="6">
        <v>1</v>
      </c>
      <c r="AT21" s="6">
        <v>1</v>
      </c>
      <c r="AU21" s="6">
        <v>1</v>
      </c>
      <c r="AV21" s="6" t="s">
        <v>605</v>
      </c>
      <c r="AW21" s="6">
        <v>0</v>
      </c>
      <c r="AX21" s="6">
        <v>0</v>
      </c>
      <c r="AY21" s="6">
        <v>0</v>
      </c>
      <c r="AZ21" s="6">
        <v>0</v>
      </c>
      <c r="BA21" s="6">
        <v>1</v>
      </c>
      <c r="BB21" s="6">
        <v>0</v>
      </c>
      <c r="BC21" s="6">
        <v>0</v>
      </c>
      <c r="BD21" s="6">
        <v>0</v>
      </c>
      <c r="BE21" s="6">
        <v>1</v>
      </c>
      <c r="BF21" s="6">
        <v>1</v>
      </c>
      <c r="BG21" s="6">
        <v>1</v>
      </c>
      <c r="BH21" s="6">
        <v>0</v>
      </c>
      <c r="BI21" s="6" t="s">
        <v>605</v>
      </c>
      <c r="BJ21" s="6" t="s">
        <v>605</v>
      </c>
      <c r="BK21" s="6" t="s">
        <v>605</v>
      </c>
      <c r="BL21" s="6" t="s">
        <v>605</v>
      </c>
      <c r="BM21" s="6" t="s">
        <v>605</v>
      </c>
      <c r="BN21" s="6" t="s">
        <v>605</v>
      </c>
      <c r="BO21" s="6">
        <v>1</v>
      </c>
    </row>
    <row r="22" spans="1:67" x14ac:dyDescent="0.15">
      <c r="A22" s="6" t="s">
        <v>1844</v>
      </c>
      <c r="B22" s="6" t="s">
        <v>1845</v>
      </c>
      <c r="C22" s="6" t="s">
        <v>605</v>
      </c>
      <c r="D22" s="6" t="s">
        <v>1810</v>
      </c>
      <c r="E22" s="6">
        <v>0</v>
      </c>
      <c r="F22" s="6" t="s">
        <v>36</v>
      </c>
      <c r="G22" s="4" t="s">
        <v>1600</v>
      </c>
      <c r="H22" s="6">
        <v>5</v>
      </c>
      <c r="I22" s="6">
        <v>4400</v>
      </c>
      <c r="J22" s="6">
        <v>4000</v>
      </c>
      <c r="L22" s="40">
        <v>10.29</v>
      </c>
      <c r="M22" s="40">
        <v>55.62</v>
      </c>
      <c r="N22" s="6" t="s">
        <v>1777</v>
      </c>
      <c r="O22" s="6" t="s">
        <v>1791</v>
      </c>
      <c r="P22" s="6">
        <v>0</v>
      </c>
      <c r="Q22" s="6" t="s">
        <v>605</v>
      </c>
      <c r="R22" s="6" t="s">
        <v>605</v>
      </c>
      <c r="S22" s="6" t="s">
        <v>605</v>
      </c>
      <c r="T22" s="6" t="s">
        <v>605</v>
      </c>
      <c r="U22" s="6">
        <v>0</v>
      </c>
      <c r="V22" s="6" t="s">
        <v>605</v>
      </c>
      <c r="W22" s="6" t="s">
        <v>605</v>
      </c>
      <c r="X22" s="6" t="s">
        <v>605</v>
      </c>
      <c r="Y22" s="6" t="s">
        <v>605</v>
      </c>
      <c r="Z22" s="6" t="s">
        <v>605</v>
      </c>
      <c r="AA22" s="6" t="s">
        <v>605</v>
      </c>
      <c r="AB22" s="15" t="s">
        <v>605</v>
      </c>
      <c r="AC22" s="6" t="s">
        <v>605</v>
      </c>
      <c r="AD22" s="6" t="s">
        <v>605</v>
      </c>
      <c r="AE22" s="6" t="s">
        <v>605</v>
      </c>
      <c r="AF22" s="6" t="s">
        <v>605</v>
      </c>
      <c r="AG22" s="6" t="s">
        <v>605</v>
      </c>
      <c r="AH22" s="6" t="s">
        <v>605</v>
      </c>
      <c r="AI22" s="6" t="s">
        <v>605</v>
      </c>
      <c r="AJ22" s="6">
        <v>0</v>
      </c>
      <c r="AK22" s="15" t="s">
        <v>605</v>
      </c>
      <c r="AL22" s="15" t="s">
        <v>605</v>
      </c>
      <c r="AM22" s="15" t="s">
        <v>605</v>
      </c>
      <c r="AN22" s="15" t="s">
        <v>605</v>
      </c>
      <c r="AO22" s="15" t="s">
        <v>605</v>
      </c>
      <c r="AP22" s="15" t="s">
        <v>605</v>
      </c>
      <c r="AQ22" s="15" t="s">
        <v>605</v>
      </c>
      <c r="AR22" s="15" t="s">
        <v>605</v>
      </c>
      <c r="AS22" s="6" t="s">
        <v>605</v>
      </c>
      <c r="AT22" s="6" t="s">
        <v>605</v>
      </c>
      <c r="AU22" s="6" t="s">
        <v>605</v>
      </c>
      <c r="AV22" s="6" t="s">
        <v>605</v>
      </c>
      <c r="AW22" s="6" t="s">
        <v>605</v>
      </c>
      <c r="AX22" s="6" t="s">
        <v>605</v>
      </c>
      <c r="AY22" s="6" t="s">
        <v>605</v>
      </c>
      <c r="AZ22" s="6" t="s">
        <v>605</v>
      </c>
      <c r="BA22" s="6" t="s">
        <v>605</v>
      </c>
      <c r="BB22" s="6" t="s">
        <v>605</v>
      </c>
      <c r="BC22" s="6" t="s">
        <v>605</v>
      </c>
      <c r="BD22" s="6" t="s">
        <v>605</v>
      </c>
      <c r="BE22" s="6">
        <v>0</v>
      </c>
      <c r="BF22" s="6" t="s">
        <v>605</v>
      </c>
      <c r="BG22" s="6" t="s">
        <v>605</v>
      </c>
      <c r="BH22" s="6">
        <v>1</v>
      </c>
      <c r="BI22" s="6" t="s">
        <v>1550</v>
      </c>
      <c r="BJ22" s="6" t="s">
        <v>1799</v>
      </c>
      <c r="BK22" s="6" t="s">
        <v>605</v>
      </c>
      <c r="BL22" s="6" t="s">
        <v>1800</v>
      </c>
      <c r="BM22" s="6" t="s">
        <v>605</v>
      </c>
      <c r="BN22" s="6" t="s">
        <v>605</v>
      </c>
      <c r="BO22" s="6">
        <v>0</v>
      </c>
    </row>
    <row r="23" spans="1:67" x14ac:dyDescent="0.15">
      <c r="A23" s="6" t="s">
        <v>1846</v>
      </c>
      <c r="B23" s="6" t="s">
        <v>1847</v>
      </c>
      <c r="C23" s="6" t="s">
        <v>605</v>
      </c>
      <c r="D23" s="6" t="s">
        <v>1775</v>
      </c>
      <c r="E23" s="6">
        <v>1</v>
      </c>
      <c r="F23" s="6" t="s">
        <v>39</v>
      </c>
      <c r="G23" s="4" t="s">
        <v>1568</v>
      </c>
      <c r="H23" s="6">
        <v>4</v>
      </c>
      <c r="I23" s="6">
        <v>3940</v>
      </c>
      <c r="J23" s="6">
        <v>3820</v>
      </c>
      <c r="L23" s="40">
        <v>11.55</v>
      </c>
      <c r="M23" s="40">
        <v>55.58</v>
      </c>
      <c r="N23" s="6" t="s">
        <v>1848</v>
      </c>
      <c r="O23" s="6" t="s">
        <v>1778</v>
      </c>
      <c r="P23" s="6">
        <v>1</v>
      </c>
      <c r="Q23" s="6" t="s">
        <v>1849</v>
      </c>
      <c r="R23" s="16" t="s">
        <v>1850</v>
      </c>
      <c r="T23" s="6">
        <v>1</v>
      </c>
      <c r="U23" s="6">
        <v>0</v>
      </c>
      <c r="V23" s="6">
        <v>0</v>
      </c>
      <c r="W23" s="6">
        <v>0</v>
      </c>
      <c r="X23" s="6">
        <v>0</v>
      </c>
      <c r="Y23" s="6">
        <v>0</v>
      </c>
      <c r="Z23" s="6" t="s">
        <v>605</v>
      </c>
      <c r="AA23" s="6" t="s">
        <v>605</v>
      </c>
      <c r="AB23" s="15" t="s">
        <v>605</v>
      </c>
      <c r="AC23" s="6">
        <v>0</v>
      </c>
      <c r="AD23" s="6">
        <v>0</v>
      </c>
      <c r="AE23" s="6">
        <v>0</v>
      </c>
      <c r="AF23" s="6" t="s">
        <v>605</v>
      </c>
      <c r="AG23" s="6" t="s">
        <v>605</v>
      </c>
      <c r="AH23" s="6" t="s">
        <v>605</v>
      </c>
      <c r="AI23" s="6" t="s">
        <v>605</v>
      </c>
      <c r="AJ23" s="6">
        <v>1</v>
      </c>
      <c r="AK23" s="15" t="s">
        <v>1781</v>
      </c>
      <c r="AL23" s="15">
        <v>-29.88</v>
      </c>
      <c r="AM23" s="15" t="s">
        <v>605</v>
      </c>
      <c r="AN23" s="15" t="s">
        <v>1782</v>
      </c>
      <c r="AO23" s="15">
        <v>-33.72</v>
      </c>
      <c r="AP23" s="15" t="s">
        <v>605</v>
      </c>
      <c r="AQ23" s="15">
        <v>-3.84</v>
      </c>
      <c r="AR23" s="15" t="s">
        <v>605</v>
      </c>
      <c r="AS23" s="6">
        <v>0</v>
      </c>
      <c r="AT23" s="6" t="s">
        <v>605</v>
      </c>
      <c r="AU23" s="6" t="s">
        <v>605</v>
      </c>
      <c r="AV23" s="6" t="s">
        <v>605</v>
      </c>
      <c r="AW23" s="6" t="s">
        <v>605</v>
      </c>
      <c r="AX23" s="6" t="s">
        <v>605</v>
      </c>
      <c r="AY23" s="6" t="s">
        <v>605</v>
      </c>
      <c r="AZ23" s="6" t="s">
        <v>605</v>
      </c>
      <c r="BA23" s="6" t="s">
        <v>605</v>
      </c>
      <c r="BB23" s="6" t="s">
        <v>605</v>
      </c>
      <c r="BC23" s="6" t="s">
        <v>605</v>
      </c>
      <c r="BD23" s="6" t="s">
        <v>605</v>
      </c>
      <c r="BE23" s="6">
        <v>0</v>
      </c>
      <c r="BF23" s="6">
        <v>1</v>
      </c>
      <c r="BG23" s="6">
        <v>0</v>
      </c>
      <c r="BH23" s="6">
        <v>0</v>
      </c>
      <c r="BI23" s="6" t="s">
        <v>605</v>
      </c>
      <c r="BJ23" s="6" t="s">
        <v>605</v>
      </c>
      <c r="BK23" s="6" t="s">
        <v>605</v>
      </c>
      <c r="BL23" s="6" t="s">
        <v>605</v>
      </c>
      <c r="BM23" s="6" t="s">
        <v>605</v>
      </c>
      <c r="BN23" s="6" t="s">
        <v>605</v>
      </c>
      <c r="BO23" s="6">
        <v>0</v>
      </c>
    </row>
    <row r="24" spans="1:67" x14ac:dyDescent="0.15">
      <c r="A24" s="6" t="s">
        <v>1851</v>
      </c>
      <c r="B24" s="6" t="s">
        <v>1852</v>
      </c>
      <c r="C24" s="6" t="s">
        <v>605</v>
      </c>
      <c r="D24" s="6" t="s">
        <v>1775</v>
      </c>
      <c r="E24" s="6">
        <v>1</v>
      </c>
      <c r="F24" s="6" t="s">
        <v>39</v>
      </c>
      <c r="G24" s="4" t="s">
        <v>1568</v>
      </c>
      <c r="H24" s="6">
        <v>4</v>
      </c>
      <c r="I24" s="6">
        <v>3940</v>
      </c>
      <c r="J24" s="6">
        <v>3820</v>
      </c>
      <c r="L24" s="40">
        <v>11.55</v>
      </c>
      <c r="M24" s="40">
        <v>55.58</v>
      </c>
      <c r="N24" s="6" t="s">
        <v>1777</v>
      </c>
      <c r="O24" s="6" t="s">
        <v>1778</v>
      </c>
      <c r="P24" s="6">
        <v>0</v>
      </c>
      <c r="Q24" s="6" t="s">
        <v>605</v>
      </c>
      <c r="R24" s="6" t="s">
        <v>605</v>
      </c>
      <c r="S24" s="6" t="s">
        <v>605</v>
      </c>
      <c r="T24" s="6" t="s">
        <v>605</v>
      </c>
      <c r="U24" s="6">
        <v>0</v>
      </c>
      <c r="V24" s="6" t="s">
        <v>605</v>
      </c>
      <c r="W24" s="6" t="s">
        <v>605</v>
      </c>
      <c r="X24" s="6" t="s">
        <v>605</v>
      </c>
      <c r="Y24" s="6" t="s">
        <v>605</v>
      </c>
      <c r="Z24" s="6" t="s">
        <v>605</v>
      </c>
      <c r="AA24" s="6" t="s">
        <v>605</v>
      </c>
      <c r="AB24" s="15" t="s">
        <v>605</v>
      </c>
      <c r="AC24" s="6" t="s">
        <v>605</v>
      </c>
      <c r="AD24" s="6" t="s">
        <v>605</v>
      </c>
      <c r="AE24" s="6" t="s">
        <v>605</v>
      </c>
      <c r="AF24" s="6" t="s">
        <v>605</v>
      </c>
      <c r="AG24" s="6" t="s">
        <v>605</v>
      </c>
      <c r="AH24" s="6" t="s">
        <v>605</v>
      </c>
      <c r="AI24" s="6" t="s">
        <v>605</v>
      </c>
      <c r="AJ24" s="6">
        <v>0</v>
      </c>
      <c r="AK24" s="15" t="s">
        <v>605</v>
      </c>
      <c r="AL24" s="15" t="s">
        <v>605</v>
      </c>
      <c r="AM24" s="15" t="s">
        <v>605</v>
      </c>
      <c r="AN24" s="15" t="s">
        <v>605</v>
      </c>
      <c r="AO24" s="15" t="s">
        <v>605</v>
      </c>
      <c r="AP24" s="15" t="s">
        <v>605</v>
      </c>
      <c r="AQ24" s="15" t="s">
        <v>605</v>
      </c>
      <c r="AR24" s="15" t="s">
        <v>605</v>
      </c>
      <c r="AS24" s="6" t="s">
        <v>605</v>
      </c>
      <c r="AT24" s="6" t="s">
        <v>605</v>
      </c>
      <c r="AU24" s="6" t="s">
        <v>605</v>
      </c>
      <c r="AV24" s="6" t="s">
        <v>605</v>
      </c>
      <c r="AW24" s="6" t="s">
        <v>605</v>
      </c>
      <c r="AX24" s="6" t="s">
        <v>605</v>
      </c>
      <c r="AY24" s="6" t="s">
        <v>605</v>
      </c>
      <c r="AZ24" s="6" t="s">
        <v>605</v>
      </c>
      <c r="BA24" s="6" t="s">
        <v>605</v>
      </c>
      <c r="BB24" s="6" t="s">
        <v>605</v>
      </c>
      <c r="BC24" s="6" t="s">
        <v>605</v>
      </c>
      <c r="BD24" s="6" t="s">
        <v>605</v>
      </c>
      <c r="BE24" s="6">
        <v>0</v>
      </c>
      <c r="BF24" s="6" t="s">
        <v>605</v>
      </c>
      <c r="BG24" s="6" t="s">
        <v>605</v>
      </c>
      <c r="BH24" s="6">
        <v>1</v>
      </c>
      <c r="BI24" s="6" t="s">
        <v>1853</v>
      </c>
      <c r="BJ24" s="6" t="s">
        <v>1799</v>
      </c>
      <c r="BK24" s="6">
        <v>-24</v>
      </c>
      <c r="BL24" s="6" t="s">
        <v>1800</v>
      </c>
      <c r="BM24" s="6">
        <v>7.8</v>
      </c>
      <c r="BN24" s="6">
        <v>6.4</v>
      </c>
      <c r="BO24" s="6">
        <v>0</v>
      </c>
    </row>
    <row r="25" spans="1:67" x14ac:dyDescent="0.15">
      <c r="A25" s="6" t="s">
        <v>1854</v>
      </c>
      <c r="B25" s="6" t="s">
        <v>1855</v>
      </c>
      <c r="C25" s="6" t="s">
        <v>605</v>
      </c>
      <c r="D25" s="6" t="s">
        <v>1775</v>
      </c>
      <c r="E25" s="6">
        <v>1</v>
      </c>
      <c r="F25" s="6" t="s">
        <v>39</v>
      </c>
      <c r="G25" s="4" t="s">
        <v>1568</v>
      </c>
      <c r="H25" s="6">
        <v>4</v>
      </c>
      <c r="I25" s="6">
        <v>3940</v>
      </c>
      <c r="J25" s="6">
        <v>3820</v>
      </c>
      <c r="L25" s="40">
        <v>11.55</v>
      </c>
      <c r="M25" s="40">
        <v>55.58</v>
      </c>
      <c r="N25" s="6" t="s">
        <v>1848</v>
      </c>
      <c r="O25" s="6" t="s">
        <v>1778</v>
      </c>
      <c r="P25" s="6">
        <v>1</v>
      </c>
      <c r="Q25" s="6" t="s">
        <v>1856</v>
      </c>
      <c r="R25" s="16" t="s">
        <v>1850</v>
      </c>
      <c r="T25" s="6">
        <v>1</v>
      </c>
      <c r="U25" s="6">
        <v>0</v>
      </c>
      <c r="V25" s="6">
        <v>0</v>
      </c>
      <c r="W25" s="6">
        <v>0</v>
      </c>
      <c r="X25" s="6">
        <v>0</v>
      </c>
      <c r="Y25" s="6">
        <v>0</v>
      </c>
      <c r="Z25" s="6" t="s">
        <v>605</v>
      </c>
      <c r="AA25" s="6" t="s">
        <v>605</v>
      </c>
      <c r="AB25" s="15" t="s">
        <v>605</v>
      </c>
      <c r="AC25" s="6">
        <v>0</v>
      </c>
      <c r="AD25" s="6">
        <v>0</v>
      </c>
      <c r="AE25" s="6">
        <v>0</v>
      </c>
      <c r="AF25" s="6" t="s">
        <v>605</v>
      </c>
      <c r="AG25" s="6" t="s">
        <v>605</v>
      </c>
      <c r="AH25" s="6" t="s">
        <v>605</v>
      </c>
      <c r="AI25" s="6" t="s">
        <v>605</v>
      </c>
      <c r="AJ25" s="6">
        <v>1</v>
      </c>
      <c r="AK25" s="15" t="s">
        <v>1781</v>
      </c>
      <c r="AL25" s="15">
        <v>-29</v>
      </c>
      <c r="AM25" s="15" t="s">
        <v>605</v>
      </c>
      <c r="AN25" s="15" t="s">
        <v>1782</v>
      </c>
      <c r="AO25" s="15">
        <v>-32</v>
      </c>
      <c r="AP25" s="15" t="s">
        <v>605</v>
      </c>
      <c r="AQ25" s="15">
        <v>-3</v>
      </c>
      <c r="AR25" s="15" t="s">
        <v>605</v>
      </c>
      <c r="AS25" s="6">
        <v>0</v>
      </c>
      <c r="AT25" s="6" t="s">
        <v>605</v>
      </c>
      <c r="AU25" s="6" t="s">
        <v>605</v>
      </c>
      <c r="AV25" s="6" t="s">
        <v>605</v>
      </c>
      <c r="AW25" s="6" t="s">
        <v>605</v>
      </c>
      <c r="AX25" s="6" t="s">
        <v>605</v>
      </c>
      <c r="AY25" s="6" t="s">
        <v>605</v>
      </c>
      <c r="AZ25" s="6" t="s">
        <v>605</v>
      </c>
      <c r="BA25" s="6" t="s">
        <v>605</v>
      </c>
      <c r="BB25" s="6" t="s">
        <v>605</v>
      </c>
      <c r="BC25" s="6" t="s">
        <v>605</v>
      </c>
      <c r="BD25" s="6" t="s">
        <v>605</v>
      </c>
      <c r="BE25" s="6">
        <v>0</v>
      </c>
      <c r="BF25" s="6">
        <v>0</v>
      </c>
      <c r="BG25" s="6">
        <v>0</v>
      </c>
      <c r="BH25" s="6">
        <v>0</v>
      </c>
      <c r="BI25" s="6" t="s">
        <v>605</v>
      </c>
      <c r="BJ25" s="6" t="s">
        <v>605</v>
      </c>
      <c r="BK25" s="6" t="s">
        <v>605</v>
      </c>
      <c r="BL25" s="6" t="s">
        <v>605</v>
      </c>
      <c r="BM25" s="6" t="s">
        <v>605</v>
      </c>
      <c r="BN25" s="6" t="s">
        <v>605</v>
      </c>
      <c r="BO25" s="6">
        <v>0</v>
      </c>
    </row>
    <row r="26" spans="1:67" x14ac:dyDescent="0.15">
      <c r="A26" s="6" t="s">
        <v>1857</v>
      </c>
      <c r="B26" s="6" t="s">
        <v>1858</v>
      </c>
      <c r="C26" s="6" t="s">
        <v>605</v>
      </c>
      <c r="D26" s="6" t="s">
        <v>1775</v>
      </c>
      <c r="E26" s="6">
        <v>1</v>
      </c>
      <c r="F26" s="6" t="s">
        <v>39</v>
      </c>
      <c r="G26" s="4" t="s">
        <v>1568</v>
      </c>
      <c r="H26" s="6">
        <v>4</v>
      </c>
      <c r="I26" s="6">
        <v>3940</v>
      </c>
      <c r="J26" s="6">
        <v>3820</v>
      </c>
      <c r="L26" s="40">
        <v>11.55</v>
      </c>
      <c r="M26" s="40">
        <v>55.58</v>
      </c>
      <c r="N26" s="6" t="s">
        <v>1777</v>
      </c>
      <c r="O26" s="6" t="s">
        <v>1778</v>
      </c>
      <c r="P26" s="6">
        <v>0</v>
      </c>
      <c r="Q26" s="6" t="s">
        <v>605</v>
      </c>
      <c r="R26" s="6" t="s">
        <v>605</v>
      </c>
      <c r="S26" s="6" t="s">
        <v>605</v>
      </c>
      <c r="T26" s="6" t="s">
        <v>605</v>
      </c>
      <c r="U26" s="6">
        <v>0</v>
      </c>
      <c r="V26" s="6" t="s">
        <v>605</v>
      </c>
      <c r="W26" s="6" t="s">
        <v>605</v>
      </c>
      <c r="X26" s="6" t="s">
        <v>605</v>
      </c>
      <c r="Y26" s="6" t="s">
        <v>605</v>
      </c>
      <c r="Z26" s="6" t="s">
        <v>605</v>
      </c>
      <c r="AA26" s="6" t="s">
        <v>605</v>
      </c>
      <c r="AB26" s="15" t="s">
        <v>605</v>
      </c>
      <c r="AC26" s="6" t="s">
        <v>605</v>
      </c>
      <c r="AD26" s="6" t="s">
        <v>605</v>
      </c>
      <c r="AE26" s="6" t="s">
        <v>605</v>
      </c>
      <c r="AF26" s="6" t="s">
        <v>605</v>
      </c>
      <c r="AG26" s="6" t="s">
        <v>605</v>
      </c>
      <c r="AH26" s="6" t="s">
        <v>605</v>
      </c>
      <c r="AI26" s="6" t="s">
        <v>605</v>
      </c>
      <c r="AJ26" s="6">
        <v>0</v>
      </c>
      <c r="AK26" s="15" t="s">
        <v>605</v>
      </c>
      <c r="AL26" s="15" t="s">
        <v>605</v>
      </c>
      <c r="AM26" s="15" t="s">
        <v>605</v>
      </c>
      <c r="AN26" s="15" t="s">
        <v>605</v>
      </c>
      <c r="AO26" s="15" t="s">
        <v>605</v>
      </c>
      <c r="AP26" s="15" t="s">
        <v>605</v>
      </c>
      <c r="AQ26" s="15" t="s">
        <v>605</v>
      </c>
      <c r="AR26" s="15" t="s">
        <v>605</v>
      </c>
      <c r="AS26" s="6" t="s">
        <v>605</v>
      </c>
      <c r="AT26" s="6" t="s">
        <v>605</v>
      </c>
      <c r="AU26" s="6" t="s">
        <v>605</v>
      </c>
      <c r="AV26" s="6" t="s">
        <v>605</v>
      </c>
      <c r="AW26" s="6" t="s">
        <v>605</v>
      </c>
      <c r="AX26" s="6" t="s">
        <v>605</v>
      </c>
      <c r="AY26" s="6" t="s">
        <v>605</v>
      </c>
      <c r="AZ26" s="6" t="s">
        <v>605</v>
      </c>
      <c r="BA26" s="6" t="s">
        <v>605</v>
      </c>
      <c r="BB26" s="6" t="s">
        <v>605</v>
      </c>
      <c r="BC26" s="6" t="s">
        <v>605</v>
      </c>
      <c r="BD26" s="6" t="s">
        <v>605</v>
      </c>
      <c r="BE26" s="6">
        <v>0</v>
      </c>
      <c r="BF26" s="6" t="s">
        <v>605</v>
      </c>
      <c r="BG26" s="6" t="s">
        <v>605</v>
      </c>
      <c r="BH26" s="6">
        <v>1</v>
      </c>
      <c r="BI26" s="6" t="s">
        <v>1779</v>
      </c>
      <c r="BJ26" s="6" t="s">
        <v>1799</v>
      </c>
      <c r="BK26" s="6">
        <v>-28.6</v>
      </c>
      <c r="BL26" s="6" t="s">
        <v>1800</v>
      </c>
      <c r="BM26" s="6">
        <v>8.4</v>
      </c>
      <c r="BN26" s="6">
        <v>7.2</v>
      </c>
      <c r="BO26" s="6">
        <v>0</v>
      </c>
    </row>
    <row r="27" spans="1:67" x14ac:dyDescent="0.15">
      <c r="A27" s="6" t="s">
        <v>1859</v>
      </c>
      <c r="B27" s="6" t="s">
        <v>1860</v>
      </c>
      <c r="C27" s="6" t="s">
        <v>605</v>
      </c>
      <c r="D27" s="6" t="s">
        <v>1775</v>
      </c>
      <c r="E27" s="6">
        <v>1</v>
      </c>
      <c r="F27" s="6" t="s">
        <v>39</v>
      </c>
      <c r="G27" s="4" t="s">
        <v>1568</v>
      </c>
      <c r="H27" s="6">
        <v>4</v>
      </c>
      <c r="I27" s="6">
        <v>3940</v>
      </c>
      <c r="J27" s="6">
        <v>3820</v>
      </c>
      <c r="L27" s="40">
        <v>11.55</v>
      </c>
      <c r="M27" s="40">
        <v>55.58</v>
      </c>
      <c r="N27" s="6" t="s">
        <v>1848</v>
      </c>
      <c r="O27" s="6" t="s">
        <v>1778</v>
      </c>
      <c r="P27" s="6">
        <v>1</v>
      </c>
      <c r="Q27" s="6" t="s">
        <v>1856</v>
      </c>
      <c r="R27" s="16" t="s">
        <v>1850</v>
      </c>
      <c r="T27" s="6">
        <v>1</v>
      </c>
      <c r="U27" s="6">
        <v>0</v>
      </c>
      <c r="V27" s="6">
        <v>0</v>
      </c>
      <c r="W27" s="6">
        <v>0</v>
      </c>
      <c r="X27" s="6">
        <v>0</v>
      </c>
      <c r="Y27" s="6">
        <v>0</v>
      </c>
      <c r="Z27" s="6" t="s">
        <v>605</v>
      </c>
      <c r="AA27" s="6" t="s">
        <v>605</v>
      </c>
      <c r="AB27" s="15" t="s">
        <v>605</v>
      </c>
      <c r="AC27" s="6">
        <v>0</v>
      </c>
      <c r="AD27" s="6">
        <v>0</v>
      </c>
      <c r="AE27" s="6">
        <v>0</v>
      </c>
      <c r="AF27" s="6" t="s">
        <v>605</v>
      </c>
      <c r="AG27" s="6" t="s">
        <v>605</v>
      </c>
      <c r="AH27" s="6" t="s">
        <v>605</v>
      </c>
      <c r="AI27" s="6" t="s">
        <v>605</v>
      </c>
      <c r="AJ27" s="6">
        <v>1</v>
      </c>
      <c r="AK27" s="15" t="s">
        <v>1781</v>
      </c>
      <c r="AL27" s="15">
        <v>-30.2</v>
      </c>
      <c r="AM27" s="15" t="s">
        <v>605</v>
      </c>
      <c r="AN27" s="15" t="s">
        <v>1782</v>
      </c>
      <c r="AO27" s="15">
        <v>-30.6</v>
      </c>
      <c r="AP27" s="15" t="s">
        <v>605</v>
      </c>
      <c r="AQ27" s="15">
        <v>-0.4</v>
      </c>
      <c r="AR27" s="15" t="s">
        <v>605</v>
      </c>
      <c r="AS27" s="6">
        <v>0</v>
      </c>
      <c r="AT27" s="6" t="s">
        <v>605</v>
      </c>
      <c r="AU27" s="6" t="s">
        <v>605</v>
      </c>
      <c r="AV27" s="6" t="s">
        <v>605</v>
      </c>
      <c r="AW27" s="6" t="s">
        <v>605</v>
      </c>
      <c r="AX27" s="6" t="s">
        <v>605</v>
      </c>
      <c r="AY27" s="6" t="s">
        <v>605</v>
      </c>
      <c r="AZ27" s="6" t="s">
        <v>605</v>
      </c>
      <c r="BA27" s="6" t="s">
        <v>605</v>
      </c>
      <c r="BB27" s="6" t="s">
        <v>605</v>
      </c>
      <c r="BC27" s="6" t="s">
        <v>605</v>
      </c>
      <c r="BD27" s="6" t="s">
        <v>605</v>
      </c>
      <c r="BE27" s="6">
        <v>0</v>
      </c>
      <c r="BF27" s="6">
        <v>0</v>
      </c>
      <c r="BG27" s="6">
        <v>0</v>
      </c>
      <c r="BH27" s="6">
        <v>0</v>
      </c>
      <c r="BI27" s="6" t="s">
        <v>605</v>
      </c>
      <c r="BJ27" s="6" t="s">
        <v>605</v>
      </c>
      <c r="BK27" s="6" t="s">
        <v>605</v>
      </c>
      <c r="BL27" s="6" t="s">
        <v>605</v>
      </c>
      <c r="BM27" s="6" t="s">
        <v>605</v>
      </c>
      <c r="BN27" s="6" t="s">
        <v>605</v>
      </c>
      <c r="BO27" s="6">
        <v>0</v>
      </c>
    </row>
    <row r="28" spans="1:67" x14ac:dyDescent="0.15">
      <c r="A28" s="6" t="s">
        <v>1861</v>
      </c>
      <c r="B28" s="6" t="s">
        <v>1862</v>
      </c>
      <c r="C28" s="6" t="s">
        <v>605</v>
      </c>
      <c r="D28" s="6" t="s">
        <v>1810</v>
      </c>
      <c r="E28" s="6">
        <v>0</v>
      </c>
      <c r="F28" s="6" t="s">
        <v>39</v>
      </c>
      <c r="G28" s="4" t="s">
        <v>1568</v>
      </c>
      <c r="H28" s="6">
        <v>5</v>
      </c>
      <c r="I28" s="6">
        <v>4030</v>
      </c>
      <c r="J28" s="6">
        <v>3820</v>
      </c>
      <c r="L28" s="40">
        <v>11.55</v>
      </c>
      <c r="M28" s="40">
        <v>55.58</v>
      </c>
      <c r="N28" s="6" t="s">
        <v>1777</v>
      </c>
      <c r="O28" s="6" t="s">
        <v>1778</v>
      </c>
      <c r="P28" s="6">
        <v>1</v>
      </c>
      <c r="Q28" s="6" t="s">
        <v>983</v>
      </c>
      <c r="R28" s="16" t="s">
        <v>1850</v>
      </c>
      <c r="T28" s="6">
        <v>1</v>
      </c>
      <c r="U28" s="6">
        <v>0</v>
      </c>
      <c r="V28" s="6">
        <v>0</v>
      </c>
      <c r="W28" s="6">
        <v>0</v>
      </c>
      <c r="X28" s="6">
        <v>0</v>
      </c>
      <c r="Y28" s="6">
        <v>0</v>
      </c>
      <c r="Z28" s="6" t="s">
        <v>605</v>
      </c>
      <c r="AA28" s="6" t="s">
        <v>605</v>
      </c>
      <c r="AB28" s="15" t="s">
        <v>605</v>
      </c>
      <c r="AC28" s="6">
        <v>0</v>
      </c>
      <c r="AD28" s="6">
        <v>0</v>
      </c>
      <c r="AE28" s="6">
        <v>0</v>
      </c>
      <c r="AF28" s="6" t="s">
        <v>605</v>
      </c>
      <c r="AG28" s="6" t="s">
        <v>605</v>
      </c>
      <c r="AH28" s="6" t="s">
        <v>605</v>
      </c>
      <c r="AI28" s="6" t="s">
        <v>605</v>
      </c>
      <c r="AJ28" s="6">
        <v>1</v>
      </c>
      <c r="AK28" s="15" t="s">
        <v>1781</v>
      </c>
      <c r="AL28" s="15">
        <v>-31</v>
      </c>
      <c r="AM28" s="15" t="s">
        <v>605</v>
      </c>
      <c r="AN28" s="15" t="s">
        <v>1782</v>
      </c>
      <c r="AO28" s="15">
        <v>-32.299999999999997</v>
      </c>
      <c r="AP28" s="15" t="s">
        <v>605</v>
      </c>
      <c r="AQ28" s="15">
        <v>-1.3</v>
      </c>
      <c r="AR28" s="15" t="s">
        <v>605</v>
      </c>
      <c r="AS28" s="6">
        <v>0</v>
      </c>
      <c r="AT28" s="6" t="s">
        <v>605</v>
      </c>
      <c r="AU28" s="6" t="s">
        <v>605</v>
      </c>
      <c r="AV28" s="6" t="s">
        <v>605</v>
      </c>
      <c r="AW28" s="6" t="s">
        <v>605</v>
      </c>
      <c r="AX28" s="6" t="s">
        <v>605</v>
      </c>
      <c r="AY28" s="6" t="s">
        <v>605</v>
      </c>
      <c r="AZ28" s="6" t="s">
        <v>605</v>
      </c>
      <c r="BA28" s="6" t="s">
        <v>605</v>
      </c>
      <c r="BB28" s="6" t="s">
        <v>605</v>
      </c>
      <c r="BC28" s="6" t="s">
        <v>605</v>
      </c>
      <c r="BD28" s="6" t="s">
        <v>605</v>
      </c>
      <c r="BE28" s="6">
        <v>0</v>
      </c>
      <c r="BF28" s="6">
        <v>0</v>
      </c>
      <c r="BG28" s="6">
        <v>0</v>
      </c>
      <c r="BH28" s="6">
        <v>1</v>
      </c>
      <c r="BI28" s="6" t="s">
        <v>983</v>
      </c>
      <c r="BJ28" s="6" t="s">
        <v>1799</v>
      </c>
      <c r="BK28" s="6">
        <v>-29.6</v>
      </c>
      <c r="BL28" s="6" t="s">
        <v>1800</v>
      </c>
      <c r="BM28" s="6">
        <v>7.3</v>
      </c>
      <c r="BN28" s="6">
        <v>8.3000000000000007</v>
      </c>
      <c r="BO28" s="6">
        <v>0</v>
      </c>
    </row>
    <row r="29" spans="1:67" x14ac:dyDescent="0.15">
      <c r="A29" s="6" t="s">
        <v>1863</v>
      </c>
      <c r="B29" s="6" t="s">
        <v>1864</v>
      </c>
      <c r="C29" s="6" t="s">
        <v>605</v>
      </c>
      <c r="D29" s="6" t="s">
        <v>1810</v>
      </c>
      <c r="E29" s="6">
        <v>0</v>
      </c>
      <c r="F29" s="6" t="s">
        <v>39</v>
      </c>
      <c r="G29" s="4" t="s">
        <v>1568</v>
      </c>
      <c r="H29" s="6">
        <v>5</v>
      </c>
      <c r="I29" s="6">
        <v>4030</v>
      </c>
      <c r="J29" s="6">
        <v>3820</v>
      </c>
      <c r="L29" s="40">
        <v>11.55</v>
      </c>
      <c r="M29" s="40">
        <v>55.58</v>
      </c>
      <c r="N29" s="6" t="s">
        <v>1848</v>
      </c>
      <c r="O29" s="6" t="s">
        <v>1778</v>
      </c>
      <c r="P29" s="6">
        <v>1</v>
      </c>
      <c r="Q29" s="6" t="s">
        <v>1865</v>
      </c>
      <c r="R29" s="16" t="s">
        <v>1850</v>
      </c>
      <c r="T29" s="6">
        <v>1</v>
      </c>
      <c r="U29" s="6">
        <v>0</v>
      </c>
      <c r="V29" s="6">
        <v>0</v>
      </c>
      <c r="W29" s="6">
        <v>0</v>
      </c>
      <c r="X29" s="6">
        <v>0</v>
      </c>
      <c r="Y29" s="6">
        <v>0</v>
      </c>
      <c r="Z29" s="6" t="s">
        <v>605</v>
      </c>
      <c r="AA29" s="6" t="s">
        <v>605</v>
      </c>
      <c r="AB29" s="15" t="s">
        <v>605</v>
      </c>
      <c r="AC29" s="6">
        <v>0</v>
      </c>
      <c r="AD29" s="6">
        <v>0</v>
      </c>
      <c r="AE29" s="6">
        <v>0</v>
      </c>
      <c r="AF29" s="6" t="s">
        <v>605</v>
      </c>
      <c r="AG29" s="6" t="s">
        <v>605</v>
      </c>
      <c r="AH29" s="6" t="s">
        <v>605</v>
      </c>
      <c r="AI29" s="6" t="s">
        <v>605</v>
      </c>
      <c r="AJ29" s="6">
        <v>1</v>
      </c>
      <c r="AK29" s="15" t="s">
        <v>1781</v>
      </c>
      <c r="AL29" s="15">
        <v>-29.8</v>
      </c>
      <c r="AM29" s="15" t="s">
        <v>605</v>
      </c>
      <c r="AN29" s="15" t="s">
        <v>1782</v>
      </c>
      <c r="AO29" s="15">
        <v>-32.5</v>
      </c>
      <c r="AP29" s="15" t="s">
        <v>605</v>
      </c>
      <c r="AQ29" s="15">
        <v>-2.7</v>
      </c>
      <c r="AR29" s="15" t="s">
        <v>605</v>
      </c>
      <c r="AS29" s="6">
        <v>0</v>
      </c>
      <c r="AT29" s="6" t="s">
        <v>605</v>
      </c>
      <c r="AU29" s="6" t="s">
        <v>605</v>
      </c>
      <c r="AV29" s="6" t="s">
        <v>605</v>
      </c>
      <c r="AW29" s="6" t="s">
        <v>605</v>
      </c>
      <c r="AX29" s="6" t="s">
        <v>605</v>
      </c>
      <c r="AY29" s="6" t="s">
        <v>605</v>
      </c>
      <c r="AZ29" s="6" t="s">
        <v>605</v>
      </c>
      <c r="BA29" s="6" t="s">
        <v>605</v>
      </c>
      <c r="BB29" s="6" t="s">
        <v>605</v>
      </c>
      <c r="BC29" s="6" t="s">
        <v>605</v>
      </c>
      <c r="BD29" s="6" t="s">
        <v>605</v>
      </c>
      <c r="BE29" s="6">
        <v>0</v>
      </c>
      <c r="BF29" s="6">
        <v>0</v>
      </c>
      <c r="BG29" s="6">
        <v>0</v>
      </c>
      <c r="BH29" s="6">
        <v>0</v>
      </c>
      <c r="BI29" s="6" t="s">
        <v>605</v>
      </c>
      <c r="BJ29" s="6" t="s">
        <v>605</v>
      </c>
      <c r="BK29" s="6" t="s">
        <v>605</v>
      </c>
      <c r="BL29" s="6" t="s">
        <v>605</v>
      </c>
      <c r="BM29" s="6" t="s">
        <v>605</v>
      </c>
      <c r="BN29" s="6" t="s">
        <v>605</v>
      </c>
      <c r="BO29" s="6">
        <v>0</v>
      </c>
    </row>
    <row r="30" spans="1:67" x14ac:dyDescent="0.15">
      <c r="A30" s="6" t="s">
        <v>1866</v>
      </c>
      <c r="B30" s="6" t="s">
        <v>1867</v>
      </c>
      <c r="C30" s="6" t="s">
        <v>605</v>
      </c>
      <c r="D30" s="6" t="s">
        <v>1775</v>
      </c>
      <c r="E30" s="6">
        <v>1</v>
      </c>
      <c r="F30" s="6" t="s">
        <v>39</v>
      </c>
      <c r="G30" s="4" t="s">
        <v>1568</v>
      </c>
      <c r="H30" s="6">
        <v>4</v>
      </c>
      <c r="I30" s="6">
        <v>3940</v>
      </c>
      <c r="J30" s="6">
        <v>3820</v>
      </c>
      <c r="L30" s="40">
        <v>11.55</v>
      </c>
      <c r="M30" s="40">
        <v>55.58</v>
      </c>
      <c r="N30" s="6" t="s">
        <v>1848</v>
      </c>
      <c r="O30" s="6" t="s">
        <v>1778</v>
      </c>
      <c r="P30" s="6">
        <v>1</v>
      </c>
      <c r="Q30" s="6" t="s">
        <v>1865</v>
      </c>
      <c r="R30" s="16" t="s">
        <v>1850</v>
      </c>
      <c r="T30" s="6">
        <v>1</v>
      </c>
      <c r="U30" s="6">
        <v>0</v>
      </c>
      <c r="V30" s="6">
        <v>0</v>
      </c>
      <c r="W30" s="6">
        <v>0</v>
      </c>
      <c r="X30" s="6">
        <v>0</v>
      </c>
      <c r="Y30" s="6">
        <v>0</v>
      </c>
      <c r="Z30" s="6" t="s">
        <v>605</v>
      </c>
      <c r="AA30" s="6" t="s">
        <v>605</v>
      </c>
      <c r="AB30" s="15" t="s">
        <v>605</v>
      </c>
      <c r="AC30" s="6">
        <v>0</v>
      </c>
      <c r="AD30" s="6">
        <v>0</v>
      </c>
      <c r="AE30" s="6">
        <v>0</v>
      </c>
      <c r="AF30" s="6" t="s">
        <v>605</v>
      </c>
      <c r="AG30" s="6" t="s">
        <v>605</v>
      </c>
      <c r="AH30" s="6" t="s">
        <v>605</v>
      </c>
      <c r="AI30" s="6" t="s">
        <v>605</v>
      </c>
      <c r="AJ30" s="6">
        <v>1</v>
      </c>
      <c r="AK30" s="15" t="s">
        <v>1781</v>
      </c>
      <c r="AL30" s="15">
        <v>-29.9</v>
      </c>
      <c r="AM30" s="15" t="s">
        <v>605</v>
      </c>
      <c r="AN30" s="15" t="s">
        <v>1782</v>
      </c>
      <c r="AO30" s="15">
        <v>-33.700000000000003</v>
      </c>
      <c r="AP30" s="15" t="s">
        <v>605</v>
      </c>
      <c r="AQ30" s="15">
        <v>-3.8</v>
      </c>
      <c r="AR30" s="15" t="s">
        <v>605</v>
      </c>
      <c r="AS30" s="6">
        <v>0</v>
      </c>
      <c r="AT30" s="6" t="s">
        <v>605</v>
      </c>
      <c r="AU30" s="6" t="s">
        <v>605</v>
      </c>
      <c r="AV30" s="6" t="s">
        <v>605</v>
      </c>
      <c r="AW30" s="6" t="s">
        <v>605</v>
      </c>
      <c r="AX30" s="6" t="s">
        <v>605</v>
      </c>
      <c r="AY30" s="6" t="s">
        <v>605</v>
      </c>
      <c r="AZ30" s="6" t="s">
        <v>605</v>
      </c>
      <c r="BA30" s="6" t="s">
        <v>605</v>
      </c>
      <c r="BB30" s="6" t="s">
        <v>605</v>
      </c>
      <c r="BC30" s="6" t="s">
        <v>605</v>
      </c>
      <c r="BD30" s="6" t="s">
        <v>605</v>
      </c>
      <c r="BE30" s="6">
        <v>0</v>
      </c>
      <c r="BF30" s="6">
        <v>1</v>
      </c>
      <c r="BG30" s="6">
        <v>0</v>
      </c>
      <c r="BH30" s="6">
        <v>0</v>
      </c>
      <c r="BI30" s="6" t="s">
        <v>605</v>
      </c>
      <c r="BJ30" s="6" t="s">
        <v>605</v>
      </c>
      <c r="BK30" s="6" t="s">
        <v>605</v>
      </c>
      <c r="BL30" s="6" t="s">
        <v>605</v>
      </c>
      <c r="BM30" s="6" t="s">
        <v>605</v>
      </c>
      <c r="BN30" s="6" t="s">
        <v>605</v>
      </c>
      <c r="BO30" s="6">
        <v>0</v>
      </c>
    </row>
    <row r="31" spans="1:67" x14ac:dyDescent="0.15">
      <c r="A31" s="6" t="s">
        <v>1868</v>
      </c>
      <c r="B31" s="6" t="s">
        <v>1869</v>
      </c>
      <c r="C31" s="6" t="s">
        <v>605</v>
      </c>
      <c r="D31" s="6" t="s">
        <v>1775</v>
      </c>
      <c r="E31" s="6">
        <v>1</v>
      </c>
      <c r="F31" s="6" t="s">
        <v>39</v>
      </c>
      <c r="G31" s="4" t="s">
        <v>1568</v>
      </c>
      <c r="H31" s="6">
        <v>4</v>
      </c>
      <c r="I31" s="6">
        <v>3940</v>
      </c>
      <c r="J31" s="6">
        <v>3820</v>
      </c>
      <c r="L31" s="40">
        <v>11.55</v>
      </c>
      <c r="M31" s="40">
        <v>55.58</v>
      </c>
      <c r="N31" s="6" t="s">
        <v>1848</v>
      </c>
      <c r="O31" s="6" t="s">
        <v>1778</v>
      </c>
      <c r="P31" s="6">
        <v>1</v>
      </c>
      <c r="Q31" s="6" t="s">
        <v>1865</v>
      </c>
      <c r="R31" s="16" t="s">
        <v>1850</v>
      </c>
      <c r="T31" s="6">
        <v>1</v>
      </c>
      <c r="U31" s="6">
        <v>0</v>
      </c>
      <c r="V31" s="6">
        <v>0</v>
      </c>
      <c r="W31" s="6">
        <v>0</v>
      </c>
      <c r="X31" s="6">
        <v>0</v>
      </c>
      <c r="Y31" s="6">
        <v>0</v>
      </c>
      <c r="Z31" s="6" t="s">
        <v>605</v>
      </c>
      <c r="AA31" s="6" t="s">
        <v>605</v>
      </c>
      <c r="AB31" s="15" t="s">
        <v>605</v>
      </c>
      <c r="AC31" s="6">
        <v>0</v>
      </c>
      <c r="AD31" s="6">
        <v>0</v>
      </c>
      <c r="AE31" s="6">
        <v>0</v>
      </c>
      <c r="AF31" s="6" t="s">
        <v>605</v>
      </c>
      <c r="AG31" s="6" t="s">
        <v>605</v>
      </c>
      <c r="AH31" s="6" t="s">
        <v>605</v>
      </c>
      <c r="AI31" s="6" t="s">
        <v>605</v>
      </c>
      <c r="AJ31" s="6">
        <v>1</v>
      </c>
      <c r="AK31" s="15" t="s">
        <v>1781</v>
      </c>
      <c r="AL31" s="15">
        <v>-30.3</v>
      </c>
      <c r="AM31" s="15" t="s">
        <v>605</v>
      </c>
      <c r="AN31" s="15" t="s">
        <v>1782</v>
      </c>
      <c r="AO31" s="15">
        <v>-31.7</v>
      </c>
      <c r="AP31" s="15" t="s">
        <v>605</v>
      </c>
      <c r="AQ31" s="15">
        <v>-1.4</v>
      </c>
      <c r="AR31" s="15" t="s">
        <v>605</v>
      </c>
      <c r="AS31" s="6">
        <v>0</v>
      </c>
      <c r="AT31" s="6" t="s">
        <v>605</v>
      </c>
      <c r="AU31" s="6" t="s">
        <v>605</v>
      </c>
      <c r="AV31" s="6" t="s">
        <v>605</v>
      </c>
      <c r="AW31" s="6" t="s">
        <v>605</v>
      </c>
      <c r="AX31" s="6" t="s">
        <v>605</v>
      </c>
      <c r="AY31" s="6" t="s">
        <v>605</v>
      </c>
      <c r="AZ31" s="6" t="s">
        <v>605</v>
      </c>
      <c r="BA31" s="6" t="s">
        <v>605</v>
      </c>
      <c r="BB31" s="6" t="s">
        <v>605</v>
      </c>
      <c r="BC31" s="6" t="s">
        <v>605</v>
      </c>
      <c r="BD31" s="6" t="s">
        <v>605</v>
      </c>
      <c r="BE31" s="6">
        <v>0</v>
      </c>
      <c r="BF31" s="6">
        <v>0</v>
      </c>
      <c r="BG31" s="6">
        <v>0</v>
      </c>
      <c r="BH31" s="6">
        <v>0</v>
      </c>
      <c r="BI31" s="6" t="s">
        <v>605</v>
      </c>
      <c r="BJ31" s="6" t="s">
        <v>605</v>
      </c>
      <c r="BK31" s="6" t="s">
        <v>605</v>
      </c>
      <c r="BL31" s="6" t="s">
        <v>605</v>
      </c>
      <c r="BM31" s="6" t="s">
        <v>605</v>
      </c>
      <c r="BN31" s="6" t="s">
        <v>605</v>
      </c>
      <c r="BO31" s="6">
        <v>0</v>
      </c>
    </row>
    <row r="32" spans="1:67" x14ac:dyDescent="0.15">
      <c r="A32" s="6" t="s">
        <v>1870</v>
      </c>
      <c r="B32" s="6" t="s">
        <v>1871</v>
      </c>
      <c r="C32" s="6" t="s">
        <v>605</v>
      </c>
      <c r="D32" s="6" t="s">
        <v>1775</v>
      </c>
      <c r="E32" s="6">
        <v>1</v>
      </c>
      <c r="F32" s="6" t="s">
        <v>39</v>
      </c>
      <c r="G32" s="4" t="s">
        <v>1568</v>
      </c>
      <c r="H32" s="6">
        <v>4</v>
      </c>
      <c r="I32" s="6">
        <v>3940</v>
      </c>
      <c r="J32" s="6">
        <v>3820</v>
      </c>
      <c r="L32" s="40">
        <v>11.55</v>
      </c>
      <c r="M32" s="40">
        <v>55.58</v>
      </c>
      <c r="N32" s="6" t="s">
        <v>1777</v>
      </c>
      <c r="O32" s="6" t="s">
        <v>1778</v>
      </c>
      <c r="P32" s="6">
        <v>0</v>
      </c>
      <c r="Q32" s="6" t="s">
        <v>605</v>
      </c>
      <c r="R32" s="6" t="s">
        <v>605</v>
      </c>
      <c r="S32" s="6" t="s">
        <v>605</v>
      </c>
      <c r="T32" s="6" t="s">
        <v>605</v>
      </c>
      <c r="U32" s="6">
        <v>0</v>
      </c>
      <c r="V32" s="6" t="s">
        <v>605</v>
      </c>
      <c r="W32" s="6" t="s">
        <v>605</v>
      </c>
      <c r="X32" s="6" t="s">
        <v>605</v>
      </c>
      <c r="Y32" s="6" t="s">
        <v>605</v>
      </c>
      <c r="Z32" s="6" t="s">
        <v>605</v>
      </c>
      <c r="AA32" s="6" t="s">
        <v>605</v>
      </c>
      <c r="AB32" s="15" t="s">
        <v>605</v>
      </c>
      <c r="AC32" s="6" t="s">
        <v>605</v>
      </c>
      <c r="AD32" s="6" t="s">
        <v>605</v>
      </c>
      <c r="AE32" s="6" t="s">
        <v>605</v>
      </c>
      <c r="AF32" s="6" t="s">
        <v>605</v>
      </c>
      <c r="AG32" s="6" t="s">
        <v>605</v>
      </c>
      <c r="AH32" s="6" t="s">
        <v>605</v>
      </c>
      <c r="AI32" s="6" t="s">
        <v>605</v>
      </c>
      <c r="AJ32" s="6">
        <v>0</v>
      </c>
      <c r="AK32" s="15" t="s">
        <v>605</v>
      </c>
      <c r="AL32" s="15" t="s">
        <v>605</v>
      </c>
      <c r="AM32" s="15" t="s">
        <v>605</v>
      </c>
      <c r="AN32" s="15" t="s">
        <v>605</v>
      </c>
      <c r="AO32" s="15" t="s">
        <v>605</v>
      </c>
      <c r="AP32" s="15" t="s">
        <v>605</v>
      </c>
      <c r="AQ32" s="15" t="s">
        <v>605</v>
      </c>
      <c r="AR32" s="15" t="s">
        <v>605</v>
      </c>
      <c r="AS32" s="6" t="s">
        <v>605</v>
      </c>
      <c r="AT32" s="6" t="s">
        <v>605</v>
      </c>
      <c r="AU32" s="6" t="s">
        <v>605</v>
      </c>
      <c r="AV32" s="6" t="s">
        <v>605</v>
      </c>
      <c r="AW32" s="6" t="s">
        <v>605</v>
      </c>
      <c r="AX32" s="6" t="s">
        <v>605</v>
      </c>
      <c r="AY32" s="6" t="s">
        <v>605</v>
      </c>
      <c r="AZ32" s="6" t="s">
        <v>605</v>
      </c>
      <c r="BA32" s="6" t="s">
        <v>605</v>
      </c>
      <c r="BB32" s="6" t="s">
        <v>605</v>
      </c>
      <c r="BC32" s="6" t="s">
        <v>605</v>
      </c>
      <c r="BD32" s="6" t="s">
        <v>605</v>
      </c>
      <c r="BE32" s="6">
        <v>0</v>
      </c>
      <c r="BF32" s="6" t="s">
        <v>605</v>
      </c>
      <c r="BG32" s="6" t="s">
        <v>605</v>
      </c>
      <c r="BH32" s="6">
        <v>1</v>
      </c>
      <c r="BI32" s="6" t="s">
        <v>1853</v>
      </c>
      <c r="BJ32" s="6" t="s">
        <v>1799</v>
      </c>
      <c r="BK32" s="6">
        <v>-28.9</v>
      </c>
      <c r="BL32" s="6" t="s">
        <v>1800</v>
      </c>
      <c r="BM32" s="6">
        <v>7.3</v>
      </c>
      <c r="BN32" s="6">
        <v>8.4</v>
      </c>
      <c r="BO32" s="6">
        <v>0</v>
      </c>
    </row>
    <row r="33" spans="1:67" x14ac:dyDescent="0.15">
      <c r="A33" s="6" t="s">
        <v>1872</v>
      </c>
      <c r="B33" s="6" t="s">
        <v>1873</v>
      </c>
      <c r="C33" s="6" t="s">
        <v>605</v>
      </c>
      <c r="D33" s="6" t="s">
        <v>1775</v>
      </c>
      <c r="E33" s="6">
        <v>1</v>
      </c>
      <c r="F33" s="6" t="s">
        <v>39</v>
      </c>
      <c r="G33" s="4" t="s">
        <v>1568</v>
      </c>
      <c r="H33" s="6">
        <v>4</v>
      </c>
      <c r="I33" s="6">
        <v>3940</v>
      </c>
      <c r="J33" s="6">
        <v>3820</v>
      </c>
      <c r="L33" s="40">
        <v>11.55</v>
      </c>
      <c r="M33" s="40">
        <v>55.58</v>
      </c>
      <c r="N33" s="6" t="s">
        <v>1848</v>
      </c>
      <c r="O33" s="6" t="s">
        <v>1778</v>
      </c>
      <c r="P33" s="6">
        <v>1</v>
      </c>
      <c r="Q33" s="6" t="s">
        <v>1856</v>
      </c>
      <c r="R33" s="16" t="s">
        <v>1850</v>
      </c>
      <c r="T33" s="6">
        <v>1</v>
      </c>
      <c r="U33" s="6">
        <v>0</v>
      </c>
      <c r="V33" s="6">
        <v>0</v>
      </c>
      <c r="W33" s="6">
        <v>0</v>
      </c>
      <c r="X33" s="6">
        <v>0</v>
      </c>
      <c r="Y33" s="6">
        <v>0</v>
      </c>
      <c r="Z33" s="6" t="s">
        <v>605</v>
      </c>
      <c r="AA33" s="6" t="s">
        <v>605</v>
      </c>
      <c r="AB33" s="15" t="s">
        <v>605</v>
      </c>
      <c r="AC33" s="6">
        <v>0</v>
      </c>
      <c r="AD33" s="6">
        <v>0</v>
      </c>
      <c r="AE33" s="6">
        <v>0</v>
      </c>
      <c r="AF33" s="6" t="s">
        <v>605</v>
      </c>
      <c r="AG33" s="6" t="s">
        <v>605</v>
      </c>
      <c r="AH33" s="6" t="s">
        <v>605</v>
      </c>
      <c r="AI33" s="6" t="s">
        <v>605</v>
      </c>
      <c r="AJ33" s="6">
        <v>1</v>
      </c>
      <c r="AK33" s="15" t="s">
        <v>1781</v>
      </c>
      <c r="AL33" s="15">
        <v>-29.2</v>
      </c>
      <c r="AM33" s="15" t="s">
        <v>605</v>
      </c>
      <c r="AN33" s="15" t="s">
        <v>1782</v>
      </c>
      <c r="AO33" s="15">
        <v>-31</v>
      </c>
      <c r="AP33" s="15" t="s">
        <v>605</v>
      </c>
      <c r="AQ33" s="15">
        <v>-1.8</v>
      </c>
      <c r="AR33" s="15" t="s">
        <v>605</v>
      </c>
      <c r="AS33" s="6">
        <v>0</v>
      </c>
      <c r="AT33" s="6" t="s">
        <v>605</v>
      </c>
      <c r="AU33" s="6" t="s">
        <v>605</v>
      </c>
      <c r="AV33" s="6" t="s">
        <v>605</v>
      </c>
      <c r="AW33" s="6" t="s">
        <v>605</v>
      </c>
      <c r="AX33" s="6" t="s">
        <v>605</v>
      </c>
      <c r="AY33" s="6" t="s">
        <v>605</v>
      </c>
      <c r="AZ33" s="6" t="s">
        <v>605</v>
      </c>
      <c r="BA33" s="6" t="s">
        <v>605</v>
      </c>
      <c r="BB33" s="6" t="s">
        <v>605</v>
      </c>
      <c r="BC33" s="6" t="s">
        <v>605</v>
      </c>
      <c r="BD33" s="6" t="s">
        <v>605</v>
      </c>
      <c r="BE33" s="6">
        <v>0</v>
      </c>
      <c r="BF33" s="6">
        <v>0</v>
      </c>
      <c r="BG33" s="6">
        <v>0</v>
      </c>
      <c r="BH33" s="6">
        <v>0</v>
      </c>
      <c r="BI33" s="6" t="s">
        <v>605</v>
      </c>
      <c r="BJ33" s="6" t="s">
        <v>605</v>
      </c>
      <c r="BK33" s="6" t="s">
        <v>605</v>
      </c>
      <c r="BL33" s="6" t="s">
        <v>605</v>
      </c>
      <c r="BM33" s="6" t="s">
        <v>605</v>
      </c>
      <c r="BN33" s="6" t="s">
        <v>605</v>
      </c>
      <c r="BO33" s="6">
        <v>0</v>
      </c>
    </row>
    <row r="34" spans="1:67" x14ac:dyDescent="0.15">
      <c r="A34" s="6" t="s">
        <v>1874</v>
      </c>
      <c r="B34" s="6" t="s">
        <v>1875</v>
      </c>
      <c r="C34" s="6" t="s">
        <v>605</v>
      </c>
      <c r="D34" s="6" t="s">
        <v>1810</v>
      </c>
      <c r="E34" s="6">
        <v>0</v>
      </c>
      <c r="F34" s="6" t="s">
        <v>39</v>
      </c>
      <c r="G34" s="4" t="s">
        <v>1568</v>
      </c>
      <c r="H34" s="6">
        <v>5</v>
      </c>
      <c r="I34" s="6">
        <v>4030</v>
      </c>
      <c r="J34" s="6">
        <v>3820</v>
      </c>
      <c r="L34" s="40">
        <v>11.55</v>
      </c>
      <c r="M34" s="40">
        <v>55.58</v>
      </c>
      <c r="N34" s="6" t="s">
        <v>1777</v>
      </c>
      <c r="O34" s="6" t="s">
        <v>1778</v>
      </c>
      <c r="P34" s="6">
        <v>1</v>
      </c>
      <c r="Q34" s="6" t="s">
        <v>983</v>
      </c>
      <c r="R34" s="16" t="s">
        <v>1850</v>
      </c>
      <c r="T34" s="6">
        <v>1</v>
      </c>
      <c r="U34" s="6">
        <v>0</v>
      </c>
      <c r="V34" s="6">
        <v>0</v>
      </c>
      <c r="W34" s="6">
        <v>0</v>
      </c>
      <c r="X34" s="6">
        <v>0</v>
      </c>
      <c r="Y34" s="6">
        <v>0</v>
      </c>
      <c r="Z34" s="6" t="s">
        <v>605</v>
      </c>
      <c r="AA34" s="6" t="s">
        <v>605</v>
      </c>
      <c r="AB34" s="15" t="s">
        <v>605</v>
      </c>
      <c r="AC34" s="6">
        <v>0</v>
      </c>
      <c r="AD34" s="6">
        <v>0</v>
      </c>
      <c r="AE34" s="6">
        <v>0</v>
      </c>
      <c r="AF34" s="6" t="s">
        <v>605</v>
      </c>
      <c r="AG34" s="6" t="s">
        <v>605</v>
      </c>
      <c r="AH34" s="6" t="s">
        <v>605</v>
      </c>
      <c r="AI34" s="6" t="s">
        <v>605</v>
      </c>
      <c r="AJ34" s="6">
        <v>1</v>
      </c>
      <c r="AK34" s="15" t="s">
        <v>1781</v>
      </c>
      <c r="AL34" s="15">
        <v>-29.3</v>
      </c>
      <c r="AM34" s="15" t="s">
        <v>605</v>
      </c>
      <c r="AN34" s="15" t="s">
        <v>1782</v>
      </c>
      <c r="AO34" s="15">
        <v>-32.4</v>
      </c>
      <c r="AP34" s="15" t="s">
        <v>605</v>
      </c>
      <c r="AQ34" s="15">
        <v>-3.1</v>
      </c>
      <c r="AR34" s="15" t="s">
        <v>605</v>
      </c>
      <c r="AS34" s="6">
        <v>0</v>
      </c>
      <c r="AT34" s="6" t="s">
        <v>605</v>
      </c>
      <c r="AU34" s="6" t="s">
        <v>605</v>
      </c>
      <c r="AV34" s="6" t="s">
        <v>605</v>
      </c>
      <c r="AW34" s="6" t="s">
        <v>605</v>
      </c>
      <c r="AX34" s="6" t="s">
        <v>605</v>
      </c>
      <c r="AY34" s="6" t="s">
        <v>605</v>
      </c>
      <c r="AZ34" s="6" t="s">
        <v>605</v>
      </c>
      <c r="BA34" s="6" t="s">
        <v>605</v>
      </c>
      <c r="BB34" s="6" t="s">
        <v>605</v>
      </c>
      <c r="BC34" s="6" t="s">
        <v>605</v>
      </c>
      <c r="BD34" s="6" t="s">
        <v>605</v>
      </c>
      <c r="BE34" s="6">
        <v>0</v>
      </c>
      <c r="BF34" s="6">
        <v>0</v>
      </c>
      <c r="BG34" s="6">
        <v>0</v>
      </c>
      <c r="BH34" s="6">
        <v>1</v>
      </c>
      <c r="BI34" s="6" t="s">
        <v>983</v>
      </c>
      <c r="BJ34" s="6" t="s">
        <v>1799</v>
      </c>
      <c r="BK34" s="6">
        <v>-28.1</v>
      </c>
      <c r="BL34" s="6" t="s">
        <v>1800</v>
      </c>
      <c r="BM34" s="6">
        <v>7.3</v>
      </c>
      <c r="BN34" s="6">
        <v>8.4</v>
      </c>
      <c r="BO34" s="6">
        <v>0</v>
      </c>
    </row>
    <row r="35" spans="1:67" x14ac:dyDescent="0.15">
      <c r="A35" s="6" t="s">
        <v>1876</v>
      </c>
      <c r="B35" s="6" t="s">
        <v>1877</v>
      </c>
      <c r="C35" s="6" t="s">
        <v>605</v>
      </c>
      <c r="D35" s="6" t="s">
        <v>1810</v>
      </c>
      <c r="E35" s="6">
        <v>0</v>
      </c>
      <c r="F35" s="6" t="s">
        <v>39</v>
      </c>
      <c r="G35" s="4" t="s">
        <v>1568</v>
      </c>
      <c r="H35" s="6">
        <v>5</v>
      </c>
      <c r="I35" s="6">
        <v>4030</v>
      </c>
      <c r="J35" s="6">
        <v>3820</v>
      </c>
      <c r="L35" s="40">
        <v>11.55</v>
      </c>
      <c r="M35" s="40">
        <v>55.58</v>
      </c>
      <c r="N35" s="6" t="s">
        <v>1777</v>
      </c>
      <c r="O35" s="6" t="s">
        <v>1778</v>
      </c>
      <c r="P35" s="6">
        <v>0</v>
      </c>
      <c r="Q35" s="6" t="s">
        <v>605</v>
      </c>
      <c r="R35" s="6" t="s">
        <v>605</v>
      </c>
      <c r="S35" s="6" t="s">
        <v>605</v>
      </c>
      <c r="T35" s="6" t="s">
        <v>605</v>
      </c>
      <c r="U35" s="6">
        <v>0</v>
      </c>
      <c r="V35" s="6" t="s">
        <v>605</v>
      </c>
      <c r="W35" s="6" t="s">
        <v>605</v>
      </c>
      <c r="X35" s="6" t="s">
        <v>605</v>
      </c>
      <c r="Y35" s="6" t="s">
        <v>605</v>
      </c>
      <c r="Z35" s="6" t="s">
        <v>605</v>
      </c>
      <c r="AA35" s="6" t="s">
        <v>605</v>
      </c>
      <c r="AB35" s="15" t="s">
        <v>605</v>
      </c>
      <c r="AC35" s="6" t="s">
        <v>605</v>
      </c>
      <c r="AD35" s="6" t="s">
        <v>605</v>
      </c>
      <c r="AE35" s="6" t="s">
        <v>605</v>
      </c>
      <c r="AF35" s="6" t="s">
        <v>605</v>
      </c>
      <c r="AG35" s="6" t="s">
        <v>605</v>
      </c>
      <c r="AH35" s="6" t="s">
        <v>605</v>
      </c>
      <c r="AI35" s="6" t="s">
        <v>605</v>
      </c>
      <c r="AJ35" s="6">
        <v>0</v>
      </c>
      <c r="AK35" s="15" t="s">
        <v>605</v>
      </c>
      <c r="AL35" s="15" t="s">
        <v>605</v>
      </c>
      <c r="AM35" s="15" t="s">
        <v>605</v>
      </c>
      <c r="AN35" s="15" t="s">
        <v>605</v>
      </c>
      <c r="AO35" s="15" t="s">
        <v>605</v>
      </c>
      <c r="AP35" s="15" t="s">
        <v>605</v>
      </c>
      <c r="AQ35" s="15" t="s">
        <v>605</v>
      </c>
      <c r="AR35" s="15" t="s">
        <v>605</v>
      </c>
      <c r="AS35" s="6" t="s">
        <v>605</v>
      </c>
      <c r="AT35" s="6" t="s">
        <v>605</v>
      </c>
      <c r="AU35" s="6" t="s">
        <v>605</v>
      </c>
      <c r="AV35" s="6" t="s">
        <v>605</v>
      </c>
      <c r="AW35" s="6" t="s">
        <v>605</v>
      </c>
      <c r="AX35" s="6" t="s">
        <v>605</v>
      </c>
      <c r="AY35" s="6" t="s">
        <v>605</v>
      </c>
      <c r="AZ35" s="6" t="s">
        <v>605</v>
      </c>
      <c r="BA35" s="6" t="s">
        <v>605</v>
      </c>
      <c r="BB35" s="6" t="s">
        <v>605</v>
      </c>
      <c r="BC35" s="6" t="s">
        <v>605</v>
      </c>
      <c r="BD35" s="6" t="s">
        <v>605</v>
      </c>
      <c r="BE35" s="6">
        <v>0</v>
      </c>
      <c r="BF35" s="6" t="s">
        <v>605</v>
      </c>
      <c r="BG35" s="6" t="s">
        <v>605</v>
      </c>
      <c r="BH35" s="6">
        <v>1</v>
      </c>
      <c r="BI35" s="6" t="s">
        <v>983</v>
      </c>
      <c r="BJ35" s="6" t="s">
        <v>1799</v>
      </c>
      <c r="BK35" s="6">
        <v>-28.3</v>
      </c>
      <c r="BL35" s="6" t="s">
        <v>1800</v>
      </c>
      <c r="BM35" s="6">
        <v>7.9</v>
      </c>
      <c r="BN35" s="6">
        <v>9.3000000000000007</v>
      </c>
      <c r="BO35" s="6">
        <v>0</v>
      </c>
    </row>
    <row r="36" spans="1:67" x14ac:dyDescent="0.15">
      <c r="A36" s="6" t="s">
        <v>1878</v>
      </c>
      <c r="B36" s="6" t="s">
        <v>1879</v>
      </c>
      <c r="C36" s="6" t="s">
        <v>605</v>
      </c>
      <c r="D36" s="6" t="s">
        <v>1810</v>
      </c>
      <c r="E36" s="6">
        <v>0</v>
      </c>
      <c r="F36" s="6" t="s">
        <v>39</v>
      </c>
      <c r="G36" s="4" t="s">
        <v>1568</v>
      </c>
      <c r="H36" s="6">
        <v>5</v>
      </c>
      <c r="I36" s="6">
        <v>4030</v>
      </c>
      <c r="J36" s="6">
        <v>3820</v>
      </c>
      <c r="L36" s="40">
        <v>11.55</v>
      </c>
      <c r="M36" s="40">
        <v>55.58</v>
      </c>
      <c r="N36" s="6" t="s">
        <v>1848</v>
      </c>
      <c r="O36" s="6" t="s">
        <v>1778</v>
      </c>
      <c r="P36" s="6">
        <v>1</v>
      </c>
      <c r="Q36" s="6" t="s">
        <v>1865</v>
      </c>
      <c r="R36" s="16" t="s">
        <v>1850</v>
      </c>
      <c r="T36" s="6">
        <v>1</v>
      </c>
      <c r="U36" s="6">
        <v>0</v>
      </c>
      <c r="V36" s="6">
        <v>1</v>
      </c>
      <c r="W36" s="6">
        <v>1</v>
      </c>
      <c r="X36" s="6">
        <v>1</v>
      </c>
      <c r="Y36" s="6">
        <v>1</v>
      </c>
      <c r="Z36" s="6" t="s">
        <v>605</v>
      </c>
      <c r="AA36" s="6" t="s">
        <v>605</v>
      </c>
      <c r="AB36" s="15" t="s">
        <v>605</v>
      </c>
      <c r="AC36" s="6">
        <v>1</v>
      </c>
      <c r="AD36" s="6">
        <v>0</v>
      </c>
      <c r="AE36" s="6">
        <v>1</v>
      </c>
      <c r="AF36" s="6" t="s">
        <v>605</v>
      </c>
      <c r="AG36" s="6" t="s">
        <v>605</v>
      </c>
      <c r="AH36" s="6" t="s">
        <v>605</v>
      </c>
      <c r="AI36" s="6" t="s">
        <v>605</v>
      </c>
      <c r="AJ36" s="6">
        <v>1</v>
      </c>
      <c r="AK36" s="15" t="s">
        <v>1781</v>
      </c>
      <c r="AL36" s="15">
        <v>-29.5</v>
      </c>
      <c r="AM36" s="15" t="s">
        <v>605</v>
      </c>
      <c r="AN36" s="15" t="s">
        <v>1782</v>
      </c>
      <c r="AO36" s="15">
        <v>-33.299999999999997</v>
      </c>
      <c r="AP36" s="15" t="s">
        <v>605</v>
      </c>
      <c r="AQ36" s="15">
        <v>-3.8</v>
      </c>
      <c r="AR36" s="15" t="s">
        <v>605</v>
      </c>
      <c r="AS36" s="6">
        <v>1</v>
      </c>
      <c r="AT36" s="6" t="s">
        <v>605</v>
      </c>
      <c r="AU36" s="6" t="s">
        <v>605</v>
      </c>
      <c r="AV36" s="6" t="s">
        <v>605</v>
      </c>
      <c r="AW36" s="6" t="s">
        <v>605</v>
      </c>
      <c r="AX36" s="6" t="s">
        <v>605</v>
      </c>
      <c r="AY36" s="6" t="s">
        <v>605</v>
      </c>
      <c r="AZ36" s="6" t="s">
        <v>605</v>
      </c>
      <c r="BA36" s="6" t="s">
        <v>605</v>
      </c>
      <c r="BB36" s="6" t="s">
        <v>605</v>
      </c>
      <c r="BC36" s="6" t="s">
        <v>605</v>
      </c>
      <c r="BD36" s="6" t="s">
        <v>605</v>
      </c>
      <c r="BE36" s="6">
        <v>1</v>
      </c>
      <c r="BF36" s="6">
        <v>1</v>
      </c>
      <c r="BG36" s="6">
        <v>0</v>
      </c>
      <c r="BH36" s="6">
        <v>0</v>
      </c>
      <c r="BI36" s="6" t="s">
        <v>605</v>
      </c>
      <c r="BJ36" s="6" t="s">
        <v>605</v>
      </c>
      <c r="BK36" s="6" t="s">
        <v>605</v>
      </c>
      <c r="BL36" s="6" t="s">
        <v>605</v>
      </c>
      <c r="BM36" s="6" t="s">
        <v>605</v>
      </c>
      <c r="BN36" s="6" t="s">
        <v>605</v>
      </c>
      <c r="BO36" s="6">
        <v>0</v>
      </c>
    </row>
    <row r="37" spans="1:67" x14ac:dyDescent="0.15">
      <c r="A37" s="6" t="s">
        <v>1880</v>
      </c>
      <c r="B37" s="6" t="s">
        <v>1881</v>
      </c>
      <c r="C37" s="6" t="s">
        <v>605</v>
      </c>
      <c r="D37" s="6" t="s">
        <v>1775</v>
      </c>
      <c r="E37" s="6">
        <v>1</v>
      </c>
      <c r="F37" s="6" t="s">
        <v>39</v>
      </c>
      <c r="G37" s="4" t="s">
        <v>1568</v>
      </c>
      <c r="H37" s="6">
        <v>4</v>
      </c>
      <c r="I37" s="6">
        <v>3940</v>
      </c>
      <c r="J37" s="6">
        <v>3820</v>
      </c>
      <c r="L37" s="40">
        <v>11.55</v>
      </c>
      <c r="M37" s="40">
        <v>55.58</v>
      </c>
      <c r="N37" s="6" t="s">
        <v>1777</v>
      </c>
      <c r="O37" s="6" t="s">
        <v>1778</v>
      </c>
      <c r="P37" s="6">
        <v>0</v>
      </c>
      <c r="Q37" s="6" t="s">
        <v>605</v>
      </c>
      <c r="R37" s="6" t="s">
        <v>605</v>
      </c>
      <c r="S37" s="6" t="s">
        <v>605</v>
      </c>
      <c r="T37" s="6" t="s">
        <v>605</v>
      </c>
      <c r="U37" s="6">
        <v>0</v>
      </c>
      <c r="V37" s="6" t="s">
        <v>605</v>
      </c>
      <c r="W37" s="6" t="s">
        <v>605</v>
      </c>
      <c r="X37" s="6" t="s">
        <v>605</v>
      </c>
      <c r="Y37" s="6" t="s">
        <v>605</v>
      </c>
      <c r="Z37" s="6" t="s">
        <v>605</v>
      </c>
      <c r="AA37" s="6" t="s">
        <v>605</v>
      </c>
      <c r="AB37" s="15" t="s">
        <v>605</v>
      </c>
      <c r="AC37" s="6" t="s">
        <v>605</v>
      </c>
      <c r="AD37" s="6" t="s">
        <v>605</v>
      </c>
      <c r="AE37" s="6" t="s">
        <v>605</v>
      </c>
      <c r="AF37" s="6" t="s">
        <v>605</v>
      </c>
      <c r="AG37" s="6" t="s">
        <v>605</v>
      </c>
      <c r="AH37" s="6" t="s">
        <v>605</v>
      </c>
      <c r="AI37" s="6" t="s">
        <v>605</v>
      </c>
      <c r="AJ37" s="6">
        <v>0</v>
      </c>
      <c r="AK37" s="15" t="s">
        <v>605</v>
      </c>
      <c r="AL37" s="15" t="s">
        <v>605</v>
      </c>
      <c r="AM37" s="15" t="s">
        <v>605</v>
      </c>
      <c r="AN37" s="15" t="s">
        <v>605</v>
      </c>
      <c r="AO37" s="15" t="s">
        <v>605</v>
      </c>
      <c r="AP37" s="15" t="s">
        <v>605</v>
      </c>
      <c r="AQ37" s="15" t="s">
        <v>605</v>
      </c>
      <c r="AR37" s="15" t="s">
        <v>605</v>
      </c>
      <c r="AS37" s="6" t="s">
        <v>605</v>
      </c>
      <c r="AT37" s="6" t="s">
        <v>605</v>
      </c>
      <c r="AU37" s="6" t="s">
        <v>605</v>
      </c>
      <c r="AV37" s="6" t="s">
        <v>605</v>
      </c>
      <c r="AW37" s="6" t="s">
        <v>605</v>
      </c>
      <c r="AX37" s="6" t="s">
        <v>605</v>
      </c>
      <c r="AY37" s="6" t="s">
        <v>605</v>
      </c>
      <c r="AZ37" s="6" t="s">
        <v>605</v>
      </c>
      <c r="BA37" s="6" t="s">
        <v>605</v>
      </c>
      <c r="BB37" s="6" t="s">
        <v>605</v>
      </c>
      <c r="BC37" s="6" t="s">
        <v>605</v>
      </c>
      <c r="BD37" s="6" t="s">
        <v>605</v>
      </c>
      <c r="BE37" s="6">
        <v>0</v>
      </c>
      <c r="BF37" s="6" t="s">
        <v>605</v>
      </c>
      <c r="BG37" s="6" t="s">
        <v>605</v>
      </c>
      <c r="BH37" s="6">
        <v>1</v>
      </c>
      <c r="BI37" s="6" t="s">
        <v>1853</v>
      </c>
      <c r="BJ37" s="6" t="s">
        <v>1799</v>
      </c>
      <c r="BK37" s="6">
        <v>-29.5</v>
      </c>
      <c r="BL37" s="6" t="s">
        <v>1800</v>
      </c>
      <c r="BM37" s="6">
        <v>8.6999999999999993</v>
      </c>
      <c r="BN37" s="6">
        <v>7</v>
      </c>
      <c r="BO37" s="6">
        <v>0</v>
      </c>
    </row>
    <row r="38" spans="1:67" x14ac:dyDescent="0.15">
      <c r="A38" s="6" t="s">
        <v>1882</v>
      </c>
      <c r="B38" s="6" t="s">
        <v>1883</v>
      </c>
      <c r="C38" s="6" t="s">
        <v>605</v>
      </c>
      <c r="D38" s="6" t="s">
        <v>1775</v>
      </c>
      <c r="E38" s="6">
        <v>1</v>
      </c>
      <c r="F38" s="6" t="s">
        <v>39</v>
      </c>
      <c r="G38" s="4" t="s">
        <v>1568</v>
      </c>
      <c r="H38" s="6">
        <v>4</v>
      </c>
      <c r="I38" s="6">
        <v>3940</v>
      </c>
      <c r="J38" s="6">
        <v>3820</v>
      </c>
      <c r="L38" s="40">
        <v>11.55</v>
      </c>
      <c r="M38" s="40">
        <v>55.58</v>
      </c>
      <c r="N38" s="6" t="s">
        <v>1848</v>
      </c>
      <c r="O38" s="6" t="s">
        <v>1778</v>
      </c>
      <c r="P38" s="6">
        <v>1</v>
      </c>
      <c r="Q38" s="6" t="s">
        <v>1856</v>
      </c>
      <c r="R38" s="16" t="s">
        <v>1850</v>
      </c>
      <c r="T38" s="6">
        <v>1</v>
      </c>
      <c r="U38" s="6">
        <v>0</v>
      </c>
      <c r="V38" s="6">
        <v>1</v>
      </c>
      <c r="W38" s="6">
        <v>1</v>
      </c>
      <c r="X38" s="6">
        <v>1</v>
      </c>
      <c r="Y38" s="6">
        <v>1</v>
      </c>
      <c r="Z38" s="6" t="s">
        <v>605</v>
      </c>
      <c r="AA38" s="6" t="s">
        <v>605</v>
      </c>
      <c r="AB38" s="15" t="s">
        <v>605</v>
      </c>
      <c r="AC38" s="6">
        <v>1</v>
      </c>
      <c r="AD38" s="6">
        <v>0</v>
      </c>
      <c r="AE38" s="6">
        <v>1</v>
      </c>
      <c r="AF38" s="6" t="s">
        <v>605</v>
      </c>
      <c r="AG38" s="6" t="s">
        <v>605</v>
      </c>
      <c r="AH38" s="6" t="s">
        <v>605</v>
      </c>
      <c r="AI38" s="6" t="s">
        <v>605</v>
      </c>
      <c r="AJ38" s="6">
        <v>1</v>
      </c>
      <c r="AK38" s="15" t="s">
        <v>1781</v>
      </c>
      <c r="AL38" s="15">
        <v>-29.7</v>
      </c>
      <c r="AM38" s="15" t="s">
        <v>605</v>
      </c>
      <c r="AN38" s="15" t="s">
        <v>1782</v>
      </c>
      <c r="AO38" s="15">
        <v>-31.4</v>
      </c>
      <c r="AP38" s="15" t="s">
        <v>605</v>
      </c>
      <c r="AQ38" s="15">
        <v>-1.7</v>
      </c>
      <c r="AR38" s="15" t="s">
        <v>605</v>
      </c>
      <c r="AS38" s="6">
        <v>1</v>
      </c>
      <c r="AT38" s="6" t="s">
        <v>605</v>
      </c>
      <c r="AU38" s="6" t="s">
        <v>605</v>
      </c>
      <c r="AV38" s="6" t="s">
        <v>605</v>
      </c>
      <c r="AW38" s="6" t="s">
        <v>605</v>
      </c>
      <c r="AX38" s="6" t="s">
        <v>605</v>
      </c>
      <c r="AY38" s="6" t="s">
        <v>605</v>
      </c>
      <c r="AZ38" s="6" t="s">
        <v>605</v>
      </c>
      <c r="BA38" s="6" t="s">
        <v>605</v>
      </c>
      <c r="BB38" s="6" t="s">
        <v>605</v>
      </c>
      <c r="BC38" s="6" t="s">
        <v>605</v>
      </c>
      <c r="BD38" s="6" t="s">
        <v>605</v>
      </c>
      <c r="BE38" s="6">
        <v>1</v>
      </c>
      <c r="BF38" s="6">
        <v>0</v>
      </c>
      <c r="BG38" s="6">
        <v>0</v>
      </c>
      <c r="BH38" s="6">
        <v>0</v>
      </c>
      <c r="BI38" s="6" t="s">
        <v>605</v>
      </c>
      <c r="BJ38" s="6" t="s">
        <v>605</v>
      </c>
      <c r="BK38" s="6" t="s">
        <v>605</v>
      </c>
      <c r="BL38" s="6" t="s">
        <v>605</v>
      </c>
      <c r="BM38" s="6" t="s">
        <v>605</v>
      </c>
      <c r="BN38" s="6" t="s">
        <v>605</v>
      </c>
      <c r="BO38" s="6">
        <v>0</v>
      </c>
    </row>
    <row r="39" spans="1:67" x14ac:dyDescent="0.15">
      <c r="A39" s="6" t="s">
        <v>1884</v>
      </c>
      <c r="B39" s="6" t="s">
        <v>1885</v>
      </c>
      <c r="C39" s="6" t="s">
        <v>605</v>
      </c>
      <c r="D39" s="6" t="s">
        <v>1775</v>
      </c>
      <c r="E39" s="6">
        <v>1</v>
      </c>
      <c r="F39" s="6" t="s">
        <v>39</v>
      </c>
      <c r="G39" s="4" t="s">
        <v>1568</v>
      </c>
      <c r="H39" s="6">
        <v>4</v>
      </c>
      <c r="I39" s="6">
        <v>3940</v>
      </c>
      <c r="J39" s="6">
        <v>3820</v>
      </c>
      <c r="L39" s="40">
        <v>11.55</v>
      </c>
      <c r="M39" s="40">
        <v>55.58</v>
      </c>
      <c r="N39" s="6" t="s">
        <v>1777</v>
      </c>
      <c r="O39" s="6" t="s">
        <v>1778</v>
      </c>
      <c r="P39" s="6">
        <v>0</v>
      </c>
      <c r="Q39" s="6" t="s">
        <v>605</v>
      </c>
      <c r="R39" s="6" t="s">
        <v>605</v>
      </c>
      <c r="S39" s="6" t="s">
        <v>605</v>
      </c>
      <c r="T39" s="6" t="s">
        <v>605</v>
      </c>
      <c r="U39" s="6">
        <v>0</v>
      </c>
      <c r="V39" s="6" t="s">
        <v>605</v>
      </c>
      <c r="W39" s="6" t="s">
        <v>605</v>
      </c>
      <c r="X39" s="6" t="s">
        <v>605</v>
      </c>
      <c r="Y39" s="6" t="s">
        <v>605</v>
      </c>
      <c r="Z39" s="6" t="s">
        <v>605</v>
      </c>
      <c r="AA39" s="6" t="s">
        <v>605</v>
      </c>
      <c r="AB39" s="15" t="s">
        <v>605</v>
      </c>
      <c r="AC39" s="6" t="s">
        <v>605</v>
      </c>
      <c r="AD39" s="6" t="s">
        <v>605</v>
      </c>
      <c r="AE39" s="6" t="s">
        <v>605</v>
      </c>
      <c r="AF39" s="6" t="s">
        <v>605</v>
      </c>
      <c r="AG39" s="6" t="s">
        <v>605</v>
      </c>
      <c r="AH39" s="6" t="s">
        <v>605</v>
      </c>
      <c r="AI39" s="6" t="s">
        <v>605</v>
      </c>
      <c r="AJ39" s="6">
        <v>0</v>
      </c>
      <c r="AK39" s="15" t="s">
        <v>605</v>
      </c>
      <c r="AL39" s="15" t="s">
        <v>605</v>
      </c>
      <c r="AM39" s="15" t="s">
        <v>605</v>
      </c>
      <c r="AN39" s="15" t="s">
        <v>605</v>
      </c>
      <c r="AO39" s="15" t="s">
        <v>605</v>
      </c>
      <c r="AP39" s="15" t="s">
        <v>605</v>
      </c>
      <c r="AQ39" s="15" t="s">
        <v>605</v>
      </c>
      <c r="AR39" s="15" t="s">
        <v>605</v>
      </c>
      <c r="AS39" s="6" t="s">
        <v>605</v>
      </c>
      <c r="AT39" s="6" t="s">
        <v>605</v>
      </c>
      <c r="AU39" s="6" t="s">
        <v>605</v>
      </c>
      <c r="AV39" s="6" t="s">
        <v>605</v>
      </c>
      <c r="AW39" s="6" t="s">
        <v>605</v>
      </c>
      <c r="AX39" s="6" t="s">
        <v>605</v>
      </c>
      <c r="AY39" s="6" t="s">
        <v>605</v>
      </c>
      <c r="AZ39" s="6" t="s">
        <v>605</v>
      </c>
      <c r="BA39" s="6" t="s">
        <v>605</v>
      </c>
      <c r="BB39" s="6" t="s">
        <v>605</v>
      </c>
      <c r="BC39" s="6" t="s">
        <v>605</v>
      </c>
      <c r="BD39" s="6" t="s">
        <v>605</v>
      </c>
      <c r="BE39" s="6">
        <v>0</v>
      </c>
      <c r="BF39" s="6" t="s">
        <v>605</v>
      </c>
      <c r="BG39" s="6" t="s">
        <v>605</v>
      </c>
      <c r="BH39" s="6">
        <v>1</v>
      </c>
      <c r="BI39" s="6" t="s">
        <v>1779</v>
      </c>
      <c r="BJ39" s="6" t="s">
        <v>1799</v>
      </c>
      <c r="BK39" s="6">
        <v>-28.4</v>
      </c>
      <c r="BL39" s="6" t="s">
        <v>1800</v>
      </c>
      <c r="BM39" s="6">
        <v>8.4</v>
      </c>
      <c r="BN39" s="6">
        <v>6.5</v>
      </c>
      <c r="BO39" s="6">
        <v>0</v>
      </c>
    </row>
    <row r="40" spans="1:67" x14ac:dyDescent="0.15">
      <c r="A40" s="6" t="s">
        <v>1886</v>
      </c>
      <c r="B40" s="6" t="s">
        <v>1887</v>
      </c>
      <c r="C40" s="6" t="s">
        <v>605</v>
      </c>
      <c r="D40" s="6" t="s">
        <v>1775</v>
      </c>
      <c r="E40" s="6">
        <v>1</v>
      </c>
      <c r="F40" s="6" t="s">
        <v>39</v>
      </c>
      <c r="G40" s="4" t="s">
        <v>1568</v>
      </c>
      <c r="H40" s="6">
        <v>4</v>
      </c>
      <c r="I40" s="6">
        <v>3940</v>
      </c>
      <c r="J40" s="6">
        <v>3820</v>
      </c>
      <c r="L40" s="40">
        <v>11.55</v>
      </c>
      <c r="M40" s="40">
        <v>55.58</v>
      </c>
      <c r="N40" s="6" t="s">
        <v>1848</v>
      </c>
      <c r="O40" s="6" t="s">
        <v>1778</v>
      </c>
      <c r="P40" s="6">
        <v>1</v>
      </c>
      <c r="Q40" s="6" t="s">
        <v>1856</v>
      </c>
      <c r="R40" s="16" t="s">
        <v>1850</v>
      </c>
      <c r="T40" s="6">
        <v>1</v>
      </c>
      <c r="U40" s="6">
        <v>0</v>
      </c>
      <c r="V40" s="6">
        <v>0</v>
      </c>
      <c r="W40" s="6">
        <v>0</v>
      </c>
      <c r="X40" s="6">
        <v>0</v>
      </c>
      <c r="Y40" s="6">
        <v>0</v>
      </c>
      <c r="Z40" s="6" t="s">
        <v>605</v>
      </c>
      <c r="AA40" s="6" t="s">
        <v>605</v>
      </c>
      <c r="AB40" s="15" t="s">
        <v>605</v>
      </c>
      <c r="AC40" s="6">
        <v>0</v>
      </c>
      <c r="AD40" s="6">
        <v>0</v>
      </c>
      <c r="AE40" s="6">
        <v>0</v>
      </c>
      <c r="AF40" s="6" t="s">
        <v>605</v>
      </c>
      <c r="AG40" s="6" t="s">
        <v>605</v>
      </c>
      <c r="AH40" s="6" t="s">
        <v>605</v>
      </c>
      <c r="AI40" s="6" t="s">
        <v>605</v>
      </c>
      <c r="AJ40" s="6">
        <v>1</v>
      </c>
      <c r="AK40" s="15" t="s">
        <v>1781</v>
      </c>
      <c r="AL40" s="15">
        <v>-30.1</v>
      </c>
      <c r="AM40" s="15" t="s">
        <v>605</v>
      </c>
      <c r="AN40" s="15" t="s">
        <v>1782</v>
      </c>
      <c r="AO40" s="15">
        <v>-31.2</v>
      </c>
      <c r="AP40" s="15" t="s">
        <v>605</v>
      </c>
      <c r="AQ40" s="15">
        <v>-1.1000000000000001</v>
      </c>
      <c r="AR40" s="15" t="s">
        <v>605</v>
      </c>
      <c r="AS40" s="6">
        <v>0</v>
      </c>
      <c r="AT40" s="6" t="s">
        <v>605</v>
      </c>
      <c r="AU40" s="6" t="s">
        <v>605</v>
      </c>
      <c r="AV40" s="6" t="s">
        <v>605</v>
      </c>
      <c r="AW40" s="6" t="s">
        <v>605</v>
      </c>
      <c r="AX40" s="6" t="s">
        <v>605</v>
      </c>
      <c r="AY40" s="6" t="s">
        <v>605</v>
      </c>
      <c r="AZ40" s="6" t="s">
        <v>605</v>
      </c>
      <c r="BA40" s="6" t="s">
        <v>605</v>
      </c>
      <c r="BB40" s="6" t="s">
        <v>605</v>
      </c>
      <c r="BC40" s="6" t="s">
        <v>605</v>
      </c>
      <c r="BD40" s="6" t="s">
        <v>605</v>
      </c>
      <c r="BE40" s="6">
        <v>0</v>
      </c>
      <c r="BF40" s="6">
        <v>0</v>
      </c>
      <c r="BG40" s="6">
        <v>0</v>
      </c>
      <c r="BH40" s="6">
        <v>0</v>
      </c>
      <c r="BI40" s="6" t="s">
        <v>605</v>
      </c>
      <c r="BJ40" s="6" t="s">
        <v>605</v>
      </c>
      <c r="BK40" s="6" t="s">
        <v>605</v>
      </c>
      <c r="BL40" s="6" t="s">
        <v>605</v>
      </c>
      <c r="BM40" s="6" t="s">
        <v>605</v>
      </c>
      <c r="BN40" s="6" t="s">
        <v>605</v>
      </c>
      <c r="BO40" s="6">
        <v>0</v>
      </c>
    </row>
    <row r="41" spans="1:67" x14ac:dyDescent="0.15">
      <c r="A41" s="6" t="s">
        <v>1888</v>
      </c>
      <c r="B41" s="6" t="s">
        <v>1889</v>
      </c>
      <c r="C41" s="6" t="s">
        <v>605</v>
      </c>
      <c r="D41" s="6" t="s">
        <v>1810</v>
      </c>
      <c r="E41" s="6">
        <v>0</v>
      </c>
      <c r="F41" s="6" t="s">
        <v>39</v>
      </c>
      <c r="G41" s="4" t="s">
        <v>1568</v>
      </c>
      <c r="H41" s="6">
        <v>5</v>
      </c>
      <c r="I41" s="6">
        <v>4030</v>
      </c>
      <c r="J41" s="6">
        <v>3820</v>
      </c>
      <c r="L41" s="40">
        <v>11.55</v>
      </c>
      <c r="M41" s="40">
        <v>55.58</v>
      </c>
      <c r="N41" s="6" t="s">
        <v>1777</v>
      </c>
      <c r="O41" s="6" t="s">
        <v>1778</v>
      </c>
      <c r="P41" s="6">
        <v>1</v>
      </c>
      <c r="Q41" s="6" t="s">
        <v>983</v>
      </c>
      <c r="R41" s="16" t="s">
        <v>1850</v>
      </c>
      <c r="T41" s="6">
        <v>1</v>
      </c>
      <c r="U41" s="6">
        <v>0</v>
      </c>
      <c r="V41" s="6">
        <v>0</v>
      </c>
      <c r="W41" s="6">
        <v>0</v>
      </c>
      <c r="X41" s="6">
        <v>0</v>
      </c>
      <c r="Y41" s="6">
        <v>0</v>
      </c>
      <c r="Z41" s="6" t="s">
        <v>605</v>
      </c>
      <c r="AA41" s="6" t="s">
        <v>605</v>
      </c>
      <c r="AB41" s="15" t="s">
        <v>605</v>
      </c>
      <c r="AC41" s="6">
        <v>0</v>
      </c>
      <c r="AD41" s="6">
        <v>0</v>
      </c>
      <c r="AE41" s="6">
        <v>0</v>
      </c>
      <c r="AF41" s="6" t="s">
        <v>605</v>
      </c>
      <c r="AG41" s="6" t="s">
        <v>605</v>
      </c>
      <c r="AH41" s="6" t="s">
        <v>605</v>
      </c>
      <c r="AI41" s="6" t="s">
        <v>605</v>
      </c>
      <c r="AJ41" s="6">
        <v>1</v>
      </c>
      <c r="AK41" s="15" t="s">
        <v>1781</v>
      </c>
      <c r="AL41" s="15">
        <v>-30.5</v>
      </c>
      <c r="AM41" s="15" t="s">
        <v>605</v>
      </c>
      <c r="AN41" s="15" t="s">
        <v>1782</v>
      </c>
      <c r="AO41" s="15">
        <v>-34.299999999999997</v>
      </c>
      <c r="AP41" s="15" t="s">
        <v>605</v>
      </c>
      <c r="AQ41" s="15">
        <v>-3.8</v>
      </c>
      <c r="AR41" s="15" t="s">
        <v>605</v>
      </c>
      <c r="AS41" s="6">
        <v>0</v>
      </c>
      <c r="AT41" s="6" t="s">
        <v>605</v>
      </c>
      <c r="AU41" s="6" t="s">
        <v>605</v>
      </c>
      <c r="AV41" s="6" t="s">
        <v>605</v>
      </c>
      <c r="AW41" s="6" t="s">
        <v>605</v>
      </c>
      <c r="AX41" s="6" t="s">
        <v>605</v>
      </c>
      <c r="AY41" s="6" t="s">
        <v>605</v>
      </c>
      <c r="AZ41" s="6" t="s">
        <v>605</v>
      </c>
      <c r="BA41" s="6" t="s">
        <v>605</v>
      </c>
      <c r="BB41" s="6" t="s">
        <v>605</v>
      </c>
      <c r="BC41" s="6" t="s">
        <v>605</v>
      </c>
      <c r="BD41" s="6" t="s">
        <v>605</v>
      </c>
      <c r="BE41" s="6">
        <v>0</v>
      </c>
      <c r="BF41" s="6">
        <v>1</v>
      </c>
      <c r="BG41" s="6">
        <v>0</v>
      </c>
      <c r="BH41" s="6">
        <v>1</v>
      </c>
      <c r="BI41" s="6" t="s">
        <v>983</v>
      </c>
      <c r="BJ41" s="6" t="s">
        <v>1799</v>
      </c>
      <c r="BK41" s="6">
        <v>-27.5</v>
      </c>
      <c r="BL41" s="6" t="s">
        <v>1800</v>
      </c>
      <c r="BM41" s="6">
        <v>7.7</v>
      </c>
      <c r="BN41" s="6">
        <v>6.9</v>
      </c>
      <c r="BO41" s="6">
        <v>0</v>
      </c>
    </row>
    <row r="42" spans="1:67" x14ac:dyDescent="0.15">
      <c r="A42" s="6" t="s">
        <v>1890</v>
      </c>
      <c r="B42" s="6" t="s">
        <v>1891</v>
      </c>
      <c r="C42" s="6" t="s">
        <v>605</v>
      </c>
      <c r="D42" s="6" t="s">
        <v>1810</v>
      </c>
      <c r="E42" s="6">
        <v>0</v>
      </c>
      <c r="F42" s="6" t="s">
        <v>39</v>
      </c>
      <c r="G42" s="4" t="s">
        <v>1568</v>
      </c>
      <c r="H42" s="6">
        <v>5</v>
      </c>
      <c r="I42" s="6">
        <v>4030</v>
      </c>
      <c r="J42" s="6">
        <v>3820</v>
      </c>
      <c r="L42" s="40">
        <v>11.55</v>
      </c>
      <c r="M42" s="40">
        <v>55.58</v>
      </c>
      <c r="N42" s="6" t="s">
        <v>1848</v>
      </c>
      <c r="O42" s="6" t="s">
        <v>1778</v>
      </c>
      <c r="P42" s="6">
        <v>1</v>
      </c>
      <c r="Q42" s="6" t="s">
        <v>1865</v>
      </c>
      <c r="R42" s="16" t="s">
        <v>1850</v>
      </c>
      <c r="T42" s="6">
        <v>1</v>
      </c>
      <c r="U42" s="6">
        <v>0</v>
      </c>
      <c r="V42" s="6">
        <v>0</v>
      </c>
      <c r="W42" s="6">
        <v>0</v>
      </c>
      <c r="X42" s="6">
        <v>0</v>
      </c>
      <c r="Y42" s="6">
        <v>0</v>
      </c>
      <c r="Z42" s="6" t="s">
        <v>605</v>
      </c>
      <c r="AA42" s="6" t="s">
        <v>605</v>
      </c>
      <c r="AB42" s="15" t="s">
        <v>605</v>
      </c>
      <c r="AC42" s="6">
        <v>0</v>
      </c>
      <c r="AD42" s="6">
        <v>0</v>
      </c>
      <c r="AE42" s="6">
        <v>1</v>
      </c>
      <c r="AF42" s="6" t="s">
        <v>605</v>
      </c>
      <c r="AG42" s="6" t="s">
        <v>605</v>
      </c>
      <c r="AH42" s="6" t="s">
        <v>605</v>
      </c>
      <c r="AI42" s="6" t="s">
        <v>605</v>
      </c>
      <c r="AJ42" s="6">
        <v>1</v>
      </c>
      <c r="AK42" s="15" t="s">
        <v>1781</v>
      </c>
      <c r="AL42" s="15">
        <v>-30.9</v>
      </c>
      <c r="AM42" s="15" t="s">
        <v>605</v>
      </c>
      <c r="AN42" s="15" t="s">
        <v>1782</v>
      </c>
      <c r="AO42" s="15">
        <v>-33</v>
      </c>
      <c r="AP42" s="15" t="s">
        <v>605</v>
      </c>
      <c r="AQ42" s="15">
        <v>-2.1</v>
      </c>
      <c r="AR42" s="15" t="s">
        <v>605</v>
      </c>
      <c r="AS42" s="6">
        <v>0</v>
      </c>
      <c r="AT42" s="6" t="s">
        <v>605</v>
      </c>
      <c r="AU42" s="6" t="s">
        <v>605</v>
      </c>
      <c r="AV42" s="6" t="s">
        <v>605</v>
      </c>
      <c r="AW42" s="6" t="s">
        <v>605</v>
      </c>
      <c r="AX42" s="6" t="s">
        <v>605</v>
      </c>
      <c r="AY42" s="6" t="s">
        <v>605</v>
      </c>
      <c r="AZ42" s="6" t="s">
        <v>605</v>
      </c>
      <c r="BA42" s="6" t="s">
        <v>605</v>
      </c>
      <c r="BB42" s="6" t="s">
        <v>605</v>
      </c>
      <c r="BC42" s="6" t="s">
        <v>605</v>
      </c>
      <c r="BD42" s="6" t="s">
        <v>605</v>
      </c>
      <c r="BE42" s="6">
        <v>0</v>
      </c>
      <c r="BF42" s="6">
        <v>0</v>
      </c>
      <c r="BG42" s="6">
        <v>0</v>
      </c>
      <c r="BH42" s="6">
        <v>0</v>
      </c>
      <c r="BI42" s="6" t="s">
        <v>605</v>
      </c>
      <c r="BJ42" s="6" t="s">
        <v>605</v>
      </c>
      <c r="BK42" s="6" t="s">
        <v>605</v>
      </c>
      <c r="BL42" s="6" t="s">
        <v>605</v>
      </c>
      <c r="BM42" s="6" t="s">
        <v>605</v>
      </c>
      <c r="BN42" s="6" t="s">
        <v>605</v>
      </c>
      <c r="BO42" s="6">
        <v>0</v>
      </c>
    </row>
    <row r="43" spans="1:67" x14ac:dyDescent="0.15">
      <c r="A43" s="6" t="s">
        <v>1892</v>
      </c>
      <c r="B43" s="6" t="s">
        <v>1893</v>
      </c>
      <c r="C43" s="6" t="s">
        <v>605</v>
      </c>
      <c r="D43" s="6" t="s">
        <v>1810</v>
      </c>
      <c r="E43" s="6">
        <v>0</v>
      </c>
      <c r="F43" s="6" t="s">
        <v>39</v>
      </c>
      <c r="G43" s="4" t="s">
        <v>1568</v>
      </c>
      <c r="H43" s="6">
        <v>5</v>
      </c>
      <c r="I43" s="6">
        <v>4030</v>
      </c>
      <c r="J43" s="6">
        <v>3820</v>
      </c>
      <c r="L43" s="40">
        <v>11.55</v>
      </c>
      <c r="M43" s="40">
        <v>55.58</v>
      </c>
      <c r="N43" s="6" t="s">
        <v>1848</v>
      </c>
      <c r="O43" s="6" t="s">
        <v>1778</v>
      </c>
      <c r="P43" s="6">
        <v>1</v>
      </c>
      <c r="Q43" s="6" t="s">
        <v>1865</v>
      </c>
      <c r="R43" s="16" t="s">
        <v>1850</v>
      </c>
      <c r="T43" s="6">
        <v>1</v>
      </c>
      <c r="U43" s="6">
        <v>0</v>
      </c>
      <c r="V43" s="6">
        <v>0</v>
      </c>
      <c r="W43" s="6">
        <v>0</v>
      </c>
      <c r="X43" s="6">
        <v>0</v>
      </c>
      <c r="Y43" s="6">
        <v>0</v>
      </c>
      <c r="Z43" s="6" t="s">
        <v>605</v>
      </c>
      <c r="AA43" s="6" t="s">
        <v>605</v>
      </c>
      <c r="AB43" s="15" t="s">
        <v>605</v>
      </c>
      <c r="AC43" s="6">
        <v>0</v>
      </c>
      <c r="AD43" s="6">
        <v>0</v>
      </c>
      <c r="AE43" s="6">
        <v>0</v>
      </c>
      <c r="AF43" s="6" t="s">
        <v>605</v>
      </c>
      <c r="AG43" s="6" t="s">
        <v>605</v>
      </c>
      <c r="AH43" s="6" t="s">
        <v>605</v>
      </c>
      <c r="AI43" s="6" t="s">
        <v>605</v>
      </c>
      <c r="AJ43" s="6">
        <v>1</v>
      </c>
      <c r="AK43" s="15" t="s">
        <v>1781</v>
      </c>
      <c r="AL43" s="15">
        <v>-30.38</v>
      </c>
      <c r="AM43" s="15" t="s">
        <v>605</v>
      </c>
      <c r="AN43" s="15" t="s">
        <v>1782</v>
      </c>
      <c r="AO43" s="15">
        <v>-33.72</v>
      </c>
      <c r="AP43" s="15" t="s">
        <v>605</v>
      </c>
      <c r="AQ43" s="15">
        <v>-3.34</v>
      </c>
      <c r="AR43" s="15" t="s">
        <v>605</v>
      </c>
      <c r="AS43" s="6">
        <v>0</v>
      </c>
      <c r="AT43" s="6" t="s">
        <v>605</v>
      </c>
      <c r="AU43" s="6" t="s">
        <v>605</v>
      </c>
      <c r="AV43" s="6" t="s">
        <v>605</v>
      </c>
      <c r="AW43" s="6" t="s">
        <v>605</v>
      </c>
      <c r="AX43" s="6" t="s">
        <v>605</v>
      </c>
      <c r="AY43" s="6" t="s">
        <v>605</v>
      </c>
      <c r="AZ43" s="6" t="s">
        <v>605</v>
      </c>
      <c r="BA43" s="6" t="s">
        <v>605</v>
      </c>
      <c r="BB43" s="6" t="s">
        <v>605</v>
      </c>
      <c r="BC43" s="6" t="s">
        <v>605</v>
      </c>
      <c r="BD43" s="6" t="s">
        <v>605</v>
      </c>
      <c r="BE43" s="6">
        <v>0</v>
      </c>
      <c r="BF43" s="6">
        <v>1</v>
      </c>
      <c r="BG43" s="6">
        <v>0</v>
      </c>
      <c r="BH43" s="6">
        <v>0</v>
      </c>
      <c r="BI43" s="6" t="s">
        <v>605</v>
      </c>
      <c r="BJ43" s="6" t="s">
        <v>605</v>
      </c>
      <c r="BK43" s="6" t="s">
        <v>605</v>
      </c>
      <c r="BL43" s="6" t="s">
        <v>605</v>
      </c>
      <c r="BM43" s="6" t="s">
        <v>605</v>
      </c>
      <c r="BN43" s="6" t="s">
        <v>605</v>
      </c>
      <c r="BO43" s="6">
        <v>0</v>
      </c>
    </row>
    <row r="44" spans="1:67" x14ac:dyDescent="0.15">
      <c r="A44" s="6" t="s">
        <v>1894</v>
      </c>
      <c r="B44" s="6" t="s">
        <v>1895</v>
      </c>
      <c r="C44" s="6" t="s">
        <v>605</v>
      </c>
      <c r="D44" s="6" t="s">
        <v>1810</v>
      </c>
      <c r="E44" s="6">
        <v>0</v>
      </c>
      <c r="F44" s="6" t="s">
        <v>39</v>
      </c>
      <c r="G44" s="4" t="s">
        <v>1568</v>
      </c>
      <c r="H44" s="6">
        <v>5</v>
      </c>
      <c r="I44" s="6">
        <v>4030</v>
      </c>
      <c r="J44" s="6">
        <v>3820</v>
      </c>
      <c r="L44" s="40">
        <v>11.55</v>
      </c>
      <c r="M44" s="40">
        <v>55.58</v>
      </c>
      <c r="N44" s="6" t="s">
        <v>1777</v>
      </c>
      <c r="O44" s="6" t="s">
        <v>1791</v>
      </c>
      <c r="P44" s="6">
        <v>0</v>
      </c>
      <c r="Q44" s="6" t="s">
        <v>605</v>
      </c>
      <c r="R44" s="6" t="s">
        <v>605</v>
      </c>
      <c r="S44" s="6" t="s">
        <v>605</v>
      </c>
      <c r="T44" s="6" t="s">
        <v>605</v>
      </c>
      <c r="U44" s="6">
        <v>0</v>
      </c>
      <c r="V44" s="6" t="s">
        <v>605</v>
      </c>
      <c r="W44" s="6" t="s">
        <v>605</v>
      </c>
      <c r="X44" s="6" t="s">
        <v>605</v>
      </c>
      <c r="Y44" s="6" t="s">
        <v>605</v>
      </c>
      <c r="Z44" s="6" t="s">
        <v>605</v>
      </c>
      <c r="AA44" s="6" t="s">
        <v>605</v>
      </c>
      <c r="AB44" s="15" t="s">
        <v>605</v>
      </c>
      <c r="AC44" s="6" t="s">
        <v>605</v>
      </c>
      <c r="AD44" s="6" t="s">
        <v>605</v>
      </c>
      <c r="AE44" s="6" t="s">
        <v>605</v>
      </c>
      <c r="AF44" s="6" t="s">
        <v>605</v>
      </c>
      <c r="AG44" s="6" t="s">
        <v>605</v>
      </c>
      <c r="AH44" s="6" t="s">
        <v>605</v>
      </c>
      <c r="AI44" s="6" t="s">
        <v>605</v>
      </c>
      <c r="AJ44" s="6">
        <v>0</v>
      </c>
      <c r="AK44" s="15" t="s">
        <v>605</v>
      </c>
      <c r="AL44" s="15" t="s">
        <v>605</v>
      </c>
      <c r="AM44" s="15" t="s">
        <v>605</v>
      </c>
      <c r="AN44" s="15" t="s">
        <v>605</v>
      </c>
      <c r="AO44" s="15" t="s">
        <v>605</v>
      </c>
      <c r="AP44" s="15" t="s">
        <v>605</v>
      </c>
      <c r="AQ44" s="15" t="s">
        <v>605</v>
      </c>
      <c r="AR44" s="15" t="s">
        <v>605</v>
      </c>
      <c r="AS44" s="6" t="s">
        <v>605</v>
      </c>
      <c r="AT44" s="6" t="s">
        <v>605</v>
      </c>
      <c r="AU44" s="6" t="s">
        <v>605</v>
      </c>
      <c r="AV44" s="6" t="s">
        <v>605</v>
      </c>
      <c r="AW44" s="6" t="s">
        <v>605</v>
      </c>
      <c r="AX44" s="6" t="s">
        <v>605</v>
      </c>
      <c r="AY44" s="6" t="s">
        <v>605</v>
      </c>
      <c r="AZ44" s="6" t="s">
        <v>605</v>
      </c>
      <c r="BA44" s="6" t="s">
        <v>605</v>
      </c>
      <c r="BB44" s="6" t="s">
        <v>605</v>
      </c>
      <c r="BC44" s="6" t="s">
        <v>605</v>
      </c>
      <c r="BD44" s="6" t="s">
        <v>605</v>
      </c>
      <c r="BE44" s="6">
        <v>0</v>
      </c>
      <c r="BF44" s="6" t="s">
        <v>605</v>
      </c>
      <c r="BG44" s="6" t="s">
        <v>605</v>
      </c>
      <c r="BH44" s="6">
        <v>1</v>
      </c>
      <c r="BI44" s="6" t="s">
        <v>1896</v>
      </c>
      <c r="BJ44" s="6" t="s">
        <v>1799</v>
      </c>
      <c r="BK44" s="6">
        <v>-27.2</v>
      </c>
      <c r="BL44" s="6" t="s">
        <v>1800</v>
      </c>
      <c r="BM44" s="6">
        <v>10.7</v>
      </c>
      <c r="BN44" s="6">
        <v>10.4</v>
      </c>
      <c r="BO44" s="6">
        <v>0</v>
      </c>
    </row>
    <row r="45" spans="1:67" x14ac:dyDescent="0.15">
      <c r="A45" s="6" t="s">
        <v>1897</v>
      </c>
      <c r="B45" s="6" t="s">
        <v>1898</v>
      </c>
      <c r="C45" s="6" t="s">
        <v>605</v>
      </c>
      <c r="D45" s="6" t="s">
        <v>1775</v>
      </c>
      <c r="E45" s="6">
        <v>1</v>
      </c>
      <c r="F45" s="6" t="s">
        <v>39</v>
      </c>
      <c r="G45" s="4" t="s">
        <v>1568</v>
      </c>
      <c r="H45" s="6">
        <v>4</v>
      </c>
      <c r="I45" s="6">
        <v>3940</v>
      </c>
      <c r="J45" s="6">
        <v>3820</v>
      </c>
      <c r="L45" s="40">
        <v>11.55</v>
      </c>
      <c r="M45" s="40">
        <v>55.58</v>
      </c>
      <c r="N45" s="6" t="s">
        <v>1777</v>
      </c>
      <c r="O45" s="6" t="s">
        <v>1778</v>
      </c>
      <c r="P45" s="6">
        <v>0</v>
      </c>
      <c r="Q45" s="6" t="s">
        <v>605</v>
      </c>
      <c r="R45" s="6" t="s">
        <v>605</v>
      </c>
      <c r="S45" s="6" t="s">
        <v>605</v>
      </c>
      <c r="T45" s="6" t="s">
        <v>605</v>
      </c>
      <c r="U45" s="6">
        <v>0</v>
      </c>
      <c r="V45" s="6" t="s">
        <v>605</v>
      </c>
      <c r="W45" s="6" t="s">
        <v>605</v>
      </c>
      <c r="X45" s="6" t="s">
        <v>605</v>
      </c>
      <c r="Y45" s="6" t="s">
        <v>605</v>
      </c>
      <c r="Z45" s="6" t="s">
        <v>605</v>
      </c>
      <c r="AA45" s="6" t="s">
        <v>605</v>
      </c>
      <c r="AB45" s="15" t="s">
        <v>605</v>
      </c>
      <c r="AC45" s="6" t="s">
        <v>605</v>
      </c>
      <c r="AD45" s="6" t="s">
        <v>605</v>
      </c>
      <c r="AE45" s="6" t="s">
        <v>605</v>
      </c>
      <c r="AF45" s="6" t="s">
        <v>605</v>
      </c>
      <c r="AG45" s="6" t="s">
        <v>605</v>
      </c>
      <c r="AH45" s="6" t="s">
        <v>605</v>
      </c>
      <c r="AI45" s="6" t="s">
        <v>605</v>
      </c>
      <c r="AJ45" s="6">
        <v>0</v>
      </c>
      <c r="AK45" s="15" t="s">
        <v>605</v>
      </c>
      <c r="AL45" s="15" t="s">
        <v>605</v>
      </c>
      <c r="AM45" s="15" t="s">
        <v>605</v>
      </c>
      <c r="AN45" s="15" t="s">
        <v>605</v>
      </c>
      <c r="AO45" s="15" t="s">
        <v>605</v>
      </c>
      <c r="AP45" s="15" t="s">
        <v>605</v>
      </c>
      <c r="AQ45" s="15" t="s">
        <v>605</v>
      </c>
      <c r="AR45" s="15" t="s">
        <v>605</v>
      </c>
      <c r="AS45" s="6" t="s">
        <v>605</v>
      </c>
      <c r="AT45" s="6" t="s">
        <v>605</v>
      </c>
      <c r="AU45" s="6" t="s">
        <v>605</v>
      </c>
      <c r="AV45" s="6" t="s">
        <v>605</v>
      </c>
      <c r="AW45" s="6" t="s">
        <v>605</v>
      </c>
      <c r="AX45" s="6" t="s">
        <v>605</v>
      </c>
      <c r="AY45" s="6" t="s">
        <v>605</v>
      </c>
      <c r="AZ45" s="6" t="s">
        <v>605</v>
      </c>
      <c r="BA45" s="6" t="s">
        <v>605</v>
      </c>
      <c r="BB45" s="6" t="s">
        <v>605</v>
      </c>
      <c r="BC45" s="6" t="s">
        <v>605</v>
      </c>
      <c r="BD45" s="6" t="s">
        <v>605</v>
      </c>
      <c r="BE45" s="6">
        <v>0</v>
      </c>
      <c r="BF45" s="6" t="s">
        <v>605</v>
      </c>
      <c r="BG45" s="6" t="s">
        <v>605</v>
      </c>
      <c r="BH45" s="6">
        <v>1</v>
      </c>
      <c r="BI45" s="6" t="s">
        <v>1779</v>
      </c>
      <c r="BJ45" s="6" t="s">
        <v>1799</v>
      </c>
      <c r="BK45" s="6">
        <v>-26.7</v>
      </c>
      <c r="BL45" s="6" t="s">
        <v>1800</v>
      </c>
      <c r="BM45" s="6">
        <v>6.9</v>
      </c>
      <c r="BN45" s="6">
        <v>9.5</v>
      </c>
      <c r="BO45" s="6">
        <v>0</v>
      </c>
    </row>
    <row r="46" spans="1:67" x14ac:dyDescent="0.15">
      <c r="A46" s="6" t="s">
        <v>1899</v>
      </c>
      <c r="B46" s="6" t="s">
        <v>1900</v>
      </c>
      <c r="C46" s="6" t="s">
        <v>605</v>
      </c>
      <c r="D46" s="6" t="s">
        <v>1775</v>
      </c>
      <c r="E46" s="6">
        <v>1</v>
      </c>
      <c r="F46" s="6" t="s">
        <v>39</v>
      </c>
      <c r="G46" s="4" t="s">
        <v>1568</v>
      </c>
      <c r="H46" s="6">
        <v>4</v>
      </c>
      <c r="I46" s="6">
        <v>3940</v>
      </c>
      <c r="J46" s="6">
        <v>3820</v>
      </c>
      <c r="L46" s="40">
        <v>11.55</v>
      </c>
      <c r="M46" s="40">
        <v>55.58</v>
      </c>
      <c r="N46" s="6" t="s">
        <v>1848</v>
      </c>
      <c r="O46" s="6" t="s">
        <v>1778</v>
      </c>
      <c r="P46" s="6">
        <v>1</v>
      </c>
      <c r="Q46" s="6" t="s">
        <v>1856</v>
      </c>
      <c r="R46" s="16" t="s">
        <v>1850</v>
      </c>
      <c r="T46" s="6">
        <v>1</v>
      </c>
      <c r="U46" s="6">
        <v>0</v>
      </c>
      <c r="V46" s="6">
        <v>0</v>
      </c>
      <c r="W46" s="6">
        <v>0</v>
      </c>
      <c r="X46" s="6">
        <v>0</v>
      </c>
      <c r="Y46" s="6">
        <v>0</v>
      </c>
      <c r="Z46" s="6" t="s">
        <v>605</v>
      </c>
      <c r="AA46" s="6" t="s">
        <v>605</v>
      </c>
      <c r="AB46" s="15" t="s">
        <v>605</v>
      </c>
      <c r="AC46" s="6">
        <v>0</v>
      </c>
      <c r="AD46" s="6">
        <v>0</v>
      </c>
      <c r="AE46" s="6">
        <v>0</v>
      </c>
      <c r="AF46" s="6" t="s">
        <v>605</v>
      </c>
      <c r="AG46" s="6" t="s">
        <v>605</v>
      </c>
      <c r="AH46" s="6" t="s">
        <v>605</v>
      </c>
      <c r="AI46" s="6" t="s">
        <v>605</v>
      </c>
      <c r="AJ46" s="6">
        <v>1</v>
      </c>
      <c r="AK46" s="15" t="s">
        <v>1781</v>
      </c>
      <c r="AL46" s="15">
        <v>-29.9</v>
      </c>
      <c r="AM46" s="15" t="s">
        <v>605</v>
      </c>
      <c r="AN46" s="15" t="s">
        <v>1782</v>
      </c>
      <c r="AO46" s="15">
        <v>-33.4</v>
      </c>
      <c r="AP46" s="15" t="s">
        <v>605</v>
      </c>
      <c r="AQ46" s="15">
        <v>-3.5</v>
      </c>
      <c r="AR46" s="15" t="s">
        <v>605</v>
      </c>
      <c r="AS46" s="6">
        <v>0</v>
      </c>
      <c r="AT46" s="6" t="s">
        <v>605</v>
      </c>
      <c r="AU46" s="6" t="s">
        <v>605</v>
      </c>
      <c r="AV46" s="6" t="s">
        <v>605</v>
      </c>
      <c r="AW46" s="6" t="s">
        <v>605</v>
      </c>
      <c r="AX46" s="6" t="s">
        <v>605</v>
      </c>
      <c r="AY46" s="6" t="s">
        <v>605</v>
      </c>
      <c r="AZ46" s="6" t="s">
        <v>605</v>
      </c>
      <c r="BA46" s="6" t="s">
        <v>605</v>
      </c>
      <c r="BB46" s="6" t="s">
        <v>605</v>
      </c>
      <c r="BC46" s="6" t="s">
        <v>605</v>
      </c>
      <c r="BD46" s="6" t="s">
        <v>605</v>
      </c>
      <c r="BE46" s="6">
        <v>0</v>
      </c>
      <c r="BF46" s="6">
        <v>1</v>
      </c>
      <c r="BG46" s="6">
        <v>0</v>
      </c>
      <c r="BH46" s="6">
        <v>0</v>
      </c>
      <c r="BI46" s="6" t="s">
        <v>605</v>
      </c>
      <c r="BJ46" s="6" t="s">
        <v>605</v>
      </c>
      <c r="BK46" s="6" t="s">
        <v>605</v>
      </c>
      <c r="BL46" s="6" t="s">
        <v>605</v>
      </c>
      <c r="BM46" s="6" t="s">
        <v>605</v>
      </c>
      <c r="BN46" s="6" t="s">
        <v>605</v>
      </c>
      <c r="BO46" s="6">
        <v>0</v>
      </c>
    </row>
    <row r="47" spans="1:67" x14ac:dyDescent="0.15">
      <c r="A47" s="6" t="s">
        <v>1901</v>
      </c>
      <c r="B47" s="6" t="s">
        <v>1902</v>
      </c>
      <c r="C47" s="6" t="s">
        <v>605</v>
      </c>
      <c r="D47" s="6" t="s">
        <v>1775</v>
      </c>
      <c r="E47" s="6">
        <v>1</v>
      </c>
      <c r="F47" s="6" t="s">
        <v>39</v>
      </c>
      <c r="G47" s="4" t="s">
        <v>1568</v>
      </c>
      <c r="H47" s="6">
        <v>4</v>
      </c>
      <c r="I47" s="6">
        <v>3940</v>
      </c>
      <c r="J47" s="6">
        <v>3820</v>
      </c>
      <c r="L47" s="40">
        <v>11.55</v>
      </c>
      <c r="M47" s="40">
        <v>55.58</v>
      </c>
      <c r="N47" s="6" t="s">
        <v>1777</v>
      </c>
      <c r="O47" s="6" t="s">
        <v>1778</v>
      </c>
      <c r="P47" s="6">
        <v>0</v>
      </c>
      <c r="Q47" s="6" t="s">
        <v>605</v>
      </c>
      <c r="R47" s="6" t="s">
        <v>605</v>
      </c>
      <c r="S47" s="6" t="s">
        <v>605</v>
      </c>
      <c r="T47" s="6" t="s">
        <v>605</v>
      </c>
      <c r="U47" s="6">
        <v>0</v>
      </c>
      <c r="V47" s="6" t="s">
        <v>605</v>
      </c>
      <c r="W47" s="6" t="s">
        <v>605</v>
      </c>
      <c r="X47" s="6" t="s">
        <v>605</v>
      </c>
      <c r="Y47" s="6" t="s">
        <v>605</v>
      </c>
      <c r="Z47" s="6" t="s">
        <v>605</v>
      </c>
      <c r="AA47" s="6" t="s">
        <v>605</v>
      </c>
      <c r="AB47" s="15" t="s">
        <v>605</v>
      </c>
      <c r="AC47" s="6" t="s">
        <v>605</v>
      </c>
      <c r="AD47" s="6" t="s">
        <v>605</v>
      </c>
      <c r="AE47" s="6" t="s">
        <v>605</v>
      </c>
      <c r="AF47" s="6" t="s">
        <v>605</v>
      </c>
      <c r="AG47" s="6" t="s">
        <v>605</v>
      </c>
      <c r="AH47" s="6" t="s">
        <v>605</v>
      </c>
      <c r="AI47" s="6" t="s">
        <v>605</v>
      </c>
      <c r="AJ47" s="6">
        <v>0</v>
      </c>
      <c r="AK47" s="15" t="s">
        <v>605</v>
      </c>
      <c r="AL47" s="15" t="s">
        <v>605</v>
      </c>
      <c r="AM47" s="15" t="s">
        <v>605</v>
      </c>
      <c r="AN47" s="15" t="s">
        <v>605</v>
      </c>
      <c r="AO47" s="15" t="s">
        <v>605</v>
      </c>
      <c r="AP47" s="15" t="s">
        <v>605</v>
      </c>
      <c r="AQ47" s="15" t="s">
        <v>605</v>
      </c>
      <c r="AR47" s="15" t="s">
        <v>605</v>
      </c>
      <c r="AS47" s="6" t="s">
        <v>605</v>
      </c>
      <c r="AT47" s="6" t="s">
        <v>605</v>
      </c>
      <c r="AU47" s="6" t="s">
        <v>605</v>
      </c>
      <c r="AV47" s="6" t="s">
        <v>605</v>
      </c>
      <c r="AW47" s="6" t="s">
        <v>605</v>
      </c>
      <c r="AX47" s="6" t="s">
        <v>605</v>
      </c>
      <c r="AY47" s="6" t="s">
        <v>605</v>
      </c>
      <c r="AZ47" s="6" t="s">
        <v>605</v>
      </c>
      <c r="BA47" s="6" t="s">
        <v>605</v>
      </c>
      <c r="BB47" s="6" t="s">
        <v>605</v>
      </c>
      <c r="BC47" s="6" t="s">
        <v>605</v>
      </c>
      <c r="BD47" s="6" t="s">
        <v>605</v>
      </c>
      <c r="BE47" s="6">
        <v>0</v>
      </c>
      <c r="BF47" s="6" t="s">
        <v>605</v>
      </c>
      <c r="BG47" s="6" t="s">
        <v>605</v>
      </c>
      <c r="BH47" s="6">
        <v>1</v>
      </c>
      <c r="BI47" s="6" t="s">
        <v>1853</v>
      </c>
      <c r="BJ47" s="6" t="s">
        <v>1799</v>
      </c>
      <c r="BK47" s="6">
        <v>-26.3</v>
      </c>
      <c r="BL47" s="6" t="s">
        <v>1800</v>
      </c>
      <c r="BM47" s="6">
        <v>7.7</v>
      </c>
      <c r="BN47" s="6">
        <v>14.4</v>
      </c>
      <c r="BO47" s="6">
        <v>0</v>
      </c>
    </row>
    <row r="48" spans="1:67" x14ac:dyDescent="0.15">
      <c r="A48" s="6" t="s">
        <v>1903</v>
      </c>
      <c r="B48" s="6" t="s">
        <v>1904</v>
      </c>
      <c r="C48" s="6" t="s">
        <v>605</v>
      </c>
      <c r="D48" s="6" t="s">
        <v>1775</v>
      </c>
      <c r="E48" s="6">
        <v>1</v>
      </c>
      <c r="F48" s="6" t="s">
        <v>39</v>
      </c>
      <c r="G48" s="4" t="s">
        <v>1568</v>
      </c>
      <c r="H48" s="6">
        <v>4</v>
      </c>
      <c r="I48" s="6">
        <v>3940</v>
      </c>
      <c r="J48" s="6">
        <v>3820</v>
      </c>
      <c r="L48" s="40">
        <v>11.55</v>
      </c>
      <c r="M48" s="40">
        <v>55.58</v>
      </c>
      <c r="N48" s="6" t="s">
        <v>1848</v>
      </c>
      <c r="O48" s="6" t="s">
        <v>1778</v>
      </c>
      <c r="P48" s="6">
        <v>1</v>
      </c>
      <c r="Q48" s="6" t="s">
        <v>1856</v>
      </c>
      <c r="R48" s="16" t="s">
        <v>1850</v>
      </c>
      <c r="T48" s="6">
        <v>1</v>
      </c>
      <c r="U48" s="6">
        <v>0</v>
      </c>
      <c r="V48" s="6">
        <v>0</v>
      </c>
      <c r="W48" s="6">
        <v>0</v>
      </c>
      <c r="X48" s="6">
        <v>0</v>
      </c>
      <c r="Y48" s="6">
        <v>0</v>
      </c>
      <c r="Z48" s="6" t="s">
        <v>605</v>
      </c>
      <c r="AA48" s="6" t="s">
        <v>605</v>
      </c>
      <c r="AB48" s="15" t="s">
        <v>605</v>
      </c>
      <c r="AC48" s="6">
        <v>0</v>
      </c>
      <c r="AD48" s="6">
        <v>0</v>
      </c>
      <c r="AE48" s="6">
        <v>0</v>
      </c>
      <c r="AF48" s="6" t="s">
        <v>605</v>
      </c>
      <c r="AG48" s="6" t="s">
        <v>605</v>
      </c>
      <c r="AH48" s="6" t="s">
        <v>605</v>
      </c>
      <c r="AI48" s="6" t="s">
        <v>605</v>
      </c>
      <c r="AJ48" s="6">
        <v>1</v>
      </c>
      <c r="AK48" s="15" t="s">
        <v>1781</v>
      </c>
      <c r="AL48" s="15">
        <v>-28</v>
      </c>
      <c r="AM48" s="15" t="s">
        <v>605</v>
      </c>
      <c r="AN48" s="15" t="s">
        <v>1782</v>
      </c>
      <c r="AO48" s="15">
        <v>-30.5</v>
      </c>
      <c r="AP48" s="15" t="s">
        <v>605</v>
      </c>
      <c r="AQ48" s="15">
        <v>-2.5</v>
      </c>
      <c r="AR48" s="15" t="s">
        <v>605</v>
      </c>
      <c r="AS48" s="6">
        <v>0</v>
      </c>
      <c r="AT48" s="6" t="s">
        <v>605</v>
      </c>
      <c r="AU48" s="6" t="s">
        <v>605</v>
      </c>
      <c r="AV48" s="6" t="s">
        <v>605</v>
      </c>
      <c r="AW48" s="6" t="s">
        <v>605</v>
      </c>
      <c r="AX48" s="6" t="s">
        <v>605</v>
      </c>
      <c r="AY48" s="6" t="s">
        <v>605</v>
      </c>
      <c r="AZ48" s="6" t="s">
        <v>605</v>
      </c>
      <c r="BA48" s="6" t="s">
        <v>605</v>
      </c>
      <c r="BB48" s="6" t="s">
        <v>605</v>
      </c>
      <c r="BC48" s="6" t="s">
        <v>605</v>
      </c>
      <c r="BD48" s="6" t="s">
        <v>605</v>
      </c>
      <c r="BE48" s="6">
        <v>0</v>
      </c>
      <c r="BF48" s="6">
        <v>0</v>
      </c>
      <c r="BG48" s="6">
        <v>0</v>
      </c>
      <c r="BH48" s="6">
        <v>0</v>
      </c>
      <c r="BI48" s="6" t="s">
        <v>605</v>
      </c>
      <c r="BJ48" s="6" t="s">
        <v>605</v>
      </c>
      <c r="BK48" s="6" t="s">
        <v>605</v>
      </c>
      <c r="BL48" s="6" t="s">
        <v>605</v>
      </c>
      <c r="BM48" s="6" t="s">
        <v>605</v>
      </c>
      <c r="BN48" s="6" t="s">
        <v>605</v>
      </c>
      <c r="BO48" s="6">
        <v>0</v>
      </c>
    </row>
    <row r="49" spans="1:67" x14ac:dyDescent="0.15">
      <c r="A49" s="6" t="s">
        <v>1905</v>
      </c>
      <c r="B49" s="6" t="s">
        <v>1906</v>
      </c>
      <c r="C49" s="6" t="s">
        <v>605</v>
      </c>
      <c r="D49" s="6" t="s">
        <v>1775</v>
      </c>
      <c r="E49" s="6">
        <v>1</v>
      </c>
      <c r="F49" s="6" t="s">
        <v>39</v>
      </c>
      <c r="G49" s="4" t="s">
        <v>1568</v>
      </c>
      <c r="H49" s="6">
        <v>4</v>
      </c>
      <c r="I49" s="6">
        <v>3940</v>
      </c>
      <c r="J49" s="6">
        <v>3820</v>
      </c>
      <c r="L49" s="40">
        <v>11.55</v>
      </c>
      <c r="M49" s="40">
        <v>55.58</v>
      </c>
      <c r="N49" s="6" t="s">
        <v>1848</v>
      </c>
      <c r="O49" s="6" t="s">
        <v>1778</v>
      </c>
      <c r="P49" s="6">
        <v>1</v>
      </c>
      <c r="Q49" s="6" t="s">
        <v>1707</v>
      </c>
      <c r="R49" s="16" t="s">
        <v>1850</v>
      </c>
      <c r="T49" s="6">
        <v>1</v>
      </c>
      <c r="U49" s="6">
        <v>0</v>
      </c>
      <c r="V49" s="6">
        <v>0</v>
      </c>
      <c r="W49" s="6">
        <v>0</v>
      </c>
      <c r="X49" s="6">
        <v>0</v>
      </c>
      <c r="Y49" s="6">
        <v>0</v>
      </c>
      <c r="Z49" s="6" t="s">
        <v>605</v>
      </c>
      <c r="AA49" s="6" t="s">
        <v>605</v>
      </c>
      <c r="AB49" s="15" t="s">
        <v>605</v>
      </c>
      <c r="AC49" s="6">
        <v>0</v>
      </c>
      <c r="AD49" s="6">
        <v>0</v>
      </c>
      <c r="AE49" s="6">
        <v>0</v>
      </c>
      <c r="AF49" s="6" t="s">
        <v>605</v>
      </c>
      <c r="AG49" s="6" t="s">
        <v>605</v>
      </c>
      <c r="AH49" s="6" t="s">
        <v>605</v>
      </c>
      <c r="AI49" s="6" t="s">
        <v>605</v>
      </c>
      <c r="AJ49" s="6">
        <v>1</v>
      </c>
      <c r="AK49" s="15" t="s">
        <v>1781</v>
      </c>
      <c r="AL49" s="15">
        <v>-29.9</v>
      </c>
      <c r="AM49" s="15" t="s">
        <v>605</v>
      </c>
      <c r="AN49" s="15" t="s">
        <v>1782</v>
      </c>
      <c r="AO49" s="15">
        <v>-33.6</v>
      </c>
      <c r="AP49" s="15" t="s">
        <v>605</v>
      </c>
      <c r="AQ49" s="15">
        <v>-3.7</v>
      </c>
      <c r="AR49" s="15" t="s">
        <v>605</v>
      </c>
      <c r="AS49" s="6">
        <v>0</v>
      </c>
      <c r="AT49" s="6" t="s">
        <v>605</v>
      </c>
      <c r="AU49" s="6" t="s">
        <v>605</v>
      </c>
      <c r="AV49" s="6" t="s">
        <v>605</v>
      </c>
      <c r="AW49" s="6" t="s">
        <v>605</v>
      </c>
      <c r="AX49" s="6" t="s">
        <v>605</v>
      </c>
      <c r="AY49" s="6" t="s">
        <v>605</v>
      </c>
      <c r="AZ49" s="6" t="s">
        <v>605</v>
      </c>
      <c r="BA49" s="6" t="s">
        <v>605</v>
      </c>
      <c r="BB49" s="6" t="s">
        <v>605</v>
      </c>
      <c r="BC49" s="6" t="s">
        <v>605</v>
      </c>
      <c r="BD49" s="6" t="s">
        <v>605</v>
      </c>
      <c r="BE49" s="6">
        <v>0</v>
      </c>
      <c r="BF49" s="6">
        <v>1</v>
      </c>
      <c r="BG49" s="6">
        <v>0</v>
      </c>
      <c r="BH49" s="6">
        <v>0</v>
      </c>
      <c r="BI49" s="6" t="s">
        <v>605</v>
      </c>
      <c r="BJ49" s="6" t="s">
        <v>605</v>
      </c>
      <c r="BK49" s="6" t="s">
        <v>605</v>
      </c>
      <c r="BL49" s="6" t="s">
        <v>605</v>
      </c>
      <c r="BM49" s="6" t="s">
        <v>605</v>
      </c>
      <c r="BN49" s="6" t="s">
        <v>605</v>
      </c>
      <c r="BO49" s="6">
        <v>0</v>
      </c>
    </row>
    <row r="50" spans="1:67" x14ac:dyDescent="0.15">
      <c r="A50" s="6" t="s">
        <v>1907</v>
      </c>
      <c r="B50" s="6" t="s">
        <v>1908</v>
      </c>
      <c r="C50" s="6" t="s">
        <v>605</v>
      </c>
      <c r="D50" s="6" t="s">
        <v>1775</v>
      </c>
      <c r="E50" s="6">
        <v>1</v>
      </c>
      <c r="F50" s="6" t="s">
        <v>39</v>
      </c>
      <c r="G50" s="4" t="s">
        <v>1568</v>
      </c>
      <c r="H50" s="6">
        <v>4</v>
      </c>
      <c r="I50" s="6">
        <v>3940</v>
      </c>
      <c r="J50" s="6">
        <v>3820</v>
      </c>
      <c r="L50" s="40">
        <v>11.55</v>
      </c>
      <c r="M50" s="40">
        <v>55.58</v>
      </c>
      <c r="N50" s="6" t="s">
        <v>1777</v>
      </c>
      <c r="O50" s="6" t="s">
        <v>1778</v>
      </c>
      <c r="P50" s="6">
        <v>1</v>
      </c>
      <c r="Q50" s="6" t="s">
        <v>1909</v>
      </c>
      <c r="R50" s="16" t="s">
        <v>1850</v>
      </c>
      <c r="T50" s="6">
        <v>1</v>
      </c>
      <c r="U50" s="6">
        <v>0</v>
      </c>
      <c r="V50" s="6">
        <v>0</v>
      </c>
      <c r="W50" s="6">
        <v>1</v>
      </c>
      <c r="X50" s="6">
        <v>1</v>
      </c>
      <c r="Y50" s="6">
        <v>0</v>
      </c>
      <c r="Z50" s="6" t="s">
        <v>605</v>
      </c>
      <c r="AA50" s="6" t="s">
        <v>605</v>
      </c>
      <c r="AB50" s="15" t="s">
        <v>605</v>
      </c>
      <c r="AC50" s="6">
        <v>0</v>
      </c>
      <c r="AD50" s="6">
        <v>0</v>
      </c>
      <c r="AE50" s="6">
        <v>1</v>
      </c>
      <c r="AF50" s="6" t="s">
        <v>605</v>
      </c>
      <c r="AG50" s="6" t="s">
        <v>605</v>
      </c>
      <c r="AH50" s="6" t="s">
        <v>605</v>
      </c>
      <c r="AI50" s="6" t="s">
        <v>605</v>
      </c>
      <c r="AJ50" s="6">
        <v>0</v>
      </c>
      <c r="AK50" s="15" t="s">
        <v>605</v>
      </c>
      <c r="AL50" s="15" t="s">
        <v>605</v>
      </c>
      <c r="AM50" s="15" t="s">
        <v>605</v>
      </c>
      <c r="AN50" s="15" t="s">
        <v>605</v>
      </c>
      <c r="AO50" s="15" t="s">
        <v>605</v>
      </c>
      <c r="AP50" s="15" t="s">
        <v>605</v>
      </c>
      <c r="AQ50" s="15" t="s">
        <v>605</v>
      </c>
      <c r="AR50" s="15" t="s">
        <v>605</v>
      </c>
      <c r="AS50" s="6">
        <v>1</v>
      </c>
      <c r="AT50" s="6" t="s">
        <v>605</v>
      </c>
      <c r="AU50" s="6" t="s">
        <v>605</v>
      </c>
      <c r="AV50" s="6" t="s">
        <v>605</v>
      </c>
      <c r="AW50" s="6" t="s">
        <v>605</v>
      </c>
      <c r="AX50" s="6" t="s">
        <v>605</v>
      </c>
      <c r="AY50" s="6" t="s">
        <v>605</v>
      </c>
      <c r="AZ50" s="6" t="s">
        <v>605</v>
      </c>
      <c r="BA50" s="6" t="s">
        <v>605</v>
      </c>
      <c r="BB50" s="6" t="s">
        <v>605</v>
      </c>
      <c r="BC50" s="6" t="s">
        <v>605</v>
      </c>
      <c r="BD50" s="6" t="s">
        <v>605</v>
      </c>
      <c r="BE50" s="6">
        <v>1</v>
      </c>
      <c r="BF50" s="6" t="s">
        <v>605</v>
      </c>
      <c r="BG50" s="6">
        <v>0</v>
      </c>
      <c r="BH50" s="6">
        <v>1</v>
      </c>
      <c r="BI50" s="6" t="s">
        <v>1909</v>
      </c>
      <c r="BJ50" s="6" t="s">
        <v>1799</v>
      </c>
      <c r="BK50" s="6">
        <v>-26.5</v>
      </c>
      <c r="BL50" s="6" t="s">
        <v>1800</v>
      </c>
      <c r="BM50" s="6">
        <v>10.1</v>
      </c>
      <c r="BN50" s="6">
        <v>6.9</v>
      </c>
      <c r="BO50" s="6">
        <v>0</v>
      </c>
    </row>
    <row r="51" spans="1:67" x14ac:dyDescent="0.15">
      <c r="A51" s="6" t="s">
        <v>1910</v>
      </c>
      <c r="B51" s="6" t="s">
        <v>1911</v>
      </c>
      <c r="C51" s="6" t="s">
        <v>605</v>
      </c>
      <c r="D51" s="6" t="s">
        <v>1775</v>
      </c>
      <c r="E51" s="6">
        <v>1</v>
      </c>
      <c r="F51" s="6" t="s">
        <v>39</v>
      </c>
      <c r="G51" s="4" t="s">
        <v>1568</v>
      </c>
      <c r="H51" s="6">
        <v>4</v>
      </c>
      <c r="I51" s="6">
        <v>3940</v>
      </c>
      <c r="J51" s="6">
        <v>3820</v>
      </c>
      <c r="L51" s="40">
        <v>11.55</v>
      </c>
      <c r="M51" s="40">
        <v>55.58</v>
      </c>
      <c r="N51" s="6" t="s">
        <v>1848</v>
      </c>
      <c r="O51" s="6" t="s">
        <v>1778</v>
      </c>
      <c r="P51" s="6">
        <v>1</v>
      </c>
      <c r="Q51" s="6" t="s">
        <v>1856</v>
      </c>
      <c r="R51" s="16" t="s">
        <v>1850</v>
      </c>
      <c r="T51" s="6">
        <v>1</v>
      </c>
      <c r="U51" s="6">
        <v>0</v>
      </c>
      <c r="V51" s="6">
        <v>0</v>
      </c>
      <c r="W51" s="6">
        <v>0</v>
      </c>
      <c r="X51" s="6">
        <v>0</v>
      </c>
      <c r="Y51" s="6">
        <v>0</v>
      </c>
      <c r="Z51" s="6" t="s">
        <v>605</v>
      </c>
      <c r="AA51" s="6" t="s">
        <v>605</v>
      </c>
      <c r="AB51" s="15" t="s">
        <v>605</v>
      </c>
      <c r="AC51" s="6">
        <v>0</v>
      </c>
      <c r="AD51" s="6">
        <v>0</v>
      </c>
      <c r="AE51" s="6">
        <v>0</v>
      </c>
      <c r="AF51" s="6" t="s">
        <v>605</v>
      </c>
      <c r="AG51" s="6" t="s">
        <v>605</v>
      </c>
      <c r="AH51" s="6" t="s">
        <v>605</v>
      </c>
      <c r="AI51" s="6" t="s">
        <v>605</v>
      </c>
      <c r="AJ51" s="6">
        <v>1</v>
      </c>
      <c r="AK51" s="15" t="s">
        <v>1781</v>
      </c>
      <c r="AL51" s="15">
        <v>-29.4</v>
      </c>
      <c r="AM51" s="15" t="s">
        <v>605</v>
      </c>
      <c r="AN51" s="15" t="s">
        <v>1782</v>
      </c>
      <c r="AO51" s="15">
        <v>-30.4</v>
      </c>
      <c r="AP51" s="15" t="s">
        <v>605</v>
      </c>
      <c r="AQ51" s="15">
        <v>-1</v>
      </c>
      <c r="AR51" s="15" t="s">
        <v>605</v>
      </c>
      <c r="AS51" s="6">
        <v>0</v>
      </c>
      <c r="AT51" s="6" t="s">
        <v>605</v>
      </c>
      <c r="AU51" s="6" t="s">
        <v>605</v>
      </c>
      <c r="AV51" s="6" t="s">
        <v>605</v>
      </c>
      <c r="AW51" s="6" t="s">
        <v>605</v>
      </c>
      <c r="AX51" s="6" t="s">
        <v>605</v>
      </c>
      <c r="AY51" s="6" t="s">
        <v>605</v>
      </c>
      <c r="AZ51" s="6" t="s">
        <v>605</v>
      </c>
      <c r="BA51" s="6" t="s">
        <v>605</v>
      </c>
      <c r="BB51" s="6" t="s">
        <v>605</v>
      </c>
      <c r="BC51" s="6" t="s">
        <v>605</v>
      </c>
      <c r="BD51" s="6" t="s">
        <v>605</v>
      </c>
      <c r="BE51" s="6">
        <v>0</v>
      </c>
      <c r="BF51" s="6">
        <v>0</v>
      </c>
      <c r="BG51" s="6">
        <v>0</v>
      </c>
      <c r="BH51" s="6">
        <v>0</v>
      </c>
      <c r="BI51" s="6" t="s">
        <v>605</v>
      </c>
      <c r="BJ51" s="6" t="s">
        <v>605</v>
      </c>
      <c r="BK51" s="6" t="s">
        <v>605</v>
      </c>
      <c r="BL51" s="6" t="s">
        <v>605</v>
      </c>
      <c r="BM51" s="6" t="s">
        <v>605</v>
      </c>
      <c r="BN51" s="6" t="s">
        <v>605</v>
      </c>
      <c r="BO51" s="6">
        <v>0</v>
      </c>
    </row>
    <row r="52" spans="1:67" x14ac:dyDescent="0.15">
      <c r="A52" s="6" t="s">
        <v>1912</v>
      </c>
      <c r="B52" s="6" t="s">
        <v>1913</v>
      </c>
      <c r="C52" s="6" t="s">
        <v>605</v>
      </c>
      <c r="D52" s="6" t="s">
        <v>1775</v>
      </c>
      <c r="E52" s="6">
        <v>1</v>
      </c>
      <c r="F52" s="6" t="s">
        <v>39</v>
      </c>
      <c r="G52" s="4" t="s">
        <v>1568</v>
      </c>
      <c r="H52" s="6">
        <v>4</v>
      </c>
      <c r="I52" s="6">
        <v>3940</v>
      </c>
      <c r="J52" s="6">
        <v>3820</v>
      </c>
      <c r="K52" s="4">
        <v>32</v>
      </c>
      <c r="L52" s="40">
        <v>11.55</v>
      </c>
      <c r="M52" s="40">
        <v>55.58</v>
      </c>
      <c r="N52" s="6" t="s">
        <v>1848</v>
      </c>
      <c r="O52" s="6" t="s">
        <v>1778</v>
      </c>
      <c r="P52" s="6">
        <v>1</v>
      </c>
      <c r="Q52" s="6" t="s">
        <v>1856</v>
      </c>
      <c r="R52" s="16" t="s">
        <v>1850</v>
      </c>
      <c r="T52" s="6">
        <v>1</v>
      </c>
      <c r="U52" s="6">
        <v>0</v>
      </c>
      <c r="V52" s="6">
        <v>0</v>
      </c>
      <c r="W52" s="6">
        <v>0</v>
      </c>
      <c r="X52" s="6">
        <v>0</v>
      </c>
      <c r="Y52" s="6">
        <v>0</v>
      </c>
      <c r="Z52" s="6" t="s">
        <v>605</v>
      </c>
      <c r="AA52" s="6" t="s">
        <v>605</v>
      </c>
      <c r="AB52" s="15" t="s">
        <v>605</v>
      </c>
      <c r="AC52" s="6">
        <v>0</v>
      </c>
      <c r="AD52" s="6">
        <v>0</v>
      </c>
      <c r="AE52" s="6">
        <v>0</v>
      </c>
      <c r="AF52" s="6" t="s">
        <v>605</v>
      </c>
      <c r="AG52" s="6" t="s">
        <v>605</v>
      </c>
      <c r="AH52" s="6" t="s">
        <v>605</v>
      </c>
      <c r="AI52" s="6" t="s">
        <v>605</v>
      </c>
      <c r="AJ52" s="6">
        <v>1</v>
      </c>
      <c r="AK52" s="15" t="s">
        <v>1781</v>
      </c>
      <c r="AL52" s="15">
        <v>-29.1</v>
      </c>
      <c r="AM52" s="15" t="s">
        <v>605</v>
      </c>
      <c r="AN52" s="15" t="s">
        <v>1782</v>
      </c>
      <c r="AO52" s="15">
        <v>-33.200000000000003</v>
      </c>
      <c r="AP52" s="15" t="s">
        <v>605</v>
      </c>
      <c r="AQ52" s="15">
        <v>-4.0999999999999996</v>
      </c>
      <c r="AR52" s="15" t="s">
        <v>605</v>
      </c>
      <c r="AS52" s="6">
        <v>0</v>
      </c>
      <c r="AT52" s="6" t="s">
        <v>605</v>
      </c>
      <c r="AU52" s="6" t="s">
        <v>605</v>
      </c>
      <c r="AV52" s="6" t="s">
        <v>605</v>
      </c>
      <c r="AW52" s="6" t="s">
        <v>605</v>
      </c>
      <c r="AX52" s="6" t="s">
        <v>605</v>
      </c>
      <c r="AY52" s="6" t="s">
        <v>605</v>
      </c>
      <c r="AZ52" s="6" t="s">
        <v>605</v>
      </c>
      <c r="BA52" s="6" t="s">
        <v>605</v>
      </c>
      <c r="BB52" s="6" t="s">
        <v>605</v>
      </c>
      <c r="BC52" s="6" t="s">
        <v>605</v>
      </c>
      <c r="BD52" s="6" t="s">
        <v>605</v>
      </c>
      <c r="BE52" s="6">
        <v>0</v>
      </c>
      <c r="BF52" s="6">
        <v>1</v>
      </c>
      <c r="BG52" s="6">
        <v>0</v>
      </c>
      <c r="BH52" s="6">
        <v>0</v>
      </c>
      <c r="BI52" s="6" t="s">
        <v>605</v>
      </c>
      <c r="BJ52" s="6" t="s">
        <v>605</v>
      </c>
      <c r="BK52" s="6" t="s">
        <v>605</v>
      </c>
      <c r="BL52" s="6" t="s">
        <v>605</v>
      </c>
      <c r="BM52" s="6" t="s">
        <v>605</v>
      </c>
      <c r="BN52" s="6" t="s">
        <v>605</v>
      </c>
      <c r="BO52" s="6">
        <v>0</v>
      </c>
    </row>
    <row r="53" spans="1:67" x14ac:dyDescent="0.15">
      <c r="A53" s="6" t="s">
        <v>1914</v>
      </c>
      <c r="B53" s="6" t="s">
        <v>1915</v>
      </c>
      <c r="C53" s="6" t="s">
        <v>605</v>
      </c>
      <c r="D53" s="6" t="s">
        <v>1775</v>
      </c>
      <c r="E53" s="6">
        <v>1</v>
      </c>
      <c r="F53" s="6" t="s">
        <v>39</v>
      </c>
      <c r="G53" s="4" t="s">
        <v>1568</v>
      </c>
      <c r="H53" s="6">
        <v>4</v>
      </c>
      <c r="I53" s="6">
        <v>3940</v>
      </c>
      <c r="J53" s="6">
        <v>3820</v>
      </c>
      <c r="L53" s="40">
        <v>11.55</v>
      </c>
      <c r="M53" s="40">
        <v>55.58</v>
      </c>
      <c r="N53" s="6" t="s">
        <v>1777</v>
      </c>
      <c r="O53" s="6" t="s">
        <v>1791</v>
      </c>
      <c r="P53" s="6">
        <v>0</v>
      </c>
      <c r="Q53" s="6" t="s">
        <v>605</v>
      </c>
      <c r="R53" s="6" t="s">
        <v>605</v>
      </c>
      <c r="S53" s="6" t="s">
        <v>605</v>
      </c>
      <c r="T53" s="6" t="s">
        <v>605</v>
      </c>
      <c r="U53" s="6">
        <v>0</v>
      </c>
      <c r="V53" s="6" t="s">
        <v>605</v>
      </c>
      <c r="W53" s="6" t="s">
        <v>605</v>
      </c>
      <c r="X53" s="6" t="s">
        <v>605</v>
      </c>
      <c r="Y53" s="6" t="s">
        <v>605</v>
      </c>
      <c r="Z53" s="6" t="s">
        <v>605</v>
      </c>
      <c r="AA53" s="6" t="s">
        <v>605</v>
      </c>
      <c r="AB53" s="15" t="s">
        <v>605</v>
      </c>
      <c r="AC53" s="6" t="s">
        <v>605</v>
      </c>
      <c r="AD53" s="6" t="s">
        <v>605</v>
      </c>
      <c r="AE53" s="6" t="s">
        <v>605</v>
      </c>
      <c r="AF53" s="6" t="s">
        <v>605</v>
      </c>
      <c r="AG53" s="6" t="s">
        <v>605</v>
      </c>
      <c r="AH53" s="6" t="s">
        <v>605</v>
      </c>
      <c r="AI53" s="6" t="s">
        <v>605</v>
      </c>
      <c r="AJ53" s="6">
        <v>0</v>
      </c>
      <c r="AK53" s="15" t="s">
        <v>605</v>
      </c>
      <c r="AL53" s="15" t="s">
        <v>605</v>
      </c>
      <c r="AM53" s="15" t="s">
        <v>605</v>
      </c>
      <c r="AN53" s="15" t="s">
        <v>605</v>
      </c>
      <c r="AO53" s="15" t="s">
        <v>605</v>
      </c>
      <c r="AP53" s="15" t="s">
        <v>605</v>
      </c>
      <c r="AQ53" s="15" t="s">
        <v>605</v>
      </c>
      <c r="AR53" s="15" t="s">
        <v>605</v>
      </c>
      <c r="AS53" s="6" t="s">
        <v>605</v>
      </c>
      <c r="AT53" s="6" t="s">
        <v>605</v>
      </c>
      <c r="AU53" s="6" t="s">
        <v>605</v>
      </c>
      <c r="AV53" s="6" t="s">
        <v>605</v>
      </c>
      <c r="AW53" s="6" t="s">
        <v>605</v>
      </c>
      <c r="AX53" s="6" t="s">
        <v>605</v>
      </c>
      <c r="AY53" s="6" t="s">
        <v>605</v>
      </c>
      <c r="AZ53" s="6" t="s">
        <v>605</v>
      </c>
      <c r="BA53" s="6" t="s">
        <v>605</v>
      </c>
      <c r="BB53" s="6" t="s">
        <v>605</v>
      </c>
      <c r="BC53" s="6" t="s">
        <v>605</v>
      </c>
      <c r="BD53" s="6" t="s">
        <v>605</v>
      </c>
      <c r="BE53" s="6">
        <v>0</v>
      </c>
      <c r="BF53" s="6" t="s">
        <v>605</v>
      </c>
      <c r="BG53" s="6" t="s">
        <v>605</v>
      </c>
      <c r="BH53" s="6">
        <v>1</v>
      </c>
      <c r="BI53" s="6" t="s">
        <v>1779</v>
      </c>
      <c r="BJ53" s="6" t="s">
        <v>1799</v>
      </c>
      <c r="BK53" s="6">
        <v>-27.4</v>
      </c>
      <c r="BL53" s="6" t="s">
        <v>1800</v>
      </c>
      <c r="BM53" s="6">
        <v>5.8</v>
      </c>
      <c r="BN53" s="6">
        <v>11.9</v>
      </c>
      <c r="BO53" s="6">
        <v>0</v>
      </c>
    </row>
    <row r="54" spans="1:67" x14ac:dyDescent="0.15">
      <c r="A54" s="6" t="s">
        <v>1916</v>
      </c>
      <c r="B54" s="6" t="s">
        <v>1917</v>
      </c>
      <c r="C54" s="6" t="s">
        <v>605</v>
      </c>
      <c r="D54" s="6" t="s">
        <v>1810</v>
      </c>
      <c r="E54" s="6">
        <v>0</v>
      </c>
      <c r="F54" s="6" t="s">
        <v>39</v>
      </c>
      <c r="G54" s="4" t="s">
        <v>1568</v>
      </c>
      <c r="H54" s="6">
        <v>5</v>
      </c>
      <c r="I54" s="6">
        <v>4030</v>
      </c>
      <c r="J54" s="6">
        <v>3820</v>
      </c>
      <c r="L54" s="40">
        <v>11.55</v>
      </c>
      <c r="M54" s="40">
        <v>55.58</v>
      </c>
      <c r="N54" s="6" t="s">
        <v>1848</v>
      </c>
      <c r="O54" s="6" t="s">
        <v>1778</v>
      </c>
      <c r="P54" s="6">
        <v>1</v>
      </c>
      <c r="Q54" s="6" t="s">
        <v>1865</v>
      </c>
      <c r="R54" s="16" t="s">
        <v>1850</v>
      </c>
      <c r="T54" s="6">
        <v>1</v>
      </c>
      <c r="U54" s="6">
        <v>0</v>
      </c>
      <c r="V54" s="6">
        <v>0</v>
      </c>
      <c r="W54" s="6">
        <v>0</v>
      </c>
      <c r="X54" s="6">
        <v>0</v>
      </c>
      <c r="Y54" s="6">
        <v>0</v>
      </c>
      <c r="Z54" s="6" t="s">
        <v>605</v>
      </c>
      <c r="AA54" s="6" t="s">
        <v>605</v>
      </c>
      <c r="AB54" s="15" t="s">
        <v>605</v>
      </c>
      <c r="AC54" s="6">
        <v>0</v>
      </c>
      <c r="AD54" s="6">
        <v>0</v>
      </c>
      <c r="AE54" s="6">
        <v>0</v>
      </c>
      <c r="AF54" s="6" t="s">
        <v>605</v>
      </c>
      <c r="AG54" s="6" t="s">
        <v>605</v>
      </c>
      <c r="AH54" s="6" t="s">
        <v>605</v>
      </c>
      <c r="AI54" s="6" t="s">
        <v>605</v>
      </c>
      <c r="AJ54" s="6">
        <v>1</v>
      </c>
      <c r="AK54" s="15" t="s">
        <v>1781</v>
      </c>
      <c r="AL54" s="15">
        <v>-29.8</v>
      </c>
      <c r="AM54" s="15" t="s">
        <v>605</v>
      </c>
      <c r="AN54" s="15" t="s">
        <v>1782</v>
      </c>
      <c r="AO54" s="15">
        <v>-32.4</v>
      </c>
      <c r="AP54" s="15" t="s">
        <v>605</v>
      </c>
      <c r="AQ54" s="15">
        <v>-2.6</v>
      </c>
      <c r="AR54" s="15" t="s">
        <v>605</v>
      </c>
      <c r="AS54" s="6">
        <v>0</v>
      </c>
      <c r="AT54" s="6" t="s">
        <v>605</v>
      </c>
      <c r="AU54" s="6" t="s">
        <v>605</v>
      </c>
      <c r="AV54" s="6" t="s">
        <v>605</v>
      </c>
      <c r="AW54" s="6" t="s">
        <v>605</v>
      </c>
      <c r="AX54" s="6" t="s">
        <v>605</v>
      </c>
      <c r="AY54" s="6" t="s">
        <v>605</v>
      </c>
      <c r="AZ54" s="6" t="s">
        <v>605</v>
      </c>
      <c r="BA54" s="6" t="s">
        <v>605</v>
      </c>
      <c r="BB54" s="6" t="s">
        <v>605</v>
      </c>
      <c r="BC54" s="6" t="s">
        <v>605</v>
      </c>
      <c r="BD54" s="6" t="s">
        <v>605</v>
      </c>
      <c r="BE54" s="6">
        <v>0</v>
      </c>
      <c r="BF54" s="6">
        <v>0</v>
      </c>
      <c r="BG54" s="6">
        <v>0</v>
      </c>
      <c r="BH54" s="6">
        <v>0</v>
      </c>
      <c r="BI54" s="6" t="s">
        <v>605</v>
      </c>
      <c r="BJ54" s="6" t="s">
        <v>605</v>
      </c>
      <c r="BK54" s="6" t="s">
        <v>605</v>
      </c>
      <c r="BL54" s="6" t="s">
        <v>605</v>
      </c>
      <c r="BM54" s="6" t="s">
        <v>605</v>
      </c>
      <c r="BN54" s="6" t="s">
        <v>605</v>
      </c>
      <c r="BO54" s="6">
        <v>0</v>
      </c>
    </row>
    <row r="55" spans="1:67" x14ac:dyDescent="0.15">
      <c r="A55" s="6" t="s">
        <v>1918</v>
      </c>
      <c r="B55" s="6" t="s">
        <v>1919</v>
      </c>
      <c r="C55" s="6" t="s">
        <v>605</v>
      </c>
      <c r="D55" s="6" t="s">
        <v>1810</v>
      </c>
      <c r="E55" s="6">
        <v>0</v>
      </c>
      <c r="F55" s="6" t="s">
        <v>39</v>
      </c>
      <c r="G55" s="4" t="s">
        <v>1568</v>
      </c>
      <c r="H55" s="6">
        <v>5</v>
      </c>
      <c r="I55" s="6">
        <v>4030</v>
      </c>
      <c r="J55" s="6">
        <v>3820</v>
      </c>
      <c r="L55" s="40">
        <v>11.55</v>
      </c>
      <c r="M55" s="40">
        <v>55.58</v>
      </c>
      <c r="N55" s="6" t="s">
        <v>1777</v>
      </c>
      <c r="O55" s="6" t="s">
        <v>1791</v>
      </c>
      <c r="P55" s="6">
        <v>1</v>
      </c>
      <c r="Q55" s="6" t="s">
        <v>1865</v>
      </c>
      <c r="R55" s="16" t="s">
        <v>1850</v>
      </c>
      <c r="T55" s="6">
        <v>1</v>
      </c>
      <c r="U55" s="6">
        <v>0</v>
      </c>
      <c r="V55" s="6">
        <v>0</v>
      </c>
      <c r="W55" s="6">
        <v>1</v>
      </c>
      <c r="X55" s="6">
        <v>1</v>
      </c>
      <c r="Y55" s="6">
        <v>0</v>
      </c>
      <c r="Z55" s="6" t="s">
        <v>605</v>
      </c>
      <c r="AA55" s="6" t="s">
        <v>605</v>
      </c>
      <c r="AB55" s="15" t="s">
        <v>605</v>
      </c>
      <c r="AC55" s="6">
        <v>0</v>
      </c>
      <c r="AD55" s="6">
        <v>0</v>
      </c>
      <c r="AE55" s="6">
        <v>1</v>
      </c>
      <c r="AF55" s="6" t="s">
        <v>605</v>
      </c>
      <c r="AG55" s="6" t="s">
        <v>605</v>
      </c>
      <c r="AH55" s="6" t="s">
        <v>605</v>
      </c>
      <c r="AI55" s="6" t="s">
        <v>605</v>
      </c>
      <c r="AJ55" s="6">
        <v>0</v>
      </c>
      <c r="AK55" s="15" t="s">
        <v>605</v>
      </c>
      <c r="AL55" s="15" t="s">
        <v>605</v>
      </c>
      <c r="AM55" s="15" t="s">
        <v>605</v>
      </c>
      <c r="AN55" s="15" t="s">
        <v>605</v>
      </c>
      <c r="AO55" s="15" t="s">
        <v>605</v>
      </c>
      <c r="AP55" s="15" t="s">
        <v>605</v>
      </c>
      <c r="AQ55" s="15" t="s">
        <v>605</v>
      </c>
      <c r="AR55" s="15" t="s">
        <v>605</v>
      </c>
      <c r="AS55" s="6">
        <v>1</v>
      </c>
      <c r="AT55" s="6" t="s">
        <v>605</v>
      </c>
      <c r="AU55" s="6" t="s">
        <v>605</v>
      </c>
      <c r="AV55" s="6" t="s">
        <v>605</v>
      </c>
      <c r="AW55" s="6" t="s">
        <v>605</v>
      </c>
      <c r="AX55" s="6" t="s">
        <v>605</v>
      </c>
      <c r="AY55" s="6" t="s">
        <v>605</v>
      </c>
      <c r="AZ55" s="6" t="s">
        <v>605</v>
      </c>
      <c r="BA55" s="6" t="s">
        <v>605</v>
      </c>
      <c r="BB55" s="6" t="s">
        <v>605</v>
      </c>
      <c r="BC55" s="6" t="s">
        <v>605</v>
      </c>
      <c r="BD55" s="6" t="s">
        <v>605</v>
      </c>
      <c r="BE55" s="6">
        <v>1</v>
      </c>
      <c r="BF55" s="6" t="s">
        <v>605</v>
      </c>
      <c r="BG55" s="6">
        <v>0</v>
      </c>
      <c r="BH55" s="6">
        <v>1</v>
      </c>
      <c r="BI55" s="6" t="s">
        <v>1865</v>
      </c>
      <c r="BJ55" s="6" t="s">
        <v>1799</v>
      </c>
      <c r="BK55" s="6">
        <v>-27</v>
      </c>
      <c r="BL55" s="6" t="s">
        <v>1800</v>
      </c>
      <c r="BM55" s="6">
        <v>11.1</v>
      </c>
      <c r="BN55" s="6">
        <v>13.3</v>
      </c>
      <c r="BO55" s="6">
        <v>0</v>
      </c>
    </row>
    <row r="56" spans="1:67" x14ac:dyDescent="0.15">
      <c r="A56" s="6" t="s">
        <v>1920</v>
      </c>
      <c r="B56" s="6" t="s">
        <v>1921</v>
      </c>
      <c r="C56" s="6" t="s">
        <v>605</v>
      </c>
      <c r="D56" s="6" t="s">
        <v>1775</v>
      </c>
      <c r="E56" s="6">
        <v>1</v>
      </c>
      <c r="F56" s="6" t="s">
        <v>39</v>
      </c>
      <c r="G56" s="4" t="s">
        <v>1568</v>
      </c>
      <c r="H56" s="6">
        <v>4</v>
      </c>
      <c r="I56" s="6">
        <v>3940</v>
      </c>
      <c r="J56" s="6">
        <v>3820</v>
      </c>
      <c r="L56" s="40">
        <v>11.55</v>
      </c>
      <c r="M56" s="40">
        <v>55.58</v>
      </c>
      <c r="N56" s="6" t="s">
        <v>1848</v>
      </c>
      <c r="O56" s="6" t="s">
        <v>1778</v>
      </c>
      <c r="P56" s="6">
        <v>1</v>
      </c>
      <c r="Q56" s="6" t="s">
        <v>1865</v>
      </c>
      <c r="R56" s="16" t="s">
        <v>1850</v>
      </c>
      <c r="T56" s="6">
        <v>1</v>
      </c>
      <c r="U56" s="6">
        <v>0</v>
      </c>
      <c r="V56" s="6">
        <v>0</v>
      </c>
      <c r="W56" s="6">
        <v>0</v>
      </c>
      <c r="X56" s="6">
        <v>0</v>
      </c>
      <c r="Y56" s="6">
        <v>0</v>
      </c>
      <c r="Z56" s="6" t="s">
        <v>605</v>
      </c>
      <c r="AA56" s="6" t="s">
        <v>605</v>
      </c>
      <c r="AB56" s="15" t="s">
        <v>605</v>
      </c>
      <c r="AC56" s="6">
        <v>0</v>
      </c>
      <c r="AD56" s="6">
        <v>0</v>
      </c>
      <c r="AE56" s="6">
        <v>0</v>
      </c>
      <c r="AF56" s="6" t="s">
        <v>605</v>
      </c>
      <c r="AG56" s="6" t="s">
        <v>605</v>
      </c>
      <c r="AH56" s="6" t="s">
        <v>605</v>
      </c>
      <c r="AI56" s="6" t="s">
        <v>605</v>
      </c>
      <c r="AJ56" s="6">
        <v>1</v>
      </c>
      <c r="AK56" s="15" t="s">
        <v>1781</v>
      </c>
      <c r="AL56" s="15">
        <v>-30.5</v>
      </c>
      <c r="AM56" s="15" t="s">
        <v>605</v>
      </c>
      <c r="AN56" s="15" t="s">
        <v>1782</v>
      </c>
      <c r="AO56" s="15">
        <v>-33.799999999999997</v>
      </c>
      <c r="AP56" s="15" t="s">
        <v>605</v>
      </c>
      <c r="AQ56" s="15">
        <v>-3.3</v>
      </c>
      <c r="AR56" s="15" t="s">
        <v>605</v>
      </c>
      <c r="AS56" s="6">
        <v>0</v>
      </c>
      <c r="AT56" s="6" t="s">
        <v>605</v>
      </c>
      <c r="AU56" s="6" t="s">
        <v>605</v>
      </c>
      <c r="AV56" s="6" t="s">
        <v>605</v>
      </c>
      <c r="AW56" s="6" t="s">
        <v>605</v>
      </c>
      <c r="AX56" s="6" t="s">
        <v>605</v>
      </c>
      <c r="AY56" s="6" t="s">
        <v>605</v>
      </c>
      <c r="AZ56" s="6" t="s">
        <v>605</v>
      </c>
      <c r="BA56" s="6" t="s">
        <v>605</v>
      </c>
      <c r="BB56" s="6" t="s">
        <v>605</v>
      </c>
      <c r="BC56" s="6" t="s">
        <v>605</v>
      </c>
      <c r="BD56" s="6" t="s">
        <v>605</v>
      </c>
      <c r="BE56" s="6">
        <v>0</v>
      </c>
      <c r="BF56" s="6">
        <v>1</v>
      </c>
      <c r="BG56" s="6">
        <v>0</v>
      </c>
      <c r="BH56" s="6">
        <v>0</v>
      </c>
      <c r="BI56" s="6" t="s">
        <v>605</v>
      </c>
      <c r="BJ56" s="6" t="s">
        <v>605</v>
      </c>
      <c r="BK56" s="6" t="s">
        <v>605</v>
      </c>
      <c r="BL56" s="6" t="s">
        <v>605</v>
      </c>
      <c r="BM56" s="6" t="s">
        <v>605</v>
      </c>
      <c r="BN56" s="6" t="s">
        <v>605</v>
      </c>
      <c r="BO56" s="6">
        <v>0</v>
      </c>
    </row>
    <row r="57" spans="1:67" x14ac:dyDescent="0.15">
      <c r="A57" s="6" t="s">
        <v>1922</v>
      </c>
      <c r="B57" s="6" t="s">
        <v>1923</v>
      </c>
      <c r="C57" s="6" t="s">
        <v>605</v>
      </c>
      <c r="D57" s="6" t="s">
        <v>1775</v>
      </c>
      <c r="E57" s="6">
        <v>1</v>
      </c>
      <c r="F57" s="6" t="s">
        <v>39</v>
      </c>
      <c r="G57" s="4" t="s">
        <v>1568</v>
      </c>
      <c r="H57" s="6">
        <v>4</v>
      </c>
      <c r="I57" s="6">
        <v>3940</v>
      </c>
      <c r="J57" s="6">
        <v>3820</v>
      </c>
      <c r="L57" s="40">
        <v>11.55</v>
      </c>
      <c r="M57" s="40">
        <v>55.58</v>
      </c>
      <c r="N57" s="6" t="s">
        <v>1848</v>
      </c>
      <c r="O57" s="6" t="s">
        <v>1778</v>
      </c>
      <c r="P57" s="6">
        <v>1</v>
      </c>
      <c r="Q57" s="6" t="s">
        <v>1865</v>
      </c>
      <c r="R57" s="16" t="s">
        <v>1850</v>
      </c>
      <c r="T57" s="6">
        <v>1</v>
      </c>
      <c r="U57" s="6">
        <v>0</v>
      </c>
      <c r="V57" s="6">
        <v>0</v>
      </c>
      <c r="W57" s="6">
        <v>0</v>
      </c>
      <c r="X57" s="6">
        <v>0</v>
      </c>
      <c r="Y57" s="6">
        <v>0</v>
      </c>
      <c r="Z57" s="6" t="s">
        <v>605</v>
      </c>
      <c r="AA57" s="6" t="s">
        <v>605</v>
      </c>
      <c r="AB57" s="15" t="s">
        <v>605</v>
      </c>
      <c r="AC57" s="6">
        <v>0</v>
      </c>
      <c r="AD57" s="6">
        <v>0</v>
      </c>
      <c r="AE57" s="6">
        <v>0</v>
      </c>
      <c r="AF57" s="6" t="s">
        <v>605</v>
      </c>
      <c r="AG57" s="6" t="s">
        <v>605</v>
      </c>
      <c r="AH57" s="6" t="s">
        <v>605</v>
      </c>
      <c r="AI57" s="6" t="s">
        <v>605</v>
      </c>
      <c r="AJ57" s="6">
        <v>1</v>
      </c>
      <c r="AK57" s="15" t="s">
        <v>1781</v>
      </c>
      <c r="AL57" s="15">
        <v>-30.7</v>
      </c>
      <c r="AM57" s="15" t="s">
        <v>605</v>
      </c>
      <c r="AN57" s="15" t="s">
        <v>1782</v>
      </c>
      <c r="AO57" s="15">
        <v>-34.4</v>
      </c>
      <c r="AP57" s="15" t="s">
        <v>605</v>
      </c>
      <c r="AQ57" s="15">
        <v>-3.7</v>
      </c>
      <c r="AR57" s="15" t="s">
        <v>605</v>
      </c>
      <c r="AS57" s="6">
        <v>0</v>
      </c>
      <c r="AT57" s="6" t="s">
        <v>605</v>
      </c>
      <c r="AU57" s="6" t="s">
        <v>605</v>
      </c>
      <c r="AV57" s="6" t="s">
        <v>605</v>
      </c>
      <c r="AW57" s="6" t="s">
        <v>605</v>
      </c>
      <c r="AX57" s="6" t="s">
        <v>605</v>
      </c>
      <c r="AY57" s="6" t="s">
        <v>605</v>
      </c>
      <c r="AZ57" s="6" t="s">
        <v>605</v>
      </c>
      <c r="BA57" s="6" t="s">
        <v>605</v>
      </c>
      <c r="BB57" s="6" t="s">
        <v>605</v>
      </c>
      <c r="BC57" s="6" t="s">
        <v>605</v>
      </c>
      <c r="BD57" s="6" t="s">
        <v>605</v>
      </c>
      <c r="BE57" s="6">
        <v>0</v>
      </c>
      <c r="BF57" s="6">
        <v>1</v>
      </c>
      <c r="BG57" s="6">
        <v>0</v>
      </c>
      <c r="BH57" s="6">
        <v>0</v>
      </c>
      <c r="BI57" s="6" t="s">
        <v>605</v>
      </c>
      <c r="BJ57" s="6" t="s">
        <v>605</v>
      </c>
      <c r="BK57" s="6" t="s">
        <v>605</v>
      </c>
      <c r="BL57" s="6" t="s">
        <v>605</v>
      </c>
      <c r="BM57" s="6" t="s">
        <v>605</v>
      </c>
      <c r="BN57" s="6" t="s">
        <v>605</v>
      </c>
      <c r="BO57" s="6">
        <v>0</v>
      </c>
    </row>
    <row r="58" spans="1:67" x14ac:dyDescent="0.15">
      <c r="A58" s="6" t="s">
        <v>1924</v>
      </c>
      <c r="B58" s="6" t="s">
        <v>1925</v>
      </c>
      <c r="C58" s="6" t="s">
        <v>605</v>
      </c>
      <c r="D58" s="6" t="s">
        <v>1810</v>
      </c>
      <c r="E58" s="6">
        <v>0</v>
      </c>
      <c r="F58" s="6" t="s">
        <v>297</v>
      </c>
      <c r="G58" s="6" t="s">
        <v>1568</v>
      </c>
      <c r="H58" s="6">
        <v>5</v>
      </c>
      <c r="I58" s="6">
        <v>4500</v>
      </c>
      <c r="J58" s="6">
        <v>4000</v>
      </c>
      <c r="L58" s="40">
        <v>9.9700000000000006</v>
      </c>
      <c r="M58" s="40">
        <v>56.01</v>
      </c>
      <c r="N58" s="6" t="s">
        <v>605</v>
      </c>
      <c r="O58" s="6" t="s">
        <v>605</v>
      </c>
      <c r="P58" s="6">
        <v>1</v>
      </c>
      <c r="Q58" s="6" t="s">
        <v>983</v>
      </c>
      <c r="R58" s="16" t="s">
        <v>1780</v>
      </c>
      <c r="T58" s="6">
        <v>1</v>
      </c>
      <c r="U58" s="6">
        <v>0</v>
      </c>
      <c r="V58" s="6">
        <v>0</v>
      </c>
      <c r="W58" s="6">
        <v>0</v>
      </c>
      <c r="X58" s="6">
        <v>0</v>
      </c>
      <c r="Y58" s="6">
        <v>0</v>
      </c>
      <c r="Z58" s="6" t="s">
        <v>605</v>
      </c>
      <c r="AA58" s="6" t="s">
        <v>605</v>
      </c>
      <c r="AB58" s="15" t="s">
        <v>605</v>
      </c>
      <c r="AC58" s="6">
        <v>0</v>
      </c>
      <c r="AD58" s="6">
        <v>0</v>
      </c>
      <c r="AE58" s="6">
        <v>0</v>
      </c>
      <c r="AF58" s="6" t="s">
        <v>605</v>
      </c>
      <c r="AG58" s="6" t="s">
        <v>605</v>
      </c>
      <c r="AH58" s="6" t="s">
        <v>605</v>
      </c>
      <c r="AI58" s="6" t="s">
        <v>605</v>
      </c>
      <c r="AJ58" s="6">
        <v>1</v>
      </c>
      <c r="AK58" s="15" t="s">
        <v>1781</v>
      </c>
      <c r="AL58" s="15">
        <v>-25.5</v>
      </c>
      <c r="AM58" s="15" t="s">
        <v>605</v>
      </c>
      <c r="AN58" s="15" t="s">
        <v>1782</v>
      </c>
      <c r="AO58" s="15">
        <v>-25.3</v>
      </c>
      <c r="AP58" s="15" t="s">
        <v>605</v>
      </c>
      <c r="AQ58" s="15">
        <v>0.2</v>
      </c>
      <c r="AR58" s="15" t="s">
        <v>605</v>
      </c>
      <c r="AS58" s="6">
        <v>0</v>
      </c>
      <c r="AT58" s="6" t="s">
        <v>605</v>
      </c>
      <c r="AU58" s="6" t="s">
        <v>605</v>
      </c>
      <c r="AV58" s="6" t="s">
        <v>605</v>
      </c>
      <c r="AW58" s="6" t="s">
        <v>605</v>
      </c>
      <c r="AX58" s="6" t="s">
        <v>605</v>
      </c>
      <c r="AY58" s="6" t="s">
        <v>605</v>
      </c>
      <c r="AZ58" s="6" t="s">
        <v>605</v>
      </c>
      <c r="BA58" s="6" t="s">
        <v>605</v>
      </c>
      <c r="BB58" s="6" t="s">
        <v>605</v>
      </c>
      <c r="BC58" s="6" t="s">
        <v>605</v>
      </c>
      <c r="BD58" s="6" t="s">
        <v>605</v>
      </c>
      <c r="BE58" s="6">
        <v>0</v>
      </c>
      <c r="BF58" s="6">
        <v>0</v>
      </c>
      <c r="BG58" s="6">
        <v>0</v>
      </c>
      <c r="BH58" s="6">
        <v>0</v>
      </c>
      <c r="BI58" s="6" t="s">
        <v>605</v>
      </c>
      <c r="BJ58" s="6" t="s">
        <v>605</v>
      </c>
      <c r="BK58" s="6" t="s">
        <v>605</v>
      </c>
      <c r="BL58" s="6" t="s">
        <v>605</v>
      </c>
      <c r="BM58" s="6" t="s">
        <v>605</v>
      </c>
      <c r="BN58" s="6" t="s">
        <v>605</v>
      </c>
      <c r="BO58" s="6">
        <v>0</v>
      </c>
    </row>
    <row r="59" spans="1:67" x14ac:dyDescent="0.15">
      <c r="A59" s="6" t="s">
        <v>1926</v>
      </c>
      <c r="B59" s="6" t="s">
        <v>1927</v>
      </c>
      <c r="C59" s="6" t="s">
        <v>605</v>
      </c>
      <c r="D59" s="6" t="s">
        <v>1810</v>
      </c>
      <c r="E59" s="6">
        <v>0</v>
      </c>
      <c r="F59" s="6" t="s">
        <v>297</v>
      </c>
      <c r="G59" s="6" t="s">
        <v>1568</v>
      </c>
      <c r="H59" s="6">
        <v>5</v>
      </c>
      <c r="I59" s="6">
        <v>4500</v>
      </c>
      <c r="J59" s="6">
        <v>4000</v>
      </c>
      <c r="L59" s="40">
        <v>9.9700000000000006</v>
      </c>
      <c r="M59" s="40">
        <v>56.01</v>
      </c>
      <c r="N59" s="6" t="s">
        <v>605</v>
      </c>
      <c r="O59" s="6" t="s">
        <v>605</v>
      </c>
      <c r="P59" s="6">
        <v>1</v>
      </c>
      <c r="Q59" s="6" t="s">
        <v>983</v>
      </c>
      <c r="R59" s="16" t="s">
        <v>1780</v>
      </c>
      <c r="T59" s="6">
        <v>1</v>
      </c>
      <c r="U59" s="6">
        <v>0</v>
      </c>
      <c r="V59" s="6">
        <v>0</v>
      </c>
      <c r="W59" s="6">
        <v>0</v>
      </c>
      <c r="X59" s="6">
        <v>0</v>
      </c>
      <c r="Y59" s="6">
        <v>0</v>
      </c>
      <c r="Z59" s="6" t="s">
        <v>605</v>
      </c>
      <c r="AA59" s="6" t="s">
        <v>605</v>
      </c>
      <c r="AB59" s="15" t="s">
        <v>605</v>
      </c>
      <c r="AC59" s="6">
        <v>0</v>
      </c>
      <c r="AD59" s="6">
        <v>0</v>
      </c>
      <c r="AE59" s="6">
        <v>0</v>
      </c>
      <c r="AF59" s="6" t="s">
        <v>605</v>
      </c>
      <c r="AG59" s="6" t="s">
        <v>605</v>
      </c>
      <c r="AH59" s="6" t="s">
        <v>605</v>
      </c>
      <c r="AI59" s="6" t="s">
        <v>605</v>
      </c>
      <c r="AJ59" s="6">
        <v>1</v>
      </c>
      <c r="AK59" s="15" t="s">
        <v>1781</v>
      </c>
      <c r="AL59" s="15">
        <v>-31.7</v>
      </c>
      <c r="AM59" s="15" t="s">
        <v>605</v>
      </c>
      <c r="AN59" s="15" t="s">
        <v>1782</v>
      </c>
      <c r="AO59" s="15">
        <v>-31.7</v>
      </c>
      <c r="AP59" s="15" t="s">
        <v>605</v>
      </c>
      <c r="AQ59" s="15">
        <v>0</v>
      </c>
      <c r="AR59" s="15" t="s">
        <v>605</v>
      </c>
      <c r="AS59" s="6">
        <v>0</v>
      </c>
      <c r="AT59" s="6" t="s">
        <v>605</v>
      </c>
      <c r="AU59" s="6" t="s">
        <v>605</v>
      </c>
      <c r="AV59" s="6" t="s">
        <v>605</v>
      </c>
      <c r="AW59" s="6" t="s">
        <v>605</v>
      </c>
      <c r="AX59" s="6" t="s">
        <v>605</v>
      </c>
      <c r="AY59" s="6" t="s">
        <v>605</v>
      </c>
      <c r="AZ59" s="6" t="s">
        <v>605</v>
      </c>
      <c r="BA59" s="6" t="s">
        <v>605</v>
      </c>
      <c r="BB59" s="6" t="s">
        <v>605</v>
      </c>
      <c r="BC59" s="6" t="s">
        <v>605</v>
      </c>
      <c r="BD59" s="6" t="s">
        <v>605</v>
      </c>
      <c r="BE59" s="6">
        <v>0</v>
      </c>
      <c r="BF59" s="6">
        <v>0</v>
      </c>
      <c r="BG59" s="6">
        <v>0</v>
      </c>
      <c r="BH59" s="6">
        <v>0</v>
      </c>
      <c r="BI59" s="6" t="s">
        <v>605</v>
      </c>
      <c r="BJ59" s="6" t="s">
        <v>605</v>
      </c>
      <c r="BK59" s="6" t="s">
        <v>605</v>
      </c>
      <c r="BL59" s="6" t="s">
        <v>605</v>
      </c>
      <c r="BM59" s="6" t="s">
        <v>605</v>
      </c>
      <c r="BN59" s="6" t="s">
        <v>605</v>
      </c>
      <c r="BO59" s="6">
        <v>0</v>
      </c>
    </row>
    <row r="60" spans="1:67" x14ac:dyDescent="0.15">
      <c r="A60" s="6" t="s">
        <v>1928</v>
      </c>
      <c r="B60" s="6" t="s">
        <v>1929</v>
      </c>
      <c r="C60" s="6" t="s">
        <v>605</v>
      </c>
      <c r="D60" s="6" t="s">
        <v>1810</v>
      </c>
      <c r="E60" s="6">
        <v>0</v>
      </c>
      <c r="F60" s="6" t="s">
        <v>297</v>
      </c>
      <c r="G60" s="6" t="s">
        <v>1568</v>
      </c>
      <c r="H60" s="6">
        <v>5</v>
      </c>
      <c r="I60" s="6">
        <v>4500</v>
      </c>
      <c r="J60" s="6">
        <v>4000</v>
      </c>
      <c r="L60" s="40">
        <v>9.9700000000000006</v>
      </c>
      <c r="M60" s="40">
        <v>56.01</v>
      </c>
      <c r="N60" s="6" t="s">
        <v>605</v>
      </c>
      <c r="O60" s="6" t="s">
        <v>605</v>
      </c>
      <c r="P60" s="6">
        <v>1</v>
      </c>
      <c r="Q60" s="6" t="s">
        <v>983</v>
      </c>
      <c r="R60" s="16" t="s">
        <v>1780</v>
      </c>
      <c r="T60" s="6">
        <v>1</v>
      </c>
      <c r="U60" s="6">
        <v>0</v>
      </c>
      <c r="V60" s="6">
        <v>0</v>
      </c>
      <c r="W60" s="6">
        <v>0</v>
      </c>
      <c r="X60" s="6">
        <v>0</v>
      </c>
      <c r="Y60" s="6">
        <v>0</v>
      </c>
      <c r="Z60" s="6" t="s">
        <v>605</v>
      </c>
      <c r="AA60" s="6" t="s">
        <v>605</v>
      </c>
      <c r="AB60" s="15" t="s">
        <v>605</v>
      </c>
      <c r="AC60" s="6">
        <v>0</v>
      </c>
      <c r="AD60" s="6">
        <v>0</v>
      </c>
      <c r="AE60" s="6">
        <v>0</v>
      </c>
      <c r="AF60" s="6" t="s">
        <v>605</v>
      </c>
      <c r="AG60" s="6" t="s">
        <v>605</v>
      </c>
      <c r="AH60" s="6" t="s">
        <v>605</v>
      </c>
      <c r="AI60" s="6" t="s">
        <v>605</v>
      </c>
      <c r="AJ60" s="6">
        <v>1</v>
      </c>
      <c r="AK60" s="15" t="s">
        <v>1781</v>
      </c>
      <c r="AL60" s="15">
        <v>-26.1</v>
      </c>
      <c r="AM60" s="15" t="s">
        <v>605</v>
      </c>
      <c r="AN60" s="15" t="s">
        <v>1782</v>
      </c>
      <c r="AO60" s="15">
        <v>-28.8</v>
      </c>
      <c r="AP60" s="15" t="s">
        <v>605</v>
      </c>
      <c r="AQ60" s="15">
        <v>-2.7</v>
      </c>
      <c r="AR60" s="15" t="s">
        <v>605</v>
      </c>
      <c r="AS60" s="6">
        <v>0</v>
      </c>
      <c r="AT60" s="6" t="s">
        <v>605</v>
      </c>
      <c r="AU60" s="6" t="s">
        <v>605</v>
      </c>
      <c r="AV60" s="6" t="s">
        <v>605</v>
      </c>
      <c r="AW60" s="6" t="s">
        <v>605</v>
      </c>
      <c r="AX60" s="6" t="s">
        <v>605</v>
      </c>
      <c r="AY60" s="6" t="s">
        <v>605</v>
      </c>
      <c r="AZ60" s="6" t="s">
        <v>605</v>
      </c>
      <c r="BA60" s="6" t="s">
        <v>605</v>
      </c>
      <c r="BB60" s="6" t="s">
        <v>605</v>
      </c>
      <c r="BC60" s="6" t="s">
        <v>605</v>
      </c>
      <c r="BD60" s="6" t="s">
        <v>605</v>
      </c>
      <c r="BE60" s="6">
        <v>0</v>
      </c>
      <c r="BF60" s="6">
        <v>0</v>
      </c>
      <c r="BG60" s="6">
        <v>0</v>
      </c>
      <c r="BH60" s="6">
        <v>0</v>
      </c>
      <c r="BI60" s="6" t="s">
        <v>605</v>
      </c>
      <c r="BJ60" s="6" t="s">
        <v>605</v>
      </c>
      <c r="BK60" s="6" t="s">
        <v>605</v>
      </c>
      <c r="BL60" s="6" t="s">
        <v>605</v>
      </c>
      <c r="BM60" s="6" t="s">
        <v>605</v>
      </c>
      <c r="BN60" s="6" t="s">
        <v>605</v>
      </c>
      <c r="BO60" s="6">
        <v>0</v>
      </c>
    </row>
    <row r="61" spans="1:67" x14ac:dyDescent="0.15">
      <c r="A61" s="6" t="s">
        <v>1930</v>
      </c>
      <c r="B61" s="6" t="s">
        <v>1931</v>
      </c>
      <c r="C61" s="6" t="s">
        <v>605</v>
      </c>
      <c r="D61" s="6" t="s">
        <v>1810</v>
      </c>
      <c r="E61" s="6">
        <v>0</v>
      </c>
      <c r="F61" s="6" t="s">
        <v>297</v>
      </c>
      <c r="G61" s="6" t="s">
        <v>1568</v>
      </c>
      <c r="H61" s="6">
        <v>5</v>
      </c>
      <c r="I61" s="6">
        <v>4500</v>
      </c>
      <c r="J61" s="6">
        <v>4000</v>
      </c>
      <c r="L61" s="40">
        <v>9.9700000000000006</v>
      </c>
      <c r="M61" s="40">
        <v>56.01</v>
      </c>
      <c r="N61" s="6" t="s">
        <v>605</v>
      </c>
      <c r="O61" s="6" t="s">
        <v>605</v>
      </c>
      <c r="P61" s="6">
        <v>1</v>
      </c>
      <c r="Q61" s="6" t="s">
        <v>983</v>
      </c>
      <c r="R61" s="16" t="s">
        <v>1780</v>
      </c>
      <c r="T61" s="6">
        <v>1</v>
      </c>
      <c r="U61" s="6">
        <v>0</v>
      </c>
      <c r="V61" s="6">
        <v>0</v>
      </c>
      <c r="W61" s="6">
        <v>0</v>
      </c>
      <c r="X61" s="6">
        <v>0</v>
      </c>
      <c r="Y61" s="6">
        <v>0</v>
      </c>
      <c r="Z61" s="6" t="s">
        <v>605</v>
      </c>
      <c r="AA61" s="6" t="s">
        <v>605</v>
      </c>
      <c r="AB61" s="15" t="s">
        <v>605</v>
      </c>
      <c r="AC61" s="6">
        <v>0</v>
      </c>
      <c r="AD61" s="6">
        <v>0</v>
      </c>
      <c r="AE61" s="6">
        <v>0</v>
      </c>
      <c r="AF61" s="6" t="s">
        <v>605</v>
      </c>
      <c r="AG61" s="6" t="s">
        <v>605</v>
      </c>
      <c r="AH61" s="6" t="s">
        <v>605</v>
      </c>
      <c r="AI61" s="6" t="s">
        <v>605</v>
      </c>
      <c r="AJ61" s="6">
        <v>1</v>
      </c>
      <c r="AK61" s="15" t="s">
        <v>1781</v>
      </c>
      <c r="AL61" s="15">
        <v>-21.4</v>
      </c>
      <c r="AM61" s="15" t="s">
        <v>605</v>
      </c>
      <c r="AN61" s="15" t="s">
        <v>1782</v>
      </c>
      <c r="AO61" s="15">
        <v>-29.5</v>
      </c>
      <c r="AP61" s="15" t="s">
        <v>605</v>
      </c>
      <c r="AQ61" s="15">
        <v>-8.1</v>
      </c>
      <c r="AR61" s="15" t="s">
        <v>605</v>
      </c>
      <c r="AS61" s="6">
        <v>0</v>
      </c>
      <c r="AT61" s="6" t="s">
        <v>605</v>
      </c>
      <c r="AU61" s="6" t="s">
        <v>605</v>
      </c>
      <c r="AV61" s="6" t="s">
        <v>605</v>
      </c>
      <c r="AW61" s="6" t="s">
        <v>605</v>
      </c>
      <c r="AX61" s="6" t="s">
        <v>605</v>
      </c>
      <c r="AY61" s="6" t="s">
        <v>605</v>
      </c>
      <c r="AZ61" s="6" t="s">
        <v>605</v>
      </c>
      <c r="BA61" s="6" t="s">
        <v>605</v>
      </c>
      <c r="BB61" s="6" t="s">
        <v>605</v>
      </c>
      <c r="BC61" s="6" t="s">
        <v>605</v>
      </c>
      <c r="BD61" s="6" t="s">
        <v>605</v>
      </c>
      <c r="BE61" s="6">
        <v>0</v>
      </c>
      <c r="BF61" s="6">
        <v>1</v>
      </c>
      <c r="BG61" s="6">
        <v>0</v>
      </c>
      <c r="BH61" s="6">
        <v>0</v>
      </c>
      <c r="BI61" s="6" t="s">
        <v>605</v>
      </c>
      <c r="BJ61" s="6" t="s">
        <v>605</v>
      </c>
      <c r="BK61" s="6" t="s">
        <v>605</v>
      </c>
      <c r="BL61" s="6" t="s">
        <v>605</v>
      </c>
      <c r="BM61" s="6" t="s">
        <v>605</v>
      </c>
      <c r="BN61" s="6" t="s">
        <v>605</v>
      </c>
      <c r="BO61" s="6">
        <v>0</v>
      </c>
    </row>
    <row r="62" spans="1:67" x14ac:dyDescent="0.15">
      <c r="A62" s="6" t="s">
        <v>1932</v>
      </c>
      <c r="B62" s="6" t="s">
        <v>1933</v>
      </c>
      <c r="C62" s="6" t="s">
        <v>605</v>
      </c>
      <c r="D62" s="6" t="s">
        <v>1810</v>
      </c>
      <c r="E62" s="6">
        <v>0</v>
      </c>
      <c r="F62" s="6" t="s">
        <v>297</v>
      </c>
      <c r="G62" s="6" t="s">
        <v>1568</v>
      </c>
      <c r="H62" s="6">
        <v>5</v>
      </c>
      <c r="I62" s="6">
        <v>4500</v>
      </c>
      <c r="J62" s="6">
        <v>4000</v>
      </c>
      <c r="L62" s="40">
        <v>9.9700000000000006</v>
      </c>
      <c r="M62" s="40">
        <v>56.01</v>
      </c>
      <c r="N62" s="6" t="s">
        <v>605</v>
      </c>
      <c r="O62" s="6" t="s">
        <v>605</v>
      </c>
      <c r="P62" s="6">
        <v>1</v>
      </c>
      <c r="Q62" s="6" t="s">
        <v>983</v>
      </c>
      <c r="R62" s="16" t="s">
        <v>1780</v>
      </c>
      <c r="T62" s="6">
        <v>1</v>
      </c>
      <c r="U62" s="6">
        <v>0</v>
      </c>
      <c r="V62" s="6">
        <v>0</v>
      </c>
      <c r="W62" s="6">
        <v>0</v>
      </c>
      <c r="X62" s="6">
        <v>0</v>
      </c>
      <c r="Y62" s="6">
        <v>0</v>
      </c>
      <c r="Z62" s="6" t="s">
        <v>605</v>
      </c>
      <c r="AA62" s="6" t="s">
        <v>605</v>
      </c>
      <c r="AB62" s="15" t="s">
        <v>605</v>
      </c>
      <c r="AC62" s="6">
        <v>0</v>
      </c>
      <c r="AD62" s="6">
        <v>0</v>
      </c>
      <c r="AE62" s="6">
        <v>0</v>
      </c>
      <c r="AF62" s="6" t="s">
        <v>605</v>
      </c>
      <c r="AG62" s="6" t="s">
        <v>605</v>
      </c>
      <c r="AH62" s="6" t="s">
        <v>605</v>
      </c>
      <c r="AI62" s="6" t="s">
        <v>605</v>
      </c>
      <c r="AJ62" s="6">
        <v>1</v>
      </c>
      <c r="AK62" s="15" t="s">
        <v>1781</v>
      </c>
      <c r="AL62" s="15">
        <v>-26.4</v>
      </c>
      <c r="AM62" s="15" t="s">
        <v>605</v>
      </c>
      <c r="AN62" s="15" t="s">
        <v>1782</v>
      </c>
      <c r="AO62" s="15">
        <v>-32.6</v>
      </c>
      <c r="AP62" s="15" t="s">
        <v>605</v>
      </c>
      <c r="AQ62" s="15">
        <v>-6.2</v>
      </c>
      <c r="AR62" s="15" t="s">
        <v>605</v>
      </c>
      <c r="AS62" s="6">
        <v>0</v>
      </c>
      <c r="AT62" s="6" t="s">
        <v>605</v>
      </c>
      <c r="AU62" s="6" t="s">
        <v>605</v>
      </c>
      <c r="AV62" s="6" t="s">
        <v>605</v>
      </c>
      <c r="AW62" s="6" t="s">
        <v>605</v>
      </c>
      <c r="AX62" s="6" t="s">
        <v>605</v>
      </c>
      <c r="AY62" s="6" t="s">
        <v>605</v>
      </c>
      <c r="AZ62" s="6" t="s">
        <v>605</v>
      </c>
      <c r="BA62" s="6" t="s">
        <v>605</v>
      </c>
      <c r="BB62" s="6" t="s">
        <v>605</v>
      </c>
      <c r="BC62" s="6" t="s">
        <v>605</v>
      </c>
      <c r="BD62" s="6" t="s">
        <v>605</v>
      </c>
      <c r="BE62" s="6">
        <v>0</v>
      </c>
      <c r="BF62" s="6">
        <v>1</v>
      </c>
      <c r="BG62" s="6">
        <v>0</v>
      </c>
      <c r="BH62" s="6">
        <v>0</v>
      </c>
      <c r="BI62" s="6" t="s">
        <v>605</v>
      </c>
      <c r="BJ62" s="6" t="s">
        <v>605</v>
      </c>
      <c r="BK62" s="6" t="s">
        <v>605</v>
      </c>
      <c r="BL62" s="6" t="s">
        <v>605</v>
      </c>
      <c r="BM62" s="6" t="s">
        <v>605</v>
      </c>
      <c r="BN62" s="6" t="s">
        <v>605</v>
      </c>
      <c r="BO62" s="6">
        <v>0</v>
      </c>
    </row>
    <row r="63" spans="1:67" x14ac:dyDescent="0.15">
      <c r="A63" s="6" t="s">
        <v>1934</v>
      </c>
      <c r="B63" s="6" t="s">
        <v>1935</v>
      </c>
      <c r="C63" s="6" t="s">
        <v>605</v>
      </c>
      <c r="D63" s="6" t="s">
        <v>1810</v>
      </c>
      <c r="E63" s="6">
        <v>0</v>
      </c>
      <c r="F63" s="6" t="s">
        <v>297</v>
      </c>
      <c r="G63" s="6" t="s">
        <v>1568</v>
      </c>
      <c r="H63" s="6">
        <v>5</v>
      </c>
      <c r="I63" s="6">
        <v>4500</v>
      </c>
      <c r="J63" s="6">
        <v>4000</v>
      </c>
      <c r="L63" s="40">
        <v>9.9700000000000006</v>
      </c>
      <c r="M63" s="40">
        <v>56.01</v>
      </c>
      <c r="N63" s="6" t="s">
        <v>605</v>
      </c>
      <c r="O63" s="6" t="s">
        <v>605</v>
      </c>
      <c r="P63" s="6">
        <v>1</v>
      </c>
      <c r="Q63" s="6" t="s">
        <v>983</v>
      </c>
      <c r="R63" s="16" t="s">
        <v>1780</v>
      </c>
      <c r="T63" s="6">
        <v>1</v>
      </c>
      <c r="U63" s="6">
        <v>0</v>
      </c>
      <c r="V63" s="6">
        <v>0</v>
      </c>
      <c r="W63" s="6">
        <v>0</v>
      </c>
      <c r="X63" s="6">
        <v>0</v>
      </c>
      <c r="Y63" s="6">
        <v>0</v>
      </c>
      <c r="Z63" s="6" t="s">
        <v>605</v>
      </c>
      <c r="AA63" s="6" t="s">
        <v>605</v>
      </c>
      <c r="AB63" s="15" t="s">
        <v>605</v>
      </c>
      <c r="AC63" s="6">
        <v>0</v>
      </c>
      <c r="AD63" s="6">
        <v>0</v>
      </c>
      <c r="AE63" s="6">
        <v>0</v>
      </c>
      <c r="AF63" s="6" t="s">
        <v>605</v>
      </c>
      <c r="AG63" s="6" t="s">
        <v>605</v>
      </c>
      <c r="AH63" s="6" t="s">
        <v>605</v>
      </c>
      <c r="AI63" s="6" t="s">
        <v>605</v>
      </c>
      <c r="AJ63" s="6">
        <v>1</v>
      </c>
      <c r="AK63" s="15" t="s">
        <v>1781</v>
      </c>
      <c r="AL63" s="15">
        <v>-27.4</v>
      </c>
      <c r="AM63" s="15" t="s">
        <v>605</v>
      </c>
      <c r="AN63" s="15" t="s">
        <v>1782</v>
      </c>
      <c r="AO63" s="15">
        <v>-29.2</v>
      </c>
      <c r="AP63" s="15" t="s">
        <v>605</v>
      </c>
      <c r="AQ63" s="15">
        <v>-1.8</v>
      </c>
      <c r="AR63" s="15" t="s">
        <v>605</v>
      </c>
      <c r="AS63" s="6">
        <v>0</v>
      </c>
      <c r="AT63" s="6" t="s">
        <v>605</v>
      </c>
      <c r="AU63" s="6" t="s">
        <v>605</v>
      </c>
      <c r="AV63" s="6" t="s">
        <v>605</v>
      </c>
      <c r="AW63" s="6" t="s">
        <v>605</v>
      </c>
      <c r="AX63" s="6" t="s">
        <v>605</v>
      </c>
      <c r="AY63" s="6" t="s">
        <v>605</v>
      </c>
      <c r="AZ63" s="6" t="s">
        <v>605</v>
      </c>
      <c r="BA63" s="6" t="s">
        <v>605</v>
      </c>
      <c r="BB63" s="6" t="s">
        <v>605</v>
      </c>
      <c r="BC63" s="6" t="s">
        <v>605</v>
      </c>
      <c r="BD63" s="6" t="s">
        <v>605</v>
      </c>
      <c r="BE63" s="6">
        <v>0</v>
      </c>
      <c r="BF63" s="6">
        <v>0</v>
      </c>
      <c r="BG63" s="6">
        <v>0</v>
      </c>
      <c r="BH63" s="6">
        <v>0</v>
      </c>
      <c r="BI63" s="6" t="s">
        <v>605</v>
      </c>
      <c r="BJ63" s="6" t="s">
        <v>605</v>
      </c>
      <c r="BK63" s="6" t="s">
        <v>605</v>
      </c>
      <c r="BL63" s="6" t="s">
        <v>605</v>
      </c>
      <c r="BM63" s="6" t="s">
        <v>605</v>
      </c>
      <c r="BN63" s="6" t="s">
        <v>605</v>
      </c>
      <c r="BO63" s="6">
        <v>0</v>
      </c>
    </row>
    <row r="64" spans="1:67" x14ac:dyDescent="0.15">
      <c r="A64" s="6" t="s">
        <v>1936</v>
      </c>
      <c r="B64" s="6" t="s">
        <v>1937</v>
      </c>
      <c r="C64" s="6" t="s">
        <v>605</v>
      </c>
      <c r="D64" s="6" t="s">
        <v>1810</v>
      </c>
      <c r="E64" s="6">
        <v>0</v>
      </c>
      <c r="F64" s="6" t="s">
        <v>297</v>
      </c>
      <c r="G64" s="6" t="s">
        <v>1568</v>
      </c>
      <c r="H64" s="6">
        <v>5</v>
      </c>
      <c r="I64" s="6">
        <v>4500</v>
      </c>
      <c r="J64" s="6">
        <v>4000</v>
      </c>
      <c r="L64" s="40">
        <v>9.9700000000000006</v>
      </c>
      <c r="M64" s="40">
        <v>56.01</v>
      </c>
      <c r="N64" s="6" t="s">
        <v>605</v>
      </c>
      <c r="O64" s="6" t="s">
        <v>605</v>
      </c>
      <c r="P64" s="6">
        <v>1</v>
      </c>
      <c r="Q64" s="6" t="s">
        <v>983</v>
      </c>
      <c r="R64" s="16" t="s">
        <v>1780</v>
      </c>
      <c r="T64" s="6">
        <v>1</v>
      </c>
      <c r="U64" s="6">
        <v>0</v>
      </c>
      <c r="V64" s="6">
        <v>0</v>
      </c>
      <c r="W64" s="6">
        <v>0</v>
      </c>
      <c r="X64" s="6">
        <v>0</v>
      </c>
      <c r="Y64" s="6">
        <v>0</v>
      </c>
      <c r="Z64" s="6" t="s">
        <v>605</v>
      </c>
      <c r="AA64" s="6" t="s">
        <v>605</v>
      </c>
      <c r="AB64" s="15" t="s">
        <v>605</v>
      </c>
      <c r="AC64" s="6">
        <v>0</v>
      </c>
      <c r="AD64" s="6">
        <v>0</v>
      </c>
      <c r="AE64" s="6">
        <v>0</v>
      </c>
      <c r="AF64" s="6" t="s">
        <v>605</v>
      </c>
      <c r="AG64" s="6" t="s">
        <v>605</v>
      </c>
      <c r="AH64" s="6" t="s">
        <v>605</v>
      </c>
      <c r="AI64" s="6" t="s">
        <v>605</v>
      </c>
      <c r="AJ64" s="6">
        <v>1</v>
      </c>
      <c r="AK64" s="15" t="s">
        <v>1781</v>
      </c>
      <c r="AL64" s="15">
        <v>-29.5</v>
      </c>
      <c r="AM64" s="15" t="s">
        <v>605</v>
      </c>
      <c r="AN64" s="15" t="s">
        <v>1782</v>
      </c>
      <c r="AO64" s="15">
        <v>-30.1</v>
      </c>
      <c r="AP64" s="15" t="s">
        <v>605</v>
      </c>
      <c r="AQ64" s="15">
        <v>-0.6</v>
      </c>
      <c r="AR64" s="15" t="s">
        <v>605</v>
      </c>
      <c r="AS64" s="6">
        <v>0</v>
      </c>
      <c r="AT64" s="6" t="s">
        <v>605</v>
      </c>
      <c r="AU64" s="6" t="s">
        <v>605</v>
      </c>
      <c r="AV64" s="6" t="s">
        <v>605</v>
      </c>
      <c r="AW64" s="6" t="s">
        <v>605</v>
      </c>
      <c r="AX64" s="6" t="s">
        <v>605</v>
      </c>
      <c r="AY64" s="6" t="s">
        <v>605</v>
      </c>
      <c r="AZ64" s="6" t="s">
        <v>605</v>
      </c>
      <c r="BA64" s="6" t="s">
        <v>605</v>
      </c>
      <c r="BB64" s="6" t="s">
        <v>605</v>
      </c>
      <c r="BC64" s="6" t="s">
        <v>605</v>
      </c>
      <c r="BD64" s="6" t="s">
        <v>605</v>
      </c>
      <c r="BE64" s="6">
        <v>0</v>
      </c>
      <c r="BF64" s="6">
        <v>0</v>
      </c>
      <c r="BG64" s="6">
        <v>0</v>
      </c>
      <c r="BH64" s="6">
        <v>0</v>
      </c>
      <c r="BI64" s="6" t="s">
        <v>605</v>
      </c>
      <c r="BJ64" s="6" t="s">
        <v>605</v>
      </c>
      <c r="BK64" s="6" t="s">
        <v>605</v>
      </c>
      <c r="BL64" s="6" t="s">
        <v>605</v>
      </c>
      <c r="BM64" s="6" t="s">
        <v>605</v>
      </c>
      <c r="BN64" s="6" t="s">
        <v>605</v>
      </c>
      <c r="BO64" s="6">
        <v>0</v>
      </c>
    </row>
    <row r="65" spans="1:67" x14ac:dyDescent="0.15">
      <c r="A65" s="6" t="s">
        <v>1938</v>
      </c>
      <c r="B65" s="6" t="s">
        <v>1939</v>
      </c>
      <c r="C65" s="6" t="s">
        <v>605</v>
      </c>
      <c r="D65" s="6" t="s">
        <v>1810</v>
      </c>
      <c r="E65" s="6">
        <v>0</v>
      </c>
      <c r="F65" s="6" t="s">
        <v>297</v>
      </c>
      <c r="G65" s="6" t="s">
        <v>1568</v>
      </c>
      <c r="H65" s="6">
        <v>5</v>
      </c>
      <c r="I65" s="6">
        <v>4500</v>
      </c>
      <c r="J65" s="6">
        <v>4000</v>
      </c>
      <c r="L65" s="40">
        <v>9.9700000000000006</v>
      </c>
      <c r="M65" s="40">
        <v>56.01</v>
      </c>
      <c r="N65" s="6" t="s">
        <v>1777</v>
      </c>
      <c r="O65" s="6" t="s">
        <v>605</v>
      </c>
      <c r="P65" s="6">
        <v>0</v>
      </c>
      <c r="Q65" s="6" t="s">
        <v>605</v>
      </c>
      <c r="R65" s="6" t="s">
        <v>605</v>
      </c>
      <c r="S65" s="6" t="s">
        <v>605</v>
      </c>
      <c r="T65" s="6" t="s">
        <v>605</v>
      </c>
      <c r="U65" s="6">
        <v>0</v>
      </c>
      <c r="V65" s="6" t="s">
        <v>605</v>
      </c>
      <c r="W65" s="6" t="s">
        <v>605</v>
      </c>
      <c r="X65" s="6" t="s">
        <v>605</v>
      </c>
      <c r="Y65" s="6" t="s">
        <v>605</v>
      </c>
      <c r="Z65" s="6" t="s">
        <v>605</v>
      </c>
      <c r="AA65" s="6" t="s">
        <v>605</v>
      </c>
      <c r="AB65" s="15" t="s">
        <v>605</v>
      </c>
      <c r="AC65" s="6" t="s">
        <v>605</v>
      </c>
      <c r="AD65" s="6" t="s">
        <v>605</v>
      </c>
      <c r="AE65" s="6" t="s">
        <v>605</v>
      </c>
      <c r="AF65" s="6" t="s">
        <v>605</v>
      </c>
      <c r="AG65" s="6" t="s">
        <v>605</v>
      </c>
      <c r="AH65" s="6" t="s">
        <v>605</v>
      </c>
      <c r="AI65" s="6" t="s">
        <v>605</v>
      </c>
      <c r="AJ65" s="6">
        <v>0</v>
      </c>
      <c r="AK65" s="15" t="s">
        <v>605</v>
      </c>
      <c r="AL65" s="15" t="s">
        <v>605</v>
      </c>
      <c r="AM65" s="15" t="s">
        <v>605</v>
      </c>
      <c r="AN65" s="15" t="s">
        <v>605</v>
      </c>
      <c r="AO65" s="15" t="s">
        <v>605</v>
      </c>
      <c r="AP65" s="15" t="s">
        <v>605</v>
      </c>
      <c r="AQ65" s="15" t="s">
        <v>605</v>
      </c>
      <c r="AR65" s="15" t="s">
        <v>605</v>
      </c>
      <c r="AS65" s="6" t="s">
        <v>605</v>
      </c>
      <c r="AT65" s="6" t="s">
        <v>605</v>
      </c>
      <c r="AU65" s="6" t="s">
        <v>605</v>
      </c>
      <c r="AV65" s="6" t="s">
        <v>605</v>
      </c>
      <c r="AW65" s="6" t="s">
        <v>605</v>
      </c>
      <c r="AX65" s="6" t="s">
        <v>605</v>
      </c>
      <c r="AY65" s="6" t="s">
        <v>605</v>
      </c>
      <c r="AZ65" s="6" t="s">
        <v>605</v>
      </c>
      <c r="BA65" s="6" t="s">
        <v>605</v>
      </c>
      <c r="BB65" s="6" t="s">
        <v>605</v>
      </c>
      <c r="BC65" s="6" t="s">
        <v>605</v>
      </c>
      <c r="BD65" s="6" t="s">
        <v>605</v>
      </c>
      <c r="BE65" s="6">
        <v>0</v>
      </c>
      <c r="BF65" s="6" t="s">
        <v>605</v>
      </c>
      <c r="BG65" s="6" t="s">
        <v>605</v>
      </c>
      <c r="BH65" s="6">
        <v>1</v>
      </c>
      <c r="BI65" s="6" t="s">
        <v>1698</v>
      </c>
      <c r="BJ65" s="6" t="s">
        <v>1799</v>
      </c>
      <c r="BK65" s="6">
        <v>-31.7</v>
      </c>
      <c r="BL65" s="6" t="s">
        <v>1800</v>
      </c>
      <c r="BM65" s="6">
        <v>11.2</v>
      </c>
      <c r="BN65" s="6">
        <v>8.6</v>
      </c>
      <c r="BO65" s="6">
        <v>0</v>
      </c>
    </row>
    <row r="66" spans="1:67" x14ac:dyDescent="0.15">
      <c r="A66" s="6" t="s">
        <v>1940</v>
      </c>
      <c r="B66" s="6" t="s">
        <v>1941</v>
      </c>
      <c r="C66" s="6" t="s">
        <v>605</v>
      </c>
      <c r="D66" s="6" t="s">
        <v>1810</v>
      </c>
      <c r="E66" s="6">
        <v>0</v>
      </c>
      <c r="F66" s="6" t="s">
        <v>297</v>
      </c>
      <c r="G66" s="6" t="s">
        <v>1568</v>
      </c>
      <c r="H66" s="6">
        <v>5</v>
      </c>
      <c r="I66" s="6">
        <v>4500</v>
      </c>
      <c r="J66" s="6">
        <v>4000</v>
      </c>
      <c r="L66" s="40">
        <v>9.9700000000000006</v>
      </c>
      <c r="M66" s="40">
        <v>56.01</v>
      </c>
      <c r="N66" s="6" t="s">
        <v>605</v>
      </c>
      <c r="O66" s="6" t="s">
        <v>605</v>
      </c>
      <c r="P66" s="6">
        <v>1</v>
      </c>
      <c r="Q66" s="6" t="s">
        <v>983</v>
      </c>
      <c r="R66" s="16" t="s">
        <v>1780</v>
      </c>
      <c r="T66" s="6">
        <v>1</v>
      </c>
      <c r="U66" s="6">
        <v>0</v>
      </c>
      <c r="V66" s="6">
        <v>0</v>
      </c>
      <c r="W66" s="6">
        <v>0</v>
      </c>
      <c r="X66" s="6">
        <v>0</v>
      </c>
      <c r="Y66" s="6">
        <v>0</v>
      </c>
      <c r="Z66" s="6" t="s">
        <v>605</v>
      </c>
      <c r="AA66" s="6" t="s">
        <v>605</v>
      </c>
      <c r="AB66" s="15" t="s">
        <v>605</v>
      </c>
      <c r="AC66" s="6">
        <v>0</v>
      </c>
      <c r="AD66" s="6">
        <v>0</v>
      </c>
      <c r="AE66" s="6">
        <v>0</v>
      </c>
      <c r="AF66" s="6" t="s">
        <v>605</v>
      </c>
      <c r="AG66" s="6" t="s">
        <v>605</v>
      </c>
      <c r="AH66" s="6" t="s">
        <v>605</v>
      </c>
      <c r="AI66" s="6" t="s">
        <v>605</v>
      </c>
      <c r="AJ66" s="6">
        <v>1</v>
      </c>
      <c r="AK66" s="15" t="s">
        <v>1781</v>
      </c>
      <c r="AL66" s="15">
        <v>-27.1</v>
      </c>
      <c r="AM66" s="15" t="s">
        <v>605</v>
      </c>
      <c r="AN66" s="15" t="s">
        <v>1782</v>
      </c>
      <c r="AO66" s="15">
        <v>-26.4</v>
      </c>
      <c r="AP66" s="15" t="s">
        <v>605</v>
      </c>
      <c r="AQ66" s="15">
        <v>0.7</v>
      </c>
      <c r="AR66" s="15" t="s">
        <v>605</v>
      </c>
      <c r="AS66" s="6">
        <v>0</v>
      </c>
      <c r="AT66" s="6" t="s">
        <v>605</v>
      </c>
      <c r="AU66" s="6" t="s">
        <v>605</v>
      </c>
      <c r="AV66" s="6" t="s">
        <v>605</v>
      </c>
      <c r="AW66" s="6" t="s">
        <v>605</v>
      </c>
      <c r="AX66" s="6" t="s">
        <v>605</v>
      </c>
      <c r="AY66" s="6" t="s">
        <v>605</v>
      </c>
      <c r="AZ66" s="6" t="s">
        <v>605</v>
      </c>
      <c r="BA66" s="6" t="s">
        <v>605</v>
      </c>
      <c r="BB66" s="6" t="s">
        <v>605</v>
      </c>
      <c r="BC66" s="6" t="s">
        <v>605</v>
      </c>
      <c r="BD66" s="6" t="s">
        <v>605</v>
      </c>
      <c r="BE66" s="6">
        <v>0</v>
      </c>
      <c r="BF66" s="6">
        <v>0</v>
      </c>
      <c r="BG66" s="6">
        <v>0</v>
      </c>
      <c r="BH66" s="6">
        <v>0</v>
      </c>
      <c r="BI66" s="6" t="s">
        <v>605</v>
      </c>
      <c r="BJ66" s="6" t="s">
        <v>605</v>
      </c>
      <c r="BK66" s="6" t="s">
        <v>605</v>
      </c>
      <c r="BL66" s="6" t="s">
        <v>605</v>
      </c>
      <c r="BM66" s="6" t="s">
        <v>605</v>
      </c>
      <c r="BN66" s="6" t="s">
        <v>605</v>
      </c>
      <c r="BO66" s="6">
        <v>0</v>
      </c>
    </row>
    <row r="67" spans="1:67" x14ac:dyDescent="0.15">
      <c r="A67" s="6" t="s">
        <v>1942</v>
      </c>
      <c r="B67" s="6" t="s">
        <v>1943</v>
      </c>
      <c r="C67" s="6" t="s">
        <v>605</v>
      </c>
      <c r="D67" s="6" t="s">
        <v>1810</v>
      </c>
      <c r="E67" s="6">
        <v>0</v>
      </c>
      <c r="F67" s="6" t="s">
        <v>297</v>
      </c>
      <c r="G67" s="6" t="s">
        <v>1568</v>
      </c>
      <c r="H67" s="6">
        <v>5</v>
      </c>
      <c r="I67" s="6">
        <v>4500</v>
      </c>
      <c r="J67" s="6">
        <v>4000</v>
      </c>
      <c r="L67" s="40">
        <v>9.9700000000000006</v>
      </c>
      <c r="M67" s="40">
        <v>56.01</v>
      </c>
      <c r="N67" s="6" t="s">
        <v>1777</v>
      </c>
      <c r="O67" s="6" t="s">
        <v>605</v>
      </c>
      <c r="P67" s="6">
        <v>0</v>
      </c>
      <c r="Q67" s="6" t="s">
        <v>605</v>
      </c>
      <c r="R67" s="6" t="s">
        <v>605</v>
      </c>
      <c r="S67" s="6" t="s">
        <v>605</v>
      </c>
      <c r="T67" s="6" t="s">
        <v>605</v>
      </c>
      <c r="U67" s="6">
        <v>0</v>
      </c>
      <c r="V67" s="6" t="s">
        <v>605</v>
      </c>
      <c r="W67" s="6" t="s">
        <v>605</v>
      </c>
      <c r="X67" s="6" t="s">
        <v>605</v>
      </c>
      <c r="Y67" s="6" t="s">
        <v>605</v>
      </c>
      <c r="Z67" s="6" t="s">
        <v>605</v>
      </c>
      <c r="AA67" s="6" t="s">
        <v>605</v>
      </c>
      <c r="AB67" s="15" t="s">
        <v>605</v>
      </c>
      <c r="AC67" s="6" t="s">
        <v>605</v>
      </c>
      <c r="AD67" s="6" t="s">
        <v>605</v>
      </c>
      <c r="AE67" s="6" t="s">
        <v>605</v>
      </c>
      <c r="AF67" s="6" t="s">
        <v>605</v>
      </c>
      <c r="AG67" s="6" t="s">
        <v>605</v>
      </c>
      <c r="AH67" s="6" t="s">
        <v>605</v>
      </c>
      <c r="AI67" s="6" t="s">
        <v>605</v>
      </c>
      <c r="AJ67" s="6">
        <v>0</v>
      </c>
      <c r="AK67" s="15" t="s">
        <v>605</v>
      </c>
      <c r="AL67" s="15" t="s">
        <v>605</v>
      </c>
      <c r="AM67" s="15" t="s">
        <v>605</v>
      </c>
      <c r="AN67" s="15" t="s">
        <v>605</v>
      </c>
      <c r="AO67" s="15" t="s">
        <v>605</v>
      </c>
      <c r="AP67" s="15" t="s">
        <v>605</v>
      </c>
      <c r="AQ67" s="15" t="s">
        <v>605</v>
      </c>
      <c r="AR67" s="15" t="s">
        <v>605</v>
      </c>
      <c r="AS67" s="6" t="s">
        <v>605</v>
      </c>
      <c r="AT67" s="6" t="s">
        <v>605</v>
      </c>
      <c r="AU67" s="6" t="s">
        <v>605</v>
      </c>
      <c r="AV67" s="6" t="s">
        <v>605</v>
      </c>
      <c r="AW67" s="6" t="s">
        <v>605</v>
      </c>
      <c r="AX67" s="6" t="s">
        <v>605</v>
      </c>
      <c r="AY67" s="6" t="s">
        <v>605</v>
      </c>
      <c r="AZ67" s="6" t="s">
        <v>605</v>
      </c>
      <c r="BA67" s="6" t="s">
        <v>605</v>
      </c>
      <c r="BB67" s="6" t="s">
        <v>605</v>
      </c>
      <c r="BC67" s="6" t="s">
        <v>605</v>
      </c>
      <c r="BD67" s="6" t="s">
        <v>605</v>
      </c>
      <c r="BE67" s="6">
        <v>0</v>
      </c>
      <c r="BF67" s="6" t="s">
        <v>605</v>
      </c>
      <c r="BG67" s="6" t="s">
        <v>605</v>
      </c>
      <c r="BH67" s="6">
        <v>1</v>
      </c>
      <c r="BI67" s="6" t="s">
        <v>1944</v>
      </c>
      <c r="BJ67" s="6" t="s">
        <v>1799</v>
      </c>
      <c r="BK67" s="6">
        <v>-28.7</v>
      </c>
      <c r="BL67" s="6" t="s">
        <v>1800</v>
      </c>
      <c r="BM67" s="6">
        <v>8.4</v>
      </c>
      <c r="BN67" s="6">
        <v>7.9</v>
      </c>
      <c r="BO67" s="6">
        <v>0</v>
      </c>
    </row>
    <row r="68" spans="1:67" x14ac:dyDescent="0.15">
      <c r="A68" s="6" t="s">
        <v>1945</v>
      </c>
      <c r="B68" s="6" t="s">
        <v>1946</v>
      </c>
      <c r="C68" s="6" t="s">
        <v>605</v>
      </c>
      <c r="D68" s="6" t="s">
        <v>1810</v>
      </c>
      <c r="E68" s="6">
        <v>0</v>
      </c>
      <c r="F68" s="6" t="s">
        <v>297</v>
      </c>
      <c r="G68" s="6" t="s">
        <v>1568</v>
      </c>
      <c r="H68" s="6">
        <v>5</v>
      </c>
      <c r="I68" s="6">
        <v>4500</v>
      </c>
      <c r="J68" s="6">
        <v>4000</v>
      </c>
      <c r="L68" s="40">
        <v>9.9700000000000006</v>
      </c>
      <c r="M68" s="40">
        <v>56.01</v>
      </c>
      <c r="N68" s="6" t="s">
        <v>1777</v>
      </c>
      <c r="O68" s="6" t="s">
        <v>605</v>
      </c>
      <c r="P68" s="6">
        <v>0</v>
      </c>
      <c r="Q68" s="6" t="s">
        <v>605</v>
      </c>
      <c r="R68" s="6" t="s">
        <v>605</v>
      </c>
      <c r="S68" s="6" t="s">
        <v>605</v>
      </c>
      <c r="T68" s="6" t="s">
        <v>605</v>
      </c>
      <c r="U68" s="6">
        <v>0</v>
      </c>
      <c r="V68" s="6" t="s">
        <v>605</v>
      </c>
      <c r="W68" s="6" t="s">
        <v>605</v>
      </c>
      <c r="X68" s="6" t="s">
        <v>605</v>
      </c>
      <c r="Y68" s="6" t="s">
        <v>605</v>
      </c>
      <c r="Z68" s="6" t="s">
        <v>605</v>
      </c>
      <c r="AA68" s="6" t="s">
        <v>605</v>
      </c>
      <c r="AB68" s="15" t="s">
        <v>605</v>
      </c>
      <c r="AC68" s="6" t="s">
        <v>605</v>
      </c>
      <c r="AD68" s="6" t="s">
        <v>605</v>
      </c>
      <c r="AE68" s="6" t="s">
        <v>605</v>
      </c>
      <c r="AF68" s="6" t="s">
        <v>605</v>
      </c>
      <c r="AG68" s="6" t="s">
        <v>605</v>
      </c>
      <c r="AH68" s="6" t="s">
        <v>605</v>
      </c>
      <c r="AI68" s="6" t="s">
        <v>605</v>
      </c>
      <c r="AJ68" s="6">
        <v>0</v>
      </c>
      <c r="AK68" s="15" t="s">
        <v>605</v>
      </c>
      <c r="AL68" s="15" t="s">
        <v>605</v>
      </c>
      <c r="AM68" s="15" t="s">
        <v>605</v>
      </c>
      <c r="AN68" s="15" t="s">
        <v>605</v>
      </c>
      <c r="AO68" s="15" t="s">
        <v>605</v>
      </c>
      <c r="AP68" s="15" t="s">
        <v>605</v>
      </c>
      <c r="AQ68" s="15" t="s">
        <v>605</v>
      </c>
      <c r="AR68" s="15" t="s">
        <v>605</v>
      </c>
      <c r="AS68" s="6" t="s">
        <v>605</v>
      </c>
      <c r="AT68" s="6" t="s">
        <v>605</v>
      </c>
      <c r="AU68" s="6" t="s">
        <v>605</v>
      </c>
      <c r="AV68" s="6" t="s">
        <v>605</v>
      </c>
      <c r="AW68" s="6" t="s">
        <v>605</v>
      </c>
      <c r="AX68" s="6" t="s">
        <v>605</v>
      </c>
      <c r="AY68" s="6" t="s">
        <v>605</v>
      </c>
      <c r="AZ68" s="6" t="s">
        <v>605</v>
      </c>
      <c r="BA68" s="6" t="s">
        <v>605</v>
      </c>
      <c r="BB68" s="6" t="s">
        <v>605</v>
      </c>
      <c r="BC68" s="6" t="s">
        <v>605</v>
      </c>
      <c r="BD68" s="6" t="s">
        <v>605</v>
      </c>
      <c r="BE68" s="6">
        <v>0</v>
      </c>
      <c r="BF68" s="6" t="s">
        <v>605</v>
      </c>
      <c r="BG68" s="6" t="s">
        <v>605</v>
      </c>
      <c r="BH68" s="6">
        <v>1</v>
      </c>
      <c r="BI68" s="6" t="s">
        <v>1944</v>
      </c>
      <c r="BJ68" s="6" t="s">
        <v>1799</v>
      </c>
      <c r="BK68" s="6">
        <v>-27.5</v>
      </c>
      <c r="BL68" s="6" t="s">
        <v>1800</v>
      </c>
      <c r="BM68" s="6">
        <v>3.9</v>
      </c>
      <c r="BN68" s="6">
        <v>14.2</v>
      </c>
      <c r="BO68" s="6">
        <v>0</v>
      </c>
    </row>
    <row r="69" spans="1:67" x14ac:dyDescent="0.15">
      <c r="A69" s="6" t="s">
        <v>1947</v>
      </c>
      <c r="B69" s="6" t="s">
        <v>1948</v>
      </c>
      <c r="C69" s="6" t="s">
        <v>605</v>
      </c>
      <c r="D69" s="6" t="s">
        <v>1810</v>
      </c>
      <c r="E69" s="6">
        <v>0</v>
      </c>
      <c r="F69" s="6" t="s">
        <v>297</v>
      </c>
      <c r="G69" s="6" t="s">
        <v>1568</v>
      </c>
      <c r="H69" s="6">
        <v>5</v>
      </c>
      <c r="I69" s="6">
        <v>4500</v>
      </c>
      <c r="J69" s="6">
        <v>4000</v>
      </c>
      <c r="L69" s="40">
        <v>9.9700000000000006</v>
      </c>
      <c r="M69" s="40">
        <v>56.01</v>
      </c>
      <c r="N69" s="6" t="s">
        <v>1848</v>
      </c>
      <c r="O69" s="6" t="s">
        <v>1778</v>
      </c>
      <c r="P69" s="6">
        <v>1</v>
      </c>
      <c r="Q69" s="6" t="s">
        <v>1949</v>
      </c>
      <c r="R69" s="16" t="s">
        <v>1780</v>
      </c>
      <c r="S69" s="6">
        <v>4.7</v>
      </c>
      <c r="T69" s="6">
        <v>0</v>
      </c>
      <c r="U69" s="6">
        <v>1</v>
      </c>
      <c r="V69" s="6" t="s">
        <v>605</v>
      </c>
      <c r="W69" s="6" t="s">
        <v>605</v>
      </c>
      <c r="X69" s="6" t="s">
        <v>605</v>
      </c>
      <c r="Y69" s="6" t="s">
        <v>605</v>
      </c>
      <c r="Z69" s="6" t="s">
        <v>605</v>
      </c>
      <c r="AA69" s="6" t="s">
        <v>605</v>
      </c>
      <c r="AB69" s="15" t="s">
        <v>605</v>
      </c>
      <c r="AC69" s="6" t="s">
        <v>605</v>
      </c>
      <c r="AD69" s="6" t="s">
        <v>605</v>
      </c>
      <c r="AE69" s="6" t="s">
        <v>605</v>
      </c>
      <c r="AF69" s="16">
        <v>51.7</v>
      </c>
      <c r="AG69" s="6" t="s">
        <v>605</v>
      </c>
      <c r="AH69" s="6" t="s">
        <v>605</v>
      </c>
      <c r="AI69" s="6" t="s">
        <v>605</v>
      </c>
      <c r="AJ69" s="6">
        <v>1</v>
      </c>
      <c r="AK69" s="15" t="s">
        <v>1781</v>
      </c>
      <c r="AL69" s="15">
        <v>-29.19</v>
      </c>
      <c r="AM69" s="15" t="s">
        <v>605</v>
      </c>
      <c r="AN69" s="15" t="s">
        <v>1782</v>
      </c>
      <c r="AO69" s="15">
        <v>-31.53</v>
      </c>
      <c r="AP69" s="15" t="s">
        <v>605</v>
      </c>
      <c r="AQ69" s="15">
        <v>-2.33</v>
      </c>
      <c r="AR69" s="15" t="s">
        <v>605</v>
      </c>
      <c r="AS69" s="6" t="s">
        <v>605</v>
      </c>
      <c r="AT69" s="6" t="s">
        <v>605</v>
      </c>
      <c r="AU69" s="6" t="s">
        <v>605</v>
      </c>
      <c r="AV69" s="6" t="s">
        <v>605</v>
      </c>
      <c r="AW69" s="6" t="s">
        <v>605</v>
      </c>
      <c r="AX69" s="6" t="s">
        <v>605</v>
      </c>
      <c r="AY69" s="6" t="s">
        <v>605</v>
      </c>
      <c r="AZ69" s="6" t="s">
        <v>605</v>
      </c>
      <c r="BA69" s="6" t="s">
        <v>605</v>
      </c>
      <c r="BB69" s="6" t="s">
        <v>605</v>
      </c>
      <c r="BC69" s="6" t="s">
        <v>605</v>
      </c>
      <c r="BD69" s="6" t="s">
        <v>605</v>
      </c>
      <c r="BE69" s="6">
        <v>0</v>
      </c>
      <c r="BF69" s="6">
        <v>0</v>
      </c>
      <c r="BG69" s="6" t="s">
        <v>605</v>
      </c>
      <c r="BH69" s="6">
        <v>0</v>
      </c>
      <c r="BI69" s="6" t="s">
        <v>605</v>
      </c>
      <c r="BJ69" s="6" t="s">
        <v>605</v>
      </c>
      <c r="BK69" s="6" t="s">
        <v>605</v>
      </c>
      <c r="BL69" s="6" t="s">
        <v>605</v>
      </c>
      <c r="BM69" s="6" t="s">
        <v>605</v>
      </c>
      <c r="BN69" s="6" t="s">
        <v>605</v>
      </c>
      <c r="BO69" s="6">
        <v>0</v>
      </c>
    </row>
    <row r="70" spans="1:67" x14ac:dyDescent="0.15">
      <c r="A70" s="6" t="s">
        <v>1950</v>
      </c>
      <c r="B70" s="6" t="s">
        <v>1951</v>
      </c>
      <c r="C70" s="6" t="s">
        <v>605</v>
      </c>
      <c r="D70" s="6" t="s">
        <v>1810</v>
      </c>
      <c r="E70" s="6">
        <v>0</v>
      </c>
      <c r="F70" s="6" t="s">
        <v>297</v>
      </c>
      <c r="G70" s="6" t="s">
        <v>1568</v>
      </c>
      <c r="H70" s="6">
        <v>5</v>
      </c>
      <c r="I70" s="6">
        <v>4500</v>
      </c>
      <c r="J70" s="6">
        <v>4000</v>
      </c>
      <c r="L70" s="40">
        <v>9.9700000000000006</v>
      </c>
      <c r="M70" s="40">
        <v>56.01</v>
      </c>
      <c r="N70" s="6" t="s">
        <v>1848</v>
      </c>
      <c r="O70" s="6" t="s">
        <v>1778</v>
      </c>
      <c r="P70" s="6">
        <v>1</v>
      </c>
      <c r="Q70" s="6" t="s">
        <v>1949</v>
      </c>
      <c r="R70" s="16" t="s">
        <v>1780</v>
      </c>
      <c r="S70" s="6">
        <v>5.6</v>
      </c>
      <c r="T70" s="6">
        <v>1</v>
      </c>
      <c r="U70" s="6">
        <v>1</v>
      </c>
      <c r="V70" s="6">
        <v>1</v>
      </c>
      <c r="W70" s="6">
        <v>1</v>
      </c>
      <c r="X70" s="6">
        <v>1</v>
      </c>
      <c r="Y70" s="6">
        <v>0</v>
      </c>
      <c r="Z70" s="6" t="s">
        <v>605</v>
      </c>
      <c r="AA70" s="15">
        <v>0.2</v>
      </c>
      <c r="AB70" s="15">
        <v>1.19</v>
      </c>
      <c r="AC70" s="6">
        <v>1</v>
      </c>
      <c r="AD70" s="6">
        <v>1</v>
      </c>
      <c r="AE70" s="6">
        <v>1</v>
      </c>
      <c r="AF70" s="16">
        <v>10</v>
      </c>
      <c r="AG70" s="6" t="s">
        <v>605</v>
      </c>
      <c r="AH70" s="6" t="s">
        <v>605</v>
      </c>
      <c r="AI70" s="6" t="s">
        <v>605</v>
      </c>
      <c r="AJ70" s="6">
        <v>1</v>
      </c>
      <c r="AK70" s="15" t="s">
        <v>1781</v>
      </c>
      <c r="AL70" s="15">
        <v>-43.54</v>
      </c>
      <c r="AM70" s="15" t="s">
        <v>605</v>
      </c>
      <c r="AN70" s="15" t="s">
        <v>1782</v>
      </c>
      <c r="AO70" s="15">
        <v>-40.44</v>
      </c>
      <c r="AP70" s="15" t="s">
        <v>605</v>
      </c>
      <c r="AQ70" s="15">
        <v>3.1</v>
      </c>
      <c r="AR70" s="15" t="s">
        <v>605</v>
      </c>
      <c r="AS70" s="6">
        <v>1</v>
      </c>
      <c r="AT70" s="6">
        <v>0</v>
      </c>
      <c r="AU70" s="6">
        <v>1</v>
      </c>
      <c r="AV70" s="6" t="s">
        <v>605</v>
      </c>
      <c r="AW70" s="6" t="s">
        <v>605</v>
      </c>
      <c r="AX70" s="6" t="s">
        <v>605</v>
      </c>
      <c r="AY70" s="6" t="s">
        <v>605</v>
      </c>
      <c r="AZ70" s="6" t="s">
        <v>605</v>
      </c>
      <c r="BA70" s="6" t="s">
        <v>605</v>
      </c>
      <c r="BB70" s="6" t="s">
        <v>605</v>
      </c>
      <c r="BC70" s="6" t="s">
        <v>605</v>
      </c>
      <c r="BD70" s="6" t="s">
        <v>605</v>
      </c>
      <c r="BE70" s="6">
        <v>1</v>
      </c>
      <c r="BF70" s="6">
        <v>0</v>
      </c>
      <c r="BG70" s="6">
        <v>0</v>
      </c>
      <c r="BH70" s="6">
        <v>0</v>
      </c>
      <c r="BI70" s="6" t="s">
        <v>605</v>
      </c>
      <c r="BJ70" s="6" t="s">
        <v>605</v>
      </c>
      <c r="BK70" s="6" t="s">
        <v>605</v>
      </c>
      <c r="BL70" s="6" t="s">
        <v>605</v>
      </c>
      <c r="BM70" s="6" t="s">
        <v>605</v>
      </c>
      <c r="BN70" s="6" t="s">
        <v>605</v>
      </c>
      <c r="BO70" s="6">
        <v>0</v>
      </c>
    </row>
    <row r="71" spans="1:67" x14ac:dyDescent="0.15">
      <c r="A71" s="6" t="s">
        <v>1952</v>
      </c>
      <c r="B71" s="6" t="s">
        <v>1953</v>
      </c>
      <c r="C71" s="6" t="s">
        <v>605</v>
      </c>
      <c r="D71" s="6" t="s">
        <v>1810</v>
      </c>
      <c r="E71" s="6">
        <v>0</v>
      </c>
      <c r="F71" s="6" t="s">
        <v>297</v>
      </c>
      <c r="G71" s="6" t="s">
        <v>1568</v>
      </c>
      <c r="H71" s="6">
        <v>5</v>
      </c>
      <c r="I71" s="6">
        <v>4500</v>
      </c>
      <c r="J71" s="6">
        <v>4000</v>
      </c>
      <c r="L71" s="40">
        <v>9.9700000000000006</v>
      </c>
      <c r="M71" s="40">
        <v>56.01</v>
      </c>
      <c r="N71" s="6" t="s">
        <v>1848</v>
      </c>
      <c r="O71" s="6" t="s">
        <v>1778</v>
      </c>
      <c r="P71" s="6">
        <v>1</v>
      </c>
      <c r="Q71" s="6" t="s">
        <v>1949</v>
      </c>
      <c r="R71" s="16" t="s">
        <v>1780</v>
      </c>
      <c r="S71" s="6">
        <v>15.4</v>
      </c>
      <c r="T71" s="6">
        <v>1</v>
      </c>
      <c r="U71" s="6">
        <v>1</v>
      </c>
      <c r="V71" s="6">
        <v>1</v>
      </c>
      <c r="W71" s="6">
        <v>1</v>
      </c>
      <c r="X71" s="6">
        <v>1</v>
      </c>
      <c r="Y71" s="6">
        <v>1</v>
      </c>
      <c r="Z71" s="6" t="s">
        <v>605</v>
      </c>
      <c r="AA71" s="15">
        <v>0.36</v>
      </c>
      <c r="AB71" s="15">
        <v>1.64</v>
      </c>
      <c r="AC71" s="6">
        <v>1</v>
      </c>
      <c r="AD71" s="6">
        <v>1</v>
      </c>
      <c r="AE71" s="6">
        <v>1</v>
      </c>
      <c r="AF71" s="16">
        <v>47.8</v>
      </c>
      <c r="AG71" s="6" t="s">
        <v>605</v>
      </c>
      <c r="AH71" s="6" t="s">
        <v>605</v>
      </c>
      <c r="AI71" s="6" t="s">
        <v>605</v>
      </c>
      <c r="AJ71" s="6">
        <v>1</v>
      </c>
      <c r="AK71" s="15" t="s">
        <v>1781</v>
      </c>
      <c r="AL71" s="15">
        <v>-29.36</v>
      </c>
      <c r="AM71" s="15" t="s">
        <v>605</v>
      </c>
      <c r="AN71" s="15" t="s">
        <v>1782</v>
      </c>
      <c r="AO71" s="15">
        <v>-29.66</v>
      </c>
      <c r="AP71" s="15" t="s">
        <v>605</v>
      </c>
      <c r="AQ71" s="15">
        <v>-0.3</v>
      </c>
      <c r="AR71" s="15" t="s">
        <v>605</v>
      </c>
      <c r="AS71" s="6">
        <v>1</v>
      </c>
      <c r="AT71" s="6">
        <v>0</v>
      </c>
      <c r="AU71" s="6">
        <v>1</v>
      </c>
      <c r="AV71" s="6" t="s">
        <v>605</v>
      </c>
      <c r="AW71" s="6" t="s">
        <v>605</v>
      </c>
      <c r="AX71" s="6" t="s">
        <v>605</v>
      </c>
      <c r="AY71" s="6" t="s">
        <v>605</v>
      </c>
      <c r="AZ71" s="6" t="s">
        <v>605</v>
      </c>
      <c r="BA71" s="6" t="s">
        <v>605</v>
      </c>
      <c r="BB71" s="6" t="s">
        <v>605</v>
      </c>
      <c r="BC71" s="6" t="s">
        <v>605</v>
      </c>
      <c r="BD71" s="6" t="s">
        <v>605</v>
      </c>
      <c r="BE71" s="6">
        <v>1</v>
      </c>
      <c r="BF71" s="6">
        <v>0</v>
      </c>
      <c r="BG71" s="6">
        <v>0</v>
      </c>
      <c r="BH71" s="6">
        <v>0</v>
      </c>
      <c r="BI71" s="6" t="s">
        <v>605</v>
      </c>
      <c r="BJ71" s="6" t="s">
        <v>605</v>
      </c>
      <c r="BK71" s="6" t="s">
        <v>605</v>
      </c>
      <c r="BL71" s="6" t="s">
        <v>605</v>
      </c>
      <c r="BM71" s="6" t="s">
        <v>605</v>
      </c>
      <c r="BN71" s="6" t="s">
        <v>605</v>
      </c>
      <c r="BO71" s="6">
        <v>0</v>
      </c>
    </row>
    <row r="72" spans="1:67" x14ac:dyDescent="0.15">
      <c r="A72" s="6" t="s">
        <v>1954</v>
      </c>
      <c r="B72" s="6" t="s">
        <v>1955</v>
      </c>
      <c r="C72" s="6" t="s">
        <v>605</v>
      </c>
      <c r="D72" s="6" t="s">
        <v>1810</v>
      </c>
      <c r="E72" s="6">
        <v>0</v>
      </c>
      <c r="F72" s="6" t="s">
        <v>297</v>
      </c>
      <c r="G72" s="6" t="s">
        <v>1568</v>
      </c>
      <c r="H72" s="6">
        <v>5</v>
      </c>
      <c r="I72" s="6">
        <v>4500</v>
      </c>
      <c r="J72" s="6">
        <v>4000</v>
      </c>
      <c r="L72" s="40">
        <v>9.9700000000000006</v>
      </c>
      <c r="M72" s="40">
        <v>56.01</v>
      </c>
      <c r="N72" s="6" t="s">
        <v>1848</v>
      </c>
      <c r="O72" s="6" t="s">
        <v>1778</v>
      </c>
      <c r="P72" s="6">
        <v>1</v>
      </c>
      <c r="Q72" s="6" t="s">
        <v>1949</v>
      </c>
      <c r="R72" s="16" t="s">
        <v>1780</v>
      </c>
      <c r="S72" s="6">
        <v>14.1</v>
      </c>
      <c r="T72" s="6">
        <v>1</v>
      </c>
      <c r="U72" s="6">
        <v>1</v>
      </c>
      <c r="V72" s="6">
        <v>0</v>
      </c>
      <c r="W72" s="6">
        <v>1</v>
      </c>
      <c r="X72" s="6">
        <v>1</v>
      </c>
      <c r="Y72" s="6">
        <v>0</v>
      </c>
      <c r="Z72" s="6" t="s">
        <v>605</v>
      </c>
      <c r="AA72" s="15">
        <v>0.47</v>
      </c>
      <c r="AB72" s="15">
        <v>1.26</v>
      </c>
      <c r="AC72" s="6">
        <v>1</v>
      </c>
      <c r="AD72" s="6">
        <v>1</v>
      </c>
      <c r="AE72" s="6">
        <v>1</v>
      </c>
      <c r="AF72" s="16">
        <v>42.9</v>
      </c>
      <c r="AG72" s="6" t="s">
        <v>605</v>
      </c>
      <c r="AH72" s="6" t="s">
        <v>605</v>
      </c>
      <c r="AI72" s="6" t="s">
        <v>605</v>
      </c>
      <c r="AJ72" s="6">
        <v>1</v>
      </c>
      <c r="AK72" s="15" t="s">
        <v>1781</v>
      </c>
      <c r="AL72" s="15">
        <v>-30.1</v>
      </c>
      <c r="AM72" s="15" t="s">
        <v>605</v>
      </c>
      <c r="AN72" s="15" t="s">
        <v>1782</v>
      </c>
      <c r="AO72" s="15">
        <v>-29.28</v>
      </c>
      <c r="AP72" s="15" t="s">
        <v>605</v>
      </c>
      <c r="AQ72" s="15">
        <v>0.82</v>
      </c>
      <c r="AR72" s="15" t="s">
        <v>605</v>
      </c>
      <c r="AS72" s="6">
        <v>1</v>
      </c>
      <c r="AT72" s="6">
        <v>0</v>
      </c>
      <c r="AU72" s="6">
        <v>1</v>
      </c>
      <c r="AV72" s="6" t="s">
        <v>605</v>
      </c>
      <c r="AW72" s="6" t="s">
        <v>605</v>
      </c>
      <c r="AX72" s="6" t="s">
        <v>605</v>
      </c>
      <c r="AY72" s="6" t="s">
        <v>605</v>
      </c>
      <c r="AZ72" s="6" t="s">
        <v>605</v>
      </c>
      <c r="BA72" s="6" t="s">
        <v>605</v>
      </c>
      <c r="BB72" s="6" t="s">
        <v>605</v>
      </c>
      <c r="BC72" s="6" t="s">
        <v>605</v>
      </c>
      <c r="BD72" s="6" t="s">
        <v>605</v>
      </c>
      <c r="BE72" s="6">
        <v>1</v>
      </c>
      <c r="BF72" s="6">
        <v>0</v>
      </c>
      <c r="BG72" s="6">
        <v>0</v>
      </c>
      <c r="BH72" s="6">
        <v>0</v>
      </c>
      <c r="BI72" s="6" t="s">
        <v>605</v>
      </c>
      <c r="BJ72" s="6" t="s">
        <v>605</v>
      </c>
      <c r="BK72" s="6" t="s">
        <v>605</v>
      </c>
      <c r="BL72" s="6" t="s">
        <v>605</v>
      </c>
      <c r="BM72" s="6" t="s">
        <v>605</v>
      </c>
      <c r="BN72" s="6" t="s">
        <v>605</v>
      </c>
      <c r="BO72" s="6">
        <v>0</v>
      </c>
    </row>
    <row r="73" spans="1:67" x14ac:dyDescent="0.15">
      <c r="A73" s="6" t="s">
        <v>1956</v>
      </c>
      <c r="B73" s="6" t="s">
        <v>1957</v>
      </c>
      <c r="C73" s="6" t="s">
        <v>605</v>
      </c>
      <c r="D73" s="6" t="s">
        <v>1810</v>
      </c>
      <c r="E73" s="6">
        <v>0</v>
      </c>
      <c r="F73" s="6" t="s">
        <v>297</v>
      </c>
      <c r="G73" s="6" t="s">
        <v>1568</v>
      </c>
      <c r="H73" s="6">
        <v>5</v>
      </c>
      <c r="I73" s="6">
        <v>4500</v>
      </c>
      <c r="J73" s="6">
        <v>4000</v>
      </c>
      <c r="L73" s="40">
        <v>9.9700000000000006</v>
      </c>
      <c r="M73" s="40">
        <v>56.01</v>
      </c>
      <c r="N73" s="6" t="s">
        <v>1848</v>
      </c>
      <c r="O73" s="6" t="s">
        <v>1778</v>
      </c>
      <c r="P73" s="6">
        <v>1</v>
      </c>
      <c r="Q73" s="6" t="s">
        <v>1949</v>
      </c>
      <c r="R73" s="16" t="s">
        <v>1780</v>
      </c>
      <c r="S73" s="6">
        <v>1.6</v>
      </c>
      <c r="T73" s="6">
        <v>1</v>
      </c>
      <c r="U73" s="6">
        <v>1</v>
      </c>
      <c r="V73" s="6">
        <v>0</v>
      </c>
      <c r="W73" s="6">
        <v>1</v>
      </c>
      <c r="X73" s="6">
        <v>1</v>
      </c>
      <c r="Y73" s="6">
        <v>0</v>
      </c>
      <c r="Z73" s="6" t="s">
        <v>605</v>
      </c>
      <c r="AA73" s="15">
        <v>0.24</v>
      </c>
      <c r="AB73" s="15">
        <v>1.83</v>
      </c>
      <c r="AC73" s="6">
        <v>1</v>
      </c>
      <c r="AD73" s="6">
        <v>1</v>
      </c>
      <c r="AE73" s="6">
        <v>1</v>
      </c>
      <c r="AF73" s="16">
        <v>57.2</v>
      </c>
      <c r="AG73" s="6" t="s">
        <v>605</v>
      </c>
      <c r="AH73" s="6" t="s">
        <v>605</v>
      </c>
      <c r="AI73" s="6" t="s">
        <v>605</v>
      </c>
      <c r="AJ73" s="6">
        <v>1</v>
      </c>
      <c r="AK73" s="15" t="s">
        <v>1781</v>
      </c>
      <c r="AL73" s="15">
        <v>-27.49</v>
      </c>
      <c r="AM73" s="15" t="s">
        <v>605</v>
      </c>
      <c r="AN73" s="15" t="s">
        <v>1782</v>
      </c>
      <c r="AO73" s="15">
        <v>-27.22</v>
      </c>
      <c r="AP73" s="15" t="s">
        <v>605</v>
      </c>
      <c r="AQ73" s="15">
        <v>0.27</v>
      </c>
      <c r="AR73" s="15" t="s">
        <v>605</v>
      </c>
      <c r="AS73" s="6">
        <v>1</v>
      </c>
      <c r="AT73" s="6">
        <v>0</v>
      </c>
      <c r="AU73" s="6">
        <v>1</v>
      </c>
      <c r="AV73" s="6" t="s">
        <v>605</v>
      </c>
      <c r="AW73" s="6" t="s">
        <v>605</v>
      </c>
      <c r="AX73" s="6" t="s">
        <v>605</v>
      </c>
      <c r="AY73" s="6" t="s">
        <v>605</v>
      </c>
      <c r="AZ73" s="6" t="s">
        <v>605</v>
      </c>
      <c r="BA73" s="6" t="s">
        <v>605</v>
      </c>
      <c r="BB73" s="6" t="s">
        <v>605</v>
      </c>
      <c r="BC73" s="6" t="s">
        <v>605</v>
      </c>
      <c r="BD73" s="6" t="s">
        <v>605</v>
      </c>
      <c r="BE73" s="6">
        <v>1</v>
      </c>
      <c r="BF73" s="6">
        <v>0</v>
      </c>
      <c r="BG73" s="6">
        <v>0</v>
      </c>
      <c r="BH73" s="6">
        <v>0</v>
      </c>
      <c r="BI73" s="6" t="s">
        <v>605</v>
      </c>
      <c r="BJ73" s="6" t="s">
        <v>605</v>
      </c>
      <c r="BK73" s="6" t="s">
        <v>605</v>
      </c>
      <c r="BL73" s="6" t="s">
        <v>605</v>
      </c>
      <c r="BM73" s="6" t="s">
        <v>605</v>
      </c>
      <c r="BN73" s="6" t="s">
        <v>605</v>
      </c>
      <c r="BO73" s="6">
        <v>0</v>
      </c>
    </row>
    <row r="74" spans="1:67" x14ac:dyDescent="0.15">
      <c r="A74" s="6" t="s">
        <v>1958</v>
      </c>
      <c r="B74" s="6" t="s">
        <v>1959</v>
      </c>
      <c r="C74" s="6" t="s">
        <v>605</v>
      </c>
      <c r="D74" s="6" t="s">
        <v>1810</v>
      </c>
      <c r="E74" s="6">
        <v>0</v>
      </c>
      <c r="F74" s="6" t="s">
        <v>297</v>
      </c>
      <c r="G74" s="6" t="s">
        <v>1568</v>
      </c>
      <c r="H74" s="6">
        <v>5</v>
      </c>
      <c r="I74" s="6">
        <v>4500</v>
      </c>
      <c r="J74" s="6">
        <v>4000</v>
      </c>
      <c r="L74" s="40">
        <v>9.9700000000000006</v>
      </c>
      <c r="M74" s="40">
        <v>56.01</v>
      </c>
      <c r="N74" s="6" t="s">
        <v>1848</v>
      </c>
      <c r="O74" s="6" t="s">
        <v>1778</v>
      </c>
      <c r="P74" s="6">
        <v>1</v>
      </c>
      <c r="Q74" s="6" t="s">
        <v>1949</v>
      </c>
      <c r="R74" s="16" t="s">
        <v>1780</v>
      </c>
      <c r="S74" s="6">
        <v>60.6</v>
      </c>
      <c r="T74" s="6">
        <v>1</v>
      </c>
      <c r="U74" s="6">
        <v>1</v>
      </c>
      <c r="V74" s="6">
        <v>1</v>
      </c>
      <c r="W74" s="6">
        <v>1</v>
      </c>
      <c r="X74" s="6">
        <v>1</v>
      </c>
      <c r="Y74" s="6">
        <v>0</v>
      </c>
      <c r="Z74" s="6" t="s">
        <v>605</v>
      </c>
      <c r="AA74" s="15">
        <v>0.13</v>
      </c>
      <c r="AB74" s="15">
        <v>1.96</v>
      </c>
      <c r="AC74" s="6">
        <v>1</v>
      </c>
      <c r="AD74" s="6">
        <v>1</v>
      </c>
      <c r="AE74" s="6">
        <v>1</v>
      </c>
      <c r="AF74" s="16">
        <v>46.7</v>
      </c>
      <c r="AG74" s="6" t="s">
        <v>605</v>
      </c>
      <c r="AH74" s="6" t="s">
        <v>605</v>
      </c>
      <c r="AI74" s="6" t="s">
        <v>605</v>
      </c>
      <c r="AJ74" s="6">
        <v>1</v>
      </c>
      <c r="AK74" s="15" t="s">
        <v>1781</v>
      </c>
      <c r="AL74" s="15">
        <v>-27.99</v>
      </c>
      <c r="AM74" s="15" t="s">
        <v>605</v>
      </c>
      <c r="AN74" s="15" t="s">
        <v>1782</v>
      </c>
      <c r="AO74" s="15">
        <v>-28.64</v>
      </c>
      <c r="AP74" s="15" t="s">
        <v>605</v>
      </c>
      <c r="AQ74" s="15">
        <v>-0.65</v>
      </c>
      <c r="AR74" s="15" t="s">
        <v>605</v>
      </c>
      <c r="AS74" s="6">
        <v>1</v>
      </c>
      <c r="AT74" s="6">
        <v>0</v>
      </c>
      <c r="AU74" s="6">
        <v>1</v>
      </c>
      <c r="AV74" s="6" t="s">
        <v>605</v>
      </c>
      <c r="AW74" s="6" t="s">
        <v>605</v>
      </c>
      <c r="AX74" s="6" t="s">
        <v>605</v>
      </c>
      <c r="AY74" s="6" t="s">
        <v>605</v>
      </c>
      <c r="AZ74" s="6" t="s">
        <v>605</v>
      </c>
      <c r="BA74" s="6" t="s">
        <v>605</v>
      </c>
      <c r="BB74" s="6" t="s">
        <v>605</v>
      </c>
      <c r="BC74" s="6" t="s">
        <v>605</v>
      </c>
      <c r="BD74" s="6" t="s">
        <v>605</v>
      </c>
      <c r="BE74" s="6">
        <v>1</v>
      </c>
      <c r="BF74" s="6">
        <v>0</v>
      </c>
      <c r="BG74" s="6">
        <v>0</v>
      </c>
      <c r="BH74" s="6">
        <v>0</v>
      </c>
      <c r="BI74" s="6" t="s">
        <v>605</v>
      </c>
      <c r="BJ74" s="6" t="s">
        <v>605</v>
      </c>
      <c r="BK74" s="6" t="s">
        <v>605</v>
      </c>
      <c r="BL74" s="6" t="s">
        <v>605</v>
      </c>
      <c r="BM74" s="6" t="s">
        <v>605</v>
      </c>
      <c r="BN74" s="6" t="s">
        <v>605</v>
      </c>
      <c r="BO74" s="6">
        <v>0</v>
      </c>
    </row>
    <row r="75" spans="1:67" x14ac:dyDescent="0.15">
      <c r="A75" s="6" t="s">
        <v>1960</v>
      </c>
      <c r="B75" s="6" t="s">
        <v>1961</v>
      </c>
      <c r="C75" s="6" t="s">
        <v>605</v>
      </c>
      <c r="D75" s="6" t="s">
        <v>1810</v>
      </c>
      <c r="E75" s="6">
        <v>0</v>
      </c>
      <c r="F75" s="6" t="s">
        <v>297</v>
      </c>
      <c r="G75" s="6" t="s">
        <v>1568</v>
      </c>
      <c r="H75" s="6">
        <v>5</v>
      </c>
      <c r="I75" s="6">
        <v>4500</v>
      </c>
      <c r="J75" s="6">
        <v>4000</v>
      </c>
      <c r="L75" s="40">
        <v>9.9700000000000006</v>
      </c>
      <c r="M75" s="40">
        <v>56.01</v>
      </c>
      <c r="N75" s="6" t="s">
        <v>1848</v>
      </c>
      <c r="O75" s="6" t="s">
        <v>1778</v>
      </c>
      <c r="P75" s="6">
        <v>1</v>
      </c>
      <c r="Q75" s="6" t="s">
        <v>1949</v>
      </c>
      <c r="R75" s="16" t="s">
        <v>1780</v>
      </c>
      <c r="S75" s="6">
        <v>5.5</v>
      </c>
      <c r="T75" s="6">
        <v>1</v>
      </c>
      <c r="U75" s="6">
        <v>1</v>
      </c>
      <c r="V75" s="6">
        <v>1</v>
      </c>
      <c r="W75" s="6">
        <v>1</v>
      </c>
      <c r="X75" s="6">
        <v>1</v>
      </c>
      <c r="Y75" s="6">
        <v>1</v>
      </c>
      <c r="Z75" s="6" t="s">
        <v>605</v>
      </c>
      <c r="AA75" s="15">
        <v>0.36</v>
      </c>
      <c r="AB75" s="15">
        <v>4.0599999999999996</v>
      </c>
      <c r="AC75" s="6">
        <v>1</v>
      </c>
      <c r="AD75" s="6">
        <v>1</v>
      </c>
      <c r="AE75" s="6">
        <v>1</v>
      </c>
      <c r="AF75" s="16">
        <v>43.3</v>
      </c>
      <c r="AG75" s="6" t="s">
        <v>605</v>
      </c>
      <c r="AH75" s="6" t="s">
        <v>605</v>
      </c>
      <c r="AI75" s="6" t="s">
        <v>605</v>
      </c>
      <c r="AJ75" s="6">
        <v>1</v>
      </c>
      <c r="AK75" s="15" t="s">
        <v>1781</v>
      </c>
      <c r="AL75" s="15">
        <v>-22.94</v>
      </c>
      <c r="AM75" s="15" t="s">
        <v>605</v>
      </c>
      <c r="AN75" s="15" t="s">
        <v>1782</v>
      </c>
      <c r="AO75" s="15">
        <v>-23.17</v>
      </c>
      <c r="AP75" s="15" t="s">
        <v>605</v>
      </c>
      <c r="AQ75" s="15">
        <v>-0.23</v>
      </c>
      <c r="AR75" s="15" t="s">
        <v>605</v>
      </c>
      <c r="AS75" s="6">
        <v>1</v>
      </c>
      <c r="AT75" s="6">
        <v>0</v>
      </c>
      <c r="AU75" s="6">
        <v>1</v>
      </c>
      <c r="AV75" s="6" t="s">
        <v>605</v>
      </c>
      <c r="AW75" s="6" t="s">
        <v>605</v>
      </c>
      <c r="AX75" s="6" t="s">
        <v>605</v>
      </c>
      <c r="AY75" s="6" t="s">
        <v>605</v>
      </c>
      <c r="AZ75" s="6" t="s">
        <v>605</v>
      </c>
      <c r="BA75" s="6" t="s">
        <v>605</v>
      </c>
      <c r="BB75" s="6" t="s">
        <v>605</v>
      </c>
      <c r="BC75" s="6" t="s">
        <v>605</v>
      </c>
      <c r="BD75" s="6" t="s">
        <v>605</v>
      </c>
      <c r="BE75" s="6">
        <v>1</v>
      </c>
      <c r="BF75" s="6">
        <v>0</v>
      </c>
      <c r="BG75" s="6">
        <v>0</v>
      </c>
      <c r="BH75" s="6">
        <v>0</v>
      </c>
      <c r="BI75" s="6" t="s">
        <v>605</v>
      </c>
      <c r="BJ75" s="6" t="s">
        <v>605</v>
      </c>
      <c r="BK75" s="6" t="s">
        <v>605</v>
      </c>
      <c r="BL75" s="6" t="s">
        <v>605</v>
      </c>
      <c r="BM75" s="6" t="s">
        <v>605</v>
      </c>
      <c r="BN75" s="6" t="s">
        <v>605</v>
      </c>
      <c r="BO75" s="6">
        <v>0</v>
      </c>
    </row>
    <row r="76" spans="1:67" x14ac:dyDescent="0.15">
      <c r="A76" s="6" t="s">
        <v>1962</v>
      </c>
      <c r="B76" s="6" t="s">
        <v>1963</v>
      </c>
      <c r="C76" s="6" t="s">
        <v>605</v>
      </c>
      <c r="D76" s="6" t="s">
        <v>1810</v>
      </c>
      <c r="E76" s="6">
        <v>0</v>
      </c>
      <c r="F76" s="6" t="s">
        <v>297</v>
      </c>
      <c r="G76" s="6" t="s">
        <v>1568</v>
      </c>
      <c r="H76" s="6">
        <v>5</v>
      </c>
      <c r="I76" s="6">
        <v>4500</v>
      </c>
      <c r="J76" s="6">
        <v>4000</v>
      </c>
      <c r="L76" s="40">
        <v>9.9700000000000006</v>
      </c>
      <c r="M76" s="40">
        <v>56.01</v>
      </c>
      <c r="N76" s="6" t="s">
        <v>1848</v>
      </c>
      <c r="O76" s="6" t="s">
        <v>1778</v>
      </c>
      <c r="P76" s="6">
        <v>1</v>
      </c>
      <c r="Q76" s="6" t="s">
        <v>1949</v>
      </c>
      <c r="R76" s="16" t="s">
        <v>1780</v>
      </c>
      <c r="S76" s="6">
        <v>9.6999999999999993</v>
      </c>
      <c r="T76" s="6">
        <v>1</v>
      </c>
      <c r="U76" s="6">
        <v>1</v>
      </c>
      <c r="V76" s="6">
        <v>0</v>
      </c>
      <c r="W76" s="6">
        <v>1</v>
      </c>
      <c r="X76" s="6">
        <v>0</v>
      </c>
      <c r="Y76" s="6">
        <v>0</v>
      </c>
      <c r="Z76" s="6" t="s">
        <v>605</v>
      </c>
      <c r="AA76" s="15" t="s">
        <v>605</v>
      </c>
      <c r="AB76" s="15">
        <v>1.91</v>
      </c>
      <c r="AC76" s="6">
        <v>1</v>
      </c>
      <c r="AD76" s="6">
        <v>1</v>
      </c>
      <c r="AE76" s="6">
        <v>1</v>
      </c>
      <c r="AF76" s="16">
        <v>39.799999999999997</v>
      </c>
      <c r="AG76" s="6" t="s">
        <v>605</v>
      </c>
      <c r="AH76" s="6" t="s">
        <v>605</v>
      </c>
      <c r="AI76" s="6" t="s">
        <v>605</v>
      </c>
      <c r="AJ76" s="6">
        <v>1</v>
      </c>
      <c r="AK76" s="15" t="s">
        <v>1781</v>
      </c>
      <c r="AL76" s="15">
        <v>-30.67</v>
      </c>
      <c r="AM76" s="15" t="s">
        <v>605</v>
      </c>
      <c r="AN76" s="15" t="s">
        <v>1782</v>
      </c>
      <c r="AO76" s="15">
        <v>-33.700000000000003</v>
      </c>
      <c r="AP76" s="15" t="s">
        <v>605</v>
      </c>
      <c r="AQ76" s="15">
        <v>-3.04</v>
      </c>
      <c r="AR76" s="15" t="s">
        <v>605</v>
      </c>
      <c r="AS76" s="6">
        <v>0</v>
      </c>
      <c r="AT76" s="6">
        <v>0</v>
      </c>
      <c r="AU76" s="6">
        <v>0</v>
      </c>
      <c r="AV76" s="6" t="s">
        <v>605</v>
      </c>
      <c r="AW76" s="6" t="s">
        <v>605</v>
      </c>
      <c r="AX76" s="6" t="s">
        <v>605</v>
      </c>
      <c r="AY76" s="6" t="s">
        <v>605</v>
      </c>
      <c r="AZ76" s="6" t="s">
        <v>605</v>
      </c>
      <c r="BA76" s="6" t="s">
        <v>605</v>
      </c>
      <c r="BB76" s="6" t="s">
        <v>605</v>
      </c>
      <c r="BC76" s="6" t="s">
        <v>605</v>
      </c>
      <c r="BD76" s="6" t="s">
        <v>605</v>
      </c>
      <c r="BE76" s="6">
        <v>0</v>
      </c>
      <c r="BF76" s="6">
        <v>0</v>
      </c>
      <c r="BG76" s="6">
        <v>0</v>
      </c>
      <c r="BH76" s="6">
        <v>0</v>
      </c>
      <c r="BI76" s="6" t="s">
        <v>605</v>
      </c>
      <c r="BJ76" s="6" t="s">
        <v>605</v>
      </c>
      <c r="BK76" s="6" t="s">
        <v>605</v>
      </c>
      <c r="BL76" s="6" t="s">
        <v>605</v>
      </c>
      <c r="BM76" s="6" t="s">
        <v>605</v>
      </c>
      <c r="BN76" s="6" t="s">
        <v>605</v>
      </c>
      <c r="BO76" s="6">
        <v>0</v>
      </c>
    </row>
    <row r="77" spans="1:67" x14ac:dyDescent="0.15">
      <c r="A77" s="6" t="s">
        <v>1964</v>
      </c>
      <c r="B77" s="6" t="s">
        <v>1965</v>
      </c>
      <c r="C77" s="6" t="s">
        <v>605</v>
      </c>
      <c r="D77" s="6" t="s">
        <v>1810</v>
      </c>
      <c r="E77" s="6">
        <v>0</v>
      </c>
      <c r="F77" s="6" t="s">
        <v>297</v>
      </c>
      <c r="G77" s="6" t="s">
        <v>1568</v>
      </c>
      <c r="H77" s="6">
        <v>5</v>
      </c>
      <c r="I77" s="6">
        <v>4500</v>
      </c>
      <c r="J77" s="6">
        <v>4000</v>
      </c>
      <c r="L77" s="40">
        <v>9.9700000000000006</v>
      </c>
      <c r="M77" s="40">
        <v>56.01</v>
      </c>
      <c r="N77" s="6" t="s">
        <v>1848</v>
      </c>
      <c r="O77" s="6" t="s">
        <v>1778</v>
      </c>
      <c r="P77" s="6">
        <v>1</v>
      </c>
      <c r="Q77" s="6" t="s">
        <v>1949</v>
      </c>
      <c r="R77" s="16" t="s">
        <v>1780</v>
      </c>
      <c r="S77" s="6">
        <v>6.9</v>
      </c>
      <c r="T77" s="6">
        <v>1</v>
      </c>
      <c r="U77" s="6">
        <v>1</v>
      </c>
      <c r="V77" s="6">
        <v>1</v>
      </c>
      <c r="W77" s="6">
        <v>1</v>
      </c>
      <c r="X77" s="6">
        <v>1</v>
      </c>
      <c r="Y77" s="6">
        <v>0</v>
      </c>
      <c r="Z77" s="6" t="s">
        <v>605</v>
      </c>
      <c r="AA77" s="15">
        <v>0.08</v>
      </c>
      <c r="AB77" s="15">
        <v>3.1</v>
      </c>
      <c r="AC77" s="6">
        <v>1</v>
      </c>
      <c r="AD77" s="6">
        <v>1</v>
      </c>
      <c r="AE77" s="6">
        <v>1</v>
      </c>
      <c r="AF77" s="16">
        <v>45.9</v>
      </c>
      <c r="AG77" s="6" t="s">
        <v>605</v>
      </c>
      <c r="AH77" s="6" t="s">
        <v>605</v>
      </c>
      <c r="AI77" s="6" t="s">
        <v>605</v>
      </c>
      <c r="AJ77" s="6">
        <v>1</v>
      </c>
      <c r="AK77" s="15" t="s">
        <v>1781</v>
      </c>
      <c r="AL77" s="15">
        <v>-30.6</v>
      </c>
      <c r="AM77" s="15" t="s">
        <v>605</v>
      </c>
      <c r="AN77" s="15" t="s">
        <v>1782</v>
      </c>
      <c r="AO77" s="15">
        <v>-31.33</v>
      </c>
      <c r="AP77" s="15" t="s">
        <v>605</v>
      </c>
      <c r="AQ77" s="15">
        <v>-0.73</v>
      </c>
      <c r="AR77" s="15" t="s">
        <v>605</v>
      </c>
      <c r="AS77" s="6">
        <v>1</v>
      </c>
      <c r="AT77" s="6">
        <v>0</v>
      </c>
      <c r="AU77" s="6">
        <v>1</v>
      </c>
      <c r="AV77" s="6" t="s">
        <v>605</v>
      </c>
      <c r="AW77" s="6" t="s">
        <v>605</v>
      </c>
      <c r="AX77" s="6" t="s">
        <v>605</v>
      </c>
      <c r="AY77" s="6" t="s">
        <v>605</v>
      </c>
      <c r="AZ77" s="6" t="s">
        <v>605</v>
      </c>
      <c r="BA77" s="6" t="s">
        <v>605</v>
      </c>
      <c r="BB77" s="6" t="s">
        <v>605</v>
      </c>
      <c r="BC77" s="6" t="s">
        <v>605</v>
      </c>
      <c r="BD77" s="6" t="s">
        <v>605</v>
      </c>
      <c r="BE77" s="6">
        <v>1</v>
      </c>
      <c r="BF77" s="6">
        <v>0</v>
      </c>
      <c r="BG77" s="6">
        <v>0</v>
      </c>
      <c r="BH77" s="6">
        <v>0</v>
      </c>
      <c r="BI77" s="6" t="s">
        <v>605</v>
      </c>
      <c r="BJ77" s="6" t="s">
        <v>605</v>
      </c>
      <c r="BK77" s="6" t="s">
        <v>605</v>
      </c>
      <c r="BL77" s="6" t="s">
        <v>605</v>
      </c>
      <c r="BM77" s="6" t="s">
        <v>605</v>
      </c>
      <c r="BN77" s="6" t="s">
        <v>605</v>
      </c>
      <c r="BO77" s="6">
        <v>0</v>
      </c>
    </row>
    <row r="78" spans="1:67" x14ac:dyDescent="0.15">
      <c r="A78" s="6" t="s">
        <v>1966</v>
      </c>
      <c r="B78" s="6" t="s">
        <v>1967</v>
      </c>
      <c r="C78" s="6" t="s">
        <v>605</v>
      </c>
      <c r="D78" s="6" t="s">
        <v>1810</v>
      </c>
      <c r="E78" s="6">
        <v>0</v>
      </c>
      <c r="F78" s="4" t="s">
        <v>120</v>
      </c>
      <c r="G78" s="6" t="s">
        <v>1600</v>
      </c>
      <c r="H78" s="6">
        <v>5</v>
      </c>
      <c r="I78" s="6">
        <v>4440</v>
      </c>
      <c r="J78" s="6">
        <v>4000</v>
      </c>
      <c r="L78" s="40">
        <v>10.26</v>
      </c>
      <c r="M78" s="40">
        <v>56.03</v>
      </c>
      <c r="N78" s="6" t="s">
        <v>1848</v>
      </c>
      <c r="O78" s="6" t="s">
        <v>1778</v>
      </c>
      <c r="P78" s="6">
        <v>1</v>
      </c>
      <c r="Q78" s="6" t="s">
        <v>1865</v>
      </c>
      <c r="R78" s="16" t="s">
        <v>1850</v>
      </c>
      <c r="T78" s="6">
        <v>1</v>
      </c>
      <c r="U78" s="6">
        <v>0</v>
      </c>
      <c r="V78" s="6">
        <v>0</v>
      </c>
      <c r="W78" s="6">
        <v>0</v>
      </c>
      <c r="X78" s="6">
        <v>0</v>
      </c>
      <c r="Y78" s="6">
        <v>0</v>
      </c>
      <c r="Z78" s="6" t="s">
        <v>605</v>
      </c>
      <c r="AA78" s="6" t="s">
        <v>605</v>
      </c>
      <c r="AB78" s="15" t="s">
        <v>605</v>
      </c>
      <c r="AC78" s="6">
        <v>0</v>
      </c>
      <c r="AD78" s="6">
        <v>0</v>
      </c>
      <c r="AE78" s="6">
        <v>0</v>
      </c>
      <c r="AF78" s="6" t="s">
        <v>605</v>
      </c>
      <c r="AG78" s="6" t="s">
        <v>605</v>
      </c>
      <c r="AH78" s="6" t="s">
        <v>605</v>
      </c>
      <c r="AI78" s="6" t="s">
        <v>605</v>
      </c>
      <c r="AJ78" s="6">
        <v>1</v>
      </c>
      <c r="AK78" s="15" t="s">
        <v>1781</v>
      </c>
      <c r="AL78" s="15">
        <v>-20.7</v>
      </c>
      <c r="AM78" s="15" t="s">
        <v>605</v>
      </c>
      <c r="AN78" s="15" t="s">
        <v>1782</v>
      </c>
      <c r="AO78" s="15">
        <v>-23.6</v>
      </c>
      <c r="AP78" s="15" t="s">
        <v>605</v>
      </c>
      <c r="AQ78" s="15">
        <v>-2.9</v>
      </c>
      <c r="AR78" s="15" t="s">
        <v>605</v>
      </c>
      <c r="AS78" s="6">
        <v>0</v>
      </c>
      <c r="AT78" s="6" t="s">
        <v>605</v>
      </c>
      <c r="AU78" s="6" t="s">
        <v>605</v>
      </c>
      <c r="AV78" s="6" t="s">
        <v>605</v>
      </c>
      <c r="AW78" s="6" t="s">
        <v>605</v>
      </c>
      <c r="AX78" s="6" t="s">
        <v>605</v>
      </c>
      <c r="AY78" s="6" t="s">
        <v>605</v>
      </c>
      <c r="AZ78" s="6" t="s">
        <v>605</v>
      </c>
      <c r="BA78" s="6" t="s">
        <v>605</v>
      </c>
      <c r="BB78" s="6" t="s">
        <v>605</v>
      </c>
      <c r="BC78" s="6" t="s">
        <v>605</v>
      </c>
      <c r="BD78" s="6" t="s">
        <v>605</v>
      </c>
      <c r="BE78" s="6">
        <v>0</v>
      </c>
      <c r="BF78" s="6">
        <v>0</v>
      </c>
      <c r="BG78" s="6">
        <v>0</v>
      </c>
      <c r="BH78" s="6">
        <v>0</v>
      </c>
      <c r="BI78" s="6" t="s">
        <v>605</v>
      </c>
      <c r="BJ78" s="6" t="s">
        <v>605</v>
      </c>
      <c r="BK78" s="6" t="s">
        <v>605</v>
      </c>
      <c r="BL78" s="6" t="s">
        <v>605</v>
      </c>
      <c r="BM78" s="6" t="s">
        <v>605</v>
      </c>
      <c r="BN78" s="6" t="s">
        <v>605</v>
      </c>
      <c r="BO78" s="6">
        <v>0</v>
      </c>
    </row>
    <row r="79" spans="1:67" x14ac:dyDescent="0.15">
      <c r="A79" s="6" t="s">
        <v>1968</v>
      </c>
      <c r="B79" s="6" t="s">
        <v>1969</v>
      </c>
      <c r="C79" s="6" t="s">
        <v>605</v>
      </c>
      <c r="D79" s="6" t="s">
        <v>1775</v>
      </c>
      <c r="E79" s="6">
        <v>1</v>
      </c>
      <c r="F79" s="4" t="s">
        <v>262</v>
      </c>
      <c r="G79" s="6" t="s">
        <v>1600</v>
      </c>
      <c r="H79" s="6">
        <v>4</v>
      </c>
      <c r="I79" s="4">
        <v>3900</v>
      </c>
      <c r="J79" s="4">
        <v>2800</v>
      </c>
      <c r="L79" s="40">
        <v>10.3</v>
      </c>
      <c r="M79" s="40">
        <v>56</v>
      </c>
      <c r="N79" s="6" t="s">
        <v>1848</v>
      </c>
      <c r="O79" s="6" t="s">
        <v>1778</v>
      </c>
      <c r="P79" s="6">
        <v>1</v>
      </c>
      <c r="Q79" s="6" t="s">
        <v>1865</v>
      </c>
      <c r="R79" s="16" t="s">
        <v>1850</v>
      </c>
      <c r="T79" s="6">
        <v>1</v>
      </c>
      <c r="U79" s="6">
        <v>0</v>
      </c>
      <c r="V79" s="6">
        <v>0</v>
      </c>
      <c r="W79" s="6">
        <v>0</v>
      </c>
      <c r="X79" s="6">
        <v>0</v>
      </c>
      <c r="Y79" s="6">
        <v>0</v>
      </c>
      <c r="Z79" s="6" t="s">
        <v>605</v>
      </c>
      <c r="AA79" s="6" t="s">
        <v>605</v>
      </c>
      <c r="AB79" s="15" t="s">
        <v>605</v>
      </c>
      <c r="AC79" s="6">
        <v>0</v>
      </c>
      <c r="AD79" s="6">
        <v>0</v>
      </c>
      <c r="AE79" s="6">
        <v>0</v>
      </c>
      <c r="AF79" s="6" t="s">
        <v>605</v>
      </c>
      <c r="AG79" s="6" t="s">
        <v>605</v>
      </c>
      <c r="AH79" s="6" t="s">
        <v>605</v>
      </c>
      <c r="AI79" s="6" t="s">
        <v>605</v>
      </c>
      <c r="AJ79" s="6">
        <v>1</v>
      </c>
      <c r="AK79" s="15" t="s">
        <v>1781</v>
      </c>
      <c r="AL79" s="15">
        <v>-21.2</v>
      </c>
      <c r="AM79" s="15" t="s">
        <v>605</v>
      </c>
      <c r="AN79" s="15" t="s">
        <v>1782</v>
      </c>
      <c r="AO79" s="15">
        <v>-18.899999999999999</v>
      </c>
      <c r="AP79" s="15" t="s">
        <v>605</v>
      </c>
      <c r="AQ79" s="15">
        <v>2.2999999999999998</v>
      </c>
      <c r="AR79" s="15" t="s">
        <v>605</v>
      </c>
      <c r="AS79" s="6">
        <v>0</v>
      </c>
      <c r="AT79" s="6" t="s">
        <v>605</v>
      </c>
      <c r="AU79" s="6" t="s">
        <v>605</v>
      </c>
      <c r="AV79" s="6" t="s">
        <v>605</v>
      </c>
      <c r="AW79" s="6" t="s">
        <v>605</v>
      </c>
      <c r="AX79" s="6" t="s">
        <v>605</v>
      </c>
      <c r="AY79" s="6" t="s">
        <v>605</v>
      </c>
      <c r="AZ79" s="6" t="s">
        <v>605</v>
      </c>
      <c r="BA79" s="6" t="s">
        <v>605</v>
      </c>
      <c r="BB79" s="6" t="s">
        <v>605</v>
      </c>
      <c r="BC79" s="6" t="s">
        <v>605</v>
      </c>
      <c r="BD79" s="6" t="s">
        <v>605</v>
      </c>
      <c r="BE79" s="6">
        <v>0</v>
      </c>
      <c r="BF79" s="6">
        <v>0</v>
      </c>
      <c r="BG79" s="6">
        <v>0</v>
      </c>
      <c r="BH79" s="6">
        <v>0</v>
      </c>
      <c r="BI79" s="6" t="s">
        <v>605</v>
      </c>
      <c r="BJ79" s="6" t="s">
        <v>605</v>
      </c>
      <c r="BK79" s="6" t="s">
        <v>605</v>
      </c>
      <c r="BL79" s="6" t="s">
        <v>605</v>
      </c>
      <c r="BM79" s="6" t="s">
        <v>605</v>
      </c>
      <c r="BN79" s="6" t="s">
        <v>605</v>
      </c>
      <c r="BO79" s="6">
        <v>0</v>
      </c>
    </row>
    <row r="80" spans="1:67" x14ac:dyDescent="0.15">
      <c r="A80" s="6" t="s">
        <v>1970</v>
      </c>
      <c r="B80" s="6" t="s">
        <v>1971</v>
      </c>
      <c r="C80" s="6" t="s">
        <v>605</v>
      </c>
      <c r="D80" s="6" t="s">
        <v>1810</v>
      </c>
      <c r="E80" s="6">
        <v>0</v>
      </c>
      <c r="F80" s="4" t="s">
        <v>392</v>
      </c>
      <c r="G80" s="6" t="s">
        <v>1600</v>
      </c>
      <c r="H80" s="6">
        <v>5</v>
      </c>
      <c r="I80" s="6">
        <v>4500</v>
      </c>
      <c r="J80" s="6">
        <v>4000</v>
      </c>
      <c r="L80" s="40">
        <v>9.82</v>
      </c>
      <c r="M80" s="40">
        <v>55.39</v>
      </c>
      <c r="N80" s="6" t="s">
        <v>1777</v>
      </c>
      <c r="O80" s="6" t="s">
        <v>605</v>
      </c>
      <c r="P80" s="6">
        <v>0</v>
      </c>
      <c r="Q80" s="6" t="s">
        <v>605</v>
      </c>
      <c r="R80" s="6" t="s">
        <v>605</v>
      </c>
      <c r="S80" s="6" t="s">
        <v>605</v>
      </c>
      <c r="T80" s="6" t="s">
        <v>605</v>
      </c>
      <c r="U80" s="6">
        <v>0</v>
      </c>
      <c r="V80" s="6" t="s">
        <v>605</v>
      </c>
      <c r="W80" s="6" t="s">
        <v>605</v>
      </c>
      <c r="X80" s="6" t="s">
        <v>605</v>
      </c>
      <c r="Y80" s="6" t="s">
        <v>605</v>
      </c>
      <c r="Z80" s="6" t="s">
        <v>605</v>
      </c>
      <c r="AA80" s="6" t="s">
        <v>605</v>
      </c>
      <c r="AB80" s="15" t="s">
        <v>605</v>
      </c>
      <c r="AC80" s="6" t="s">
        <v>605</v>
      </c>
      <c r="AD80" s="6" t="s">
        <v>605</v>
      </c>
      <c r="AE80" s="6" t="s">
        <v>605</v>
      </c>
      <c r="AF80" s="6" t="s">
        <v>605</v>
      </c>
      <c r="AG80" s="6" t="s">
        <v>605</v>
      </c>
      <c r="AH80" s="6" t="s">
        <v>605</v>
      </c>
      <c r="AI80" s="6" t="s">
        <v>605</v>
      </c>
      <c r="AJ80" s="6">
        <v>0</v>
      </c>
      <c r="AK80" s="15" t="s">
        <v>605</v>
      </c>
      <c r="AL80" s="15" t="s">
        <v>605</v>
      </c>
      <c r="AM80" s="15" t="s">
        <v>605</v>
      </c>
      <c r="AN80" s="15" t="s">
        <v>605</v>
      </c>
      <c r="AO80" s="15" t="s">
        <v>605</v>
      </c>
      <c r="AP80" s="15" t="s">
        <v>605</v>
      </c>
      <c r="AQ80" s="15" t="s">
        <v>605</v>
      </c>
      <c r="AR80" s="15" t="s">
        <v>605</v>
      </c>
      <c r="AS80" s="6" t="s">
        <v>605</v>
      </c>
      <c r="AT80" s="6" t="s">
        <v>605</v>
      </c>
      <c r="AU80" s="6" t="s">
        <v>605</v>
      </c>
      <c r="AV80" s="6" t="s">
        <v>605</v>
      </c>
      <c r="AW80" s="6" t="s">
        <v>605</v>
      </c>
      <c r="AX80" s="6" t="s">
        <v>605</v>
      </c>
      <c r="AY80" s="6" t="s">
        <v>605</v>
      </c>
      <c r="AZ80" s="6" t="s">
        <v>605</v>
      </c>
      <c r="BA80" s="6" t="s">
        <v>605</v>
      </c>
      <c r="BB80" s="6" t="s">
        <v>605</v>
      </c>
      <c r="BC80" s="6" t="s">
        <v>605</v>
      </c>
      <c r="BD80" s="6" t="s">
        <v>605</v>
      </c>
      <c r="BE80" s="6">
        <v>0</v>
      </c>
      <c r="BF80" s="6" t="s">
        <v>605</v>
      </c>
      <c r="BG80" s="6" t="s">
        <v>605</v>
      </c>
      <c r="BH80" s="6">
        <v>1</v>
      </c>
      <c r="BI80" s="6" t="s">
        <v>1944</v>
      </c>
      <c r="BJ80" s="6" t="s">
        <v>1799</v>
      </c>
      <c r="BK80" s="6">
        <v>-23.1</v>
      </c>
      <c r="BL80" s="6" t="s">
        <v>1800</v>
      </c>
      <c r="BM80" s="6">
        <v>10.4</v>
      </c>
      <c r="BN80" s="6">
        <v>7.9</v>
      </c>
      <c r="BO80" s="6">
        <v>0</v>
      </c>
    </row>
    <row r="81" spans="1:67" x14ac:dyDescent="0.15">
      <c r="A81" s="6" t="s">
        <v>1972</v>
      </c>
      <c r="B81" s="6" t="s">
        <v>1973</v>
      </c>
      <c r="C81" s="6" t="s">
        <v>605</v>
      </c>
      <c r="D81" s="6" t="s">
        <v>1810</v>
      </c>
      <c r="E81" s="6">
        <v>0</v>
      </c>
      <c r="F81" s="4" t="s">
        <v>392</v>
      </c>
      <c r="G81" s="6" t="s">
        <v>1600</v>
      </c>
      <c r="H81" s="6">
        <v>5</v>
      </c>
      <c r="I81" s="6">
        <v>4500</v>
      </c>
      <c r="J81" s="6">
        <v>4000</v>
      </c>
      <c r="L81" s="40">
        <v>9.82</v>
      </c>
      <c r="M81" s="40">
        <v>55.39</v>
      </c>
      <c r="N81" s="6" t="s">
        <v>605</v>
      </c>
      <c r="O81" s="6" t="s">
        <v>605</v>
      </c>
      <c r="P81" s="6">
        <v>1</v>
      </c>
      <c r="Q81" s="6" t="s">
        <v>1707</v>
      </c>
      <c r="R81" s="16" t="s">
        <v>1850</v>
      </c>
      <c r="T81" s="6">
        <v>1</v>
      </c>
      <c r="U81" s="6">
        <v>0</v>
      </c>
      <c r="V81" s="6">
        <v>0</v>
      </c>
      <c r="W81" s="6">
        <v>0</v>
      </c>
      <c r="X81" s="6">
        <v>0</v>
      </c>
      <c r="Y81" s="6">
        <v>0</v>
      </c>
      <c r="Z81" s="6" t="s">
        <v>605</v>
      </c>
      <c r="AA81" s="6" t="s">
        <v>605</v>
      </c>
      <c r="AB81" s="15" t="s">
        <v>605</v>
      </c>
      <c r="AC81" s="6">
        <v>0</v>
      </c>
      <c r="AD81" s="6">
        <v>0</v>
      </c>
      <c r="AE81" s="6">
        <v>0</v>
      </c>
      <c r="AF81" s="6" t="s">
        <v>605</v>
      </c>
      <c r="AG81" s="6" t="s">
        <v>605</v>
      </c>
      <c r="AH81" s="6" t="s">
        <v>605</v>
      </c>
      <c r="AI81" s="6" t="s">
        <v>605</v>
      </c>
      <c r="AJ81" s="6">
        <v>1</v>
      </c>
      <c r="AK81" s="15" t="s">
        <v>1781</v>
      </c>
      <c r="AL81" s="15">
        <v>-25</v>
      </c>
      <c r="AM81" s="15" t="s">
        <v>605</v>
      </c>
      <c r="AN81" s="15" t="s">
        <v>1782</v>
      </c>
      <c r="AO81" s="15">
        <v>-28.6</v>
      </c>
      <c r="AP81" s="15" t="s">
        <v>605</v>
      </c>
      <c r="AQ81" s="15">
        <v>-3.6</v>
      </c>
      <c r="AR81" s="15" t="s">
        <v>605</v>
      </c>
      <c r="AS81" s="6">
        <v>0</v>
      </c>
      <c r="AT81" s="6" t="s">
        <v>605</v>
      </c>
      <c r="AU81" s="6" t="s">
        <v>605</v>
      </c>
      <c r="AV81" s="6" t="s">
        <v>605</v>
      </c>
      <c r="AW81" s="6" t="s">
        <v>605</v>
      </c>
      <c r="AX81" s="6" t="s">
        <v>605</v>
      </c>
      <c r="AY81" s="6" t="s">
        <v>605</v>
      </c>
      <c r="AZ81" s="6" t="s">
        <v>605</v>
      </c>
      <c r="BA81" s="6" t="s">
        <v>605</v>
      </c>
      <c r="BB81" s="6" t="s">
        <v>605</v>
      </c>
      <c r="BC81" s="6" t="s">
        <v>605</v>
      </c>
      <c r="BD81" s="6" t="s">
        <v>605</v>
      </c>
      <c r="BE81" s="6">
        <v>0</v>
      </c>
      <c r="BF81" s="6">
        <v>1</v>
      </c>
      <c r="BG81" s="6">
        <v>0</v>
      </c>
      <c r="BH81" s="6">
        <v>0</v>
      </c>
      <c r="BI81" s="6" t="s">
        <v>605</v>
      </c>
      <c r="BJ81" s="6" t="s">
        <v>605</v>
      </c>
      <c r="BK81" s="6" t="s">
        <v>605</v>
      </c>
      <c r="BL81" s="6" t="s">
        <v>605</v>
      </c>
      <c r="BM81" s="6" t="s">
        <v>605</v>
      </c>
      <c r="BN81" s="6" t="s">
        <v>605</v>
      </c>
      <c r="BO81" s="6">
        <v>0</v>
      </c>
    </row>
    <row r="82" spans="1:67" x14ac:dyDescent="0.15">
      <c r="A82" s="6" t="s">
        <v>1974</v>
      </c>
      <c r="B82" s="6" t="s">
        <v>1975</v>
      </c>
      <c r="C82" s="6" t="s">
        <v>605</v>
      </c>
      <c r="D82" s="6" t="s">
        <v>1810</v>
      </c>
      <c r="E82" s="6">
        <v>0</v>
      </c>
      <c r="F82" s="4" t="s">
        <v>392</v>
      </c>
      <c r="G82" s="6" t="s">
        <v>1600</v>
      </c>
      <c r="H82" s="6">
        <v>5</v>
      </c>
      <c r="I82" s="6">
        <v>4500</v>
      </c>
      <c r="J82" s="6">
        <v>4000</v>
      </c>
      <c r="L82" s="40">
        <v>9.82</v>
      </c>
      <c r="M82" s="40">
        <v>55.39</v>
      </c>
      <c r="N82" s="6" t="s">
        <v>1777</v>
      </c>
      <c r="O82" s="6" t="s">
        <v>605</v>
      </c>
      <c r="P82" s="6">
        <v>0</v>
      </c>
      <c r="Q82" s="6" t="s">
        <v>605</v>
      </c>
      <c r="R82" s="6" t="s">
        <v>605</v>
      </c>
      <c r="S82" s="6" t="s">
        <v>605</v>
      </c>
      <c r="T82" s="6" t="s">
        <v>605</v>
      </c>
      <c r="U82" s="6">
        <v>0</v>
      </c>
      <c r="V82" s="6" t="s">
        <v>605</v>
      </c>
      <c r="W82" s="6" t="s">
        <v>605</v>
      </c>
      <c r="X82" s="6" t="s">
        <v>605</v>
      </c>
      <c r="Y82" s="6" t="s">
        <v>605</v>
      </c>
      <c r="Z82" s="6" t="s">
        <v>605</v>
      </c>
      <c r="AA82" s="6" t="s">
        <v>605</v>
      </c>
      <c r="AB82" s="15" t="s">
        <v>605</v>
      </c>
      <c r="AC82" s="6" t="s">
        <v>605</v>
      </c>
      <c r="AD82" s="6" t="s">
        <v>605</v>
      </c>
      <c r="AE82" s="6" t="s">
        <v>605</v>
      </c>
      <c r="AF82" s="6" t="s">
        <v>605</v>
      </c>
      <c r="AG82" s="6" t="s">
        <v>605</v>
      </c>
      <c r="AH82" s="6" t="s">
        <v>605</v>
      </c>
      <c r="AI82" s="6" t="s">
        <v>605</v>
      </c>
      <c r="AJ82" s="6">
        <v>0</v>
      </c>
      <c r="AK82" s="15" t="s">
        <v>605</v>
      </c>
      <c r="AL82" s="15" t="s">
        <v>605</v>
      </c>
      <c r="AM82" s="15" t="s">
        <v>605</v>
      </c>
      <c r="AN82" s="15" t="s">
        <v>605</v>
      </c>
      <c r="AO82" s="15" t="s">
        <v>605</v>
      </c>
      <c r="AP82" s="15" t="s">
        <v>605</v>
      </c>
      <c r="AQ82" s="15" t="s">
        <v>605</v>
      </c>
      <c r="AR82" s="15" t="s">
        <v>605</v>
      </c>
      <c r="AS82" s="6" t="s">
        <v>605</v>
      </c>
      <c r="AT82" s="6" t="s">
        <v>605</v>
      </c>
      <c r="AU82" s="6" t="s">
        <v>605</v>
      </c>
      <c r="AV82" s="6" t="s">
        <v>605</v>
      </c>
      <c r="AW82" s="6" t="s">
        <v>605</v>
      </c>
      <c r="AX82" s="6" t="s">
        <v>605</v>
      </c>
      <c r="AY82" s="6" t="s">
        <v>605</v>
      </c>
      <c r="AZ82" s="6" t="s">
        <v>605</v>
      </c>
      <c r="BA82" s="6" t="s">
        <v>605</v>
      </c>
      <c r="BB82" s="6" t="s">
        <v>605</v>
      </c>
      <c r="BC82" s="6" t="s">
        <v>605</v>
      </c>
      <c r="BD82" s="6" t="s">
        <v>605</v>
      </c>
      <c r="BE82" s="6">
        <v>0</v>
      </c>
      <c r="BF82" s="6" t="s">
        <v>605</v>
      </c>
      <c r="BG82" s="6" t="s">
        <v>605</v>
      </c>
      <c r="BH82" s="6">
        <v>1</v>
      </c>
      <c r="BI82" s="6" t="s">
        <v>1707</v>
      </c>
      <c r="BJ82" s="6" t="s">
        <v>1799</v>
      </c>
      <c r="BK82" s="6">
        <v>-24.3</v>
      </c>
      <c r="BL82" s="6" t="s">
        <v>1800</v>
      </c>
      <c r="BM82" s="6">
        <v>11.3</v>
      </c>
      <c r="BN82" s="6">
        <v>20.3</v>
      </c>
      <c r="BO82" s="6">
        <v>0</v>
      </c>
    </row>
    <row r="83" spans="1:67" x14ac:dyDescent="0.15">
      <c r="A83" s="6" t="s">
        <v>1976</v>
      </c>
      <c r="B83" s="6" t="s">
        <v>1977</v>
      </c>
      <c r="C83" s="6" t="s">
        <v>605</v>
      </c>
      <c r="D83" s="6" t="s">
        <v>1810</v>
      </c>
      <c r="E83" s="6">
        <v>0</v>
      </c>
      <c r="F83" s="4" t="s">
        <v>392</v>
      </c>
      <c r="G83" s="6" t="s">
        <v>1600</v>
      </c>
      <c r="H83" s="6">
        <v>5</v>
      </c>
      <c r="I83" s="6">
        <v>4500</v>
      </c>
      <c r="J83" s="6">
        <v>4000</v>
      </c>
      <c r="L83" s="40">
        <v>9.82</v>
      </c>
      <c r="M83" s="40">
        <v>55.39</v>
      </c>
      <c r="N83" s="6" t="s">
        <v>1777</v>
      </c>
      <c r="O83" s="6" t="s">
        <v>605</v>
      </c>
      <c r="P83" s="6">
        <v>0</v>
      </c>
      <c r="Q83" s="6" t="s">
        <v>605</v>
      </c>
      <c r="R83" s="6" t="s">
        <v>605</v>
      </c>
      <c r="S83" s="6" t="s">
        <v>605</v>
      </c>
      <c r="T83" s="6" t="s">
        <v>605</v>
      </c>
      <c r="U83" s="6">
        <v>0</v>
      </c>
      <c r="V83" s="6" t="s">
        <v>605</v>
      </c>
      <c r="W83" s="6" t="s">
        <v>605</v>
      </c>
      <c r="X83" s="6" t="s">
        <v>605</v>
      </c>
      <c r="Y83" s="6" t="s">
        <v>605</v>
      </c>
      <c r="Z83" s="6" t="s">
        <v>605</v>
      </c>
      <c r="AA83" s="6" t="s">
        <v>605</v>
      </c>
      <c r="AB83" s="15" t="s">
        <v>605</v>
      </c>
      <c r="AC83" s="6" t="s">
        <v>605</v>
      </c>
      <c r="AD83" s="6" t="s">
        <v>605</v>
      </c>
      <c r="AE83" s="6" t="s">
        <v>605</v>
      </c>
      <c r="AF83" s="6" t="s">
        <v>605</v>
      </c>
      <c r="AG83" s="6" t="s">
        <v>605</v>
      </c>
      <c r="AH83" s="6" t="s">
        <v>605</v>
      </c>
      <c r="AI83" s="6" t="s">
        <v>605</v>
      </c>
      <c r="AJ83" s="6">
        <v>0</v>
      </c>
      <c r="AK83" s="15" t="s">
        <v>605</v>
      </c>
      <c r="AL83" s="15" t="s">
        <v>605</v>
      </c>
      <c r="AM83" s="15" t="s">
        <v>605</v>
      </c>
      <c r="AN83" s="15" t="s">
        <v>605</v>
      </c>
      <c r="AO83" s="15" t="s">
        <v>605</v>
      </c>
      <c r="AP83" s="15" t="s">
        <v>605</v>
      </c>
      <c r="AQ83" s="15" t="s">
        <v>605</v>
      </c>
      <c r="AR83" s="15" t="s">
        <v>605</v>
      </c>
      <c r="AS83" s="6" t="s">
        <v>605</v>
      </c>
      <c r="AT83" s="6" t="s">
        <v>605</v>
      </c>
      <c r="AU83" s="6" t="s">
        <v>605</v>
      </c>
      <c r="AV83" s="6" t="s">
        <v>605</v>
      </c>
      <c r="AW83" s="6" t="s">
        <v>605</v>
      </c>
      <c r="AX83" s="6" t="s">
        <v>605</v>
      </c>
      <c r="AY83" s="6" t="s">
        <v>605</v>
      </c>
      <c r="AZ83" s="6" t="s">
        <v>605</v>
      </c>
      <c r="BA83" s="6" t="s">
        <v>605</v>
      </c>
      <c r="BB83" s="6" t="s">
        <v>605</v>
      </c>
      <c r="BC83" s="6" t="s">
        <v>605</v>
      </c>
      <c r="BD83" s="6" t="s">
        <v>605</v>
      </c>
      <c r="BE83" s="6">
        <v>0</v>
      </c>
      <c r="BF83" s="6" t="s">
        <v>605</v>
      </c>
      <c r="BG83" s="6" t="s">
        <v>605</v>
      </c>
      <c r="BH83" s="6">
        <v>1</v>
      </c>
      <c r="BI83" s="6" t="s">
        <v>1944</v>
      </c>
      <c r="BJ83" s="6" t="s">
        <v>1799</v>
      </c>
      <c r="BK83" s="6">
        <v>-23.7</v>
      </c>
      <c r="BL83" s="6" t="s">
        <v>1800</v>
      </c>
      <c r="BM83" s="6">
        <v>8</v>
      </c>
      <c r="BN83" s="6">
        <v>7.5</v>
      </c>
      <c r="BO83" s="6">
        <v>0</v>
      </c>
    </row>
    <row r="84" spans="1:67" x14ac:dyDescent="0.15">
      <c r="A84" s="6" t="s">
        <v>1978</v>
      </c>
      <c r="B84" s="6" t="s">
        <v>1979</v>
      </c>
      <c r="C84" s="6" t="s">
        <v>605</v>
      </c>
      <c r="D84" s="6" t="s">
        <v>1810</v>
      </c>
      <c r="E84" s="6">
        <v>0</v>
      </c>
      <c r="F84" s="4" t="s">
        <v>392</v>
      </c>
      <c r="G84" s="6" t="s">
        <v>1600</v>
      </c>
      <c r="H84" s="6">
        <v>5</v>
      </c>
      <c r="I84" s="6">
        <v>4500</v>
      </c>
      <c r="J84" s="6">
        <v>4000</v>
      </c>
      <c r="L84" s="40">
        <v>9.82</v>
      </c>
      <c r="M84" s="40">
        <v>55.39</v>
      </c>
      <c r="N84" s="6" t="s">
        <v>1777</v>
      </c>
      <c r="O84" s="6" t="s">
        <v>605</v>
      </c>
      <c r="P84" s="6">
        <v>0</v>
      </c>
      <c r="Q84" s="6" t="s">
        <v>605</v>
      </c>
      <c r="R84" s="6" t="s">
        <v>605</v>
      </c>
      <c r="S84" s="6" t="s">
        <v>605</v>
      </c>
      <c r="T84" s="6" t="s">
        <v>605</v>
      </c>
      <c r="U84" s="6">
        <v>0</v>
      </c>
      <c r="V84" s="6" t="s">
        <v>605</v>
      </c>
      <c r="W84" s="6" t="s">
        <v>605</v>
      </c>
      <c r="X84" s="6" t="s">
        <v>605</v>
      </c>
      <c r="Y84" s="6" t="s">
        <v>605</v>
      </c>
      <c r="Z84" s="6" t="s">
        <v>605</v>
      </c>
      <c r="AA84" s="6" t="s">
        <v>605</v>
      </c>
      <c r="AB84" s="15" t="s">
        <v>605</v>
      </c>
      <c r="AC84" s="6" t="s">
        <v>605</v>
      </c>
      <c r="AD84" s="6" t="s">
        <v>605</v>
      </c>
      <c r="AE84" s="6" t="s">
        <v>605</v>
      </c>
      <c r="AF84" s="6" t="s">
        <v>605</v>
      </c>
      <c r="AG84" s="6" t="s">
        <v>605</v>
      </c>
      <c r="AH84" s="6" t="s">
        <v>605</v>
      </c>
      <c r="AI84" s="6" t="s">
        <v>605</v>
      </c>
      <c r="AJ84" s="6">
        <v>0</v>
      </c>
      <c r="AK84" s="15" t="s">
        <v>605</v>
      </c>
      <c r="AL84" s="15" t="s">
        <v>605</v>
      </c>
      <c r="AM84" s="15" t="s">
        <v>605</v>
      </c>
      <c r="AN84" s="15" t="s">
        <v>605</v>
      </c>
      <c r="AO84" s="15" t="s">
        <v>605</v>
      </c>
      <c r="AP84" s="15" t="s">
        <v>605</v>
      </c>
      <c r="AQ84" s="15" t="s">
        <v>605</v>
      </c>
      <c r="AR84" s="15" t="s">
        <v>605</v>
      </c>
      <c r="AS84" s="6" t="s">
        <v>605</v>
      </c>
      <c r="AT84" s="6" t="s">
        <v>605</v>
      </c>
      <c r="AU84" s="6" t="s">
        <v>605</v>
      </c>
      <c r="AV84" s="6" t="s">
        <v>605</v>
      </c>
      <c r="AW84" s="6" t="s">
        <v>605</v>
      </c>
      <c r="AX84" s="6" t="s">
        <v>605</v>
      </c>
      <c r="AY84" s="6" t="s">
        <v>605</v>
      </c>
      <c r="AZ84" s="6" t="s">
        <v>605</v>
      </c>
      <c r="BA84" s="6" t="s">
        <v>605</v>
      </c>
      <c r="BB84" s="6" t="s">
        <v>605</v>
      </c>
      <c r="BC84" s="6" t="s">
        <v>605</v>
      </c>
      <c r="BD84" s="6" t="s">
        <v>605</v>
      </c>
      <c r="BE84" s="6">
        <v>0</v>
      </c>
      <c r="BF84" s="6" t="s">
        <v>605</v>
      </c>
      <c r="BG84" s="6" t="s">
        <v>605</v>
      </c>
      <c r="BH84" s="6">
        <v>1</v>
      </c>
      <c r="BI84" s="6" t="s">
        <v>1698</v>
      </c>
      <c r="BJ84" s="6" t="s">
        <v>1799</v>
      </c>
      <c r="BK84" s="6" t="s">
        <v>605</v>
      </c>
      <c r="BL84" s="6" t="s">
        <v>1800</v>
      </c>
      <c r="BM84" s="6" t="s">
        <v>605</v>
      </c>
      <c r="BN84" s="6" t="s">
        <v>605</v>
      </c>
      <c r="BO84" s="6">
        <v>0</v>
      </c>
    </row>
    <row r="85" spans="1:67" x14ac:dyDescent="0.15">
      <c r="A85" s="6" t="s">
        <v>1980</v>
      </c>
      <c r="B85" s="6" t="s">
        <v>1981</v>
      </c>
      <c r="C85" s="6" t="s">
        <v>605</v>
      </c>
      <c r="D85" s="6" t="s">
        <v>1810</v>
      </c>
      <c r="E85" s="6">
        <v>0</v>
      </c>
      <c r="F85" s="4" t="s">
        <v>392</v>
      </c>
      <c r="G85" s="6" t="s">
        <v>1600</v>
      </c>
      <c r="H85" s="6">
        <v>5</v>
      </c>
      <c r="I85" s="6">
        <v>4500</v>
      </c>
      <c r="J85" s="6">
        <v>4000</v>
      </c>
      <c r="L85" s="40">
        <v>9.82</v>
      </c>
      <c r="M85" s="40">
        <v>55.39</v>
      </c>
      <c r="N85" s="6" t="s">
        <v>605</v>
      </c>
      <c r="O85" s="6" t="s">
        <v>605</v>
      </c>
      <c r="P85" s="6">
        <v>1</v>
      </c>
      <c r="Q85" s="6" t="s">
        <v>1982</v>
      </c>
      <c r="R85" s="16" t="s">
        <v>1850</v>
      </c>
      <c r="T85" s="6">
        <v>1</v>
      </c>
      <c r="U85" s="6">
        <v>0</v>
      </c>
      <c r="V85" s="6">
        <v>0</v>
      </c>
      <c r="W85" s="6">
        <v>1</v>
      </c>
      <c r="X85" s="6">
        <v>0</v>
      </c>
      <c r="Y85" s="6">
        <v>0</v>
      </c>
      <c r="Z85" s="6" t="s">
        <v>605</v>
      </c>
      <c r="AA85" s="6" t="s">
        <v>605</v>
      </c>
      <c r="AB85" s="15" t="s">
        <v>605</v>
      </c>
      <c r="AC85" s="6">
        <v>0</v>
      </c>
      <c r="AD85" s="6">
        <v>0</v>
      </c>
      <c r="AE85" s="6">
        <v>0</v>
      </c>
      <c r="AF85" s="6" t="s">
        <v>605</v>
      </c>
      <c r="AG85" s="6" t="s">
        <v>605</v>
      </c>
      <c r="AH85" s="6" t="s">
        <v>605</v>
      </c>
      <c r="AI85" s="6" t="s">
        <v>605</v>
      </c>
      <c r="AJ85" s="6">
        <v>1</v>
      </c>
      <c r="AK85" s="15" t="s">
        <v>1781</v>
      </c>
      <c r="AL85" s="15">
        <v>-28.8</v>
      </c>
      <c r="AM85" s="15" t="s">
        <v>605</v>
      </c>
      <c r="AN85" s="15" t="s">
        <v>1782</v>
      </c>
      <c r="AO85" s="15">
        <v>-24.3</v>
      </c>
      <c r="AP85" s="15" t="s">
        <v>605</v>
      </c>
      <c r="AQ85" s="15">
        <v>4.5</v>
      </c>
      <c r="AR85" s="15" t="s">
        <v>605</v>
      </c>
      <c r="AS85" s="6">
        <v>0</v>
      </c>
      <c r="AT85" s="6" t="s">
        <v>605</v>
      </c>
      <c r="AU85" s="6" t="s">
        <v>605</v>
      </c>
      <c r="AV85" s="6" t="s">
        <v>605</v>
      </c>
      <c r="AW85" s="6" t="s">
        <v>605</v>
      </c>
      <c r="AX85" s="6" t="s">
        <v>605</v>
      </c>
      <c r="AY85" s="6" t="s">
        <v>605</v>
      </c>
      <c r="AZ85" s="6" t="s">
        <v>605</v>
      </c>
      <c r="BA85" s="6" t="s">
        <v>605</v>
      </c>
      <c r="BB85" s="6" t="s">
        <v>605</v>
      </c>
      <c r="BC85" s="6" t="s">
        <v>605</v>
      </c>
      <c r="BD85" s="6" t="s">
        <v>605</v>
      </c>
      <c r="BE85" s="6">
        <v>0</v>
      </c>
      <c r="BF85" s="6">
        <v>0</v>
      </c>
      <c r="BG85" s="6">
        <v>0</v>
      </c>
      <c r="BH85" s="6">
        <v>0</v>
      </c>
      <c r="BI85" s="6" t="s">
        <v>605</v>
      </c>
      <c r="BJ85" s="6" t="s">
        <v>605</v>
      </c>
      <c r="BK85" s="6" t="s">
        <v>605</v>
      </c>
      <c r="BL85" s="6" t="s">
        <v>605</v>
      </c>
      <c r="BM85" s="6" t="s">
        <v>605</v>
      </c>
      <c r="BN85" s="6" t="s">
        <v>605</v>
      </c>
      <c r="BO85" s="6">
        <v>0</v>
      </c>
    </row>
    <row r="86" spans="1:67" x14ac:dyDescent="0.15">
      <c r="A86" s="6" t="s">
        <v>1983</v>
      </c>
      <c r="B86" s="6" t="s">
        <v>1984</v>
      </c>
      <c r="C86" s="6" t="s">
        <v>605</v>
      </c>
      <c r="D86" s="6" t="s">
        <v>1810</v>
      </c>
      <c r="E86" s="6">
        <v>0</v>
      </c>
      <c r="F86" s="4" t="s">
        <v>392</v>
      </c>
      <c r="G86" s="6" t="s">
        <v>1600</v>
      </c>
      <c r="H86" s="6">
        <v>5</v>
      </c>
      <c r="I86" s="6">
        <v>4500</v>
      </c>
      <c r="J86" s="6">
        <v>4000</v>
      </c>
      <c r="L86" s="40">
        <v>9.82</v>
      </c>
      <c r="M86" s="40">
        <v>55.39</v>
      </c>
      <c r="N86" s="6" t="s">
        <v>1777</v>
      </c>
      <c r="O86" s="6" t="s">
        <v>605</v>
      </c>
      <c r="P86" s="6">
        <v>0</v>
      </c>
      <c r="Q86" s="6" t="s">
        <v>605</v>
      </c>
      <c r="R86" s="6" t="s">
        <v>605</v>
      </c>
      <c r="S86" s="6" t="s">
        <v>605</v>
      </c>
      <c r="T86" s="6" t="s">
        <v>605</v>
      </c>
      <c r="U86" s="6">
        <v>0</v>
      </c>
      <c r="V86" s="6" t="s">
        <v>605</v>
      </c>
      <c r="W86" s="6" t="s">
        <v>605</v>
      </c>
      <c r="X86" s="6" t="s">
        <v>605</v>
      </c>
      <c r="Y86" s="6" t="s">
        <v>605</v>
      </c>
      <c r="Z86" s="6" t="s">
        <v>605</v>
      </c>
      <c r="AA86" s="6" t="s">
        <v>605</v>
      </c>
      <c r="AB86" s="15" t="s">
        <v>605</v>
      </c>
      <c r="AC86" s="6" t="s">
        <v>605</v>
      </c>
      <c r="AD86" s="6" t="s">
        <v>605</v>
      </c>
      <c r="AE86" s="6" t="s">
        <v>605</v>
      </c>
      <c r="AF86" s="6" t="s">
        <v>605</v>
      </c>
      <c r="AG86" s="6" t="s">
        <v>605</v>
      </c>
      <c r="AH86" s="6" t="s">
        <v>605</v>
      </c>
      <c r="AI86" s="6" t="s">
        <v>605</v>
      </c>
      <c r="AJ86" s="6">
        <v>0</v>
      </c>
      <c r="AK86" s="15" t="s">
        <v>605</v>
      </c>
      <c r="AL86" s="15" t="s">
        <v>605</v>
      </c>
      <c r="AM86" s="15" t="s">
        <v>605</v>
      </c>
      <c r="AN86" s="15" t="s">
        <v>605</v>
      </c>
      <c r="AO86" s="15" t="s">
        <v>605</v>
      </c>
      <c r="AP86" s="15" t="s">
        <v>605</v>
      </c>
      <c r="AQ86" s="15" t="s">
        <v>605</v>
      </c>
      <c r="AR86" s="15" t="s">
        <v>605</v>
      </c>
      <c r="AS86" s="6" t="s">
        <v>605</v>
      </c>
      <c r="AT86" s="6" t="s">
        <v>605</v>
      </c>
      <c r="AU86" s="6" t="s">
        <v>605</v>
      </c>
      <c r="AV86" s="6" t="s">
        <v>605</v>
      </c>
      <c r="AW86" s="6" t="s">
        <v>605</v>
      </c>
      <c r="AX86" s="6" t="s">
        <v>605</v>
      </c>
      <c r="AY86" s="6" t="s">
        <v>605</v>
      </c>
      <c r="AZ86" s="6" t="s">
        <v>605</v>
      </c>
      <c r="BA86" s="6" t="s">
        <v>605</v>
      </c>
      <c r="BB86" s="6" t="s">
        <v>605</v>
      </c>
      <c r="BC86" s="6" t="s">
        <v>605</v>
      </c>
      <c r="BD86" s="6" t="s">
        <v>605</v>
      </c>
      <c r="BE86" s="6">
        <v>0</v>
      </c>
      <c r="BF86" s="6" t="s">
        <v>605</v>
      </c>
      <c r="BG86" s="6" t="s">
        <v>605</v>
      </c>
      <c r="BH86" s="6">
        <v>1</v>
      </c>
      <c r="BI86" s="6" t="s">
        <v>1944</v>
      </c>
      <c r="BJ86" s="6" t="s">
        <v>1799</v>
      </c>
      <c r="BK86" s="6">
        <v>-24.8</v>
      </c>
      <c r="BL86" s="6" t="s">
        <v>1800</v>
      </c>
      <c r="BM86" s="6">
        <v>7.1</v>
      </c>
      <c r="BN86" s="6">
        <v>7.9</v>
      </c>
      <c r="BO86" s="6">
        <v>0</v>
      </c>
    </row>
    <row r="87" spans="1:67" x14ac:dyDescent="0.15">
      <c r="A87" s="6" t="s">
        <v>1985</v>
      </c>
      <c r="B87" s="6" t="s">
        <v>1986</v>
      </c>
      <c r="C87" s="6" t="s">
        <v>605</v>
      </c>
      <c r="D87" s="6" t="s">
        <v>1810</v>
      </c>
      <c r="E87" s="6">
        <v>0</v>
      </c>
      <c r="F87" s="4" t="s">
        <v>392</v>
      </c>
      <c r="G87" s="6" t="s">
        <v>1600</v>
      </c>
      <c r="H87" s="6">
        <v>5</v>
      </c>
      <c r="I87" s="6">
        <v>4500</v>
      </c>
      <c r="J87" s="6">
        <v>4000</v>
      </c>
      <c r="L87" s="40">
        <v>9.82</v>
      </c>
      <c r="M87" s="40">
        <v>55.39</v>
      </c>
      <c r="N87" s="6" t="s">
        <v>1777</v>
      </c>
      <c r="O87" s="6" t="s">
        <v>605</v>
      </c>
      <c r="P87" s="6">
        <v>0</v>
      </c>
      <c r="Q87" s="6" t="s">
        <v>605</v>
      </c>
      <c r="R87" s="6" t="s">
        <v>605</v>
      </c>
      <c r="S87" s="6" t="s">
        <v>605</v>
      </c>
      <c r="T87" s="6" t="s">
        <v>605</v>
      </c>
      <c r="U87" s="6">
        <v>0</v>
      </c>
      <c r="V87" s="6" t="s">
        <v>605</v>
      </c>
      <c r="W87" s="6" t="s">
        <v>605</v>
      </c>
      <c r="X87" s="6" t="s">
        <v>605</v>
      </c>
      <c r="Y87" s="6" t="s">
        <v>605</v>
      </c>
      <c r="Z87" s="6" t="s">
        <v>605</v>
      </c>
      <c r="AA87" s="6" t="s">
        <v>605</v>
      </c>
      <c r="AB87" s="15" t="s">
        <v>605</v>
      </c>
      <c r="AC87" s="6" t="s">
        <v>605</v>
      </c>
      <c r="AD87" s="6" t="s">
        <v>605</v>
      </c>
      <c r="AE87" s="6" t="s">
        <v>605</v>
      </c>
      <c r="AF87" s="6" t="s">
        <v>605</v>
      </c>
      <c r="AG87" s="6" t="s">
        <v>605</v>
      </c>
      <c r="AH87" s="6" t="s">
        <v>605</v>
      </c>
      <c r="AI87" s="6" t="s">
        <v>605</v>
      </c>
      <c r="AJ87" s="6">
        <v>0</v>
      </c>
      <c r="AK87" s="15" t="s">
        <v>605</v>
      </c>
      <c r="AL87" s="15" t="s">
        <v>605</v>
      </c>
      <c r="AM87" s="15" t="s">
        <v>605</v>
      </c>
      <c r="AN87" s="15" t="s">
        <v>605</v>
      </c>
      <c r="AO87" s="15" t="s">
        <v>605</v>
      </c>
      <c r="AP87" s="15" t="s">
        <v>605</v>
      </c>
      <c r="AQ87" s="15" t="s">
        <v>605</v>
      </c>
      <c r="AR87" s="15" t="s">
        <v>605</v>
      </c>
      <c r="AS87" s="6" t="s">
        <v>605</v>
      </c>
      <c r="AT87" s="6" t="s">
        <v>605</v>
      </c>
      <c r="AU87" s="6" t="s">
        <v>605</v>
      </c>
      <c r="AV87" s="6" t="s">
        <v>605</v>
      </c>
      <c r="AW87" s="6" t="s">
        <v>605</v>
      </c>
      <c r="AX87" s="6" t="s">
        <v>605</v>
      </c>
      <c r="AY87" s="6" t="s">
        <v>605</v>
      </c>
      <c r="AZ87" s="6" t="s">
        <v>605</v>
      </c>
      <c r="BA87" s="6" t="s">
        <v>605</v>
      </c>
      <c r="BB87" s="6" t="s">
        <v>605</v>
      </c>
      <c r="BC87" s="6" t="s">
        <v>605</v>
      </c>
      <c r="BD87" s="6" t="s">
        <v>605</v>
      </c>
      <c r="BE87" s="6">
        <v>0</v>
      </c>
      <c r="BF87" s="6" t="s">
        <v>605</v>
      </c>
      <c r="BG87" s="6" t="s">
        <v>605</v>
      </c>
      <c r="BH87" s="6">
        <v>1</v>
      </c>
      <c r="BI87" s="6" t="s">
        <v>1987</v>
      </c>
      <c r="BJ87" s="6" t="s">
        <v>1799</v>
      </c>
      <c r="BK87" s="6">
        <v>-22.5</v>
      </c>
      <c r="BL87" s="6" t="s">
        <v>1800</v>
      </c>
      <c r="BM87" s="6">
        <v>9.1</v>
      </c>
      <c r="BN87" s="6">
        <v>5.3</v>
      </c>
      <c r="BO87" s="6">
        <v>0</v>
      </c>
    </row>
    <row r="88" spans="1:67" x14ac:dyDescent="0.15">
      <c r="A88" s="6" t="s">
        <v>1988</v>
      </c>
      <c r="B88" s="6" t="s">
        <v>1989</v>
      </c>
      <c r="C88" s="6" t="s">
        <v>605</v>
      </c>
      <c r="D88" s="6" t="s">
        <v>1810</v>
      </c>
      <c r="E88" s="6">
        <v>0</v>
      </c>
      <c r="F88" s="4" t="s">
        <v>392</v>
      </c>
      <c r="G88" s="6" t="s">
        <v>1600</v>
      </c>
      <c r="H88" s="6">
        <v>5</v>
      </c>
      <c r="I88" s="6">
        <v>4500</v>
      </c>
      <c r="J88" s="6">
        <v>4000</v>
      </c>
      <c r="L88" s="40">
        <v>9.82</v>
      </c>
      <c r="M88" s="40">
        <v>55.39</v>
      </c>
      <c r="N88" s="6" t="s">
        <v>1777</v>
      </c>
      <c r="O88" s="6" t="s">
        <v>605</v>
      </c>
      <c r="P88" s="6">
        <v>0</v>
      </c>
      <c r="Q88" s="6" t="s">
        <v>605</v>
      </c>
      <c r="R88" s="6" t="s">
        <v>605</v>
      </c>
      <c r="S88" s="6" t="s">
        <v>605</v>
      </c>
      <c r="T88" s="6" t="s">
        <v>605</v>
      </c>
      <c r="U88" s="6">
        <v>0</v>
      </c>
      <c r="V88" s="6" t="s">
        <v>605</v>
      </c>
      <c r="W88" s="6" t="s">
        <v>605</v>
      </c>
      <c r="X88" s="6" t="s">
        <v>605</v>
      </c>
      <c r="Y88" s="6" t="s">
        <v>605</v>
      </c>
      <c r="Z88" s="6" t="s">
        <v>605</v>
      </c>
      <c r="AA88" s="6" t="s">
        <v>605</v>
      </c>
      <c r="AB88" s="15" t="s">
        <v>605</v>
      </c>
      <c r="AC88" s="6" t="s">
        <v>605</v>
      </c>
      <c r="AD88" s="6" t="s">
        <v>605</v>
      </c>
      <c r="AE88" s="6" t="s">
        <v>605</v>
      </c>
      <c r="AF88" s="6" t="s">
        <v>605</v>
      </c>
      <c r="AG88" s="6" t="s">
        <v>605</v>
      </c>
      <c r="AH88" s="6" t="s">
        <v>605</v>
      </c>
      <c r="AI88" s="6" t="s">
        <v>605</v>
      </c>
      <c r="AJ88" s="6">
        <v>0</v>
      </c>
      <c r="AK88" s="15" t="s">
        <v>605</v>
      </c>
      <c r="AL88" s="15" t="s">
        <v>605</v>
      </c>
      <c r="AM88" s="15" t="s">
        <v>605</v>
      </c>
      <c r="AN88" s="15" t="s">
        <v>605</v>
      </c>
      <c r="AO88" s="15" t="s">
        <v>605</v>
      </c>
      <c r="AP88" s="15" t="s">
        <v>605</v>
      </c>
      <c r="AQ88" s="15" t="s">
        <v>605</v>
      </c>
      <c r="AR88" s="15" t="s">
        <v>605</v>
      </c>
      <c r="AS88" s="6" t="s">
        <v>605</v>
      </c>
      <c r="AT88" s="6" t="s">
        <v>605</v>
      </c>
      <c r="AU88" s="6" t="s">
        <v>605</v>
      </c>
      <c r="AV88" s="6" t="s">
        <v>605</v>
      </c>
      <c r="AW88" s="6" t="s">
        <v>605</v>
      </c>
      <c r="AX88" s="6" t="s">
        <v>605</v>
      </c>
      <c r="AY88" s="6" t="s">
        <v>605</v>
      </c>
      <c r="AZ88" s="6" t="s">
        <v>605</v>
      </c>
      <c r="BA88" s="6" t="s">
        <v>605</v>
      </c>
      <c r="BB88" s="6" t="s">
        <v>605</v>
      </c>
      <c r="BC88" s="6" t="s">
        <v>605</v>
      </c>
      <c r="BD88" s="6" t="s">
        <v>605</v>
      </c>
      <c r="BE88" s="6">
        <v>0</v>
      </c>
      <c r="BF88" s="6" t="s">
        <v>605</v>
      </c>
      <c r="BG88" s="6" t="s">
        <v>605</v>
      </c>
      <c r="BH88" s="6">
        <v>1</v>
      </c>
      <c r="BI88" s="6" t="s">
        <v>1707</v>
      </c>
      <c r="BJ88" s="6" t="s">
        <v>1799</v>
      </c>
      <c r="BK88" s="6">
        <v>-23</v>
      </c>
      <c r="BL88" s="6" t="s">
        <v>1800</v>
      </c>
      <c r="BM88" s="6">
        <v>10.3</v>
      </c>
      <c r="BN88" s="6">
        <v>7.1</v>
      </c>
      <c r="BO88" s="6">
        <v>0</v>
      </c>
    </row>
    <row r="89" spans="1:67" x14ac:dyDescent="0.15">
      <c r="A89" s="6" t="s">
        <v>1990</v>
      </c>
      <c r="B89" s="6" t="s">
        <v>1991</v>
      </c>
      <c r="C89" s="6" t="s">
        <v>605</v>
      </c>
      <c r="D89" s="6" t="s">
        <v>1810</v>
      </c>
      <c r="E89" s="6">
        <v>0</v>
      </c>
      <c r="F89" s="4" t="s">
        <v>392</v>
      </c>
      <c r="G89" s="6" t="s">
        <v>1600</v>
      </c>
      <c r="H89" s="6">
        <v>5</v>
      </c>
      <c r="I89" s="6">
        <v>4500</v>
      </c>
      <c r="J89" s="6">
        <v>4000</v>
      </c>
      <c r="L89" s="40">
        <v>9.82</v>
      </c>
      <c r="M89" s="40">
        <v>55.39</v>
      </c>
      <c r="N89" s="6" t="s">
        <v>605</v>
      </c>
      <c r="O89" s="6" t="s">
        <v>605</v>
      </c>
      <c r="P89" s="6">
        <v>1</v>
      </c>
      <c r="Q89" s="6" t="s">
        <v>1987</v>
      </c>
      <c r="R89" s="16" t="s">
        <v>1850</v>
      </c>
      <c r="T89" s="6">
        <v>1</v>
      </c>
      <c r="U89" s="6">
        <v>0</v>
      </c>
      <c r="V89" s="6">
        <v>0</v>
      </c>
      <c r="W89" s="6">
        <v>0</v>
      </c>
      <c r="X89" s="6">
        <v>0</v>
      </c>
      <c r="Y89" s="6">
        <v>0</v>
      </c>
      <c r="Z89" s="6" t="s">
        <v>605</v>
      </c>
      <c r="AA89" s="6" t="s">
        <v>605</v>
      </c>
      <c r="AB89" s="15" t="s">
        <v>605</v>
      </c>
      <c r="AC89" s="6">
        <v>0</v>
      </c>
      <c r="AD89" s="6">
        <v>0</v>
      </c>
      <c r="AE89" s="6">
        <v>0</v>
      </c>
      <c r="AF89" s="6" t="s">
        <v>605</v>
      </c>
      <c r="AG89" s="6" t="s">
        <v>605</v>
      </c>
      <c r="AH89" s="6" t="s">
        <v>605</v>
      </c>
      <c r="AI89" s="6" t="s">
        <v>605</v>
      </c>
      <c r="AJ89" s="6">
        <v>1</v>
      </c>
      <c r="AK89" s="15" t="s">
        <v>1781</v>
      </c>
      <c r="AL89" s="15">
        <v>-24.2</v>
      </c>
      <c r="AM89" s="15" t="s">
        <v>605</v>
      </c>
      <c r="AN89" s="15" t="s">
        <v>1782</v>
      </c>
      <c r="AO89" s="15">
        <v>-27.7</v>
      </c>
      <c r="AP89" s="15" t="s">
        <v>605</v>
      </c>
      <c r="AQ89" s="15">
        <v>-3.5</v>
      </c>
      <c r="AR89" s="15" t="s">
        <v>605</v>
      </c>
      <c r="AS89" s="6">
        <v>0</v>
      </c>
      <c r="AT89" s="6" t="s">
        <v>605</v>
      </c>
      <c r="AU89" s="6" t="s">
        <v>605</v>
      </c>
      <c r="AV89" s="6" t="s">
        <v>605</v>
      </c>
      <c r="AW89" s="6" t="s">
        <v>605</v>
      </c>
      <c r="AX89" s="6" t="s">
        <v>605</v>
      </c>
      <c r="AY89" s="6" t="s">
        <v>605</v>
      </c>
      <c r="AZ89" s="6" t="s">
        <v>605</v>
      </c>
      <c r="BA89" s="6" t="s">
        <v>605</v>
      </c>
      <c r="BB89" s="6" t="s">
        <v>605</v>
      </c>
      <c r="BC89" s="6" t="s">
        <v>605</v>
      </c>
      <c r="BD89" s="6" t="s">
        <v>605</v>
      </c>
      <c r="BE89" s="6">
        <v>0</v>
      </c>
      <c r="BF89" s="6">
        <v>1</v>
      </c>
      <c r="BG89" s="6">
        <v>0</v>
      </c>
      <c r="BH89" s="6">
        <v>1</v>
      </c>
      <c r="BI89" s="6" t="s">
        <v>1987</v>
      </c>
      <c r="BJ89" s="6" t="s">
        <v>1799</v>
      </c>
      <c r="BK89" s="6">
        <v>-24.6</v>
      </c>
      <c r="BL89" s="6" t="s">
        <v>1800</v>
      </c>
      <c r="BM89" s="6">
        <v>7.5</v>
      </c>
      <c r="BN89" s="6">
        <v>6.7</v>
      </c>
      <c r="BO89" s="6">
        <v>0</v>
      </c>
    </row>
    <row r="90" spans="1:67" x14ac:dyDescent="0.15">
      <c r="A90" s="6" t="s">
        <v>1992</v>
      </c>
      <c r="B90" s="6" t="s">
        <v>1993</v>
      </c>
      <c r="C90" s="6" t="s">
        <v>605</v>
      </c>
      <c r="D90" s="6" t="s">
        <v>1810</v>
      </c>
      <c r="E90" s="6">
        <v>0</v>
      </c>
      <c r="F90" s="4" t="s">
        <v>392</v>
      </c>
      <c r="G90" s="6" t="s">
        <v>1600</v>
      </c>
      <c r="H90" s="6">
        <v>5</v>
      </c>
      <c r="I90" s="6">
        <v>4500</v>
      </c>
      <c r="J90" s="6">
        <v>4000</v>
      </c>
      <c r="L90" s="40">
        <v>9.82</v>
      </c>
      <c r="M90" s="40">
        <v>55.39</v>
      </c>
      <c r="N90" s="6" t="s">
        <v>605</v>
      </c>
      <c r="O90" s="6" t="s">
        <v>605</v>
      </c>
      <c r="P90" s="6">
        <v>1</v>
      </c>
      <c r="Q90" s="6" t="s">
        <v>1865</v>
      </c>
      <c r="R90" s="16" t="s">
        <v>1850</v>
      </c>
      <c r="T90" s="6">
        <v>1</v>
      </c>
      <c r="U90" s="6">
        <v>0</v>
      </c>
      <c r="V90" s="6">
        <v>0</v>
      </c>
      <c r="W90" s="6">
        <v>0</v>
      </c>
      <c r="X90" s="6">
        <v>0</v>
      </c>
      <c r="Y90" s="6">
        <v>0</v>
      </c>
      <c r="Z90" s="6" t="s">
        <v>605</v>
      </c>
      <c r="AA90" s="6" t="s">
        <v>605</v>
      </c>
      <c r="AB90" s="15" t="s">
        <v>605</v>
      </c>
      <c r="AC90" s="6">
        <v>0</v>
      </c>
      <c r="AD90" s="6">
        <v>0</v>
      </c>
      <c r="AE90" s="6">
        <v>0</v>
      </c>
      <c r="AF90" s="6" t="s">
        <v>605</v>
      </c>
      <c r="AG90" s="6" t="s">
        <v>605</v>
      </c>
      <c r="AH90" s="6" t="s">
        <v>605</v>
      </c>
      <c r="AI90" s="6" t="s">
        <v>605</v>
      </c>
      <c r="AJ90" s="6">
        <v>1</v>
      </c>
      <c r="AK90" s="15" t="s">
        <v>1781</v>
      </c>
      <c r="AL90" s="15">
        <v>-19</v>
      </c>
      <c r="AM90" s="15" t="s">
        <v>605</v>
      </c>
      <c r="AN90" s="15" t="s">
        <v>1782</v>
      </c>
      <c r="AO90" s="15">
        <v>-25.1</v>
      </c>
      <c r="AP90" s="15" t="s">
        <v>605</v>
      </c>
      <c r="AQ90" s="15">
        <v>-6.1</v>
      </c>
      <c r="AR90" s="15" t="s">
        <v>605</v>
      </c>
      <c r="AS90" s="6">
        <v>0</v>
      </c>
      <c r="AT90" s="6" t="s">
        <v>605</v>
      </c>
      <c r="AU90" s="6" t="s">
        <v>605</v>
      </c>
      <c r="AV90" s="6" t="s">
        <v>605</v>
      </c>
      <c r="AW90" s="6" t="s">
        <v>605</v>
      </c>
      <c r="AX90" s="6" t="s">
        <v>605</v>
      </c>
      <c r="AY90" s="6" t="s">
        <v>605</v>
      </c>
      <c r="AZ90" s="6" t="s">
        <v>605</v>
      </c>
      <c r="BA90" s="6" t="s">
        <v>605</v>
      </c>
      <c r="BB90" s="6" t="s">
        <v>605</v>
      </c>
      <c r="BC90" s="6" t="s">
        <v>605</v>
      </c>
      <c r="BD90" s="6" t="s">
        <v>605</v>
      </c>
      <c r="BE90" s="6">
        <v>0</v>
      </c>
      <c r="BF90" s="6">
        <v>1</v>
      </c>
      <c r="BG90" s="6">
        <v>0</v>
      </c>
      <c r="BH90" s="6">
        <v>0</v>
      </c>
      <c r="BI90" s="6" t="s">
        <v>605</v>
      </c>
      <c r="BJ90" s="6" t="s">
        <v>605</v>
      </c>
      <c r="BK90" s="6" t="s">
        <v>605</v>
      </c>
      <c r="BL90" s="6" t="s">
        <v>605</v>
      </c>
      <c r="BM90" s="6" t="s">
        <v>605</v>
      </c>
      <c r="BN90" s="6" t="s">
        <v>605</v>
      </c>
      <c r="BO90" s="6">
        <v>0</v>
      </c>
    </row>
    <row r="91" spans="1:67" x14ac:dyDescent="0.15">
      <c r="A91" s="6" t="s">
        <v>1994</v>
      </c>
      <c r="B91" s="6" t="s">
        <v>1995</v>
      </c>
      <c r="C91" s="6" t="s">
        <v>605</v>
      </c>
      <c r="D91" s="6" t="s">
        <v>1810</v>
      </c>
      <c r="E91" s="6">
        <v>0</v>
      </c>
      <c r="F91" s="4" t="s">
        <v>392</v>
      </c>
      <c r="G91" s="6" t="s">
        <v>1600</v>
      </c>
      <c r="H91" s="6">
        <v>5</v>
      </c>
      <c r="I91" s="6">
        <v>4500</v>
      </c>
      <c r="J91" s="6">
        <v>4000</v>
      </c>
      <c r="L91" s="40">
        <v>9.82</v>
      </c>
      <c r="M91" s="40">
        <v>55.39</v>
      </c>
      <c r="N91" s="6" t="s">
        <v>605</v>
      </c>
      <c r="O91" s="6" t="s">
        <v>605</v>
      </c>
      <c r="P91" s="6">
        <v>1</v>
      </c>
      <c r="Q91" s="6" t="s">
        <v>1865</v>
      </c>
      <c r="R91" s="16" t="s">
        <v>1850</v>
      </c>
      <c r="T91" s="6">
        <v>1</v>
      </c>
      <c r="U91" s="6">
        <v>0</v>
      </c>
      <c r="V91" s="6">
        <v>0</v>
      </c>
      <c r="W91" s="6">
        <v>0</v>
      </c>
      <c r="X91" s="6">
        <v>0</v>
      </c>
      <c r="Y91" s="6">
        <v>0</v>
      </c>
      <c r="Z91" s="6" t="s">
        <v>605</v>
      </c>
      <c r="AA91" s="6" t="s">
        <v>605</v>
      </c>
      <c r="AB91" s="15" t="s">
        <v>605</v>
      </c>
      <c r="AC91" s="6">
        <v>0</v>
      </c>
      <c r="AD91" s="6">
        <v>0</v>
      </c>
      <c r="AE91" s="6">
        <v>0</v>
      </c>
      <c r="AF91" s="6" t="s">
        <v>605</v>
      </c>
      <c r="AG91" s="6" t="s">
        <v>605</v>
      </c>
      <c r="AH91" s="6" t="s">
        <v>605</v>
      </c>
      <c r="AI91" s="6" t="s">
        <v>605</v>
      </c>
      <c r="AJ91" s="6">
        <v>1</v>
      </c>
      <c r="AK91" s="15" t="s">
        <v>1781</v>
      </c>
      <c r="AL91" s="15">
        <v>-17.2</v>
      </c>
      <c r="AM91" s="15" t="s">
        <v>605</v>
      </c>
      <c r="AN91" s="15" t="s">
        <v>1782</v>
      </c>
      <c r="AO91" s="15">
        <v>-16.2</v>
      </c>
      <c r="AP91" s="15" t="s">
        <v>605</v>
      </c>
      <c r="AQ91" s="15">
        <v>1</v>
      </c>
      <c r="AR91" s="15" t="s">
        <v>605</v>
      </c>
      <c r="AS91" s="6">
        <v>0</v>
      </c>
      <c r="AT91" s="6" t="s">
        <v>605</v>
      </c>
      <c r="AU91" s="6" t="s">
        <v>605</v>
      </c>
      <c r="AV91" s="6" t="s">
        <v>605</v>
      </c>
      <c r="AW91" s="6" t="s">
        <v>605</v>
      </c>
      <c r="AX91" s="6" t="s">
        <v>605</v>
      </c>
      <c r="AY91" s="6" t="s">
        <v>605</v>
      </c>
      <c r="AZ91" s="6" t="s">
        <v>605</v>
      </c>
      <c r="BA91" s="6" t="s">
        <v>605</v>
      </c>
      <c r="BB91" s="6" t="s">
        <v>605</v>
      </c>
      <c r="BC91" s="6" t="s">
        <v>605</v>
      </c>
      <c r="BD91" s="6" t="s">
        <v>605</v>
      </c>
      <c r="BE91" s="6">
        <v>0</v>
      </c>
      <c r="BF91" s="6">
        <v>0</v>
      </c>
      <c r="BG91" s="6">
        <v>0</v>
      </c>
      <c r="BH91" s="6">
        <v>0</v>
      </c>
      <c r="BI91" s="6" t="s">
        <v>605</v>
      </c>
      <c r="BJ91" s="6" t="s">
        <v>605</v>
      </c>
      <c r="BK91" s="6" t="s">
        <v>605</v>
      </c>
      <c r="BL91" s="6" t="s">
        <v>605</v>
      </c>
      <c r="BM91" s="6" t="s">
        <v>605</v>
      </c>
      <c r="BN91" s="6" t="s">
        <v>605</v>
      </c>
      <c r="BO91" s="6">
        <v>0</v>
      </c>
    </row>
    <row r="92" spans="1:67" x14ac:dyDescent="0.15">
      <c r="A92" s="6" t="s">
        <v>1996</v>
      </c>
      <c r="B92" s="6" t="s">
        <v>1997</v>
      </c>
      <c r="C92" s="6" t="s">
        <v>605</v>
      </c>
      <c r="D92" s="6" t="s">
        <v>1810</v>
      </c>
      <c r="E92" s="6">
        <v>0</v>
      </c>
      <c r="F92" s="4" t="s">
        <v>392</v>
      </c>
      <c r="G92" s="6" t="s">
        <v>1600</v>
      </c>
      <c r="H92" s="6">
        <v>5</v>
      </c>
      <c r="I92" s="6">
        <v>4500</v>
      </c>
      <c r="J92" s="6">
        <v>4000</v>
      </c>
      <c r="L92" s="40">
        <v>9.82</v>
      </c>
      <c r="M92" s="40">
        <v>55.39</v>
      </c>
      <c r="N92" s="6" t="s">
        <v>605</v>
      </c>
      <c r="O92" s="6" t="s">
        <v>605</v>
      </c>
      <c r="P92" s="6">
        <v>1</v>
      </c>
      <c r="Q92" s="6" t="s">
        <v>1982</v>
      </c>
      <c r="R92" s="16" t="s">
        <v>1850</v>
      </c>
      <c r="T92" s="6">
        <v>1</v>
      </c>
      <c r="U92" s="6">
        <v>0</v>
      </c>
      <c r="V92" s="6">
        <v>1</v>
      </c>
      <c r="W92" s="6">
        <v>1</v>
      </c>
      <c r="X92" s="6">
        <v>1</v>
      </c>
      <c r="Y92" s="6">
        <v>1</v>
      </c>
      <c r="Z92" s="6" t="s">
        <v>605</v>
      </c>
      <c r="AA92" s="6" t="s">
        <v>605</v>
      </c>
      <c r="AB92" s="15" t="s">
        <v>605</v>
      </c>
      <c r="AC92" s="6">
        <v>1</v>
      </c>
      <c r="AE92" s="6">
        <v>1</v>
      </c>
      <c r="AF92" s="6" t="s">
        <v>605</v>
      </c>
      <c r="AG92" s="6" t="s">
        <v>605</v>
      </c>
      <c r="AH92" s="6" t="s">
        <v>605</v>
      </c>
      <c r="AI92" s="6" t="s">
        <v>605</v>
      </c>
      <c r="AJ92" s="6">
        <v>1</v>
      </c>
      <c r="AK92" s="15" t="s">
        <v>1781</v>
      </c>
      <c r="AL92" s="15">
        <v>-25.4</v>
      </c>
      <c r="AM92" s="15" t="s">
        <v>605</v>
      </c>
      <c r="AN92" s="15" t="s">
        <v>1782</v>
      </c>
      <c r="AO92" s="15">
        <v>-25.9</v>
      </c>
      <c r="AP92" s="15" t="s">
        <v>605</v>
      </c>
      <c r="AQ92" s="15">
        <v>-0.5</v>
      </c>
      <c r="AR92" s="15" t="s">
        <v>605</v>
      </c>
      <c r="AS92" s="6">
        <v>1</v>
      </c>
      <c r="AT92" s="6" t="s">
        <v>605</v>
      </c>
      <c r="AU92" s="6" t="s">
        <v>605</v>
      </c>
      <c r="AV92" s="6" t="s">
        <v>605</v>
      </c>
      <c r="AW92" s="6" t="s">
        <v>605</v>
      </c>
      <c r="AX92" s="6" t="s">
        <v>605</v>
      </c>
      <c r="AY92" s="6" t="s">
        <v>605</v>
      </c>
      <c r="AZ92" s="6" t="s">
        <v>605</v>
      </c>
      <c r="BA92" s="6" t="s">
        <v>605</v>
      </c>
      <c r="BB92" s="6" t="s">
        <v>605</v>
      </c>
      <c r="BC92" s="6" t="s">
        <v>605</v>
      </c>
      <c r="BD92" s="6" t="s">
        <v>605</v>
      </c>
      <c r="BE92" s="6">
        <v>1</v>
      </c>
      <c r="BF92" s="6">
        <v>0</v>
      </c>
      <c r="BG92" s="6">
        <v>0</v>
      </c>
      <c r="BH92" s="6">
        <v>0</v>
      </c>
      <c r="BI92" s="6" t="s">
        <v>605</v>
      </c>
      <c r="BJ92" s="6" t="s">
        <v>605</v>
      </c>
      <c r="BK92" s="6" t="s">
        <v>605</v>
      </c>
      <c r="BL92" s="6" t="s">
        <v>605</v>
      </c>
      <c r="BM92" s="6" t="s">
        <v>605</v>
      </c>
      <c r="BN92" s="6" t="s">
        <v>605</v>
      </c>
      <c r="BO92" s="6">
        <v>0</v>
      </c>
    </row>
    <row r="93" spans="1:67" x14ac:dyDescent="0.15">
      <c r="A93" s="6" t="s">
        <v>1998</v>
      </c>
      <c r="B93" s="6" t="s">
        <v>1999</v>
      </c>
      <c r="C93" s="6" t="s">
        <v>605</v>
      </c>
      <c r="D93" s="6" t="s">
        <v>1810</v>
      </c>
      <c r="E93" s="6">
        <v>0</v>
      </c>
      <c r="F93" s="4" t="s">
        <v>392</v>
      </c>
      <c r="G93" s="6" t="s">
        <v>1600</v>
      </c>
      <c r="H93" s="6">
        <v>5</v>
      </c>
      <c r="I93" s="6">
        <v>4500</v>
      </c>
      <c r="J93" s="6">
        <v>4000</v>
      </c>
      <c r="L93" s="40">
        <v>9.82</v>
      </c>
      <c r="M93" s="40">
        <v>55.39</v>
      </c>
      <c r="N93" s="6" t="s">
        <v>605</v>
      </c>
      <c r="O93" s="6" t="s">
        <v>605</v>
      </c>
      <c r="P93" s="6">
        <v>1</v>
      </c>
      <c r="Q93" s="6" t="s">
        <v>1865</v>
      </c>
      <c r="R93" s="16" t="s">
        <v>1850</v>
      </c>
      <c r="T93" s="6">
        <v>1</v>
      </c>
      <c r="U93" s="6">
        <v>0</v>
      </c>
      <c r="V93" s="6">
        <v>0</v>
      </c>
      <c r="W93" s="6">
        <v>0</v>
      </c>
      <c r="X93" s="6">
        <v>0</v>
      </c>
      <c r="Y93" s="6">
        <v>0</v>
      </c>
      <c r="Z93" s="6" t="s">
        <v>605</v>
      </c>
      <c r="AA93" s="6" t="s">
        <v>605</v>
      </c>
      <c r="AB93" s="15" t="s">
        <v>605</v>
      </c>
      <c r="AC93" s="6">
        <v>0</v>
      </c>
      <c r="AD93" s="6">
        <v>0</v>
      </c>
      <c r="AE93" s="6">
        <v>0</v>
      </c>
      <c r="AF93" s="6" t="s">
        <v>605</v>
      </c>
      <c r="AG93" s="6" t="s">
        <v>605</v>
      </c>
      <c r="AH93" s="6" t="s">
        <v>605</v>
      </c>
      <c r="AI93" s="6" t="s">
        <v>605</v>
      </c>
      <c r="AJ93" s="6">
        <v>1</v>
      </c>
      <c r="AK93" s="15" t="s">
        <v>1781</v>
      </c>
      <c r="AL93" s="15">
        <v>-23.1</v>
      </c>
      <c r="AM93" s="15" t="s">
        <v>605</v>
      </c>
      <c r="AN93" s="15" t="s">
        <v>1782</v>
      </c>
      <c r="AO93" s="15">
        <v>-23.5</v>
      </c>
      <c r="AP93" s="15" t="s">
        <v>605</v>
      </c>
      <c r="AQ93" s="15">
        <v>-0.4</v>
      </c>
      <c r="AR93" s="15" t="s">
        <v>605</v>
      </c>
      <c r="AS93" s="6">
        <v>0</v>
      </c>
      <c r="AT93" s="6" t="s">
        <v>605</v>
      </c>
      <c r="AU93" s="6" t="s">
        <v>605</v>
      </c>
      <c r="AV93" s="6" t="s">
        <v>605</v>
      </c>
      <c r="AW93" s="6" t="s">
        <v>605</v>
      </c>
      <c r="AX93" s="6" t="s">
        <v>605</v>
      </c>
      <c r="AY93" s="6" t="s">
        <v>605</v>
      </c>
      <c r="AZ93" s="6" t="s">
        <v>605</v>
      </c>
      <c r="BA93" s="6" t="s">
        <v>605</v>
      </c>
      <c r="BB93" s="6" t="s">
        <v>605</v>
      </c>
      <c r="BC93" s="6" t="s">
        <v>605</v>
      </c>
      <c r="BD93" s="6" t="s">
        <v>605</v>
      </c>
      <c r="BE93" s="6">
        <v>0</v>
      </c>
      <c r="BF93" s="6">
        <v>0</v>
      </c>
      <c r="BG93" s="6">
        <v>0</v>
      </c>
      <c r="BH93" s="6">
        <v>0</v>
      </c>
      <c r="BI93" s="6" t="s">
        <v>605</v>
      </c>
      <c r="BJ93" s="6" t="s">
        <v>605</v>
      </c>
      <c r="BK93" s="6" t="s">
        <v>605</v>
      </c>
      <c r="BL93" s="6" t="s">
        <v>605</v>
      </c>
      <c r="BM93" s="6" t="s">
        <v>605</v>
      </c>
      <c r="BN93" s="6" t="s">
        <v>605</v>
      </c>
      <c r="BO93" s="6">
        <v>0</v>
      </c>
    </row>
    <row r="94" spans="1:67" x14ac:dyDescent="0.15">
      <c r="A94" s="6" t="s">
        <v>2000</v>
      </c>
      <c r="B94" s="6" t="s">
        <v>2001</v>
      </c>
      <c r="C94" s="6" t="s">
        <v>605</v>
      </c>
      <c r="D94" s="6" t="s">
        <v>1810</v>
      </c>
      <c r="E94" s="6">
        <v>0</v>
      </c>
      <c r="F94" s="4" t="s">
        <v>392</v>
      </c>
      <c r="G94" s="6" t="s">
        <v>1600</v>
      </c>
      <c r="H94" s="6">
        <v>5</v>
      </c>
      <c r="I94" s="6">
        <v>4500</v>
      </c>
      <c r="J94" s="6">
        <v>4000</v>
      </c>
      <c r="L94" s="40">
        <v>9.82</v>
      </c>
      <c r="M94" s="40">
        <v>55.39</v>
      </c>
      <c r="N94" s="6" t="s">
        <v>1777</v>
      </c>
      <c r="O94" s="6" t="s">
        <v>605</v>
      </c>
      <c r="P94" s="6">
        <v>0</v>
      </c>
      <c r="Q94" s="6" t="s">
        <v>605</v>
      </c>
      <c r="R94" s="6" t="s">
        <v>605</v>
      </c>
      <c r="S94" s="6" t="s">
        <v>605</v>
      </c>
      <c r="T94" s="6" t="s">
        <v>605</v>
      </c>
      <c r="U94" s="6">
        <v>0</v>
      </c>
      <c r="V94" s="6" t="s">
        <v>605</v>
      </c>
      <c r="W94" s="6" t="s">
        <v>605</v>
      </c>
      <c r="X94" s="6" t="s">
        <v>605</v>
      </c>
      <c r="Y94" s="6" t="s">
        <v>605</v>
      </c>
      <c r="Z94" s="6" t="s">
        <v>605</v>
      </c>
      <c r="AA94" s="6" t="s">
        <v>605</v>
      </c>
      <c r="AB94" s="15" t="s">
        <v>605</v>
      </c>
      <c r="AC94" s="6" t="s">
        <v>605</v>
      </c>
      <c r="AD94" s="6" t="s">
        <v>605</v>
      </c>
      <c r="AE94" s="6" t="s">
        <v>605</v>
      </c>
      <c r="AF94" s="6" t="s">
        <v>605</v>
      </c>
      <c r="AG94" s="6" t="s">
        <v>605</v>
      </c>
      <c r="AH94" s="6" t="s">
        <v>605</v>
      </c>
      <c r="AI94" s="6" t="s">
        <v>605</v>
      </c>
      <c r="AJ94" s="6">
        <v>0</v>
      </c>
      <c r="AK94" s="15" t="s">
        <v>605</v>
      </c>
      <c r="AL94" s="15" t="s">
        <v>605</v>
      </c>
      <c r="AM94" s="15" t="s">
        <v>605</v>
      </c>
      <c r="AN94" s="15" t="s">
        <v>605</v>
      </c>
      <c r="AO94" s="15" t="s">
        <v>605</v>
      </c>
      <c r="AP94" s="15" t="s">
        <v>605</v>
      </c>
      <c r="AQ94" s="15" t="s">
        <v>605</v>
      </c>
      <c r="AR94" s="15" t="s">
        <v>605</v>
      </c>
      <c r="AS94" s="6" t="s">
        <v>605</v>
      </c>
      <c r="AT94" s="6" t="s">
        <v>605</v>
      </c>
      <c r="AU94" s="6" t="s">
        <v>605</v>
      </c>
      <c r="AV94" s="6" t="s">
        <v>605</v>
      </c>
      <c r="AW94" s="6" t="s">
        <v>605</v>
      </c>
      <c r="AX94" s="6" t="s">
        <v>605</v>
      </c>
      <c r="AY94" s="6" t="s">
        <v>605</v>
      </c>
      <c r="AZ94" s="6" t="s">
        <v>605</v>
      </c>
      <c r="BA94" s="6" t="s">
        <v>605</v>
      </c>
      <c r="BB94" s="6" t="s">
        <v>605</v>
      </c>
      <c r="BC94" s="6" t="s">
        <v>605</v>
      </c>
      <c r="BD94" s="6" t="s">
        <v>605</v>
      </c>
      <c r="BE94" s="6">
        <v>0</v>
      </c>
      <c r="BF94" s="6" t="s">
        <v>605</v>
      </c>
      <c r="BG94" s="6" t="s">
        <v>605</v>
      </c>
      <c r="BH94" s="6">
        <v>1</v>
      </c>
      <c r="BI94" s="6" t="s">
        <v>1707</v>
      </c>
      <c r="BJ94" s="6" t="s">
        <v>1799</v>
      </c>
      <c r="BK94" s="6">
        <v>-23.3</v>
      </c>
      <c r="BL94" s="6" t="s">
        <v>1800</v>
      </c>
      <c r="BM94" s="6">
        <v>6.7</v>
      </c>
      <c r="BN94" s="6">
        <v>7.5</v>
      </c>
      <c r="BO94" s="6">
        <v>0</v>
      </c>
    </row>
    <row r="95" spans="1:67" x14ac:dyDescent="0.15">
      <c r="A95" s="6" t="s">
        <v>2002</v>
      </c>
      <c r="B95" s="6" t="s">
        <v>2003</v>
      </c>
      <c r="C95" s="6" t="s">
        <v>605</v>
      </c>
      <c r="D95" s="6" t="s">
        <v>1810</v>
      </c>
      <c r="E95" s="6">
        <v>0</v>
      </c>
      <c r="F95" s="4" t="s">
        <v>392</v>
      </c>
      <c r="G95" s="6" t="s">
        <v>1600</v>
      </c>
      <c r="H95" s="6">
        <v>5</v>
      </c>
      <c r="I95" s="6">
        <v>4500</v>
      </c>
      <c r="J95" s="6">
        <v>4000</v>
      </c>
      <c r="L95" s="40">
        <v>9.82</v>
      </c>
      <c r="M95" s="40">
        <v>55.39</v>
      </c>
      <c r="N95" s="6" t="s">
        <v>1777</v>
      </c>
      <c r="O95" s="6" t="s">
        <v>605</v>
      </c>
      <c r="P95" s="6">
        <v>0</v>
      </c>
      <c r="Q95" s="6" t="s">
        <v>605</v>
      </c>
      <c r="R95" s="6" t="s">
        <v>605</v>
      </c>
      <c r="S95" s="6" t="s">
        <v>605</v>
      </c>
      <c r="T95" s="6" t="s">
        <v>605</v>
      </c>
      <c r="U95" s="6">
        <v>0</v>
      </c>
      <c r="V95" s="6" t="s">
        <v>605</v>
      </c>
      <c r="W95" s="6" t="s">
        <v>605</v>
      </c>
      <c r="X95" s="6" t="s">
        <v>605</v>
      </c>
      <c r="Y95" s="6" t="s">
        <v>605</v>
      </c>
      <c r="Z95" s="6" t="s">
        <v>605</v>
      </c>
      <c r="AA95" s="6" t="s">
        <v>605</v>
      </c>
      <c r="AB95" s="15" t="s">
        <v>605</v>
      </c>
      <c r="AC95" s="6" t="s">
        <v>605</v>
      </c>
      <c r="AD95" s="6" t="s">
        <v>605</v>
      </c>
      <c r="AE95" s="6" t="s">
        <v>605</v>
      </c>
      <c r="AF95" s="6" t="s">
        <v>605</v>
      </c>
      <c r="AG95" s="6" t="s">
        <v>605</v>
      </c>
      <c r="AH95" s="6" t="s">
        <v>605</v>
      </c>
      <c r="AI95" s="6" t="s">
        <v>605</v>
      </c>
      <c r="AJ95" s="6">
        <v>0</v>
      </c>
      <c r="AK95" s="15" t="s">
        <v>605</v>
      </c>
      <c r="AL95" s="15" t="s">
        <v>605</v>
      </c>
      <c r="AM95" s="15" t="s">
        <v>605</v>
      </c>
      <c r="AN95" s="15" t="s">
        <v>605</v>
      </c>
      <c r="AO95" s="15" t="s">
        <v>605</v>
      </c>
      <c r="AP95" s="15" t="s">
        <v>605</v>
      </c>
      <c r="AQ95" s="15" t="s">
        <v>605</v>
      </c>
      <c r="AR95" s="15" t="s">
        <v>605</v>
      </c>
      <c r="AS95" s="6" t="s">
        <v>605</v>
      </c>
      <c r="AT95" s="6" t="s">
        <v>605</v>
      </c>
      <c r="AU95" s="6" t="s">
        <v>605</v>
      </c>
      <c r="AV95" s="6" t="s">
        <v>605</v>
      </c>
      <c r="AW95" s="6" t="s">
        <v>605</v>
      </c>
      <c r="AX95" s="6" t="s">
        <v>605</v>
      </c>
      <c r="AY95" s="6" t="s">
        <v>605</v>
      </c>
      <c r="AZ95" s="6" t="s">
        <v>605</v>
      </c>
      <c r="BA95" s="6" t="s">
        <v>605</v>
      </c>
      <c r="BB95" s="6" t="s">
        <v>605</v>
      </c>
      <c r="BC95" s="6" t="s">
        <v>605</v>
      </c>
      <c r="BD95" s="6" t="s">
        <v>605</v>
      </c>
      <c r="BE95" s="6">
        <v>0</v>
      </c>
      <c r="BF95" s="6" t="s">
        <v>605</v>
      </c>
      <c r="BG95" s="6" t="s">
        <v>605</v>
      </c>
      <c r="BH95" s="6">
        <v>1</v>
      </c>
      <c r="BI95" s="6" t="s">
        <v>1707</v>
      </c>
      <c r="BJ95" s="6" t="s">
        <v>1799</v>
      </c>
      <c r="BK95" s="6" t="s">
        <v>605</v>
      </c>
      <c r="BL95" s="6" t="s">
        <v>1800</v>
      </c>
      <c r="BM95" s="6">
        <v>10.9</v>
      </c>
      <c r="BN95" s="6">
        <v>6</v>
      </c>
      <c r="BO95" s="6">
        <v>0</v>
      </c>
    </row>
    <row r="96" spans="1:67" x14ac:dyDescent="0.15">
      <c r="A96" s="6" t="s">
        <v>2004</v>
      </c>
      <c r="B96" s="6" t="s">
        <v>2005</v>
      </c>
      <c r="C96" s="6" t="s">
        <v>605</v>
      </c>
      <c r="D96" s="6" t="s">
        <v>1810</v>
      </c>
      <c r="E96" s="6">
        <v>0</v>
      </c>
      <c r="F96" s="4" t="s">
        <v>392</v>
      </c>
      <c r="G96" s="6" t="s">
        <v>1600</v>
      </c>
      <c r="H96" s="6">
        <v>5</v>
      </c>
      <c r="I96" s="6">
        <v>4500</v>
      </c>
      <c r="J96" s="6">
        <v>4000</v>
      </c>
      <c r="L96" s="40">
        <v>9.82</v>
      </c>
      <c r="M96" s="40">
        <v>55.39</v>
      </c>
      <c r="N96" s="6" t="s">
        <v>605</v>
      </c>
      <c r="O96" s="6" t="s">
        <v>605</v>
      </c>
      <c r="P96" s="6">
        <v>1</v>
      </c>
      <c r="Q96" s="6" t="s">
        <v>1865</v>
      </c>
      <c r="R96" s="16" t="s">
        <v>1850</v>
      </c>
      <c r="T96" s="6">
        <v>1</v>
      </c>
      <c r="U96" s="6">
        <v>0</v>
      </c>
      <c r="V96" s="6">
        <v>0</v>
      </c>
      <c r="W96" s="6">
        <v>0</v>
      </c>
      <c r="X96" s="6">
        <v>0</v>
      </c>
      <c r="Y96" s="6">
        <v>0</v>
      </c>
      <c r="Z96" s="6" t="s">
        <v>605</v>
      </c>
      <c r="AA96" s="6" t="s">
        <v>605</v>
      </c>
      <c r="AB96" s="15" t="s">
        <v>605</v>
      </c>
      <c r="AC96" s="6">
        <v>0</v>
      </c>
      <c r="AD96" s="6">
        <v>0</v>
      </c>
      <c r="AE96" s="6">
        <v>0</v>
      </c>
      <c r="AF96" s="6" t="s">
        <v>605</v>
      </c>
      <c r="AG96" s="6" t="s">
        <v>605</v>
      </c>
      <c r="AH96" s="6" t="s">
        <v>605</v>
      </c>
      <c r="AI96" s="6" t="s">
        <v>605</v>
      </c>
      <c r="AJ96" s="6">
        <v>1</v>
      </c>
      <c r="AK96" s="15" t="s">
        <v>1781</v>
      </c>
      <c r="AL96" s="15">
        <v>-22.2</v>
      </c>
      <c r="AM96" s="15" t="s">
        <v>605</v>
      </c>
      <c r="AN96" s="15" t="s">
        <v>1782</v>
      </c>
      <c r="AO96" s="15">
        <v>-22.3</v>
      </c>
      <c r="AP96" s="15" t="s">
        <v>605</v>
      </c>
      <c r="AQ96" s="15">
        <v>-0.1</v>
      </c>
      <c r="AR96" s="15" t="s">
        <v>605</v>
      </c>
      <c r="AS96" s="6">
        <v>0</v>
      </c>
      <c r="AT96" s="6" t="s">
        <v>605</v>
      </c>
      <c r="AU96" s="6" t="s">
        <v>605</v>
      </c>
      <c r="AV96" s="6" t="s">
        <v>605</v>
      </c>
      <c r="AW96" s="6" t="s">
        <v>605</v>
      </c>
      <c r="AX96" s="6" t="s">
        <v>605</v>
      </c>
      <c r="AY96" s="6" t="s">
        <v>605</v>
      </c>
      <c r="AZ96" s="6" t="s">
        <v>605</v>
      </c>
      <c r="BA96" s="6" t="s">
        <v>605</v>
      </c>
      <c r="BB96" s="6" t="s">
        <v>605</v>
      </c>
      <c r="BC96" s="6" t="s">
        <v>605</v>
      </c>
      <c r="BD96" s="6" t="s">
        <v>605</v>
      </c>
      <c r="BE96" s="6">
        <v>0</v>
      </c>
      <c r="BF96" s="6">
        <v>0</v>
      </c>
      <c r="BG96" s="6">
        <v>0</v>
      </c>
      <c r="BH96" s="6">
        <v>0</v>
      </c>
      <c r="BI96" s="6" t="s">
        <v>605</v>
      </c>
      <c r="BJ96" s="6" t="s">
        <v>605</v>
      </c>
      <c r="BK96" s="6" t="s">
        <v>605</v>
      </c>
      <c r="BL96" s="6" t="s">
        <v>605</v>
      </c>
      <c r="BM96" s="6" t="s">
        <v>605</v>
      </c>
      <c r="BN96" s="6" t="s">
        <v>605</v>
      </c>
      <c r="BO96" s="6">
        <v>0</v>
      </c>
    </row>
    <row r="97" spans="1:67" x14ac:dyDescent="0.15">
      <c r="A97" s="6" t="s">
        <v>2006</v>
      </c>
      <c r="B97" s="6" t="s">
        <v>2007</v>
      </c>
      <c r="C97" s="6" t="s">
        <v>605</v>
      </c>
      <c r="D97" s="6" t="s">
        <v>1810</v>
      </c>
      <c r="E97" s="6">
        <v>0</v>
      </c>
      <c r="F97" s="4" t="s">
        <v>392</v>
      </c>
      <c r="G97" s="6" t="s">
        <v>1600</v>
      </c>
      <c r="H97" s="6">
        <v>5</v>
      </c>
      <c r="I97" s="6">
        <v>4500</v>
      </c>
      <c r="J97" s="6">
        <v>4000</v>
      </c>
      <c r="L97" s="40">
        <v>9.82</v>
      </c>
      <c r="M97" s="40">
        <v>55.39</v>
      </c>
      <c r="N97" s="6" t="s">
        <v>1777</v>
      </c>
      <c r="O97" s="6" t="s">
        <v>605</v>
      </c>
      <c r="P97" s="6">
        <v>0</v>
      </c>
      <c r="Q97" s="6" t="s">
        <v>605</v>
      </c>
      <c r="R97" s="6" t="s">
        <v>605</v>
      </c>
      <c r="S97" s="6" t="s">
        <v>605</v>
      </c>
      <c r="T97" s="6" t="s">
        <v>605</v>
      </c>
      <c r="U97" s="6">
        <v>0</v>
      </c>
      <c r="V97" s="6" t="s">
        <v>605</v>
      </c>
      <c r="W97" s="6" t="s">
        <v>605</v>
      </c>
      <c r="X97" s="6" t="s">
        <v>605</v>
      </c>
      <c r="Y97" s="6" t="s">
        <v>605</v>
      </c>
      <c r="Z97" s="6" t="s">
        <v>605</v>
      </c>
      <c r="AA97" s="6" t="s">
        <v>605</v>
      </c>
      <c r="AB97" s="15" t="s">
        <v>605</v>
      </c>
      <c r="AC97" s="6" t="s">
        <v>605</v>
      </c>
      <c r="AD97" s="6" t="s">
        <v>605</v>
      </c>
      <c r="AE97" s="6" t="s">
        <v>605</v>
      </c>
      <c r="AF97" s="6" t="s">
        <v>605</v>
      </c>
      <c r="AG97" s="6" t="s">
        <v>605</v>
      </c>
      <c r="AH97" s="6" t="s">
        <v>605</v>
      </c>
      <c r="AI97" s="6" t="s">
        <v>605</v>
      </c>
      <c r="AJ97" s="6">
        <v>0</v>
      </c>
      <c r="AK97" s="15" t="s">
        <v>605</v>
      </c>
      <c r="AL97" s="15" t="s">
        <v>605</v>
      </c>
      <c r="AM97" s="15" t="s">
        <v>605</v>
      </c>
      <c r="AN97" s="15" t="s">
        <v>605</v>
      </c>
      <c r="AO97" s="15" t="s">
        <v>605</v>
      </c>
      <c r="AP97" s="15" t="s">
        <v>605</v>
      </c>
      <c r="AQ97" s="15" t="s">
        <v>605</v>
      </c>
      <c r="AR97" s="15" t="s">
        <v>605</v>
      </c>
      <c r="AS97" s="6" t="s">
        <v>605</v>
      </c>
      <c r="AT97" s="6" t="s">
        <v>605</v>
      </c>
      <c r="AU97" s="6" t="s">
        <v>605</v>
      </c>
      <c r="AV97" s="6" t="s">
        <v>605</v>
      </c>
      <c r="AW97" s="6" t="s">
        <v>605</v>
      </c>
      <c r="AX97" s="6" t="s">
        <v>605</v>
      </c>
      <c r="AY97" s="6" t="s">
        <v>605</v>
      </c>
      <c r="AZ97" s="6" t="s">
        <v>605</v>
      </c>
      <c r="BA97" s="6" t="s">
        <v>605</v>
      </c>
      <c r="BB97" s="6" t="s">
        <v>605</v>
      </c>
      <c r="BC97" s="6" t="s">
        <v>605</v>
      </c>
      <c r="BD97" s="6" t="s">
        <v>605</v>
      </c>
      <c r="BE97" s="6">
        <v>0</v>
      </c>
      <c r="BF97" s="6" t="s">
        <v>605</v>
      </c>
      <c r="BG97" s="6" t="s">
        <v>605</v>
      </c>
      <c r="BH97" s="6">
        <v>1</v>
      </c>
      <c r="BI97" s="6" t="s">
        <v>1707</v>
      </c>
      <c r="BJ97" s="6" t="s">
        <v>1799</v>
      </c>
      <c r="BK97" s="6">
        <v>-22</v>
      </c>
      <c r="BL97" s="6" t="s">
        <v>1800</v>
      </c>
      <c r="BM97" s="6">
        <v>10.5</v>
      </c>
      <c r="BN97" s="6">
        <v>5.4</v>
      </c>
      <c r="BO97" s="6">
        <v>0</v>
      </c>
    </row>
    <row r="98" spans="1:67" x14ac:dyDescent="0.15">
      <c r="A98" s="6" t="s">
        <v>2008</v>
      </c>
      <c r="B98" s="6" t="s">
        <v>2009</v>
      </c>
      <c r="C98" s="6" t="s">
        <v>605</v>
      </c>
      <c r="D98" s="6" t="s">
        <v>1810</v>
      </c>
      <c r="E98" s="6">
        <v>0</v>
      </c>
      <c r="F98" s="4" t="s">
        <v>392</v>
      </c>
      <c r="G98" s="6" t="s">
        <v>1600</v>
      </c>
      <c r="H98" s="6">
        <v>5</v>
      </c>
      <c r="I98" s="6">
        <v>4500</v>
      </c>
      <c r="J98" s="6">
        <v>4000</v>
      </c>
      <c r="L98" s="40">
        <v>9.82</v>
      </c>
      <c r="M98" s="40">
        <v>55.39</v>
      </c>
      <c r="N98" s="6" t="s">
        <v>605</v>
      </c>
      <c r="O98" s="6" t="s">
        <v>605</v>
      </c>
      <c r="P98" s="6">
        <v>1</v>
      </c>
      <c r="Q98" s="6" t="s">
        <v>1865</v>
      </c>
      <c r="R98" s="16" t="s">
        <v>1850</v>
      </c>
      <c r="T98" s="6">
        <v>1</v>
      </c>
      <c r="U98" s="6">
        <v>0</v>
      </c>
      <c r="V98" s="6">
        <v>0</v>
      </c>
      <c r="W98" s="6">
        <v>0</v>
      </c>
      <c r="X98" s="6">
        <v>0</v>
      </c>
      <c r="Y98" s="6">
        <v>0</v>
      </c>
      <c r="Z98" s="6" t="s">
        <v>605</v>
      </c>
      <c r="AA98" s="6" t="s">
        <v>605</v>
      </c>
      <c r="AB98" s="15" t="s">
        <v>605</v>
      </c>
      <c r="AC98" s="6">
        <v>0</v>
      </c>
      <c r="AD98" s="6">
        <v>0</v>
      </c>
      <c r="AE98" s="6">
        <v>0</v>
      </c>
      <c r="AF98" s="6" t="s">
        <v>605</v>
      </c>
      <c r="AG98" s="6" t="s">
        <v>605</v>
      </c>
      <c r="AH98" s="6" t="s">
        <v>605</v>
      </c>
      <c r="AI98" s="6" t="s">
        <v>605</v>
      </c>
      <c r="AJ98" s="6">
        <v>1</v>
      </c>
      <c r="AK98" s="15" t="s">
        <v>1781</v>
      </c>
      <c r="AL98" s="15">
        <v>-24</v>
      </c>
      <c r="AM98" s="15" t="s">
        <v>605</v>
      </c>
      <c r="AN98" s="15" t="s">
        <v>1782</v>
      </c>
      <c r="AO98" s="15">
        <v>-29.4</v>
      </c>
      <c r="AP98" s="15" t="s">
        <v>605</v>
      </c>
      <c r="AQ98" s="15">
        <v>-5.4</v>
      </c>
      <c r="AR98" s="15" t="s">
        <v>605</v>
      </c>
      <c r="AS98" s="6">
        <v>0</v>
      </c>
      <c r="AT98" s="6" t="s">
        <v>605</v>
      </c>
      <c r="AU98" s="6" t="s">
        <v>605</v>
      </c>
      <c r="AV98" s="6" t="s">
        <v>605</v>
      </c>
      <c r="AW98" s="6" t="s">
        <v>605</v>
      </c>
      <c r="AX98" s="6" t="s">
        <v>605</v>
      </c>
      <c r="AY98" s="6" t="s">
        <v>605</v>
      </c>
      <c r="AZ98" s="6" t="s">
        <v>605</v>
      </c>
      <c r="BA98" s="6" t="s">
        <v>605</v>
      </c>
      <c r="BB98" s="6" t="s">
        <v>605</v>
      </c>
      <c r="BC98" s="6" t="s">
        <v>605</v>
      </c>
      <c r="BD98" s="6" t="s">
        <v>605</v>
      </c>
      <c r="BE98" s="6">
        <v>0</v>
      </c>
      <c r="BF98" s="6">
        <v>1</v>
      </c>
      <c r="BG98" s="6">
        <v>0</v>
      </c>
      <c r="BH98" s="6">
        <v>0</v>
      </c>
      <c r="BI98" s="6" t="s">
        <v>605</v>
      </c>
      <c r="BJ98" s="6" t="s">
        <v>605</v>
      </c>
      <c r="BK98" s="6" t="s">
        <v>605</v>
      </c>
      <c r="BL98" s="6" t="s">
        <v>605</v>
      </c>
      <c r="BM98" s="6" t="s">
        <v>605</v>
      </c>
      <c r="BN98" s="6" t="s">
        <v>605</v>
      </c>
      <c r="BO98" s="6">
        <v>0</v>
      </c>
    </row>
    <row r="99" spans="1:67" x14ac:dyDescent="0.15">
      <c r="A99" s="6" t="s">
        <v>2010</v>
      </c>
      <c r="B99" s="6" t="s">
        <v>2011</v>
      </c>
      <c r="C99" s="6" t="s">
        <v>605</v>
      </c>
      <c r="D99" s="6" t="s">
        <v>1810</v>
      </c>
      <c r="E99" s="6">
        <v>0</v>
      </c>
      <c r="F99" s="4" t="s">
        <v>392</v>
      </c>
      <c r="G99" s="6" t="s">
        <v>1600</v>
      </c>
      <c r="H99" s="6">
        <v>5</v>
      </c>
      <c r="I99" s="6">
        <v>4500</v>
      </c>
      <c r="J99" s="6">
        <v>4000</v>
      </c>
      <c r="L99" s="40">
        <v>9.82</v>
      </c>
      <c r="M99" s="40">
        <v>55.39</v>
      </c>
      <c r="N99" s="6" t="s">
        <v>1777</v>
      </c>
      <c r="O99" s="6" t="s">
        <v>605</v>
      </c>
      <c r="P99" s="6">
        <v>0</v>
      </c>
      <c r="Q99" s="6" t="s">
        <v>605</v>
      </c>
      <c r="R99" s="6" t="s">
        <v>605</v>
      </c>
      <c r="S99" s="6" t="s">
        <v>605</v>
      </c>
      <c r="T99" s="6" t="s">
        <v>605</v>
      </c>
      <c r="U99" s="6">
        <v>0</v>
      </c>
      <c r="V99" s="6" t="s">
        <v>605</v>
      </c>
      <c r="W99" s="6" t="s">
        <v>605</v>
      </c>
      <c r="X99" s="6" t="s">
        <v>605</v>
      </c>
      <c r="Y99" s="6" t="s">
        <v>605</v>
      </c>
      <c r="Z99" s="6" t="s">
        <v>605</v>
      </c>
      <c r="AA99" s="6" t="s">
        <v>605</v>
      </c>
      <c r="AB99" s="15" t="s">
        <v>605</v>
      </c>
      <c r="AC99" s="6" t="s">
        <v>605</v>
      </c>
      <c r="AD99" s="6" t="s">
        <v>605</v>
      </c>
      <c r="AE99" s="6" t="s">
        <v>605</v>
      </c>
      <c r="AF99" s="6" t="s">
        <v>605</v>
      </c>
      <c r="AG99" s="6" t="s">
        <v>605</v>
      </c>
      <c r="AH99" s="6" t="s">
        <v>605</v>
      </c>
      <c r="AI99" s="6" t="s">
        <v>605</v>
      </c>
      <c r="AJ99" s="6">
        <v>0</v>
      </c>
      <c r="AK99" s="15" t="s">
        <v>605</v>
      </c>
      <c r="AL99" s="15" t="s">
        <v>605</v>
      </c>
      <c r="AM99" s="15" t="s">
        <v>605</v>
      </c>
      <c r="AN99" s="15" t="s">
        <v>605</v>
      </c>
      <c r="AO99" s="15" t="s">
        <v>605</v>
      </c>
      <c r="AP99" s="15" t="s">
        <v>605</v>
      </c>
      <c r="AQ99" s="15" t="s">
        <v>605</v>
      </c>
      <c r="AR99" s="15" t="s">
        <v>605</v>
      </c>
      <c r="AS99" s="6" t="s">
        <v>605</v>
      </c>
      <c r="AT99" s="6" t="s">
        <v>605</v>
      </c>
      <c r="AU99" s="6" t="s">
        <v>605</v>
      </c>
      <c r="AV99" s="6" t="s">
        <v>605</v>
      </c>
      <c r="AW99" s="6" t="s">
        <v>605</v>
      </c>
      <c r="AX99" s="6" t="s">
        <v>605</v>
      </c>
      <c r="AY99" s="6" t="s">
        <v>605</v>
      </c>
      <c r="AZ99" s="6" t="s">
        <v>605</v>
      </c>
      <c r="BA99" s="6" t="s">
        <v>605</v>
      </c>
      <c r="BB99" s="6" t="s">
        <v>605</v>
      </c>
      <c r="BC99" s="6" t="s">
        <v>605</v>
      </c>
      <c r="BD99" s="6" t="s">
        <v>605</v>
      </c>
      <c r="BE99" s="6">
        <v>0</v>
      </c>
      <c r="BF99" s="6" t="s">
        <v>605</v>
      </c>
      <c r="BG99" s="6" t="s">
        <v>605</v>
      </c>
      <c r="BH99" s="6">
        <v>1</v>
      </c>
      <c r="BI99" s="6" t="s">
        <v>1865</v>
      </c>
      <c r="BJ99" s="6" t="s">
        <v>1799</v>
      </c>
      <c r="BK99" s="6">
        <v>-24.2</v>
      </c>
      <c r="BL99" s="6" t="s">
        <v>1800</v>
      </c>
      <c r="BM99" s="6">
        <v>7</v>
      </c>
      <c r="BN99" s="6">
        <v>7</v>
      </c>
      <c r="BO99" s="6">
        <v>0</v>
      </c>
    </row>
    <row r="100" spans="1:67" x14ac:dyDescent="0.15">
      <c r="A100" s="6" t="s">
        <v>2012</v>
      </c>
      <c r="B100" s="6" t="s">
        <v>2013</v>
      </c>
      <c r="C100" s="6" t="s">
        <v>605</v>
      </c>
      <c r="D100" s="6" t="s">
        <v>1810</v>
      </c>
      <c r="E100" s="6">
        <v>0</v>
      </c>
      <c r="F100" s="4" t="s">
        <v>392</v>
      </c>
      <c r="G100" s="6" t="s">
        <v>1600</v>
      </c>
      <c r="H100" s="6">
        <v>5</v>
      </c>
      <c r="I100" s="6">
        <v>4500</v>
      </c>
      <c r="J100" s="6">
        <v>4000</v>
      </c>
      <c r="L100" s="40">
        <v>9.82</v>
      </c>
      <c r="M100" s="40">
        <v>55.39</v>
      </c>
      <c r="N100" s="6" t="s">
        <v>1777</v>
      </c>
      <c r="O100" s="6" t="s">
        <v>605</v>
      </c>
      <c r="P100" s="6">
        <v>0</v>
      </c>
      <c r="Q100" s="6" t="s">
        <v>605</v>
      </c>
      <c r="R100" s="6" t="s">
        <v>605</v>
      </c>
      <c r="S100" s="6" t="s">
        <v>605</v>
      </c>
      <c r="T100" s="6" t="s">
        <v>605</v>
      </c>
      <c r="U100" s="6">
        <v>0</v>
      </c>
      <c r="V100" s="6" t="s">
        <v>605</v>
      </c>
      <c r="W100" s="6" t="s">
        <v>605</v>
      </c>
      <c r="X100" s="6" t="s">
        <v>605</v>
      </c>
      <c r="Y100" s="6" t="s">
        <v>605</v>
      </c>
      <c r="Z100" s="6" t="s">
        <v>605</v>
      </c>
      <c r="AA100" s="6" t="s">
        <v>605</v>
      </c>
      <c r="AB100" s="15" t="s">
        <v>605</v>
      </c>
      <c r="AC100" s="6" t="s">
        <v>605</v>
      </c>
      <c r="AD100" s="6" t="s">
        <v>605</v>
      </c>
      <c r="AE100" s="6" t="s">
        <v>605</v>
      </c>
      <c r="AF100" s="6" t="s">
        <v>605</v>
      </c>
      <c r="AG100" s="6" t="s">
        <v>605</v>
      </c>
      <c r="AH100" s="6" t="s">
        <v>605</v>
      </c>
      <c r="AI100" s="6" t="s">
        <v>605</v>
      </c>
      <c r="AJ100" s="6">
        <v>0</v>
      </c>
      <c r="AK100" s="15" t="s">
        <v>605</v>
      </c>
      <c r="AL100" s="15" t="s">
        <v>605</v>
      </c>
      <c r="AM100" s="15" t="s">
        <v>605</v>
      </c>
      <c r="AN100" s="15" t="s">
        <v>605</v>
      </c>
      <c r="AO100" s="15" t="s">
        <v>605</v>
      </c>
      <c r="AP100" s="15" t="s">
        <v>605</v>
      </c>
      <c r="AQ100" s="15" t="s">
        <v>605</v>
      </c>
      <c r="AR100" s="15" t="s">
        <v>605</v>
      </c>
      <c r="AS100" s="6" t="s">
        <v>605</v>
      </c>
      <c r="AT100" s="6" t="s">
        <v>605</v>
      </c>
      <c r="AU100" s="6" t="s">
        <v>605</v>
      </c>
      <c r="AV100" s="6" t="s">
        <v>605</v>
      </c>
      <c r="AW100" s="6" t="s">
        <v>605</v>
      </c>
      <c r="AX100" s="6" t="s">
        <v>605</v>
      </c>
      <c r="AY100" s="6" t="s">
        <v>605</v>
      </c>
      <c r="AZ100" s="6" t="s">
        <v>605</v>
      </c>
      <c r="BA100" s="6" t="s">
        <v>605</v>
      </c>
      <c r="BB100" s="6" t="s">
        <v>605</v>
      </c>
      <c r="BC100" s="6" t="s">
        <v>605</v>
      </c>
      <c r="BD100" s="6" t="s">
        <v>605</v>
      </c>
      <c r="BE100" s="6">
        <v>0</v>
      </c>
      <c r="BF100" s="6" t="s">
        <v>605</v>
      </c>
      <c r="BG100" s="6" t="s">
        <v>605</v>
      </c>
      <c r="BH100" s="6">
        <v>1</v>
      </c>
      <c r="BI100" s="6" t="s">
        <v>1707</v>
      </c>
      <c r="BJ100" s="6" t="s">
        <v>1799</v>
      </c>
      <c r="BK100" s="6">
        <v>-22.7</v>
      </c>
      <c r="BL100" s="6" t="s">
        <v>1800</v>
      </c>
      <c r="BM100" s="6">
        <v>11</v>
      </c>
      <c r="BN100" s="6">
        <v>6.3</v>
      </c>
      <c r="BO100" s="6">
        <v>0</v>
      </c>
    </row>
    <row r="101" spans="1:67" x14ac:dyDescent="0.15">
      <c r="A101" s="6" t="s">
        <v>2014</v>
      </c>
      <c r="B101" s="6" t="s">
        <v>2015</v>
      </c>
      <c r="C101" s="6" t="s">
        <v>605</v>
      </c>
      <c r="D101" s="6" t="s">
        <v>1810</v>
      </c>
      <c r="E101" s="6">
        <v>0</v>
      </c>
      <c r="F101" s="4" t="s">
        <v>392</v>
      </c>
      <c r="G101" s="6" t="s">
        <v>1600</v>
      </c>
      <c r="H101" s="6">
        <v>5</v>
      </c>
      <c r="I101" s="6">
        <v>4500</v>
      </c>
      <c r="J101" s="6">
        <v>4000</v>
      </c>
      <c r="L101" s="40">
        <v>9.82</v>
      </c>
      <c r="M101" s="40">
        <v>55.39</v>
      </c>
      <c r="N101" s="6" t="s">
        <v>1777</v>
      </c>
      <c r="O101" s="6" t="s">
        <v>605</v>
      </c>
      <c r="P101" s="6">
        <v>0</v>
      </c>
      <c r="Q101" s="6" t="s">
        <v>605</v>
      </c>
      <c r="R101" s="6" t="s">
        <v>605</v>
      </c>
      <c r="S101" s="6" t="s">
        <v>605</v>
      </c>
      <c r="T101" s="6" t="s">
        <v>605</v>
      </c>
      <c r="U101" s="6">
        <v>0</v>
      </c>
      <c r="V101" s="6" t="s">
        <v>605</v>
      </c>
      <c r="W101" s="6" t="s">
        <v>605</v>
      </c>
      <c r="X101" s="6" t="s">
        <v>605</v>
      </c>
      <c r="Y101" s="6" t="s">
        <v>605</v>
      </c>
      <c r="Z101" s="6" t="s">
        <v>605</v>
      </c>
      <c r="AA101" s="6" t="s">
        <v>605</v>
      </c>
      <c r="AB101" s="15" t="s">
        <v>605</v>
      </c>
      <c r="AC101" s="6" t="s">
        <v>605</v>
      </c>
      <c r="AD101" s="6" t="s">
        <v>605</v>
      </c>
      <c r="AE101" s="6" t="s">
        <v>605</v>
      </c>
      <c r="AF101" s="6" t="s">
        <v>605</v>
      </c>
      <c r="AG101" s="6" t="s">
        <v>605</v>
      </c>
      <c r="AH101" s="6" t="s">
        <v>605</v>
      </c>
      <c r="AI101" s="6" t="s">
        <v>605</v>
      </c>
      <c r="AJ101" s="6">
        <v>0</v>
      </c>
      <c r="AK101" s="15" t="s">
        <v>605</v>
      </c>
      <c r="AL101" s="15" t="s">
        <v>605</v>
      </c>
      <c r="AM101" s="15" t="s">
        <v>605</v>
      </c>
      <c r="AN101" s="15" t="s">
        <v>605</v>
      </c>
      <c r="AO101" s="15" t="s">
        <v>605</v>
      </c>
      <c r="AP101" s="15" t="s">
        <v>605</v>
      </c>
      <c r="AQ101" s="15" t="s">
        <v>605</v>
      </c>
      <c r="AR101" s="15" t="s">
        <v>605</v>
      </c>
      <c r="AS101" s="6" t="s">
        <v>605</v>
      </c>
      <c r="AT101" s="6" t="s">
        <v>605</v>
      </c>
      <c r="AU101" s="6" t="s">
        <v>605</v>
      </c>
      <c r="AV101" s="6" t="s">
        <v>605</v>
      </c>
      <c r="AW101" s="6" t="s">
        <v>605</v>
      </c>
      <c r="AX101" s="6" t="s">
        <v>605</v>
      </c>
      <c r="AY101" s="6" t="s">
        <v>605</v>
      </c>
      <c r="AZ101" s="6" t="s">
        <v>605</v>
      </c>
      <c r="BA101" s="6" t="s">
        <v>605</v>
      </c>
      <c r="BB101" s="6" t="s">
        <v>605</v>
      </c>
      <c r="BC101" s="6" t="s">
        <v>605</v>
      </c>
      <c r="BD101" s="6" t="s">
        <v>605</v>
      </c>
      <c r="BE101" s="6">
        <v>0</v>
      </c>
      <c r="BF101" s="6" t="s">
        <v>605</v>
      </c>
      <c r="BG101" s="6" t="s">
        <v>605</v>
      </c>
      <c r="BH101" s="6">
        <v>1</v>
      </c>
      <c r="BI101" s="6" t="s">
        <v>1987</v>
      </c>
      <c r="BJ101" s="6" t="s">
        <v>1799</v>
      </c>
      <c r="BK101" s="6">
        <v>-22.7</v>
      </c>
      <c r="BL101" s="6" t="s">
        <v>1800</v>
      </c>
      <c r="BM101" s="6">
        <v>10.3</v>
      </c>
      <c r="BN101" s="6">
        <v>15.3</v>
      </c>
      <c r="BO101" s="6">
        <v>0</v>
      </c>
    </row>
    <row r="102" spans="1:67" x14ac:dyDescent="0.15">
      <c r="A102" s="6" t="s">
        <v>2016</v>
      </c>
      <c r="B102" s="6" t="s">
        <v>2017</v>
      </c>
      <c r="C102" s="6" t="s">
        <v>605</v>
      </c>
      <c r="D102" s="6" t="s">
        <v>1810</v>
      </c>
      <c r="E102" s="6">
        <v>0</v>
      </c>
      <c r="F102" s="4" t="s">
        <v>392</v>
      </c>
      <c r="G102" s="6" t="s">
        <v>1600</v>
      </c>
      <c r="H102" s="6">
        <v>5</v>
      </c>
      <c r="I102" s="6">
        <v>4500</v>
      </c>
      <c r="J102" s="6">
        <v>4000</v>
      </c>
      <c r="L102" s="40">
        <v>9.82</v>
      </c>
      <c r="M102" s="40">
        <v>55.39</v>
      </c>
      <c r="N102" s="6" t="s">
        <v>605</v>
      </c>
      <c r="O102" s="6" t="s">
        <v>605</v>
      </c>
      <c r="P102" s="6">
        <v>1</v>
      </c>
      <c r="Q102" s="6" t="s">
        <v>1865</v>
      </c>
      <c r="R102" s="16" t="s">
        <v>1850</v>
      </c>
      <c r="T102" s="6">
        <v>1</v>
      </c>
      <c r="U102" s="6">
        <v>0</v>
      </c>
      <c r="V102" s="6">
        <v>0</v>
      </c>
      <c r="W102" s="6">
        <v>0</v>
      </c>
      <c r="X102" s="6">
        <v>0</v>
      </c>
      <c r="Y102" s="6">
        <v>0</v>
      </c>
      <c r="Z102" s="6" t="s">
        <v>605</v>
      </c>
      <c r="AA102" s="6" t="s">
        <v>605</v>
      </c>
      <c r="AB102" s="15" t="s">
        <v>605</v>
      </c>
      <c r="AC102" s="6">
        <v>0</v>
      </c>
      <c r="AD102" s="6">
        <v>0</v>
      </c>
      <c r="AE102" s="6">
        <v>0</v>
      </c>
      <c r="AF102" s="6" t="s">
        <v>605</v>
      </c>
      <c r="AG102" s="6" t="s">
        <v>605</v>
      </c>
      <c r="AH102" s="6" t="s">
        <v>605</v>
      </c>
      <c r="AI102" s="6" t="s">
        <v>605</v>
      </c>
      <c r="AJ102" s="6">
        <v>1</v>
      </c>
      <c r="AK102" s="15" t="s">
        <v>1781</v>
      </c>
      <c r="AL102" s="15">
        <v>-27.4</v>
      </c>
      <c r="AM102" s="15" t="s">
        <v>605</v>
      </c>
      <c r="AN102" s="15" t="s">
        <v>1782</v>
      </c>
      <c r="AO102" s="15">
        <v>-30.9</v>
      </c>
      <c r="AP102" s="15" t="s">
        <v>605</v>
      </c>
      <c r="AQ102" s="15">
        <v>-3.5</v>
      </c>
      <c r="AR102" s="15" t="s">
        <v>605</v>
      </c>
      <c r="AS102" s="6">
        <v>0</v>
      </c>
      <c r="AT102" s="6" t="s">
        <v>605</v>
      </c>
      <c r="AU102" s="6" t="s">
        <v>605</v>
      </c>
      <c r="AV102" s="6" t="s">
        <v>605</v>
      </c>
      <c r="AW102" s="6" t="s">
        <v>605</v>
      </c>
      <c r="AX102" s="6" t="s">
        <v>605</v>
      </c>
      <c r="AY102" s="6" t="s">
        <v>605</v>
      </c>
      <c r="AZ102" s="6" t="s">
        <v>605</v>
      </c>
      <c r="BA102" s="6" t="s">
        <v>605</v>
      </c>
      <c r="BB102" s="6" t="s">
        <v>605</v>
      </c>
      <c r="BC102" s="6" t="s">
        <v>605</v>
      </c>
      <c r="BD102" s="6" t="s">
        <v>605</v>
      </c>
      <c r="BE102" s="6">
        <v>0</v>
      </c>
      <c r="BF102" s="6">
        <v>1</v>
      </c>
      <c r="BG102" s="6">
        <v>0</v>
      </c>
      <c r="BH102" s="6">
        <v>0</v>
      </c>
      <c r="BI102" s="6" t="s">
        <v>605</v>
      </c>
      <c r="BJ102" s="6" t="s">
        <v>605</v>
      </c>
      <c r="BK102" s="6" t="s">
        <v>605</v>
      </c>
      <c r="BL102" s="6" t="s">
        <v>605</v>
      </c>
      <c r="BM102" s="6" t="s">
        <v>605</v>
      </c>
      <c r="BN102" s="6" t="s">
        <v>605</v>
      </c>
      <c r="BO102" s="6">
        <v>0</v>
      </c>
    </row>
    <row r="103" spans="1:67" x14ac:dyDescent="0.15">
      <c r="A103" s="6" t="s">
        <v>2018</v>
      </c>
      <c r="B103" s="6" t="s">
        <v>2019</v>
      </c>
      <c r="C103" s="6" t="s">
        <v>605</v>
      </c>
      <c r="D103" s="6" t="s">
        <v>1810</v>
      </c>
      <c r="E103" s="6">
        <v>0</v>
      </c>
      <c r="F103" s="4" t="s">
        <v>392</v>
      </c>
      <c r="G103" s="6" t="s">
        <v>1600</v>
      </c>
      <c r="H103" s="6">
        <v>5</v>
      </c>
      <c r="I103" s="6">
        <v>4500</v>
      </c>
      <c r="J103" s="6">
        <v>4000</v>
      </c>
      <c r="L103" s="40">
        <v>9.82</v>
      </c>
      <c r="M103" s="40">
        <v>55.39</v>
      </c>
      <c r="N103" s="6" t="s">
        <v>1777</v>
      </c>
      <c r="O103" s="6" t="s">
        <v>605</v>
      </c>
      <c r="P103" s="6">
        <v>0</v>
      </c>
      <c r="Q103" s="6" t="s">
        <v>605</v>
      </c>
      <c r="R103" s="6" t="s">
        <v>605</v>
      </c>
      <c r="S103" s="6" t="s">
        <v>605</v>
      </c>
      <c r="T103" s="6" t="s">
        <v>605</v>
      </c>
      <c r="U103" s="6">
        <v>0</v>
      </c>
      <c r="V103" s="6" t="s">
        <v>605</v>
      </c>
      <c r="W103" s="6" t="s">
        <v>605</v>
      </c>
      <c r="X103" s="6" t="s">
        <v>605</v>
      </c>
      <c r="Y103" s="6" t="s">
        <v>605</v>
      </c>
      <c r="Z103" s="6" t="s">
        <v>605</v>
      </c>
      <c r="AA103" s="6" t="s">
        <v>605</v>
      </c>
      <c r="AB103" s="15" t="s">
        <v>605</v>
      </c>
      <c r="AC103" s="6" t="s">
        <v>605</v>
      </c>
      <c r="AD103" s="6" t="s">
        <v>605</v>
      </c>
      <c r="AE103" s="6" t="s">
        <v>605</v>
      </c>
      <c r="AF103" s="6" t="s">
        <v>605</v>
      </c>
      <c r="AG103" s="6" t="s">
        <v>605</v>
      </c>
      <c r="AH103" s="6" t="s">
        <v>605</v>
      </c>
      <c r="AI103" s="6" t="s">
        <v>605</v>
      </c>
      <c r="AJ103" s="6">
        <v>0</v>
      </c>
      <c r="AK103" s="15" t="s">
        <v>605</v>
      </c>
      <c r="AL103" s="15" t="s">
        <v>605</v>
      </c>
      <c r="AM103" s="15" t="s">
        <v>605</v>
      </c>
      <c r="AN103" s="15" t="s">
        <v>605</v>
      </c>
      <c r="AO103" s="15" t="s">
        <v>605</v>
      </c>
      <c r="AP103" s="15" t="s">
        <v>605</v>
      </c>
      <c r="AQ103" s="15" t="s">
        <v>605</v>
      </c>
      <c r="AR103" s="15" t="s">
        <v>605</v>
      </c>
      <c r="AS103" s="6" t="s">
        <v>605</v>
      </c>
      <c r="AT103" s="6" t="s">
        <v>605</v>
      </c>
      <c r="AU103" s="6" t="s">
        <v>605</v>
      </c>
      <c r="AV103" s="6" t="s">
        <v>605</v>
      </c>
      <c r="AW103" s="6" t="s">
        <v>605</v>
      </c>
      <c r="AX103" s="6" t="s">
        <v>605</v>
      </c>
      <c r="AY103" s="6" t="s">
        <v>605</v>
      </c>
      <c r="AZ103" s="6" t="s">
        <v>605</v>
      </c>
      <c r="BA103" s="6" t="s">
        <v>605</v>
      </c>
      <c r="BB103" s="6" t="s">
        <v>605</v>
      </c>
      <c r="BC103" s="6" t="s">
        <v>605</v>
      </c>
      <c r="BD103" s="6" t="s">
        <v>605</v>
      </c>
      <c r="BE103" s="6">
        <v>0</v>
      </c>
      <c r="BF103" s="6" t="s">
        <v>605</v>
      </c>
      <c r="BG103" s="6" t="s">
        <v>605</v>
      </c>
      <c r="BH103" s="6">
        <v>1</v>
      </c>
      <c r="BI103" s="6" t="s">
        <v>1987</v>
      </c>
      <c r="BJ103" s="6" t="s">
        <v>1799</v>
      </c>
      <c r="BK103" s="6">
        <v>-22.6</v>
      </c>
      <c r="BL103" s="6" t="s">
        <v>1800</v>
      </c>
      <c r="BM103" s="6">
        <v>9.1999999999999993</v>
      </c>
      <c r="BN103" s="6">
        <v>8.8000000000000007</v>
      </c>
      <c r="BO103" s="6">
        <v>0</v>
      </c>
    </row>
    <row r="104" spans="1:67" x14ac:dyDescent="0.15">
      <c r="A104" s="6" t="s">
        <v>2020</v>
      </c>
      <c r="B104" s="6" t="s">
        <v>2021</v>
      </c>
      <c r="C104" s="6" t="s">
        <v>605</v>
      </c>
      <c r="D104" s="6" t="s">
        <v>1810</v>
      </c>
      <c r="E104" s="6">
        <v>0</v>
      </c>
      <c r="F104" s="4" t="s">
        <v>392</v>
      </c>
      <c r="G104" s="6" t="s">
        <v>1600</v>
      </c>
      <c r="H104" s="6">
        <v>5</v>
      </c>
      <c r="I104" s="6">
        <v>4500</v>
      </c>
      <c r="J104" s="6">
        <v>4000</v>
      </c>
      <c r="L104" s="40">
        <v>9.82</v>
      </c>
      <c r="M104" s="40">
        <v>55.39</v>
      </c>
      <c r="N104" s="6" t="s">
        <v>605</v>
      </c>
      <c r="O104" s="6" t="s">
        <v>605</v>
      </c>
      <c r="P104" s="6">
        <v>1</v>
      </c>
      <c r="Q104" s="6" t="s">
        <v>1865</v>
      </c>
      <c r="R104" s="16" t="s">
        <v>1850</v>
      </c>
      <c r="T104" s="6">
        <v>1</v>
      </c>
      <c r="U104" s="6">
        <v>0</v>
      </c>
      <c r="V104" s="6">
        <v>0</v>
      </c>
      <c r="W104" s="6">
        <v>0</v>
      </c>
      <c r="X104" s="6">
        <v>0</v>
      </c>
      <c r="Y104" s="6">
        <v>0</v>
      </c>
      <c r="Z104" s="6" t="s">
        <v>605</v>
      </c>
      <c r="AA104" s="6" t="s">
        <v>605</v>
      </c>
      <c r="AB104" s="15" t="s">
        <v>605</v>
      </c>
      <c r="AC104" s="6">
        <v>0</v>
      </c>
      <c r="AD104" s="6">
        <v>0</v>
      </c>
      <c r="AE104" s="6">
        <v>0</v>
      </c>
      <c r="AF104" s="6" t="s">
        <v>605</v>
      </c>
      <c r="AG104" s="6" t="s">
        <v>605</v>
      </c>
      <c r="AH104" s="6" t="s">
        <v>605</v>
      </c>
      <c r="AI104" s="6" t="s">
        <v>605</v>
      </c>
      <c r="AJ104" s="6">
        <v>1</v>
      </c>
      <c r="AK104" s="15" t="s">
        <v>1781</v>
      </c>
      <c r="AL104" s="15">
        <v>-19.899999999999999</v>
      </c>
      <c r="AM104" s="15" t="s">
        <v>605</v>
      </c>
      <c r="AN104" s="15" t="s">
        <v>1782</v>
      </c>
      <c r="AO104" s="15">
        <v>-23.9</v>
      </c>
      <c r="AP104" s="15" t="s">
        <v>605</v>
      </c>
      <c r="AQ104" s="15">
        <v>-4</v>
      </c>
      <c r="AR104" s="15" t="s">
        <v>605</v>
      </c>
      <c r="AS104" s="6">
        <v>0</v>
      </c>
      <c r="AT104" s="6" t="s">
        <v>605</v>
      </c>
      <c r="AU104" s="6" t="s">
        <v>605</v>
      </c>
      <c r="AV104" s="6" t="s">
        <v>605</v>
      </c>
      <c r="AW104" s="6" t="s">
        <v>605</v>
      </c>
      <c r="AX104" s="6" t="s">
        <v>605</v>
      </c>
      <c r="AY104" s="6" t="s">
        <v>605</v>
      </c>
      <c r="AZ104" s="6" t="s">
        <v>605</v>
      </c>
      <c r="BA104" s="6" t="s">
        <v>605</v>
      </c>
      <c r="BB104" s="6" t="s">
        <v>605</v>
      </c>
      <c r="BC104" s="6" t="s">
        <v>605</v>
      </c>
      <c r="BD104" s="6" t="s">
        <v>605</v>
      </c>
      <c r="BE104" s="6">
        <v>0</v>
      </c>
      <c r="BF104" s="6">
        <v>1</v>
      </c>
      <c r="BG104" s="6">
        <v>0</v>
      </c>
      <c r="BH104" s="6">
        <v>0</v>
      </c>
      <c r="BI104" s="6" t="s">
        <v>605</v>
      </c>
      <c r="BJ104" s="6" t="s">
        <v>605</v>
      </c>
      <c r="BK104" s="6" t="s">
        <v>605</v>
      </c>
      <c r="BL104" s="6" t="s">
        <v>605</v>
      </c>
      <c r="BM104" s="6" t="s">
        <v>605</v>
      </c>
      <c r="BN104" s="6" t="s">
        <v>605</v>
      </c>
      <c r="BO104" s="6">
        <v>0</v>
      </c>
    </row>
    <row r="105" spans="1:67" x14ac:dyDescent="0.15">
      <c r="A105" s="6" t="s">
        <v>2022</v>
      </c>
      <c r="B105" s="6" t="s">
        <v>2023</v>
      </c>
      <c r="C105" s="6" t="s">
        <v>605</v>
      </c>
      <c r="D105" s="6" t="s">
        <v>1810</v>
      </c>
      <c r="E105" s="6">
        <v>0</v>
      </c>
      <c r="F105" s="4" t="s">
        <v>392</v>
      </c>
      <c r="G105" s="6" t="s">
        <v>1600</v>
      </c>
      <c r="H105" s="6">
        <v>5</v>
      </c>
      <c r="I105" s="6">
        <v>4500</v>
      </c>
      <c r="J105" s="6">
        <v>4000</v>
      </c>
      <c r="L105" s="40">
        <v>9.82</v>
      </c>
      <c r="M105" s="40">
        <v>55.39</v>
      </c>
      <c r="N105" s="6" t="s">
        <v>1777</v>
      </c>
      <c r="O105" s="6" t="s">
        <v>605</v>
      </c>
      <c r="P105" s="6">
        <v>0</v>
      </c>
      <c r="Q105" s="6" t="s">
        <v>605</v>
      </c>
      <c r="R105" s="6" t="s">
        <v>605</v>
      </c>
      <c r="S105" s="6" t="s">
        <v>605</v>
      </c>
      <c r="T105" s="6" t="s">
        <v>605</v>
      </c>
      <c r="U105" s="6">
        <v>0</v>
      </c>
      <c r="V105" s="6" t="s">
        <v>605</v>
      </c>
      <c r="W105" s="6" t="s">
        <v>605</v>
      </c>
      <c r="X105" s="6" t="s">
        <v>605</v>
      </c>
      <c r="Y105" s="6" t="s">
        <v>605</v>
      </c>
      <c r="Z105" s="6" t="s">
        <v>605</v>
      </c>
      <c r="AA105" s="6" t="s">
        <v>605</v>
      </c>
      <c r="AB105" s="15" t="s">
        <v>605</v>
      </c>
      <c r="AC105" s="6" t="s">
        <v>605</v>
      </c>
      <c r="AD105" s="6" t="s">
        <v>605</v>
      </c>
      <c r="AE105" s="6" t="s">
        <v>605</v>
      </c>
      <c r="AF105" s="6" t="s">
        <v>605</v>
      </c>
      <c r="AG105" s="6" t="s">
        <v>605</v>
      </c>
      <c r="AH105" s="6" t="s">
        <v>605</v>
      </c>
      <c r="AI105" s="6" t="s">
        <v>605</v>
      </c>
      <c r="AJ105" s="6">
        <v>0</v>
      </c>
      <c r="AK105" s="15" t="s">
        <v>605</v>
      </c>
      <c r="AL105" s="15" t="s">
        <v>605</v>
      </c>
      <c r="AM105" s="15" t="s">
        <v>605</v>
      </c>
      <c r="AN105" s="15" t="s">
        <v>605</v>
      </c>
      <c r="AO105" s="15" t="s">
        <v>605</v>
      </c>
      <c r="AP105" s="15" t="s">
        <v>605</v>
      </c>
      <c r="AQ105" s="15" t="s">
        <v>605</v>
      </c>
      <c r="AR105" s="15" t="s">
        <v>605</v>
      </c>
      <c r="AS105" s="6" t="s">
        <v>605</v>
      </c>
      <c r="AT105" s="6" t="s">
        <v>605</v>
      </c>
      <c r="AU105" s="6" t="s">
        <v>605</v>
      </c>
      <c r="AV105" s="6" t="s">
        <v>605</v>
      </c>
      <c r="AW105" s="6" t="s">
        <v>605</v>
      </c>
      <c r="AX105" s="6" t="s">
        <v>605</v>
      </c>
      <c r="AY105" s="6" t="s">
        <v>605</v>
      </c>
      <c r="AZ105" s="6" t="s">
        <v>605</v>
      </c>
      <c r="BA105" s="6" t="s">
        <v>605</v>
      </c>
      <c r="BB105" s="6" t="s">
        <v>605</v>
      </c>
      <c r="BC105" s="6" t="s">
        <v>605</v>
      </c>
      <c r="BD105" s="6" t="s">
        <v>605</v>
      </c>
      <c r="BE105" s="6">
        <v>0</v>
      </c>
      <c r="BF105" s="6" t="s">
        <v>605</v>
      </c>
      <c r="BG105" s="6" t="s">
        <v>605</v>
      </c>
      <c r="BH105" s="6">
        <v>1</v>
      </c>
      <c r="BI105" s="6" t="s">
        <v>1707</v>
      </c>
      <c r="BJ105" s="6" t="s">
        <v>1799</v>
      </c>
      <c r="BK105" s="6">
        <v>-24</v>
      </c>
      <c r="BL105" s="6" t="s">
        <v>1800</v>
      </c>
      <c r="BM105" s="6">
        <v>9.9</v>
      </c>
      <c r="BN105" s="6">
        <v>13.1</v>
      </c>
      <c r="BO105" s="6">
        <v>0</v>
      </c>
    </row>
    <row r="106" spans="1:67" x14ac:dyDescent="0.15">
      <c r="A106" s="6" t="s">
        <v>2024</v>
      </c>
      <c r="B106" s="6" t="s">
        <v>2025</v>
      </c>
      <c r="C106" s="6" t="s">
        <v>605</v>
      </c>
      <c r="D106" s="6" t="s">
        <v>1810</v>
      </c>
      <c r="E106" s="6">
        <v>0</v>
      </c>
      <c r="F106" s="4" t="s">
        <v>392</v>
      </c>
      <c r="G106" s="6" t="s">
        <v>1600</v>
      </c>
      <c r="H106" s="6">
        <v>5</v>
      </c>
      <c r="I106" s="6">
        <v>4500</v>
      </c>
      <c r="J106" s="6">
        <v>4000</v>
      </c>
      <c r="L106" s="40">
        <v>9.82</v>
      </c>
      <c r="M106" s="40">
        <v>55.39</v>
      </c>
      <c r="N106" s="6" t="s">
        <v>605</v>
      </c>
      <c r="O106" s="6" t="s">
        <v>605</v>
      </c>
      <c r="P106" s="6">
        <v>1</v>
      </c>
      <c r="Q106" s="6" t="s">
        <v>1982</v>
      </c>
      <c r="R106" s="16" t="s">
        <v>1850</v>
      </c>
      <c r="T106" s="6">
        <v>1</v>
      </c>
      <c r="U106" s="6">
        <v>0</v>
      </c>
      <c r="V106" s="6">
        <v>0</v>
      </c>
      <c r="W106" s="6">
        <v>1</v>
      </c>
      <c r="X106" s="6">
        <v>0</v>
      </c>
      <c r="Y106" s="6">
        <v>0</v>
      </c>
      <c r="Z106" s="6" t="s">
        <v>605</v>
      </c>
      <c r="AA106" s="6" t="s">
        <v>605</v>
      </c>
      <c r="AB106" s="15" t="s">
        <v>605</v>
      </c>
      <c r="AC106" s="6">
        <v>0</v>
      </c>
      <c r="AD106" s="6">
        <v>0</v>
      </c>
      <c r="AE106" s="6">
        <v>0</v>
      </c>
      <c r="AF106" s="6" t="s">
        <v>605</v>
      </c>
      <c r="AG106" s="6" t="s">
        <v>605</v>
      </c>
      <c r="AH106" s="6" t="s">
        <v>605</v>
      </c>
      <c r="AI106" s="6" t="s">
        <v>605</v>
      </c>
      <c r="AJ106" s="6">
        <v>1</v>
      </c>
      <c r="AK106" s="15" t="s">
        <v>1781</v>
      </c>
      <c r="AL106" s="15">
        <v>-22.4</v>
      </c>
      <c r="AM106" s="15" t="s">
        <v>605</v>
      </c>
      <c r="AN106" s="15" t="s">
        <v>1782</v>
      </c>
      <c r="AO106" s="15">
        <v>-24.2</v>
      </c>
      <c r="AP106" s="15" t="s">
        <v>605</v>
      </c>
      <c r="AQ106" s="15">
        <v>-1.8</v>
      </c>
      <c r="AR106" s="15" t="s">
        <v>605</v>
      </c>
      <c r="AS106" s="6">
        <v>0</v>
      </c>
      <c r="AT106" s="6" t="s">
        <v>605</v>
      </c>
      <c r="AU106" s="6" t="s">
        <v>605</v>
      </c>
      <c r="AV106" s="6" t="s">
        <v>605</v>
      </c>
      <c r="AW106" s="6" t="s">
        <v>605</v>
      </c>
      <c r="AX106" s="6" t="s">
        <v>605</v>
      </c>
      <c r="AY106" s="6" t="s">
        <v>605</v>
      </c>
      <c r="AZ106" s="6" t="s">
        <v>605</v>
      </c>
      <c r="BA106" s="6" t="s">
        <v>605</v>
      </c>
      <c r="BB106" s="6" t="s">
        <v>605</v>
      </c>
      <c r="BC106" s="6" t="s">
        <v>605</v>
      </c>
      <c r="BD106" s="6" t="s">
        <v>605</v>
      </c>
      <c r="BE106" s="6">
        <v>0</v>
      </c>
      <c r="BF106" s="6">
        <v>0</v>
      </c>
      <c r="BG106" s="6">
        <v>0</v>
      </c>
      <c r="BH106" s="6">
        <v>0</v>
      </c>
      <c r="BI106" s="6" t="s">
        <v>605</v>
      </c>
      <c r="BJ106" s="6" t="s">
        <v>605</v>
      </c>
      <c r="BK106" s="6" t="s">
        <v>605</v>
      </c>
      <c r="BL106" s="6" t="s">
        <v>605</v>
      </c>
      <c r="BM106" s="6" t="s">
        <v>605</v>
      </c>
      <c r="BN106" s="6" t="s">
        <v>605</v>
      </c>
      <c r="BO106" s="6">
        <v>0</v>
      </c>
    </row>
    <row r="107" spans="1:67" x14ac:dyDescent="0.15">
      <c r="A107" s="6" t="s">
        <v>2026</v>
      </c>
      <c r="B107" s="6" t="s">
        <v>2027</v>
      </c>
      <c r="C107" s="6" t="s">
        <v>605</v>
      </c>
      <c r="D107" s="6" t="s">
        <v>1810</v>
      </c>
      <c r="E107" s="6">
        <v>0</v>
      </c>
      <c r="F107" s="4" t="s">
        <v>392</v>
      </c>
      <c r="G107" s="6" t="s">
        <v>1600</v>
      </c>
      <c r="H107" s="6">
        <v>5</v>
      </c>
      <c r="I107" s="6">
        <v>4500</v>
      </c>
      <c r="J107" s="6">
        <v>4000</v>
      </c>
      <c r="L107" s="40">
        <v>9.82</v>
      </c>
      <c r="M107" s="40">
        <v>55.39</v>
      </c>
      <c r="N107" s="6" t="s">
        <v>605</v>
      </c>
      <c r="O107" s="6" t="s">
        <v>605</v>
      </c>
      <c r="P107" s="6">
        <v>1</v>
      </c>
      <c r="Q107" s="6" t="s">
        <v>1707</v>
      </c>
      <c r="R107" s="16" t="s">
        <v>1850</v>
      </c>
      <c r="T107" s="6">
        <v>1</v>
      </c>
      <c r="U107" s="6">
        <v>0</v>
      </c>
      <c r="V107" s="6">
        <v>0</v>
      </c>
      <c r="W107" s="6">
        <v>0</v>
      </c>
      <c r="X107" s="6">
        <v>0</v>
      </c>
      <c r="Y107" s="6">
        <v>0</v>
      </c>
      <c r="Z107" s="6" t="s">
        <v>605</v>
      </c>
      <c r="AA107" s="6" t="s">
        <v>605</v>
      </c>
      <c r="AB107" s="15" t="s">
        <v>605</v>
      </c>
      <c r="AC107" s="6">
        <v>0</v>
      </c>
      <c r="AD107" s="6">
        <v>0</v>
      </c>
      <c r="AE107" s="6">
        <v>0</v>
      </c>
      <c r="AF107" s="6" t="s">
        <v>605</v>
      </c>
      <c r="AG107" s="6" t="s">
        <v>605</v>
      </c>
      <c r="AH107" s="6" t="s">
        <v>605</v>
      </c>
      <c r="AI107" s="6" t="s">
        <v>605</v>
      </c>
      <c r="AJ107" s="6">
        <v>1</v>
      </c>
      <c r="AK107" s="15" t="s">
        <v>1781</v>
      </c>
      <c r="AL107" s="15">
        <v>-21.5</v>
      </c>
      <c r="AM107" s="15" t="s">
        <v>605</v>
      </c>
      <c r="AN107" s="15" t="s">
        <v>1782</v>
      </c>
      <c r="AO107" s="15">
        <v>-24.1</v>
      </c>
      <c r="AP107" s="15" t="s">
        <v>605</v>
      </c>
      <c r="AQ107" s="15">
        <v>-2.6</v>
      </c>
      <c r="AR107" s="15" t="s">
        <v>605</v>
      </c>
      <c r="AS107" s="6">
        <v>0</v>
      </c>
      <c r="AT107" s="6" t="s">
        <v>605</v>
      </c>
      <c r="AU107" s="6" t="s">
        <v>605</v>
      </c>
      <c r="AV107" s="6" t="s">
        <v>605</v>
      </c>
      <c r="AW107" s="6" t="s">
        <v>605</v>
      </c>
      <c r="AX107" s="6" t="s">
        <v>605</v>
      </c>
      <c r="AY107" s="6" t="s">
        <v>605</v>
      </c>
      <c r="AZ107" s="6" t="s">
        <v>605</v>
      </c>
      <c r="BA107" s="6" t="s">
        <v>605</v>
      </c>
      <c r="BB107" s="6" t="s">
        <v>605</v>
      </c>
      <c r="BC107" s="6" t="s">
        <v>605</v>
      </c>
      <c r="BD107" s="6" t="s">
        <v>605</v>
      </c>
      <c r="BE107" s="6">
        <v>0</v>
      </c>
      <c r="BF107" s="6">
        <v>0</v>
      </c>
      <c r="BG107" s="6">
        <v>0</v>
      </c>
      <c r="BH107" s="6">
        <v>1</v>
      </c>
      <c r="BI107" s="6" t="s">
        <v>1707</v>
      </c>
      <c r="BJ107" s="6" t="s">
        <v>1799</v>
      </c>
      <c r="BK107" s="6">
        <v>-21.9</v>
      </c>
      <c r="BL107" s="6" t="s">
        <v>1800</v>
      </c>
      <c r="BM107" s="6">
        <v>7</v>
      </c>
      <c r="BN107" s="6">
        <v>5.8</v>
      </c>
      <c r="BO107" s="6">
        <v>0</v>
      </c>
    </row>
    <row r="108" spans="1:67" x14ac:dyDescent="0.15">
      <c r="A108" s="6" t="s">
        <v>2028</v>
      </c>
      <c r="B108" s="6" t="s">
        <v>2029</v>
      </c>
      <c r="C108" s="6" t="s">
        <v>605</v>
      </c>
      <c r="D108" s="6" t="s">
        <v>1810</v>
      </c>
      <c r="E108" s="6">
        <v>0</v>
      </c>
      <c r="F108" s="4" t="s">
        <v>392</v>
      </c>
      <c r="G108" s="6" t="s">
        <v>1600</v>
      </c>
      <c r="H108" s="6">
        <v>5</v>
      </c>
      <c r="I108" s="6">
        <v>4500</v>
      </c>
      <c r="J108" s="6">
        <v>4000</v>
      </c>
      <c r="L108" s="40">
        <v>9.82</v>
      </c>
      <c r="M108" s="40">
        <v>55.39</v>
      </c>
      <c r="N108" s="6" t="s">
        <v>605</v>
      </c>
      <c r="O108" s="6" t="s">
        <v>605</v>
      </c>
      <c r="P108" s="6">
        <v>1</v>
      </c>
      <c r="Q108" s="6" t="s">
        <v>1987</v>
      </c>
      <c r="R108" s="16" t="s">
        <v>1850</v>
      </c>
      <c r="T108" s="6">
        <v>1</v>
      </c>
      <c r="U108" s="6">
        <v>0</v>
      </c>
      <c r="V108" s="6">
        <v>1</v>
      </c>
      <c r="W108" s="6">
        <v>1</v>
      </c>
      <c r="X108" s="6">
        <v>1</v>
      </c>
      <c r="Y108" s="6">
        <v>1</v>
      </c>
      <c r="Z108" s="6" t="s">
        <v>605</v>
      </c>
      <c r="AA108" s="6" t="s">
        <v>605</v>
      </c>
      <c r="AB108" s="15" t="s">
        <v>605</v>
      </c>
      <c r="AC108" s="6">
        <v>1</v>
      </c>
      <c r="AD108" s="6">
        <v>0</v>
      </c>
      <c r="AE108" s="6">
        <v>1</v>
      </c>
      <c r="AF108" s="6" t="s">
        <v>605</v>
      </c>
      <c r="AG108" s="6" t="s">
        <v>605</v>
      </c>
      <c r="AH108" s="6" t="s">
        <v>605</v>
      </c>
      <c r="AI108" s="6" t="s">
        <v>605</v>
      </c>
      <c r="AJ108" s="6">
        <v>1</v>
      </c>
      <c r="AK108" s="15" t="s">
        <v>1781</v>
      </c>
      <c r="AL108" s="15">
        <v>-26.9</v>
      </c>
      <c r="AM108" s="15" t="s">
        <v>605</v>
      </c>
      <c r="AN108" s="15" t="s">
        <v>1782</v>
      </c>
      <c r="AO108" s="15">
        <v>-29.9</v>
      </c>
      <c r="AP108" s="15" t="s">
        <v>605</v>
      </c>
      <c r="AQ108" s="15">
        <v>-3</v>
      </c>
      <c r="AR108" s="15" t="s">
        <v>605</v>
      </c>
      <c r="AS108" s="6">
        <v>1</v>
      </c>
      <c r="AT108" s="6" t="s">
        <v>605</v>
      </c>
      <c r="AU108" s="6" t="s">
        <v>605</v>
      </c>
      <c r="AV108" s="6" t="s">
        <v>605</v>
      </c>
      <c r="AW108" s="6" t="s">
        <v>605</v>
      </c>
      <c r="AX108" s="6" t="s">
        <v>605</v>
      </c>
      <c r="AY108" s="6" t="s">
        <v>605</v>
      </c>
      <c r="AZ108" s="6" t="s">
        <v>605</v>
      </c>
      <c r="BA108" s="6" t="s">
        <v>605</v>
      </c>
      <c r="BB108" s="6" t="s">
        <v>605</v>
      </c>
      <c r="BC108" s="6" t="s">
        <v>605</v>
      </c>
      <c r="BD108" s="6" t="s">
        <v>605</v>
      </c>
      <c r="BE108" s="6">
        <v>1</v>
      </c>
      <c r="BF108" s="6">
        <v>0</v>
      </c>
      <c r="BG108" s="6">
        <v>0</v>
      </c>
      <c r="BH108" s="6">
        <v>1</v>
      </c>
      <c r="BI108" s="6" t="s">
        <v>1987</v>
      </c>
      <c r="BJ108" s="6" t="s">
        <v>1799</v>
      </c>
      <c r="BK108" s="6">
        <v>-21.8</v>
      </c>
      <c r="BL108" s="6" t="s">
        <v>1800</v>
      </c>
      <c r="BM108" s="6">
        <v>9</v>
      </c>
      <c r="BN108" s="6">
        <v>11.7</v>
      </c>
      <c r="BO108" s="6">
        <v>0</v>
      </c>
    </row>
    <row r="109" spans="1:67" x14ac:dyDescent="0.15">
      <c r="A109" s="6" t="s">
        <v>2030</v>
      </c>
      <c r="B109" s="6" t="s">
        <v>2031</v>
      </c>
      <c r="C109" s="6" t="s">
        <v>605</v>
      </c>
      <c r="D109" s="6" t="s">
        <v>1810</v>
      </c>
      <c r="E109" s="6">
        <v>0</v>
      </c>
      <c r="F109" s="4" t="s">
        <v>392</v>
      </c>
      <c r="G109" s="6" t="s">
        <v>1600</v>
      </c>
      <c r="H109" s="6">
        <v>5</v>
      </c>
      <c r="I109" s="6">
        <v>4500</v>
      </c>
      <c r="J109" s="6">
        <v>4000</v>
      </c>
      <c r="L109" s="40">
        <v>9.82</v>
      </c>
      <c r="M109" s="40">
        <v>55.39</v>
      </c>
      <c r="N109" s="6" t="s">
        <v>605</v>
      </c>
      <c r="O109" s="6" t="s">
        <v>605</v>
      </c>
      <c r="P109" s="6">
        <v>1</v>
      </c>
      <c r="Q109" s="6" t="s">
        <v>1987</v>
      </c>
      <c r="R109" s="16" t="s">
        <v>1850</v>
      </c>
      <c r="T109" s="6">
        <v>1</v>
      </c>
      <c r="U109" s="6">
        <v>0</v>
      </c>
      <c r="V109" s="6">
        <v>1</v>
      </c>
      <c r="W109" s="6">
        <v>1</v>
      </c>
      <c r="X109" s="6">
        <v>1</v>
      </c>
      <c r="Y109" s="6">
        <v>1</v>
      </c>
      <c r="Z109" s="6" t="s">
        <v>605</v>
      </c>
      <c r="AA109" s="6" t="s">
        <v>605</v>
      </c>
      <c r="AB109" s="15" t="s">
        <v>605</v>
      </c>
      <c r="AC109" s="6">
        <v>1</v>
      </c>
      <c r="AD109" s="6">
        <v>0</v>
      </c>
      <c r="AE109" s="6">
        <v>1</v>
      </c>
      <c r="AF109" s="6" t="s">
        <v>605</v>
      </c>
      <c r="AG109" s="6" t="s">
        <v>605</v>
      </c>
      <c r="AH109" s="6" t="s">
        <v>605</v>
      </c>
      <c r="AI109" s="6" t="s">
        <v>605</v>
      </c>
      <c r="AJ109" s="6">
        <v>1</v>
      </c>
      <c r="AK109" s="15" t="s">
        <v>1781</v>
      </c>
      <c r="AL109" s="15">
        <v>-23.9</v>
      </c>
      <c r="AM109" s="15" t="s">
        <v>605</v>
      </c>
      <c r="AN109" s="15" t="s">
        <v>1782</v>
      </c>
      <c r="AO109" s="15">
        <v>-24.3</v>
      </c>
      <c r="AP109" s="15" t="s">
        <v>605</v>
      </c>
      <c r="AQ109" s="15">
        <v>-0.4</v>
      </c>
      <c r="AR109" s="15" t="s">
        <v>605</v>
      </c>
      <c r="AS109" s="6">
        <v>1</v>
      </c>
      <c r="AT109" s="6" t="s">
        <v>605</v>
      </c>
      <c r="AU109" s="6" t="s">
        <v>605</v>
      </c>
      <c r="AV109" s="6" t="s">
        <v>605</v>
      </c>
      <c r="AW109" s="6" t="s">
        <v>605</v>
      </c>
      <c r="AX109" s="6" t="s">
        <v>605</v>
      </c>
      <c r="AY109" s="6" t="s">
        <v>605</v>
      </c>
      <c r="AZ109" s="6" t="s">
        <v>605</v>
      </c>
      <c r="BA109" s="6" t="s">
        <v>605</v>
      </c>
      <c r="BB109" s="6" t="s">
        <v>605</v>
      </c>
      <c r="BC109" s="6" t="s">
        <v>605</v>
      </c>
      <c r="BD109" s="6" t="s">
        <v>605</v>
      </c>
      <c r="BE109" s="6">
        <v>1</v>
      </c>
      <c r="BF109" s="6">
        <v>0</v>
      </c>
      <c r="BG109" s="6">
        <v>0</v>
      </c>
      <c r="BH109" s="6">
        <v>1</v>
      </c>
      <c r="BI109" s="6" t="s">
        <v>1987</v>
      </c>
      <c r="BJ109" s="6" t="s">
        <v>1799</v>
      </c>
      <c r="BK109" s="6">
        <v>-22.3</v>
      </c>
      <c r="BL109" s="6" t="s">
        <v>1800</v>
      </c>
      <c r="BM109" s="6">
        <v>8.6999999999999993</v>
      </c>
      <c r="BN109" s="6">
        <v>14.3</v>
      </c>
      <c r="BO109" s="6">
        <v>0</v>
      </c>
    </row>
    <row r="110" spans="1:67" x14ac:dyDescent="0.15">
      <c r="A110" s="6" t="s">
        <v>2032</v>
      </c>
      <c r="B110" s="6" t="s">
        <v>2033</v>
      </c>
      <c r="C110" s="6" t="s">
        <v>605</v>
      </c>
      <c r="D110" s="6" t="s">
        <v>1810</v>
      </c>
      <c r="E110" s="6">
        <v>0</v>
      </c>
      <c r="F110" s="4" t="s">
        <v>392</v>
      </c>
      <c r="G110" s="6" t="s">
        <v>1600</v>
      </c>
      <c r="H110" s="6">
        <v>5</v>
      </c>
      <c r="I110" s="6">
        <v>4500</v>
      </c>
      <c r="J110" s="6">
        <v>4000</v>
      </c>
      <c r="L110" s="40">
        <v>9.82</v>
      </c>
      <c r="M110" s="40">
        <v>55.39</v>
      </c>
      <c r="N110" s="6" t="s">
        <v>605</v>
      </c>
      <c r="O110" s="6" t="s">
        <v>605</v>
      </c>
      <c r="P110" s="6">
        <v>1</v>
      </c>
      <c r="Q110" s="6" t="s">
        <v>1707</v>
      </c>
      <c r="R110" s="16" t="s">
        <v>1850</v>
      </c>
      <c r="T110" s="6">
        <v>1</v>
      </c>
      <c r="U110" s="6">
        <v>0</v>
      </c>
      <c r="V110" s="6">
        <v>0</v>
      </c>
      <c r="W110" s="6">
        <v>0</v>
      </c>
      <c r="X110" s="6">
        <v>0</v>
      </c>
      <c r="Y110" s="6">
        <v>0</v>
      </c>
      <c r="Z110" s="6" t="s">
        <v>605</v>
      </c>
      <c r="AA110" s="6" t="s">
        <v>605</v>
      </c>
      <c r="AB110" s="15" t="s">
        <v>605</v>
      </c>
      <c r="AC110" s="6">
        <v>0</v>
      </c>
      <c r="AD110" s="6">
        <v>0</v>
      </c>
      <c r="AE110" s="6">
        <v>0</v>
      </c>
      <c r="AF110" s="6" t="s">
        <v>605</v>
      </c>
      <c r="AG110" s="6" t="s">
        <v>605</v>
      </c>
      <c r="AH110" s="6" t="s">
        <v>605</v>
      </c>
      <c r="AI110" s="6" t="s">
        <v>605</v>
      </c>
      <c r="AJ110" s="6">
        <v>1</v>
      </c>
      <c r="AK110" s="15" t="s">
        <v>1781</v>
      </c>
      <c r="AL110" s="15">
        <v>-25.1</v>
      </c>
      <c r="AM110" s="15" t="s">
        <v>605</v>
      </c>
      <c r="AN110" s="15" t="s">
        <v>1782</v>
      </c>
      <c r="AO110" s="15">
        <v>-24.9</v>
      </c>
      <c r="AP110" s="15" t="s">
        <v>605</v>
      </c>
      <c r="AQ110" s="15">
        <v>0.2</v>
      </c>
      <c r="AR110" s="15" t="s">
        <v>605</v>
      </c>
      <c r="AS110" s="6">
        <v>0</v>
      </c>
      <c r="AT110" s="6" t="s">
        <v>605</v>
      </c>
      <c r="AU110" s="6" t="s">
        <v>605</v>
      </c>
      <c r="AV110" s="6" t="s">
        <v>605</v>
      </c>
      <c r="AW110" s="6" t="s">
        <v>605</v>
      </c>
      <c r="AX110" s="6" t="s">
        <v>605</v>
      </c>
      <c r="AY110" s="6" t="s">
        <v>605</v>
      </c>
      <c r="AZ110" s="6" t="s">
        <v>605</v>
      </c>
      <c r="BA110" s="6" t="s">
        <v>605</v>
      </c>
      <c r="BB110" s="6" t="s">
        <v>605</v>
      </c>
      <c r="BC110" s="6" t="s">
        <v>605</v>
      </c>
      <c r="BD110" s="6" t="s">
        <v>605</v>
      </c>
      <c r="BE110" s="6">
        <v>0</v>
      </c>
      <c r="BF110" s="6">
        <v>0</v>
      </c>
      <c r="BG110" s="6">
        <v>0</v>
      </c>
      <c r="BH110" s="6">
        <v>1</v>
      </c>
      <c r="BI110" s="6" t="s">
        <v>1707</v>
      </c>
      <c r="BJ110" s="6" t="s">
        <v>1799</v>
      </c>
      <c r="BK110" s="6">
        <v>-22.8</v>
      </c>
      <c r="BL110" s="6" t="s">
        <v>1800</v>
      </c>
      <c r="BM110" s="6">
        <v>9.9</v>
      </c>
      <c r="BN110" s="6">
        <v>18.3</v>
      </c>
      <c r="BO110" s="6">
        <v>0</v>
      </c>
    </row>
    <row r="111" spans="1:67" x14ac:dyDescent="0.15">
      <c r="A111" s="6" t="s">
        <v>2034</v>
      </c>
      <c r="B111" s="6" t="s">
        <v>2035</v>
      </c>
      <c r="C111" s="6" t="s">
        <v>605</v>
      </c>
      <c r="D111" s="6" t="s">
        <v>1810</v>
      </c>
      <c r="E111" s="6">
        <v>0</v>
      </c>
      <c r="F111" s="4" t="s">
        <v>392</v>
      </c>
      <c r="G111" s="6" t="s">
        <v>1600</v>
      </c>
      <c r="H111" s="6">
        <v>5</v>
      </c>
      <c r="I111" s="6">
        <v>4500</v>
      </c>
      <c r="J111" s="6">
        <v>4000</v>
      </c>
      <c r="L111" s="40">
        <v>9.82</v>
      </c>
      <c r="M111" s="40">
        <v>55.39</v>
      </c>
      <c r="N111" s="6" t="s">
        <v>605</v>
      </c>
      <c r="O111" s="6" t="s">
        <v>605</v>
      </c>
      <c r="P111" s="6">
        <v>1</v>
      </c>
      <c r="Q111" s="6" t="s">
        <v>1865</v>
      </c>
      <c r="R111" s="16" t="s">
        <v>1850</v>
      </c>
      <c r="T111" s="6">
        <v>1</v>
      </c>
      <c r="U111" s="6">
        <v>0</v>
      </c>
      <c r="V111" s="6">
        <v>0</v>
      </c>
      <c r="W111" s="6">
        <v>0</v>
      </c>
      <c r="X111" s="6">
        <v>0</v>
      </c>
      <c r="Y111" s="6">
        <v>0</v>
      </c>
      <c r="Z111" s="6" t="s">
        <v>605</v>
      </c>
      <c r="AA111" s="6" t="s">
        <v>605</v>
      </c>
      <c r="AB111" s="15" t="s">
        <v>605</v>
      </c>
      <c r="AC111" s="6">
        <v>0</v>
      </c>
      <c r="AD111" s="6">
        <v>0</v>
      </c>
      <c r="AE111" s="6">
        <v>0</v>
      </c>
      <c r="AF111" s="6" t="s">
        <v>605</v>
      </c>
      <c r="AG111" s="6" t="s">
        <v>605</v>
      </c>
      <c r="AH111" s="6" t="s">
        <v>605</v>
      </c>
      <c r="AI111" s="6" t="s">
        <v>605</v>
      </c>
      <c r="AJ111" s="6">
        <v>1</v>
      </c>
      <c r="AK111" s="15" t="s">
        <v>1781</v>
      </c>
      <c r="AL111" s="15">
        <v>-17.600000000000001</v>
      </c>
      <c r="AM111" s="15" t="s">
        <v>605</v>
      </c>
      <c r="AN111" s="15" t="s">
        <v>1782</v>
      </c>
      <c r="AO111" s="15">
        <v>-18.899999999999999</v>
      </c>
      <c r="AP111" s="15" t="s">
        <v>605</v>
      </c>
      <c r="AQ111" s="15">
        <v>-1.3</v>
      </c>
      <c r="AR111" s="15" t="s">
        <v>605</v>
      </c>
      <c r="AS111" s="6">
        <v>0</v>
      </c>
      <c r="AT111" s="6" t="s">
        <v>605</v>
      </c>
      <c r="AU111" s="6" t="s">
        <v>605</v>
      </c>
      <c r="AV111" s="6" t="s">
        <v>605</v>
      </c>
      <c r="AW111" s="6" t="s">
        <v>605</v>
      </c>
      <c r="AX111" s="6" t="s">
        <v>605</v>
      </c>
      <c r="AY111" s="6" t="s">
        <v>605</v>
      </c>
      <c r="AZ111" s="6" t="s">
        <v>605</v>
      </c>
      <c r="BA111" s="6" t="s">
        <v>605</v>
      </c>
      <c r="BB111" s="6" t="s">
        <v>605</v>
      </c>
      <c r="BC111" s="6" t="s">
        <v>605</v>
      </c>
      <c r="BD111" s="6" t="s">
        <v>605</v>
      </c>
      <c r="BE111" s="6">
        <v>0</v>
      </c>
      <c r="BF111" s="6">
        <v>0</v>
      </c>
      <c r="BG111" s="6">
        <v>0</v>
      </c>
      <c r="BH111" s="6">
        <v>0</v>
      </c>
      <c r="BI111" s="6" t="s">
        <v>605</v>
      </c>
      <c r="BJ111" s="6" t="s">
        <v>605</v>
      </c>
      <c r="BK111" s="6" t="s">
        <v>605</v>
      </c>
      <c r="BL111" s="6" t="s">
        <v>605</v>
      </c>
      <c r="BM111" s="6" t="s">
        <v>605</v>
      </c>
      <c r="BN111" s="6" t="s">
        <v>605</v>
      </c>
      <c r="BO111" s="6">
        <v>0</v>
      </c>
    </row>
    <row r="112" spans="1:67" x14ac:dyDescent="0.15">
      <c r="A112" s="6" t="s">
        <v>2036</v>
      </c>
      <c r="B112" s="6" t="s">
        <v>2037</v>
      </c>
      <c r="C112" s="6" t="s">
        <v>605</v>
      </c>
      <c r="D112" s="6" t="s">
        <v>1810</v>
      </c>
      <c r="E112" s="6">
        <v>0</v>
      </c>
      <c r="F112" s="4" t="s">
        <v>392</v>
      </c>
      <c r="G112" s="6" t="s">
        <v>1600</v>
      </c>
      <c r="H112" s="6">
        <v>5</v>
      </c>
      <c r="I112" s="6">
        <v>4500</v>
      </c>
      <c r="J112" s="6">
        <v>4000</v>
      </c>
      <c r="L112" s="40">
        <v>9.82</v>
      </c>
      <c r="M112" s="40">
        <v>55.39</v>
      </c>
      <c r="N112" s="6" t="s">
        <v>605</v>
      </c>
      <c r="O112" s="6" t="s">
        <v>605</v>
      </c>
      <c r="P112" s="6">
        <v>1</v>
      </c>
      <c r="Q112" s="6" t="s">
        <v>1987</v>
      </c>
      <c r="R112" s="16" t="s">
        <v>1850</v>
      </c>
      <c r="T112" s="6">
        <v>1</v>
      </c>
      <c r="U112" s="6">
        <v>0</v>
      </c>
      <c r="V112" s="6">
        <v>1</v>
      </c>
      <c r="W112" s="6">
        <v>1</v>
      </c>
      <c r="X112" s="6">
        <v>1</v>
      </c>
      <c r="Y112" s="6">
        <v>1</v>
      </c>
      <c r="Z112" s="6" t="s">
        <v>605</v>
      </c>
      <c r="AA112" s="6" t="s">
        <v>605</v>
      </c>
      <c r="AB112" s="15" t="s">
        <v>605</v>
      </c>
      <c r="AC112" s="6">
        <v>0</v>
      </c>
      <c r="AD112" s="6">
        <v>0</v>
      </c>
      <c r="AE112" s="6">
        <v>0</v>
      </c>
      <c r="AF112" s="6" t="s">
        <v>605</v>
      </c>
      <c r="AG112" s="6" t="s">
        <v>605</v>
      </c>
      <c r="AH112" s="6" t="s">
        <v>605</v>
      </c>
      <c r="AI112" s="6" t="s">
        <v>605</v>
      </c>
      <c r="AJ112" s="6">
        <v>1</v>
      </c>
      <c r="AK112" s="15" t="s">
        <v>1781</v>
      </c>
      <c r="AL112" s="15">
        <v>-24.4</v>
      </c>
      <c r="AM112" s="15" t="s">
        <v>605</v>
      </c>
      <c r="AN112" s="15" t="s">
        <v>1782</v>
      </c>
      <c r="AO112" s="15">
        <v>-26.2</v>
      </c>
      <c r="AP112" s="15" t="s">
        <v>605</v>
      </c>
      <c r="AQ112" s="15">
        <v>-1.8</v>
      </c>
      <c r="AR112" s="15" t="s">
        <v>605</v>
      </c>
      <c r="AS112" s="6">
        <v>0</v>
      </c>
      <c r="AT112" s="6" t="s">
        <v>605</v>
      </c>
      <c r="AU112" s="6" t="s">
        <v>605</v>
      </c>
      <c r="AV112" s="6" t="s">
        <v>605</v>
      </c>
      <c r="AW112" s="6" t="s">
        <v>605</v>
      </c>
      <c r="AX112" s="6" t="s">
        <v>605</v>
      </c>
      <c r="AY112" s="6" t="s">
        <v>605</v>
      </c>
      <c r="AZ112" s="6" t="s">
        <v>605</v>
      </c>
      <c r="BA112" s="6" t="s">
        <v>605</v>
      </c>
      <c r="BB112" s="6" t="s">
        <v>605</v>
      </c>
      <c r="BC112" s="6" t="s">
        <v>605</v>
      </c>
      <c r="BD112" s="6" t="s">
        <v>605</v>
      </c>
      <c r="BE112" s="6">
        <v>0</v>
      </c>
      <c r="BF112" s="6">
        <v>0</v>
      </c>
      <c r="BG112" s="6">
        <v>0</v>
      </c>
      <c r="BH112" s="6">
        <v>1</v>
      </c>
      <c r="BI112" s="6" t="s">
        <v>1987</v>
      </c>
      <c r="BJ112" s="6" t="s">
        <v>1799</v>
      </c>
      <c r="BK112" s="6">
        <v>-23.6</v>
      </c>
      <c r="BL112" s="6" t="s">
        <v>1800</v>
      </c>
      <c r="BM112" s="6">
        <v>7.3</v>
      </c>
      <c r="BN112" s="6">
        <v>15.2</v>
      </c>
      <c r="BO112" s="6">
        <v>0</v>
      </c>
    </row>
    <row r="113" spans="1:67" x14ac:dyDescent="0.15">
      <c r="A113" s="6" t="s">
        <v>2038</v>
      </c>
      <c r="B113" s="6" t="s">
        <v>2039</v>
      </c>
      <c r="C113" s="6" t="s">
        <v>605</v>
      </c>
      <c r="D113" s="6" t="s">
        <v>1810</v>
      </c>
      <c r="E113" s="6">
        <v>0</v>
      </c>
      <c r="F113" s="4" t="s">
        <v>392</v>
      </c>
      <c r="G113" s="6" t="s">
        <v>1600</v>
      </c>
      <c r="H113" s="6">
        <v>5</v>
      </c>
      <c r="I113" s="6">
        <v>4500</v>
      </c>
      <c r="J113" s="6">
        <v>4000</v>
      </c>
      <c r="L113" s="40">
        <v>9.82</v>
      </c>
      <c r="M113" s="40">
        <v>55.39</v>
      </c>
      <c r="N113" s="6" t="s">
        <v>1848</v>
      </c>
      <c r="O113" s="6" t="s">
        <v>1778</v>
      </c>
      <c r="P113" s="6">
        <v>1</v>
      </c>
      <c r="Q113" s="6" t="s">
        <v>1949</v>
      </c>
      <c r="R113" s="16" t="s">
        <v>1780</v>
      </c>
      <c r="S113" s="6">
        <v>20.399999999999999</v>
      </c>
      <c r="T113" s="6">
        <v>1</v>
      </c>
      <c r="U113" s="6">
        <v>1</v>
      </c>
      <c r="V113" s="6">
        <v>0</v>
      </c>
      <c r="W113" s="6">
        <v>0</v>
      </c>
      <c r="X113" s="6">
        <v>0</v>
      </c>
      <c r="Y113" s="6">
        <v>0</v>
      </c>
      <c r="Z113" s="6" t="s">
        <v>605</v>
      </c>
      <c r="AA113" s="15" t="s">
        <v>605</v>
      </c>
      <c r="AB113" s="15" t="s">
        <v>605</v>
      </c>
      <c r="AC113" s="6">
        <v>1</v>
      </c>
      <c r="AD113" s="6">
        <v>1</v>
      </c>
      <c r="AE113" s="6">
        <v>1</v>
      </c>
      <c r="AF113" s="16">
        <v>77.599999999999994</v>
      </c>
      <c r="AG113" s="6" t="s">
        <v>605</v>
      </c>
      <c r="AH113" s="6" t="s">
        <v>605</v>
      </c>
      <c r="AI113" s="6" t="s">
        <v>605</v>
      </c>
      <c r="AJ113" s="6">
        <v>1</v>
      </c>
      <c r="AK113" s="15" t="s">
        <v>1781</v>
      </c>
      <c r="AL113" s="15">
        <v>-27</v>
      </c>
      <c r="AM113" s="15" t="s">
        <v>605</v>
      </c>
      <c r="AN113" s="15" t="s">
        <v>1782</v>
      </c>
      <c r="AO113" s="15">
        <v>-28.96</v>
      </c>
      <c r="AP113" s="15" t="s">
        <v>605</v>
      </c>
      <c r="AQ113" s="15">
        <v>-1.96</v>
      </c>
      <c r="AR113" s="15" t="s">
        <v>605</v>
      </c>
      <c r="AS113" s="6">
        <v>0</v>
      </c>
      <c r="AT113" s="6">
        <v>1</v>
      </c>
      <c r="AU113" s="6">
        <v>0</v>
      </c>
      <c r="AV113" s="6" t="s">
        <v>605</v>
      </c>
      <c r="AW113" s="6" t="s">
        <v>605</v>
      </c>
      <c r="AX113" s="6" t="s">
        <v>605</v>
      </c>
      <c r="AY113" s="6" t="s">
        <v>605</v>
      </c>
      <c r="AZ113" s="6" t="s">
        <v>605</v>
      </c>
      <c r="BA113" s="6" t="s">
        <v>605</v>
      </c>
      <c r="BB113" s="6" t="s">
        <v>605</v>
      </c>
      <c r="BC113" s="6" t="s">
        <v>605</v>
      </c>
      <c r="BD113" s="6" t="s">
        <v>605</v>
      </c>
      <c r="BE113" s="6">
        <v>1</v>
      </c>
      <c r="BF113" s="6">
        <v>0</v>
      </c>
      <c r="BG113" s="6">
        <v>0</v>
      </c>
      <c r="BH113" s="6">
        <v>0</v>
      </c>
      <c r="BI113" s="6" t="s">
        <v>605</v>
      </c>
      <c r="BJ113" s="6" t="s">
        <v>605</v>
      </c>
      <c r="BK113" s="6" t="s">
        <v>605</v>
      </c>
      <c r="BL113" s="6" t="s">
        <v>605</v>
      </c>
      <c r="BM113" s="6" t="s">
        <v>605</v>
      </c>
      <c r="BN113" s="6" t="s">
        <v>605</v>
      </c>
      <c r="BO113" s="6">
        <v>0</v>
      </c>
    </row>
    <row r="114" spans="1:67" x14ac:dyDescent="0.15">
      <c r="A114" s="6" t="s">
        <v>2040</v>
      </c>
      <c r="B114" s="6" t="s">
        <v>2041</v>
      </c>
      <c r="C114" s="6" t="s">
        <v>605</v>
      </c>
      <c r="D114" s="6" t="s">
        <v>1810</v>
      </c>
      <c r="E114" s="6">
        <v>0</v>
      </c>
      <c r="F114" s="4" t="s">
        <v>392</v>
      </c>
      <c r="G114" s="6" t="s">
        <v>1600</v>
      </c>
      <c r="H114" s="6">
        <v>5</v>
      </c>
      <c r="I114" s="6">
        <v>4500</v>
      </c>
      <c r="J114" s="6">
        <v>4000</v>
      </c>
      <c r="L114" s="40">
        <v>9.82</v>
      </c>
      <c r="M114" s="40">
        <v>55.39</v>
      </c>
      <c r="N114" s="6" t="s">
        <v>1848</v>
      </c>
      <c r="O114" s="6" t="s">
        <v>1778</v>
      </c>
      <c r="P114" s="6">
        <v>1</v>
      </c>
      <c r="Q114" s="6" t="s">
        <v>1949</v>
      </c>
      <c r="R114" s="16" t="s">
        <v>1780</v>
      </c>
      <c r="S114" s="6">
        <v>5.0999999999999996</v>
      </c>
      <c r="T114" s="6">
        <v>1</v>
      </c>
      <c r="U114" s="6">
        <v>1</v>
      </c>
      <c r="V114" s="6">
        <v>1</v>
      </c>
      <c r="W114" s="6">
        <v>1</v>
      </c>
      <c r="X114" s="6">
        <v>1</v>
      </c>
      <c r="Y114" s="6">
        <v>1</v>
      </c>
      <c r="Z114" s="6" t="s">
        <v>605</v>
      </c>
      <c r="AA114" s="15">
        <v>0.43</v>
      </c>
      <c r="AB114" s="15">
        <v>2.46</v>
      </c>
      <c r="AC114" s="6">
        <v>1</v>
      </c>
      <c r="AD114" s="6">
        <v>1</v>
      </c>
      <c r="AE114" s="6">
        <v>1</v>
      </c>
      <c r="AF114" s="16">
        <v>76.7</v>
      </c>
      <c r="AG114" s="6" t="s">
        <v>605</v>
      </c>
      <c r="AH114" s="6" t="s">
        <v>605</v>
      </c>
      <c r="AI114" s="6" t="s">
        <v>605</v>
      </c>
      <c r="AJ114" s="6">
        <v>1</v>
      </c>
      <c r="AK114" s="15" t="s">
        <v>1781</v>
      </c>
      <c r="AL114" s="15">
        <v>-22.82</v>
      </c>
      <c r="AM114" s="15" t="s">
        <v>605</v>
      </c>
      <c r="AN114" s="15" t="s">
        <v>1782</v>
      </c>
      <c r="AO114" s="15">
        <v>-26.89</v>
      </c>
      <c r="AP114" s="15" t="s">
        <v>605</v>
      </c>
      <c r="AQ114" s="15">
        <v>-4.0599999999999996</v>
      </c>
      <c r="AR114" s="15" t="s">
        <v>605</v>
      </c>
      <c r="AS114" s="6">
        <v>1</v>
      </c>
      <c r="AT114" s="6">
        <v>1</v>
      </c>
      <c r="AU114" s="6">
        <v>1</v>
      </c>
      <c r="AV114" s="6" t="s">
        <v>605</v>
      </c>
      <c r="AW114" s="6" t="s">
        <v>605</v>
      </c>
      <c r="AX114" s="6" t="s">
        <v>605</v>
      </c>
      <c r="AY114" s="6" t="s">
        <v>605</v>
      </c>
      <c r="AZ114" s="6" t="s">
        <v>605</v>
      </c>
      <c r="BA114" s="6" t="s">
        <v>605</v>
      </c>
      <c r="BB114" s="6" t="s">
        <v>605</v>
      </c>
      <c r="BC114" s="6" t="s">
        <v>605</v>
      </c>
      <c r="BD114" s="6" t="s">
        <v>605</v>
      </c>
      <c r="BE114" s="6">
        <v>1</v>
      </c>
      <c r="BF114" s="6">
        <v>1</v>
      </c>
      <c r="BG114" s="6">
        <v>0</v>
      </c>
      <c r="BH114" s="6">
        <v>0</v>
      </c>
      <c r="BI114" s="6" t="s">
        <v>605</v>
      </c>
      <c r="BJ114" s="6" t="s">
        <v>605</v>
      </c>
      <c r="BK114" s="6" t="s">
        <v>605</v>
      </c>
      <c r="BL114" s="6" t="s">
        <v>605</v>
      </c>
      <c r="BM114" s="6" t="s">
        <v>605</v>
      </c>
      <c r="BN114" s="6" t="s">
        <v>605</v>
      </c>
      <c r="BO114" s="6">
        <v>0</v>
      </c>
    </row>
    <row r="115" spans="1:67" x14ac:dyDescent="0.15">
      <c r="A115" s="6" t="s">
        <v>2042</v>
      </c>
      <c r="B115" s="6" t="s">
        <v>2043</v>
      </c>
      <c r="C115" s="6" t="s">
        <v>605</v>
      </c>
      <c r="D115" s="6" t="s">
        <v>1810</v>
      </c>
      <c r="E115" s="6">
        <v>0</v>
      </c>
      <c r="F115" s="4" t="s">
        <v>392</v>
      </c>
      <c r="G115" s="6" t="s">
        <v>1600</v>
      </c>
      <c r="H115" s="6">
        <v>5</v>
      </c>
      <c r="I115" s="6">
        <v>4500</v>
      </c>
      <c r="J115" s="6">
        <v>4000</v>
      </c>
      <c r="L115" s="40">
        <v>9.82</v>
      </c>
      <c r="M115" s="40">
        <v>55.39</v>
      </c>
      <c r="N115" s="6" t="s">
        <v>1848</v>
      </c>
      <c r="O115" s="6" t="s">
        <v>1778</v>
      </c>
      <c r="P115" s="6">
        <v>1</v>
      </c>
      <c r="Q115" s="6" t="s">
        <v>1949</v>
      </c>
      <c r="R115" s="16" t="s">
        <v>1780</v>
      </c>
      <c r="S115" s="6">
        <v>27.6</v>
      </c>
      <c r="T115" s="6">
        <v>1</v>
      </c>
      <c r="U115" s="6">
        <v>1</v>
      </c>
      <c r="V115" s="6">
        <v>1</v>
      </c>
      <c r="W115" s="6">
        <v>1</v>
      </c>
      <c r="X115" s="6">
        <v>1</v>
      </c>
      <c r="Y115" s="6">
        <v>1</v>
      </c>
      <c r="Z115" s="6" t="s">
        <v>605</v>
      </c>
      <c r="AA115" s="15">
        <v>0.14000000000000001</v>
      </c>
      <c r="AB115" s="15">
        <v>3.49</v>
      </c>
      <c r="AC115" s="6">
        <v>1</v>
      </c>
      <c r="AD115" s="6">
        <v>1</v>
      </c>
      <c r="AE115" s="6">
        <v>1</v>
      </c>
      <c r="AF115" s="16">
        <v>77.7</v>
      </c>
      <c r="AG115" s="6" t="s">
        <v>605</v>
      </c>
      <c r="AH115" s="6" t="s">
        <v>605</v>
      </c>
      <c r="AI115" s="6" t="s">
        <v>605</v>
      </c>
      <c r="AJ115" s="6">
        <v>1</v>
      </c>
      <c r="AK115" s="15" t="s">
        <v>1781</v>
      </c>
      <c r="AL115" s="15">
        <v>-21.85</v>
      </c>
      <c r="AM115" s="15" t="s">
        <v>605</v>
      </c>
      <c r="AN115" s="15" t="s">
        <v>1782</v>
      </c>
      <c r="AO115" s="15">
        <v>-23.35</v>
      </c>
      <c r="AP115" s="15" t="s">
        <v>605</v>
      </c>
      <c r="AQ115" s="15">
        <v>-1.5</v>
      </c>
      <c r="AR115" s="15" t="s">
        <v>605</v>
      </c>
      <c r="AS115" s="6">
        <v>1</v>
      </c>
      <c r="AT115" s="6">
        <v>1</v>
      </c>
      <c r="AU115" s="6">
        <v>1</v>
      </c>
      <c r="AV115" s="6" t="s">
        <v>605</v>
      </c>
      <c r="AW115" s="6" t="s">
        <v>605</v>
      </c>
      <c r="AX115" s="6" t="s">
        <v>605</v>
      </c>
      <c r="AY115" s="6" t="s">
        <v>605</v>
      </c>
      <c r="AZ115" s="6" t="s">
        <v>605</v>
      </c>
      <c r="BA115" s="6" t="s">
        <v>605</v>
      </c>
      <c r="BB115" s="6" t="s">
        <v>605</v>
      </c>
      <c r="BC115" s="6" t="s">
        <v>605</v>
      </c>
      <c r="BD115" s="6" t="s">
        <v>605</v>
      </c>
      <c r="BE115" s="6">
        <v>1</v>
      </c>
      <c r="BF115" s="6">
        <v>0</v>
      </c>
      <c r="BG115" s="6">
        <v>0</v>
      </c>
      <c r="BH115" s="6">
        <v>0</v>
      </c>
      <c r="BI115" s="6" t="s">
        <v>605</v>
      </c>
      <c r="BJ115" s="6" t="s">
        <v>605</v>
      </c>
      <c r="BK115" s="6" t="s">
        <v>605</v>
      </c>
      <c r="BL115" s="6" t="s">
        <v>605</v>
      </c>
      <c r="BM115" s="6" t="s">
        <v>605</v>
      </c>
      <c r="BN115" s="6" t="s">
        <v>605</v>
      </c>
      <c r="BO115" s="6">
        <v>0</v>
      </c>
    </row>
    <row r="116" spans="1:67" x14ac:dyDescent="0.15">
      <c r="A116" s="6" t="s">
        <v>2044</v>
      </c>
      <c r="B116" s="6" t="s">
        <v>2045</v>
      </c>
      <c r="C116" s="6" t="s">
        <v>605</v>
      </c>
      <c r="D116" s="6" t="s">
        <v>1810</v>
      </c>
      <c r="E116" s="6">
        <v>0</v>
      </c>
      <c r="F116" s="4" t="s">
        <v>392</v>
      </c>
      <c r="G116" s="6" t="s">
        <v>1600</v>
      </c>
      <c r="H116" s="6">
        <v>5</v>
      </c>
      <c r="I116" s="6">
        <v>4500</v>
      </c>
      <c r="J116" s="6">
        <v>4000</v>
      </c>
      <c r="L116" s="40">
        <v>9.82</v>
      </c>
      <c r="M116" s="40">
        <v>55.39</v>
      </c>
      <c r="N116" s="6" t="s">
        <v>1848</v>
      </c>
      <c r="O116" s="6" t="s">
        <v>1778</v>
      </c>
      <c r="P116" s="6">
        <v>1</v>
      </c>
      <c r="Q116" s="6" t="s">
        <v>1949</v>
      </c>
      <c r="R116" s="16" t="s">
        <v>1780</v>
      </c>
      <c r="S116" s="6">
        <v>20.100000000000001</v>
      </c>
      <c r="T116" s="6">
        <v>1</v>
      </c>
      <c r="U116" s="6">
        <v>1</v>
      </c>
      <c r="V116" s="6">
        <v>0</v>
      </c>
      <c r="W116" s="6">
        <v>1</v>
      </c>
      <c r="X116" s="6">
        <v>1</v>
      </c>
      <c r="Y116" s="6">
        <v>1</v>
      </c>
      <c r="Z116" s="6" t="s">
        <v>605</v>
      </c>
      <c r="AA116" s="15">
        <v>0.23</v>
      </c>
      <c r="AB116" s="15">
        <v>2.38</v>
      </c>
      <c r="AC116" s="6">
        <v>1</v>
      </c>
      <c r="AD116" s="6">
        <v>1</v>
      </c>
      <c r="AE116" s="6">
        <v>1</v>
      </c>
      <c r="AF116" s="16">
        <v>80.3</v>
      </c>
      <c r="AG116" s="6" t="s">
        <v>605</v>
      </c>
      <c r="AH116" s="6" t="s">
        <v>605</v>
      </c>
      <c r="AI116" s="6" t="s">
        <v>605</v>
      </c>
      <c r="AJ116" s="6">
        <v>1</v>
      </c>
      <c r="AK116" s="15" t="s">
        <v>1781</v>
      </c>
      <c r="AL116" s="15">
        <v>-25.09</v>
      </c>
      <c r="AM116" s="15" t="s">
        <v>605</v>
      </c>
      <c r="AN116" s="15" t="s">
        <v>1782</v>
      </c>
      <c r="AO116" s="15">
        <v>-28.47</v>
      </c>
      <c r="AP116" s="15" t="s">
        <v>605</v>
      </c>
      <c r="AQ116" s="15">
        <v>-3.38</v>
      </c>
      <c r="AR116" s="15" t="s">
        <v>605</v>
      </c>
      <c r="AS116" s="6">
        <v>1</v>
      </c>
      <c r="AT116" s="6">
        <v>1</v>
      </c>
      <c r="AU116" s="6">
        <v>1</v>
      </c>
      <c r="AV116" s="6" t="s">
        <v>605</v>
      </c>
      <c r="AW116" s="6" t="s">
        <v>605</v>
      </c>
      <c r="AX116" s="6" t="s">
        <v>605</v>
      </c>
      <c r="AY116" s="6" t="s">
        <v>605</v>
      </c>
      <c r="AZ116" s="6" t="s">
        <v>605</v>
      </c>
      <c r="BA116" s="6" t="s">
        <v>605</v>
      </c>
      <c r="BB116" s="6" t="s">
        <v>605</v>
      </c>
      <c r="BC116" s="6" t="s">
        <v>605</v>
      </c>
      <c r="BD116" s="6" t="s">
        <v>605</v>
      </c>
      <c r="BE116" s="6">
        <v>1</v>
      </c>
      <c r="BF116" s="6">
        <v>1</v>
      </c>
      <c r="BG116" s="6">
        <v>0</v>
      </c>
      <c r="BH116" s="6">
        <v>0</v>
      </c>
      <c r="BI116" s="6" t="s">
        <v>605</v>
      </c>
      <c r="BJ116" s="6" t="s">
        <v>605</v>
      </c>
      <c r="BK116" s="6" t="s">
        <v>605</v>
      </c>
      <c r="BL116" s="6" t="s">
        <v>605</v>
      </c>
      <c r="BM116" s="6" t="s">
        <v>605</v>
      </c>
      <c r="BN116" s="6" t="s">
        <v>605</v>
      </c>
      <c r="BO116" s="6">
        <v>0</v>
      </c>
    </row>
    <row r="117" spans="1:67" x14ac:dyDescent="0.15">
      <c r="A117" s="6" t="s">
        <v>2046</v>
      </c>
      <c r="B117" s="6" t="s">
        <v>2047</v>
      </c>
      <c r="C117" s="6" t="s">
        <v>605</v>
      </c>
      <c r="D117" s="6" t="s">
        <v>1810</v>
      </c>
      <c r="E117" s="6">
        <v>0</v>
      </c>
      <c r="F117" s="4" t="s">
        <v>392</v>
      </c>
      <c r="G117" s="6" t="s">
        <v>1600</v>
      </c>
      <c r="H117" s="6">
        <v>5</v>
      </c>
      <c r="I117" s="6">
        <v>4500</v>
      </c>
      <c r="J117" s="6">
        <v>4000</v>
      </c>
      <c r="L117" s="40">
        <v>9.82</v>
      </c>
      <c r="M117" s="40">
        <v>55.39</v>
      </c>
      <c r="N117" s="6" t="s">
        <v>1848</v>
      </c>
      <c r="O117" s="6" t="s">
        <v>1778</v>
      </c>
      <c r="P117" s="6">
        <v>1</v>
      </c>
      <c r="Q117" s="6" t="s">
        <v>1949</v>
      </c>
      <c r="R117" s="16" t="s">
        <v>1780</v>
      </c>
      <c r="S117" s="6">
        <v>8.6</v>
      </c>
      <c r="T117" s="6">
        <v>1</v>
      </c>
      <c r="U117" s="6">
        <v>1</v>
      </c>
      <c r="V117" s="6">
        <v>0</v>
      </c>
      <c r="W117" s="6">
        <v>0</v>
      </c>
      <c r="X117" s="6">
        <v>0</v>
      </c>
      <c r="Y117" s="6">
        <v>0</v>
      </c>
      <c r="Z117" s="6" t="s">
        <v>605</v>
      </c>
      <c r="AA117" s="15" t="s">
        <v>605</v>
      </c>
      <c r="AB117" s="15" t="s">
        <v>605</v>
      </c>
      <c r="AC117" s="6">
        <v>1</v>
      </c>
      <c r="AD117" s="6">
        <v>1</v>
      </c>
      <c r="AE117" s="6">
        <v>1</v>
      </c>
      <c r="AF117" s="16">
        <v>64.099999999999994</v>
      </c>
      <c r="AG117" s="6" t="s">
        <v>605</v>
      </c>
      <c r="AH117" s="6" t="s">
        <v>605</v>
      </c>
      <c r="AI117" s="6" t="s">
        <v>605</v>
      </c>
      <c r="AJ117" s="6">
        <v>1</v>
      </c>
      <c r="AK117" s="15" t="s">
        <v>1781</v>
      </c>
      <c r="AL117" s="15">
        <v>-25.41</v>
      </c>
      <c r="AM117" s="15" t="s">
        <v>605</v>
      </c>
      <c r="AN117" s="15" t="s">
        <v>1782</v>
      </c>
      <c r="AO117" s="15">
        <v>-27.18</v>
      </c>
      <c r="AP117" s="15" t="s">
        <v>605</v>
      </c>
      <c r="AQ117" s="15">
        <v>-1.78</v>
      </c>
      <c r="AR117" s="15" t="s">
        <v>605</v>
      </c>
      <c r="AS117" s="6">
        <v>0</v>
      </c>
      <c r="AT117" s="6">
        <v>0</v>
      </c>
      <c r="AU117" s="6">
        <v>0</v>
      </c>
      <c r="AV117" s="6" t="s">
        <v>605</v>
      </c>
      <c r="AW117" s="6" t="s">
        <v>605</v>
      </c>
      <c r="AX117" s="6" t="s">
        <v>605</v>
      </c>
      <c r="AY117" s="6" t="s">
        <v>605</v>
      </c>
      <c r="AZ117" s="6" t="s">
        <v>605</v>
      </c>
      <c r="BA117" s="6" t="s">
        <v>605</v>
      </c>
      <c r="BB117" s="6" t="s">
        <v>605</v>
      </c>
      <c r="BC117" s="6" t="s">
        <v>605</v>
      </c>
      <c r="BD117" s="6" t="s">
        <v>605</v>
      </c>
      <c r="BE117" s="6">
        <v>0</v>
      </c>
      <c r="BF117" s="6">
        <v>0</v>
      </c>
      <c r="BG117" s="6">
        <v>0</v>
      </c>
      <c r="BH117" s="6">
        <v>0</v>
      </c>
      <c r="BI117" s="6" t="s">
        <v>605</v>
      </c>
      <c r="BJ117" s="6" t="s">
        <v>605</v>
      </c>
      <c r="BK117" s="6" t="s">
        <v>605</v>
      </c>
      <c r="BL117" s="6" t="s">
        <v>605</v>
      </c>
      <c r="BM117" s="6" t="s">
        <v>605</v>
      </c>
      <c r="BN117" s="6" t="s">
        <v>605</v>
      </c>
      <c r="BO117" s="6">
        <v>0</v>
      </c>
    </row>
    <row r="118" spans="1:67" x14ac:dyDescent="0.15">
      <c r="A118" s="6" t="s">
        <v>2048</v>
      </c>
      <c r="B118" s="6" t="s">
        <v>2049</v>
      </c>
      <c r="C118" s="6" t="s">
        <v>605</v>
      </c>
      <c r="D118" s="6" t="s">
        <v>1810</v>
      </c>
      <c r="E118" s="6">
        <v>0</v>
      </c>
      <c r="F118" s="4" t="s">
        <v>392</v>
      </c>
      <c r="G118" s="6" t="s">
        <v>1600</v>
      </c>
      <c r="H118" s="6">
        <v>5</v>
      </c>
      <c r="I118" s="6">
        <v>4500</v>
      </c>
      <c r="J118" s="6">
        <v>4000</v>
      </c>
      <c r="L118" s="40">
        <v>9.82</v>
      </c>
      <c r="M118" s="40">
        <v>55.39</v>
      </c>
      <c r="N118" s="6" t="s">
        <v>1848</v>
      </c>
      <c r="O118" s="6" t="s">
        <v>1778</v>
      </c>
      <c r="P118" s="6">
        <v>1</v>
      </c>
      <c r="Q118" s="6" t="s">
        <v>1949</v>
      </c>
      <c r="R118" s="16" t="s">
        <v>1780</v>
      </c>
      <c r="S118" s="6">
        <v>8.3000000000000007</v>
      </c>
      <c r="T118" s="6">
        <v>1</v>
      </c>
      <c r="U118" s="6">
        <v>1</v>
      </c>
      <c r="V118" s="6">
        <v>0</v>
      </c>
      <c r="W118" s="6">
        <v>1</v>
      </c>
      <c r="X118" s="6">
        <v>0</v>
      </c>
      <c r="Y118" s="6">
        <v>0</v>
      </c>
      <c r="Z118" s="6" t="s">
        <v>605</v>
      </c>
      <c r="AA118" s="15" t="s">
        <v>605</v>
      </c>
      <c r="AB118" s="15">
        <v>4.3600000000000003</v>
      </c>
      <c r="AC118" s="6">
        <v>1</v>
      </c>
      <c r="AD118" s="6">
        <v>1</v>
      </c>
      <c r="AE118" s="6">
        <v>1</v>
      </c>
      <c r="AF118" s="16">
        <v>73.599999999999994</v>
      </c>
      <c r="AG118" s="6" t="s">
        <v>605</v>
      </c>
      <c r="AH118" s="6" t="s">
        <v>605</v>
      </c>
      <c r="AI118" s="6" t="s">
        <v>605</v>
      </c>
      <c r="AJ118" s="6">
        <v>1</v>
      </c>
      <c r="AK118" s="15" t="s">
        <v>1781</v>
      </c>
      <c r="AL118" s="15">
        <v>-24.4</v>
      </c>
      <c r="AM118" s="15" t="s">
        <v>605</v>
      </c>
      <c r="AN118" s="15" t="s">
        <v>1782</v>
      </c>
      <c r="AO118" s="15">
        <v>-25.58</v>
      </c>
      <c r="AP118" s="15" t="s">
        <v>605</v>
      </c>
      <c r="AQ118" s="15">
        <v>-1.18</v>
      </c>
      <c r="AR118" s="15" t="s">
        <v>605</v>
      </c>
      <c r="AS118" s="6">
        <v>0</v>
      </c>
      <c r="AT118" s="6">
        <v>0</v>
      </c>
      <c r="AU118" s="6">
        <v>0</v>
      </c>
      <c r="AV118" s="6" t="s">
        <v>605</v>
      </c>
      <c r="AW118" s="6" t="s">
        <v>605</v>
      </c>
      <c r="AX118" s="6" t="s">
        <v>605</v>
      </c>
      <c r="AY118" s="6" t="s">
        <v>605</v>
      </c>
      <c r="AZ118" s="6" t="s">
        <v>605</v>
      </c>
      <c r="BA118" s="6" t="s">
        <v>605</v>
      </c>
      <c r="BB118" s="6" t="s">
        <v>605</v>
      </c>
      <c r="BC118" s="6" t="s">
        <v>605</v>
      </c>
      <c r="BD118" s="6" t="s">
        <v>605</v>
      </c>
      <c r="BE118" s="6">
        <v>0</v>
      </c>
      <c r="BF118" s="6">
        <v>0</v>
      </c>
      <c r="BG118" s="6">
        <v>0</v>
      </c>
      <c r="BH118" s="6">
        <v>0</v>
      </c>
      <c r="BI118" s="6" t="s">
        <v>605</v>
      </c>
      <c r="BJ118" s="6" t="s">
        <v>605</v>
      </c>
      <c r="BK118" s="6" t="s">
        <v>605</v>
      </c>
      <c r="BL118" s="6" t="s">
        <v>605</v>
      </c>
      <c r="BM118" s="6" t="s">
        <v>605</v>
      </c>
      <c r="BN118" s="6" t="s">
        <v>605</v>
      </c>
      <c r="BO118" s="6">
        <v>0</v>
      </c>
    </row>
    <row r="119" spans="1:67" x14ac:dyDescent="0.15">
      <c r="A119" s="6" t="s">
        <v>2050</v>
      </c>
      <c r="B119" s="6" t="s">
        <v>2051</v>
      </c>
      <c r="C119" s="6" t="s">
        <v>605</v>
      </c>
      <c r="D119" s="6" t="s">
        <v>1810</v>
      </c>
      <c r="E119" s="6">
        <v>0</v>
      </c>
      <c r="F119" s="4" t="s">
        <v>392</v>
      </c>
      <c r="G119" s="6" t="s">
        <v>1600</v>
      </c>
      <c r="H119" s="6">
        <v>5</v>
      </c>
      <c r="I119" s="6">
        <v>4500</v>
      </c>
      <c r="J119" s="6">
        <v>4000</v>
      </c>
      <c r="L119" s="40">
        <v>9.82</v>
      </c>
      <c r="M119" s="40">
        <v>55.39</v>
      </c>
      <c r="N119" s="6" t="s">
        <v>1848</v>
      </c>
      <c r="O119" s="6" t="s">
        <v>1778</v>
      </c>
      <c r="P119" s="6">
        <v>1</v>
      </c>
      <c r="Q119" s="6" t="s">
        <v>1949</v>
      </c>
      <c r="R119" s="16" t="s">
        <v>1780</v>
      </c>
      <c r="S119" s="6">
        <v>15</v>
      </c>
      <c r="T119" s="6">
        <v>1</v>
      </c>
      <c r="U119" s="6">
        <v>1</v>
      </c>
      <c r="V119" s="6">
        <v>1</v>
      </c>
      <c r="W119" s="6">
        <v>1</v>
      </c>
      <c r="X119" s="6">
        <v>1</v>
      </c>
      <c r="Y119" s="6">
        <v>1</v>
      </c>
      <c r="Z119" s="6" t="s">
        <v>605</v>
      </c>
      <c r="AA119" s="15">
        <v>0.16</v>
      </c>
      <c r="AB119" s="15">
        <v>2.2999999999999998</v>
      </c>
      <c r="AC119" s="6">
        <v>1</v>
      </c>
      <c r="AD119" s="6">
        <v>1</v>
      </c>
      <c r="AE119" s="6">
        <v>1</v>
      </c>
      <c r="AF119" s="16">
        <v>85</v>
      </c>
      <c r="AG119" s="6" t="s">
        <v>605</v>
      </c>
      <c r="AH119" s="6" t="s">
        <v>605</v>
      </c>
      <c r="AI119" s="6" t="s">
        <v>605</v>
      </c>
      <c r="AJ119" s="6">
        <v>1</v>
      </c>
      <c r="AK119" s="15" t="s">
        <v>1781</v>
      </c>
      <c r="AL119" s="15">
        <v>-27.7</v>
      </c>
      <c r="AM119" s="15" t="s">
        <v>605</v>
      </c>
      <c r="AN119" s="15" t="s">
        <v>1782</v>
      </c>
      <c r="AO119" s="15">
        <v>-29.59</v>
      </c>
      <c r="AP119" s="15" t="s">
        <v>605</v>
      </c>
      <c r="AQ119" s="15">
        <v>-1.89</v>
      </c>
      <c r="AR119" s="15" t="s">
        <v>605</v>
      </c>
      <c r="AS119" s="6">
        <v>1</v>
      </c>
      <c r="AT119" s="6">
        <v>1</v>
      </c>
      <c r="AU119" s="6">
        <v>1</v>
      </c>
      <c r="AV119" s="6" t="s">
        <v>605</v>
      </c>
      <c r="AW119" s="6" t="s">
        <v>605</v>
      </c>
      <c r="AX119" s="6" t="s">
        <v>605</v>
      </c>
      <c r="AY119" s="6" t="s">
        <v>605</v>
      </c>
      <c r="AZ119" s="6" t="s">
        <v>605</v>
      </c>
      <c r="BA119" s="6" t="s">
        <v>605</v>
      </c>
      <c r="BB119" s="6" t="s">
        <v>605</v>
      </c>
      <c r="BC119" s="6" t="s">
        <v>605</v>
      </c>
      <c r="BD119" s="6" t="s">
        <v>605</v>
      </c>
      <c r="BE119" s="6">
        <v>1</v>
      </c>
      <c r="BF119" s="6">
        <v>0</v>
      </c>
      <c r="BG119" s="6">
        <v>0</v>
      </c>
      <c r="BH119" s="6">
        <v>0</v>
      </c>
      <c r="BI119" s="6" t="s">
        <v>605</v>
      </c>
      <c r="BJ119" s="6" t="s">
        <v>605</v>
      </c>
      <c r="BK119" s="6" t="s">
        <v>605</v>
      </c>
      <c r="BL119" s="6" t="s">
        <v>605</v>
      </c>
      <c r="BM119" s="6" t="s">
        <v>605</v>
      </c>
      <c r="BN119" s="6" t="s">
        <v>605</v>
      </c>
      <c r="BO119" s="6">
        <v>0</v>
      </c>
    </row>
    <row r="120" spans="1:67" x14ac:dyDescent="0.15">
      <c r="A120" s="6" t="s">
        <v>2052</v>
      </c>
      <c r="B120" s="6" t="s">
        <v>2053</v>
      </c>
      <c r="C120" s="6" t="s">
        <v>605</v>
      </c>
      <c r="D120" s="6" t="s">
        <v>1810</v>
      </c>
      <c r="E120" s="6">
        <v>0</v>
      </c>
      <c r="F120" s="4" t="s">
        <v>392</v>
      </c>
      <c r="G120" s="6" t="s">
        <v>1600</v>
      </c>
      <c r="H120" s="6">
        <v>5</v>
      </c>
      <c r="I120" s="6">
        <v>4500</v>
      </c>
      <c r="J120" s="6">
        <v>4000</v>
      </c>
      <c r="L120" s="40">
        <v>9.82</v>
      </c>
      <c r="M120" s="40">
        <v>55.39</v>
      </c>
      <c r="N120" s="6" t="s">
        <v>1848</v>
      </c>
      <c r="O120" s="6" t="s">
        <v>1778</v>
      </c>
      <c r="P120" s="6">
        <v>1</v>
      </c>
      <c r="Q120" s="6" t="s">
        <v>1949</v>
      </c>
      <c r="R120" s="16" t="s">
        <v>1780</v>
      </c>
      <c r="S120" s="6">
        <v>12.2</v>
      </c>
      <c r="T120" s="6">
        <v>1</v>
      </c>
      <c r="U120" s="6">
        <v>1</v>
      </c>
      <c r="V120" s="6">
        <v>1</v>
      </c>
      <c r="W120" s="6">
        <v>1</v>
      </c>
      <c r="X120" s="6">
        <v>0</v>
      </c>
      <c r="Y120" s="6">
        <v>0</v>
      </c>
      <c r="Z120" s="6" t="s">
        <v>605</v>
      </c>
      <c r="AA120" s="15" t="s">
        <v>605</v>
      </c>
      <c r="AB120" s="15">
        <v>1.07</v>
      </c>
      <c r="AC120" s="6">
        <v>1</v>
      </c>
      <c r="AD120" s="6">
        <v>1</v>
      </c>
      <c r="AE120" s="6">
        <v>1</v>
      </c>
      <c r="AF120" s="16">
        <v>62.6</v>
      </c>
      <c r="AG120" s="6" t="s">
        <v>605</v>
      </c>
      <c r="AH120" s="6" t="s">
        <v>605</v>
      </c>
      <c r="AI120" s="6" t="s">
        <v>605</v>
      </c>
      <c r="AJ120" s="6">
        <v>1</v>
      </c>
      <c r="AK120" s="15" t="s">
        <v>1781</v>
      </c>
      <c r="AL120" s="15">
        <v>-30.07</v>
      </c>
      <c r="AM120" s="15" t="s">
        <v>605</v>
      </c>
      <c r="AN120" s="15" t="s">
        <v>1782</v>
      </c>
      <c r="AO120" s="15">
        <v>-30.98</v>
      </c>
      <c r="AP120" s="15" t="s">
        <v>605</v>
      </c>
      <c r="AQ120" s="15">
        <v>-0.92</v>
      </c>
      <c r="AR120" s="15" t="s">
        <v>605</v>
      </c>
      <c r="AS120" s="6">
        <v>0</v>
      </c>
      <c r="AT120" s="6">
        <v>0</v>
      </c>
      <c r="AU120" s="6">
        <v>0</v>
      </c>
      <c r="AV120" s="6" t="s">
        <v>605</v>
      </c>
      <c r="AW120" s="6" t="s">
        <v>605</v>
      </c>
      <c r="AX120" s="6" t="s">
        <v>605</v>
      </c>
      <c r="AY120" s="6" t="s">
        <v>605</v>
      </c>
      <c r="AZ120" s="6" t="s">
        <v>605</v>
      </c>
      <c r="BA120" s="6" t="s">
        <v>605</v>
      </c>
      <c r="BB120" s="6" t="s">
        <v>605</v>
      </c>
      <c r="BC120" s="6" t="s">
        <v>605</v>
      </c>
      <c r="BD120" s="6" t="s">
        <v>605</v>
      </c>
      <c r="BE120" s="6">
        <v>0</v>
      </c>
      <c r="BF120" s="6">
        <v>0</v>
      </c>
      <c r="BG120" s="6">
        <v>0</v>
      </c>
      <c r="BH120" s="6">
        <v>0</v>
      </c>
      <c r="BI120" s="6" t="s">
        <v>605</v>
      </c>
      <c r="BJ120" s="6" t="s">
        <v>605</v>
      </c>
      <c r="BK120" s="6" t="s">
        <v>605</v>
      </c>
      <c r="BL120" s="6" t="s">
        <v>605</v>
      </c>
      <c r="BM120" s="6" t="s">
        <v>605</v>
      </c>
      <c r="BN120" s="6" t="s">
        <v>605</v>
      </c>
      <c r="BO120" s="6">
        <v>0</v>
      </c>
    </row>
    <row r="121" spans="1:67" x14ac:dyDescent="0.15">
      <c r="A121" s="6" t="s">
        <v>2054</v>
      </c>
      <c r="B121" s="6" t="s">
        <v>2055</v>
      </c>
      <c r="C121" s="6" t="s">
        <v>605</v>
      </c>
      <c r="D121" s="6" t="s">
        <v>1810</v>
      </c>
      <c r="E121" s="6">
        <v>0</v>
      </c>
      <c r="F121" s="4" t="s">
        <v>392</v>
      </c>
      <c r="G121" s="6" t="s">
        <v>1600</v>
      </c>
      <c r="H121" s="6">
        <v>5</v>
      </c>
      <c r="I121" s="6">
        <v>4500</v>
      </c>
      <c r="J121" s="6">
        <v>4000</v>
      </c>
      <c r="L121" s="40">
        <v>9.82</v>
      </c>
      <c r="M121" s="40">
        <v>55.39</v>
      </c>
      <c r="N121" s="6" t="s">
        <v>1777</v>
      </c>
      <c r="O121" s="6" t="s">
        <v>1778</v>
      </c>
      <c r="P121" s="6">
        <v>1</v>
      </c>
      <c r="Q121" s="6" t="s">
        <v>983</v>
      </c>
      <c r="R121" s="16" t="s">
        <v>1780</v>
      </c>
      <c r="S121" s="6">
        <v>4.0999999999999996</v>
      </c>
      <c r="T121" s="6">
        <v>0</v>
      </c>
      <c r="U121" s="6">
        <v>0</v>
      </c>
      <c r="V121" s="6" t="s">
        <v>605</v>
      </c>
      <c r="W121" s="6" t="s">
        <v>605</v>
      </c>
      <c r="X121" s="6" t="s">
        <v>605</v>
      </c>
      <c r="Y121" s="6" t="s">
        <v>605</v>
      </c>
      <c r="Z121" s="6" t="s">
        <v>605</v>
      </c>
      <c r="AA121" s="6" t="s">
        <v>605</v>
      </c>
      <c r="AB121" s="15" t="s">
        <v>605</v>
      </c>
      <c r="AC121" s="6" t="s">
        <v>605</v>
      </c>
      <c r="AD121" s="6" t="s">
        <v>605</v>
      </c>
      <c r="AE121" s="6" t="s">
        <v>605</v>
      </c>
      <c r="AF121" s="6" t="s">
        <v>605</v>
      </c>
      <c r="AG121" s="6" t="s">
        <v>605</v>
      </c>
      <c r="AH121" s="6" t="s">
        <v>605</v>
      </c>
      <c r="AI121" s="6" t="s">
        <v>605</v>
      </c>
      <c r="AJ121" s="6">
        <v>0</v>
      </c>
      <c r="AK121" s="15" t="s">
        <v>605</v>
      </c>
      <c r="AL121" s="15" t="s">
        <v>605</v>
      </c>
      <c r="AM121" s="15" t="s">
        <v>605</v>
      </c>
      <c r="AN121" s="15" t="s">
        <v>605</v>
      </c>
      <c r="AO121" s="15" t="s">
        <v>605</v>
      </c>
      <c r="AP121" s="15" t="s">
        <v>605</v>
      </c>
      <c r="AQ121" s="15" t="s">
        <v>605</v>
      </c>
      <c r="AR121" s="15" t="s">
        <v>605</v>
      </c>
      <c r="AS121" s="6" t="s">
        <v>605</v>
      </c>
      <c r="AT121" s="6" t="s">
        <v>605</v>
      </c>
      <c r="AU121" s="6" t="s">
        <v>605</v>
      </c>
      <c r="AV121" s="6" t="s">
        <v>605</v>
      </c>
      <c r="AW121" s="6" t="s">
        <v>605</v>
      </c>
      <c r="AX121" s="6" t="s">
        <v>605</v>
      </c>
      <c r="AY121" s="6" t="s">
        <v>605</v>
      </c>
      <c r="AZ121" s="6" t="s">
        <v>605</v>
      </c>
      <c r="BA121" s="6" t="s">
        <v>605</v>
      </c>
      <c r="BB121" s="6" t="s">
        <v>605</v>
      </c>
      <c r="BC121" s="6" t="s">
        <v>605</v>
      </c>
      <c r="BD121" s="6" t="s">
        <v>605</v>
      </c>
      <c r="BE121" s="6">
        <v>0</v>
      </c>
      <c r="BF121" s="6" t="s">
        <v>605</v>
      </c>
      <c r="BG121" s="6" t="s">
        <v>605</v>
      </c>
      <c r="BH121" s="6">
        <v>1</v>
      </c>
      <c r="BI121" s="6" t="s">
        <v>983</v>
      </c>
      <c r="BJ121" s="6" t="s">
        <v>1799</v>
      </c>
      <c r="BK121" s="6">
        <v>-22.6</v>
      </c>
      <c r="BL121" s="6" t="s">
        <v>1800</v>
      </c>
      <c r="BM121" s="6">
        <v>12.3</v>
      </c>
      <c r="BN121" s="6">
        <v>9.4</v>
      </c>
      <c r="BO121" s="6">
        <v>0</v>
      </c>
    </row>
    <row r="122" spans="1:67" x14ac:dyDescent="0.15">
      <c r="A122" s="6" t="s">
        <v>2056</v>
      </c>
      <c r="B122" s="6" t="s">
        <v>2057</v>
      </c>
      <c r="C122" s="6" t="s">
        <v>605</v>
      </c>
      <c r="D122" s="6" t="s">
        <v>1810</v>
      </c>
      <c r="E122" s="6">
        <v>0</v>
      </c>
      <c r="F122" s="4" t="s">
        <v>392</v>
      </c>
      <c r="G122" s="6" t="s">
        <v>1600</v>
      </c>
      <c r="H122" s="6">
        <v>5</v>
      </c>
      <c r="I122" s="6">
        <v>4500</v>
      </c>
      <c r="J122" s="6">
        <v>4000</v>
      </c>
      <c r="L122" s="40">
        <v>9.82</v>
      </c>
      <c r="M122" s="40">
        <v>55.39</v>
      </c>
      <c r="N122" s="6" t="s">
        <v>1848</v>
      </c>
      <c r="O122" s="6" t="s">
        <v>1778</v>
      </c>
      <c r="P122" s="6">
        <v>1</v>
      </c>
      <c r="Q122" s="6" t="s">
        <v>1949</v>
      </c>
      <c r="R122" s="16" t="s">
        <v>1780</v>
      </c>
      <c r="S122" s="6">
        <v>413.7</v>
      </c>
      <c r="T122" s="6">
        <v>1</v>
      </c>
      <c r="U122" s="6">
        <v>1</v>
      </c>
      <c r="V122" s="6">
        <v>1</v>
      </c>
      <c r="W122" s="6">
        <v>1</v>
      </c>
      <c r="X122" s="6">
        <v>1</v>
      </c>
      <c r="Y122" s="6">
        <v>1</v>
      </c>
      <c r="Z122" s="6" t="s">
        <v>605</v>
      </c>
      <c r="AA122" s="15">
        <v>0.13</v>
      </c>
      <c r="AB122" s="15">
        <v>2.23</v>
      </c>
      <c r="AC122" s="6">
        <v>1</v>
      </c>
      <c r="AD122" s="6">
        <v>1</v>
      </c>
      <c r="AE122" s="6">
        <v>1</v>
      </c>
      <c r="AF122" s="16">
        <v>82.3</v>
      </c>
      <c r="AG122" s="6" t="s">
        <v>605</v>
      </c>
      <c r="AH122" s="6" t="s">
        <v>605</v>
      </c>
      <c r="AI122" s="6" t="s">
        <v>605</v>
      </c>
      <c r="AJ122" s="6">
        <v>1</v>
      </c>
      <c r="AK122" s="15" t="s">
        <v>1781</v>
      </c>
      <c r="AL122" s="15">
        <v>-23.78</v>
      </c>
      <c r="AM122" s="15" t="s">
        <v>605</v>
      </c>
      <c r="AN122" s="15" t="s">
        <v>1782</v>
      </c>
      <c r="AO122" s="15">
        <v>-27.01</v>
      </c>
      <c r="AP122" s="15" t="s">
        <v>605</v>
      </c>
      <c r="AQ122" s="15">
        <v>-3.23</v>
      </c>
      <c r="AR122" s="15" t="s">
        <v>605</v>
      </c>
      <c r="AS122" s="6">
        <v>1</v>
      </c>
      <c r="AT122" s="6">
        <v>1</v>
      </c>
      <c r="AU122" s="6">
        <v>1</v>
      </c>
      <c r="AV122" s="6" t="s">
        <v>605</v>
      </c>
      <c r="AW122" s="6" t="s">
        <v>605</v>
      </c>
      <c r="AX122" s="6" t="s">
        <v>605</v>
      </c>
      <c r="AY122" s="6" t="s">
        <v>605</v>
      </c>
      <c r="AZ122" s="6" t="s">
        <v>605</v>
      </c>
      <c r="BA122" s="6" t="s">
        <v>605</v>
      </c>
      <c r="BB122" s="6" t="s">
        <v>605</v>
      </c>
      <c r="BC122" s="6" t="s">
        <v>605</v>
      </c>
      <c r="BD122" s="6" t="s">
        <v>605</v>
      </c>
      <c r="BE122" s="6">
        <v>1</v>
      </c>
      <c r="BF122" s="6">
        <v>1</v>
      </c>
      <c r="BG122" s="6">
        <v>0</v>
      </c>
      <c r="BH122" s="6">
        <v>0</v>
      </c>
      <c r="BI122" s="6" t="s">
        <v>605</v>
      </c>
      <c r="BJ122" s="6" t="s">
        <v>605</v>
      </c>
      <c r="BK122" s="6" t="s">
        <v>605</v>
      </c>
      <c r="BL122" s="6" t="s">
        <v>605</v>
      </c>
      <c r="BM122" s="6" t="s">
        <v>605</v>
      </c>
      <c r="BN122" s="6" t="s">
        <v>605</v>
      </c>
      <c r="BO122" s="6">
        <v>0</v>
      </c>
    </row>
    <row r="123" spans="1:67" x14ac:dyDescent="0.15">
      <c r="A123" s="6" t="s">
        <v>2058</v>
      </c>
      <c r="B123" s="6" t="s">
        <v>2059</v>
      </c>
      <c r="C123" s="6" t="s">
        <v>605</v>
      </c>
      <c r="D123" s="6" t="s">
        <v>1810</v>
      </c>
      <c r="E123" s="6">
        <v>0</v>
      </c>
      <c r="F123" s="4" t="s">
        <v>392</v>
      </c>
      <c r="G123" s="6" t="s">
        <v>1600</v>
      </c>
      <c r="H123" s="6">
        <v>5</v>
      </c>
      <c r="I123" s="6">
        <v>4500</v>
      </c>
      <c r="J123" s="6">
        <v>4000</v>
      </c>
      <c r="L123" s="40">
        <v>9.82</v>
      </c>
      <c r="M123" s="40">
        <v>55.39</v>
      </c>
      <c r="N123" s="6" t="s">
        <v>1848</v>
      </c>
      <c r="O123" s="6" t="s">
        <v>1778</v>
      </c>
      <c r="P123" s="6">
        <v>1</v>
      </c>
      <c r="Q123" s="6" t="s">
        <v>1949</v>
      </c>
      <c r="R123" s="16" t="s">
        <v>1780</v>
      </c>
      <c r="S123" s="6">
        <v>14.8</v>
      </c>
      <c r="T123" s="6">
        <v>1</v>
      </c>
      <c r="U123" s="6">
        <v>1</v>
      </c>
      <c r="V123" s="6">
        <v>1</v>
      </c>
      <c r="W123" s="6">
        <v>1</v>
      </c>
      <c r="X123" s="6">
        <v>1</v>
      </c>
      <c r="Y123" s="6">
        <v>0</v>
      </c>
      <c r="Z123" s="6" t="s">
        <v>605</v>
      </c>
      <c r="AA123" s="15">
        <v>0.28000000000000003</v>
      </c>
      <c r="AB123" s="15">
        <v>2.88</v>
      </c>
      <c r="AC123" s="6">
        <v>1</v>
      </c>
      <c r="AD123" s="6">
        <v>1</v>
      </c>
      <c r="AE123" s="6">
        <v>1</v>
      </c>
      <c r="AF123" s="16">
        <v>88.3</v>
      </c>
      <c r="AG123" s="6" t="s">
        <v>605</v>
      </c>
      <c r="AH123" s="6" t="s">
        <v>605</v>
      </c>
      <c r="AI123" s="6" t="s">
        <v>605</v>
      </c>
      <c r="AJ123" s="6">
        <v>1</v>
      </c>
      <c r="AK123" s="15" t="s">
        <v>1781</v>
      </c>
      <c r="AL123" s="15">
        <v>-21.23</v>
      </c>
      <c r="AM123" s="15" t="s">
        <v>605</v>
      </c>
      <c r="AN123" s="15" t="s">
        <v>1782</v>
      </c>
      <c r="AO123" s="15">
        <v>-19.760000000000002</v>
      </c>
      <c r="AP123" s="15" t="s">
        <v>605</v>
      </c>
      <c r="AQ123" s="15">
        <v>1.47</v>
      </c>
      <c r="AR123" s="15" t="s">
        <v>605</v>
      </c>
      <c r="AS123" s="6">
        <v>1</v>
      </c>
      <c r="AT123" s="6">
        <v>1</v>
      </c>
      <c r="AU123" s="6">
        <v>1</v>
      </c>
      <c r="AV123" s="6" t="s">
        <v>605</v>
      </c>
      <c r="AW123" s="6" t="s">
        <v>605</v>
      </c>
      <c r="AX123" s="6" t="s">
        <v>605</v>
      </c>
      <c r="AY123" s="6" t="s">
        <v>605</v>
      </c>
      <c r="AZ123" s="6" t="s">
        <v>605</v>
      </c>
      <c r="BA123" s="6" t="s">
        <v>605</v>
      </c>
      <c r="BB123" s="6" t="s">
        <v>605</v>
      </c>
      <c r="BC123" s="6" t="s">
        <v>605</v>
      </c>
      <c r="BD123" s="6" t="s">
        <v>605</v>
      </c>
      <c r="BE123" s="6">
        <v>1</v>
      </c>
      <c r="BF123" s="6">
        <v>0</v>
      </c>
      <c r="BG123" s="6">
        <v>0</v>
      </c>
      <c r="BH123" s="6">
        <v>0</v>
      </c>
      <c r="BI123" s="6" t="s">
        <v>605</v>
      </c>
      <c r="BJ123" s="6" t="s">
        <v>605</v>
      </c>
      <c r="BK123" s="6" t="s">
        <v>605</v>
      </c>
      <c r="BL123" s="6" t="s">
        <v>605</v>
      </c>
      <c r="BM123" s="6" t="s">
        <v>605</v>
      </c>
      <c r="BN123" s="6" t="s">
        <v>605</v>
      </c>
      <c r="BO123" s="6">
        <v>0</v>
      </c>
    </row>
    <row r="124" spans="1:67" x14ac:dyDescent="0.15">
      <c r="A124" s="6" t="s">
        <v>2060</v>
      </c>
      <c r="B124" s="6" t="s">
        <v>2061</v>
      </c>
      <c r="C124" s="6" t="s">
        <v>605</v>
      </c>
      <c r="D124" s="6" t="s">
        <v>1810</v>
      </c>
      <c r="E124" s="6">
        <v>0</v>
      </c>
      <c r="F124" s="4" t="s">
        <v>392</v>
      </c>
      <c r="G124" s="6" t="s">
        <v>1600</v>
      </c>
      <c r="H124" s="6">
        <v>5</v>
      </c>
      <c r="I124" s="6">
        <v>4500</v>
      </c>
      <c r="J124" s="6">
        <v>4000</v>
      </c>
      <c r="L124" s="40">
        <v>9.82</v>
      </c>
      <c r="M124" s="40">
        <v>55.39</v>
      </c>
      <c r="N124" s="6" t="s">
        <v>1848</v>
      </c>
      <c r="O124" s="6" t="s">
        <v>1778</v>
      </c>
      <c r="P124" s="6">
        <v>1</v>
      </c>
      <c r="Q124" s="6" t="s">
        <v>1949</v>
      </c>
      <c r="R124" s="16" t="s">
        <v>1780</v>
      </c>
      <c r="S124" s="6">
        <v>10.3</v>
      </c>
      <c r="T124" s="6">
        <v>1</v>
      </c>
      <c r="U124" s="6">
        <v>1</v>
      </c>
      <c r="V124" s="6">
        <v>0</v>
      </c>
      <c r="W124" s="6">
        <v>0</v>
      </c>
      <c r="X124" s="6">
        <v>0</v>
      </c>
      <c r="Y124" s="6">
        <v>0</v>
      </c>
      <c r="Z124" s="6" t="s">
        <v>605</v>
      </c>
      <c r="AA124" s="15" t="s">
        <v>605</v>
      </c>
      <c r="AB124" s="15" t="s">
        <v>605</v>
      </c>
      <c r="AC124" s="6">
        <v>1</v>
      </c>
      <c r="AD124" s="6">
        <v>1</v>
      </c>
      <c r="AE124" s="6">
        <v>1</v>
      </c>
      <c r="AF124" s="16">
        <v>32</v>
      </c>
      <c r="AG124" s="6" t="s">
        <v>605</v>
      </c>
      <c r="AH124" s="6" t="s">
        <v>605</v>
      </c>
      <c r="AI124" s="6" t="s">
        <v>605</v>
      </c>
      <c r="AJ124" s="6">
        <v>1</v>
      </c>
      <c r="AK124" s="15" t="s">
        <v>1781</v>
      </c>
      <c r="AL124" s="15">
        <v>-27.33</v>
      </c>
      <c r="AM124" s="15" t="s">
        <v>605</v>
      </c>
      <c r="AN124" s="15" t="s">
        <v>1782</v>
      </c>
      <c r="AO124" s="15">
        <v>-29.29</v>
      </c>
      <c r="AP124" s="15" t="s">
        <v>605</v>
      </c>
      <c r="AQ124" s="15">
        <v>-1.96</v>
      </c>
      <c r="AR124" s="15" t="s">
        <v>605</v>
      </c>
      <c r="AS124" s="6">
        <v>0</v>
      </c>
      <c r="AT124" s="6">
        <v>0</v>
      </c>
      <c r="AU124" s="6">
        <v>0</v>
      </c>
      <c r="AV124" s="6" t="s">
        <v>605</v>
      </c>
      <c r="AW124" s="6" t="s">
        <v>605</v>
      </c>
      <c r="AX124" s="6" t="s">
        <v>605</v>
      </c>
      <c r="AY124" s="6" t="s">
        <v>605</v>
      </c>
      <c r="AZ124" s="6" t="s">
        <v>605</v>
      </c>
      <c r="BA124" s="6" t="s">
        <v>605</v>
      </c>
      <c r="BB124" s="6" t="s">
        <v>605</v>
      </c>
      <c r="BC124" s="6" t="s">
        <v>605</v>
      </c>
      <c r="BD124" s="6" t="s">
        <v>605</v>
      </c>
      <c r="BE124" s="6">
        <v>0</v>
      </c>
      <c r="BF124" s="6">
        <v>0</v>
      </c>
      <c r="BG124" s="6">
        <v>0</v>
      </c>
      <c r="BH124" s="6">
        <v>0</v>
      </c>
      <c r="BI124" s="6" t="s">
        <v>605</v>
      </c>
      <c r="BJ124" s="6" t="s">
        <v>605</v>
      </c>
      <c r="BK124" s="6" t="s">
        <v>605</v>
      </c>
      <c r="BL124" s="6" t="s">
        <v>605</v>
      </c>
      <c r="BM124" s="6" t="s">
        <v>605</v>
      </c>
      <c r="BN124" s="6" t="s">
        <v>605</v>
      </c>
      <c r="BO124" s="6">
        <v>0</v>
      </c>
    </row>
    <row r="125" spans="1:67" x14ac:dyDescent="0.15">
      <c r="A125" s="6" t="s">
        <v>2062</v>
      </c>
      <c r="B125" s="6" t="s">
        <v>2063</v>
      </c>
      <c r="C125" s="6" t="s">
        <v>605</v>
      </c>
      <c r="D125" s="6" t="s">
        <v>1775</v>
      </c>
      <c r="E125" s="6">
        <v>1</v>
      </c>
      <c r="F125" s="6" t="s">
        <v>706</v>
      </c>
      <c r="G125" s="6" t="s">
        <v>1600</v>
      </c>
      <c r="H125" s="6">
        <v>4</v>
      </c>
      <c r="I125" s="6">
        <v>3900</v>
      </c>
      <c r="J125" s="6">
        <v>2800</v>
      </c>
      <c r="L125" s="40">
        <v>9.2100000000000009</v>
      </c>
      <c r="M125" s="40">
        <v>56.87</v>
      </c>
      <c r="N125" s="6" t="s">
        <v>1848</v>
      </c>
      <c r="O125" s="6" t="s">
        <v>1778</v>
      </c>
      <c r="P125" s="6">
        <v>1</v>
      </c>
      <c r="Q125" s="6" t="s">
        <v>1865</v>
      </c>
      <c r="R125" s="16" t="s">
        <v>1850</v>
      </c>
      <c r="T125" s="6">
        <v>1</v>
      </c>
      <c r="U125" s="6">
        <v>0</v>
      </c>
      <c r="V125" s="6">
        <v>0</v>
      </c>
      <c r="W125" s="6">
        <v>0</v>
      </c>
      <c r="X125" s="6">
        <v>0</v>
      </c>
      <c r="Y125" s="6">
        <v>0</v>
      </c>
      <c r="Z125" s="6" t="s">
        <v>605</v>
      </c>
      <c r="AA125" s="6" t="s">
        <v>605</v>
      </c>
      <c r="AB125" s="15" t="s">
        <v>605</v>
      </c>
      <c r="AC125" s="6">
        <v>0</v>
      </c>
      <c r="AD125" s="6">
        <v>0</v>
      </c>
      <c r="AE125" s="6">
        <v>0</v>
      </c>
      <c r="AF125" s="6" t="s">
        <v>605</v>
      </c>
      <c r="AG125" s="6" t="s">
        <v>605</v>
      </c>
      <c r="AH125" s="6" t="s">
        <v>605</v>
      </c>
      <c r="AI125" s="6" t="s">
        <v>605</v>
      </c>
      <c r="AJ125" s="6">
        <v>1</v>
      </c>
      <c r="AK125" s="15" t="s">
        <v>1781</v>
      </c>
      <c r="AL125" s="15">
        <v>-29.5</v>
      </c>
      <c r="AM125" s="15" t="s">
        <v>605</v>
      </c>
      <c r="AN125" s="15" t="s">
        <v>1782</v>
      </c>
      <c r="AO125" s="15">
        <v>-33.5</v>
      </c>
      <c r="AP125" s="15" t="s">
        <v>605</v>
      </c>
      <c r="AQ125" s="15">
        <v>-4</v>
      </c>
      <c r="AR125" s="15" t="s">
        <v>605</v>
      </c>
      <c r="AS125" s="6">
        <v>0</v>
      </c>
      <c r="AT125" s="6" t="s">
        <v>605</v>
      </c>
      <c r="AU125" s="6" t="s">
        <v>605</v>
      </c>
      <c r="AV125" s="6" t="s">
        <v>605</v>
      </c>
      <c r="AW125" s="6" t="s">
        <v>605</v>
      </c>
      <c r="AX125" s="6" t="s">
        <v>605</v>
      </c>
      <c r="AY125" s="6" t="s">
        <v>605</v>
      </c>
      <c r="AZ125" s="6" t="s">
        <v>605</v>
      </c>
      <c r="BA125" s="6" t="s">
        <v>605</v>
      </c>
      <c r="BB125" s="6" t="s">
        <v>605</v>
      </c>
      <c r="BC125" s="6" t="s">
        <v>605</v>
      </c>
      <c r="BD125" s="6" t="s">
        <v>605</v>
      </c>
      <c r="BE125" s="6">
        <v>0</v>
      </c>
      <c r="BF125" s="6">
        <v>1</v>
      </c>
      <c r="BG125" s="6">
        <v>0</v>
      </c>
      <c r="BH125" s="6">
        <v>0</v>
      </c>
      <c r="BI125" s="6" t="s">
        <v>605</v>
      </c>
      <c r="BJ125" s="6" t="s">
        <v>605</v>
      </c>
      <c r="BK125" s="6" t="s">
        <v>605</v>
      </c>
      <c r="BL125" s="6" t="s">
        <v>605</v>
      </c>
      <c r="BM125" s="6" t="s">
        <v>605</v>
      </c>
      <c r="BN125" s="6" t="s">
        <v>605</v>
      </c>
      <c r="BO125" s="6">
        <v>0</v>
      </c>
    </row>
    <row r="126" spans="1:67" x14ac:dyDescent="0.15">
      <c r="A126" s="6" t="s">
        <v>2064</v>
      </c>
      <c r="B126" s="6" t="s">
        <v>2065</v>
      </c>
      <c r="C126" s="6" t="s">
        <v>605</v>
      </c>
      <c r="D126" s="6" t="s">
        <v>1775</v>
      </c>
      <c r="E126" s="6">
        <v>1</v>
      </c>
      <c r="F126" s="6" t="s">
        <v>706</v>
      </c>
      <c r="G126" s="6" t="s">
        <v>1600</v>
      </c>
      <c r="H126" s="6">
        <v>4</v>
      </c>
      <c r="I126" s="6">
        <v>3900</v>
      </c>
      <c r="J126" s="6">
        <v>2800</v>
      </c>
      <c r="L126" s="40">
        <v>9.2100000000000009</v>
      </c>
      <c r="M126" s="40">
        <v>56.87</v>
      </c>
      <c r="N126" s="6" t="s">
        <v>1848</v>
      </c>
      <c r="O126" s="6" t="s">
        <v>1778</v>
      </c>
      <c r="P126" s="6">
        <v>1</v>
      </c>
      <c r="Q126" s="6" t="s">
        <v>1865</v>
      </c>
      <c r="R126" s="16" t="s">
        <v>1850</v>
      </c>
      <c r="T126" s="6">
        <v>1</v>
      </c>
      <c r="U126" s="6">
        <v>0</v>
      </c>
      <c r="V126" s="6">
        <v>0</v>
      </c>
      <c r="W126" s="6">
        <v>0</v>
      </c>
      <c r="X126" s="6">
        <v>0</v>
      </c>
      <c r="Y126" s="6">
        <v>0</v>
      </c>
      <c r="Z126" s="6" t="s">
        <v>605</v>
      </c>
      <c r="AA126" s="6" t="s">
        <v>605</v>
      </c>
      <c r="AB126" s="15" t="s">
        <v>605</v>
      </c>
      <c r="AC126" s="6">
        <v>0</v>
      </c>
      <c r="AD126" s="6">
        <v>0</v>
      </c>
      <c r="AE126" s="6">
        <v>0</v>
      </c>
      <c r="AF126" s="6" t="s">
        <v>605</v>
      </c>
      <c r="AG126" s="6" t="s">
        <v>605</v>
      </c>
      <c r="AH126" s="6" t="s">
        <v>605</v>
      </c>
      <c r="AI126" s="6" t="s">
        <v>605</v>
      </c>
      <c r="AJ126" s="6">
        <v>1</v>
      </c>
      <c r="AK126" s="15" t="s">
        <v>1781</v>
      </c>
      <c r="AL126" s="15">
        <v>-26.1</v>
      </c>
      <c r="AM126" s="15" t="s">
        <v>605</v>
      </c>
      <c r="AN126" s="15" t="s">
        <v>1782</v>
      </c>
      <c r="AO126" s="15">
        <v>-29.2</v>
      </c>
      <c r="AP126" s="15" t="s">
        <v>605</v>
      </c>
      <c r="AQ126" s="15">
        <v>-3.1</v>
      </c>
      <c r="AR126" s="15" t="s">
        <v>605</v>
      </c>
      <c r="AS126" s="6">
        <v>0</v>
      </c>
      <c r="AT126" s="6" t="s">
        <v>605</v>
      </c>
      <c r="AU126" s="6" t="s">
        <v>605</v>
      </c>
      <c r="AV126" s="6" t="s">
        <v>605</v>
      </c>
      <c r="AW126" s="6" t="s">
        <v>605</v>
      </c>
      <c r="AX126" s="6" t="s">
        <v>605</v>
      </c>
      <c r="AY126" s="6" t="s">
        <v>605</v>
      </c>
      <c r="AZ126" s="6" t="s">
        <v>605</v>
      </c>
      <c r="BA126" s="6" t="s">
        <v>605</v>
      </c>
      <c r="BB126" s="6" t="s">
        <v>605</v>
      </c>
      <c r="BC126" s="6" t="s">
        <v>605</v>
      </c>
      <c r="BD126" s="6" t="s">
        <v>605</v>
      </c>
      <c r="BE126" s="6">
        <v>0</v>
      </c>
      <c r="BF126" s="6">
        <v>0</v>
      </c>
      <c r="BG126" s="6">
        <v>0</v>
      </c>
      <c r="BH126" s="6">
        <v>0</v>
      </c>
      <c r="BI126" s="6" t="s">
        <v>605</v>
      </c>
      <c r="BJ126" s="6" t="s">
        <v>605</v>
      </c>
      <c r="BK126" s="6" t="s">
        <v>605</v>
      </c>
      <c r="BL126" s="6" t="s">
        <v>605</v>
      </c>
      <c r="BM126" s="6" t="s">
        <v>605</v>
      </c>
      <c r="BN126" s="6" t="s">
        <v>605</v>
      </c>
      <c r="BO126" s="6">
        <v>0</v>
      </c>
    </row>
    <row r="127" spans="1:67" x14ac:dyDescent="0.15">
      <c r="A127" s="6" t="s">
        <v>2066</v>
      </c>
      <c r="B127" s="6" t="s">
        <v>2067</v>
      </c>
      <c r="C127" s="6" t="s">
        <v>605</v>
      </c>
      <c r="D127" s="6" t="s">
        <v>1775</v>
      </c>
      <c r="E127" s="6">
        <v>1</v>
      </c>
      <c r="F127" s="6" t="s">
        <v>706</v>
      </c>
      <c r="G127" s="6" t="s">
        <v>1600</v>
      </c>
      <c r="H127" s="6">
        <v>4</v>
      </c>
      <c r="I127" s="6">
        <v>3900</v>
      </c>
      <c r="J127" s="6">
        <v>2800</v>
      </c>
      <c r="L127" s="40">
        <v>9.2100000000000009</v>
      </c>
      <c r="M127" s="40">
        <v>56.87</v>
      </c>
      <c r="N127" s="6" t="s">
        <v>1848</v>
      </c>
      <c r="O127" s="6" t="s">
        <v>1778</v>
      </c>
      <c r="P127" s="6">
        <v>1</v>
      </c>
      <c r="Q127" s="6" t="s">
        <v>1865</v>
      </c>
      <c r="R127" s="16" t="s">
        <v>1850</v>
      </c>
      <c r="T127" s="6">
        <v>1</v>
      </c>
      <c r="U127" s="6">
        <v>0</v>
      </c>
      <c r="V127" s="6">
        <v>0</v>
      </c>
      <c r="W127" s="6">
        <v>0</v>
      </c>
      <c r="X127" s="6">
        <v>0</v>
      </c>
      <c r="Y127" s="6">
        <v>0</v>
      </c>
      <c r="Z127" s="6" t="s">
        <v>605</v>
      </c>
      <c r="AA127" s="6" t="s">
        <v>605</v>
      </c>
      <c r="AB127" s="15" t="s">
        <v>605</v>
      </c>
      <c r="AC127" s="6">
        <v>0</v>
      </c>
      <c r="AD127" s="6">
        <v>0</v>
      </c>
      <c r="AE127" s="6">
        <v>0</v>
      </c>
      <c r="AF127" s="6" t="s">
        <v>605</v>
      </c>
      <c r="AG127" s="6" t="s">
        <v>605</v>
      </c>
      <c r="AH127" s="6" t="s">
        <v>605</v>
      </c>
      <c r="AI127" s="6" t="s">
        <v>605</v>
      </c>
      <c r="AJ127" s="6">
        <v>1</v>
      </c>
      <c r="AK127" s="15" t="s">
        <v>1781</v>
      </c>
      <c r="AL127" s="15">
        <v>-28</v>
      </c>
      <c r="AM127" s="15" t="s">
        <v>605</v>
      </c>
      <c r="AN127" s="15" t="s">
        <v>1782</v>
      </c>
      <c r="AO127" s="15">
        <v>-30.6</v>
      </c>
      <c r="AP127" s="15" t="s">
        <v>605</v>
      </c>
      <c r="AQ127" s="15">
        <v>-2.6</v>
      </c>
      <c r="AR127" s="15" t="s">
        <v>605</v>
      </c>
      <c r="AS127" s="6">
        <v>0</v>
      </c>
      <c r="AT127" s="6" t="s">
        <v>605</v>
      </c>
      <c r="AU127" s="6" t="s">
        <v>605</v>
      </c>
      <c r="AV127" s="6" t="s">
        <v>605</v>
      </c>
      <c r="AW127" s="6" t="s">
        <v>605</v>
      </c>
      <c r="AX127" s="6" t="s">
        <v>605</v>
      </c>
      <c r="AY127" s="6" t="s">
        <v>605</v>
      </c>
      <c r="AZ127" s="6" t="s">
        <v>605</v>
      </c>
      <c r="BA127" s="6" t="s">
        <v>605</v>
      </c>
      <c r="BB127" s="6" t="s">
        <v>605</v>
      </c>
      <c r="BC127" s="6" t="s">
        <v>605</v>
      </c>
      <c r="BD127" s="6" t="s">
        <v>605</v>
      </c>
      <c r="BE127" s="6">
        <v>0</v>
      </c>
      <c r="BF127" s="6">
        <v>0</v>
      </c>
      <c r="BG127" s="6">
        <v>0</v>
      </c>
      <c r="BH127" s="6">
        <v>0</v>
      </c>
      <c r="BI127" s="6" t="s">
        <v>605</v>
      </c>
      <c r="BJ127" s="6" t="s">
        <v>605</v>
      </c>
      <c r="BK127" s="6" t="s">
        <v>605</v>
      </c>
      <c r="BL127" s="6" t="s">
        <v>605</v>
      </c>
      <c r="BM127" s="6" t="s">
        <v>605</v>
      </c>
      <c r="BN127" s="6" t="s">
        <v>605</v>
      </c>
      <c r="BO127" s="6">
        <v>0</v>
      </c>
    </row>
    <row r="128" spans="1:67" x14ac:dyDescent="0.15">
      <c r="A128" s="6" t="s">
        <v>2068</v>
      </c>
      <c r="B128" s="6" t="s">
        <v>2069</v>
      </c>
      <c r="C128" s="6" t="s">
        <v>605</v>
      </c>
      <c r="D128" s="6" t="s">
        <v>1775</v>
      </c>
      <c r="E128" s="6">
        <v>1</v>
      </c>
      <c r="F128" s="6" t="s">
        <v>706</v>
      </c>
      <c r="G128" s="6" t="s">
        <v>1600</v>
      </c>
      <c r="H128" s="6">
        <v>4</v>
      </c>
      <c r="I128" s="6">
        <v>3900</v>
      </c>
      <c r="J128" s="6">
        <v>2800</v>
      </c>
      <c r="L128" s="40">
        <v>9.2100000000000009</v>
      </c>
      <c r="M128" s="40">
        <v>56.87</v>
      </c>
      <c r="N128" s="6" t="s">
        <v>1848</v>
      </c>
      <c r="O128" s="6" t="s">
        <v>1778</v>
      </c>
      <c r="P128" s="6">
        <v>1</v>
      </c>
      <c r="Q128" s="6" t="s">
        <v>1865</v>
      </c>
      <c r="R128" s="16" t="s">
        <v>1850</v>
      </c>
      <c r="T128" s="6">
        <v>1</v>
      </c>
      <c r="U128" s="6">
        <v>0</v>
      </c>
      <c r="V128" s="6">
        <v>0</v>
      </c>
      <c r="W128" s="6">
        <v>0</v>
      </c>
      <c r="X128" s="6">
        <v>0</v>
      </c>
      <c r="Y128" s="6">
        <v>0</v>
      </c>
      <c r="Z128" s="6" t="s">
        <v>605</v>
      </c>
      <c r="AA128" s="6" t="s">
        <v>605</v>
      </c>
      <c r="AB128" s="15" t="s">
        <v>605</v>
      </c>
      <c r="AC128" s="6">
        <v>0</v>
      </c>
      <c r="AD128" s="6">
        <v>0</v>
      </c>
      <c r="AE128" s="6">
        <v>0</v>
      </c>
      <c r="AF128" s="6" t="s">
        <v>605</v>
      </c>
      <c r="AG128" s="6" t="s">
        <v>605</v>
      </c>
      <c r="AH128" s="6" t="s">
        <v>605</v>
      </c>
      <c r="AI128" s="6" t="s">
        <v>605</v>
      </c>
      <c r="AJ128" s="6">
        <v>1</v>
      </c>
      <c r="AK128" s="15" t="s">
        <v>1781</v>
      </c>
      <c r="AL128" s="15">
        <v>-27.4</v>
      </c>
      <c r="AM128" s="15" t="s">
        <v>605</v>
      </c>
      <c r="AN128" s="15" t="s">
        <v>1782</v>
      </c>
      <c r="AO128" s="15">
        <v>-29.1</v>
      </c>
      <c r="AP128" s="15" t="s">
        <v>605</v>
      </c>
      <c r="AQ128" s="15">
        <v>-1.7</v>
      </c>
      <c r="AR128" s="15" t="s">
        <v>605</v>
      </c>
      <c r="AS128" s="6">
        <v>0</v>
      </c>
      <c r="AT128" s="6" t="s">
        <v>605</v>
      </c>
      <c r="AU128" s="6" t="s">
        <v>605</v>
      </c>
      <c r="AV128" s="6" t="s">
        <v>605</v>
      </c>
      <c r="AW128" s="6" t="s">
        <v>605</v>
      </c>
      <c r="AX128" s="6" t="s">
        <v>605</v>
      </c>
      <c r="AY128" s="6" t="s">
        <v>605</v>
      </c>
      <c r="AZ128" s="6" t="s">
        <v>605</v>
      </c>
      <c r="BA128" s="6" t="s">
        <v>605</v>
      </c>
      <c r="BB128" s="6" t="s">
        <v>605</v>
      </c>
      <c r="BC128" s="6" t="s">
        <v>605</v>
      </c>
      <c r="BD128" s="6" t="s">
        <v>605</v>
      </c>
      <c r="BE128" s="6">
        <v>0</v>
      </c>
      <c r="BF128" s="6">
        <v>0</v>
      </c>
      <c r="BG128" s="6">
        <v>0</v>
      </c>
      <c r="BH128" s="6">
        <v>0</v>
      </c>
      <c r="BI128" s="6" t="s">
        <v>605</v>
      </c>
      <c r="BJ128" s="6" t="s">
        <v>605</v>
      </c>
      <c r="BK128" s="6" t="s">
        <v>605</v>
      </c>
      <c r="BL128" s="6" t="s">
        <v>605</v>
      </c>
      <c r="BM128" s="6" t="s">
        <v>605</v>
      </c>
      <c r="BN128" s="6" t="s">
        <v>605</v>
      </c>
      <c r="BO128" s="6">
        <v>0</v>
      </c>
    </row>
    <row r="129" spans="1:67" x14ac:dyDescent="0.15">
      <c r="A129" s="6" t="s">
        <v>2070</v>
      </c>
      <c r="B129" s="6" t="s">
        <v>2071</v>
      </c>
      <c r="C129" s="6" t="s">
        <v>605</v>
      </c>
      <c r="D129" s="6" t="s">
        <v>1775</v>
      </c>
      <c r="E129" s="6">
        <v>1</v>
      </c>
      <c r="F129" s="6" t="s">
        <v>706</v>
      </c>
      <c r="G129" s="6" t="s">
        <v>1600</v>
      </c>
      <c r="H129" s="6">
        <v>4</v>
      </c>
      <c r="I129" s="6">
        <v>3900</v>
      </c>
      <c r="J129" s="6">
        <v>2800</v>
      </c>
      <c r="L129" s="40">
        <v>9.2100000000000009</v>
      </c>
      <c r="M129" s="40">
        <v>56.87</v>
      </c>
      <c r="N129" s="6" t="s">
        <v>1848</v>
      </c>
      <c r="O129" s="6" t="s">
        <v>1778</v>
      </c>
      <c r="P129" s="6">
        <v>1</v>
      </c>
      <c r="Q129" s="6" t="s">
        <v>1865</v>
      </c>
      <c r="R129" s="16" t="s">
        <v>1850</v>
      </c>
      <c r="T129" s="6">
        <v>1</v>
      </c>
      <c r="U129" s="6">
        <v>0</v>
      </c>
      <c r="V129" s="6">
        <v>0</v>
      </c>
      <c r="W129" s="6">
        <v>0</v>
      </c>
      <c r="X129" s="6">
        <v>0</v>
      </c>
      <c r="Y129" s="6">
        <v>0</v>
      </c>
      <c r="Z129" s="6" t="s">
        <v>605</v>
      </c>
      <c r="AA129" s="6" t="s">
        <v>605</v>
      </c>
      <c r="AB129" s="15" t="s">
        <v>605</v>
      </c>
      <c r="AC129" s="6">
        <v>0</v>
      </c>
      <c r="AD129" s="6">
        <v>0</v>
      </c>
      <c r="AE129" s="6">
        <v>0</v>
      </c>
      <c r="AF129" s="6" t="s">
        <v>605</v>
      </c>
      <c r="AG129" s="6" t="s">
        <v>605</v>
      </c>
      <c r="AH129" s="6" t="s">
        <v>605</v>
      </c>
      <c r="AI129" s="6" t="s">
        <v>605</v>
      </c>
      <c r="AJ129" s="6">
        <v>1</v>
      </c>
      <c r="AK129" s="15" t="s">
        <v>1781</v>
      </c>
      <c r="AL129" s="15">
        <v>-27.3</v>
      </c>
      <c r="AM129" s="15" t="s">
        <v>605</v>
      </c>
      <c r="AN129" s="15" t="s">
        <v>1782</v>
      </c>
      <c r="AO129" s="15">
        <v>-27.1</v>
      </c>
      <c r="AP129" s="15" t="s">
        <v>605</v>
      </c>
      <c r="AQ129" s="15">
        <v>0.2</v>
      </c>
      <c r="AR129" s="15" t="s">
        <v>605</v>
      </c>
      <c r="AS129" s="6">
        <v>0</v>
      </c>
      <c r="AT129" s="6" t="s">
        <v>605</v>
      </c>
      <c r="AU129" s="6" t="s">
        <v>605</v>
      </c>
      <c r="AV129" s="6" t="s">
        <v>605</v>
      </c>
      <c r="AW129" s="6" t="s">
        <v>605</v>
      </c>
      <c r="AX129" s="6" t="s">
        <v>605</v>
      </c>
      <c r="AY129" s="6" t="s">
        <v>605</v>
      </c>
      <c r="AZ129" s="6" t="s">
        <v>605</v>
      </c>
      <c r="BA129" s="6" t="s">
        <v>605</v>
      </c>
      <c r="BB129" s="6" t="s">
        <v>605</v>
      </c>
      <c r="BC129" s="6" t="s">
        <v>605</v>
      </c>
      <c r="BD129" s="6" t="s">
        <v>605</v>
      </c>
      <c r="BE129" s="6">
        <v>0</v>
      </c>
      <c r="BF129" s="6">
        <v>0</v>
      </c>
      <c r="BG129" s="6">
        <v>0</v>
      </c>
      <c r="BH129" s="6">
        <v>0</v>
      </c>
      <c r="BI129" s="6" t="s">
        <v>605</v>
      </c>
      <c r="BJ129" s="6" t="s">
        <v>605</v>
      </c>
      <c r="BK129" s="6" t="s">
        <v>605</v>
      </c>
      <c r="BL129" s="6" t="s">
        <v>605</v>
      </c>
      <c r="BM129" s="6" t="s">
        <v>605</v>
      </c>
      <c r="BN129" s="6" t="s">
        <v>605</v>
      </c>
      <c r="BO129" s="6">
        <v>0</v>
      </c>
    </row>
    <row r="130" spans="1:67" x14ac:dyDescent="0.15">
      <c r="A130" s="6" t="s">
        <v>2072</v>
      </c>
      <c r="B130" s="6" t="s">
        <v>2073</v>
      </c>
      <c r="C130" s="6" t="s">
        <v>605</v>
      </c>
      <c r="D130" s="6" t="s">
        <v>1775</v>
      </c>
      <c r="E130" s="6">
        <v>1</v>
      </c>
      <c r="F130" s="6" t="s">
        <v>706</v>
      </c>
      <c r="G130" s="6" t="s">
        <v>1600</v>
      </c>
      <c r="H130" s="6">
        <v>4</v>
      </c>
      <c r="I130" s="6">
        <v>3900</v>
      </c>
      <c r="J130" s="6">
        <v>2800</v>
      </c>
      <c r="L130" s="40">
        <v>9.2100000000000009</v>
      </c>
      <c r="M130" s="40">
        <v>56.87</v>
      </c>
      <c r="N130" s="6" t="s">
        <v>1848</v>
      </c>
      <c r="O130" s="6" t="s">
        <v>1778</v>
      </c>
      <c r="P130" s="6">
        <v>1</v>
      </c>
      <c r="Q130" s="6" t="s">
        <v>1865</v>
      </c>
      <c r="R130" s="16" t="s">
        <v>1850</v>
      </c>
      <c r="T130" s="6">
        <v>1</v>
      </c>
      <c r="U130" s="6">
        <v>0</v>
      </c>
      <c r="V130" s="6">
        <v>0</v>
      </c>
      <c r="W130" s="6">
        <v>0</v>
      </c>
      <c r="X130" s="6">
        <v>0</v>
      </c>
      <c r="Y130" s="6">
        <v>0</v>
      </c>
      <c r="Z130" s="6" t="s">
        <v>605</v>
      </c>
      <c r="AA130" s="6" t="s">
        <v>605</v>
      </c>
      <c r="AB130" s="15" t="s">
        <v>605</v>
      </c>
      <c r="AC130" s="6">
        <v>0</v>
      </c>
      <c r="AD130" s="6">
        <v>0</v>
      </c>
      <c r="AE130" s="6">
        <v>0</v>
      </c>
      <c r="AF130" s="6" t="s">
        <v>605</v>
      </c>
      <c r="AG130" s="6" t="s">
        <v>605</v>
      </c>
      <c r="AH130" s="6" t="s">
        <v>605</v>
      </c>
      <c r="AI130" s="6" t="s">
        <v>605</v>
      </c>
      <c r="AJ130" s="6">
        <v>1</v>
      </c>
      <c r="AK130" s="15" t="s">
        <v>1781</v>
      </c>
      <c r="AL130" s="15">
        <v>-28.1</v>
      </c>
      <c r="AM130" s="15" t="s">
        <v>605</v>
      </c>
      <c r="AN130" s="15" t="s">
        <v>1782</v>
      </c>
      <c r="AO130" s="15">
        <v>-32.299999999999997</v>
      </c>
      <c r="AP130" s="15" t="s">
        <v>605</v>
      </c>
      <c r="AQ130" s="15">
        <v>-4.2</v>
      </c>
      <c r="AR130" s="15" t="s">
        <v>605</v>
      </c>
      <c r="AS130" s="6">
        <v>0</v>
      </c>
      <c r="AT130" s="6" t="s">
        <v>605</v>
      </c>
      <c r="AU130" s="6" t="s">
        <v>605</v>
      </c>
      <c r="AV130" s="6" t="s">
        <v>605</v>
      </c>
      <c r="AW130" s="6" t="s">
        <v>605</v>
      </c>
      <c r="AX130" s="6" t="s">
        <v>605</v>
      </c>
      <c r="AY130" s="6" t="s">
        <v>605</v>
      </c>
      <c r="AZ130" s="6" t="s">
        <v>605</v>
      </c>
      <c r="BA130" s="6" t="s">
        <v>605</v>
      </c>
      <c r="BB130" s="6" t="s">
        <v>605</v>
      </c>
      <c r="BC130" s="6" t="s">
        <v>605</v>
      </c>
      <c r="BD130" s="6" t="s">
        <v>605</v>
      </c>
      <c r="BE130" s="6">
        <v>0</v>
      </c>
      <c r="BF130" s="6">
        <v>1</v>
      </c>
      <c r="BG130" s="6">
        <v>0</v>
      </c>
      <c r="BH130" s="6">
        <v>0</v>
      </c>
      <c r="BI130" s="6" t="s">
        <v>605</v>
      </c>
      <c r="BJ130" s="6" t="s">
        <v>605</v>
      </c>
      <c r="BK130" s="6" t="s">
        <v>605</v>
      </c>
      <c r="BL130" s="6" t="s">
        <v>605</v>
      </c>
      <c r="BM130" s="6" t="s">
        <v>605</v>
      </c>
      <c r="BN130" s="6" t="s">
        <v>605</v>
      </c>
      <c r="BO130" s="6">
        <v>0</v>
      </c>
    </row>
    <row r="131" spans="1:67" x14ac:dyDescent="0.15">
      <c r="A131" s="6" t="s">
        <v>2074</v>
      </c>
      <c r="B131" s="6" t="s">
        <v>2075</v>
      </c>
      <c r="C131" s="6" t="s">
        <v>605</v>
      </c>
      <c r="D131" s="6" t="s">
        <v>1775</v>
      </c>
      <c r="E131" s="6">
        <v>1</v>
      </c>
      <c r="F131" s="6" t="s">
        <v>706</v>
      </c>
      <c r="G131" s="6" t="s">
        <v>1600</v>
      </c>
      <c r="H131" s="6">
        <v>4</v>
      </c>
      <c r="I131" s="6">
        <v>3900</v>
      </c>
      <c r="J131" s="6">
        <v>2800</v>
      </c>
      <c r="L131" s="40">
        <v>9.2100000000000009</v>
      </c>
      <c r="M131" s="40">
        <v>56.87</v>
      </c>
      <c r="N131" s="6" t="s">
        <v>1848</v>
      </c>
      <c r="O131" s="6" t="s">
        <v>1778</v>
      </c>
      <c r="P131" s="6">
        <v>1</v>
      </c>
      <c r="Q131" s="6" t="s">
        <v>1865</v>
      </c>
      <c r="R131" s="16" t="s">
        <v>1850</v>
      </c>
      <c r="T131" s="6">
        <v>1</v>
      </c>
      <c r="U131" s="6">
        <v>0</v>
      </c>
      <c r="V131" s="6">
        <v>0</v>
      </c>
      <c r="W131" s="6">
        <v>0</v>
      </c>
      <c r="X131" s="6">
        <v>0</v>
      </c>
      <c r="Y131" s="6">
        <v>0</v>
      </c>
      <c r="Z131" s="6" t="s">
        <v>605</v>
      </c>
      <c r="AA131" s="6" t="s">
        <v>605</v>
      </c>
      <c r="AB131" s="15" t="s">
        <v>605</v>
      </c>
      <c r="AC131" s="6">
        <v>0</v>
      </c>
      <c r="AD131" s="6">
        <v>0</v>
      </c>
      <c r="AE131" s="6">
        <v>0</v>
      </c>
      <c r="AF131" s="6" t="s">
        <v>605</v>
      </c>
      <c r="AG131" s="6" t="s">
        <v>605</v>
      </c>
      <c r="AH131" s="6" t="s">
        <v>605</v>
      </c>
      <c r="AI131" s="6" t="s">
        <v>605</v>
      </c>
      <c r="AJ131" s="6">
        <v>1</v>
      </c>
      <c r="AK131" s="15" t="s">
        <v>1781</v>
      </c>
      <c r="AL131" s="15">
        <v>-15.7</v>
      </c>
      <c r="AM131" s="15" t="s">
        <v>605</v>
      </c>
      <c r="AN131" s="15" t="s">
        <v>1782</v>
      </c>
      <c r="AO131" s="15">
        <v>-18.899999999999999</v>
      </c>
      <c r="AP131" s="15" t="s">
        <v>605</v>
      </c>
      <c r="AQ131" s="15">
        <v>-3.2</v>
      </c>
      <c r="AR131" s="15" t="s">
        <v>605</v>
      </c>
      <c r="AS131" s="6">
        <v>0</v>
      </c>
      <c r="AT131" s="6" t="s">
        <v>605</v>
      </c>
      <c r="AU131" s="6" t="s">
        <v>605</v>
      </c>
      <c r="AV131" s="6" t="s">
        <v>605</v>
      </c>
      <c r="AW131" s="6" t="s">
        <v>605</v>
      </c>
      <c r="AX131" s="6" t="s">
        <v>605</v>
      </c>
      <c r="AY131" s="6" t="s">
        <v>605</v>
      </c>
      <c r="AZ131" s="6" t="s">
        <v>605</v>
      </c>
      <c r="BA131" s="6" t="s">
        <v>605</v>
      </c>
      <c r="BB131" s="6" t="s">
        <v>605</v>
      </c>
      <c r="BC131" s="6" t="s">
        <v>605</v>
      </c>
      <c r="BD131" s="6" t="s">
        <v>605</v>
      </c>
      <c r="BE131" s="6">
        <v>0</v>
      </c>
      <c r="BF131" s="6">
        <v>1</v>
      </c>
      <c r="BG131" s="6">
        <v>0</v>
      </c>
      <c r="BH131" s="6">
        <v>0</v>
      </c>
      <c r="BI131" s="6" t="s">
        <v>605</v>
      </c>
      <c r="BJ131" s="6" t="s">
        <v>605</v>
      </c>
      <c r="BK131" s="6" t="s">
        <v>605</v>
      </c>
      <c r="BL131" s="6" t="s">
        <v>605</v>
      </c>
      <c r="BM131" s="6" t="s">
        <v>605</v>
      </c>
      <c r="BN131" s="6" t="s">
        <v>605</v>
      </c>
      <c r="BO131" s="6">
        <v>0</v>
      </c>
    </row>
    <row r="132" spans="1:67" x14ac:dyDescent="0.15">
      <c r="A132" s="6" t="s">
        <v>2076</v>
      </c>
      <c r="B132" s="6" t="s">
        <v>2077</v>
      </c>
      <c r="C132" s="6" t="s">
        <v>605</v>
      </c>
      <c r="D132" s="6" t="s">
        <v>1775</v>
      </c>
      <c r="E132" s="6">
        <v>1</v>
      </c>
      <c r="F132" s="6" t="s">
        <v>706</v>
      </c>
      <c r="G132" s="6" t="s">
        <v>1600</v>
      </c>
      <c r="H132" s="6">
        <v>4</v>
      </c>
      <c r="I132" s="6">
        <v>3900</v>
      </c>
      <c r="J132" s="6">
        <v>2800</v>
      </c>
      <c r="L132" s="40">
        <v>9.2100000000000009</v>
      </c>
      <c r="M132" s="40">
        <v>56.87</v>
      </c>
      <c r="N132" s="6" t="s">
        <v>1848</v>
      </c>
      <c r="O132" s="6" t="s">
        <v>1778</v>
      </c>
      <c r="P132" s="6">
        <v>1</v>
      </c>
      <c r="Q132" s="6" t="s">
        <v>1865</v>
      </c>
      <c r="R132" s="16" t="s">
        <v>1850</v>
      </c>
      <c r="T132" s="6">
        <v>1</v>
      </c>
      <c r="U132" s="6">
        <v>0</v>
      </c>
      <c r="V132" s="6">
        <v>0</v>
      </c>
      <c r="W132" s="6">
        <v>0</v>
      </c>
      <c r="X132" s="6">
        <v>0</v>
      </c>
      <c r="Y132" s="6">
        <v>0</v>
      </c>
      <c r="Z132" s="6" t="s">
        <v>605</v>
      </c>
      <c r="AA132" s="6" t="s">
        <v>605</v>
      </c>
      <c r="AB132" s="15" t="s">
        <v>605</v>
      </c>
      <c r="AC132" s="6">
        <v>0</v>
      </c>
      <c r="AD132" s="6">
        <v>0</v>
      </c>
      <c r="AE132" s="6">
        <v>0</v>
      </c>
      <c r="AF132" s="6" t="s">
        <v>605</v>
      </c>
      <c r="AG132" s="6" t="s">
        <v>605</v>
      </c>
      <c r="AH132" s="6" t="s">
        <v>605</v>
      </c>
      <c r="AI132" s="6" t="s">
        <v>605</v>
      </c>
      <c r="AJ132" s="6">
        <v>1</v>
      </c>
      <c r="AK132" s="15" t="s">
        <v>1781</v>
      </c>
      <c r="AL132" s="15">
        <v>-26.3</v>
      </c>
      <c r="AM132" s="15" t="s">
        <v>605</v>
      </c>
      <c r="AN132" s="15" t="s">
        <v>1782</v>
      </c>
      <c r="AO132" s="15">
        <v>-31.4</v>
      </c>
      <c r="AP132" s="15" t="s">
        <v>605</v>
      </c>
      <c r="AQ132" s="15">
        <v>-5.0999999999999996</v>
      </c>
      <c r="AR132" s="15" t="s">
        <v>605</v>
      </c>
      <c r="AS132" s="6">
        <v>0</v>
      </c>
      <c r="AT132" s="6" t="s">
        <v>605</v>
      </c>
      <c r="AU132" s="6" t="s">
        <v>605</v>
      </c>
      <c r="AV132" s="6" t="s">
        <v>605</v>
      </c>
      <c r="AW132" s="6" t="s">
        <v>605</v>
      </c>
      <c r="AX132" s="6" t="s">
        <v>605</v>
      </c>
      <c r="AY132" s="6" t="s">
        <v>605</v>
      </c>
      <c r="AZ132" s="6" t="s">
        <v>605</v>
      </c>
      <c r="BA132" s="6" t="s">
        <v>605</v>
      </c>
      <c r="BB132" s="6" t="s">
        <v>605</v>
      </c>
      <c r="BC132" s="6" t="s">
        <v>605</v>
      </c>
      <c r="BD132" s="6" t="s">
        <v>605</v>
      </c>
      <c r="BE132" s="6">
        <v>0</v>
      </c>
      <c r="BF132" s="6">
        <v>1</v>
      </c>
      <c r="BG132" s="6">
        <v>0</v>
      </c>
      <c r="BH132" s="6">
        <v>0</v>
      </c>
      <c r="BI132" s="6" t="s">
        <v>605</v>
      </c>
      <c r="BJ132" s="6" t="s">
        <v>605</v>
      </c>
      <c r="BK132" s="6" t="s">
        <v>605</v>
      </c>
      <c r="BL132" s="6" t="s">
        <v>605</v>
      </c>
      <c r="BM132" s="6" t="s">
        <v>605</v>
      </c>
      <c r="BN132" s="6" t="s">
        <v>605</v>
      </c>
      <c r="BO132" s="6">
        <v>0</v>
      </c>
    </row>
    <row r="133" spans="1:67" x14ac:dyDescent="0.15">
      <c r="A133" s="6" t="s">
        <v>2078</v>
      </c>
      <c r="B133" s="6" t="s">
        <v>2079</v>
      </c>
      <c r="C133" s="6" t="s">
        <v>605</v>
      </c>
      <c r="D133" s="6" t="s">
        <v>1775</v>
      </c>
      <c r="E133" s="6">
        <v>1</v>
      </c>
      <c r="F133" s="6" t="s">
        <v>706</v>
      </c>
      <c r="G133" s="6" t="s">
        <v>1600</v>
      </c>
      <c r="H133" s="6">
        <v>4</v>
      </c>
      <c r="I133" s="6">
        <v>3900</v>
      </c>
      <c r="J133" s="6">
        <v>2800</v>
      </c>
      <c r="L133" s="40">
        <v>9.2100000000000009</v>
      </c>
      <c r="M133" s="40">
        <v>56.87</v>
      </c>
      <c r="N133" s="6" t="s">
        <v>1848</v>
      </c>
      <c r="O133" s="6" t="s">
        <v>1778</v>
      </c>
      <c r="P133" s="6">
        <v>1</v>
      </c>
      <c r="Q133" s="6" t="s">
        <v>983</v>
      </c>
      <c r="R133" s="16" t="s">
        <v>1780</v>
      </c>
      <c r="T133" s="6">
        <v>1</v>
      </c>
      <c r="U133" s="6">
        <v>0</v>
      </c>
      <c r="V133" s="6">
        <v>0</v>
      </c>
      <c r="W133" s="6">
        <v>1</v>
      </c>
      <c r="X133" s="6">
        <v>0</v>
      </c>
      <c r="Y133" s="6">
        <v>0</v>
      </c>
      <c r="Z133" s="6" t="s">
        <v>605</v>
      </c>
      <c r="AA133" s="6" t="s">
        <v>605</v>
      </c>
      <c r="AB133" s="15" t="s">
        <v>605</v>
      </c>
      <c r="AC133" s="6">
        <v>1</v>
      </c>
      <c r="AD133" s="6">
        <v>0</v>
      </c>
      <c r="AE133" s="6">
        <v>1</v>
      </c>
      <c r="AF133" s="6" t="s">
        <v>605</v>
      </c>
      <c r="AG133" s="6" t="s">
        <v>605</v>
      </c>
      <c r="AH133" s="6" t="s">
        <v>605</v>
      </c>
      <c r="AI133" s="6" t="s">
        <v>605</v>
      </c>
      <c r="AJ133" s="6">
        <v>1</v>
      </c>
      <c r="AK133" s="15" t="s">
        <v>1781</v>
      </c>
      <c r="AL133" s="15">
        <v>-12</v>
      </c>
      <c r="AM133" s="15" t="s">
        <v>605</v>
      </c>
      <c r="AN133" s="15" t="s">
        <v>1782</v>
      </c>
      <c r="AO133" s="15">
        <v>-23.9</v>
      </c>
      <c r="AP133" s="15" t="s">
        <v>605</v>
      </c>
      <c r="AQ133" s="15">
        <v>-11.9</v>
      </c>
      <c r="AR133" s="15" t="s">
        <v>605</v>
      </c>
      <c r="AS133" s="6">
        <v>0</v>
      </c>
      <c r="AT133" s="6" t="s">
        <v>605</v>
      </c>
      <c r="AU133" s="6" t="s">
        <v>605</v>
      </c>
      <c r="AV133" s="6" t="s">
        <v>605</v>
      </c>
      <c r="AW133" s="6" t="s">
        <v>605</v>
      </c>
      <c r="AX133" s="6" t="s">
        <v>605</v>
      </c>
      <c r="AY133" s="6" t="s">
        <v>605</v>
      </c>
      <c r="AZ133" s="6" t="s">
        <v>605</v>
      </c>
      <c r="BA133" s="6" t="s">
        <v>605</v>
      </c>
      <c r="BB133" s="6" t="s">
        <v>605</v>
      </c>
      <c r="BC133" s="6" t="s">
        <v>605</v>
      </c>
      <c r="BD133" s="6" t="s">
        <v>605</v>
      </c>
      <c r="BE133" s="6">
        <v>0</v>
      </c>
      <c r="BF133" s="6">
        <v>1</v>
      </c>
      <c r="BG133" s="6">
        <v>0</v>
      </c>
      <c r="BH133" s="6">
        <v>0</v>
      </c>
      <c r="BI133" s="6" t="s">
        <v>605</v>
      </c>
      <c r="BJ133" s="6" t="s">
        <v>605</v>
      </c>
      <c r="BK133" s="6" t="s">
        <v>605</v>
      </c>
      <c r="BL133" s="6" t="s">
        <v>605</v>
      </c>
      <c r="BM133" s="6" t="s">
        <v>605</v>
      </c>
      <c r="BN133" s="6" t="s">
        <v>605</v>
      </c>
      <c r="BO133" s="6">
        <v>0</v>
      </c>
    </row>
    <row r="134" spans="1:67" x14ac:dyDescent="0.15">
      <c r="A134" s="6" t="s">
        <v>2080</v>
      </c>
      <c r="B134" s="6" t="s">
        <v>2081</v>
      </c>
      <c r="C134" s="6" t="s">
        <v>605</v>
      </c>
      <c r="D134" s="6" t="s">
        <v>1775</v>
      </c>
      <c r="E134" s="6">
        <v>1</v>
      </c>
      <c r="F134" s="6" t="s">
        <v>706</v>
      </c>
      <c r="G134" s="6" t="s">
        <v>1600</v>
      </c>
      <c r="H134" s="6">
        <v>4</v>
      </c>
      <c r="I134" s="6">
        <v>3900</v>
      </c>
      <c r="J134" s="6">
        <v>2800</v>
      </c>
      <c r="L134" s="40">
        <v>9.2100000000000009</v>
      </c>
      <c r="M134" s="40">
        <v>56.87</v>
      </c>
      <c r="N134" s="6" t="s">
        <v>1848</v>
      </c>
      <c r="O134" s="6" t="s">
        <v>1778</v>
      </c>
      <c r="P134" s="6">
        <v>1</v>
      </c>
      <c r="Q134" s="6" t="s">
        <v>1865</v>
      </c>
      <c r="R134" s="16" t="s">
        <v>1850</v>
      </c>
      <c r="T134" s="6">
        <v>1</v>
      </c>
      <c r="U134" s="6">
        <v>0</v>
      </c>
      <c r="V134" s="6">
        <v>0</v>
      </c>
      <c r="W134" s="6">
        <v>0</v>
      </c>
      <c r="X134" s="6">
        <v>0</v>
      </c>
      <c r="Y134" s="6">
        <v>0</v>
      </c>
      <c r="Z134" s="6" t="s">
        <v>605</v>
      </c>
      <c r="AA134" s="6" t="s">
        <v>605</v>
      </c>
      <c r="AB134" s="15" t="s">
        <v>605</v>
      </c>
      <c r="AC134" s="6">
        <v>0</v>
      </c>
      <c r="AD134" s="6">
        <v>0</v>
      </c>
      <c r="AE134" s="6">
        <v>0</v>
      </c>
      <c r="AF134" s="6" t="s">
        <v>605</v>
      </c>
      <c r="AG134" s="6" t="s">
        <v>605</v>
      </c>
      <c r="AH134" s="6" t="s">
        <v>605</v>
      </c>
      <c r="AI134" s="6" t="s">
        <v>605</v>
      </c>
      <c r="AJ134" s="6">
        <v>1</v>
      </c>
      <c r="AK134" s="15" t="s">
        <v>1781</v>
      </c>
      <c r="AL134" s="15">
        <v>-21.1</v>
      </c>
      <c r="AM134" s="15" t="s">
        <v>605</v>
      </c>
      <c r="AN134" s="15" t="s">
        <v>1782</v>
      </c>
      <c r="AO134" s="15">
        <v>-28.8</v>
      </c>
      <c r="AP134" s="15" t="s">
        <v>605</v>
      </c>
      <c r="AQ134" s="15">
        <v>-7.7</v>
      </c>
      <c r="AR134" s="15" t="s">
        <v>605</v>
      </c>
      <c r="AS134" s="6">
        <v>0</v>
      </c>
      <c r="AT134" s="6" t="s">
        <v>605</v>
      </c>
      <c r="AU134" s="6" t="s">
        <v>605</v>
      </c>
      <c r="AV134" s="6" t="s">
        <v>605</v>
      </c>
      <c r="AW134" s="6" t="s">
        <v>605</v>
      </c>
      <c r="AX134" s="6" t="s">
        <v>605</v>
      </c>
      <c r="AY134" s="6" t="s">
        <v>605</v>
      </c>
      <c r="AZ134" s="6" t="s">
        <v>605</v>
      </c>
      <c r="BA134" s="6" t="s">
        <v>605</v>
      </c>
      <c r="BB134" s="6" t="s">
        <v>605</v>
      </c>
      <c r="BC134" s="6" t="s">
        <v>605</v>
      </c>
      <c r="BD134" s="6" t="s">
        <v>605</v>
      </c>
      <c r="BE134" s="6">
        <v>0</v>
      </c>
      <c r="BF134" s="6">
        <v>1</v>
      </c>
      <c r="BG134" s="6">
        <v>0</v>
      </c>
      <c r="BH134" s="6">
        <v>0</v>
      </c>
      <c r="BI134" s="6" t="s">
        <v>605</v>
      </c>
      <c r="BJ134" s="6" t="s">
        <v>605</v>
      </c>
      <c r="BK134" s="6" t="s">
        <v>605</v>
      </c>
      <c r="BL134" s="6" t="s">
        <v>605</v>
      </c>
      <c r="BM134" s="6" t="s">
        <v>605</v>
      </c>
      <c r="BN134" s="6" t="s">
        <v>605</v>
      </c>
      <c r="BO134" s="6">
        <v>0</v>
      </c>
    </row>
    <row r="135" spans="1:67" x14ac:dyDescent="0.15">
      <c r="A135" s="6" t="s">
        <v>2082</v>
      </c>
      <c r="B135" s="6" t="s">
        <v>2083</v>
      </c>
      <c r="C135" s="6" t="s">
        <v>605</v>
      </c>
      <c r="D135" s="6" t="s">
        <v>1810</v>
      </c>
      <c r="E135" s="6">
        <v>0</v>
      </c>
      <c r="F135" s="6" t="s">
        <v>43</v>
      </c>
      <c r="G135" s="6" t="s">
        <v>1600</v>
      </c>
      <c r="H135" s="6">
        <v>5</v>
      </c>
      <c r="I135" s="6">
        <v>4500</v>
      </c>
      <c r="J135" s="6">
        <v>4000</v>
      </c>
      <c r="L135" s="40">
        <v>9.2100000000000009</v>
      </c>
      <c r="M135" s="40">
        <v>56.87</v>
      </c>
      <c r="N135" s="6" t="s">
        <v>1848</v>
      </c>
      <c r="O135" s="6" t="s">
        <v>1778</v>
      </c>
      <c r="P135" s="6">
        <v>1</v>
      </c>
      <c r="Q135" s="6" t="s">
        <v>1707</v>
      </c>
      <c r="R135" s="16" t="s">
        <v>1850</v>
      </c>
      <c r="T135" s="6">
        <v>1</v>
      </c>
      <c r="U135" s="6">
        <v>0</v>
      </c>
      <c r="V135" s="6">
        <v>0</v>
      </c>
      <c r="W135" s="6">
        <v>0</v>
      </c>
      <c r="X135" s="6">
        <v>0</v>
      </c>
      <c r="Y135" s="6">
        <v>0</v>
      </c>
      <c r="Z135" s="6" t="s">
        <v>605</v>
      </c>
      <c r="AA135" s="6" t="s">
        <v>605</v>
      </c>
      <c r="AB135" s="15" t="s">
        <v>605</v>
      </c>
      <c r="AC135" s="6">
        <v>0</v>
      </c>
      <c r="AD135" s="6">
        <v>0</v>
      </c>
      <c r="AE135" s="6">
        <v>0</v>
      </c>
      <c r="AF135" s="6" t="s">
        <v>605</v>
      </c>
      <c r="AG135" s="6" t="s">
        <v>605</v>
      </c>
      <c r="AH135" s="6" t="s">
        <v>605</v>
      </c>
      <c r="AI135" s="6" t="s">
        <v>605</v>
      </c>
      <c r="AJ135" s="6">
        <v>1</v>
      </c>
      <c r="AK135" s="15" t="s">
        <v>1781</v>
      </c>
      <c r="AL135" s="15">
        <v>-19</v>
      </c>
      <c r="AM135" s="15" t="s">
        <v>605</v>
      </c>
      <c r="AN135" s="15" t="s">
        <v>1782</v>
      </c>
      <c r="AO135" s="15">
        <v>-14.6</v>
      </c>
      <c r="AP135" s="15" t="s">
        <v>605</v>
      </c>
      <c r="AQ135" s="15">
        <v>4.4000000000000004</v>
      </c>
      <c r="AR135" s="15" t="s">
        <v>605</v>
      </c>
      <c r="AS135" s="6">
        <v>0</v>
      </c>
      <c r="AT135" s="6" t="s">
        <v>605</v>
      </c>
      <c r="AU135" s="6" t="s">
        <v>605</v>
      </c>
      <c r="AV135" s="6" t="s">
        <v>605</v>
      </c>
      <c r="AW135" s="6" t="s">
        <v>605</v>
      </c>
      <c r="AX135" s="6" t="s">
        <v>605</v>
      </c>
      <c r="AY135" s="6" t="s">
        <v>605</v>
      </c>
      <c r="AZ135" s="6" t="s">
        <v>605</v>
      </c>
      <c r="BA135" s="6" t="s">
        <v>605</v>
      </c>
      <c r="BB135" s="6" t="s">
        <v>605</v>
      </c>
      <c r="BC135" s="6" t="s">
        <v>605</v>
      </c>
      <c r="BD135" s="6" t="s">
        <v>605</v>
      </c>
      <c r="BE135" s="6">
        <v>0</v>
      </c>
      <c r="BF135" s="6">
        <v>0</v>
      </c>
      <c r="BG135" s="6">
        <v>0</v>
      </c>
      <c r="BH135" s="6">
        <v>0</v>
      </c>
      <c r="BI135" s="6" t="s">
        <v>605</v>
      </c>
      <c r="BJ135" s="6" t="s">
        <v>605</v>
      </c>
      <c r="BK135" s="6" t="s">
        <v>605</v>
      </c>
      <c r="BL135" s="6" t="s">
        <v>605</v>
      </c>
      <c r="BM135" s="6" t="s">
        <v>605</v>
      </c>
      <c r="BN135" s="6" t="s">
        <v>605</v>
      </c>
      <c r="BO135" s="6">
        <v>0</v>
      </c>
    </row>
    <row r="136" spans="1:67" x14ac:dyDescent="0.15">
      <c r="A136" s="6" t="s">
        <v>2084</v>
      </c>
      <c r="B136" s="6" t="s">
        <v>2085</v>
      </c>
      <c r="C136" s="6" t="s">
        <v>605</v>
      </c>
      <c r="D136" s="6" t="s">
        <v>1810</v>
      </c>
      <c r="E136" s="6">
        <v>0</v>
      </c>
      <c r="F136" s="6" t="s">
        <v>300</v>
      </c>
      <c r="G136" s="6" t="s">
        <v>2086</v>
      </c>
      <c r="H136" s="6">
        <v>5</v>
      </c>
      <c r="I136" s="6">
        <v>4500</v>
      </c>
      <c r="J136" s="6">
        <v>4000</v>
      </c>
      <c r="L136" s="40">
        <v>9.81</v>
      </c>
      <c r="M136" s="40">
        <v>55.44</v>
      </c>
      <c r="N136" s="6" t="s">
        <v>1777</v>
      </c>
      <c r="O136" s="6" t="s">
        <v>1778</v>
      </c>
      <c r="P136" s="6">
        <v>1</v>
      </c>
      <c r="Q136" s="6" t="s">
        <v>2087</v>
      </c>
      <c r="R136" s="16" t="s">
        <v>1780</v>
      </c>
      <c r="S136" s="6">
        <v>960</v>
      </c>
      <c r="T136" s="6">
        <v>1</v>
      </c>
      <c r="U136" s="6">
        <v>1</v>
      </c>
      <c r="V136" s="6">
        <v>0</v>
      </c>
      <c r="W136" s="6">
        <v>1</v>
      </c>
      <c r="X136" s="6">
        <v>1</v>
      </c>
      <c r="Y136" s="6">
        <v>0</v>
      </c>
      <c r="Z136" s="6" t="s">
        <v>605</v>
      </c>
      <c r="AA136" s="15">
        <v>0.08</v>
      </c>
      <c r="AB136" s="15">
        <v>2.57</v>
      </c>
      <c r="AC136" s="6">
        <v>1</v>
      </c>
      <c r="AD136" s="6">
        <v>1</v>
      </c>
      <c r="AE136" s="6">
        <v>1</v>
      </c>
      <c r="AF136" s="16">
        <v>69.5</v>
      </c>
      <c r="AG136" s="6" t="s">
        <v>605</v>
      </c>
      <c r="AH136" s="6" t="s">
        <v>605</v>
      </c>
      <c r="AI136" s="6" t="s">
        <v>605</v>
      </c>
      <c r="AJ136" s="6">
        <v>1</v>
      </c>
      <c r="AK136" s="15" t="s">
        <v>1781</v>
      </c>
      <c r="AL136" s="15">
        <v>-26.85</v>
      </c>
      <c r="AM136" s="15" t="s">
        <v>605</v>
      </c>
      <c r="AN136" s="15" t="s">
        <v>1782</v>
      </c>
      <c r="AO136" s="15">
        <v>-22.91</v>
      </c>
      <c r="AP136" s="15" t="s">
        <v>605</v>
      </c>
      <c r="AQ136" s="15">
        <v>3.94</v>
      </c>
      <c r="AR136" s="15" t="s">
        <v>605</v>
      </c>
      <c r="AS136" s="6">
        <v>1</v>
      </c>
      <c r="AT136" s="6">
        <v>0</v>
      </c>
      <c r="AU136" s="6">
        <v>1</v>
      </c>
      <c r="AV136" s="6" t="s">
        <v>605</v>
      </c>
      <c r="AW136" s="6" t="s">
        <v>605</v>
      </c>
      <c r="AX136" s="6" t="s">
        <v>605</v>
      </c>
      <c r="AY136" s="6" t="s">
        <v>605</v>
      </c>
      <c r="AZ136" s="6" t="s">
        <v>605</v>
      </c>
      <c r="BA136" s="6" t="s">
        <v>605</v>
      </c>
      <c r="BB136" s="6" t="s">
        <v>605</v>
      </c>
      <c r="BC136" s="6" t="s">
        <v>605</v>
      </c>
      <c r="BD136" s="6" t="s">
        <v>605</v>
      </c>
      <c r="BE136" s="6">
        <v>1</v>
      </c>
      <c r="BF136" s="6">
        <v>0</v>
      </c>
      <c r="BG136" s="6">
        <v>0</v>
      </c>
      <c r="BH136" s="6">
        <v>1</v>
      </c>
      <c r="BI136" s="6" t="s">
        <v>983</v>
      </c>
      <c r="BJ136" s="6" t="s">
        <v>1799</v>
      </c>
      <c r="BK136" s="6">
        <v>-23.1</v>
      </c>
      <c r="BL136" s="6" t="s">
        <v>1800</v>
      </c>
      <c r="BM136" s="6">
        <v>4.9000000000000004</v>
      </c>
      <c r="BN136" s="6">
        <v>10.4</v>
      </c>
      <c r="BO136" s="6">
        <v>0</v>
      </c>
    </row>
    <row r="137" spans="1:67" x14ac:dyDescent="0.15">
      <c r="A137" s="6" t="s">
        <v>2088</v>
      </c>
      <c r="B137" s="6" t="s">
        <v>2089</v>
      </c>
      <c r="C137" s="6" t="s">
        <v>605</v>
      </c>
      <c r="D137" s="6" t="s">
        <v>1810</v>
      </c>
      <c r="E137" s="6">
        <v>0</v>
      </c>
      <c r="F137" s="6" t="s">
        <v>300</v>
      </c>
      <c r="G137" s="6" t="s">
        <v>2086</v>
      </c>
      <c r="H137" s="6">
        <v>5</v>
      </c>
      <c r="I137" s="6">
        <v>4500</v>
      </c>
      <c r="J137" s="6">
        <v>4000</v>
      </c>
      <c r="L137" s="40">
        <v>9.81</v>
      </c>
      <c r="M137" s="40">
        <v>55.44</v>
      </c>
      <c r="N137" s="6" t="s">
        <v>1777</v>
      </c>
      <c r="O137" s="6" t="s">
        <v>1778</v>
      </c>
      <c r="P137" s="6">
        <v>0</v>
      </c>
      <c r="Q137" s="6" t="s">
        <v>605</v>
      </c>
      <c r="R137" s="6" t="s">
        <v>605</v>
      </c>
      <c r="S137" s="6" t="s">
        <v>605</v>
      </c>
      <c r="T137" s="6" t="s">
        <v>605</v>
      </c>
      <c r="U137" s="6">
        <v>0</v>
      </c>
      <c r="V137" s="6" t="s">
        <v>605</v>
      </c>
      <c r="W137" s="6" t="s">
        <v>605</v>
      </c>
      <c r="X137" s="6" t="s">
        <v>605</v>
      </c>
      <c r="Y137" s="6" t="s">
        <v>605</v>
      </c>
      <c r="Z137" s="6" t="s">
        <v>605</v>
      </c>
      <c r="AA137" s="6" t="s">
        <v>605</v>
      </c>
      <c r="AB137" s="15" t="s">
        <v>605</v>
      </c>
      <c r="AC137" s="6" t="s">
        <v>605</v>
      </c>
      <c r="AD137" s="6" t="s">
        <v>605</v>
      </c>
      <c r="AE137" s="6" t="s">
        <v>605</v>
      </c>
      <c r="AF137" s="6" t="s">
        <v>605</v>
      </c>
      <c r="AG137" s="6" t="s">
        <v>605</v>
      </c>
      <c r="AH137" s="6" t="s">
        <v>605</v>
      </c>
      <c r="AI137" s="6" t="s">
        <v>605</v>
      </c>
      <c r="AJ137" s="6">
        <v>0</v>
      </c>
      <c r="AK137" s="15" t="s">
        <v>605</v>
      </c>
      <c r="AL137" s="15" t="s">
        <v>605</v>
      </c>
      <c r="AM137" s="15" t="s">
        <v>605</v>
      </c>
      <c r="AN137" s="15" t="s">
        <v>605</v>
      </c>
      <c r="AO137" s="15" t="s">
        <v>605</v>
      </c>
      <c r="AP137" s="15" t="s">
        <v>605</v>
      </c>
      <c r="AQ137" s="15" t="s">
        <v>605</v>
      </c>
      <c r="AR137" s="15" t="s">
        <v>605</v>
      </c>
      <c r="AS137" s="6" t="s">
        <v>605</v>
      </c>
      <c r="AT137" s="6" t="s">
        <v>605</v>
      </c>
      <c r="AU137" s="6" t="s">
        <v>605</v>
      </c>
      <c r="AV137" s="6" t="s">
        <v>605</v>
      </c>
      <c r="AW137" s="6" t="s">
        <v>605</v>
      </c>
      <c r="AX137" s="6" t="s">
        <v>605</v>
      </c>
      <c r="AY137" s="6" t="s">
        <v>605</v>
      </c>
      <c r="AZ137" s="6" t="s">
        <v>605</v>
      </c>
      <c r="BA137" s="6" t="s">
        <v>605</v>
      </c>
      <c r="BB137" s="6" t="s">
        <v>605</v>
      </c>
      <c r="BC137" s="6" t="s">
        <v>605</v>
      </c>
      <c r="BD137" s="6" t="s">
        <v>605</v>
      </c>
      <c r="BE137" s="6">
        <v>0</v>
      </c>
      <c r="BF137" s="6" t="s">
        <v>605</v>
      </c>
      <c r="BG137" s="6" t="s">
        <v>605</v>
      </c>
      <c r="BH137" s="6">
        <v>1</v>
      </c>
      <c r="BI137" s="6" t="s">
        <v>983</v>
      </c>
      <c r="BJ137" s="6" t="s">
        <v>1799</v>
      </c>
      <c r="BK137" s="6">
        <v>-25</v>
      </c>
      <c r="BL137" s="6" t="s">
        <v>1800</v>
      </c>
      <c r="BM137" s="6">
        <v>6.6</v>
      </c>
      <c r="BN137" s="6">
        <v>18.5</v>
      </c>
      <c r="BO137" s="6">
        <v>0</v>
      </c>
    </row>
    <row r="138" spans="1:67" x14ac:dyDescent="0.15">
      <c r="A138" s="6" t="s">
        <v>2090</v>
      </c>
      <c r="B138" s="6" t="s">
        <v>2091</v>
      </c>
      <c r="C138" s="6" t="s">
        <v>605</v>
      </c>
      <c r="D138" s="6" t="s">
        <v>1810</v>
      </c>
      <c r="E138" s="6">
        <v>0</v>
      </c>
      <c r="F138" s="6" t="s">
        <v>300</v>
      </c>
      <c r="G138" s="6" t="s">
        <v>2086</v>
      </c>
      <c r="H138" s="6">
        <v>5</v>
      </c>
      <c r="I138" s="6">
        <v>4500</v>
      </c>
      <c r="J138" s="6">
        <v>4000</v>
      </c>
      <c r="L138" s="40">
        <v>9.81</v>
      </c>
      <c r="M138" s="40">
        <v>55.44</v>
      </c>
      <c r="N138" s="6" t="s">
        <v>1777</v>
      </c>
      <c r="O138" s="6" t="s">
        <v>1778</v>
      </c>
      <c r="P138" s="6">
        <v>0</v>
      </c>
      <c r="Q138" s="6" t="s">
        <v>605</v>
      </c>
      <c r="R138" s="6" t="s">
        <v>605</v>
      </c>
      <c r="S138" s="6" t="s">
        <v>605</v>
      </c>
      <c r="T138" s="6" t="s">
        <v>605</v>
      </c>
      <c r="U138" s="6">
        <v>0</v>
      </c>
      <c r="V138" s="6" t="s">
        <v>605</v>
      </c>
      <c r="W138" s="6" t="s">
        <v>605</v>
      </c>
      <c r="X138" s="6" t="s">
        <v>605</v>
      </c>
      <c r="Y138" s="6" t="s">
        <v>605</v>
      </c>
      <c r="Z138" s="6" t="s">
        <v>605</v>
      </c>
      <c r="AA138" s="6" t="s">
        <v>605</v>
      </c>
      <c r="AB138" s="15" t="s">
        <v>605</v>
      </c>
      <c r="AC138" s="6" t="s">
        <v>605</v>
      </c>
      <c r="AD138" s="6" t="s">
        <v>605</v>
      </c>
      <c r="AE138" s="6" t="s">
        <v>605</v>
      </c>
      <c r="AF138" s="6" t="s">
        <v>605</v>
      </c>
      <c r="AG138" s="6" t="s">
        <v>605</v>
      </c>
      <c r="AH138" s="6" t="s">
        <v>605</v>
      </c>
      <c r="AI138" s="6" t="s">
        <v>605</v>
      </c>
      <c r="AJ138" s="6">
        <v>0</v>
      </c>
      <c r="AK138" s="15" t="s">
        <v>605</v>
      </c>
      <c r="AL138" s="15" t="s">
        <v>605</v>
      </c>
      <c r="AM138" s="15" t="s">
        <v>605</v>
      </c>
      <c r="AN138" s="15" t="s">
        <v>605</v>
      </c>
      <c r="AO138" s="15" t="s">
        <v>605</v>
      </c>
      <c r="AP138" s="15" t="s">
        <v>605</v>
      </c>
      <c r="AQ138" s="15" t="s">
        <v>605</v>
      </c>
      <c r="AR138" s="15" t="s">
        <v>605</v>
      </c>
      <c r="AS138" s="6" t="s">
        <v>605</v>
      </c>
      <c r="AT138" s="6" t="s">
        <v>605</v>
      </c>
      <c r="AU138" s="6" t="s">
        <v>605</v>
      </c>
      <c r="AV138" s="6" t="s">
        <v>605</v>
      </c>
      <c r="AW138" s="6" t="s">
        <v>605</v>
      </c>
      <c r="AX138" s="6" t="s">
        <v>605</v>
      </c>
      <c r="AY138" s="6" t="s">
        <v>605</v>
      </c>
      <c r="AZ138" s="6" t="s">
        <v>605</v>
      </c>
      <c r="BA138" s="6" t="s">
        <v>605</v>
      </c>
      <c r="BB138" s="6" t="s">
        <v>605</v>
      </c>
      <c r="BC138" s="6" t="s">
        <v>605</v>
      </c>
      <c r="BD138" s="6" t="s">
        <v>605</v>
      </c>
      <c r="BE138" s="6">
        <v>0</v>
      </c>
      <c r="BF138" s="6" t="s">
        <v>605</v>
      </c>
      <c r="BG138" s="6" t="s">
        <v>605</v>
      </c>
      <c r="BH138" s="6">
        <v>1</v>
      </c>
      <c r="BI138" s="6" t="s">
        <v>983</v>
      </c>
      <c r="BJ138" s="6" t="s">
        <v>1799</v>
      </c>
      <c r="BK138" s="6">
        <v>-23</v>
      </c>
      <c r="BL138" s="6" t="s">
        <v>1800</v>
      </c>
      <c r="BM138" s="6">
        <v>5</v>
      </c>
      <c r="BN138" s="6">
        <v>11.8</v>
      </c>
      <c r="BO138" s="6">
        <v>0</v>
      </c>
    </row>
    <row r="139" spans="1:67" x14ac:dyDescent="0.15">
      <c r="A139" s="6" t="s">
        <v>2092</v>
      </c>
      <c r="B139" s="6" t="s">
        <v>2093</v>
      </c>
      <c r="C139" s="6" t="s">
        <v>605</v>
      </c>
      <c r="D139" s="6" t="s">
        <v>1810</v>
      </c>
      <c r="E139" s="6">
        <v>0</v>
      </c>
      <c r="F139" s="6" t="s">
        <v>300</v>
      </c>
      <c r="G139" s="6" t="s">
        <v>2086</v>
      </c>
      <c r="H139" s="6">
        <v>5</v>
      </c>
      <c r="I139" s="6">
        <v>4500</v>
      </c>
      <c r="J139" s="6">
        <v>4000</v>
      </c>
      <c r="L139" s="40">
        <v>9.81</v>
      </c>
      <c r="M139" s="40">
        <v>55.44</v>
      </c>
      <c r="N139" s="6" t="s">
        <v>1777</v>
      </c>
      <c r="O139" s="6" t="s">
        <v>1778</v>
      </c>
      <c r="P139" s="6">
        <v>1</v>
      </c>
      <c r="Q139" s="6" t="s">
        <v>2087</v>
      </c>
      <c r="R139" s="16" t="s">
        <v>1780</v>
      </c>
      <c r="S139" s="6">
        <v>132</v>
      </c>
      <c r="T139" s="6">
        <v>1</v>
      </c>
      <c r="U139" s="6">
        <v>1</v>
      </c>
      <c r="V139" s="6">
        <v>0</v>
      </c>
      <c r="W139" s="6">
        <v>1</v>
      </c>
      <c r="X139" s="6">
        <v>0</v>
      </c>
      <c r="Y139" s="6">
        <v>0</v>
      </c>
      <c r="Z139" s="6" t="s">
        <v>605</v>
      </c>
      <c r="AA139" s="15" t="s">
        <v>605</v>
      </c>
      <c r="AB139" s="15">
        <v>3.32</v>
      </c>
      <c r="AC139" s="6">
        <v>0</v>
      </c>
      <c r="AD139" s="6">
        <v>0</v>
      </c>
      <c r="AE139" s="6">
        <v>1</v>
      </c>
      <c r="AF139" s="16">
        <v>83.6</v>
      </c>
      <c r="AG139" s="6" t="s">
        <v>605</v>
      </c>
      <c r="AH139" s="6" t="s">
        <v>605</v>
      </c>
      <c r="AI139" s="6" t="s">
        <v>605</v>
      </c>
      <c r="AJ139" s="6">
        <v>1</v>
      </c>
      <c r="AK139" s="15" t="s">
        <v>1781</v>
      </c>
      <c r="AL139" s="15">
        <v>-24.79</v>
      </c>
      <c r="AM139" s="15" t="s">
        <v>605</v>
      </c>
      <c r="AN139" s="15" t="s">
        <v>1782</v>
      </c>
      <c r="AO139" s="15">
        <v>-21.65</v>
      </c>
      <c r="AP139" s="15" t="s">
        <v>605</v>
      </c>
      <c r="AQ139" s="15">
        <v>3.14</v>
      </c>
      <c r="AR139" s="15" t="s">
        <v>605</v>
      </c>
      <c r="AS139" s="6">
        <v>0</v>
      </c>
      <c r="AT139" s="6">
        <v>1</v>
      </c>
      <c r="AU139" s="6">
        <v>0</v>
      </c>
      <c r="AV139" s="6" t="s">
        <v>605</v>
      </c>
      <c r="AW139" s="6" t="s">
        <v>605</v>
      </c>
      <c r="AX139" s="6" t="s">
        <v>605</v>
      </c>
      <c r="AY139" s="6" t="s">
        <v>605</v>
      </c>
      <c r="AZ139" s="6" t="s">
        <v>605</v>
      </c>
      <c r="BA139" s="6" t="s">
        <v>605</v>
      </c>
      <c r="BB139" s="6" t="s">
        <v>605</v>
      </c>
      <c r="BC139" s="6" t="s">
        <v>605</v>
      </c>
      <c r="BD139" s="6" t="s">
        <v>605</v>
      </c>
      <c r="BE139" s="6">
        <v>1</v>
      </c>
      <c r="BF139" s="6">
        <v>0</v>
      </c>
      <c r="BG139" s="6">
        <v>0</v>
      </c>
      <c r="BH139" s="6">
        <v>1</v>
      </c>
      <c r="BI139" s="6" t="s">
        <v>983</v>
      </c>
      <c r="BJ139" s="6" t="s">
        <v>1799</v>
      </c>
      <c r="BK139" s="6">
        <v>-23.4</v>
      </c>
      <c r="BL139" s="6" t="s">
        <v>1800</v>
      </c>
      <c r="BM139" s="6">
        <v>6.7</v>
      </c>
      <c r="BN139" s="6">
        <v>10.9</v>
      </c>
      <c r="BO139" s="6">
        <v>0</v>
      </c>
    </row>
    <row r="140" spans="1:67" x14ac:dyDescent="0.15">
      <c r="A140" s="6" t="s">
        <v>2094</v>
      </c>
      <c r="B140" s="6" t="s">
        <v>2095</v>
      </c>
      <c r="C140" s="6" t="s">
        <v>605</v>
      </c>
      <c r="D140" s="6" t="s">
        <v>1810</v>
      </c>
      <c r="E140" s="6">
        <v>0</v>
      </c>
      <c r="F140" s="6" t="s">
        <v>300</v>
      </c>
      <c r="G140" s="6" t="s">
        <v>2086</v>
      </c>
      <c r="H140" s="6">
        <v>5</v>
      </c>
      <c r="I140" s="6">
        <v>4500</v>
      </c>
      <c r="J140" s="6">
        <v>4000</v>
      </c>
      <c r="L140" s="40">
        <v>9.81</v>
      </c>
      <c r="M140" s="40">
        <v>55.44</v>
      </c>
      <c r="N140" s="6" t="s">
        <v>1777</v>
      </c>
      <c r="O140" s="6" t="s">
        <v>1778</v>
      </c>
      <c r="P140" s="6">
        <v>0</v>
      </c>
      <c r="Q140" s="6" t="s">
        <v>605</v>
      </c>
      <c r="R140" s="6" t="s">
        <v>605</v>
      </c>
      <c r="S140" s="6" t="s">
        <v>605</v>
      </c>
      <c r="T140" s="6" t="s">
        <v>605</v>
      </c>
      <c r="U140" s="6">
        <v>0</v>
      </c>
      <c r="V140" s="6" t="s">
        <v>605</v>
      </c>
      <c r="W140" s="6" t="s">
        <v>605</v>
      </c>
      <c r="X140" s="6" t="s">
        <v>605</v>
      </c>
      <c r="Y140" s="6" t="s">
        <v>605</v>
      </c>
      <c r="Z140" s="6" t="s">
        <v>605</v>
      </c>
      <c r="AA140" s="6" t="s">
        <v>605</v>
      </c>
      <c r="AB140" s="15" t="s">
        <v>605</v>
      </c>
      <c r="AC140" s="6" t="s">
        <v>605</v>
      </c>
      <c r="AD140" s="6" t="s">
        <v>605</v>
      </c>
      <c r="AE140" s="6" t="s">
        <v>605</v>
      </c>
      <c r="AF140" s="6" t="s">
        <v>605</v>
      </c>
      <c r="AG140" s="6" t="s">
        <v>605</v>
      </c>
      <c r="AH140" s="6" t="s">
        <v>605</v>
      </c>
      <c r="AI140" s="6" t="s">
        <v>605</v>
      </c>
      <c r="AJ140" s="6">
        <v>0</v>
      </c>
      <c r="AK140" s="15" t="s">
        <v>605</v>
      </c>
      <c r="AL140" s="15" t="s">
        <v>605</v>
      </c>
      <c r="AM140" s="15" t="s">
        <v>605</v>
      </c>
      <c r="AN140" s="15" t="s">
        <v>605</v>
      </c>
      <c r="AO140" s="15" t="s">
        <v>605</v>
      </c>
      <c r="AP140" s="15" t="s">
        <v>605</v>
      </c>
      <c r="AQ140" s="15" t="s">
        <v>605</v>
      </c>
      <c r="AR140" s="15" t="s">
        <v>605</v>
      </c>
      <c r="AS140" s="6" t="s">
        <v>605</v>
      </c>
      <c r="AT140" s="6" t="s">
        <v>605</v>
      </c>
      <c r="AU140" s="6" t="s">
        <v>605</v>
      </c>
      <c r="AV140" s="6" t="s">
        <v>605</v>
      </c>
      <c r="AW140" s="6" t="s">
        <v>605</v>
      </c>
      <c r="AX140" s="6" t="s">
        <v>605</v>
      </c>
      <c r="AY140" s="6" t="s">
        <v>605</v>
      </c>
      <c r="AZ140" s="6" t="s">
        <v>605</v>
      </c>
      <c r="BA140" s="6" t="s">
        <v>605</v>
      </c>
      <c r="BB140" s="6" t="s">
        <v>605</v>
      </c>
      <c r="BC140" s="6" t="s">
        <v>605</v>
      </c>
      <c r="BD140" s="6" t="s">
        <v>605</v>
      </c>
      <c r="BE140" s="6">
        <v>0</v>
      </c>
      <c r="BF140" s="6" t="s">
        <v>605</v>
      </c>
      <c r="BG140" s="6" t="s">
        <v>605</v>
      </c>
      <c r="BH140" s="6">
        <v>1</v>
      </c>
      <c r="BI140" s="6" t="s">
        <v>983</v>
      </c>
      <c r="BJ140" s="6" t="s">
        <v>1799</v>
      </c>
      <c r="BK140" s="6">
        <v>-21.8</v>
      </c>
      <c r="BL140" s="6" t="s">
        <v>1800</v>
      </c>
      <c r="BM140" s="6">
        <v>5.6</v>
      </c>
      <c r="BN140" s="6">
        <v>9.1999999999999993</v>
      </c>
      <c r="BO140" s="6">
        <v>0</v>
      </c>
    </row>
    <row r="141" spans="1:67" x14ac:dyDescent="0.15">
      <c r="A141" s="6" t="s">
        <v>2096</v>
      </c>
      <c r="B141" s="6" t="s">
        <v>2097</v>
      </c>
      <c r="C141" s="6" t="s">
        <v>605</v>
      </c>
      <c r="D141" s="6" t="s">
        <v>1810</v>
      </c>
      <c r="E141" s="6">
        <v>0</v>
      </c>
      <c r="F141" s="6" t="s">
        <v>142</v>
      </c>
      <c r="G141" s="6" t="s">
        <v>1600</v>
      </c>
      <c r="H141" s="6">
        <v>5</v>
      </c>
      <c r="I141" s="6">
        <v>4500</v>
      </c>
      <c r="J141" s="6">
        <v>4000</v>
      </c>
      <c r="L141" s="40">
        <v>10.17</v>
      </c>
      <c r="M141" s="40">
        <v>56.71</v>
      </c>
      <c r="N141" s="6" t="s">
        <v>1848</v>
      </c>
      <c r="O141" s="6" t="s">
        <v>1778</v>
      </c>
      <c r="P141" s="6">
        <v>1</v>
      </c>
      <c r="Q141" s="6" t="s">
        <v>2087</v>
      </c>
      <c r="R141" s="16" t="s">
        <v>1780</v>
      </c>
      <c r="S141" s="6">
        <v>56.5</v>
      </c>
      <c r="T141" s="6">
        <v>1</v>
      </c>
      <c r="U141" s="6">
        <v>1</v>
      </c>
      <c r="V141" s="6">
        <v>1</v>
      </c>
      <c r="W141" s="6">
        <v>1</v>
      </c>
      <c r="X141" s="6">
        <v>1</v>
      </c>
      <c r="Y141" s="6">
        <v>1</v>
      </c>
      <c r="Z141" s="6" t="s">
        <v>605</v>
      </c>
      <c r="AA141" s="15">
        <v>0.3</v>
      </c>
      <c r="AB141" s="15">
        <v>2.84</v>
      </c>
      <c r="AC141" s="6">
        <v>1</v>
      </c>
      <c r="AD141" s="6">
        <v>1</v>
      </c>
      <c r="AE141" s="6">
        <v>1</v>
      </c>
      <c r="AF141" s="16">
        <v>60.6</v>
      </c>
      <c r="AG141" s="6" t="s">
        <v>605</v>
      </c>
      <c r="AH141" s="6" t="s">
        <v>605</v>
      </c>
      <c r="AI141" s="6" t="s">
        <v>605</v>
      </c>
      <c r="AJ141" s="6">
        <v>1</v>
      </c>
      <c r="AK141" s="15" t="s">
        <v>1781</v>
      </c>
      <c r="AL141" s="15">
        <v>-24.4</v>
      </c>
      <c r="AM141" s="15" t="s">
        <v>605</v>
      </c>
      <c r="AN141" s="15" t="s">
        <v>1782</v>
      </c>
      <c r="AO141" s="15">
        <v>-28</v>
      </c>
      <c r="AP141" s="15" t="s">
        <v>605</v>
      </c>
      <c r="AQ141" s="15">
        <v>-3.6</v>
      </c>
      <c r="AR141" s="15" t="s">
        <v>605</v>
      </c>
      <c r="AS141" s="6">
        <v>1</v>
      </c>
      <c r="AT141" s="6">
        <v>0</v>
      </c>
      <c r="AU141" s="6">
        <v>1</v>
      </c>
      <c r="AV141" s="6" t="s">
        <v>605</v>
      </c>
      <c r="AW141" s="6" t="s">
        <v>605</v>
      </c>
      <c r="AX141" s="6" t="s">
        <v>605</v>
      </c>
      <c r="AY141" s="6" t="s">
        <v>605</v>
      </c>
      <c r="AZ141" s="6" t="s">
        <v>605</v>
      </c>
      <c r="BA141" s="6" t="s">
        <v>605</v>
      </c>
      <c r="BB141" s="6" t="s">
        <v>605</v>
      </c>
      <c r="BC141" s="6" t="s">
        <v>605</v>
      </c>
      <c r="BD141" s="6" t="s">
        <v>605</v>
      </c>
      <c r="BE141" s="6">
        <v>1</v>
      </c>
      <c r="BF141" s="6">
        <v>1</v>
      </c>
      <c r="BG141" s="6">
        <v>0</v>
      </c>
      <c r="BH141" s="6">
        <v>0</v>
      </c>
      <c r="BI141" s="6" t="s">
        <v>605</v>
      </c>
      <c r="BJ141" s="6" t="s">
        <v>605</v>
      </c>
      <c r="BK141" s="6" t="s">
        <v>605</v>
      </c>
      <c r="BL141" s="6" t="s">
        <v>605</v>
      </c>
      <c r="BM141" s="6" t="s">
        <v>605</v>
      </c>
      <c r="BN141" s="6" t="s">
        <v>605</v>
      </c>
      <c r="BO141" s="6">
        <v>0</v>
      </c>
    </row>
    <row r="142" spans="1:67" x14ac:dyDescent="0.15">
      <c r="A142" s="6" t="s">
        <v>2098</v>
      </c>
      <c r="B142" s="6" t="s">
        <v>2099</v>
      </c>
      <c r="C142" s="6" t="s">
        <v>605</v>
      </c>
      <c r="D142" s="6" t="s">
        <v>1810</v>
      </c>
      <c r="E142" s="6">
        <v>0</v>
      </c>
      <c r="F142" s="6" t="s">
        <v>142</v>
      </c>
      <c r="G142" s="6" t="s">
        <v>1600</v>
      </c>
      <c r="H142" s="6">
        <v>5</v>
      </c>
      <c r="I142" s="6">
        <v>4500</v>
      </c>
      <c r="J142" s="6">
        <v>4000</v>
      </c>
      <c r="L142" s="40">
        <v>10.17</v>
      </c>
      <c r="M142" s="40">
        <v>56.71</v>
      </c>
      <c r="N142" s="6" t="s">
        <v>1848</v>
      </c>
      <c r="O142" s="6" t="s">
        <v>1778</v>
      </c>
      <c r="P142" s="6">
        <v>1</v>
      </c>
      <c r="Q142" s="6" t="s">
        <v>2087</v>
      </c>
      <c r="R142" s="16" t="s">
        <v>1780</v>
      </c>
      <c r="S142" s="6">
        <v>18.899999999999999</v>
      </c>
      <c r="T142" s="6">
        <v>1</v>
      </c>
      <c r="U142" s="6">
        <v>1</v>
      </c>
      <c r="V142" s="6">
        <v>0</v>
      </c>
      <c r="W142" s="6">
        <v>1</v>
      </c>
      <c r="X142" s="6">
        <v>1</v>
      </c>
      <c r="Y142" s="6">
        <v>0</v>
      </c>
      <c r="Z142" s="6" t="s">
        <v>605</v>
      </c>
      <c r="AA142" s="15">
        <v>0.14000000000000001</v>
      </c>
      <c r="AB142" s="15">
        <v>3.33</v>
      </c>
      <c r="AC142" s="6">
        <v>1</v>
      </c>
      <c r="AD142" s="6">
        <v>1</v>
      </c>
      <c r="AE142" s="6">
        <v>1</v>
      </c>
      <c r="AF142" s="16">
        <v>64.099999999999994</v>
      </c>
      <c r="AG142" s="6" t="s">
        <v>605</v>
      </c>
      <c r="AH142" s="6" t="s">
        <v>605</v>
      </c>
      <c r="AI142" s="6" t="s">
        <v>605</v>
      </c>
      <c r="AJ142" s="6">
        <v>1</v>
      </c>
      <c r="AK142" s="15" t="s">
        <v>1781</v>
      </c>
      <c r="AL142" s="15">
        <v>-24.7</v>
      </c>
      <c r="AM142" s="15" t="s">
        <v>605</v>
      </c>
      <c r="AN142" s="15" t="s">
        <v>1782</v>
      </c>
      <c r="AO142" s="15">
        <v>-25.7</v>
      </c>
      <c r="AP142" s="15" t="s">
        <v>605</v>
      </c>
      <c r="AQ142" s="15">
        <v>-1</v>
      </c>
      <c r="AR142" s="15" t="s">
        <v>605</v>
      </c>
      <c r="AS142" s="6">
        <v>1</v>
      </c>
      <c r="AT142" s="6">
        <v>0</v>
      </c>
      <c r="AU142" s="6">
        <v>1</v>
      </c>
      <c r="AV142" s="6" t="s">
        <v>605</v>
      </c>
      <c r="AW142" s="6" t="s">
        <v>605</v>
      </c>
      <c r="AX142" s="6" t="s">
        <v>605</v>
      </c>
      <c r="AY142" s="6" t="s">
        <v>605</v>
      </c>
      <c r="AZ142" s="6" t="s">
        <v>605</v>
      </c>
      <c r="BA142" s="6" t="s">
        <v>605</v>
      </c>
      <c r="BB142" s="6" t="s">
        <v>605</v>
      </c>
      <c r="BC142" s="6" t="s">
        <v>605</v>
      </c>
      <c r="BD142" s="6" t="s">
        <v>605</v>
      </c>
      <c r="BE142" s="6">
        <v>1</v>
      </c>
      <c r="BF142" s="6">
        <v>0</v>
      </c>
      <c r="BG142" s="6">
        <v>0</v>
      </c>
      <c r="BH142" s="6">
        <v>0</v>
      </c>
      <c r="BI142" s="6" t="s">
        <v>605</v>
      </c>
      <c r="BJ142" s="6" t="s">
        <v>605</v>
      </c>
      <c r="BK142" s="6" t="s">
        <v>605</v>
      </c>
      <c r="BL142" s="6" t="s">
        <v>605</v>
      </c>
      <c r="BM142" s="6" t="s">
        <v>605</v>
      </c>
      <c r="BN142" s="6" t="s">
        <v>605</v>
      </c>
      <c r="BO142" s="6">
        <v>0</v>
      </c>
    </row>
    <row r="143" spans="1:67" x14ac:dyDescent="0.15">
      <c r="A143" s="6" t="s">
        <v>2100</v>
      </c>
      <c r="B143" s="6" t="s">
        <v>2101</v>
      </c>
      <c r="C143" s="6" t="s">
        <v>605</v>
      </c>
      <c r="D143" s="6" t="s">
        <v>1810</v>
      </c>
      <c r="E143" s="6">
        <v>0</v>
      </c>
      <c r="F143" s="6" t="s">
        <v>142</v>
      </c>
      <c r="G143" s="6" t="s">
        <v>1600</v>
      </c>
      <c r="H143" s="6">
        <v>5</v>
      </c>
      <c r="I143" s="6">
        <v>4500</v>
      </c>
      <c r="J143" s="6">
        <v>4000</v>
      </c>
      <c r="L143" s="40">
        <v>10.17</v>
      </c>
      <c r="M143" s="40">
        <v>56.71</v>
      </c>
      <c r="N143" s="6" t="s">
        <v>1848</v>
      </c>
      <c r="O143" s="6" t="s">
        <v>1778</v>
      </c>
      <c r="P143" s="6">
        <v>1</v>
      </c>
      <c r="Q143" s="6" t="s">
        <v>2087</v>
      </c>
      <c r="R143" s="16" t="s">
        <v>1780</v>
      </c>
      <c r="S143" s="6">
        <v>39.9</v>
      </c>
      <c r="T143" s="6">
        <v>1</v>
      </c>
      <c r="U143" s="6">
        <v>1</v>
      </c>
      <c r="V143" s="6">
        <v>0</v>
      </c>
      <c r="W143" s="6">
        <v>1</v>
      </c>
      <c r="X143" s="6">
        <v>0</v>
      </c>
      <c r="Y143" s="6">
        <v>0</v>
      </c>
      <c r="Z143" s="6" t="s">
        <v>605</v>
      </c>
      <c r="AA143" s="15" t="s">
        <v>605</v>
      </c>
      <c r="AB143" s="15">
        <v>2.94</v>
      </c>
      <c r="AC143" s="6">
        <v>1</v>
      </c>
      <c r="AD143" s="6">
        <v>1</v>
      </c>
      <c r="AE143" s="6">
        <v>1</v>
      </c>
      <c r="AF143" s="16">
        <v>54.9</v>
      </c>
      <c r="AG143" s="6" t="s">
        <v>605</v>
      </c>
      <c r="AH143" s="6" t="s">
        <v>605</v>
      </c>
      <c r="AI143" s="6" t="s">
        <v>605</v>
      </c>
      <c r="AJ143" s="6">
        <v>1</v>
      </c>
      <c r="AK143" s="15" t="s">
        <v>1781</v>
      </c>
      <c r="AL143" s="15">
        <v>-26.2</v>
      </c>
      <c r="AM143" s="15" t="s">
        <v>605</v>
      </c>
      <c r="AN143" s="15" t="s">
        <v>1782</v>
      </c>
      <c r="AO143" s="15">
        <v>-28.2</v>
      </c>
      <c r="AP143" s="15" t="s">
        <v>605</v>
      </c>
      <c r="AQ143" s="15">
        <v>-2</v>
      </c>
      <c r="AR143" s="15" t="s">
        <v>605</v>
      </c>
      <c r="AS143" s="6">
        <v>0</v>
      </c>
      <c r="AT143" s="6">
        <v>0</v>
      </c>
      <c r="AU143" s="6">
        <v>0</v>
      </c>
      <c r="AV143" s="6" t="s">
        <v>605</v>
      </c>
      <c r="AW143" s="6" t="s">
        <v>605</v>
      </c>
      <c r="AX143" s="6" t="s">
        <v>605</v>
      </c>
      <c r="AY143" s="6" t="s">
        <v>605</v>
      </c>
      <c r="AZ143" s="6" t="s">
        <v>605</v>
      </c>
      <c r="BA143" s="6" t="s">
        <v>605</v>
      </c>
      <c r="BB143" s="6" t="s">
        <v>605</v>
      </c>
      <c r="BC143" s="6" t="s">
        <v>605</v>
      </c>
      <c r="BD143" s="6" t="s">
        <v>605</v>
      </c>
      <c r="BE143" s="6">
        <v>0</v>
      </c>
      <c r="BF143" s="6">
        <v>0</v>
      </c>
      <c r="BG143" s="6">
        <v>0</v>
      </c>
      <c r="BH143" s="6">
        <v>0</v>
      </c>
      <c r="BI143" s="6" t="s">
        <v>605</v>
      </c>
      <c r="BJ143" s="6" t="s">
        <v>605</v>
      </c>
      <c r="BK143" s="6" t="s">
        <v>605</v>
      </c>
      <c r="BL143" s="6" t="s">
        <v>605</v>
      </c>
      <c r="BM143" s="6" t="s">
        <v>605</v>
      </c>
      <c r="BN143" s="6" t="s">
        <v>605</v>
      </c>
      <c r="BO143" s="6">
        <v>0</v>
      </c>
    </row>
    <row r="144" spans="1:67" x14ac:dyDescent="0.15">
      <c r="A144" s="6" t="s">
        <v>2102</v>
      </c>
      <c r="B144" s="6" t="s">
        <v>2103</v>
      </c>
      <c r="C144" s="6" t="s">
        <v>605</v>
      </c>
      <c r="D144" s="6" t="s">
        <v>1810</v>
      </c>
      <c r="E144" s="6">
        <v>0</v>
      </c>
      <c r="F144" s="6" t="s">
        <v>142</v>
      </c>
      <c r="G144" s="6" t="s">
        <v>1600</v>
      </c>
      <c r="H144" s="6">
        <v>5</v>
      </c>
      <c r="I144" s="6">
        <v>4500</v>
      </c>
      <c r="J144" s="6">
        <v>4000</v>
      </c>
      <c r="L144" s="40">
        <v>10.17</v>
      </c>
      <c r="M144" s="40">
        <v>56.71</v>
      </c>
      <c r="N144" s="6" t="s">
        <v>1848</v>
      </c>
      <c r="O144" s="6" t="s">
        <v>1778</v>
      </c>
      <c r="P144" s="6">
        <v>1</v>
      </c>
      <c r="Q144" s="6" t="s">
        <v>2087</v>
      </c>
      <c r="R144" s="16" t="s">
        <v>1780</v>
      </c>
      <c r="S144" s="6">
        <v>44.3</v>
      </c>
      <c r="T144" s="6">
        <v>1</v>
      </c>
      <c r="U144" s="6">
        <v>1</v>
      </c>
      <c r="V144" s="6">
        <v>0</v>
      </c>
      <c r="W144" s="6">
        <v>0</v>
      </c>
      <c r="X144" s="6">
        <v>0</v>
      </c>
      <c r="Y144" s="6">
        <v>0</v>
      </c>
      <c r="Z144" s="6" t="s">
        <v>605</v>
      </c>
      <c r="AA144" s="15" t="s">
        <v>605</v>
      </c>
      <c r="AB144" s="15" t="s">
        <v>605</v>
      </c>
      <c r="AC144" s="6">
        <v>1</v>
      </c>
      <c r="AD144" s="6">
        <v>1</v>
      </c>
      <c r="AE144" s="6">
        <v>1</v>
      </c>
      <c r="AF144" s="16">
        <v>56.4</v>
      </c>
      <c r="AG144" s="6" t="s">
        <v>605</v>
      </c>
      <c r="AH144" s="6" t="s">
        <v>605</v>
      </c>
      <c r="AI144" s="6" t="s">
        <v>605</v>
      </c>
      <c r="AJ144" s="6">
        <v>1</v>
      </c>
      <c r="AK144" s="15" t="s">
        <v>1781</v>
      </c>
      <c r="AL144" s="15">
        <v>-27</v>
      </c>
      <c r="AM144" s="15" t="s">
        <v>605</v>
      </c>
      <c r="AN144" s="15" t="s">
        <v>1782</v>
      </c>
      <c r="AO144" s="15">
        <v>-29.6</v>
      </c>
      <c r="AP144" s="15" t="s">
        <v>605</v>
      </c>
      <c r="AQ144" s="15">
        <v>-2.6</v>
      </c>
      <c r="AR144" s="15" t="s">
        <v>605</v>
      </c>
      <c r="AS144" s="6">
        <v>0</v>
      </c>
      <c r="AT144" s="6">
        <v>0</v>
      </c>
      <c r="AU144" s="6">
        <v>0</v>
      </c>
      <c r="AV144" s="6" t="s">
        <v>605</v>
      </c>
      <c r="AW144" s="6" t="s">
        <v>605</v>
      </c>
      <c r="AX144" s="6" t="s">
        <v>605</v>
      </c>
      <c r="AY144" s="6" t="s">
        <v>605</v>
      </c>
      <c r="AZ144" s="6" t="s">
        <v>605</v>
      </c>
      <c r="BA144" s="6" t="s">
        <v>605</v>
      </c>
      <c r="BB144" s="6" t="s">
        <v>605</v>
      </c>
      <c r="BC144" s="6" t="s">
        <v>605</v>
      </c>
      <c r="BD144" s="6" t="s">
        <v>605</v>
      </c>
      <c r="BE144" s="6">
        <v>0</v>
      </c>
      <c r="BF144" s="6">
        <v>0</v>
      </c>
      <c r="BG144" s="6">
        <v>0</v>
      </c>
      <c r="BH144" s="6">
        <v>0</v>
      </c>
      <c r="BI144" s="6" t="s">
        <v>605</v>
      </c>
      <c r="BJ144" s="6" t="s">
        <v>605</v>
      </c>
      <c r="BK144" s="6" t="s">
        <v>605</v>
      </c>
      <c r="BL144" s="6" t="s">
        <v>605</v>
      </c>
      <c r="BM144" s="6" t="s">
        <v>605</v>
      </c>
      <c r="BN144" s="6" t="s">
        <v>605</v>
      </c>
      <c r="BO144" s="6">
        <v>0</v>
      </c>
    </row>
    <row r="145" spans="1:67" x14ac:dyDescent="0.15">
      <c r="A145" s="6" t="s">
        <v>2104</v>
      </c>
      <c r="B145" s="6" t="s">
        <v>2105</v>
      </c>
      <c r="C145" s="6" t="s">
        <v>605</v>
      </c>
      <c r="D145" s="6" t="s">
        <v>1775</v>
      </c>
      <c r="E145" s="6">
        <v>1</v>
      </c>
      <c r="F145" s="6" t="s">
        <v>142</v>
      </c>
      <c r="G145" s="6" t="s">
        <v>1600</v>
      </c>
      <c r="H145" s="6">
        <v>4</v>
      </c>
      <c r="I145" s="6">
        <v>3900</v>
      </c>
      <c r="J145" s="6">
        <v>2800</v>
      </c>
      <c r="L145" s="40">
        <v>10.17</v>
      </c>
      <c r="M145" s="40">
        <v>56.71</v>
      </c>
      <c r="N145" s="6" t="s">
        <v>1848</v>
      </c>
      <c r="O145" s="6" t="s">
        <v>1778</v>
      </c>
      <c r="P145" s="6">
        <v>1</v>
      </c>
      <c r="Q145" s="6" t="s">
        <v>983</v>
      </c>
      <c r="R145" s="16" t="s">
        <v>1780</v>
      </c>
      <c r="T145" s="6">
        <v>1</v>
      </c>
      <c r="U145" s="6">
        <v>0</v>
      </c>
      <c r="V145" s="6">
        <v>0</v>
      </c>
      <c r="W145" s="6">
        <v>0</v>
      </c>
      <c r="X145" s="6">
        <v>0</v>
      </c>
      <c r="Y145" s="6">
        <v>0</v>
      </c>
      <c r="Z145" s="6" t="s">
        <v>605</v>
      </c>
      <c r="AA145" s="6" t="s">
        <v>605</v>
      </c>
      <c r="AB145" s="15" t="s">
        <v>605</v>
      </c>
      <c r="AC145" s="6">
        <v>0</v>
      </c>
      <c r="AD145" s="6">
        <v>1</v>
      </c>
      <c r="AE145" s="6">
        <v>1</v>
      </c>
      <c r="AF145" s="6" t="s">
        <v>605</v>
      </c>
      <c r="AG145" s="6" t="s">
        <v>605</v>
      </c>
      <c r="AH145" s="6" t="s">
        <v>605</v>
      </c>
      <c r="AI145" s="6" t="s">
        <v>605</v>
      </c>
      <c r="AJ145" s="6">
        <v>1</v>
      </c>
      <c r="AK145" s="15" t="s">
        <v>1781</v>
      </c>
      <c r="AL145" s="15">
        <v>-28.7</v>
      </c>
      <c r="AM145" s="15" t="s">
        <v>605</v>
      </c>
      <c r="AN145" s="15" t="s">
        <v>1782</v>
      </c>
      <c r="AO145" s="15">
        <v>-32.6</v>
      </c>
      <c r="AP145" s="15" t="s">
        <v>605</v>
      </c>
      <c r="AQ145" s="15">
        <v>-3.9</v>
      </c>
      <c r="AR145" s="15" t="s">
        <v>605</v>
      </c>
      <c r="AS145" s="6">
        <v>0</v>
      </c>
      <c r="AT145" s="6" t="s">
        <v>605</v>
      </c>
      <c r="AU145" s="6" t="s">
        <v>605</v>
      </c>
      <c r="AV145" s="6" t="s">
        <v>605</v>
      </c>
      <c r="AW145" s="6" t="s">
        <v>605</v>
      </c>
      <c r="AX145" s="6" t="s">
        <v>605</v>
      </c>
      <c r="AY145" s="6" t="s">
        <v>605</v>
      </c>
      <c r="AZ145" s="6" t="s">
        <v>605</v>
      </c>
      <c r="BA145" s="6" t="s">
        <v>605</v>
      </c>
      <c r="BB145" s="6" t="s">
        <v>605</v>
      </c>
      <c r="BC145" s="6" t="s">
        <v>605</v>
      </c>
      <c r="BD145" s="6" t="s">
        <v>605</v>
      </c>
      <c r="BE145" s="6">
        <v>0</v>
      </c>
      <c r="BF145" s="6">
        <v>1</v>
      </c>
      <c r="BG145" s="6">
        <v>0</v>
      </c>
      <c r="BH145" s="6">
        <v>0</v>
      </c>
      <c r="BI145" s="6" t="s">
        <v>605</v>
      </c>
      <c r="BJ145" s="6" t="s">
        <v>605</v>
      </c>
      <c r="BK145" s="6" t="s">
        <v>605</v>
      </c>
      <c r="BL145" s="6" t="s">
        <v>605</v>
      </c>
      <c r="BM145" s="6" t="s">
        <v>605</v>
      </c>
      <c r="BN145" s="6" t="s">
        <v>605</v>
      </c>
      <c r="BO145" s="6">
        <v>0</v>
      </c>
    </row>
    <row r="146" spans="1:67" x14ac:dyDescent="0.15">
      <c r="A146" s="6" t="s">
        <v>2106</v>
      </c>
      <c r="B146" s="6" t="s">
        <v>2107</v>
      </c>
      <c r="C146" s="6" t="s">
        <v>605</v>
      </c>
      <c r="D146" s="6" t="s">
        <v>1775</v>
      </c>
      <c r="E146" s="6">
        <v>1</v>
      </c>
      <c r="F146" s="6" t="s">
        <v>142</v>
      </c>
      <c r="G146" s="6" t="s">
        <v>1600</v>
      </c>
      <c r="H146" s="6">
        <v>4</v>
      </c>
      <c r="I146" s="6">
        <v>3900</v>
      </c>
      <c r="J146" s="6">
        <v>2800</v>
      </c>
      <c r="L146" s="40">
        <v>10.17</v>
      </c>
      <c r="M146" s="40">
        <v>56.71</v>
      </c>
      <c r="N146" s="6" t="s">
        <v>1848</v>
      </c>
      <c r="O146" s="6" t="s">
        <v>1778</v>
      </c>
      <c r="P146" s="6">
        <v>1</v>
      </c>
      <c r="Q146" s="6" t="s">
        <v>983</v>
      </c>
      <c r="R146" s="16" t="s">
        <v>1780</v>
      </c>
      <c r="T146" s="6">
        <v>1</v>
      </c>
      <c r="U146" s="6">
        <v>0</v>
      </c>
      <c r="V146" s="6">
        <v>0</v>
      </c>
      <c r="W146" s="6">
        <v>0</v>
      </c>
      <c r="X146" s="6">
        <v>0</v>
      </c>
      <c r="Y146" s="6">
        <v>0</v>
      </c>
      <c r="Z146" s="6" t="s">
        <v>605</v>
      </c>
      <c r="AA146" s="6" t="s">
        <v>605</v>
      </c>
      <c r="AB146" s="15" t="s">
        <v>605</v>
      </c>
      <c r="AC146" s="6">
        <v>0</v>
      </c>
      <c r="AD146" s="6">
        <v>0</v>
      </c>
      <c r="AE146" s="6">
        <v>1</v>
      </c>
      <c r="AF146" s="6" t="s">
        <v>605</v>
      </c>
      <c r="AG146" s="6" t="s">
        <v>605</v>
      </c>
      <c r="AH146" s="6" t="s">
        <v>605</v>
      </c>
      <c r="AI146" s="6" t="s">
        <v>605</v>
      </c>
      <c r="AJ146" s="6">
        <v>1</v>
      </c>
      <c r="AK146" s="15" t="s">
        <v>1781</v>
      </c>
      <c r="AL146" s="15">
        <v>-27.8</v>
      </c>
      <c r="AM146" s="15" t="s">
        <v>605</v>
      </c>
      <c r="AN146" s="15" t="s">
        <v>1782</v>
      </c>
      <c r="AO146" s="15">
        <v>-29.8</v>
      </c>
      <c r="AP146" s="15" t="s">
        <v>605</v>
      </c>
      <c r="AQ146" s="15">
        <v>-2</v>
      </c>
      <c r="AR146" s="15" t="s">
        <v>605</v>
      </c>
      <c r="AS146" s="6">
        <v>0</v>
      </c>
      <c r="AT146" s="6" t="s">
        <v>605</v>
      </c>
      <c r="AU146" s="6" t="s">
        <v>605</v>
      </c>
      <c r="AV146" s="6" t="s">
        <v>605</v>
      </c>
      <c r="AW146" s="6" t="s">
        <v>605</v>
      </c>
      <c r="AX146" s="6" t="s">
        <v>605</v>
      </c>
      <c r="AY146" s="6" t="s">
        <v>605</v>
      </c>
      <c r="AZ146" s="6" t="s">
        <v>605</v>
      </c>
      <c r="BA146" s="6" t="s">
        <v>605</v>
      </c>
      <c r="BB146" s="6" t="s">
        <v>605</v>
      </c>
      <c r="BC146" s="6" t="s">
        <v>605</v>
      </c>
      <c r="BD146" s="6" t="s">
        <v>605</v>
      </c>
      <c r="BE146" s="6">
        <v>0</v>
      </c>
      <c r="BF146" s="6">
        <v>0</v>
      </c>
      <c r="BG146" s="6">
        <v>0</v>
      </c>
      <c r="BH146" s="6">
        <v>0</v>
      </c>
      <c r="BI146" s="6" t="s">
        <v>605</v>
      </c>
      <c r="BJ146" s="6" t="s">
        <v>605</v>
      </c>
      <c r="BK146" s="6" t="s">
        <v>605</v>
      </c>
      <c r="BL146" s="6" t="s">
        <v>605</v>
      </c>
      <c r="BM146" s="6" t="s">
        <v>605</v>
      </c>
      <c r="BN146" s="6" t="s">
        <v>605</v>
      </c>
      <c r="BO146" s="6">
        <v>0</v>
      </c>
    </row>
    <row r="147" spans="1:67" x14ac:dyDescent="0.15">
      <c r="A147" s="6" t="s">
        <v>2108</v>
      </c>
      <c r="B147" s="6" t="s">
        <v>2109</v>
      </c>
      <c r="C147" s="6" t="s">
        <v>605</v>
      </c>
      <c r="D147" s="6" t="s">
        <v>1775</v>
      </c>
      <c r="E147" s="6">
        <v>1</v>
      </c>
      <c r="F147" s="6" t="s">
        <v>142</v>
      </c>
      <c r="G147" s="6" t="s">
        <v>1600</v>
      </c>
      <c r="H147" s="6">
        <v>4</v>
      </c>
      <c r="I147" s="6">
        <v>3900</v>
      </c>
      <c r="J147" s="6">
        <v>2800</v>
      </c>
      <c r="L147" s="40">
        <v>10.17</v>
      </c>
      <c r="M147" s="40">
        <v>56.71</v>
      </c>
      <c r="N147" s="6" t="s">
        <v>1848</v>
      </c>
      <c r="O147" s="6" t="s">
        <v>1778</v>
      </c>
      <c r="P147" s="6">
        <v>1</v>
      </c>
      <c r="Q147" s="6" t="s">
        <v>983</v>
      </c>
      <c r="R147" s="16" t="s">
        <v>1780</v>
      </c>
      <c r="T147" s="6">
        <v>1</v>
      </c>
      <c r="U147" s="6">
        <v>0</v>
      </c>
      <c r="V147" s="6">
        <v>0</v>
      </c>
      <c r="W147" s="6">
        <v>0</v>
      </c>
      <c r="X147" s="6">
        <v>0</v>
      </c>
      <c r="Y147" s="6">
        <v>0</v>
      </c>
      <c r="Z147" s="6" t="s">
        <v>605</v>
      </c>
      <c r="AA147" s="6" t="s">
        <v>605</v>
      </c>
      <c r="AB147" s="15" t="s">
        <v>605</v>
      </c>
      <c r="AC147" s="6">
        <v>0</v>
      </c>
      <c r="AD147" s="6">
        <v>0</v>
      </c>
      <c r="AE147" s="6">
        <v>1</v>
      </c>
      <c r="AF147" s="6" t="s">
        <v>605</v>
      </c>
      <c r="AG147" s="6" t="s">
        <v>605</v>
      </c>
      <c r="AH147" s="6" t="s">
        <v>605</v>
      </c>
      <c r="AI147" s="6" t="s">
        <v>605</v>
      </c>
      <c r="AJ147" s="6">
        <v>1</v>
      </c>
      <c r="AK147" s="15" t="s">
        <v>1781</v>
      </c>
      <c r="AL147" s="15">
        <v>-29</v>
      </c>
      <c r="AM147" s="15" t="s">
        <v>605</v>
      </c>
      <c r="AN147" s="15" t="s">
        <v>1782</v>
      </c>
      <c r="AO147" s="15">
        <v>-31.4</v>
      </c>
      <c r="AP147" s="15" t="s">
        <v>605</v>
      </c>
      <c r="AQ147" s="15">
        <v>-2.4</v>
      </c>
      <c r="AR147" s="15" t="s">
        <v>605</v>
      </c>
      <c r="AS147" s="6">
        <v>0</v>
      </c>
      <c r="AT147" s="6" t="s">
        <v>605</v>
      </c>
      <c r="AU147" s="6" t="s">
        <v>605</v>
      </c>
      <c r="AV147" s="6" t="s">
        <v>605</v>
      </c>
      <c r="AW147" s="6" t="s">
        <v>605</v>
      </c>
      <c r="AX147" s="6" t="s">
        <v>605</v>
      </c>
      <c r="AY147" s="6" t="s">
        <v>605</v>
      </c>
      <c r="AZ147" s="6" t="s">
        <v>605</v>
      </c>
      <c r="BA147" s="6" t="s">
        <v>605</v>
      </c>
      <c r="BB147" s="6" t="s">
        <v>605</v>
      </c>
      <c r="BC147" s="6" t="s">
        <v>605</v>
      </c>
      <c r="BD147" s="6" t="s">
        <v>605</v>
      </c>
      <c r="BE147" s="6">
        <v>0</v>
      </c>
      <c r="BF147" s="6">
        <v>0</v>
      </c>
      <c r="BG147" s="6">
        <v>0</v>
      </c>
      <c r="BH147" s="6">
        <v>0</v>
      </c>
      <c r="BI147" s="6" t="s">
        <v>605</v>
      </c>
      <c r="BJ147" s="6" t="s">
        <v>605</v>
      </c>
      <c r="BK147" s="6" t="s">
        <v>605</v>
      </c>
      <c r="BL147" s="6" t="s">
        <v>605</v>
      </c>
      <c r="BM147" s="6" t="s">
        <v>605</v>
      </c>
      <c r="BN147" s="6" t="s">
        <v>605</v>
      </c>
      <c r="BO147" s="6">
        <v>0</v>
      </c>
    </row>
    <row r="148" spans="1:67" x14ac:dyDescent="0.15">
      <c r="A148" s="6" t="s">
        <v>2110</v>
      </c>
      <c r="B148" s="6" t="s">
        <v>2111</v>
      </c>
      <c r="C148" s="6" t="s">
        <v>605</v>
      </c>
      <c r="D148" s="6" t="s">
        <v>1810</v>
      </c>
      <c r="E148" s="6">
        <v>0</v>
      </c>
      <c r="F148" s="6" t="s">
        <v>142</v>
      </c>
      <c r="G148" s="6" t="s">
        <v>1600</v>
      </c>
      <c r="H148" s="6">
        <v>5</v>
      </c>
      <c r="I148" s="6">
        <v>4500</v>
      </c>
      <c r="J148" s="6">
        <v>4000</v>
      </c>
      <c r="L148" s="40">
        <v>10.17</v>
      </c>
      <c r="M148" s="40">
        <v>56.71</v>
      </c>
      <c r="N148" s="6" t="s">
        <v>1848</v>
      </c>
      <c r="O148" s="6" t="s">
        <v>1778</v>
      </c>
      <c r="P148" s="6">
        <v>1</v>
      </c>
      <c r="Q148" s="6" t="s">
        <v>2087</v>
      </c>
      <c r="R148" s="16" t="s">
        <v>1780</v>
      </c>
      <c r="S148" s="6">
        <v>5.2</v>
      </c>
      <c r="T148" s="6">
        <v>1</v>
      </c>
      <c r="U148" s="6">
        <v>1</v>
      </c>
      <c r="V148" s="6">
        <v>1</v>
      </c>
      <c r="W148" s="6">
        <v>1</v>
      </c>
      <c r="X148" s="6">
        <v>1</v>
      </c>
      <c r="Y148" s="6">
        <v>1</v>
      </c>
      <c r="Z148" s="6" t="s">
        <v>605</v>
      </c>
      <c r="AA148" s="15">
        <v>0.28999999999999998</v>
      </c>
      <c r="AB148" s="15">
        <v>2.79</v>
      </c>
      <c r="AC148" s="6">
        <v>1</v>
      </c>
      <c r="AD148" s="6">
        <v>1</v>
      </c>
      <c r="AE148" s="6">
        <v>1</v>
      </c>
      <c r="AF148" s="16">
        <v>55.9</v>
      </c>
      <c r="AG148" s="6" t="s">
        <v>605</v>
      </c>
      <c r="AH148" s="6" t="s">
        <v>605</v>
      </c>
      <c r="AI148" s="6" t="s">
        <v>605</v>
      </c>
      <c r="AJ148" s="6">
        <v>1</v>
      </c>
      <c r="AK148" s="15" t="s">
        <v>1781</v>
      </c>
      <c r="AL148" s="15">
        <v>-22.61</v>
      </c>
      <c r="AM148" s="15" t="s">
        <v>605</v>
      </c>
      <c r="AN148" s="15" t="s">
        <v>1782</v>
      </c>
      <c r="AO148" s="15">
        <v>-27.27</v>
      </c>
      <c r="AP148" s="15" t="s">
        <v>605</v>
      </c>
      <c r="AQ148" s="15">
        <v>-4.67</v>
      </c>
      <c r="AR148" s="15" t="s">
        <v>605</v>
      </c>
      <c r="AS148" s="6">
        <v>1</v>
      </c>
      <c r="AT148" s="6">
        <v>0</v>
      </c>
      <c r="AU148" s="6">
        <v>1</v>
      </c>
      <c r="AV148" s="6" t="s">
        <v>605</v>
      </c>
      <c r="AW148" s="6" t="s">
        <v>605</v>
      </c>
      <c r="AX148" s="6" t="s">
        <v>605</v>
      </c>
      <c r="AY148" s="6" t="s">
        <v>605</v>
      </c>
      <c r="AZ148" s="6" t="s">
        <v>605</v>
      </c>
      <c r="BA148" s="6" t="s">
        <v>605</v>
      </c>
      <c r="BB148" s="6" t="s">
        <v>605</v>
      </c>
      <c r="BC148" s="6" t="s">
        <v>605</v>
      </c>
      <c r="BD148" s="6" t="s">
        <v>605</v>
      </c>
      <c r="BE148" s="6">
        <v>1</v>
      </c>
      <c r="BF148" s="6">
        <v>1</v>
      </c>
      <c r="BG148" s="6">
        <v>0</v>
      </c>
      <c r="BH148" s="6">
        <v>0</v>
      </c>
      <c r="BI148" s="6" t="s">
        <v>605</v>
      </c>
      <c r="BJ148" s="6" t="s">
        <v>605</v>
      </c>
      <c r="BK148" s="6" t="s">
        <v>605</v>
      </c>
      <c r="BL148" s="6" t="s">
        <v>605</v>
      </c>
      <c r="BM148" s="6" t="s">
        <v>605</v>
      </c>
      <c r="BN148" s="6" t="s">
        <v>605</v>
      </c>
      <c r="BO148" s="6">
        <v>0</v>
      </c>
    </row>
    <row r="149" spans="1:67" x14ac:dyDescent="0.15">
      <c r="A149" s="6" t="s">
        <v>2112</v>
      </c>
      <c r="B149" s="6" t="s">
        <v>2113</v>
      </c>
      <c r="C149" s="6" t="s">
        <v>605</v>
      </c>
      <c r="D149" s="6" t="s">
        <v>1810</v>
      </c>
      <c r="E149" s="6">
        <v>0</v>
      </c>
      <c r="F149" s="6" t="s">
        <v>142</v>
      </c>
      <c r="G149" s="6" t="s">
        <v>1600</v>
      </c>
      <c r="H149" s="6">
        <v>5</v>
      </c>
      <c r="I149" s="6">
        <v>4500</v>
      </c>
      <c r="J149" s="6">
        <v>4000</v>
      </c>
      <c r="L149" s="40">
        <v>10.17</v>
      </c>
      <c r="M149" s="40">
        <v>56.71</v>
      </c>
      <c r="N149" s="6" t="s">
        <v>1848</v>
      </c>
      <c r="O149" s="6" t="s">
        <v>1778</v>
      </c>
      <c r="P149" s="6">
        <v>1</v>
      </c>
      <c r="Q149" s="6" t="s">
        <v>2087</v>
      </c>
      <c r="R149" s="16" t="s">
        <v>1780</v>
      </c>
      <c r="S149" s="6">
        <v>47.9</v>
      </c>
      <c r="T149" s="6">
        <v>1</v>
      </c>
      <c r="U149" s="6">
        <v>1</v>
      </c>
      <c r="V149" s="6">
        <v>0</v>
      </c>
      <c r="W149" s="6">
        <v>0</v>
      </c>
      <c r="X149" s="6">
        <v>0</v>
      </c>
      <c r="Y149" s="6">
        <v>0</v>
      </c>
      <c r="Z149" s="6" t="s">
        <v>605</v>
      </c>
      <c r="AA149" s="15" t="s">
        <v>605</v>
      </c>
      <c r="AB149" s="15" t="s">
        <v>605</v>
      </c>
      <c r="AC149" s="6">
        <v>1</v>
      </c>
      <c r="AD149" s="6">
        <v>1</v>
      </c>
      <c r="AE149" s="6">
        <v>1</v>
      </c>
      <c r="AF149" s="16">
        <v>60.1</v>
      </c>
      <c r="AG149" s="6" t="s">
        <v>605</v>
      </c>
      <c r="AH149" s="6" t="s">
        <v>605</v>
      </c>
      <c r="AI149" s="6" t="s">
        <v>605</v>
      </c>
      <c r="AJ149" s="6">
        <v>1</v>
      </c>
      <c r="AK149" s="15" t="s">
        <v>1781</v>
      </c>
      <c r="AL149" s="15">
        <v>-30</v>
      </c>
      <c r="AM149" s="15" t="s">
        <v>605</v>
      </c>
      <c r="AN149" s="15" t="s">
        <v>1782</v>
      </c>
      <c r="AO149" s="15">
        <v>-28.5</v>
      </c>
      <c r="AP149" s="15" t="s">
        <v>605</v>
      </c>
      <c r="AQ149" s="15">
        <v>1.5</v>
      </c>
      <c r="AR149" s="15" t="s">
        <v>605</v>
      </c>
      <c r="AS149" s="6">
        <v>0</v>
      </c>
      <c r="AT149" s="6">
        <v>0</v>
      </c>
      <c r="AU149" s="6">
        <v>0</v>
      </c>
      <c r="AV149" s="6" t="s">
        <v>605</v>
      </c>
      <c r="AW149" s="6" t="s">
        <v>605</v>
      </c>
      <c r="AX149" s="6" t="s">
        <v>605</v>
      </c>
      <c r="AY149" s="6" t="s">
        <v>605</v>
      </c>
      <c r="AZ149" s="6" t="s">
        <v>605</v>
      </c>
      <c r="BA149" s="6" t="s">
        <v>605</v>
      </c>
      <c r="BB149" s="6" t="s">
        <v>605</v>
      </c>
      <c r="BC149" s="6" t="s">
        <v>605</v>
      </c>
      <c r="BD149" s="6" t="s">
        <v>605</v>
      </c>
      <c r="BE149" s="6">
        <v>0</v>
      </c>
      <c r="BF149" s="6">
        <v>0</v>
      </c>
      <c r="BG149" s="6">
        <v>0</v>
      </c>
      <c r="BH149" s="6">
        <v>0</v>
      </c>
      <c r="BI149" s="6" t="s">
        <v>605</v>
      </c>
      <c r="BJ149" s="6" t="s">
        <v>605</v>
      </c>
      <c r="BK149" s="6" t="s">
        <v>605</v>
      </c>
      <c r="BL149" s="6" t="s">
        <v>605</v>
      </c>
      <c r="BM149" s="6" t="s">
        <v>605</v>
      </c>
      <c r="BN149" s="6" t="s">
        <v>605</v>
      </c>
      <c r="BO149" s="6">
        <v>0</v>
      </c>
    </row>
    <row r="150" spans="1:67" x14ac:dyDescent="0.15">
      <c r="A150" s="6" t="s">
        <v>2114</v>
      </c>
      <c r="B150" s="6" t="s">
        <v>2115</v>
      </c>
      <c r="C150" s="6" t="s">
        <v>605</v>
      </c>
      <c r="D150" s="6" t="s">
        <v>1775</v>
      </c>
      <c r="E150" s="6">
        <v>1</v>
      </c>
      <c r="F150" s="6" t="s">
        <v>142</v>
      </c>
      <c r="G150" s="6" t="s">
        <v>1600</v>
      </c>
      <c r="H150" s="6">
        <v>4</v>
      </c>
      <c r="I150" s="6">
        <v>3900</v>
      </c>
      <c r="J150" s="6">
        <v>2800</v>
      </c>
      <c r="L150" s="40">
        <v>10.17</v>
      </c>
      <c r="M150" s="40">
        <v>56.71</v>
      </c>
      <c r="N150" s="6" t="s">
        <v>1848</v>
      </c>
      <c r="O150" s="6" t="s">
        <v>1778</v>
      </c>
      <c r="P150" s="6">
        <v>1</v>
      </c>
      <c r="Q150" s="6" t="s">
        <v>983</v>
      </c>
      <c r="R150" s="16" t="s">
        <v>1780</v>
      </c>
      <c r="T150" s="6">
        <v>1</v>
      </c>
      <c r="U150" s="6">
        <v>0</v>
      </c>
      <c r="V150" s="6">
        <v>0</v>
      </c>
      <c r="W150" s="6">
        <v>1</v>
      </c>
      <c r="X150" s="6">
        <v>0</v>
      </c>
      <c r="Y150" s="6">
        <v>0</v>
      </c>
      <c r="Z150" s="6" t="s">
        <v>605</v>
      </c>
      <c r="AA150" s="6" t="s">
        <v>605</v>
      </c>
      <c r="AB150" s="15" t="s">
        <v>605</v>
      </c>
      <c r="AC150" s="6">
        <v>0</v>
      </c>
      <c r="AD150" s="6">
        <v>0</v>
      </c>
      <c r="AE150" s="6">
        <v>1</v>
      </c>
      <c r="AF150" s="6" t="s">
        <v>605</v>
      </c>
      <c r="AG150" s="6" t="s">
        <v>605</v>
      </c>
      <c r="AH150" s="6" t="s">
        <v>605</v>
      </c>
      <c r="AI150" s="6" t="s">
        <v>605</v>
      </c>
      <c r="AJ150" s="6">
        <v>1</v>
      </c>
      <c r="AK150" s="15" t="s">
        <v>1781</v>
      </c>
      <c r="AL150" s="15">
        <v>-27.8</v>
      </c>
      <c r="AM150" s="15" t="s">
        <v>605</v>
      </c>
      <c r="AN150" s="15" t="s">
        <v>1782</v>
      </c>
      <c r="AO150" s="15">
        <v>-30.4</v>
      </c>
      <c r="AP150" s="15" t="s">
        <v>605</v>
      </c>
      <c r="AQ150" s="15">
        <v>-2.6</v>
      </c>
      <c r="AR150" s="15" t="s">
        <v>605</v>
      </c>
      <c r="AS150" s="6">
        <v>0</v>
      </c>
      <c r="AT150" s="6" t="s">
        <v>605</v>
      </c>
      <c r="AU150" s="6" t="s">
        <v>605</v>
      </c>
      <c r="AV150" s="6" t="s">
        <v>605</v>
      </c>
      <c r="AW150" s="6" t="s">
        <v>605</v>
      </c>
      <c r="AX150" s="6" t="s">
        <v>605</v>
      </c>
      <c r="AY150" s="6" t="s">
        <v>605</v>
      </c>
      <c r="AZ150" s="6" t="s">
        <v>605</v>
      </c>
      <c r="BA150" s="6" t="s">
        <v>605</v>
      </c>
      <c r="BB150" s="6" t="s">
        <v>605</v>
      </c>
      <c r="BC150" s="6" t="s">
        <v>605</v>
      </c>
      <c r="BD150" s="6" t="s">
        <v>605</v>
      </c>
      <c r="BE150" s="6">
        <v>0</v>
      </c>
      <c r="BF150" s="6">
        <v>0</v>
      </c>
      <c r="BG150" s="6">
        <v>0</v>
      </c>
      <c r="BH150" s="6">
        <v>0</v>
      </c>
      <c r="BI150" s="6" t="s">
        <v>605</v>
      </c>
      <c r="BJ150" s="6" t="s">
        <v>605</v>
      </c>
      <c r="BK150" s="6" t="s">
        <v>605</v>
      </c>
      <c r="BL150" s="6" t="s">
        <v>605</v>
      </c>
      <c r="BM150" s="6" t="s">
        <v>605</v>
      </c>
      <c r="BN150" s="6" t="s">
        <v>605</v>
      </c>
      <c r="BO150" s="6">
        <v>0</v>
      </c>
    </row>
    <row r="151" spans="1:67" x14ac:dyDescent="0.15">
      <c r="A151" s="6" t="s">
        <v>2116</v>
      </c>
      <c r="B151" s="6" t="s">
        <v>2117</v>
      </c>
      <c r="C151" s="6" t="s">
        <v>605</v>
      </c>
      <c r="D151" s="6" t="s">
        <v>1810</v>
      </c>
      <c r="E151" s="6">
        <v>0</v>
      </c>
      <c r="F151" s="6" t="s">
        <v>117</v>
      </c>
      <c r="G151" s="6" t="s">
        <v>1600</v>
      </c>
      <c r="H151" s="6">
        <v>5</v>
      </c>
      <c r="I151" s="6">
        <v>4670</v>
      </c>
      <c r="J151" s="6">
        <v>4000</v>
      </c>
      <c r="L151" s="40">
        <v>10.220000000000001</v>
      </c>
      <c r="M151" s="40">
        <v>56.01</v>
      </c>
      <c r="N151" s="6" t="s">
        <v>1777</v>
      </c>
      <c r="O151" s="6" t="s">
        <v>1778</v>
      </c>
      <c r="P151" s="6">
        <v>1</v>
      </c>
      <c r="Q151" s="6" t="s">
        <v>1949</v>
      </c>
      <c r="R151" s="16" t="s">
        <v>1780</v>
      </c>
      <c r="T151" s="6">
        <v>1</v>
      </c>
      <c r="U151" s="6">
        <v>1</v>
      </c>
      <c r="V151" s="6">
        <v>0</v>
      </c>
      <c r="W151" s="6">
        <v>0</v>
      </c>
      <c r="X151" s="6">
        <v>0</v>
      </c>
      <c r="Y151" s="6">
        <v>0</v>
      </c>
      <c r="Z151" s="6" t="s">
        <v>605</v>
      </c>
      <c r="AA151" s="15" t="s">
        <v>605</v>
      </c>
      <c r="AB151" s="15" t="s">
        <v>605</v>
      </c>
      <c r="AC151" s="6">
        <v>1</v>
      </c>
      <c r="AD151" s="6">
        <v>1</v>
      </c>
      <c r="AE151" s="6">
        <v>1</v>
      </c>
      <c r="AF151" s="6">
        <v>67.8</v>
      </c>
      <c r="AG151" s="6" t="s">
        <v>605</v>
      </c>
      <c r="AH151" s="6" t="s">
        <v>605</v>
      </c>
      <c r="AI151" s="6" t="s">
        <v>605</v>
      </c>
      <c r="AJ151" s="6">
        <v>0</v>
      </c>
      <c r="AK151" s="15" t="s">
        <v>605</v>
      </c>
      <c r="AL151" s="15" t="s">
        <v>605</v>
      </c>
      <c r="AM151" s="15" t="s">
        <v>605</v>
      </c>
      <c r="AN151" s="15" t="s">
        <v>605</v>
      </c>
      <c r="AO151" s="15" t="s">
        <v>605</v>
      </c>
      <c r="AP151" s="15" t="s">
        <v>605</v>
      </c>
      <c r="AQ151" s="15" t="s">
        <v>605</v>
      </c>
      <c r="AR151" s="15" t="s">
        <v>605</v>
      </c>
      <c r="AS151" s="6">
        <v>0</v>
      </c>
      <c r="AT151" s="6">
        <v>0</v>
      </c>
      <c r="AU151" s="6">
        <v>0</v>
      </c>
      <c r="AV151" s="6" t="s">
        <v>605</v>
      </c>
      <c r="AW151" s="6" t="s">
        <v>605</v>
      </c>
      <c r="AX151" s="6" t="s">
        <v>605</v>
      </c>
      <c r="AY151" s="6" t="s">
        <v>605</v>
      </c>
      <c r="AZ151" s="6" t="s">
        <v>605</v>
      </c>
      <c r="BA151" s="6" t="s">
        <v>605</v>
      </c>
      <c r="BB151" s="6" t="s">
        <v>605</v>
      </c>
      <c r="BC151" s="6" t="s">
        <v>605</v>
      </c>
      <c r="BD151" s="6" t="s">
        <v>605</v>
      </c>
      <c r="BE151" s="6">
        <v>0</v>
      </c>
      <c r="BF151" s="6" t="s">
        <v>605</v>
      </c>
      <c r="BG151" s="6">
        <v>0</v>
      </c>
      <c r="BH151" s="6">
        <v>1</v>
      </c>
      <c r="BI151" s="6" t="s">
        <v>1896</v>
      </c>
      <c r="BJ151" s="6" t="s">
        <v>1799</v>
      </c>
      <c r="BK151" s="6" t="s">
        <v>605</v>
      </c>
      <c r="BL151" s="6" t="s">
        <v>1800</v>
      </c>
      <c r="BM151" s="6" t="s">
        <v>605</v>
      </c>
      <c r="BN151" s="6" t="s">
        <v>605</v>
      </c>
      <c r="BO151" s="6">
        <v>0</v>
      </c>
    </row>
    <row r="152" spans="1:67" x14ac:dyDescent="0.15">
      <c r="A152" s="6" t="s">
        <v>2118</v>
      </c>
      <c r="B152" s="6" t="s">
        <v>2119</v>
      </c>
      <c r="C152" s="6" t="s">
        <v>605</v>
      </c>
      <c r="D152" s="6" t="s">
        <v>1810</v>
      </c>
      <c r="E152" s="6">
        <v>0</v>
      </c>
      <c r="F152" s="4" t="s">
        <v>150</v>
      </c>
      <c r="G152" s="6" t="s">
        <v>1600</v>
      </c>
      <c r="H152" s="6">
        <v>5</v>
      </c>
      <c r="I152" s="6">
        <v>4500</v>
      </c>
      <c r="J152" s="6">
        <v>4000</v>
      </c>
      <c r="L152" s="40">
        <v>10.1</v>
      </c>
      <c r="M152" s="40">
        <v>55.8</v>
      </c>
      <c r="N152" s="6" t="s">
        <v>1777</v>
      </c>
      <c r="O152" s="6" t="s">
        <v>1778</v>
      </c>
      <c r="P152" s="6">
        <v>1</v>
      </c>
      <c r="Q152" s="6" t="s">
        <v>1949</v>
      </c>
      <c r="R152" s="16" t="s">
        <v>1780</v>
      </c>
      <c r="S152" s="6">
        <v>472.7</v>
      </c>
      <c r="T152" s="6">
        <v>1</v>
      </c>
      <c r="U152" s="6">
        <v>1</v>
      </c>
      <c r="V152" s="6">
        <v>1</v>
      </c>
      <c r="W152" s="6">
        <v>1</v>
      </c>
      <c r="X152" s="6">
        <v>1</v>
      </c>
      <c r="Y152" s="6">
        <v>0</v>
      </c>
      <c r="Z152" s="6" t="s">
        <v>605</v>
      </c>
      <c r="AA152" s="15">
        <v>0.11</v>
      </c>
      <c r="AB152" s="15">
        <v>2.14</v>
      </c>
      <c r="AC152" s="6">
        <v>1</v>
      </c>
      <c r="AD152" s="6">
        <v>1</v>
      </c>
      <c r="AE152" s="6">
        <v>1</v>
      </c>
      <c r="AF152" s="16">
        <v>69.099999999999994</v>
      </c>
      <c r="AG152" s="6" t="s">
        <v>605</v>
      </c>
      <c r="AH152" s="6" t="s">
        <v>605</v>
      </c>
      <c r="AI152" s="6" t="s">
        <v>605</v>
      </c>
      <c r="AJ152" s="6">
        <v>1</v>
      </c>
      <c r="AK152" s="15" t="s">
        <v>1781</v>
      </c>
      <c r="AL152" s="15">
        <v>-19.940000000000001</v>
      </c>
      <c r="AM152" s="15" t="s">
        <v>605</v>
      </c>
      <c r="AN152" s="15" t="s">
        <v>1782</v>
      </c>
      <c r="AO152" s="15">
        <v>-22.76</v>
      </c>
      <c r="AP152" s="15" t="s">
        <v>605</v>
      </c>
      <c r="AQ152" s="15">
        <v>-2.82</v>
      </c>
      <c r="AR152" s="15" t="s">
        <v>605</v>
      </c>
      <c r="AS152" s="6">
        <v>1</v>
      </c>
      <c r="AT152" s="6">
        <v>0</v>
      </c>
      <c r="AU152" s="6">
        <v>1</v>
      </c>
      <c r="AV152" s="6" t="s">
        <v>605</v>
      </c>
      <c r="AW152" s="6" t="s">
        <v>605</v>
      </c>
      <c r="AX152" s="6" t="s">
        <v>605</v>
      </c>
      <c r="AY152" s="6" t="s">
        <v>605</v>
      </c>
      <c r="AZ152" s="6" t="s">
        <v>605</v>
      </c>
      <c r="BA152" s="6" t="s">
        <v>605</v>
      </c>
      <c r="BB152" s="6" t="s">
        <v>605</v>
      </c>
      <c r="BC152" s="6" t="s">
        <v>605</v>
      </c>
      <c r="BD152" s="6" t="s">
        <v>605</v>
      </c>
      <c r="BE152" s="6">
        <v>1</v>
      </c>
      <c r="BF152" s="6">
        <v>0</v>
      </c>
      <c r="BG152" s="6">
        <v>0</v>
      </c>
      <c r="BH152" s="6">
        <v>1</v>
      </c>
      <c r="BI152" s="6" t="s">
        <v>1896</v>
      </c>
      <c r="BJ152" s="6" t="s">
        <v>1799</v>
      </c>
      <c r="BK152" s="6">
        <v>-25.9</v>
      </c>
      <c r="BL152" s="6" t="s">
        <v>1800</v>
      </c>
      <c r="BM152" s="6">
        <v>4.3</v>
      </c>
      <c r="BN152" s="6">
        <v>18.899999999999999</v>
      </c>
      <c r="BO152" s="6">
        <v>0</v>
      </c>
    </row>
    <row r="153" spans="1:67" x14ac:dyDescent="0.15">
      <c r="A153" s="6" t="s">
        <v>2120</v>
      </c>
      <c r="B153" s="6" t="s">
        <v>2121</v>
      </c>
      <c r="C153" s="6" t="s">
        <v>605</v>
      </c>
      <c r="D153" s="6" t="s">
        <v>1810</v>
      </c>
      <c r="E153" s="6">
        <v>0</v>
      </c>
      <c r="F153" s="4" t="s">
        <v>150</v>
      </c>
      <c r="G153" s="6" t="s">
        <v>1600</v>
      </c>
      <c r="H153" s="6">
        <v>5</v>
      </c>
      <c r="I153" s="6">
        <v>4500</v>
      </c>
      <c r="J153" s="6">
        <v>4000</v>
      </c>
      <c r="L153" s="40">
        <v>10.1</v>
      </c>
      <c r="M153" s="40">
        <v>55.8</v>
      </c>
      <c r="N153" s="6" t="s">
        <v>1777</v>
      </c>
      <c r="O153" s="6" t="s">
        <v>1791</v>
      </c>
      <c r="P153" s="6">
        <v>0</v>
      </c>
      <c r="Q153" s="6" t="s">
        <v>605</v>
      </c>
      <c r="R153" s="6" t="s">
        <v>605</v>
      </c>
      <c r="S153" s="6" t="s">
        <v>605</v>
      </c>
      <c r="T153" s="6" t="s">
        <v>605</v>
      </c>
      <c r="U153" s="6">
        <v>0</v>
      </c>
      <c r="V153" s="6" t="s">
        <v>605</v>
      </c>
      <c r="W153" s="6" t="s">
        <v>605</v>
      </c>
      <c r="X153" s="6" t="s">
        <v>605</v>
      </c>
      <c r="Y153" s="6" t="s">
        <v>605</v>
      </c>
      <c r="Z153" s="6" t="s">
        <v>605</v>
      </c>
      <c r="AA153" s="6" t="s">
        <v>605</v>
      </c>
      <c r="AB153" s="15" t="s">
        <v>605</v>
      </c>
      <c r="AC153" s="6" t="s">
        <v>605</v>
      </c>
      <c r="AD153" s="6" t="s">
        <v>605</v>
      </c>
      <c r="AE153" s="6" t="s">
        <v>605</v>
      </c>
      <c r="AF153" s="6" t="s">
        <v>605</v>
      </c>
      <c r="AG153" s="6" t="s">
        <v>605</v>
      </c>
      <c r="AH153" s="6" t="s">
        <v>605</v>
      </c>
      <c r="AI153" s="6" t="s">
        <v>605</v>
      </c>
      <c r="AJ153" s="6">
        <v>0</v>
      </c>
      <c r="AK153" s="15" t="s">
        <v>605</v>
      </c>
      <c r="AL153" s="15" t="s">
        <v>605</v>
      </c>
      <c r="AM153" s="15" t="s">
        <v>605</v>
      </c>
      <c r="AN153" s="15" t="s">
        <v>605</v>
      </c>
      <c r="AO153" s="15" t="s">
        <v>605</v>
      </c>
      <c r="AP153" s="15" t="s">
        <v>605</v>
      </c>
      <c r="AQ153" s="15" t="s">
        <v>605</v>
      </c>
      <c r="AR153" s="15" t="s">
        <v>605</v>
      </c>
      <c r="AS153" s="6" t="s">
        <v>605</v>
      </c>
      <c r="AT153" s="6" t="s">
        <v>605</v>
      </c>
      <c r="AU153" s="6" t="s">
        <v>605</v>
      </c>
      <c r="AV153" s="6" t="s">
        <v>605</v>
      </c>
      <c r="AW153" s="6" t="s">
        <v>605</v>
      </c>
      <c r="AX153" s="6" t="s">
        <v>605</v>
      </c>
      <c r="AY153" s="6" t="s">
        <v>605</v>
      </c>
      <c r="AZ153" s="6" t="s">
        <v>605</v>
      </c>
      <c r="BA153" s="6" t="s">
        <v>605</v>
      </c>
      <c r="BB153" s="6" t="s">
        <v>605</v>
      </c>
      <c r="BC153" s="6" t="s">
        <v>605</v>
      </c>
      <c r="BD153" s="6" t="s">
        <v>605</v>
      </c>
      <c r="BE153" s="6">
        <v>0</v>
      </c>
      <c r="BF153" s="6" t="s">
        <v>605</v>
      </c>
      <c r="BG153" s="6" t="s">
        <v>605</v>
      </c>
      <c r="BH153" s="6">
        <v>1</v>
      </c>
      <c r="BI153" s="6" t="s">
        <v>1896</v>
      </c>
      <c r="BJ153" s="6" t="s">
        <v>1799</v>
      </c>
      <c r="BK153" s="6">
        <v>-24</v>
      </c>
      <c r="BL153" s="6" t="s">
        <v>1800</v>
      </c>
      <c r="BM153" s="6">
        <v>10.7</v>
      </c>
      <c r="BN153" s="6">
        <v>15.6</v>
      </c>
      <c r="BO153" s="6">
        <v>0</v>
      </c>
    </row>
    <row r="154" spans="1:67" x14ac:dyDescent="0.15">
      <c r="A154" s="6" t="s">
        <v>2122</v>
      </c>
      <c r="B154" s="6" t="s">
        <v>2123</v>
      </c>
      <c r="C154" s="6" t="s">
        <v>605</v>
      </c>
      <c r="D154" s="6" t="s">
        <v>1810</v>
      </c>
      <c r="E154" s="6">
        <v>0</v>
      </c>
      <c r="F154" s="4" t="s">
        <v>150</v>
      </c>
      <c r="G154" s="6" t="s">
        <v>1600</v>
      </c>
      <c r="H154" s="6">
        <v>5</v>
      </c>
      <c r="I154" s="6">
        <v>4500</v>
      </c>
      <c r="J154" s="6">
        <v>4000</v>
      </c>
      <c r="L154" s="40">
        <v>10.1</v>
      </c>
      <c r="M154" s="40">
        <v>55.8</v>
      </c>
      <c r="N154" s="6" t="s">
        <v>1777</v>
      </c>
      <c r="O154" s="6" t="s">
        <v>1778</v>
      </c>
      <c r="P154" s="6">
        <v>1</v>
      </c>
      <c r="Q154" s="6" t="s">
        <v>1949</v>
      </c>
      <c r="R154" s="16" t="s">
        <v>1780</v>
      </c>
      <c r="S154" s="6">
        <v>988.3</v>
      </c>
      <c r="T154" s="6">
        <v>1</v>
      </c>
      <c r="U154" s="6">
        <v>1</v>
      </c>
      <c r="V154" s="6">
        <v>1</v>
      </c>
      <c r="W154" s="6">
        <v>1</v>
      </c>
      <c r="X154" s="6">
        <v>1</v>
      </c>
      <c r="Y154" s="6">
        <v>1</v>
      </c>
      <c r="Z154" s="6" t="s">
        <v>605</v>
      </c>
      <c r="AA154" s="15">
        <v>0.16</v>
      </c>
      <c r="AB154" s="15">
        <v>4.41</v>
      </c>
      <c r="AC154" s="6">
        <v>1</v>
      </c>
      <c r="AD154" s="6">
        <v>1</v>
      </c>
      <c r="AE154" s="6">
        <v>1</v>
      </c>
      <c r="AF154" s="16">
        <v>82.1</v>
      </c>
      <c r="AG154" s="6" t="s">
        <v>605</v>
      </c>
      <c r="AH154" s="6" t="s">
        <v>605</v>
      </c>
      <c r="AI154" s="6" t="s">
        <v>605</v>
      </c>
      <c r="AJ154" s="6">
        <v>1</v>
      </c>
      <c r="AK154" s="15" t="s">
        <v>1781</v>
      </c>
      <c r="AL154" s="15">
        <v>-19.329999999999998</v>
      </c>
      <c r="AM154" s="15" t="s">
        <v>605</v>
      </c>
      <c r="AN154" s="15" t="s">
        <v>1782</v>
      </c>
      <c r="AO154" s="15">
        <v>-18.97</v>
      </c>
      <c r="AP154" s="15" t="s">
        <v>605</v>
      </c>
      <c r="AQ154" s="15">
        <v>0.36</v>
      </c>
      <c r="AR154" s="15" t="s">
        <v>605</v>
      </c>
      <c r="AS154" s="6">
        <v>1</v>
      </c>
      <c r="AT154" s="6">
        <v>1</v>
      </c>
      <c r="AU154" s="6">
        <v>1</v>
      </c>
      <c r="AV154" s="6" t="s">
        <v>605</v>
      </c>
      <c r="AW154" s="6" t="s">
        <v>605</v>
      </c>
      <c r="AX154" s="6" t="s">
        <v>605</v>
      </c>
      <c r="AY154" s="6" t="s">
        <v>605</v>
      </c>
      <c r="AZ154" s="6" t="s">
        <v>605</v>
      </c>
      <c r="BA154" s="6" t="s">
        <v>605</v>
      </c>
      <c r="BB154" s="6" t="s">
        <v>605</v>
      </c>
      <c r="BC154" s="6" t="s">
        <v>605</v>
      </c>
      <c r="BD154" s="6" t="s">
        <v>605</v>
      </c>
      <c r="BE154" s="6">
        <v>1</v>
      </c>
      <c r="BF154" s="6">
        <v>0</v>
      </c>
      <c r="BG154" s="6">
        <v>0</v>
      </c>
      <c r="BH154" s="6">
        <v>1</v>
      </c>
      <c r="BI154" s="6" t="s">
        <v>1896</v>
      </c>
      <c r="BJ154" s="6" t="s">
        <v>1799</v>
      </c>
      <c r="BK154" s="6">
        <v>-24.1</v>
      </c>
      <c r="BL154" s="6" t="s">
        <v>1800</v>
      </c>
      <c r="BM154" s="6">
        <v>7.2</v>
      </c>
      <c r="BN154" s="6">
        <v>15.2</v>
      </c>
      <c r="BO154" s="6">
        <v>0</v>
      </c>
    </row>
    <row r="155" spans="1:67" x14ac:dyDescent="0.15">
      <c r="A155" s="6" t="s">
        <v>2124</v>
      </c>
      <c r="B155" s="6" t="s">
        <v>2125</v>
      </c>
      <c r="C155" s="6" t="s">
        <v>605</v>
      </c>
      <c r="D155" s="6" t="s">
        <v>1810</v>
      </c>
      <c r="E155" s="6">
        <v>0</v>
      </c>
      <c r="F155" s="4" t="s">
        <v>150</v>
      </c>
      <c r="G155" s="6" t="s">
        <v>1600</v>
      </c>
      <c r="H155" s="6">
        <v>5</v>
      </c>
      <c r="I155" s="6">
        <v>4500</v>
      </c>
      <c r="J155" s="6">
        <v>4000</v>
      </c>
      <c r="L155" s="40">
        <v>10.1</v>
      </c>
      <c r="M155" s="40">
        <v>55.8</v>
      </c>
      <c r="N155" s="6" t="s">
        <v>1777</v>
      </c>
      <c r="O155" s="6" t="s">
        <v>1778</v>
      </c>
      <c r="P155" s="6">
        <v>1</v>
      </c>
      <c r="Q155" s="6" t="s">
        <v>1949</v>
      </c>
      <c r="R155" s="16" t="s">
        <v>1780</v>
      </c>
      <c r="S155" s="6">
        <v>792.7</v>
      </c>
      <c r="T155" s="6">
        <v>1</v>
      </c>
      <c r="U155" s="6">
        <v>1</v>
      </c>
      <c r="V155" s="6">
        <v>1</v>
      </c>
      <c r="W155" s="6">
        <v>1</v>
      </c>
      <c r="X155" s="6">
        <v>1</v>
      </c>
      <c r="Y155" s="6">
        <v>1</v>
      </c>
      <c r="Z155" s="6" t="s">
        <v>605</v>
      </c>
      <c r="AA155" s="15">
        <v>0.17</v>
      </c>
      <c r="AB155" s="15">
        <v>2.97</v>
      </c>
      <c r="AC155" s="6">
        <v>1</v>
      </c>
      <c r="AD155" s="6">
        <v>1</v>
      </c>
      <c r="AE155" s="6">
        <v>1</v>
      </c>
      <c r="AF155" s="16">
        <v>87.4</v>
      </c>
      <c r="AG155" s="6" t="s">
        <v>605</v>
      </c>
      <c r="AH155" s="6" t="s">
        <v>605</v>
      </c>
      <c r="AI155" s="6" t="s">
        <v>605</v>
      </c>
      <c r="AJ155" s="6">
        <v>1</v>
      </c>
      <c r="AK155" s="15" t="s">
        <v>1781</v>
      </c>
      <c r="AL155" s="15">
        <v>-20.2</v>
      </c>
      <c r="AM155" s="15" t="s">
        <v>605</v>
      </c>
      <c r="AN155" s="15" t="s">
        <v>1782</v>
      </c>
      <c r="AO155" s="15">
        <v>-17.739999999999998</v>
      </c>
      <c r="AP155" s="15" t="s">
        <v>605</v>
      </c>
      <c r="AQ155" s="15">
        <v>2.46</v>
      </c>
      <c r="AR155" s="15" t="s">
        <v>605</v>
      </c>
      <c r="AS155" s="6">
        <v>1</v>
      </c>
      <c r="AT155" s="6">
        <v>1</v>
      </c>
      <c r="AU155" s="6">
        <v>1</v>
      </c>
      <c r="AV155" s="6" t="s">
        <v>605</v>
      </c>
      <c r="AW155" s="6" t="s">
        <v>605</v>
      </c>
      <c r="AX155" s="6" t="s">
        <v>605</v>
      </c>
      <c r="AY155" s="6" t="s">
        <v>605</v>
      </c>
      <c r="AZ155" s="6" t="s">
        <v>605</v>
      </c>
      <c r="BA155" s="6" t="s">
        <v>605</v>
      </c>
      <c r="BB155" s="6" t="s">
        <v>605</v>
      </c>
      <c r="BC155" s="6" t="s">
        <v>605</v>
      </c>
      <c r="BD155" s="6" t="s">
        <v>605</v>
      </c>
      <c r="BE155" s="6">
        <v>1</v>
      </c>
      <c r="BF155" s="6">
        <v>0</v>
      </c>
      <c r="BG155" s="6">
        <v>0</v>
      </c>
      <c r="BH155" s="6">
        <v>1</v>
      </c>
      <c r="BI155" s="6" t="s">
        <v>1896</v>
      </c>
      <c r="BJ155" s="6" t="s">
        <v>1799</v>
      </c>
      <c r="BK155" s="6">
        <v>-24.9</v>
      </c>
      <c r="BL155" s="6" t="s">
        <v>1800</v>
      </c>
      <c r="BM155" s="6">
        <v>6.8</v>
      </c>
      <c r="BN155" s="6">
        <v>15.2</v>
      </c>
      <c r="BO155" s="6">
        <v>0</v>
      </c>
    </row>
    <row r="156" spans="1:67" x14ac:dyDescent="0.15">
      <c r="A156" s="6" t="s">
        <v>2126</v>
      </c>
      <c r="B156" s="6" t="s">
        <v>2127</v>
      </c>
      <c r="C156" s="6" t="s">
        <v>605</v>
      </c>
      <c r="D156" s="6" t="s">
        <v>1810</v>
      </c>
      <c r="E156" s="6">
        <v>0</v>
      </c>
      <c r="F156" s="6" t="s">
        <v>123</v>
      </c>
      <c r="G156" s="6" t="s">
        <v>1600</v>
      </c>
      <c r="H156" s="6">
        <v>5</v>
      </c>
      <c r="I156" s="6">
        <v>4500</v>
      </c>
      <c r="J156" s="6">
        <v>4000</v>
      </c>
      <c r="L156" s="40">
        <v>9.7799999999999994</v>
      </c>
      <c r="M156" s="40">
        <v>55.45</v>
      </c>
      <c r="N156" s="6" t="s">
        <v>1777</v>
      </c>
      <c r="O156" s="6" t="s">
        <v>1778</v>
      </c>
      <c r="P156" s="6">
        <v>1</v>
      </c>
      <c r="Q156" s="6" t="s">
        <v>983</v>
      </c>
      <c r="R156" s="16" t="s">
        <v>1780</v>
      </c>
      <c r="S156" s="6">
        <v>254</v>
      </c>
      <c r="T156" s="6">
        <v>1</v>
      </c>
      <c r="U156" s="6">
        <v>0</v>
      </c>
      <c r="V156" s="6">
        <v>0</v>
      </c>
      <c r="W156" s="6">
        <v>1</v>
      </c>
      <c r="X156" s="6">
        <v>1</v>
      </c>
      <c r="Y156" s="6">
        <v>0</v>
      </c>
      <c r="Z156" s="6" t="s">
        <v>605</v>
      </c>
      <c r="AB156" s="15"/>
      <c r="AC156" s="6">
        <v>1</v>
      </c>
      <c r="AD156" s="6">
        <v>0</v>
      </c>
      <c r="AE156" s="6">
        <v>0</v>
      </c>
      <c r="AF156" s="6" t="s">
        <v>605</v>
      </c>
      <c r="AG156" s="6" t="s">
        <v>605</v>
      </c>
      <c r="AH156" s="6" t="s">
        <v>605</v>
      </c>
      <c r="AI156" s="6" t="s">
        <v>605</v>
      </c>
      <c r="AJ156" s="6">
        <v>0</v>
      </c>
      <c r="AK156" s="15" t="s">
        <v>605</v>
      </c>
      <c r="AL156" s="15" t="s">
        <v>605</v>
      </c>
      <c r="AM156" s="15" t="s">
        <v>605</v>
      </c>
      <c r="AN156" s="15" t="s">
        <v>605</v>
      </c>
      <c r="AO156" s="15" t="s">
        <v>605</v>
      </c>
      <c r="AP156" s="15" t="s">
        <v>605</v>
      </c>
      <c r="AQ156" s="15" t="s">
        <v>605</v>
      </c>
      <c r="AR156" s="15" t="s">
        <v>605</v>
      </c>
      <c r="AS156" s="6">
        <v>1</v>
      </c>
      <c r="AT156" s="6" t="s">
        <v>605</v>
      </c>
      <c r="AU156" s="6" t="s">
        <v>605</v>
      </c>
      <c r="AV156" s="6" t="s">
        <v>605</v>
      </c>
      <c r="AW156" s="6" t="s">
        <v>605</v>
      </c>
      <c r="AX156" s="6" t="s">
        <v>605</v>
      </c>
      <c r="AY156" s="6" t="s">
        <v>605</v>
      </c>
      <c r="AZ156" s="6" t="s">
        <v>605</v>
      </c>
      <c r="BA156" s="6" t="s">
        <v>605</v>
      </c>
      <c r="BB156" s="6" t="s">
        <v>605</v>
      </c>
      <c r="BC156" s="6" t="s">
        <v>605</v>
      </c>
      <c r="BD156" s="6" t="s">
        <v>605</v>
      </c>
      <c r="BE156" s="6">
        <v>1</v>
      </c>
      <c r="BF156" s="6" t="s">
        <v>605</v>
      </c>
      <c r="BG156" s="6">
        <v>0</v>
      </c>
      <c r="BH156" s="6">
        <v>1</v>
      </c>
      <c r="BI156" s="6" t="s">
        <v>983</v>
      </c>
      <c r="BJ156" s="6" t="s">
        <v>1799</v>
      </c>
      <c r="BK156" s="6">
        <v>-23.2</v>
      </c>
      <c r="BL156" s="6" t="s">
        <v>1800</v>
      </c>
      <c r="BM156" s="6">
        <v>4.9000000000000004</v>
      </c>
      <c r="BN156" s="6">
        <v>11.4</v>
      </c>
      <c r="BO156" s="6">
        <v>0</v>
      </c>
    </row>
    <row r="157" spans="1:67" x14ac:dyDescent="0.15">
      <c r="A157" s="6" t="s">
        <v>2128</v>
      </c>
      <c r="B157" s="6" t="s">
        <v>2129</v>
      </c>
      <c r="C157" s="6" t="s">
        <v>605</v>
      </c>
      <c r="D157" s="6" t="s">
        <v>1775</v>
      </c>
      <c r="E157" s="6">
        <v>1</v>
      </c>
      <c r="F157" s="6" t="s">
        <v>166</v>
      </c>
      <c r="G157" s="6" t="s">
        <v>1568</v>
      </c>
      <c r="H157" s="6">
        <v>4</v>
      </c>
      <c r="I157" s="6">
        <v>3110</v>
      </c>
      <c r="J157" s="6">
        <v>2660</v>
      </c>
      <c r="K157" s="4">
        <v>80</v>
      </c>
      <c r="L157" s="40">
        <v>10.16</v>
      </c>
      <c r="M157" s="40">
        <v>55.2</v>
      </c>
      <c r="N157" s="6" t="s">
        <v>1777</v>
      </c>
      <c r="O157" s="6" t="s">
        <v>1778</v>
      </c>
      <c r="P157" s="6">
        <v>1</v>
      </c>
      <c r="Q157" s="6" t="s">
        <v>2130</v>
      </c>
      <c r="R157" s="16" t="s">
        <v>1850</v>
      </c>
      <c r="T157" s="6">
        <v>1</v>
      </c>
      <c r="U157" s="6">
        <v>0</v>
      </c>
      <c r="V157" s="6">
        <v>1</v>
      </c>
      <c r="W157" s="6">
        <v>1</v>
      </c>
      <c r="X157" s="6">
        <v>1</v>
      </c>
      <c r="Y157" s="6">
        <v>0</v>
      </c>
      <c r="Z157" s="6" t="s">
        <v>605</v>
      </c>
      <c r="AA157" s="6" t="s">
        <v>605</v>
      </c>
      <c r="AB157" s="15" t="s">
        <v>605</v>
      </c>
      <c r="AC157" s="6">
        <v>0</v>
      </c>
      <c r="AD157" s="6">
        <v>0</v>
      </c>
      <c r="AE157" s="6">
        <v>1</v>
      </c>
      <c r="AF157" s="6" t="s">
        <v>605</v>
      </c>
      <c r="AG157" s="6" t="s">
        <v>605</v>
      </c>
      <c r="AH157" s="6" t="s">
        <v>605</v>
      </c>
      <c r="AI157" s="6" t="s">
        <v>605</v>
      </c>
      <c r="AJ157" s="6">
        <v>1</v>
      </c>
      <c r="AK157" s="15" t="s">
        <v>1781</v>
      </c>
      <c r="AL157" s="15">
        <v>-29.7</v>
      </c>
      <c r="AM157" s="15" t="s">
        <v>605</v>
      </c>
      <c r="AN157" s="15" t="s">
        <v>1782</v>
      </c>
      <c r="AO157" s="15">
        <v>-33</v>
      </c>
      <c r="AP157" s="15" t="s">
        <v>605</v>
      </c>
      <c r="AQ157" s="15">
        <v>-3.3</v>
      </c>
      <c r="AR157" s="15" t="s">
        <v>605</v>
      </c>
      <c r="AS157" s="6">
        <v>1</v>
      </c>
      <c r="AT157" s="6" t="s">
        <v>605</v>
      </c>
      <c r="AU157" s="6" t="s">
        <v>605</v>
      </c>
      <c r="AV157" s="6" t="s">
        <v>605</v>
      </c>
      <c r="AW157" s="6" t="s">
        <v>605</v>
      </c>
      <c r="AX157" s="6" t="s">
        <v>605</v>
      </c>
      <c r="AY157" s="6" t="s">
        <v>605</v>
      </c>
      <c r="AZ157" s="6" t="s">
        <v>605</v>
      </c>
      <c r="BA157" s="6" t="s">
        <v>605</v>
      </c>
      <c r="BB157" s="6" t="s">
        <v>605</v>
      </c>
      <c r="BC157" s="6" t="s">
        <v>605</v>
      </c>
      <c r="BD157" s="6" t="s">
        <v>605</v>
      </c>
      <c r="BE157" s="6">
        <v>1</v>
      </c>
      <c r="BF157" s="6">
        <v>1</v>
      </c>
      <c r="BG157" s="6">
        <v>0</v>
      </c>
      <c r="BH157" s="6">
        <v>1</v>
      </c>
      <c r="BI157" s="6" t="s">
        <v>2130</v>
      </c>
      <c r="BJ157" s="6" t="s">
        <v>1799</v>
      </c>
      <c r="BK157" s="6">
        <v>-27.1</v>
      </c>
      <c r="BL157" s="6" t="s">
        <v>1800</v>
      </c>
      <c r="BM157" s="6">
        <v>9.1</v>
      </c>
      <c r="BN157" s="6">
        <v>8</v>
      </c>
      <c r="BO157" s="6">
        <v>0</v>
      </c>
    </row>
    <row r="158" spans="1:67" x14ac:dyDescent="0.15">
      <c r="A158" s="6" t="s">
        <v>2131</v>
      </c>
      <c r="B158" s="6" t="s">
        <v>2132</v>
      </c>
      <c r="C158" s="6" t="s">
        <v>605</v>
      </c>
      <c r="D158" s="6" t="s">
        <v>1775</v>
      </c>
      <c r="E158" s="6">
        <v>1</v>
      </c>
      <c r="F158" s="6" t="s">
        <v>167</v>
      </c>
      <c r="G158" s="6" t="s">
        <v>1568</v>
      </c>
      <c r="H158" s="6">
        <v>4</v>
      </c>
      <c r="I158" s="6">
        <v>3670</v>
      </c>
      <c r="J158" s="6">
        <v>3520</v>
      </c>
      <c r="K158" s="4">
        <v>54</v>
      </c>
      <c r="L158" s="40">
        <v>10.16</v>
      </c>
      <c r="M158" s="40">
        <v>55.2</v>
      </c>
      <c r="N158" s="6" t="s">
        <v>1777</v>
      </c>
      <c r="O158" s="6" t="s">
        <v>1778</v>
      </c>
      <c r="P158" s="6">
        <v>1</v>
      </c>
      <c r="Q158" s="6" t="s">
        <v>2130</v>
      </c>
      <c r="R158" s="16" t="s">
        <v>1850</v>
      </c>
      <c r="T158" s="6">
        <v>1</v>
      </c>
      <c r="U158" s="6">
        <v>0</v>
      </c>
      <c r="V158" s="6">
        <v>0</v>
      </c>
      <c r="W158" s="6">
        <v>1</v>
      </c>
      <c r="X158" s="6">
        <v>1</v>
      </c>
      <c r="Y158" s="6">
        <v>0</v>
      </c>
      <c r="Z158" s="6" t="s">
        <v>605</v>
      </c>
      <c r="AA158" s="6" t="s">
        <v>605</v>
      </c>
      <c r="AB158" s="15" t="s">
        <v>605</v>
      </c>
      <c r="AC158" s="6">
        <v>0</v>
      </c>
      <c r="AD158" s="6">
        <v>0</v>
      </c>
      <c r="AE158" s="6">
        <v>1</v>
      </c>
      <c r="AF158" s="6" t="s">
        <v>605</v>
      </c>
      <c r="AG158" s="6" t="s">
        <v>605</v>
      </c>
      <c r="AH158" s="6" t="s">
        <v>605</v>
      </c>
      <c r="AI158" s="6" t="s">
        <v>605</v>
      </c>
      <c r="AJ158" s="6">
        <v>1</v>
      </c>
      <c r="AK158" s="15" t="s">
        <v>1781</v>
      </c>
      <c r="AL158" s="15">
        <v>-28.1</v>
      </c>
      <c r="AM158" s="15" t="s">
        <v>605</v>
      </c>
      <c r="AN158" s="15" t="s">
        <v>1782</v>
      </c>
      <c r="AO158" s="15">
        <v>-32.5</v>
      </c>
      <c r="AP158" s="15" t="s">
        <v>605</v>
      </c>
      <c r="AQ158" s="15">
        <v>-4.4000000000000004</v>
      </c>
      <c r="AR158" s="15" t="s">
        <v>605</v>
      </c>
      <c r="AS158" s="6">
        <v>1</v>
      </c>
      <c r="AT158" s="6" t="s">
        <v>605</v>
      </c>
      <c r="AU158" s="6" t="s">
        <v>605</v>
      </c>
      <c r="AV158" s="6" t="s">
        <v>605</v>
      </c>
      <c r="AW158" s="6" t="s">
        <v>605</v>
      </c>
      <c r="AX158" s="6" t="s">
        <v>605</v>
      </c>
      <c r="AY158" s="6" t="s">
        <v>605</v>
      </c>
      <c r="AZ158" s="6" t="s">
        <v>605</v>
      </c>
      <c r="BA158" s="6" t="s">
        <v>605</v>
      </c>
      <c r="BB158" s="6" t="s">
        <v>605</v>
      </c>
      <c r="BC158" s="6" t="s">
        <v>605</v>
      </c>
      <c r="BD158" s="6" t="s">
        <v>605</v>
      </c>
      <c r="BE158" s="6">
        <v>1</v>
      </c>
      <c r="BF158" s="6">
        <v>1</v>
      </c>
      <c r="BG158" s="6">
        <v>0</v>
      </c>
      <c r="BH158" s="6">
        <v>1</v>
      </c>
      <c r="BI158" s="6" t="s">
        <v>2130</v>
      </c>
      <c r="BJ158" s="6" t="s">
        <v>1799</v>
      </c>
      <c r="BK158" s="6">
        <v>-25.7</v>
      </c>
      <c r="BL158" s="6" t="s">
        <v>1800</v>
      </c>
      <c r="BM158" s="6">
        <v>6.7</v>
      </c>
      <c r="BN158" s="6">
        <v>12.9</v>
      </c>
      <c r="BO158" s="6">
        <v>0</v>
      </c>
    </row>
    <row r="159" spans="1:67" x14ac:dyDescent="0.15">
      <c r="A159" s="6" t="s">
        <v>2133</v>
      </c>
      <c r="B159" s="6" t="s">
        <v>2134</v>
      </c>
      <c r="C159" s="6" t="s">
        <v>605</v>
      </c>
      <c r="D159" s="6" t="s">
        <v>1775</v>
      </c>
      <c r="E159" s="6">
        <v>1</v>
      </c>
      <c r="F159" s="6" t="s">
        <v>168</v>
      </c>
      <c r="G159" s="6" t="s">
        <v>1568</v>
      </c>
      <c r="H159" s="6">
        <v>4</v>
      </c>
      <c r="I159" s="6">
        <v>3750</v>
      </c>
      <c r="J159" s="93">
        <v>3638</v>
      </c>
      <c r="K159" s="6">
        <v>231</v>
      </c>
      <c r="L159" s="40">
        <v>10.16</v>
      </c>
      <c r="M159" s="40">
        <v>55.2</v>
      </c>
      <c r="N159" s="6" t="s">
        <v>1777</v>
      </c>
      <c r="O159" s="6" t="s">
        <v>1778</v>
      </c>
      <c r="P159" s="6">
        <v>0</v>
      </c>
      <c r="Q159" s="6" t="s">
        <v>605</v>
      </c>
      <c r="R159" s="6" t="s">
        <v>605</v>
      </c>
      <c r="S159" s="6" t="s">
        <v>605</v>
      </c>
      <c r="T159" s="6" t="s">
        <v>605</v>
      </c>
      <c r="U159" s="6">
        <v>0</v>
      </c>
      <c r="V159" s="6" t="s">
        <v>605</v>
      </c>
      <c r="W159" s="6" t="s">
        <v>605</v>
      </c>
      <c r="X159" s="6" t="s">
        <v>605</v>
      </c>
      <c r="Y159" s="6" t="s">
        <v>605</v>
      </c>
      <c r="Z159" s="6" t="s">
        <v>605</v>
      </c>
      <c r="AA159" s="6" t="s">
        <v>605</v>
      </c>
      <c r="AB159" s="15" t="s">
        <v>605</v>
      </c>
      <c r="AC159" s="6" t="s">
        <v>605</v>
      </c>
      <c r="AD159" s="6" t="s">
        <v>605</v>
      </c>
      <c r="AE159" s="6" t="s">
        <v>605</v>
      </c>
      <c r="AF159" s="6" t="s">
        <v>605</v>
      </c>
      <c r="AG159" s="6" t="s">
        <v>605</v>
      </c>
      <c r="AH159" s="6" t="s">
        <v>605</v>
      </c>
      <c r="AI159" s="6" t="s">
        <v>605</v>
      </c>
      <c r="AJ159" s="6">
        <v>0</v>
      </c>
      <c r="AK159" s="15" t="s">
        <v>605</v>
      </c>
      <c r="AL159" s="15" t="s">
        <v>605</v>
      </c>
      <c r="AM159" s="15" t="s">
        <v>605</v>
      </c>
      <c r="AN159" s="15" t="s">
        <v>605</v>
      </c>
      <c r="AO159" s="15" t="s">
        <v>605</v>
      </c>
      <c r="AP159" s="15" t="s">
        <v>605</v>
      </c>
      <c r="AQ159" s="15" t="s">
        <v>605</v>
      </c>
      <c r="AR159" s="15" t="s">
        <v>605</v>
      </c>
      <c r="AS159" s="6" t="s">
        <v>605</v>
      </c>
      <c r="AT159" s="6" t="s">
        <v>605</v>
      </c>
      <c r="AU159" s="6" t="s">
        <v>605</v>
      </c>
      <c r="AV159" s="6" t="s">
        <v>605</v>
      </c>
      <c r="AW159" s="6" t="s">
        <v>605</v>
      </c>
      <c r="AX159" s="6" t="s">
        <v>605</v>
      </c>
      <c r="AY159" s="6" t="s">
        <v>605</v>
      </c>
      <c r="AZ159" s="6" t="s">
        <v>605</v>
      </c>
      <c r="BA159" s="6" t="s">
        <v>605</v>
      </c>
      <c r="BB159" s="6" t="s">
        <v>605</v>
      </c>
      <c r="BC159" s="6" t="s">
        <v>605</v>
      </c>
      <c r="BD159" s="6" t="s">
        <v>605</v>
      </c>
      <c r="BE159" s="6">
        <v>0</v>
      </c>
      <c r="BF159" s="6" t="s">
        <v>605</v>
      </c>
      <c r="BG159" s="6" t="s">
        <v>605</v>
      </c>
      <c r="BH159" s="6">
        <v>1</v>
      </c>
      <c r="BI159" s="6" t="s">
        <v>1779</v>
      </c>
      <c r="BJ159" s="6" t="s">
        <v>1799</v>
      </c>
      <c r="BK159" s="6">
        <v>-30.2</v>
      </c>
      <c r="BL159" s="6" t="s">
        <v>1800</v>
      </c>
      <c r="BM159" s="6">
        <v>10.4</v>
      </c>
      <c r="BN159" s="6">
        <v>7.9</v>
      </c>
      <c r="BO159" s="6">
        <v>0</v>
      </c>
    </row>
    <row r="160" spans="1:67" x14ac:dyDescent="0.15">
      <c r="A160" s="6" t="s">
        <v>2135</v>
      </c>
      <c r="B160" s="6" t="s">
        <v>2136</v>
      </c>
      <c r="C160" s="6" t="s">
        <v>605</v>
      </c>
      <c r="D160" s="6" t="s">
        <v>1775</v>
      </c>
      <c r="E160" s="6">
        <v>1</v>
      </c>
      <c r="F160" s="6" t="s">
        <v>168</v>
      </c>
      <c r="G160" s="6" t="s">
        <v>1568</v>
      </c>
      <c r="H160" s="6">
        <v>4</v>
      </c>
      <c r="I160" s="6">
        <v>3750</v>
      </c>
      <c r="J160" s="93">
        <v>3638</v>
      </c>
      <c r="K160" s="6">
        <v>231</v>
      </c>
      <c r="L160" s="40">
        <v>10.16</v>
      </c>
      <c r="M160" s="40">
        <v>55.2</v>
      </c>
      <c r="N160" s="6" t="s">
        <v>1848</v>
      </c>
      <c r="O160" s="6" t="s">
        <v>1778</v>
      </c>
      <c r="P160" s="6">
        <v>1</v>
      </c>
      <c r="Q160" s="6" t="s">
        <v>2137</v>
      </c>
      <c r="R160" s="16" t="s">
        <v>1850</v>
      </c>
      <c r="T160" s="6">
        <v>1</v>
      </c>
      <c r="U160" s="6">
        <v>0</v>
      </c>
      <c r="V160" s="6">
        <v>0</v>
      </c>
      <c r="W160" s="6">
        <v>1</v>
      </c>
      <c r="X160" s="6">
        <v>1</v>
      </c>
      <c r="Y160" s="6">
        <v>1</v>
      </c>
      <c r="Z160" s="6" t="s">
        <v>605</v>
      </c>
      <c r="AA160" s="6" t="s">
        <v>605</v>
      </c>
      <c r="AB160" s="15" t="s">
        <v>605</v>
      </c>
      <c r="AC160" s="6">
        <v>1</v>
      </c>
      <c r="AD160" s="6">
        <v>0</v>
      </c>
      <c r="AE160" s="6">
        <v>1</v>
      </c>
      <c r="AF160" s="6" t="s">
        <v>605</v>
      </c>
      <c r="AG160" s="6" t="s">
        <v>605</v>
      </c>
      <c r="AH160" s="6" t="s">
        <v>605</v>
      </c>
      <c r="AI160" s="6" t="s">
        <v>605</v>
      </c>
      <c r="AJ160" s="6">
        <v>1</v>
      </c>
      <c r="AK160" s="15" t="s">
        <v>1781</v>
      </c>
      <c r="AL160" s="15">
        <v>-32.6</v>
      </c>
      <c r="AM160" s="15" t="s">
        <v>605</v>
      </c>
      <c r="AN160" s="15" t="s">
        <v>1782</v>
      </c>
      <c r="AO160" s="15">
        <v>-33.1</v>
      </c>
      <c r="AP160" s="15" t="s">
        <v>605</v>
      </c>
      <c r="AQ160" s="15">
        <v>-0.5</v>
      </c>
      <c r="AR160" s="15" t="s">
        <v>605</v>
      </c>
      <c r="AS160" s="6">
        <v>1</v>
      </c>
      <c r="AT160" s="6" t="s">
        <v>605</v>
      </c>
      <c r="AU160" s="6" t="s">
        <v>605</v>
      </c>
      <c r="AV160" s="6" t="s">
        <v>605</v>
      </c>
      <c r="AW160" s="6" t="s">
        <v>605</v>
      </c>
      <c r="AX160" s="6" t="s">
        <v>605</v>
      </c>
      <c r="AY160" s="6" t="s">
        <v>605</v>
      </c>
      <c r="AZ160" s="6" t="s">
        <v>605</v>
      </c>
      <c r="BA160" s="6" t="s">
        <v>605</v>
      </c>
      <c r="BB160" s="6" t="s">
        <v>605</v>
      </c>
      <c r="BC160" s="6" t="s">
        <v>605</v>
      </c>
      <c r="BD160" s="6" t="s">
        <v>605</v>
      </c>
      <c r="BE160" s="6">
        <v>1</v>
      </c>
      <c r="BF160" s="6">
        <v>0</v>
      </c>
      <c r="BG160" s="6">
        <v>0</v>
      </c>
      <c r="BH160" s="6">
        <v>0</v>
      </c>
      <c r="BI160" s="6" t="s">
        <v>605</v>
      </c>
      <c r="BJ160" s="6" t="s">
        <v>605</v>
      </c>
      <c r="BK160" s="6" t="s">
        <v>605</v>
      </c>
      <c r="BL160" s="6" t="s">
        <v>605</v>
      </c>
      <c r="BM160" s="6" t="s">
        <v>605</v>
      </c>
      <c r="BN160" s="6" t="s">
        <v>605</v>
      </c>
      <c r="BO160" s="6">
        <v>0</v>
      </c>
    </row>
    <row r="161" spans="1:67" x14ac:dyDescent="0.15">
      <c r="A161" s="6" t="s">
        <v>2138</v>
      </c>
      <c r="B161" s="6" t="s">
        <v>2139</v>
      </c>
      <c r="C161" s="6" t="s">
        <v>605</v>
      </c>
      <c r="D161" s="6" t="s">
        <v>1775</v>
      </c>
      <c r="E161" s="6">
        <v>1</v>
      </c>
      <c r="F161" s="6" t="s">
        <v>168</v>
      </c>
      <c r="G161" s="6" t="s">
        <v>1568</v>
      </c>
      <c r="H161" s="6">
        <v>4</v>
      </c>
      <c r="I161" s="6">
        <v>3750</v>
      </c>
      <c r="J161" s="93">
        <v>3638</v>
      </c>
      <c r="K161" s="6">
        <v>231</v>
      </c>
      <c r="L161" s="40">
        <v>10.16</v>
      </c>
      <c r="M161" s="40">
        <v>55.2</v>
      </c>
      <c r="N161" s="6" t="s">
        <v>1777</v>
      </c>
      <c r="O161" s="6" t="s">
        <v>1791</v>
      </c>
      <c r="P161" s="6">
        <v>0</v>
      </c>
      <c r="Q161" s="6" t="s">
        <v>605</v>
      </c>
      <c r="R161" s="6" t="s">
        <v>605</v>
      </c>
      <c r="S161" s="6" t="s">
        <v>605</v>
      </c>
      <c r="T161" s="6" t="s">
        <v>605</v>
      </c>
      <c r="U161" s="6">
        <v>0</v>
      </c>
      <c r="V161" s="6" t="s">
        <v>605</v>
      </c>
      <c r="W161" s="6" t="s">
        <v>605</v>
      </c>
      <c r="X161" s="6" t="s">
        <v>605</v>
      </c>
      <c r="Y161" s="6" t="s">
        <v>605</v>
      </c>
      <c r="Z161" s="6" t="s">
        <v>605</v>
      </c>
      <c r="AA161" s="6" t="s">
        <v>605</v>
      </c>
      <c r="AB161" s="15" t="s">
        <v>605</v>
      </c>
      <c r="AC161" s="6" t="s">
        <v>605</v>
      </c>
      <c r="AD161" s="6" t="s">
        <v>605</v>
      </c>
      <c r="AE161" s="6" t="s">
        <v>605</v>
      </c>
      <c r="AF161" s="6" t="s">
        <v>605</v>
      </c>
      <c r="AG161" s="6" t="s">
        <v>605</v>
      </c>
      <c r="AH161" s="6" t="s">
        <v>605</v>
      </c>
      <c r="AI161" s="6" t="s">
        <v>605</v>
      </c>
      <c r="AJ161" s="6">
        <v>0</v>
      </c>
      <c r="AK161" s="15" t="s">
        <v>605</v>
      </c>
      <c r="AL161" s="15" t="s">
        <v>605</v>
      </c>
      <c r="AM161" s="15" t="s">
        <v>605</v>
      </c>
      <c r="AN161" s="15" t="s">
        <v>605</v>
      </c>
      <c r="AO161" s="15" t="s">
        <v>605</v>
      </c>
      <c r="AP161" s="15" t="s">
        <v>605</v>
      </c>
      <c r="AQ161" s="15" t="s">
        <v>605</v>
      </c>
      <c r="AR161" s="15" t="s">
        <v>605</v>
      </c>
      <c r="AS161" s="6" t="s">
        <v>605</v>
      </c>
      <c r="AT161" s="6" t="s">
        <v>605</v>
      </c>
      <c r="AU161" s="6" t="s">
        <v>605</v>
      </c>
      <c r="AV161" s="6" t="s">
        <v>605</v>
      </c>
      <c r="AW161" s="6" t="s">
        <v>605</v>
      </c>
      <c r="AX161" s="6" t="s">
        <v>605</v>
      </c>
      <c r="AY161" s="6" t="s">
        <v>605</v>
      </c>
      <c r="AZ161" s="6" t="s">
        <v>605</v>
      </c>
      <c r="BA161" s="6" t="s">
        <v>605</v>
      </c>
      <c r="BB161" s="6" t="s">
        <v>605</v>
      </c>
      <c r="BC161" s="6" t="s">
        <v>605</v>
      </c>
      <c r="BD161" s="6" t="s">
        <v>605</v>
      </c>
      <c r="BE161" s="6">
        <v>0</v>
      </c>
      <c r="BF161" s="6" t="s">
        <v>605</v>
      </c>
      <c r="BG161" s="6" t="s">
        <v>605</v>
      </c>
      <c r="BH161" s="6">
        <v>1</v>
      </c>
      <c r="BI161" s="6" t="s">
        <v>1779</v>
      </c>
      <c r="BJ161" s="6" t="s">
        <v>1799</v>
      </c>
      <c r="BK161" s="6">
        <v>-28.5</v>
      </c>
      <c r="BL161" s="6" t="s">
        <v>1800</v>
      </c>
      <c r="BM161" s="6">
        <v>9.1999999999999993</v>
      </c>
      <c r="BN161" s="6">
        <v>11.4</v>
      </c>
      <c r="BO161" s="6">
        <v>0</v>
      </c>
    </row>
    <row r="162" spans="1:67" x14ac:dyDescent="0.15">
      <c r="A162" s="6" t="s">
        <v>2140</v>
      </c>
      <c r="B162" s="6" t="s">
        <v>2141</v>
      </c>
      <c r="C162" s="6" t="s">
        <v>605</v>
      </c>
      <c r="D162" s="6" t="s">
        <v>1775</v>
      </c>
      <c r="E162" s="6">
        <v>1</v>
      </c>
      <c r="F162" s="6" t="s">
        <v>168</v>
      </c>
      <c r="G162" s="6" t="s">
        <v>1568</v>
      </c>
      <c r="H162" s="6">
        <v>4</v>
      </c>
      <c r="I162" s="6">
        <v>3660</v>
      </c>
      <c r="J162" s="6">
        <v>3510</v>
      </c>
      <c r="K162" s="4">
        <v>56</v>
      </c>
      <c r="L162" s="40">
        <v>10.16</v>
      </c>
      <c r="M162" s="40">
        <v>55.2</v>
      </c>
      <c r="N162" s="6" t="s">
        <v>1777</v>
      </c>
      <c r="O162" s="6" t="s">
        <v>1778</v>
      </c>
      <c r="P162" s="6">
        <v>1</v>
      </c>
      <c r="Q162" s="6" t="s">
        <v>2142</v>
      </c>
      <c r="R162" s="16" t="s">
        <v>1850</v>
      </c>
      <c r="T162" s="6">
        <v>1</v>
      </c>
      <c r="U162" s="6">
        <v>0</v>
      </c>
      <c r="V162" s="6">
        <v>1</v>
      </c>
      <c r="W162" s="6">
        <v>1</v>
      </c>
      <c r="X162" s="6">
        <v>1</v>
      </c>
      <c r="Y162" s="6">
        <v>1</v>
      </c>
      <c r="Z162" s="6" t="s">
        <v>605</v>
      </c>
      <c r="AA162" s="6" t="s">
        <v>605</v>
      </c>
      <c r="AB162" s="15" t="s">
        <v>605</v>
      </c>
      <c r="AC162" s="6">
        <v>1</v>
      </c>
      <c r="AD162" s="6">
        <v>0</v>
      </c>
      <c r="AE162" s="6">
        <v>1</v>
      </c>
      <c r="AF162" s="6" t="s">
        <v>605</v>
      </c>
      <c r="AG162" s="6" t="s">
        <v>605</v>
      </c>
      <c r="AH162" s="6" t="s">
        <v>605</v>
      </c>
      <c r="AI162" s="6" t="s">
        <v>605</v>
      </c>
      <c r="AJ162" s="6">
        <v>1</v>
      </c>
      <c r="AK162" s="15" t="s">
        <v>1781</v>
      </c>
      <c r="AL162" s="15">
        <v>-30.3</v>
      </c>
      <c r="AM162" s="15" t="s">
        <v>605</v>
      </c>
      <c r="AN162" s="15" t="s">
        <v>1782</v>
      </c>
      <c r="AO162" s="15">
        <v>-31.2</v>
      </c>
      <c r="AP162" s="15" t="s">
        <v>605</v>
      </c>
      <c r="AQ162" s="15">
        <v>-0.9</v>
      </c>
      <c r="AR162" s="15" t="s">
        <v>605</v>
      </c>
      <c r="AS162" s="6">
        <v>1</v>
      </c>
      <c r="AT162" s="6" t="s">
        <v>605</v>
      </c>
      <c r="AU162" s="6" t="s">
        <v>605</v>
      </c>
      <c r="AV162" s="6" t="s">
        <v>605</v>
      </c>
      <c r="AW162" s="6" t="s">
        <v>605</v>
      </c>
      <c r="AX162" s="6" t="s">
        <v>605</v>
      </c>
      <c r="AY162" s="6" t="s">
        <v>605</v>
      </c>
      <c r="AZ162" s="6" t="s">
        <v>605</v>
      </c>
      <c r="BA162" s="6" t="s">
        <v>605</v>
      </c>
      <c r="BB162" s="6" t="s">
        <v>605</v>
      </c>
      <c r="BC162" s="6" t="s">
        <v>605</v>
      </c>
      <c r="BD162" s="6" t="s">
        <v>605</v>
      </c>
      <c r="BE162" s="6">
        <v>1</v>
      </c>
      <c r="BF162" s="6">
        <v>0</v>
      </c>
      <c r="BG162" s="6">
        <v>0</v>
      </c>
      <c r="BH162" s="6">
        <v>1</v>
      </c>
      <c r="BI162" s="6" t="s">
        <v>2142</v>
      </c>
      <c r="BJ162" s="6" t="s">
        <v>1799</v>
      </c>
      <c r="BK162" s="6">
        <v>-27.4</v>
      </c>
      <c r="BL162" s="6" t="s">
        <v>1800</v>
      </c>
      <c r="BM162" s="6">
        <v>6.1</v>
      </c>
      <c r="BN162" s="6">
        <v>13.3</v>
      </c>
      <c r="BO162" s="6">
        <v>0</v>
      </c>
    </row>
    <row r="163" spans="1:67" x14ac:dyDescent="0.15">
      <c r="A163" s="6" t="s">
        <v>2143</v>
      </c>
      <c r="B163" s="6" t="s">
        <v>2144</v>
      </c>
      <c r="C163" s="6" t="s">
        <v>605</v>
      </c>
      <c r="D163" s="6" t="s">
        <v>1775</v>
      </c>
      <c r="E163" s="6">
        <v>1</v>
      </c>
      <c r="F163" s="6" t="s">
        <v>168</v>
      </c>
      <c r="G163" s="6" t="s">
        <v>1568</v>
      </c>
      <c r="H163" s="6">
        <v>4</v>
      </c>
      <c r="I163" s="6">
        <v>3660</v>
      </c>
      <c r="J163" s="6">
        <v>3510</v>
      </c>
      <c r="K163" s="4">
        <v>56</v>
      </c>
      <c r="L163" s="40">
        <v>10.16</v>
      </c>
      <c r="M163" s="40">
        <v>55.2</v>
      </c>
      <c r="N163" s="6" t="s">
        <v>1848</v>
      </c>
      <c r="O163" s="6" t="s">
        <v>1778</v>
      </c>
      <c r="P163" s="6">
        <v>1</v>
      </c>
      <c r="Q163" s="6" t="s">
        <v>2137</v>
      </c>
      <c r="R163" s="16" t="s">
        <v>1850</v>
      </c>
      <c r="T163" s="6">
        <v>1</v>
      </c>
      <c r="U163" s="6">
        <v>0</v>
      </c>
      <c r="V163" s="6">
        <v>1</v>
      </c>
      <c r="W163" s="6">
        <v>1</v>
      </c>
      <c r="X163" s="6">
        <v>1</v>
      </c>
      <c r="Y163" s="6">
        <v>1</v>
      </c>
      <c r="Z163" s="6" t="s">
        <v>605</v>
      </c>
      <c r="AA163" s="6" t="s">
        <v>605</v>
      </c>
      <c r="AB163" s="15" t="s">
        <v>605</v>
      </c>
      <c r="AC163" s="6">
        <v>1</v>
      </c>
      <c r="AD163" s="6">
        <v>0</v>
      </c>
      <c r="AE163" s="6">
        <v>1</v>
      </c>
      <c r="AF163" s="6" t="s">
        <v>605</v>
      </c>
      <c r="AG163" s="6" t="s">
        <v>605</v>
      </c>
      <c r="AH163" s="6" t="s">
        <v>605</v>
      </c>
      <c r="AI163" s="6" t="s">
        <v>605</v>
      </c>
      <c r="AJ163" s="6">
        <v>1</v>
      </c>
      <c r="AK163" s="15" t="s">
        <v>1781</v>
      </c>
      <c r="AL163" s="15">
        <v>-31.3</v>
      </c>
      <c r="AM163" s="15" t="s">
        <v>605</v>
      </c>
      <c r="AN163" s="15" t="s">
        <v>1782</v>
      </c>
      <c r="AO163" s="15">
        <v>-33</v>
      </c>
      <c r="AP163" s="15" t="s">
        <v>605</v>
      </c>
      <c r="AQ163" s="15">
        <v>-1.7</v>
      </c>
      <c r="AR163" s="15" t="s">
        <v>605</v>
      </c>
      <c r="AS163" s="6">
        <v>1</v>
      </c>
      <c r="AT163" s="6" t="s">
        <v>605</v>
      </c>
      <c r="AU163" s="6" t="s">
        <v>605</v>
      </c>
      <c r="AV163" s="6" t="s">
        <v>605</v>
      </c>
      <c r="AW163" s="6" t="s">
        <v>605</v>
      </c>
      <c r="AX163" s="6" t="s">
        <v>605</v>
      </c>
      <c r="AY163" s="6" t="s">
        <v>605</v>
      </c>
      <c r="AZ163" s="6" t="s">
        <v>605</v>
      </c>
      <c r="BA163" s="6" t="s">
        <v>605</v>
      </c>
      <c r="BB163" s="6" t="s">
        <v>605</v>
      </c>
      <c r="BC163" s="6" t="s">
        <v>605</v>
      </c>
      <c r="BD163" s="6" t="s">
        <v>605</v>
      </c>
      <c r="BE163" s="6">
        <v>1</v>
      </c>
      <c r="BF163" s="6">
        <v>0</v>
      </c>
      <c r="BG163" s="6">
        <v>0</v>
      </c>
      <c r="BH163" s="6">
        <v>0</v>
      </c>
      <c r="BI163" s="6" t="s">
        <v>605</v>
      </c>
      <c r="BJ163" s="6" t="s">
        <v>605</v>
      </c>
      <c r="BK163" s="6" t="s">
        <v>605</v>
      </c>
      <c r="BL163" s="6" t="s">
        <v>605</v>
      </c>
      <c r="BM163" s="6" t="s">
        <v>605</v>
      </c>
      <c r="BN163" s="6" t="s">
        <v>605</v>
      </c>
      <c r="BO163" s="6">
        <v>0</v>
      </c>
    </row>
    <row r="164" spans="1:67" x14ac:dyDescent="0.15">
      <c r="A164" s="6" t="s">
        <v>2145</v>
      </c>
      <c r="B164" s="6" t="s">
        <v>2146</v>
      </c>
      <c r="C164" s="6" t="s">
        <v>605</v>
      </c>
      <c r="D164" s="6" t="s">
        <v>1775</v>
      </c>
      <c r="E164" s="6">
        <v>1</v>
      </c>
      <c r="F164" s="6" t="s">
        <v>168</v>
      </c>
      <c r="G164" s="6" t="s">
        <v>1568</v>
      </c>
      <c r="H164" s="6">
        <v>4</v>
      </c>
      <c r="I164" s="6">
        <v>3660</v>
      </c>
      <c r="J164" s="6">
        <v>3510</v>
      </c>
      <c r="K164" s="4">
        <v>56</v>
      </c>
      <c r="L164" s="40">
        <v>10.16</v>
      </c>
      <c r="M164" s="40">
        <v>55.2</v>
      </c>
      <c r="N164" s="6" t="s">
        <v>1777</v>
      </c>
      <c r="O164" s="6" t="s">
        <v>1791</v>
      </c>
      <c r="P164" s="6">
        <v>0</v>
      </c>
      <c r="Q164" s="6" t="s">
        <v>605</v>
      </c>
      <c r="R164" s="6" t="s">
        <v>605</v>
      </c>
      <c r="S164" s="6" t="s">
        <v>605</v>
      </c>
      <c r="T164" s="6" t="s">
        <v>605</v>
      </c>
      <c r="U164" s="6">
        <v>0</v>
      </c>
      <c r="V164" s="6" t="s">
        <v>605</v>
      </c>
      <c r="W164" s="6" t="s">
        <v>605</v>
      </c>
      <c r="X164" s="6" t="s">
        <v>605</v>
      </c>
      <c r="Y164" s="6" t="s">
        <v>605</v>
      </c>
      <c r="Z164" s="6" t="s">
        <v>605</v>
      </c>
      <c r="AA164" s="6" t="s">
        <v>605</v>
      </c>
      <c r="AB164" s="15" t="s">
        <v>605</v>
      </c>
      <c r="AC164" s="6" t="s">
        <v>605</v>
      </c>
      <c r="AD164" s="6" t="s">
        <v>605</v>
      </c>
      <c r="AE164" s="6" t="s">
        <v>605</v>
      </c>
      <c r="AF164" s="6" t="s">
        <v>605</v>
      </c>
      <c r="AG164" s="6" t="s">
        <v>605</v>
      </c>
      <c r="AH164" s="6" t="s">
        <v>605</v>
      </c>
      <c r="AI164" s="6" t="s">
        <v>605</v>
      </c>
      <c r="AJ164" s="6">
        <v>0</v>
      </c>
      <c r="AK164" s="15" t="s">
        <v>605</v>
      </c>
      <c r="AL164" s="15" t="s">
        <v>605</v>
      </c>
      <c r="AM164" s="15" t="s">
        <v>605</v>
      </c>
      <c r="AN164" s="15" t="s">
        <v>605</v>
      </c>
      <c r="AO164" s="15" t="s">
        <v>605</v>
      </c>
      <c r="AP164" s="15" t="s">
        <v>605</v>
      </c>
      <c r="AQ164" s="15" t="s">
        <v>605</v>
      </c>
      <c r="AR164" s="15" t="s">
        <v>605</v>
      </c>
      <c r="AS164" s="6" t="s">
        <v>605</v>
      </c>
      <c r="AT164" s="6" t="s">
        <v>605</v>
      </c>
      <c r="AU164" s="6" t="s">
        <v>605</v>
      </c>
      <c r="AV164" s="6" t="s">
        <v>605</v>
      </c>
      <c r="AW164" s="6" t="s">
        <v>605</v>
      </c>
      <c r="AX164" s="6" t="s">
        <v>605</v>
      </c>
      <c r="AY164" s="6" t="s">
        <v>605</v>
      </c>
      <c r="AZ164" s="6" t="s">
        <v>605</v>
      </c>
      <c r="BA164" s="6" t="s">
        <v>605</v>
      </c>
      <c r="BB164" s="6" t="s">
        <v>605</v>
      </c>
      <c r="BC164" s="6" t="s">
        <v>605</v>
      </c>
      <c r="BD164" s="6" t="s">
        <v>605</v>
      </c>
      <c r="BE164" s="6">
        <v>0</v>
      </c>
      <c r="BF164" s="6" t="s">
        <v>605</v>
      </c>
      <c r="BG164" s="6" t="s">
        <v>605</v>
      </c>
      <c r="BH164" s="6">
        <v>1</v>
      </c>
      <c r="BI164" s="6" t="s">
        <v>1779</v>
      </c>
      <c r="BJ164" s="6" t="s">
        <v>1799</v>
      </c>
      <c r="BK164" s="6">
        <v>-27.6</v>
      </c>
      <c r="BL164" s="6" t="s">
        <v>1800</v>
      </c>
      <c r="BM164" s="6">
        <v>4.2</v>
      </c>
      <c r="BN164" s="6">
        <v>13.8</v>
      </c>
      <c r="BO164" s="6">
        <v>0</v>
      </c>
    </row>
    <row r="165" spans="1:67" x14ac:dyDescent="0.15">
      <c r="A165" s="6" t="s">
        <v>2147</v>
      </c>
      <c r="B165" s="6" t="s">
        <v>2148</v>
      </c>
      <c r="C165" s="6" t="s">
        <v>605</v>
      </c>
      <c r="D165" s="6" t="s">
        <v>1775</v>
      </c>
      <c r="E165" s="6">
        <v>1</v>
      </c>
      <c r="F165" s="6" t="s">
        <v>168</v>
      </c>
      <c r="G165" s="6" t="s">
        <v>1568</v>
      </c>
      <c r="H165" s="6">
        <v>4</v>
      </c>
      <c r="I165" s="6">
        <v>3660</v>
      </c>
      <c r="J165" s="6">
        <v>3510</v>
      </c>
      <c r="L165" s="40">
        <v>10.16</v>
      </c>
      <c r="M165" s="40">
        <v>55.2</v>
      </c>
      <c r="N165" s="6" t="s">
        <v>1777</v>
      </c>
      <c r="O165" s="6" t="s">
        <v>1778</v>
      </c>
      <c r="P165" s="6">
        <v>1</v>
      </c>
      <c r="Q165" s="6" t="s">
        <v>1849</v>
      </c>
      <c r="R165" s="16" t="s">
        <v>1850</v>
      </c>
      <c r="T165" s="6">
        <v>1</v>
      </c>
      <c r="U165" s="6">
        <v>0</v>
      </c>
      <c r="V165" s="6">
        <v>0</v>
      </c>
      <c r="W165" s="6">
        <v>1</v>
      </c>
      <c r="X165" s="6">
        <v>0</v>
      </c>
      <c r="Y165" s="6">
        <v>0</v>
      </c>
      <c r="Z165" s="6" t="s">
        <v>605</v>
      </c>
      <c r="AA165" s="6" t="s">
        <v>605</v>
      </c>
      <c r="AB165" s="15" t="s">
        <v>605</v>
      </c>
      <c r="AC165" s="6">
        <v>0</v>
      </c>
      <c r="AD165" s="6">
        <v>0</v>
      </c>
      <c r="AE165" s="6">
        <v>0</v>
      </c>
      <c r="AF165" s="6" t="s">
        <v>605</v>
      </c>
      <c r="AG165" s="6" t="s">
        <v>605</v>
      </c>
      <c r="AH165" s="6" t="s">
        <v>605</v>
      </c>
      <c r="AI165" s="6" t="s">
        <v>605</v>
      </c>
      <c r="AJ165" s="6">
        <v>1</v>
      </c>
      <c r="AK165" s="15" t="s">
        <v>1781</v>
      </c>
      <c r="AL165" s="15">
        <v>-30.3</v>
      </c>
      <c r="AM165" s="15" t="s">
        <v>605</v>
      </c>
      <c r="AN165" s="15" t="s">
        <v>1782</v>
      </c>
      <c r="AO165" s="15">
        <v>-31.3</v>
      </c>
      <c r="AP165" s="15" t="s">
        <v>605</v>
      </c>
      <c r="AQ165" s="15">
        <v>-1</v>
      </c>
      <c r="AR165" s="15" t="s">
        <v>605</v>
      </c>
      <c r="AS165" s="6">
        <v>0</v>
      </c>
      <c r="AT165" s="6" t="s">
        <v>605</v>
      </c>
      <c r="AU165" s="6" t="s">
        <v>605</v>
      </c>
      <c r="AV165" s="6" t="s">
        <v>605</v>
      </c>
      <c r="AW165" s="6" t="s">
        <v>605</v>
      </c>
      <c r="AX165" s="6" t="s">
        <v>605</v>
      </c>
      <c r="AY165" s="6" t="s">
        <v>605</v>
      </c>
      <c r="AZ165" s="6" t="s">
        <v>605</v>
      </c>
      <c r="BA165" s="6" t="s">
        <v>605</v>
      </c>
      <c r="BB165" s="6" t="s">
        <v>605</v>
      </c>
      <c r="BC165" s="6" t="s">
        <v>605</v>
      </c>
      <c r="BD165" s="6" t="s">
        <v>605</v>
      </c>
      <c r="BE165" s="6">
        <v>0</v>
      </c>
      <c r="BF165" s="6">
        <v>0</v>
      </c>
      <c r="BG165" s="6">
        <v>0</v>
      </c>
      <c r="BH165" s="6">
        <v>1</v>
      </c>
      <c r="BI165" s="6" t="s">
        <v>1849</v>
      </c>
      <c r="BJ165" s="6" t="s">
        <v>1799</v>
      </c>
      <c r="BK165" s="6">
        <v>-26.3</v>
      </c>
      <c r="BL165" s="6" t="s">
        <v>1800</v>
      </c>
      <c r="BM165" s="6">
        <v>9.4</v>
      </c>
      <c r="BN165" s="6">
        <v>3.9</v>
      </c>
      <c r="BO165" s="6">
        <v>0</v>
      </c>
    </row>
    <row r="166" spans="1:67" x14ac:dyDescent="0.15">
      <c r="A166" s="6" t="s">
        <v>2149</v>
      </c>
      <c r="B166" s="6" t="s">
        <v>2150</v>
      </c>
      <c r="C166" s="6" t="s">
        <v>605</v>
      </c>
      <c r="D166" s="6" t="s">
        <v>1775</v>
      </c>
      <c r="E166" s="6">
        <v>1</v>
      </c>
      <c r="F166" s="6" t="s">
        <v>168</v>
      </c>
      <c r="G166" s="6" t="s">
        <v>1568</v>
      </c>
      <c r="H166" s="6">
        <v>4</v>
      </c>
      <c r="I166" s="6">
        <v>3660</v>
      </c>
      <c r="J166" s="6">
        <v>3510</v>
      </c>
      <c r="L166" s="40">
        <v>10.16</v>
      </c>
      <c r="M166" s="40">
        <v>55.2</v>
      </c>
      <c r="N166" s="6" t="s">
        <v>1777</v>
      </c>
      <c r="O166" s="6" t="s">
        <v>1791</v>
      </c>
      <c r="P166" s="6">
        <v>0</v>
      </c>
      <c r="Q166" s="6" t="s">
        <v>605</v>
      </c>
      <c r="R166" s="6" t="s">
        <v>605</v>
      </c>
      <c r="S166" s="6" t="s">
        <v>605</v>
      </c>
      <c r="T166" s="6" t="s">
        <v>605</v>
      </c>
      <c r="U166" s="6">
        <v>0</v>
      </c>
      <c r="V166" s="6" t="s">
        <v>605</v>
      </c>
      <c r="W166" s="6" t="s">
        <v>605</v>
      </c>
      <c r="X166" s="6" t="s">
        <v>605</v>
      </c>
      <c r="Y166" s="6" t="s">
        <v>605</v>
      </c>
      <c r="Z166" s="6" t="s">
        <v>605</v>
      </c>
      <c r="AA166" s="6" t="s">
        <v>605</v>
      </c>
      <c r="AB166" s="15" t="s">
        <v>605</v>
      </c>
      <c r="AC166" s="6" t="s">
        <v>605</v>
      </c>
      <c r="AD166" s="6" t="s">
        <v>605</v>
      </c>
      <c r="AE166" s="6" t="s">
        <v>605</v>
      </c>
      <c r="AF166" s="6" t="s">
        <v>605</v>
      </c>
      <c r="AG166" s="6" t="s">
        <v>605</v>
      </c>
      <c r="AH166" s="6" t="s">
        <v>605</v>
      </c>
      <c r="AI166" s="6" t="s">
        <v>605</v>
      </c>
      <c r="AJ166" s="6">
        <v>0</v>
      </c>
      <c r="AK166" s="15" t="s">
        <v>605</v>
      </c>
      <c r="AL166" s="15" t="s">
        <v>605</v>
      </c>
      <c r="AM166" s="15" t="s">
        <v>605</v>
      </c>
      <c r="AN166" s="15" t="s">
        <v>605</v>
      </c>
      <c r="AO166" s="15" t="s">
        <v>605</v>
      </c>
      <c r="AP166" s="15" t="s">
        <v>605</v>
      </c>
      <c r="AQ166" s="15" t="s">
        <v>605</v>
      </c>
      <c r="AR166" s="15" t="s">
        <v>605</v>
      </c>
      <c r="AS166" s="6" t="s">
        <v>605</v>
      </c>
      <c r="AT166" s="6" t="s">
        <v>605</v>
      </c>
      <c r="AU166" s="6" t="s">
        <v>605</v>
      </c>
      <c r="AV166" s="6" t="s">
        <v>605</v>
      </c>
      <c r="AW166" s="6" t="s">
        <v>605</v>
      </c>
      <c r="AX166" s="6" t="s">
        <v>605</v>
      </c>
      <c r="AY166" s="6" t="s">
        <v>605</v>
      </c>
      <c r="AZ166" s="6" t="s">
        <v>605</v>
      </c>
      <c r="BA166" s="6" t="s">
        <v>605</v>
      </c>
      <c r="BB166" s="6" t="s">
        <v>605</v>
      </c>
      <c r="BC166" s="6" t="s">
        <v>605</v>
      </c>
      <c r="BD166" s="6" t="s">
        <v>605</v>
      </c>
      <c r="BE166" s="6">
        <v>0</v>
      </c>
      <c r="BF166" s="6" t="s">
        <v>605</v>
      </c>
      <c r="BG166" s="6" t="s">
        <v>605</v>
      </c>
      <c r="BH166" s="6">
        <v>1</v>
      </c>
      <c r="BI166" s="6" t="s">
        <v>1779</v>
      </c>
      <c r="BJ166" s="6" t="s">
        <v>1799</v>
      </c>
      <c r="BK166" s="6">
        <v>-27.2</v>
      </c>
      <c r="BL166" s="6" t="s">
        <v>1800</v>
      </c>
      <c r="BM166" s="6">
        <v>8.8000000000000007</v>
      </c>
      <c r="BN166" s="6">
        <v>17</v>
      </c>
      <c r="BO166" s="6">
        <v>0</v>
      </c>
    </row>
    <row r="167" spans="1:67" x14ac:dyDescent="0.15">
      <c r="A167" s="6" t="s">
        <v>2151</v>
      </c>
      <c r="B167" s="6" t="s">
        <v>2152</v>
      </c>
      <c r="C167" s="6" t="s">
        <v>605</v>
      </c>
      <c r="D167" s="6" t="s">
        <v>1775</v>
      </c>
      <c r="E167" s="6">
        <v>1</v>
      </c>
      <c r="F167" s="6" t="s">
        <v>168</v>
      </c>
      <c r="G167" s="6" t="s">
        <v>1568</v>
      </c>
      <c r="H167" s="6">
        <v>4</v>
      </c>
      <c r="I167" s="6">
        <v>3750</v>
      </c>
      <c r="J167" s="93">
        <v>3638</v>
      </c>
      <c r="K167" s="6">
        <v>231</v>
      </c>
      <c r="L167" s="40">
        <v>10.16</v>
      </c>
      <c r="M167" s="40">
        <v>55.2</v>
      </c>
      <c r="N167" s="6" t="s">
        <v>1777</v>
      </c>
      <c r="O167" s="6" t="s">
        <v>1778</v>
      </c>
      <c r="P167" s="6">
        <v>0</v>
      </c>
      <c r="Q167" s="6" t="s">
        <v>605</v>
      </c>
      <c r="R167" s="6" t="s">
        <v>605</v>
      </c>
      <c r="S167" s="6" t="s">
        <v>605</v>
      </c>
      <c r="T167" s="6" t="s">
        <v>605</v>
      </c>
      <c r="U167" s="6">
        <v>0</v>
      </c>
      <c r="V167" s="6" t="s">
        <v>605</v>
      </c>
      <c r="W167" s="6" t="s">
        <v>605</v>
      </c>
      <c r="X167" s="6" t="s">
        <v>605</v>
      </c>
      <c r="Y167" s="6" t="s">
        <v>605</v>
      </c>
      <c r="Z167" s="6" t="s">
        <v>605</v>
      </c>
      <c r="AA167" s="6" t="s">
        <v>605</v>
      </c>
      <c r="AB167" s="15" t="s">
        <v>605</v>
      </c>
      <c r="AC167" s="6" t="s">
        <v>605</v>
      </c>
      <c r="AD167" s="6" t="s">
        <v>605</v>
      </c>
      <c r="AE167" s="6" t="s">
        <v>605</v>
      </c>
      <c r="AF167" s="6" t="s">
        <v>605</v>
      </c>
      <c r="AG167" s="6" t="s">
        <v>605</v>
      </c>
      <c r="AH167" s="6" t="s">
        <v>605</v>
      </c>
      <c r="AI167" s="6" t="s">
        <v>605</v>
      </c>
      <c r="AJ167" s="6">
        <v>0</v>
      </c>
      <c r="AK167" s="15" t="s">
        <v>605</v>
      </c>
      <c r="AL167" s="15" t="s">
        <v>605</v>
      </c>
      <c r="AM167" s="15" t="s">
        <v>605</v>
      </c>
      <c r="AN167" s="15" t="s">
        <v>605</v>
      </c>
      <c r="AO167" s="15" t="s">
        <v>605</v>
      </c>
      <c r="AP167" s="15" t="s">
        <v>605</v>
      </c>
      <c r="AQ167" s="15" t="s">
        <v>605</v>
      </c>
      <c r="AR167" s="15" t="s">
        <v>605</v>
      </c>
      <c r="AS167" s="6" t="s">
        <v>605</v>
      </c>
      <c r="AT167" s="6" t="s">
        <v>605</v>
      </c>
      <c r="AU167" s="6" t="s">
        <v>605</v>
      </c>
      <c r="AV167" s="6" t="s">
        <v>605</v>
      </c>
      <c r="AW167" s="6" t="s">
        <v>605</v>
      </c>
      <c r="AX167" s="6" t="s">
        <v>605</v>
      </c>
      <c r="AY167" s="6" t="s">
        <v>605</v>
      </c>
      <c r="AZ167" s="6" t="s">
        <v>605</v>
      </c>
      <c r="BA167" s="6" t="s">
        <v>605</v>
      </c>
      <c r="BB167" s="6" t="s">
        <v>605</v>
      </c>
      <c r="BC167" s="6" t="s">
        <v>605</v>
      </c>
      <c r="BD167" s="6" t="s">
        <v>605</v>
      </c>
      <c r="BE167" s="6">
        <v>0</v>
      </c>
      <c r="BF167" s="6" t="s">
        <v>605</v>
      </c>
      <c r="BG167" s="6" t="s">
        <v>605</v>
      </c>
      <c r="BH167" s="6">
        <v>1</v>
      </c>
      <c r="BI167" s="6" t="s">
        <v>28</v>
      </c>
      <c r="BJ167" s="6" t="s">
        <v>1799</v>
      </c>
      <c r="BK167" s="6">
        <v>-25.2</v>
      </c>
      <c r="BL167" s="6" t="s">
        <v>1800</v>
      </c>
      <c r="BM167" s="6">
        <v>3.8</v>
      </c>
      <c r="BN167" s="6">
        <v>20.6</v>
      </c>
      <c r="BO167" s="6">
        <v>0</v>
      </c>
    </row>
    <row r="168" spans="1:67" x14ac:dyDescent="0.15">
      <c r="A168" s="6" t="s">
        <v>2153</v>
      </c>
      <c r="B168" s="6" t="s">
        <v>2154</v>
      </c>
      <c r="C168" s="6" t="s">
        <v>605</v>
      </c>
      <c r="D168" s="6" t="s">
        <v>1775</v>
      </c>
      <c r="E168" s="6">
        <v>1</v>
      </c>
      <c r="F168" s="6" t="s">
        <v>169</v>
      </c>
      <c r="G168" s="6" t="s">
        <v>1568</v>
      </c>
      <c r="H168" s="6">
        <v>4</v>
      </c>
      <c r="I168" s="4">
        <v>3900</v>
      </c>
      <c r="J168" s="4">
        <v>2300</v>
      </c>
      <c r="L168" s="40">
        <v>10.16</v>
      </c>
      <c r="M168" s="40">
        <v>55.2</v>
      </c>
      <c r="N168" s="6" t="s">
        <v>1848</v>
      </c>
      <c r="O168" s="6" t="s">
        <v>1778</v>
      </c>
      <c r="P168" s="6">
        <v>1</v>
      </c>
      <c r="Q168" s="6" t="s">
        <v>2137</v>
      </c>
      <c r="R168" s="16" t="s">
        <v>1850</v>
      </c>
      <c r="T168" s="6">
        <v>1</v>
      </c>
      <c r="U168" s="6">
        <v>0</v>
      </c>
      <c r="V168" s="6">
        <v>0</v>
      </c>
      <c r="W168" s="6">
        <v>0</v>
      </c>
      <c r="X168" s="6">
        <v>0</v>
      </c>
      <c r="Y168" s="6">
        <v>0</v>
      </c>
      <c r="Z168" s="6" t="s">
        <v>605</v>
      </c>
      <c r="AA168" s="6" t="s">
        <v>605</v>
      </c>
      <c r="AB168" s="15" t="s">
        <v>605</v>
      </c>
      <c r="AC168" s="6">
        <v>0</v>
      </c>
      <c r="AD168" s="6">
        <v>0</v>
      </c>
      <c r="AE168" s="6">
        <v>0</v>
      </c>
      <c r="AF168" s="6" t="s">
        <v>605</v>
      </c>
      <c r="AG168" s="6" t="s">
        <v>605</v>
      </c>
      <c r="AH168" s="6" t="s">
        <v>605</v>
      </c>
      <c r="AI168" s="6" t="s">
        <v>605</v>
      </c>
      <c r="AJ168" s="6">
        <v>1</v>
      </c>
      <c r="AK168" s="15" t="s">
        <v>1781</v>
      </c>
      <c r="AL168" s="15">
        <v>-27.6</v>
      </c>
      <c r="AM168" s="15" t="s">
        <v>605</v>
      </c>
      <c r="AN168" s="15" t="s">
        <v>1782</v>
      </c>
      <c r="AO168" s="15">
        <v>-29.8</v>
      </c>
      <c r="AP168" s="15" t="s">
        <v>605</v>
      </c>
      <c r="AQ168" s="15">
        <v>-2.2000000000000002</v>
      </c>
      <c r="AR168" s="15" t="s">
        <v>605</v>
      </c>
      <c r="AS168" s="6">
        <v>0</v>
      </c>
      <c r="AT168" s="6" t="s">
        <v>605</v>
      </c>
      <c r="AU168" s="6" t="s">
        <v>605</v>
      </c>
      <c r="AV168" s="6" t="s">
        <v>605</v>
      </c>
      <c r="AW168" s="6" t="s">
        <v>605</v>
      </c>
      <c r="AX168" s="6" t="s">
        <v>605</v>
      </c>
      <c r="AY168" s="6" t="s">
        <v>605</v>
      </c>
      <c r="AZ168" s="6" t="s">
        <v>605</v>
      </c>
      <c r="BA168" s="6" t="s">
        <v>605</v>
      </c>
      <c r="BB168" s="6" t="s">
        <v>605</v>
      </c>
      <c r="BC168" s="6" t="s">
        <v>605</v>
      </c>
      <c r="BD168" s="6" t="s">
        <v>605</v>
      </c>
      <c r="BE168" s="6">
        <v>0</v>
      </c>
      <c r="BF168" s="6">
        <v>0</v>
      </c>
      <c r="BG168" s="6">
        <v>0</v>
      </c>
      <c r="BH168" s="6">
        <v>0</v>
      </c>
      <c r="BI168" s="6" t="s">
        <v>605</v>
      </c>
      <c r="BJ168" s="6" t="s">
        <v>605</v>
      </c>
      <c r="BK168" s="6" t="s">
        <v>605</v>
      </c>
      <c r="BL168" s="6" t="s">
        <v>605</v>
      </c>
      <c r="BM168" s="6" t="s">
        <v>605</v>
      </c>
      <c r="BN168" s="6" t="s">
        <v>605</v>
      </c>
      <c r="BO168" s="6">
        <v>0</v>
      </c>
    </row>
    <row r="169" spans="1:67" x14ac:dyDescent="0.15">
      <c r="A169" s="6" t="s">
        <v>2155</v>
      </c>
      <c r="B169" s="6" t="s">
        <v>2156</v>
      </c>
      <c r="C169" s="6" t="s">
        <v>605</v>
      </c>
      <c r="D169" s="6" t="s">
        <v>1775</v>
      </c>
      <c r="E169" s="6">
        <v>1</v>
      </c>
      <c r="F169" s="6" t="s">
        <v>228</v>
      </c>
      <c r="G169" s="6" t="s">
        <v>1568</v>
      </c>
      <c r="H169" s="6">
        <v>4</v>
      </c>
      <c r="I169" s="6">
        <v>3750</v>
      </c>
      <c r="J169" s="93">
        <v>3638</v>
      </c>
      <c r="K169" s="6">
        <v>231</v>
      </c>
      <c r="L169" s="40">
        <v>11.58</v>
      </c>
      <c r="M169" s="40">
        <v>55.58</v>
      </c>
      <c r="N169" s="6" t="s">
        <v>1777</v>
      </c>
      <c r="O169" s="6" t="s">
        <v>1778</v>
      </c>
      <c r="P169" s="6">
        <v>0</v>
      </c>
      <c r="Q169" s="6" t="s">
        <v>605</v>
      </c>
      <c r="R169" s="6" t="s">
        <v>605</v>
      </c>
      <c r="S169" s="6" t="s">
        <v>605</v>
      </c>
      <c r="T169" s="6" t="s">
        <v>605</v>
      </c>
      <c r="U169" s="6">
        <v>0</v>
      </c>
      <c r="V169" s="6" t="s">
        <v>605</v>
      </c>
      <c r="W169" s="6" t="s">
        <v>605</v>
      </c>
      <c r="X169" s="6" t="s">
        <v>605</v>
      </c>
      <c r="Y169" s="6" t="s">
        <v>605</v>
      </c>
      <c r="Z169" s="6" t="s">
        <v>605</v>
      </c>
      <c r="AA169" s="6" t="s">
        <v>605</v>
      </c>
      <c r="AB169" s="15" t="s">
        <v>605</v>
      </c>
      <c r="AC169" s="6" t="s">
        <v>605</v>
      </c>
      <c r="AD169" s="6" t="s">
        <v>605</v>
      </c>
      <c r="AE169" s="6" t="s">
        <v>605</v>
      </c>
      <c r="AF169" s="6" t="s">
        <v>605</v>
      </c>
      <c r="AG169" s="6" t="s">
        <v>605</v>
      </c>
      <c r="AH169" s="6" t="s">
        <v>605</v>
      </c>
      <c r="AI169" s="6" t="s">
        <v>605</v>
      </c>
      <c r="AJ169" s="6">
        <v>0</v>
      </c>
      <c r="AK169" s="15" t="s">
        <v>605</v>
      </c>
      <c r="AL169" s="15" t="s">
        <v>605</v>
      </c>
      <c r="AM169" s="15" t="s">
        <v>605</v>
      </c>
      <c r="AN169" s="15" t="s">
        <v>605</v>
      </c>
      <c r="AO169" s="15" t="s">
        <v>605</v>
      </c>
      <c r="AP169" s="15" t="s">
        <v>605</v>
      </c>
      <c r="AQ169" s="15" t="s">
        <v>605</v>
      </c>
      <c r="AR169" s="15" t="s">
        <v>605</v>
      </c>
      <c r="AS169" s="6" t="s">
        <v>605</v>
      </c>
      <c r="AT169" s="6" t="s">
        <v>605</v>
      </c>
      <c r="AU169" s="6" t="s">
        <v>605</v>
      </c>
      <c r="AV169" s="6" t="s">
        <v>605</v>
      </c>
      <c r="AW169" s="6" t="s">
        <v>605</v>
      </c>
      <c r="AX169" s="6" t="s">
        <v>605</v>
      </c>
      <c r="AY169" s="6" t="s">
        <v>605</v>
      </c>
      <c r="AZ169" s="6" t="s">
        <v>605</v>
      </c>
      <c r="BA169" s="6" t="s">
        <v>605</v>
      </c>
      <c r="BB169" s="6" t="s">
        <v>605</v>
      </c>
      <c r="BC169" s="6" t="s">
        <v>605</v>
      </c>
      <c r="BD169" s="6" t="s">
        <v>605</v>
      </c>
      <c r="BE169" s="6">
        <v>0</v>
      </c>
      <c r="BF169" s="6" t="s">
        <v>605</v>
      </c>
      <c r="BG169" s="6" t="s">
        <v>605</v>
      </c>
      <c r="BH169" s="6">
        <v>1</v>
      </c>
      <c r="BI169" s="6" t="s">
        <v>1779</v>
      </c>
      <c r="BJ169" s="6" t="s">
        <v>1799</v>
      </c>
      <c r="BK169" s="6">
        <v>-28.5</v>
      </c>
      <c r="BL169" s="6" t="s">
        <v>1800</v>
      </c>
      <c r="BM169" s="6">
        <v>8</v>
      </c>
      <c r="BN169" s="6">
        <v>7.3</v>
      </c>
      <c r="BO169" s="6">
        <v>0</v>
      </c>
    </row>
    <row r="170" spans="1:67" x14ac:dyDescent="0.15">
      <c r="A170" s="6" t="s">
        <v>2157</v>
      </c>
      <c r="B170" s="6" t="s">
        <v>2158</v>
      </c>
      <c r="C170" s="6" t="s">
        <v>605</v>
      </c>
      <c r="D170" s="6" t="s">
        <v>1775</v>
      </c>
      <c r="E170" s="6">
        <v>1</v>
      </c>
      <c r="F170" s="6" t="s">
        <v>228</v>
      </c>
      <c r="G170" s="6" t="s">
        <v>1568</v>
      </c>
      <c r="H170" s="6">
        <v>4</v>
      </c>
      <c r="I170" s="6">
        <v>3750</v>
      </c>
      <c r="J170" s="93">
        <v>3638</v>
      </c>
      <c r="K170" s="6">
        <v>231</v>
      </c>
      <c r="L170" s="40">
        <v>11.58</v>
      </c>
      <c r="M170" s="40">
        <v>55.58</v>
      </c>
      <c r="N170" s="6" t="s">
        <v>1848</v>
      </c>
      <c r="O170" s="6" t="s">
        <v>1778</v>
      </c>
      <c r="P170" s="6">
        <v>1</v>
      </c>
      <c r="Q170" s="6" t="s">
        <v>2137</v>
      </c>
      <c r="R170" s="16" t="s">
        <v>1850</v>
      </c>
      <c r="T170" s="6">
        <v>1</v>
      </c>
      <c r="U170" s="6">
        <v>0</v>
      </c>
      <c r="V170" s="6">
        <v>0</v>
      </c>
      <c r="W170" s="6">
        <v>1</v>
      </c>
      <c r="X170" s="6">
        <v>1</v>
      </c>
      <c r="Y170" s="6">
        <v>1</v>
      </c>
      <c r="Z170" s="6" t="s">
        <v>605</v>
      </c>
      <c r="AA170" s="6" t="s">
        <v>605</v>
      </c>
      <c r="AB170" s="15" t="s">
        <v>605</v>
      </c>
      <c r="AC170" s="6">
        <v>1</v>
      </c>
      <c r="AD170" s="6">
        <v>0</v>
      </c>
      <c r="AE170" s="6">
        <v>1</v>
      </c>
      <c r="AF170" s="6" t="s">
        <v>605</v>
      </c>
      <c r="AG170" s="6" t="s">
        <v>605</v>
      </c>
      <c r="AH170" s="6" t="s">
        <v>605</v>
      </c>
      <c r="AI170" s="6" t="s">
        <v>605</v>
      </c>
      <c r="AJ170" s="6">
        <v>1</v>
      </c>
      <c r="AK170" s="15" t="s">
        <v>1781</v>
      </c>
      <c r="AL170" s="15">
        <v>-31.5</v>
      </c>
      <c r="AM170" s="15" t="s">
        <v>605</v>
      </c>
      <c r="AN170" s="15" t="s">
        <v>1782</v>
      </c>
      <c r="AO170" s="15">
        <v>-32.4</v>
      </c>
      <c r="AP170" s="15" t="s">
        <v>605</v>
      </c>
      <c r="AQ170" s="15">
        <v>-0.9</v>
      </c>
      <c r="AR170" s="15" t="s">
        <v>605</v>
      </c>
      <c r="AS170" s="6">
        <v>1</v>
      </c>
      <c r="AT170" s="6" t="s">
        <v>605</v>
      </c>
      <c r="AU170" s="6" t="s">
        <v>605</v>
      </c>
      <c r="AV170" s="6" t="s">
        <v>605</v>
      </c>
      <c r="AW170" s="6" t="s">
        <v>605</v>
      </c>
      <c r="AX170" s="6" t="s">
        <v>605</v>
      </c>
      <c r="AY170" s="6" t="s">
        <v>605</v>
      </c>
      <c r="AZ170" s="6" t="s">
        <v>605</v>
      </c>
      <c r="BA170" s="6" t="s">
        <v>605</v>
      </c>
      <c r="BB170" s="6" t="s">
        <v>605</v>
      </c>
      <c r="BC170" s="6" t="s">
        <v>605</v>
      </c>
      <c r="BD170" s="6" t="s">
        <v>605</v>
      </c>
      <c r="BE170" s="6">
        <v>1</v>
      </c>
      <c r="BF170" s="6">
        <v>0</v>
      </c>
      <c r="BG170" s="6">
        <v>0</v>
      </c>
      <c r="BH170" s="6">
        <v>0</v>
      </c>
      <c r="BI170" s="6" t="s">
        <v>605</v>
      </c>
      <c r="BJ170" s="6" t="s">
        <v>605</v>
      </c>
      <c r="BK170" s="6" t="s">
        <v>605</v>
      </c>
      <c r="BL170" s="6" t="s">
        <v>605</v>
      </c>
      <c r="BM170" s="6" t="s">
        <v>605</v>
      </c>
      <c r="BN170" s="6" t="s">
        <v>605</v>
      </c>
      <c r="BO170" s="6">
        <v>0</v>
      </c>
    </row>
    <row r="171" spans="1:67" x14ac:dyDescent="0.15">
      <c r="A171" s="6" t="s">
        <v>2159</v>
      </c>
      <c r="B171" s="6" t="s">
        <v>2160</v>
      </c>
      <c r="C171" s="6" t="s">
        <v>605</v>
      </c>
      <c r="D171" s="6" t="s">
        <v>1775</v>
      </c>
      <c r="E171" s="6">
        <v>1</v>
      </c>
      <c r="F171" s="6" t="s">
        <v>228</v>
      </c>
      <c r="G171" s="6" t="s">
        <v>1568</v>
      </c>
      <c r="H171" s="6">
        <v>4</v>
      </c>
      <c r="I171" s="4">
        <v>3900</v>
      </c>
      <c r="J171" s="4">
        <v>2300</v>
      </c>
      <c r="L171" s="40">
        <v>11.58</v>
      </c>
      <c r="M171" s="40">
        <v>55.58</v>
      </c>
      <c r="N171" s="6" t="s">
        <v>1777</v>
      </c>
      <c r="O171" s="6" t="s">
        <v>1778</v>
      </c>
      <c r="P171" s="6">
        <v>0</v>
      </c>
      <c r="Q171" s="6" t="s">
        <v>605</v>
      </c>
      <c r="R171" s="6" t="s">
        <v>605</v>
      </c>
      <c r="S171" s="6" t="s">
        <v>605</v>
      </c>
      <c r="T171" s="6" t="s">
        <v>605</v>
      </c>
      <c r="U171" s="6">
        <v>0</v>
      </c>
      <c r="V171" s="6" t="s">
        <v>605</v>
      </c>
      <c r="W171" s="6" t="s">
        <v>605</v>
      </c>
      <c r="X171" s="6" t="s">
        <v>605</v>
      </c>
      <c r="Y171" s="6" t="s">
        <v>605</v>
      </c>
      <c r="Z171" s="6" t="s">
        <v>605</v>
      </c>
      <c r="AA171" s="6" t="s">
        <v>605</v>
      </c>
      <c r="AB171" s="15" t="s">
        <v>605</v>
      </c>
      <c r="AC171" s="6" t="s">
        <v>605</v>
      </c>
      <c r="AD171" s="6" t="s">
        <v>605</v>
      </c>
      <c r="AE171" s="6" t="s">
        <v>605</v>
      </c>
      <c r="AF171" s="6" t="s">
        <v>605</v>
      </c>
      <c r="AG171" s="6" t="s">
        <v>605</v>
      </c>
      <c r="AH171" s="6" t="s">
        <v>605</v>
      </c>
      <c r="AI171" s="6" t="s">
        <v>605</v>
      </c>
      <c r="AJ171" s="6">
        <v>0</v>
      </c>
      <c r="AK171" s="15" t="s">
        <v>605</v>
      </c>
      <c r="AL171" s="15" t="s">
        <v>605</v>
      </c>
      <c r="AM171" s="15" t="s">
        <v>605</v>
      </c>
      <c r="AN171" s="15" t="s">
        <v>605</v>
      </c>
      <c r="AO171" s="15" t="s">
        <v>605</v>
      </c>
      <c r="AP171" s="15" t="s">
        <v>605</v>
      </c>
      <c r="AQ171" s="15" t="s">
        <v>605</v>
      </c>
      <c r="AR171" s="15" t="s">
        <v>605</v>
      </c>
      <c r="AS171" s="6" t="s">
        <v>605</v>
      </c>
      <c r="AT171" s="6" t="s">
        <v>605</v>
      </c>
      <c r="AU171" s="6" t="s">
        <v>605</v>
      </c>
      <c r="AV171" s="6" t="s">
        <v>605</v>
      </c>
      <c r="AW171" s="6" t="s">
        <v>605</v>
      </c>
      <c r="AX171" s="6" t="s">
        <v>605</v>
      </c>
      <c r="AY171" s="6" t="s">
        <v>605</v>
      </c>
      <c r="AZ171" s="6" t="s">
        <v>605</v>
      </c>
      <c r="BA171" s="6" t="s">
        <v>605</v>
      </c>
      <c r="BB171" s="6" t="s">
        <v>605</v>
      </c>
      <c r="BC171" s="6" t="s">
        <v>605</v>
      </c>
      <c r="BD171" s="6" t="s">
        <v>605</v>
      </c>
      <c r="BE171" s="6">
        <v>0</v>
      </c>
      <c r="BF171" s="6" t="s">
        <v>605</v>
      </c>
      <c r="BG171" s="6" t="s">
        <v>605</v>
      </c>
      <c r="BH171" s="6">
        <v>1</v>
      </c>
      <c r="BI171" s="6" t="s">
        <v>28</v>
      </c>
      <c r="BJ171" s="6" t="s">
        <v>1799</v>
      </c>
      <c r="BK171" s="6">
        <v>-28.2</v>
      </c>
      <c r="BL171" s="6" t="s">
        <v>1800</v>
      </c>
      <c r="BM171" s="6">
        <v>-0.7</v>
      </c>
      <c r="BN171" s="6">
        <v>80.900000000000006</v>
      </c>
      <c r="BO171" s="6">
        <v>0</v>
      </c>
    </row>
    <row r="172" spans="1:67" x14ac:dyDescent="0.15">
      <c r="A172" s="6" t="s">
        <v>2161</v>
      </c>
      <c r="B172" s="6" t="s">
        <v>2162</v>
      </c>
      <c r="C172" s="6" t="s">
        <v>605</v>
      </c>
      <c r="D172" s="6" t="s">
        <v>1775</v>
      </c>
      <c r="E172" s="6">
        <v>1</v>
      </c>
      <c r="F172" s="6" t="s">
        <v>228</v>
      </c>
      <c r="G172" s="6" t="s">
        <v>1568</v>
      </c>
      <c r="H172" s="6">
        <v>4</v>
      </c>
      <c r="I172" s="4">
        <v>3900</v>
      </c>
      <c r="J172" s="4">
        <v>2300</v>
      </c>
      <c r="L172" s="40">
        <v>11.58</v>
      </c>
      <c r="M172" s="40">
        <v>55.58</v>
      </c>
      <c r="N172" s="6" t="s">
        <v>1848</v>
      </c>
      <c r="O172" s="6" t="s">
        <v>1778</v>
      </c>
      <c r="P172" s="6">
        <v>1</v>
      </c>
      <c r="Q172" s="6" t="s">
        <v>1849</v>
      </c>
      <c r="R172" s="16" t="s">
        <v>1850</v>
      </c>
      <c r="T172" s="6">
        <v>1</v>
      </c>
      <c r="U172" s="6">
        <v>0</v>
      </c>
      <c r="V172" s="6">
        <v>0</v>
      </c>
      <c r="W172" s="6">
        <v>1</v>
      </c>
      <c r="X172" s="6">
        <v>0</v>
      </c>
      <c r="Y172" s="6">
        <v>0</v>
      </c>
      <c r="Z172" s="6" t="s">
        <v>605</v>
      </c>
      <c r="AA172" s="6" t="s">
        <v>605</v>
      </c>
      <c r="AB172" s="15" t="s">
        <v>605</v>
      </c>
      <c r="AC172" s="6">
        <v>0</v>
      </c>
      <c r="AD172" s="6">
        <v>0</v>
      </c>
      <c r="AE172" s="6">
        <v>1</v>
      </c>
      <c r="AF172" s="6" t="s">
        <v>605</v>
      </c>
      <c r="AG172" s="6" t="s">
        <v>605</v>
      </c>
      <c r="AH172" s="6" t="s">
        <v>605</v>
      </c>
      <c r="AI172" s="6" t="s">
        <v>605</v>
      </c>
      <c r="AJ172" s="6">
        <v>1</v>
      </c>
      <c r="AK172" s="15" t="s">
        <v>1781</v>
      </c>
      <c r="AL172" s="15">
        <v>-31.9</v>
      </c>
      <c r="AM172" s="15" t="s">
        <v>605</v>
      </c>
      <c r="AN172" s="15" t="s">
        <v>1782</v>
      </c>
      <c r="AO172" s="15">
        <v>-32.5</v>
      </c>
      <c r="AP172" s="15" t="s">
        <v>605</v>
      </c>
      <c r="AQ172" s="15">
        <v>-0.6</v>
      </c>
      <c r="AR172" s="15" t="s">
        <v>605</v>
      </c>
      <c r="AS172" s="6">
        <v>0</v>
      </c>
      <c r="AT172" s="6" t="s">
        <v>605</v>
      </c>
      <c r="AU172" s="6" t="s">
        <v>605</v>
      </c>
      <c r="AV172" s="6" t="s">
        <v>605</v>
      </c>
      <c r="AW172" s="6" t="s">
        <v>605</v>
      </c>
      <c r="AX172" s="6" t="s">
        <v>605</v>
      </c>
      <c r="AY172" s="6" t="s">
        <v>605</v>
      </c>
      <c r="AZ172" s="6" t="s">
        <v>605</v>
      </c>
      <c r="BA172" s="6" t="s">
        <v>605</v>
      </c>
      <c r="BB172" s="6" t="s">
        <v>605</v>
      </c>
      <c r="BC172" s="6" t="s">
        <v>605</v>
      </c>
      <c r="BD172" s="6" t="s">
        <v>605</v>
      </c>
      <c r="BE172" s="6">
        <v>0</v>
      </c>
      <c r="BF172" s="6">
        <v>0</v>
      </c>
      <c r="BG172" s="6">
        <v>0</v>
      </c>
      <c r="BH172" s="6">
        <v>0</v>
      </c>
      <c r="BI172" s="6" t="s">
        <v>605</v>
      </c>
      <c r="BJ172" s="6" t="s">
        <v>605</v>
      </c>
      <c r="BK172" s="6" t="s">
        <v>605</v>
      </c>
      <c r="BL172" s="6" t="s">
        <v>605</v>
      </c>
      <c r="BM172" s="6" t="s">
        <v>605</v>
      </c>
      <c r="BN172" s="6" t="s">
        <v>605</v>
      </c>
      <c r="BO172" s="6">
        <v>0</v>
      </c>
    </row>
    <row r="173" spans="1:67" x14ac:dyDescent="0.15">
      <c r="A173" s="6" t="s">
        <v>2163</v>
      </c>
      <c r="B173" s="6" t="s">
        <v>2164</v>
      </c>
      <c r="C173" s="6" t="s">
        <v>605</v>
      </c>
      <c r="D173" s="6" t="s">
        <v>1775</v>
      </c>
      <c r="E173" s="6">
        <v>1</v>
      </c>
      <c r="F173" s="6" t="s">
        <v>229</v>
      </c>
      <c r="G173" s="6" t="s">
        <v>1568</v>
      </c>
      <c r="H173" s="6">
        <v>4</v>
      </c>
      <c r="I173" s="6">
        <v>3600</v>
      </c>
      <c r="J173" s="6">
        <v>3340</v>
      </c>
      <c r="K173" s="4">
        <v>256</v>
      </c>
      <c r="L173" s="40">
        <v>11.58</v>
      </c>
      <c r="M173" s="40">
        <v>55.58</v>
      </c>
      <c r="N173" s="6" t="s">
        <v>1777</v>
      </c>
      <c r="O173" s="6" t="s">
        <v>1791</v>
      </c>
      <c r="P173" s="6">
        <v>1</v>
      </c>
      <c r="Q173" s="6" t="s">
        <v>2130</v>
      </c>
      <c r="R173" s="16" t="s">
        <v>1850</v>
      </c>
      <c r="T173" s="6">
        <v>1</v>
      </c>
      <c r="U173" s="6">
        <v>0</v>
      </c>
      <c r="V173" s="6">
        <v>1</v>
      </c>
      <c r="W173" s="6">
        <v>1</v>
      </c>
      <c r="X173" s="6">
        <v>1</v>
      </c>
      <c r="Y173" s="6">
        <v>0</v>
      </c>
      <c r="Z173" s="6" t="s">
        <v>605</v>
      </c>
      <c r="AA173" s="6" t="s">
        <v>605</v>
      </c>
      <c r="AB173" s="15" t="s">
        <v>605</v>
      </c>
      <c r="AC173" s="6">
        <v>1</v>
      </c>
      <c r="AD173" s="6">
        <v>0</v>
      </c>
      <c r="AE173" s="6">
        <v>1</v>
      </c>
      <c r="AF173" s="6" t="s">
        <v>605</v>
      </c>
      <c r="AG173" s="6" t="s">
        <v>605</v>
      </c>
      <c r="AH173" s="6" t="s">
        <v>605</v>
      </c>
      <c r="AI173" s="6" t="s">
        <v>605</v>
      </c>
      <c r="AJ173" s="6">
        <v>1</v>
      </c>
      <c r="AK173" s="15" t="s">
        <v>1781</v>
      </c>
      <c r="AL173" s="15">
        <v>-32.799999999999997</v>
      </c>
      <c r="AM173" s="15" t="s">
        <v>605</v>
      </c>
      <c r="AN173" s="15" t="s">
        <v>1782</v>
      </c>
      <c r="AO173" s="15">
        <v>-33.700000000000003</v>
      </c>
      <c r="AP173" s="15" t="s">
        <v>605</v>
      </c>
      <c r="AQ173" s="15">
        <v>-0.9</v>
      </c>
      <c r="AR173" s="15" t="s">
        <v>605</v>
      </c>
      <c r="AS173" s="6">
        <v>1</v>
      </c>
      <c r="AT173" s="6" t="s">
        <v>605</v>
      </c>
      <c r="AU173" s="6" t="s">
        <v>605</v>
      </c>
      <c r="AV173" s="6" t="s">
        <v>605</v>
      </c>
      <c r="AW173" s="6" t="s">
        <v>605</v>
      </c>
      <c r="AX173" s="6" t="s">
        <v>605</v>
      </c>
      <c r="AY173" s="6" t="s">
        <v>605</v>
      </c>
      <c r="AZ173" s="6" t="s">
        <v>605</v>
      </c>
      <c r="BA173" s="6" t="s">
        <v>605</v>
      </c>
      <c r="BB173" s="6" t="s">
        <v>605</v>
      </c>
      <c r="BC173" s="6" t="s">
        <v>605</v>
      </c>
      <c r="BD173" s="6" t="s">
        <v>605</v>
      </c>
      <c r="BE173" s="6">
        <v>1</v>
      </c>
      <c r="BF173" s="6">
        <v>0</v>
      </c>
      <c r="BG173" s="6">
        <v>0</v>
      </c>
      <c r="BH173" s="6">
        <v>1</v>
      </c>
      <c r="BI173" s="6" t="s">
        <v>2130</v>
      </c>
      <c r="BJ173" s="6" t="s">
        <v>1799</v>
      </c>
      <c r="BK173" s="6">
        <v>-28.8</v>
      </c>
      <c r="BL173" s="6" t="s">
        <v>1800</v>
      </c>
      <c r="BM173" s="6">
        <v>9.5</v>
      </c>
      <c r="BN173" s="6">
        <v>7.4</v>
      </c>
      <c r="BO173" s="6">
        <v>0</v>
      </c>
    </row>
    <row r="174" spans="1:67" x14ac:dyDescent="0.15">
      <c r="A174" s="6" t="s">
        <v>2165</v>
      </c>
      <c r="B174" s="6" t="s">
        <v>2166</v>
      </c>
      <c r="C174" s="6" t="s">
        <v>605</v>
      </c>
      <c r="D174" s="6" t="s">
        <v>1775</v>
      </c>
      <c r="E174" s="6">
        <v>1</v>
      </c>
      <c r="F174" s="6" t="s">
        <v>231</v>
      </c>
      <c r="G174" s="6" t="s">
        <v>1568</v>
      </c>
      <c r="H174" s="6">
        <v>4</v>
      </c>
      <c r="I174" s="6">
        <v>3850</v>
      </c>
      <c r="J174" s="6">
        <v>3690</v>
      </c>
      <c r="K174" s="6">
        <v>40</v>
      </c>
      <c r="L174" s="40">
        <v>12.33</v>
      </c>
      <c r="M174" s="40">
        <v>55.76</v>
      </c>
      <c r="N174" s="6" t="s">
        <v>1777</v>
      </c>
      <c r="O174" s="6" t="s">
        <v>1778</v>
      </c>
      <c r="P174" s="6">
        <v>1</v>
      </c>
      <c r="Q174" s="6" t="s">
        <v>2137</v>
      </c>
      <c r="R174" s="16" t="s">
        <v>1850</v>
      </c>
      <c r="T174" s="6">
        <v>1</v>
      </c>
      <c r="U174" s="6">
        <v>0</v>
      </c>
      <c r="V174" s="6">
        <v>0</v>
      </c>
      <c r="W174" s="6">
        <v>1</v>
      </c>
      <c r="X174" s="6">
        <v>0</v>
      </c>
      <c r="Y174" s="6">
        <v>0</v>
      </c>
      <c r="Z174" s="6" t="s">
        <v>605</v>
      </c>
      <c r="AA174" s="6" t="s">
        <v>605</v>
      </c>
      <c r="AB174" s="15" t="s">
        <v>605</v>
      </c>
      <c r="AC174" s="6">
        <v>0</v>
      </c>
      <c r="AD174" s="6">
        <v>0</v>
      </c>
      <c r="AE174" s="6">
        <v>1</v>
      </c>
      <c r="AF174" s="6" t="s">
        <v>605</v>
      </c>
      <c r="AG174" s="6" t="s">
        <v>605</v>
      </c>
      <c r="AH174" s="6" t="s">
        <v>605</v>
      </c>
      <c r="AI174" s="6" t="s">
        <v>605</v>
      </c>
      <c r="AJ174" s="6">
        <v>1</v>
      </c>
      <c r="AK174" s="15" t="s">
        <v>1781</v>
      </c>
      <c r="AL174" s="15">
        <v>-28.6</v>
      </c>
      <c r="AM174" s="15" t="s">
        <v>605</v>
      </c>
      <c r="AN174" s="15" t="s">
        <v>1782</v>
      </c>
      <c r="AO174" s="15">
        <v>-31.3</v>
      </c>
      <c r="AP174" s="15" t="s">
        <v>605</v>
      </c>
      <c r="AQ174" s="15">
        <v>-2.7</v>
      </c>
      <c r="AR174" s="15" t="s">
        <v>605</v>
      </c>
      <c r="AS174" s="6">
        <v>0</v>
      </c>
      <c r="AT174" s="6" t="s">
        <v>605</v>
      </c>
      <c r="AU174" s="6" t="s">
        <v>605</v>
      </c>
      <c r="AV174" s="6" t="s">
        <v>605</v>
      </c>
      <c r="AW174" s="6" t="s">
        <v>605</v>
      </c>
      <c r="AX174" s="6" t="s">
        <v>605</v>
      </c>
      <c r="AY174" s="6" t="s">
        <v>605</v>
      </c>
      <c r="AZ174" s="6" t="s">
        <v>605</v>
      </c>
      <c r="BA174" s="6" t="s">
        <v>605</v>
      </c>
      <c r="BB174" s="6" t="s">
        <v>605</v>
      </c>
      <c r="BC174" s="6" t="s">
        <v>605</v>
      </c>
      <c r="BD174" s="6" t="s">
        <v>605</v>
      </c>
      <c r="BE174" s="6">
        <v>0</v>
      </c>
      <c r="BF174" s="6">
        <v>0</v>
      </c>
      <c r="BG174" s="6">
        <v>0</v>
      </c>
      <c r="BH174" s="6">
        <v>1</v>
      </c>
      <c r="BI174" s="6" t="s">
        <v>2137</v>
      </c>
      <c r="BJ174" s="6" t="s">
        <v>1799</v>
      </c>
      <c r="BK174" s="6">
        <v>-28.1</v>
      </c>
      <c r="BL174" s="6" t="s">
        <v>1800</v>
      </c>
      <c r="BM174" s="6">
        <v>6.5</v>
      </c>
      <c r="BN174" s="6">
        <v>10.4</v>
      </c>
      <c r="BO174" s="6">
        <v>0</v>
      </c>
    </row>
    <row r="175" spans="1:67" x14ac:dyDescent="0.15">
      <c r="A175" s="6" t="s">
        <v>2167</v>
      </c>
      <c r="B175" s="6" t="s">
        <v>2168</v>
      </c>
      <c r="C175" s="6" t="s">
        <v>605</v>
      </c>
      <c r="D175" s="6" t="s">
        <v>1775</v>
      </c>
      <c r="E175" s="6">
        <v>1</v>
      </c>
      <c r="F175" s="6" t="s">
        <v>231</v>
      </c>
      <c r="G175" s="6" t="s">
        <v>1568</v>
      </c>
      <c r="H175" s="6">
        <v>4</v>
      </c>
      <c r="I175" s="6">
        <v>3850</v>
      </c>
      <c r="J175" s="6">
        <v>3690</v>
      </c>
      <c r="K175" s="6">
        <v>40</v>
      </c>
      <c r="L175" s="40">
        <v>12.33</v>
      </c>
      <c r="M175" s="40">
        <v>55.76</v>
      </c>
      <c r="N175" s="6" t="s">
        <v>1848</v>
      </c>
      <c r="O175" s="6" t="s">
        <v>1778</v>
      </c>
      <c r="P175" s="6">
        <v>1</v>
      </c>
      <c r="Q175" s="6" t="s">
        <v>2137</v>
      </c>
      <c r="R175" s="16" t="s">
        <v>1850</v>
      </c>
      <c r="T175" s="6">
        <v>1</v>
      </c>
      <c r="U175" s="6">
        <v>0</v>
      </c>
      <c r="V175" s="6">
        <v>0</v>
      </c>
      <c r="W175" s="6">
        <v>1</v>
      </c>
      <c r="X175" s="6">
        <v>0</v>
      </c>
      <c r="Y175" s="6">
        <v>0</v>
      </c>
      <c r="Z175" s="6" t="s">
        <v>605</v>
      </c>
      <c r="AA175" s="6" t="s">
        <v>605</v>
      </c>
      <c r="AB175" s="15" t="s">
        <v>605</v>
      </c>
      <c r="AC175" s="6">
        <v>0</v>
      </c>
      <c r="AD175" s="6">
        <v>0</v>
      </c>
      <c r="AE175" s="6">
        <v>1</v>
      </c>
      <c r="AF175" s="6" t="s">
        <v>605</v>
      </c>
      <c r="AG175" s="6" t="s">
        <v>605</v>
      </c>
      <c r="AH175" s="6" t="s">
        <v>605</v>
      </c>
      <c r="AI175" s="6" t="s">
        <v>605</v>
      </c>
      <c r="AJ175" s="6">
        <v>1</v>
      </c>
      <c r="AK175" s="15" t="s">
        <v>1781</v>
      </c>
      <c r="AL175" s="15">
        <v>-29.2</v>
      </c>
      <c r="AM175" s="15" t="s">
        <v>605</v>
      </c>
      <c r="AN175" s="15" t="s">
        <v>1782</v>
      </c>
      <c r="AO175" s="15">
        <v>-31.4</v>
      </c>
      <c r="AP175" s="15" t="s">
        <v>605</v>
      </c>
      <c r="AQ175" s="15">
        <v>-2.2000000000000002</v>
      </c>
      <c r="AR175" s="15" t="s">
        <v>605</v>
      </c>
      <c r="AS175" s="6">
        <v>0</v>
      </c>
      <c r="AT175" s="6" t="s">
        <v>605</v>
      </c>
      <c r="AU175" s="6" t="s">
        <v>605</v>
      </c>
      <c r="AV175" s="6" t="s">
        <v>605</v>
      </c>
      <c r="AW175" s="6" t="s">
        <v>605</v>
      </c>
      <c r="AX175" s="6" t="s">
        <v>605</v>
      </c>
      <c r="AY175" s="6" t="s">
        <v>605</v>
      </c>
      <c r="AZ175" s="6" t="s">
        <v>605</v>
      </c>
      <c r="BA175" s="6" t="s">
        <v>605</v>
      </c>
      <c r="BB175" s="6" t="s">
        <v>605</v>
      </c>
      <c r="BC175" s="6" t="s">
        <v>605</v>
      </c>
      <c r="BD175" s="6" t="s">
        <v>605</v>
      </c>
      <c r="BE175" s="6">
        <v>0</v>
      </c>
      <c r="BF175" s="6">
        <v>0</v>
      </c>
      <c r="BG175" s="6">
        <v>0</v>
      </c>
      <c r="BH175" s="6">
        <v>0</v>
      </c>
      <c r="BI175" s="6" t="s">
        <v>605</v>
      </c>
      <c r="BJ175" s="6" t="s">
        <v>605</v>
      </c>
      <c r="BK175" s="6" t="s">
        <v>605</v>
      </c>
      <c r="BL175" s="6" t="s">
        <v>605</v>
      </c>
      <c r="BM175" s="6" t="s">
        <v>605</v>
      </c>
      <c r="BN175" s="6" t="s">
        <v>605</v>
      </c>
      <c r="BO175" s="6">
        <v>0</v>
      </c>
    </row>
    <row r="176" spans="1:67" x14ac:dyDescent="0.15">
      <c r="A176" s="6" t="s">
        <v>2169</v>
      </c>
      <c r="B176" s="6" t="s">
        <v>2170</v>
      </c>
      <c r="C176" s="6" t="s">
        <v>605</v>
      </c>
      <c r="D176" s="6" t="s">
        <v>1775</v>
      </c>
      <c r="E176" s="6">
        <v>1</v>
      </c>
      <c r="F176" s="6" t="s">
        <v>254</v>
      </c>
      <c r="G176" s="6" t="s">
        <v>1568</v>
      </c>
      <c r="H176" s="6">
        <v>4</v>
      </c>
      <c r="I176" s="6">
        <v>3672</v>
      </c>
      <c r="J176" s="93">
        <v>3501</v>
      </c>
      <c r="K176" s="6">
        <v>248</v>
      </c>
      <c r="L176" s="96">
        <v>10.085000000000001</v>
      </c>
      <c r="M176" s="96">
        <v>55.398000000000003</v>
      </c>
      <c r="N176" s="6" t="s">
        <v>1777</v>
      </c>
      <c r="O176" s="6" t="s">
        <v>605</v>
      </c>
      <c r="P176" s="6">
        <v>1</v>
      </c>
      <c r="Q176" s="6" t="s">
        <v>1849</v>
      </c>
      <c r="R176" s="16" t="s">
        <v>1780</v>
      </c>
      <c r="T176" s="6">
        <v>1</v>
      </c>
      <c r="U176" s="6">
        <v>0</v>
      </c>
      <c r="V176" s="6">
        <v>1</v>
      </c>
      <c r="W176" s="6">
        <v>1</v>
      </c>
      <c r="X176" s="6">
        <v>0</v>
      </c>
      <c r="Y176" s="6">
        <v>0</v>
      </c>
      <c r="Z176" s="6" t="s">
        <v>605</v>
      </c>
      <c r="AA176" s="6" t="s">
        <v>605</v>
      </c>
      <c r="AB176" s="15" t="s">
        <v>605</v>
      </c>
      <c r="AC176" s="6">
        <v>0</v>
      </c>
      <c r="AD176" s="6">
        <v>0</v>
      </c>
      <c r="AE176" s="6">
        <v>1</v>
      </c>
      <c r="AF176" s="6" t="s">
        <v>605</v>
      </c>
      <c r="AG176" s="6" t="s">
        <v>605</v>
      </c>
      <c r="AH176" s="6" t="s">
        <v>605</v>
      </c>
      <c r="AI176" s="6" t="s">
        <v>605</v>
      </c>
      <c r="AJ176" s="6">
        <v>1</v>
      </c>
      <c r="AK176" s="15" t="s">
        <v>1781</v>
      </c>
      <c r="AL176" s="15">
        <v>-30.7</v>
      </c>
      <c r="AM176" s="15" t="s">
        <v>605</v>
      </c>
      <c r="AN176" s="15" t="s">
        <v>1782</v>
      </c>
      <c r="AO176" s="15">
        <v>-31.3</v>
      </c>
      <c r="AP176" s="15" t="s">
        <v>605</v>
      </c>
      <c r="AQ176" s="15">
        <v>-0.6</v>
      </c>
      <c r="AR176" s="15" t="s">
        <v>605</v>
      </c>
      <c r="AS176" s="6">
        <v>0</v>
      </c>
      <c r="AT176" s="6" t="s">
        <v>605</v>
      </c>
      <c r="AU176" s="6" t="s">
        <v>605</v>
      </c>
      <c r="AV176" s="6" t="s">
        <v>605</v>
      </c>
      <c r="AW176" s="6" t="s">
        <v>605</v>
      </c>
      <c r="AX176" s="6" t="s">
        <v>605</v>
      </c>
      <c r="AY176" s="6" t="s">
        <v>605</v>
      </c>
      <c r="AZ176" s="6" t="s">
        <v>605</v>
      </c>
      <c r="BA176" s="6" t="s">
        <v>605</v>
      </c>
      <c r="BB176" s="6" t="s">
        <v>605</v>
      </c>
      <c r="BC176" s="6" t="s">
        <v>605</v>
      </c>
      <c r="BD176" s="6" t="s">
        <v>605</v>
      </c>
      <c r="BE176" s="6">
        <v>0</v>
      </c>
      <c r="BF176" s="6">
        <v>0</v>
      </c>
      <c r="BG176" s="6">
        <v>0</v>
      </c>
      <c r="BH176" s="6">
        <v>1</v>
      </c>
      <c r="BI176" s="6" t="s">
        <v>1849</v>
      </c>
      <c r="BJ176" s="6" t="s">
        <v>1799</v>
      </c>
      <c r="BK176" s="6">
        <v>-27.3</v>
      </c>
      <c r="BL176" s="6" t="s">
        <v>1800</v>
      </c>
      <c r="BM176" s="6">
        <v>6.6</v>
      </c>
      <c r="BN176" s="6">
        <v>8.3000000000000007</v>
      </c>
      <c r="BO176" s="6">
        <v>0</v>
      </c>
    </row>
    <row r="177" spans="1:67" x14ac:dyDescent="0.15">
      <c r="A177" s="6" t="s">
        <v>2171</v>
      </c>
      <c r="B177" s="6" t="s">
        <v>2172</v>
      </c>
      <c r="C177" s="6" t="s">
        <v>605</v>
      </c>
      <c r="D177" s="6" t="s">
        <v>1775</v>
      </c>
      <c r="E177" s="6">
        <v>1</v>
      </c>
      <c r="F177" s="6" t="s">
        <v>267</v>
      </c>
      <c r="G177" s="6" t="s">
        <v>1568</v>
      </c>
      <c r="H177" s="6">
        <v>4</v>
      </c>
      <c r="I177" s="6">
        <v>3750</v>
      </c>
      <c r="J177" s="6">
        <v>3640</v>
      </c>
      <c r="K177" s="4">
        <v>200</v>
      </c>
      <c r="L177" s="96">
        <v>11.542999999999999</v>
      </c>
      <c r="M177" s="96">
        <v>55.594000000000001</v>
      </c>
      <c r="N177" s="6" t="s">
        <v>1777</v>
      </c>
      <c r="O177" s="6" t="s">
        <v>1778</v>
      </c>
      <c r="P177" s="6">
        <v>1</v>
      </c>
      <c r="Q177" s="6" t="s">
        <v>2130</v>
      </c>
      <c r="R177" s="16" t="s">
        <v>1850</v>
      </c>
      <c r="T177" s="6">
        <v>1</v>
      </c>
      <c r="U177" s="6">
        <v>0</v>
      </c>
      <c r="V177" s="6">
        <v>1</v>
      </c>
      <c r="W177" s="6">
        <v>1</v>
      </c>
      <c r="X177" s="6">
        <v>1</v>
      </c>
      <c r="Y177" s="6">
        <v>0</v>
      </c>
      <c r="Z177" s="6" t="s">
        <v>605</v>
      </c>
      <c r="AA177" s="6" t="s">
        <v>605</v>
      </c>
      <c r="AB177" s="15" t="s">
        <v>605</v>
      </c>
      <c r="AC177" s="6">
        <v>0</v>
      </c>
      <c r="AD177" s="6">
        <v>0</v>
      </c>
      <c r="AE177" s="6">
        <v>1</v>
      </c>
      <c r="AF177" s="6" t="s">
        <v>605</v>
      </c>
      <c r="AG177" s="6" t="s">
        <v>605</v>
      </c>
      <c r="AH177" s="6" t="s">
        <v>605</v>
      </c>
      <c r="AI177" s="6" t="s">
        <v>605</v>
      </c>
      <c r="AJ177" s="6">
        <v>1</v>
      </c>
      <c r="AK177" s="15" t="s">
        <v>1781</v>
      </c>
      <c r="AL177" s="15">
        <v>-29.5</v>
      </c>
      <c r="AM177" s="15" t="s">
        <v>605</v>
      </c>
      <c r="AN177" s="15" t="s">
        <v>1782</v>
      </c>
      <c r="AO177" s="15">
        <v>-32.799999999999997</v>
      </c>
      <c r="AP177" s="15" t="s">
        <v>605</v>
      </c>
      <c r="AQ177" s="15">
        <v>-3.3</v>
      </c>
      <c r="AR177" s="15" t="s">
        <v>605</v>
      </c>
      <c r="AS177" s="6">
        <v>1</v>
      </c>
      <c r="AT177" s="6" t="s">
        <v>605</v>
      </c>
      <c r="AU177" s="6" t="s">
        <v>605</v>
      </c>
      <c r="AV177" s="6" t="s">
        <v>605</v>
      </c>
      <c r="AW177" s="6" t="s">
        <v>605</v>
      </c>
      <c r="AX177" s="6" t="s">
        <v>605</v>
      </c>
      <c r="AY177" s="6" t="s">
        <v>605</v>
      </c>
      <c r="AZ177" s="6" t="s">
        <v>605</v>
      </c>
      <c r="BA177" s="6" t="s">
        <v>605</v>
      </c>
      <c r="BB177" s="6" t="s">
        <v>605</v>
      </c>
      <c r="BC177" s="6" t="s">
        <v>605</v>
      </c>
      <c r="BD177" s="6" t="s">
        <v>605</v>
      </c>
      <c r="BE177" s="6">
        <v>1</v>
      </c>
      <c r="BF177" s="6">
        <v>1</v>
      </c>
      <c r="BG177" s="6">
        <v>0</v>
      </c>
      <c r="BH177" s="6">
        <v>1</v>
      </c>
      <c r="BI177" s="6" t="s">
        <v>2130</v>
      </c>
      <c r="BJ177" s="6" t="s">
        <v>1799</v>
      </c>
      <c r="BK177" s="6">
        <v>-27.5</v>
      </c>
      <c r="BL177" s="6" t="s">
        <v>1800</v>
      </c>
      <c r="BM177" s="6">
        <v>6.4</v>
      </c>
      <c r="BN177" s="6">
        <v>9.3000000000000007</v>
      </c>
      <c r="BO177" s="6">
        <v>0</v>
      </c>
    </row>
    <row r="178" spans="1:67" x14ac:dyDescent="0.15">
      <c r="A178" s="6" t="s">
        <v>2173</v>
      </c>
      <c r="B178" s="6" t="s">
        <v>2174</v>
      </c>
      <c r="C178" s="6" t="s">
        <v>605</v>
      </c>
      <c r="D178" s="6" t="s">
        <v>1775</v>
      </c>
      <c r="E178" s="6">
        <v>1</v>
      </c>
      <c r="F178" s="6" t="s">
        <v>269</v>
      </c>
      <c r="G178" s="6" t="s">
        <v>1568</v>
      </c>
      <c r="H178" s="6">
        <v>4</v>
      </c>
      <c r="I178" s="6">
        <v>3740</v>
      </c>
      <c r="J178" s="6">
        <v>3630</v>
      </c>
      <c r="K178" s="4">
        <v>203</v>
      </c>
      <c r="L178" s="96">
        <v>11.542999999999999</v>
      </c>
      <c r="M178" s="96">
        <v>55.594000000000001</v>
      </c>
      <c r="N178" s="6" t="s">
        <v>1777</v>
      </c>
      <c r="O178" s="6" t="s">
        <v>1778</v>
      </c>
      <c r="P178" s="6">
        <v>1</v>
      </c>
      <c r="Q178" s="6" t="s">
        <v>2130</v>
      </c>
      <c r="R178" s="16" t="s">
        <v>1850</v>
      </c>
      <c r="T178" s="6">
        <v>1</v>
      </c>
      <c r="U178" s="6">
        <v>0</v>
      </c>
      <c r="V178" s="6">
        <v>0</v>
      </c>
      <c r="W178" s="6">
        <v>1</v>
      </c>
      <c r="X178" s="6">
        <v>0</v>
      </c>
      <c r="Y178" s="6">
        <v>0</v>
      </c>
      <c r="Z178" s="6" t="s">
        <v>605</v>
      </c>
      <c r="AA178" s="6" t="s">
        <v>605</v>
      </c>
      <c r="AB178" s="15" t="s">
        <v>605</v>
      </c>
      <c r="AC178" s="6">
        <v>0</v>
      </c>
      <c r="AD178" s="6">
        <v>0</v>
      </c>
      <c r="AE178" s="6">
        <v>0</v>
      </c>
      <c r="AF178" s="6" t="s">
        <v>605</v>
      </c>
      <c r="AG178" s="6" t="s">
        <v>605</v>
      </c>
      <c r="AH178" s="6" t="s">
        <v>605</v>
      </c>
      <c r="AI178" s="6" t="s">
        <v>605</v>
      </c>
      <c r="AJ178" s="6">
        <v>1</v>
      </c>
      <c r="AK178" s="15" t="s">
        <v>1781</v>
      </c>
      <c r="AL178" s="15">
        <v>-28.5</v>
      </c>
      <c r="AM178" s="15" t="s">
        <v>605</v>
      </c>
      <c r="AN178" s="15" t="s">
        <v>1782</v>
      </c>
      <c r="AO178" s="15">
        <v>-34.700000000000003</v>
      </c>
      <c r="AP178" s="15" t="s">
        <v>605</v>
      </c>
      <c r="AQ178" s="15">
        <v>-6.2</v>
      </c>
      <c r="AR178" s="15" t="s">
        <v>605</v>
      </c>
      <c r="AS178" s="6">
        <v>0</v>
      </c>
      <c r="AT178" s="6" t="s">
        <v>605</v>
      </c>
      <c r="AU178" s="6" t="s">
        <v>605</v>
      </c>
      <c r="AV178" s="6" t="s">
        <v>605</v>
      </c>
      <c r="AW178" s="6" t="s">
        <v>605</v>
      </c>
      <c r="AX178" s="6" t="s">
        <v>605</v>
      </c>
      <c r="AY178" s="6" t="s">
        <v>605</v>
      </c>
      <c r="AZ178" s="6" t="s">
        <v>605</v>
      </c>
      <c r="BA178" s="6" t="s">
        <v>605</v>
      </c>
      <c r="BB178" s="6" t="s">
        <v>605</v>
      </c>
      <c r="BC178" s="6" t="s">
        <v>605</v>
      </c>
      <c r="BD178" s="6" t="s">
        <v>605</v>
      </c>
      <c r="BE178" s="6">
        <v>0</v>
      </c>
      <c r="BF178" s="6">
        <v>1</v>
      </c>
      <c r="BG178" s="6">
        <v>0</v>
      </c>
      <c r="BH178" s="6">
        <v>1</v>
      </c>
      <c r="BI178" s="6" t="s">
        <v>2130</v>
      </c>
      <c r="BJ178" s="6" t="s">
        <v>1799</v>
      </c>
      <c r="BK178" s="6">
        <v>-26.3</v>
      </c>
      <c r="BL178" s="6" t="s">
        <v>1800</v>
      </c>
      <c r="BM178" s="6">
        <v>4.5</v>
      </c>
      <c r="BN178" s="6">
        <v>9.5</v>
      </c>
      <c r="BO178" s="6">
        <v>0</v>
      </c>
    </row>
    <row r="179" spans="1:67" x14ac:dyDescent="0.15">
      <c r="A179" s="6" t="s">
        <v>2175</v>
      </c>
      <c r="B179" s="6" t="s">
        <v>2176</v>
      </c>
      <c r="C179" s="6" t="s">
        <v>2176</v>
      </c>
      <c r="D179" s="6" t="s">
        <v>1775</v>
      </c>
      <c r="E179" s="6">
        <v>1</v>
      </c>
      <c r="F179" s="6" t="s">
        <v>1795</v>
      </c>
      <c r="G179" s="6" t="s">
        <v>1600</v>
      </c>
      <c r="H179" s="6">
        <v>4</v>
      </c>
      <c r="I179" s="4">
        <v>3900</v>
      </c>
      <c r="J179" s="6">
        <v>2300</v>
      </c>
      <c r="L179" s="96">
        <v>11.39</v>
      </c>
      <c r="M179" s="96">
        <v>54.645000000000003</v>
      </c>
      <c r="N179" s="6" t="s">
        <v>1777</v>
      </c>
      <c r="O179" s="6" t="s">
        <v>1778</v>
      </c>
      <c r="P179" s="6">
        <v>1</v>
      </c>
      <c r="Q179" s="6" t="s">
        <v>1849</v>
      </c>
      <c r="R179" s="16" t="s">
        <v>1850</v>
      </c>
      <c r="T179" s="6">
        <v>1</v>
      </c>
      <c r="U179" s="6">
        <v>1</v>
      </c>
      <c r="V179" s="6">
        <v>0</v>
      </c>
      <c r="W179" s="6">
        <v>1</v>
      </c>
      <c r="X179" s="6">
        <v>0</v>
      </c>
      <c r="Y179" s="6">
        <v>0</v>
      </c>
      <c r="Z179" s="6" t="s">
        <v>605</v>
      </c>
      <c r="AA179" s="15" t="s">
        <v>605</v>
      </c>
      <c r="AB179" s="15">
        <v>2.75</v>
      </c>
      <c r="AC179" s="6">
        <v>1</v>
      </c>
      <c r="AD179" s="6">
        <v>1</v>
      </c>
      <c r="AE179" s="6">
        <v>1</v>
      </c>
      <c r="AF179" s="16">
        <v>53.1</v>
      </c>
      <c r="AG179" s="6" t="s">
        <v>605</v>
      </c>
      <c r="AH179" s="6" t="s">
        <v>605</v>
      </c>
      <c r="AI179" s="6" t="s">
        <v>605</v>
      </c>
      <c r="AJ179" s="6">
        <v>1</v>
      </c>
      <c r="AK179" s="15" t="s">
        <v>1781</v>
      </c>
      <c r="AL179" s="15">
        <v>-28.9</v>
      </c>
      <c r="AM179" s="15" t="s">
        <v>605</v>
      </c>
      <c r="AN179" s="15" t="s">
        <v>1782</v>
      </c>
      <c r="AO179" s="15">
        <v>-33.6</v>
      </c>
      <c r="AP179" s="15" t="s">
        <v>605</v>
      </c>
      <c r="AQ179" s="15">
        <v>-4.7</v>
      </c>
      <c r="AR179" s="15" t="s">
        <v>605</v>
      </c>
      <c r="AS179" s="6">
        <v>0</v>
      </c>
      <c r="AT179" s="6">
        <v>0</v>
      </c>
      <c r="AU179" s="6">
        <v>0</v>
      </c>
      <c r="AV179" s="6" t="s">
        <v>605</v>
      </c>
      <c r="AW179" s="6" t="s">
        <v>605</v>
      </c>
      <c r="AX179" s="6" t="s">
        <v>605</v>
      </c>
      <c r="AY179" s="6" t="s">
        <v>605</v>
      </c>
      <c r="AZ179" s="6" t="s">
        <v>605</v>
      </c>
      <c r="BA179" s="6" t="s">
        <v>605</v>
      </c>
      <c r="BB179" s="6" t="s">
        <v>605</v>
      </c>
      <c r="BC179" s="6" t="s">
        <v>605</v>
      </c>
      <c r="BD179" s="6" t="s">
        <v>605</v>
      </c>
      <c r="BE179" s="6">
        <v>0</v>
      </c>
      <c r="BF179" s="6">
        <v>1</v>
      </c>
      <c r="BG179" s="6">
        <v>0</v>
      </c>
      <c r="BH179" s="6">
        <v>1</v>
      </c>
      <c r="BI179" s="6" t="s">
        <v>1849</v>
      </c>
      <c r="BJ179" s="6" t="s">
        <v>1799</v>
      </c>
      <c r="BK179" s="6">
        <v>-26.2</v>
      </c>
      <c r="BL179" s="6" t="s">
        <v>1800</v>
      </c>
      <c r="BM179" s="6">
        <v>6.1</v>
      </c>
      <c r="BN179" s="6">
        <v>9.0500000000000007</v>
      </c>
      <c r="BO179" s="6">
        <v>0</v>
      </c>
    </row>
    <row r="180" spans="1:67" x14ac:dyDescent="0.15">
      <c r="A180" s="6" t="s">
        <v>2177</v>
      </c>
      <c r="B180" s="6" t="s">
        <v>2178</v>
      </c>
      <c r="C180" s="6" t="s">
        <v>2178</v>
      </c>
      <c r="D180" s="6" t="s">
        <v>1775</v>
      </c>
      <c r="E180" s="6">
        <v>1</v>
      </c>
      <c r="F180" s="6" t="s">
        <v>1795</v>
      </c>
      <c r="G180" s="6" t="s">
        <v>1600</v>
      </c>
      <c r="H180" s="6">
        <v>4</v>
      </c>
      <c r="I180" s="4">
        <v>3900</v>
      </c>
      <c r="J180" s="6">
        <v>2300</v>
      </c>
      <c r="L180" s="40">
        <v>11.39</v>
      </c>
      <c r="M180" s="40">
        <v>54.65</v>
      </c>
      <c r="N180" s="6" t="s">
        <v>1777</v>
      </c>
      <c r="O180" s="6" t="s">
        <v>1778</v>
      </c>
      <c r="P180" s="6">
        <v>0</v>
      </c>
      <c r="Q180" s="6" t="s">
        <v>605</v>
      </c>
      <c r="R180" s="6" t="s">
        <v>605</v>
      </c>
      <c r="S180" s="6" t="s">
        <v>605</v>
      </c>
      <c r="T180" s="6" t="s">
        <v>605</v>
      </c>
      <c r="U180" s="6">
        <v>0</v>
      </c>
      <c r="V180" s="6" t="s">
        <v>605</v>
      </c>
      <c r="W180" s="6" t="s">
        <v>605</v>
      </c>
      <c r="X180" s="6" t="s">
        <v>605</v>
      </c>
      <c r="Y180" s="6" t="s">
        <v>605</v>
      </c>
      <c r="Z180" s="6" t="s">
        <v>605</v>
      </c>
      <c r="AA180" s="6" t="s">
        <v>605</v>
      </c>
      <c r="AB180" s="15" t="s">
        <v>605</v>
      </c>
      <c r="AC180" s="6" t="s">
        <v>605</v>
      </c>
      <c r="AD180" s="6" t="s">
        <v>605</v>
      </c>
      <c r="AE180" s="6" t="s">
        <v>605</v>
      </c>
      <c r="AF180" s="6" t="s">
        <v>605</v>
      </c>
      <c r="AG180" s="6" t="s">
        <v>605</v>
      </c>
      <c r="AH180" s="6" t="s">
        <v>605</v>
      </c>
      <c r="AI180" s="6" t="s">
        <v>605</v>
      </c>
      <c r="AJ180" s="6">
        <v>0</v>
      </c>
      <c r="AK180" s="15" t="s">
        <v>605</v>
      </c>
      <c r="AL180" s="15" t="s">
        <v>605</v>
      </c>
      <c r="AM180" s="15" t="s">
        <v>605</v>
      </c>
      <c r="AN180" s="15" t="s">
        <v>605</v>
      </c>
      <c r="AO180" s="15" t="s">
        <v>605</v>
      </c>
      <c r="AP180" s="15" t="s">
        <v>605</v>
      </c>
      <c r="AQ180" s="15" t="s">
        <v>605</v>
      </c>
      <c r="AR180" s="15" t="s">
        <v>605</v>
      </c>
      <c r="AS180" s="6" t="s">
        <v>605</v>
      </c>
      <c r="AT180" s="6" t="s">
        <v>605</v>
      </c>
      <c r="AU180" s="6" t="s">
        <v>605</v>
      </c>
      <c r="AV180" s="6" t="s">
        <v>605</v>
      </c>
      <c r="AW180" s="6" t="s">
        <v>605</v>
      </c>
      <c r="AX180" s="6" t="s">
        <v>605</v>
      </c>
      <c r="AY180" s="6" t="s">
        <v>605</v>
      </c>
      <c r="AZ180" s="6" t="s">
        <v>605</v>
      </c>
      <c r="BA180" s="6" t="s">
        <v>605</v>
      </c>
      <c r="BB180" s="6" t="s">
        <v>605</v>
      </c>
      <c r="BC180" s="6" t="s">
        <v>605</v>
      </c>
      <c r="BD180" s="6" t="s">
        <v>605</v>
      </c>
      <c r="BE180" s="6">
        <v>0</v>
      </c>
      <c r="BF180" s="6" t="s">
        <v>605</v>
      </c>
      <c r="BG180" s="6" t="s">
        <v>605</v>
      </c>
      <c r="BH180" s="6">
        <v>1</v>
      </c>
      <c r="BI180" s="6" t="s">
        <v>1779</v>
      </c>
      <c r="BJ180" s="6" t="s">
        <v>1799</v>
      </c>
      <c r="BK180" s="6">
        <v>-22.45</v>
      </c>
      <c r="BL180" s="6" t="s">
        <v>1800</v>
      </c>
      <c r="BM180" s="6">
        <v>6.9</v>
      </c>
      <c r="BN180" s="6">
        <v>9.4499999999999993</v>
      </c>
      <c r="BO180" s="6">
        <v>0</v>
      </c>
    </row>
    <row r="181" spans="1:67" x14ac:dyDescent="0.15">
      <c r="A181" s="6" t="s">
        <v>2179</v>
      </c>
      <c r="B181" s="6" t="s">
        <v>2180</v>
      </c>
      <c r="C181" s="6" t="s">
        <v>2180</v>
      </c>
      <c r="D181" s="6" t="s">
        <v>1775</v>
      </c>
      <c r="E181" s="6">
        <v>1</v>
      </c>
      <c r="F181" s="6" t="s">
        <v>1795</v>
      </c>
      <c r="G181" s="6" t="s">
        <v>1600</v>
      </c>
      <c r="H181" s="6">
        <v>4</v>
      </c>
      <c r="I181" s="4">
        <v>3900</v>
      </c>
      <c r="J181" s="6">
        <v>2300</v>
      </c>
      <c r="L181" s="40">
        <v>11.39</v>
      </c>
      <c r="M181" s="40">
        <v>54.65</v>
      </c>
      <c r="N181" s="6" t="s">
        <v>1777</v>
      </c>
      <c r="O181" s="6" t="s">
        <v>1778</v>
      </c>
      <c r="P181" s="6">
        <v>0</v>
      </c>
      <c r="Q181" s="6" t="s">
        <v>605</v>
      </c>
      <c r="R181" s="6" t="s">
        <v>605</v>
      </c>
      <c r="S181" s="6" t="s">
        <v>605</v>
      </c>
      <c r="T181" s="6" t="s">
        <v>605</v>
      </c>
      <c r="U181" s="6">
        <v>0</v>
      </c>
      <c r="V181" s="6" t="s">
        <v>605</v>
      </c>
      <c r="W181" s="6" t="s">
        <v>605</v>
      </c>
      <c r="X181" s="6" t="s">
        <v>605</v>
      </c>
      <c r="Y181" s="6" t="s">
        <v>605</v>
      </c>
      <c r="Z181" s="6" t="s">
        <v>605</v>
      </c>
      <c r="AA181" s="6" t="s">
        <v>605</v>
      </c>
      <c r="AB181" s="15" t="s">
        <v>605</v>
      </c>
      <c r="AC181" s="6" t="s">
        <v>605</v>
      </c>
      <c r="AD181" s="6" t="s">
        <v>605</v>
      </c>
      <c r="AE181" s="6" t="s">
        <v>605</v>
      </c>
      <c r="AF181" s="6" t="s">
        <v>605</v>
      </c>
      <c r="AG181" s="6" t="s">
        <v>605</v>
      </c>
      <c r="AH181" s="6" t="s">
        <v>605</v>
      </c>
      <c r="AI181" s="6" t="s">
        <v>605</v>
      </c>
      <c r="AJ181" s="6">
        <v>0</v>
      </c>
      <c r="AK181" s="15" t="s">
        <v>605</v>
      </c>
      <c r="AL181" s="15" t="s">
        <v>605</v>
      </c>
      <c r="AM181" s="15" t="s">
        <v>605</v>
      </c>
      <c r="AN181" s="15" t="s">
        <v>605</v>
      </c>
      <c r="AO181" s="15" t="s">
        <v>605</v>
      </c>
      <c r="AP181" s="15" t="s">
        <v>605</v>
      </c>
      <c r="AQ181" s="15" t="s">
        <v>605</v>
      </c>
      <c r="AR181" s="15" t="s">
        <v>605</v>
      </c>
      <c r="AS181" s="6" t="s">
        <v>605</v>
      </c>
      <c r="AT181" s="6" t="s">
        <v>605</v>
      </c>
      <c r="AU181" s="6" t="s">
        <v>605</v>
      </c>
      <c r="AV181" s="6" t="s">
        <v>605</v>
      </c>
      <c r="AW181" s="6" t="s">
        <v>605</v>
      </c>
      <c r="AX181" s="6" t="s">
        <v>605</v>
      </c>
      <c r="AY181" s="6" t="s">
        <v>605</v>
      </c>
      <c r="AZ181" s="6" t="s">
        <v>605</v>
      </c>
      <c r="BA181" s="6" t="s">
        <v>605</v>
      </c>
      <c r="BB181" s="6" t="s">
        <v>605</v>
      </c>
      <c r="BC181" s="6" t="s">
        <v>605</v>
      </c>
      <c r="BD181" s="6" t="s">
        <v>605</v>
      </c>
      <c r="BE181" s="6">
        <v>0</v>
      </c>
      <c r="BF181" s="6" t="s">
        <v>605</v>
      </c>
      <c r="BG181" s="6" t="s">
        <v>605</v>
      </c>
      <c r="BH181" s="6">
        <v>1</v>
      </c>
      <c r="BI181" s="6" t="s">
        <v>1779</v>
      </c>
      <c r="BJ181" s="6" t="s">
        <v>1799</v>
      </c>
      <c r="BK181" s="6">
        <v>-24.44</v>
      </c>
      <c r="BL181" s="6" t="s">
        <v>1800</v>
      </c>
      <c r="BM181" s="6">
        <v>10.6</v>
      </c>
      <c r="BN181" s="6">
        <v>20.100000000000001</v>
      </c>
      <c r="BO181" s="6">
        <v>0</v>
      </c>
    </row>
    <row r="182" spans="1:67" x14ac:dyDescent="0.15">
      <c r="A182" s="6" t="s">
        <v>2181</v>
      </c>
      <c r="B182" s="6" t="s">
        <v>2182</v>
      </c>
      <c r="C182" s="6" t="s">
        <v>2182</v>
      </c>
      <c r="D182" s="6" t="s">
        <v>1775</v>
      </c>
      <c r="E182" s="6">
        <v>1</v>
      </c>
      <c r="F182" s="6" t="s">
        <v>1795</v>
      </c>
      <c r="G182" s="6" t="s">
        <v>1600</v>
      </c>
      <c r="H182" s="6">
        <v>4</v>
      </c>
      <c r="I182" s="4">
        <v>3900</v>
      </c>
      <c r="J182" s="6">
        <v>2300</v>
      </c>
      <c r="L182" s="40">
        <v>11.39</v>
      </c>
      <c r="M182" s="40">
        <v>54.65</v>
      </c>
      <c r="N182" s="6" t="s">
        <v>1777</v>
      </c>
      <c r="O182" s="6" t="s">
        <v>1778</v>
      </c>
      <c r="P182" s="6">
        <v>0</v>
      </c>
      <c r="Q182" s="6" t="s">
        <v>605</v>
      </c>
      <c r="R182" s="6" t="s">
        <v>605</v>
      </c>
      <c r="S182" s="6" t="s">
        <v>605</v>
      </c>
      <c r="T182" s="6" t="s">
        <v>605</v>
      </c>
      <c r="U182" s="6">
        <v>0</v>
      </c>
      <c r="V182" s="6" t="s">
        <v>605</v>
      </c>
      <c r="W182" s="6" t="s">
        <v>605</v>
      </c>
      <c r="X182" s="6" t="s">
        <v>605</v>
      </c>
      <c r="Y182" s="6" t="s">
        <v>605</v>
      </c>
      <c r="Z182" s="6" t="s">
        <v>605</v>
      </c>
      <c r="AA182" s="6" t="s">
        <v>605</v>
      </c>
      <c r="AB182" s="15" t="s">
        <v>605</v>
      </c>
      <c r="AC182" s="6" t="s">
        <v>605</v>
      </c>
      <c r="AD182" s="6" t="s">
        <v>605</v>
      </c>
      <c r="AE182" s="6" t="s">
        <v>605</v>
      </c>
      <c r="AF182" s="6" t="s">
        <v>605</v>
      </c>
      <c r="AG182" s="6" t="s">
        <v>605</v>
      </c>
      <c r="AH182" s="6" t="s">
        <v>605</v>
      </c>
      <c r="AI182" s="6" t="s">
        <v>605</v>
      </c>
      <c r="AJ182" s="6">
        <v>0</v>
      </c>
      <c r="AK182" s="15" t="s">
        <v>605</v>
      </c>
      <c r="AL182" s="15" t="s">
        <v>605</v>
      </c>
      <c r="AM182" s="15" t="s">
        <v>605</v>
      </c>
      <c r="AN182" s="15" t="s">
        <v>605</v>
      </c>
      <c r="AO182" s="15" t="s">
        <v>605</v>
      </c>
      <c r="AP182" s="15" t="s">
        <v>605</v>
      </c>
      <c r="AQ182" s="15" t="s">
        <v>605</v>
      </c>
      <c r="AR182" s="15" t="s">
        <v>605</v>
      </c>
      <c r="AS182" s="6" t="s">
        <v>605</v>
      </c>
      <c r="AT182" s="6" t="s">
        <v>605</v>
      </c>
      <c r="AU182" s="6" t="s">
        <v>605</v>
      </c>
      <c r="AV182" s="6" t="s">
        <v>605</v>
      </c>
      <c r="AW182" s="6" t="s">
        <v>605</v>
      </c>
      <c r="AX182" s="6" t="s">
        <v>605</v>
      </c>
      <c r="AY182" s="6" t="s">
        <v>605</v>
      </c>
      <c r="AZ182" s="6" t="s">
        <v>605</v>
      </c>
      <c r="BA182" s="6" t="s">
        <v>605</v>
      </c>
      <c r="BB182" s="6" t="s">
        <v>605</v>
      </c>
      <c r="BC182" s="6" t="s">
        <v>605</v>
      </c>
      <c r="BD182" s="6" t="s">
        <v>605</v>
      </c>
      <c r="BE182" s="6">
        <v>0</v>
      </c>
      <c r="BF182" s="6" t="s">
        <v>605</v>
      </c>
      <c r="BG182" s="6" t="s">
        <v>605</v>
      </c>
      <c r="BH182" s="6">
        <v>1</v>
      </c>
      <c r="BI182" s="6" t="s">
        <v>1779</v>
      </c>
      <c r="BJ182" s="6" t="s">
        <v>1799</v>
      </c>
      <c r="BK182" s="6">
        <v>-22.52</v>
      </c>
      <c r="BL182" s="6" t="s">
        <v>1800</v>
      </c>
      <c r="BM182" s="6">
        <v>8.6999999999999993</v>
      </c>
      <c r="BN182" s="6">
        <v>12.2</v>
      </c>
      <c r="BO182" s="6">
        <v>0</v>
      </c>
    </row>
    <row r="183" spans="1:67" x14ac:dyDescent="0.15">
      <c r="A183" s="6" t="s">
        <v>2183</v>
      </c>
      <c r="B183" s="6" t="s">
        <v>2184</v>
      </c>
      <c r="C183" s="6" t="s">
        <v>2184</v>
      </c>
      <c r="D183" s="6" t="s">
        <v>1775</v>
      </c>
      <c r="E183" s="6">
        <v>1</v>
      </c>
      <c r="F183" s="6" t="s">
        <v>1795</v>
      </c>
      <c r="G183" s="6" t="s">
        <v>1600</v>
      </c>
      <c r="H183" s="6">
        <v>4</v>
      </c>
      <c r="I183" s="4">
        <v>3900</v>
      </c>
      <c r="J183" s="6">
        <v>2300</v>
      </c>
      <c r="L183" s="40">
        <v>11.39</v>
      </c>
      <c r="M183" s="40">
        <v>54.65</v>
      </c>
      <c r="N183" s="6" t="s">
        <v>1777</v>
      </c>
      <c r="O183" s="6" t="s">
        <v>1778</v>
      </c>
      <c r="P183" s="6">
        <v>0</v>
      </c>
      <c r="Q183" s="6" t="s">
        <v>605</v>
      </c>
      <c r="R183" s="6" t="s">
        <v>605</v>
      </c>
      <c r="S183" s="6" t="s">
        <v>605</v>
      </c>
      <c r="T183" s="6" t="s">
        <v>605</v>
      </c>
      <c r="U183" s="6">
        <v>0</v>
      </c>
      <c r="V183" s="6" t="s">
        <v>605</v>
      </c>
      <c r="W183" s="6" t="s">
        <v>605</v>
      </c>
      <c r="X183" s="6" t="s">
        <v>605</v>
      </c>
      <c r="Y183" s="6" t="s">
        <v>605</v>
      </c>
      <c r="Z183" s="6" t="s">
        <v>605</v>
      </c>
      <c r="AA183" s="6" t="s">
        <v>605</v>
      </c>
      <c r="AB183" s="15" t="s">
        <v>605</v>
      </c>
      <c r="AC183" s="6" t="s">
        <v>605</v>
      </c>
      <c r="AD183" s="6" t="s">
        <v>605</v>
      </c>
      <c r="AE183" s="6" t="s">
        <v>605</v>
      </c>
      <c r="AF183" s="6" t="s">
        <v>605</v>
      </c>
      <c r="AG183" s="6" t="s">
        <v>605</v>
      </c>
      <c r="AH183" s="6" t="s">
        <v>605</v>
      </c>
      <c r="AI183" s="6" t="s">
        <v>605</v>
      </c>
      <c r="AJ183" s="6">
        <v>0</v>
      </c>
      <c r="AK183" s="15" t="s">
        <v>605</v>
      </c>
      <c r="AL183" s="15" t="s">
        <v>605</v>
      </c>
      <c r="AM183" s="15" t="s">
        <v>605</v>
      </c>
      <c r="AN183" s="15" t="s">
        <v>605</v>
      </c>
      <c r="AO183" s="15" t="s">
        <v>605</v>
      </c>
      <c r="AP183" s="15" t="s">
        <v>605</v>
      </c>
      <c r="AQ183" s="15" t="s">
        <v>605</v>
      </c>
      <c r="AR183" s="15" t="s">
        <v>605</v>
      </c>
      <c r="AS183" s="6" t="s">
        <v>605</v>
      </c>
      <c r="AT183" s="6" t="s">
        <v>605</v>
      </c>
      <c r="AU183" s="6" t="s">
        <v>605</v>
      </c>
      <c r="AV183" s="6" t="s">
        <v>605</v>
      </c>
      <c r="AW183" s="6" t="s">
        <v>605</v>
      </c>
      <c r="AX183" s="6" t="s">
        <v>605</v>
      </c>
      <c r="AY183" s="6" t="s">
        <v>605</v>
      </c>
      <c r="AZ183" s="6" t="s">
        <v>605</v>
      </c>
      <c r="BA183" s="6" t="s">
        <v>605</v>
      </c>
      <c r="BB183" s="6" t="s">
        <v>605</v>
      </c>
      <c r="BC183" s="6" t="s">
        <v>605</v>
      </c>
      <c r="BD183" s="6" t="s">
        <v>605</v>
      </c>
      <c r="BE183" s="6">
        <v>0</v>
      </c>
      <c r="BF183" s="6" t="s">
        <v>605</v>
      </c>
      <c r="BG183" s="6" t="s">
        <v>605</v>
      </c>
      <c r="BH183" s="6">
        <v>1</v>
      </c>
      <c r="BI183" s="6" t="s">
        <v>1779</v>
      </c>
      <c r="BJ183" s="6" t="s">
        <v>1799</v>
      </c>
      <c r="BK183" s="6">
        <v>-20.23</v>
      </c>
      <c r="BL183" s="6" t="s">
        <v>1800</v>
      </c>
      <c r="BM183" s="6">
        <v>3.6</v>
      </c>
      <c r="BN183" s="6">
        <v>12.9</v>
      </c>
      <c r="BO183" s="6">
        <v>0</v>
      </c>
    </row>
    <row r="184" spans="1:67" x14ac:dyDescent="0.15">
      <c r="A184" s="6" t="s">
        <v>2185</v>
      </c>
      <c r="B184" s="6" t="s">
        <v>2186</v>
      </c>
      <c r="C184" s="6" t="s">
        <v>2186</v>
      </c>
      <c r="D184" s="6" t="s">
        <v>1775</v>
      </c>
      <c r="E184" s="6">
        <v>1</v>
      </c>
      <c r="F184" s="6" t="s">
        <v>1795</v>
      </c>
      <c r="G184" s="6" t="s">
        <v>1600</v>
      </c>
      <c r="H184" s="6">
        <v>4</v>
      </c>
      <c r="I184" s="4">
        <v>3900</v>
      </c>
      <c r="J184" s="6">
        <v>2300</v>
      </c>
      <c r="L184" s="40">
        <v>11.39</v>
      </c>
      <c r="M184" s="40">
        <v>54.65</v>
      </c>
      <c r="N184" s="6" t="s">
        <v>1777</v>
      </c>
      <c r="O184" s="6" t="s">
        <v>1778</v>
      </c>
      <c r="P184" s="6">
        <v>0</v>
      </c>
      <c r="Q184" s="6" t="s">
        <v>605</v>
      </c>
      <c r="R184" s="6" t="s">
        <v>605</v>
      </c>
      <c r="S184" s="6" t="s">
        <v>605</v>
      </c>
      <c r="T184" s="6" t="s">
        <v>605</v>
      </c>
      <c r="U184" s="6">
        <v>0</v>
      </c>
      <c r="V184" s="6" t="s">
        <v>605</v>
      </c>
      <c r="W184" s="6" t="s">
        <v>605</v>
      </c>
      <c r="X184" s="6" t="s">
        <v>605</v>
      </c>
      <c r="Y184" s="6" t="s">
        <v>605</v>
      </c>
      <c r="Z184" s="6" t="s">
        <v>605</v>
      </c>
      <c r="AA184" s="6" t="s">
        <v>605</v>
      </c>
      <c r="AB184" s="15" t="s">
        <v>605</v>
      </c>
      <c r="AC184" s="6" t="s">
        <v>605</v>
      </c>
      <c r="AD184" s="6" t="s">
        <v>605</v>
      </c>
      <c r="AE184" s="6" t="s">
        <v>605</v>
      </c>
      <c r="AF184" s="6" t="s">
        <v>605</v>
      </c>
      <c r="AG184" s="6" t="s">
        <v>605</v>
      </c>
      <c r="AH184" s="6" t="s">
        <v>605</v>
      </c>
      <c r="AI184" s="6" t="s">
        <v>605</v>
      </c>
      <c r="AJ184" s="6">
        <v>0</v>
      </c>
      <c r="AK184" s="15" t="s">
        <v>605</v>
      </c>
      <c r="AL184" s="15" t="s">
        <v>605</v>
      </c>
      <c r="AM184" s="15" t="s">
        <v>605</v>
      </c>
      <c r="AN184" s="15" t="s">
        <v>605</v>
      </c>
      <c r="AO184" s="15" t="s">
        <v>605</v>
      </c>
      <c r="AP184" s="15" t="s">
        <v>605</v>
      </c>
      <c r="AQ184" s="15" t="s">
        <v>605</v>
      </c>
      <c r="AR184" s="15" t="s">
        <v>605</v>
      </c>
      <c r="AS184" s="6" t="s">
        <v>605</v>
      </c>
      <c r="AT184" s="6" t="s">
        <v>605</v>
      </c>
      <c r="AU184" s="6" t="s">
        <v>605</v>
      </c>
      <c r="AV184" s="6" t="s">
        <v>605</v>
      </c>
      <c r="AW184" s="6" t="s">
        <v>605</v>
      </c>
      <c r="AX184" s="6" t="s">
        <v>605</v>
      </c>
      <c r="AY184" s="6" t="s">
        <v>605</v>
      </c>
      <c r="AZ184" s="6" t="s">
        <v>605</v>
      </c>
      <c r="BA184" s="6" t="s">
        <v>605</v>
      </c>
      <c r="BB184" s="6" t="s">
        <v>605</v>
      </c>
      <c r="BC184" s="6" t="s">
        <v>605</v>
      </c>
      <c r="BD184" s="6" t="s">
        <v>605</v>
      </c>
      <c r="BE184" s="6">
        <v>0</v>
      </c>
      <c r="BF184" s="6" t="s">
        <v>605</v>
      </c>
      <c r="BG184" s="6" t="s">
        <v>605</v>
      </c>
      <c r="BH184" s="6">
        <v>1</v>
      </c>
      <c r="BI184" s="6" t="s">
        <v>1779</v>
      </c>
      <c r="BJ184" s="6" t="s">
        <v>1799</v>
      </c>
      <c r="BK184" s="6">
        <v>-24.15</v>
      </c>
      <c r="BL184" s="6" t="s">
        <v>1800</v>
      </c>
      <c r="BM184" s="6">
        <v>8.1</v>
      </c>
      <c r="BN184" s="6">
        <v>16.2</v>
      </c>
      <c r="BO184" s="6">
        <v>0</v>
      </c>
    </row>
    <row r="185" spans="1:67" x14ac:dyDescent="0.15">
      <c r="A185" s="6" t="s">
        <v>2187</v>
      </c>
      <c r="B185" s="6" t="s">
        <v>2188</v>
      </c>
      <c r="C185" s="6" t="s">
        <v>2188</v>
      </c>
      <c r="D185" s="6" t="s">
        <v>1775</v>
      </c>
      <c r="E185" s="6">
        <v>1</v>
      </c>
      <c r="F185" s="6" t="s">
        <v>1795</v>
      </c>
      <c r="G185" s="6" t="s">
        <v>1600</v>
      </c>
      <c r="H185" s="6">
        <v>4</v>
      </c>
      <c r="I185" s="4">
        <v>3900</v>
      </c>
      <c r="J185" s="6">
        <v>2300</v>
      </c>
      <c r="L185" s="40">
        <v>11.39</v>
      </c>
      <c r="M185" s="40">
        <v>54.65</v>
      </c>
      <c r="N185" s="6" t="s">
        <v>1777</v>
      </c>
      <c r="O185" s="6" t="s">
        <v>1778</v>
      </c>
      <c r="P185" s="6">
        <v>0</v>
      </c>
      <c r="Q185" s="6" t="s">
        <v>605</v>
      </c>
      <c r="R185" s="6" t="s">
        <v>605</v>
      </c>
      <c r="S185" s="6" t="s">
        <v>605</v>
      </c>
      <c r="T185" s="6" t="s">
        <v>605</v>
      </c>
      <c r="U185" s="6">
        <v>0</v>
      </c>
      <c r="V185" s="6" t="s">
        <v>605</v>
      </c>
      <c r="W185" s="6" t="s">
        <v>605</v>
      </c>
      <c r="X185" s="6" t="s">
        <v>605</v>
      </c>
      <c r="Y185" s="6" t="s">
        <v>605</v>
      </c>
      <c r="Z185" s="6" t="s">
        <v>605</v>
      </c>
      <c r="AA185" s="6" t="s">
        <v>605</v>
      </c>
      <c r="AB185" s="15" t="s">
        <v>605</v>
      </c>
      <c r="AC185" s="6" t="s">
        <v>605</v>
      </c>
      <c r="AD185" s="6" t="s">
        <v>605</v>
      </c>
      <c r="AE185" s="6" t="s">
        <v>605</v>
      </c>
      <c r="AF185" s="6" t="s">
        <v>605</v>
      </c>
      <c r="AG185" s="6" t="s">
        <v>605</v>
      </c>
      <c r="AH185" s="6" t="s">
        <v>605</v>
      </c>
      <c r="AI185" s="6" t="s">
        <v>605</v>
      </c>
      <c r="AJ185" s="6">
        <v>0</v>
      </c>
      <c r="AK185" s="15" t="s">
        <v>605</v>
      </c>
      <c r="AL185" s="15" t="s">
        <v>605</v>
      </c>
      <c r="AM185" s="15" t="s">
        <v>605</v>
      </c>
      <c r="AN185" s="15" t="s">
        <v>605</v>
      </c>
      <c r="AO185" s="15" t="s">
        <v>605</v>
      </c>
      <c r="AP185" s="15" t="s">
        <v>605</v>
      </c>
      <c r="AQ185" s="15" t="s">
        <v>605</v>
      </c>
      <c r="AR185" s="15" t="s">
        <v>605</v>
      </c>
      <c r="AS185" s="6" t="s">
        <v>605</v>
      </c>
      <c r="AT185" s="6" t="s">
        <v>605</v>
      </c>
      <c r="AU185" s="6" t="s">
        <v>605</v>
      </c>
      <c r="AV185" s="6" t="s">
        <v>605</v>
      </c>
      <c r="AW185" s="6" t="s">
        <v>605</v>
      </c>
      <c r="AX185" s="6" t="s">
        <v>605</v>
      </c>
      <c r="AY185" s="6" t="s">
        <v>605</v>
      </c>
      <c r="AZ185" s="6" t="s">
        <v>605</v>
      </c>
      <c r="BA185" s="6" t="s">
        <v>605</v>
      </c>
      <c r="BB185" s="6" t="s">
        <v>605</v>
      </c>
      <c r="BC185" s="6" t="s">
        <v>605</v>
      </c>
      <c r="BD185" s="6" t="s">
        <v>605</v>
      </c>
      <c r="BE185" s="6">
        <v>0</v>
      </c>
      <c r="BF185" s="6" t="s">
        <v>605</v>
      </c>
      <c r="BG185" s="6" t="s">
        <v>605</v>
      </c>
      <c r="BH185" s="6">
        <v>1</v>
      </c>
      <c r="BI185" s="6" t="s">
        <v>1779</v>
      </c>
      <c r="BJ185" s="6" t="s">
        <v>1799</v>
      </c>
      <c r="BK185" s="6">
        <v>-21.35</v>
      </c>
      <c r="BL185" s="6" t="s">
        <v>1800</v>
      </c>
      <c r="BM185" s="6">
        <v>8.4499999999999993</v>
      </c>
      <c r="BN185" s="6">
        <v>10.75</v>
      </c>
      <c r="BO185" s="6">
        <v>0</v>
      </c>
    </row>
    <row r="186" spans="1:67" x14ac:dyDescent="0.15">
      <c r="A186" s="6" t="s">
        <v>2189</v>
      </c>
      <c r="B186" s="6" t="s">
        <v>2190</v>
      </c>
      <c r="C186" s="6" t="s">
        <v>2190</v>
      </c>
      <c r="D186" s="6" t="s">
        <v>1775</v>
      </c>
      <c r="E186" s="6">
        <v>1</v>
      </c>
      <c r="F186" s="6" t="s">
        <v>1795</v>
      </c>
      <c r="G186" s="6" t="s">
        <v>1600</v>
      </c>
      <c r="H186" s="6">
        <v>4</v>
      </c>
      <c r="I186" s="4">
        <v>3900</v>
      </c>
      <c r="J186" s="6">
        <v>2300</v>
      </c>
      <c r="L186" s="40">
        <v>11.39</v>
      </c>
      <c r="M186" s="40">
        <v>54.65</v>
      </c>
      <c r="N186" s="6" t="s">
        <v>1777</v>
      </c>
      <c r="O186" s="6" t="s">
        <v>1778</v>
      </c>
      <c r="P186" s="6">
        <v>0</v>
      </c>
      <c r="Q186" s="6" t="s">
        <v>605</v>
      </c>
      <c r="R186" s="6" t="s">
        <v>605</v>
      </c>
      <c r="S186" s="6" t="s">
        <v>605</v>
      </c>
      <c r="T186" s="6" t="s">
        <v>605</v>
      </c>
      <c r="U186" s="6">
        <v>0</v>
      </c>
      <c r="V186" s="6" t="s">
        <v>605</v>
      </c>
      <c r="W186" s="6" t="s">
        <v>605</v>
      </c>
      <c r="X186" s="6" t="s">
        <v>605</v>
      </c>
      <c r="Y186" s="6" t="s">
        <v>605</v>
      </c>
      <c r="Z186" s="6" t="s">
        <v>605</v>
      </c>
      <c r="AA186" s="6" t="s">
        <v>605</v>
      </c>
      <c r="AB186" s="15" t="s">
        <v>605</v>
      </c>
      <c r="AC186" s="6" t="s">
        <v>605</v>
      </c>
      <c r="AD186" s="6" t="s">
        <v>605</v>
      </c>
      <c r="AE186" s="6" t="s">
        <v>605</v>
      </c>
      <c r="AF186" s="6" t="s">
        <v>605</v>
      </c>
      <c r="AG186" s="6" t="s">
        <v>605</v>
      </c>
      <c r="AH186" s="6" t="s">
        <v>605</v>
      </c>
      <c r="AI186" s="6" t="s">
        <v>605</v>
      </c>
      <c r="AJ186" s="6">
        <v>0</v>
      </c>
      <c r="AK186" s="15" t="s">
        <v>605</v>
      </c>
      <c r="AL186" s="15" t="s">
        <v>605</v>
      </c>
      <c r="AM186" s="15" t="s">
        <v>605</v>
      </c>
      <c r="AN186" s="15" t="s">
        <v>605</v>
      </c>
      <c r="AO186" s="15" t="s">
        <v>605</v>
      </c>
      <c r="AP186" s="15" t="s">
        <v>605</v>
      </c>
      <c r="AQ186" s="15" t="s">
        <v>605</v>
      </c>
      <c r="AR186" s="15" t="s">
        <v>605</v>
      </c>
      <c r="AS186" s="6" t="s">
        <v>605</v>
      </c>
      <c r="AT186" s="6" t="s">
        <v>605</v>
      </c>
      <c r="AU186" s="6" t="s">
        <v>605</v>
      </c>
      <c r="AV186" s="6" t="s">
        <v>605</v>
      </c>
      <c r="AW186" s="6" t="s">
        <v>605</v>
      </c>
      <c r="AX186" s="6" t="s">
        <v>605</v>
      </c>
      <c r="AY186" s="6" t="s">
        <v>605</v>
      </c>
      <c r="AZ186" s="6" t="s">
        <v>605</v>
      </c>
      <c r="BA186" s="6" t="s">
        <v>605</v>
      </c>
      <c r="BB186" s="6" t="s">
        <v>605</v>
      </c>
      <c r="BC186" s="6" t="s">
        <v>605</v>
      </c>
      <c r="BD186" s="6" t="s">
        <v>605</v>
      </c>
      <c r="BE186" s="6">
        <v>0</v>
      </c>
      <c r="BF186" s="6" t="s">
        <v>605</v>
      </c>
      <c r="BG186" s="6" t="s">
        <v>605</v>
      </c>
      <c r="BH186" s="6">
        <v>1</v>
      </c>
      <c r="BI186" s="6" t="s">
        <v>1779</v>
      </c>
      <c r="BJ186" s="6" t="s">
        <v>1799</v>
      </c>
      <c r="BK186" s="6">
        <v>-26.25</v>
      </c>
      <c r="BL186" s="6" t="s">
        <v>1800</v>
      </c>
      <c r="BM186" s="6">
        <v>5.65</v>
      </c>
      <c r="BN186" s="6">
        <v>12.65</v>
      </c>
      <c r="BO186" s="6">
        <v>0</v>
      </c>
    </row>
    <row r="187" spans="1:67" x14ac:dyDescent="0.15">
      <c r="A187" s="6" t="s">
        <v>2191</v>
      </c>
      <c r="B187" s="6" t="s">
        <v>2192</v>
      </c>
      <c r="C187" s="6" t="s">
        <v>2192</v>
      </c>
      <c r="D187" s="6" t="s">
        <v>1775</v>
      </c>
      <c r="E187" s="6">
        <v>1</v>
      </c>
      <c r="F187" s="6" t="s">
        <v>1795</v>
      </c>
      <c r="G187" s="6" t="s">
        <v>1600</v>
      </c>
      <c r="H187" s="6">
        <v>4</v>
      </c>
      <c r="I187" s="4">
        <v>3900</v>
      </c>
      <c r="J187" s="6">
        <v>2300</v>
      </c>
      <c r="L187" s="40">
        <v>11.39</v>
      </c>
      <c r="M187" s="40">
        <v>54.65</v>
      </c>
      <c r="N187" s="6" t="s">
        <v>1777</v>
      </c>
      <c r="O187" s="6" t="s">
        <v>1778</v>
      </c>
      <c r="P187" s="6">
        <v>0</v>
      </c>
      <c r="Q187" s="6" t="s">
        <v>605</v>
      </c>
      <c r="R187" s="6" t="s">
        <v>605</v>
      </c>
      <c r="S187" s="6" t="s">
        <v>605</v>
      </c>
      <c r="T187" s="6" t="s">
        <v>605</v>
      </c>
      <c r="U187" s="6">
        <v>0</v>
      </c>
      <c r="V187" s="6" t="s">
        <v>605</v>
      </c>
      <c r="W187" s="6" t="s">
        <v>605</v>
      </c>
      <c r="X187" s="6" t="s">
        <v>605</v>
      </c>
      <c r="Y187" s="6" t="s">
        <v>605</v>
      </c>
      <c r="Z187" s="6" t="s">
        <v>605</v>
      </c>
      <c r="AA187" s="6" t="s">
        <v>605</v>
      </c>
      <c r="AB187" s="15" t="s">
        <v>605</v>
      </c>
      <c r="AC187" s="6" t="s">
        <v>605</v>
      </c>
      <c r="AD187" s="6" t="s">
        <v>605</v>
      </c>
      <c r="AE187" s="6" t="s">
        <v>605</v>
      </c>
      <c r="AF187" s="6" t="s">
        <v>605</v>
      </c>
      <c r="AG187" s="6" t="s">
        <v>605</v>
      </c>
      <c r="AH187" s="6" t="s">
        <v>605</v>
      </c>
      <c r="AI187" s="6" t="s">
        <v>605</v>
      </c>
      <c r="AJ187" s="6">
        <v>0</v>
      </c>
      <c r="AK187" s="15" t="s">
        <v>605</v>
      </c>
      <c r="AL187" s="15" t="s">
        <v>605</v>
      </c>
      <c r="AM187" s="15" t="s">
        <v>605</v>
      </c>
      <c r="AN187" s="15" t="s">
        <v>605</v>
      </c>
      <c r="AO187" s="15" t="s">
        <v>605</v>
      </c>
      <c r="AP187" s="15" t="s">
        <v>605</v>
      </c>
      <c r="AQ187" s="15" t="s">
        <v>605</v>
      </c>
      <c r="AR187" s="15" t="s">
        <v>605</v>
      </c>
      <c r="AS187" s="6" t="s">
        <v>605</v>
      </c>
      <c r="AT187" s="6" t="s">
        <v>605</v>
      </c>
      <c r="AU187" s="6" t="s">
        <v>605</v>
      </c>
      <c r="AV187" s="6" t="s">
        <v>605</v>
      </c>
      <c r="AW187" s="6" t="s">
        <v>605</v>
      </c>
      <c r="AX187" s="6" t="s">
        <v>605</v>
      </c>
      <c r="AY187" s="6" t="s">
        <v>605</v>
      </c>
      <c r="AZ187" s="6" t="s">
        <v>605</v>
      </c>
      <c r="BA187" s="6" t="s">
        <v>605</v>
      </c>
      <c r="BB187" s="6" t="s">
        <v>605</v>
      </c>
      <c r="BC187" s="6" t="s">
        <v>605</v>
      </c>
      <c r="BD187" s="6" t="s">
        <v>605</v>
      </c>
      <c r="BE187" s="6">
        <v>0</v>
      </c>
      <c r="BF187" s="6" t="s">
        <v>605</v>
      </c>
      <c r="BG187" s="6" t="s">
        <v>605</v>
      </c>
      <c r="BH187" s="6">
        <v>1</v>
      </c>
      <c r="BI187" s="6" t="s">
        <v>1779</v>
      </c>
      <c r="BJ187" s="6" t="s">
        <v>1799</v>
      </c>
      <c r="BK187" s="6">
        <v>-28</v>
      </c>
      <c r="BL187" s="6" t="s">
        <v>1800</v>
      </c>
      <c r="BM187" s="6">
        <v>4.8499999999999996</v>
      </c>
      <c r="BN187" s="6">
        <v>13.7</v>
      </c>
      <c r="BO187" s="6">
        <v>0</v>
      </c>
    </row>
    <row r="188" spans="1:67" x14ac:dyDescent="0.15">
      <c r="A188" s="6" t="s">
        <v>2193</v>
      </c>
      <c r="B188" s="6" t="s">
        <v>2194</v>
      </c>
      <c r="C188" s="6" t="s">
        <v>2194</v>
      </c>
      <c r="D188" s="6" t="s">
        <v>1775</v>
      </c>
      <c r="E188" s="6">
        <v>1</v>
      </c>
      <c r="F188" s="6" t="s">
        <v>1795</v>
      </c>
      <c r="G188" s="6" t="s">
        <v>1600</v>
      </c>
      <c r="H188" s="6">
        <v>4</v>
      </c>
      <c r="I188" s="4">
        <v>3900</v>
      </c>
      <c r="J188" s="6">
        <v>2300</v>
      </c>
      <c r="L188" s="40">
        <v>11.39</v>
      </c>
      <c r="M188" s="40">
        <v>54.65</v>
      </c>
      <c r="N188" s="6" t="s">
        <v>1777</v>
      </c>
      <c r="O188" s="6" t="s">
        <v>1778</v>
      </c>
      <c r="P188" s="6">
        <v>0</v>
      </c>
      <c r="Q188" s="6" t="s">
        <v>605</v>
      </c>
      <c r="R188" s="6" t="s">
        <v>605</v>
      </c>
      <c r="S188" s="6" t="s">
        <v>605</v>
      </c>
      <c r="T188" s="6" t="s">
        <v>605</v>
      </c>
      <c r="U188" s="6">
        <v>0</v>
      </c>
      <c r="V188" s="6" t="s">
        <v>605</v>
      </c>
      <c r="W188" s="6" t="s">
        <v>605</v>
      </c>
      <c r="X188" s="6" t="s">
        <v>605</v>
      </c>
      <c r="Y188" s="6" t="s">
        <v>605</v>
      </c>
      <c r="Z188" s="6" t="s">
        <v>605</v>
      </c>
      <c r="AA188" s="6" t="s">
        <v>605</v>
      </c>
      <c r="AB188" s="15" t="s">
        <v>605</v>
      </c>
      <c r="AC188" s="6" t="s">
        <v>605</v>
      </c>
      <c r="AD188" s="6" t="s">
        <v>605</v>
      </c>
      <c r="AE188" s="6" t="s">
        <v>605</v>
      </c>
      <c r="AF188" s="6" t="s">
        <v>605</v>
      </c>
      <c r="AG188" s="6" t="s">
        <v>605</v>
      </c>
      <c r="AH188" s="6" t="s">
        <v>605</v>
      </c>
      <c r="AI188" s="6" t="s">
        <v>605</v>
      </c>
      <c r="AJ188" s="6">
        <v>0</v>
      </c>
      <c r="AK188" s="15" t="s">
        <v>605</v>
      </c>
      <c r="AL188" s="15" t="s">
        <v>605</v>
      </c>
      <c r="AM188" s="15" t="s">
        <v>605</v>
      </c>
      <c r="AN188" s="15" t="s">
        <v>605</v>
      </c>
      <c r="AO188" s="15" t="s">
        <v>605</v>
      </c>
      <c r="AP188" s="15" t="s">
        <v>605</v>
      </c>
      <c r="AQ188" s="15" t="s">
        <v>605</v>
      </c>
      <c r="AR188" s="15" t="s">
        <v>605</v>
      </c>
      <c r="AS188" s="6" t="s">
        <v>605</v>
      </c>
      <c r="AT188" s="6" t="s">
        <v>605</v>
      </c>
      <c r="AU188" s="6" t="s">
        <v>605</v>
      </c>
      <c r="AV188" s="6" t="s">
        <v>605</v>
      </c>
      <c r="AW188" s="6" t="s">
        <v>605</v>
      </c>
      <c r="AX188" s="6" t="s">
        <v>605</v>
      </c>
      <c r="AY188" s="6" t="s">
        <v>605</v>
      </c>
      <c r="AZ188" s="6" t="s">
        <v>605</v>
      </c>
      <c r="BA188" s="6" t="s">
        <v>605</v>
      </c>
      <c r="BB188" s="6" t="s">
        <v>605</v>
      </c>
      <c r="BC188" s="6" t="s">
        <v>605</v>
      </c>
      <c r="BD188" s="6" t="s">
        <v>605</v>
      </c>
      <c r="BE188" s="6">
        <v>0</v>
      </c>
      <c r="BF188" s="6" t="s">
        <v>605</v>
      </c>
      <c r="BG188" s="6" t="s">
        <v>605</v>
      </c>
      <c r="BH188" s="6">
        <v>1</v>
      </c>
      <c r="BI188" s="6" t="s">
        <v>1779</v>
      </c>
      <c r="BJ188" s="6" t="s">
        <v>1799</v>
      </c>
      <c r="BK188" s="6">
        <v>-25.7</v>
      </c>
      <c r="BL188" s="6" t="s">
        <v>1800</v>
      </c>
      <c r="BM188" s="6">
        <v>5.35</v>
      </c>
      <c r="BN188" s="6">
        <v>9.65</v>
      </c>
      <c r="BO188" s="6">
        <v>0</v>
      </c>
    </row>
    <row r="189" spans="1:67" x14ac:dyDescent="0.15">
      <c r="A189" s="6" t="s">
        <v>2195</v>
      </c>
      <c r="B189" s="6" t="s">
        <v>2196</v>
      </c>
      <c r="C189" s="6" t="s">
        <v>2196</v>
      </c>
      <c r="D189" s="6" t="s">
        <v>1775</v>
      </c>
      <c r="E189" s="6">
        <v>1</v>
      </c>
      <c r="F189" s="6" t="s">
        <v>1795</v>
      </c>
      <c r="G189" s="6" t="s">
        <v>1600</v>
      </c>
      <c r="H189" s="6">
        <v>4</v>
      </c>
      <c r="I189" s="4">
        <v>3900</v>
      </c>
      <c r="J189" s="6">
        <v>2300</v>
      </c>
      <c r="L189" s="40">
        <v>11.39</v>
      </c>
      <c r="M189" s="40">
        <v>54.65</v>
      </c>
      <c r="N189" s="6" t="s">
        <v>1777</v>
      </c>
      <c r="O189" s="6" t="s">
        <v>1778</v>
      </c>
      <c r="P189" s="6">
        <v>0</v>
      </c>
      <c r="Q189" s="6" t="s">
        <v>605</v>
      </c>
      <c r="R189" s="6" t="s">
        <v>605</v>
      </c>
      <c r="S189" s="6" t="s">
        <v>605</v>
      </c>
      <c r="T189" s="6" t="s">
        <v>605</v>
      </c>
      <c r="U189" s="6">
        <v>0</v>
      </c>
      <c r="V189" s="6" t="s">
        <v>605</v>
      </c>
      <c r="W189" s="6" t="s">
        <v>605</v>
      </c>
      <c r="X189" s="6" t="s">
        <v>605</v>
      </c>
      <c r="Y189" s="6" t="s">
        <v>605</v>
      </c>
      <c r="Z189" s="6" t="s">
        <v>605</v>
      </c>
      <c r="AA189" s="6" t="s">
        <v>605</v>
      </c>
      <c r="AB189" s="15" t="s">
        <v>605</v>
      </c>
      <c r="AC189" s="6" t="s">
        <v>605</v>
      </c>
      <c r="AD189" s="6" t="s">
        <v>605</v>
      </c>
      <c r="AE189" s="6" t="s">
        <v>605</v>
      </c>
      <c r="AF189" s="6" t="s">
        <v>605</v>
      </c>
      <c r="AG189" s="6" t="s">
        <v>605</v>
      </c>
      <c r="AH189" s="6" t="s">
        <v>605</v>
      </c>
      <c r="AI189" s="6" t="s">
        <v>605</v>
      </c>
      <c r="AJ189" s="6">
        <v>0</v>
      </c>
      <c r="AK189" s="15" t="s">
        <v>605</v>
      </c>
      <c r="AL189" s="15" t="s">
        <v>605</v>
      </c>
      <c r="AM189" s="15" t="s">
        <v>605</v>
      </c>
      <c r="AN189" s="15" t="s">
        <v>605</v>
      </c>
      <c r="AO189" s="15" t="s">
        <v>605</v>
      </c>
      <c r="AP189" s="15" t="s">
        <v>605</v>
      </c>
      <c r="AQ189" s="15" t="s">
        <v>605</v>
      </c>
      <c r="AR189" s="15" t="s">
        <v>605</v>
      </c>
      <c r="AS189" s="6" t="s">
        <v>605</v>
      </c>
      <c r="AT189" s="6" t="s">
        <v>605</v>
      </c>
      <c r="AU189" s="6" t="s">
        <v>605</v>
      </c>
      <c r="AV189" s="6" t="s">
        <v>605</v>
      </c>
      <c r="AW189" s="6" t="s">
        <v>605</v>
      </c>
      <c r="AX189" s="6" t="s">
        <v>605</v>
      </c>
      <c r="AY189" s="6" t="s">
        <v>605</v>
      </c>
      <c r="AZ189" s="6" t="s">
        <v>605</v>
      </c>
      <c r="BA189" s="6" t="s">
        <v>605</v>
      </c>
      <c r="BB189" s="6" t="s">
        <v>605</v>
      </c>
      <c r="BC189" s="6" t="s">
        <v>605</v>
      </c>
      <c r="BD189" s="6" t="s">
        <v>605</v>
      </c>
      <c r="BE189" s="6">
        <v>0</v>
      </c>
      <c r="BF189" s="6" t="s">
        <v>605</v>
      </c>
      <c r="BG189" s="6" t="s">
        <v>605</v>
      </c>
      <c r="BH189" s="6">
        <v>1</v>
      </c>
      <c r="BI189" s="6" t="s">
        <v>1779</v>
      </c>
      <c r="BJ189" s="6" t="s">
        <v>1799</v>
      </c>
      <c r="BK189" s="6">
        <v>-18.84</v>
      </c>
      <c r="BL189" s="6" t="s">
        <v>1800</v>
      </c>
      <c r="BM189" s="6">
        <v>8.65</v>
      </c>
      <c r="BN189" s="6">
        <v>8.6999999999999993</v>
      </c>
      <c r="BO189" s="6">
        <v>0</v>
      </c>
    </row>
    <row r="190" spans="1:67" x14ac:dyDescent="0.15">
      <c r="A190" s="6" t="s">
        <v>2197</v>
      </c>
      <c r="B190" s="6" t="s">
        <v>2198</v>
      </c>
      <c r="C190" s="6" t="s">
        <v>2198</v>
      </c>
      <c r="D190" s="6" t="s">
        <v>1810</v>
      </c>
      <c r="E190" s="6">
        <v>0</v>
      </c>
      <c r="F190" s="6" t="s">
        <v>1795</v>
      </c>
      <c r="G190" s="6" t="s">
        <v>1600</v>
      </c>
      <c r="H190" s="6">
        <v>5</v>
      </c>
      <c r="I190" s="6">
        <v>4500</v>
      </c>
      <c r="J190" s="6">
        <v>4000</v>
      </c>
      <c r="L190" s="40">
        <v>11.39</v>
      </c>
      <c r="M190" s="40">
        <v>54.65</v>
      </c>
      <c r="N190" s="6" t="s">
        <v>1777</v>
      </c>
      <c r="O190" s="6" t="s">
        <v>1778</v>
      </c>
      <c r="P190" s="6">
        <v>0</v>
      </c>
      <c r="Q190" s="6" t="s">
        <v>605</v>
      </c>
      <c r="R190" s="6" t="s">
        <v>605</v>
      </c>
      <c r="S190" s="6" t="s">
        <v>605</v>
      </c>
      <c r="T190" s="6" t="s">
        <v>605</v>
      </c>
      <c r="U190" s="6">
        <v>0</v>
      </c>
      <c r="V190" s="6" t="s">
        <v>605</v>
      </c>
      <c r="W190" s="6" t="s">
        <v>605</v>
      </c>
      <c r="X190" s="6" t="s">
        <v>605</v>
      </c>
      <c r="Y190" s="6" t="s">
        <v>605</v>
      </c>
      <c r="Z190" s="6" t="s">
        <v>605</v>
      </c>
      <c r="AA190" s="6" t="s">
        <v>605</v>
      </c>
      <c r="AB190" s="15" t="s">
        <v>605</v>
      </c>
      <c r="AC190" s="6" t="s">
        <v>605</v>
      </c>
      <c r="AD190" s="6" t="s">
        <v>605</v>
      </c>
      <c r="AE190" s="6" t="s">
        <v>605</v>
      </c>
      <c r="AF190" s="6" t="s">
        <v>605</v>
      </c>
      <c r="AG190" s="6" t="s">
        <v>605</v>
      </c>
      <c r="AH190" s="6" t="s">
        <v>605</v>
      </c>
      <c r="AI190" s="6" t="s">
        <v>605</v>
      </c>
      <c r="AJ190" s="6">
        <v>0</v>
      </c>
      <c r="AK190" s="15" t="s">
        <v>605</v>
      </c>
      <c r="AL190" s="15" t="s">
        <v>605</v>
      </c>
      <c r="AM190" s="15" t="s">
        <v>605</v>
      </c>
      <c r="AN190" s="15" t="s">
        <v>605</v>
      </c>
      <c r="AO190" s="15" t="s">
        <v>605</v>
      </c>
      <c r="AP190" s="15" t="s">
        <v>605</v>
      </c>
      <c r="AQ190" s="15" t="s">
        <v>605</v>
      </c>
      <c r="AR190" s="15" t="s">
        <v>605</v>
      </c>
      <c r="AS190" s="6" t="s">
        <v>605</v>
      </c>
      <c r="AT190" s="6" t="s">
        <v>605</v>
      </c>
      <c r="AU190" s="6" t="s">
        <v>605</v>
      </c>
      <c r="AV190" s="6" t="s">
        <v>605</v>
      </c>
      <c r="AW190" s="6" t="s">
        <v>605</v>
      </c>
      <c r="AX190" s="6" t="s">
        <v>605</v>
      </c>
      <c r="AY190" s="6" t="s">
        <v>605</v>
      </c>
      <c r="AZ190" s="6" t="s">
        <v>605</v>
      </c>
      <c r="BA190" s="6" t="s">
        <v>605</v>
      </c>
      <c r="BB190" s="6" t="s">
        <v>605</v>
      </c>
      <c r="BC190" s="6" t="s">
        <v>605</v>
      </c>
      <c r="BD190" s="6" t="s">
        <v>605</v>
      </c>
      <c r="BE190" s="6">
        <v>0</v>
      </c>
      <c r="BF190" s="6" t="s">
        <v>605</v>
      </c>
      <c r="BG190" s="6" t="s">
        <v>605</v>
      </c>
      <c r="BH190" s="6">
        <v>1</v>
      </c>
      <c r="BI190" s="6" t="s">
        <v>1896</v>
      </c>
      <c r="BJ190" s="6" t="s">
        <v>1799</v>
      </c>
      <c r="BK190" s="6" t="s">
        <v>605</v>
      </c>
      <c r="BL190" s="6" t="s">
        <v>1800</v>
      </c>
      <c r="BM190" s="6" t="s">
        <v>605</v>
      </c>
      <c r="BN190" s="6" t="s">
        <v>605</v>
      </c>
      <c r="BO190" s="6">
        <v>0</v>
      </c>
    </row>
    <row r="191" spans="1:67" x14ac:dyDescent="0.15">
      <c r="A191" s="6" t="s">
        <v>2199</v>
      </c>
      <c r="B191" s="6" t="s">
        <v>2200</v>
      </c>
      <c r="C191" s="6" t="s">
        <v>2200</v>
      </c>
      <c r="D191" s="6" t="s">
        <v>1775</v>
      </c>
      <c r="E191" s="6">
        <v>1</v>
      </c>
      <c r="F191" s="6" t="s">
        <v>1795</v>
      </c>
      <c r="G191" s="6" t="s">
        <v>1600</v>
      </c>
      <c r="H191" s="6">
        <v>4</v>
      </c>
      <c r="I191" s="4">
        <v>3900</v>
      </c>
      <c r="J191" s="6">
        <v>2300</v>
      </c>
      <c r="L191" s="40">
        <v>11.39</v>
      </c>
      <c r="M191" s="40">
        <v>54.65</v>
      </c>
      <c r="N191" s="6" t="s">
        <v>1777</v>
      </c>
      <c r="O191" s="6" t="s">
        <v>1778</v>
      </c>
      <c r="P191" s="6">
        <v>0</v>
      </c>
      <c r="Q191" s="6" t="s">
        <v>605</v>
      </c>
      <c r="R191" s="6" t="s">
        <v>605</v>
      </c>
      <c r="S191" s="6" t="s">
        <v>605</v>
      </c>
      <c r="T191" s="6" t="s">
        <v>605</v>
      </c>
      <c r="U191" s="6">
        <v>0</v>
      </c>
      <c r="V191" s="6" t="s">
        <v>605</v>
      </c>
      <c r="W191" s="6" t="s">
        <v>605</v>
      </c>
      <c r="X191" s="6" t="s">
        <v>605</v>
      </c>
      <c r="Y191" s="6" t="s">
        <v>605</v>
      </c>
      <c r="Z191" s="6" t="s">
        <v>605</v>
      </c>
      <c r="AA191" s="6" t="s">
        <v>605</v>
      </c>
      <c r="AB191" s="15" t="s">
        <v>605</v>
      </c>
      <c r="AC191" s="6" t="s">
        <v>605</v>
      </c>
      <c r="AD191" s="6" t="s">
        <v>605</v>
      </c>
      <c r="AE191" s="6" t="s">
        <v>605</v>
      </c>
      <c r="AF191" s="6" t="s">
        <v>605</v>
      </c>
      <c r="AG191" s="6" t="s">
        <v>605</v>
      </c>
      <c r="AH191" s="6" t="s">
        <v>605</v>
      </c>
      <c r="AI191" s="6" t="s">
        <v>605</v>
      </c>
      <c r="AJ191" s="6">
        <v>0</v>
      </c>
      <c r="AK191" s="15" t="s">
        <v>605</v>
      </c>
      <c r="AL191" s="15" t="s">
        <v>605</v>
      </c>
      <c r="AM191" s="15" t="s">
        <v>605</v>
      </c>
      <c r="AN191" s="15" t="s">
        <v>605</v>
      </c>
      <c r="AO191" s="15" t="s">
        <v>605</v>
      </c>
      <c r="AP191" s="15" t="s">
        <v>605</v>
      </c>
      <c r="AQ191" s="15" t="s">
        <v>605</v>
      </c>
      <c r="AR191" s="15" t="s">
        <v>605</v>
      </c>
      <c r="AS191" s="6" t="s">
        <v>605</v>
      </c>
      <c r="AT191" s="6" t="s">
        <v>605</v>
      </c>
      <c r="AU191" s="6" t="s">
        <v>605</v>
      </c>
      <c r="AV191" s="6" t="s">
        <v>605</v>
      </c>
      <c r="AW191" s="6" t="s">
        <v>605</v>
      </c>
      <c r="AX191" s="6" t="s">
        <v>605</v>
      </c>
      <c r="AY191" s="6" t="s">
        <v>605</v>
      </c>
      <c r="AZ191" s="6" t="s">
        <v>605</v>
      </c>
      <c r="BA191" s="6" t="s">
        <v>605</v>
      </c>
      <c r="BB191" s="6" t="s">
        <v>605</v>
      </c>
      <c r="BC191" s="6" t="s">
        <v>605</v>
      </c>
      <c r="BD191" s="6" t="s">
        <v>605</v>
      </c>
      <c r="BE191" s="6">
        <v>0</v>
      </c>
      <c r="BF191" s="6" t="s">
        <v>605</v>
      </c>
      <c r="BG191" s="6" t="s">
        <v>605</v>
      </c>
      <c r="BH191" s="6">
        <v>1</v>
      </c>
      <c r="BI191" s="6" t="s">
        <v>1779</v>
      </c>
      <c r="BJ191" s="6" t="s">
        <v>1799</v>
      </c>
      <c r="BK191" s="6">
        <v>-21.4</v>
      </c>
      <c r="BL191" s="6" t="s">
        <v>1800</v>
      </c>
      <c r="BM191" s="6">
        <v>8.35</v>
      </c>
      <c r="BN191" s="6">
        <v>13.7</v>
      </c>
      <c r="BO191" s="6">
        <v>0</v>
      </c>
    </row>
    <row r="192" spans="1:67" x14ac:dyDescent="0.15">
      <c r="A192" s="6" t="s">
        <v>2201</v>
      </c>
      <c r="B192" s="6" t="s">
        <v>2200</v>
      </c>
      <c r="C192" s="6" t="s">
        <v>2200</v>
      </c>
      <c r="D192" s="6" t="s">
        <v>1775</v>
      </c>
      <c r="E192" s="6">
        <v>1</v>
      </c>
      <c r="F192" s="6" t="s">
        <v>1795</v>
      </c>
      <c r="G192" s="6" t="s">
        <v>1600</v>
      </c>
      <c r="H192" s="6">
        <v>4</v>
      </c>
      <c r="I192" s="4">
        <v>3900</v>
      </c>
      <c r="J192" s="6">
        <v>2300</v>
      </c>
      <c r="L192" s="40">
        <v>11.39</v>
      </c>
      <c r="M192" s="40">
        <v>54.65</v>
      </c>
      <c r="N192" s="6" t="s">
        <v>1777</v>
      </c>
      <c r="O192" s="6" t="s">
        <v>1778</v>
      </c>
      <c r="P192" s="6">
        <v>0</v>
      </c>
      <c r="Q192" s="6" t="s">
        <v>605</v>
      </c>
      <c r="R192" s="6" t="s">
        <v>605</v>
      </c>
      <c r="S192" s="6" t="s">
        <v>605</v>
      </c>
      <c r="T192" s="6" t="s">
        <v>605</v>
      </c>
      <c r="U192" s="6">
        <v>0</v>
      </c>
      <c r="V192" s="6" t="s">
        <v>605</v>
      </c>
      <c r="W192" s="6" t="s">
        <v>605</v>
      </c>
      <c r="X192" s="6" t="s">
        <v>605</v>
      </c>
      <c r="Y192" s="6" t="s">
        <v>605</v>
      </c>
      <c r="Z192" s="6" t="s">
        <v>605</v>
      </c>
      <c r="AA192" s="6" t="s">
        <v>605</v>
      </c>
      <c r="AB192" s="15" t="s">
        <v>605</v>
      </c>
      <c r="AC192" s="6" t="s">
        <v>605</v>
      </c>
      <c r="AD192" s="6" t="s">
        <v>605</v>
      </c>
      <c r="AE192" s="6" t="s">
        <v>605</v>
      </c>
      <c r="AF192" s="6" t="s">
        <v>605</v>
      </c>
      <c r="AG192" s="6" t="s">
        <v>605</v>
      </c>
      <c r="AH192" s="6" t="s">
        <v>605</v>
      </c>
      <c r="AI192" s="6" t="s">
        <v>605</v>
      </c>
      <c r="AJ192" s="6">
        <v>0</v>
      </c>
      <c r="AK192" s="15" t="s">
        <v>605</v>
      </c>
      <c r="AL192" s="15" t="s">
        <v>605</v>
      </c>
      <c r="AM192" s="15" t="s">
        <v>605</v>
      </c>
      <c r="AN192" s="15" t="s">
        <v>605</v>
      </c>
      <c r="AO192" s="15" t="s">
        <v>605</v>
      </c>
      <c r="AP192" s="15" t="s">
        <v>605</v>
      </c>
      <c r="AQ192" s="15" t="s">
        <v>605</v>
      </c>
      <c r="AR192" s="15" t="s">
        <v>605</v>
      </c>
      <c r="AS192" s="6" t="s">
        <v>605</v>
      </c>
      <c r="AT192" s="6" t="s">
        <v>605</v>
      </c>
      <c r="AU192" s="6" t="s">
        <v>605</v>
      </c>
      <c r="AV192" s="6" t="s">
        <v>605</v>
      </c>
      <c r="AW192" s="6" t="s">
        <v>605</v>
      </c>
      <c r="AX192" s="6" t="s">
        <v>605</v>
      </c>
      <c r="AY192" s="6" t="s">
        <v>605</v>
      </c>
      <c r="AZ192" s="6" t="s">
        <v>605</v>
      </c>
      <c r="BA192" s="6" t="s">
        <v>605</v>
      </c>
      <c r="BB192" s="6" t="s">
        <v>605</v>
      </c>
      <c r="BC192" s="6" t="s">
        <v>605</v>
      </c>
      <c r="BD192" s="6" t="s">
        <v>605</v>
      </c>
      <c r="BE192" s="6">
        <v>0</v>
      </c>
      <c r="BF192" s="6" t="s">
        <v>605</v>
      </c>
      <c r="BG192" s="6" t="s">
        <v>605</v>
      </c>
      <c r="BH192" s="6">
        <v>1</v>
      </c>
      <c r="BI192" s="6" t="s">
        <v>1779</v>
      </c>
      <c r="BJ192" s="6" t="s">
        <v>1799</v>
      </c>
      <c r="BK192" s="6">
        <v>-23.7</v>
      </c>
      <c r="BL192" s="6" t="s">
        <v>1800</v>
      </c>
      <c r="BM192" s="6">
        <v>9.3000000000000007</v>
      </c>
      <c r="BN192" s="6">
        <v>41.55</v>
      </c>
      <c r="BO192" s="6">
        <v>0</v>
      </c>
    </row>
    <row r="193" spans="1:67" x14ac:dyDescent="0.15">
      <c r="A193" s="6" t="s">
        <v>2202</v>
      </c>
      <c r="B193" s="6" t="s">
        <v>2203</v>
      </c>
      <c r="C193" s="6" t="s">
        <v>2203</v>
      </c>
      <c r="D193" s="6" t="s">
        <v>1775</v>
      </c>
      <c r="E193" s="6">
        <v>1</v>
      </c>
      <c r="F193" s="6" t="s">
        <v>1795</v>
      </c>
      <c r="G193" s="6" t="s">
        <v>1600</v>
      </c>
      <c r="H193" s="6">
        <v>4</v>
      </c>
      <c r="I193" s="4">
        <v>3900</v>
      </c>
      <c r="J193" s="6">
        <v>2300</v>
      </c>
      <c r="L193" s="96">
        <v>11.39</v>
      </c>
      <c r="M193" s="96">
        <v>54.645000000000003</v>
      </c>
      <c r="N193" s="6" t="s">
        <v>1777</v>
      </c>
      <c r="O193" s="6" t="s">
        <v>1778</v>
      </c>
      <c r="P193" s="6">
        <v>1</v>
      </c>
      <c r="Q193" s="6" t="s">
        <v>1849</v>
      </c>
      <c r="R193" s="16" t="s">
        <v>1850</v>
      </c>
      <c r="T193" s="6">
        <v>1</v>
      </c>
      <c r="U193" s="6">
        <v>1</v>
      </c>
      <c r="V193" s="6">
        <v>0</v>
      </c>
      <c r="W193" s="6">
        <v>1</v>
      </c>
      <c r="X193" s="6">
        <v>1</v>
      </c>
      <c r="Y193" s="6">
        <v>0</v>
      </c>
      <c r="Z193" s="6" t="s">
        <v>605</v>
      </c>
      <c r="AA193" s="15">
        <v>0.06</v>
      </c>
      <c r="AB193" s="15">
        <v>1.21</v>
      </c>
      <c r="AC193" s="6">
        <v>0</v>
      </c>
      <c r="AD193" s="6">
        <v>1</v>
      </c>
      <c r="AE193" s="6">
        <v>1</v>
      </c>
      <c r="AF193" s="16">
        <v>51</v>
      </c>
      <c r="AG193" s="6" t="s">
        <v>605</v>
      </c>
      <c r="AH193" s="6" t="s">
        <v>605</v>
      </c>
      <c r="AI193" s="6" t="s">
        <v>605</v>
      </c>
      <c r="AJ193" s="6">
        <v>1</v>
      </c>
      <c r="AK193" s="15" t="s">
        <v>1781</v>
      </c>
      <c r="AL193" s="15">
        <v>-27.5</v>
      </c>
      <c r="AM193" s="15" t="s">
        <v>605</v>
      </c>
      <c r="AN193" s="15" t="s">
        <v>1782</v>
      </c>
      <c r="AO193" s="15">
        <v>-33.1</v>
      </c>
      <c r="AP193" s="15" t="s">
        <v>605</v>
      </c>
      <c r="AQ193" s="15">
        <v>-5.6</v>
      </c>
      <c r="AR193" s="15" t="s">
        <v>605</v>
      </c>
      <c r="AS193" s="6">
        <v>1</v>
      </c>
      <c r="AT193" s="6">
        <v>0</v>
      </c>
      <c r="AU193" s="6">
        <v>0</v>
      </c>
      <c r="AV193" s="6" t="s">
        <v>605</v>
      </c>
      <c r="AW193" s="6" t="s">
        <v>605</v>
      </c>
      <c r="AX193" s="6" t="s">
        <v>605</v>
      </c>
      <c r="AY193" s="6" t="s">
        <v>605</v>
      </c>
      <c r="AZ193" s="6" t="s">
        <v>605</v>
      </c>
      <c r="BA193" s="6" t="s">
        <v>605</v>
      </c>
      <c r="BB193" s="6" t="s">
        <v>605</v>
      </c>
      <c r="BC193" s="6" t="s">
        <v>605</v>
      </c>
      <c r="BD193" s="6" t="s">
        <v>605</v>
      </c>
      <c r="BE193" s="6">
        <v>1</v>
      </c>
      <c r="BF193" s="6">
        <v>1</v>
      </c>
      <c r="BG193" s="6">
        <v>0</v>
      </c>
      <c r="BH193" s="6">
        <v>1</v>
      </c>
      <c r="BI193" s="6" t="s">
        <v>1849</v>
      </c>
      <c r="BJ193" s="6" t="s">
        <v>1799</v>
      </c>
      <c r="BK193" s="6">
        <v>-28.7</v>
      </c>
      <c r="BL193" s="6" t="s">
        <v>1800</v>
      </c>
      <c r="BM193" s="6" t="s">
        <v>605</v>
      </c>
      <c r="BN193" s="6" t="s">
        <v>605</v>
      </c>
      <c r="BO193" s="6">
        <v>1</v>
      </c>
    </row>
    <row r="194" spans="1:67" x14ac:dyDescent="0.15">
      <c r="A194" s="6" t="s">
        <v>2204</v>
      </c>
      <c r="B194" s="6" t="s">
        <v>2205</v>
      </c>
      <c r="C194" s="6" t="s">
        <v>2205</v>
      </c>
      <c r="D194" s="6" t="s">
        <v>1775</v>
      </c>
      <c r="E194" s="6">
        <v>1</v>
      </c>
      <c r="F194" s="6" t="s">
        <v>1795</v>
      </c>
      <c r="G194" s="6" t="s">
        <v>1600</v>
      </c>
      <c r="H194" s="6">
        <v>4</v>
      </c>
      <c r="I194" s="4">
        <v>3900</v>
      </c>
      <c r="J194" s="6">
        <v>2300</v>
      </c>
      <c r="L194" s="40">
        <v>11.39</v>
      </c>
      <c r="M194" s="40">
        <v>54.65</v>
      </c>
      <c r="N194" s="6" t="s">
        <v>1777</v>
      </c>
      <c r="O194" s="6" t="s">
        <v>1778</v>
      </c>
      <c r="P194" s="6">
        <v>0</v>
      </c>
      <c r="Q194" s="6" t="s">
        <v>605</v>
      </c>
      <c r="R194" s="6" t="s">
        <v>605</v>
      </c>
      <c r="S194" s="6" t="s">
        <v>605</v>
      </c>
      <c r="T194" s="6" t="s">
        <v>605</v>
      </c>
      <c r="U194" s="6">
        <v>0</v>
      </c>
      <c r="V194" s="6" t="s">
        <v>605</v>
      </c>
      <c r="W194" s="6" t="s">
        <v>605</v>
      </c>
      <c r="X194" s="6" t="s">
        <v>605</v>
      </c>
      <c r="Y194" s="6" t="s">
        <v>605</v>
      </c>
      <c r="Z194" s="6" t="s">
        <v>605</v>
      </c>
      <c r="AA194" s="6" t="s">
        <v>605</v>
      </c>
      <c r="AB194" s="15" t="s">
        <v>605</v>
      </c>
      <c r="AC194" s="6" t="s">
        <v>605</v>
      </c>
      <c r="AD194" s="6" t="s">
        <v>605</v>
      </c>
      <c r="AE194" s="6" t="s">
        <v>605</v>
      </c>
      <c r="AF194" s="6" t="s">
        <v>605</v>
      </c>
      <c r="AG194" s="6" t="s">
        <v>605</v>
      </c>
      <c r="AH194" s="6" t="s">
        <v>605</v>
      </c>
      <c r="AI194" s="6" t="s">
        <v>605</v>
      </c>
      <c r="AJ194" s="6">
        <v>0</v>
      </c>
      <c r="AK194" s="15" t="s">
        <v>605</v>
      </c>
      <c r="AL194" s="15" t="s">
        <v>605</v>
      </c>
      <c r="AM194" s="15" t="s">
        <v>605</v>
      </c>
      <c r="AN194" s="15" t="s">
        <v>605</v>
      </c>
      <c r="AO194" s="15" t="s">
        <v>605</v>
      </c>
      <c r="AP194" s="15" t="s">
        <v>605</v>
      </c>
      <c r="AQ194" s="15" t="s">
        <v>605</v>
      </c>
      <c r="AR194" s="15" t="s">
        <v>605</v>
      </c>
      <c r="AS194" s="6" t="s">
        <v>605</v>
      </c>
      <c r="AT194" s="6" t="s">
        <v>605</v>
      </c>
      <c r="AU194" s="6" t="s">
        <v>605</v>
      </c>
      <c r="AV194" s="6" t="s">
        <v>605</v>
      </c>
      <c r="AW194" s="6" t="s">
        <v>605</v>
      </c>
      <c r="AX194" s="6" t="s">
        <v>605</v>
      </c>
      <c r="AY194" s="6" t="s">
        <v>605</v>
      </c>
      <c r="AZ194" s="6" t="s">
        <v>605</v>
      </c>
      <c r="BA194" s="6" t="s">
        <v>605</v>
      </c>
      <c r="BB194" s="6" t="s">
        <v>605</v>
      </c>
      <c r="BC194" s="6" t="s">
        <v>605</v>
      </c>
      <c r="BD194" s="6" t="s">
        <v>605</v>
      </c>
      <c r="BE194" s="6">
        <v>0</v>
      </c>
      <c r="BF194" s="6" t="s">
        <v>605</v>
      </c>
      <c r="BG194" s="6" t="s">
        <v>605</v>
      </c>
      <c r="BH194" s="6">
        <v>1</v>
      </c>
      <c r="BI194" s="6" t="s">
        <v>1779</v>
      </c>
      <c r="BJ194" s="6" t="s">
        <v>1799</v>
      </c>
      <c r="BK194" s="6">
        <v>-21.95</v>
      </c>
      <c r="BL194" s="6" t="s">
        <v>1800</v>
      </c>
      <c r="BM194" s="6">
        <v>9.6</v>
      </c>
      <c r="BN194" s="6">
        <v>11.8</v>
      </c>
      <c r="BO194" s="6">
        <v>0</v>
      </c>
    </row>
    <row r="195" spans="1:67" x14ac:dyDescent="0.15">
      <c r="A195" s="6" t="s">
        <v>2206</v>
      </c>
      <c r="B195" s="6" t="s">
        <v>2207</v>
      </c>
      <c r="C195" s="6" t="s">
        <v>2207</v>
      </c>
      <c r="D195" s="6" t="s">
        <v>1775</v>
      </c>
      <c r="E195" s="6">
        <v>1</v>
      </c>
      <c r="F195" s="6" t="s">
        <v>1795</v>
      </c>
      <c r="G195" s="6" t="s">
        <v>1600</v>
      </c>
      <c r="H195" s="6">
        <v>4</v>
      </c>
      <c r="I195" s="4">
        <v>3900</v>
      </c>
      <c r="J195" s="6">
        <v>2300</v>
      </c>
      <c r="L195" s="96">
        <v>11.39</v>
      </c>
      <c r="M195" s="96">
        <v>54.645000000000003</v>
      </c>
      <c r="N195" s="6" t="s">
        <v>1777</v>
      </c>
      <c r="O195" s="6" t="s">
        <v>1778</v>
      </c>
      <c r="P195" s="6">
        <v>1</v>
      </c>
      <c r="Q195" s="6" t="s">
        <v>1849</v>
      </c>
      <c r="R195" s="16" t="s">
        <v>1850</v>
      </c>
      <c r="T195" s="6">
        <v>1</v>
      </c>
      <c r="U195" s="6">
        <v>1</v>
      </c>
      <c r="V195" s="6">
        <v>0</v>
      </c>
      <c r="W195" s="6">
        <v>1</v>
      </c>
      <c r="X195" s="6">
        <v>1</v>
      </c>
      <c r="Y195" s="6">
        <v>1</v>
      </c>
      <c r="Z195" s="6" t="s">
        <v>605</v>
      </c>
      <c r="AA195" s="15">
        <v>0.34</v>
      </c>
      <c r="AB195" s="15">
        <v>2.95</v>
      </c>
      <c r="AC195" s="6">
        <v>1</v>
      </c>
      <c r="AD195" s="6">
        <v>1</v>
      </c>
      <c r="AE195" s="6">
        <v>1</v>
      </c>
      <c r="AF195" s="16">
        <v>89.1</v>
      </c>
      <c r="AG195" s="6" t="s">
        <v>605</v>
      </c>
      <c r="AH195" s="6" t="s">
        <v>605</v>
      </c>
      <c r="AI195" s="6" t="s">
        <v>605</v>
      </c>
      <c r="AJ195" s="6">
        <v>1</v>
      </c>
      <c r="AK195" s="15" t="s">
        <v>1781</v>
      </c>
      <c r="AL195" s="15">
        <v>-18.7</v>
      </c>
      <c r="AM195" s="15" t="s">
        <v>605</v>
      </c>
      <c r="AN195" s="15" t="s">
        <v>1782</v>
      </c>
      <c r="AO195" s="15">
        <v>-19.8</v>
      </c>
      <c r="AP195" s="15" t="s">
        <v>605</v>
      </c>
      <c r="AQ195" s="15">
        <v>-1.1000000000000001</v>
      </c>
      <c r="AR195" s="15" t="s">
        <v>605</v>
      </c>
      <c r="AS195" s="6">
        <v>1</v>
      </c>
      <c r="AT195" s="6">
        <v>1</v>
      </c>
      <c r="AU195" s="6">
        <v>1</v>
      </c>
      <c r="AV195" s="6" t="s">
        <v>605</v>
      </c>
      <c r="AW195" s="6" t="s">
        <v>605</v>
      </c>
      <c r="AX195" s="6" t="s">
        <v>605</v>
      </c>
      <c r="AY195" s="6" t="s">
        <v>605</v>
      </c>
      <c r="AZ195" s="6" t="s">
        <v>605</v>
      </c>
      <c r="BA195" s="6" t="s">
        <v>605</v>
      </c>
      <c r="BB195" s="6" t="s">
        <v>605</v>
      </c>
      <c r="BC195" s="6" t="s">
        <v>605</v>
      </c>
      <c r="BD195" s="6" t="s">
        <v>605</v>
      </c>
      <c r="BE195" s="6">
        <v>1</v>
      </c>
      <c r="BF195" s="6">
        <v>0</v>
      </c>
      <c r="BG195" s="6">
        <v>0</v>
      </c>
      <c r="BH195" s="6">
        <v>1</v>
      </c>
      <c r="BI195" s="6" t="s">
        <v>1849</v>
      </c>
      <c r="BJ195" s="6" t="s">
        <v>1799</v>
      </c>
      <c r="BK195" s="6">
        <v>-16.5</v>
      </c>
      <c r="BL195" s="6" t="s">
        <v>1800</v>
      </c>
      <c r="BM195" s="6">
        <v>9.3000000000000007</v>
      </c>
      <c r="BN195" s="6">
        <v>9.1999999999999993</v>
      </c>
      <c r="BO195" s="6">
        <v>1</v>
      </c>
    </row>
    <row r="196" spans="1:67" x14ac:dyDescent="0.15">
      <c r="A196" s="6" t="s">
        <v>2208</v>
      </c>
      <c r="B196" s="6" t="s">
        <v>2209</v>
      </c>
      <c r="C196" s="6" t="s">
        <v>2209</v>
      </c>
      <c r="D196" s="6" t="s">
        <v>1775</v>
      </c>
      <c r="E196" s="6">
        <v>1</v>
      </c>
      <c r="F196" s="6" t="s">
        <v>1795</v>
      </c>
      <c r="G196" s="6" t="s">
        <v>1600</v>
      </c>
      <c r="H196" s="6">
        <v>4</v>
      </c>
      <c r="I196" s="4">
        <v>3900</v>
      </c>
      <c r="J196" s="6">
        <v>2300</v>
      </c>
      <c r="L196" s="40">
        <v>11.39</v>
      </c>
      <c r="M196" s="40">
        <v>54.65</v>
      </c>
      <c r="N196" s="6" t="s">
        <v>1777</v>
      </c>
      <c r="O196" s="6" t="s">
        <v>1778</v>
      </c>
      <c r="P196" s="6">
        <v>0</v>
      </c>
      <c r="Q196" s="6" t="s">
        <v>605</v>
      </c>
      <c r="R196" s="6" t="s">
        <v>605</v>
      </c>
      <c r="S196" s="6" t="s">
        <v>605</v>
      </c>
      <c r="T196" s="6" t="s">
        <v>605</v>
      </c>
      <c r="U196" s="6">
        <v>0</v>
      </c>
      <c r="V196" s="6" t="s">
        <v>605</v>
      </c>
      <c r="W196" s="6" t="s">
        <v>605</v>
      </c>
      <c r="X196" s="6" t="s">
        <v>605</v>
      </c>
      <c r="Y196" s="6" t="s">
        <v>605</v>
      </c>
      <c r="Z196" s="6" t="s">
        <v>605</v>
      </c>
      <c r="AA196" s="6" t="s">
        <v>605</v>
      </c>
      <c r="AB196" s="15" t="s">
        <v>605</v>
      </c>
      <c r="AC196" s="6" t="s">
        <v>605</v>
      </c>
      <c r="AD196" s="6" t="s">
        <v>605</v>
      </c>
      <c r="AE196" s="6" t="s">
        <v>605</v>
      </c>
      <c r="AF196" s="6" t="s">
        <v>605</v>
      </c>
      <c r="AG196" s="6" t="s">
        <v>605</v>
      </c>
      <c r="AH196" s="6" t="s">
        <v>605</v>
      </c>
      <c r="AI196" s="6" t="s">
        <v>605</v>
      </c>
      <c r="AJ196" s="6">
        <v>0</v>
      </c>
      <c r="AK196" s="15" t="s">
        <v>605</v>
      </c>
      <c r="AL196" s="15" t="s">
        <v>605</v>
      </c>
      <c r="AM196" s="15" t="s">
        <v>605</v>
      </c>
      <c r="AN196" s="15" t="s">
        <v>605</v>
      </c>
      <c r="AO196" s="15" t="s">
        <v>605</v>
      </c>
      <c r="AP196" s="15" t="s">
        <v>605</v>
      </c>
      <c r="AQ196" s="15" t="s">
        <v>605</v>
      </c>
      <c r="AR196" s="15" t="s">
        <v>605</v>
      </c>
      <c r="AS196" s="6" t="s">
        <v>605</v>
      </c>
      <c r="AT196" s="6" t="s">
        <v>605</v>
      </c>
      <c r="AU196" s="6" t="s">
        <v>605</v>
      </c>
      <c r="AV196" s="6" t="s">
        <v>605</v>
      </c>
      <c r="AW196" s="6" t="s">
        <v>605</v>
      </c>
      <c r="AX196" s="6" t="s">
        <v>605</v>
      </c>
      <c r="AY196" s="6" t="s">
        <v>605</v>
      </c>
      <c r="AZ196" s="6" t="s">
        <v>605</v>
      </c>
      <c r="BA196" s="6" t="s">
        <v>605</v>
      </c>
      <c r="BB196" s="6" t="s">
        <v>605</v>
      </c>
      <c r="BC196" s="6" t="s">
        <v>605</v>
      </c>
      <c r="BD196" s="6" t="s">
        <v>605</v>
      </c>
      <c r="BE196" s="6">
        <v>0</v>
      </c>
      <c r="BF196" s="6" t="s">
        <v>605</v>
      </c>
      <c r="BG196" s="6" t="s">
        <v>605</v>
      </c>
      <c r="BH196" s="6">
        <v>1</v>
      </c>
      <c r="BI196" s="6" t="s">
        <v>1779</v>
      </c>
      <c r="BJ196" s="6" t="s">
        <v>1799</v>
      </c>
      <c r="BK196" s="6">
        <v>-19.399999999999999</v>
      </c>
      <c r="BL196" s="6" t="s">
        <v>1800</v>
      </c>
      <c r="BM196" s="6">
        <v>12.9</v>
      </c>
      <c r="BN196" s="6">
        <v>22.5</v>
      </c>
      <c r="BO196" s="6">
        <v>0</v>
      </c>
    </row>
    <row r="197" spans="1:67" x14ac:dyDescent="0.15">
      <c r="A197" s="6" t="s">
        <v>2210</v>
      </c>
      <c r="B197" s="6" t="s">
        <v>2211</v>
      </c>
      <c r="C197" s="6" t="s">
        <v>2211</v>
      </c>
      <c r="D197" s="6" t="s">
        <v>1775</v>
      </c>
      <c r="E197" s="6">
        <v>1</v>
      </c>
      <c r="F197" s="6" t="s">
        <v>1795</v>
      </c>
      <c r="G197" s="6" t="s">
        <v>1600</v>
      </c>
      <c r="H197" s="6">
        <v>4</v>
      </c>
      <c r="I197" s="4">
        <v>3900</v>
      </c>
      <c r="J197" s="6">
        <v>2300</v>
      </c>
      <c r="L197" s="40">
        <v>11.39</v>
      </c>
      <c r="M197" s="40">
        <v>54.65</v>
      </c>
      <c r="N197" s="6" t="s">
        <v>1777</v>
      </c>
      <c r="O197" s="6" t="s">
        <v>1778</v>
      </c>
      <c r="P197" s="6">
        <v>0</v>
      </c>
      <c r="Q197" s="6" t="s">
        <v>605</v>
      </c>
      <c r="R197" s="6" t="s">
        <v>605</v>
      </c>
      <c r="S197" s="6" t="s">
        <v>605</v>
      </c>
      <c r="T197" s="6" t="s">
        <v>605</v>
      </c>
      <c r="U197" s="6">
        <v>0</v>
      </c>
      <c r="V197" s="6" t="s">
        <v>605</v>
      </c>
      <c r="W197" s="6" t="s">
        <v>605</v>
      </c>
      <c r="X197" s="6" t="s">
        <v>605</v>
      </c>
      <c r="Y197" s="6" t="s">
        <v>605</v>
      </c>
      <c r="Z197" s="6" t="s">
        <v>605</v>
      </c>
      <c r="AA197" s="6" t="s">
        <v>605</v>
      </c>
      <c r="AB197" s="15" t="s">
        <v>605</v>
      </c>
      <c r="AC197" s="6" t="s">
        <v>605</v>
      </c>
      <c r="AD197" s="6" t="s">
        <v>605</v>
      </c>
      <c r="AE197" s="6" t="s">
        <v>605</v>
      </c>
      <c r="AF197" s="6" t="s">
        <v>605</v>
      </c>
      <c r="AG197" s="6" t="s">
        <v>605</v>
      </c>
      <c r="AH197" s="6" t="s">
        <v>605</v>
      </c>
      <c r="AI197" s="6" t="s">
        <v>605</v>
      </c>
      <c r="AJ197" s="6">
        <v>0</v>
      </c>
      <c r="AK197" s="15" t="s">
        <v>605</v>
      </c>
      <c r="AL197" s="15" t="s">
        <v>605</v>
      </c>
      <c r="AM197" s="15" t="s">
        <v>605</v>
      </c>
      <c r="AN197" s="15" t="s">
        <v>605</v>
      </c>
      <c r="AO197" s="15" t="s">
        <v>605</v>
      </c>
      <c r="AP197" s="15" t="s">
        <v>605</v>
      </c>
      <c r="AQ197" s="15" t="s">
        <v>605</v>
      </c>
      <c r="AR197" s="15" t="s">
        <v>605</v>
      </c>
      <c r="AS197" s="6" t="s">
        <v>605</v>
      </c>
      <c r="AT197" s="6" t="s">
        <v>605</v>
      </c>
      <c r="AU197" s="6" t="s">
        <v>605</v>
      </c>
      <c r="AV197" s="6" t="s">
        <v>605</v>
      </c>
      <c r="AW197" s="6" t="s">
        <v>605</v>
      </c>
      <c r="AX197" s="6" t="s">
        <v>605</v>
      </c>
      <c r="AY197" s="6" t="s">
        <v>605</v>
      </c>
      <c r="AZ197" s="6" t="s">
        <v>605</v>
      </c>
      <c r="BA197" s="6" t="s">
        <v>605</v>
      </c>
      <c r="BB197" s="6" t="s">
        <v>605</v>
      </c>
      <c r="BC197" s="6" t="s">
        <v>605</v>
      </c>
      <c r="BD197" s="6" t="s">
        <v>605</v>
      </c>
      <c r="BE197" s="6">
        <v>0</v>
      </c>
      <c r="BF197" s="6" t="s">
        <v>605</v>
      </c>
      <c r="BG197" s="6" t="s">
        <v>605</v>
      </c>
      <c r="BH197" s="6">
        <v>1</v>
      </c>
      <c r="BI197" s="6" t="s">
        <v>1779</v>
      </c>
      <c r="BJ197" s="6" t="s">
        <v>1799</v>
      </c>
      <c r="BK197" s="6">
        <v>-21.8</v>
      </c>
      <c r="BL197" s="6" t="s">
        <v>1800</v>
      </c>
      <c r="BM197" s="6">
        <v>8.15</v>
      </c>
      <c r="BN197" s="6">
        <v>12.6</v>
      </c>
      <c r="BO197" s="6">
        <v>0</v>
      </c>
    </row>
    <row r="198" spans="1:67" x14ac:dyDescent="0.15">
      <c r="A198" s="6" t="s">
        <v>2212</v>
      </c>
      <c r="B198" s="6" t="s">
        <v>2213</v>
      </c>
      <c r="C198" s="6" t="s">
        <v>2213</v>
      </c>
      <c r="D198" s="6" t="s">
        <v>1775</v>
      </c>
      <c r="E198" s="6">
        <v>1</v>
      </c>
      <c r="F198" s="6" t="s">
        <v>1795</v>
      </c>
      <c r="G198" s="6" t="s">
        <v>1600</v>
      </c>
      <c r="H198" s="6">
        <v>4</v>
      </c>
      <c r="I198" s="4">
        <v>3900</v>
      </c>
      <c r="J198" s="6">
        <v>2300</v>
      </c>
      <c r="L198" s="40">
        <v>11.39</v>
      </c>
      <c r="M198" s="40">
        <v>54.65</v>
      </c>
      <c r="N198" s="6" t="s">
        <v>1777</v>
      </c>
      <c r="O198" s="6" t="s">
        <v>1778</v>
      </c>
      <c r="P198" s="6">
        <v>0</v>
      </c>
      <c r="Q198" s="6" t="s">
        <v>605</v>
      </c>
      <c r="R198" s="6" t="s">
        <v>605</v>
      </c>
      <c r="S198" s="6" t="s">
        <v>605</v>
      </c>
      <c r="T198" s="6" t="s">
        <v>605</v>
      </c>
      <c r="U198" s="6">
        <v>0</v>
      </c>
      <c r="V198" s="6" t="s">
        <v>605</v>
      </c>
      <c r="W198" s="6" t="s">
        <v>605</v>
      </c>
      <c r="X198" s="6" t="s">
        <v>605</v>
      </c>
      <c r="Y198" s="6" t="s">
        <v>605</v>
      </c>
      <c r="Z198" s="6" t="s">
        <v>605</v>
      </c>
      <c r="AA198" s="6" t="s">
        <v>605</v>
      </c>
      <c r="AB198" s="15" t="s">
        <v>605</v>
      </c>
      <c r="AC198" s="6" t="s">
        <v>605</v>
      </c>
      <c r="AD198" s="6" t="s">
        <v>605</v>
      </c>
      <c r="AE198" s="6" t="s">
        <v>605</v>
      </c>
      <c r="AF198" s="6" t="s">
        <v>605</v>
      </c>
      <c r="AG198" s="6" t="s">
        <v>605</v>
      </c>
      <c r="AH198" s="6" t="s">
        <v>605</v>
      </c>
      <c r="AI198" s="6" t="s">
        <v>605</v>
      </c>
      <c r="AJ198" s="6">
        <v>0</v>
      </c>
      <c r="AK198" s="15" t="s">
        <v>605</v>
      </c>
      <c r="AL198" s="15" t="s">
        <v>605</v>
      </c>
      <c r="AM198" s="15" t="s">
        <v>605</v>
      </c>
      <c r="AN198" s="15" t="s">
        <v>605</v>
      </c>
      <c r="AO198" s="15" t="s">
        <v>605</v>
      </c>
      <c r="AP198" s="15" t="s">
        <v>605</v>
      </c>
      <c r="AQ198" s="15" t="s">
        <v>605</v>
      </c>
      <c r="AR198" s="15" t="s">
        <v>605</v>
      </c>
      <c r="AS198" s="6" t="s">
        <v>605</v>
      </c>
      <c r="AT198" s="6" t="s">
        <v>605</v>
      </c>
      <c r="AU198" s="6" t="s">
        <v>605</v>
      </c>
      <c r="AV198" s="6" t="s">
        <v>605</v>
      </c>
      <c r="AW198" s="6" t="s">
        <v>605</v>
      </c>
      <c r="AX198" s="6" t="s">
        <v>605</v>
      </c>
      <c r="AY198" s="6" t="s">
        <v>605</v>
      </c>
      <c r="AZ198" s="6" t="s">
        <v>605</v>
      </c>
      <c r="BA198" s="6" t="s">
        <v>605</v>
      </c>
      <c r="BB198" s="6" t="s">
        <v>605</v>
      </c>
      <c r="BC198" s="6" t="s">
        <v>605</v>
      </c>
      <c r="BD198" s="6" t="s">
        <v>605</v>
      </c>
      <c r="BE198" s="6">
        <v>0</v>
      </c>
      <c r="BF198" s="6" t="s">
        <v>605</v>
      </c>
      <c r="BG198" s="6" t="s">
        <v>605</v>
      </c>
      <c r="BH198" s="6">
        <v>1</v>
      </c>
      <c r="BI198" s="6" t="s">
        <v>1779</v>
      </c>
      <c r="BJ198" s="6" t="s">
        <v>1799</v>
      </c>
      <c r="BK198" s="6">
        <v>-28.45</v>
      </c>
      <c r="BL198" s="6" t="s">
        <v>1800</v>
      </c>
      <c r="BM198" s="6" t="s">
        <v>605</v>
      </c>
      <c r="BN198" s="6" t="s">
        <v>605</v>
      </c>
      <c r="BO198" s="6">
        <v>0</v>
      </c>
    </row>
    <row r="199" spans="1:67" x14ac:dyDescent="0.15">
      <c r="A199" s="6" t="s">
        <v>2214</v>
      </c>
      <c r="B199" s="6" t="s">
        <v>2215</v>
      </c>
      <c r="C199" s="6" t="s">
        <v>2215</v>
      </c>
      <c r="D199" s="6" t="s">
        <v>1775</v>
      </c>
      <c r="E199" s="6">
        <v>1</v>
      </c>
      <c r="F199" s="6" t="s">
        <v>1795</v>
      </c>
      <c r="G199" s="6" t="s">
        <v>1600</v>
      </c>
      <c r="H199" s="6">
        <v>4</v>
      </c>
      <c r="I199" s="4">
        <v>3900</v>
      </c>
      <c r="J199" s="6">
        <v>2300</v>
      </c>
      <c r="L199" s="40">
        <v>11.39</v>
      </c>
      <c r="M199" s="40">
        <v>54.65</v>
      </c>
      <c r="N199" s="6" t="s">
        <v>1777</v>
      </c>
      <c r="O199" s="6" t="s">
        <v>1791</v>
      </c>
      <c r="P199" s="6">
        <v>0</v>
      </c>
      <c r="Q199" s="6" t="s">
        <v>605</v>
      </c>
      <c r="R199" s="6" t="s">
        <v>605</v>
      </c>
      <c r="S199" s="6" t="s">
        <v>605</v>
      </c>
      <c r="T199" s="6" t="s">
        <v>605</v>
      </c>
      <c r="U199" s="6">
        <v>0</v>
      </c>
      <c r="V199" s="6" t="s">
        <v>605</v>
      </c>
      <c r="W199" s="6" t="s">
        <v>605</v>
      </c>
      <c r="X199" s="6" t="s">
        <v>605</v>
      </c>
      <c r="Y199" s="6" t="s">
        <v>605</v>
      </c>
      <c r="Z199" s="6" t="s">
        <v>605</v>
      </c>
      <c r="AA199" s="6" t="s">
        <v>605</v>
      </c>
      <c r="AB199" s="15" t="s">
        <v>605</v>
      </c>
      <c r="AC199" s="6" t="s">
        <v>605</v>
      </c>
      <c r="AD199" s="6" t="s">
        <v>605</v>
      </c>
      <c r="AE199" s="6" t="s">
        <v>605</v>
      </c>
      <c r="AF199" s="6" t="s">
        <v>605</v>
      </c>
      <c r="AG199" s="6" t="s">
        <v>605</v>
      </c>
      <c r="AH199" s="6" t="s">
        <v>605</v>
      </c>
      <c r="AI199" s="6" t="s">
        <v>605</v>
      </c>
      <c r="AJ199" s="6">
        <v>0</v>
      </c>
      <c r="AK199" s="15" t="s">
        <v>605</v>
      </c>
      <c r="AL199" s="15" t="s">
        <v>605</v>
      </c>
      <c r="AM199" s="15" t="s">
        <v>605</v>
      </c>
      <c r="AN199" s="15" t="s">
        <v>605</v>
      </c>
      <c r="AO199" s="15" t="s">
        <v>605</v>
      </c>
      <c r="AP199" s="15" t="s">
        <v>605</v>
      </c>
      <c r="AQ199" s="15" t="s">
        <v>605</v>
      </c>
      <c r="AR199" s="15" t="s">
        <v>605</v>
      </c>
      <c r="AS199" s="6" t="s">
        <v>605</v>
      </c>
      <c r="AT199" s="6" t="s">
        <v>605</v>
      </c>
      <c r="AU199" s="6" t="s">
        <v>605</v>
      </c>
      <c r="AV199" s="6" t="s">
        <v>605</v>
      </c>
      <c r="AW199" s="6" t="s">
        <v>605</v>
      </c>
      <c r="AX199" s="6" t="s">
        <v>605</v>
      </c>
      <c r="AY199" s="6" t="s">
        <v>605</v>
      </c>
      <c r="AZ199" s="6" t="s">
        <v>605</v>
      </c>
      <c r="BA199" s="6" t="s">
        <v>605</v>
      </c>
      <c r="BB199" s="6" t="s">
        <v>605</v>
      </c>
      <c r="BC199" s="6" t="s">
        <v>605</v>
      </c>
      <c r="BD199" s="6" t="s">
        <v>605</v>
      </c>
      <c r="BE199" s="6">
        <v>0</v>
      </c>
      <c r="BF199" s="6" t="s">
        <v>605</v>
      </c>
      <c r="BG199" s="6" t="s">
        <v>605</v>
      </c>
      <c r="BH199" s="6">
        <v>1</v>
      </c>
      <c r="BI199" s="6" t="s">
        <v>1779</v>
      </c>
      <c r="BJ199" s="6" t="s">
        <v>1799</v>
      </c>
      <c r="BK199" s="6">
        <v>-24.55</v>
      </c>
      <c r="BL199" s="6" t="s">
        <v>1800</v>
      </c>
      <c r="BM199" s="6">
        <v>9.4</v>
      </c>
      <c r="BN199" s="6">
        <v>21.2</v>
      </c>
      <c r="BO199" s="6">
        <v>0</v>
      </c>
    </row>
    <row r="200" spans="1:67" x14ac:dyDescent="0.15">
      <c r="A200" s="6" t="s">
        <v>2216</v>
      </c>
      <c r="B200" s="6" t="s">
        <v>2217</v>
      </c>
      <c r="C200" s="6" t="s">
        <v>2217</v>
      </c>
      <c r="D200" s="6" t="s">
        <v>1810</v>
      </c>
      <c r="E200" s="6">
        <v>0</v>
      </c>
      <c r="F200" s="6" t="s">
        <v>1795</v>
      </c>
      <c r="G200" s="6" t="s">
        <v>1600</v>
      </c>
      <c r="H200" s="6">
        <v>5</v>
      </c>
      <c r="I200" s="6">
        <v>4500</v>
      </c>
      <c r="J200" s="6">
        <v>4000</v>
      </c>
      <c r="L200" s="96">
        <v>11.39</v>
      </c>
      <c r="M200" s="96">
        <v>54.645000000000003</v>
      </c>
      <c r="N200" s="6" t="s">
        <v>1777</v>
      </c>
      <c r="O200" s="6" t="s">
        <v>1778</v>
      </c>
      <c r="P200" s="6">
        <v>1</v>
      </c>
      <c r="Q200" s="6" t="s">
        <v>1949</v>
      </c>
      <c r="R200" s="16" t="s">
        <v>1850</v>
      </c>
      <c r="S200" s="6" t="s">
        <v>605</v>
      </c>
      <c r="T200" s="6">
        <v>1</v>
      </c>
      <c r="U200" s="6">
        <v>1</v>
      </c>
      <c r="V200" s="6">
        <v>1</v>
      </c>
      <c r="W200" s="6">
        <v>1</v>
      </c>
      <c r="X200" s="6">
        <v>1</v>
      </c>
      <c r="Y200" s="6">
        <v>1</v>
      </c>
      <c r="Z200" s="6" t="s">
        <v>605</v>
      </c>
      <c r="AA200" s="15">
        <v>0.17</v>
      </c>
      <c r="AB200" s="15">
        <v>2.35</v>
      </c>
      <c r="AC200" s="6">
        <v>1</v>
      </c>
      <c r="AD200" s="6">
        <v>1</v>
      </c>
      <c r="AE200" s="6">
        <v>1</v>
      </c>
      <c r="AF200" s="16">
        <v>87.1</v>
      </c>
      <c r="AG200" s="6" t="s">
        <v>605</v>
      </c>
      <c r="AH200" s="6" t="s">
        <v>605</v>
      </c>
      <c r="AI200" s="6" t="s">
        <v>605</v>
      </c>
      <c r="AJ200" s="6">
        <v>1</v>
      </c>
      <c r="AK200" s="15" t="s">
        <v>1781</v>
      </c>
      <c r="AL200" s="15">
        <v>-19.600000000000001</v>
      </c>
      <c r="AM200" s="15" t="s">
        <v>605</v>
      </c>
      <c r="AN200" s="15" t="s">
        <v>1782</v>
      </c>
      <c r="AO200" s="15">
        <v>-23.3</v>
      </c>
      <c r="AP200" s="15" t="s">
        <v>605</v>
      </c>
      <c r="AQ200" s="15">
        <v>-3.7</v>
      </c>
      <c r="AR200" s="15" t="s">
        <v>605</v>
      </c>
      <c r="AS200" s="6">
        <v>1</v>
      </c>
      <c r="AT200" s="6">
        <v>1</v>
      </c>
      <c r="AU200" s="6">
        <v>1</v>
      </c>
      <c r="AV200" s="6" t="s">
        <v>605</v>
      </c>
      <c r="AW200" s="6" t="s">
        <v>605</v>
      </c>
      <c r="AX200" s="6" t="s">
        <v>605</v>
      </c>
      <c r="AY200" s="6" t="s">
        <v>605</v>
      </c>
      <c r="AZ200" s="6" t="s">
        <v>605</v>
      </c>
      <c r="BA200" s="6" t="s">
        <v>605</v>
      </c>
      <c r="BB200" s="6" t="s">
        <v>605</v>
      </c>
      <c r="BC200" s="6" t="s">
        <v>605</v>
      </c>
      <c r="BD200" s="6" t="s">
        <v>605</v>
      </c>
      <c r="BE200" s="6">
        <v>1</v>
      </c>
      <c r="BF200" s="6">
        <v>1</v>
      </c>
      <c r="BG200" s="6">
        <v>0</v>
      </c>
      <c r="BH200" s="6">
        <v>1</v>
      </c>
      <c r="BI200" s="6" t="s">
        <v>1896</v>
      </c>
      <c r="BJ200" s="6" t="s">
        <v>1799</v>
      </c>
      <c r="BK200" s="6">
        <v>-18.350000000000001</v>
      </c>
      <c r="BL200" s="6" t="s">
        <v>1800</v>
      </c>
      <c r="BM200" s="6">
        <v>9.6999999999999993</v>
      </c>
      <c r="BN200" s="6">
        <v>8.5</v>
      </c>
      <c r="BO200" s="6">
        <v>1</v>
      </c>
    </row>
    <row r="201" spans="1:67" x14ac:dyDescent="0.15">
      <c r="A201" s="6" t="s">
        <v>2218</v>
      </c>
      <c r="B201" s="6" t="s">
        <v>2219</v>
      </c>
      <c r="C201" s="6" t="s">
        <v>2219</v>
      </c>
      <c r="D201" s="6" t="s">
        <v>1775</v>
      </c>
      <c r="E201" s="6">
        <v>1</v>
      </c>
      <c r="F201" s="6" t="s">
        <v>1795</v>
      </c>
      <c r="G201" s="6" t="s">
        <v>1600</v>
      </c>
      <c r="H201" s="6">
        <v>4</v>
      </c>
      <c r="I201" s="4">
        <v>3900</v>
      </c>
      <c r="J201" s="6">
        <v>2300</v>
      </c>
      <c r="L201" s="40">
        <v>11.39</v>
      </c>
      <c r="M201" s="40">
        <v>54.65</v>
      </c>
      <c r="N201" s="6" t="s">
        <v>1777</v>
      </c>
      <c r="O201" s="6" t="s">
        <v>1791</v>
      </c>
      <c r="P201" s="6">
        <v>0</v>
      </c>
      <c r="Q201" s="6" t="s">
        <v>605</v>
      </c>
      <c r="R201" s="6" t="s">
        <v>605</v>
      </c>
      <c r="S201" s="6" t="s">
        <v>605</v>
      </c>
      <c r="T201" s="6" t="s">
        <v>605</v>
      </c>
      <c r="U201" s="6">
        <v>0</v>
      </c>
      <c r="V201" s="6" t="s">
        <v>605</v>
      </c>
      <c r="W201" s="6" t="s">
        <v>605</v>
      </c>
      <c r="X201" s="6" t="s">
        <v>605</v>
      </c>
      <c r="Y201" s="6" t="s">
        <v>605</v>
      </c>
      <c r="Z201" s="6" t="s">
        <v>605</v>
      </c>
      <c r="AA201" s="6" t="s">
        <v>605</v>
      </c>
      <c r="AB201" s="15" t="s">
        <v>605</v>
      </c>
      <c r="AC201" s="6" t="s">
        <v>605</v>
      </c>
      <c r="AD201" s="6" t="s">
        <v>605</v>
      </c>
      <c r="AE201" s="6" t="s">
        <v>605</v>
      </c>
      <c r="AF201" s="6" t="s">
        <v>605</v>
      </c>
      <c r="AG201" s="6" t="s">
        <v>605</v>
      </c>
      <c r="AH201" s="6" t="s">
        <v>605</v>
      </c>
      <c r="AI201" s="6" t="s">
        <v>605</v>
      </c>
      <c r="AJ201" s="6">
        <v>0</v>
      </c>
      <c r="AK201" s="15" t="s">
        <v>605</v>
      </c>
      <c r="AL201" s="15" t="s">
        <v>605</v>
      </c>
      <c r="AM201" s="15" t="s">
        <v>605</v>
      </c>
      <c r="AN201" s="15" t="s">
        <v>605</v>
      </c>
      <c r="AO201" s="15" t="s">
        <v>605</v>
      </c>
      <c r="AP201" s="15" t="s">
        <v>605</v>
      </c>
      <c r="AQ201" s="15" t="s">
        <v>605</v>
      </c>
      <c r="AR201" s="15" t="s">
        <v>605</v>
      </c>
      <c r="AS201" s="6" t="s">
        <v>605</v>
      </c>
      <c r="AT201" s="6" t="s">
        <v>605</v>
      </c>
      <c r="AU201" s="6" t="s">
        <v>605</v>
      </c>
      <c r="AV201" s="6" t="s">
        <v>605</v>
      </c>
      <c r="AW201" s="6" t="s">
        <v>605</v>
      </c>
      <c r="AX201" s="6" t="s">
        <v>605</v>
      </c>
      <c r="AY201" s="6" t="s">
        <v>605</v>
      </c>
      <c r="AZ201" s="6" t="s">
        <v>605</v>
      </c>
      <c r="BA201" s="6" t="s">
        <v>605</v>
      </c>
      <c r="BB201" s="6" t="s">
        <v>605</v>
      </c>
      <c r="BC201" s="6" t="s">
        <v>605</v>
      </c>
      <c r="BD201" s="6" t="s">
        <v>605</v>
      </c>
      <c r="BE201" s="6">
        <v>0</v>
      </c>
      <c r="BF201" s="6" t="s">
        <v>605</v>
      </c>
      <c r="BG201" s="6" t="s">
        <v>605</v>
      </c>
      <c r="BH201" s="6">
        <v>1</v>
      </c>
      <c r="BI201" s="6" t="s">
        <v>1779</v>
      </c>
      <c r="BJ201" s="6" t="s">
        <v>1799</v>
      </c>
      <c r="BK201" s="6">
        <v>-20.9</v>
      </c>
      <c r="BL201" s="6" t="s">
        <v>1800</v>
      </c>
      <c r="BM201" s="6">
        <v>10.199999999999999</v>
      </c>
      <c r="BN201" s="6">
        <v>18.25</v>
      </c>
      <c r="BO201" s="6">
        <v>0</v>
      </c>
    </row>
    <row r="202" spans="1:67" x14ac:dyDescent="0.15">
      <c r="A202" s="6" t="s">
        <v>2220</v>
      </c>
      <c r="B202" s="6" t="s">
        <v>2221</v>
      </c>
      <c r="C202" s="6" t="s">
        <v>2221</v>
      </c>
      <c r="D202" s="6" t="s">
        <v>1775</v>
      </c>
      <c r="E202" s="6">
        <v>1</v>
      </c>
      <c r="F202" s="6" t="s">
        <v>1795</v>
      </c>
      <c r="G202" s="6" t="s">
        <v>1600</v>
      </c>
      <c r="H202" s="6">
        <v>4</v>
      </c>
      <c r="I202" s="4">
        <v>3900</v>
      </c>
      <c r="J202" s="6">
        <v>2300</v>
      </c>
      <c r="L202" s="40">
        <v>11.39</v>
      </c>
      <c r="M202" s="40">
        <v>54.65</v>
      </c>
      <c r="N202" s="6" t="s">
        <v>1777</v>
      </c>
      <c r="O202" s="6" t="s">
        <v>1778</v>
      </c>
      <c r="P202" s="6">
        <v>1</v>
      </c>
      <c r="Q202" s="6" t="s">
        <v>1849</v>
      </c>
      <c r="R202" s="16" t="s">
        <v>1850</v>
      </c>
      <c r="T202" s="6">
        <v>1</v>
      </c>
      <c r="U202" s="6">
        <v>1</v>
      </c>
      <c r="V202" s="6">
        <v>1</v>
      </c>
      <c r="W202" s="6">
        <v>1</v>
      </c>
      <c r="X202" s="6">
        <v>1</v>
      </c>
      <c r="Y202" s="6">
        <v>0</v>
      </c>
      <c r="Z202" s="6" t="s">
        <v>605</v>
      </c>
      <c r="AA202" s="15">
        <v>0.27</v>
      </c>
      <c r="AB202" s="15">
        <v>2.6</v>
      </c>
      <c r="AC202" s="6">
        <v>1</v>
      </c>
      <c r="AD202" s="6">
        <v>1</v>
      </c>
      <c r="AE202" s="6">
        <v>1</v>
      </c>
      <c r="AF202" s="16">
        <v>91</v>
      </c>
      <c r="AG202" s="6" t="s">
        <v>605</v>
      </c>
      <c r="AH202" s="6" t="s">
        <v>605</v>
      </c>
      <c r="AI202" s="6" t="s">
        <v>605</v>
      </c>
      <c r="AJ202" s="6">
        <v>1</v>
      </c>
      <c r="AK202" s="15" t="s">
        <v>1781</v>
      </c>
      <c r="AL202" s="15">
        <v>-19.600000000000001</v>
      </c>
      <c r="AM202" s="15" t="s">
        <v>605</v>
      </c>
      <c r="AN202" s="15" t="s">
        <v>1782</v>
      </c>
      <c r="AO202" s="15">
        <v>-19.899999999999999</v>
      </c>
      <c r="AP202" s="15" t="s">
        <v>605</v>
      </c>
      <c r="AQ202" s="15">
        <v>-0.3</v>
      </c>
      <c r="AR202" s="15" t="s">
        <v>605</v>
      </c>
      <c r="AS202" s="6">
        <v>1</v>
      </c>
      <c r="AT202" s="6">
        <v>1</v>
      </c>
      <c r="AU202" s="6">
        <v>1</v>
      </c>
      <c r="AV202" s="6" t="s">
        <v>605</v>
      </c>
      <c r="AW202" s="6" t="s">
        <v>605</v>
      </c>
      <c r="AX202" s="6" t="s">
        <v>605</v>
      </c>
      <c r="AY202" s="6" t="s">
        <v>605</v>
      </c>
      <c r="AZ202" s="6" t="s">
        <v>605</v>
      </c>
      <c r="BA202" s="6" t="s">
        <v>605</v>
      </c>
      <c r="BB202" s="6" t="s">
        <v>605</v>
      </c>
      <c r="BC202" s="6" t="s">
        <v>605</v>
      </c>
      <c r="BD202" s="6" t="s">
        <v>605</v>
      </c>
      <c r="BE202" s="6">
        <v>1</v>
      </c>
      <c r="BF202" s="6">
        <v>0</v>
      </c>
      <c r="BG202" s="6">
        <v>0</v>
      </c>
      <c r="BH202" s="6">
        <v>1</v>
      </c>
      <c r="BI202" s="6" t="s">
        <v>1849</v>
      </c>
      <c r="BJ202" s="6" t="s">
        <v>1799</v>
      </c>
      <c r="BK202" s="6">
        <v>-20</v>
      </c>
      <c r="BL202" s="6" t="s">
        <v>1800</v>
      </c>
      <c r="BM202" s="6">
        <v>10.050000000000001</v>
      </c>
      <c r="BN202" s="6">
        <v>9.11</v>
      </c>
      <c r="BO202" s="6">
        <v>1</v>
      </c>
    </row>
    <row r="203" spans="1:67" x14ac:dyDescent="0.15">
      <c r="A203" s="6" t="s">
        <v>2222</v>
      </c>
      <c r="B203" s="6" t="s">
        <v>2223</v>
      </c>
      <c r="C203" s="6" t="s">
        <v>2223</v>
      </c>
      <c r="D203" s="6" t="s">
        <v>1775</v>
      </c>
      <c r="E203" s="6">
        <v>1</v>
      </c>
      <c r="F203" s="6" t="s">
        <v>1795</v>
      </c>
      <c r="G203" s="6" t="s">
        <v>1600</v>
      </c>
      <c r="H203" s="6">
        <v>4</v>
      </c>
      <c r="I203" s="4">
        <v>3900</v>
      </c>
      <c r="J203" s="6">
        <v>2300</v>
      </c>
      <c r="L203" s="40">
        <v>11.39</v>
      </c>
      <c r="M203" s="40">
        <v>54.65</v>
      </c>
      <c r="N203" s="6" t="s">
        <v>1777</v>
      </c>
      <c r="O203" s="6" t="s">
        <v>1778</v>
      </c>
      <c r="P203" s="6">
        <v>0</v>
      </c>
      <c r="Q203" s="6" t="s">
        <v>605</v>
      </c>
      <c r="R203" s="6" t="s">
        <v>605</v>
      </c>
      <c r="S203" s="6" t="s">
        <v>605</v>
      </c>
      <c r="T203" s="6" t="s">
        <v>605</v>
      </c>
      <c r="U203" s="6">
        <v>0</v>
      </c>
      <c r="V203" s="6" t="s">
        <v>605</v>
      </c>
      <c r="W203" s="6" t="s">
        <v>605</v>
      </c>
      <c r="X203" s="6" t="s">
        <v>605</v>
      </c>
      <c r="Y203" s="6" t="s">
        <v>605</v>
      </c>
      <c r="Z203" s="6" t="s">
        <v>605</v>
      </c>
      <c r="AA203" s="6" t="s">
        <v>605</v>
      </c>
      <c r="AB203" s="15" t="s">
        <v>605</v>
      </c>
      <c r="AC203" s="6" t="s">
        <v>605</v>
      </c>
      <c r="AD203" s="6" t="s">
        <v>605</v>
      </c>
      <c r="AE203" s="6" t="s">
        <v>605</v>
      </c>
      <c r="AF203" s="6" t="s">
        <v>605</v>
      </c>
      <c r="AG203" s="6" t="s">
        <v>605</v>
      </c>
      <c r="AH203" s="6" t="s">
        <v>605</v>
      </c>
      <c r="AI203" s="6" t="s">
        <v>605</v>
      </c>
      <c r="AJ203" s="6">
        <v>0</v>
      </c>
      <c r="AK203" s="15" t="s">
        <v>605</v>
      </c>
      <c r="AL203" s="15" t="s">
        <v>605</v>
      </c>
      <c r="AM203" s="15" t="s">
        <v>605</v>
      </c>
      <c r="AN203" s="15" t="s">
        <v>605</v>
      </c>
      <c r="AO203" s="15" t="s">
        <v>605</v>
      </c>
      <c r="AP203" s="15" t="s">
        <v>605</v>
      </c>
      <c r="AQ203" s="15" t="s">
        <v>605</v>
      </c>
      <c r="AR203" s="15" t="s">
        <v>605</v>
      </c>
      <c r="AS203" s="6" t="s">
        <v>605</v>
      </c>
      <c r="AT203" s="6" t="s">
        <v>605</v>
      </c>
      <c r="AU203" s="6" t="s">
        <v>605</v>
      </c>
      <c r="AV203" s="6" t="s">
        <v>605</v>
      </c>
      <c r="AW203" s="6" t="s">
        <v>605</v>
      </c>
      <c r="AX203" s="6" t="s">
        <v>605</v>
      </c>
      <c r="AY203" s="6" t="s">
        <v>605</v>
      </c>
      <c r="AZ203" s="6" t="s">
        <v>605</v>
      </c>
      <c r="BA203" s="6" t="s">
        <v>605</v>
      </c>
      <c r="BB203" s="6" t="s">
        <v>605</v>
      </c>
      <c r="BC203" s="6" t="s">
        <v>605</v>
      </c>
      <c r="BD203" s="6" t="s">
        <v>605</v>
      </c>
      <c r="BE203" s="6">
        <v>0</v>
      </c>
      <c r="BF203" s="6" t="s">
        <v>605</v>
      </c>
      <c r="BG203" s="6" t="s">
        <v>605</v>
      </c>
      <c r="BH203" s="6">
        <v>1</v>
      </c>
      <c r="BI203" s="6" t="s">
        <v>1779</v>
      </c>
      <c r="BJ203" s="6" t="s">
        <v>1799</v>
      </c>
      <c r="BK203" s="6">
        <v>-16.25</v>
      </c>
      <c r="BL203" s="6" t="s">
        <v>1800</v>
      </c>
      <c r="BM203" s="6">
        <v>9.15</v>
      </c>
      <c r="BN203" s="6">
        <v>27.63</v>
      </c>
      <c r="BO203" s="6">
        <v>0</v>
      </c>
    </row>
    <row r="204" spans="1:67" x14ac:dyDescent="0.15">
      <c r="A204" s="6" t="s">
        <v>2224</v>
      </c>
      <c r="B204" s="6" t="s">
        <v>2225</v>
      </c>
      <c r="C204" s="6" t="s">
        <v>2225</v>
      </c>
      <c r="D204" s="6" t="s">
        <v>1775</v>
      </c>
      <c r="E204" s="6">
        <v>1</v>
      </c>
      <c r="F204" s="6" t="s">
        <v>1795</v>
      </c>
      <c r="G204" s="6" t="s">
        <v>1600</v>
      </c>
      <c r="H204" s="6">
        <v>4</v>
      </c>
      <c r="I204" s="4">
        <v>3900</v>
      </c>
      <c r="J204" s="6">
        <v>2300</v>
      </c>
      <c r="L204" s="40">
        <v>11.39</v>
      </c>
      <c r="M204" s="40">
        <v>54.65</v>
      </c>
      <c r="N204" s="6" t="s">
        <v>1777</v>
      </c>
      <c r="O204" s="6" t="s">
        <v>1778</v>
      </c>
      <c r="P204" s="6">
        <v>0</v>
      </c>
      <c r="Q204" s="6" t="s">
        <v>605</v>
      </c>
      <c r="R204" s="6" t="s">
        <v>605</v>
      </c>
      <c r="S204" s="6" t="s">
        <v>605</v>
      </c>
      <c r="T204" s="6" t="s">
        <v>605</v>
      </c>
      <c r="U204" s="6">
        <v>0</v>
      </c>
      <c r="V204" s="6" t="s">
        <v>605</v>
      </c>
      <c r="W204" s="6" t="s">
        <v>605</v>
      </c>
      <c r="X204" s="6" t="s">
        <v>605</v>
      </c>
      <c r="Y204" s="6" t="s">
        <v>605</v>
      </c>
      <c r="Z204" s="6" t="s">
        <v>605</v>
      </c>
      <c r="AA204" s="6" t="s">
        <v>605</v>
      </c>
      <c r="AB204" s="15" t="s">
        <v>605</v>
      </c>
      <c r="AC204" s="6" t="s">
        <v>605</v>
      </c>
      <c r="AD204" s="6" t="s">
        <v>605</v>
      </c>
      <c r="AE204" s="6" t="s">
        <v>605</v>
      </c>
      <c r="AF204" s="6" t="s">
        <v>605</v>
      </c>
      <c r="AG204" s="6" t="s">
        <v>605</v>
      </c>
      <c r="AH204" s="6" t="s">
        <v>605</v>
      </c>
      <c r="AI204" s="6" t="s">
        <v>605</v>
      </c>
      <c r="AJ204" s="6">
        <v>0</v>
      </c>
      <c r="AK204" s="15" t="s">
        <v>605</v>
      </c>
      <c r="AL204" s="15" t="s">
        <v>605</v>
      </c>
      <c r="AM204" s="15" t="s">
        <v>605</v>
      </c>
      <c r="AN204" s="15" t="s">
        <v>605</v>
      </c>
      <c r="AO204" s="15" t="s">
        <v>605</v>
      </c>
      <c r="AP204" s="15" t="s">
        <v>605</v>
      </c>
      <c r="AQ204" s="15" t="s">
        <v>605</v>
      </c>
      <c r="AR204" s="15" t="s">
        <v>605</v>
      </c>
      <c r="AS204" s="6" t="s">
        <v>605</v>
      </c>
      <c r="AT204" s="6" t="s">
        <v>605</v>
      </c>
      <c r="AU204" s="6" t="s">
        <v>605</v>
      </c>
      <c r="AV204" s="6" t="s">
        <v>605</v>
      </c>
      <c r="AW204" s="6" t="s">
        <v>605</v>
      </c>
      <c r="AX204" s="6" t="s">
        <v>605</v>
      </c>
      <c r="AY204" s="6" t="s">
        <v>605</v>
      </c>
      <c r="AZ204" s="6" t="s">
        <v>605</v>
      </c>
      <c r="BA204" s="6" t="s">
        <v>605</v>
      </c>
      <c r="BB204" s="6" t="s">
        <v>605</v>
      </c>
      <c r="BC204" s="6" t="s">
        <v>605</v>
      </c>
      <c r="BD204" s="6" t="s">
        <v>605</v>
      </c>
      <c r="BE204" s="6">
        <v>0</v>
      </c>
      <c r="BF204" s="6" t="s">
        <v>605</v>
      </c>
      <c r="BG204" s="6" t="s">
        <v>605</v>
      </c>
      <c r="BH204" s="6">
        <v>1</v>
      </c>
      <c r="BI204" s="6" t="s">
        <v>1779</v>
      </c>
      <c r="BJ204" s="6" t="s">
        <v>1799</v>
      </c>
      <c r="BK204" s="6">
        <v>-17.600000000000001</v>
      </c>
      <c r="BL204" s="6" t="s">
        <v>1800</v>
      </c>
      <c r="BM204" s="6">
        <v>8.0500000000000007</v>
      </c>
      <c r="BN204" s="6">
        <v>13.2</v>
      </c>
      <c r="BO204" s="6">
        <v>0</v>
      </c>
    </row>
    <row r="205" spans="1:67" x14ac:dyDescent="0.15">
      <c r="A205" s="6" t="s">
        <v>2226</v>
      </c>
      <c r="B205" s="6" t="s">
        <v>2227</v>
      </c>
      <c r="C205" s="6" t="s">
        <v>2227</v>
      </c>
      <c r="D205" s="6" t="s">
        <v>1810</v>
      </c>
      <c r="E205" s="6">
        <v>0</v>
      </c>
      <c r="F205" s="6" t="s">
        <v>1795</v>
      </c>
      <c r="G205" s="6" t="s">
        <v>1600</v>
      </c>
      <c r="H205" s="6">
        <v>5</v>
      </c>
      <c r="I205" s="6">
        <v>4500</v>
      </c>
      <c r="J205" s="6">
        <v>4000</v>
      </c>
      <c r="L205" s="40">
        <v>11.39</v>
      </c>
      <c r="M205" s="40">
        <v>54.65</v>
      </c>
      <c r="N205" s="6" t="s">
        <v>1777</v>
      </c>
      <c r="O205" s="6" t="s">
        <v>1778</v>
      </c>
      <c r="P205" s="6">
        <v>0</v>
      </c>
      <c r="Q205" s="6" t="s">
        <v>605</v>
      </c>
      <c r="R205" s="6" t="s">
        <v>605</v>
      </c>
      <c r="S205" s="6" t="s">
        <v>605</v>
      </c>
      <c r="T205" s="6" t="s">
        <v>605</v>
      </c>
      <c r="U205" s="6">
        <v>0</v>
      </c>
      <c r="V205" s="6" t="s">
        <v>605</v>
      </c>
      <c r="W205" s="6" t="s">
        <v>605</v>
      </c>
      <c r="X205" s="6" t="s">
        <v>605</v>
      </c>
      <c r="Y205" s="6" t="s">
        <v>605</v>
      </c>
      <c r="Z205" s="6" t="s">
        <v>605</v>
      </c>
      <c r="AA205" s="6" t="s">
        <v>605</v>
      </c>
      <c r="AB205" s="15" t="s">
        <v>605</v>
      </c>
      <c r="AC205" s="6" t="s">
        <v>605</v>
      </c>
      <c r="AD205" s="6" t="s">
        <v>605</v>
      </c>
      <c r="AE205" s="6" t="s">
        <v>605</v>
      </c>
      <c r="AF205" s="6" t="s">
        <v>605</v>
      </c>
      <c r="AG205" s="6" t="s">
        <v>605</v>
      </c>
      <c r="AH205" s="6" t="s">
        <v>605</v>
      </c>
      <c r="AI205" s="6" t="s">
        <v>605</v>
      </c>
      <c r="AJ205" s="6">
        <v>0</v>
      </c>
      <c r="AK205" s="15" t="s">
        <v>605</v>
      </c>
      <c r="AL205" s="15" t="s">
        <v>605</v>
      </c>
      <c r="AM205" s="15" t="s">
        <v>605</v>
      </c>
      <c r="AN205" s="15" t="s">
        <v>605</v>
      </c>
      <c r="AO205" s="15" t="s">
        <v>605</v>
      </c>
      <c r="AP205" s="15" t="s">
        <v>605</v>
      </c>
      <c r="AQ205" s="15" t="s">
        <v>605</v>
      </c>
      <c r="AR205" s="15" t="s">
        <v>605</v>
      </c>
      <c r="AS205" s="6" t="s">
        <v>605</v>
      </c>
      <c r="AT205" s="6" t="s">
        <v>605</v>
      </c>
      <c r="AU205" s="6" t="s">
        <v>605</v>
      </c>
      <c r="AV205" s="6" t="s">
        <v>605</v>
      </c>
      <c r="AW205" s="6" t="s">
        <v>605</v>
      </c>
      <c r="AX205" s="6" t="s">
        <v>605</v>
      </c>
      <c r="AY205" s="6" t="s">
        <v>605</v>
      </c>
      <c r="AZ205" s="6" t="s">
        <v>605</v>
      </c>
      <c r="BA205" s="6" t="s">
        <v>605</v>
      </c>
      <c r="BB205" s="6" t="s">
        <v>605</v>
      </c>
      <c r="BC205" s="6" t="s">
        <v>605</v>
      </c>
      <c r="BD205" s="6" t="s">
        <v>605</v>
      </c>
      <c r="BE205" s="6">
        <v>0</v>
      </c>
      <c r="BF205" s="6" t="s">
        <v>605</v>
      </c>
      <c r="BG205" s="6" t="s">
        <v>605</v>
      </c>
      <c r="BH205" s="6">
        <v>1</v>
      </c>
      <c r="BI205" s="6" t="s">
        <v>1896</v>
      </c>
      <c r="BJ205" s="6" t="s">
        <v>1799</v>
      </c>
      <c r="BK205" s="6">
        <v>-26.1</v>
      </c>
      <c r="BL205" s="6" t="s">
        <v>1800</v>
      </c>
      <c r="BM205" s="6">
        <v>4.58</v>
      </c>
      <c r="BN205" s="6">
        <v>21.4</v>
      </c>
      <c r="BO205" s="6">
        <v>0</v>
      </c>
    </row>
    <row r="206" spans="1:67" x14ac:dyDescent="0.15">
      <c r="A206" s="6" t="s">
        <v>2228</v>
      </c>
      <c r="B206" s="6" t="s">
        <v>2229</v>
      </c>
      <c r="C206" s="6" t="s">
        <v>2229</v>
      </c>
      <c r="D206" s="6" t="s">
        <v>1775</v>
      </c>
      <c r="E206" s="6">
        <v>1</v>
      </c>
      <c r="F206" s="6" t="s">
        <v>1776</v>
      </c>
      <c r="G206" s="6" t="s">
        <v>1600</v>
      </c>
      <c r="H206" s="6">
        <v>4</v>
      </c>
      <c r="I206" s="4">
        <v>3900</v>
      </c>
      <c r="J206" s="6">
        <v>2300</v>
      </c>
      <c r="L206" s="40">
        <v>11.39</v>
      </c>
      <c r="M206" s="40">
        <v>54.65</v>
      </c>
      <c r="N206" s="6" t="s">
        <v>1777</v>
      </c>
      <c r="O206" s="6" t="s">
        <v>1778</v>
      </c>
      <c r="P206" s="6">
        <v>0</v>
      </c>
      <c r="Q206" s="6" t="s">
        <v>605</v>
      </c>
      <c r="R206" s="6" t="s">
        <v>605</v>
      </c>
      <c r="S206" s="6" t="s">
        <v>605</v>
      </c>
      <c r="T206" s="6" t="s">
        <v>605</v>
      </c>
      <c r="U206" s="6">
        <v>0</v>
      </c>
      <c r="V206" s="6" t="s">
        <v>605</v>
      </c>
      <c r="W206" s="6" t="s">
        <v>605</v>
      </c>
      <c r="X206" s="6" t="s">
        <v>605</v>
      </c>
      <c r="Y206" s="6" t="s">
        <v>605</v>
      </c>
      <c r="Z206" s="6" t="s">
        <v>605</v>
      </c>
      <c r="AA206" s="6" t="s">
        <v>605</v>
      </c>
      <c r="AB206" s="15" t="s">
        <v>605</v>
      </c>
      <c r="AC206" s="6" t="s">
        <v>605</v>
      </c>
      <c r="AD206" s="6" t="s">
        <v>605</v>
      </c>
      <c r="AE206" s="6" t="s">
        <v>605</v>
      </c>
      <c r="AF206" s="6" t="s">
        <v>605</v>
      </c>
      <c r="AG206" s="6" t="s">
        <v>605</v>
      </c>
      <c r="AH206" s="6" t="s">
        <v>605</v>
      </c>
      <c r="AI206" s="6" t="s">
        <v>605</v>
      </c>
      <c r="AJ206" s="6">
        <v>0</v>
      </c>
      <c r="AK206" s="15" t="s">
        <v>605</v>
      </c>
      <c r="AL206" s="15" t="s">
        <v>605</v>
      </c>
      <c r="AM206" s="15" t="s">
        <v>605</v>
      </c>
      <c r="AN206" s="15" t="s">
        <v>605</v>
      </c>
      <c r="AO206" s="15" t="s">
        <v>605</v>
      </c>
      <c r="AP206" s="15" t="s">
        <v>605</v>
      </c>
      <c r="AQ206" s="15" t="s">
        <v>605</v>
      </c>
      <c r="AR206" s="15" t="s">
        <v>605</v>
      </c>
      <c r="AS206" s="6" t="s">
        <v>605</v>
      </c>
      <c r="AT206" s="6" t="s">
        <v>605</v>
      </c>
      <c r="AU206" s="6" t="s">
        <v>605</v>
      </c>
      <c r="AV206" s="6" t="s">
        <v>605</v>
      </c>
      <c r="AW206" s="6" t="s">
        <v>605</v>
      </c>
      <c r="AX206" s="6" t="s">
        <v>605</v>
      </c>
      <c r="AY206" s="6" t="s">
        <v>605</v>
      </c>
      <c r="AZ206" s="6" t="s">
        <v>605</v>
      </c>
      <c r="BA206" s="6" t="s">
        <v>605</v>
      </c>
      <c r="BB206" s="6" t="s">
        <v>605</v>
      </c>
      <c r="BC206" s="6" t="s">
        <v>605</v>
      </c>
      <c r="BD206" s="6" t="s">
        <v>605</v>
      </c>
      <c r="BE206" s="6">
        <v>0</v>
      </c>
      <c r="BF206" s="6" t="s">
        <v>605</v>
      </c>
      <c r="BG206" s="6" t="s">
        <v>605</v>
      </c>
      <c r="BH206" s="6">
        <v>1</v>
      </c>
      <c r="BI206" s="6" t="s">
        <v>1779</v>
      </c>
      <c r="BJ206" s="6" t="s">
        <v>1799</v>
      </c>
      <c r="BK206" s="6">
        <v>-23.56</v>
      </c>
      <c r="BL206" s="6" t="s">
        <v>1800</v>
      </c>
      <c r="BM206" s="6">
        <v>7.81</v>
      </c>
      <c r="BN206" s="6">
        <v>9.4499999999999993</v>
      </c>
      <c r="BO206" s="6">
        <v>0</v>
      </c>
    </row>
    <row r="207" spans="1:67" x14ac:dyDescent="0.15">
      <c r="A207" s="6" t="s">
        <v>2230</v>
      </c>
      <c r="B207" s="6" t="s">
        <v>2231</v>
      </c>
      <c r="C207" s="6" t="s">
        <v>2231</v>
      </c>
      <c r="D207" s="6" t="s">
        <v>1775</v>
      </c>
      <c r="E207" s="6">
        <v>1</v>
      </c>
      <c r="F207" s="6" t="s">
        <v>1776</v>
      </c>
      <c r="G207" s="6" t="s">
        <v>1600</v>
      </c>
      <c r="H207" s="6">
        <v>4</v>
      </c>
      <c r="I207" s="4">
        <v>3900</v>
      </c>
      <c r="J207" s="6">
        <v>2300</v>
      </c>
      <c r="L207" s="40">
        <v>11.39</v>
      </c>
      <c r="M207" s="40">
        <v>54.65</v>
      </c>
      <c r="N207" s="6" t="s">
        <v>1777</v>
      </c>
      <c r="O207" s="6" t="s">
        <v>1791</v>
      </c>
      <c r="P207" s="6">
        <v>0</v>
      </c>
      <c r="Q207" s="6" t="s">
        <v>605</v>
      </c>
      <c r="R207" s="6" t="s">
        <v>605</v>
      </c>
      <c r="S207" s="6" t="s">
        <v>605</v>
      </c>
      <c r="T207" s="6" t="s">
        <v>605</v>
      </c>
      <c r="U207" s="6">
        <v>0</v>
      </c>
      <c r="V207" s="6" t="s">
        <v>605</v>
      </c>
      <c r="W207" s="6" t="s">
        <v>605</v>
      </c>
      <c r="X207" s="6" t="s">
        <v>605</v>
      </c>
      <c r="Y207" s="6" t="s">
        <v>605</v>
      </c>
      <c r="Z207" s="6" t="s">
        <v>605</v>
      </c>
      <c r="AA207" s="6" t="s">
        <v>605</v>
      </c>
      <c r="AB207" s="15" t="s">
        <v>605</v>
      </c>
      <c r="AC207" s="6" t="s">
        <v>605</v>
      </c>
      <c r="AD207" s="6" t="s">
        <v>605</v>
      </c>
      <c r="AE207" s="6" t="s">
        <v>605</v>
      </c>
      <c r="AF207" s="6" t="s">
        <v>605</v>
      </c>
      <c r="AG207" s="6" t="s">
        <v>605</v>
      </c>
      <c r="AH207" s="6" t="s">
        <v>605</v>
      </c>
      <c r="AI207" s="6" t="s">
        <v>605</v>
      </c>
      <c r="AJ207" s="6">
        <v>0</v>
      </c>
      <c r="AK207" s="15" t="s">
        <v>605</v>
      </c>
      <c r="AL207" s="15" t="s">
        <v>605</v>
      </c>
      <c r="AM207" s="15" t="s">
        <v>605</v>
      </c>
      <c r="AN207" s="15" t="s">
        <v>605</v>
      </c>
      <c r="AO207" s="15" t="s">
        <v>605</v>
      </c>
      <c r="AP207" s="15" t="s">
        <v>605</v>
      </c>
      <c r="AQ207" s="15" t="s">
        <v>605</v>
      </c>
      <c r="AR207" s="15" t="s">
        <v>605</v>
      </c>
      <c r="AS207" s="6" t="s">
        <v>605</v>
      </c>
      <c r="AT207" s="6" t="s">
        <v>605</v>
      </c>
      <c r="AU207" s="6" t="s">
        <v>605</v>
      </c>
      <c r="AV207" s="6" t="s">
        <v>605</v>
      </c>
      <c r="AW207" s="6" t="s">
        <v>605</v>
      </c>
      <c r="AX207" s="6" t="s">
        <v>605</v>
      </c>
      <c r="AY207" s="6" t="s">
        <v>605</v>
      </c>
      <c r="AZ207" s="6" t="s">
        <v>605</v>
      </c>
      <c r="BA207" s="6" t="s">
        <v>605</v>
      </c>
      <c r="BB207" s="6" t="s">
        <v>605</v>
      </c>
      <c r="BC207" s="6" t="s">
        <v>605</v>
      </c>
      <c r="BD207" s="6" t="s">
        <v>605</v>
      </c>
      <c r="BE207" s="6">
        <v>0</v>
      </c>
      <c r="BF207" s="6" t="s">
        <v>605</v>
      </c>
      <c r="BG207" s="6" t="s">
        <v>605</v>
      </c>
      <c r="BH207" s="6">
        <v>1</v>
      </c>
      <c r="BI207" s="6" t="s">
        <v>1779</v>
      </c>
      <c r="BJ207" s="6" t="s">
        <v>1799</v>
      </c>
      <c r="BK207" s="6">
        <v>-22.71</v>
      </c>
      <c r="BL207" s="6" t="s">
        <v>1800</v>
      </c>
      <c r="BM207" s="6">
        <v>9.7100000000000009</v>
      </c>
      <c r="BN207" s="6">
        <v>41.2</v>
      </c>
      <c r="BO207" s="6">
        <v>0</v>
      </c>
    </row>
    <row r="208" spans="1:67" x14ac:dyDescent="0.15">
      <c r="A208" s="6" t="s">
        <v>2232</v>
      </c>
      <c r="B208" s="6" t="s">
        <v>2231</v>
      </c>
      <c r="C208" s="6" t="s">
        <v>2231</v>
      </c>
      <c r="D208" s="6" t="s">
        <v>1775</v>
      </c>
      <c r="E208" s="6">
        <v>1</v>
      </c>
      <c r="F208" s="6" t="s">
        <v>1776</v>
      </c>
      <c r="G208" s="6" t="s">
        <v>1600</v>
      </c>
      <c r="H208" s="6">
        <v>4</v>
      </c>
      <c r="I208" s="4">
        <v>3900</v>
      </c>
      <c r="J208" s="6">
        <v>2300</v>
      </c>
      <c r="L208" s="40">
        <v>11.39</v>
      </c>
      <c r="M208" s="40">
        <v>54.65</v>
      </c>
      <c r="N208" s="6" t="s">
        <v>1777</v>
      </c>
      <c r="O208" s="6" t="s">
        <v>1778</v>
      </c>
      <c r="P208" s="6">
        <v>0</v>
      </c>
      <c r="Q208" s="6" t="s">
        <v>605</v>
      </c>
      <c r="R208" s="6" t="s">
        <v>605</v>
      </c>
      <c r="S208" s="6" t="s">
        <v>605</v>
      </c>
      <c r="T208" s="6" t="s">
        <v>605</v>
      </c>
      <c r="U208" s="6">
        <v>0</v>
      </c>
      <c r="V208" s="6" t="s">
        <v>605</v>
      </c>
      <c r="W208" s="6" t="s">
        <v>605</v>
      </c>
      <c r="X208" s="6" t="s">
        <v>605</v>
      </c>
      <c r="Y208" s="6" t="s">
        <v>605</v>
      </c>
      <c r="Z208" s="6" t="s">
        <v>605</v>
      </c>
      <c r="AA208" s="6" t="s">
        <v>605</v>
      </c>
      <c r="AB208" s="15" t="s">
        <v>605</v>
      </c>
      <c r="AC208" s="6" t="s">
        <v>605</v>
      </c>
      <c r="AD208" s="6" t="s">
        <v>605</v>
      </c>
      <c r="AE208" s="6" t="s">
        <v>605</v>
      </c>
      <c r="AF208" s="6" t="s">
        <v>605</v>
      </c>
      <c r="AG208" s="6" t="s">
        <v>605</v>
      </c>
      <c r="AH208" s="6" t="s">
        <v>605</v>
      </c>
      <c r="AI208" s="6" t="s">
        <v>605</v>
      </c>
      <c r="AJ208" s="6">
        <v>0</v>
      </c>
      <c r="AK208" s="15" t="s">
        <v>605</v>
      </c>
      <c r="AL208" s="15" t="s">
        <v>605</v>
      </c>
      <c r="AM208" s="15" t="s">
        <v>605</v>
      </c>
      <c r="AN208" s="15" t="s">
        <v>605</v>
      </c>
      <c r="AO208" s="15" t="s">
        <v>605</v>
      </c>
      <c r="AP208" s="15" t="s">
        <v>605</v>
      </c>
      <c r="AQ208" s="15" t="s">
        <v>605</v>
      </c>
      <c r="AR208" s="15" t="s">
        <v>605</v>
      </c>
      <c r="AS208" s="6" t="s">
        <v>605</v>
      </c>
      <c r="AT208" s="6" t="s">
        <v>605</v>
      </c>
      <c r="AU208" s="6" t="s">
        <v>605</v>
      </c>
      <c r="AV208" s="6" t="s">
        <v>605</v>
      </c>
      <c r="AW208" s="6" t="s">
        <v>605</v>
      </c>
      <c r="AX208" s="6" t="s">
        <v>605</v>
      </c>
      <c r="AY208" s="6" t="s">
        <v>605</v>
      </c>
      <c r="AZ208" s="6" t="s">
        <v>605</v>
      </c>
      <c r="BA208" s="6" t="s">
        <v>605</v>
      </c>
      <c r="BB208" s="6" t="s">
        <v>605</v>
      </c>
      <c r="BC208" s="6" t="s">
        <v>605</v>
      </c>
      <c r="BD208" s="6" t="s">
        <v>605</v>
      </c>
      <c r="BE208" s="6">
        <v>0</v>
      </c>
      <c r="BF208" s="6" t="s">
        <v>605</v>
      </c>
      <c r="BG208" s="6" t="s">
        <v>605</v>
      </c>
      <c r="BH208" s="6">
        <v>1</v>
      </c>
      <c r="BI208" s="6" t="s">
        <v>1779</v>
      </c>
      <c r="BJ208" s="6" t="s">
        <v>1799</v>
      </c>
      <c r="BK208" s="6">
        <v>-19.920000000000002</v>
      </c>
      <c r="BL208" s="6" t="s">
        <v>1800</v>
      </c>
      <c r="BM208" s="6">
        <v>9.4499999999999993</v>
      </c>
      <c r="BN208" s="6">
        <v>10.75</v>
      </c>
      <c r="BO208" s="6">
        <v>0</v>
      </c>
    </row>
    <row r="209" spans="1:67" x14ac:dyDescent="0.15">
      <c r="A209" s="6" t="s">
        <v>2233</v>
      </c>
      <c r="B209" s="6" t="s">
        <v>2234</v>
      </c>
      <c r="C209" s="6" t="s">
        <v>2234</v>
      </c>
      <c r="D209" s="6" t="s">
        <v>1810</v>
      </c>
      <c r="E209" s="6">
        <v>0</v>
      </c>
      <c r="F209" s="6" t="s">
        <v>1776</v>
      </c>
      <c r="G209" s="6" t="s">
        <v>1600</v>
      </c>
      <c r="H209" s="6">
        <v>5</v>
      </c>
      <c r="I209" s="6">
        <v>4500</v>
      </c>
      <c r="J209" s="6">
        <v>4000</v>
      </c>
      <c r="L209" s="40">
        <v>11.39</v>
      </c>
      <c r="M209" s="40">
        <v>54.65</v>
      </c>
      <c r="N209" s="6" t="s">
        <v>1777</v>
      </c>
      <c r="O209" s="6" t="s">
        <v>1778</v>
      </c>
      <c r="P209" s="6">
        <v>0</v>
      </c>
      <c r="Q209" s="6" t="s">
        <v>605</v>
      </c>
      <c r="R209" s="6" t="s">
        <v>605</v>
      </c>
      <c r="S209" s="6" t="s">
        <v>605</v>
      </c>
      <c r="T209" s="6" t="s">
        <v>605</v>
      </c>
      <c r="U209" s="6">
        <v>0</v>
      </c>
      <c r="V209" s="6" t="s">
        <v>605</v>
      </c>
      <c r="W209" s="6" t="s">
        <v>605</v>
      </c>
      <c r="X209" s="6" t="s">
        <v>605</v>
      </c>
      <c r="Y209" s="6" t="s">
        <v>605</v>
      </c>
      <c r="Z209" s="6" t="s">
        <v>605</v>
      </c>
      <c r="AA209" s="6" t="s">
        <v>605</v>
      </c>
      <c r="AB209" s="15" t="s">
        <v>605</v>
      </c>
      <c r="AC209" s="6" t="s">
        <v>605</v>
      </c>
      <c r="AD209" s="6" t="s">
        <v>605</v>
      </c>
      <c r="AE209" s="6" t="s">
        <v>605</v>
      </c>
      <c r="AF209" s="6" t="s">
        <v>605</v>
      </c>
      <c r="AG209" s="6" t="s">
        <v>605</v>
      </c>
      <c r="AH209" s="6" t="s">
        <v>605</v>
      </c>
      <c r="AI209" s="6" t="s">
        <v>605</v>
      </c>
      <c r="AJ209" s="6">
        <v>0</v>
      </c>
      <c r="AK209" s="15" t="s">
        <v>605</v>
      </c>
      <c r="AL209" s="15" t="s">
        <v>605</v>
      </c>
      <c r="AM209" s="15" t="s">
        <v>605</v>
      </c>
      <c r="AN209" s="15" t="s">
        <v>605</v>
      </c>
      <c r="AO209" s="15" t="s">
        <v>605</v>
      </c>
      <c r="AP209" s="15" t="s">
        <v>605</v>
      </c>
      <c r="AQ209" s="15" t="s">
        <v>605</v>
      </c>
      <c r="AR209" s="15" t="s">
        <v>605</v>
      </c>
      <c r="AS209" s="6" t="s">
        <v>605</v>
      </c>
      <c r="AT209" s="6" t="s">
        <v>605</v>
      </c>
      <c r="AU209" s="6" t="s">
        <v>605</v>
      </c>
      <c r="AV209" s="6" t="s">
        <v>605</v>
      </c>
      <c r="AW209" s="6" t="s">
        <v>605</v>
      </c>
      <c r="AX209" s="6" t="s">
        <v>605</v>
      </c>
      <c r="AY209" s="6" t="s">
        <v>605</v>
      </c>
      <c r="AZ209" s="6" t="s">
        <v>605</v>
      </c>
      <c r="BA209" s="6" t="s">
        <v>605</v>
      </c>
      <c r="BB209" s="6" t="s">
        <v>605</v>
      </c>
      <c r="BC209" s="6" t="s">
        <v>605</v>
      </c>
      <c r="BD209" s="6" t="s">
        <v>605</v>
      </c>
      <c r="BE209" s="6">
        <v>0</v>
      </c>
      <c r="BF209" s="6" t="s">
        <v>605</v>
      </c>
      <c r="BG209" s="6" t="s">
        <v>605</v>
      </c>
      <c r="BH209" s="6">
        <v>1</v>
      </c>
      <c r="BI209" s="6" t="s">
        <v>1896</v>
      </c>
      <c r="BJ209" s="6" t="s">
        <v>1799</v>
      </c>
      <c r="BK209" s="6">
        <v>-23.44</v>
      </c>
      <c r="BL209" s="6" t="s">
        <v>1800</v>
      </c>
      <c r="BM209" s="6">
        <v>8.02</v>
      </c>
      <c r="BN209" s="6">
        <v>9.5</v>
      </c>
      <c r="BO209" s="6">
        <v>1</v>
      </c>
    </row>
    <row r="210" spans="1:67" x14ac:dyDescent="0.15">
      <c r="A210" s="6" t="s">
        <v>2235</v>
      </c>
      <c r="B210" s="6" t="s">
        <v>2236</v>
      </c>
      <c r="C210" s="6" t="s">
        <v>2236</v>
      </c>
      <c r="D210" s="6" t="s">
        <v>1810</v>
      </c>
      <c r="E210" s="6">
        <v>0</v>
      </c>
      <c r="F210" s="6" t="s">
        <v>1776</v>
      </c>
      <c r="G210" s="6" t="s">
        <v>1600</v>
      </c>
      <c r="H210" s="6">
        <v>5</v>
      </c>
      <c r="I210" s="6">
        <v>4500</v>
      </c>
      <c r="J210" s="6">
        <v>4000</v>
      </c>
      <c r="L210" s="40">
        <v>11.39</v>
      </c>
      <c r="M210" s="40">
        <v>54.65</v>
      </c>
      <c r="N210" s="6" t="s">
        <v>1777</v>
      </c>
      <c r="O210" s="6" t="s">
        <v>1778</v>
      </c>
      <c r="P210" s="6">
        <v>0</v>
      </c>
      <c r="Q210" s="6" t="s">
        <v>605</v>
      </c>
      <c r="R210" s="6" t="s">
        <v>605</v>
      </c>
      <c r="S210" s="6" t="s">
        <v>605</v>
      </c>
      <c r="T210" s="6" t="s">
        <v>605</v>
      </c>
      <c r="U210" s="6">
        <v>0</v>
      </c>
      <c r="V210" s="6" t="s">
        <v>605</v>
      </c>
      <c r="W210" s="6" t="s">
        <v>605</v>
      </c>
      <c r="X210" s="6" t="s">
        <v>605</v>
      </c>
      <c r="Y210" s="6" t="s">
        <v>605</v>
      </c>
      <c r="Z210" s="6" t="s">
        <v>605</v>
      </c>
      <c r="AA210" s="6" t="s">
        <v>605</v>
      </c>
      <c r="AB210" s="15" t="s">
        <v>605</v>
      </c>
      <c r="AC210" s="6" t="s">
        <v>605</v>
      </c>
      <c r="AD210" s="6" t="s">
        <v>605</v>
      </c>
      <c r="AE210" s="6" t="s">
        <v>605</v>
      </c>
      <c r="AF210" s="6" t="s">
        <v>605</v>
      </c>
      <c r="AG210" s="6" t="s">
        <v>605</v>
      </c>
      <c r="AH210" s="6" t="s">
        <v>605</v>
      </c>
      <c r="AI210" s="6" t="s">
        <v>605</v>
      </c>
      <c r="AJ210" s="6">
        <v>0</v>
      </c>
      <c r="AK210" s="15" t="s">
        <v>605</v>
      </c>
      <c r="AL210" s="15" t="s">
        <v>605</v>
      </c>
      <c r="AM210" s="15" t="s">
        <v>605</v>
      </c>
      <c r="AN210" s="15" t="s">
        <v>605</v>
      </c>
      <c r="AO210" s="15" t="s">
        <v>605</v>
      </c>
      <c r="AP210" s="15" t="s">
        <v>605</v>
      </c>
      <c r="AQ210" s="15" t="s">
        <v>605</v>
      </c>
      <c r="AR210" s="15" t="s">
        <v>605</v>
      </c>
      <c r="AS210" s="6" t="s">
        <v>605</v>
      </c>
      <c r="AT210" s="6" t="s">
        <v>605</v>
      </c>
      <c r="AU210" s="6" t="s">
        <v>605</v>
      </c>
      <c r="AV210" s="6" t="s">
        <v>605</v>
      </c>
      <c r="AW210" s="6" t="s">
        <v>605</v>
      </c>
      <c r="AX210" s="6" t="s">
        <v>605</v>
      </c>
      <c r="AY210" s="6" t="s">
        <v>605</v>
      </c>
      <c r="AZ210" s="6" t="s">
        <v>605</v>
      </c>
      <c r="BA210" s="6" t="s">
        <v>605</v>
      </c>
      <c r="BB210" s="6" t="s">
        <v>605</v>
      </c>
      <c r="BC210" s="6" t="s">
        <v>605</v>
      </c>
      <c r="BD210" s="6" t="s">
        <v>605</v>
      </c>
      <c r="BE210" s="6">
        <v>0</v>
      </c>
      <c r="BF210" s="6" t="s">
        <v>605</v>
      </c>
      <c r="BG210" s="6" t="s">
        <v>605</v>
      </c>
      <c r="BH210" s="6">
        <v>1</v>
      </c>
      <c r="BI210" s="6" t="s">
        <v>1896</v>
      </c>
      <c r="BJ210" s="6" t="s">
        <v>1799</v>
      </c>
      <c r="BK210" s="6">
        <v>-22.06</v>
      </c>
      <c r="BL210" s="6" t="s">
        <v>1800</v>
      </c>
      <c r="BM210" s="6">
        <v>8.52</v>
      </c>
      <c r="BN210" s="6">
        <v>7.9</v>
      </c>
      <c r="BO210" s="6">
        <v>1</v>
      </c>
    </row>
    <row r="211" spans="1:67" x14ac:dyDescent="0.15">
      <c r="A211" s="6" t="s">
        <v>2237</v>
      </c>
      <c r="B211" s="6" t="s">
        <v>2238</v>
      </c>
      <c r="C211" s="6" t="s">
        <v>2238</v>
      </c>
      <c r="D211" s="6" t="s">
        <v>1775</v>
      </c>
      <c r="E211" s="6">
        <v>1</v>
      </c>
      <c r="F211" s="6" t="s">
        <v>1776</v>
      </c>
      <c r="G211" s="6" t="s">
        <v>1600</v>
      </c>
      <c r="H211" s="6">
        <v>4</v>
      </c>
      <c r="I211" s="4">
        <v>3900</v>
      </c>
      <c r="J211" s="6">
        <v>2300</v>
      </c>
      <c r="L211" s="40">
        <v>11.39</v>
      </c>
      <c r="M211" s="40">
        <v>54.65</v>
      </c>
      <c r="N211" s="6" t="s">
        <v>1777</v>
      </c>
      <c r="O211" s="6" t="s">
        <v>1778</v>
      </c>
      <c r="P211" s="6">
        <v>0</v>
      </c>
      <c r="Q211" s="6" t="s">
        <v>605</v>
      </c>
      <c r="R211" s="6" t="s">
        <v>605</v>
      </c>
      <c r="S211" s="6" t="s">
        <v>605</v>
      </c>
      <c r="T211" s="6" t="s">
        <v>605</v>
      </c>
      <c r="U211" s="6">
        <v>0</v>
      </c>
      <c r="V211" s="6" t="s">
        <v>605</v>
      </c>
      <c r="W211" s="6" t="s">
        <v>605</v>
      </c>
      <c r="X211" s="6" t="s">
        <v>605</v>
      </c>
      <c r="Y211" s="6" t="s">
        <v>605</v>
      </c>
      <c r="Z211" s="6" t="s">
        <v>605</v>
      </c>
      <c r="AA211" s="6" t="s">
        <v>605</v>
      </c>
      <c r="AB211" s="15" t="s">
        <v>605</v>
      </c>
      <c r="AC211" s="6" t="s">
        <v>605</v>
      </c>
      <c r="AD211" s="6" t="s">
        <v>605</v>
      </c>
      <c r="AE211" s="6" t="s">
        <v>605</v>
      </c>
      <c r="AF211" s="6" t="s">
        <v>605</v>
      </c>
      <c r="AG211" s="6" t="s">
        <v>605</v>
      </c>
      <c r="AH211" s="6" t="s">
        <v>605</v>
      </c>
      <c r="AI211" s="6" t="s">
        <v>605</v>
      </c>
      <c r="AJ211" s="6">
        <v>0</v>
      </c>
      <c r="AK211" s="15" t="s">
        <v>605</v>
      </c>
      <c r="AL211" s="15" t="s">
        <v>605</v>
      </c>
      <c r="AM211" s="15" t="s">
        <v>605</v>
      </c>
      <c r="AN211" s="15" t="s">
        <v>605</v>
      </c>
      <c r="AO211" s="15" t="s">
        <v>605</v>
      </c>
      <c r="AP211" s="15" t="s">
        <v>605</v>
      </c>
      <c r="AQ211" s="15" t="s">
        <v>605</v>
      </c>
      <c r="AR211" s="15" t="s">
        <v>605</v>
      </c>
      <c r="AS211" s="6" t="s">
        <v>605</v>
      </c>
      <c r="AT211" s="6" t="s">
        <v>605</v>
      </c>
      <c r="AU211" s="6" t="s">
        <v>605</v>
      </c>
      <c r="AV211" s="6" t="s">
        <v>605</v>
      </c>
      <c r="AW211" s="6" t="s">
        <v>605</v>
      </c>
      <c r="AX211" s="6" t="s">
        <v>605</v>
      </c>
      <c r="AY211" s="6" t="s">
        <v>605</v>
      </c>
      <c r="AZ211" s="6" t="s">
        <v>605</v>
      </c>
      <c r="BA211" s="6" t="s">
        <v>605</v>
      </c>
      <c r="BB211" s="6" t="s">
        <v>605</v>
      </c>
      <c r="BC211" s="6" t="s">
        <v>605</v>
      </c>
      <c r="BD211" s="6" t="s">
        <v>605</v>
      </c>
      <c r="BE211" s="6">
        <v>0</v>
      </c>
      <c r="BF211" s="6" t="s">
        <v>605</v>
      </c>
      <c r="BG211" s="6" t="s">
        <v>605</v>
      </c>
      <c r="BH211" s="6">
        <v>1</v>
      </c>
      <c r="BI211" s="6" t="s">
        <v>1779</v>
      </c>
      <c r="BJ211" s="6" t="s">
        <v>1799</v>
      </c>
      <c r="BK211" s="6">
        <v>-19.739999999999998</v>
      </c>
      <c r="BL211" s="6" t="s">
        <v>1800</v>
      </c>
      <c r="BM211" s="6">
        <v>9.4600000000000009</v>
      </c>
      <c r="BN211" s="6">
        <v>11.5</v>
      </c>
      <c r="BO211" s="6">
        <v>0</v>
      </c>
    </row>
    <row r="212" spans="1:67" x14ac:dyDescent="0.15">
      <c r="A212" s="6" t="s">
        <v>2239</v>
      </c>
      <c r="B212" s="6" t="s">
        <v>2240</v>
      </c>
      <c r="C212" s="6" t="s">
        <v>2240</v>
      </c>
      <c r="D212" s="6" t="s">
        <v>1810</v>
      </c>
      <c r="E212" s="6">
        <v>0</v>
      </c>
      <c r="F212" s="6" t="s">
        <v>1776</v>
      </c>
      <c r="G212" s="6" t="s">
        <v>1600</v>
      </c>
      <c r="H212" s="6">
        <v>5</v>
      </c>
      <c r="I212" s="6">
        <v>4500</v>
      </c>
      <c r="J212" s="6">
        <v>4000</v>
      </c>
      <c r="L212" s="40">
        <v>11.39</v>
      </c>
      <c r="M212" s="40">
        <v>54.65</v>
      </c>
      <c r="N212" s="6" t="s">
        <v>1777</v>
      </c>
      <c r="O212" s="6" t="s">
        <v>1778</v>
      </c>
      <c r="P212" s="6">
        <v>0</v>
      </c>
      <c r="Q212" s="6" t="s">
        <v>605</v>
      </c>
      <c r="R212" s="6" t="s">
        <v>605</v>
      </c>
      <c r="S212" s="6" t="s">
        <v>605</v>
      </c>
      <c r="T212" s="6" t="s">
        <v>605</v>
      </c>
      <c r="U212" s="6">
        <v>0</v>
      </c>
      <c r="V212" s="6" t="s">
        <v>605</v>
      </c>
      <c r="W212" s="6" t="s">
        <v>605</v>
      </c>
      <c r="X212" s="6" t="s">
        <v>605</v>
      </c>
      <c r="Y212" s="6" t="s">
        <v>605</v>
      </c>
      <c r="Z212" s="6" t="s">
        <v>605</v>
      </c>
      <c r="AA212" s="6" t="s">
        <v>605</v>
      </c>
      <c r="AB212" s="15" t="s">
        <v>605</v>
      </c>
      <c r="AC212" s="6" t="s">
        <v>605</v>
      </c>
      <c r="AD212" s="6" t="s">
        <v>605</v>
      </c>
      <c r="AE212" s="6" t="s">
        <v>605</v>
      </c>
      <c r="AF212" s="6" t="s">
        <v>605</v>
      </c>
      <c r="AG212" s="6" t="s">
        <v>605</v>
      </c>
      <c r="AH212" s="6" t="s">
        <v>605</v>
      </c>
      <c r="AI212" s="6" t="s">
        <v>605</v>
      </c>
      <c r="AJ212" s="6">
        <v>0</v>
      </c>
      <c r="AK212" s="15" t="s">
        <v>605</v>
      </c>
      <c r="AL212" s="15" t="s">
        <v>605</v>
      </c>
      <c r="AM212" s="15" t="s">
        <v>605</v>
      </c>
      <c r="AN212" s="15" t="s">
        <v>605</v>
      </c>
      <c r="AO212" s="15" t="s">
        <v>605</v>
      </c>
      <c r="AP212" s="15" t="s">
        <v>605</v>
      </c>
      <c r="AQ212" s="15" t="s">
        <v>605</v>
      </c>
      <c r="AR212" s="15" t="s">
        <v>605</v>
      </c>
      <c r="AS212" s="6" t="s">
        <v>605</v>
      </c>
      <c r="AT212" s="6" t="s">
        <v>605</v>
      </c>
      <c r="AU212" s="6" t="s">
        <v>605</v>
      </c>
      <c r="AV212" s="6" t="s">
        <v>605</v>
      </c>
      <c r="AW212" s="6" t="s">
        <v>605</v>
      </c>
      <c r="AX212" s="6" t="s">
        <v>605</v>
      </c>
      <c r="AY212" s="6" t="s">
        <v>605</v>
      </c>
      <c r="AZ212" s="6" t="s">
        <v>605</v>
      </c>
      <c r="BA212" s="6" t="s">
        <v>605</v>
      </c>
      <c r="BB212" s="6" t="s">
        <v>605</v>
      </c>
      <c r="BC212" s="6" t="s">
        <v>605</v>
      </c>
      <c r="BD212" s="6" t="s">
        <v>605</v>
      </c>
      <c r="BE212" s="6">
        <v>0</v>
      </c>
      <c r="BF212" s="6" t="s">
        <v>605</v>
      </c>
      <c r="BG212" s="6" t="s">
        <v>605</v>
      </c>
      <c r="BH212" s="6">
        <v>1</v>
      </c>
      <c r="BI212" s="6" t="s">
        <v>1896</v>
      </c>
      <c r="BJ212" s="6" t="s">
        <v>1799</v>
      </c>
      <c r="BK212" s="6">
        <v>-25.72</v>
      </c>
      <c r="BL212" s="6" t="s">
        <v>1800</v>
      </c>
      <c r="BM212" s="6">
        <v>7.38</v>
      </c>
      <c r="BN212" s="6">
        <v>13.15</v>
      </c>
      <c r="BO212" s="6">
        <v>0</v>
      </c>
    </row>
    <row r="213" spans="1:67" x14ac:dyDescent="0.15">
      <c r="A213" s="6" t="s">
        <v>2241</v>
      </c>
      <c r="B213" s="6" t="s">
        <v>2242</v>
      </c>
      <c r="C213" s="6" t="s">
        <v>2242</v>
      </c>
      <c r="D213" s="6" t="s">
        <v>1775</v>
      </c>
      <c r="E213" s="6">
        <v>1</v>
      </c>
      <c r="F213" s="6" t="s">
        <v>1776</v>
      </c>
      <c r="G213" s="6" t="s">
        <v>1600</v>
      </c>
      <c r="H213" s="6">
        <v>4</v>
      </c>
      <c r="I213" s="4">
        <v>3900</v>
      </c>
      <c r="J213" s="6">
        <v>2300</v>
      </c>
      <c r="L213" s="40">
        <v>11.39</v>
      </c>
      <c r="M213" s="40">
        <v>54.65</v>
      </c>
      <c r="N213" s="6" t="s">
        <v>1777</v>
      </c>
      <c r="O213" s="6" t="s">
        <v>1778</v>
      </c>
      <c r="P213" s="6">
        <v>0</v>
      </c>
      <c r="Q213" s="6" t="s">
        <v>605</v>
      </c>
      <c r="R213" s="6" t="s">
        <v>605</v>
      </c>
      <c r="S213" s="6" t="s">
        <v>605</v>
      </c>
      <c r="T213" s="6" t="s">
        <v>605</v>
      </c>
      <c r="U213" s="6">
        <v>0</v>
      </c>
      <c r="V213" s="6" t="s">
        <v>605</v>
      </c>
      <c r="W213" s="6" t="s">
        <v>605</v>
      </c>
      <c r="X213" s="6" t="s">
        <v>605</v>
      </c>
      <c r="Y213" s="6" t="s">
        <v>605</v>
      </c>
      <c r="Z213" s="6" t="s">
        <v>605</v>
      </c>
      <c r="AA213" s="6" t="s">
        <v>605</v>
      </c>
      <c r="AB213" s="15" t="s">
        <v>605</v>
      </c>
      <c r="AC213" s="6" t="s">
        <v>605</v>
      </c>
      <c r="AD213" s="6" t="s">
        <v>605</v>
      </c>
      <c r="AE213" s="6" t="s">
        <v>605</v>
      </c>
      <c r="AF213" s="6" t="s">
        <v>605</v>
      </c>
      <c r="AG213" s="6" t="s">
        <v>605</v>
      </c>
      <c r="AH213" s="6" t="s">
        <v>605</v>
      </c>
      <c r="AI213" s="6" t="s">
        <v>605</v>
      </c>
      <c r="AJ213" s="6">
        <v>0</v>
      </c>
      <c r="AK213" s="15" t="s">
        <v>605</v>
      </c>
      <c r="AL213" s="15" t="s">
        <v>605</v>
      </c>
      <c r="AM213" s="15" t="s">
        <v>605</v>
      </c>
      <c r="AN213" s="15" t="s">
        <v>605</v>
      </c>
      <c r="AO213" s="15" t="s">
        <v>605</v>
      </c>
      <c r="AP213" s="15" t="s">
        <v>605</v>
      </c>
      <c r="AQ213" s="15" t="s">
        <v>605</v>
      </c>
      <c r="AR213" s="15" t="s">
        <v>605</v>
      </c>
      <c r="AS213" s="6" t="s">
        <v>605</v>
      </c>
      <c r="AT213" s="6" t="s">
        <v>605</v>
      </c>
      <c r="AU213" s="6" t="s">
        <v>605</v>
      </c>
      <c r="AV213" s="6" t="s">
        <v>605</v>
      </c>
      <c r="AW213" s="6" t="s">
        <v>605</v>
      </c>
      <c r="AX213" s="6" t="s">
        <v>605</v>
      </c>
      <c r="AY213" s="6" t="s">
        <v>605</v>
      </c>
      <c r="AZ213" s="6" t="s">
        <v>605</v>
      </c>
      <c r="BA213" s="6" t="s">
        <v>605</v>
      </c>
      <c r="BB213" s="6" t="s">
        <v>605</v>
      </c>
      <c r="BC213" s="6" t="s">
        <v>605</v>
      </c>
      <c r="BD213" s="6" t="s">
        <v>605</v>
      </c>
      <c r="BE213" s="6">
        <v>0</v>
      </c>
      <c r="BF213" s="6" t="s">
        <v>605</v>
      </c>
      <c r="BG213" s="6" t="s">
        <v>605</v>
      </c>
      <c r="BH213" s="6">
        <v>1</v>
      </c>
      <c r="BI213" s="6" t="s">
        <v>1779</v>
      </c>
      <c r="BJ213" s="6" t="s">
        <v>1799</v>
      </c>
      <c r="BK213" s="6">
        <v>-26.81</v>
      </c>
      <c r="BL213" s="6" t="s">
        <v>1800</v>
      </c>
      <c r="BM213" s="6">
        <v>5.63</v>
      </c>
      <c r="BN213" s="6">
        <v>7.85</v>
      </c>
      <c r="BO213" s="6">
        <v>0</v>
      </c>
    </row>
    <row r="214" spans="1:67" x14ac:dyDescent="0.15">
      <c r="A214" s="6" t="s">
        <v>2243</v>
      </c>
      <c r="B214" s="6" t="s">
        <v>2244</v>
      </c>
      <c r="C214" s="6" t="s">
        <v>2244</v>
      </c>
      <c r="D214" s="6" t="s">
        <v>1775</v>
      </c>
      <c r="E214" s="6">
        <v>1</v>
      </c>
      <c r="F214" s="6" t="s">
        <v>1776</v>
      </c>
      <c r="G214" s="6" t="s">
        <v>1600</v>
      </c>
      <c r="H214" s="6">
        <v>4</v>
      </c>
      <c r="I214" s="4">
        <v>3900</v>
      </c>
      <c r="J214" s="6">
        <v>2300</v>
      </c>
      <c r="L214" s="40">
        <v>11.39</v>
      </c>
      <c r="M214" s="40">
        <v>54.65</v>
      </c>
      <c r="N214" s="6" t="s">
        <v>1777</v>
      </c>
      <c r="O214" s="6" t="s">
        <v>1778</v>
      </c>
      <c r="P214" s="6">
        <v>0</v>
      </c>
      <c r="Q214" s="6" t="s">
        <v>605</v>
      </c>
      <c r="R214" s="6" t="s">
        <v>605</v>
      </c>
      <c r="S214" s="6" t="s">
        <v>605</v>
      </c>
      <c r="T214" s="6" t="s">
        <v>605</v>
      </c>
      <c r="U214" s="6">
        <v>0</v>
      </c>
      <c r="V214" s="6" t="s">
        <v>605</v>
      </c>
      <c r="W214" s="6" t="s">
        <v>605</v>
      </c>
      <c r="X214" s="6" t="s">
        <v>605</v>
      </c>
      <c r="Y214" s="6" t="s">
        <v>605</v>
      </c>
      <c r="Z214" s="6" t="s">
        <v>605</v>
      </c>
      <c r="AA214" s="6" t="s">
        <v>605</v>
      </c>
      <c r="AB214" s="15" t="s">
        <v>605</v>
      </c>
      <c r="AC214" s="6" t="s">
        <v>605</v>
      </c>
      <c r="AD214" s="6" t="s">
        <v>605</v>
      </c>
      <c r="AE214" s="6" t="s">
        <v>605</v>
      </c>
      <c r="AF214" s="6" t="s">
        <v>605</v>
      </c>
      <c r="AG214" s="6" t="s">
        <v>605</v>
      </c>
      <c r="AH214" s="6" t="s">
        <v>605</v>
      </c>
      <c r="AI214" s="6" t="s">
        <v>605</v>
      </c>
      <c r="AJ214" s="6">
        <v>0</v>
      </c>
      <c r="AK214" s="15" t="s">
        <v>605</v>
      </c>
      <c r="AL214" s="15" t="s">
        <v>605</v>
      </c>
      <c r="AM214" s="15" t="s">
        <v>605</v>
      </c>
      <c r="AN214" s="15" t="s">
        <v>605</v>
      </c>
      <c r="AO214" s="15" t="s">
        <v>605</v>
      </c>
      <c r="AP214" s="15" t="s">
        <v>605</v>
      </c>
      <c r="AQ214" s="15" t="s">
        <v>605</v>
      </c>
      <c r="AR214" s="15" t="s">
        <v>605</v>
      </c>
      <c r="AS214" s="6" t="s">
        <v>605</v>
      </c>
      <c r="AT214" s="6" t="s">
        <v>605</v>
      </c>
      <c r="AU214" s="6" t="s">
        <v>605</v>
      </c>
      <c r="AV214" s="6" t="s">
        <v>605</v>
      </c>
      <c r="AW214" s="6" t="s">
        <v>605</v>
      </c>
      <c r="AX214" s="6" t="s">
        <v>605</v>
      </c>
      <c r="AY214" s="6" t="s">
        <v>605</v>
      </c>
      <c r="AZ214" s="6" t="s">
        <v>605</v>
      </c>
      <c r="BA214" s="6" t="s">
        <v>605</v>
      </c>
      <c r="BB214" s="6" t="s">
        <v>605</v>
      </c>
      <c r="BC214" s="6" t="s">
        <v>605</v>
      </c>
      <c r="BD214" s="6" t="s">
        <v>605</v>
      </c>
      <c r="BE214" s="6">
        <v>0</v>
      </c>
      <c r="BF214" s="6" t="s">
        <v>605</v>
      </c>
      <c r="BG214" s="6" t="s">
        <v>605</v>
      </c>
      <c r="BH214" s="6">
        <v>1</v>
      </c>
      <c r="BI214" s="6" t="s">
        <v>1779</v>
      </c>
      <c r="BJ214" s="6" t="s">
        <v>1799</v>
      </c>
      <c r="BK214" s="6">
        <v>-26.98</v>
      </c>
      <c r="BL214" s="6" t="s">
        <v>1800</v>
      </c>
      <c r="BM214" s="6">
        <v>5.67</v>
      </c>
      <c r="BN214" s="6">
        <v>7.8</v>
      </c>
      <c r="BO214" s="6">
        <v>0</v>
      </c>
    </row>
    <row r="215" spans="1:67" x14ac:dyDescent="0.15">
      <c r="A215" s="6" t="s">
        <v>2245</v>
      </c>
      <c r="B215" s="6" t="s">
        <v>2246</v>
      </c>
      <c r="C215" s="6" t="s">
        <v>2246</v>
      </c>
      <c r="D215" s="6" t="s">
        <v>1775</v>
      </c>
      <c r="E215" s="6">
        <v>1</v>
      </c>
      <c r="F215" s="6" t="s">
        <v>1776</v>
      </c>
      <c r="G215" s="6" t="s">
        <v>1600</v>
      </c>
      <c r="H215" s="6">
        <v>4</v>
      </c>
      <c r="I215" s="4">
        <v>3900</v>
      </c>
      <c r="J215" s="6">
        <v>2300</v>
      </c>
      <c r="L215" s="40">
        <v>11.39</v>
      </c>
      <c r="M215" s="40">
        <v>54.65</v>
      </c>
      <c r="N215" s="6" t="s">
        <v>1777</v>
      </c>
      <c r="O215" s="6" t="s">
        <v>1778</v>
      </c>
      <c r="P215" s="6">
        <v>0</v>
      </c>
      <c r="Q215" s="6" t="s">
        <v>605</v>
      </c>
      <c r="R215" s="6" t="s">
        <v>605</v>
      </c>
      <c r="S215" s="6" t="s">
        <v>605</v>
      </c>
      <c r="T215" s="6" t="s">
        <v>605</v>
      </c>
      <c r="U215" s="6">
        <v>0</v>
      </c>
      <c r="V215" s="6" t="s">
        <v>605</v>
      </c>
      <c r="W215" s="6" t="s">
        <v>605</v>
      </c>
      <c r="X215" s="6" t="s">
        <v>605</v>
      </c>
      <c r="Y215" s="6" t="s">
        <v>605</v>
      </c>
      <c r="Z215" s="6" t="s">
        <v>605</v>
      </c>
      <c r="AA215" s="6" t="s">
        <v>605</v>
      </c>
      <c r="AB215" s="15" t="s">
        <v>605</v>
      </c>
      <c r="AC215" s="6" t="s">
        <v>605</v>
      </c>
      <c r="AD215" s="6" t="s">
        <v>605</v>
      </c>
      <c r="AE215" s="6" t="s">
        <v>605</v>
      </c>
      <c r="AF215" s="6" t="s">
        <v>605</v>
      </c>
      <c r="AG215" s="6" t="s">
        <v>605</v>
      </c>
      <c r="AH215" s="6" t="s">
        <v>605</v>
      </c>
      <c r="AI215" s="6" t="s">
        <v>605</v>
      </c>
      <c r="AJ215" s="6">
        <v>0</v>
      </c>
      <c r="AK215" s="15" t="s">
        <v>605</v>
      </c>
      <c r="AL215" s="15" t="s">
        <v>605</v>
      </c>
      <c r="AM215" s="15" t="s">
        <v>605</v>
      </c>
      <c r="AN215" s="15" t="s">
        <v>605</v>
      </c>
      <c r="AO215" s="15" t="s">
        <v>605</v>
      </c>
      <c r="AP215" s="15" t="s">
        <v>605</v>
      </c>
      <c r="AQ215" s="15" t="s">
        <v>605</v>
      </c>
      <c r="AR215" s="15" t="s">
        <v>605</v>
      </c>
      <c r="AS215" s="6" t="s">
        <v>605</v>
      </c>
      <c r="AT215" s="6" t="s">
        <v>605</v>
      </c>
      <c r="AU215" s="6" t="s">
        <v>605</v>
      </c>
      <c r="AV215" s="6" t="s">
        <v>605</v>
      </c>
      <c r="AW215" s="6" t="s">
        <v>605</v>
      </c>
      <c r="AX215" s="6" t="s">
        <v>605</v>
      </c>
      <c r="AY215" s="6" t="s">
        <v>605</v>
      </c>
      <c r="AZ215" s="6" t="s">
        <v>605</v>
      </c>
      <c r="BA215" s="6" t="s">
        <v>605</v>
      </c>
      <c r="BB215" s="6" t="s">
        <v>605</v>
      </c>
      <c r="BC215" s="6" t="s">
        <v>605</v>
      </c>
      <c r="BD215" s="6" t="s">
        <v>605</v>
      </c>
      <c r="BE215" s="6">
        <v>0</v>
      </c>
      <c r="BF215" s="6" t="s">
        <v>605</v>
      </c>
      <c r="BG215" s="6" t="s">
        <v>605</v>
      </c>
      <c r="BH215" s="6">
        <v>1</v>
      </c>
      <c r="BI215" s="6" t="s">
        <v>1779</v>
      </c>
      <c r="BJ215" s="6" t="s">
        <v>1799</v>
      </c>
      <c r="BK215" s="6">
        <v>-27.36</v>
      </c>
      <c r="BL215" s="6" t="s">
        <v>1800</v>
      </c>
      <c r="BM215" s="6" t="s">
        <v>605</v>
      </c>
      <c r="BN215" s="6" t="s">
        <v>605</v>
      </c>
      <c r="BO215" s="6">
        <v>0</v>
      </c>
    </row>
    <row r="216" spans="1:67" x14ac:dyDescent="0.15">
      <c r="A216" s="6" t="s">
        <v>2247</v>
      </c>
      <c r="B216" s="6" t="s">
        <v>2248</v>
      </c>
      <c r="C216" s="6" t="s">
        <v>2249</v>
      </c>
      <c r="D216" s="6" t="s">
        <v>1775</v>
      </c>
      <c r="E216" s="6">
        <v>1</v>
      </c>
      <c r="F216" s="6" t="s">
        <v>1776</v>
      </c>
      <c r="G216" s="6" t="s">
        <v>1600</v>
      </c>
      <c r="H216" s="6">
        <v>4</v>
      </c>
      <c r="I216" s="4">
        <v>3900</v>
      </c>
      <c r="J216" s="6">
        <v>2300</v>
      </c>
      <c r="L216" s="40">
        <v>11.39</v>
      </c>
      <c r="M216" s="40">
        <v>54.65</v>
      </c>
      <c r="N216" s="6" t="s">
        <v>1777</v>
      </c>
      <c r="O216" s="6" t="s">
        <v>1778</v>
      </c>
      <c r="P216" s="6">
        <v>0</v>
      </c>
      <c r="Q216" s="6" t="s">
        <v>605</v>
      </c>
      <c r="R216" s="6" t="s">
        <v>605</v>
      </c>
      <c r="S216" s="6" t="s">
        <v>605</v>
      </c>
      <c r="T216" s="6" t="s">
        <v>605</v>
      </c>
      <c r="U216" s="6">
        <v>0</v>
      </c>
      <c r="V216" s="6" t="s">
        <v>605</v>
      </c>
      <c r="W216" s="6" t="s">
        <v>605</v>
      </c>
      <c r="X216" s="6" t="s">
        <v>605</v>
      </c>
      <c r="Y216" s="6" t="s">
        <v>605</v>
      </c>
      <c r="Z216" s="6" t="s">
        <v>605</v>
      </c>
      <c r="AA216" s="6" t="s">
        <v>605</v>
      </c>
      <c r="AB216" s="15" t="s">
        <v>605</v>
      </c>
      <c r="AC216" s="6" t="s">
        <v>605</v>
      </c>
      <c r="AD216" s="6" t="s">
        <v>605</v>
      </c>
      <c r="AE216" s="6" t="s">
        <v>605</v>
      </c>
      <c r="AF216" s="6" t="s">
        <v>605</v>
      </c>
      <c r="AG216" s="6" t="s">
        <v>605</v>
      </c>
      <c r="AH216" s="6" t="s">
        <v>605</v>
      </c>
      <c r="AI216" s="6" t="s">
        <v>605</v>
      </c>
      <c r="AJ216" s="6">
        <v>0</v>
      </c>
      <c r="AK216" s="15" t="s">
        <v>605</v>
      </c>
      <c r="AL216" s="15" t="s">
        <v>605</v>
      </c>
      <c r="AM216" s="15" t="s">
        <v>605</v>
      </c>
      <c r="AN216" s="15" t="s">
        <v>605</v>
      </c>
      <c r="AO216" s="15" t="s">
        <v>605</v>
      </c>
      <c r="AP216" s="15" t="s">
        <v>605</v>
      </c>
      <c r="AQ216" s="15" t="s">
        <v>605</v>
      </c>
      <c r="AR216" s="15" t="s">
        <v>605</v>
      </c>
      <c r="AS216" s="6" t="s">
        <v>605</v>
      </c>
      <c r="AT216" s="6" t="s">
        <v>605</v>
      </c>
      <c r="AU216" s="6" t="s">
        <v>605</v>
      </c>
      <c r="AV216" s="6" t="s">
        <v>605</v>
      </c>
      <c r="AW216" s="6" t="s">
        <v>605</v>
      </c>
      <c r="AX216" s="6" t="s">
        <v>605</v>
      </c>
      <c r="AY216" s="6" t="s">
        <v>605</v>
      </c>
      <c r="AZ216" s="6" t="s">
        <v>605</v>
      </c>
      <c r="BA216" s="6" t="s">
        <v>605</v>
      </c>
      <c r="BB216" s="6" t="s">
        <v>605</v>
      </c>
      <c r="BC216" s="6" t="s">
        <v>605</v>
      </c>
      <c r="BD216" s="6" t="s">
        <v>605</v>
      </c>
      <c r="BE216" s="6">
        <v>0</v>
      </c>
      <c r="BF216" s="6" t="s">
        <v>605</v>
      </c>
      <c r="BG216" s="6" t="s">
        <v>605</v>
      </c>
      <c r="BH216" s="6">
        <v>1</v>
      </c>
      <c r="BI216" s="6" t="s">
        <v>1779</v>
      </c>
      <c r="BJ216" s="6" t="s">
        <v>1799</v>
      </c>
      <c r="BK216" s="6">
        <v>-26.78</v>
      </c>
      <c r="BL216" s="6" t="s">
        <v>1800</v>
      </c>
      <c r="BM216" s="6">
        <v>7.88</v>
      </c>
      <c r="BN216" s="6">
        <v>8.1</v>
      </c>
      <c r="BO216" s="6">
        <v>0</v>
      </c>
    </row>
    <row r="217" spans="1:67" x14ac:dyDescent="0.15">
      <c r="A217" s="6" t="s">
        <v>2250</v>
      </c>
      <c r="B217" s="6" t="s">
        <v>2251</v>
      </c>
      <c r="C217" s="6" t="s">
        <v>2249</v>
      </c>
      <c r="D217" s="6" t="s">
        <v>1775</v>
      </c>
      <c r="E217" s="6">
        <v>1</v>
      </c>
      <c r="F217" s="6" t="s">
        <v>1776</v>
      </c>
      <c r="G217" s="6" t="s">
        <v>1600</v>
      </c>
      <c r="H217" s="6">
        <v>4</v>
      </c>
      <c r="I217" s="4">
        <v>3900</v>
      </c>
      <c r="J217" s="6">
        <v>2300</v>
      </c>
      <c r="L217" s="40">
        <v>11.39</v>
      </c>
      <c r="M217" s="40">
        <v>54.65</v>
      </c>
      <c r="N217" s="6" t="s">
        <v>1777</v>
      </c>
      <c r="O217" s="6" t="s">
        <v>1778</v>
      </c>
      <c r="P217" s="6">
        <v>0</v>
      </c>
      <c r="Q217" s="6" t="s">
        <v>605</v>
      </c>
      <c r="R217" s="6" t="s">
        <v>605</v>
      </c>
      <c r="S217" s="6" t="s">
        <v>605</v>
      </c>
      <c r="T217" s="6" t="s">
        <v>605</v>
      </c>
      <c r="U217" s="6">
        <v>0</v>
      </c>
      <c r="V217" s="6" t="s">
        <v>605</v>
      </c>
      <c r="W217" s="6" t="s">
        <v>605</v>
      </c>
      <c r="X217" s="6" t="s">
        <v>605</v>
      </c>
      <c r="Y217" s="6" t="s">
        <v>605</v>
      </c>
      <c r="Z217" s="6" t="s">
        <v>605</v>
      </c>
      <c r="AA217" s="6" t="s">
        <v>605</v>
      </c>
      <c r="AB217" s="15" t="s">
        <v>605</v>
      </c>
      <c r="AC217" s="6" t="s">
        <v>605</v>
      </c>
      <c r="AD217" s="6" t="s">
        <v>605</v>
      </c>
      <c r="AE217" s="6" t="s">
        <v>605</v>
      </c>
      <c r="AF217" s="6" t="s">
        <v>605</v>
      </c>
      <c r="AG217" s="6" t="s">
        <v>605</v>
      </c>
      <c r="AH217" s="6" t="s">
        <v>605</v>
      </c>
      <c r="AI217" s="6" t="s">
        <v>605</v>
      </c>
      <c r="AJ217" s="6">
        <v>0</v>
      </c>
      <c r="AK217" s="15" t="s">
        <v>605</v>
      </c>
      <c r="AL217" s="15" t="s">
        <v>605</v>
      </c>
      <c r="AM217" s="15" t="s">
        <v>605</v>
      </c>
      <c r="AN217" s="15" t="s">
        <v>605</v>
      </c>
      <c r="AO217" s="15" t="s">
        <v>605</v>
      </c>
      <c r="AP217" s="15" t="s">
        <v>605</v>
      </c>
      <c r="AQ217" s="15" t="s">
        <v>605</v>
      </c>
      <c r="AR217" s="15" t="s">
        <v>605</v>
      </c>
      <c r="AS217" s="6" t="s">
        <v>605</v>
      </c>
      <c r="AT217" s="6" t="s">
        <v>605</v>
      </c>
      <c r="AU217" s="6" t="s">
        <v>605</v>
      </c>
      <c r="AV217" s="6" t="s">
        <v>605</v>
      </c>
      <c r="AW217" s="6" t="s">
        <v>605</v>
      </c>
      <c r="AX217" s="6" t="s">
        <v>605</v>
      </c>
      <c r="AY217" s="6" t="s">
        <v>605</v>
      </c>
      <c r="AZ217" s="6" t="s">
        <v>605</v>
      </c>
      <c r="BA217" s="6" t="s">
        <v>605</v>
      </c>
      <c r="BB217" s="6" t="s">
        <v>605</v>
      </c>
      <c r="BC217" s="6" t="s">
        <v>605</v>
      </c>
      <c r="BD217" s="6" t="s">
        <v>605</v>
      </c>
      <c r="BE217" s="6">
        <v>0</v>
      </c>
      <c r="BF217" s="6" t="s">
        <v>605</v>
      </c>
      <c r="BG217" s="6" t="s">
        <v>605</v>
      </c>
      <c r="BH217" s="6">
        <v>1</v>
      </c>
      <c r="BI217" s="6" t="s">
        <v>1779</v>
      </c>
      <c r="BJ217" s="6" t="s">
        <v>1799</v>
      </c>
      <c r="BK217" s="6">
        <v>-26.29</v>
      </c>
      <c r="BL217" s="6" t="s">
        <v>1800</v>
      </c>
      <c r="BM217" s="6">
        <v>8.01</v>
      </c>
      <c r="BN217" s="6">
        <v>7.4</v>
      </c>
      <c r="BO217" s="6">
        <v>0</v>
      </c>
    </row>
    <row r="218" spans="1:67" x14ac:dyDescent="0.15">
      <c r="A218" s="6" t="s">
        <v>2252</v>
      </c>
      <c r="B218" s="6" t="s">
        <v>2253</v>
      </c>
      <c r="C218" s="6" t="s">
        <v>2253</v>
      </c>
      <c r="D218" s="6" t="s">
        <v>1775</v>
      </c>
      <c r="E218" s="6">
        <v>1</v>
      </c>
      <c r="F218" s="6" t="s">
        <v>1776</v>
      </c>
      <c r="G218" s="6" t="s">
        <v>1600</v>
      </c>
      <c r="H218" s="6">
        <v>4</v>
      </c>
      <c r="I218" s="4">
        <v>3900</v>
      </c>
      <c r="J218" s="6">
        <v>2300</v>
      </c>
      <c r="L218" s="40">
        <v>11.39</v>
      </c>
      <c r="M218" s="40">
        <v>54.65</v>
      </c>
      <c r="N218" s="6" t="s">
        <v>1777</v>
      </c>
      <c r="O218" s="6" t="s">
        <v>1778</v>
      </c>
      <c r="P218" s="6">
        <v>0</v>
      </c>
      <c r="Q218" s="6" t="s">
        <v>605</v>
      </c>
      <c r="R218" s="6" t="s">
        <v>605</v>
      </c>
      <c r="S218" s="6" t="s">
        <v>605</v>
      </c>
      <c r="T218" s="6" t="s">
        <v>605</v>
      </c>
      <c r="U218" s="6">
        <v>0</v>
      </c>
      <c r="V218" s="6" t="s">
        <v>605</v>
      </c>
      <c r="W218" s="6" t="s">
        <v>605</v>
      </c>
      <c r="X218" s="6" t="s">
        <v>605</v>
      </c>
      <c r="Y218" s="6" t="s">
        <v>605</v>
      </c>
      <c r="Z218" s="6" t="s">
        <v>605</v>
      </c>
      <c r="AA218" s="6" t="s">
        <v>605</v>
      </c>
      <c r="AB218" s="15" t="s">
        <v>605</v>
      </c>
      <c r="AC218" s="6" t="s">
        <v>605</v>
      </c>
      <c r="AD218" s="6" t="s">
        <v>605</v>
      </c>
      <c r="AE218" s="6" t="s">
        <v>605</v>
      </c>
      <c r="AF218" s="6" t="s">
        <v>605</v>
      </c>
      <c r="AG218" s="6" t="s">
        <v>605</v>
      </c>
      <c r="AH218" s="6" t="s">
        <v>605</v>
      </c>
      <c r="AI218" s="6" t="s">
        <v>605</v>
      </c>
      <c r="AJ218" s="6">
        <v>0</v>
      </c>
      <c r="AK218" s="15" t="s">
        <v>605</v>
      </c>
      <c r="AL218" s="15" t="s">
        <v>605</v>
      </c>
      <c r="AM218" s="15" t="s">
        <v>605</v>
      </c>
      <c r="AN218" s="15" t="s">
        <v>605</v>
      </c>
      <c r="AO218" s="15" t="s">
        <v>605</v>
      </c>
      <c r="AP218" s="15" t="s">
        <v>605</v>
      </c>
      <c r="AQ218" s="15" t="s">
        <v>605</v>
      </c>
      <c r="AR218" s="15" t="s">
        <v>605</v>
      </c>
      <c r="AS218" s="6" t="s">
        <v>605</v>
      </c>
      <c r="AT218" s="6" t="s">
        <v>605</v>
      </c>
      <c r="AU218" s="6" t="s">
        <v>605</v>
      </c>
      <c r="AV218" s="6" t="s">
        <v>605</v>
      </c>
      <c r="AW218" s="6" t="s">
        <v>605</v>
      </c>
      <c r="AX218" s="6" t="s">
        <v>605</v>
      </c>
      <c r="AY218" s="6" t="s">
        <v>605</v>
      </c>
      <c r="AZ218" s="6" t="s">
        <v>605</v>
      </c>
      <c r="BA218" s="6" t="s">
        <v>605</v>
      </c>
      <c r="BB218" s="6" t="s">
        <v>605</v>
      </c>
      <c r="BC218" s="6" t="s">
        <v>605</v>
      </c>
      <c r="BD218" s="6" t="s">
        <v>605</v>
      </c>
      <c r="BE218" s="6">
        <v>0</v>
      </c>
      <c r="BF218" s="6" t="s">
        <v>605</v>
      </c>
      <c r="BG218" s="6" t="s">
        <v>605</v>
      </c>
      <c r="BH218" s="6">
        <v>1</v>
      </c>
      <c r="BI218" s="6" t="s">
        <v>1779</v>
      </c>
      <c r="BJ218" s="6" t="s">
        <v>1799</v>
      </c>
      <c r="BK218" s="6" t="s">
        <v>605</v>
      </c>
      <c r="BL218" s="6" t="s">
        <v>1800</v>
      </c>
      <c r="BM218" s="6" t="s">
        <v>605</v>
      </c>
      <c r="BN218" s="6" t="s">
        <v>605</v>
      </c>
      <c r="BO218" s="6">
        <v>0</v>
      </c>
    </row>
    <row r="219" spans="1:67" x14ac:dyDescent="0.15">
      <c r="A219" s="6" t="s">
        <v>2254</v>
      </c>
      <c r="B219" s="6" t="s">
        <v>2255</v>
      </c>
      <c r="C219" s="6" t="s">
        <v>2256</v>
      </c>
      <c r="D219" s="6" t="s">
        <v>1810</v>
      </c>
      <c r="E219" s="6">
        <v>0</v>
      </c>
      <c r="F219" s="6" t="s">
        <v>1776</v>
      </c>
      <c r="G219" s="6" t="s">
        <v>1600</v>
      </c>
      <c r="H219" s="6">
        <v>5</v>
      </c>
      <c r="I219" s="6">
        <v>4500</v>
      </c>
      <c r="J219" s="6">
        <v>4000</v>
      </c>
      <c r="L219" s="40">
        <v>11.39</v>
      </c>
      <c r="M219" s="40">
        <v>54.65</v>
      </c>
      <c r="N219" s="6" t="s">
        <v>1777</v>
      </c>
      <c r="O219" s="6" t="s">
        <v>1778</v>
      </c>
      <c r="P219" s="6">
        <v>0</v>
      </c>
      <c r="Q219" s="6" t="s">
        <v>605</v>
      </c>
      <c r="R219" s="6" t="s">
        <v>605</v>
      </c>
      <c r="S219" s="6" t="s">
        <v>605</v>
      </c>
      <c r="T219" s="6" t="s">
        <v>605</v>
      </c>
      <c r="U219" s="6">
        <v>0</v>
      </c>
      <c r="V219" s="6" t="s">
        <v>605</v>
      </c>
      <c r="W219" s="6" t="s">
        <v>605</v>
      </c>
      <c r="X219" s="6" t="s">
        <v>605</v>
      </c>
      <c r="Y219" s="6" t="s">
        <v>605</v>
      </c>
      <c r="Z219" s="6" t="s">
        <v>605</v>
      </c>
      <c r="AA219" s="6" t="s">
        <v>605</v>
      </c>
      <c r="AB219" s="15" t="s">
        <v>605</v>
      </c>
      <c r="AC219" s="6" t="s">
        <v>605</v>
      </c>
      <c r="AD219" s="6" t="s">
        <v>605</v>
      </c>
      <c r="AE219" s="6" t="s">
        <v>605</v>
      </c>
      <c r="AF219" s="6" t="s">
        <v>605</v>
      </c>
      <c r="AG219" s="6" t="s">
        <v>605</v>
      </c>
      <c r="AH219" s="6" t="s">
        <v>605</v>
      </c>
      <c r="AI219" s="6" t="s">
        <v>605</v>
      </c>
      <c r="AJ219" s="6">
        <v>0</v>
      </c>
      <c r="AK219" s="15" t="s">
        <v>605</v>
      </c>
      <c r="AL219" s="15" t="s">
        <v>605</v>
      </c>
      <c r="AM219" s="15" t="s">
        <v>605</v>
      </c>
      <c r="AN219" s="15" t="s">
        <v>605</v>
      </c>
      <c r="AO219" s="15" t="s">
        <v>605</v>
      </c>
      <c r="AP219" s="15" t="s">
        <v>605</v>
      </c>
      <c r="AQ219" s="15" t="s">
        <v>605</v>
      </c>
      <c r="AR219" s="15" t="s">
        <v>605</v>
      </c>
      <c r="AS219" s="6" t="s">
        <v>605</v>
      </c>
      <c r="AT219" s="6" t="s">
        <v>605</v>
      </c>
      <c r="AU219" s="6" t="s">
        <v>605</v>
      </c>
      <c r="AV219" s="6" t="s">
        <v>605</v>
      </c>
      <c r="AW219" s="6" t="s">
        <v>605</v>
      </c>
      <c r="AX219" s="6" t="s">
        <v>605</v>
      </c>
      <c r="AY219" s="6" t="s">
        <v>605</v>
      </c>
      <c r="AZ219" s="6" t="s">
        <v>605</v>
      </c>
      <c r="BA219" s="6" t="s">
        <v>605</v>
      </c>
      <c r="BB219" s="6" t="s">
        <v>605</v>
      </c>
      <c r="BC219" s="6" t="s">
        <v>605</v>
      </c>
      <c r="BD219" s="6" t="s">
        <v>605</v>
      </c>
      <c r="BE219" s="6">
        <v>0</v>
      </c>
      <c r="BF219" s="6" t="s">
        <v>605</v>
      </c>
      <c r="BG219" s="6" t="s">
        <v>605</v>
      </c>
      <c r="BH219" s="6">
        <v>1</v>
      </c>
      <c r="BI219" s="6" t="s">
        <v>1896</v>
      </c>
      <c r="BJ219" s="6" t="s">
        <v>1799</v>
      </c>
      <c r="BK219" s="6" t="s">
        <v>605</v>
      </c>
      <c r="BL219" s="6" t="s">
        <v>1800</v>
      </c>
      <c r="BM219" s="6" t="s">
        <v>605</v>
      </c>
      <c r="BN219" s="6" t="s">
        <v>605</v>
      </c>
      <c r="BO219" s="6">
        <v>0</v>
      </c>
    </row>
    <row r="220" spans="1:67" x14ac:dyDescent="0.15">
      <c r="A220" s="6" t="s">
        <v>2257</v>
      </c>
      <c r="B220" s="6" t="s">
        <v>2258</v>
      </c>
      <c r="C220" s="6" t="s">
        <v>2258</v>
      </c>
      <c r="D220" s="6" t="s">
        <v>1810</v>
      </c>
      <c r="E220" s="6">
        <v>0</v>
      </c>
      <c r="F220" s="6" t="s">
        <v>2259</v>
      </c>
      <c r="G220" s="6" t="s">
        <v>1600</v>
      </c>
      <c r="H220" s="6">
        <v>5</v>
      </c>
      <c r="I220" s="6">
        <v>4500</v>
      </c>
      <c r="J220" s="6">
        <v>4000</v>
      </c>
      <c r="L220" s="40">
        <v>11.3</v>
      </c>
      <c r="M220" s="40">
        <v>54.6</v>
      </c>
      <c r="N220" s="6" t="s">
        <v>1777</v>
      </c>
      <c r="O220" s="6" t="s">
        <v>1778</v>
      </c>
      <c r="P220" s="6">
        <v>0</v>
      </c>
      <c r="Q220" s="6" t="s">
        <v>605</v>
      </c>
      <c r="R220" s="6" t="s">
        <v>605</v>
      </c>
      <c r="S220" s="6" t="s">
        <v>605</v>
      </c>
      <c r="T220" s="6" t="s">
        <v>605</v>
      </c>
      <c r="U220" s="6">
        <v>0</v>
      </c>
      <c r="V220" s="6" t="s">
        <v>605</v>
      </c>
      <c r="W220" s="6" t="s">
        <v>605</v>
      </c>
      <c r="X220" s="6" t="s">
        <v>605</v>
      </c>
      <c r="Y220" s="6" t="s">
        <v>605</v>
      </c>
      <c r="Z220" s="6" t="s">
        <v>605</v>
      </c>
      <c r="AA220" s="6" t="s">
        <v>605</v>
      </c>
      <c r="AB220" s="15" t="s">
        <v>605</v>
      </c>
      <c r="AC220" s="6" t="s">
        <v>605</v>
      </c>
      <c r="AD220" s="6" t="s">
        <v>605</v>
      </c>
      <c r="AE220" s="6" t="s">
        <v>605</v>
      </c>
      <c r="AF220" s="6" t="s">
        <v>605</v>
      </c>
      <c r="AG220" s="6" t="s">
        <v>605</v>
      </c>
      <c r="AH220" s="6" t="s">
        <v>605</v>
      </c>
      <c r="AI220" s="6" t="s">
        <v>605</v>
      </c>
      <c r="AJ220" s="6">
        <v>0</v>
      </c>
      <c r="AK220" s="15" t="s">
        <v>605</v>
      </c>
      <c r="AL220" s="15" t="s">
        <v>605</v>
      </c>
      <c r="AM220" s="15" t="s">
        <v>605</v>
      </c>
      <c r="AN220" s="15" t="s">
        <v>605</v>
      </c>
      <c r="AO220" s="15" t="s">
        <v>605</v>
      </c>
      <c r="AP220" s="15" t="s">
        <v>605</v>
      </c>
      <c r="AQ220" s="15" t="s">
        <v>605</v>
      </c>
      <c r="AR220" s="15" t="s">
        <v>605</v>
      </c>
      <c r="AS220" s="6" t="s">
        <v>605</v>
      </c>
      <c r="AT220" s="6" t="s">
        <v>605</v>
      </c>
      <c r="AU220" s="6" t="s">
        <v>605</v>
      </c>
      <c r="AV220" s="6" t="s">
        <v>605</v>
      </c>
      <c r="AW220" s="6" t="s">
        <v>605</v>
      </c>
      <c r="AX220" s="6" t="s">
        <v>605</v>
      </c>
      <c r="AY220" s="6" t="s">
        <v>605</v>
      </c>
      <c r="AZ220" s="6" t="s">
        <v>605</v>
      </c>
      <c r="BA220" s="6" t="s">
        <v>605</v>
      </c>
      <c r="BB220" s="6" t="s">
        <v>605</v>
      </c>
      <c r="BC220" s="6" t="s">
        <v>605</v>
      </c>
      <c r="BD220" s="6" t="s">
        <v>605</v>
      </c>
      <c r="BE220" s="6">
        <v>0</v>
      </c>
      <c r="BF220" s="6" t="s">
        <v>605</v>
      </c>
      <c r="BG220" s="6" t="s">
        <v>605</v>
      </c>
      <c r="BH220" s="6">
        <v>1</v>
      </c>
      <c r="BI220" s="6" t="s">
        <v>1896</v>
      </c>
      <c r="BJ220" s="6" t="s">
        <v>1799</v>
      </c>
      <c r="BK220" s="6">
        <v>-26</v>
      </c>
      <c r="BL220" s="6" t="s">
        <v>1800</v>
      </c>
      <c r="BM220" s="6" t="s">
        <v>605</v>
      </c>
      <c r="BN220" s="6" t="s">
        <v>605</v>
      </c>
      <c r="BO220" s="6">
        <v>0</v>
      </c>
    </row>
    <row r="221" spans="1:67" x14ac:dyDescent="0.15">
      <c r="A221" s="6" t="s">
        <v>2260</v>
      </c>
      <c r="B221" s="6" t="s">
        <v>2258</v>
      </c>
      <c r="C221" s="6" t="s">
        <v>2258</v>
      </c>
      <c r="D221" s="6" t="s">
        <v>1810</v>
      </c>
      <c r="E221" s="6">
        <v>0</v>
      </c>
      <c r="F221" s="6" t="s">
        <v>2259</v>
      </c>
      <c r="G221" s="6" t="s">
        <v>1600</v>
      </c>
      <c r="H221" s="6">
        <v>5</v>
      </c>
      <c r="I221" s="6">
        <v>4500</v>
      </c>
      <c r="J221" s="6">
        <v>4000</v>
      </c>
      <c r="L221" s="40">
        <v>11.3</v>
      </c>
      <c r="M221" s="40">
        <v>54.6</v>
      </c>
      <c r="N221" s="6" t="s">
        <v>1777</v>
      </c>
      <c r="O221" s="6" t="s">
        <v>1778</v>
      </c>
      <c r="P221" s="6">
        <v>0</v>
      </c>
      <c r="Q221" s="6" t="s">
        <v>605</v>
      </c>
      <c r="R221" s="6" t="s">
        <v>605</v>
      </c>
      <c r="S221" s="6" t="s">
        <v>605</v>
      </c>
      <c r="T221" s="6" t="s">
        <v>605</v>
      </c>
      <c r="U221" s="6">
        <v>0</v>
      </c>
      <c r="V221" s="6" t="s">
        <v>605</v>
      </c>
      <c r="W221" s="6" t="s">
        <v>605</v>
      </c>
      <c r="X221" s="6" t="s">
        <v>605</v>
      </c>
      <c r="Y221" s="6" t="s">
        <v>605</v>
      </c>
      <c r="Z221" s="6" t="s">
        <v>605</v>
      </c>
      <c r="AA221" s="6" t="s">
        <v>605</v>
      </c>
      <c r="AB221" s="15" t="s">
        <v>605</v>
      </c>
      <c r="AC221" s="6" t="s">
        <v>605</v>
      </c>
      <c r="AD221" s="6" t="s">
        <v>605</v>
      </c>
      <c r="AE221" s="6" t="s">
        <v>605</v>
      </c>
      <c r="AF221" s="6" t="s">
        <v>605</v>
      </c>
      <c r="AG221" s="6" t="s">
        <v>605</v>
      </c>
      <c r="AH221" s="6" t="s">
        <v>605</v>
      </c>
      <c r="AI221" s="6" t="s">
        <v>605</v>
      </c>
      <c r="AJ221" s="6">
        <v>0</v>
      </c>
      <c r="AK221" s="15" t="s">
        <v>605</v>
      </c>
      <c r="AL221" s="15" t="s">
        <v>605</v>
      </c>
      <c r="AM221" s="15" t="s">
        <v>605</v>
      </c>
      <c r="AN221" s="15" t="s">
        <v>605</v>
      </c>
      <c r="AO221" s="15" t="s">
        <v>605</v>
      </c>
      <c r="AP221" s="15" t="s">
        <v>605</v>
      </c>
      <c r="AQ221" s="15" t="s">
        <v>605</v>
      </c>
      <c r="AR221" s="15" t="s">
        <v>605</v>
      </c>
      <c r="AS221" s="6" t="s">
        <v>605</v>
      </c>
      <c r="AT221" s="6" t="s">
        <v>605</v>
      </c>
      <c r="AU221" s="6" t="s">
        <v>605</v>
      </c>
      <c r="AV221" s="6" t="s">
        <v>605</v>
      </c>
      <c r="AW221" s="6" t="s">
        <v>605</v>
      </c>
      <c r="AX221" s="6" t="s">
        <v>605</v>
      </c>
      <c r="AY221" s="6" t="s">
        <v>605</v>
      </c>
      <c r="AZ221" s="6" t="s">
        <v>605</v>
      </c>
      <c r="BA221" s="6" t="s">
        <v>605</v>
      </c>
      <c r="BB221" s="6" t="s">
        <v>605</v>
      </c>
      <c r="BC221" s="6" t="s">
        <v>605</v>
      </c>
      <c r="BD221" s="6" t="s">
        <v>605</v>
      </c>
      <c r="BE221" s="6">
        <v>0</v>
      </c>
      <c r="BF221" s="6" t="s">
        <v>605</v>
      </c>
      <c r="BG221" s="6" t="s">
        <v>605</v>
      </c>
      <c r="BH221" s="6">
        <v>1</v>
      </c>
      <c r="BI221" s="6" t="s">
        <v>1896</v>
      </c>
      <c r="BJ221" s="6" t="s">
        <v>1799</v>
      </c>
      <c r="BK221" s="6">
        <v>-26.55</v>
      </c>
      <c r="BL221" s="6" t="s">
        <v>1800</v>
      </c>
      <c r="BM221" s="6">
        <v>3.65</v>
      </c>
      <c r="BN221" s="6">
        <v>16.55</v>
      </c>
      <c r="BO221" s="6">
        <v>0</v>
      </c>
    </row>
    <row r="222" spans="1:67" x14ac:dyDescent="0.15">
      <c r="A222" s="6" t="s">
        <v>2261</v>
      </c>
      <c r="B222" s="6" t="s">
        <v>2262</v>
      </c>
      <c r="C222" s="6" t="s">
        <v>2262</v>
      </c>
      <c r="D222" s="6" t="s">
        <v>1775</v>
      </c>
      <c r="E222" s="6">
        <v>1</v>
      </c>
      <c r="F222" s="6" t="s">
        <v>2259</v>
      </c>
      <c r="G222" s="6" t="s">
        <v>1600</v>
      </c>
      <c r="H222" s="6">
        <v>4</v>
      </c>
      <c r="I222" s="4">
        <v>3900</v>
      </c>
      <c r="J222" s="6">
        <v>2600</v>
      </c>
      <c r="L222" s="40">
        <v>11.3</v>
      </c>
      <c r="M222" s="40">
        <v>54.6</v>
      </c>
      <c r="N222" s="6" t="s">
        <v>1777</v>
      </c>
      <c r="O222" s="6" t="s">
        <v>1778</v>
      </c>
      <c r="P222" s="6">
        <v>0</v>
      </c>
      <c r="Q222" s="6" t="s">
        <v>605</v>
      </c>
      <c r="R222" s="6" t="s">
        <v>605</v>
      </c>
      <c r="S222" s="6" t="s">
        <v>605</v>
      </c>
      <c r="T222" s="6" t="s">
        <v>605</v>
      </c>
      <c r="U222" s="6">
        <v>0</v>
      </c>
      <c r="V222" s="6" t="s">
        <v>605</v>
      </c>
      <c r="W222" s="6" t="s">
        <v>605</v>
      </c>
      <c r="X222" s="6" t="s">
        <v>605</v>
      </c>
      <c r="Y222" s="6" t="s">
        <v>605</v>
      </c>
      <c r="Z222" s="6" t="s">
        <v>605</v>
      </c>
      <c r="AA222" s="6" t="s">
        <v>605</v>
      </c>
      <c r="AB222" s="15" t="s">
        <v>605</v>
      </c>
      <c r="AC222" s="6" t="s">
        <v>605</v>
      </c>
      <c r="AD222" s="6" t="s">
        <v>605</v>
      </c>
      <c r="AE222" s="6" t="s">
        <v>605</v>
      </c>
      <c r="AF222" s="6" t="s">
        <v>605</v>
      </c>
      <c r="AG222" s="6" t="s">
        <v>605</v>
      </c>
      <c r="AH222" s="6" t="s">
        <v>605</v>
      </c>
      <c r="AI222" s="6" t="s">
        <v>605</v>
      </c>
      <c r="AJ222" s="6">
        <v>0</v>
      </c>
      <c r="AK222" s="15" t="s">
        <v>605</v>
      </c>
      <c r="AL222" s="15" t="s">
        <v>605</v>
      </c>
      <c r="AM222" s="15" t="s">
        <v>605</v>
      </c>
      <c r="AN222" s="15" t="s">
        <v>605</v>
      </c>
      <c r="AO222" s="15" t="s">
        <v>605</v>
      </c>
      <c r="AP222" s="15" t="s">
        <v>605</v>
      </c>
      <c r="AQ222" s="15" t="s">
        <v>605</v>
      </c>
      <c r="AR222" s="15" t="s">
        <v>605</v>
      </c>
      <c r="AS222" s="6" t="s">
        <v>605</v>
      </c>
      <c r="AT222" s="6" t="s">
        <v>605</v>
      </c>
      <c r="AU222" s="6" t="s">
        <v>605</v>
      </c>
      <c r="AV222" s="6" t="s">
        <v>605</v>
      </c>
      <c r="AW222" s="6" t="s">
        <v>605</v>
      </c>
      <c r="AX222" s="6" t="s">
        <v>605</v>
      </c>
      <c r="AY222" s="6" t="s">
        <v>605</v>
      </c>
      <c r="AZ222" s="6" t="s">
        <v>605</v>
      </c>
      <c r="BA222" s="6" t="s">
        <v>605</v>
      </c>
      <c r="BB222" s="6" t="s">
        <v>605</v>
      </c>
      <c r="BC222" s="6" t="s">
        <v>605</v>
      </c>
      <c r="BD222" s="6" t="s">
        <v>605</v>
      </c>
      <c r="BE222" s="6">
        <v>0</v>
      </c>
      <c r="BF222" s="6" t="s">
        <v>605</v>
      </c>
      <c r="BG222" s="6" t="s">
        <v>605</v>
      </c>
      <c r="BH222" s="6">
        <v>1</v>
      </c>
      <c r="BI222" s="6" t="s">
        <v>1779</v>
      </c>
      <c r="BJ222" s="6" t="s">
        <v>1799</v>
      </c>
      <c r="BK222" s="6">
        <v>-25</v>
      </c>
      <c r="BL222" s="6" t="s">
        <v>1800</v>
      </c>
      <c r="BM222" s="6">
        <v>6.3</v>
      </c>
      <c r="BN222" s="6">
        <v>6.8</v>
      </c>
      <c r="BO222" s="6">
        <v>0</v>
      </c>
    </row>
    <row r="223" spans="1:67" x14ac:dyDescent="0.15">
      <c r="A223" s="6" t="s">
        <v>2263</v>
      </c>
      <c r="B223" s="6" t="s">
        <v>2264</v>
      </c>
      <c r="C223" s="6" t="s">
        <v>2264</v>
      </c>
      <c r="D223" s="6" t="s">
        <v>1775</v>
      </c>
      <c r="E223" s="6">
        <v>1</v>
      </c>
      <c r="F223" s="6" t="s">
        <v>2259</v>
      </c>
      <c r="G223" s="6" t="s">
        <v>1600</v>
      </c>
      <c r="H223" s="6">
        <v>4</v>
      </c>
      <c r="I223" s="4">
        <v>3900</v>
      </c>
      <c r="J223" s="6">
        <v>2600</v>
      </c>
      <c r="L223" s="40">
        <v>11.3</v>
      </c>
      <c r="M223" s="40">
        <v>54.6</v>
      </c>
      <c r="N223" s="6" t="s">
        <v>1777</v>
      </c>
      <c r="O223" s="6" t="s">
        <v>1778</v>
      </c>
      <c r="P223" s="6">
        <v>0</v>
      </c>
      <c r="Q223" s="6" t="s">
        <v>605</v>
      </c>
      <c r="R223" s="6" t="s">
        <v>605</v>
      </c>
      <c r="S223" s="6" t="s">
        <v>605</v>
      </c>
      <c r="T223" s="6" t="s">
        <v>605</v>
      </c>
      <c r="U223" s="6">
        <v>0</v>
      </c>
      <c r="V223" s="6" t="s">
        <v>605</v>
      </c>
      <c r="W223" s="6" t="s">
        <v>605</v>
      </c>
      <c r="X223" s="6" t="s">
        <v>605</v>
      </c>
      <c r="Y223" s="6" t="s">
        <v>605</v>
      </c>
      <c r="Z223" s="6" t="s">
        <v>605</v>
      </c>
      <c r="AA223" s="6" t="s">
        <v>605</v>
      </c>
      <c r="AB223" s="15" t="s">
        <v>605</v>
      </c>
      <c r="AC223" s="6" t="s">
        <v>605</v>
      </c>
      <c r="AD223" s="6" t="s">
        <v>605</v>
      </c>
      <c r="AE223" s="6" t="s">
        <v>605</v>
      </c>
      <c r="AF223" s="6" t="s">
        <v>605</v>
      </c>
      <c r="AG223" s="6" t="s">
        <v>605</v>
      </c>
      <c r="AH223" s="6" t="s">
        <v>605</v>
      </c>
      <c r="AI223" s="6" t="s">
        <v>605</v>
      </c>
      <c r="AJ223" s="6">
        <v>0</v>
      </c>
      <c r="AK223" s="15" t="s">
        <v>605</v>
      </c>
      <c r="AL223" s="15" t="s">
        <v>605</v>
      </c>
      <c r="AM223" s="15" t="s">
        <v>605</v>
      </c>
      <c r="AN223" s="15" t="s">
        <v>605</v>
      </c>
      <c r="AO223" s="15" t="s">
        <v>605</v>
      </c>
      <c r="AP223" s="15" t="s">
        <v>605</v>
      </c>
      <c r="AQ223" s="15" t="s">
        <v>605</v>
      </c>
      <c r="AR223" s="15" t="s">
        <v>605</v>
      </c>
      <c r="AS223" s="6" t="s">
        <v>605</v>
      </c>
      <c r="AT223" s="6" t="s">
        <v>605</v>
      </c>
      <c r="AU223" s="6" t="s">
        <v>605</v>
      </c>
      <c r="AV223" s="6" t="s">
        <v>605</v>
      </c>
      <c r="AW223" s="6" t="s">
        <v>605</v>
      </c>
      <c r="AX223" s="6" t="s">
        <v>605</v>
      </c>
      <c r="AY223" s="6" t="s">
        <v>605</v>
      </c>
      <c r="AZ223" s="6" t="s">
        <v>605</v>
      </c>
      <c r="BA223" s="6" t="s">
        <v>605</v>
      </c>
      <c r="BB223" s="6" t="s">
        <v>605</v>
      </c>
      <c r="BC223" s="6" t="s">
        <v>605</v>
      </c>
      <c r="BD223" s="6" t="s">
        <v>605</v>
      </c>
      <c r="BE223" s="6">
        <v>0</v>
      </c>
      <c r="BF223" s="6" t="s">
        <v>605</v>
      </c>
      <c r="BG223" s="6" t="s">
        <v>605</v>
      </c>
      <c r="BH223" s="6">
        <v>1</v>
      </c>
      <c r="BI223" s="6" t="s">
        <v>1779</v>
      </c>
      <c r="BJ223" s="6" t="s">
        <v>1799</v>
      </c>
      <c r="BK223" s="6">
        <v>-25.7</v>
      </c>
      <c r="BL223" s="6" t="s">
        <v>1800</v>
      </c>
      <c r="BM223" s="6">
        <v>6.2</v>
      </c>
      <c r="BN223" s="6">
        <v>7.35</v>
      </c>
      <c r="BO223" s="6">
        <v>0</v>
      </c>
    </row>
    <row r="224" spans="1:67" x14ac:dyDescent="0.15">
      <c r="A224" s="6" t="s">
        <v>2265</v>
      </c>
      <c r="B224" s="6" t="s">
        <v>2266</v>
      </c>
      <c r="C224" s="6" t="s">
        <v>2267</v>
      </c>
      <c r="D224" s="6" t="s">
        <v>1775</v>
      </c>
      <c r="E224" s="6">
        <v>1</v>
      </c>
      <c r="F224" s="6" t="s">
        <v>2259</v>
      </c>
      <c r="G224" s="6" t="s">
        <v>1600</v>
      </c>
      <c r="H224" s="6">
        <v>4</v>
      </c>
      <c r="I224" s="4">
        <v>3900</v>
      </c>
      <c r="J224" s="6">
        <v>2600</v>
      </c>
      <c r="L224" s="40">
        <v>11.3</v>
      </c>
      <c r="M224" s="40">
        <v>54.6</v>
      </c>
      <c r="N224" s="6" t="s">
        <v>1777</v>
      </c>
      <c r="O224" s="6" t="s">
        <v>1778</v>
      </c>
      <c r="P224" s="6">
        <v>0</v>
      </c>
      <c r="Q224" s="6" t="s">
        <v>605</v>
      </c>
      <c r="R224" s="6" t="s">
        <v>605</v>
      </c>
      <c r="S224" s="6" t="s">
        <v>605</v>
      </c>
      <c r="T224" s="6" t="s">
        <v>605</v>
      </c>
      <c r="U224" s="6">
        <v>0</v>
      </c>
      <c r="V224" s="6" t="s">
        <v>605</v>
      </c>
      <c r="W224" s="6" t="s">
        <v>605</v>
      </c>
      <c r="X224" s="6" t="s">
        <v>605</v>
      </c>
      <c r="Y224" s="6" t="s">
        <v>605</v>
      </c>
      <c r="Z224" s="6" t="s">
        <v>605</v>
      </c>
      <c r="AA224" s="6" t="s">
        <v>605</v>
      </c>
      <c r="AB224" s="15" t="s">
        <v>605</v>
      </c>
      <c r="AC224" s="6" t="s">
        <v>605</v>
      </c>
      <c r="AD224" s="6" t="s">
        <v>605</v>
      </c>
      <c r="AE224" s="6" t="s">
        <v>605</v>
      </c>
      <c r="AF224" s="6" t="s">
        <v>605</v>
      </c>
      <c r="AG224" s="6" t="s">
        <v>605</v>
      </c>
      <c r="AH224" s="6" t="s">
        <v>605</v>
      </c>
      <c r="AI224" s="6" t="s">
        <v>605</v>
      </c>
      <c r="AJ224" s="6">
        <v>0</v>
      </c>
      <c r="AK224" s="15" t="s">
        <v>605</v>
      </c>
      <c r="AL224" s="15" t="s">
        <v>605</v>
      </c>
      <c r="AM224" s="15" t="s">
        <v>605</v>
      </c>
      <c r="AN224" s="15" t="s">
        <v>605</v>
      </c>
      <c r="AO224" s="15" t="s">
        <v>605</v>
      </c>
      <c r="AP224" s="15" t="s">
        <v>605</v>
      </c>
      <c r="AQ224" s="15" t="s">
        <v>605</v>
      </c>
      <c r="AR224" s="15" t="s">
        <v>605</v>
      </c>
      <c r="AS224" s="6" t="s">
        <v>605</v>
      </c>
      <c r="AT224" s="6" t="s">
        <v>605</v>
      </c>
      <c r="AU224" s="6" t="s">
        <v>605</v>
      </c>
      <c r="AV224" s="6" t="s">
        <v>605</v>
      </c>
      <c r="AW224" s="6" t="s">
        <v>605</v>
      </c>
      <c r="AX224" s="6" t="s">
        <v>605</v>
      </c>
      <c r="AY224" s="6" t="s">
        <v>605</v>
      </c>
      <c r="AZ224" s="6" t="s">
        <v>605</v>
      </c>
      <c r="BA224" s="6" t="s">
        <v>605</v>
      </c>
      <c r="BB224" s="6" t="s">
        <v>605</v>
      </c>
      <c r="BC224" s="6" t="s">
        <v>605</v>
      </c>
      <c r="BD224" s="6" t="s">
        <v>605</v>
      </c>
      <c r="BE224" s="6">
        <v>0</v>
      </c>
      <c r="BF224" s="6" t="s">
        <v>605</v>
      </c>
      <c r="BG224" s="6" t="s">
        <v>605</v>
      </c>
      <c r="BH224" s="6">
        <v>1</v>
      </c>
      <c r="BI224" s="6" t="s">
        <v>1779</v>
      </c>
      <c r="BJ224" s="6" t="s">
        <v>1799</v>
      </c>
      <c r="BK224" s="6">
        <v>-25.35</v>
      </c>
      <c r="BL224" s="6" t="s">
        <v>1800</v>
      </c>
      <c r="BM224" s="6">
        <v>6.7</v>
      </c>
      <c r="BN224" s="6">
        <v>7.25</v>
      </c>
      <c r="BO224" s="6">
        <v>0</v>
      </c>
    </row>
    <row r="225" spans="1:67" x14ac:dyDescent="0.15">
      <c r="A225" s="6" t="s">
        <v>2268</v>
      </c>
      <c r="B225" s="6" t="s">
        <v>2269</v>
      </c>
      <c r="C225" s="6" t="s">
        <v>2269</v>
      </c>
      <c r="D225" s="6" t="s">
        <v>1775</v>
      </c>
      <c r="E225" s="6">
        <v>1</v>
      </c>
      <c r="F225" s="6" t="s">
        <v>2259</v>
      </c>
      <c r="G225" s="6" t="s">
        <v>1600</v>
      </c>
      <c r="H225" s="6">
        <v>4</v>
      </c>
      <c r="I225" s="4">
        <v>3900</v>
      </c>
      <c r="J225" s="6">
        <v>2600</v>
      </c>
      <c r="L225" s="40">
        <v>11.3</v>
      </c>
      <c r="M225" s="40">
        <v>54.6</v>
      </c>
      <c r="N225" s="6" t="s">
        <v>1777</v>
      </c>
      <c r="O225" s="6" t="s">
        <v>1778</v>
      </c>
      <c r="P225" s="6">
        <v>0</v>
      </c>
      <c r="Q225" s="6" t="s">
        <v>605</v>
      </c>
      <c r="R225" s="6" t="s">
        <v>605</v>
      </c>
      <c r="S225" s="6" t="s">
        <v>605</v>
      </c>
      <c r="T225" s="6" t="s">
        <v>605</v>
      </c>
      <c r="U225" s="6">
        <v>0</v>
      </c>
      <c r="V225" s="6" t="s">
        <v>605</v>
      </c>
      <c r="W225" s="6" t="s">
        <v>605</v>
      </c>
      <c r="X225" s="6" t="s">
        <v>605</v>
      </c>
      <c r="Y225" s="6" t="s">
        <v>605</v>
      </c>
      <c r="Z225" s="6" t="s">
        <v>605</v>
      </c>
      <c r="AA225" s="6" t="s">
        <v>605</v>
      </c>
      <c r="AB225" s="15" t="s">
        <v>605</v>
      </c>
      <c r="AC225" s="6" t="s">
        <v>605</v>
      </c>
      <c r="AD225" s="6" t="s">
        <v>605</v>
      </c>
      <c r="AE225" s="6" t="s">
        <v>605</v>
      </c>
      <c r="AF225" s="6" t="s">
        <v>605</v>
      </c>
      <c r="AG225" s="6" t="s">
        <v>605</v>
      </c>
      <c r="AH225" s="6" t="s">
        <v>605</v>
      </c>
      <c r="AI225" s="6" t="s">
        <v>605</v>
      </c>
      <c r="AJ225" s="6">
        <v>0</v>
      </c>
      <c r="AK225" s="15" t="s">
        <v>605</v>
      </c>
      <c r="AL225" s="15" t="s">
        <v>605</v>
      </c>
      <c r="AM225" s="15" t="s">
        <v>605</v>
      </c>
      <c r="AN225" s="15" t="s">
        <v>605</v>
      </c>
      <c r="AO225" s="15" t="s">
        <v>605</v>
      </c>
      <c r="AP225" s="15" t="s">
        <v>605</v>
      </c>
      <c r="AQ225" s="15" t="s">
        <v>605</v>
      </c>
      <c r="AR225" s="15" t="s">
        <v>605</v>
      </c>
      <c r="AS225" s="6" t="s">
        <v>605</v>
      </c>
      <c r="AT225" s="6" t="s">
        <v>605</v>
      </c>
      <c r="AU225" s="6" t="s">
        <v>605</v>
      </c>
      <c r="AV225" s="6" t="s">
        <v>605</v>
      </c>
      <c r="AW225" s="6" t="s">
        <v>605</v>
      </c>
      <c r="AX225" s="6" t="s">
        <v>605</v>
      </c>
      <c r="AY225" s="6" t="s">
        <v>605</v>
      </c>
      <c r="AZ225" s="6" t="s">
        <v>605</v>
      </c>
      <c r="BA225" s="6" t="s">
        <v>605</v>
      </c>
      <c r="BB225" s="6" t="s">
        <v>605</v>
      </c>
      <c r="BC225" s="6" t="s">
        <v>605</v>
      </c>
      <c r="BD225" s="6" t="s">
        <v>605</v>
      </c>
      <c r="BE225" s="6">
        <v>0</v>
      </c>
      <c r="BF225" s="6" t="s">
        <v>605</v>
      </c>
      <c r="BG225" s="6" t="s">
        <v>605</v>
      </c>
      <c r="BH225" s="6">
        <v>1</v>
      </c>
      <c r="BI225" s="6" t="s">
        <v>1779</v>
      </c>
      <c r="BJ225" s="6" t="s">
        <v>1799</v>
      </c>
      <c r="BK225" s="6">
        <v>-25.9</v>
      </c>
      <c r="BL225" s="6" t="s">
        <v>1800</v>
      </c>
      <c r="BM225" s="6">
        <v>6.2</v>
      </c>
      <c r="BN225" s="6">
        <v>7.7</v>
      </c>
      <c r="BO225" s="6">
        <v>0</v>
      </c>
    </row>
    <row r="226" spans="1:67" x14ac:dyDescent="0.15">
      <c r="A226" s="6" t="s">
        <v>2270</v>
      </c>
      <c r="B226" s="6" t="s">
        <v>2271</v>
      </c>
      <c r="C226" s="6" t="s">
        <v>2272</v>
      </c>
      <c r="D226" s="6" t="s">
        <v>1775</v>
      </c>
      <c r="E226" s="6">
        <v>1</v>
      </c>
      <c r="F226" s="6" t="s">
        <v>2259</v>
      </c>
      <c r="G226" s="6" t="s">
        <v>1600</v>
      </c>
      <c r="H226" s="6">
        <v>4</v>
      </c>
      <c r="I226" s="4">
        <v>3900</v>
      </c>
      <c r="J226" s="6">
        <v>2600</v>
      </c>
      <c r="L226" s="40">
        <v>11.3</v>
      </c>
      <c r="M226" s="40">
        <v>54.6</v>
      </c>
      <c r="N226" s="6" t="s">
        <v>1777</v>
      </c>
      <c r="O226" s="6" t="s">
        <v>1778</v>
      </c>
      <c r="P226" s="6">
        <v>0</v>
      </c>
      <c r="Q226" s="6" t="s">
        <v>605</v>
      </c>
      <c r="R226" s="6" t="s">
        <v>605</v>
      </c>
      <c r="S226" s="6" t="s">
        <v>605</v>
      </c>
      <c r="T226" s="6" t="s">
        <v>605</v>
      </c>
      <c r="U226" s="6">
        <v>0</v>
      </c>
      <c r="V226" s="6" t="s">
        <v>605</v>
      </c>
      <c r="W226" s="6" t="s">
        <v>605</v>
      </c>
      <c r="X226" s="6" t="s">
        <v>605</v>
      </c>
      <c r="Y226" s="6" t="s">
        <v>605</v>
      </c>
      <c r="Z226" s="6" t="s">
        <v>605</v>
      </c>
      <c r="AA226" s="6" t="s">
        <v>605</v>
      </c>
      <c r="AB226" s="15" t="s">
        <v>605</v>
      </c>
      <c r="AC226" s="6" t="s">
        <v>605</v>
      </c>
      <c r="AD226" s="6" t="s">
        <v>605</v>
      </c>
      <c r="AE226" s="6" t="s">
        <v>605</v>
      </c>
      <c r="AF226" s="6" t="s">
        <v>605</v>
      </c>
      <c r="AG226" s="6" t="s">
        <v>605</v>
      </c>
      <c r="AH226" s="6" t="s">
        <v>605</v>
      </c>
      <c r="AI226" s="6" t="s">
        <v>605</v>
      </c>
      <c r="AJ226" s="6">
        <v>0</v>
      </c>
      <c r="AK226" s="15" t="s">
        <v>605</v>
      </c>
      <c r="AL226" s="15" t="s">
        <v>605</v>
      </c>
      <c r="AM226" s="15" t="s">
        <v>605</v>
      </c>
      <c r="AN226" s="15" t="s">
        <v>605</v>
      </c>
      <c r="AO226" s="15" t="s">
        <v>605</v>
      </c>
      <c r="AP226" s="15" t="s">
        <v>605</v>
      </c>
      <c r="AQ226" s="15" t="s">
        <v>605</v>
      </c>
      <c r="AR226" s="15" t="s">
        <v>605</v>
      </c>
      <c r="AS226" s="6" t="s">
        <v>605</v>
      </c>
      <c r="AT226" s="6" t="s">
        <v>605</v>
      </c>
      <c r="AU226" s="6" t="s">
        <v>605</v>
      </c>
      <c r="AV226" s="6" t="s">
        <v>605</v>
      </c>
      <c r="AW226" s="6" t="s">
        <v>605</v>
      </c>
      <c r="AX226" s="6" t="s">
        <v>605</v>
      </c>
      <c r="AY226" s="6" t="s">
        <v>605</v>
      </c>
      <c r="AZ226" s="6" t="s">
        <v>605</v>
      </c>
      <c r="BA226" s="6" t="s">
        <v>605</v>
      </c>
      <c r="BB226" s="6" t="s">
        <v>605</v>
      </c>
      <c r="BC226" s="6" t="s">
        <v>605</v>
      </c>
      <c r="BD226" s="6" t="s">
        <v>605</v>
      </c>
      <c r="BE226" s="6">
        <v>0</v>
      </c>
      <c r="BF226" s="6" t="s">
        <v>605</v>
      </c>
      <c r="BG226" s="6" t="s">
        <v>605</v>
      </c>
      <c r="BH226" s="6">
        <v>1</v>
      </c>
      <c r="BI226" s="6" t="s">
        <v>1779</v>
      </c>
      <c r="BJ226" s="6" t="s">
        <v>1799</v>
      </c>
      <c r="BK226" s="6">
        <v>-25.95</v>
      </c>
      <c r="BL226" s="6" t="s">
        <v>1800</v>
      </c>
      <c r="BM226" s="6">
        <v>6.55</v>
      </c>
      <c r="BN226" s="6">
        <v>7.6</v>
      </c>
      <c r="BO226" s="6">
        <v>0</v>
      </c>
    </row>
    <row r="227" spans="1:67" x14ac:dyDescent="0.15">
      <c r="A227" s="6" t="s">
        <v>2273</v>
      </c>
      <c r="B227" s="6" t="s">
        <v>2274</v>
      </c>
      <c r="C227" s="6" t="s">
        <v>2272</v>
      </c>
      <c r="D227" s="6" t="s">
        <v>1775</v>
      </c>
      <c r="E227" s="6">
        <v>1</v>
      </c>
      <c r="F227" s="6" t="s">
        <v>2259</v>
      </c>
      <c r="G227" s="6" t="s">
        <v>1600</v>
      </c>
      <c r="H227" s="6">
        <v>4</v>
      </c>
      <c r="I227" s="4">
        <v>3900</v>
      </c>
      <c r="J227" s="6">
        <v>2600</v>
      </c>
      <c r="L227" s="40">
        <v>11.3</v>
      </c>
      <c r="M227" s="40">
        <v>54.6</v>
      </c>
      <c r="N227" s="6" t="s">
        <v>1777</v>
      </c>
      <c r="O227" s="6" t="s">
        <v>1778</v>
      </c>
      <c r="P227" s="6">
        <v>0</v>
      </c>
      <c r="Q227" s="6" t="s">
        <v>605</v>
      </c>
      <c r="R227" s="6" t="s">
        <v>605</v>
      </c>
      <c r="S227" s="6" t="s">
        <v>605</v>
      </c>
      <c r="T227" s="6" t="s">
        <v>605</v>
      </c>
      <c r="U227" s="6">
        <v>0</v>
      </c>
      <c r="V227" s="6" t="s">
        <v>605</v>
      </c>
      <c r="W227" s="6" t="s">
        <v>605</v>
      </c>
      <c r="X227" s="6" t="s">
        <v>605</v>
      </c>
      <c r="Y227" s="6" t="s">
        <v>605</v>
      </c>
      <c r="Z227" s="6" t="s">
        <v>605</v>
      </c>
      <c r="AA227" s="6" t="s">
        <v>605</v>
      </c>
      <c r="AB227" s="15" t="s">
        <v>605</v>
      </c>
      <c r="AC227" s="6" t="s">
        <v>605</v>
      </c>
      <c r="AD227" s="6" t="s">
        <v>605</v>
      </c>
      <c r="AE227" s="6" t="s">
        <v>605</v>
      </c>
      <c r="AF227" s="6" t="s">
        <v>605</v>
      </c>
      <c r="AG227" s="6" t="s">
        <v>605</v>
      </c>
      <c r="AH227" s="6" t="s">
        <v>605</v>
      </c>
      <c r="AI227" s="6" t="s">
        <v>605</v>
      </c>
      <c r="AJ227" s="6">
        <v>0</v>
      </c>
      <c r="AK227" s="15" t="s">
        <v>605</v>
      </c>
      <c r="AL227" s="15" t="s">
        <v>605</v>
      </c>
      <c r="AM227" s="15" t="s">
        <v>605</v>
      </c>
      <c r="AN227" s="15" t="s">
        <v>605</v>
      </c>
      <c r="AO227" s="15" t="s">
        <v>605</v>
      </c>
      <c r="AP227" s="15" t="s">
        <v>605</v>
      </c>
      <c r="AQ227" s="15" t="s">
        <v>605</v>
      </c>
      <c r="AR227" s="15" t="s">
        <v>605</v>
      </c>
      <c r="AS227" s="6" t="s">
        <v>605</v>
      </c>
      <c r="AT227" s="6" t="s">
        <v>605</v>
      </c>
      <c r="AU227" s="6" t="s">
        <v>605</v>
      </c>
      <c r="AV227" s="6" t="s">
        <v>605</v>
      </c>
      <c r="AW227" s="6" t="s">
        <v>605</v>
      </c>
      <c r="AX227" s="6" t="s">
        <v>605</v>
      </c>
      <c r="AY227" s="6" t="s">
        <v>605</v>
      </c>
      <c r="AZ227" s="6" t="s">
        <v>605</v>
      </c>
      <c r="BA227" s="6" t="s">
        <v>605</v>
      </c>
      <c r="BB227" s="6" t="s">
        <v>605</v>
      </c>
      <c r="BC227" s="6" t="s">
        <v>605</v>
      </c>
      <c r="BD227" s="6" t="s">
        <v>605</v>
      </c>
      <c r="BE227" s="6">
        <v>0</v>
      </c>
      <c r="BF227" s="6" t="s">
        <v>605</v>
      </c>
      <c r="BG227" s="6" t="s">
        <v>605</v>
      </c>
      <c r="BH227" s="6">
        <v>1</v>
      </c>
      <c r="BI227" s="6" t="s">
        <v>1779</v>
      </c>
      <c r="BJ227" s="6" t="s">
        <v>1799</v>
      </c>
      <c r="BK227" s="6">
        <v>-25.85</v>
      </c>
      <c r="BL227" s="6" t="s">
        <v>1800</v>
      </c>
      <c r="BM227" s="6">
        <v>6.4</v>
      </c>
      <c r="BN227" s="6">
        <v>7.75</v>
      </c>
      <c r="BO227" s="6">
        <v>0</v>
      </c>
    </row>
    <row r="228" spans="1:67" x14ac:dyDescent="0.15">
      <c r="A228" s="6" t="s">
        <v>2275</v>
      </c>
      <c r="B228" s="6" t="s">
        <v>2276</v>
      </c>
      <c r="C228" s="6" t="s">
        <v>2276</v>
      </c>
      <c r="D228" s="6" t="s">
        <v>1775</v>
      </c>
      <c r="E228" s="6">
        <v>1</v>
      </c>
      <c r="F228" s="6" t="s">
        <v>2259</v>
      </c>
      <c r="G228" s="6" t="s">
        <v>1600</v>
      </c>
      <c r="H228" s="6">
        <v>4</v>
      </c>
      <c r="I228" s="4">
        <v>3900</v>
      </c>
      <c r="J228" s="6">
        <v>2600</v>
      </c>
      <c r="L228" s="40">
        <v>11.3</v>
      </c>
      <c r="M228" s="40">
        <v>54.6</v>
      </c>
      <c r="N228" s="6" t="s">
        <v>1777</v>
      </c>
      <c r="O228" s="6" t="s">
        <v>1778</v>
      </c>
      <c r="P228" s="6">
        <v>0</v>
      </c>
      <c r="Q228" s="6" t="s">
        <v>605</v>
      </c>
      <c r="R228" s="6" t="s">
        <v>605</v>
      </c>
      <c r="S228" s="6" t="s">
        <v>605</v>
      </c>
      <c r="T228" s="6" t="s">
        <v>605</v>
      </c>
      <c r="U228" s="6">
        <v>0</v>
      </c>
      <c r="V228" s="6" t="s">
        <v>605</v>
      </c>
      <c r="W228" s="6" t="s">
        <v>605</v>
      </c>
      <c r="X228" s="6" t="s">
        <v>605</v>
      </c>
      <c r="Y228" s="6" t="s">
        <v>605</v>
      </c>
      <c r="Z228" s="6" t="s">
        <v>605</v>
      </c>
      <c r="AA228" s="6" t="s">
        <v>605</v>
      </c>
      <c r="AB228" s="15" t="s">
        <v>605</v>
      </c>
      <c r="AC228" s="6" t="s">
        <v>605</v>
      </c>
      <c r="AD228" s="6" t="s">
        <v>605</v>
      </c>
      <c r="AE228" s="6" t="s">
        <v>605</v>
      </c>
      <c r="AF228" s="6" t="s">
        <v>605</v>
      </c>
      <c r="AG228" s="6" t="s">
        <v>605</v>
      </c>
      <c r="AH228" s="6" t="s">
        <v>605</v>
      </c>
      <c r="AI228" s="6" t="s">
        <v>605</v>
      </c>
      <c r="AJ228" s="6">
        <v>0</v>
      </c>
      <c r="AK228" s="15" t="s">
        <v>605</v>
      </c>
      <c r="AL228" s="15" t="s">
        <v>605</v>
      </c>
      <c r="AM228" s="15" t="s">
        <v>605</v>
      </c>
      <c r="AN228" s="15" t="s">
        <v>605</v>
      </c>
      <c r="AO228" s="15" t="s">
        <v>605</v>
      </c>
      <c r="AP228" s="15" t="s">
        <v>605</v>
      </c>
      <c r="AQ228" s="15" t="s">
        <v>605</v>
      </c>
      <c r="AR228" s="15" t="s">
        <v>605</v>
      </c>
      <c r="AS228" s="6" t="s">
        <v>605</v>
      </c>
      <c r="AT228" s="6" t="s">
        <v>605</v>
      </c>
      <c r="AU228" s="6" t="s">
        <v>605</v>
      </c>
      <c r="AV228" s="6" t="s">
        <v>605</v>
      </c>
      <c r="AW228" s="6" t="s">
        <v>605</v>
      </c>
      <c r="AX228" s="6" t="s">
        <v>605</v>
      </c>
      <c r="AY228" s="6" t="s">
        <v>605</v>
      </c>
      <c r="AZ228" s="6" t="s">
        <v>605</v>
      </c>
      <c r="BA228" s="6" t="s">
        <v>605</v>
      </c>
      <c r="BB228" s="6" t="s">
        <v>605</v>
      </c>
      <c r="BC228" s="6" t="s">
        <v>605</v>
      </c>
      <c r="BD228" s="6" t="s">
        <v>605</v>
      </c>
      <c r="BE228" s="6">
        <v>0</v>
      </c>
      <c r="BF228" s="6" t="s">
        <v>605</v>
      </c>
      <c r="BG228" s="6" t="s">
        <v>605</v>
      </c>
      <c r="BH228" s="6">
        <v>1</v>
      </c>
      <c r="BI228" s="6" t="s">
        <v>1779</v>
      </c>
      <c r="BJ228" s="6" t="s">
        <v>1799</v>
      </c>
      <c r="BK228" s="6">
        <v>-25.6</v>
      </c>
      <c r="BL228" s="6" t="s">
        <v>1800</v>
      </c>
      <c r="BM228" s="6">
        <v>6.35</v>
      </c>
      <c r="BN228" s="6">
        <v>7.95</v>
      </c>
      <c r="BO228" s="6">
        <v>0</v>
      </c>
    </row>
    <row r="229" spans="1:67" x14ac:dyDescent="0.15">
      <c r="A229" s="6" t="s">
        <v>2277</v>
      </c>
      <c r="B229" s="6" t="s">
        <v>2278</v>
      </c>
      <c r="C229" s="6" t="s">
        <v>2278</v>
      </c>
      <c r="D229" s="6" t="s">
        <v>1775</v>
      </c>
      <c r="E229" s="6">
        <v>1</v>
      </c>
      <c r="F229" s="6" t="s">
        <v>2259</v>
      </c>
      <c r="G229" s="6" t="s">
        <v>1600</v>
      </c>
      <c r="H229" s="6">
        <v>4</v>
      </c>
      <c r="I229" s="4">
        <v>3900</v>
      </c>
      <c r="J229" s="6">
        <v>2600</v>
      </c>
      <c r="L229" s="40">
        <v>11.3</v>
      </c>
      <c r="M229" s="40">
        <v>54.6</v>
      </c>
      <c r="N229" s="6" t="s">
        <v>1777</v>
      </c>
      <c r="O229" s="6" t="s">
        <v>1778</v>
      </c>
      <c r="P229" s="6">
        <v>0</v>
      </c>
      <c r="Q229" s="6" t="s">
        <v>605</v>
      </c>
      <c r="R229" s="6" t="s">
        <v>605</v>
      </c>
      <c r="S229" s="6" t="s">
        <v>605</v>
      </c>
      <c r="T229" s="6" t="s">
        <v>605</v>
      </c>
      <c r="U229" s="6">
        <v>0</v>
      </c>
      <c r="V229" s="6" t="s">
        <v>605</v>
      </c>
      <c r="W229" s="6" t="s">
        <v>605</v>
      </c>
      <c r="X229" s="6" t="s">
        <v>605</v>
      </c>
      <c r="Y229" s="6" t="s">
        <v>605</v>
      </c>
      <c r="Z229" s="6" t="s">
        <v>605</v>
      </c>
      <c r="AA229" s="6" t="s">
        <v>605</v>
      </c>
      <c r="AB229" s="15" t="s">
        <v>605</v>
      </c>
      <c r="AC229" s="6" t="s">
        <v>605</v>
      </c>
      <c r="AD229" s="6" t="s">
        <v>605</v>
      </c>
      <c r="AE229" s="6" t="s">
        <v>605</v>
      </c>
      <c r="AF229" s="6" t="s">
        <v>605</v>
      </c>
      <c r="AG229" s="6" t="s">
        <v>605</v>
      </c>
      <c r="AH229" s="6" t="s">
        <v>605</v>
      </c>
      <c r="AI229" s="6" t="s">
        <v>605</v>
      </c>
      <c r="AJ229" s="6">
        <v>0</v>
      </c>
      <c r="AK229" s="15" t="s">
        <v>605</v>
      </c>
      <c r="AL229" s="15" t="s">
        <v>605</v>
      </c>
      <c r="AM229" s="15" t="s">
        <v>605</v>
      </c>
      <c r="AN229" s="15" t="s">
        <v>605</v>
      </c>
      <c r="AO229" s="15" t="s">
        <v>605</v>
      </c>
      <c r="AP229" s="15" t="s">
        <v>605</v>
      </c>
      <c r="AQ229" s="15" t="s">
        <v>605</v>
      </c>
      <c r="AR229" s="15" t="s">
        <v>605</v>
      </c>
      <c r="AS229" s="6" t="s">
        <v>605</v>
      </c>
      <c r="AT229" s="6" t="s">
        <v>605</v>
      </c>
      <c r="AU229" s="6" t="s">
        <v>605</v>
      </c>
      <c r="AV229" s="6" t="s">
        <v>605</v>
      </c>
      <c r="AW229" s="6" t="s">
        <v>605</v>
      </c>
      <c r="AX229" s="6" t="s">
        <v>605</v>
      </c>
      <c r="AY229" s="6" t="s">
        <v>605</v>
      </c>
      <c r="AZ229" s="6" t="s">
        <v>605</v>
      </c>
      <c r="BA229" s="6" t="s">
        <v>605</v>
      </c>
      <c r="BB229" s="6" t="s">
        <v>605</v>
      </c>
      <c r="BC229" s="6" t="s">
        <v>605</v>
      </c>
      <c r="BD229" s="6" t="s">
        <v>605</v>
      </c>
      <c r="BE229" s="6">
        <v>0</v>
      </c>
      <c r="BF229" s="6" t="s">
        <v>605</v>
      </c>
      <c r="BG229" s="6" t="s">
        <v>605</v>
      </c>
      <c r="BH229" s="6">
        <v>1</v>
      </c>
      <c r="BI229" s="6" t="s">
        <v>1779</v>
      </c>
      <c r="BJ229" s="6" t="s">
        <v>1799</v>
      </c>
      <c r="BK229" s="6">
        <v>-25.75</v>
      </c>
      <c r="BL229" s="6" t="s">
        <v>1800</v>
      </c>
      <c r="BM229" s="6">
        <v>5.95</v>
      </c>
      <c r="BN229" s="6">
        <v>7.75</v>
      </c>
      <c r="BO229" s="6">
        <v>0</v>
      </c>
    </row>
    <row r="230" spans="1:67" x14ac:dyDescent="0.15">
      <c r="A230" s="6" t="s">
        <v>2279</v>
      </c>
      <c r="B230" s="6" t="s">
        <v>2280</v>
      </c>
      <c r="C230" s="6" t="s">
        <v>2280</v>
      </c>
      <c r="D230" s="6" t="s">
        <v>1775</v>
      </c>
      <c r="E230" s="6">
        <v>1</v>
      </c>
      <c r="F230" s="6" t="s">
        <v>2259</v>
      </c>
      <c r="G230" s="6" t="s">
        <v>1600</v>
      </c>
      <c r="H230" s="6">
        <v>4</v>
      </c>
      <c r="I230" s="4">
        <v>3900</v>
      </c>
      <c r="J230" s="6">
        <v>2600</v>
      </c>
      <c r="L230" s="40">
        <v>11.3</v>
      </c>
      <c r="M230" s="40">
        <v>54.6</v>
      </c>
      <c r="N230" s="6" t="s">
        <v>1777</v>
      </c>
      <c r="O230" s="6" t="s">
        <v>1778</v>
      </c>
      <c r="P230" s="6">
        <v>0</v>
      </c>
      <c r="Q230" s="6" t="s">
        <v>605</v>
      </c>
      <c r="R230" s="6" t="s">
        <v>605</v>
      </c>
      <c r="S230" s="6" t="s">
        <v>605</v>
      </c>
      <c r="T230" s="6" t="s">
        <v>605</v>
      </c>
      <c r="U230" s="6">
        <v>0</v>
      </c>
      <c r="V230" s="6" t="s">
        <v>605</v>
      </c>
      <c r="W230" s="6" t="s">
        <v>605</v>
      </c>
      <c r="X230" s="6" t="s">
        <v>605</v>
      </c>
      <c r="Y230" s="6" t="s">
        <v>605</v>
      </c>
      <c r="Z230" s="6" t="s">
        <v>605</v>
      </c>
      <c r="AA230" s="6" t="s">
        <v>605</v>
      </c>
      <c r="AB230" s="15" t="s">
        <v>605</v>
      </c>
      <c r="AC230" s="6" t="s">
        <v>605</v>
      </c>
      <c r="AD230" s="6" t="s">
        <v>605</v>
      </c>
      <c r="AE230" s="6" t="s">
        <v>605</v>
      </c>
      <c r="AF230" s="6" t="s">
        <v>605</v>
      </c>
      <c r="AG230" s="6" t="s">
        <v>605</v>
      </c>
      <c r="AH230" s="6" t="s">
        <v>605</v>
      </c>
      <c r="AI230" s="6" t="s">
        <v>605</v>
      </c>
      <c r="AJ230" s="6">
        <v>0</v>
      </c>
      <c r="AK230" s="15" t="s">
        <v>605</v>
      </c>
      <c r="AL230" s="15" t="s">
        <v>605</v>
      </c>
      <c r="AM230" s="15" t="s">
        <v>605</v>
      </c>
      <c r="AN230" s="15" t="s">
        <v>605</v>
      </c>
      <c r="AO230" s="15" t="s">
        <v>605</v>
      </c>
      <c r="AP230" s="15" t="s">
        <v>605</v>
      </c>
      <c r="AQ230" s="15" t="s">
        <v>605</v>
      </c>
      <c r="AR230" s="15" t="s">
        <v>605</v>
      </c>
      <c r="AS230" s="6" t="s">
        <v>605</v>
      </c>
      <c r="AT230" s="6" t="s">
        <v>605</v>
      </c>
      <c r="AU230" s="6" t="s">
        <v>605</v>
      </c>
      <c r="AV230" s="6" t="s">
        <v>605</v>
      </c>
      <c r="AW230" s="6" t="s">
        <v>605</v>
      </c>
      <c r="AX230" s="6" t="s">
        <v>605</v>
      </c>
      <c r="AY230" s="6" t="s">
        <v>605</v>
      </c>
      <c r="AZ230" s="6" t="s">
        <v>605</v>
      </c>
      <c r="BA230" s="6" t="s">
        <v>605</v>
      </c>
      <c r="BB230" s="6" t="s">
        <v>605</v>
      </c>
      <c r="BC230" s="6" t="s">
        <v>605</v>
      </c>
      <c r="BD230" s="6" t="s">
        <v>605</v>
      </c>
      <c r="BE230" s="6">
        <v>0</v>
      </c>
      <c r="BF230" s="6" t="s">
        <v>605</v>
      </c>
      <c r="BG230" s="6" t="s">
        <v>605</v>
      </c>
      <c r="BH230" s="6">
        <v>1</v>
      </c>
      <c r="BI230" s="6" t="s">
        <v>1779</v>
      </c>
      <c r="BJ230" s="6" t="s">
        <v>1799</v>
      </c>
      <c r="BK230" s="6">
        <v>-25.8</v>
      </c>
      <c r="BL230" s="6" t="s">
        <v>1800</v>
      </c>
      <c r="BM230" s="6">
        <v>6.45</v>
      </c>
      <c r="BN230" s="6">
        <v>7.45</v>
      </c>
      <c r="BO230" s="6">
        <v>0</v>
      </c>
    </row>
    <row r="231" spans="1:67" x14ac:dyDescent="0.15">
      <c r="A231" s="6" t="s">
        <v>2281</v>
      </c>
      <c r="B231" s="6" t="s">
        <v>2282</v>
      </c>
      <c r="C231" s="6" t="s">
        <v>2282</v>
      </c>
      <c r="D231" s="6" t="s">
        <v>1775</v>
      </c>
      <c r="E231" s="6">
        <v>1</v>
      </c>
      <c r="F231" s="6" t="s">
        <v>2259</v>
      </c>
      <c r="G231" s="6" t="s">
        <v>1600</v>
      </c>
      <c r="H231" s="6">
        <v>4</v>
      </c>
      <c r="I231" s="4">
        <v>3900</v>
      </c>
      <c r="J231" s="6">
        <v>2600</v>
      </c>
      <c r="L231" s="40">
        <v>11.3</v>
      </c>
      <c r="M231" s="40">
        <v>54.6</v>
      </c>
      <c r="N231" s="6" t="s">
        <v>1777</v>
      </c>
      <c r="O231" s="6" t="s">
        <v>1791</v>
      </c>
      <c r="P231" s="6">
        <v>0</v>
      </c>
      <c r="Q231" s="6" t="s">
        <v>605</v>
      </c>
      <c r="R231" s="6" t="s">
        <v>605</v>
      </c>
      <c r="S231" s="6" t="s">
        <v>605</v>
      </c>
      <c r="T231" s="6" t="s">
        <v>605</v>
      </c>
      <c r="U231" s="6">
        <v>0</v>
      </c>
      <c r="V231" s="6" t="s">
        <v>605</v>
      </c>
      <c r="W231" s="6" t="s">
        <v>605</v>
      </c>
      <c r="X231" s="6" t="s">
        <v>605</v>
      </c>
      <c r="Y231" s="6" t="s">
        <v>605</v>
      </c>
      <c r="Z231" s="6" t="s">
        <v>605</v>
      </c>
      <c r="AA231" s="6" t="s">
        <v>605</v>
      </c>
      <c r="AB231" s="15" t="s">
        <v>605</v>
      </c>
      <c r="AC231" s="6" t="s">
        <v>605</v>
      </c>
      <c r="AD231" s="6" t="s">
        <v>605</v>
      </c>
      <c r="AE231" s="6" t="s">
        <v>605</v>
      </c>
      <c r="AF231" s="6" t="s">
        <v>605</v>
      </c>
      <c r="AG231" s="6" t="s">
        <v>605</v>
      </c>
      <c r="AH231" s="6" t="s">
        <v>605</v>
      </c>
      <c r="AI231" s="6" t="s">
        <v>605</v>
      </c>
      <c r="AJ231" s="6">
        <v>0</v>
      </c>
      <c r="AK231" s="15" t="s">
        <v>605</v>
      </c>
      <c r="AL231" s="15" t="s">
        <v>605</v>
      </c>
      <c r="AM231" s="15" t="s">
        <v>605</v>
      </c>
      <c r="AN231" s="15" t="s">
        <v>605</v>
      </c>
      <c r="AO231" s="15" t="s">
        <v>605</v>
      </c>
      <c r="AP231" s="15" t="s">
        <v>605</v>
      </c>
      <c r="AQ231" s="15" t="s">
        <v>605</v>
      </c>
      <c r="AR231" s="15" t="s">
        <v>605</v>
      </c>
      <c r="AS231" s="6" t="s">
        <v>605</v>
      </c>
      <c r="AT231" s="6" t="s">
        <v>605</v>
      </c>
      <c r="AU231" s="6" t="s">
        <v>605</v>
      </c>
      <c r="AV231" s="6" t="s">
        <v>605</v>
      </c>
      <c r="AW231" s="6" t="s">
        <v>605</v>
      </c>
      <c r="AX231" s="6" t="s">
        <v>605</v>
      </c>
      <c r="AY231" s="6" t="s">
        <v>605</v>
      </c>
      <c r="AZ231" s="6" t="s">
        <v>605</v>
      </c>
      <c r="BA231" s="6" t="s">
        <v>605</v>
      </c>
      <c r="BB231" s="6" t="s">
        <v>605</v>
      </c>
      <c r="BC231" s="6" t="s">
        <v>605</v>
      </c>
      <c r="BD231" s="6" t="s">
        <v>605</v>
      </c>
      <c r="BE231" s="6">
        <v>0</v>
      </c>
      <c r="BF231" s="6" t="s">
        <v>605</v>
      </c>
      <c r="BG231" s="6" t="s">
        <v>605</v>
      </c>
      <c r="BH231" s="6">
        <v>1</v>
      </c>
      <c r="BI231" s="6" t="s">
        <v>1779</v>
      </c>
      <c r="BJ231" s="6" t="s">
        <v>1799</v>
      </c>
      <c r="BK231" s="6">
        <v>-25.7</v>
      </c>
      <c r="BL231" s="6" t="s">
        <v>1800</v>
      </c>
      <c r="BM231" s="6">
        <v>6.9</v>
      </c>
      <c r="BN231" s="6">
        <v>15.2</v>
      </c>
      <c r="BO231" s="6">
        <v>0</v>
      </c>
    </row>
    <row r="232" spans="1:67" x14ac:dyDescent="0.15">
      <c r="A232" s="6" t="s">
        <v>2283</v>
      </c>
      <c r="B232" s="6" t="s">
        <v>2284</v>
      </c>
      <c r="C232" s="6" t="s">
        <v>2284</v>
      </c>
      <c r="D232" s="6" t="s">
        <v>1775</v>
      </c>
      <c r="E232" s="6">
        <v>1</v>
      </c>
      <c r="F232" s="6" t="s">
        <v>2259</v>
      </c>
      <c r="G232" s="6" t="s">
        <v>1600</v>
      </c>
      <c r="H232" s="6">
        <v>4</v>
      </c>
      <c r="I232" s="4">
        <v>3900</v>
      </c>
      <c r="J232" s="6">
        <v>2600</v>
      </c>
      <c r="L232" s="40">
        <v>11.3</v>
      </c>
      <c r="M232" s="40">
        <v>54.6</v>
      </c>
      <c r="N232" s="6" t="s">
        <v>1777</v>
      </c>
      <c r="O232" s="6" t="s">
        <v>1791</v>
      </c>
      <c r="P232" s="6">
        <v>0</v>
      </c>
      <c r="Q232" s="6" t="s">
        <v>605</v>
      </c>
      <c r="R232" s="6" t="s">
        <v>605</v>
      </c>
      <c r="S232" s="6" t="s">
        <v>605</v>
      </c>
      <c r="T232" s="6" t="s">
        <v>605</v>
      </c>
      <c r="U232" s="6">
        <v>0</v>
      </c>
      <c r="V232" s="6" t="s">
        <v>605</v>
      </c>
      <c r="W232" s="6" t="s">
        <v>605</v>
      </c>
      <c r="X232" s="6" t="s">
        <v>605</v>
      </c>
      <c r="Y232" s="6" t="s">
        <v>605</v>
      </c>
      <c r="Z232" s="6" t="s">
        <v>605</v>
      </c>
      <c r="AA232" s="6" t="s">
        <v>605</v>
      </c>
      <c r="AB232" s="15" t="s">
        <v>605</v>
      </c>
      <c r="AC232" s="6" t="s">
        <v>605</v>
      </c>
      <c r="AD232" s="6" t="s">
        <v>605</v>
      </c>
      <c r="AE232" s="6" t="s">
        <v>605</v>
      </c>
      <c r="AF232" s="6" t="s">
        <v>605</v>
      </c>
      <c r="AG232" s="6" t="s">
        <v>605</v>
      </c>
      <c r="AH232" s="6" t="s">
        <v>605</v>
      </c>
      <c r="AI232" s="6" t="s">
        <v>605</v>
      </c>
      <c r="AJ232" s="6">
        <v>0</v>
      </c>
      <c r="AK232" s="15" t="s">
        <v>605</v>
      </c>
      <c r="AL232" s="15" t="s">
        <v>605</v>
      </c>
      <c r="AM232" s="15" t="s">
        <v>605</v>
      </c>
      <c r="AN232" s="15" t="s">
        <v>605</v>
      </c>
      <c r="AO232" s="15" t="s">
        <v>605</v>
      </c>
      <c r="AP232" s="15" t="s">
        <v>605</v>
      </c>
      <c r="AQ232" s="15" t="s">
        <v>605</v>
      </c>
      <c r="AR232" s="15" t="s">
        <v>605</v>
      </c>
      <c r="AS232" s="6" t="s">
        <v>605</v>
      </c>
      <c r="AT232" s="6" t="s">
        <v>605</v>
      </c>
      <c r="AU232" s="6" t="s">
        <v>605</v>
      </c>
      <c r="AV232" s="6" t="s">
        <v>605</v>
      </c>
      <c r="AW232" s="6" t="s">
        <v>605</v>
      </c>
      <c r="AX232" s="6" t="s">
        <v>605</v>
      </c>
      <c r="AY232" s="6" t="s">
        <v>605</v>
      </c>
      <c r="AZ232" s="6" t="s">
        <v>605</v>
      </c>
      <c r="BA232" s="6" t="s">
        <v>605</v>
      </c>
      <c r="BB232" s="6" t="s">
        <v>605</v>
      </c>
      <c r="BC232" s="6" t="s">
        <v>605</v>
      </c>
      <c r="BD232" s="6" t="s">
        <v>605</v>
      </c>
      <c r="BE232" s="6">
        <v>0</v>
      </c>
      <c r="BF232" s="6" t="s">
        <v>605</v>
      </c>
      <c r="BG232" s="6" t="s">
        <v>605</v>
      </c>
      <c r="BH232" s="6">
        <v>1</v>
      </c>
      <c r="BI232" s="6" t="s">
        <v>1779</v>
      </c>
      <c r="BJ232" s="6" t="s">
        <v>1799</v>
      </c>
      <c r="BK232" s="6">
        <v>-25.85</v>
      </c>
      <c r="BL232" s="6" t="s">
        <v>1800</v>
      </c>
      <c r="BM232" s="6">
        <v>7.55</v>
      </c>
      <c r="BN232" s="6">
        <v>12.6</v>
      </c>
      <c r="BO232" s="6">
        <v>0</v>
      </c>
    </row>
    <row r="233" spans="1:67" x14ac:dyDescent="0.15">
      <c r="A233" s="6" t="s">
        <v>2285</v>
      </c>
      <c r="B233" s="6" t="s">
        <v>2286</v>
      </c>
      <c r="C233" s="6" t="s">
        <v>2286</v>
      </c>
      <c r="D233" s="6" t="s">
        <v>1810</v>
      </c>
      <c r="E233" s="6">
        <v>0</v>
      </c>
      <c r="F233" s="6" t="s">
        <v>2259</v>
      </c>
      <c r="G233" s="6" t="s">
        <v>1600</v>
      </c>
      <c r="H233" s="6">
        <v>5</v>
      </c>
      <c r="I233" s="6">
        <v>4500</v>
      </c>
      <c r="J233" s="6">
        <v>4000</v>
      </c>
      <c r="L233" s="40">
        <v>11.3</v>
      </c>
      <c r="M233" s="40">
        <v>54.6</v>
      </c>
      <c r="N233" s="6" t="s">
        <v>1777</v>
      </c>
      <c r="O233" s="6" t="s">
        <v>1778</v>
      </c>
      <c r="P233" s="6">
        <v>0</v>
      </c>
      <c r="Q233" s="6" t="s">
        <v>605</v>
      </c>
      <c r="R233" s="6" t="s">
        <v>605</v>
      </c>
      <c r="S233" s="6" t="s">
        <v>605</v>
      </c>
      <c r="T233" s="6" t="s">
        <v>605</v>
      </c>
      <c r="U233" s="6">
        <v>0</v>
      </c>
      <c r="V233" s="6" t="s">
        <v>605</v>
      </c>
      <c r="W233" s="6" t="s">
        <v>605</v>
      </c>
      <c r="X233" s="6" t="s">
        <v>605</v>
      </c>
      <c r="Y233" s="6" t="s">
        <v>605</v>
      </c>
      <c r="Z233" s="6" t="s">
        <v>605</v>
      </c>
      <c r="AA233" s="6" t="s">
        <v>605</v>
      </c>
      <c r="AB233" s="15" t="s">
        <v>605</v>
      </c>
      <c r="AC233" s="6" t="s">
        <v>605</v>
      </c>
      <c r="AD233" s="6" t="s">
        <v>605</v>
      </c>
      <c r="AE233" s="6" t="s">
        <v>605</v>
      </c>
      <c r="AF233" s="6" t="s">
        <v>605</v>
      </c>
      <c r="AG233" s="6" t="s">
        <v>605</v>
      </c>
      <c r="AH233" s="6" t="s">
        <v>605</v>
      </c>
      <c r="AI233" s="6" t="s">
        <v>605</v>
      </c>
      <c r="AJ233" s="6">
        <v>0</v>
      </c>
      <c r="AK233" s="15" t="s">
        <v>605</v>
      </c>
      <c r="AL233" s="15" t="s">
        <v>605</v>
      </c>
      <c r="AM233" s="15" t="s">
        <v>605</v>
      </c>
      <c r="AN233" s="15" t="s">
        <v>605</v>
      </c>
      <c r="AO233" s="15" t="s">
        <v>605</v>
      </c>
      <c r="AP233" s="15" t="s">
        <v>605</v>
      </c>
      <c r="AQ233" s="15" t="s">
        <v>605</v>
      </c>
      <c r="AR233" s="15" t="s">
        <v>605</v>
      </c>
      <c r="AS233" s="6" t="s">
        <v>605</v>
      </c>
      <c r="AT233" s="6" t="s">
        <v>605</v>
      </c>
      <c r="AU233" s="6" t="s">
        <v>605</v>
      </c>
      <c r="AV233" s="6" t="s">
        <v>605</v>
      </c>
      <c r="AW233" s="6" t="s">
        <v>605</v>
      </c>
      <c r="AX233" s="6" t="s">
        <v>605</v>
      </c>
      <c r="AY233" s="6" t="s">
        <v>605</v>
      </c>
      <c r="AZ233" s="6" t="s">
        <v>605</v>
      </c>
      <c r="BA233" s="6" t="s">
        <v>605</v>
      </c>
      <c r="BB233" s="6" t="s">
        <v>605</v>
      </c>
      <c r="BC233" s="6" t="s">
        <v>605</v>
      </c>
      <c r="BD233" s="6" t="s">
        <v>605</v>
      </c>
      <c r="BE233" s="6">
        <v>0</v>
      </c>
      <c r="BF233" s="6" t="s">
        <v>605</v>
      </c>
      <c r="BG233" s="6" t="s">
        <v>605</v>
      </c>
      <c r="BH233" s="6">
        <v>1</v>
      </c>
      <c r="BI233" s="6" t="s">
        <v>1896</v>
      </c>
      <c r="BJ233" s="6" t="s">
        <v>1799</v>
      </c>
      <c r="BK233" s="6" t="s">
        <v>605</v>
      </c>
      <c r="BL233" s="6" t="s">
        <v>1800</v>
      </c>
      <c r="BM233" s="6" t="s">
        <v>605</v>
      </c>
      <c r="BN233" s="6" t="s">
        <v>605</v>
      </c>
      <c r="BO233" s="6">
        <v>0</v>
      </c>
    </row>
    <row r="234" spans="1:67" x14ac:dyDescent="0.15">
      <c r="A234" s="6" t="s">
        <v>2287</v>
      </c>
      <c r="B234" s="6" t="s">
        <v>2288</v>
      </c>
      <c r="C234" s="6" t="s">
        <v>2288</v>
      </c>
      <c r="D234" s="6" t="s">
        <v>1810</v>
      </c>
      <c r="E234" s="6">
        <v>0</v>
      </c>
      <c r="F234" s="6" t="s">
        <v>2259</v>
      </c>
      <c r="G234" s="6" t="s">
        <v>1600</v>
      </c>
      <c r="H234" s="6">
        <v>5</v>
      </c>
      <c r="I234" s="6">
        <v>4500</v>
      </c>
      <c r="J234" s="6">
        <v>4000</v>
      </c>
      <c r="L234" s="40">
        <v>11.3</v>
      </c>
      <c r="M234" s="40">
        <v>54.6</v>
      </c>
      <c r="N234" s="6" t="s">
        <v>1777</v>
      </c>
      <c r="O234" s="6" t="s">
        <v>605</v>
      </c>
      <c r="P234" s="6">
        <v>0</v>
      </c>
      <c r="Q234" s="6" t="s">
        <v>605</v>
      </c>
      <c r="R234" s="6" t="s">
        <v>605</v>
      </c>
      <c r="S234" s="6" t="s">
        <v>605</v>
      </c>
      <c r="T234" s="6" t="s">
        <v>605</v>
      </c>
      <c r="U234" s="6">
        <v>0</v>
      </c>
      <c r="V234" s="6" t="s">
        <v>605</v>
      </c>
      <c r="W234" s="6" t="s">
        <v>605</v>
      </c>
      <c r="X234" s="6" t="s">
        <v>605</v>
      </c>
      <c r="Y234" s="6" t="s">
        <v>605</v>
      </c>
      <c r="Z234" s="6" t="s">
        <v>605</v>
      </c>
      <c r="AA234" s="6" t="s">
        <v>605</v>
      </c>
      <c r="AB234" s="15" t="s">
        <v>605</v>
      </c>
      <c r="AC234" s="6" t="s">
        <v>605</v>
      </c>
      <c r="AD234" s="6" t="s">
        <v>605</v>
      </c>
      <c r="AE234" s="6" t="s">
        <v>605</v>
      </c>
      <c r="AF234" s="6" t="s">
        <v>605</v>
      </c>
      <c r="AG234" s="6" t="s">
        <v>605</v>
      </c>
      <c r="AH234" s="6" t="s">
        <v>605</v>
      </c>
      <c r="AI234" s="6" t="s">
        <v>605</v>
      </c>
      <c r="AJ234" s="6">
        <v>0</v>
      </c>
      <c r="AK234" s="15" t="s">
        <v>605</v>
      </c>
      <c r="AL234" s="15" t="s">
        <v>605</v>
      </c>
      <c r="AM234" s="15" t="s">
        <v>605</v>
      </c>
      <c r="AN234" s="15" t="s">
        <v>605</v>
      </c>
      <c r="AO234" s="15" t="s">
        <v>605</v>
      </c>
      <c r="AP234" s="15" t="s">
        <v>605</v>
      </c>
      <c r="AQ234" s="15" t="s">
        <v>605</v>
      </c>
      <c r="AR234" s="15" t="s">
        <v>605</v>
      </c>
      <c r="AS234" s="6" t="s">
        <v>605</v>
      </c>
      <c r="AT234" s="6" t="s">
        <v>605</v>
      </c>
      <c r="AU234" s="6" t="s">
        <v>605</v>
      </c>
      <c r="AV234" s="6" t="s">
        <v>605</v>
      </c>
      <c r="AW234" s="6" t="s">
        <v>605</v>
      </c>
      <c r="AX234" s="6" t="s">
        <v>605</v>
      </c>
      <c r="AY234" s="6" t="s">
        <v>605</v>
      </c>
      <c r="AZ234" s="6" t="s">
        <v>605</v>
      </c>
      <c r="BA234" s="6" t="s">
        <v>605</v>
      </c>
      <c r="BB234" s="6" t="s">
        <v>605</v>
      </c>
      <c r="BC234" s="6" t="s">
        <v>605</v>
      </c>
      <c r="BD234" s="6" t="s">
        <v>605</v>
      </c>
      <c r="BE234" s="6">
        <v>0</v>
      </c>
      <c r="BF234" s="6" t="s">
        <v>605</v>
      </c>
      <c r="BG234" s="6" t="s">
        <v>605</v>
      </c>
      <c r="BH234" s="6">
        <v>1</v>
      </c>
      <c r="BI234" s="6" t="s">
        <v>1896</v>
      </c>
      <c r="BJ234" s="6" t="s">
        <v>1799</v>
      </c>
      <c r="BK234" s="6" t="s">
        <v>605</v>
      </c>
      <c r="BL234" s="6" t="s">
        <v>1800</v>
      </c>
      <c r="BM234" s="6" t="s">
        <v>605</v>
      </c>
      <c r="BN234" s="6" t="s">
        <v>605</v>
      </c>
      <c r="BO234" s="6">
        <v>0</v>
      </c>
    </row>
    <row r="235" spans="1:67" x14ac:dyDescent="0.15">
      <c r="A235" s="6" t="s">
        <v>2289</v>
      </c>
      <c r="B235" s="6" t="s">
        <v>2288</v>
      </c>
      <c r="C235" s="6" t="s">
        <v>2288</v>
      </c>
      <c r="D235" s="6" t="s">
        <v>1810</v>
      </c>
      <c r="E235" s="6">
        <v>0</v>
      </c>
      <c r="F235" s="6" t="s">
        <v>2259</v>
      </c>
      <c r="G235" s="6" t="s">
        <v>1600</v>
      </c>
      <c r="H235" s="6">
        <v>5</v>
      </c>
      <c r="I235" s="6">
        <v>4500</v>
      </c>
      <c r="J235" s="6">
        <v>4000</v>
      </c>
      <c r="L235" s="40">
        <v>11.3</v>
      </c>
      <c r="M235" s="40">
        <v>54.6</v>
      </c>
      <c r="N235" s="6" t="s">
        <v>1777</v>
      </c>
      <c r="O235" s="6" t="s">
        <v>605</v>
      </c>
      <c r="P235" s="6">
        <v>0</v>
      </c>
      <c r="Q235" s="6" t="s">
        <v>605</v>
      </c>
      <c r="R235" s="6" t="s">
        <v>605</v>
      </c>
      <c r="S235" s="6" t="s">
        <v>605</v>
      </c>
      <c r="T235" s="6" t="s">
        <v>605</v>
      </c>
      <c r="U235" s="6">
        <v>0</v>
      </c>
      <c r="V235" s="6" t="s">
        <v>605</v>
      </c>
      <c r="W235" s="6" t="s">
        <v>605</v>
      </c>
      <c r="X235" s="6" t="s">
        <v>605</v>
      </c>
      <c r="Y235" s="6" t="s">
        <v>605</v>
      </c>
      <c r="Z235" s="6" t="s">
        <v>605</v>
      </c>
      <c r="AA235" s="6" t="s">
        <v>605</v>
      </c>
      <c r="AB235" s="15" t="s">
        <v>605</v>
      </c>
      <c r="AC235" s="6" t="s">
        <v>605</v>
      </c>
      <c r="AD235" s="6" t="s">
        <v>605</v>
      </c>
      <c r="AE235" s="6" t="s">
        <v>605</v>
      </c>
      <c r="AF235" s="6" t="s">
        <v>605</v>
      </c>
      <c r="AG235" s="6" t="s">
        <v>605</v>
      </c>
      <c r="AH235" s="6" t="s">
        <v>605</v>
      </c>
      <c r="AI235" s="6" t="s">
        <v>605</v>
      </c>
      <c r="AJ235" s="6">
        <v>0</v>
      </c>
      <c r="AK235" s="15" t="s">
        <v>605</v>
      </c>
      <c r="AL235" s="15" t="s">
        <v>605</v>
      </c>
      <c r="AM235" s="15" t="s">
        <v>605</v>
      </c>
      <c r="AN235" s="15" t="s">
        <v>605</v>
      </c>
      <c r="AO235" s="15" t="s">
        <v>605</v>
      </c>
      <c r="AP235" s="15" t="s">
        <v>605</v>
      </c>
      <c r="AQ235" s="15" t="s">
        <v>605</v>
      </c>
      <c r="AR235" s="15" t="s">
        <v>605</v>
      </c>
      <c r="AS235" s="6" t="s">
        <v>605</v>
      </c>
      <c r="AT235" s="6" t="s">
        <v>605</v>
      </c>
      <c r="AU235" s="6" t="s">
        <v>605</v>
      </c>
      <c r="AV235" s="6" t="s">
        <v>605</v>
      </c>
      <c r="AW235" s="6" t="s">
        <v>605</v>
      </c>
      <c r="AX235" s="6" t="s">
        <v>605</v>
      </c>
      <c r="AY235" s="6" t="s">
        <v>605</v>
      </c>
      <c r="AZ235" s="6" t="s">
        <v>605</v>
      </c>
      <c r="BA235" s="6" t="s">
        <v>605</v>
      </c>
      <c r="BB235" s="6" t="s">
        <v>605</v>
      </c>
      <c r="BC235" s="6" t="s">
        <v>605</v>
      </c>
      <c r="BD235" s="6" t="s">
        <v>605</v>
      </c>
      <c r="BE235" s="6">
        <v>0</v>
      </c>
      <c r="BF235" s="6" t="s">
        <v>605</v>
      </c>
      <c r="BG235" s="6" t="s">
        <v>605</v>
      </c>
      <c r="BH235" s="6">
        <v>1</v>
      </c>
      <c r="BI235" s="6" t="s">
        <v>1896</v>
      </c>
      <c r="BJ235" s="6" t="s">
        <v>1799</v>
      </c>
      <c r="BK235" s="6">
        <v>-19.600000000000001</v>
      </c>
      <c r="BL235" s="6" t="s">
        <v>1800</v>
      </c>
      <c r="BM235" s="6">
        <v>7.6</v>
      </c>
      <c r="BN235" s="6">
        <v>40.15</v>
      </c>
      <c r="BO235" s="6">
        <v>0</v>
      </c>
    </row>
    <row r="236" spans="1:67" x14ac:dyDescent="0.15">
      <c r="A236" s="6" t="s">
        <v>2290</v>
      </c>
      <c r="B236" s="6" t="s">
        <v>2291</v>
      </c>
      <c r="C236" s="6" t="s">
        <v>2292</v>
      </c>
      <c r="D236" s="6" t="s">
        <v>1775</v>
      </c>
      <c r="E236" s="6">
        <v>1</v>
      </c>
      <c r="F236" s="6" t="s">
        <v>2259</v>
      </c>
      <c r="G236" s="6" t="s">
        <v>1600</v>
      </c>
      <c r="H236" s="6">
        <v>4</v>
      </c>
      <c r="I236" s="4">
        <v>3900</v>
      </c>
      <c r="J236" s="6">
        <v>2600</v>
      </c>
      <c r="L236" s="40">
        <v>11.3</v>
      </c>
      <c r="M236" s="40">
        <v>54.6</v>
      </c>
      <c r="N236" s="6" t="s">
        <v>1777</v>
      </c>
      <c r="O236" s="6" t="s">
        <v>1778</v>
      </c>
      <c r="P236" s="6">
        <v>0</v>
      </c>
      <c r="Q236" s="6" t="s">
        <v>605</v>
      </c>
      <c r="R236" s="6" t="s">
        <v>605</v>
      </c>
      <c r="S236" s="6" t="s">
        <v>605</v>
      </c>
      <c r="T236" s="6" t="s">
        <v>605</v>
      </c>
      <c r="U236" s="6">
        <v>0</v>
      </c>
      <c r="V236" s="6" t="s">
        <v>605</v>
      </c>
      <c r="W236" s="6" t="s">
        <v>605</v>
      </c>
      <c r="X236" s="6" t="s">
        <v>605</v>
      </c>
      <c r="Y236" s="6" t="s">
        <v>605</v>
      </c>
      <c r="Z236" s="6" t="s">
        <v>605</v>
      </c>
      <c r="AA236" s="6" t="s">
        <v>605</v>
      </c>
      <c r="AB236" s="15" t="s">
        <v>605</v>
      </c>
      <c r="AC236" s="6" t="s">
        <v>605</v>
      </c>
      <c r="AD236" s="6" t="s">
        <v>605</v>
      </c>
      <c r="AE236" s="6" t="s">
        <v>605</v>
      </c>
      <c r="AF236" s="6" t="s">
        <v>605</v>
      </c>
      <c r="AG236" s="6" t="s">
        <v>605</v>
      </c>
      <c r="AH236" s="6" t="s">
        <v>605</v>
      </c>
      <c r="AI236" s="6" t="s">
        <v>605</v>
      </c>
      <c r="AJ236" s="6">
        <v>0</v>
      </c>
      <c r="AK236" s="15" t="s">
        <v>605</v>
      </c>
      <c r="AL236" s="15" t="s">
        <v>605</v>
      </c>
      <c r="AM236" s="15" t="s">
        <v>605</v>
      </c>
      <c r="AN236" s="15" t="s">
        <v>605</v>
      </c>
      <c r="AO236" s="15" t="s">
        <v>605</v>
      </c>
      <c r="AP236" s="15" t="s">
        <v>605</v>
      </c>
      <c r="AQ236" s="15" t="s">
        <v>605</v>
      </c>
      <c r="AR236" s="15" t="s">
        <v>605</v>
      </c>
      <c r="AS236" s="6" t="s">
        <v>605</v>
      </c>
      <c r="AT236" s="6" t="s">
        <v>605</v>
      </c>
      <c r="AU236" s="6" t="s">
        <v>605</v>
      </c>
      <c r="AV236" s="6" t="s">
        <v>605</v>
      </c>
      <c r="AW236" s="6" t="s">
        <v>605</v>
      </c>
      <c r="AX236" s="6" t="s">
        <v>605</v>
      </c>
      <c r="AY236" s="6" t="s">
        <v>605</v>
      </c>
      <c r="AZ236" s="6" t="s">
        <v>605</v>
      </c>
      <c r="BA236" s="6" t="s">
        <v>605</v>
      </c>
      <c r="BB236" s="6" t="s">
        <v>605</v>
      </c>
      <c r="BC236" s="6" t="s">
        <v>605</v>
      </c>
      <c r="BD236" s="6" t="s">
        <v>605</v>
      </c>
      <c r="BE236" s="6">
        <v>0</v>
      </c>
      <c r="BF236" s="6" t="s">
        <v>605</v>
      </c>
      <c r="BG236" s="6" t="s">
        <v>605</v>
      </c>
      <c r="BH236" s="6">
        <v>1</v>
      </c>
      <c r="BI236" s="6" t="s">
        <v>1779</v>
      </c>
      <c r="BJ236" s="6" t="s">
        <v>1799</v>
      </c>
      <c r="BK236" s="6">
        <v>-24.6</v>
      </c>
      <c r="BL236" s="6" t="s">
        <v>1800</v>
      </c>
      <c r="BM236" s="6">
        <v>7.75</v>
      </c>
      <c r="BN236" s="6">
        <v>8</v>
      </c>
      <c r="BO236" s="6">
        <v>0</v>
      </c>
    </row>
    <row r="237" spans="1:67" x14ac:dyDescent="0.15">
      <c r="A237" s="6" t="s">
        <v>2293</v>
      </c>
      <c r="B237" s="6" t="s">
        <v>2294</v>
      </c>
      <c r="C237" s="6" t="s">
        <v>2292</v>
      </c>
      <c r="D237" s="6" t="s">
        <v>1775</v>
      </c>
      <c r="E237" s="6">
        <v>1</v>
      </c>
      <c r="F237" s="6" t="s">
        <v>2259</v>
      </c>
      <c r="G237" s="6" t="s">
        <v>1600</v>
      </c>
      <c r="H237" s="6">
        <v>4</v>
      </c>
      <c r="I237" s="4">
        <v>3900</v>
      </c>
      <c r="J237" s="6">
        <v>2600</v>
      </c>
      <c r="L237" s="40">
        <v>11.3</v>
      </c>
      <c r="M237" s="40">
        <v>54.6</v>
      </c>
      <c r="N237" s="6" t="s">
        <v>1777</v>
      </c>
      <c r="O237" s="6" t="s">
        <v>1791</v>
      </c>
      <c r="P237" s="6">
        <v>0</v>
      </c>
      <c r="Q237" s="6" t="s">
        <v>605</v>
      </c>
      <c r="R237" s="6" t="s">
        <v>605</v>
      </c>
      <c r="S237" s="6" t="s">
        <v>605</v>
      </c>
      <c r="T237" s="6" t="s">
        <v>605</v>
      </c>
      <c r="U237" s="6">
        <v>0</v>
      </c>
      <c r="V237" s="6" t="s">
        <v>605</v>
      </c>
      <c r="W237" s="6" t="s">
        <v>605</v>
      </c>
      <c r="X237" s="6" t="s">
        <v>605</v>
      </c>
      <c r="Y237" s="6" t="s">
        <v>605</v>
      </c>
      <c r="Z237" s="6" t="s">
        <v>605</v>
      </c>
      <c r="AA237" s="6" t="s">
        <v>605</v>
      </c>
      <c r="AB237" s="15" t="s">
        <v>605</v>
      </c>
      <c r="AC237" s="6" t="s">
        <v>605</v>
      </c>
      <c r="AD237" s="6" t="s">
        <v>605</v>
      </c>
      <c r="AE237" s="6" t="s">
        <v>605</v>
      </c>
      <c r="AF237" s="6" t="s">
        <v>605</v>
      </c>
      <c r="AG237" s="6" t="s">
        <v>605</v>
      </c>
      <c r="AH237" s="6" t="s">
        <v>605</v>
      </c>
      <c r="AI237" s="6" t="s">
        <v>605</v>
      </c>
      <c r="AJ237" s="6">
        <v>0</v>
      </c>
      <c r="AK237" s="15" t="s">
        <v>605</v>
      </c>
      <c r="AL237" s="15" t="s">
        <v>605</v>
      </c>
      <c r="AM237" s="15" t="s">
        <v>605</v>
      </c>
      <c r="AN237" s="15" t="s">
        <v>605</v>
      </c>
      <c r="AO237" s="15" t="s">
        <v>605</v>
      </c>
      <c r="AP237" s="15" t="s">
        <v>605</v>
      </c>
      <c r="AQ237" s="15" t="s">
        <v>605</v>
      </c>
      <c r="AR237" s="15" t="s">
        <v>605</v>
      </c>
      <c r="AS237" s="6" t="s">
        <v>605</v>
      </c>
      <c r="AT237" s="6" t="s">
        <v>605</v>
      </c>
      <c r="AU237" s="6" t="s">
        <v>605</v>
      </c>
      <c r="AV237" s="6" t="s">
        <v>605</v>
      </c>
      <c r="AW237" s="6" t="s">
        <v>605</v>
      </c>
      <c r="AX237" s="6" t="s">
        <v>605</v>
      </c>
      <c r="AY237" s="6" t="s">
        <v>605</v>
      </c>
      <c r="AZ237" s="6" t="s">
        <v>605</v>
      </c>
      <c r="BA237" s="6" t="s">
        <v>605</v>
      </c>
      <c r="BB237" s="6" t="s">
        <v>605</v>
      </c>
      <c r="BC237" s="6" t="s">
        <v>605</v>
      </c>
      <c r="BD237" s="6" t="s">
        <v>605</v>
      </c>
      <c r="BE237" s="6">
        <v>0</v>
      </c>
      <c r="BF237" s="6" t="s">
        <v>605</v>
      </c>
      <c r="BG237" s="6" t="s">
        <v>605</v>
      </c>
      <c r="BH237" s="6">
        <v>1</v>
      </c>
      <c r="BI237" s="6" t="s">
        <v>1779</v>
      </c>
      <c r="BJ237" s="6" t="s">
        <v>1799</v>
      </c>
      <c r="BK237" s="6">
        <v>-26.2</v>
      </c>
      <c r="BL237" s="6" t="s">
        <v>1800</v>
      </c>
      <c r="BM237" s="6">
        <v>8.1</v>
      </c>
      <c r="BN237" s="6">
        <v>15.35</v>
      </c>
      <c r="BO237" s="6">
        <v>0</v>
      </c>
    </row>
    <row r="238" spans="1:67" x14ac:dyDescent="0.15">
      <c r="A238" s="6" t="s">
        <v>2295</v>
      </c>
      <c r="B238" s="6" t="s">
        <v>2296</v>
      </c>
      <c r="C238" s="6" t="s">
        <v>2296</v>
      </c>
      <c r="D238" s="6" t="s">
        <v>1810</v>
      </c>
      <c r="E238" s="6">
        <v>0</v>
      </c>
      <c r="F238" s="6" t="s">
        <v>2259</v>
      </c>
      <c r="G238" s="6" t="s">
        <v>1600</v>
      </c>
      <c r="H238" s="6">
        <v>5</v>
      </c>
      <c r="I238" s="6">
        <v>4500</v>
      </c>
      <c r="J238" s="6">
        <v>4000</v>
      </c>
      <c r="L238" s="40">
        <v>11.3</v>
      </c>
      <c r="M238" s="40">
        <v>54.6</v>
      </c>
      <c r="N238" s="6" t="s">
        <v>1777</v>
      </c>
      <c r="O238" s="6" t="s">
        <v>1778</v>
      </c>
      <c r="P238" s="6">
        <v>0</v>
      </c>
      <c r="Q238" s="6" t="s">
        <v>605</v>
      </c>
      <c r="R238" s="6" t="s">
        <v>605</v>
      </c>
      <c r="S238" s="6" t="s">
        <v>605</v>
      </c>
      <c r="T238" s="6" t="s">
        <v>605</v>
      </c>
      <c r="U238" s="6">
        <v>0</v>
      </c>
      <c r="V238" s="6" t="s">
        <v>605</v>
      </c>
      <c r="W238" s="6" t="s">
        <v>605</v>
      </c>
      <c r="X238" s="6" t="s">
        <v>605</v>
      </c>
      <c r="Y238" s="6" t="s">
        <v>605</v>
      </c>
      <c r="Z238" s="6" t="s">
        <v>605</v>
      </c>
      <c r="AA238" s="6" t="s">
        <v>605</v>
      </c>
      <c r="AB238" s="15" t="s">
        <v>605</v>
      </c>
      <c r="AC238" s="6" t="s">
        <v>605</v>
      </c>
      <c r="AD238" s="6" t="s">
        <v>605</v>
      </c>
      <c r="AE238" s="6" t="s">
        <v>605</v>
      </c>
      <c r="AF238" s="6" t="s">
        <v>605</v>
      </c>
      <c r="AG238" s="6" t="s">
        <v>605</v>
      </c>
      <c r="AH238" s="6" t="s">
        <v>605</v>
      </c>
      <c r="AI238" s="6" t="s">
        <v>605</v>
      </c>
      <c r="AJ238" s="6">
        <v>0</v>
      </c>
      <c r="AK238" s="15" t="s">
        <v>605</v>
      </c>
      <c r="AL238" s="15" t="s">
        <v>605</v>
      </c>
      <c r="AM238" s="15" t="s">
        <v>605</v>
      </c>
      <c r="AN238" s="15" t="s">
        <v>605</v>
      </c>
      <c r="AO238" s="15" t="s">
        <v>605</v>
      </c>
      <c r="AP238" s="15" t="s">
        <v>605</v>
      </c>
      <c r="AQ238" s="15" t="s">
        <v>605</v>
      </c>
      <c r="AR238" s="15" t="s">
        <v>605</v>
      </c>
      <c r="AS238" s="6" t="s">
        <v>605</v>
      </c>
      <c r="AT238" s="6" t="s">
        <v>605</v>
      </c>
      <c r="AU238" s="6" t="s">
        <v>605</v>
      </c>
      <c r="AV238" s="6" t="s">
        <v>605</v>
      </c>
      <c r="AW238" s="6" t="s">
        <v>605</v>
      </c>
      <c r="AX238" s="6" t="s">
        <v>605</v>
      </c>
      <c r="AY238" s="6" t="s">
        <v>605</v>
      </c>
      <c r="AZ238" s="6" t="s">
        <v>605</v>
      </c>
      <c r="BA238" s="6" t="s">
        <v>605</v>
      </c>
      <c r="BB238" s="6" t="s">
        <v>605</v>
      </c>
      <c r="BC238" s="6" t="s">
        <v>605</v>
      </c>
      <c r="BD238" s="6" t="s">
        <v>605</v>
      </c>
      <c r="BE238" s="6">
        <v>0</v>
      </c>
      <c r="BF238" s="6" t="s">
        <v>605</v>
      </c>
      <c r="BG238" s="6" t="s">
        <v>605</v>
      </c>
      <c r="BH238" s="6">
        <v>1</v>
      </c>
      <c r="BI238" s="6" t="s">
        <v>1896</v>
      </c>
      <c r="BJ238" s="6" t="s">
        <v>1799</v>
      </c>
      <c r="BK238" s="6" t="s">
        <v>605</v>
      </c>
      <c r="BL238" s="6" t="s">
        <v>1800</v>
      </c>
      <c r="BM238" s="6" t="s">
        <v>605</v>
      </c>
      <c r="BN238" s="6" t="s">
        <v>605</v>
      </c>
      <c r="BO238" s="6">
        <v>0</v>
      </c>
    </row>
    <row r="239" spans="1:67" x14ac:dyDescent="0.15">
      <c r="A239" s="6" t="s">
        <v>2297</v>
      </c>
      <c r="B239" s="6" t="s">
        <v>2298</v>
      </c>
      <c r="C239" s="6" t="s">
        <v>2298</v>
      </c>
      <c r="D239" s="6" t="s">
        <v>1775</v>
      </c>
      <c r="E239" s="6">
        <v>1</v>
      </c>
      <c r="F239" s="6" t="s">
        <v>2259</v>
      </c>
      <c r="G239" s="6" t="s">
        <v>1600</v>
      </c>
      <c r="H239" s="6">
        <v>4</v>
      </c>
      <c r="I239" s="4">
        <v>3900</v>
      </c>
      <c r="J239" s="6">
        <v>2600</v>
      </c>
      <c r="L239" s="40">
        <v>11.3</v>
      </c>
      <c r="M239" s="40">
        <v>54.6</v>
      </c>
      <c r="N239" s="6" t="s">
        <v>1777</v>
      </c>
      <c r="O239" s="6" t="s">
        <v>1778</v>
      </c>
      <c r="P239" s="6">
        <v>0</v>
      </c>
      <c r="Q239" s="6" t="s">
        <v>605</v>
      </c>
      <c r="R239" s="6" t="s">
        <v>605</v>
      </c>
      <c r="S239" s="6" t="s">
        <v>605</v>
      </c>
      <c r="T239" s="6" t="s">
        <v>605</v>
      </c>
      <c r="U239" s="6">
        <v>0</v>
      </c>
      <c r="V239" s="6" t="s">
        <v>605</v>
      </c>
      <c r="W239" s="6" t="s">
        <v>605</v>
      </c>
      <c r="X239" s="6" t="s">
        <v>605</v>
      </c>
      <c r="Y239" s="6" t="s">
        <v>605</v>
      </c>
      <c r="Z239" s="6" t="s">
        <v>605</v>
      </c>
      <c r="AA239" s="6" t="s">
        <v>605</v>
      </c>
      <c r="AB239" s="15" t="s">
        <v>605</v>
      </c>
      <c r="AC239" s="6" t="s">
        <v>605</v>
      </c>
      <c r="AD239" s="6" t="s">
        <v>605</v>
      </c>
      <c r="AE239" s="6" t="s">
        <v>605</v>
      </c>
      <c r="AF239" s="6" t="s">
        <v>605</v>
      </c>
      <c r="AG239" s="6" t="s">
        <v>605</v>
      </c>
      <c r="AH239" s="6" t="s">
        <v>605</v>
      </c>
      <c r="AI239" s="6" t="s">
        <v>605</v>
      </c>
      <c r="AJ239" s="6">
        <v>0</v>
      </c>
      <c r="AK239" s="15" t="s">
        <v>605</v>
      </c>
      <c r="AL239" s="15" t="s">
        <v>605</v>
      </c>
      <c r="AM239" s="15" t="s">
        <v>605</v>
      </c>
      <c r="AN239" s="15" t="s">
        <v>605</v>
      </c>
      <c r="AO239" s="15" t="s">
        <v>605</v>
      </c>
      <c r="AP239" s="15" t="s">
        <v>605</v>
      </c>
      <c r="AQ239" s="15" t="s">
        <v>605</v>
      </c>
      <c r="AR239" s="15" t="s">
        <v>605</v>
      </c>
      <c r="AS239" s="6" t="s">
        <v>605</v>
      </c>
      <c r="AT239" s="6" t="s">
        <v>605</v>
      </c>
      <c r="AU239" s="6" t="s">
        <v>605</v>
      </c>
      <c r="AV239" s="6" t="s">
        <v>605</v>
      </c>
      <c r="AW239" s="6" t="s">
        <v>605</v>
      </c>
      <c r="AX239" s="6" t="s">
        <v>605</v>
      </c>
      <c r="AY239" s="6" t="s">
        <v>605</v>
      </c>
      <c r="AZ239" s="6" t="s">
        <v>605</v>
      </c>
      <c r="BA239" s="6" t="s">
        <v>605</v>
      </c>
      <c r="BB239" s="6" t="s">
        <v>605</v>
      </c>
      <c r="BC239" s="6" t="s">
        <v>605</v>
      </c>
      <c r="BD239" s="6" t="s">
        <v>605</v>
      </c>
      <c r="BE239" s="6">
        <v>0</v>
      </c>
      <c r="BF239" s="6" t="s">
        <v>605</v>
      </c>
      <c r="BG239" s="6" t="s">
        <v>605</v>
      </c>
      <c r="BH239" s="6">
        <v>1</v>
      </c>
      <c r="BI239" s="6" t="s">
        <v>1779</v>
      </c>
      <c r="BJ239" s="6" t="s">
        <v>1799</v>
      </c>
      <c r="BK239" s="6">
        <v>-25.75</v>
      </c>
      <c r="BL239" s="6" t="s">
        <v>1800</v>
      </c>
      <c r="BM239" s="6">
        <v>6.4</v>
      </c>
      <c r="BN239" s="6">
        <v>7.9</v>
      </c>
      <c r="BO239" s="6">
        <v>0</v>
      </c>
    </row>
    <row r="240" spans="1:67" x14ac:dyDescent="0.15">
      <c r="A240" s="6" t="s">
        <v>2299</v>
      </c>
      <c r="B240" s="6" t="s">
        <v>2300</v>
      </c>
      <c r="C240" s="6" t="s">
        <v>2300</v>
      </c>
      <c r="D240" s="6" t="s">
        <v>1775</v>
      </c>
      <c r="E240" s="6">
        <v>1</v>
      </c>
      <c r="F240" s="6" t="s">
        <v>2259</v>
      </c>
      <c r="G240" s="6" t="s">
        <v>1600</v>
      </c>
      <c r="H240" s="6">
        <v>4</v>
      </c>
      <c r="I240" s="4">
        <v>3900</v>
      </c>
      <c r="J240" s="6">
        <v>2600</v>
      </c>
      <c r="L240" s="40">
        <v>11.3</v>
      </c>
      <c r="M240" s="40">
        <v>54.6</v>
      </c>
      <c r="N240" s="6" t="s">
        <v>1777</v>
      </c>
      <c r="O240" s="6" t="s">
        <v>1778</v>
      </c>
      <c r="P240" s="6">
        <v>0</v>
      </c>
      <c r="Q240" s="6" t="s">
        <v>605</v>
      </c>
      <c r="R240" s="6" t="s">
        <v>605</v>
      </c>
      <c r="S240" s="6" t="s">
        <v>605</v>
      </c>
      <c r="T240" s="6" t="s">
        <v>605</v>
      </c>
      <c r="U240" s="6">
        <v>0</v>
      </c>
      <c r="V240" s="6" t="s">
        <v>605</v>
      </c>
      <c r="W240" s="6" t="s">
        <v>605</v>
      </c>
      <c r="X240" s="6" t="s">
        <v>605</v>
      </c>
      <c r="Y240" s="6" t="s">
        <v>605</v>
      </c>
      <c r="Z240" s="6" t="s">
        <v>605</v>
      </c>
      <c r="AA240" s="6" t="s">
        <v>605</v>
      </c>
      <c r="AB240" s="15" t="s">
        <v>605</v>
      </c>
      <c r="AC240" s="6" t="s">
        <v>605</v>
      </c>
      <c r="AD240" s="6" t="s">
        <v>605</v>
      </c>
      <c r="AE240" s="6" t="s">
        <v>605</v>
      </c>
      <c r="AF240" s="6" t="s">
        <v>605</v>
      </c>
      <c r="AG240" s="6" t="s">
        <v>605</v>
      </c>
      <c r="AH240" s="6" t="s">
        <v>605</v>
      </c>
      <c r="AI240" s="6" t="s">
        <v>605</v>
      </c>
      <c r="AJ240" s="6">
        <v>0</v>
      </c>
      <c r="AK240" s="15" t="s">
        <v>605</v>
      </c>
      <c r="AL240" s="15" t="s">
        <v>605</v>
      </c>
      <c r="AM240" s="15" t="s">
        <v>605</v>
      </c>
      <c r="AN240" s="15" t="s">
        <v>605</v>
      </c>
      <c r="AO240" s="15" t="s">
        <v>605</v>
      </c>
      <c r="AP240" s="15" t="s">
        <v>605</v>
      </c>
      <c r="AQ240" s="15" t="s">
        <v>605</v>
      </c>
      <c r="AR240" s="15" t="s">
        <v>605</v>
      </c>
      <c r="AS240" s="6" t="s">
        <v>605</v>
      </c>
      <c r="AT240" s="6" t="s">
        <v>605</v>
      </c>
      <c r="AU240" s="6" t="s">
        <v>605</v>
      </c>
      <c r="AV240" s="6" t="s">
        <v>605</v>
      </c>
      <c r="AW240" s="6" t="s">
        <v>605</v>
      </c>
      <c r="AX240" s="6" t="s">
        <v>605</v>
      </c>
      <c r="AY240" s="6" t="s">
        <v>605</v>
      </c>
      <c r="AZ240" s="6" t="s">
        <v>605</v>
      </c>
      <c r="BA240" s="6" t="s">
        <v>605</v>
      </c>
      <c r="BB240" s="6" t="s">
        <v>605</v>
      </c>
      <c r="BC240" s="6" t="s">
        <v>605</v>
      </c>
      <c r="BD240" s="6" t="s">
        <v>605</v>
      </c>
      <c r="BE240" s="6">
        <v>0</v>
      </c>
      <c r="BF240" s="6" t="s">
        <v>605</v>
      </c>
      <c r="BG240" s="6" t="s">
        <v>605</v>
      </c>
      <c r="BH240" s="6">
        <v>1</v>
      </c>
      <c r="BI240" s="6" t="s">
        <v>1779</v>
      </c>
      <c r="BJ240" s="6" t="s">
        <v>1799</v>
      </c>
      <c r="BK240" s="6">
        <v>-25.35</v>
      </c>
      <c r="BL240" s="6" t="s">
        <v>1800</v>
      </c>
      <c r="BM240" s="6">
        <v>6.55</v>
      </c>
      <c r="BN240" s="6">
        <v>7.4</v>
      </c>
      <c r="BO240" s="6">
        <v>0</v>
      </c>
    </row>
    <row r="241" spans="1:67" x14ac:dyDescent="0.15">
      <c r="A241" s="6" t="s">
        <v>2301</v>
      </c>
      <c r="B241" s="6" t="s">
        <v>2300</v>
      </c>
      <c r="C241" s="6" t="s">
        <v>2300</v>
      </c>
      <c r="D241" s="6" t="s">
        <v>1775</v>
      </c>
      <c r="E241" s="6">
        <v>1</v>
      </c>
      <c r="F241" s="6" t="s">
        <v>2259</v>
      </c>
      <c r="G241" s="6" t="s">
        <v>1600</v>
      </c>
      <c r="H241" s="6">
        <v>4</v>
      </c>
      <c r="I241" s="4">
        <v>3900</v>
      </c>
      <c r="J241" s="6">
        <v>2600</v>
      </c>
      <c r="L241" s="40">
        <v>11.3</v>
      </c>
      <c r="M241" s="40">
        <v>54.6</v>
      </c>
      <c r="N241" s="6" t="s">
        <v>1777</v>
      </c>
      <c r="O241" s="6" t="s">
        <v>1791</v>
      </c>
      <c r="P241" s="6">
        <v>0</v>
      </c>
      <c r="Q241" s="6" t="s">
        <v>605</v>
      </c>
      <c r="R241" s="6" t="s">
        <v>605</v>
      </c>
      <c r="S241" s="6" t="s">
        <v>605</v>
      </c>
      <c r="T241" s="6" t="s">
        <v>605</v>
      </c>
      <c r="U241" s="6">
        <v>0</v>
      </c>
      <c r="V241" s="6" t="s">
        <v>605</v>
      </c>
      <c r="W241" s="6" t="s">
        <v>605</v>
      </c>
      <c r="X241" s="6" t="s">
        <v>605</v>
      </c>
      <c r="Y241" s="6" t="s">
        <v>605</v>
      </c>
      <c r="Z241" s="6" t="s">
        <v>605</v>
      </c>
      <c r="AA241" s="6" t="s">
        <v>605</v>
      </c>
      <c r="AB241" s="15" t="s">
        <v>605</v>
      </c>
      <c r="AC241" s="6" t="s">
        <v>605</v>
      </c>
      <c r="AD241" s="6" t="s">
        <v>605</v>
      </c>
      <c r="AE241" s="6" t="s">
        <v>605</v>
      </c>
      <c r="AF241" s="6" t="s">
        <v>605</v>
      </c>
      <c r="AG241" s="6" t="s">
        <v>605</v>
      </c>
      <c r="AH241" s="6" t="s">
        <v>605</v>
      </c>
      <c r="AI241" s="6" t="s">
        <v>605</v>
      </c>
      <c r="AJ241" s="6">
        <v>0</v>
      </c>
      <c r="AK241" s="15" t="s">
        <v>605</v>
      </c>
      <c r="AL241" s="15" t="s">
        <v>605</v>
      </c>
      <c r="AM241" s="15" t="s">
        <v>605</v>
      </c>
      <c r="AN241" s="15" t="s">
        <v>605</v>
      </c>
      <c r="AO241" s="15" t="s">
        <v>605</v>
      </c>
      <c r="AP241" s="15" t="s">
        <v>605</v>
      </c>
      <c r="AQ241" s="15" t="s">
        <v>605</v>
      </c>
      <c r="AR241" s="15" t="s">
        <v>605</v>
      </c>
      <c r="AS241" s="6" t="s">
        <v>605</v>
      </c>
      <c r="AT241" s="6" t="s">
        <v>605</v>
      </c>
      <c r="AU241" s="6" t="s">
        <v>605</v>
      </c>
      <c r="AV241" s="6" t="s">
        <v>605</v>
      </c>
      <c r="AW241" s="6" t="s">
        <v>605</v>
      </c>
      <c r="AX241" s="6" t="s">
        <v>605</v>
      </c>
      <c r="AY241" s="6" t="s">
        <v>605</v>
      </c>
      <c r="AZ241" s="6" t="s">
        <v>605</v>
      </c>
      <c r="BA241" s="6" t="s">
        <v>605</v>
      </c>
      <c r="BB241" s="6" t="s">
        <v>605</v>
      </c>
      <c r="BC241" s="6" t="s">
        <v>605</v>
      </c>
      <c r="BD241" s="6" t="s">
        <v>605</v>
      </c>
      <c r="BE241" s="6">
        <v>0</v>
      </c>
      <c r="BF241" s="6" t="s">
        <v>605</v>
      </c>
      <c r="BG241" s="6" t="s">
        <v>605</v>
      </c>
      <c r="BH241" s="6">
        <v>1</v>
      </c>
      <c r="BI241" s="6" t="s">
        <v>1779</v>
      </c>
      <c r="BJ241" s="6" t="s">
        <v>1799</v>
      </c>
      <c r="BK241" s="6">
        <v>-26.1</v>
      </c>
      <c r="BL241" s="6" t="s">
        <v>1800</v>
      </c>
      <c r="BM241" s="6">
        <v>7.75</v>
      </c>
      <c r="BN241" s="6">
        <v>14.25</v>
      </c>
      <c r="BO241" s="6">
        <v>0</v>
      </c>
    </row>
    <row r="242" spans="1:67" x14ac:dyDescent="0.15">
      <c r="A242" s="6" t="s">
        <v>2302</v>
      </c>
      <c r="B242" s="6" t="s">
        <v>2300</v>
      </c>
      <c r="C242" s="6" t="s">
        <v>2300</v>
      </c>
      <c r="D242" s="6" t="s">
        <v>1775</v>
      </c>
      <c r="E242" s="6">
        <v>1</v>
      </c>
      <c r="F242" s="6" t="s">
        <v>2259</v>
      </c>
      <c r="G242" s="6" t="s">
        <v>1600</v>
      </c>
      <c r="H242" s="6">
        <v>4</v>
      </c>
      <c r="I242" s="4">
        <v>3900</v>
      </c>
      <c r="J242" s="6">
        <v>2600</v>
      </c>
      <c r="L242" s="40">
        <v>11.3</v>
      </c>
      <c r="M242" s="40">
        <v>54.6</v>
      </c>
      <c r="N242" s="6" t="s">
        <v>1777</v>
      </c>
      <c r="O242" s="6" t="s">
        <v>1778</v>
      </c>
      <c r="P242" s="6">
        <v>0</v>
      </c>
      <c r="Q242" s="6" t="s">
        <v>605</v>
      </c>
      <c r="R242" s="6" t="s">
        <v>605</v>
      </c>
      <c r="S242" s="6" t="s">
        <v>605</v>
      </c>
      <c r="T242" s="6" t="s">
        <v>605</v>
      </c>
      <c r="U242" s="6">
        <v>0</v>
      </c>
      <c r="V242" s="6" t="s">
        <v>605</v>
      </c>
      <c r="W242" s="6" t="s">
        <v>605</v>
      </c>
      <c r="X242" s="6" t="s">
        <v>605</v>
      </c>
      <c r="Y242" s="6" t="s">
        <v>605</v>
      </c>
      <c r="Z242" s="6" t="s">
        <v>605</v>
      </c>
      <c r="AA242" s="6" t="s">
        <v>605</v>
      </c>
      <c r="AB242" s="15" t="s">
        <v>605</v>
      </c>
      <c r="AC242" s="6" t="s">
        <v>605</v>
      </c>
      <c r="AD242" s="6" t="s">
        <v>605</v>
      </c>
      <c r="AE242" s="6" t="s">
        <v>605</v>
      </c>
      <c r="AF242" s="6" t="s">
        <v>605</v>
      </c>
      <c r="AG242" s="6" t="s">
        <v>605</v>
      </c>
      <c r="AH242" s="6" t="s">
        <v>605</v>
      </c>
      <c r="AI242" s="6" t="s">
        <v>605</v>
      </c>
      <c r="AJ242" s="6">
        <v>0</v>
      </c>
      <c r="AK242" s="15" t="s">
        <v>605</v>
      </c>
      <c r="AL242" s="15" t="s">
        <v>605</v>
      </c>
      <c r="AM242" s="15" t="s">
        <v>605</v>
      </c>
      <c r="AN242" s="15" t="s">
        <v>605</v>
      </c>
      <c r="AO242" s="15" t="s">
        <v>605</v>
      </c>
      <c r="AP242" s="15" t="s">
        <v>605</v>
      </c>
      <c r="AQ242" s="15" t="s">
        <v>605</v>
      </c>
      <c r="AR242" s="15" t="s">
        <v>605</v>
      </c>
      <c r="AS242" s="6" t="s">
        <v>605</v>
      </c>
      <c r="AT242" s="6" t="s">
        <v>605</v>
      </c>
      <c r="AU242" s="6" t="s">
        <v>605</v>
      </c>
      <c r="AV242" s="6" t="s">
        <v>605</v>
      </c>
      <c r="AW242" s="6" t="s">
        <v>605</v>
      </c>
      <c r="AX242" s="6" t="s">
        <v>605</v>
      </c>
      <c r="AY242" s="6" t="s">
        <v>605</v>
      </c>
      <c r="AZ242" s="6" t="s">
        <v>605</v>
      </c>
      <c r="BA242" s="6" t="s">
        <v>605</v>
      </c>
      <c r="BB242" s="6" t="s">
        <v>605</v>
      </c>
      <c r="BC242" s="6" t="s">
        <v>605</v>
      </c>
      <c r="BD242" s="6" t="s">
        <v>605</v>
      </c>
      <c r="BE242" s="6">
        <v>0</v>
      </c>
      <c r="BF242" s="6" t="s">
        <v>605</v>
      </c>
      <c r="BG242" s="6" t="s">
        <v>605</v>
      </c>
      <c r="BH242" s="6">
        <v>1</v>
      </c>
      <c r="BI242" s="6" t="s">
        <v>1779</v>
      </c>
      <c r="BJ242" s="6" t="s">
        <v>1799</v>
      </c>
      <c r="BK242" s="6">
        <v>-25.4</v>
      </c>
      <c r="BL242" s="6" t="s">
        <v>1800</v>
      </c>
      <c r="BM242" s="6">
        <v>6.2</v>
      </c>
      <c r="BN242" s="6">
        <v>6.4</v>
      </c>
      <c r="BO242" s="6">
        <v>0</v>
      </c>
    </row>
    <row r="243" spans="1:67" x14ac:dyDescent="0.15">
      <c r="A243" s="6" t="s">
        <v>2303</v>
      </c>
      <c r="B243" s="6" t="s">
        <v>2304</v>
      </c>
      <c r="C243" s="6" t="s">
        <v>2304</v>
      </c>
      <c r="D243" s="6" t="s">
        <v>1775</v>
      </c>
      <c r="E243" s="6">
        <v>1</v>
      </c>
      <c r="F243" s="6" t="s">
        <v>2259</v>
      </c>
      <c r="G243" s="6" t="s">
        <v>1600</v>
      </c>
      <c r="H243" s="6">
        <v>4</v>
      </c>
      <c r="I243" s="4">
        <v>3900</v>
      </c>
      <c r="J243" s="6">
        <v>2600</v>
      </c>
      <c r="L243" s="40">
        <v>11.3</v>
      </c>
      <c r="M243" s="40">
        <v>54.6</v>
      </c>
      <c r="N243" s="6" t="s">
        <v>1777</v>
      </c>
      <c r="O243" s="6" t="s">
        <v>1791</v>
      </c>
      <c r="P243" s="6">
        <v>0</v>
      </c>
      <c r="Q243" s="6" t="s">
        <v>605</v>
      </c>
      <c r="R243" s="6" t="s">
        <v>605</v>
      </c>
      <c r="S243" s="6" t="s">
        <v>605</v>
      </c>
      <c r="T243" s="6" t="s">
        <v>605</v>
      </c>
      <c r="U243" s="6">
        <v>0</v>
      </c>
      <c r="V243" s="6" t="s">
        <v>605</v>
      </c>
      <c r="W243" s="6" t="s">
        <v>605</v>
      </c>
      <c r="X243" s="6" t="s">
        <v>605</v>
      </c>
      <c r="Y243" s="6" t="s">
        <v>605</v>
      </c>
      <c r="Z243" s="6" t="s">
        <v>605</v>
      </c>
      <c r="AA243" s="6" t="s">
        <v>605</v>
      </c>
      <c r="AB243" s="15" t="s">
        <v>605</v>
      </c>
      <c r="AC243" s="6" t="s">
        <v>605</v>
      </c>
      <c r="AD243" s="6" t="s">
        <v>605</v>
      </c>
      <c r="AE243" s="6" t="s">
        <v>605</v>
      </c>
      <c r="AF243" s="6" t="s">
        <v>605</v>
      </c>
      <c r="AG243" s="6" t="s">
        <v>605</v>
      </c>
      <c r="AH243" s="6" t="s">
        <v>605</v>
      </c>
      <c r="AI243" s="6" t="s">
        <v>605</v>
      </c>
      <c r="AJ243" s="6">
        <v>0</v>
      </c>
      <c r="AK243" s="15" t="s">
        <v>605</v>
      </c>
      <c r="AL243" s="15" t="s">
        <v>605</v>
      </c>
      <c r="AM243" s="15" t="s">
        <v>605</v>
      </c>
      <c r="AN243" s="15" t="s">
        <v>605</v>
      </c>
      <c r="AO243" s="15" t="s">
        <v>605</v>
      </c>
      <c r="AP243" s="15" t="s">
        <v>605</v>
      </c>
      <c r="AQ243" s="15" t="s">
        <v>605</v>
      </c>
      <c r="AR243" s="15" t="s">
        <v>605</v>
      </c>
      <c r="AS243" s="6" t="s">
        <v>605</v>
      </c>
      <c r="AT243" s="6" t="s">
        <v>605</v>
      </c>
      <c r="AU243" s="6" t="s">
        <v>605</v>
      </c>
      <c r="AV243" s="6" t="s">
        <v>605</v>
      </c>
      <c r="AW243" s="6" t="s">
        <v>605</v>
      </c>
      <c r="AX243" s="6" t="s">
        <v>605</v>
      </c>
      <c r="AY243" s="6" t="s">
        <v>605</v>
      </c>
      <c r="AZ243" s="6" t="s">
        <v>605</v>
      </c>
      <c r="BA243" s="6" t="s">
        <v>605</v>
      </c>
      <c r="BB243" s="6" t="s">
        <v>605</v>
      </c>
      <c r="BC243" s="6" t="s">
        <v>605</v>
      </c>
      <c r="BD243" s="6" t="s">
        <v>605</v>
      </c>
      <c r="BE243" s="6">
        <v>0</v>
      </c>
      <c r="BF243" s="6" t="s">
        <v>605</v>
      </c>
      <c r="BG243" s="6" t="s">
        <v>605</v>
      </c>
      <c r="BH243" s="6">
        <v>1</v>
      </c>
      <c r="BI243" s="6" t="s">
        <v>1779</v>
      </c>
      <c r="BJ243" s="6" t="s">
        <v>1799</v>
      </c>
      <c r="BK243" s="6" t="s">
        <v>605</v>
      </c>
      <c r="BL243" s="6" t="s">
        <v>1800</v>
      </c>
      <c r="BM243" s="6" t="s">
        <v>605</v>
      </c>
      <c r="BN243" s="6" t="s">
        <v>605</v>
      </c>
      <c r="BO243" s="6">
        <v>0</v>
      </c>
    </row>
    <row r="244" spans="1:67" x14ac:dyDescent="0.15">
      <c r="A244" s="6" t="s">
        <v>2305</v>
      </c>
      <c r="B244" s="6" t="s">
        <v>2304</v>
      </c>
      <c r="C244" s="6" t="s">
        <v>2304</v>
      </c>
      <c r="D244" s="6" t="s">
        <v>1775</v>
      </c>
      <c r="E244" s="6">
        <v>1</v>
      </c>
      <c r="F244" s="6" t="s">
        <v>2259</v>
      </c>
      <c r="G244" s="6" t="s">
        <v>1600</v>
      </c>
      <c r="H244" s="6">
        <v>4</v>
      </c>
      <c r="I244" s="4">
        <v>3900</v>
      </c>
      <c r="J244" s="6">
        <v>2600</v>
      </c>
      <c r="L244" s="40">
        <v>11.3</v>
      </c>
      <c r="M244" s="40">
        <v>54.6</v>
      </c>
      <c r="N244" s="6" t="s">
        <v>1777</v>
      </c>
      <c r="O244" s="6" t="s">
        <v>1778</v>
      </c>
      <c r="P244" s="6">
        <v>0</v>
      </c>
      <c r="Q244" s="6" t="s">
        <v>605</v>
      </c>
      <c r="R244" s="6" t="s">
        <v>605</v>
      </c>
      <c r="S244" s="6" t="s">
        <v>605</v>
      </c>
      <c r="T244" s="6" t="s">
        <v>605</v>
      </c>
      <c r="U244" s="6">
        <v>0</v>
      </c>
      <c r="V244" s="6" t="s">
        <v>605</v>
      </c>
      <c r="W244" s="6" t="s">
        <v>605</v>
      </c>
      <c r="X244" s="6" t="s">
        <v>605</v>
      </c>
      <c r="Y244" s="6" t="s">
        <v>605</v>
      </c>
      <c r="Z244" s="6" t="s">
        <v>605</v>
      </c>
      <c r="AA244" s="6" t="s">
        <v>605</v>
      </c>
      <c r="AB244" s="15" t="s">
        <v>605</v>
      </c>
      <c r="AC244" s="6" t="s">
        <v>605</v>
      </c>
      <c r="AD244" s="6" t="s">
        <v>605</v>
      </c>
      <c r="AE244" s="6" t="s">
        <v>605</v>
      </c>
      <c r="AF244" s="6" t="s">
        <v>605</v>
      </c>
      <c r="AG244" s="6" t="s">
        <v>605</v>
      </c>
      <c r="AH244" s="6" t="s">
        <v>605</v>
      </c>
      <c r="AI244" s="6" t="s">
        <v>605</v>
      </c>
      <c r="AJ244" s="6">
        <v>0</v>
      </c>
      <c r="AK244" s="15" t="s">
        <v>605</v>
      </c>
      <c r="AL244" s="15" t="s">
        <v>605</v>
      </c>
      <c r="AM244" s="15" t="s">
        <v>605</v>
      </c>
      <c r="AN244" s="15" t="s">
        <v>605</v>
      </c>
      <c r="AO244" s="15" t="s">
        <v>605</v>
      </c>
      <c r="AP244" s="15" t="s">
        <v>605</v>
      </c>
      <c r="AQ244" s="15" t="s">
        <v>605</v>
      </c>
      <c r="AR244" s="15" t="s">
        <v>605</v>
      </c>
      <c r="AS244" s="6" t="s">
        <v>605</v>
      </c>
      <c r="AT244" s="6" t="s">
        <v>605</v>
      </c>
      <c r="AU244" s="6" t="s">
        <v>605</v>
      </c>
      <c r="AV244" s="6" t="s">
        <v>605</v>
      </c>
      <c r="AW244" s="6" t="s">
        <v>605</v>
      </c>
      <c r="AX244" s="6" t="s">
        <v>605</v>
      </c>
      <c r="AY244" s="6" t="s">
        <v>605</v>
      </c>
      <c r="AZ244" s="6" t="s">
        <v>605</v>
      </c>
      <c r="BA244" s="6" t="s">
        <v>605</v>
      </c>
      <c r="BB244" s="6" t="s">
        <v>605</v>
      </c>
      <c r="BC244" s="6" t="s">
        <v>605</v>
      </c>
      <c r="BD244" s="6" t="s">
        <v>605</v>
      </c>
      <c r="BE244" s="6">
        <v>0</v>
      </c>
      <c r="BF244" s="6" t="s">
        <v>605</v>
      </c>
      <c r="BG244" s="6" t="s">
        <v>605</v>
      </c>
      <c r="BH244" s="6">
        <v>1</v>
      </c>
      <c r="BI244" s="6" t="s">
        <v>1779</v>
      </c>
      <c r="BJ244" s="6" t="s">
        <v>1799</v>
      </c>
      <c r="BK244" s="6">
        <v>-25.45</v>
      </c>
      <c r="BL244" s="6" t="s">
        <v>1800</v>
      </c>
      <c r="BM244" s="6">
        <v>6.45</v>
      </c>
      <c r="BN244" s="6">
        <v>8.0500000000000007</v>
      </c>
      <c r="BO244" s="6">
        <v>0</v>
      </c>
    </row>
    <row r="245" spans="1:67" x14ac:dyDescent="0.15">
      <c r="A245" s="6" t="s">
        <v>2306</v>
      </c>
      <c r="B245" s="6" t="s">
        <v>2272</v>
      </c>
      <c r="C245" s="6" t="s">
        <v>2272</v>
      </c>
      <c r="D245" s="6" t="s">
        <v>1775</v>
      </c>
      <c r="E245" s="6">
        <v>1</v>
      </c>
      <c r="F245" s="6" t="s">
        <v>2259</v>
      </c>
      <c r="G245" s="6" t="s">
        <v>1600</v>
      </c>
      <c r="H245" s="6">
        <v>4</v>
      </c>
      <c r="I245" s="4">
        <v>3900</v>
      </c>
      <c r="J245" s="6">
        <v>2600</v>
      </c>
      <c r="L245" s="40">
        <v>11.3</v>
      </c>
      <c r="M245" s="40">
        <v>54.6</v>
      </c>
      <c r="N245" s="6" t="s">
        <v>1777</v>
      </c>
      <c r="O245" s="6" t="s">
        <v>1778</v>
      </c>
      <c r="P245" s="6">
        <v>1</v>
      </c>
      <c r="Q245" s="6" t="s">
        <v>1849</v>
      </c>
      <c r="R245" s="16" t="s">
        <v>1850</v>
      </c>
      <c r="T245" s="6">
        <v>1</v>
      </c>
      <c r="U245" s="6">
        <v>1</v>
      </c>
      <c r="V245" s="6">
        <v>0</v>
      </c>
      <c r="W245" s="6">
        <v>1</v>
      </c>
      <c r="X245" s="6">
        <v>0</v>
      </c>
      <c r="Y245" s="6">
        <v>0</v>
      </c>
      <c r="Z245" s="6" t="s">
        <v>605</v>
      </c>
      <c r="AA245" s="15" t="s">
        <v>605</v>
      </c>
      <c r="AB245" s="15">
        <v>1.1299999999999999</v>
      </c>
      <c r="AC245" s="6">
        <v>1</v>
      </c>
      <c r="AD245" s="6">
        <v>1</v>
      </c>
      <c r="AE245" s="6">
        <v>1</v>
      </c>
      <c r="AF245" s="16">
        <v>61.4</v>
      </c>
      <c r="AG245" s="6" t="s">
        <v>605</v>
      </c>
      <c r="AH245" s="6" t="s">
        <v>605</v>
      </c>
      <c r="AI245" s="6" t="s">
        <v>605</v>
      </c>
      <c r="AJ245" s="6">
        <v>1</v>
      </c>
      <c r="AK245" s="15" t="s">
        <v>1781</v>
      </c>
      <c r="AL245" s="15">
        <v>-30.1</v>
      </c>
      <c r="AM245" s="15" t="s">
        <v>605</v>
      </c>
      <c r="AN245" s="15" t="s">
        <v>1782</v>
      </c>
      <c r="AO245" s="15">
        <v>-34.1</v>
      </c>
      <c r="AP245" s="15" t="s">
        <v>605</v>
      </c>
      <c r="AQ245" s="15">
        <v>-4</v>
      </c>
      <c r="AR245" s="15" t="s">
        <v>605</v>
      </c>
      <c r="AS245" s="6">
        <v>0</v>
      </c>
      <c r="AT245" s="6">
        <v>0</v>
      </c>
      <c r="AU245" s="6">
        <v>0</v>
      </c>
      <c r="AV245" s="6" t="s">
        <v>605</v>
      </c>
      <c r="AW245" s="6" t="s">
        <v>605</v>
      </c>
      <c r="AX245" s="6" t="s">
        <v>605</v>
      </c>
      <c r="AY245" s="6" t="s">
        <v>605</v>
      </c>
      <c r="AZ245" s="6" t="s">
        <v>605</v>
      </c>
      <c r="BA245" s="6" t="s">
        <v>605</v>
      </c>
      <c r="BB245" s="6" t="s">
        <v>605</v>
      </c>
      <c r="BC245" s="6" t="s">
        <v>605</v>
      </c>
      <c r="BD245" s="6" t="s">
        <v>605</v>
      </c>
      <c r="BE245" s="6">
        <v>0</v>
      </c>
      <c r="BF245" s="6">
        <v>1</v>
      </c>
      <c r="BG245" s="6">
        <v>0</v>
      </c>
      <c r="BH245" s="6">
        <v>1</v>
      </c>
      <c r="BI245" s="6" t="s">
        <v>1849</v>
      </c>
      <c r="BJ245" s="6" t="s">
        <v>1799</v>
      </c>
      <c r="BK245" s="6">
        <v>-25.8</v>
      </c>
      <c r="BL245" s="6" t="s">
        <v>1800</v>
      </c>
      <c r="BM245" s="6">
        <v>6.45</v>
      </c>
      <c r="BN245" s="6">
        <v>8.1999999999999993</v>
      </c>
      <c r="BO245" s="6">
        <v>0</v>
      </c>
    </row>
    <row r="246" spans="1:67" x14ac:dyDescent="0.15">
      <c r="A246" s="6" t="s">
        <v>2307</v>
      </c>
      <c r="B246" s="6" t="s">
        <v>2308</v>
      </c>
      <c r="C246" s="6" t="s">
        <v>2308</v>
      </c>
      <c r="D246" s="6" t="s">
        <v>1775</v>
      </c>
      <c r="E246" s="6">
        <v>1</v>
      </c>
      <c r="F246" s="6" t="s">
        <v>2259</v>
      </c>
      <c r="G246" s="6" t="s">
        <v>1600</v>
      </c>
      <c r="H246" s="6">
        <v>4</v>
      </c>
      <c r="I246" s="4">
        <v>3900</v>
      </c>
      <c r="J246" s="6">
        <v>2600</v>
      </c>
      <c r="L246" s="40">
        <v>11.3</v>
      </c>
      <c r="M246" s="40">
        <v>54.6</v>
      </c>
      <c r="N246" s="6" t="s">
        <v>1777</v>
      </c>
      <c r="O246" s="6" t="s">
        <v>1778</v>
      </c>
      <c r="P246" s="6">
        <v>0</v>
      </c>
      <c r="Q246" s="6" t="s">
        <v>605</v>
      </c>
      <c r="R246" s="6" t="s">
        <v>605</v>
      </c>
      <c r="S246" s="6" t="s">
        <v>605</v>
      </c>
      <c r="T246" s="6" t="s">
        <v>605</v>
      </c>
      <c r="U246" s="6">
        <v>0</v>
      </c>
      <c r="V246" s="6" t="s">
        <v>605</v>
      </c>
      <c r="W246" s="6" t="s">
        <v>605</v>
      </c>
      <c r="X246" s="6" t="s">
        <v>605</v>
      </c>
      <c r="Y246" s="6" t="s">
        <v>605</v>
      </c>
      <c r="Z246" s="6" t="s">
        <v>605</v>
      </c>
      <c r="AA246" s="6" t="s">
        <v>605</v>
      </c>
      <c r="AB246" s="15" t="s">
        <v>605</v>
      </c>
      <c r="AC246" s="6" t="s">
        <v>605</v>
      </c>
      <c r="AD246" s="6" t="s">
        <v>605</v>
      </c>
      <c r="AE246" s="6" t="s">
        <v>605</v>
      </c>
      <c r="AF246" s="6" t="s">
        <v>605</v>
      </c>
      <c r="AG246" s="6" t="s">
        <v>605</v>
      </c>
      <c r="AH246" s="6" t="s">
        <v>605</v>
      </c>
      <c r="AI246" s="6" t="s">
        <v>605</v>
      </c>
      <c r="AJ246" s="6">
        <v>0</v>
      </c>
      <c r="AK246" s="15" t="s">
        <v>605</v>
      </c>
      <c r="AL246" s="15" t="s">
        <v>605</v>
      </c>
      <c r="AM246" s="15" t="s">
        <v>605</v>
      </c>
      <c r="AN246" s="15" t="s">
        <v>605</v>
      </c>
      <c r="AO246" s="15" t="s">
        <v>605</v>
      </c>
      <c r="AP246" s="15" t="s">
        <v>605</v>
      </c>
      <c r="AQ246" s="15" t="s">
        <v>605</v>
      </c>
      <c r="AR246" s="15" t="s">
        <v>605</v>
      </c>
      <c r="AS246" s="6" t="s">
        <v>605</v>
      </c>
      <c r="AT246" s="6" t="s">
        <v>605</v>
      </c>
      <c r="AU246" s="6" t="s">
        <v>605</v>
      </c>
      <c r="AV246" s="6" t="s">
        <v>605</v>
      </c>
      <c r="AW246" s="6" t="s">
        <v>605</v>
      </c>
      <c r="AX246" s="6" t="s">
        <v>605</v>
      </c>
      <c r="AY246" s="6" t="s">
        <v>605</v>
      </c>
      <c r="AZ246" s="6" t="s">
        <v>605</v>
      </c>
      <c r="BA246" s="6" t="s">
        <v>605</v>
      </c>
      <c r="BB246" s="6" t="s">
        <v>605</v>
      </c>
      <c r="BC246" s="6" t="s">
        <v>605</v>
      </c>
      <c r="BD246" s="6" t="s">
        <v>605</v>
      </c>
      <c r="BE246" s="6">
        <v>0</v>
      </c>
      <c r="BF246" s="6" t="s">
        <v>605</v>
      </c>
      <c r="BG246" s="6" t="s">
        <v>605</v>
      </c>
      <c r="BH246" s="6">
        <v>1</v>
      </c>
      <c r="BI246" s="6" t="s">
        <v>1779</v>
      </c>
      <c r="BJ246" s="6" t="s">
        <v>1799</v>
      </c>
      <c r="BK246" s="6" t="s">
        <v>605</v>
      </c>
      <c r="BL246" s="6" t="s">
        <v>1800</v>
      </c>
      <c r="BM246" s="6" t="s">
        <v>605</v>
      </c>
      <c r="BN246" s="6" t="s">
        <v>605</v>
      </c>
      <c r="BO246" s="6">
        <v>0</v>
      </c>
    </row>
    <row r="247" spans="1:67" x14ac:dyDescent="0.15">
      <c r="A247" s="6" t="s">
        <v>2309</v>
      </c>
      <c r="B247" s="6" t="s">
        <v>2310</v>
      </c>
      <c r="C247" s="6" t="s">
        <v>2310</v>
      </c>
      <c r="D247" s="6" t="s">
        <v>1810</v>
      </c>
      <c r="E247" s="6">
        <v>0</v>
      </c>
      <c r="F247" s="6" t="s">
        <v>1795</v>
      </c>
      <c r="G247" s="6" t="s">
        <v>1600</v>
      </c>
      <c r="H247" s="6">
        <v>5</v>
      </c>
      <c r="I247" s="6">
        <v>4500</v>
      </c>
      <c r="J247" s="6">
        <v>4000</v>
      </c>
      <c r="L247" s="40">
        <v>11.39</v>
      </c>
      <c r="M247" s="40">
        <v>54.65</v>
      </c>
      <c r="N247" s="6" t="s">
        <v>1848</v>
      </c>
      <c r="O247" s="6" t="s">
        <v>1778</v>
      </c>
      <c r="P247" s="6">
        <v>1</v>
      </c>
      <c r="Q247" s="6" t="s">
        <v>2311</v>
      </c>
      <c r="R247" s="16" t="s">
        <v>1780</v>
      </c>
      <c r="S247" s="6">
        <v>160</v>
      </c>
      <c r="T247" s="6">
        <v>1</v>
      </c>
      <c r="U247" s="6">
        <v>0</v>
      </c>
      <c r="V247" s="6">
        <v>0</v>
      </c>
      <c r="W247" s="6">
        <v>1</v>
      </c>
      <c r="X247" s="6">
        <v>1</v>
      </c>
      <c r="Y247" s="6">
        <v>0</v>
      </c>
      <c r="Z247" s="6" t="s">
        <v>605</v>
      </c>
      <c r="AA247" s="6" t="s">
        <v>605</v>
      </c>
      <c r="AB247" s="15" t="s">
        <v>605</v>
      </c>
      <c r="AC247" s="6">
        <v>0</v>
      </c>
      <c r="AD247" s="6">
        <v>0</v>
      </c>
      <c r="AE247" s="6">
        <v>1</v>
      </c>
      <c r="AF247" s="6" t="s">
        <v>605</v>
      </c>
      <c r="AG247" s="6" t="s">
        <v>605</v>
      </c>
      <c r="AH247" s="6" t="s">
        <v>605</v>
      </c>
      <c r="AI247" s="6" t="s">
        <v>605</v>
      </c>
      <c r="AJ247" s="6">
        <v>1</v>
      </c>
      <c r="AK247" s="15" t="s">
        <v>1781</v>
      </c>
      <c r="AL247" s="15">
        <v>-22.38</v>
      </c>
      <c r="AM247" s="15" t="s">
        <v>605</v>
      </c>
      <c r="AN247" s="15" t="s">
        <v>1782</v>
      </c>
      <c r="AO247" s="15">
        <v>-28.05</v>
      </c>
      <c r="AP247" s="15" t="s">
        <v>605</v>
      </c>
      <c r="AQ247" s="15">
        <v>-5.67</v>
      </c>
      <c r="AR247" s="15" t="s">
        <v>605</v>
      </c>
      <c r="AS247" s="6">
        <v>1</v>
      </c>
      <c r="AT247" s="6" t="s">
        <v>605</v>
      </c>
      <c r="AU247" s="6" t="s">
        <v>605</v>
      </c>
      <c r="AV247" s="6" t="s">
        <v>605</v>
      </c>
      <c r="AW247" s="6" t="s">
        <v>605</v>
      </c>
      <c r="AX247" s="6" t="s">
        <v>605</v>
      </c>
      <c r="AY247" s="6" t="s">
        <v>605</v>
      </c>
      <c r="AZ247" s="6" t="s">
        <v>605</v>
      </c>
      <c r="BA247" s="6" t="s">
        <v>605</v>
      </c>
      <c r="BB247" s="6" t="s">
        <v>605</v>
      </c>
      <c r="BC247" s="6" t="s">
        <v>605</v>
      </c>
      <c r="BD247" s="6" t="s">
        <v>605</v>
      </c>
      <c r="BE247" s="6">
        <v>1</v>
      </c>
      <c r="BF247" s="6">
        <v>1</v>
      </c>
      <c r="BG247" s="6">
        <v>0</v>
      </c>
      <c r="BH247" s="6">
        <v>0</v>
      </c>
      <c r="BI247" s="6" t="s">
        <v>605</v>
      </c>
      <c r="BJ247" s="6" t="s">
        <v>605</v>
      </c>
      <c r="BK247" s="6" t="s">
        <v>605</v>
      </c>
      <c r="BL247" s="6" t="s">
        <v>605</v>
      </c>
      <c r="BM247" s="6" t="s">
        <v>605</v>
      </c>
      <c r="BN247" s="6" t="s">
        <v>605</v>
      </c>
      <c r="BO247" s="6">
        <v>1</v>
      </c>
    </row>
    <row r="248" spans="1:67" x14ac:dyDescent="0.15">
      <c r="A248" s="6" t="s">
        <v>2312</v>
      </c>
      <c r="B248" s="6" t="s">
        <v>2286</v>
      </c>
      <c r="C248" s="6" t="s">
        <v>2286</v>
      </c>
      <c r="D248" s="6" t="s">
        <v>1810</v>
      </c>
      <c r="E248" s="6">
        <v>0</v>
      </c>
      <c r="F248" s="6" t="s">
        <v>2259</v>
      </c>
      <c r="G248" s="6" t="s">
        <v>1600</v>
      </c>
      <c r="H248" s="6">
        <v>5</v>
      </c>
      <c r="I248" s="6">
        <v>4500</v>
      </c>
      <c r="J248" s="6">
        <v>4000</v>
      </c>
      <c r="L248" s="40">
        <v>11.3</v>
      </c>
      <c r="M248" s="40">
        <v>54.6</v>
      </c>
      <c r="N248" s="6" t="s">
        <v>1848</v>
      </c>
      <c r="O248" s="6" t="s">
        <v>1778</v>
      </c>
      <c r="P248" s="6">
        <v>1</v>
      </c>
      <c r="Q248" s="6" t="s">
        <v>2311</v>
      </c>
      <c r="R248" s="16" t="s">
        <v>1780</v>
      </c>
      <c r="S248" s="6">
        <v>6</v>
      </c>
      <c r="T248" s="6">
        <v>1</v>
      </c>
      <c r="U248" s="6">
        <v>0</v>
      </c>
      <c r="V248" s="6">
        <v>0</v>
      </c>
      <c r="W248" s="6">
        <v>0</v>
      </c>
      <c r="X248" s="6">
        <v>0</v>
      </c>
      <c r="Y248" s="6">
        <v>0</v>
      </c>
      <c r="Z248" s="6" t="s">
        <v>605</v>
      </c>
      <c r="AA248" s="6" t="s">
        <v>605</v>
      </c>
      <c r="AB248" s="15" t="s">
        <v>605</v>
      </c>
      <c r="AC248" s="6">
        <v>0</v>
      </c>
      <c r="AD248" s="6">
        <v>0</v>
      </c>
      <c r="AE248" s="6">
        <v>0</v>
      </c>
      <c r="AF248" s="6" t="s">
        <v>605</v>
      </c>
      <c r="AG248" s="6" t="s">
        <v>605</v>
      </c>
      <c r="AH248" s="6" t="s">
        <v>605</v>
      </c>
      <c r="AI248" s="6" t="s">
        <v>605</v>
      </c>
      <c r="AJ248" s="6">
        <v>1</v>
      </c>
      <c r="AK248" s="15" t="s">
        <v>1781</v>
      </c>
      <c r="AL248" s="15">
        <v>-28.57</v>
      </c>
      <c r="AM248" s="15" t="s">
        <v>605</v>
      </c>
      <c r="AN248" s="15" t="s">
        <v>1782</v>
      </c>
      <c r="AO248" s="15">
        <v>-29.28</v>
      </c>
      <c r="AP248" s="15" t="s">
        <v>605</v>
      </c>
      <c r="AQ248" s="15">
        <v>-0.71</v>
      </c>
      <c r="AR248" s="15" t="s">
        <v>605</v>
      </c>
      <c r="AS248" s="6">
        <v>0</v>
      </c>
      <c r="AT248" s="6" t="s">
        <v>605</v>
      </c>
      <c r="AU248" s="6" t="s">
        <v>605</v>
      </c>
      <c r="AV248" s="6" t="s">
        <v>605</v>
      </c>
      <c r="AW248" s="6" t="s">
        <v>605</v>
      </c>
      <c r="AX248" s="6" t="s">
        <v>605</v>
      </c>
      <c r="AY248" s="6" t="s">
        <v>605</v>
      </c>
      <c r="AZ248" s="6" t="s">
        <v>605</v>
      </c>
      <c r="BA248" s="6" t="s">
        <v>605</v>
      </c>
      <c r="BB248" s="6" t="s">
        <v>605</v>
      </c>
      <c r="BC248" s="6" t="s">
        <v>605</v>
      </c>
      <c r="BD248" s="6" t="s">
        <v>605</v>
      </c>
      <c r="BE248" s="6">
        <v>0</v>
      </c>
      <c r="BF248" s="6">
        <v>0</v>
      </c>
      <c r="BG248" s="6">
        <v>0</v>
      </c>
      <c r="BH248" s="6">
        <v>0</v>
      </c>
      <c r="BI248" s="6" t="s">
        <v>605</v>
      </c>
      <c r="BJ248" s="6" t="s">
        <v>605</v>
      </c>
      <c r="BK248" s="6" t="s">
        <v>605</v>
      </c>
      <c r="BL248" s="6" t="s">
        <v>605</v>
      </c>
      <c r="BM248" s="6" t="s">
        <v>605</v>
      </c>
      <c r="BN248" s="6" t="s">
        <v>605</v>
      </c>
      <c r="BO248" s="6">
        <v>0</v>
      </c>
    </row>
    <row r="249" spans="1:67" x14ac:dyDescent="0.15">
      <c r="A249" s="6" t="s">
        <v>2313</v>
      </c>
      <c r="B249" s="6" t="s">
        <v>2314</v>
      </c>
      <c r="C249" s="6" t="s">
        <v>2314</v>
      </c>
      <c r="D249" s="6" t="s">
        <v>1810</v>
      </c>
      <c r="E249" s="6">
        <v>0</v>
      </c>
      <c r="F249" s="6" t="s">
        <v>1795</v>
      </c>
      <c r="G249" s="6" t="s">
        <v>1600</v>
      </c>
      <c r="H249" s="6">
        <v>5</v>
      </c>
      <c r="I249" s="6">
        <v>4500</v>
      </c>
      <c r="J249" s="6">
        <v>4000</v>
      </c>
      <c r="L249" s="40">
        <v>11.39</v>
      </c>
      <c r="M249" s="40">
        <v>54.65</v>
      </c>
      <c r="N249" s="6" t="s">
        <v>1848</v>
      </c>
      <c r="O249" s="6" t="s">
        <v>1778</v>
      </c>
      <c r="P249" s="6">
        <v>1</v>
      </c>
      <c r="Q249" s="6" t="s">
        <v>2311</v>
      </c>
      <c r="R249" s="16" t="s">
        <v>1780</v>
      </c>
      <c r="S249" s="6">
        <v>21</v>
      </c>
      <c r="T249" s="6">
        <v>1</v>
      </c>
      <c r="U249" s="6">
        <v>0</v>
      </c>
      <c r="V249" s="6">
        <v>0</v>
      </c>
      <c r="W249" s="6">
        <v>0</v>
      </c>
      <c r="X249" s="6">
        <v>0</v>
      </c>
      <c r="Y249" s="6">
        <v>0</v>
      </c>
      <c r="Z249" s="6" t="s">
        <v>605</v>
      </c>
      <c r="AA249" s="6" t="s">
        <v>605</v>
      </c>
      <c r="AB249" s="15" t="s">
        <v>605</v>
      </c>
      <c r="AC249" s="6">
        <v>0</v>
      </c>
      <c r="AD249" s="6">
        <v>0</v>
      </c>
      <c r="AE249" s="6">
        <v>0</v>
      </c>
      <c r="AF249" s="6" t="s">
        <v>605</v>
      </c>
      <c r="AG249" s="6" t="s">
        <v>605</v>
      </c>
      <c r="AH249" s="6" t="s">
        <v>605</v>
      </c>
      <c r="AI249" s="6" t="s">
        <v>605</v>
      </c>
      <c r="AJ249" s="6">
        <v>1</v>
      </c>
      <c r="AK249" s="15" t="s">
        <v>1781</v>
      </c>
      <c r="AL249" s="15">
        <v>-24.62</v>
      </c>
      <c r="AM249" s="15" t="s">
        <v>605</v>
      </c>
      <c r="AN249" s="15" t="s">
        <v>1782</v>
      </c>
      <c r="AO249" s="15">
        <v>-26.54</v>
      </c>
      <c r="AP249" s="15" t="s">
        <v>605</v>
      </c>
      <c r="AQ249" s="15">
        <v>-1.92</v>
      </c>
      <c r="AR249" s="15" t="s">
        <v>605</v>
      </c>
      <c r="AS249" s="6">
        <v>0</v>
      </c>
      <c r="AT249" s="6" t="s">
        <v>605</v>
      </c>
      <c r="AU249" s="6" t="s">
        <v>605</v>
      </c>
      <c r="AV249" s="6" t="s">
        <v>605</v>
      </c>
      <c r="AW249" s="6" t="s">
        <v>605</v>
      </c>
      <c r="AX249" s="6" t="s">
        <v>605</v>
      </c>
      <c r="AY249" s="6" t="s">
        <v>605</v>
      </c>
      <c r="AZ249" s="6" t="s">
        <v>605</v>
      </c>
      <c r="BA249" s="6" t="s">
        <v>605</v>
      </c>
      <c r="BB249" s="6" t="s">
        <v>605</v>
      </c>
      <c r="BC249" s="6" t="s">
        <v>605</v>
      </c>
      <c r="BD249" s="6" t="s">
        <v>605</v>
      </c>
      <c r="BE249" s="6">
        <v>0</v>
      </c>
      <c r="BF249" s="6">
        <v>0</v>
      </c>
      <c r="BG249" s="6">
        <v>0</v>
      </c>
      <c r="BH249" s="6">
        <v>0</v>
      </c>
      <c r="BI249" s="6" t="s">
        <v>605</v>
      </c>
      <c r="BJ249" s="6" t="s">
        <v>605</v>
      </c>
      <c r="BK249" s="6" t="s">
        <v>605</v>
      </c>
      <c r="BL249" s="6" t="s">
        <v>605</v>
      </c>
      <c r="BM249" s="6" t="s">
        <v>605</v>
      </c>
      <c r="BN249" s="6" t="s">
        <v>605</v>
      </c>
      <c r="BO249" s="6">
        <v>0</v>
      </c>
    </row>
    <row r="250" spans="1:67" x14ac:dyDescent="0.15">
      <c r="A250" s="6" t="s">
        <v>2315</v>
      </c>
      <c r="B250" s="6" t="s">
        <v>2198</v>
      </c>
      <c r="C250" s="6" t="s">
        <v>2198</v>
      </c>
      <c r="D250" s="6" t="s">
        <v>1810</v>
      </c>
      <c r="E250" s="6">
        <v>0</v>
      </c>
      <c r="F250" s="6" t="s">
        <v>1795</v>
      </c>
      <c r="G250" s="6" t="s">
        <v>1600</v>
      </c>
      <c r="H250" s="6">
        <v>5</v>
      </c>
      <c r="I250" s="6">
        <v>4500</v>
      </c>
      <c r="J250" s="6">
        <v>4000</v>
      </c>
      <c r="L250" s="40">
        <v>11.39</v>
      </c>
      <c r="M250" s="40">
        <v>54.65</v>
      </c>
      <c r="N250" s="6" t="s">
        <v>1848</v>
      </c>
      <c r="O250" s="6" t="s">
        <v>1778</v>
      </c>
      <c r="P250" s="6">
        <v>1</v>
      </c>
      <c r="Q250" s="6" t="s">
        <v>2311</v>
      </c>
      <c r="R250" s="16" t="s">
        <v>1780</v>
      </c>
      <c r="S250" s="6">
        <v>37</v>
      </c>
      <c r="T250" s="6">
        <v>1</v>
      </c>
      <c r="U250" s="6">
        <v>0</v>
      </c>
      <c r="V250" s="6">
        <v>0</v>
      </c>
      <c r="W250" s="6">
        <v>0</v>
      </c>
      <c r="X250" s="6">
        <v>0</v>
      </c>
      <c r="Y250" s="6">
        <v>0</v>
      </c>
      <c r="Z250" s="6" t="s">
        <v>605</v>
      </c>
      <c r="AA250" s="6" t="s">
        <v>605</v>
      </c>
      <c r="AB250" s="15" t="s">
        <v>605</v>
      </c>
      <c r="AC250" s="6">
        <v>0</v>
      </c>
      <c r="AD250" s="6">
        <v>0</v>
      </c>
      <c r="AE250" s="6">
        <v>0</v>
      </c>
      <c r="AF250" s="6" t="s">
        <v>605</v>
      </c>
      <c r="AG250" s="6" t="s">
        <v>605</v>
      </c>
      <c r="AH250" s="6" t="s">
        <v>605</v>
      </c>
      <c r="AI250" s="6" t="s">
        <v>605</v>
      </c>
      <c r="AJ250" s="6">
        <v>1</v>
      </c>
      <c r="AK250" s="15" t="s">
        <v>1781</v>
      </c>
      <c r="AL250" s="15">
        <v>-18.489999999999998</v>
      </c>
      <c r="AM250" s="15" t="s">
        <v>605</v>
      </c>
      <c r="AN250" s="15" t="s">
        <v>1782</v>
      </c>
      <c r="AO250" s="15">
        <v>-19.559999999999999</v>
      </c>
      <c r="AP250" s="15" t="s">
        <v>605</v>
      </c>
      <c r="AQ250" s="15">
        <v>-1.07</v>
      </c>
      <c r="AR250" s="15" t="s">
        <v>605</v>
      </c>
      <c r="AS250" s="6">
        <v>0</v>
      </c>
      <c r="AT250" s="6" t="s">
        <v>605</v>
      </c>
      <c r="AU250" s="6" t="s">
        <v>605</v>
      </c>
      <c r="AV250" s="6" t="s">
        <v>605</v>
      </c>
      <c r="AW250" s="6" t="s">
        <v>605</v>
      </c>
      <c r="AX250" s="6" t="s">
        <v>605</v>
      </c>
      <c r="AY250" s="6" t="s">
        <v>605</v>
      </c>
      <c r="AZ250" s="6" t="s">
        <v>605</v>
      </c>
      <c r="BA250" s="6" t="s">
        <v>605</v>
      </c>
      <c r="BB250" s="6" t="s">
        <v>605</v>
      </c>
      <c r="BC250" s="6" t="s">
        <v>605</v>
      </c>
      <c r="BD250" s="6" t="s">
        <v>605</v>
      </c>
      <c r="BE250" s="6">
        <v>0</v>
      </c>
      <c r="BF250" s="6">
        <v>0</v>
      </c>
      <c r="BG250" s="6">
        <v>0</v>
      </c>
      <c r="BH250" s="6">
        <v>0</v>
      </c>
      <c r="BI250" s="6" t="s">
        <v>605</v>
      </c>
      <c r="BJ250" s="6" t="s">
        <v>605</v>
      </c>
      <c r="BK250" s="6" t="s">
        <v>605</v>
      </c>
      <c r="BL250" s="6" t="s">
        <v>605</v>
      </c>
      <c r="BM250" s="6" t="s">
        <v>605</v>
      </c>
      <c r="BN250" s="6" t="s">
        <v>605</v>
      </c>
      <c r="BO250" s="6">
        <v>0</v>
      </c>
    </row>
    <row r="251" spans="1:67" x14ac:dyDescent="0.15">
      <c r="A251" s="6" t="s">
        <v>2316</v>
      </c>
      <c r="B251" s="6" t="s">
        <v>2234</v>
      </c>
      <c r="C251" s="6" t="s">
        <v>2234</v>
      </c>
      <c r="D251" s="6" t="s">
        <v>1810</v>
      </c>
      <c r="E251" s="6">
        <v>0</v>
      </c>
      <c r="F251" s="6" t="s">
        <v>1776</v>
      </c>
      <c r="G251" s="6" t="s">
        <v>1600</v>
      </c>
      <c r="H251" s="6">
        <v>5</v>
      </c>
      <c r="I251" s="6">
        <v>4500</v>
      </c>
      <c r="J251" s="6">
        <v>4000</v>
      </c>
      <c r="L251" s="40">
        <v>11.39</v>
      </c>
      <c r="M251" s="40">
        <v>54.65</v>
      </c>
      <c r="N251" s="6" t="s">
        <v>1848</v>
      </c>
      <c r="O251" s="6" t="s">
        <v>1778</v>
      </c>
      <c r="P251" s="6">
        <v>1</v>
      </c>
      <c r="Q251" s="6" t="s">
        <v>2311</v>
      </c>
      <c r="R251" s="16" t="s">
        <v>1780</v>
      </c>
      <c r="S251" s="6">
        <v>105</v>
      </c>
      <c r="T251" s="6">
        <v>1</v>
      </c>
      <c r="U251" s="6">
        <v>0</v>
      </c>
      <c r="V251" s="6">
        <v>0</v>
      </c>
      <c r="W251" s="6">
        <v>1</v>
      </c>
      <c r="X251" s="6">
        <v>1</v>
      </c>
      <c r="Y251" s="6">
        <v>0</v>
      </c>
      <c r="Z251" s="6" t="s">
        <v>605</v>
      </c>
      <c r="AA251" s="6" t="s">
        <v>605</v>
      </c>
      <c r="AB251" s="15" t="s">
        <v>605</v>
      </c>
      <c r="AC251" s="6">
        <v>0</v>
      </c>
      <c r="AD251" s="6">
        <v>0</v>
      </c>
      <c r="AE251" s="6">
        <v>1</v>
      </c>
      <c r="AF251" s="6" t="s">
        <v>605</v>
      </c>
      <c r="AG251" s="6" t="s">
        <v>605</v>
      </c>
      <c r="AH251" s="6" t="s">
        <v>605</v>
      </c>
      <c r="AI251" s="6" t="s">
        <v>605</v>
      </c>
      <c r="AJ251" s="6">
        <v>1</v>
      </c>
      <c r="AK251" s="15" t="s">
        <v>1781</v>
      </c>
      <c r="AL251" s="15">
        <v>-19.2</v>
      </c>
      <c r="AM251" s="15" t="s">
        <v>605</v>
      </c>
      <c r="AN251" s="15" t="s">
        <v>1782</v>
      </c>
      <c r="AO251" s="15">
        <v>-19.649999999999999</v>
      </c>
      <c r="AP251" s="15" t="s">
        <v>605</v>
      </c>
      <c r="AQ251" s="15">
        <v>-0.45</v>
      </c>
      <c r="AR251" s="15" t="s">
        <v>605</v>
      </c>
      <c r="AS251" s="6">
        <v>1</v>
      </c>
      <c r="AT251" s="6" t="s">
        <v>605</v>
      </c>
      <c r="AU251" s="6" t="s">
        <v>605</v>
      </c>
      <c r="AV251" s="6" t="s">
        <v>605</v>
      </c>
      <c r="AW251" s="6" t="s">
        <v>605</v>
      </c>
      <c r="AX251" s="6" t="s">
        <v>605</v>
      </c>
      <c r="AY251" s="6" t="s">
        <v>605</v>
      </c>
      <c r="AZ251" s="6" t="s">
        <v>605</v>
      </c>
      <c r="BA251" s="6" t="s">
        <v>605</v>
      </c>
      <c r="BB251" s="6" t="s">
        <v>605</v>
      </c>
      <c r="BC251" s="6" t="s">
        <v>605</v>
      </c>
      <c r="BD251" s="6" t="s">
        <v>605</v>
      </c>
      <c r="BE251" s="6">
        <v>1</v>
      </c>
      <c r="BF251" s="6">
        <v>0</v>
      </c>
      <c r="BG251" s="6">
        <v>0</v>
      </c>
      <c r="BH251" s="6">
        <v>0</v>
      </c>
      <c r="BI251" s="6" t="s">
        <v>605</v>
      </c>
      <c r="BJ251" s="6" t="s">
        <v>605</v>
      </c>
      <c r="BK251" s="6" t="s">
        <v>605</v>
      </c>
      <c r="BL251" s="6" t="s">
        <v>605</v>
      </c>
      <c r="BM251" s="6" t="s">
        <v>605</v>
      </c>
      <c r="BN251" s="6" t="s">
        <v>605</v>
      </c>
      <c r="BO251" s="6">
        <v>1</v>
      </c>
    </row>
    <row r="252" spans="1:67" x14ac:dyDescent="0.15">
      <c r="A252" s="6" t="s">
        <v>2317</v>
      </c>
      <c r="B252" s="6" t="s">
        <v>2236</v>
      </c>
      <c r="C252" s="6" t="s">
        <v>2236</v>
      </c>
      <c r="D252" s="6" t="s">
        <v>1810</v>
      </c>
      <c r="E252" s="6">
        <v>0</v>
      </c>
      <c r="F252" s="6" t="s">
        <v>1776</v>
      </c>
      <c r="G252" s="6" t="s">
        <v>1600</v>
      </c>
      <c r="H252" s="6">
        <v>5</v>
      </c>
      <c r="I252" s="6">
        <v>4500</v>
      </c>
      <c r="J252" s="6">
        <v>4000</v>
      </c>
      <c r="L252" s="40">
        <v>11.39</v>
      </c>
      <c r="M252" s="40">
        <v>54.65</v>
      </c>
      <c r="N252" s="6" t="s">
        <v>1848</v>
      </c>
      <c r="O252" s="6" t="s">
        <v>1778</v>
      </c>
      <c r="P252" s="6">
        <v>1</v>
      </c>
      <c r="Q252" s="6" t="s">
        <v>2311</v>
      </c>
      <c r="R252" s="16" t="s">
        <v>1780</v>
      </c>
      <c r="S252" s="6">
        <v>26</v>
      </c>
      <c r="T252" s="6">
        <v>1</v>
      </c>
      <c r="U252" s="6">
        <v>0</v>
      </c>
      <c r="V252" s="6">
        <v>0</v>
      </c>
      <c r="W252" s="6">
        <v>1</v>
      </c>
      <c r="X252" s="6">
        <v>1</v>
      </c>
      <c r="Y252" s="6">
        <v>1</v>
      </c>
      <c r="Z252" s="6" t="s">
        <v>605</v>
      </c>
      <c r="AA252" s="6" t="s">
        <v>605</v>
      </c>
      <c r="AB252" s="15" t="s">
        <v>605</v>
      </c>
      <c r="AC252" s="6">
        <v>0</v>
      </c>
      <c r="AD252" s="6">
        <v>0</v>
      </c>
      <c r="AE252" s="6">
        <v>1</v>
      </c>
      <c r="AF252" s="6" t="s">
        <v>605</v>
      </c>
      <c r="AG252" s="6" t="s">
        <v>605</v>
      </c>
      <c r="AH252" s="6" t="s">
        <v>605</v>
      </c>
      <c r="AI252" s="6" t="s">
        <v>605</v>
      </c>
      <c r="AJ252" s="6">
        <v>1</v>
      </c>
      <c r="AK252" s="15" t="s">
        <v>1781</v>
      </c>
      <c r="AL252" s="15">
        <v>-19.14</v>
      </c>
      <c r="AM252" s="15" t="s">
        <v>605</v>
      </c>
      <c r="AN252" s="15" t="s">
        <v>1782</v>
      </c>
      <c r="AO252" s="15">
        <v>-21.01</v>
      </c>
      <c r="AP252" s="15" t="s">
        <v>605</v>
      </c>
      <c r="AQ252" s="15">
        <v>-1.87</v>
      </c>
      <c r="AR252" s="15" t="s">
        <v>605</v>
      </c>
      <c r="AS252" s="6">
        <v>1</v>
      </c>
      <c r="AT252" s="6" t="s">
        <v>605</v>
      </c>
      <c r="AU252" s="6" t="s">
        <v>605</v>
      </c>
      <c r="AV252" s="6" t="s">
        <v>605</v>
      </c>
      <c r="AW252" s="6" t="s">
        <v>605</v>
      </c>
      <c r="AX252" s="6" t="s">
        <v>605</v>
      </c>
      <c r="AY252" s="6" t="s">
        <v>605</v>
      </c>
      <c r="AZ252" s="6" t="s">
        <v>605</v>
      </c>
      <c r="BA252" s="6" t="s">
        <v>605</v>
      </c>
      <c r="BB252" s="6" t="s">
        <v>605</v>
      </c>
      <c r="BC252" s="6" t="s">
        <v>605</v>
      </c>
      <c r="BD252" s="6" t="s">
        <v>605</v>
      </c>
      <c r="BE252" s="6">
        <v>1</v>
      </c>
      <c r="BF252" s="6">
        <v>0</v>
      </c>
      <c r="BG252" s="6">
        <v>0</v>
      </c>
      <c r="BH252" s="6">
        <v>0</v>
      </c>
      <c r="BI252" s="6" t="s">
        <v>605</v>
      </c>
      <c r="BJ252" s="6" t="s">
        <v>605</v>
      </c>
      <c r="BK252" s="6" t="s">
        <v>605</v>
      </c>
      <c r="BL252" s="6" t="s">
        <v>605</v>
      </c>
      <c r="BM252" s="6" t="s">
        <v>605</v>
      </c>
      <c r="BN252" s="6" t="s">
        <v>605</v>
      </c>
      <c r="BO252" s="6">
        <v>1</v>
      </c>
    </row>
    <row r="253" spans="1:67" x14ac:dyDescent="0.15">
      <c r="A253" s="6" t="s">
        <v>2318</v>
      </c>
      <c r="B253" s="6" t="s">
        <v>2319</v>
      </c>
      <c r="C253" s="6" t="s">
        <v>2319</v>
      </c>
      <c r="D253" s="6" t="s">
        <v>1810</v>
      </c>
      <c r="E253" s="6">
        <v>0</v>
      </c>
      <c r="F253" s="6" t="s">
        <v>1776</v>
      </c>
      <c r="G253" s="6" t="s">
        <v>1600</v>
      </c>
      <c r="H253" s="6">
        <v>5</v>
      </c>
      <c r="I253" s="6">
        <v>4500</v>
      </c>
      <c r="J253" s="6">
        <v>4000</v>
      </c>
      <c r="L253" s="40">
        <v>11.39</v>
      </c>
      <c r="M253" s="40">
        <v>54.65</v>
      </c>
      <c r="N253" s="6" t="s">
        <v>1848</v>
      </c>
      <c r="O253" s="6" t="s">
        <v>1778</v>
      </c>
      <c r="P253" s="6">
        <v>1</v>
      </c>
      <c r="Q253" s="6" t="s">
        <v>2311</v>
      </c>
      <c r="R253" s="16" t="s">
        <v>1780</v>
      </c>
      <c r="S253" s="6">
        <v>51</v>
      </c>
      <c r="T253" s="6">
        <v>1</v>
      </c>
      <c r="U253" s="6">
        <v>0</v>
      </c>
      <c r="V253" s="6">
        <v>0</v>
      </c>
      <c r="W253" s="6">
        <v>1</v>
      </c>
      <c r="X253" s="6">
        <v>0</v>
      </c>
      <c r="Y253" s="6">
        <v>0</v>
      </c>
      <c r="Z253" s="6" t="s">
        <v>605</v>
      </c>
      <c r="AA253" s="6" t="s">
        <v>605</v>
      </c>
      <c r="AB253" s="15" t="s">
        <v>605</v>
      </c>
      <c r="AC253" s="6">
        <v>0</v>
      </c>
      <c r="AD253" s="6">
        <v>0</v>
      </c>
      <c r="AE253" s="6">
        <v>1</v>
      </c>
      <c r="AF253" s="6" t="s">
        <v>605</v>
      </c>
      <c r="AG253" s="6" t="s">
        <v>605</v>
      </c>
      <c r="AH253" s="6" t="s">
        <v>605</v>
      </c>
      <c r="AI253" s="6" t="s">
        <v>605</v>
      </c>
      <c r="AJ253" s="6">
        <v>1</v>
      </c>
      <c r="AK253" s="15" t="s">
        <v>1781</v>
      </c>
      <c r="AL253" s="15">
        <v>-23.77</v>
      </c>
      <c r="AM253" s="15" t="s">
        <v>605</v>
      </c>
      <c r="AN253" s="15" t="s">
        <v>1782</v>
      </c>
      <c r="AO253" s="15">
        <v>-23.42</v>
      </c>
      <c r="AP253" s="15" t="s">
        <v>605</v>
      </c>
      <c r="AQ253" s="15">
        <v>0.35</v>
      </c>
      <c r="AR253" s="15" t="s">
        <v>605</v>
      </c>
      <c r="AS253" s="6">
        <v>0</v>
      </c>
      <c r="AT253" s="6" t="s">
        <v>605</v>
      </c>
      <c r="AU253" s="6" t="s">
        <v>605</v>
      </c>
      <c r="AV253" s="6" t="s">
        <v>605</v>
      </c>
      <c r="AW253" s="6" t="s">
        <v>605</v>
      </c>
      <c r="AX253" s="6" t="s">
        <v>605</v>
      </c>
      <c r="AY253" s="6" t="s">
        <v>605</v>
      </c>
      <c r="AZ253" s="6" t="s">
        <v>605</v>
      </c>
      <c r="BA253" s="6" t="s">
        <v>605</v>
      </c>
      <c r="BB253" s="6" t="s">
        <v>605</v>
      </c>
      <c r="BC253" s="6" t="s">
        <v>605</v>
      </c>
      <c r="BD253" s="6" t="s">
        <v>605</v>
      </c>
      <c r="BE253" s="6">
        <v>0</v>
      </c>
      <c r="BF253" s="6">
        <v>0</v>
      </c>
      <c r="BG253" s="6">
        <v>0</v>
      </c>
      <c r="BH253" s="6">
        <v>0</v>
      </c>
      <c r="BI253" s="6" t="s">
        <v>605</v>
      </c>
      <c r="BJ253" s="6" t="s">
        <v>605</v>
      </c>
      <c r="BK253" s="6" t="s">
        <v>605</v>
      </c>
      <c r="BL253" s="6" t="s">
        <v>605</v>
      </c>
      <c r="BM253" s="6" t="s">
        <v>605</v>
      </c>
      <c r="BN253" s="6" t="s">
        <v>605</v>
      </c>
      <c r="BO253" s="6">
        <v>0</v>
      </c>
    </row>
    <row r="254" spans="1:67" x14ac:dyDescent="0.15">
      <c r="A254" s="6" t="s">
        <v>2320</v>
      </c>
      <c r="B254" s="6" t="s">
        <v>2321</v>
      </c>
      <c r="C254" s="6" t="s">
        <v>2321</v>
      </c>
      <c r="D254" s="6" t="s">
        <v>1810</v>
      </c>
      <c r="E254" s="6">
        <v>0</v>
      </c>
      <c r="F254" s="6" t="s">
        <v>1795</v>
      </c>
      <c r="G254" s="6" t="s">
        <v>1600</v>
      </c>
      <c r="H254" s="6">
        <v>5</v>
      </c>
      <c r="I254" s="6">
        <v>4500</v>
      </c>
      <c r="J254" s="6">
        <v>4000</v>
      </c>
      <c r="L254" s="40">
        <v>11.39</v>
      </c>
      <c r="M254" s="40">
        <v>54.65</v>
      </c>
      <c r="N254" s="6" t="s">
        <v>1848</v>
      </c>
      <c r="O254" s="6" t="s">
        <v>1778</v>
      </c>
      <c r="P254" s="6">
        <v>1</v>
      </c>
      <c r="Q254" s="6" t="s">
        <v>2311</v>
      </c>
      <c r="R254" s="16" t="s">
        <v>1780</v>
      </c>
      <c r="S254" s="6">
        <v>25</v>
      </c>
      <c r="T254" s="6">
        <v>1</v>
      </c>
      <c r="U254" s="6">
        <v>0</v>
      </c>
      <c r="V254" s="6">
        <v>0</v>
      </c>
      <c r="W254" s="6">
        <v>1</v>
      </c>
      <c r="X254" s="6">
        <v>1</v>
      </c>
      <c r="Y254" s="6">
        <v>0</v>
      </c>
      <c r="Z254" s="6" t="s">
        <v>605</v>
      </c>
      <c r="AA254" s="6" t="s">
        <v>605</v>
      </c>
      <c r="AB254" s="15" t="s">
        <v>605</v>
      </c>
      <c r="AC254" s="6">
        <v>0</v>
      </c>
      <c r="AD254" s="6">
        <v>0</v>
      </c>
      <c r="AE254" s="6">
        <v>1</v>
      </c>
      <c r="AF254" s="6" t="s">
        <v>605</v>
      </c>
      <c r="AG254" s="6" t="s">
        <v>605</v>
      </c>
      <c r="AH254" s="6" t="s">
        <v>605</v>
      </c>
      <c r="AI254" s="6" t="s">
        <v>605</v>
      </c>
      <c r="AJ254" s="6">
        <v>1</v>
      </c>
      <c r="AK254" s="15" t="s">
        <v>1781</v>
      </c>
      <c r="AL254" s="15">
        <v>-25.91</v>
      </c>
      <c r="AM254" s="15" t="s">
        <v>605</v>
      </c>
      <c r="AN254" s="15" t="s">
        <v>1782</v>
      </c>
      <c r="AO254" s="15">
        <v>-31.16</v>
      </c>
      <c r="AP254" s="15" t="s">
        <v>605</v>
      </c>
      <c r="AQ254" s="15">
        <v>-5.25</v>
      </c>
      <c r="AR254" s="15" t="s">
        <v>605</v>
      </c>
      <c r="AS254" s="6">
        <v>1</v>
      </c>
      <c r="AT254" s="6" t="s">
        <v>605</v>
      </c>
      <c r="AU254" s="6" t="s">
        <v>605</v>
      </c>
      <c r="AV254" s="6" t="s">
        <v>605</v>
      </c>
      <c r="AW254" s="6" t="s">
        <v>605</v>
      </c>
      <c r="AX254" s="6" t="s">
        <v>605</v>
      </c>
      <c r="AY254" s="6" t="s">
        <v>605</v>
      </c>
      <c r="AZ254" s="6" t="s">
        <v>605</v>
      </c>
      <c r="BA254" s="6" t="s">
        <v>605</v>
      </c>
      <c r="BB254" s="6" t="s">
        <v>605</v>
      </c>
      <c r="BC254" s="6" t="s">
        <v>605</v>
      </c>
      <c r="BD254" s="6" t="s">
        <v>605</v>
      </c>
      <c r="BE254" s="6">
        <v>1</v>
      </c>
      <c r="BF254" s="6">
        <v>1</v>
      </c>
      <c r="BG254" s="6">
        <v>0</v>
      </c>
      <c r="BH254" s="6">
        <v>0</v>
      </c>
      <c r="BI254" s="6" t="s">
        <v>605</v>
      </c>
      <c r="BJ254" s="6" t="s">
        <v>605</v>
      </c>
      <c r="BK254" s="6" t="s">
        <v>605</v>
      </c>
      <c r="BL254" s="6" t="s">
        <v>605</v>
      </c>
      <c r="BM254" s="6" t="s">
        <v>605</v>
      </c>
      <c r="BN254" s="6" t="s">
        <v>605</v>
      </c>
      <c r="BO254" s="6">
        <v>1</v>
      </c>
    </row>
    <row r="255" spans="1:67" x14ac:dyDescent="0.15">
      <c r="A255" s="6" t="s">
        <v>2322</v>
      </c>
      <c r="B255" s="6" t="s">
        <v>2256</v>
      </c>
      <c r="C255" s="6" t="s">
        <v>2256</v>
      </c>
      <c r="D255" s="6" t="s">
        <v>1810</v>
      </c>
      <c r="E255" s="6">
        <v>0</v>
      </c>
      <c r="F255" s="6" t="s">
        <v>1776</v>
      </c>
      <c r="G255" s="6" t="s">
        <v>1600</v>
      </c>
      <c r="H255" s="6">
        <v>5</v>
      </c>
      <c r="I255" s="6">
        <v>4500</v>
      </c>
      <c r="J255" s="6">
        <v>4000</v>
      </c>
      <c r="L255" s="40">
        <v>11.39</v>
      </c>
      <c r="M255" s="40">
        <v>54.65</v>
      </c>
      <c r="N255" s="6" t="s">
        <v>1848</v>
      </c>
      <c r="O255" s="6" t="s">
        <v>1778</v>
      </c>
      <c r="P255" s="6">
        <v>1</v>
      </c>
      <c r="Q255" s="6" t="s">
        <v>2311</v>
      </c>
      <c r="R255" s="16" t="s">
        <v>1780</v>
      </c>
      <c r="S255" s="6">
        <v>190</v>
      </c>
      <c r="T255" s="6">
        <v>1</v>
      </c>
      <c r="U255" s="6">
        <v>0</v>
      </c>
      <c r="V255" s="6">
        <v>0</v>
      </c>
      <c r="W255" s="6">
        <v>0</v>
      </c>
      <c r="X255" s="6">
        <v>0</v>
      </c>
      <c r="Y255" s="6">
        <v>0</v>
      </c>
      <c r="Z255" s="6" t="s">
        <v>605</v>
      </c>
      <c r="AA255" s="6" t="s">
        <v>605</v>
      </c>
      <c r="AB255" s="15" t="s">
        <v>605</v>
      </c>
      <c r="AC255" s="6">
        <v>0</v>
      </c>
      <c r="AD255" s="6">
        <v>0</v>
      </c>
      <c r="AE255" s="6">
        <v>0</v>
      </c>
      <c r="AF255" s="6" t="s">
        <v>605</v>
      </c>
      <c r="AG255" s="6" t="s">
        <v>605</v>
      </c>
      <c r="AH255" s="6" t="s">
        <v>605</v>
      </c>
      <c r="AI255" s="6" t="s">
        <v>605</v>
      </c>
      <c r="AJ255" s="6">
        <v>1</v>
      </c>
      <c r="AK255" s="15" t="s">
        <v>1781</v>
      </c>
      <c r="AL255" s="15">
        <v>-19.98</v>
      </c>
      <c r="AM255" s="15" t="s">
        <v>605</v>
      </c>
      <c r="AN255" s="15" t="s">
        <v>1782</v>
      </c>
      <c r="AO255" s="15">
        <v>-22.01</v>
      </c>
      <c r="AP255" s="15" t="s">
        <v>605</v>
      </c>
      <c r="AQ255" s="15">
        <v>-2.0299999999999998</v>
      </c>
      <c r="AR255" s="15" t="s">
        <v>605</v>
      </c>
      <c r="AS255" s="6">
        <v>0</v>
      </c>
      <c r="AT255" s="6" t="s">
        <v>605</v>
      </c>
      <c r="AU255" s="6" t="s">
        <v>605</v>
      </c>
      <c r="AV255" s="6" t="s">
        <v>605</v>
      </c>
      <c r="AW255" s="6" t="s">
        <v>605</v>
      </c>
      <c r="AX255" s="6" t="s">
        <v>605</v>
      </c>
      <c r="AY255" s="6" t="s">
        <v>605</v>
      </c>
      <c r="AZ255" s="6" t="s">
        <v>605</v>
      </c>
      <c r="BA255" s="6" t="s">
        <v>605</v>
      </c>
      <c r="BB255" s="6" t="s">
        <v>605</v>
      </c>
      <c r="BC255" s="6" t="s">
        <v>605</v>
      </c>
      <c r="BD255" s="6" t="s">
        <v>605</v>
      </c>
      <c r="BE255" s="6">
        <v>0</v>
      </c>
      <c r="BF255" s="6">
        <v>0</v>
      </c>
      <c r="BG255" s="6">
        <v>0</v>
      </c>
      <c r="BH255" s="6">
        <v>0</v>
      </c>
      <c r="BI255" s="6" t="s">
        <v>605</v>
      </c>
      <c r="BJ255" s="6" t="s">
        <v>605</v>
      </c>
      <c r="BK255" s="6" t="s">
        <v>605</v>
      </c>
      <c r="BL255" s="6" t="s">
        <v>605</v>
      </c>
      <c r="BM255" s="6" t="s">
        <v>605</v>
      </c>
      <c r="BN255" s="6" t="s">
        <v>605</v>
      </c>
      <c r="BO255" s="6">
        <v>0</v>
      </c>
    </row>
    <row r="256" spans="1:67" x14ac:dyDescent="0.15">
      <c r="A256" s="6" t="s">
        <v>2323</v>
      </c>
      <c r="B256" s="6" t="s">
        <v>2324</v>
      </c>
      <c r="C256" s="6" t="s">
        <v>605</v>
      </c>
      <c r="D256" s="6" t="s">
        <v>1775</v>
      </c>
      <c r="E256" s="6">
        <v>1</v>
      </c>
      <c r="F256" s="6" t="s">
        <v>308</v>
      </c>
      <c r="G256" s="6" t="s">
        <v>2086</v>
      </c>
      <c r="H256" s="6">
        <v>4</v>
      </c>
      <c r="I256" s="6">
        <v>3360</v>
      </c>
      <c r="J256" s="6">
        <v>3010</v>
      </c>
      <c r="K256" s="4">
        <v>261</v>
      </c>
      <c r="L256" s="96">
        <v>12.058999999999999</v>
      </c>
      <c r="M256" s="96">
        <v>55.81</v>
      </c>
      <c r="N256" s="6" t="s">
        <v>1777</v>
      </c>
      <c r="O256" s="6" t="s">
        <v>1778</v>
      </c>
      <c r="P256" s="6">
        <v>1</v>
      </c>
      <c r="Q256" s="6" t="s">
        <v>2137</v>
      </c>
      <c r="R256" s="16" t="s">
        <v>1850</v>
      </c>
      <c r="T256" s="6">
        <v>1</v>
      </c>
      <c r="U256" s="6">
        <v>0</v>
      </c>
      <c r="V256" s="6">
        <v>0</v>
      </c>
      <c r="W256" s="6">
        <v>0</v>
      </c>
      <c r="X256" s="6">
        <v>0</v>
      </c>
      <c r="Y256" s="6">
        <v>0</v>
      </c>
      <c r="Z256" s="6" t="s">
        <v>605</v>
      </c>
      <c r="AA256" s="6" t="s">
        <v>605</v>
      </c>
      <c r="AB256" s="15" t="s">
        <v>605</v>
      </c>
      <c r="AC256" s="6">
        <v>0</v>
      </c>
      <c r="AD256" s="6">
        <v>0</v>
      </c>
      <c r="AE256" s="6">
        <v>0</v>
      </c>
      <c r="AF256" s="6" t="s">
        <v>605</v>
      </c>
      <c r="AG256" s="6" t="s">
        <v>605</v>
      </c>
      <c r="AH256" s="6" t="s">
        <v>605</v>
      </c>
      <c r="AI256" s="6" t="s">
        <v>605</v>
      </c>
      <c r="AJ256" s="6">
        <v>1</v>
      </c>
      <c r="AK256" s="15" t="s">
        <v>1781</v>
      </c>
      <c r="AL256" s="15">
        <v>-29.4</v>
      </c>
      <c r="AM256" s="15" t="s">
        <v>605</v>
      </c>
      <c r="AN256" s="15" t="s">
        <v>1782</v>
      </c>
      <c r="AO256" s="15">
        <v>-33.799999999999997</v>
      </c>
      <c r="AP256" s="15" t="s">
        <v>605</v>
      </c>
      <c r="AQ256" s="15">
        <v>-4.4000000000000004</v>
      </c>
      <c r="AR256" s="15" t="s">
        <v>605</v>
      </c>
      <c r="AS256" s="6">
        <v>0</v>
      </c>
      <c r="AT256" s="6" t="s">
        <v>605</v>
      </c>
      <c r="AU256" s="6" t="s">
        <v>605</v>
      </c>
      <c r="AV256" s="6" t="s">
        <v>605</v>
      </c>
      <c r="AW256" s="6" t="s">
        <v>605</v>
      </c>
      <c r="AX256" s="6" t="s">
        <v>605</v>
      </c>
      <c r="AY256" s="6" t="s">
        <v>605</v>
      </c>
      <c r="AZ256" s="6" t="s">
        <v>605</v>
      </c>
      <c r="BA256" s="6" t="s">
        <v>605</v>
      </c>
      <c r="BB256" s="6" t="s">
        <v>605</v>
      </c>
      <c r="BC256" s="6" t="s">
        <v>605</v>
      </c>
      <c r="BD256" s="6" t="s">
        <v>605</v>
      </c>
      <c r="BE256" s="6">
        <v>0</v>
      </c>
      <c r="BF256" s="6">
        <v>1</v>
      </c>
      <c r="BG256" s="6">
        <v>0</v>
      </c>
      <c r="BH256" s="6">
        <v>1</v>
      </c>
      <c r="BI256" s="6" t="s">
        <v>2137</v>
      </c>
      <c r="BJ256" s="6" t="s">
        <v>1799</v>
      </c>
      <c r="BK256" s="6">
        <v>-26.3</v>
      </c>
      <c r="BL256" s="6" t="s">
        <v>1800</v>
      </c>
      <c r="BM256" s="6">
        <v>4.5999999999999996</v>
      </c>
      <c r="BN256" s="6">
        <v>7.3</v>
      </c>
      <c r="BO256" s="6">
        <v>0</v>
      </c>
    </row>
    <row r="257" spans="1:67" x14ac:dyDescent="0.15">
      <c r="A257" s="6" t="s">
        <v>2325</v>
      </c>
      <c r="B257" s="6" t="s">
        <v>2326</v>
      </c>
      <c r="C257" s="6" t="s">
        <v>605</v>
      </c>
      <c r="D257" s="6" t="s">
        <v>1775</v>
      </c>
      <c r="E257" s="6">
        <v>1</v>
      </c>
      <c r="F257" s="6" t="s">
        <v>310</v>
      </c>
      <c r="G257" s="6" t="s">
        <v>1568</v>
      </c>
      <c r="H257" s="6">
        <v>4</v>
      </c>
      <c r="I257" s="6">
        <v>3340</v>
      </c>
      <c r="J257" s="6">
        <v>2980</v>
      </c>
      <c r="K257" s="4">
        <v>262</v>
      </c>
      <c r="L257" s="96">
        <v>12.3</v>
      </c>
      <c r="M257" s="96">
        <v>55.9</v>
      </c>
      <c r="N257" s="6" t="s">
        <v>1777</v>
      </c>
      <c r="O257" s="6" t="s">
        <v>1778</v>
      </c>
      <c r="P257" s="6">
        <v>1</v>
      </c>
      <c r="Q257" s="6" t="s">
        <v>1682</v>
      </c>
      <c r="R257" s="16" t="s">
        <v>1850</v>
      </c>
      <c r="T257" s="6">
        <v>1</v>
      </c>
      <c r="U257" s="6">
        <v>0</v>
      </c>
      <c r="V257" s="6">
        <v>0</v>
      </c>
      <c r="W257" s="6">
        <v>0</v>
      </c>
      <c r="X257" s="6">
        <v>0</v>
      </c>
      <c r="Y257" s="6">
        <v>0</v>
      </c>
      <c r="Z257" s="6" t="s">
        <v>605</v>
      </c>
      <c r="AA257" s="6" t="s">
        <v>605</v>
      </c>
      <c r="AB257" s="15" t="s">
        <v>605</v>
      </c>
      <c r="AC257" s="6">
        <v>0</v>
      </c>
      <c r="AD257" s="6">
        <v>0</v>
      </c>
      <c r="AE257" s="6">
        <v>0</v>
      </c>
      <c r="AF257" s="6" t="s">
        <v>605</v>
      </c>
      <c r="AG257" s="6" t="s">
        <v>605</v>
      </c>
      <c r="AH257" s="6" t="s">
        <v>605</v>
      </c>
      <c r="AI257" s="6" t="s">
        <v>605</v>
      </c>
      <c r="AJ257" s="6">
        <v>1</v>
      </c>
      <c r="AK257" s="15" t="s">
        <v>1781</v>
      </c>
      <c r="AL257" s="15">
        <v>-26.8</v>
      </c>
      <c r="AM257" s="15" t="s">
        <v>605</v>
      </c>
      <c r="AN257" s="15" t="s">
        <v>1782</v>
      </c>
      <c r="AO257" s="15">
        <v>-26</v>
      </c>
      <c r="AP257" s="15" t="s">
        <v>605</v>
      </c>
      <c r="AQ257" s="15">
        <v>0.8</v>
      </c>
      <c r="AR257" s="15" t="s">
        <v>605</v>
      </c>
      <c r="AS257" s="6">
        <v>0</v>
      </c>
      <c r="AT257" s="6" t="s">
        <v>605</v>
      </c>
      <c r="AU257" s="6" t="s">
        <v>605</v>
      </c>
      <c r="AV257" s="6" t="s">
        <v>605</v>
      </c>
      <c r="AW257" s="6" t="s">
        <v>605</v>
      </c>
      <c r="AX257" s="6" t="s">
        <v>605</v>
      </c>
      <c r="AY257" s="6" t="s">
        <v>605</v>
      </c>
      <c r="AZ257" s="6" t="s">
        <v>605</v>
      </c>
      <c r="BA257" s="6" t="s">
        <v>605</v>
      </c>
      <c r="BB257" s="6" t="s">
        <v>605</v>
      </c>
      <c r="BC257" s="6" t="s">
        <v>605</v>
      </c>
      <c r="BD257" s="6" t="s">
        <v>605</v>
      </c>
      <c r="BE257" s="6">
        <v>0</v>
      </c>
      <c r="BF257" s="6">
        <v>0</v>
      </c>
      <c r="BG257" s="6">
        <v>0</v>
      </c>
      <c r="BH257" s="6">
        <v>1</v>
      </c>
      <c r="BI257" s="6" t="s">
        <v>1682</v>
      </c>
      <c r="BJ257" s="6" t="s">
        <v>1799</v>
      </c>
      <c r="BK257" s="6">
        <v>-27.3</v>
      </c>
      <c r="BL257" s="6" t="s">
        <v>1800</v>
      </c>
      <c r="BM257" s="6" t="s">
        <v>605</v>
      </c>
      <c r="BN257" s="6" t="s">
        <v>605</v>
      </c>
      <c r="BO257" s="6">
        <v>0</v>
      </c>
    </row>
    <row r="258" spans="1:67" x14ac:dyDescent="0.15">
      <c r="A258" s="6" t="s">
        <v>2327</v>
      </c>
      <c r="B258" s="6" t="s">
        <v>2328</v>
      </c>
      <c r="C258" s="6" t="s">
        <v>605</v>
      </c>
      <c r="D258" s="6" t="s">
        <v>1775</v>
      </c>
      <c r="E258" s="6">
        <v>1</v>
      </c>
      <c r="F258" s="6" t="s">
        <v>355</v>
      </c>
      <c r="G258" s="6" t="s">
        <v>1568</v>
      </c>
      <c r="H258" s="6">
        <v>4</v>
      </c>
      <c r="I258" s="4">
        <v>3900</v>
      </c>
      <c r="J258" s="4">
        <v>2800</v>
      </c>
      <c r="L258" s="40">
        <v>12.1</v>
      </c>
      <c r="M258" s="40">
        <v>55.8</v>
      </c>
      <c r="N258" s="6" t="s">
        <v>1777</v>
      </c>
      <c r="O258" s="6" t="s">
        <v>1791</v>
      </c>
      <c r="P258" s="6">
        <v>0</v>
      </c>
      <c r="Q258" s="6" t="s">
        <v>605</v>
      </c>
      <c r="R258" s="6" t="s">
        <v>605</v>
      </c>
      <c r="S258" s="6" t="s">
        <v>605</v>
      </c>
      <c r="T258" s="6" t="s">
        <v>605</v>
      </c>
      <c r="U258" s="6">
        <v>0</v>
      </c>
      <c r="V258" s="6" t="s">
        <v>605</v>
      </c>
      <c r="W258" s="6" t="s">
        <v>605</v>
      </c>
      <c r="X258" s="6" t="s">
        <v>605</v>
      </c>
      <c r="Y258" s="6" t="s">
        <v>605</v>
      </c>
      <c r="Z258" s="6" t="s">
        <v>605</v>
      </c>
      <c r="AA258" s="6" t="s">
        <v>605</v>
      </c>
      <c r="AB258" s="15" t="s">
        <v>605</v>
      </c>
      <c r="AC258" s="6" t="s">
        <v>605</v>
      </c>
      <c r="AD258" s="6" t="s">
        <v>605</v>
      </c>
      <c r="AE258" s="6" t="s">
        <v>605</v>
      </c>
      <c r="AF258" s="6" t="s">
        <v>605</v>
      </c>
      <c r="AG258" s="6" t="s">
        <v>605</v>
      </c>
      <c r="AH258" s="6" t="s">
        <v>605</v>
      </c>
      <c r="AI258" s="6" t="s">
        <v>605</v>
      </c>
      <c r="AJ258" s="6">
        <v>0</v>
      </c>
      <c r="AK258" s="15" t="s">
        <v>605</v>
      </c>
      <c r="AL258" s="15" t="s">
        <v>605</v>
      </c>
      <c r="AM258" s="15" t="s">
        <v>605</v>
      </c>
      <c r="AN258" s="15" t="s">
        <v>605</v>
      </c>
      <c r="AO258" s="15" t="s">
        <v>605</v>
      </c>
      <c r="AP258" s="15" t="s">
        <v>605</v>
      </c>
      <c r="AQ258" s="15" t="s">
        <v>605</v>
      </c>
      <c r="AR258" s="15" t="s">
        <v>605</v>
      </c>
      <c r="AS258" s="6" t="s">
        <v>605</v>
      </c>
      <c r="AT258" s="6" t="s">
        <v>605</v>
      </c>
      <c r="AU258" s="6" t="s">
        <v>605</v>
      </c>
      <c r="AV258" s="6" t="s">
        <v>605</v>
      </c>
      <c r="AW258" s="6" t="s">
        <v>605</v>
      </c>
      <c r="AX258" s="6" t="s">
        <v>605</v>
      </c>
      <c r="AY258" s="6" t="s">
        <v>605</v>
      </c>
      <c r="AZ258" s="6" t="s">
        <v>605</v>
      </c>
      <c r="BA258" s="6" t="s">
        <v>605</v>
      </c>
      <c r="BB258" s="6" t="s">
        <v>605</v>
      </c>
      <c r="BC258" s="6" t="s">
        <v>605</v>
      </c>
      <c r="BD258" s="6" t="s">
        <v>605</v>
      </c>
      <c r="BE258" s="6">
        <v>0</v>
      </c>
      <c r="BF258" s="6" t="s">
        <v>605</v>
      </c>
      <c r="BG258" s="6" t="s">
        <v>605</v>
      </c>
      <c r="BH258" s="6">
        <v>1</v>
      </c>
      <c r="BI258" s="6" t="s">
        <v>1853</v>
      </c>
      <c r="BJ258" s="6" t="s">
        <v>1799</v>
      </c>
      <c r="BK258" s="6">
        <v>-27.4</v>
      </c>
      <c r="BL258" s="6" t="s">
        <v>1800</v>
      </c>
      <c r="BM258" s="6">
        <v>11</v>
      </c>
      <c r="BN258" s="6">
        <v>16.7</v>
      </c>
      <c r="BO258" s="6">
        <v>0</v>
      </c>
    </row>
    <row r="259" spans="1:67" x14ac:dyDescent="0.15">
      <c r="A259" s="6" t="s">
        <v>2329</v>
      </c>
      <c r="B259" s="6" t="s">
        <v>2330</v>
      </c>
      <c r="C259" s="6" t="s">
        <v>605</v>
      </c>
      <c r="D259" s="6" t="s">
        <v>1810</v>
      </c>
      <c r="E259" s="6">
        <v>0</v>
      </c>
      <c r="F259" s="6" t="s">
        <v>355</v>
      </c>
      <c r="G259" s="6" t="s">
        <v>1568</v>
      </c>
      <c r="H259" s="6">
        <v>4</v>
      </c>
      <c r="I259" s="6">
        <v>4500</v>
      </c>
      <c r="J259" s="6">
        <v>4000</v>
      </c>
      <c r="L259" s="40">
        <v>12.1</v>
      </c>
      <c r="M259" s="40">
        <v>55.8</v>
      </c>
      <c r="N259" s="6" t="s">
        <v>1777</v>
      </c>
      <c r="O259" s="6" t="s">
        <v>1778</v>
      </c>
      <c r="P259" s="6">
        <v>0</v>
      </c>
      <c r="Q259" s="6" t="s">
        <v>605</v>
      </c>
      <c r="R259" s="6" t="s">
        <v>605</v>
      </c>
      <c r="S259" s="6" t="s">
        <v>605</v>
      </c>
      <c r="T259" s="6" t="s">
        <v>605</v>
      </c>
      <c r="U259" s="6">
        <v>0</v>
      </c>
      <c r="V259" s="6" t="s">
        <v>605</v>
      </c>
      <c r="W259" s="6" t="s">
        <v>605</v>
      </c>
      <c r="X259" s="6" t="s">
        <v>605</v>
      </c>
      <c r="Y259" s="6" t="s">
        <v>605</v>
      </c>
      <c r="Z259" s="6" t="s">
        <v>605</v>
      </c>
      <c r="AA259" s="6" t="s">
        <v>605</v>
      </c>
      <c r="AB259" s="15" t="s">
        <v>605</v>
      </c>
      <c r="AC259" s="6" t="s">
        <v>605</v>
      </c>
      <c r="AD259" s="6" t="s">
        <v>605</v>
      </c>
      <c r="AE259" s="6" t="s">
        <v>605</v>
      </c>
      <c r="AF259" s="6" t="s">
        <v>605</v>
      </c>
      <c r="AG259" s="6" t="s">
        <v>605</v>
      </c>
      <c r="AH259" s="6" t="s">
        <v>605</v>
      </c>
      <c r="AI259" s="6" t="s">
        <v>605</v>
      </c>
      <c r="AJ259" s="6">
        <v>0</v>
      </c>
      <c r="AK259" s="15" t="s">
        <v>605</v>
      </c>
      <c r="AL259" s="15" t="s">
        <v>605</v>
      </c>
      <c r="AM259" s="15" t="s">
        <v>605</v>
      </c>
      <c r="AN259" s="15" t="s">
        <v>605</v>
      </c>
      <c r="AO259" s="15" t="s">
        <v>605</v>
      </c>
      <c r="AP259" s="15" t="s">
        <v>605</v>
      </c>
      <c r="AQ259" s="15" t="s">
        <v>605</v>
      </c>
      <c r="AR259" s="15" t="s">
        <v>605</v>
      </c>
      <c r="AS259" s="6" t="s">
        <v>605</v>
      </c>
      <c r="AT259" s="6" t="s">
        <v>605</v>
      </c>
      <c r="AU259" s="6" t="s">
        <v>605</v>
      </c>
      <c r="AV259" s="6" t="s">
        <v>605</v>
      </c>
      <c r="AW259" s="6" t="s">
        <v>605</v>
      </c>
      <c r="AX259" s="6" t="s">
        <v>605</v>
      </c>
      <c r="AY259" s="6" t="s">
        <v>605</v>
      </c>
      <c r="AZ259" s="6" t="s">
        <v>605</v>
      </c>
      <c r="BA259" s="6" t="s">
        <v>605</v>
      </c>
      <c r="BB259" s="6" t="s">
        <v>605</v>
      </c>
      <c r="BC259" s="6" t="s">
        <v>605</v>
      </c>
      <c r="BD259" s="6" t="s">
        <v>605</v>
      </c>
      <c r="BE259" s="6">
        <v>0</v>
      </c>
      <c r="BF259" s="6" t="s">
        <v>605</v>
      </c>
      <c r="BG259" s="6" t="s">
        <v>605</v>
      </c>
      <c r="BH259" s="6">
        <v>1</v>
      </c>
      <c r="BI259" s="6" t="s">
        <v>983</v>
      </c>
      <c r="BJ259" s="6" t="s">
        <v>1799</v>
      </c>
      <c r="BK259" s="6">
        <v>-29.2</v>
      </c>
      <c r="BL259" s="6" t="s">
        <v>1800</v>
      </c>
      <c r="BM259" s="6">
        <v>6.7</v>
      </c>
      <c r="BN259" s="6">
        <v>8.6999999999999993</v>
      </c>
      <c r="BO259" s="6">
        <v>0</v>
      </c>
    </row>
    <row r="260" spans="1:67" x14ac:dyDescent="0.15">
      <c r="A260" s="6" t="s">
        <v>2331</v>
      </c>
      <c r="B260" s="6" t="s">
        <v>2332</v>
      </c>
      <c r="C260" s="6" t="s">
        <v>605</v>
      </c>
      <c r="D260" s="6" t="s">
        <v>1810</v>
      </c>
      <c r="E260" s="6">
        <v>0</v>
      </c>
      <c r="F260" s="6" t="s">
        <v>355</v>
      </c>
      <c r="G260" s="6" t="s">
        <v>1568</v>
      </c>
      <c r="H260" s="6">
        <v>4</v>
      </c>
      <c r="I260" s="6">
        <v>4500</v>
      </c>
      <c r="J260" s="6">
        <v>4000</v>
      </c>
      <c r="L260" s="40">
        <v>12.1</v>
      </c>
      <c r="M260" s="40">
        <v>55.8</v>
      </c>
      <c r="N260" s="6" t="s">
        <v>1777</v>
      </c>
      <c r="O260" s="6" t="s">
        <v>1778</v>
      </c>
      <c r="P260" s="6">
        <v>0</v>
      </c>
      <c r="Q260" s="6" t="s">
        <v>605</v>
      </c>
      <c r="R260" s="6" t="s">
        <v>605</v>
      </c>
      <c r="S260" s="6" t="s">
        <v>605</v>
      </c>
      <c r="T260" s="6" t="s">
        <v>605</v>
      </c>
      <c r="U260" s="6">
        <v>0</v>
      </c>
      <c r="V260" s="6" t="s">
        <v>605</v>
      </c>
      <c r="W260" s="6" t="s">
        <v>605</v>
      </c>
      <c r="X260" s="6" t="s">
        <v>605</v>
      </c>
      <c r="Y260" s="6" t="s">
        <v>605</v>
      </c>
      <c r="Z260" s="6" t="s">
        <v>605</v>
      </c>
      <c r="AA260" s="6" t="s">
        <v>605</v>
      </c>
      <c r="AB260" s="15" t="s">
        <v>605</v>
      </c>
      <c r="AC260" s="6" t="s">
        <v>605</v>
      </c>
      <c r="AD260" s="6" t="s">
        <v>605</v>
      </c>
      <c r="AE260" s="6" t="s">
        <v>605</v>
      </c>
      <c r="AF260" s="6" t="s">
        <v>605</v>
      </c>
      <c r="AG260" s="6" t="s">
        <v>605</v>
      </c>
      <c r="AH260" s="6" t="s">
        <v>605</v>
      </c>
      <c r="AI260" s="6" t="s">
        <v>605</v>
      </c>
      <c r="AJ260" s="6">
        <v>0</v>
      </c>
      <c r="AK260" s="15" t="s">
        <v>605</v>
      </c>
      <c r="AL260" s="15" t="s">
        <v>605</v>
      </c>
      <c r="AM260" s="15" t="s">
        <v>605</v>
      </c>
      <c r="AN260" s="15" t="s">
        <v>605</v>
      </c>
      <c r="AO260" s="15" t="s">
        <v>605</v>
      </c>
      <c r="AP260" s="15" t="s">
        <v>605</v>
      </c>
      <c r="AQ260" s="15" t="s">
        <v>605</v>
      </c>
      <c r="AR260" s="15" t="s">
        <v>605</v>
      </c>
      <c r="AS260" s="6" t="s">
        <v>605</v>
      </c>
      <c r="AT260" s="6" t="s">
        <v>605</v>
      </c>
      <c r="AU260" s="6" t="s">
        <v>605</v>
      </c>
      <c r="AV260" s="6" t="s">
        <v>605</v>
      </c>
      <c r="AW260" s="6" t="s">
        <v>605</v>
      </c>
      <c r="AX260" s="6" t="s">
        <v>605</v>
      </c>
      <c r="AY260" s="6" t="s">
        <v>605</v>
      </c>
      <c r="AZ260" s="6" t="s">
        <v>605</v>
      </c>
      <c r="BA260" s="6" t="s">
        <v>605</v>
      </c>
      <c r="BB260" s="6" t="s">
        <v>605</v>
      </c>
      <c r="BC260" s="6" t="s">
        <v>605</v>
      </c>
      <c r="BD260" s="6" t="s">
        <v>605</v>
      </c>
      <c r="BE260" s="6">
        <v>0</v>
      </c>
      <c r="BF260" s="6" t="s">
        <v>605</v>
      </c>
      <c r="BG260" s="6" t="s">
        <v>605</v>
      </c>
      <c r="BH260" s="6">
        <v>1</v>
      </c>
      <c r="BI260" s="6" t="s">
        <v>983</v>
      </c>
      <c r="BJ260" s="6" t="s">
        <v>1799</v>
      </c>
      <c r="BK260" s="6" t="s">
        <v>605</v>
      </c>
      <c r="BL260" s="6" t="s">
        <v>1800</v>
      </c>
      <c r="BM260" s="6">
        <v>7.2</v>
      </c>
      <c r="BN260" s="6">
        <v>10.8</v>
      </c>
      <c r="BO260" s="6">
        <v>0</v>
      </c>
    </row>
    <row r="261" spans="1:67" x14ac:dyDescent="0.15">
      <c r="A261" s="6" t="s">
        <v>2333</v>
      </c>
      <c r="B261" s="6" t="s">
        <v>2334</v>
      </c>
      <c r="C261" s="6" t="s">
        <v>605</v>
      </c>
      <c r="D261" s="6" t="s">
        <v>1775</v>
      </c>
      <c r="E261" s="6">
        <v>1</v>
      </c>
      <c r="F261" s="6" t="s">
        <v>355</v>
      </c>
      <c r="G261" s="6" t="s">
        <v>1568</v>
      </c>
      <c r="H261" s="6">
        <v>4</v>
      </c>
      <c r="I261" s="4">
        <v>3900</v>
      </c>
      <c r="J261" s="4">
        <v>2800</v>
      </c>
      <c r="L261" s="40">
        <v>12.1</v>
      </c>
      <c r="M261" s="40">
        <v>55.8</v>
      </c>
      <c r="N261" s="6" t="s">
        <v>1777</v>
      </c>
      <c r="O261" s="6" t="s">
        <v>1778</v>
      </c>
      <c r="P261" s="6">
        <v>0</v>
      </c>
      <c r="Q261" s="6" t="s">
        <v>605</v>
      </c>
      <c r="R261" s="6" t="s">
        <v>605</v>
      </c>
      <c r="S261" s="6" t="s">
        <v>605</v>
      </c>
      <c r="T261" s="6" t="s">
        <v>605</v>
      </c>
      <c r="U261" s="6">
        <v>0</v>
      </c>
      <c r="V261" s="6" t="s">
        <v>605</v>
      </c>
      <c r="W261" s="6" t="s">
        <v>605</v>
      </c>
      <c r="X261" s="6" t="s">
        <v>605</v>
      </c>
      <c r="Y261" s="6" t="s">
        <v>605</v>
      </c>
      <c r="Z261" s="6" t="s">
        <v>605</v>
      </c>
      <c r="AA261" s="6" t="s">
        <v>605</v>
      </c>
      <c r="AB261" s="15" t="s">
        <v>605</v>
      </c>
      <c r="AC261" s="6" t="s">
        <v>605</v>
      </c>
      <c r="AD261" s="6" t="s">
        <v>605</v>
      </c>
      <c r="AE261" s="6" t="s">
        <v>605</v>
      </c>
      <c r="AF261" s="6" t="s">
        <v>605</v>
      </c>
      <c r="AG261" s="6" t="s">
        <v>605</v>
      </c>
      <c r="AH261" s="6" t="s">
        <v>605</v>
      </c>
      <c r="AI261" s="6" t="s">
        <v>605</v>
      </c>
      <c r="AJ261" s="6">
        <v>0</v>
      </c>
      <c r="AK261" s="15" t="s">
        <v>605</v>
      </c>
      <c r="AL261" s="15" t="s">
        <v>605</v>
      </c>
      <c r="AM261" s="15" t="s">
        <v>605</v>
      </c>
      <c r="AN261" s="15" t="s">
        <v>605</v>
      </c>
      <c r="AO261" s="15" t="s">
        <v>605</v>
      </c>
      <c r="AP261" s="15" t="s">
        <v>605</v>
      </c>
      <c r="AQ261" s="15" t="s">
        <v>605</v>
      </c>
      <c r="AR261" s="15" t="s">
        <v>605</v>
      </c>
      <c r="AS261" s="6" t="s">
        <v>605</v>
      </c>
      <c r="AT261" s="6" t="s">
        <v>605</v>
      </c>
      <c r="AU261" s="6" t="s">
        <v>605</v>
      </c>
      <c r="AV261" s="6" t="s">
        <v>605</v>
      </c>
      <c r="AW261" s="6" t="s">
        <v>605</v>
      </c>
      <c r="AX261" s="6" t="s">
        <v>605</v>
      </c>
      <c r="AY261" s="6" t="s">
        <v>605</v>
      </c>
      <c r="AZ261" s="6" t="s">
        <v>605</v>
      </c>
      <c r="BA261" s="6" t="s">
        <v>605</v>
      </c>
      <c r="BB261" s="6" t="s">
        <v>605</v>
      </c>
      <c r="BC261" s="6" t="s">
        <v>605</v>
      </c>
      <c r="BD261" s="6" t="s">
        <v>605</v>
      </c>
      <c r="BE261" s="6">
        <v>0</v>
      </c>
      <c r="BF261" s="6" t="s">
        <v>605</v>
      </c>
      <c r="BG261" s="6" t="s">
        <v>605</v>
      </c>
      <c r="BH261" s="6">
        <v>1</v>
      </c>
      <c r="BI261" s="6" t="s">
        <v>1779</v>
      </c>
      <c r="BJ261" s="6" t="s">
        <v>1799</v>
      </c>
      <c r="BK261" s="6">
        <v>-28</v>
      </c>
      <c r="BL261" s="6" t="s">
        <v>1800</v>
      </c>
      <c r="BM261" s="6">
        <v>8.5</v>
      </c>
      <c r="BN261" s="6">
        <v>7.1</v>
      </c>
      <c r="BO261" s="6">
        <v>0</v>
      </c>
    </row>
    <row r="262" spans="1:67" x14ac:dyDescent="0.15">
      <c r="A262" s="6" t="s">
        <v>2335</v>
      </c>
      <c r="B262" s="6" t="s">
        <v>2336</v>
      </c>
      <c r="C262" s="6" t="s">
        <v>605</v>
      </c>
      <c r="D262" s="6" t="s">
        <v>1775</v>
      </c>
      <c r="E262" s="6">
        <v>1</v>
      </c>
      <c r="F262" s="6" t="s">
        <v>355</v>
      </c>
      <c r="G262" s="6" t="s">
        <v>1568</v>
      </c>
      <c r="H262" s="6">
        <v>4</v>
      </c>
      <c r="I262" s="4">
        <v>3900</v>
      </c>
      <c r="J262" s="4">
        <v>2800</v>
      </c>
      <c r="L262" s="40">
        <v>12.1</v>
      </c>
      <c r="M262" s="40">
        <v>55.8</v>
      </c>
      <c r="N262" s="6" t="s">
        <v>1777</v>
      </c>
      <c r="O262" s="6" t="s">
        <v>1791</v>
      </c>
      <c r="P262" s="6">
        <v>0</v>
      </c>
      <c r="Q262" s="6" t="s">
        <v>605</v>
      </c>
      <c r="R262" s="6" t="s">
        <v>605</v>
      </c>
      <c r="S262" s="6" t="s">
        <v>605</v>
      </c>
      <c r="T262" s="6" t="s">
        <v>605</v>
      </c>
      <c r="U262" s="6">
        <v>0</v>
      </c>
      <c r="V262" s="6" t="s">
        <v>605</v>
      </c>
      <c r="W262" s="6" t="s">
        <v>605</v>
      </c>
      <c r="X262" s="6" t="s">
        <v>605</v>
      </c>
      <c r="Y262" s="6" t="s">
        <v>605</v>
      </c>
      <c r="Z262" s="6" t="s">
        <v>605</v>
      </c>
      <c r="AA262" s="6" t="s">
        <v>605</v>
      </c>
      <c r="AB262" s="15" t="s">
        <v>605</v>
      </c>
      <c r="AC262" s="6" t="s">
        <v>605</v>
      </c>
      <c r="AD262" s="6" t="s">
        <v>605</v>
      </c>
      <c r="AE262" s="6" t="s">
        <v>605</v>
      </c>
      <c r="AF262" s="6" t="s">
        <v>605</v>
      </c>
      <c r="AG262" s="6" t="s">
        <v>605</v>
      </c>
      <c r="AH262" s="6" t="s">
        <v>605</v>
      </c>
      <c r="AI262" s="6" t="s">
        <v>605</v>
      </c>
      <c r="AJ262" s="6">
        <v>0</v>
      </c>
      <c r="AK262" s="15" t="s">
        <v>605</v>
      </c>
      <c r="AL262" s="15" t="s">
        <v>605</v>
      </c>
      <c r="AM262" s="15" t="s">
        <v>605</v>
      </c>
      <c r="AN262" s="15" t="s">
        <v>605</v>
      </c>
      <c r="AO262" s="15" t="s">
        <v>605</v>
      </c>
      <c r="AP262" s="15" t="s">
        <v>605</v>
      </c>
      <c r="AQ262" s="15" t="s">
        <v>605</v>
      </c>
      <c r="AR262" s="15" t="s">
        <v>605</v>
      </c>
      <c r="AS262" s="6" t="s">
        <v>605</v>
      </c>
      <c r="AT262" s="6" t="s">
        <v>605</v>
      </c>
      <c r="AU262" s="6" t="s">
        <v>605</v>
      </c>
      <c r="AV262" s="6" t="s">
        <v>605</v>
      </c>
      <c r="AW262" s="6" t="s">
        <v>605</v>
      </c>
      <c r="AX262" s="6" t="s">
        <v>605</v>
      </c>
      <c r="AY262" s="6" t="s">
        <v>605</v>
      </c>
      <c r="AZ262" s="6" t="s">
        <v>605</v>
      </c>
      <c r="BA262" s="6" t="s">
        <v>605</v>
      </c>
      <c r="BB262" s="6" t="s">
        <v>605</v>
      </c>
      <c r="BC262" s="6" t="s">
        <v>605</v>
      </c>
      <c r="BD262" s="6" t="s">
        <v>605</v>
      </c>
      <c r="BE262" s="6">
        <v>0</v>
      </c>
      <c r="BF262" s="6" t="s">
        <v>605</v>
      </c>
      <c r="BG262" s="6" t="s">
        <v>605</v>
      </c>
      <c r="BH262" s="6">
        <v>1</v>
      </c>
      <c r="BI262" s="6" t="s">
        <v>1853</v>
      </c>
      <c r="BJ262" s="6" t="s">
        <v>1799</v>
      </c>
      <c r="BK262" s="6">
        <v>-27.3</v>
      </c>
      <c r="BL262" s="6" t="s">
        <v>1800</v>
      </c>
      <c r="BM262" s="6">
        <v>10.9</v>
      </c>
      <c r="BN262" s="6">
        <v>15.4</v>
      </c>
      <c r="BO262" s="6">
        <v>0</v>
      </c>
    </row>
    <row r="263" spans="1:67" x14ac:dyDescent="0.15">
      <c r="A263" s="6" t="s">
        <v>2337</v>
      </c>
      <c r="B263" s="6" t="s">
        <v>2338</v>
      </c>
      <c r="C263" s="6" t="s">
        <v>605</v>
      </c>
      <c r="D263" s="6" t="s">
        <v>1775</v>
      </c>
      <c r="E263" s="6">
        <v>1</v>
      </c>
      <c r="F263" s="6" t="s">
        <v>355</v>
      </c>
      <c r="G263" s="6" t="s">
        <v>1568</v>
      </c>
      <c r="H263" s="6">
        <v>4</v>
      </c>
      <c r="I263" s="4">
        <v>3900</v>
      </c>
      <c r="J263" s="4">
        <v>2800</v>
      </c>
      <c r="L263" s="40">
        <v>12.1</v>
      </c>
      <c r="M263" s="40">
        <v>55.8</v>
      </c>
      <c r="N263" s="6" t="s">
        <v>1777</v>
      </c>
      <c r="O263" s="6" t="s">
        <v>1778</v>
      </c>
      <c r="P263" s="6">
        <v>0</v>
      </c>
      <c r="Q263" s="6" t="s">
        <v>605</v>
      </c>
      <c r="R263" s="6" t="s">
        <v>605</v>
      </c>
      <c r="S263" s="6" t="s">
        <v>605</v>
      </c>
      <c r="T263" s="6" t="s">
        <v>605</v>
      </c>
      <c r="U263" s="6">
        <v>0</v>
      </c>
      <c r="V263" s="6" t="s">
        <v>605</v>
      </c>
      <c r="W263" s="6" t="s">
        <v>605</v>
      </c>
      <c r="X263" s="6" t="s">
        <v>605</v>
      </c>
      <c r="Y263" s="6" t="s">
        <v>605</v>
      </c>
      <c r="Z263" s="6" t="s">
        <v>605</v>
      </c>
      <c r="AA263" s="6" t="s">
        <v>605</v>
      </c>
      <c r="AB263" s="15" t="s">
        <v>605</v>
      </c>
      <c r="AC263" s="6" t="s">
        <v>605</v>
      </c>
      <c r="AD263" s="6" t="s">
        <v>605</v>
      </c>
      <c r="AE263" s="6" t="s">
        <v>605</v>
      </c>
      <c r="AF263" s="6" t="s">
        <v>605</v>
      </c>
      <c r="AG263" s="6" t="s">
        <v>605</v>
      </c>
      <c r="AH263" s="6" t="s">
        <v>605</v>
      </c>
      <c r="AI263" s="6" t="s">
        <v>605</v>
      </c>
      <c r="AJ263" s="6">
        <v>0</v>
      </c>
      <c r="AK263" s="15" t="s">
        <v>605</v>
      </c>
      <c r="AL263" s="15" t="s">
        <v>605</v>
      </c>
      <c r="AM263" s="15" t="s">
        <v>605</v>
      </c>
      <c r="AN263" s="15" t="s">
        <v>605</v>
      </c>
      <c r="AO263" s="15" t="s">
        <v>605</v>
      </c>
      <c r="AP263" s="15" t="s">
        <v>605</v>
      </c>
      <c r="AQ263" s="15" t="s">
        <v>605</v>
      </c>
      <c r="AR263" s="15" t="s">
        <v>605</v>
      </c>
      <c r="AS263" s="6" t="s">
        <v>605</v>
      </c>
      <c r="AT263" s="6" t="s">
        <v>605</v>
      </c>
      <c r="AU263" s="6" t="s">
        <v>605</v>
      </c>
      <c r="AV263" s="6" t="s">
        <v>605</v>
      </c>
      <c r="AW263" s="6" t="s">
        <v>605</v>
      </c>
      <c r="AX263" s="6" t="s">
        <v>605</v>
      </c>
      <c r="AY263" s="6" t="s">
        <v>605</v>
      </c>
      <c r="AZ263" s="6" t="s">
        <v>605</v>
      </c>
      <c r="BA263" s="6" t="s">
        <v>605</v>
      </c>
      <c r="BB263" s="6" t="s">
        <v>605</v>
      </c>
      <c r="BC263" s="6" t="s">
        <v>605</v>
      </c>
      <c r="BD263" s="6" t="s">
        <v>605</v>
      </c>
      <c r="BE263" s="6">
        <v>0</v>
      </c>
      <c r="BF263" s="6" t="s">
        <v>605</v>
      </c>
      <c r="BG263" s="6" t="s">
        <v>605</v>
      </c>
      <c r="BH263" s="6">
        <v>1</v>
      </c>
      <c r="BI263" s="6" t="s">
        <v>1853</v>
      </c>
      <c r="BJ263" s="6" t="s">
        <v>1799</v>
      </c>
      <c r="BK263" s="6">
        <v>-27.5</v>
      </c>
      <c r="BL263" s="6" t="s">
        <v>1800</v>
      </c>
      <c r="BM263" s="6">
        <v>6.1</v>
      </c>
      <c r="BN263" s="6">
        <v>7.6</v>
      </c>
      <c r="BO263" s="6">
        <v>0</v>
      </c>
    </row>
    <row r="264" spans="1:67" x14ac:dyDescent="0.15">
      <c r="A264" s="6" t="s">
        <v>2339</v>
      </c>
      <c r="B264" s="6" t="s">
        <v>2340</v>
      </c>
      <c r="C264" s="6" t="s">
        <v>605</v>
      </c>
      <c r="D264" s="6" t="s">
        <v>1775</v>
      </c>
      <c r="E264" s="6">
        <v>1</v>
      </c>
      <c r="F264" s="6" t="s">
        <v>355</v>
      </c>
      <c r="G264" s="6" t="s">
        <v>1568</v>
      </c>
      <c r="H264" s="6">
        <v>4</v>
      </c>
      <c r="I264" s="4">
        <v>3900</v>
      </c>
      <c r="J264" s="4">
        <v>2800</v>
      </c>
      <c r="L264" s="40">
        <v>12.1</v>
      </c>
      <c r="M264" s="40">
        <v>55.8</v>
      </c>
      <c r="N264" s="6" t="s">
        <v>1777</v>
      </c>
      <c r="O264" s="6" t="s">
        <v>1778</v>
      </c>
      <c r="P264" s="6">
        <v>0</v>
      </c>
      <c r="Q264" s="6" t="s">
        <v>605</v>
      </c>
      <c r="R264" s="6" t="s">
        <v>605</v>
      </c>
      <c r="S264" s="6" t="s">
        <v>605</v>
      </c>
      <c r="T264" s="6" t="s">
        <v>605</v>
      </c>
      <c r="U264" s="6">
        <v>0</v>
      </c>
      <c r="V264" s="6" t="s">
        <v>605</v>
      </c>
      <c r="W264" s="6" t="s">
        <v>605</v>
      </c>
      <c r="X264" s="6" t="s">
        <v>605</v>
      </c>
      <c r="Y264" s="6" t="s">
        <v>605</v>
      </c>
      <c r="Z264" s="6" t="s">
        <v>605</v>
      </c>
      <c r="AA264" s="6" t="s">
        <v>605</v>
      </c>
      <c r="AB264" s="15" t="s">
        <v>605</v>
      </c>
      <c r="AC264" s="6" t="s">
        <v>605</v>
      </c>
      <c r="AD264" s="6" t="s">
        <v>605</v>
      </c>
      <c r="AE264" s="6" t="s">
        <v>605</v>
      </c>
      <c r="AF264" s="6" t="s">
        <v>605</v>
      </c>
      <c r="AG264" s="6" t="s">
        <v>605</v>
      </c>
      <c r="AH264" s="6" t="s">
        <v>605</v>
      </c>
      <c r="AI264" s="6" t="s">
        <v>605</v>
      </c>
      <c r="AJ264" s="6">
        <v>0</v>
      </c>
      <c r="AK264" s="15" t="s">
        <v>605</v>
      </c>
      <c r="AL264" s="15" t="s">
        <v>605</v>
      </c>
      <c r="AM264" s="15" t="s">
        <v>605</v>
      </c>
      <c r="AN264" s="15" t="s">
        <v>605</v>
      </c>
      <c r="AO264" s="15" t="s">
        <v>605</v>
      </c>
      <c r="AP264" s="15" t="s">
        <v>605</v>
      </c>
      <c r="AQ264" s="15" t="s">
        <v>605</v>
      </c>
      <c r="AR264" s="15" t="s">
        <v>605</v>
      </c>
      <c r="AS264" s="6" t="s">
        <v>605</v>
      </c>
      <c r="AT264" s="6" t="s">
        <v>605</v>
      </c>
      <c r="AU264" s="6" t="s">
        <v>605</v>
      </c>
      <c r="AV264" s="6" t="s">
        <v>605</v>
      </c>
      <c r="AW264" s="6" t="s">
        <v>605</v>
      </c>
      <c r="AX264" s="6" t="s">
        <v>605</v>
      </c>
      <c r="AY264" s="6" t="s">
        <v>605</v>
      </c>
      <c r="AZ264" s="6" t="s">
        <v>605</v>
      </c>
      <c r="BA264" s="6" t="s">
        <v>605</v>
      </c>
      <c r="BB264" s="6" t="s">
        <v>605</v>
      </c>
      <c r="BC264" s="6" t="s">
        <v>605</v>
      </c>
      <c r="BD264" s="6" t="s">
        <v>605</v>
      </c>
      <c r="BE264" s="6">
        <v>0</v>
      </c>
      <c r="BF264" s="6" t="s">
        <v>605</v>
      </c>
      <c r="BG264" s="6" t="s">
        <v>605</v>
      </c>
      <c r="BH264" s="6">
        <v>1</v>
      </c>
      <c r="BI264" s="6" t="s">
        <v>983</v>
      </c>
      <c r="BJ264" s="6" t="s">
        <v>1799</v>
      </c>
      <c r="BK264" s="6">
        <v>-28.1</v>
      </c>
      <c r="BL264" s="6" t="s">
        <v>1800</v>
      </c>
      <c r="BM264" s="6">
        <v>5.9</v>
      </c>
      <c r="BN264" s="6">
        <v>8.9</v>
      </c>
      <c r="BO264" s="6">
        <v>0</v>
      </c>
    </row>
    <row r="265" spans="1:67" x14ac:dyDescent="0.15">
      <c r="A265" s="6" t="s">
        <v>2341</v>
      </c>
      <c r="B265" s="6" t="s">
        <v>2342</v>
      </c>
      <c r="C265" s="6" t="s">
        <v>605</v>
      </c>
      <c r="D265" s="6" t="s">
        <v>1775</v>
      </c>
      <c r="E265" s="6">
        <v>1</v>
      </c>
      <c r="F265" s="6" t="s">
        <v>355</v>
      </c>
      <c r="G265" s="6" t="s">
        <v>1568</v>
      </c>
      <c r="H265" s="6">
        <v>4</v>
      </c>
      <c r="I265" s="4">
        <v>3900</v>
      </c>
      <c r="J265" s="4">
        <v>2800</v>
      </c>
      <c r="L265" s="40">
        <v>12.1</v>
      </c>
      <c r="M265" s="40">
        <v>55.8</v>
      </c>
      <c r="N265" s="6" t="s">
        <v>1777</v>
      </c>
      <c r="O265" s="6" t="s">
        <v>1778</v>
      </c>
      <c r="P265" s="6">
        <v>0</v>
      </c>
      <c r="Q265" s="6" t="s">
        <v>605</v>
      </c>
      <c r="R265" s="6" t="s">
        <v>605</v>
      </c>
      <c r="S265" s="6" t="s">
        <v>605</v>
      </c>
      <c r="T265" s="6" t="s">
        <v>605</v>
      </c>
      <c r="U265" s="6">
        <v>0</v>
      </c>
      <c r="V265" s="6" t="s">
        <v>605</v>
      </c>
      <c r="W265" s="6" t="s">
        <v>605</v>
      </c>
      <c r="X265" s="6" t="s">
        <v>605</v>
      </c>
      <c r="Y265" s="6" t="s">
        <v>605</v>
      </c>
      <c r="Z265" s="6" t="s">
        <v>605</v>
      </c>
      <c r="AA265" s="6" t="s">
        <v>605</v>
      </c>
      <c r="AB265" s="15" t="s">
        <v>605</v>
      </c>
      <c r="AC265" s="6" t="s">
        <v>605</v>
      </c>
      <c r="AD265" s="6" t="s">
        <v>605</v>
      </c>
      <c r="AE265" s="6" t="s">
        <v>605</v>
      </c>
      <c r="AF265" s="6" t="s">
        <v>605</v>
      </c>
      <c r="AG265" s="6" t="s">
        <v>605</v>
      </c>
      <c r="AH265" s="6" t="s">
        <v>605</v>
      </c>
      <c r="AI265" s="6" t="s">
        <v>605</v>
      </c>
      <c r="AJ265" s="6">
        <v>0</v>
      </c>
      <c r="AK265" s="15" t="s">
        <v>605</v>
      </c>
      <c r="AL265" s="15" t="s">
        <v>605</v>
      </c>
      <c r="AM265" s="15" t="s">
        <v>605</v>
      </c>
      <c r="AN265" s="15" t="s">
        <v>605</v>
      </c>
      <c r="AO265" s="15" t="s">
        <v>605</v>
      </c>
      <c r="AP265" s="15" t="s">
        <v>605</v>
      </c>
      <c r="AQ265" s="15" t="s">
        <v>605</v>
      </c>
      <c r="AR265" s="15" t="s">
        <v>605</v>
      </c>
      <c r="AS265" s="6" t="s">
        <v>605</v>
      </c>
      <c r="AT265" s="6" t="s">
        <v>605</v>
      </c>
      <c r="AU265" s="6" t="s">
        <v>605</v>
      </c>
      <c r="AV265" s="6" t="s">
        <v>605</v>
      </c>
      <c r="AW265" s="6" t="s">
        <v>605</v>
      </c>
      <c r="AX265" s="6" t="s">
        <v>605</v>
      </c>
      <c r="AY265" s="6" t="s">
        <v>605</v>
      </c>
      <c r="AZ265" s="6" t="s">
        <v>605</v>
      </c>
      <c r="BA265" s="6" t="s">
        <v>605</v>
      </c>
      <c r="BB265" s="6" t="s">
        <v>605</v>
      </c>
      <c r="BC265" s="6" t="s">
        <v>605</v>
      </c>
      <c r="BD265" s="6" t="s">
        <v>605</v>
      </c>
      <c r="BE265" s="6">
        <v>0</v>
      </c>
      <c r="BF265" s="6" t="s">
        <v>605</v>
      </c>
      <c r="BG265" s="6" t="s">
        <v>605</v>
      </c>
      <c r="BH265" s="6">
        <v>1</v>
      </c>
      <c r="BI265" s="6" t="s">
        <v>1853</v>
      </c>
      <c r="BJ265" s="6" t="s">
        <v>1799</v>
      </c>
      <c r="BK265" s="6">
        <v>-28.1</v>
      </c>
      <c r="BL265" s="6" t="s">
        <v>1800</v>
      </c>
      <c r="BM265" s="6">
        <v>7.5</v>
      </c>
      <c r="BN265" s="6">
        <v>8.1999999999999993</v>
      </c>
      <c r="BO265" s="6">
        <v>0</v>
      </c>
    </row>
    <row r="266" spans="1:67" x14ac:dyDescent="0.15">
      <c r="A266" s="6" t="s">
        <v>2343</v>
      </c>
      <c r="B266" s="6" t="s">
        <v>2344</v>
      </c>
      <c r="C266" s="6" t="s">
        <v>605</v>
      </c>
      <c r="D266" s="6" t="s">
        <v>1810</v>
      </c>
      <c r="E266" s="6">
        <v>0</v>
      </c>
      <c r="F266" s="6" t="s">
        <v>355</v>
      </c>
      <c r="G266" s="6" t="s">
        <v>1568</v>
      </c>
      <c r="H266" s="6">
        <v>4</v>
      </c>
      <c r="I266" s="6">
        <v>4500</v>
      </c>
      <c r="J266" s="6">
        <v>4000</v>
      </c>
      <c r="L266" s="40">
        <v>12.1</v>
      </c>
      <c r="M266" s="40">
        <v>55.8</v>
      </c>
      <c r="N266" s="6" t="s">
        <v>1777</v>
      </c>
      <c r="O266" s="6" t="s">
        <v>1778</v>
      </c>
      <c r="P266" s="6">
        <v>0</v>
      </c>
      <c r="Q266" s="6" t="s">
        <v>605</v>
      </c>
      <c r="R266" s="6" t="s">
        <v>605</v>
      </c>
      <c r="S266" s="6" t="s">
        <v>605</v>
      </c>
      <c r="T266" s="6" t="s">
        <v>605</v>
      </c>
      <c r="U266" s="6">
        <v>0</v>
      </c>
      <c r="V266" s="6" t="s">
        <v>605</v>
      </c>
      <c r="W266" s="6" t="s">
        <v>605</v>
      </c>
      <c r="X266" s="6" t="s">
        <v>605</v>
      </c>
      <c r="Y266" s="6" t="s">
        <v>605</v>
      </c>
      <c r="Z266" s="6" t="s">
        <v>605</v>
      </c>
      <c r="AA266" s="6" t="s">
        <v>605</v>
      </c>
      <c r="AB266" s="15" t="s">
        <v>605</v>
      </c>
      <c r="AC266" s="6" t="s">
        <v>605</v>
      </c>
      <c r="AD266" s="6" t="s">
        <v>605</v>
      </c>
      <c r="AE266" s="6" t="s">
        <v>605</v>
      </c>
      <c r="AF266" s="6" t="s">
        <v>605</v>
      </c>
      <c r="AG266" s="6" t="s">
        <v>605</v>
      </c>
      <c r="AH266" s="6" t="s">
        <v>605</v>
      </c>
      <c r="AI266" s="6" t="s">
        <v>605</v>
      </c>
      <c r="AJ266" s="6">
        <v>0</v>
      </c>
      <c r="AK266" s="15" t="s">
        <v>605</v>
      </c>
      <c r="AL266" s="15" t="s">
        <v>605</v>
      </c>
      <c r="AM266" s="15" t="s">
        <v>605</v>
      </c>
      <c r="AN266" s="15" t="s">
        <v>605</v>
      </c>
      <c r="AO266" s="15" t="s">
        <v>605</v>
      </c>
      <c r="AP266" s="15" t="s">
        <v>605</v>
      </c>
      <c r="AQ266" s="15" t="s">
        <v>605</v>
      </c>
      <c r="AR266" s="15" t="s">
        <v>605</v>
      </c>
      <c r="AS266" s="6" t="s">
        <v>605</v>
      </c>
      <c r="AT266" s="6" t="s">
        <v>605</v>
      </c>
      <c r="AU266" s="6" t="s">
        <v>605</v>
      </c>
      <c r="AV266" s="6" t="s">
        <v>605</v>
      </c>
      <c r="AW266" s="6" t="s">
        <v>605</v>
      </c>
      <c r="AX266" s="6" t="s">
        <v>605</v>
      </c>
      <c r="AY266" s="6" t="s">
        <v>605</v>
      </c>
      <c r="AZ266" s="6" t="s">
        <v>605</v>
      </c>
      <c r="BA266" s="6" t="s">
        <v>605</v>
      </c>
      <c r="BB266" s="6" t="s">
        <v>605</v>
      </c>
      <c r="BC266" s="6" t="s">
        <v>605</v>
      </c>
      <c r="BD266" s="6" t="s">
        <v>605</v>
      </c>
      <c r="BE266" s="6">
        <v>0</v>
      </c>
      <c r="BF266" s="6" t="s">
        <v>605</v>
      </c>
      <c r="BG266" s="6" t="s">
        <v>605</v>
      </c>
      <c r="BH266" s="6">
        <v>1</v>
      </c>
      <c r="BI266" s="6" t="s">
        <v>983</v>
      </c>
      <c r="BJ266" s="6" t="s">
        <v>1799</v>
      </c>
      <c r="BK266" s="6">
        <v>-27.7</v>
      </c>
      <c r="BL266" s="6" t="s">
        <v>1800</v>
      </c>
      <c r="BM266" s="6">
        <v>7.9</v>
      </c>
      <c r="BN266" s="6">
        <v>7</v>
      </c>
      <c r="BO266" s="6">
        <v>0</v>
      </c>
    </row>
    <row r="267" spans="1:67" x14ac:dyDescent="0.15">
      <c r="A267" s="6" t="s">
        <v>2345</v>
      </c>
      <c r="B267" s="6" t="s">
        <v>2346</v>
      </c>
      <c r="C267" s="6" t="s">
        <v>605</v>
      </c>
      <c r="D267" s="6" t="s">
        <v>1810</v>
      </c>
      <c r="E267" s="6">
        <v>0</v>
      </c>
      <c r="F267" s="6" t="s">
        <v>355</v>
      </c>
      <c r="G267" s="6" t="s">
        <v>1568</v>
      </c>
      <c r="H267" s="6">
        <v>4</v>
      </c>
      <c r="I267" s="6">
        <v>4500</v>
      </c>
      <c r="J267" s="6">
        <v>4000</v>
      </c>
      <c r="L267" s="40">
        <v>12.1</v>
      </c>
      <c r="M267" s="40">
        <v>55.8</v>
      </c>
      <c r="N267" s="6" t="s">
        <v>1777</v>
      </c>
      <c r="O267" s="6" t="s">
        <v>1778</v>
      </c>
      <c r="P267" s="6">
        <v>0</v>
      </c>
      <c r="Q267" s="6" t="s">
        <v>605</v>
      </c>
      <c r="R267" s="6" t="s">
        <v>605</v>
      </c>
      <c r="S267" s="6" t="s">
        <v>605</v>
      </c>
      <c r="T267" s="6" t="s">
        <v>605</v>
      </c>
      <c r="U267" s="6">
        <v>0</v>
      </c>
      <c r="V267" s="6" t="s">
        <v>605</v>
      </c>
      <c r="W267" s="6" t="s">
        <v>605</v>
      </c>
      <c r="X267" s="6" t="s">
        <v>605</v>
      </c>
      <c r="Y267" s="6" t="s">
        <v>605</v>
      </c>
      <c r="Z267" s="6" t="s">
        <v>605</v>
      </c>
      <c r="AA267" s="6" t="s">
        <v>605</v>
      </c>
      <c r="AB267" s="15" t="s">
        <v>605</v>
      </c>
      <c r="AC267" s="6" t="s">
        <v>605</v>
      </c>
      <c r="AD267" s="6" t="s">
        <v>605</v>
      </c>
      <c r="AE267" s="6" t="s">
        <v>605</v>
      </c>
      <c r="AF267" s="6" t="s">
        <v>605</v>
      </c>
      <c r="AG267" s="6" t="s">
        <v>605</v>
      </c>
      <c r="AH267" s="6" t="s">
        <v>605</v>
      </c>
      <c r="AI267" s="6" t="s">
        <v>605</v>
      </c>
      <c r="AJ267" s="6">
        <v>0</v>
      </c>
      <c r="AK267" s="15" t="s">
        <v>605</v>
      </c>
      <c r="AL267" s="15" t="s">
        <v>605</v>
      </c>
      <c r="AM267" s="15" t="s">
        <v>605</v>
      </c>
      <c r="AN267" s="15" t="s">
        <v>605</v>
      </c>
      <c r="AO267" s="15" t="s">
        <v>605</v>
      </c>
      <c r="AP267" s="15" t="s">
        <v>605</v>
      </c>
      <c r="AQ267" s="15" t="s">
        <v>605</v>
      </c>
      <c r="AR267" s="15" t="s">
        <v>605</v>
      </c>
      <c r="AS267" s="6" t="s">
        <v>605</v>
      </c>
      <c r="AT267" s="6" t="s">
        <v>605</v>
      </c>
      <c r="AU267" s="6" t="s">
        <v>605</v>
      </c>
      <c r="AV267" s="6" t="s">
        <v>605</v>
      </c>
      <c r="AW267" s="6" t="s">
        <v>605</v>
      </c>
      <c r="AX267" s="6" t="s">
        <v>605</v>
      </c>
      <c r="AY267" s="6" t="s">
        <v>605</v>
      </c>
      <c r="AZ267" s="6" t="s">
        <v>605</v>
      </c>
      <c r="BA267" s="6" t="s">
        <v>605</v>
      </c>
      <c r="BB267" s="6" t="s">
        <v>605</v>
      </c>
      <c r="BC267" s="6" t="s">
        <v>605</v>
      </c>
      <c r="BD267" s="6" t="s">
        <v>605</v>
      </c>
      <c r="BE267" s="6">
        <v>0</v>
      </c>
      <c r="BF267" s="6" t="s">
        <v>605</v>
      </c>
      <c r="BG267" s="6" t="s">
        <v>605</v>
      </c>
      <c r="BH267" s="6">
        <v>1</v>
      </c>
      <c r="BI267" s="6" t="s">
        <v>983</v>
      </c>
      <c r="BJ267" s="6" t="s">
        <v>1799</v>
      </c>
      <c r="BK267" s="6">
        <v>-28.2</v>
      </c>
      <c r="BL267" s="6" t="s">
        <v>1800</v>
      </c>
      <c r="BM267" s="6">
        <v>8.1</v>
      </c>
      <c r="BN267" s="6">
        <v>10.199999999999999</v>
      </c>
      <c r="BO267" s="6">
        <v>0</v>
      </c>
    </row>
    <row r="268" spans="1:67" x14ac:dyDescent="0.15">
      <c r="A268" s="6" t="s">
        <v>2347</v>
      </c>
      <c r="B268" s="6" t="s">
        <v>2348</v>
      </c>
      <c r="C268" s="6" t="s">
        <v>605</v>
      </c>
      <c r="D268" s="6" t="s">
        <v>1775</v>
      </c>
      <c r="E268" s="6">
        <v>1</v>
      </c>
      <c r="F268" s="6" t="s">
        <v>355</v>
      </c>
      <c r="G268" s="6" t="s">
        <v>1568</v>
      </c>
      <c r="H268" s="6">
        <v>4</v>
      </c>
      <c r="I268" s="4">
        <v>3900</v>
      </c>
      <c r="J268" s="4">
        <v>2800</v>
      </c>
      <c r="L268" s="40">
        <v>12.1</v>
      </c>
      <c r="M268" s="40">
        <v>55.8</v>
      </c>
      <c r="N268" s="6" t="s">
        <v>1777</v>
      </c>
      <c r="O268" s="6" t="s">
        <v>1778</v>
      </c>
      <c r="P268" s="6">
        <v>0</v>
      </c>
      <c r="Q268" s="6" t="s">
        <v>605</v>
      </c>
      <c r="R268" s="6" t="s">
        <v>605</v>
      </c>
      <c r="S268" s="6" t="s">
        <v>605</v>
      </c>
      <c r="T268" s="6" t="s">
        <v>605</v>
      </c>
      <c r="U268" s="6">
        <v>0</v>
      </c>
      <c r="V268" s="6" t="s">
        <v>605</v>
      </c>
      <c r="W268" s="6" t="s">
        <v>605</v>
      </c>
      <c r="X268" s="6" t="s">
        <v>605</v>
      </c>
      <c r="Y268" s="6" t="s">
        <v>605</v>
      </c>
      <c r="Z268" s="6" t="s">
        <v>605</v>
      </c>
      <c r="AA268" s="6" t="s">
        <v>605</v>
      </c>
      <c r="AB268" s="15" t="s">
        <v>605</v>
      </c>
      <c r="AC268" s="6" t="s">
        <v>605</v>
      </c>
      <c r="AD268" s="6" t="s">
        <v>605</v>
      </c>
      <c r="AE268" s="6" t="s">
        <v>605</v>
      </c>
      <c r="AF268" s="6" t="s">
        <v>605</v>
      </c>
      <c r="AG268" s="6" t="s">
        <v>605</v>
      </c>
      <c r="AH268" s="6" t="s">
        <v>605</v>
      </c>
      <c r="AI268" s="6" t="s">
        <v>605</v>
      </c>
      <c r="AJ268" s="6">
        <v>0</v>
      </c>
      <c r="AK268" s="15" t="s">
        <v>605</v>
      </c>
      <c r="AL268" s="15" t="s">
        <v>605</v>
      </c>
      <c r="AM268" s="15" t="s">
        <v>605</v>
      </c>
      <c r="AN268" s="15" t="s">
        <v>605</v>
      </c>
      <c r="AO268" s="15" t="s">
        <v>605</v>
      </c>
      <c r="AP268" s="15" t="s">
        <v>605</v>
      </c>
      <c r="AQ268" s="15" t="s">
        <v>605</v>
      </c>
      <c r="AR268" s="15" t="s">
        <v>605</v>
      </c>
      <c r="AS268" s="6" t="s">
        <v>605</v>
      </c>
      <c r="AT268" s="6" t="s">
        <v>605</v>
      </c>
      <c r="AU268" s="6" t="s">
        <v>605</v>
      </c>
      <c r="AV268" s="6" t="s">
        <v>605</v>
      </c>
      <c r="AW268" s="6" t="s">
        <v>605</v>
      </c>
      <c r="AX268" s="6" t="s">
        <v>605</v>
      </c>
      <c r="AY268" s="6" t="s">
        <v>605</v>
      </c>
      <c r="AZ268" s="6" t="s">
        <v>605</v>
      </c>
      <c r="BA268" s="6" t="s">
        <v>605</v>
      </c>
      <c r="BB268" s="6" t="s">
        <v>605</v>
      </c>
      <c r="BC268" s="6" t="s">
        <v>605</v>
      </c>
      <c r="BD268" s="6" t="s">
        <v>605</v>
      </c>
      <c r="BE268" s="6">
        <v>0</v>
      </c>
      <c r="BF268" s="6" t="s">
        <v>605</v>
      </c>
      <c r="BG268" s="6" t="s">
        <v>605</v>
      </c>
      <c r="BH268" s="6">
        <v>1</v>
      </c>
      <c r="BI268" s="6" t="s">
        <v>1853</v>
      </c>
      <c r="BJ268" s="6" t="s">
        <v>1799</v>
      </c>
      <c r="BK268" s="6">
        <v>-30.4</v>
      </c>
      <c r="BL268" s="6" t="s">
        <v>1800</v>
      </c>
      <c r="BM268" s="6">
        <v>8.3000000000000007</v>
      </c>
      <c r="BN268" s="6">
        <v>9.3000000000000007</v>
      </c>
      <c r="BO268" s="6">
        <v>0</v>
      </c>
    </row>
    <row r="269" spans="1:67" x14ac:dyDescent="0.15">
      <c r="A269" s="6" t="s">
        <v>2349</v>
      </c>
      <c r="B269" s="6" t="s">
        <v>2350</v>
      </c>
      <c r="C269" s="6" t="s">
        <v>605</v>
      </c>
      <c r="D269" s="6" t="s">
        <v>1775</v>
      </c>
      <c r="E269" s="6">
        <v>1</v>
      </c>
      <c r="F269" s="6" t="s">
        <v>355</v>
      </c>
      <c r="G269" s="6" t="s">
        <v>1568</v>
      </c>
      <c r="H269" s="6">
        <v>4</v>
      </c>
      <c r="I269" s="4">
        <v>3900</v>
      </c>
      <c r="J269" s="4">
        <v>2800</v>
      </c>
      <c r="L269" s="40">
        <v>12.1</v>
      </c>
      <c r="M269" s="40">
        <v>55.8</v>
      </c>
      <c r="N269" s="6" t="s">
        <v>1848</v>
      </c>
      <c r="O269" s="6" t="s">
        <v>1778</v>
      </c>
      <c r="P269" s="6">
        <v>1</v>
      </c>
      <c r="Q269" s="6" t="s">
        <v>1849</v>
      </c>
      <c r="R269" s="16" t="s">
        <v>1850</v>
      </c>
      <c r="T269" s="6">
        <v>1</v>
      </c>
      <c r="U269" s="6">
        <v>0</v>
      </c>
      <c r="V269" s="6">
        <v>0</v>
      </c>
      <c r="W269" s="6">
        <v>0</v>
      </c>
      <c r="X269" s="6">
        <v>0</v>
      </c>
      <c r="Y269" s="6">
        <v>0</v>
      </c>
      <c r="Z269" s="6" t="s">
        <v>605</v>
      </c>
      <c r="AA269" s="6" t="s">
        <v>605</v>
      </c>
      <c r="AB269" s="15" t="s">
        <v>605</v>
      </c>
      <c r="AC269" s="6">
        <v>0</v>
      </c>
      <c r="AD269" s="6">
        <v>0</v>
      </c>
      <c r="AE269" s="6">
        <v>1</v>
      </c>
      <c r="AF269" s="6" t="s">
        <v>605</v>
      </c>
      <c r="AG269" s="6" t="s">
        <v>605</v>
      </c>
      <c r="AH269" s="6" t="s">
        <v>605</v>
      </c>
      <c r="AI269" s="6" t="s">
        <v>605</v>
      </c>
      <c r="AJ269" s="6">
        <v>1</v>
      </c>
      <c r="AK269" s="15" t="s">
        <v>1781</v>
      </c>
      <c r="AL269" s="15">
        <v>-25</v>
      </c>
      <c r="AM269" s="15" t="s">
        <v>605</v>
      </c>
      <c r="AN269" s="15" t="s">
        <v>1782</v>
      </c>
      <c r="AO269" s="15">
        <v>-22.6</v>
      </c>
      <c r="AP269" s="15" t="s">
        <v>605</v>
      </c>
      <c r="AQ269" s="15">
        <v>2.4</v>
      </c>
      <c r="AR269" s="15" t="s">
        <v>605</v>
      </c>
      <c r="AS269" s="6">
        <v>0</v>
      </c>
      <c r="AT269" s="6" t="s">
        <v>605</v>
      </c>
      <c r="AU269" s="6" t="s">
        <v>605</v>
      </c>
      <c r="AV269" s="6" t="s">
        <v>605</v>
      </c>
      <c r="AW269" s="6" t="s">
        <v>605</v>
      </c>
      <c r="AX269" s="6" t="s">
        <v>605</v>
      </c>
      <c r="AY269" s="6" t="s">
        <v>605</v>
      </c>
      <c r="AZ269" s="6" t="s">
        <v>605</v>
      </c>
      <c r="BA269" s="6" t="s">
        <v>605</v>
      </c>
      <c r="BB269" s="6" t="s">
        <v>605</v>
      </c>
      <c r="BC269" s="6" t="s">
        <v>605</v>
      </c>
      <c r="BD269" s="6" t="s">
        <v>605</v>
      </c>
      <c r="BE269" s="6">
        <v>0</v>
      </c>
      <c r="BF269" s="6">
        <v>0</v>
      </c>
      <c r="BG269" s="6">
        <v>0</v>
      </c>
      <c r="BH269" s="6">
        <v>0</v>
      </c>
      <c r="BI269" s="6" t="s">
        <v>605</v>
      </c>
      <c r="BJ269" s="6" t="s">
        <v>605</v>
      </c>
      <c r="BK269" s="6" t="s">
        <v>605</v>
      </c>
      <c r="BL269" s="6" t="s">
        <v>605</v>
      </c>
      <c r="BM269" s="6" t="s">
        <v>605</v>
      </c>
      <c r="BN269" s="6" t="s">
        <v>605</v>
      </c>
      <c r="BO269" s="6">
        <v>0</v>
      </c>
    </row>
    <row r="270" spans="1:67" x14ac:dyDescent="0.15">
      <c r="A270" s="6" t="s">
        <v>2351</v>
      </c>
      <c r="B270" s="6" t="s">
        <v>2352</v>
      </c>
      <c r="C270" s="6" t="s">
        <v>605</v>
      </c>
      <c r="D270" s="6" t="s">
        <v>1775</v>
      </c>
      <c r="E270" s="6">
        <v>1</v>
      </c>
      <c r="F270" s="6" t="s">
        <v>355</v>
      </c>
      <c r="G270" s="6" t="s">
        <v>1568</v>
      </c>
      <c r="H270" s="6">
        <v>4</v>
      </c>
      <c r="I270" s="4">
        <v>3900</v>
      </c>
      <c r="J270" s="4">
        <v>2800</v>
      </c>
      <c r="L270" s="40">
        <v>12.1</v>
      </c>
      <c r="M270" s="40">
        <v>55.8</v>
      </c>
      <c r="N270" s="6" t="s">
        <v>1848</v>
      </c>
      <c r="O270" s="6" t="s">
        <v>1791</v>
      </c>
      <c r="P270" s="6">
        <v>1</v>
      </c>
      <c r="Q270" s="6" t="s">
        <v>1849</v>
      </c>
      <c r="R270" s="16" t="s">
        <v>1850</v>
      </c>
      <c r="T270" s="6">
        <v>1</v>
      </c>
      <c r="U270" s="6">
        <v>0</v>
      </c>
      <c r="V270" s="6">
        <v>1</v>
      </c>
      <c r="W270" s="6">
        <v>1</v>
      </c>
      <c r="X270" s="6">
        <v>1</v>
      </c>
      <c r="Y270" s="6">
        <v>0</v>
      </c>
      <c r="Z270" s="6" t="s">
        <v>605</v>
      </c>
      <c r="AA270" s="6" t="s">
        <v>605</v>
      </c>
      <c r="AB270" s="15" t="s">
        <v>605</v>
      </c>
      <c r="AC270" s="6">
        <v>0</v>
      </c>
      <c r="AD270" s="6">
        <v>0</v>
      </c>
      <c r="AE270" s="6">
        <v>1</v>
      </c>
      <c r="AF270" s="6" t="s">
        <v>605</v>
      </c>
      <c r="AG270" s="6" t="s">
        <v>605</v>
      </c>
      <c r="AH270" s="6" t="s">
        <v>605</v>
      </c>
      <c r="AI270" s="6" t="s">
        <v>605</v>
      </c>
      <c r="AJ270" s="6">
        <v>1</v>
      </c>
      <c r="AK270" s="15" t="s">
        <v>1781</v>
      </c>
      <c r="AL270" s="15">
        <v>-28</v>
      </c>
      <c r="AM270" s="15" t="s">
        <v>605</v>
      </c>
      <c r="AN270" s="15" t="s">
        <v>1782</v>
      </c>
      <c r="AO270" s="15">
        <v>-31.4</v>
      </c>
      <c r="AP270" s="15" t="s">
        <v>605</v>
      </c>
      <c r="AQ270" s="15">
        <v>-3.4</v>
      </c>
      <c r="AR270" s="15" t="s">
        <v>605</v>
      </c>
      <c r="AS270" s="6">
        <v>1</v>
      </c>
      <c r="AT270" s="6" t="s">
        <v>605</v>
      </c>
      <c r="AU270" s="6" t="s">
        <v>605</v>
      </c>
      <c r="AV270" s="6" t="s">
        <v>605</v>
      </c>
      <c r="AW270" s="6" t="s">
        <v>605</v>
      </c>
      <c r="AX270" s="6" t="s">
        <v>605</v>
      </c>
      <c r="AY270" s="6" t="s">
        <v>605</v>
      </c>
      <c r="AZ270" s="6" t="s">
        <v>605</v>
      </c>
      <c r="BA270" s="6" t="s">
        <v>605</v>
      </c>
      <c r="BB270" s="6" t="s">
        <v>605</v>
      </c>
      <c r="BC270" s="6" t="s">
        <v>605</v>
      </c>
      <c r="BD270" s="6" t="s">
        <v>605</v>
      </c>
      <c r="BE270" s="6">
        <v>1</v>
      </c>
      <c r="BF270" s="6">
        <v>1</v>
      </c>
      <c r="BG270" s="6">
        <v>0</v>
      </c>
      <c r="BH270" s="6">
        <v>0</v>
      </c>
      <c r="BI270" s="6" t="s">
        <v>605</v>
      </c>
      <c r="BJ270" s="6" t="s">
        <v>605</v>
      </c>
      <c r="BK270" s="6" t="s">
        <v>605</v>
      </c>
      <c r="BL270" s="6" t="s">
        <v>605</v>
      </c>
      <c r="BM270" s="6" t="s">
        <v>605</v>
      </c>
      <c r="BN270" s="6" t="s">
        <v>605</v>
      </c>
      <c r="BO270" s="6">
        <v>0</v>
      </c>
    </row>
    <row r="271" spans="1:67" x14ac:dyDescent="0.15">
      <c r="A271" s="6" t="s">
        <v>2353</v>
      </c>
      <c r="B271" s="6" t="s">
        <v>2354</v>
      </c>
      <c r="C271" s="6" t="s">
        <v>605</v>
      </c>
      <c r="D271" s="6" t="s">
        <v>1775</v>
      </c>
      <c r="E271" s="6">
        <v>1</v>
      </c>
      <c r="F271" s="6" t="s">
        <v>355</v>
      </c>
      <c r="G271" s="6" t="s">
        <v>1568</v>
      </c>
      <c r="H271" s="6">
        <v>4</v>
      </c>
      <c r="I271" s="4">
        <v>3900</v>
      </c>
      <c r="J271" s="4">
        <v>2800</v>
      </c>
      <c r="L271" s="40">
        <v>12.1</v>
      </c>
      <c r="M271" s="40">
        <v>55.8</v>
      </c>
      <c r="N271" s="6" t="s">
        <v>1777</v>
      </c>
      <c r="O271" s="6" t="s">
        <v>1778</v>
      </c>
      <c r="P271" s="6">
        <v>0</v>
      </c>
      <c r="Q271" s="6" t="s">
        <v>605</v>
      </c>
      <c r="R271" s="6" t="s">
        <v>605</v>
      </c>
      <c r="S271" s="6" t="s">
        <v>605</v>
      </c>
      <c r="T271" s="6" t="s">
        <v>605</v>
      </c>
      <c r="U271" s="6">
        <v>0</v>
      </c>
      <c r="V271" s="6" t="s">
        <v>605</v>
      </c>
      <c r="W271" s="6" t="s">
        <v>605</v>
      </c>
      <c r="X271" s="6" t="s">
        <v>605</v>
      </c>
      <c r="Y271" s="6" t="s">
        <v>605</v>
      </c>
      <c r="Z271" s="6" t="s">
        <v>605</v>
      </c>
      <c r="AA271" s="6" t="s">
        <v>605</v>
      </c>
      <c r="AB271" s="15" t="s">
        <v>605</v>
      </c>
      <c r="AC271" s="6" t="s">
        <v>605</v>
      </c>
      <c r="AD271" s="6" t="s">
        <v>605</v>
      </c>
      <c r="AE271" s="6" t="s">
        <v>605</v>
      </c>
      <c r="AF271" s="6" t="s">
        <v>605</v>
      </c>
      <c r="AG271" s="6" t="s">
        <v>605</v>
      </c>
      <c r="AH271" s="6" t="s">
        <v>605</v>
      </c>
      <c r="AI271" s="6" t="s">
        <v>605</v>
      </c>
      <c r="AJ271" s="6">
        <v>0</v>
      </c>
      <c r="AK271" s="15" t="s">
        <v>605</v>
      </c>
      <c r="AL271" s="15" t="s">
        <v>605</v>
      </c>
      <c r="AM271" s="15" t="s">
        <v>605</v>
      </c>
      <c r="AN271" s="15" t="s">
        <v>605</v>
      </c>
      <c r="AO271" s="15" t="s">
        <v>605</v>
      </c>
      <c r="AP271" s="15" t="s">
        <v>605</v>
      </c>
      <c r="AQ271" s="15" t="s">
        <v>605</v>
      </c>
      <c r="AR271" s="15" t="s">
        <v>605</v>
      </c>
      <c r="AS271" s="6" t="s">
        <v>605</v>
      </c>
      <c r="AT271" s="6" t="s">
        <v>605</v>
      </c>
      <c r="AU271" s="6" t="s">
        <v>605</v>
      </c>
      <c r="AV271" s="6" t="s">
        <v>605</v>
      </c>
      <c r="AW271" s="6" t="s">
        <v>605</v>
      </c>
      <c r="AX271" s="6" t="s">
        <v>605</v>
      </c>
      <c r="AY271" s="6" t="s">
        <v>605</v>
      </c>
      <c r="AZ271" s="6" t="s">
        <v>605</v>
      </c>
      <c r="BA271" s="6" t="s">
        <v>605</v>
      </c>
      <c r="BB271" s="6" t="s">
        <v>605</v>
      </c>
      <c r="BC271" s="6" t="s">
        <v>605</v>
      </c>
      <c r="BD271" s="6" t="s">
        <v>605</v>
      </c>
      <c r="BE271" s="6">
        <v>0</v>
      </c>
      <c r="BF271" s="6" t="s">
        <v>605</v>
      </c>
      <c r="BG271" s="6" t="s">
        <v>605</v>
      </c>
      <c r="BH271" s="6">
        <v>1</v>
      </c>
      <c r="BI271" s="6" t="s">
        <v>1853</v>
      </c>
      <c r="BJ271" s="6" t="s">
        <v>1799</v>
      </c>
      <c r="BK271" s="6">
        <v>-28.3</v>
      </c>
      <c r="BL271" s="6" t="s">
        <v>1800</v>
      </c>
      <c r="BM271" s="6">
        <v>7.3</v>
      </c>
      <c r="BN271" s="6">
        <v>8.5</v>
      </c>
      <c r="BO271" s="6">
        <v>0</v>
      </c>
    </row>
    <row r="272" spans="1:67" x14ac:dyDescent="0.15">
      <c r="A272" s="6" t="s">
        <v>2355</v>
      </c>
      <c r="B272" s="6" t="s">
        <v>2356</v>
      </c>
      <c r="C272" s="6" t="s">
        <v>605</v>
      </c>
      <c r="D272" s="6" t="s">
        <v>1775</v>
      </c>
      <c r="E272" s="6">
        <v>1</v>
      </c>
      <c r="F272" s="6" t="s">
        <v>355</v>
      </c>
      <c r="G272" s="6" t="s">
        <v>1568</v>
      </c>
      <c r="H272" s="6">
        <v>4</v>
      </c>
      <c r="I272" s="4">
        <v>3900</v>
      </c>
      <c r="J272" s="4">
        <v>2800</v>
      </c>
      <c r="L272" s="40">
        <v>12.1</v>
      </c>
      <c r="M272" s="40">
        <v>55.8</v>
      </c>
      <c r="N272" s="6" t="s">
        <v>1848</v>
      </c>
      <c r="O272" s="6" t="s">
        <v>1778</v>
      </c>
      <c r="P272" s="6">
        <v>1</v>
      </c>
      <c r="Q272" s="6" t="s">
        <v>1849</v>
      </c>
      <c r="R272" s="16" t="s">
        <v>1850</v>
      </c>
      <c r="T272" s="6">
        <v>1</v>
      </c>
      <c r="U272" s="6">
        <v>0</v>
      </c>
      <c r="V272" s="6">
        <v>0</v>
      </c>
      <c r="W272" s="6">
        <v>1</v>
      </c>
      <c r="X272" s="6">
        <v>0</v>
      </c>
      <c r="Y272" s="6">
        <v>0</v>
      </c>
      <c r="Z272" s="6" t="s">
        <v>605</v>
      </c>
      <c r="AA272" s="6" t="s">
        <v>605</v>
      </c>
      <c r="AB272" s="15" t="s">
        <v>605</v>
      </c>
      <c r="AC272" s="6">
        <v>0</v>
      </c>
      <c r="AD272" s="6">
        <v>0</v>
      </c>
      <c r="AE272" s="6">
        <v>1</v>
      </c>
      <c r="AF272" s="6" t="s">
        <v>605</v>
      </c>
      <c r="AG272" s="6" t="s">
        <v>605</v>
      </c>
      <c r="AH272" s="6" t="s">
        <v>605</v>
      </c>
      <c r="AI272" s="6" t="s">
        <v>605</v>
      </c>
      <c r="AJ272" s="6">
        <v>1</v>
      </c>
      <c r="AK272" s="15" t="s">
        <v>1781</v>
      </c>
      <c r="AL272" s="15">
        <v>-28</v>
      </c>
      <c r="AM272" s="15" t="s">
        <v>605</v>
      </c>
      <c r="AN272" s="15" t="s">
        <v>1782</v>
      </c>
      <c r="AO272" s="15">
        <v>-31.8</v>
      </c>
      <c r="AP272" s="15" t="s">
        <v>605</v>
      </c>
      <c r="AQ272" s="15">
        <v>-3.8</v>
      </c>
      <c r="AR272" s="15" t="s">
        <v>605</v>
      </c>
      <c r="AS272" s="6">
        <v>0</v>
      </c>
      <c r="AT272" s="6" t="s">
        <v>605</v>
      </c>
      <c r="AU272" s="6" t="s">
        <v>605</v>
      </c>
      <c r="AV272" s="6" t="s">
        <v>605</v>
      </c>
      <c r="AW272" s="6" t="s">
        <v>605</v>
      </c>
      <c r="AX272" s="6" t="s">
        <v>605</v>
      </c>
      <c r="AY272" s="6" t="s">
        <v>605</v>
      </c>
      <c r="AZ272" s="6" t="s">
        <v>605</v>
      </c>
      <c r="BA272" s="6" t="s">
        <v>605</v>
      </c>
      <c r="BB272" s="6" t="s">
        <v>605</v>
      </c>
      <c r="BC272" s="6" t="s">
        <v>605</v>
      </c>
      <c r="BD272" s="6" t="s">
        <v>605</v>
      </c>
      <c r="BE272" s="6">
        <v>0</v>
      </c>
      <c r="BF272" s="6">
        <v>1</v>
      </c>
      <c r="BG272" s="6">
        <v>0</v>
      </c>
      <c r="BH272" s="6">
        <v>0</v>
      </c>
      <c r="BI272" s="6" t="s">
        <v>605</v>
      </c>
      <c r="BJ272" s="6" t="s">
        <v>605</v>
      </c>
      <c r="BK272" s="6" t="s">
        <v>605</v>
      </c>
      <c r="BL272" s="6" t="s">
        <v>605</v>
      </c>
      <c r="BM272" s="6" t="s">
        <v>605</v>
      </c>
      <c r="BN272" s="6" t="s">
        <v>605</v>
      </c>
      <c r="BO272" s="6">
        <v>0</v>
      </c>
    </row>
    <row r="273" spans="1:67" x14ac:dyDescent="0.15">
      <c r="A273" s="6" t="s">
        <v>2357</v>
      </c>
      <c r="B273" s="6" t="s">
        <v>2358</v>
      </c>
      <c r="C273" s="6" t="s">
        <v>605</v>
      </c>
      <c r="D273" s="6" t="s">
        <v>1775</v>
      </c>
      <c r="E273" s="6">
        <v>1</v>
      </c>
      <c r="F273" s="6" t="s">
        <v>355</v>
      </c>
      <c r="G273" s="6" t="s">
        <v>1568</v>
      </c>
      <c r="H273" s="6">
        <v>4</v>
      </c>
      <c r="I273" s="4">
        <v>3900</v>
      </c>
      <c r="J273" s="4">
        <v>2800</v>
      </c>
      <c r="L273" s="40">
        <v>12.1</v>
      </c>
      <c r="M273" s="40">
        <v>55.8</v>
      </c>
      <c r="N273" s="6" t="s">
        <v>1777</v>
      </c>
      <c r="O273" s="6" t="s">
        <v>1791</v>
      </c>
      <c r="P273" s="6">
        <v>0</v>
      </c>
      <c r="Q273" s="6" t="s">
        <v>605</v>
      </c>
      <c r="R273" s="6" t="s">
        <v>605</v>
      </c>
      <c r="S273" s="6" t="s">
        <v>605</v>
      </c>
      <c r="T273" s="6" t="s">
        <v>605</v>
      </c>
      <c r="U273" s="6">
        <v>0</v>
      </c>
      <c r="V273" s="6" t="s">
        <v>605</v>
      </c>
      <c r="W273" s="6" t="s">
        <v>605</v>
      </c>
      <c r="X273" s="6" t="s">
        <v>605</v>
      </c>
      <c r="Y273" s="6" t="s">
        <v>605</v>
      </c>
      <c r="Z273" s="6" t="s">
        <v>605</v>
      </c>
      <c r="AA273" s="6" t="s">
        <v>605</v>
      </c>
      <c r="AB273" s="15" t="s">
        <v>605</v>
      </c>
      <c r="AC273" s="6" t="s">
        <v>605</v>
      </c>
      <c r="AD273" s="6" t="s">
        <v>605</v>
      </c>
      <c r="AE273" s="6" t="s">
        <v>605</v>
      </c>
      <c r="AF273" s="6" t="s">
        <v>605</v>
      </c>
      <c r="AG273" s="6" t="s">
        <v>605</v>
      </c>
      <c r="AH273" s="6" t="s">
        <v>605</v>
      </c>
      <c r="AI273" s="6" t="s">
        <v>605</v>
      </c>
      <c r="AJ273" s="6">
        <v>0</v>
      </c>
      <c r="AK273" s="15" t="s">
        <v>605</v>
      </c>
      <c r="AL273" s="15" t="s">
        <v>605</v>
      </c>
      <c r="AM273" s="15" t="s">
        <v>605</v>
      </c>
      <c r="AN273" s="15" t="s">
        <v>605</v>
      </c>
      <c r="AO273" s="15" t="s">
        <v>605</v>
      </c>
      <c r="AP273" s="15" t="s">
        <v>605</v>
      </c>
      <c r="AQ273" s="15" t="s">
        <v>605</v>
      </c>
      <c r="AR273" s="15" t="s">
        <v>605</v>
      </c>
      <c r="AS273" s="6" t="s">
        <v>605</v>
      </c>
      <c r="AT273" s="6" t="s">
        <v>605</v>
      </c>
      <c r="AU273" s="6" t="s">
        <v>605</v>
      </c>
      <c r="AV273" s="6" t="s">
        <v>605</v>
      </c>
      <c r="AW273" s="6" t="s">
        <v>605</v>
      </c>
      <c r="AX273" s="6" t="s">
        <v>605</v>
      </c>
      <c r="AY273" s="6" t="s">
        <v>605</v>
      </c>
      <c r="AZ273" s="6" t="s">
        <v>605</v>
      </c>
      <c r="BA273" s="6" t="s">
        <v>605</v>
      </c>
      <c r="BB273" s="6" t="s">
        <v>605</v>
      </c>
      <c r="BC273" s="6" t="s">
        <v>605</v>
      </c>
      <c r="BD273" s="6" t="s">
        <v>605</v>
      </c>
      <c r="BE273" s="6">
        <v>0</v>
      </c>
      <c r="BF273" s="6" t="s">
        <v>605</v>
      </c>
      <c r="BG273" s="6" t="s">
        <v>605</v>
      </c>
      <c r="BH273" s="6">
        <v>1</v>
      </c>
      <c r="BI273" s="6" t="s">
        <v>1853</v>
      </c>
      <c r="BJ273" s="6" t="s">
        <v>1799</v>
      </c>
      <c r="BK273" s="6">
        <v>-27.4</v>
      </c>
      <c r="BL273" s="6" t="s">
        <v>1800</v>
      </c>
      <c r="BM273" s="6">
        <v>11.8</v>
      </c>
      <c r="BN273" s="6">
        <v>20.6</v>
      </c>
      <c r="BO273" s="6">
        <v>0</v>
      </c>
    </row>
    <row r="274" spans="1:67" x14ac:dyDescent="0.15">
      <c r="A274" s="6" t="s">
        <v>2359</v>
      </c>
      <c r="B274" s="6" t="s">
        <v>2360</v>
      </c>
      <c r="C274" s="6" t="s">
        <v>605</v>
      </c>
      <c r="D274" s="6" t="s">
        <v>1810</v>
      </c>
      <c r="E274" s="6">
        <v>0</v>
      </c>
      <c r="F274" s="6" t="s">
        <v>355</v>
      </c>
      <c r="G274" s="6" t="s">
        <v>1568</v>
      </c>
      <c r="H274" s="6">
        <v>4</v>
      </c>
      <c r="I274" s="6">
        <v>4500</v>
      </c>
      <c r="J274" s="6">
        <v>4000</v>
      </c>
      <c r="L274" s="40">
        <v>12.1</v>
      </c>
      <c r="M274" s="40">
        <v>55.8</v>
      </c>
      <c r="N274" s="6" t="s">
        <v>1777</v>
      </c>
      <c r="O274" s="6" t="s">
        <v>1778</v>
      </c>
      <c r="P274" s="6">
        <v>0</v>
      </c>
      <c r="Q274" s="6" t="s">
        <v>605</v>
      </c>
      <c r="R274" s="6" t="s">
        <v>605</v>
      </c>
      <c r="S274" s="6" t="s">
        <v>605</v>
      </c>
      <c r="T274" s="6" t="s">
        <v>605</v>
      </c>
      <c r="U274" s="6">
        <v>0</v>
      </c>
      <c r="V274" s="6" t="s">
        <v>605</v>
      </c>
      <c r="W274" s="6" t="s">
        <v>605</v>
      </c>
      <c r="X274" s="6" t="s">
        <v>605</v>
      </c>
      <c r="Y274" s="6" t="s">
        <v>605</v>
      </c>
      <c r="Z274" s="6" t="s">
        <v>605</v>
      </c>
      <c r="AA274" s="6" t="s">
        <v>605</v>
      </c>
      <c r="AB274" s="15" t="s">
        <v>605</v>
      </c>
      <c r="AC274" s="6" t="s">
        <v>605</v>
      </c>
      <c r="AD274" s="6" t="s">
        <v>605</v>
      </c>
      <c r="AE274" s="6" t="s">
        <v>605</v>
      </c>
      <c r="AF274" s="6" t="s">
        <v>605</v>
      </c>
      <c r="AG274" s="6" t="s">
        <v>605</v>
      </c>
      <c r="AH274" s="6" t="s">
        <v>605</v>
      </c>
      <c r="AI274" s="6" t="s">
        <v>605</v>
      </c>
      <c r="AJ274" s="6">
        <v>0</v>
      </c>
      <c r="AK274" s="15" t="s">
        <v>605</v>
      </c>
      <c r="AL274" s="15" t="s">
        <v>605</v>
      </c>
      <c r="AM274" s="15" t="s">
        <v>605</v>
      </c>
      <c r="AN274" s="15" t="s">
        <v>605</v>
      </c>
      <c r="AO274" s="15" t="s">
        <v>605</v>
      </c>
      <c r="AP274" s="15" t="s">
        <v>605</v>
      </c>
      <c r="AQ274" s="15" t="s">
        <v>605</v>
      </c>
      <c r="AR274" s="15" t="s">
        <v>605</v>
      </c>
      <c r="AS274" s="6" t="s">
        <v>605</v>
      </c>
      <c r="AT274" s="6" t="s">
        <v>605</v>
      </c>
      <c r="AU274" s="6" t="s">
        <v>605</v>
      </c>
      <c r="AV274" s="6" t="s">
        <v>605</v>
      </c>
      <c r="AW274" s="6" t="s">
        <v>605</v>
      </c>
      <c r="AX274" s="6" t="s">
        <v>605</v>
      </c>
      <c r="AY274" s="6" t="s">
        <v>605</v>
      </c>
      <c r="AZ274" s="6" t="s">
        <v>605</v>
      </c>
      <c r="BA274" s="6" t="s">
        <v>605</v>
      </c>
      <c r="BB274" s="6" t="s">
        <v>605</v>
      </c>
      <c r="BC274" s="6" t="s">
        <v>605</v>
      </c>
      <c r="BD274" s="6" t="s">
        <v>605</v>
      </c>
      <c r="BE274" s="6">
        <v>0</v>
      </c>
      <c r="BF274" s="6" t="s">
        <v>605</v>
      </c>
      <c r="BG274" s="6" t="s">
        <v>605</v>
      </c>
      <c r="BH274" s="6">
        <v>1</v>
      </c>
      <c r="BI274" s="6" t="s">
        <v>983</v>
      </c>
      <c r="BJ274" s="6" t="s">
        <v>1799</v>
      </c>
      <c r="BK274" s="6" t="s">
        <v>605</v>
      </c>
      <c r="BL274" s="6" t="s">
        <v>1800</v>
      </c>
      <c r="BM274" s="6">
        <v>7.7</v>
      </c>
      <c r="BN274" s="6">
        <v>12.3</v>
      </c>
      <c r="BO274" s="6">
        <v>0</v>
      </c>
    </row>
    <row r="275" spans="1:67" x14ac:dyDescent="0.15">
      <c r="A275" s="6" t="s">
        <v>2361</v>
      </c>
      <c r="B275" s="6" t="s">
        <v>2362</v>
      </c>
      <c r="C275" s="6" t="s">
        <v>605</v>
      </c>
      <c r="D275" s="6" t="s">
        <v>1810</v>
      </c>
      <c r="E275" s="6">
        <v>0</v>
      </c>
      <c r="F275" s="6" t="s">
        <v>355</v>
      </c>
      <c r="G275" s="6" t="s">
        <v>1568</v>
      </c>
      <c r="H275" s="6">
        <v>4</v>
      </c>
      <c r="I275" s="6">
        <v>4500</v>
      </c>
      <c r="J275" s="6">
        <v>4000</v>
      </c>
      <c r="L275" s="40">
        <v>12.1</v>
      </c>
      <c r="M275" s="40">
        <v>55.8</v>
      </c>
      <c r="N275" s="6" t="s">
        <v>1777</v>
      </c>
      <c r="O275" s="6" t="s">
        <v>1778</v>
      </c>
      <c r="P275" s="6">
        <v>0</v>
      </c>
      <c r="Q275" s="6" t="s">
        <v>605</v>
      </c>
      <c r="R275" s="6" t="s">
        <v>605</v>
      </c>
      <c r="S275" s="6" t="s">
        <v>605</v>
      </c>
      <c r="T275" s="6" t="s">
        <v>605</v>
      </c>
      <c r="U275" s="6">
        <v>0</v>
      </c>
      <c r="V275" s="6" t="s">
        <v>605</v>
      </c>
      <c r="W275" s="6" t="s">
        <v>605</v>
      </c>
      <c r="X275" s="6" t="s">
        <v>605</v>
      </c>
      <c r="Y275" s="6" t="s">
        <v>605</v>
      </c>
      <c r="Z275" s="6" t="s">
        <v>605</v>
      </c>
      <c r="AA275" s="6" t="s">
        <v>605</v>
      </c>
      <c r="AB275" s="15" t="s">
        <v>605</v>
      </c>
      <c r="AC275" s="6" t="s">
        <v>605</v>
      </c>
      <c r="AD275" s="6" t="s">
        <v>605</v>
      </c>
      <c r="AE275" s="6" t="s">
        <v>605</v>
      </c>
      <c r="AF275" s="6" t="s">
        <v>605</v>
      </c>
      <c r="AG275" s="6" t="s">
        <v>605</v>
      </c>
      <c r="AH275" s="6" t="s">
        <v>605</v>
      </c>
      <c r="AI275" s="6" t="s">
        <v>605</v>
      </c>
      <c r="AJ275" s="6">
        <v>0</v>
      </c>
      <c r="AK275" s="15" t="s">
        <v>605</v>
      </c>
      <c r="AL275" s="15" t="s">
        <v>605</v>
      </c>
      <c r="AM275" s="15" t="s">
        <v>605</v>
      </c>
      <c r="AN275" s="15" t="s">
        <v>605</v>
      </c>
      <c r="AO275" s="15" t="s">
        <v>605</v>
      </c>
      <c r="AP275" s="15" t="s">
        <v>605</v>
      </c>
      <c r="AQ275" s="15" t="s">
        <v>605</v>
      </c>
      <c r="AR275" s="15" t="s">
        <v>605</v>
      </c>
      <c r="AS275" s="6" t="s">
        <v>605</v>
      </c>
      <c r="AT275" s="6" t="s">
        <v>605</v>
      </c>
      <c r="AU275" s="6" t="s">
        <v>605</v>
      </c>
      <c r="AV275" s="6" t="s">
        <v>605</v>
      </c>
      <c r="AW275" s="6" t="s">
        <v>605</v>
      </c>
      <c r="AX275" s="6" t="s">
        <v>605</v>
      </c>
      <c r="AY275" s="6" t="s">
        <v>605</v>
      </c>
      <c r="AZ275" s="6" t="s">
        <v>605</v>
      </c>
      <c r="BA275" s="6" t="s">
        <v>605</v>
      </c>
      <c r="BB275" s="6" t="s">
        <v>605</v>
      </c>
      <c r="BC275" s="6" t="s">
        <v>605</v>
      </c>
      <c r="BD275" s="6" t="s">
        <v>605</v>
      </c>
      <c r="BE275" s="6">
        <v>0</v>
      </c>
      <c r="BF275" s="6" t="s">
        <v>605</v>
      </c>
      <c r="BG275" s="6" t="s">
        <v>605</v>
      </c>
      <c r="BH275" s="6">
        <v>1</v>
      </c>
      <c r="BI275" s="6" t="s">
        <v>983</v>
      </c>
      <c r="BJ275" s="6" t="s">
        <v>1799</v>
      </c>
      <c r="BK275" s="6">
        <v>-28.6</v>
      </c>
      <c r="BL275" s="6" t="s">
        <v>1800</v>
      </c>
      <c r="BM275" s="6">
        <v>6.3</v>
      </c>
      <c r="BN275" s="6">
        <v>7.6</v>
      </c>
      <c r="BO275" s="6">
        <v>0</v>
      </c>
    </row>
    <row r="276" spans="1:67" x14ac:dyDescent="0.15">
      <c r="A276" s="6" t="s">
        <v>2363</v>
      </c>
      <c r="B276" s="6" t="s">
        <v>2364</v>
      </c>
      <c r="C276" s="6" t="s">
        <v>605</v>
      </c>
      <c r="D276" s="6" t="s">
        <v>1810</v>
      </c>
      <c r="E276" s="6">
        <v>0</v>
      </c>
      <c r="F276" s="6" t="s">
        <v>355</v>
      </c>
      <c r="G276" s="6" t="s">
        <v>1568</v>
      </c>
      <c r="H276" s="6">
        <v>5</v>
      </c>
      <c r="I276" s="6">
        <v>4500</v>
      </c>
      <c r="J276" s="6">
        <v>4000</v>
      </c>
      <c r="L276" s="40">
        <v>12.1</v>
      </c>
      <c r="M276" s="40">
        <v>55.8</v>
      </c>
      <c r="N276" s="6" t="s">
        <v>1848</v>
      </c>
      <c r="O276" s="6" t="s">
        <v>1778</v>
      </c>
      <c r="P276" s="6">
        <v>1</v>
      </c>
      <c r="Q276" s="6" t="s">
        <v>983</v>
      </c>
      <c r="R276" s="16" t="s">
        <v>1850</v>
      </c>
      <c r="T276" s="6">
        <v>1</v>
      </c>
      <c r="U276" s="6">
        <v>0</v>
      </c>
      <c r="V276" s="6">
        <v>0</v>
      </c>
      <c r="W276" s="6">
        <v>0</v>
      </c>
      <c r="X276" s="6">
        <v>0</v>
      </c>
      <c r="Y276" s="6">
        <v>0</v>
      </c>
      <c r="Z276" s="6" t="s">
        <v>605</v>
      </c>
      <c r="AA276" s="6" t="s">
        <v>605</v>
      </c>
      <c r="AB276" s="15" t="s">
        <v>605</v>
      </c>
      <c r="AC276" s="6">
        <v>0</v>
      </c>
      <c r="AD276" s="6">
        <v>0</v>
      </c>
      <c r="AE276" s="6">
        <v>0</v>
      </c>
      <c r="AF276" s="6" t="s">
        <v>605</v>
      </c>
      <c r="AG276" s="6" t="s">
        <v>605</v>
      </c>
      <c r="AH276" s="6" t="s">
        <v>605</v>
      </c>
      <c r="AI276" s="6" t="s">
        <v>605</v>
      </c>
      <c r="AJ276" s="6">
        <v>1</v>
      </c>
      <c r="AK276" s="15" t="s">
        <v>1781</v>
      </c>
      <c r="AL276" s="15">
        <v>-28.3</v>
      </c>
      <c r="AM276" s="15" t="s">
        <v>605</v>
      </c>
      <c r="AN276" s="15" t="s">
        <v>1782</v>
      </c>
      <c r="AO276" s="15">
        <v>-28.5</v>
      </c>
      <c r="AP276" s="15" t="s">
        <v>605</v>
      </c>
      <c r="AQ276" s="15">
        <v>-0.2</v>
      </c>
      <c r="AR276" s="15" t="s">
        <v>605</v>
      </c>
      <c r="AS276" s="6">
        <v>0</v>
      </c>
      <c r="AT276" s="6" t="s">
        <v>605</v>
      </c>
      <c r="AU276" s="6" t="s">
        <v>605</v>
      </c>
      <c r="AV276" s="6" t="s">
        <v>605</v>
      </c>
      <c r="AW276" s="6" t="s">
        <v>605</v>
      </c>
      <c r="AX276" s="6" t="s">
        <v>605</v>
      </c>
      <c r="AY276" s="6" t="s">
        <v>605</v>
      </c>
      <c r="AZ276" s="6" t="s">
        <v>605</v>
      </c>
      <c r="BA276" s="6" t="s">
        <v>605</v>
      </c>
      <c r="BB276" s="6" t="s">
        <v>605</v>
      </c>
      <c r="BC276" s="6" t="s">
        <v>605</v>
      </c>
      <c r="BD276" s="6" t="s">
        <v>605</v>
      </c>
      <c r="BE276" s="6">
        <v>0</v>
      </c>
      <c r="BF276" s="6">
        <v>0</v>
      </c>
      <c r="BG276" s="6">
        <v>0</v>
      </c>
      <c r="BH276" s="6">
        <v>0</v>
      </c>
      <c r="BI276" s="6" t="s">
        <v>605</v>
      </c>
      <c r="BJ276" s="6" t="s">
        <v>605</v>
      </c>
      <c r="BK276" s="6" t="s">
        <v>605</v>
      </c>
      <c r="BL276" s="6" t="s">
        <v>605</v>
      </c>
      <c r="BM276" s="6" t="s">
        <v>605</v>
      </c>
      <c r="BN276" s="6" t="s">
        <v>605</v>
      </c>
      <c r="BO276" s="6">
        <v>0</v>
      </c>
    </row>
    <row r="277" spans="1:67" x14ac:dyDescent="0.15">
      <c r="A277" s="6" t="s">
        <v>2365</v>
      </c>
      <c r="B277" s="6" t="s">
        <v>2366</v>
      </c>
      <c r="C277" s="6" t="s">
        <v>605</v>
      </c>
      <c r="D277" s="6" t="s">
        <v>1810</v>
      </c>
      <c r="E277" s="6">
        <v>0</v>
      </c>
      <c r="F277" s="6" t="s">
        <v>355</v>
      </c>
      <c r="G277" s="6" t="s">
        <v>1568</v>
      </c>
      <c r="H277" s="6">
        <v>4</v>
      </c>
      <c r="I277" s="6">
        <v>4500</v>
      </c>
      <c r="J277" s="6">
        <v>4000</v>
      </c>
      <c r="L277" s="40">
        <v>12.1</v>
      </c>
      <c r="M277" s="40">
        <v>55.8</v>
      </c>
      <c r="N277" s="6" t="s">
        <v>1777</v>
      </c>
      <c r="O277" s="6" t="s">
        <v>1778</v>
      </c>
      <c r="P277" s="6">
        <v>0</v>
      </c>
      <c r="Q277" s="6" t="s">
        <v>605</v>
      </c>
      <c r="R277" s="6" t="s">
        <v>605</v>
      </c>
      <c r="S277" s="6" t="s">
        <v>605</v>
      </c>
      <c r="T277" s="6" t="s">
        <v>605</v>
      </c>
      <c r="U277" s="6">
        <v>0</v>
      </c>
      <c r="V277" s="6" t="s">
        <v>605</v>
      </c>
      <c r="W277" s="6" t="s">
        <v>605</v>
      </c>
      <c r="X277" s="6" t="s">
        <v>605</v>
      </c>
      <c r="Y277" s="6" t="s">
        <v>605</v>
      </c>
      <c r="Z277" s="6" t="s">
        <v>605</v>
      </c>
      <c r="AA277" s="6" t="s">
        <v>605</v>
      </c>
      <c r="AB277" s="15" t="s">
        <v>605</v>
      </c>
      <c r="AC277" s="6" t="s">
        <v>605</v>
      </c>
      <c r="AD277" s="6" t="s">
        <v>605</v>
      </c>
      <c r="AE277" s="6" t="s">
        <v>605</v>
      </c>
      <c r="AF277" s="6" t="s">
        <v>605</v>
      </c>
      <c r="AG277" s="6" t="s">
        <v>605</v>
      </c>
      <c r="AH277" s="6" t="s">
        <v>605</v>
      </c>
      <c r="AI277" s="6" t="s">
        <v>605</v>
      </c>
      <c r="AJ277" s="6">
        <v>0</v>
      </c>
      <c r="AK277" s="15" t="s">
        <v>605</v>
      </c>
      <c r="AL277" s="15" t="s">
        <v>605</v>
      </c>
      <c r="AM277" s="15" t="s">
        <v>605</v>
      </c>
      <c r="AN277" s="15" t="s">
        <v>605</v>
      </c>
      <c r="AO277" s="15" t="s">
        <v>605</v>
      </c>
      <c r="AP277" s="15" t="s">
        <v>605</v>
      </c>
      <c r="AQ277" s="15" t="s">
        <v>605</v>
      </c>
      <c r="AR277" s="15" t="s">
        <v>605</v>
      </c>
      <c r="AS277" s="6" t="s">
        <v>605</v>
      </c>
      <c r="AT277" s="6" t="s">
        <v>605</v>
      </c>
      <c r="AU277" s="6" t="s">
        <v>605</v>
      </c>
      <c r="AV277" s="6" t="s">
        <v>605</v>
      </c>
      <c r="AW277" s="6" t="s">
        <v>605</v>
      </c>
      <c r="AX277" s="6" t="s">
        <v>605</v>
      </c>
      <c r="AY277" s="6" t="s">
        <v>605</v>
      </c>
      <c r="AZ277" s="6" t="s">
        <v>605</v>
      </c>
      <c r="BA277" s="6" t="s">
        <v>605</v>
      </c>
      <c r="BB277" s="6" t="s">
        <v>605</v>
      </c>
      <c r="BC277" s="6" t="s">
        <v>605</v>
      </c>
      <c r="BD277" s="6" t="s">
        <v>605</v>
      </c>
      <c r="BE277" s="6">
        <v>0</v>
      </c>
      <c r="BF277" s="6" t="s">
        <v>605</v>
      </c>
      <c r="BG277" s="6" t="s">
        <v>605</v>
      </c>
      <c r="BH277" s="6">
        <v>1</v>
      </c>
      <c r="BI277" s="6" t="s">
        <v>983</v>
      </c>
      <c r="BJ277" s="6" t="s">
        <v>1799</v>
      </c>
      <c r="BK277" s="6">
        <v>-26.5</v>
      </c>
      <c r="BL277" s="6" t="s">
        <v>1800</v>
      </c>
      <c r="BM277" s="6">
        <v>7.7</v>
      </c>
      <c r="BN277" s="6">
        <v>11</v>
      </c>
      <c r="BO277" s="6">
        <v>0</v>
      </c>
    </row>
    <row r="278" spans="1:67" x14ac:dyDescent="0.15">
      <c r="A278" s="6" t="s">
        <v>2367</v>
      </c>
      <c r="B278" s="6" t="s">
        <v>2368</v>
      </c>
      <c r="C278" s="6" t="s">
        <v>605</v>
      </c>
      <c r="D278" s="6" t="s">
        <v>1810</v>
      </c>
      <c r="E278" s="6">
        <v>0</v>
      </c>
      <c r="F278" s="6" t="s">
        <v>355</v>
      </c>
      <c r="G278" s="6" t="s">
        <v>1568</v>
      </c>
      <c r="H278" s="6">
        <v>5</v>
      </c>
      <c r="I278" s="6">
        <v>4500</v>
      </c>
      <c r="J278" s="6">
        <v>4000</v>
      </c>
      <c r="L278" s="40">
        <v>12.1</v>
      </c>
      <c r="M278" s="40">
        <v>55.8</v>
      </c>
      <c r="N278" s="6" t="s">
        <v>1848</v>
      </c>
      <c r="O278" s="6" t="s">
        <v>1778</v>
      </c>
      <c r="P278" s="6">
        <v>1</v>
      </c>
      <c r="Q278" s="6" t="s">
        <v>983</v>
      </c>
      <c r="R278" s="16" t="s">
        <v>1850</v>
      </c>
      <c r="T278" s="6">
        <v>1</v>
      </c>
      <c r="U278" s="6">
        <v>0</v>
      </c>
      <c r="V278" s="6">
        <v>0</v>
      </c>
      <c r="W278" s="6">
        <v>0</v>
      </c>
      <c r="X278" s="6">
        <v>0</v>
      </c>
      <c r="Y278" s="6">
        <v>0</v>
      </c>
      <c r="Z278" s="6" t="s">
        <v>605</v>
      </c>
      <c r="AA278" s="6" t="s">
        <v>605</v>
      </c>
      <c r="AB278" s="15" t="s">
        <v>605</v>
      </c>
      <c r="AC278" s="6">
        <v>0</v>
      </c>
      <c r="AD278" s="6">
        <v>0</v>
      </c>
      <c r="AE278" s="6">
        <v>0</v>
      </c>
      <c r="AF278" s="6" t="s">
        <v>605</v>
      </c>
      <c r="AG278" s="6" t="s">
        <v>605</v>
      </c>
      <c r="AH278" s="6" t="s">
        <v>605</v>
      </c>
      <c r="AI278" s="6" t="s">
        <v>605</v>
      </c>
      <c r="AJ278" s="6">
        <v>1</v>
      </c>
      <c r="AK278" s="15" t="s">
        <v>1781</v>
      </c>
      <c r="AL278" s="15">
        <v>-26.6</v>
      </c>
      <c r="AM278" s="15" t="s">
        <v>605</v>
      </c>
      <c r="AN278" s="15" t="s">
        <v>1782</v>
      </c>
      <c r="AO278" s="15">
        <v>-31.3</v>
      </c>
      <c r="AP278" s="15" t="s">
        <v>605</v>
      </c>
      <c r="AQ278" s="15">
        <v>-4.7</v>
      </c>
      <c r="AR278" s="15" t="s">
        <v>605</v>
      </c>
      <c r="AS278" s="6">
        <v>0</v>
      </c>
      <c r="AT278" s="6" t="s">
        <v>605</v>
      </c>
      <c r="AU278" s="6" t="s">
        <v>605</v>
      </c>
      <c r="AV278" s="6" t="s">
        <v>605</v>
      </c>
      <c r="AW278" s="6" t="s">
        <v>605</v>
      </c>
      <c r="AX278" s="6" t="s">
        <v>605</v>
      </c>
      <c r="AY278" s="6" t="s">
        <v>605</v>
      </c>
      <c r="AZ278" s="6" t="s">
        <v>605</v>
      </c>
      <c r="BA278" s="6" t="s">
        <v>605</v>
      </c>
      <c r="BB278" s="6" t="s">
        <v>605</v>
      </c>
      <c r="BC278" s="6" t="s">
        <v>605</v>
      </c>
      <c r="BD278" s="6" t="s">
        <v>605</v>
      </c>
      <c r="BE278" s="6">
        <v>0</v>
      </c>
      <c r="BF278" s="6">
        <v>1</v>
      </c>
      <c r="BG278" s="6">
        <v>0</v>
      </c>
      <c r="BH278" s="6">
        <v>0</v>
      </c>
      <c r="BI278" s="6" t="s">
        <v>605</v>
      </c>
      <c r="BJ278" s="6" t="s">
        <v>605</v>
      </c>
      <c r="BK278" s="6" t="s">
        <v>605</v>
      </c>
      <c r="BL278" s="6" t="s">
        <v>605</v>
      </c>
      <c r="BM278" s="6" t="s">
        <v>605</v>
      </c>
      <c r="BN278" s="6" t="s">
        <v>605</v>
      </c>
      <c r="BO278" s="6">
        <v>0</v>
      </c>
    </row>
    <row r="279" spans="1:67" x14ac:dyDescent="0.15">
      <c r="A279" s="6" t="s">
        <v>2369</v>
      </c>
      <c r="B279" s="6" t="s">
        <v>2370</v>
      </c>
      <c r="C279" s="6" t="s">
        <v>605</v>
      </c>
      <c r="D279" s="6" t="s">
        <v>1810</v>
      </c>
      <c r="E279" s="6">
        <v>0</v>
      </c>
      <c r="F279" s="6" t="s">
        <v>355</v>
      </c>
      <c r="G279" s="6" t="s">
        <v>1568</v>
      </c>
      <c r="H279" s="6">
        <v>4</v>
      </c>
      <c r="I279" s="6">
        <v>4500</v>
      </c>
      <c r="J279" s="6">
        <v>4000</v>
      </c>
      <c r="L279" s="40">
        <v>12.1</v>
      </c>
      <c r="M279" s="40">
        <v>55.8</v>
      </c>
      <c r="N279" s="6" t="s">
        <v>1777</v>
      </c>
      <c r="O279" s="6" t="s">
        <v>1791</v>
      </c>
      <c r="P279" s="6">
        <v>0</v>
      </c>
      <c r="Q279" s="6" t="s">
        <v>605</v>
      </c>
      <c r="R279" s="6" t="s">
        <v>605</v>
      </c>
      <c r="S279" s="6" t="s">
        <v>605</v>
      </c>
      <c r="T279" s="6" t="s">
        <v>605</v>
      </c>
      <c r="U279" s="6">
        <v>0</v>
      </c>
      <c r="V279" s="6" t="s">
        <v>605</v>
      </c>
      <c r="W279" s="6" t="s">
        <v>605</v>
      </c>
      <c r="X279" s="6" t="s">
        <v>605</v>
      </c>
      <c r="Y279" s="6" t="s">
        <v>605</v>
      </c>
      <c r="Z279" s="6" t="s">
        <v>605</v>
      </c>
      <c r="AA279" s="6" t="s">
        <v>605</v>
      </c>
      <c r="AB279" s="15" t="s">
        <v>605</v>
      </c>
      <c r="AC279" s="6" t="s">
        <v>605</v>
      </c>
      <c r="AD279" s="6" t="s">
        <v>605</v>
      </c>
      <c r="AE279" s="6" t="s">
        <v>605</v>
      </c>
      <c r="AF279" s="6" t="s">
        <v>605</v>
      </c>
      <c r="AG279" s="6" t="s">
        <v>605</v>
      </c>
      <c r="AH279" s="6" t="s">
        <v>605</v>
      </c>
      <c r="AI279" s="6" t="s">
        <v>605</v>
      </c>
      <c r="AJ279" s="6">
        <v>0</v>
      </c>
      <c r="AK279" s="15" t="s">
        <v>605</v>
      </c>
      <c r="AL279" s="15" t="s">
        <v>605</v>
      </c>
      <c r="AM279" s="15" t="s">
        <v>605</v>
      </c>
      <c r="AN279" s="15" t="s">
        <v>605</v>
      </c>
      <c r="AO279" s="15" t="s">
        <v>605</v>
      </c>
      <c r="AP279" s="15" t="s">
        <v>605</v>
      </c>
      <c r="AQ279" s="15" t="s">
        <v>605</v>
      </c>
      <c r="AR279" s="15" t="s">
        <v>605</v>
      </c>
      <c r="AS279" s="6" t="s">
        <v>605</v>
      </c>
      <c r="AT279" s="6" t="s">
        <v>605</v>
      </c>
      <c r="AU279" s="6" t="s">
        <v>605</v>
      </c>
      <c r="AV279" s="6" t="s">
        <v>605</v>
      </c>
      <c r="AW279" s="6" t="s">
        <v>605</v>
      </c>
      <c r="AX279" s="6" t="s">
        <v>605</v>
      </c>
      <c r="AY279" s="6" t="s">
        <v>605</v>
      </c>
      <c r="AZ279" s="6" t="s">
        <v>605</v>
      </c>
      <c r="BA279" s="6" t="s">
        <v>605</v>
      </c>
      <c r="BB279" s="6" t="s">
        <v>605</v>
      </c>
      <c r="BC279" s="6" t="s">
        <v>605</v>
      </c>
      <c r="BD279" s="6" t="s">
        <v>605</v>
      </c>
      <c r="BE279" s="6">
        <v>0</v>
      </c>
      <c r="BF279" s="6" t="s">
        <v>605</v>
      </c>
      <c r="BG279" s="6" t="s">
        <v>605</v>
      </c>
      <c r="BH279" s="6">
        <v>1</v>
      </c>
      <c r="BI279" s="6" t="s">
        <v>1896</v>
      </c>
      <c r="BJ279" s="6" t="s">
        <v>1799</v>
      </c>
      <c r="BK279" s="6">
        <v>-26.3</v>
      </c>
      <c r="BL279" s="6" t="s">
        <v>1800</v>
      </c>
      <c r="BM279" s="6">
        <v>8.6999999999999993</v>
      </c>
      <c r="BN279" s="6">
        <v>11.4</v>
      </c>
      <c r="BO279" s="6">
        <v>0</v>
      </c>
    </row>
    <row r="280" spans="1:67" x14ac:dyDescent="0.15">
      <c r="A280" s="6" t="s">
        <v>2371</v>
      </c>
      <c r="B280" s="6" t="s">
        <v>2372</v>
      </c>
      <c r="C280" s="6" t="s">
        <v>605</v>
      </c>
      <c r="D280" s="6" t="s">
        <v>1775</v>
      </c>
      <c r="E280" s="6">
        <v>1</v>
      </c>
      <c r="F280" s="6" t="s">
        <v>355</v>
      </c>
      <c r="G280" s="6" t="s">
        <v>1568</v>
      </c>
      <c r="H280" s="6">
        <v>4</v>
      </c>
      <c r="I280" s="4">
        <v>3900</v>
      </c>
      <c r="J280" s="4">
        <v>2800</v>
      </c>
      <c r="L280" s="40">
        <v>12.1</v>
      </c>
      <c r="M280" s="40">
        <v>55.8</v>
      </c>
      <c r="N280" s="6" t="s">
        <v>1777</v>
      </c>
      <c r="O280" s="6" t="s">
        <v>1778</v>
      </c>
      <c r="P280" s="6">
        <v>0</v>
      </c>
      <c r="Q280" s="6" t="s">
        <v>605</v>
      </c>
      <c r="R280" s="6" t="s">
        <v>605</v>
      </c>
      <c r="S280" s="6" t="s">
        <v>605</v>
      </c>
      <c r="T280" s="6" t="s">
        <v>605</v>
      </c>
      <c r="U280" s="6">
        <v>0</v>
      </c>
      <c r="V280" s="6" t="s">
        <v>605</v>
      </c>
      <c r="W280" s="6" t="s">
        <v>605</v>
      </c>
      <c r="X280" s="6" t="s">
        <v>605</v>
      </c>
      <c r="Y280" s="6" t="s">
        <v>605</v>
      </c>
      <c r="Z280" s="6" t="s">
        <v>605</v>
      </c>
      <c r="AA280" s="6" t="s">
        <v>605</v>
      </c>
      <c r="AB280" s="15" t="s">
        <v>605</v>
      </c>
      <c r="AC280" s="6" t="s">
        <v>605</v>
      </c>
      <c r="AD280" s="6" t="s">
        <v>605</v>
      </c>
      <c r="AE280" s="6" t="s">
        <v>605</v>
      </c>
      <c r="AF280" s="6" t="s">
        <v>605</v>
      </c>
      <c r="AG280" s="6" t="s">
        <v>605</v>
      </c>
      <c r="AH280" s="6" t="s">
        <v>605</v>
      </c>
      <c r="AI280" s="6" t="s">
        <v>605</v>
      </c>
      <c r="AJ280" s="6">
        <v>0</v>
      </c>
      <c r="AK280" s="15" t="s">
        <v>605</v>
      </c>
      <c r="AL280" s="15" t="s">
        <v>605</v>
      </c>
      <c r="AM280" s="15" t="s">
        <v>605</v>
      </c>
      <c r="AN280" s="15" t="s">
        <v>605</v>
      </c>
      <c r="AO280" s="15" t="s">
        <v>605</v>
      </c>
      <c r="AP280" s="15" t="s">
        <v>605</v>
      </c>
      <c r="AQ280" s="15" t="s">
        <v>605</v>
      </c>
      <c r="AR280" s="15" t="s">
        <v>605</v>
      </c>
      <c r="AS280" s="6" t="s">
        <v>605</v>
      </c>
      <c r="AT280" s="6" t="s">
        <v>605</v>
      </c>
      <c r="AU280" s="6" t="s">
        <v>605</v>
      </c>
      <c r="AV280" s="6" t="s">
        <v>605</v>
      </c>
      <c r="AW280" s="6" t="s">
        <v>605</v>
      </c>
      <c r="AX280" s="6" t="s">
        <v>605</v>
      </c>
      <c r="AY280" s="6" t="s">
        <v>605</v>
      </c>
      <c r="AZ280" s="6" t="s">
        <v>605</v>
      </c>
      <c r="BA280" s="6" t="s">
        <v>605</v>
      </c>
      <c r="BB280" s="6" t="s">
        <v>605</v>
      </c>
      <c r="BC280" s="6" t="s">
        <v>605</v>
      </c>
      <c r="BD280" s="6" t="s">
        <v>605</v>
      </c>
      <c r="BE280" s="6">
        <v>0</v>
      </c>
      <c r="BF280" s="6" t="s">
        <v>605</v>
      </c>
      <c r="BG280" s="6" t="s">
        <v>605</v>
      </c>
      <c r="BH280" s="6">
        <v>1</v>
      </c>
      <c r="BI280" s="6" t="s">
        <v>983</v>
      </c>
      <c r="BJ280" s="6" t="s">
        <v>1799</v>
      </c>
      <c r="BK280" s="6">
        <v>-28.6</v>
      </c>
      <c r="BL280" s="6" t="s">
        <v>1800</v>
      </c>
      <c r="BM280" s="6">
        <v>7.7</v>
      </c>
      <c r="BN280" s="6">
        <v>8.3000000000000007</v>
      </c>
      <c r="BO280" s="6">
        <v>0</v>
      </c>
    </row>
    <row r="281" spans="1:67" x14ac:dyDescent="0.15">
      <c r="A281" s="6" t="s">
        <v>2373</v>
      </c>
      <c r="B281" s="6" t="s">
        <v>2374</v>
      </c>
      <c r="C281" s="6" t="s">
        <v>605</v>
      </c>
      <c r="D281" s="6" t="s">
        <v>1775</v>
      </c>
      <c r="E281" s="6">
        <v>1</v>
      </c>
      <c r="F281" s="6" t="s">
        <v>355</v>
      </c>
      <c r="G281" s="6" t="s">
        <v>1568</v>
      </c>
      <c r="H281" s="6">
        <v>4</v>
      </c>
      <c r="I281" s="4">
        <v>3900</v>
      </c>
      <c r="J281" s="4">
        <v>2800</v>
      </c>
      <c r="L281" s="40">
        <v>12.1</v>
      </c>
      <c r="M281" s="40">
        <v>55.8</v>
      </c>
      <c r="N281" s="6" t="s">
        <v>1777</v>
      </c>
      <c r="O281" s="6" t="s">
        <v>1791</v>
      </c>
      <c r="P281" s="6">
        <v>0</v>
      </c>
      <c r="Q281" s="6" t="s">
        <v>605</v>
      </c>
      <c r="R281" s="6" t="s">
        <v>605</v>
      </c>
      <c r="S281" s="6" t="s">
        <v>605</v>
      </c>
      <c r="T281" s="6" t="s">
        <v>605</v>
      </c>
      <c r="U281" s="6">
        <v>0</v>
      </c>
      <c r="V281" s="6" t="s">
        <v>605</v>
      </c>
      <c r="W281" s="6" t="s">
        <v>605</v>
      </c>
      <c r="X281" s="6" t="s">
        <v>605</v>
      </c>
      <c r="Y281" s="6" t="s">
        <v>605</v>
      </c>
      <c r="Z281" s="6" t="s">
        <v>605</v>
      </c>
      <c r="AA281" s="6" t="s">
        <v>605</v>
      </c>
      <c r="AB281" s="15" t="s">
        <v>605</v>
      </c>
      <c r="AC281" s="6" t="s">
        <v>605</v>
      </c>
      <c r="AD281" s="6" t="s">
        <v>605</v>
      </c>
      <c r="AE281" s="6" t="s">
        <v>605</v>
      </c>
      <c r="AF281" s="6" t="s">
        <v>605</v>
      </c>
      <c r="AG281" s="6" t="s">
        <v>605</v>
      </c>
      <c r="AH281" s="6" t="s">
        <v>605</v>
      </c>
      <c r="AI281" s="6" t="s">
        <v>605</v>
      </c>
      <c r="AJ281" s="6">
        <v>0</v>
      </c>
      <c r="AK281" s="15" t="s">
        <v>605</v>
      </c>
      <c r="AL281" s="15" t="s">
        <v>605</v>
      </c>
      <c r="AM281" s="15" t="s">
        <v>605</v>
      </c>
      <c r="AN281" s="15" t="s">
        <v>605</v>
      </c>
      <c r="AO281" s="15" t="s">
        <v>605</v>
      </c>
      <c r="AP281" s="15" t="s">
        <v>605</v>
      </c>
      <c r="AQ281" s="15" t="s">
        <v>605</v>
      </c>
      <c r="AR281" s="15" t="s">
        <v>605</v>
      </c>
      <c r="AS281" s="6" t="s">
        <v>605</v>
      </c>
      <c r="AT281" s="6" t="s">
        <v>605</v>
      </c>
      <c r="AU281" s="6" t="s">
        <v>605</v>
      </c>
      <c r="AV281" s="6" t="s">
        <v>605</v>
      </c>
      <c r="AW281" s="6" t="s">
        <v>605</v>
      </c>
      <c r="AX281" s="6" t="s">
        <v>605</v>
      </c>
      <c r="AY281" s="6" t="s">
        <v>605</v>
      </c>
      <c r="AZ281" s="6" t="s">
        <v>605</v>
      </c>
      <c r="BA281" s="6" t="s">
        <v>605</v>
      </c>
      <c r="BB281" s="6" t="s">
        <v>605</v>
      </c>
      <c r="BC281" s="6" t="s">
        <v>605</v>
      </c>
      <c r="BD281" s="6" t="s">
        <v>605</v>
      </c>
      <c r="BE281" s="6">
        <v>0</v>
      </c>
      <c r="BF281" s="6" t="s">
        <v>605</v>
      </c>
      <c r="BG281" s="6" t="s">
        <v>605</v>
      </c>
      <c r="BH281" s="6">
        <v>1</v>
      </c>
      <c r="BI281" s="6" t="s">
        <v>983</v>
      </c>
      <c r="BJ281" s="6" t="s">
        <v>1799</v>
      </c>
      <c r="BK281" s="6">
        <v>-27</v>
      </c>
      <c r="BL281" s="6" t="s">
        <v>1800</v>
      </c>
      <c r="BM281" s="6">
        <v>9.8000000000000007</v>
      </c>
      <c r="BN281" s="6">
        <v>14.6</v>
      </c>
      <c r="BO281" s="6">
        <v>0</v>
      </c>
    </row>
    <row r="282" spans="1:67" x14ac:dyDescent="0.15">
      <c r="A282" s="6" t="s">
        <v>2375</v>
      </c>
      <c r="B282" s="6" t="s">
        <v>2376</v>
      </c>
      <c r="C282" s="6" t="s">
        <v>605</v>
      </c>
      <c r="D282" s="6" t="s">
        <v>1775</v>
      </c>
      <c r="E282" s="6">
        <v>1</v>
      </c>
      <c r="F282" s="6" t="s">
        <v>355</v>
      </c>
      <c r="G282" s="6" t="s">
        <v>1568</v>
      </c>
      <c r="H282" s="6">
        <v>4</v>
      </c>
      <c r="I282" s="4">
        <v>3900</v>
      </c>
      <c r="J282" s="4">
        <v>2800</v>
      </c>
      <c r="L282" s="40">
        <v>12.1</v>
      </c>
      <c r="M282" s="40">
        <v>55.8</v>
      </c>
      <c r="N282" s="6" t="s">
        <v>1848</v>
      </c>
      <c r="O282" s="6" t="s">
        <v>1778</v>
      </c>
      <c r="P282" s="6">
        <v>1</v>
      </c>
      <c r="Q282" s="6" t="s">
        <v>2377</v>
      </c>
      <c r="R282" s="16" t="s">
        <v>1850</v>
      </c>
      <c r="T282" s="6">
        <v>1</v>
      </c>
      <c r="U282" s="6">
        <v>0</v>
      </c>
      <c r="V282" s="6">
        <v>0</v>
      </c>
      <c r="W282" s="6">
        <v>0</v>
      </c>
      <c r="X282" s="6">
        <v>0</v>
      </c>
      <c r="Y282" s="6">
        <v>0</v>
      </c>
      <c r="Z282" s="6" t="s">
        <v>605</v>
      </c>
      <c r="AA282" s="6" t="s">
        <v>605</v>
      </c>
      <c r="AB282" s="15" t="s">
        <v>605</v>
      </c>
      <c r="AC282" s="6">
        <v>1</v>
      </c>
      <c r="AD282" s="6">
        <v>0</v>
      </c>
      <c r="AE282" s="6">
        <v>0</v>
      </c>
      <c r="AF282" s="6" t="s">
        <v>605</v>
      </c>
      <c r="AG282" s="6" t="s">
        <v>605</v>
      </c>
      <c r="AH282" s="6" t="s">
        <v>605</v>
      </c>
      <c r="AI282" s="6" t="s">
        <v>605</v>
      </c>
      <c r="AJ282" s="6">
        <v>1</v>
      </c>
      <c r="AK282" s="15" t="s">
        <v>1781</v>
      </c>
      <c r="AL282" s="15">
        <v>-26.2</v>
      </c>
      <c r="AM282" s="15" t="s">
        <v>605</v>
      </c>
      <c r="AN282" s="15" t="s">
        <v>1782</v>
      </c>
      <c r="AO282" s="15">
        <v>-28.1</v>
      </c>
      <c r="AP282" s="15" t="s">
        <v>605</v>
      </c>
      <c r="AQ282" s="15">
        <v>-1.9</v>
      </c>
      <c r="AR282" s="15" t="s">
        <v>605</v>
      </c>
      <c r="AS282" s="6">
        <v>0</v>
      </c>
      <c r="AT282" s="6" t="s">
        <v>605</v>
      </c>
      <c r="AU282" s="6" t="s">
        <v>605</v>
      </c>
      <c r="AV282" s="6" t="s">
        <v>605</v>
      </c>
      <c r="AW282" s="6" t="s">
        <v>605</v>
      </c>
      <c r="AX282" s="6" t="s">
        <v>605</v>
      </c>
      <c r="AY282" s="6" t="s">
        <v>605</v>
      </c>
      <c r="AZ282" s="6" t="s">
        <v>605</v>
      </c>
      <c r="BA282" s="6" t="s">
        <v>605</v>
      </c>
      <c r="BB282" s="6" t="s">
        <v>605</v>
      </c>
      <c r="BC282" s="6" t="s">
        <v>605</v>
      </c>
      <c r="BD282" s="6" t="s">
        <v>605</v>
      </c>
      <c r="BE282" s="6">
        <v>0</v>
      </c>
      <c r="BF282" s="6">
        <v>0</v>
      </c>
      <c r="BG282" s="6">
        <v>0</v>
      </c>
      <c r="BH282" s="6">
        <v>0</v>
      </c>
      <c r="BI282" s="6" t="s">
        <v>605</v>
      </c>
      <c r="BJ282" s="6" t="s">
        <v>605</v>
      </c>
      <c r="BK282" s="6" t="s">
        <v>605</v>
      </c>
      <c r="BL282" s="6" t="s">
        <v>605</v>
      </c>
      <c r="BM282" s="6" t="s">
        <v>605</v>
      </c>
      <c r="BN282" s="6" t="s">
        <v>605</v>
      </c>
      <c r="BO282" s="6">
        <v>0</v>
      </c>
    </row>
    <row r="283" spans="1:67" x14ac:dyDescent="0.15">
      <c r="A283" s="6" t="s">
        <v>2378</v>
      </c>
      <c r="B283" s="6" t="s">
        <v>2379</v>
      </c>
      <c r="C283" s="6" t="s">
        <v>605</v>
      </c>
      <c r="D283" s="6" t="s">
        <v>1775</v>
      </c>
      <c r="E283" s="6">
        <v>1</v>
      </c>
      <c r="F283" s="6" t="s">
        <v>355</v>
      </c>
      <c r="G283" s="6" t="s">
        <v>1568</v>
      </c>
      <c r="H283" s="6">
        <v>4</v>
      </c>
      <c r="I283" s="4">
        <v>3900</v>
      </c>
      <c r="J283" s="4">
        <v>2800</v>
      </c>
      <c r="L283" s="40">
        <v>12.1</v>
      </c>
      <c r="M283" s="40">
        <v>55.8</v>
      </c>
      <c r="N283" s="6" t="s">
        <v>1848</v>
      </c>
      <c r="O283" s="6" t="s">
        <v>1778</v>
      </c>
      <c r="P283" s="6">
        <v>1</v>
      </c>
      <c r="Q283" s="6" t="s">
        <v>2377</v>
      </c>
      <c r="R283" s="16" t="s">
        <v>1850</v>
      </c>
      <c r="T283" s="6">
        <v>1</v>
      </c>
      <c r="U283" s="6">
        <v>0</v>
      </c>
      <c r="V283" s="6">
        <v>0</v>
      </c>
      <c r="W283" s="6">
        <v>0</v>
      </c>
      <c r="X283" s="6">
        <v>0</v>
      </c>
      <c r="Y283" s="6">
        <v>0</v>
      </c>
      <c r="Z283" s="6" t="s">
        <v>605</v>
      </c>
      <c r="AA283" s="6" t="s">
        <v>605</v>
      </c>
      <c r="AB283" s="15" t="s">
        <v>605</v>
      </c>
      <c r="AC283" s="6">
        <v>0</v>
      </c>
      <c r="AD283" s="6">
        <v>0</v>
      </c>
      <c r="AE283" s="6">
        <v>0</v>
      </c>
      <c r="AF283" s="6" t="s">
        <v>605</v>
      </c>
      <c r="AG283" s="6" t="s">
        <v>605</v>
      </c>
      <c r="AH283" s="6" t="s">
        <v>605</v>
      </c>
      <c r="AI283" s="6" t="s">
        <v>605</v>
      </c>
      <c r="AJ283" s="6">
        <v>1</v>
      </c>
      <c r="AK283" s="15" t="s">
        <v>1781</v>
      </c>
      <c r="AL283" s="15">
        <v>-28.8</v>
      </c>
      <c r="AM283" s="15" t="s">
        <v>605</v>
      </c>
      <c r="AN283" s="15" t="s">
        <v>1782</v>
      </c>
      <c r="AO283" s="15">
        <v>-29.5</v>
      </c>
      <c r="AP283" s="15" t="s">
        <v>605</v>
      </c>
      <c r="AQ283" s="15">
        <v>-0.7</v>
      </c>
      <c r="AR283" s="15" t="s">
        <v>605</v>
      </c>
      <c r="AS283" s="6">
        <v>0</v>
      </c>
      <c r="AT283" s="6" t="s">
        <v>605</v>
      </c>
      <c r="AU283" s="6" t="s">
        <v>605</v>
      </c>
      <c r="AV283" s="6" t="s">
        <v>605</v>
      </c>
      <c r="AW283" s="6" t="s">
        <v>605</v>
      </c>
      <c r="AX283" s="6" t="s">
        <v>605</v>
      </c>
      <c r="AY283" s="6" t="s">
        <v>605</v>
      </c>
      <c r="AZ283" s="6" t="s">
        <v>605</v>
      </c>
      <c r="BA283" s="6" t="s">
        <v>605</v>
      </c>
      <c r="BB283" s="6" t="s">
        <v>605</v>
      </c>
      <c r="BC283" s="6" t="s">
        <v>605</v>
      </c>
      <c r="BD283" s="6" t="s">
        <v>605</v>
      </c>
      <c r="BE283" s="6">
        <v>0</v>
      </c>
      <c r="BF283" s="6">
        <v>0</v>
      </c>
      <c r="BG283" s="6">
        <v>0</v>
      </c>
      <c r="BH283" s="6">
        <v>0</v>
      </c>
      <c r="BI283" s="6" t="s">
        <v>605</v>
      </c>
      <c r="BJ283" s="6" t="s">
        <v>605</v>
      </c>
      <c r="BK283" s="6" t="s">
        <v>605</v>
      </c>
      <c r="BL283" s="6" t="s">
        <v>605</v>
      </c>
      <c r="BM283" s="6" t="s">
        <v>605</v>
      </c>
      <c r="BN283" s="6" t="s">
        <v>605</v>
      </c>
      <c r="BO283" s="6">
        <v>0</v>
      </c>
    </row>
    <row r="284" spans="1:67" x14ac:dyDescent="0.15">
      <c r="A284" s="6" t="s">
        <v>2380</v>
      </c>
      <c r="B284" s="6" t="s">
        <v>2381</v>
      </c>
      <c r="C284" s="6" t="s">
        <v>605</v>
      </c>
      <c r="D284" s="6" t="s">
        <v>1775</v>
      </c>
      <c r="E284" s="6">
        <v>1</v>
      </c>
      <c r="F284" s="6" t="s">
        <v>355</v>
      </c>
      <c r="G284" s="6" t="s">
        <v>1568</v>
      </c>
      <c r="H284" s="6">
        <v>4</v>
      </c>
      <c r="I284" s="4">
        <v>3900</v>
      </c>
      <c r="J284" s="4">
        <v>2800</v>
      </c>
      <c r="L284" s="40">
        <v>12.1</v>
      </c>
      <c r="M284" s="40">
        <v>55.8</v>
      </c>
      <c r="N284" s="6" t="s">
        <v>1848</v>
      </c>
      <c r="O284" s="6" t="s">
        <v>1778</v>
      </c>
      <c r="P284" s="6">
        <v>1</v>
      </c>
      <c r="Q284" s="6" t="s">
        <v>1849</v>
      </c>
      <c r="R284" s="16" t="s">
        <v>1850</v>
      </c>
      <c r="T284" s="6">
        <v>1</v>
      </c>
      <c r="U284" s="6">
        <v>0</v>
      </c>
      <c r="V284" s="6">
        <v>0</v>
      </c>
      <c r="W284" s="6">
        <v>0</v>
      </c>
      <c r="X284" s="6">
        <v>0</v>
      </c>
      <c r="Y284" s="6">
        <v>0</v>
      </c>
      <c r="Z284" s="6" t="s">
        <v>605</v>
      </c>
      <c r="AA284" s="6" t="s">
        <v>605</v>
      </c>
      <c r="AB284" s="15" t="s">
        <v>605</v>
      </c>
      <c r="AC284" s="6">
        <v>0</v>
      </c>
      <c r="AD284" s="6">
        <v>0</v>
      </c>
      <c r="AE284" s="6">
        <v>0</v>
      </c>
      <c r="AF284" s="6" t="s">
        <v>605</v>
      </c>
      <c r="AG284" s="6" t="s">
        <v>605</v>
      </c>
      <c r="AH284" s="6" t="s">
        <v>605</v>
      </c>
      <c r="AI284" s="6" t="s">
        <v>605</v>
      </c>
      <c r="AJ284" s="6">
        <v>1</v>
      </c>
      <c r="AK284" s="15" t="s">
        <v>1781</v>
      </c>
      <c r="AL284" s="15">
        <v>-25.5</v>
      </c>
      <c r="AM284" s="15" t="s">
        <v>605</v>
      </c>
      <c r="AN284" s="15" t="s">
        <v>1782</v>
      </c>
      <c r="AO284" s="15">
        <v>-31.7</v>
      </c>
      <c r="AP284" s="15" t="s">
        <v>605</v>
      </c>
      <c r="AQ284" s="15">
        <v>-6.2</v>
      </c>
      <c r="AR284" s="15" t="s">
        <v>605</v>
      </c>
      <c r="AS284" s="6">
        <v>0</v>
      </c>
      <c r="AT284" s="6" t="s">
        <v>605</v>
      </c>
      <c r="AU284" s="6" t="s">
        <v>605</v>
      </c>
      <c r="AV284" s="6" t="s">
        <v>605</v>
      </c>
      <c r="AW284" s="6" t="s">
        <v>605</v>
      </c>
      <c r="AX284" s="6" t="s">
        <v>605</v>
      </c>
      <c r="AY284" s="6" t="s">
        <v>605</v>
      </c>
      <c r="AZ284" s="6" t="s">
        <v>605</v>
      </c>
      <c r="BA284" s="6" t="s">
        <v>605</v>
      </c>
      <c r="BB284" s="6" t="s">
        <v>605</v>
      </c>
      <c r="BC284" s="6" t="s">
        <v>605</v>
      </c>
      <c r="BD284" s="6" t="s">
        <v>605</v>
      </c>
      <c r="BE284" s="6">
        <v>0</v>
      </c>
      <c r="BF284" s="6">
        <v>1</v>
      </c>
      <c r="BG284" s="6">
        <v>0</v>
      </c>
      <c r="BH284" s="6">
        <v>0</v>
      </c>
      <c r="BI284" s="6" t="s">
        <v>605</v>
      </c>
      <c r="BJ284" s="6" t="s">
        <v>605</v>
      </c>
      <c r="BK284" s="6" t="s">
        <v>605</v>
      </c>
      <c r="BL284" s="6" t="s">
        <v>605</v>
      </c>
      <c r="BM284" s="6" t="s">
        <v>605</v>
      </c>
      <c r="BN284" s="6" t="s">
        <v>605</v>
      </c>
      <c r="BO284" s="6">
        <v>0</v>
      </c>
    </row>
    <row r="285" spans="1:67" x14ac:dyDescent="0.15">
      <c r="A285" s="6" t="s">
        <v>2382</v>
      </c>
      <c r="B285" s="6" t="s">
        <v>2383</v>
      </c>
      <c r="C285" s="6" t="s">
        <v>605</v>
      </c>
      <c r="D285" s="6" t="s">
        <v>1775</v>
      </c>
      <c r="E285" s="6">
        <v>1</v>
      </c>
      <c r="F285" s="6" t="s">
        <v>379</v>
      </c>
      <c r="G285" s="6" t="s">
        <v>1568</v>
      </c>
      <c r="H285" s="6">
        <v>4</v>
      </c>
      <c r="I285" s="6">
        <v>3320</v>
      </c>
      <c r="J285" s="6">
        <v>2860</v>
      </c>
      <c r="K285" s="4">
        <v>266</v>
      </c>
      <c r="L285" s="40">
        <v>11.58</v>
      </c>
      <c r="M285" s="40">
        <v>55.59</v>
      </c>
      <c r="N285" s="6" t="s">
        <v>1777</v>
      </c>
      <c r="O285" s="6" t="s">
        <v>1778</v>
      </c>
      <c r="P285" s="6">
        <v>1</v>
      </c>
      <c r="Q285" s="6" t="s">
        <v>1610</v>
      </c>
      <c r="R285" s="16" t="s">
        <v>1850</v>
      </c>
      <c r="T285" s="6">
        <v>1</v>
      </c>
      <c r="U285" s="6">
        <v>0</v>
      </c>
      <c r="V285" s="6">
        <v>0</v>
      </c>
      <c r="W285" s="6">
        <v>1</v>
      </c>
      <c r="X285" s="6">
        <v>0</v>
      </c>
      <c r="Y285" s="6">
        <v>0</v>
      </c>
      <c r="Z285" s="6" t="s">
        <v>605</v>
      </c>
      <c r="AA285" s="6" t="s">
        <v>605</v>
      </c>
      <c r="AB285" s="15" t="s">
        <v>605</v>
      </c>
      <c r="AC285" s="6">
        <v>0</v>
      </c>
      <c r="AD285" s="6">
        <v>0</v>
      </c>
      <c r="AE285" s="6">
        <v>0</v>
      </c>
      <c r="AF285" s="6" t="s">
        <v>605</v>
      </c>
      <c r="AG285" s="6" t="s">
        <v>605</v>
      </c>
      <c r="AH285" s="6" t="s">
        <v>605</v>
      </c>
      <c r="AI285" s="6" t="s">
        <v>605</v>
      </c>
      <c r="AJ285" s="6">
        <v>1</v>
      </c>
      <c r="AK285" s="15" t="s">
        <v>1781</v>
      </c>
      <c r="AL285" s="15">
        <v>-30.6</v>
      </c>
      <c r="AM285" s="15" t="s">
        <v>605</v>
      </c>
      <c r="AN285" s="15" t="s">
        <v>1782</v>
      </c>
      <c r="AO285" s="15"/>
      <c r="AP285" s="15" t="s">
        <v>605</v>
      </c>
      <c r="AQ285" s="15">
        <v>30.6</v>
      </c>
      <c r="AR285" s="15" t="s">
        <v>605</v>
      </c>
      <c r="AS285" s="6">
        <v>0</v>
      </c>
      <c r="AT285" s="6" t="s">
        <v>605</v>
      </c>
      <c r="AU285" s="6" t="s">
        <v>605</v>
      </c>
      <c r="AV285" s="6" t="s">
        <v>605</v>
      </c>
      <c r="AW285" s="6" t="s">
        <v>605</v>
      </c>
      <c r="AX285" s="6" t="s">
        <v>605</v>
      </c>
      <c r="AY285" s="6" t="s">
        <v>605</v>
      </c>
      <c r="AZ285" s="6" t="s">
        <v>605</v>
      </c>
      <c r="BA285" s="6" t="s">
        <v>605</v>
      </c>
      <c r="BB285" s="6" t="s">
        <v>605</v>
      </c>
      <c r="BC285" s="6" t="s">
        <v>605</v>
      </c>
      <c r="BD285" s="6" t="s">
        <v>605</v>
      </c>
      <c r="BE285" s="6">
        <v>0</v>
      </c>
      <c r="BF285" s="6">
        <v>0</v>
      </c>
      <c r="BG285" s="6">
        <v>0</v>
      </c>
      <c r="BH285" s="6">
        <v>1</v>
      </c>
      <c r="BI285" s="6" t="s">
        <v>1610</v>
      </c>
      <c r="BJ285" s="6" t="s">
        <v>1799</v>
      </c>
      <c r="BK285" s="6">
        <v>-25.9</v>
      </c>
      <c r="BL285" s="6" t="s">
        <v>1800</v>
      </c>
      <c r="BM285" s="6">
        <v>1</v>
      </c>
      <c r="BN285" s="6">
        <v>2.9</v>
      </c>
      <c r="BO285" s="6">
        <v>0</v>
      </c>
    </row>
    <row r="286" spans="1:67" x14ac:dyDescent="0.15">
      <c r="A286" s="6" t="s">
        <v>2384</v>
      </c>
      <c r="B286" s="6" t="s">
        <v>2385</v>
      </c>
      <c r="C286" s="6" t="s">
        <v>605</v>
      </c>
      <c r="D286" s="6" t="s">
        <v>1775</v>
      </c>
      <c r="E286" s="6">
        <v>1</v>
      </c>
      <c r="F286" s="6" t="s">
        <v>397</v>
      </c>
      <c r="G286" s="6" t="s">
        <v>1568</v>
      </c>
      <c r="H286" s="6">
        <v>4</v>
      </c>
      <c r="I286" s="6">
        <v>3750</v>
      </c>
      <c r="J286" s="6">
        <v>3630</v>
      </c>
      <c r="K286" s="4">
        <v>202</v>
      </c>
      <c r="L286" s="40">
        <v>11.5</v>
      </c>
      <c r="M286" s="40">
        <v>55.59</v>
      </c>
      <c r="N286" s="6" t="s">
        <v>1777</v>
      </c>
      <c r="O286" s="6" t="s">
        <v>1778</v>
      </c>
      <c r="P286" s="6">
        <v>1</v>
      </c>
      <c r="Q286" s="6" t="s">
        <v>1710</v>
      </c>
      <c r="R286" s="16" t="s">
        <v>1850</v>
      </c>
      <c r="T286" s="6">
        <v>1</v>
      </c>
      <c r="U286" s="6">
        <v>0</v>
      </c>
      <c r="V286" s="6">
        <v>1</v>
      </c>
      <c r="W286" s="6">
        <v>1</v>
      </c>
      <c r="X286" s="6">
        <v>1</v>
      </c>
      <c r="Y286" s="6">
        <v>0</v>
      </c>
      <c r="Z286" s="6" t="s">
        <v>605</v>
      </c>
      <c r="AA286" s="6" t="s">
        <v>605</v>
      </c>
      <c r="AB286" s="15" t="s">
        <v>605</v>
      </c>
      <c r="AC286" s="6">
        <v>0</v>
      </c>
      <c r="AD286" s="6">
        <v>0</v>
      </c>
      <c r="AE286" s="6">
        <v>0</v>
      </c>
      <c r="AF286" s="6" t="s">
        <v>605</v>
      </c>
      <c r="AG286" s="6" t="s">
        <v>605</v>
      </c>
      <c r="AH286" s="6" t="s">
        <v>605</v>
      </c>
      <c r="AI286" s="6" t="s">
        <v>605</v>
      </c>
      <c r="AJ286" s="6">
        <v>1</v>
      </c>
      <c r="AK286" s="15" t="s">
        <v>1781</v>
      </c>
      <c r="AL286" s="15">
        <v>-32.799999999999997</v>
      </c>
      <c r="AM286" s="15" t="s">
        <v>605</v>
      </c>
      <c r="AN286" s="15" t="s">
        <v>1782</v>
      </c>
      <c r="AO286" s="15">
        <v>-33.700000000000003</v>
      </c>
      <c r="AP286" s="15" t="s">
        <v>605</v>
      </c>
      <c r="AQ286" s="15">
        <v>-0.9</v>
      </c>
      <c r="AR286" s="15" t="s">
        <v>605</v>
      </c>
      <c r="AS286" s="6">
        <v>0</v>
      </c>
      <c r="AT286" s="6" t="s">
        <v>605</v>
      </c>
      <c r="AU286" s="6" t="s">
        <v>605</v>
      </c>
      <c r="AV286" s="6" t="s">
        <v>605</v>
      </c>
      <c r="AW286" s="6" t="s">
        <v>605</v>
      </c>
      <c r="AX286" s="6" t="s">
        <v>605</v>
      </c>
      <c r="AY286" s="6" t="s">
        <v>605</v>
      </c>
      <c r="AZ286" s="6" t="s">
        <v>605</v>
      </c>
      <c r="BA286" s="6" t="s">
        <v>605</v>
      </c>
      <c r="BB286" s="6" t="s">
        <v>605</v>
      </c>
      <c r="BC286" s="6" t="s">
        <v>605</v>
      </c>
      <c r="BD286" s="6" t="s">
        <v>605</v>
      </c>
      <c r="BE286" s="6">
        <v>0</v>
      </c>
      <c r="BF286" s="6">
        <v>0</v>
      </c>
      <c r="BG286" s="6">
        <v>0</v>
      </c>
      <c r="BH286" s="6">
        <v>1</v>
      </c>
      <c r="BI286" s="6" t="s">
        <v>1710</v>
      </c>
      <c r="BJ286" s="6" t="s">
        <v>1799</v>
      </c>
      <c r="BK286" s="6">
        <v>-27.5</v>
      </c>
      <c r="BL286" s="6" t="s">
        <v>1800</v>
      </c>
      <c r="BM286" s="6">
        <v>8</v>
      </c>
      <c r="BN286" s="6">
        <v>6.4</v>
      </c>
      <c r="BO286" s="6">
        <v>0</v>
      </c>
    </row>
    <row r="287" spans="1:67" x14ac:dyDescent="0.15">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c r="AI287" s="4"/>
      <c r="AJ287" s="4"/>
      <c r="AK287" s="4"/>
      <c r="AL287" s="4"/>
      <c r="AM287" s="4"/>
      <c r="AN287" s="4"/>
      <c r="AO287" s="4"/>
      <c r="AP287" s="4"/>
      <c r="AQ287" s="4"/>
      <c r="AR287" s="4"/>
      <c r="AS287" s="4"/>
      <c r="AT287" s="4"/>
      <c r="AU287" s="4"/>
      <c r="AV287" s="4"/>
      <c r="AW287" s="4"/>
      <c r="AX287" s="4"/>
      <c r="AY287" s="4"/>
      <c r="AZ287" s="4"/>
      <c r="BA287" s="4"/>
      <c r="BB287" s="4"/>
      <c r="BC287" s="4"/>
      <c r="BD287" s="4"/>
      <c r="BE287" s="4"/>
      <c r="BF287" s="4"/>
      <c r="BG287" s="4"/>
      <c r="BH287" s="4"/>
      <c r="BI287" s="4"/>
      <c r="BJ287" s="4"/>
      <c r="BK287" s="4"/>
      <c r="BL287" s="4"/>
      <c r="BM287" s="4"/>
      <c r="BN287" s="4"/>
      <c r="BO287" s="4"/>
    </row>
    <row r="288" spans="1:67" x14ac:dyDescent="0.15">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c r="AI288" s="4"/>
      <c r="AJ288" s="4"/>
      <c r="AK288" s="4"/>
      <c r="AL288" s="4"/>
      <c r="AM288" s="4"/>
      <c r="AN288" s="4"/>
      <c r="AO288" s="4"/>
      <c r="AP288" s="4"/>
      <c r="AQ288" s="4"/>
      <c r="AR288" s="4"/>
      <c r="AS288" s="4"/>
      <c r="AT288" s="4"/>
      <c r="AU288" s="4"/>
      <c r="AV288" s="4"/>
      <c r="AW288" s="4"/>
      <c r="AX288" s="4"/>
      <c r="AY288" s="4"/>
      <c r="AZ288" s="4"/>
      <c r="BA288" s="4"/>
      <c r="BB288" s="4"/>
      <c r="BC288" s="4"/>
      <c r="BD288" s="4"/>
      <c r="BE288" s="4"/>
      <c r="BF288" s="4"/>
      <c r="BG288" s="4"/>
      <c r="BH288" s="4"/>
      <c r="BI288" s="4"/>
      <c r="BJ288" s="4"/>
      <c r="BK288" s="4"/>
      <c r="BL288" s="4"/>
      <c r="BM288" s="4"/>
      <c r="BN288" s="4"/>
      <c r="BO288" s="4"/>
    </row>
    <row r="289" spans="1:67" x14ac:dyDescent="0.15">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4"/>
      <c r="AI289" s="4"/>
      <c r="AJ289" s="4"/>
      <c r="AK289" s="4"/>
      <c r="AL289" s="4"/>
      <c r="AM289" s="4"/>
      <c r="AN289" s="4"/>
      <c r="AO289" s="4"/>
      <c r="AP289" s="4"/>
      <c r="AQ289" s="4"/>
      <c r="AR289" s="4"/>
      <c r="AS289" s="4"/>
      <c r="AT289" s="4"/>
      <c r="AU289" s="4"/>
      <c r="AV289" s="4"/>
      <c r="AW289" s="4"/>
      <c r="AX289" s="4"/>
      <c r="AY289" s="4"/>
      <c r="AZ289" s="4"/>
      <c r="BA289" s="4"/>
      <c r="BB289" s="4"/>
      <c r="BC289" s="4"/>
      <c r="BD289" s="4"/>
      <c r="BE289" s="4"/>
      <c r="BF289" s="4"/>
      <c r="BG289" s="4"/>
      <c r="BH289" s="4"/>
      <c r="BI289" s="4"/>
      <c r="BJ289" s="4"/>
      <c r="BK289" s="4"/>
      <c r="BL289" s="4"/>
      <c r="BM289" s="4"/>
      <c r="BN289" s="4"/>
      <c r="BO289" s="4"/>
    </row>
    <row r="290" spans="1:67" x14ac:dyDescent="0.15">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4"/>
      <c r="AM290" s="4"/>
      <c r="AN290" s="4"/>
      <c r="AO290" s="4"/>
      <c r="AP290" s="4"/>
      <c r="AQ290" s="4"/>
      <c r="AR290" s="4"/>
      <c r="AS290" s="4"/>
      <c r="AT290" s="4"/>
      <c r="AU290" s="4"/>
      <c r="AV290" s="4"/>
      <c r="AW290" s="4"/>
      <c r="AX290" s="4"/>
      <c r="AY290" s="4"/>
      <c r="AZ290" s="4"/>
      <c r="BA290" s="4"/>
      <c r="BB290" s="4"/>
      <c r="BC290" s="4"/>
      <c r="BD290" s="4"/>
      <c r="BE290" s="4"/>
      <c r="BF290" s="4"/>
      <c r="BG290" s="4"/>
      <c r="BH290" s="4"/>
      <c r="BI290" s="4"/>
      <c r="BJ290" s="4"/>
      <c r="BK290" s="4"/>
      <c r="BL290" s="4"/>
      <c r="BM290" s="4"/>
      <c r="BN290" s="4"/>
      <c r="BO290" s="4"/>
    </row>
    <row r="291" spans="1:67" x14ac:dyDescent="0.15">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c r="AK291" s="4"/>
      <c r="AL291" s="4"/>
      <c r="AM291" s="4"/>
      <c r="AN291" s="4"/>
      <c r="AO291" s="4"/>
      <c r="AP291" s="4"/>
      <c r="AQ291" s="4"/>
      <c r="AR291" s="4"/>
      <c r="AS291" s="4"/>
      <c r="AT291" s="4"/>
      <c r="AU291" s="4"/>
      <c r="AV291" s="4"/>
      <c r="AW291" s="4"/>
      <c r="AX291" s="4"/>
      <c r="AY291" s="4"/>
      <c r="AZ291" s="4"/>
      <c r="BA291" s="4"/>
      <c r="BB291" s="4"/>
      <c r="BC291" s="4"/>
      <c r="BD291" s="4"/>
      <c r="BE291" s="4"/>
      <c r="BF291" s="4"/>
      <c r="BG291" s="4"/>
      <c r="BH291" s="4"/>
      <c r="BI291" s="4"/>
      <c r="BJ291" s="4"/>
      <c r="BK291" s="4"/>
      <c r="BL291" s="4"/>
      <c r="BM291" s="4"/>
      <c r="BN291" s="4"/>
      <c r="BO291" s="4"/>
    </row>
    <row r="292" spans="1:67" x14ac:dyDescent="0.15">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c r="AK292" s="4"/>
      <c r="AL292" s="4"/>
      <c r="AM292" s="4"/>
      <c r="AN292" s="4"/>
      <c r="AO292" s="4"/>
      <c r="AP292" s="4"/>
      <c r="AQ292" s="4"/>
      <c r="AR292" s="4"/>
      <c r="AS292" s="4"/>
      <c r="AT292" s="4"/>
      <c r="AU292" s="4"/>
      <c r="AV292" s="4"/>
      <c r="AW292" s="4"/>
      <c r="AX292" s="4"/>
      <c r="AY292" s="4"/>
      <c r="AZ292" s="4"/>
      <c r="BA292" s="4"/>
      <c r="BB292" s="4"/>
      <c r="BC292" s="4"/>
      <c r="BD292" s="4"/>
      <c r="BE292" s="4"/>
      <c r="BF292" s="4"/>
      <c r="BG292" s="4"/>
      <c r="BH292" s="4"/>
      <c r="BI292" s="4"/>
      <c r="BJ292" s="4"/>
      <c r="BK292" s="4"/>
      <c r="BL292" s="4"/>
      <c r="BM292" s="4"/>
      <c r="BN292" s="4"/>
      <c r="BO292" s="4"/>
    </row>
    <row r="293" spans="1:67" x14ac:dyDescent="0.15">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c r="AK293" s="4"/>
      <c r="AL293" s="4"/>
      <c r="AM293" s="4"/>
      <c r="AN293" s="4"/>
      <c r="AO293" s="4"/>
      <c r="AP293" s="4"/>
      <c r="AQ293" s="4"/>
      <c r="AR293" s="4"/>
      <c r="AS293" s="4"/>
      <c r="AT293" s="4"/>
      <c r="AU293" s="4"/>
      <c r="AV293" s="4"/>
      <c r="AW293" s="4"/>
      <c r="AX293" s="4"/>
      <c r="AY293" s="4"/>
      <c r="AZ293" s="4"/>
      <c r="BA293" s="4"/>
      <c r="BB293" s="4"/>
      <c r="BC293" s="4"/>
      <c r="BD293" s="4"/>
      <c r="BE293" s="4"/>
      <c r="BF293" s="4"/>
      <c r="BG293" s="4"/>
      <c r="BH293" s="4"/>
      <c r="BI293" s="4"/>
      <c r="BJ293" s="4"/>
      <c r="BK293" s="4"/>
      <c r="BL293" s="4"/>
      <c r="BM293" s="4"/>
      <c r="BN293" s="4"/>
      <c r="BO293" s="4"/>
    </row>
    <row r="294" spans="1:67" x14ac:dyDescent="0.15">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c r="AK294" s="4"/>
      <c r="AL294" s="4"/>
      <c r="AM294" s="4"/>
      <c r="AN294" s="4"/>
      <c r="AO294" s="4"/>
      <c r="AP294" s="4"/>
      <c r="AQ294" s="4"/>
      <c r="AR294" s="4"/>
      <c r="AS294" s="4"/>
      <c r="AT294" s="4"/>
      <c r="AU294" s="4"/>
      <c r="AV294" s="4"/>
      <c r="AW294" s="4"/>
      <c r="AX294" s="4"/>
      <c r="AY294" s="4"/>
      <c r="AZ294" s="4"/>
      <c r="BA294" s="4"/>
      <c r="BB294" s="4"/>
      <c r="BC294" s="4"/>
      <c r="BD294" s="4"/>
      <c r="BE294" s="4"/>
      <c r="BF294" s="4"/>
      <c r="BG294" s="4"/>
      <c r="BH294" s="4"/>
      <c r="BI294" s="4"/>
      <c r="BJ294" s="4"/>
      <c r="BK294" s="4"/>
      <c r="BL294" s="4"/>
      <c r="BM294" s="4"/>
      <c r="BN294" s="4"/>
      <c r="BO294" s="4"/>
    </row>
    <row r="295" spans="1:67" x14ac:dyDescent="0.1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4"/>
      <c r="AM295" s="4"/>
      <c r="AN295" s="4"/>
      <c r="AO295" s="4"/>
      <c r="AP295" s="4"/>
      <c r="AQ295" s="4"/>
      <c r="AR295" s="4"/>
      <c r="AS295" s="4"/>
      <c r="AT295" s="4"/>
      <c r="AU295" s="4"/>
      <c r="AV295" s="4"/>
      <c r="AW295" s="4"/>
      <c r="AX295" s="4"/>
      <c r="AY295" s="4"/>
      <c r="AZ295" s="4"/>
      <c r="BA295" s="4"/>
      <c r="BB295" s="4"/>
      <c r="BC295" s="4"/>
      <c r="BD295" s="4"/>
      <c r="BE295" s="4"/>
      <c r="BF295" s="4"/>
      <c r="BG295" s="4"/>
      <c r="BH295" s="4"/>
      <c r="BI295" s="4"/>
      <c r="BJ295" s="4"/>
      <c r="BK295" s="4"/>
      <c r="BL295" s="4"/>
      <c r="BM295" s="4"/>
      <c r="BN295" s="4"/>
      <c r="BO295" s="4"/>
    </row>
    <row r="296" spans="1:67" x14ac:dyDescent="0.15">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c r="AK296" s="4"/>
      <c r="AL296" s="4"/>
      <c r="AM296" s="4"/>
      <c r="AN296" s="4"/>
      <c r="AO296" s="4"/>
      <c r="AP296" s="4"/>
      <c r="AQ296" s="4"/>
      <c r="AR296" s="4"/>
      <c r="AS296" s="4"/>
      <c r="AT296" s="4"/>
      <c r="AU296" s="4"/>
      <c r="AV296" s="4"/>
      <c r="AW296" s="4"/>
      <c r="AX296" s="4"/>
      <c r="AY296" s="4"/>
      <c r="AZ296" s="4"/>
      <c r="BA296" s="4"/>
      <c r="BB296" s="4"/>
      <c r="BC296" s="4"/>
      <c r="BD296" s="4"/>
      <c r="BE296" s="4"/>
      <c r="BF296" s="4"/>
      <c r="BG296" s="4"/>
      <c r="BH296" s="4"/>
      <c r="BI296" s="4"/>
      <c r="BJ296" s="4"/>
      <c r="BK296" s="4"/>
      <c r="BL296" s="4"/>
      <c r="BM296" s="4"/>
      <c r="BN296" s="4"/>
      <c r="BO296" s="4"/>
    </row>
    <row r="297" spans="1:67" x14ac:dyDescent="0.15">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c r="AK297" s="4"/>
      <c r="AL297" s="4"/>
      <c r="AM297" s="4"/>
      <c r="AN297" s="4"/>
      <c r="AO297" s="4"/>
      <c r="AP297" s="4"/>
      <c r="AQ297" s="4"/>
      <c r="AR297" s="4"/>
      <c r="AS297" s="4"/>
      <c r="AT297" s="4"/>
      <c r="AU297" s="4"/>
      <c r="AV297" s="4"/>
      <c r="AW297" s="4"/>
      <c r="AX297" s="4"/>
      <c r="AY297" s="4"/>
      <c r="AZ297" s="4"/>
      <c r="BA297" s="4"/>
      <c r="BB297" s="4"/>
      <c r="BC297" s="4"/>
      <c r="BD297" s="4"/>
      <c r="BE297" s="4"/>
      <c r="BF297" s="4"/>
      <c r="BG297" s="4"/>
      <c r="BH297" s="4"/>
      <c r="BI297" s="4"/>
      <c r="BJ297" s="4"/>
      <c r="BK297" s="4"/>
      <c r="BL297" s="4"/>
      <c r="BM297" s="4"/>
      <c r="BN297" s="4"/>
      <c r="BO297" s="4"/>
    </row>
    <row r="298" spans="1:67" x14ac:dyDescent="0.15">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c r="AK298" s="4"/>
      <c r="AL298" s="4"/>
      <c r="AM298" s="4"/>
      <c r="AN298" s="4"/>
      <c r="AO298" s="4"/>
      <c r="AP298" s="4"/>
      <c r="AQ298" s="4"/>
      <c r="AR298" s="4"/>
      <c r="AS298" s="4"/>
      <c r="AT298" s="4"/>
      <c r="AU298" s="4"/>
      <c r="AV298" s="4"/>
      <c r="AW298" s="4"/>
      <c r="AX298" s="4"/>
      <c r="AY298" s="4"/>
      <c r="AZ298" s="4"/>
      <c r="BA298" s="4"/>
      <c r="BB298" s="4"/>
      <c r="BC298" s="4"/>
      <c r="BD298" s="4"/>
      <c r="BE298" s="4"/>
      <c r="BF298" s="4"/>
      <c r="BG298" s="4"/>
      <c r="BH298" s="4"/>
      <c r="BI298" s="4"/>
      <c r="BJ298" s="4"/>
      <c r="BK298" s="4"/>
      <c r="BL298" s="4"/>
      <c r="BM298" s="4"/>
      <c r="BN298" s="4"/>
      <c r="BO298" s="4"/>
    </row>
    <row r="299" spans="1:67" x14ac:dyDescent="0.15">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4"/>
      <c r="AM299" s="4"/>
      <c r="AN299" s="4"/>
      <c r="AO299" s="4"/>
      <c r="AP299" s="4"/>
      <c r="AQ299" s="4"/>
      <c r="AR299" s="4"/>
      <c r="AS299" s="4"/>
      <c r="AT299" s="4"/>
      <c r="AU299" s="4"/>
      <c r="AV299" s="4"/>
      <c r="AW299" s="4"/>
      <c r="AX299" s="4"/>
      <c r="AY299" s="4"/>
      <c r="AZ299" s="4"/>
      <c r="BA299" s="4"/>
      <c r="BB299" s="4"/>
      <c r="BC299" s="4"/>
      <c r="BD299" s="4"/>
      <c r="BE299" s="4"/>
      <c r="BF299" s="4"/>
      <c r="BG299" s="4"/>
      <c r="BH299" s="4"/>
      <c r="BI299" s="4"/>
      <c r="BJ299" s="4"/>
      <c r="BK299" s="4"/>
      <c r="BL299" s="4"/>
      <c r="BM299" s="4"/>
      <c r="BN299" s="4"/>
      <c r="BO299" s="4"/>
    </row>
    <row r="300" spans="1:67" x14ac:dyDescent="0.15">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4"/>
      <c r="AM300" s="4"/>
      <c r="AN300" s="4"/>
      <c r="AO300" s="4"/>
      <c r="AP300" s="4"/>
      <c r="AQ300" s="4"/>
      <c r="AR300" s="4"/>
      <c r="AS300" s="4"/>
      <c r="AT300" s="4"/>
      <c r="AU300" s="4"/>
      <c r="AV300" s="4"/>
      <c r="AW300" s="4"/>
      <c r="AX300" s="4"/>
      <c r="AY300" s="4"/>
      <c r="AZ300" s="4"/>
      <c r="BA300" s="4"/>
      <c r="BB300" s="4"/>
      <c r="BC300" s="4"/>
      <c r="BD300" s="4"/>
      <c r="BE300" s="4"/>
      <c r="BF300" s="4"/>
      <c r="BG300" s="4"/>
      <c r="BH300" s="4"/>
      <c r="BI300" s="4"/>
      <c r="BJ300" s="4"/>
      <c r="BK300" s="4"/>
      <c r="BL300" s="4"/>
      <c r="BM300" s="4"/>
      <c r="BN300" s="4"/>
      <c r="BO300" s="4"/>
    </row>
    <row r="301" spans="1:67" x14ac:dyDescent="0.15">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c r="AK301" s="4"/>
      <c r="AL301" s="4"/>
      <c r="AM301" s="4"/>
      <c r="AN301" s="4"/>
      <c r="AO301" s="4"/>
      <c r="AP301" s="4"/>
      <c r="AQ301" s="4"/>
      <c r="AR301" s="4"/>
      <c r="AS301" s="4"/>
      <c r="AT301" s="4"/>
      <c r="AU301" s="4"/>
      <c r="AV301" s="4"/>
      <c r="AW301" s="4"/>
      <c r="AX301" s="4"/>
      <c r="AY301" s="4"/>
      <c r="AZ301" s="4"/>
      <c r="BA301" s="4"/>
      <c r="BB301" s="4"/>
      <c r="BC301" s="4"/>
      <c r="BD301" s="4"/>
      <c r="BE301" s="4"/>
      <c r="BF301" s="4"/>
      <c r="BG301" s="4"/>
      <c r="BH301" s="4"/>
      <c r="BI301" s="4"/>
      <c r="BJ301" s="4"/>
      <c r="BK301" s="4"/>
      <c r="BL301" s="4"/>
      <c r="BM301" s="4"/>
      <c r="BN301" s="4"/>
      <c r="BO301" s="4"/>
    </row>
    <row r="302" spans="1:67" x14ac:dyDescent="0.15">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4"/>
      <c r="AM302" s="4"/>
      <c r="AN302" s="4"/>
      <c r="AO302" s="4"/>
      <c r="AP302" s="4"/>
      <c r="AQ302" s="4"/>
      <c r="AR302" s="4"/>
      <c r="AS302" s="4"/>
      <c r="AT302" s="4"/>
      <c r="AU302" s="4"/>
      <c r="AV302" s="4"/>
      <c r="AW302" s="4"/>
      <c r="AX302" s="4"/>
      <c r="AY302" s="4"/>
      <c r="AZ302" s="4"/>
      <c r="BA302" s="4"/>
      <c r="BB302" s="4"/>
      <c r="BC302" s="4"/>
      <c r="BD302" s="4"/>
      <c r="BE302" s="4"/>
      <c r="BF302" s="4"/>
      <c r="BG302" s="4"/>
      <c r="BH302" s="4"/>
      <c r="BI302" s="4"/>
      <c r="BJ302" s="4"/>
      <c r="BK302" s="4"/>
      <c r="BL302" s="4"/>
      <c r="BM302" s="4"/>
      <c r="BN302" s="4"/>
      <c r="BO302" s="4"/>
    </row>
    <row r="303" spans="1:67" x14ac:dyDescent="0.15">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4"/>
      <c r="AM303" s="4"/>
      <c r="AN303" s="4"/>
      <c r="AO303" s="4"/>
      <c r="AP303" s="4"/>
      <c r="AQ303" s="4"/>
      <c r="AR303" s="4"/>
      <c r="AS303" s="4"/>
      <c r="AT303" s="4"/>
      <c r="AU303" s="4"/>
      <c r="AV303" s="4"/>
      <c r="AW303" s="4"/>
      <c r="AX303" s="4"/>
      <c r="AY303" s="4"/>
      <c r="AZ303" s="4"/>
      <c r="BA303" s="4"/>
      <c r="BB303" s="4"/>
      <c r="BC303" s="4"/>
      <c r="BD303" s="4"/>
      <c r="BE303" s="4"/>
      <c r="BF303" s="4"/>
      <c r="BG303" s="4"/>
      <c r="BH303" s="4"/>
      <c r="BI303" s="4"/>
      <c r="BJ303" s="4"/>
      <c r="BK303" s="4"/>
      <c r="BL303" s="4"/>
      <c r="BM303" s="4"/>
      <c r="BN303" s="4"/>
      <c r="BO303" s="4"/>
    </row>
    <row r="304" spans="1:67" x14ac:dyDescent="0.15">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4"/>
      <c r="AM304" s="4"/>
      <c r="AN304" s="4"/>
      <c r="AO304" s="4"/>
      <c r="AP304" s="4"/>
      <c r="AQ304" s="4"/>
      <c r="AR304" s="4"/>
      <c r="AS304" s="4"/>
      <c r="AT304" s="4"/>
      <c r="AU304" s="4"/>
      <c r="AV304" s="4"/>
      <c r="AW304" s="4"/>
      <c r="AX304" s="4"/>
      <c r="AY304" s="4"/>
      <c r="AZ304" s="4"/>
      <c r="BA304" s="4"/>
      <c r="BB304" s="4"/>
      <c r="BC304" s="4"/>
      <c r="BD304" s="4"/>
      <c r="BE304" s="4"/>
      <c r="BF304" s="4"/>
      <c r="BG304" s="4"/>
      <c r="BH304" s="4"/>
      <c r="BI304" s="4"/>
      <c r="BJ304" s="4"/>
      <c r="BK304" s="4"/>
      <c r="BL304" s="4"/>
      <c r="BM304" s="4"/>
      <c r="BN304" s="4"/>
      <c r="BO304" s="4"/>
    </row>
    <row r="305" spans="1:67" x14ac:dyDescent="0.1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4"/>
      <c r="AM305" s="4"/>
      <c r="AN305" s="4"/>
      <c r="AO305" s="4"/>
      <c r="AP305" s="4"/>
      <c r="AQ305" s="4"/>
      <c r="AR305" s="4"/>
      <c r="AS305" s="4"/>
      <c r="AT305" s="4"/>
      <c r="AU305" s="4"/>
      <c r="AV305" s="4"/>
      <c r="AW305" s="4"/>
      <c r="AX305" s="4"/>
      <c r="AY305" s="4"/>
      <c r="AZ305" s="4"/>
      <c r="BA305" s="4"/>
      <c r="BB305" s="4"/>
      <c r="BC305" s="4"/>
      <c r="BD305" s="4"/>
      <c r="BE305" s="4"/>
      <c r="BF305" s="4"/>
      <c r="BG305" s="4"/>
      <c r="BH305" s="4"/>
      <c r="BI305" s="4"/>
      <c r="BJ305" s="4"/>
      <c r="BK305" s="4"/>
      <c r="BL305" s="4"/>
      <c r="BM305" s="4"/>
      <c r="BN305" s="4"/>
      <c r="BO305" s="4"/>
    </row>
    <row r="306" spans="1:67" x14ac:dyDescent="0.15">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4"/>
      <c r="AM306" s="4"/>
      <c r="AN306" s="4"/>
      <c r="AO306" s="4"/>
      <c r="AP306" s="4"/>
      <c r="AQ306" s="4"/>
      <c r="AR306" s="4"/>
      <c r="AS306" s="4"/>
      <c r="AT306" s="4"/>
      <c r="AU306" s="4"/>
      <c r="AV306" s="4"/>
      <c r="AW306" s="4"/>
      <c r="AX306" s="4"/>
      <c r="AY306" s="4"/>
      <c r="AZ306" s="4"/>
      <c r="BA306" s="4"/>
      <c r="BB306" s="4"/>
      <c r="BC306" s="4"/>
      <c r="BD306" s="4"/>
      <c r="BE306" s="4"/>
      <c r="BF306" s="4"/>
      <c r="BG306" s="4"/>
      <c r="BH306" s="4"/>
      <c r="BI306" s="4"/>
      <c r="BJ306" s="4"/>
      <c r="BK306" s="4"/>
      <c r="BL306" s="4"/>
      <c r="BM306" s="4"/>
      <c r="BN306" s="4"/>
      <c r="BO306" s="4"/>
    </row>
    <row r="307" spans="1:67" x14ac:dyDescent="0.15">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4"/>
      <c r="AM307" s="4"/>
      <c r="AN307" s="4"/>
      <c r="AO307" s="4"/>
      <c r="AP307" s="4"/>
      <c r="AQ307" s="4"/>
      <c r="AR307" s="4"/>
      <c r="AS307" s="4"/>
      <c r="AT307" s="4"/>
      <c r="AU307" s="4"/>
      <c r="AV307" s="4"/>
      <c r="AW307" s="4"/>
      <c r="AX307" s="4"/>
      <c r="AY307" s="4"/>
      <c r="AZ307" s="4"/>
      <c r="BA307" s="4"/>
      <c r="BB307" s="4"/>
      <c r="BC307" s="4"/>
      <c r="BD307" s="4"/>
      <c r="BE307" s="4"/>
      <c r="BF307" s="4"/>
      <c r="BG307" s="4"/>
      <c r="BH307" s="4"/>
      <c r="BI307" s="4"/>
      <c r="BJ307" s="4"/>
      <c r="BK307" s="4"/>
      <c r="BL307" s="4"/>
      <c r="BM307" s="4"/>
      <c r="BN307" s="4"/>
      <c r="BO307" s="4"/>
    </row>
    <row r="308" spans="1:67" x14ac:dyDescent="0.15">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4"/>
      <c r="AM308" s="4"/>
      <c r="AN308" s="4"/>
      <c r="AO308" s="4"/>
      <c r="AP308" s="4"/>
      <c r="AQ308" s="4"/>
      <c r="AR308" s="4"/>
      <c r="AS308" s="4"/>
      <c r="AT308" s="4"/>
      <c r="AU308" s="4"/>
      <c r="AV308" s="4"/>
      <c r="AW308" s="4"/>
      <c r="AX308" s="4"/>
      <c r="AY308" s="4"/>
      <c r="AZ308" s="4"/>
      <c r="BA308" s="4"/>
      <c r="BB308" s="4"/>
      <c r="BC308" s="4"/>
      <c r="BD308" s="4"/>
      <c r="BE308" s="4"/>
      <c r="BF308" s="4"/>
      <c r="BG308" s="4"/>
      <c r="BH308" s="4"/>
      <c r="BI308" s="4"/>
      <c r="BJ308" s="4"/>
      <c r="BK308" s="4"/>
      <c r="BL308" s="4"/>
      <c r="BM308" s="4"/>
      <c r="BN308" s="4"/>
      <c r="BO308" s="4"/>
    </row>
    <row r="309" spans="1:67" x14ac:dyDescent="0.15">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4"/>
      <c r="AM309" s="4"/>
      <c r="AN309" s="4"/>
      <c r="AO309" s="4"/>
      <c r="AP309" s="4"/>
      <c r="AQ309" s="4"/>
      <c r="AR309" s="4"/>
      <c r="AS309" s="4"/>
      <c r="AT309" s="4"/>
      <c r="AU309" s="4"/>
      <c r="AV309" s="4"/>
      <c r="AW309" s="4"/>
      <c r="AX309" s="4"/>
      <c r="AY309" s="4"/>
      <c r="AZ309" s="4"/>
      <c r="BA309" s="4"/>
      <c r="BB309" s="4"/>
      <c r="BC309" s="4"/>
      <c r="BD309" s="4"/>
      <c r="BE309" s="4"/>
      <c r="BF309" s="4"/>
      <c r="BG309" s="4"/>
      <c r="BH309" s="4"/>
      <c r="BI309" s="4"/>
      <c r="BJ309" s="4"/>
      <c r="BK309" s="4"/>
      <c r="BL309" s="4"/>
      <c r="BM309" s="4"/>
      <c r="BN309" s="4"/>
      <c r="BO309" s="4"/>
    </row>
    <row r="310" spans="1:67" x14ac:dyDescent="0.15">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c r="AK310" s="4"/>
      <c r="AL310" s="4"/>
      <c r="AM310" s="4"/>
      <c r="AN310" s="4"/>
      <c r="AO310" s="4"/>
      <c r="AP310" s="4"/>
      <c r="AQ310" s="4"/>
      <c r="AR310" s="4"/>
      <c r="AS310" s="4"/>
      <c r="AT310" s="4"/>
      <c r="AU310" s="4"/>
      <c r="AV310" s="4"/>
      <c r="AW310" s="4"/>
      <c r="AX310" s="4"/>
      <c r="AY310" s="4"/>
      <c r="AZ310" s="4"/>
      <c r="BA310" s="4"/>
      <c r="BB310" s="4"/>
      <c r="BC310" s="4"/>
      <c r="BD310" s="4"/>
      <c r="BE310" s="4"/>
      <c r="BF310" s="4"/>
      <c r="BG310" s="4"/>
      <c r="BH310" s="4"/>
      <c r="BI310" s="4"/>
      <c r="BJ310" s="4"/>
      <c r="BK310" s="4"/>
      <c r="BL310" s="4"/>
      <c r="BM310" s="4"/>
      <c r="BN310" s="4"/>
      <c r="BO310" s="4"/>
    </row>
    <row r="311" spans="1:67" x14ac:dyDescent="0.15">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c r="AK311" s="4"/>
      <c r="AL311" s="4"/>
      <c r="AM311" s="4"/>
      <c r="AN311" s="4"/>
      <c r="AO311" s="4"/>
      <c r="AP311" s="4"/>
      <c r="AQ311" s="4"/>
      <c r="AR311" s="4"/>
      <c r="AS311" s="4"/>
      <c r="AT311" s="4"/>
      <c r="AU311" s="4"/>
      <c r="AV311" s="4"/>
      <c r="AW311" s="4"/>
      <c r="AX311" s="4"/>
      <c r="AY311" s="4"/>
      <c r="AZ311" s="4"/>
      <c r="BA311" s="4"/>
      <c r="BB311" s="4"/>
      <c r="BC311" s="4"/>
      <c r="BD311" s="4"/>
      <c r="BE311" s="4"/>
      <c r="BF311" s="4"/>
      <c r="BG311" s="4"/>
      <c r="BH311" s="4"/>
      <c r="BI311" s="4"/>
      <c r="BJ311" s="4"/>
      <c r="BK311" s="4"/>
      <c r="BL311" s="4"/>
      <c r="BM311" s="4"/>
      <c r="BN311" s="4"/>
      <c r="BO311" s="4"/>
    </row>
    <row r="312" spans="1:67" x14ac:dyDescent="0.15">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4"/>
      <c r="AM312" s="4"/>
      <c r="AN312" s="4"/>
      <c r="AO312" s="4"/>
      <c r="AP312" s="4"/>
      <c r="AQ312" s="4"/>
      <c r="AR312" s="4"/>
      <c r="AS312" s="4"/>
      <c r="AT312" s="4"/>
      <c r="AU312" s="4"/>
      <c r="AV312" s="4"/>
      <c r="AW312" s="4"/>
      <c r="AX312" s="4"/>
      <c r="AY312" s="4"/>
      <c r="AZ312" s="4"/>
      <c r="BA312" s="4"/>
      <c r="BB312" s="4"/>
      <c r="BC312" s="4"/>
      <c r="BD312" s="4"/>
      <c r="BE312" s="4"/>
      <c r="BF312" s="4"/>
      <c r="BG312" s="4"/>
      <c r="BH312" s="4"/>
      <c r="BI312" s="4"/>
      <c r="BJ312" s="4"/>
      <c r="BK312" s="4"/>
      <c r="BL312" s="4"/>
      <c r="BM312" s="4"/>
      <c r="BN312" s="4"/>
      <c r="BO312" s="4"/>
    </row>
    <row r="313" spans="1:67" x14ac:dyDescent="0.15">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4"/>
      <c r="AM313" s="4"/>
      <c r="AN313" s="4"/>
      <c r="AO313" s="4"/>
      <c r="AP313" s="4"/>
      <c r="AQ313" s="4"/>
      <c r="AR313" s="4"/>
      <c r="AS313" s="4"/>
      <c r="AT313" s="4"/>
      <c r="AU313" s="4"/>
      <c r="AV313" s="4"/>
      <c r="AW313" s="4"/>
      <c r="AX313" s="4"/>
      <c r="AY313" s="4"/>
      <c r="AZ313" s="4"/>
      <c r="BA313" s="4"/>
      <c r="BB313" s="4"/>
      <c r="BC313" s="4"/>
      <c r="BD313" s="4"/>
      <c r="BE313" s="4"/>
      <c r="BF313" s="4"/>
      <c r="BG313" s="4"/>
      <c r="BH313" s="4"/>
      <c r="BI313" s="4"/>
      <c r="BJ313" s="4"/>
      <c r="BK313" s="4"/>
      <c r="BL313" s="4"/>
      <c r="BM313" s="4"/>
      <c r="BN313" s="4"/>
      <c r="BO313" s="4"/>
    </row>
    <row r="314" spans="1:67" x14ac:dyDescent="0.15">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4"/>
      <c r="AM314" s="4"/>
      <c r="AN314" s="4"/>
      <c r="AO314" s="4"/>
      <c r="AP314" s="4"/>
      <c r="AQ314" s="4"/>
      <c r="AR314" s="4"/>
      <c r="AS314" s="4"/>
      <c r="AT314" s="4"/>
      <c r="AU314" s="4"/>
      <c r="AV314" s="4"/>
      <c r="AW314" s="4"/>
      <c r="AX314" s="4"/>
      <c r="AY314" s="4"/>
      <c r="AZ314" s="4"/>
      <c r="BA314" s="4"/>
      <c r="BB314" s="4"/>
      <c r="BC314" s="4"/>
      <c r="BD314" s="4"/>
      <c r="BE314" s="4"/>
      <c r="BF314" s="4"/>
      <c r="BG314" s="4"/>
      <c r="BH314" s="4"/>
      <c r="BI314" s="4"/>
      <c r="BJ314" s="4"/>
      <c r="BK314" s="4"/>
      <c r="BL314" s="4"/>
      <c r="BM314" s="4"/>
      <c r="BN314" s="4"/>
      <c r="BO314" s="4"/>
    </row>
    <row r="315" spans="1:67" x14ac:dyDescent="0.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4"/>
      <c r="AM315" s="4"/>
      <c r="AN315" s="4"/>
      <c r="AO315" s="4"/>
      <c r="AP315" s="4"/>
      <c r="AQ315" s="4"/>
      <c r="AR315" s="4"/>
      <c r="AS315" s="4"/>
      <c r="AT315" s="4"/>
      <c r="AU315" s="4"/>
      <c r="AV315" s="4"/>
      <c r="AW315" s="4"/>
      <c r="AX315" s="4"/>
      <c r="AY315" s="4"/>
      <c r="AZ315" s="4"/>
      <c r="BA315" s="4"/>
      <c r="BB315" s="4"/>
      <c r="BC315" s="4"/>
      <c r="BD315" s="4"/>
      <c r="BE315" s="4"/>
      <c r="BF315" s="4"/>
      <c r="BG315" s="4"/>
      <c r="BH315" s="4"/>
      <c r="BI315" s="4"/>
      <c r="BJ315" s="4"/>
      <c r="BK315" s="4"/>
      <c r="BL315" s="4"/>
      <c r="BM315" s="4"/>
      <c r="BN315" s="4"/>
      <c r="BO315" s="4"/>
    </row>
    <row r="316" spans="1:67" x14ac:dyDescent="0.15">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c r="AK316" s="4"/>
      <c r="AL316" s="4"/>
      <c r="AM316" s="4"/>
      <c r="AN316" s="4"/>
      <c r="AO316" s="4"/>
      <c r="AP316" s="4"/>
      <c r="AQ316" s="4"/>
      <c r="AR316" s="4"/>
      <c r="AS316" s="4"/>
      <c r="AT316" s="4"/>
      <c r="AU316" s="4"/>
      <c r="AV316" s="4"/>
      <c r="AW316" s="4"/>
      <c r="AX316" s="4"/>
      <c r="AY316" s="4"/>
      <c r="AZ316" s="4"/>
      <c r="BA316" s="4"/>
      <c r="BB316" s="4"/>
      <c r="BC316" s="4"/>
      <c r="BD316" s="4"/>
      <c r="BE316" s="4"/>
      <c r="BF316" s="4"/>
      <c r="BG316" s="4"/>
      <c r="BH316" s="4"/>
      <c r="BI316" s="4"/>
      <c r="BJ316" s="4"/>
      <c r="BK316" s="4"/>
      <c r="BL316" s="4"/>
      <c r="BM316" s="4"/>
      <c r="BN316" s="4"/>
      <c r="BO316" s="4"/>
    </row>
    <row r="317" spans="1:67" x14ac:dyDescent="0.15">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4"/>
      <c r="AM317" s="4"/>
      <c r="AN317" s="4"/>
      <c r="AO317" s="4"/>
      <c r="AP317" s="4"/>
      <c r="AQ317" s="4"/>
      <c r="AR317" s="4"/>
      <c r="AS317" s="4"/>
      <c r="AT317" s="4"/>
      <c r="AU317" s="4"/>
      <c r="AV317" s="4"/>
      <c r="AW317" s="4"/>
      <c r="AX317" s="4"/>
      <c r="AY317" s="4"/>
      <c r="AZ317" s="4"/>
      <c r="BA317" s="4"/>
      <c r="BB317" s="4"/>
      <c r="BC317" s="4"/>
      <c r="BD317" s="4"/>
      <c r="BE317" s="4"/>
      <c r="BF317" s="4"/>
      <c r="BG317" s="4"/>
      <c r="BH317" s="4"/>
      <c r="BI317" s="4"/>
      <c r="BJ317" s="4"/>
      <c r="BK317" s="4"/>
      <c r="BL317" s="4"/>
      <c r="BM317" s="4"/>
      <c r="BN317" s="4"/>
      <c r="BO317" s="4"/>
    </row>
    <row r="318" spans="1:67" x14ac:dyDescent="0.15">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c r="AK318" s="4"/>
      <c r="AL318" s="4"/>
      <c r="AM318" s="4"/>
      <c r="AN318" s="4"/>
      <c r="AO318" s="4"/>
      <c r="AP318" s="4"/>
      <c r="AQ318" s="4"/>
      <c r="AR318" s="4"/>
      <c r="AS318" s="4"/>
      <c r="AT318" s="4"/>
      <c r="AU318" s="4"/>
      <c r="AV318" s="4"/>
      <c r="AW318" s="4"/>
      <c r="AX318" s="4"/>
      <c r="AY318" s="4"/>
      <c r="AZ318" s="4"/>
      <c r="BA318" s="4"/>
      <c r="BB318" s="4"/>
      <c r="BC318" s="4"/>
      <c r="BD318" s="4"/>
      <c r="BE318" s="4"/>
      <c r="BF318" s="4"/>
      <c r="BG318" s="4"/>
      <c r="BH318" s="4"/>
      <c r="BI318" s="4"/>
      <c r="BJ318" s="4"/>
      <c r="BK318" s="4"/>
      <c r="BL318" s="4"/>
      <c r="BM318" s="4"/>
      <c r="BN318" s="4"/>
      <c r="BO318" s="4"/>
    </row>
    <row r="319" spans="1:67" x14ac:dyDescent="0.15">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c r="AK319" s="4"/>
      <c r="AL319" s="4"/>
      <c r="AM319" s="4"/>
      <c r="AN319" s="4"/>
      <c r="AO319" s="4"/>
      <c r="AP319" s="4"/>
      <c r="AQ319" s="4"/>
      <c r="AR319" s="4"/>
      <c r="AS319" s="4"/>
      <c r="AT319" s="4"/>
      <c r="AU319" s="4"/>
      <c r="AV319" s="4"/>
      <c r="AW319" s="4"/>
      <c r="AX319" s="4"/>
      <c r="AY319" s="4"/>
      <c r="AZ319" s="4"/>
      <c r="BA319" s="4"/>
      <c r="BB319" s="4"/>
      <c r="BC319" s="4"/>
      <c r="BD319" s="4"/>
      <c r="BE319" s="4"/>
      <c r="BF319" s="4"/>
      <c r="BG319" s="4"/>
      <c r="BH319" s="4"/>
      <c r="BI319" s="4"/>
      <c r="BJ319" s="4"/>
      <c r="BK319" s="4"/>
      <c r="BL319" s="4"/>
      <c r="BM319" s="4"/>
      <c r="BN319" s="4"/>
      <c r="BO319" s="4"/>
    </row>
    <row r="320" spans="1:67" x14ac:dyDescent="0.15">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c r="AK320" s="4"/>
      <c r="AL320" s="4"/>
      <c r="AM320" s="4"/>
      <c r="AN320" s="4"/>
      <c r="AO320" s="4"/>
      <c r="AP320" s="4"/>
      <c r="AQ320" s="4"/>
      <c r="AR320" s="4"/>
      <c r="AS320" s="4"/>
      <c r="AT320" s="4"/>
      <c r="AU320" s="4"/>
      <c r="AV320" s="4"/>
      <c r="AW320" s="4"/>
      <c r="AX320" s="4"/>
      <c r="AY320" s="4"/>
      <c r="AZ320" s="4"/>
      <c r="BA320" s="4"/>
      <c r="BB320" s="4"/>
      <c r="BC320" s="4"/>
      <c r="BD320" s="4"/>
      <c r="BE320" s="4"/>
      <c r="BF320" s="4"/>
      <c r="BG320" s="4"/>
      <c r="BH320" s="4"/>
      <c r="BI320" s="4"/>
      <c r="BJ320" s="4"/>
      <c r="BK320" s="4"/>
      <c r="BL320" s="4"/>
      <c r="BM320" s="4"/>
      <c r="BN320" s="4"/>
      <c r="BO320" s="4"/>
    </row>
    <row r="321" spans="1:67" x14ac:dyDescent="0.15">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c r="AK321" s="4"/>
      <c r="AL321" s="4"/>
      <c r="AM321" s="4"/>
      <c r="AN321" s="4"/>
      <c r="AO321" s="4"/>
      <c r="AP321" s="4"/>
      <c r="AQ321" s="4"/>
      <c r="AR321" s="4"/>
      <c r="AS321" s="4"/>
      <c r="AT321" s="4"/>
      <c r="AU321" s="4"/>
      <c r="AV321" s="4"/>
      <c r="AW321" s="4"/>
      <c r="AX321" s="4"/>
      <c r="AY321" s="4"/>
      <c r="AZ321" s="4"/>
      <c r="BA321" s="4"/>
      <c r="BB321" s="4"/>
      <c r="BC321" s="4"/>
      <c r="BD321" s="4"/>
      <c r="BE321" s="4"/>
      <c r="BF321" s="4"/>
      <c r="BG321" s="4"/>
      <c r="BH321" s="4"/>
      <c r="BI321" s="4"/>
      <c r="BJ321" s="4"/>
      <c r="BK321" s="4"/>
      <c r="BL321" s="4"/>
      <c r="BM321" s="4"/>
      <c r="BN321" s="4"/>
      <c r="BO321" s="4"/>
    </row>
    <row r="322" spans="1:67" x14ac:dyDescent="0.15">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4"/>
      <c r="AM322" s="4"/>
      <c r="AN322" s="4"/>
      <c r="AO322" s="4"/>
      <c r="AP322" s="4"/>
      <c r="AQ322" s="4"/>
      <c r="AR322" s="4"/>
      <c r="AS322" s="4"/>
      <c r="AT322" s="4"/>
      <c r="AU322" s="4"/>
      <c r="AV322" s="4"/>
      <c r="AW322" s="4"/>
      <c r="AX322" s="4"/>
      <c r="AY322" s="4"/>
      <c r="AZ322" s="4"/>
      <c r="BA322" s="4"/>
      <c r="BB322" s="4"/>
      <c r="BC322" s="4"/>
      <c r="BD322" s="4"/>
      <c r="BE322" s="4"/>
      <c r="BF322" s="4"/>
      <c r="BG322" s="4"/>
      <c r="BH322" s="4"/>
      <c r="BI322" s="4"/>
      <c r="BJ322" s="4"/>
      <c r="BK322" s="4"/>
      <c r="BL322" s="4"/>
      <c r="BM322" s="4"/>
      <c r="BN322" s="4"/>
      <c r="BO322" s="4"/>
    </row>
    <row r="323" spans="1:67" x14ac:dyDescent="0.15">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c r="AK323" s="4"/>
      <c r="AL323" s="4"/>
      <c r="AM323" s="4"/>
      <c r="AN323" s="4"/>
      <c r="AO323" s="4"/>
      <c r="AP323" s="4"/>
      <c r="AQ323" s="4"/>
      <c r="AR323" s="4"/>
      <c r="AS323" s="4"/>
      <c r="AT323" s="4"/>
      <c r="AU323" s="4"/>
      <c r="AV323" s="4"/>
      <c r="AW323" s="4"/>
      <c r="AX323" s="4"/>
      <c r="AY323" s="4"/>
      <c r="AZ323" s="4"/>
      <c r="BA323" s="4"/>
      <c r="BB323" s="4"/>
      <c r="BC323" s="4"/>
      <c r="BD323" s="4"/>
      <c r="BE323" s="4"/>
      <c r="BF323" s="4"/>
      <c r="BG323" s="4"/>
      <c r="BH323" s="4"/>
      <c r="BI323" s="4"/>
      <c r="BJ323" s="4"/>
      <c r="BK323" s="4"/>
      <c r="BL323" s="4"/>
      <c r="BM323" s="4"/>
      <c r="BN323" s="4"/>
      <c r="BO323" s="4"/>
    </row>
    <row r="324" spans="1:67" x14ac:dyDescent="0.15">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c r="AK324" s="4"/>
      <c r="AL324" s="4"/>
      <c r="AM324" s="4"/>
      <c r="AN324" s="4"/>
      <c r="AO324" s="4"/>
      <c r="AP324" s="4"/>
      <c r="AQ324" s="4"/>
      <c r="AR324" s="4"/>
      <c r="AS324" s="4"/>
      <c r="AT324" s="4"/>
      <c r="AU324" s="4"/>
      <c r="AV324" s="4"/>
      <c r="AW324" s="4"/>
      <c r="AX324" s="4"/>
      <c r="AY324" s="4"/>
      <c r="AZ324" s="4"/>
      <c r="BA324" s="4"/>
      <c r="BB324" s="4"/>
      <c r="BC324" s="4"/>
      <c r="BD324" s="4"/>
      <c r="BE324" s="4"/>
      <c r="BF324" s="4"/>
      <c r="BG324" s="4"/>
      <c r="BH324" s="4"/>
      <c r="BI324" s="4"/>
      <c r="BJ324" s="4"/>
      <c r="BK324" s="4"/>
      <c r="BL324" s="4"/>
      <c r="BM324" s="4"/>
      <c r="BN324" s="4"/>
      <c r="BO324" s="4"/>
    </row>
    <row r="325" spans="1:67" x14ac:dyDescent="0.1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c r="AK325" s="4"/>
      <c r="AL325" s="4"/>
      <c r="AM325" s="4"/>
      <c r="AN325" s="4"/>
      <c r="AO325" s="4"/>
      <c r="AP325" s="4"/>
      <c r="AQ325" s="4"/>
      <c r="AR325" s="4"/>
      <c r="AS325" s="4"/>
      <c r="AT325" s="4"/>
      <c r="AU325" s="4"/>
      <c r="AV325" s="4"/>
      <c r="AW325" s="4"/>
      <c r="AX325" s="4"/>
      <c r="AY325" s="4"/>
      <c r="AZ325" s="4"/>
      <c r="BA325" s="4"/>
      <c r="BB325" s="4"/>
      <c r="BC325" s="4"/>
      <c r="BD325" s="4"/>
      <c r="BE325" s="4"/>
      <c r="BF325" s="4"/>
      <c r="BG325" s="4"/>
      <c r="BH325" s="4"/>
      <c r="BI325" s="4"/>
      <c r="BJ325" s="4"/>
      <c r="BK325" s="4"/>
      <c r="BL325" s="4"/>
      <c r="BM325" s="4"/>
      <c r="BN325" s="4"/>
      <c r="BO325" s="4"/>
    </row>
    <row r="326" spans="1:67" x14ac:dyDescent="0.15">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c r="AK326" s="4"/>
      <c r="AL326" s="4"/>
      <c r="AM326" s="4"/>
      <c r="AN326" s="4"/>
      <c r="AO326" s="4"/>
      <c r="AP326" s="4"/>
      <c r="AQ326" s="4"/>
      <c r="AR326" s="4"/>
      <c r="AS326" s="4"/>
      <c r="AT326" s="4"/>
      <c r="AU326" s="4"/>
      <c r="AV326" s="4"/>
      <c r="AW326" s="4"/>
      <c r="AX326" s="4"/>
      <c r="AY326" s="4"/>
      <c r="AZ326" s="4"/>
      <c r="BA326" s="4"/>
      <c r="BB326" s="4"/>
      <c r="BC326" s="4"/>
      <c r="BD326" s="4"/>
      <c r="BE326" s="4"/>
      <c r="BF326" s="4"/>
      <c r="BG326" s="4"/>
      <c r="BH326" s="4"/>
      <c r="BI326" s="4"/>
      <c r="BJ326" s="4"/>
      <c r="BK326" s="4"/>
      <c r="BL326" s="4"/>
      <c r="BM326" s="4"/>
      <c r="BN326" s="4"/>
      <c r="BO326" s="4"/>
    </row>
    <row r="327" spans="1:67" x14ac:dyDescent="0.15">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c r="AG327" s="4"/>
      <c r="AH327" s="4"/>
      <c r="AI327" s="4"/>
      <c r="AJ327" s="4"/>
      <c r="AK327" s="4"/>
      <c r="AL327" s="4"/>
      <c r="AM327" s="4"/>
      <c r="AN327" s="4"/>
      <c r="AO327" s="4"/>
      <c r="AP327" s="4"/>
      <c r="AQ327" s="4"/>
      <c r="AR327" s="4"/>
      <c r="AS327" s="4"/>
      <c r="AT327" s="4"/>
      <c r="AU327" s="4"/>
      <c r="AV327" s="4"/>
      <c r="AW327" s="4"/>
      <c r="AX327" s="4"/>
      <c r="AY327" s="4"/>
      <c r="AZ327" s="4"/>
      <c r="BA327" s="4"/>
      <c r="BB327" s="4"/>
      <c r="BC327" s="4"/>
      <c r="BD327" s="4"/>
      <c r="BE327" s="4"/>
      <c r="BF327" s="4"/>
      <c r="BG327" s="4"/>
      <c r="BH327" s="4"/>
      <c r="BI327" s="4"/>
      <c r="BJ327" s="4"/>
      <c r="BK327" s="4"/>
      <c r="BL327" s="4"/>
      <c r="BM327" s="4"/>
      <c r="BN327" s="4"/>
      <c r="BO327" s="4"/>
    </row>
    <row r="328" spans="1:67" x14ac:dyDescent="0.15">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c r="AG328" s="4"/>
      <c r="AH328" s="4"/>
      <c r="AI328" s="4"/>
      <c r="AJ328" s="4"/>
      <c r="AK328" s="4"/>
      <c r="AL328" s="4"/>
      <c r="AM328" s="4"/>
      <c r="AN328" s="4"/>
      <c r="AO328" s="4"/>
      <c r="AP328" s="4"/>
      <c r="AQ328" s="4"/>
      <c r="AR328" s="4"/>
      <c r="AS328" s="4"/>
      <c r="AT328" s="4"/>
      <c r="AU328" s="4"/>
      <c r="AV328" s="4"/>
      <c r="AW328" s="4"/>
      <c r="AX328" s="4"/>
      <c r="AY328" s="4"/>
      <c r="AZ328" s="4"/>
      <c r="BA328" s="4"/>
      <c r="BB328" s="4"/>
      <c r="BC328" s="4"/>
      <c r="BD328" s="4"/>
      <c r="BE328" s="4"/>
      <c r="BF328" s="4"/>
      <c r="BG328" s="4"/>
      <c r="BH328" s="4"/>
      <c r="BI328" s="4"/>
      <c r="BJ328" s="4"/>
      <c r="BK328" s="4"/>
      <c r="BL328" s="4"/>
      <c r="BM328" s="4"/>
      <c r="BN328" s="4"/>
      <c r="BO328" s="4"/>
    </row>
    <row r="329" spans="1:67" x14ac:dyDescent="0.15">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c r="AG329" s="4"/>
      <c r="AH329" s="4"/>
      <c r="AI329" s="4"/>
      <c r="AJ329" s="4"/>
      <c r="AK329" s="4"/>
      <c r="AL329" s="4"/>
      <c r="AM329" s="4"/>
      <c r="AN329" s="4"/>
      <c r="AO329" s="4"/>
      <c r="AP329" s="4"/>
      <c r="AQ329" s="4"/>
      <c r="AR329" s="4"/>
      <c r="AS329" s="4"/>
      <c r="AT329" s="4"/>
      <c r="AU329" s="4"/>
      <c r="AV329" s="4"/>
      <c r="AW329" s="4"/>
      <c r="AX329" s="4"/>
      <c r="AY329" s="4"/>
      <c r="AZ329" s="4"/>
      <c r="BA329" s="4"/>
      <c r="BB329" s="4"/>
      <c r="BC329" s="4"/>
      <c r="BD329" s="4"/>
      <c r="BE329" s="4"/>
      <c r="BF329" s="4"/>
      <c r="BG329" s="4"/>
      <c r="BH329" s="4"/>
      <c r="BI329" s="4"/>
      <c r="BJ329" s="4"/>
      <c r="BK329" s="4"/>
      <c r="BL329" s="4"/>
      <c r="BM329" s="4"/>
      <c r="BN329" s="4"/>
      <c r="BO329" s="4"/>
    </row>
    <row r="330" spans="1:67" x14ac:dyDescent="0.15">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c r="AG330" s="4"/>
      <c r="AH330" s="4"/>
      <c r="AI330" s="4"/>
      <c r="AJ330" s="4"/>
      <c r="AK330" s="4"/>
      <c r="AL330" s="4"/>
      <c r="AM330" s="4"/>
      <c r="AN330" s="4"/>
      <c r="AO330" s="4"/>
      <c r="AP330" s="4"/>
      <c r="AQ330" s="4"/>
      <c r="AR330" s="4"/>
      <c r="AS330" s="4"/>
      <c r="AT330" s="4"/>
      <c r="AU330" s="4"/>
      <c r="AV330" s="4"/>
      <c r="AW330" s="4"/>
      <c r="AX330" s="4"/>
      <c r="AY330" s="4"/>
      <c r="AZ330" s="4"/>
      <c r="BA330" s="4"/>
      <c r="BB330" s="4"/>
      <c r="BC330" s="4"/>
      <c r="BD330" s="4"/>
      <c r="BE330" s="4"/>
      <c r="BF330" s="4"/>
      <c r="BG330" s="4"/>
      <c r="BH330" s="4"/>
      <c r="BI330" s="4"/>
      <c r="BJ330" s="4"/>
      <c r="BK330" s="4"/>
      <c r="BL330" s="4"/>
      <c r="BM330" s="4"/>
      <c r="BN330" s="4"/>
      <c r="BO330" s="4"/>
    </row>
    <row r="331" spans="1:67" x14ac:dyDescent="0.15">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c r="AG331" s="4"/>
      <c r="AH331" s="4"/>
      <c r="AI331" s="4"/>
      <c r="AJ331" s="4"/>
      <c r="AK331" s="4"/>
      <c r="AL331" s="4"/>
      <c r="AM331" s="4"/>
      <c r="AN331" s="4"/>
      <c r="AO331" s="4"/>
      <c r="AP331" s="4"/>
      <c r="AQ331" s="4"/>
      <c r="AR331" s="4"/>
      <c r="AS331" s="4"/>
      <c r="AT331" s="4"/>
      <c r="AU331" s="4"/>
      <c r="AV331" s="4"/>
      <c r="AW331" s="4"/>
      <c r="AX331" s="4"/>
      <c r="AY331" s="4"/>
      <c r="AZ331" s="4"/>
      <c r="BA331" s="4"/>
      <c r="BB331" s="4"/>
      <c r="BC331" s="4"/>
      <c r="BD331" s="4"/>
      <c r="BE331" s="4"/>
      <c r="BF331" s="4"/>
      <c r="BG331" s="4"/>
      <c r="BH331" s="4"/>
      <c r="BI331" s="4"/>
      <c r="BJ331" s="4"/>
      <c r="BK331" s="4"/>
      <c r="BL331" s="4"/>
      <c r="BM331" s="4"/>
      <c r="BN331" s="4"/>
      <c r="BO331" s="4"/>
    </row>
    <row r="332" spans="1:67" x14ac:dyDescent="0.15">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4"/>
      <c r="AK332" s="4"/>
      <c r="AL332" s="4"/>
      <c r="AM332" s="4"/>
      <c r="AN332" s="4"/>
      <c r="AO332" s="4"/>
      <c r="AP332" s="4"/>
      <c r="AQ332" s="4"/>
      <c r="AR332" s="4"/>
      <c r="AS332" s="4"/>
      <c r="AT332" s="4"/>
      <c r="AU332" s="4"/>
      <c r="AV332" s="4"/>
      <c r="AW332" s="4"/>
      <c r="AX332" s="4"/>
      <c r="AY332" s="4"/>
      <c r="AZ332" s="4"/>
      <c r="BA332" s="4"/>
      <c r="BB332" s="4"/>
      <c r="BC332" s="4"/>
      <c r="BD332" s="4"/>
      <c r="BE332" s="4"/>
      <c r="BF332" s="4"/>
      <c r="BG332" s="4"/>
      <c r="BH332" s="4"/>
      <c r="BI332" s="4"/>
      <c r="BJ332" s="4"/>
      <c r="BK332" s="4"/>
      <c r="BL332" s="4"/>
      <c r="BM332" s="4"/>
      <c r="BN332" s="4"/>
      <c r="BO332" s="4"/>
    </row>
    <row r="333" spans="1:67" x14ac:dyDescent="0.15">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c r="AG333" s="4"/>
      <c r="AH333" s="4"/>
      <c r="AI333" s="4"/>
      <c r="AJ333" s="4"/>
      <c r="AK333" s="4"/>
      <c r="AL333" s="4"/>
      <c r="AM333" s="4"/>
      <c r="AN333" s="4"/>
      <c r="AO333" s="4"/>
      <c r="AP333" s="4"/>
      <c r="AQ333" s="4"/>
      <c r="AR333" s="4"/>
      <c r="AS333" s="4"/>
      <c r="AT333" s="4"/>
      <c r="AU333" s="4"/>
      <c r="AV333" s="4"/>
      <c r="AW333" s="4"/>
      <c r="AX333" s="4"/>
      <c r="AY333" s="4"/>
      <c r="AZ333" s="4"/>
      <c r="BA333" s="4"/>
      <c r="BB333" s="4"/>
      <c r="BC333" s="4"/>
      <c r="BD333" s="4"/>
      <c r="BE333" s="4"/>
      <c r="BF333" s="4"/>
      <c r="BG333" s="4"/>
      <c r="BH333" s="4"/>
      <c r="BI333" s="4"/>
      <c r="BJ333" s="4"/>
      <c r="BK333" s="4"/>
      <c r="BL333" s="4"/>
      <c r="BM333" s="4"/>
      <c r="BN333" s="4"/>
      <c r="BO333" s="4"/>
    </row>
    <row r="334" spans="1:67" x14ac:dyDescent="0.15">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4"/>
      <c r="AI334" s="4"/>
      <c r="AJ334" s="4"/>
      <c r="AK334" s="4"/>
      <c r="AL334" s="4"/>
      <c r="AM334" s="4"/>
      <c r="AN334" s="4"/>
      <c r="AO334" s="4"/>
      <c r="AP334" s="4"/>
      <c r="AQ334" s="4"/>
      <c r="AR334" s="4"/>
      <c r="AS334" s="4"/>
      <c r="AT334" s="4"/>
      <c r="AU334" s="4"/>
      <c r="AV334" s="4"/>
      <c r="AW334" s="4"/>
      <c r="AX334" s="4"/>
      <c r="AY334" s="4"/>
      <c r="AZ334" s="4"/>
      <c r="BA334" s="4"/>
      <c r="BB334" s="4"/>
      <c r="BC334" s="4"/>
      <c r="BD334" s="4"/>
      <c r="BE334" s="4"/>
      <c r="BF334" s="4"/>
      <c r="BG334" s="4"/>
      <c r="BH334" s="4"/>
      <c r="BI334" s="4"/>
      <c r="BJ334" s="4"/>
      <c r="BK334" s="4"/>
      <c r="BL334" s="4"/>
      <c r="BM334" s="4"/>
      <c r="BN334" s="4"/>
      <c r="BO334" s="4"/>
    </row>
    <row r="335" spans="1:67" x14ac:dyDescent="0.1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4"/>
      <c r="AK335" s="4"/>
      <c r="AL335" s="4"/>
      <c r="AM335" s="4"/>
      <c r="AN335" s="4"/>
      <c r="AO335" s="4"/>
      <c r="AP335" s="4"/>
      <c r="AQ335" s="4"/>
      <c r="AR335" s="4"/>
      <c r="AS335" s="4"/>
      <c r="AT335" s="4"/>
      <c r="AU335" s="4"/>
      <c r="AV335" s="4"/>
      <c r="AW335" s="4"/>
      <c r="AX335" s="4"/>
      <c r="AY335" s="4"/>
      <c r="AZ335" s="4"/>
      <c r="BA335" s="4"/>
      <c r="BB335" s="4"/>
      <c r="BC335" s="4"/>
      <c r="BD335" s="4"/>
      <c r="BE335" s="4"/>
      <c r="BF335" s="4"/>
      <c r="BG335" s="4"/>
      <c r="BH335" s="4"/>
      <c r="BI335" s="4"/>
      <c r="BJ335" s="4"/>
      <c r="BK335" s="4"/>
      <c r="BL335" s="4"/>
      <c r="BM335" s="4"/>
      <c r="BN335" s="4"/>
      <c r="BO335" s="4"/>
    </row>
    <row r="336" spans="1:67" x14ac:dyDescent="0.15">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4"/>
      <c r="AK336" s="4"/>
      <c r="AL336" s="4"/>
      <c r="AM336" s="4"/>
      <c r="AN336" s="4"/>
      <c r="AO336" s="4"/>
      <c r="AP336" s="4"/>
      <c r="AQ336" s="4"/>
      <c r="AR336" s="4"/>
      <c r="AS336" s="4"/>
      <c r="AT336" s="4"/>
      <c r="AU336" s="4"/>
      <c r="AV336" s="4"/>
      <c r="AW336" s="4"/>
      <c r="AX336" s="4"/>
      <c r="AY336" s="4"/>
      <c r="AZ336" s="4"/>
      <c r="BA336" s="4"/>
      <c r="BB336" s="4"/>
      <c r="BC336" s="4"/>
      <c r="BD336" s="4"/>
      <c r="BE336" s="4"/>
      <c r="BF336" s="4"/>
      <c r="BG336" s="4"/>
      <c r="BH336" s="4"/>
      <c r="BI336" s="4"/>
      <c r="BJ336" s="4"/>
      <c r="BK336" s="4"/>
      <c r="BL336" s="4"/>
      <c r="BM336" s="4"/>
      <c r="BN336" s="4"/>
      <c r="BO336" s="4"/>
    </row>
    <row r="337" spans="1:67" x14ac:dyDescent="0.15">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c r="AJ337" s="4"/>
      <c r="AK337" s="4"/>
      <c r="AL337" s="4"/>
      <c r="AM337" s="4"/>
      <c r="AN337" s="4"/>
      <c r="AO337" s="4"/>
      <c r="AP337" s="4"/>
      <c r="AQ337" s="4"/>
      <c r="AR337" s="4"/>
      <c r="AS337" s="4"/>
      <c r="AT337" s="4"/>
      <c r="AU337" s="4"/>
      <c r="AV337" s="4"/>
      <c r="AW337" s="4"/>
      <c r="AX337" s="4"/>
      <c r="AY337" s="4"/>
      <c r="AZ337" s="4"/>
      <c r="BA337" s="4"/>
      <c r="BB337" s="4"/>
      <c r="BC337" s="4"/>
      <c r="BD337" s="4"/>
      <c r="BE337" s="4"/>
      <c r="BF337" s="4"/>
      <c r="BG337" s="4"/>
      <c r="BH337" s="4"/>
      <c r="BI337" s="4"/>
      <c r="BJ337" s="4"/>
      <c r="BK337" s="4"/>
      <c r="BL337" s="4"/>
      <c r="BM337" s="4"/>
      <c r="BN337" s="4"/>
      <c r="BO337" s="4"/>
    </row>
    <row r="338" spans="1:67" x14ac:dyDescent="0.15">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c r="AG338" s="4"/>
      <c r="AH338" s="4"/>
      <c r="AI338" s="4"/>
      <c r="AJ338" s="4"/>
      <c r="AK338" s="4"/>
      <c r="AL338" s="4"/>
      <c r="AM338" s="4"/>
      <c r="AN338" s="4"/>
      <c r="AO338" s="4"/>
      <c r="AP338" s="4"/>
      <c r="AQ338" s="4"/>
      <c r="AR338" s="4"/>
      <c r="AS338" s="4"/>
      <c r="AT338" s="4"/>
      <c r="AU338" s="4"/>
      <c r="AV338" s="4"/>
      <c r="AW338" s="4"/>
      <c r="AX338" s="4"/>
      <c r="AY338" s="4"/>
      <c r="AZ338" s="4"/>
      <c r="BA338" s="4"/>
      <c r="BB338" s="4"/>
      <c r="BC338" s="4"/>
      <c r="BD338" s="4"/>
      <c r="BE338" s="4"/>
      <c r="BF338" s="4"/>
      <c r="BG338" s="4"/>
      <c r="BH338" s="4"/>
      <c r="BI338" s="4"/>
      <c r="BJ338" s="4"/>
      <c r="BK338" s="4"/>
      <c r="BL338" s="4"/>
      <c r="BM338" s="4"/>
      <c r="BN338" s="4"/>
      <c r="BO338" s="4"/>
    </row>
    <row r="339" spans="1:67" x14ac:dyDescent="0.15">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c r="AJ339" s="4"/>
      <c r="AK339" s="4"/>
      <c r="AL339" s="4"/>
      <c r="AM339" s="4"/>
      <c r="AN339" s="4"/>
      <c r="AO339" s="4"/>
      <c r="AP339" s="4"/>
      <c r="AQ339" s="4"/>
      <c r="AR339" s="4"/>
      <c r="AS339" s="4"/>
      <c r="AT339" s="4"/>
      <c r="AU339" s="4"/>
      <c r="AV339" s="4"/>
      <c r="AW339" s="4"/>
      <c r="AX339" s="4"/>
      <c r="AY339" s="4"/>
      <c r="AZ339" s="4"/>
      <c r="BA339" s="4"/>
      <c r="BB339" s="4"/>
      <c r="BC339" s="4"/>
      <c r="BD339" s="4"/>
      <c r="BE339" s="4"/>
      <c r="BF339" s="4"/>
      <c r="BG339" s="4"/>
      <c r="BH339" s="4"/>
      <c r="BI339" s="4"/>
      <c r="BJ339" s="4"/>
      <c r="BK339" s="4"/>
      <c r="BL339" s="4"/>
      <c r="BM339" s="4"/>
      <c r="BN339" s="4"/>
      <c r="BO339" s="4"/>
    </row>
    <row r="340" spans="1:67" x14ac:dyDescent="0.15">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c r="AG340" s="4"/>
      <c r="AH340" s="4"/>
      <c r="AI340" s="4"/>
      <c r="AJ340" s="4"/>
      <c r="AK340" s="4"/>
      <c r="AL340" s="4"/>
      <c r="AM340" s="4"/>
      <c r="AN340" s="4"/>
      <c r="AO340" s="4"/>
      <c r="AP340" s="4"/>
      <c r="AQ340" s="4"/>
      <c r="AR340" s="4"/>
      <c r="AS340" s="4"/>
      <c r="AT340" s="4"/>
      <c r="AU340" s="4"/>
      <c r="AV340" s="4"/>
      <c r="AW340" s="4"/>
      <c r="AX340" s="4"/>
      <c r="AY340" s="4"/>
      <c r="AZ340" s="4"/>
      <c r="BA340" s="4"/>
      <c r="BB340" s="4"/>
      <c r="BC340" s="4"/>
      <c r="BD340" s="4"/>
      <c r="BE340" s="4"/>
      <c r="BF340" s="4"/>
      <c r="BG340" s="4"/>
      <c r="BH340" s="4"/>
      <c r="BI340" s="4"/>
      <c r="BJ340" s="4"/>
      <c r="BK340" s="4"/>
      <c r="BL340" s="4"/>
      <c r="BM340" s="4"/>
      <c r="BN340" s="4"/>
      <c r="BO340" s="4"/>
    </row>
    <row r="341" spans="1:67" x14ac:dyDescent="0.15">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c r="AK341" s="4"/>
      <c r="AL341" s="4"/>
      <c r="AM341" s="4"/>
      <c r="AN341" s="4"/>
      <c r="AO341" s="4"/>
      <c r="AP341" s="4"/>
      <c r="AQ341" s="4"/>
      <c r="AR341" s="4"/>
      <c r="AS341" s="4"/>
      <c r="AT341" s="4"/>
      <c r="AU341" s="4"/>
      <c r="AV341" s="4"/>
      <c r="AW341" s="4"/>
      <c r="AX341" s="4"/>
      <c r="AY341" s="4"/>
      <c r="AZ341" s="4"/>
      <c r="BA341" s="4"/>
      <c r="BB341" s="4"/>
      <c r="BC341" s="4"/>
      <c r="BD341" s="4"/>
      <c r="BE341" s="4"/>
      <c r="BF341" s="4"/>
      <c r="BG341" s="4"/>
      <c r="BH341" s="4"/>
      <c r="BI341" s="4"/>
      <c r="BJ341" s="4"/>
      <c r="BK341" s="4"/>
      <c r="BL341" s="4"/>
      <c r="BM341" s="4"/>
      <c r="BN341" s="4"/>
      <c r="BO341" s="4"/>
    </row>
    <row r="342" spans="1:67" x14ac:dyDescent="0.15">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c r="AK342" s="4"/>
      <c r="AL342" s="4"/>
      <c r="AM342" s="4"/>
      <c r="AN342" s="4"/>
      <c r="AO342" s="4"/>
      <c r="AP342" s="4"/>
      <c r="AQ342" s="4"/>
      <c r="AR342" s="4"/>
      <c r="AS342" s="4"/>
      <c r="AT342" s="4"/>
      <c r="AU342" s="4"/>
      <c r="AV342" s="4"/>
      <c r="AW342" s="4"/>
      <c r="AX342" s="4"/>
      <c r="AY342" s="4"/>
      <c r="AZ342" s="4"/>
      <c r="BA342" s="4"/>
      <c r="BB342" s="4"/>
      <c r="BC342" s="4"/>
      <c r="BD342" s="4"/>
      <c r="BE342" s="4"/>
      <c r="BF342" s="4"/>
      <c r="BG342" s="4"/>
      <c r="BH342" s="4"/>
      <c r="BI342" s="4"/>
      <c r="BJ342" s="4"/>
      <c r="BK342" s="4"/>
      <c r="BL342" s="4"/>
      <c r="BM342" s="4"/>
      <c r="BN342" s="4"/>
      <c r="BO342" s="4"/>
    </row>
    <row r="343" spans="1:67" x14ac:dyDescent="0.15">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c r="AK343" s="4"/>
      <c r="AL343" s="4"/>
      <c r="AM343" s="4"/>
      <c r="AN343" s="4"/>
      <c r="AO343" s="4"/>
      <c r="AP343" s="4"/>
      <c r="AQ343" s="4"/>
      <c r="AR343" s="4"/>
      <c r="AS343" s="4"/>
      <c r="AT343" s="4"/>
      <c r="AU343" s="4"/>
      <c r="AV343" s="4"/>
      <c r="AW343" s="4"/>
      <c r="AX343" s="4"/>
      <c r="AY343" s="4"/>
      <c r="AZ343" s="4"/>
      <c r="BA343" s="4"/>
      <c r="BB343" s="4"/>
      <c r="BC343" s="4"/>
      <c r="BD343" s="4"/>
      <c r="BE343" s="4"/>
      <c r="BF343" s="4"/>
      <c r="BG343" s="4"/>
      <c r="BH343" s="4"/>
      <c r="BI343" s="4"/>
      <c r="BJ343" s="4"/>
      <c r="BK343" s="4"/>
      <c r="BL343" s="4"/>
      <c r="BM343" s="4"/>
      <c r="BN343" s="4"/>
      <c r="BO343" s="4"/>
    </row>
    <row r="344" spans="1:67" x14ac:dyDescent="0.15">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c r="AG344" s="4"/>
      <c r="AH344" s="4"/>
      <c r="AI344" s="4"/>
      <c r="AJ344" s="4"/>
      <c r="AK344" s="4"/>
      <c r="AL344" s="4"/>
      <c r="AM344" s="4"/>
      <c r="AN344" s="4"/>
      <c r="AO344" s="4"/>
      <c r="AP344" s="4"/>
      <c r="AQ344" s="4"/>
      <c r="AR344" s="4"/>
      <c r="AS344" s="4"/>
      <c r="AT344" s="4"/>
      <c r="AU344" s="4"/>
      <c r="AV344" s="4"/>
      <c r="AW344" s="4"/>
      <c r="AX344" s="4"/>
      <c r="AY344" s="4"/>
      <c r="AZ344" s="4"/>
      <c r="BA344" s="4"/>
      <c r="BB344" s="4"/>
      <c r="BC344" s="4"/>
      <c r="BD344" s="4"/>
      <c r="BE344" s="4"/>
      <c r="BF344" s="4"/>
      <c r="BG344" s="4"/>
      <c r="BH344" s="4"/>
      <c r="BI344" s="4"/>
      <c r="BJ344" s="4"/>
      <c r="BK344" s="4"/>
      <c r="BL344" s="4"/>
      <c r="BM344" s="4"/>
      <c r="BN344" s="4"/>
      <c r="BO344" s="4"/>
    </row>
    <row r="345" spans="1:67" x14ac:dyDescent="0.1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c r="AK345" s="4"/>
      <c r="AL345" s="4"/>
      <c r="AM345" s="4"/>
      <c r="AN345" s="4"/>
      <c r="AO345" s="4"/>
      <c r="AP345" s="4"/>
      <c r="AQ345" s="4"/>
      <c r="AR345" s="4"/>
      <c r="AS345" s="4"/>
      <c r="AT345" s="4"/>
      <c r="AU345" s="4"/>
      <c r="AV345" s="4"/>
      <c r="AW345" s="4"/>
      <c r="AX345" s="4"/>
      <c r="AY345" s="4"/>
      <c r="AZ345" s="4"/>
      <c r="BA345" s="4"/>
      <c r="BB345" s="4"/>
      <c r="BC345" s="4"/>
      <c r="BD345" s="4"/>
      <c r="BE345" s="4"/>
      <c r="BF345" s="4"/>
      <c r="BG345" s="4"/>
      <c r="BH345" s="4"/>
      <c r="BI345" s="4"/>
      <c r="BJ345" s="4"/>
      <c r="BK345" s="4"/>
      <c r="BL345" s="4"/>
      <c r="BM345" s="4"/>
      <c r="BN345" s="4"/>
      <c r="BO345" s="4"/>
    </row>
    <row r="346" spans="1:67" x14ac:dyDescent="0.15">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c r="AK346" s="4"/>
      <c r="AL346" s="4"/>
      <c r="AM346" s="4"/>
      <c r="AN346" s="4"/>
      <c r="AO346" s="4"/>
      <c r="AP346" s="4"/>
      <c r="AQ346" s="4"/>
      <c r="AR346" s="4"/>
      <c r="AS346" s="4"/>
      <c r="AT346" s="4"/>
      <c r="AU346" s="4"/>
      <c r="AV346" s="4"/>
      <c r="AW346" s="4"/>
      <c r="AX346" s="4"/>
      <c r="AY346" s="4"/>
      <c r="AZ346" s="4"/>
      <c r="BA346" s="4"/>
      <c r="BB346" s="4"/>
      <c r="BC346" s="4"/>
      <c r="BD346" s="4"/>
      <c r="BE346" s="4"/>
      <c r="BF346" s="4"/>
      <c r="BG346" s="4"/>
      <c r="BH346" s="4"/>
      <c r="BI346" s="4"/>
      <c r="BJ346" s="4"/>
      <c r="BK346" s="4"/>
      <c r="BL346" s="4"/>
      <c r="BM346" s="4"/>
      <c r="BN346" s="4"/>
      <c r="BO346" s="4"/>
    </row>
    <row r="347" spans="1:67" x14ac:dyDescent="0.15">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c r="AJ347" s="4"/>
      <c r="AK347" s="4"/>
      <c r="AL347" s="4"/>
      <c r="AM347" s="4"/>
      <c r="AN347" s="4"/>
      <c r="AO347" s="4"/>
      <c r="AP347" s="4"/>
      <c r="AQ347" s="4"/>
      <c r="AR347" s="4"/>
      <c r="AS347" s="4"/>
      <c r="AT347" s="4"/>
      <c r="AU347" s="4"/>
      <c r="AV347" s="4"/>
      <c r="AW347" s="4"/>
      <c r="AX347" s="4"/>
      <c r="AY347" s="4"/>
      <c r="AZ347" s="4"/>
      <c r="BA347" s="4"/>
      <c r="BB347" s="4"/>
      <c r="BC347" s="4"/>
      <c r="BD347" s="4"/>
      <c r="BE347" s="4"/>
      <c r="BF347" s="4"/>
      <c r="BG347" s="4"/>
      <c r="BH347" s="4"/>
      <c r="BI347" s="4"/>
      <c r="BJ347" s="4"/>
      <c r="BK347" s="4"/>
      <c r="BL347" s="4"/>
      <c r="BM347" s="4"/>
      <c r="BN347" s="4"/>
      <c r="BO347" s="4"/>
    </row>
    <row r="348" spans="1:67" x14ac:dyDescent="0.15">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c r="AG348" s="4"/>
      <c r="AH348" s="4"/>
      <c r="AI348" s="4"/>
      <c r="AJ348" s="4"/>
      <c r="AK348" s="4"/>
      <c r="AL348" s="4"/>
      <c r="AM348" s="4"/>
      <c r="AN348" s="4"/>
      <c r="AO348" s="4"/>
      <c r="AP348" s="4"/>
      <c r="AQ348" s="4"/>
      <c r="AR348" s="4"/>
      <c r="AS348" s="4"/>
      <c r="AT348" s="4"/>
      <c r="AU348" s="4"/>
      <c r="AV348" s="4"/>
      <c r="AW348" s="4"/>
      <c r="AX348" s="4"/>
      <c r="AY348" s="4"/>
      <c r="AZ348" s="4"/>
      <c r="BA348" s="4"/>
      <c r="BB348" s="4"/>
      <c r="BC348" s="4"/>
      <c r="BD348" s="4"/>
      <c r="BE348" s="4"/>
      <c r="BF348" s="4"/>
      <c r="BG348" s="4"/>
      <c r="BH348" s="4"/>
      <c r="BI348" s="4"/>
      <c r="BJ348" s="4"/>
      <c r="BK348" s="4"/>
      <c r="BL348" s="4"/>
      <c r="BM348" s="4"/>
      <c r="BN348" s="4"/>
      <c r="BO348" s="4"/>
    </row>
    <row r="349" spans="1:67" x14ac:dyDescent="0.15">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c r="AG349" s="4"/>
      <c r="AH349" s="4"/>
      <c r="AI349" s="4"/>
      <c r="AJ349" s="4"/>
      <c r="AK349" s="4"/>
      <c r="AL349" s="4"/>
      <c r="AM349" s="4"/>
      <c r="AN349" s="4"/>
      <c r="AO349" s="4"/>
      <c r="AP349" s="4"/>
      <c r="AQ349" s="4"/>
      <c r="AR349" s="4"/>
      <c r="AS349" s="4"/>
      <c r="AT349" s="4"/>
      <c r="AU349" s="4"/>
      <c r="AV349" s="4"/>
      <c r="AW349" s="4"/>
      <c r="AX349" s="4"/>
      <c r="AY349" s="4"/>
      <c r="AZ349" s="4"/>
      <c r="BA349" s="4"/>
      <c r="BB349" s="4"/>
      <c r="BC349" s="4"/>
      <c r="BD349" s="4"/>
      <c r="BE349" s="4"/>
      <c r="BF349" s="4"/>
      <c r="BG349" s="4"/>
      <c r="BH349" s="4"/>
      <c r="BI349" s="4"/>
      <c r="BJ349" s="4"/>
      <c r="BK349" s="4"/>
      <c r="BL349" s="4"/>
      <c r="BM349" s="4"/>
      <c r="BN349" s="4"/>
      <c r="BO349" s="4"/>
    </row>
    <row r="350" spans="1:67" x14ac:dyDescent="0.15">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c r="AG350" s="4"/>
      <c r="AH350" s="4"/>
      <c r="AI350" s="4"/>
      <c r="AJ350" s="4"/>
      <c r="AK350" s="4"/>
      <c r="AL350" s="4"/>
      <c r="AM350" s="4"/>
      <c r="AN350" s="4"/>
      <c r="AO350" s="4"/>
      <c r="AP350" s="4"/>
      <c r="AQ350" s="4"/>
      <c r="AR350" s="4"/>
      <c r="AS350" s="4"/>
      <c r="AT350" s="4"/>
      <c r="AU350" s="4"/>
      <c r="AV350" s="4"/>
      <c r="AW350" s="4"/>
      <c r="AX350" s="4"/>
      <c r="AY350" s="4"/>
      <c r="AZ350" s="4"/>
      <c r="BA350" s="4"/>
      <c r="BB350" s="4"/>
      <c r="BC350" s="4"/>
      <c r="BD350" s="4"/>
      <c r="BE350" s="4"/>
      <c r="BF350" s="4"/>
      <c r="BG350" s="4"/>
      <c r="BH350" s="4"/>
      <c r="BI350" s="4"/>
      <c r="BJ350" s="4"/>
      <c r="BK350" s="4"/>
      <c r="BL350" s="4"/>
      <c r="BM350" s="4"/>
      <c r="BN350" s="4"/>
      <c r="BO350" s="4"/>
    </row>
    <row r="351" spans="1:67" x14ac:dyDescent="0.15">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c r="AJ351" s="4"/>
      <c r="AK351" s="4"/>
      <c r="AL351" s="4"/>
      <c r="AM351" s="4"/>
      <c r="AN351" s="4"/>
      <c r="AO351" s="4"/>
      <c r="AP351" s="4"/>
      <c r="AQ351" s="4"/>
      <c r="AR351" s="4"/>
      <c r="AS351" s="4"/>
      <c r="AT351" s="4"/>
      <c r="AU351" s="4"/>
      <c r="AV351" s="4"/>
      <c r="AW351" s="4"/>
      <c r="AX351" s="4"/>
      <c r="AY351" s="4"/>
      <c r="AZ351" s="4"/>
      <c r="BA351" s="4"/>
      <c r="BB351" s="4"/>
      <c r="BC351" s="4"/>
      <c r="BD351" s="4"/>
      <c r="BE351" s="4"/>
      <c r="BF351" s="4"/>
      <c r="BG351" s="4"/>
      <c r="BH351" s="4"/>
      <c r="BI351" s="4"/>
      <c r="BJ351" s="4"/>
      <c r="BK351" s="4"/>
      <c r="BL351" s="4"/>
      <c r="BM351" s="4"/>
      <c r="BN351" s="4"/>
      <c r="BO351" s="4"/>
    </row>
    <row r="352" spans="1:67" x14ac:dyDescent="0.15">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c r="AM352" s="4"/>
      <c r="AN352" s="4"/>
      <c r="AO352" s="4"/>
      <c r="AP352" s="4"/>
      <c r="AQ352" s="4"/>
      <c r="AR352" s="4"/>
      <c r="AS352" s="4"/>
      <c r="AT352" s="4"/>
      <c r="AU352" s="4"/>
      <c r="AV352" s="4"/>
      <c r="AW352" s="4"/>
      <c r="AX352" s="4"/>
      <c r="AY352" s="4"/>
      <c r="AZ352" s="4"/>
      <c r="BA352" s="4"/>
      <c r="BB352" s="4"/>
      <c r="BC352" s="4"/>
      <c r="BD352" s="4"/>
      <c r="BE352" s="4"/>
      <c r="BF352" s="4"/>
      <c r="BG352" s="4"/>
      <c r="BH352" s="4"/>
      <c r="BI352" s="4"/>
      <c r="BJ352" s="4"/>
      <c r="BK352" s="4"/>
      <c r="BL352" s="4"/>
      <c r="BM352" s="4"/>
      <c r="BN352" s="4"/>
      <c r="BO352" s="4"/>
    </row>
    <row r="353" spans="1:67" x14ac:dyDescent="0.15">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c r="AK353" s="4"/>
      <c r="AL353" s="4"/>
      <c r="AM353" s="4"/>
      <c r="AN353" s="4"/>
      <c r="AO353" s="4"/>
      <c r="AP353" s="4"/>
      <c r="AQ353" s="4"/>
      <c r="AR353" s="4"/>
      <c r="AS353" s="4"/>
      <c r="AT353" s="4"/>
      <c r="AU353" s="4"/>
      <c r="AV353" s="4"/>
      <c r="AW353" s="4"/>
      <c r="AX353" s="4"/>
      <c r="AY353" s="4"/>
      <c r="AZ353" s="4"/>
      <c r="BA353" s="4"/>
      <c r="BB353" s="4"/>
      <c r="BC353" s="4"/>
      <c r="BD353" s="4"/>
      <c r="BE353" s="4"/>
      <c r="BF353" s="4"/>
      <c r="BG353" s="4"/>
      <c r="BH353" s="4"/>
      <c r="BI353" s="4"/>
      <c r="BJ353" s="4"/>
      <c r="BK353" s="4"/>
      <c r="BL353" s="4"/>
      <c r="BM353" s="4"/>
      <c r="BN353" s="4"/>
      <c r="BO353" s="4"/>
    </row>
    <row r="354" spans="1:67" x14ac:dyDescent="0.15">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c r="AJ354" s="4"/>
      <c r="AK354" s="4"/>
      <c r="AL354" s="4"/>
      <c r="AM354" s="4"/>
      <c r="AN354" s="4"/>
      <c r="AO354" s="4"/>
      <c r="AP354" s="4"/>
      <c r="AQ354" s="4"/>
      <c r="AR354" s="4"/>
      <c r="AS354" s="4"/>
      <c r="AT354" s="4"/>
      <c r="AU354" s="4"/>
      <c r="AV354" s="4"/>
      <c r="AW354" s="4"/>
      <c r="AX354" s="4"/>
      <c r="AY354" s="4"/>
      <c r="AZ354" s="4"/>
      <c r="BA354" s="4"/>
      <c r="BB354" s="4"/>
      <c r="BC354" s="4"/>
      <c r="BD354" s="4"/>
      <c r="BE354" s="4"/>
      <c r="BF354" s="4"/>
      <c r="BG354" s="4"/>
      <c r="BH354" s="4"/>
      <c r="BI354" s="4"/>
      <c r="BJ354" s="4"/>
      <c r="BK354" s="4"/>
      <c r="BL354" s="4"/>
      <c r="BM354" s="4"/>
      <c r="BN354" s="4"/>
      <c r="BO354" s="4"/>
    </row>
    <row r="355" spans="1:67" x14ac:dyDescent="0.1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c r="AG355" s="4"/>
      <c r="AH355" s="4"/>
      <c r="AI355" s="4"/>
      <c r="AJ355" s="4"/>
      <c r="AK355" s="4"/>
      <c r="AL355" s="4"/>
      <c r="AM355" s="4"/>
      <c r="AN355" s="4"/>
      <c r="AO355" s="4"/>
      <c r="AP355" s="4"/>
      <c r="AQ355" s="4"/>
      <c r="AR355" s="4"/>
      <c r="AS355" s="4"/>
      <c r="AT355" s="4"/>
      <c r="AU355" s="4"/>
      <c r="AV355" s="4"/>
      <c r="AW355" s="4"/>
      <c r="AX355" s="4"/>
      <c r="AY355" s="4"/>
      <c r="AZ355" s="4"/>
      <c r="BA355" s="4"/>
      <c r="BB355" s="4"/>
      <c r="BC355" s="4"/>
      <c r="BD355" s="4"/>
      <c r="BE355" s="4"/>
      <c r="BF355" s="4"/>
      <c r="BG355" s="4"/>
      <c r="BH355" s="4"/>
      <c r="BI355" s="4"/>
      <c r="BJ355" s="4"/>
      <c r="BK355" s="4"/>
      <c r="BL355" s="4"/>
      <c r="BM355" s="4"/>
      <c r="BN355" s="4"/>
      <c r="BO355" s="4"/>
    </row>
    <row r="356" spans="1:67" x14ac:dyDescent="0.15">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c r="AJ356" s="4"/>
      <c r="AK356" s="4"/>
      <c r="AL356" s="4"/>
      <c r="AM356" s="4"/>
      <c r="AN356" s="4"/>
      <c r="AO356" s="4"/>
      <c r="AP356" s="4"/>
      <c r="AQ356" s="4"/>
      <c r="AR356" s="4"/>
      <c r="AS356" s="4"/>
      <c r="AT356" s="4"/>
      <c r="AU356" s="4"/>
      <c r="AV356" s="4"/>
      <c r="AW356" s="4"/>
      <c r="AX356" s="4"/>
      <c r="AY356" s="4"/>
      <c r="AZ356" s="4"/>
      <c r="BA356" s="4"/>
      <c r="BB356" s="4"/>
      <c r="BC356" s="4"/>
      <c r="BD356" s="4"/>
      <c r="BE356" s="4"/>
      <c r="BF356" s="4"/>
      <c r="BG356" s="4"/>
      <c r="BH356" s="4"/>
      <c r="BI356" s="4"/>
      <c r="BJ356" s="4"/>
      <c r="BK356" s="4"/>
      <c r="BL356" s="4"/>
      <c r="BM356" s="4"/>
      <c r="BN356" s="4"/>
      <c r="BO356" s="4"/>
    </row>
    <row r="357" spans="1:67" x14ac:dyDescent="0.15">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c r="AJ357" s="4"/>
      <c r="AK357" s="4"/>
      <c r="AL357" s="4"/>
      <c r="AM357" s="4"/>
      <c r="AN357" s="4"/>
      <c r="AO357" s="4"/>
      <c r="AP357" s="4"/>
      <c r="AQ357" s="4"/>
      <c r="AR357" s="4"/>
      <c r="AS357" s="4"/>
      <c r="AT357" s="4"/>
      <c r="AU357" s="4"/>
      <c r="AV357" s="4"/>
      <c r="AW357" s="4"/>
      <c r="AX357" s="4"/>
      <c r="AY357" s="4"/>
      <c r="AZ357" s="4"/>
      <c r="BA357" s="4"/>
      <c r="BB357" s="4"/>
      <c r="BC357" s="4"/>
      <c r="BD357" s="4"/>
      <c r="BE357" s="4"/>
      <c r="BF357" s="4"/>
      <c r="BG357" s="4"/>
      <c r="BH357" s="4"/>
      <c r="BI357" s="4"/>
      <c r="BJ357" s="4"/>
      <c r="BK357" s="4"/>
      <c r="BL357" s="4"/>
      <c r="BM357" s="4"/>
      <c r="BN357" s="4"/>
      <c r="BO357" s="4"/>
    </row>
    <row r="358" spans="1:67" x14ac:dyDescent="0.15">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4"/>
      <c r="AI358" s="4"/>
      <c r="AJ358" s="4"/>
      <c r="AK358" s="4"/>
      <c r="AL358" s="4"/>
      <c r="AM358" s="4"/>
      <c r="AN358" s="4"/>
      <c r="AO358" s="4"/>
      <c r="AP358" s="4"/>
      <c r="AQ358" s="4"/>
      <c r="AR358" s="4"/>
      <c r="AS358" s="4"/>
      <c r="AT358" s="4"/>
      <c r="AU358" s="4"/>
      <c r="AV358" s="4"/>
      <c r="AW358" s="4"/>
      <c r="AX358" s="4"/>
      <c r="AY358" s="4"/>
      <c r="AZ358" s="4"/>
      <c r="BA358" s="4"/>
      <c r="BB358" s="4"/>
      <c r="BC358" s="4"/>
      <c r="BD358" s="4"/>
      <c r="BE358" s="4"/>
      <c r="BF358" s="4"/>
      <c r="BG358" s="4"/>
      <c r="BH358" s="4"/>
      <c r="BI358" s="4"/>
      <c r="BJ358" s="4"/>
      <c r="BK358" s="4"/>
      <c r="BL358" s="4"/>
      <c r="BM358" s="4"/>
      <c r="BN358" s="4"/>
      <c r="BO358" s="4"/>
    </row>
    <row r="359" spans="1:67" x14ac:dyDescent="0.15">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c r="AG359" s="4"/>
      <c r="AH359" s="4"/>
      <c r="AI359" s="4"/>
      <c r="AJ359" s="4"/>
      <c r="AK359" s="4"/>
      <c r="AL359" s="4"/>
      <c r="AM359" s="4"/>
      <c r="AN359" s="4"/>
      <c r="AO359" s="4"/>
      <c r="AP359" s="4"/>
      <c r="AQ359" s="4"/>
      <c r="AR359" s="4"/>
      <c r="AS359" s="4"/>
      <c r="AT359" s="4"/>
      <c r="AU359" s="4"/>
      <c r="AV359" s="4"/>
      <c r="AW359" s="4"/>
      <c r="AX359" s="4"/>
      <c r="AY359" s="4"/>
      <c r="AZ359" s="4"/>
      <c r="BA359" s="4"/>
      <c r="BB359" s="4"/>
      <c r="BC359" s="4"/>
      <c r="BD359" s="4"/>
      <c r="BE359" s="4"/>
      <c r="BF359" s="4"/>
      <c r="BG359" s="4"/>
      <c r="BH359" s="4"/>
      <c r="BI359" s="4"/>
      <c r="BJ359" s="4"/>
      <c r="BK359" s="4"/>
      <c r="BL359" s="4"/>
      <c r="BM359" s="4"/>
      <c r="BN359" s="4"/>
      <c r="BO359" s="4"/>
    </row>
    <row r="360" spans="1:67" x14ac:dyDescent="0.15">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4"/>
      <c r="AI360" s="4"/>
      <c r="AJ360" s="4"/>
      <c r="AK360" s="4"/>
      <c r="AL360" s="4"/>
      <c r="AM360" s="4"/>
      <c r="AN360" s="4"/>
      <c r="AO360" s="4"/>
      <c r="AP360" s="4"/>
      <c r="AQ360" s="4"/>
      <c r="AR360" s="4"/>
      <c r="AS360" s="4"/>
      <c r="AT360" s="4"/>
      <c r="AU360" s="4"/>
      <c r="AV360" s="4"/>
      <c r="AW360" s="4"/>
      <c r="AX360" s="4"/>
      <c r="AY360" s="4"/>
      <c r="AZ360" s="4"/>
      <c r="BA360" s="4"/>
      <c r="BB360" s="4"/>
      <c r="BC360" s="4"/>
      <c r="BD360" s="4"/>
      <c r="BE360" s="4"/>
      <c r="BF360" s="4"/>
      <c r="BG360" s="4"/>
      <c r="BH360" s="4"/>
      <c r="BI360" s="4"/>
      <c r="BJ360" s="4"/>
      <c r="BK360" s="4"/>
      <c r="BL360" s="4"/>
      <c r="BM360" s="4"/>
      <c r="BN360" s="4"/>
      <c r="BO360" s="4"/>
    </row>
    <row r="361" spans="1:67" x14ac:dyDescent="0.15">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4"/>
      <c r="AI361" s="4"/>
      <c r="AJ361" s="4"/>
      <c r="AK361" s="4"/>
      <c r="AL361" s="4"/>
      <c r="AM361" s="4"/>
      <c r="AN361" s="4"/>
      <c r="AO361" s="4"/>
      <c r="AP361" s="4"/>
      <c r="AQ361" s="4"/>
      <c r="AR361" s="4"/>
      <c r="AS361" s="4"/>
      <c r="AT361" s="4"/>
      <c r="AU361" s="4"/>
      <c r="AV361" s="4"/>
      <c r="AW361" s="4"/>
      <c r="AX361" s="4"/>
      <c r="AY361" s="4"/>
      <c r="AZ361" s="4"/>
      <c r="BA361" s="4"/>
      <c r="BB361" s="4"/>
      <c r="BC361" s="4"/>
      <c r="BD361" s="4"/>
      <c r="BE361" s="4"/>
      <c r="BF361" s="4"/>
      <c r="BG361" s="4"/>
      <c r="BH361" s="4"/>
      <c r="BI361" s="4"/>
      <c r="BJ361" s="4"/>
      <c r="BK361" s="4"/>
      <c r="BL361" s="4"/>
      <c r="BM361" s="4"/>
      <c r="BN361" s="4"/>
      <c r="BO361" s="4"/>
    </row>
    <row r="362" spans="1:67" x14ac:dyDescent="0.15">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4"/>
      <c r="AI362" s="4"/>
      <c r="AJ362" s="4"/>
      <c r="AK362" s="4"/>
      <c r="AL362" s="4"/>
      <c r="AM362" s="4"/>
      <c r="AN362" s="4"/>
      <c r="AO362" s="4"/>
      <c r="AP362" s="4"/>
      <c r="AQ362" s="4"/>
      <c r="AR362" s="4"/>
      <c r="AS362" s="4"/>
      <c r="AT362" s="4"/>
      <c r="AU362" s="4"/>
      <c r="AV362" s="4"/>
      <c r="AW362" s="4"/>
      <c r="AX362" s="4"/>
      <c r="AY362" s="4"/>
      <c r="AZ362" s="4"/>
      <c r="BA362" s="4"/>
      <c r="BB362" s="4"/>
      <c r="BC362" s="4"/>
      <c r="BD362" s="4"/>
      <c r="BE362" s="4"/>
      <c r="BF362" s="4"/>
      <c r="BG362" s="4"/>
      <c r="BH362" s="4"/>
      <c r="BI362" s="4"/>
      <c r="BJ362" s="4"/>
      <c r="BK362" s="4"/>
      <c r="BL362" s="4"/>
      <c r="BM362" s="4"/>
      <c r="BN362" s="4"/>
      <c r="BO362" s="4"/>
    </row>
    <row r="363" spans="1:67" x14ac:dyDescent="0.15">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c r="AG363" s="4"/>
      <c r="AH363" s="4"/>
      <c r="AI363" s="4"/>
      <c r="AJ363" s="4"/>
      <c r="AK363" s="4"/>
      <c r="AL363" s="4"/>
      <c r="AM363" s="4"/>
      <c r="AN363" s="4"/>
      <c r="AO363" s="4"/>
      <c r="AP363" s="4"/>
      <c r="AQ363" s="4"/>
      <c r="AR363" s="4"/>
      <c r="AS363" s="4"/>
      <c r="AT363" s="4"/>
      <c r="AU363" s="4"/>
      <c r="AV363" s="4"/>
      <c r="AW363" s="4"/>
      <c r="AX363" s="4"/>
      <c r="AY363" s="4"/>
      <c r="AZ363" s="4"/>
      <c r="BA363" s="4"/>
      <c r="BB363" s="4"/>
      <c r="BC363" s="4"/>
      <c r="BD363" s="4"/>
      <c r="BE363" s="4"/>
      <c r="BF363" s="4"/>
      <c r="BG363" s="4"/>
      <c r="BH363" s="4"/>
      <c r="BI363" s="4"/>
      <c r="BJ363" s="4"/>
      <c r="BK363" s="4"/>
      <c r="BL363" s="4"/>
      <c r="BM363" s="4"/>
      <c r="BN363" s="4"/>
      <c r="BO363" s="4"/>
    </row>
    <row r="364" spans="1:67" x14ac:dyDescent="0.15">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c r="AG364" s="4"/>
      <c r="AH364" s="4"/>
      <c r="AI364" s="4"/>
      <c r="AJ364" s="4"/>
      <c r="AK364" s="4"/>
      <c r="AL364" s="4"/>
      <c r="AM364" s="4"/>
      <c r="AN364" s="4"/>
      <c r="AO364" s="4"/>
      <c r="AP364" s="4"/>
      <c r="AQ364" s="4"/>
      <c r="AR364" s="4"/>
      <c r="AS364" s="4"/>
      <c r="AT364" s="4"/>
      <c r="AU364" s="4"/>
      <c r="AV364" s="4"/>
      <c r="AW364" s="4"/>
      <c r="AX364" s="4"/>
      <c r="AY364" s="4"/>
      <c r="AZ364" s="4"/>
      <c r="BA364" s="4"/>
      <c r="BB364" s="4"/>
      <c r="BC364" s="4"/>
      <c r="BD364" s="4"/>
      <c r="BE364" s="4"/>
      <c r="BF364" s="4"/>
      <c r="BG364" s="4"/>
      <c r="BH364" s="4"/>
      <c r="BI364" s="4"/>
      <c r="BJ364" s="4"/>
      <c r="BK364" s="4"/>
      <c r="BL364" s="4"/>
      <c r="BM364" s="4"/>
      <c r="BN364" s="4"/>
      <c r="BO364" s="4"/>
    </row>
    <row r="365" spans="1:67" x14ac:dyDescent="0.1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c r="AI365" s="4"/>
      <c r="AJ365" s="4"/>
      <c r="AK365" s="4"/>
      <c r="AL365" s="4"/>
      <c r="AM365" s="4"/>
      <c r="AN365" s="4"/>
      <c r="AO365" s="4"/>
      <c r="AP365" s="4"/>
      <c r="AQ365" s="4"/>
      <c r="AR365" s="4"/>
      <c r="AS365" s="4"/>
      <c r="AT365" s="4"/>
      <c r="AU365" s="4"/>
      <c r="AV365" s="4"/>
      <c r="AW365" s="4"/>
      <c r="AX365" s="4"/>
      <c r="AY365" s="4"/>
      <c r="AZ365" s="4"/>
      <c r="BA365" s="4"/>
      <c r="BB365" s="4"/>
      <c r="BC365" s="4"/>
      <c r="BD365" s="4"/>
      <c r="BE365" s="4"/>
      <c r="BF365" s="4"/>
      <c r="BG365" s="4"/>
      <c r="BH365" s="4"/>
      <c r="BI365" s="4"/>
      <c r="BJ365" s="4"/>
      <c r="BK365" s="4"/>
      <c r="BL365" s="4"/>
      <c r="BM365" s="4"/>
      <c r="BN365" s="4"/>
      <c r="BO365" s="4"/>
    </row>
    <row r="366" spans="1:67" x14ac:dyDescent="0.15">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c r="AI366" s="4"/>
      <c r="AJ366" s="4"/>
      <c r="AK366" s="4"/>
      <c r="AL366" s="4"/>
      <c r="AM366" s="4"/>
      <c r="AN366" s="4"/>
      <c r="AO366" s="4"/>
      <c r="AP366" s="4"/>
      <c r="AQ366" s="4"/>
      <c r="AR366" s="4"/>
      <c r="AS366" s="4"/>
      <c r="AT366" s="4"/>
      <c r="AU366" s="4"/>
      <c r="AV366" s="4"/>
      <c r="AW366" s="4"/>
      <c r="AX366" s="4"/>
      <c r="AY366" s="4"/>
      <c r="AZ366" s="4"/>
      <c r="BA366" s="4"/>
      <c r="BB366" s="4"/>
      <c r="BC366" s="4"/>
      <c r="BD366" s="4"/>
      <c r="BE366" s="4"/>
      <c r="BF366" s="4"/>
      <c r="BG366" s="4"/>
      <c r="BH366" s="4"/>
      <c r="BI366" s="4"/>
      <c r="BJ366" s="4"/>
      <c r="BK366" s="4"/>
      <c r="BL366" s="4"/>
      <c r="BM366" s="4"/>
      <c r="BN366" s="4"/>
      <c r="BO366" s="4"/>
    </row>
    <row r="367" spans="1:67" x14ac:dyDescent="0.15">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c r="AG367" s="4"/>
      <c r="AH367" s="4"/>
      <c r="AI367" s="4"/>
      <c r="AJ367" s="4"/>
      <c r="AK367" s="4"/>
      <c r="AL367" s="4"/>
      <c r="AM367" s="4"/>
      <c r="AN367" s="4"/>
      <c r="AO367" s="4"/>
      <c r="AP367" s="4"/>
      <c r="AQ367" s="4"/>
      <c r="AR367" s="4"/>
      <c r="AS367" s="4"/>
      <c r="AT367" s="4"/>
      <c r="AU367" s="4"/>
      <c r="AV367" s="4"/>
      <c r="AW367" s="4"/>
      <c r="AX367" s="4"/>
      <c r="AY367" s="4"/>
      <c r="AZ367" s="4"/>
      <c r="BA367" s="4"/>
      <c r="BB367" s="4"/>
      <c r="BC367" s="4"/>
      <c r="BD367" s="4"/>
      <c r="BE367" s="4"/>
      <c r="BF367" s="4"/>
      <c r="BG367" s="4"/>
      <c r="BH367" s="4"/>
      <c r="BI367" s="4"/>
      <c r="BJ367" s="4"/>
      <c r="BK367" s="4"/>
      <c r="BL367" s="4"/>
      <c r="BM367" s="4"/>
      <c r="BN367" s="4"/>
      <c r="BO367" s="4"/>
    </row>
    <row r="368" spans="1:67" x14ac:dyDescent="0.15">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c r="AG368" s="4"/>
      <c r="AH368" s="4"/>
      <c r="AI368" s="4"/>
      <c r="AJ368" s="4"/>
      <c r="AK368" s="4"/>
      <c r="AL368" s="4"/>
      <c r="AM368" s="4"/>
      <c r="AN368" s="4"/>
      <c r="AO368" s="4"/>
      <c r="AP368" s="4"/>
      <c r="AQ368" s="4"/>
      <c r="AR368" s="4"/>
      <c r="AS368" s="4"/>
      <c r="AT368" s="4"/>
      <c r="AU368" s="4"/>
      <c r="AV368" s="4"/>
      <c r="AW368" s="4"/>
      <c r="AX368" s="4"/>
      <c r="AY368" s="4"/>
      <c r="AZ368" s="4"/>
      <c r="BA368" s="4"/>
      <c r="BB368" s="4"/>
      <c r="BC368" s="4"/>
      <c r="BD368" s="4"/>
      <c r="BE368" s="4"/>
      <c r="BF368" s="4"/>
      <c r="BG368" s="4"/>
      <c r="BH368" s="4"/>
      <c r="BI368" s="4"/>
      <c r="BJ368" s="4"/>
      <c r="BK368" s="4"/>
      <c r="BL368" s="4"/>
      <c r="BM368" s="4"/>
      <c r="BN368" s="4"/>
      <c r="BO368" s="4"/>
    </row>
    <row r="369" spans="1:67" x14ac:dyDescent="0.15">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4"/>
      <c r="AI369" s="4"/>
      <c r="AJ369" s="4"/>
      <c r="AK369" s="4"/>
      <c r="AL369" s="4"/>
      <c r="AM369" s="4"/>
      <c r="AN369" s="4"/>
      <c r="AO369" s="4"/>
      <c r="AP369" s="4"/>
      <c r="AQ369" s="4"/>
      <c r="AR369" s="4"/>
      <c r="AS369" s="4"/>
      <c r="AT369" s="4"/>
      <c r="AU369" s="4"/>
      <c r="AV369" s="4"/>
      <c r="AW369" s="4"/>
      <c r="AX369" s="4"/>
      <c r="AY369" s="4"/>
      <c r="AZ369" s="4"/>
      <c r="BA369" s="4"/>
      <c r="BB369" s="4"/>
      <c r="BC369" s="4"/>
      <c r="BD369" s="4"/>
      <c r="BE369" s="4"/>
      <c r="BF369" s="4"/>
      <c r="BG369" s="4"/>
      <c r="BH369" s="4"/>
      <c r="BI369" s="4"/>
      <c r="BJ369" s="4"/>
      <c r="BK369" s="4"/>
      <c r="BL369" s="4"/>
      <c r="BM369" s="4"/>
      <c r="BN369" s="4"/>
      <c r="BO369" s="4"/>
    </row>
    <row r="370" spans="1:67" x14ac:dyDescent="0.15">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c r="AG370" s="4"/>
      <c r="AH370" s="4"/>
      <c r="AI370" s="4"/>
      <c r="AJ370" s="4"/>
      <c r="AK370" s="4"/>
      <c r="AL370" s="4"/>
      <c r="AM370" s="4"/>
      <c r="AN370" s="4"/>
      <c r="AO370" s="4"/>
      <c r="AP370" s="4"/>
      <c r="AQ370" s="4"/>
      <c r="AR370" s="4"/>
      <c r="AS370" s="4"/>
      <c r="AT370" s="4"/>
      <c r="AU370" s="4"/>
      <c r="AV370" s="4"/>
      <c r="AW370" s="4"/>
      <c r="AX370" s="4"/>
      <c r="AY370" s="4"/>
      <c r="AZ370" s="4"/>
      <c r="BA370" s="4"/>
      <c r="BB370" s="4"/>
      <c r="BC370" s="4"/>
      <c r="BD370" s="4"/>
      <c r="BE370" s="4"/>
      <c r="BF370" s="4"/>
      <c r="BG370" s="4"/>
      <c r="BH370" s="4"/>
      <c r="BI370" s="4"/>
      <c r="BJ370" s="4"/>
      <c r="BK370" s="4"/>
      <c r="BL370" s="4"/>
      <c r="BM370" s="4"/>
      <c r="BN370" s="4"/>
      <c r="BO370" s="4"/>
    </row>
    <row r="371" spans="1:67" x14ac:dyDescent="0.15">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4"/>
      <c r="AI371" s="4"/>
      <c r="AJ371" s="4"/>
      <c r="AK371" s="4"/>
      <c r="AL371" s="4"/>
      <c r="AM371" s="4"/>
      <c r="AN371" s="4"/>
      <c r="AO371" s="4"/>
      <c r="AP371" s="4"/>
      <c r="AQ371" s="4"/>
      <c r="AR371" s="4"/>
      <c r="AS371" s="4"/>
      <c r="AT371" s="4"/>
      <c r="AU371" s="4"/>
      <c r="AV371" s="4"/>
      <c r="AW371" s="4"/>
      <c r="AX371" s="4"/>
      <c r="AY371" s="4"/>
      <c r="AZ371" s="4"/>
      <c r="BA371" s="4"/>
      <c r="BB371" s="4"/>
      <c r="BC371" s="4"/>
      <c r="BD371" s="4"/>
      <c r="BE371" s="4"/>
      <c r="BF371" s="4"/>
      <c r="BG371" s="4"/>
      <c r="BH371" s="4"/>
      <c r="BI371" s="4"/>
      <c r="BJ371" s="4"/>
      <c r="BK371" s="4"/>
      <c r="BL371" s="4"/>
      <c r="BM371" s="4"/>
      <c r="BN371" s="4"/>
      <c r="BO371" s="4"/>
    </row>
    <row r="372" spans="1:67" x14ac:dyDescent="0.15">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4"/>
      <c r="AI372" s="4"/>
      <c r="AJ372" s="4"/>
      <c r="AK372" s="4"/>
      <c r="AL372" s="4"/>
      <c r="AM372" s="4"/>
      <c r="AN372" s="4"/>
      <c r="AO372" s="4"/>
      <c r="AP372" s="4"/>
      <c r="AQ372" s="4"/>
      <c r="AR372" s="4"/>
      <c r="AS372" s="4"/>
      <c r="AT372" s="4"/>
      <c r="AU372" s="4"/>
      <c r="AV372" s="4"/>
      <c r="AW372" s="4"/>
      <c r="AX372" s="4"/>
      <c r="AY372" s="4"/>
      <c r="AZ372" s="4"/>
      <c r="BA372" s="4"/>
      <c r="BB372" s="4"/>
      <c r="BC372" s="4"/>
      <c r="BD372" s="4"/>
      <c r="BE372" s="4"/>
      <c r="BF372" s="4"/>
      <c r="BG372" s="4"/>
      <c r="BH372" s="4"/>
      <c r="BI372" s="4"/>
      <c r="BJ372" s="4"/>
      <c r="BK372" s="4"/>
      <c r="BL372" s="4"/>
      <c r="BM372" s="4"/>
      <c r="BN372" s="4"/>
      <c r="BO372" s="4"/>
    </row>
    <row r="373" spans="1:67" x14ac:dyDescent="0.15">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c r="AG373" s="4"/>
      <c r="AH373" s="4"/>
      <c r="AI373" s="4"/>
      <c r="AJ373" s="4"/>
      <c r="AK373" s="4"/>
      <c r="AL373" s="4"/>
      <c r="AM373" s="4"/>
      <c r="AN373" s="4"/>
      <c r="AO373" s="4"/>
      <c r="AP373" s="4"/>
      <c r="AQ373" s="4"/>
      <c r="AR373" s="4"/>
      <c r="AS373" s="4"/>
      <c r="AT373" s="4"/>
      <c r="AU373" s="4"/>
      <c r="AV373" s="4"/>
      <c r="AW373" s="4"/>
      <c r="AX373" s="4"/>
      <c r="AY373" s="4"/>
      <c r="AZ373" s="4"/>
      <c r="BA373" s="4"/>
      <c r="BB373" s="4"/>
      <c r="BC373" s="4"/>
      <c r="BD373" s="4"/>
      <c r="BE373" s="4"/>
      <c r="BF373" s="4"/>
      <c r="BG373" s="4"/>
      <c r="BH373" s="4"/>
      <c r="BI373" s="4"/>
      <c r="BJ373" s="4"/>
      <c r="BK373" s="4"/>
      <c r="BL373" s="4"/>
      <c r="BM373" s="4"/>
      <c r="BN373" s="4"/>
      <c r="BO373" s="4"/>
    </row>
    <row r="374" spans="1:67" x14ac:dyDescent="0.15">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4"/>
      <c r="AI374" s="4"/>
      <c r="AJ374" s="4"/>
      <c r="AK374" s="4"/>
      <c r="AL374" s="4"/>
      <c r="AM374" s="4"/>
      <c r="AN374" s="4"/>
      <c r="AO374" s="4"/>
      <c r="AP374" s="4"/>
      <c r="AQ374" s="4"/>
      <c r="AR374" s="4"/>
      <c r="AS374" s="4"/>
      <c r="AT374" s="4"/>
      <c r="AU374" s="4"/>
      <c r="AV374" s="4"/>
      <c r="AW374" s="4"/>
      <c r="AX374" s="4"/>
      <c r="AY374" s="4"/>
      <c r="AZ374" s="4"/>
      <c r="BA374" s="4"/>
      <c r="BB374" s="4"/>
      <c r="BC374" s="4"/>
      <c r="BD374" s="4"/>
      <c r="BE374" s="4"/>
      <c r="BF374" s="4"/>
      <c r="BG374" s="4"/>
      <c r="BH374" s="4"/>
      <c r="BI374" s="4"/>
      <c r="BJ374" s="4"/>
      <c r="BK374" s="4"/>
      <c r="BL374" s="4"/>
      <c r="BM374" s="4"/>
      <c r="BN374" s="4"/>
      <c r="BO374" s="4"/>
    </row>
    <row r="375" spans="1:67" x14ac:dyDescent="0.1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4"/>
      <c r="AI375" s="4"/>
      <c r="AJ375" s="4"/>
      <c r="AK375" s="4"/>
      <c r="AL375" s="4"/>
      <c r="AM375" s="4"/>
      <c r="AN375" s="4"/>
      <c r="AO375" s="4"/>
      <c r="AP375" s="4"/>
      <c r="AQ375" s="4"/>
      <c r="AR375" s="4"/>
      <c r="AS375" s="4"/>
      <c r="AT375" s="4"/>
      <c r="AU375" s="4"/>
      <c r="AV375" s="4"/>
      <c r="AW375" s="4"/>
      <c r="AX375" s="4"/>
      <c r="AY375" s="4"/>
      <c r="AZ375" s="4"/>
      <c r="BA375" s="4"/>
      <c r="BB375" s="4"/>
      <c r="BC375" s="4"/>
      <c r="BD375" s="4"/>
      <c r="BE375" s="4"/>
      <c r="BF375" s="4"/>
      <c r="BG375" s="4"/>
      <c r="BH375" s="4"/>
      <c r="BI375" s="4"/>
      <c r="BJ375" s="4"/>
      <c r="BK375" s="4"/>
      <c r="BL375" s="4"/>
      <c r="BM375" s="4"/>
      <c r="BN375" s="4"/>
      <c r="BO375" s="4"/>
    </row>
    <row r="376" spans="1:67" x14ac:dyDescent="0.15">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c r="AJ376" s="4"/>
      <c r="AK376" s="4"/>
      <c r="AL376" s="4"/>
      <c r="AM376" s="4"/>
      <c r="AN376" s="4"/>
      <c r="AO376" s="4"/>
      <c r="AP376" s="4"/>
      <c r="AQ376" s="4"/>
      <c r="AR376" s="4"/>
      <c r="AS376" s="4"/>
      <c r="AT376" s="4"/>
      <c r="AU376" s="4"/>
      <c r="AV376" s="4"/>
      <c r="AW376" s="4"/>
      <c r="AX376" s="4"/>
      <c r="AY376" s="4"/>
      <c r="AZ376" s="4"/>
      <c r="BA376" s="4"/>
      <c r="BB376" s="4"/>
      <c r="BC376" s="4"/>
      <c r="BD376" s="4"/>
      <c r="BE376" s="4"/>
      <c r="BF376" s="4"/>
      <c r="BG376" s="4"/>
      <c r="BH376" s="4"/>
      <c r="BI376" s="4"/>
      <c r="BJ376" s="4"/>
      <c r="BK376" s="4"/>
      <c r="BL376" s="4"/>
      <c r="BM376" s="4"/>
      <c r="BN376" s="4"/>
      <c r="BO376" s="4"/>
    </row>
    <row r="377" spans="1:67" x14ac:dyDescent="0.15">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c r="AI377" s="4"/>
      <c r="AJ377" s="4"/>
      <c r="AK377" s="4"/>
      <c r="AL377" s="4"/>
      <c r="AM377" s="4"/>
      <c r="AN377" s="4"/>
      <c r="AO377" s="4"/>
      <c r="AP377" s="4"/>
      <c r="AQ377" s="4"/>
      <c r="AR377" s="4"/>
      <c r="AS377" s="4"/>
      <c r="AT377" s="4"/>
      <c r="AU377" s="4"/>
      <c r="AV377" s="4"/>
      <c r="AW377" s="4"/>
      <c r="AX377" s="4"/>
      <c r="AY377" s="4"/>
      <c r="AZ377" s="4"/>
      <c r="BA377" s="4"/>
      <c r="BB377" s="4"/>
      <c r="BC377" s="4"/>
      <c r="BD377" s="4"/>
      <c r="BE377" s="4"/>
      <c r="BF377" s="4"/>
      <c r="BG377" s="4"/>
      <c r="BH377" s="4"/>
      <c r="BI377" s="4"/>
      <c r="BJ377" s="4"/>
      <c r="BK377" s="4"/>
      <c r="BL377" s="4"/>
      <c r="BM377" s="4"/>
      <c r="BN377" s="4"/>
      <c r="BO377" s="4"/>
    </row>
    <row r="378" spans="1:67" x14ac:dyDescent="0.15">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4"/>
      <c r="AI378" s="4"/>
      <c r="AJ378" s="4"/>
      <c r="AK378" s="4"/>
      <c r="AL378" s="4"/>
      <c r="AM378" s="4"/>
      <c r="AN378" s="4"/>
      <c r="AO378" s="4"/>
      <c r="AP378" s="4"/>
      <c r="AQ378" s="4"/>
      <c r="AR378" s="4"/>
      <c r="AS378" s="4"/>
      <c r="AT378" s="4"/>
      <c r="AU378" s="4"/>
      <c r="AV378" s="4"/>
      <c r="AW378" s="4"/>
      <c r="AX378" s="4"/>
      <c r="AY378" s="4"/>
      <c r="AZ378" s="4"/>
      <c r="BA378" s="4"/>
      <c r="BB378" s="4"/>
      <c r="BC378" s="4"/>
      <c r="BD378" s="4"/>
      <c r="BE378" s="4"/>
      <c r="BF378" s="4"/>
      <c r="BG378" s="4"/>
      <c r="BH378" s="4"/>
      <c r="BI378" s="4"/>
      <c r="BJ378" s="4"/>
      <c r="BK378" s="4"/>
      <c r="BL378" s="4"/>
      <c r="BM378" s="4"/>
      <c r="BN378" s="4"/>
      <c r="BO378" s="4"/>
    </row>
    <row r="379" spans="1:67" x14ac:dyDescent="0.15">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c r="AG379" s="4"/>
      <c r="AH379" s="4"/>
      <c r="AI379" s="4"/>
      <c r="AJ379" s="4"/>
      <c r="AK379" s="4"/>
      <c r="AL379" s="4"/>
      <c r="AM379" s="4"/>
      <c r="AN379" s="4"/>
      <c r="AO379" s="4"/>
      <c r="AP379" s="4"/>
      <c r="AQ379" s="4"/>
      <c r="AR379" s="4"/>
      <c r="AS379" s="4"/>
      <c r="AT379" s="4"/>
      <c r="AU379" s="4"/>
      <c r="AV379" s="4"/>
      <c r="AW379" s="4"/>
      <c r="AX379" s="4"/>
      <c r="AY379" s="4"/>
      <c r="AZ379" s="4"/>
      <c r="BA379" s="4"/>
      <c r="BB379" s="4"/>
      <c r="BC379" s="4"/>
      <c r="BD379" s="4"/>
      <c r="BE379" s="4"/>
      <c r="BF379" s="4"/>
      <c r="BG379" s="4"/>
      <c r="BH379" s="4"/>
      <c r="BI379" s="4"/>
      <c r="BJ379" s="4"/>
      <c r="BK379" s="4"/>
      <c r="BL379" s="4"/>
      <c r="BM379" s="4"/>
      <c r="BN379" s="4"/>
      <c r="BO379" s="4"/>
    </row>
    <row r="380" spans="1:67" x14ac:dyDescent="0.15">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4"/>
      <c r="AI380" s="4"/>
      <c r="AJ380" s="4"/>
      <c r="AK380" s="4"/>
      <c r="AL380" s="4"/>
      <c r="AM380" s="4"/>
      <c r="AN380" s="4"/>
      <c r="AO380" s="4"/>
      <c r="AP380" s="4"/>
      <c r="AQ380" s="4"/>
      <c r="AR380" s="4"/>
      <c r="AS380" s="4"/>
      <c r="AT380" s="4"/>
      <c r="AU380" s="4"/>
      <c r="AV380" s="4"/>
      <c r="AW380" s="4"/>
      <c r="AX380" s="4"/>
      <c r="AY380" s="4"/>
      <c r="AZ380" s="4"/>
      <c r="BA380" s="4"/>
      <c r="BB380" s="4"/>
      <c r="BC380" s="4"/>
      <c r="BD380" s="4"/>
      <c r="BE380" s="4"/>
      <c r="BF380" s="4"/>
      <c r="BG380" s="4"/>
      <c r="BH380" s="4"/>
      <c r="BI380" s="4"/>
      <c r="BJ380" s="4"/>
      <c r="BK380" s="4"/>
      <c r="BL380" s="4"/>
      <c r="BM380" s="4"/>
      <c r="BN380" s="4"/>
      <c r="BO380" s="4"/>
    </row>
    <row r="381" spans="1:67" x14ac:dyDescent="0.15">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4"/>
      <c r="AI381" s="4"/>
      <c r="AJ381" s="4"/>
      <c r="AK381" s="4"/>
      <c r="AL381" s="4"/>
      <c r="AM381" s="4"/>
      <c r="AN381" s="4"/>
      <c r="AO381" s="4"/>
      <c r="AP381" s="4"/>
      <c r="AQ381" s="4"/>
      <c r="AR381" s="4"/>
      <c r="AS381" s="4"/>
      <c r="AT381" s="4"/>
      <c r="AU381" s="4"/>
      <c r="AV381" s="4"/>
      <c r="AW381" s="4"/>
      <c r="AX381" s="4"/>
      <c r="AY381" s="4"/>
      <c r="AZ381" s="4"/>
      <c r="BA381" s="4"/>
      <c r="BB381" s="4"/>
      <c r="BC381" s="4"/>
      <c r="BD381" s="4"/>
      <c r="BE381" s="4"/>
      <c r="BF381" s="4"/>
      <c r="BG381" s="4"/>
      <c r="BH381" s="4"/>
      <c r="BI381" s="4"/>
      <c r="BJ381" s="4"/>
      <c r="BK381" s="4"/>
      <c r="BL381" s="4"/>
      <c r="BM381" s="4"/>
      <c r="BN381" s="4"/>
      <c r="BO381" s="4"/>
    </row>
    <row r="382" spans="1:67" x14ac:dyDescent="0.15">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4"/>
      <c r="AI382" s="4"/>
      <c r="AJ382" s="4"/>
      <c r="AK382" s="4"/>
      <c r="AL382" s="4"/>
      <c r="AM382" s="4"/>
      <c r="AN382" s="4"/>
      <c r="AO382" s="4"/>
      <c r="AP382" s="4"/>
      <c r="AQ382" s="4"/>
      <c r="AR382" s="4"/>
      <c r="AS382" s="4"/>
      <c r="AT382" s="4"/>
      <c r="AU382" s="4"/>
      <c r="AV382" s="4"/>
      <c r="AW382" s="4"/>
      <c r="AX382" s="4"/>
      <c r="AY382" s="4"/>
      <c r="AZ382" s="4"/>
      <c r="BA382" s="4"/>
      <c r="BB382" s="4"/>
      <c r="BC382" s="4"/>
      <c r="BD382" s="4"/>
      <c r="BE382" s="4"/>
      <c r="BF382" s="4"/>
      <c r="BG382" s="4"/>
      <c r="BH382" s="4"/>
      <c r="BI382" s="4"/>
      <c r="BJ382" s="4"/>
      <c r="BK382" s="4"/>
      <c r="BL382" s="4"/>
      <c r="BM382" s="4"/>
      <c r="BN382" s="4"/>
      <c r="BO382" s="4"/>
    </row>
    <row r="383" spans="1:67" x14ac:dyDescent="0.15">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4"/>
      <c r="AI383" s="4"/>
      <c r="AJ383" s="4"/>
      <c r="AK383" s="4"/>
      <c r="AL383" s="4"/>
      <c r="AM383" s="4"/>
      <c r="AN383" s="4"/>
      <c r="AO383" s="4"/>
      <c r="AP383" s="4"/>
      <c r="AQ383" s="4"/>
      <c r="AR383" s="4"/>
      <c r="AS383" s="4"/>
      <c r="AT383" s="4"/>
      <c r="AU383" s="4"/>
      <c r="AV383" s="4"/>
      <c r="AW383" s="4"/>
      <c r="AX383" s="4"/>
      <c r="AY383" s="4"/>
      <c r="AZ383" s="4"/>
      <c r="BA383" s="4"/>
      <c r="BB383" s="4"/>
      <c r="BC383" s="4"/>
      <c r="BD383" s="4"/>
      <c r="BE383" s="4"/>
      <c r="BF383" s="4"/>
      <c r="BG383" s="4"/>
      <c r="BH383" s="4"/>
      <c r="BI383" s="4"/>
      <c r="BJ383" s="4"/>
      <c r="BK383" s="4"/>
      <c r="BL383" s="4"/>
      <c r="BM383" s="4"/>
      <c r="BN383" s="4"/>
      <c r="BO383" s="4"/>
    </row>
    <row r="384" spans="1:67" x14ac:dyDescent="0.15">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4"/>
      <c r="AI384" s="4"/>
      <c r="AJ384" s="4"/>
      <c r="AK384" s="4"/>
      <c r="AL384" s="4"/>
      <c r="AM384" s="4"/>
      <c r="AN384" s="4"/>
      <c r="AO384" s="4"/>
      <c r="AP384" s="4"/>
      <c r="AQ384" s="4"/>
      <c r="AR384" s="4"/>
      <c r="AS384" s="4"/>
      <c r="AT384" s="4"/>
      <c r="AU384" s="4"/>
      <c r="AV384" s="4"/>
      <c r="AW384" s="4"/>
      <c r="AX384" s="4"/>
      <c r="AY384" s="4"/>
      <c r="AZ384" s="4"/>
      <c r="BA384" s="4"/>
      <c r="BB384" s="4"/>
      <c r="BC384" s="4"/>
      <c r="BD384" s="4"/>
      <c r="BE384" s="4"/>
      <c r="BF384" s="4"/>
      <c r="BG384" s="4"/>
      <c r="BH384" s="4"/>
      <c r="BI384" s="4"/>
      <c r="BJ384" s="4"/>
      <c r="BK384" s="4"/>
      <c r="BL384" s="4"/>
      <c r="BM384" s="4"/>
      <c r="BN384" s="4"/>
      <c r="BO384" s="4"/>
    </row>
    <row r="385" spans="1:67" x14ac:dyDescent="0.1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4"/>
      <c r="AI385" s="4"/>
      <c r="AJ385" s="4"/>
      <c r="AK385" s="4"/>
      <c r="AL385" s="4"/>
      <c r="AM385" s="4"/>
      <c r="AN385" s="4"/>
      <c r="AO385" s="4"/>
      <c r="AP385" s="4"/>
      <c r="AQ385" s="4"/>
      <c r="AR385" s="4"/>
      <c r="AS385" s="4"/>
      <c r="AT385" s="4"/>
      <c r="AU385" s="4"/>
      <c r="AV385" s="4"/>
      <c r="AW385" s="4"/>
      <c r="AX385" s="4"/>
      <c r="AY385" s="4"/>
      <c r="AZ385" s="4"/>
      <c r="BA385" s="4"/>
      <c r="BB385" s="4"/>
      <c r="BC385" s="4"/>
      <c r="BD385" s="4"/>
      <c r="BE385" s="4"/>
      <c r="BF385" s="4"/>
      <c r="BG385" s="4"/>
      <c r="BH385" s="4"/>
      <c r="BI385" s="4"/>
      <c r="BJ385" s="4"/>
      <c r="BK385" s="4"/>
      <c r="BL385" s="4"/>
      <c r="BM385" s="4"/>
      <c r="BN385" s="4"/>
      <c r="BO385" s="4"/>
    </row>
    <row r="386" spans="1:67" x14ac:dyDescent="0.15">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4"/>
      <c r="AI386" s="4"/>
      <c r="AJ386" s="4"/>
      <c r="AK386" s="4"/>
      <c r="AL386" s="4"/>
      <c r="AM386" s="4"/>
      <c r="AN386" s="4"/>
      <c r="AO386" s="4"/>
      <c r="AP386" s="4"/>
      <c r="AQ386" s="4"/>
      <c r="AR386" s="4"/>
      <c r="AS386" s="4"/>
      <c r="AT386" s="4"/>
      <c r="AU386" s="4"/>
      <c r="AV386" s="4"/>
      <c r="AW386" s="4"/>
      <c r="AX386" s="4"/>
      <c r="AY386" s="4"/>
      <c r="AZ386" s="4"/>
      <c r="BA386" s="4"/>
      <c r="BB386" s="4"/>
      <c r="BC386" s="4"/>
      <c r="BD386" s="4"/>
      <c r="BE386" s="4"/>
      <c r="BF386" s="4"/>
      <c r="BG386" s="4"/>
      <c r="BH386" s="4"/>
      <c r="BI386" s="4"/>
      <c r="BJ386" s="4"/>
      <c r="BK386" s="4"/>
      <c r="BL386" s="4"/>
      <c r="BM386" s="4"/>
      <c r="BN386" s="4"/>
      <c r="BO386" s="4"/>
    </row>
    <row r="387" spans="1:67" x14ac:dyDescent="0.15">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4"/>
      <c r="AI387" s="4"/>
      <c r="AJ387" s="4"/>
      <c r="AK387" s="4"/>
      <c r="AL387" s="4"/>
      <c r="AM387" s="4"/>
      <c r="AN387" s="4"/>
      <c r="AO387" s="4"/>
      <c r="AP387" s="4"/>
      <c r="AQ387" s="4"/>
      <c r="AR387" s="4"/>
      <c r="AS387" s="4"/>
      <c r="AT387" s="4"/>
      <c r="AU387" s="4"/>
      <c r="AV387" s="4"/>
      <c r="AW387" s="4"/>
      <c r="AX387" s="4"/>
      <c r="AY387" s="4"/>
      <c r="AZ387" s="4"/>
      <c r="BA387" s="4"/>
      <c r="BB387" s="4"/>
      <c r="BC387" s="4"/>
      <c r="BD387" s="4"/>
      <c r="BE387" s="4"/>
      <c r="BF387" s="4"/>
      <c r="BG387" s="4"/>
      <c r="BH387" s="4"/>
      <c r="BI387" s="4"/>
      <c r="BJ387" s="4"/>
      <c r="BK387" s="4"/>
      <c r="BL387" s="4"/>
      <c r="BM387" s="4"/>
      <c r="BN387" s="4"/>
      <c r="BO387" s="4"/>
    </row>
    <row r="388" spans="1:67" x14ac:dyDescent="0.15">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4"/>
      <c r="AI388" s="4"/>
      <c r="AJ388" s="4"/>
      <c r="AK388" s="4"/>
      <c r="AL388" s="4"/>
      <c r="AM388" s="4"/>
      <c r="AN388" s="4"/>
      <c r="AO388" s="4"/>
      <c r="AP388" s="4"/>
      <c r="AQ388" s="4"/>
      <c r="AR388" s="4"/>
      <c r="AS388" s="4"/>
      <c r="AT388" s="4"/>
      <c r="AU388" s="4"/>
      <c r="AV388" s="4"/>
      <c r="AW388" s="4"/>
      <c r="AX388" s="4"/>
      <c r="AY388" s="4"/>
      <c r="AZ388" s="4"/>
      <c r="BA388" s="4"/>
      <c r="BB388" s="4"/>
      <c r="BC388" s="4"/>
      <c r="BD388" s="4"/>
      <c r="BE388" s="4"/>
      <c r="BF388" s="4"/>
      <c r="BG388" s="4"/>
      <c r="BH388" s="4"/>
      <c r="BI388" s="4"/>
      <c r="BJ388" s="4"/>
      <c r="BK388" s="4"/>
      <c r="BL388" s="4"/>
      <c r="BM388" s="4"/>
      <c r="BN388" s="4"/>
      <c r="BO388" s="4"/>
    </row>
    <row r="389" spans="1:67" x14ac:dyDescent="0.15">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c r="AI389" s="4"/>
      <c r="AJ389" s="4"/>
      <c r="AK389" s="4"/>
      <c r="AL389" s="4"/>
      <c r="AM389" s="4"/>
      <c r="AN389" s="4"/>
      <c r="AO389" s="4"/>
      <c r="AP389" s="4"/>
      <c r="AQ389" s="4"/>
      <c r="AR389" s="4"/>
      <c r="AS389" s="4"/>
      <c r="AT389" s="4"/>
      <c r="AU389" s="4"/>
      <c r="AV389" s="4"/>
      <c r="AW389" s="4"/>
      <c r="AX389" s="4"/>
      <c r="AY389" s="4"/>
      <c r="AZ389" s="4"/>
      <c r="BA389" s="4"/>
      <c r="BB389" s="4"/>
      <c r="BC389" s="4"/>
      <c r="BD389" s="4"/>
      <c r="BE389" s="4"/>
      <c r="BF389" s="4"/>
      <c r="BG389" s="4"/>
      <c r="BH389" s="4"/>
      <c r="BI389" s="4"/>
      <c r="BJ389" s="4"/>
      <c r="BK389" s="4"/>
      <c r="BL389" s="4"/>
      <c r="BM389" s="4"/>
      <c r="BN389" s="4"/>
      <c r="BO389" s="4"/>
    </row>
    <row r="390" spans="1:67" x14ac:dyDescent="0.15">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4"/>
      <c r="AI390" s="4"/>
      <c r="AJ390" s="4"/>
      <c r="AK390" s="4"/>
      <c r="AL390" s="4"/>
      <c r="AM390" s="4"/>
      <c r="AN390" s="4"/>
      <c r="AO390" s="4"/>
      <c r="AP390" s="4"/>
      <c r="AQ390" s="4"/>
      <c r="AR390" s="4"/>
      <c r="AS390" s="4"/>
      <c r="AT390" s="4"/>
      <c r="AU390" s="4"/>
      <c r="AV390" s="4"/>
      <c r="AW390" s="4"/>
      <c r="AX390" s="4"/>
      <c r="AY390" s="4"/>
      <c r="AZ390" s="4"/>
      <c r="BA390" s="4"/>
      <c r="BB390" s="4"/>
      <c r="BC390" s="4"/>
      <c r="BD390" s="4"/>
      <c r="BE390" s="4"/>
      <c r="BF390" s="4"/>
      <c r="BG390" s="4"/>
      <c r="BH390" s="4"/>
      <c r="BI390" s="4"/>
      <c r="BJ390" s="4"/>
      <c r="BK390" s="4"/>
      <c r="BL390" s="4"/>
      <c r="BM390" s="4"/>
      <c r="BN390" s="4"/>
      <c r="BO390" s="4"/>
    </row>
    <row r="391" spans="1:67" x14ac:dyDescent="0.15">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c r="AG391" s="4"/>
      <c r="AH391" s="4"/>
      <c r="AI391" s="4"/>
      <c r="AJ391" s="4"/>
      <c r="AK391" s="4"/>
      <c r="AL391" s="4"/>
      <c r="AM391" s="4"/>
      <c r="AN391" s="4"/>
      <c r="AO391" s="4"/>
      <c r="AP391" s="4"/>
      <c r="AQ391" s="4"/>
      <c r="AR391" s="4"/>
      <c r="AS391" s="4"/>
      <c r="AT391" s="4"/>
      <c r="AU391" s="4"/>
      <c r="AV391" s="4"/>
      <c r="AW391" s="4"/>
      <c r="AX391" s="4"/>
      <c r="AY391" s="4"/>
      <c r="AZ391" s="4"/>
      <c r="BA391" s="4"/>
      <c r="BB391" s="4"/>
      <c r="BC391" s="4"/>
      <c r="BD391" s="4"/>
      <c r="BE391" s="4"/>
      <c r="BF391" s="4"/>
      <c r="BG391" s="4"/>
      <c r="BH391" s="4"/>
      <c r="BI391" s="4"/>
      <c r="BJ391" s="4"/>
      <c r="BK391" s="4"/>
      <c r="BL391" s="4"/>
      <c r="BM391" s="4"/>
      <c r="BN391" s="4"/>
      <c r="BO391" s="4"/>
    </row>
    <row r="392" spans="1:67" x14ac:dyDescent="0.15">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4"/>
      <c r="AI392" s="4"/>
      <c r="AJ392" s="4"/>
      <c r="AK392" s="4"/>
      <c r="AL392" s="4"/>
      <c r="AM392" s="4"/>
      <c r="AN392" s="4"/>
      <c r="AO392" s="4"/>
      <c r="AP392" s="4"/>
      <c r="AQ392" s="4"/>
      <c r="AR392" s="4"/>
      <c r="AS392" s="4"/>
      <c r="AT392" s="4"/>
      <c r="AU392" s="4"/>
      <c r="AV392" s="4"/>
      <c r="AW392" s="4"/>
      <c r="AX392" s="4"/>
      <c r="AY392" s="4"/>
      <c r="AZ392" s="4"/>
      <c r="BA392" s="4"/>
      <c r="BB392" s="4"/>
      <c r="BC392" s="4"/>
      <c r="BD392" s="4"/>
      <c r="BE392" s="4"/>
      <c r="BF392" s="4"/>
      <c r="BG392" s="4"/>
      <c r="BH392" s="4"/>
      <c r="BI392" s="4"/>
      <c r="BJ392" s="4"/>
      <c r="BK392" s="4"/>
      <c r="BL392" s="4"/>
      <c r="BM392" s="4"/>
      <c r="BN392" s="4"/>
      <c r="BO392" s="4"/>
    </row>
    <row r="393" spans="1:67" x14ac:dyDescent="0.15">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c r="AG393" s="4"/>
      <c r="AH393" s="4"/>
      <c r="AI393" s="4"/>
      <c r="AJ393" s="4"/>
      <c r="AK393" s="4"/>
      <c r="AL393" s="4"/>
      <c r="AM393" s="4"/>
      <c r="AN393" s="4"/>
      <c r="AO393" s="4"/>
      <c r="AP393" s="4"/>
      <c r="AQ393" s="4"/>
      <c r="AR393" s="4"/>
      <c r="AS393" s="4"/>
      <c r="AT393" s="4"/>
      <c r="AU393" s="4"/>
      <c r="AV393" s="4"/>
      <c r="AW393" s="4"/>
      <c r="AX393" s="4"/>
      <c r="AY393" s="4"/>
      <c r="AZ393" s="4"/>
      <c r="BA393" s="4"/>
      <c r="BB393" s="4"/>
      <c r="BC393" s="4"/>
      <c r="BD393" s="4"/>
      <c r="BE393" s="4"/>
      <c r="BF393" s="4"/>
      <c r="BG393" s="4"/>
      <c r="BH393" s="4"/>
      <c r="BI393" s="4"/>
      <c r="BJ393" s="4"/>
      <c r="BK393" s="4"/>
      <c r="BL393" s="4"/>
      <c r="BM393" s="4"/>
      <c r="BN393" s="4"/>
      <c r="BO393" s="4"/>
    </row>
    <row r="394" spans="1:67" x14ac:dyDescent="0.15">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c r="AJ394" s="4"/>
      <c r="AK394" s="4"/>
      <c r="AL394" s="4"/>
      <c r="AM394" s="4"/>
      <c r="AN394" s="4"/>
      <c r="AO394" s="4"/>
      <c r="AP394" s="4"/>
      <c r="AQ394" s="4"/>
      <c r="AR394" s="4"/>
      <c r="AS394" s="4"/>
      <c r="AT394" s="4"/>
      <c r="AU394" s="4"/>
      <c r="AV394" s="4"/>
      <c r="AW394" s="4"/>
      <c r="AX394" s="4"/>
      <c r="AY394" s="4"/>
      <c r="AZ394" s="4"/>
      <c r="BA394" s="4"/>
      <c r="BB394" s="4"/>
      <c r="BC394" s="4"/>
      <c r="BD394" s="4"/>
      <c r="BE394" s="4"/>
      <c r="BF394" s="4"/>
      <c r="BG394" s="4"/>
      <c r="BH394" s="4"/>
      <c r="BI394" s="4"/>
      <c r="BJ394" s="4"/>
      <c r="BK394" s="4"/>
      <c r="BL394" s="4"/>
      <c r="BM394" s="4"/>
      <c r="BN394" s="4"/>
      <c r="BO394" s="4"/>
    </row>
    <row r="395" spans="1:67" x14ac:dyDescent="0.1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4"/>
      <c r="AI395" s="4"/>
      <c r="AJ395" s="4"/>
      <c r="AK395" s="4"/>
      <c r="AL395" s="4"/>
      <c r="AM395" s="4"/>
      <c r="AN395" s="4"/>
      <c r="AO395" s="4"/>
      <c r="AP395" s="4"/>
      <c r="AQ395" s="4"/>
      <c r="AR395" s="4"/>
      <c r="AS395" s="4"/>
      <c r="AT395" s="4"/>
      <c r="AU395" s="4"/>
      <c r="AV395" s="4"/>
      <c r="AW395" s="4"/>
      <c r="AX395" s="4"/>
      <c r="AY395" s="4"/>
      <c r="AZ395" s="4"/>
      <c r="BA395" s="4"/>
      <c r="BB395" s="4"/>
      <c r="BC395" s="4"/>
      <c r="BD395" s="4"/>
      <c r="BE395" s="4"/>
      <c r="BF395" s="4"/>
      <c r="BG395" s="4"/>
      <c r="BH395" s="4"/>
      <c r="BI395" s="4"/>
      <c r="BJ395" s="4"/>
      <c r="BK395" s="4"/>
      <c r="BL395" s="4"/>
      <c r="BM395" s="4"/>
      <c r="BN395" s="4"/>
      <c r="BO395" s="4"/>
    </row>
    <row r="396" spans="1:67" x14ac:dyDescent="0.15">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4"/>
      <c r="AI396" s="4"/>
      <c r="AJ396" s="4"/>
      <c r="AK396" s="4"/>
      <c r="AL396" s="4"/>
      <c r="AM396" s="4"/>
      <c r="AN396" s="4"/>
      <c r="AO396" s="4"/>
      <c r="AP396" s="4"/>
      <c r="AQ396" s="4"/>
      <c r="AR396" s="4"/>
      <c r="AS396" s="4"/>
      <c r="AT396" s="4"/>
      <c r="AU396" s="4"/>
      <c r="AV396" s="4"/>
      <c r="AW396" s="4"/>
      <c r="AX396" s="4"/>
      <c r="AY396" s="4"/>
      <c r="AZ396" s="4"/>
      <c r="BA396" s="4"/>
      <c r="BB396" s="4"/>
      <c r="BC396" s="4"/>
      <c r="BD396" s="4"/>
      <c r="BE396" s="4"/>
      <c r="BF396" s="4"/>
      <c r="BG396" s="4"/>
      <c r="BH396" s="4"/>
      <c r="BI396" s="4"/>
      <c r="BJ396" s="4"/>
      <c r="BK396" s="4"/>
      <c r="BL396" s="4"/>
      <c r="BM396" s="4"/>
      <c r="BN396" s="4"/>
      <c r="BO396" s="4"/>
    </row>
    <row r="397" spans="1:67" x14ac:dyDescent="0.15">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4"/>
      <c r="AI397" s="4"/>
      <c r="AJ397" s="4"/>
      <c r="AK397" s="4"/>
      <c r="AL397" s="4"/>
      <c r="AM397" s="4"/>
      <c r="AN397" s="4"/>
      <c r="AO397" s="4"/>
      <c r="AP397" s="4"/>
      <c r="AQ397" s="4"/>
      <c r="AR397" s="4"/>
      <c r="AS397" s="4"/>
      <c r="AT397" s="4"/>
      <c r="AU397" s="4"/>
      <c r="AV397" s="4"/>
      <c r="AW397" s="4"/>
      <c r="AX397" s="4"/>
      <c r="AY397" s="4"/>
      <c r="AZ397" s="4"/>
      <c r="BA397" s="4"/>
      <c r="BB397" s="4"/>
      <c r="BC397" s="4"/>
      <c r="BD397" s="4"/>
      <c r="BE397" s="4"/>
      <c r="BF397" s="4"/>
      <c r="BG397" s="4"/>
      <c r="BH397" s="4"/>
      <c r="BI397" s="4"/>
      <c r="BJ397" s="4"/>
      <c r="BK397" s="4"/>
      <c r="BL397" s="4"/>
      <c r="BM397" s="4"/>
      <c r="BN397" s="4"/>
      <c r="BO397" s="4"/>
    </row>
    <row r="398" spans="1:67" x14ac:dyDescent="0.15">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4"/>
      <c r="AI398" s="4"/>
      <c r="AJ398" s="4"/>
      <c r="AK398" s="4"/>
      <c r="AL398" s="4"/>
      <c r="AM398" s="4"/>
      <c r="AN398" s="4"/>
      <c r="AO398" s="4"/>
      <c r="AP398" s="4"/>
      <c r="AQ398" s="4"/>
      <c r="AR398" s="4"/>
      <c r="AS398" s="4"/>
      <c r="AT398" s="4"/>
      <c r="AU398" s="4"/>
      <c r="AV398" s="4"/>
      <c r="AW398" s="4"/>
      <c r="AX398" s="4"/>
      <c r="AY398" s="4"/>
      <c r="AZ398" s="4"/>
      <c r="BA398" s="4"/>
      <c r="BB398" s="4"/>
      <c r="BC398" s="4"/>
      <c r="BD398" s="4"/>
      <c r="BE398" s="4"/>
      <c r="BF398" s="4"/>
      <c r="BG398" s="4"/>
      <c r="BH398" s="4"/>
      <c r="BI398" s="4"/>
      <c r="BJ398" s="4"/>
      <c r="BK398" s="4"/>
      <c r="BL398" s="4"/>
      <c r="BM398" s="4"/>
      <c r="BN398" s="4"/>
      <c r="BO398" s="4"/>
    </row>
    <row r="399" spans="1:67" x14ac:dyDescent="0.15">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4"/>
      <c r="AI399" s="4"/>
      <c r="AJ399" s="4"/>
      <c r="AK399" s="4"/>
      <c r="AL399" s="4"/>
      <c r="AM399" s="4"/>
      <c r="AN399" s="4"/>
      <c r="AO399" s="4"/>
      <c r="AP399" s="4"/>
      <c r="AQ399" s="4"/>
      <c r="AR399" s="4"/>
      <c r="AS399" s="4"/>
      <c r="AT399" s="4"/>
      <c r="AU399" s="4"/>
      <c r="AV399" s="4"/>
      <c r="AW399" s="4"/>
      <c r="AX399" s="4"/>
      <c r="AY399" s="4"/>
      <c r="AZ399" s="4"/>
      <c r="BA399" s="4"/>
      <c r="BB399" s="4"/>
      <c r="BC399" s="4"/>
      <c r="BD399" s="4"/>
      <c r="BE399" s="4"/>
      <c r="BF399" s="4"/>
      <c r="BG399" s="4"/>
      <c r="BH399" s="4"/>
      <c r="BI399" s="4"/>
      <c r="BJ399" s="4"/>
      <c r="BK399" s="4"/>
      <c r="BL399" s="4"/>
      <c r="BM399" s="4"/>
      <c r="BN399" s="4"/>
      <c r="BO399" s="4"/>
    </row>
    <row r="400" spans="1:67" x14ac:dyDescent="0.15">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4"/>
      <c r="AI400" s="4"/>
      <c r="AJ400" s="4"/>
      <c r="AK400" s="4"/>
      <c r="AL400" s="4"/>
      <c r="AM400" s="4"/>
      <c r="AN400" s="4"/>
      <c r="AO400" s="4"/>
      <c r="AP400" s="4"/>
      <c r="AQ400" s="4"/>
      <c r="AR400" s="4"/>
      <c r="AS400" s="4"/>
      <c r="AT400" s="4"/>
      <c r="AU400" s="4"/>
      <c r="AV400" s="4"/>
      <c r="AW400" s="4"/>
      <c r="AX400" s="4"/>
      <c r="AY400" s="4"/>
      <c r="AZ400" s="4"/>
      <c r="BA400" s="4"/>
      <c r="BB400" s="4"/>
      <c r="BC400" s="4"/>
      <c r="BD400" s="4"/>
      <c r="BE400" s="4"/>
      <c r="BF400" s="4"/>
      <c r="BG400" s="4"/>
      <c r="BH400" s="4"/>
      <c r="BI400" s="4"/>
      <c r="BJ400" s="4"/>
      <c r="BK400" s="4"/>
      <c r="BL400" s="4"/>
      <c r="BM400" s="4"/>
      <c r="BN400" s="4"/>
      <c r="BO400" s="4"/>
    </row>
    <row r="401" spans="1:67" x14ac:dyDescent="0.15">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4"/>
      <c r="AI401" s="4"/>
      <c r="AJ401" s="4"/>
      <c r="AK401" s="4"/>
      <c r="AL401" s="4"/>
      <c r="AM401" s="4"/>
      <c r="AN401" s="4"/>
      <c r="AO401" s="4"/>
      <c r="AP401" s="4"/>
      <c r="AQ401" s="4"/>
      <c r="AR401" s="4"/>
      <c r="AS401" s="4"/>
      <c r="AT401" s="4"/>
      <c r="AU401" s="4"/>
      <c r="AV401" s="4"/>
      <c r="AW401" s="4"/>
      <c r="AX401" s="4"/>
      <c r="AY401" s="4"/>
      <c r="AZ401" s="4"/>
      <c r="BA401" s="4"/>
      <c r="BB401" s="4"/>
      <c r="BC401" s="4"/>
      <c r="BD401" s="4"/>
      <c r="BE401" s="4"/>
      <c r="BF401" s="4"/>
      <c r="BG401" s="4"/>
      <c r="BH401" s="4"/>
      <c r="BI401" s="4"/>
      <c r="BJ401" s="4"/>
      <c r="BK401" s="4"/>
      <c r="BL401" s="4"/>
      <c r="BM401" s="4"/>
      <c r="BN401" s="4"/>
      <c r="BO401" s="4"/>
    </row>
    <row r="402" spans="1:67" x14ac:dyDescent="0.15">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4"/>
      <c r="AI402" s="4"/>
      <c r="AJ402" s="4"/>
      <c r="AK402" s="4"/>
      <c r="AL402" s="4"/>
      <c r="AM402" s="4"/>
      <c r="AN402" s="4"/>
      <c r="AO402" s="4"/>
      <c r="AP402" s="4"/>
      <c r="AQ402" s="4"/>
      <c r="AR402" s="4"/>
      <c r="AS402" s="4"/>
      <c r="AT402" s="4"/>
      <c r="AU402" s="4"/>
      <c r="AV402" s="4"/>
      <c r="AW402" s="4"/>
      <c r="AX402" s="4"/>
      <c r="AY402" s="4"/>
      <c r="AZ402" s="4"/>
      <c r="BA402" s="4"/>
      <c r="BB402" s="4"/>
      <c r="BC402" s="4"/>
      <c r="BD402" s="4"/>
      <c r="BE402" s="4"/>
      <c r="BF402" s="4"/>
      <c r="BG402" s="4"/>
      <c r="BH402" s="4"/>
      <c r="BI402" s="4"/>
      <c r="BJ402" s="4"/>
      <c r="BK402" s="4"/>
      <c r="BL402" s="4"/>
      <c r="BM402" s="4"/>
      <c r="BN402" s="4"/>
      <c r="BO402" s="4"/>
    </row>
    <row r="403" spans="1:67" x14ac:dyDescent="0.15">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4"/>
      <c r="AI403" s="4"/>
      <c r="AJ403" s="4"/>
      <c r="AK403" s="4"/>
      <c r="AL403" s="4"/>
      <c r="AM403" s="4"/>
      <c r="AN403" s="4"/>
      <c r="AO403" s="4"/>
      <c r="AP403" s="4"/>
      <c r="AQ403" s="4"/>
      <c r="AR403" s="4"/>
      <c r="AS403" s="4"/>
      <c r="AT403" s="4"/>
      <c r="AU403" s="4"/>
      <c r="AV403" s="4"/>
      <c r="AW403" s="4"/>
      <c r="AX403" s="4"/>
      <c r="AY403" s="4"/>
      <c r="AZ403" s="4"/>
      <c r="BA403" s="4"/>
      <c r="BB403" s="4"/>
      <c r="BC403" s="4"/>
      <c r="BD403" s="4"/>
      <c r="BE403" s="4"/>
      <c r="BF403" s="4"/>
      <c r="BG403" s="4"/>
      <c r="BH403" s="4"/>
      <c r="BI403" s="4"/>
      <c r="BJ403" s="4"/>
      <c r="BK403" s="4"/>
      <c r="BL403" s="4"/>
      <c r="BM403" s="4"/>
      <c r="BN403" s="4"/>
      <c r="BO403" s="4"/>
    </row>
    <row r="404" spans="1:67" x14ac:dyDescent="0.15">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4"/>
      <c r="AI404" s="4"/>
      <c r="AJ404" s="4"/>
      <c r="AK404" s="4"/>
      <c r="AL404" s="4"/>
      <c r="AM404" s="4"/>
      <c r="AN404" s="4"/>
      <c r="AO404" s="4"/>
      <c r="AP404" s="4"/>
      <c r="AQ404" s="4"/>
      <c r="AR404" s="4"/>
      <c r="AS404" s="4"/>
      <c r="AT404" s="4"/>
      <c r="AU404" s="4"/>
      <c r="AV404" s="4"/>
      <c r="AW404" s="4"/>
      <c r="AX404" s="4"/>
      <c r="AY404" s="4"/>
      <c r="AZ404" s="4"/>
      <c r="BA404" s="4"/>
      <c r="BB404" s="4"/>
      <c r="BC404" s="4"/>
      <c r="BD404" s="4"/>
      <c r="BE404" s="4"/>
      <c r="BF404" s="4"/>
      <c r="BG404" s="4"/>
      <c r="BH404" s="4"/>
      <c r="BI404" s="4"/>
      <c r="BJ404" s="4"/>
      <c r="BK404" s="4"/>
      <c r="BL404" s="4"/>
      <c r="BM404" s="4"/>
      <c r="BN404" s="4"/>
      <c r="BO404" s="4"/>
    </row>
    <row r="405" spans="1:67" x14ac:dyDescent="0.1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c r="AG405" s="4"/>
      <c r="AH405" s="4"/>
      <c r="AI405" s="4"/>
      <c r="AJ405" s="4"/>
      <c r="AK405" s="4"/>
      <c r="AL405" s="4"/>
      <c r="AM405" s="4"/>
      <c r="AN405" s="4"/>
      <c r="AO405" s="4"/>
      <c r="AP405" s="4"/>
      <c r="AQ405" s="4"/>
      <c r="AR405" s="4"/>
      <c r="AS405" s="4"/>
      <c r="AT405" s="4"/>
      <c r="AU405" s="4"/>
      <c r="AV405" s="4"/>
      <c r="AW405" s="4"/>
      <c r="AX405" s="4"/>
      <c r="AY405" s="4"/>
      <c r="AZ405" s="4"/>
      <c r="BA405" s="4"/>
      <c r="BB405" s="4"/>
      <c r="BC405" s="4"/>
      <c r="BD405" s="4"/>
      <c r="BE405" s="4"/>
      <c r="BF405" s="4"/>
      <c r="BG405" s="4"/>
      <c r="BH405" s="4"/>
      <c r="BI405" s="4"/>
      <c r="BJ405" s="4"/>
      <c r="BK405" s="4"/>
      <c r="BL405" s="4"/>
      <c r="BM405" s="4"/>
      <c r="BN405" s="4"/>
      <c r="BO405" s="4"/>
    </row>
    <row r="406" spans="1:67" x14ac:dyDescent="0.15">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4"/>
      <c r="AI406" s="4"/>
      <c r="AJ406" s="4"/>
      <c r="AK406" s="4"/>
      <c r="AL406" s="4"/>
      <c r="AM406" s="4"/>
      <c r="AN406" s="4"/>
      <c r="AO406" s="4"/>
      <c r="AP406" s="4"/>
      <c r="AQ406" s="4"/>
      <c r="AR406" s="4"/>
      <c r="AS406" s="4"/>
      <c r="AT406" s="4"/>
      <c r="AU406" s="4"/>
      <c r="AV406" s="4"/>
      <c r="AW406" s="4"/>
      <c r="AX406" s="4"/>
      <c r="AY406" s="4"/>
      <c r="AZ406" s="4"/>
      <c r="BA406" s="4"/>
      <c r="BB406" s="4"/>
      <c r="BC406" s="4"/>
      <c r="BD406" s="4"/>
      <c r="BE406" s="4"/>
      <c r="BF406" s="4"/>
      <c r="BG406" s="4"/>
      <c r="BH406" s="4"/>
      <c r="BI406" s="4"/>
      <c r="BJ406" s="4"/>
      <c r="BK406" s="4"/>
      <c r="BL406" s="4"/>
      <c r="BM406" s="4"/>
      <c r="BN406" s="4"/>
      <c r="BO406" s="4"/>
    </row>
    <row r="407" spans="1:67" x14ac:dyDescent="0.15">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c r="AG407" s="4"/>
      <c r="AH407" s="4"/>
      <c r="AI407" s="4"/>
      <c r="AJ407" s="4"/>
      <c r="AK407" s="4"/>
      <c r="AL407" s="4"/>
      <c r="AM407" s="4"/>
      <c r="AN407" s="4"/>
      <c r="AO407" s="4"/>
      <c r="AP407" s="4"/>
      <c r="AQ407" s="4"/>
      <c r="AR407" s="4"/>
      <c r="AS407" s="4"/>
      <c r="AT407" s="4"/>
      <c r="AU407" s="4"/>
      <c r="AV407" s="4"/>
      <c r="AW407" s="4"/>
      <c r="AX407" s="4"/>
      <c r="AY407" s="4"/>
      <c r="AZ407" s="4"/>
      <c r="BA407" s="4"/>
      <c r="BB407" s="4"/>
      <c r="BC407" s="4"/>
      <c r="BD407" s="4"/>
      <c r="BE407" s="4"/>
      <c r="BF407" s="4"/>
      <c r="BG407" s="4"/>
      <c r="BH407" s="4"/>
      <c r="BI407" s="4"/>
      <c r="BJ407" s="4"/>
      <c r="BK407" s="4"/>
      <c r="BL407" s="4"/>
      <c r="BM407" s="4"/>
      <c r="BN407" s="4"/>
      <c r="BO407" s="4"/>
    </row>
    <row r="408" spans="1:67" x14ac:dyDescent="0.15">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4"/>
      <c r="AI408" s="4"/>
      <c r="AJ408" s="4"/>
      <c r="AK408" s="4"/>
      <c r="AL408" s="4"/>
      <c r="AM408" s="4"/>
      <c r="AN408" s="4"/>
      <c r="AO408" s="4"/>
      <c r="AP408" s="4"/>
      <c r="AQ408" s="4"/>
      <c r="AR408" s="4"/>
      <c r="AS408" s="4"/>
      <c r="AT408" s="4"/>
      <c r="AU408" s="4"/>
      <c r="AV408" s="4"/>
      <c r="AW408" s="4"/>
      <c r="AX408" s="4"/>
      <c r="AY408" s="4"/>
      <c r="AZ408" s="4"/>
      <c r="BA408" s="4"/>
      <c r="BB408" s="4"/>
      <c r="BC408" s="4"/>
      <c r="BD408" s="4"/>
      <c r="BE408" s="4"/>
      <c r="BF408" s="4"/>
      <c r="BG408" s="4"/>
      <c r="BH408" s="4"/>
      <c r="BI408" s="4"/>
      <c r="BJ408" s="4"/>
      <c r="BK408" s="4"/>
      <c r="BL408" s="4"/>
      <c r="BM408" s="4"/>
      <c r="BN408" s="4"/>
      <c r="BO408" s="4"/>
    </row>
    <row r="409" spans="1:67" x14ac:dyDescent="0.15">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c r="AG409" s="4"/>
      <c r="AH409" s="4"/>
      <c r="AI409" s="4"/>
      <c r="AJ409" s="4"/>
      <c r="AK409" s="4"/>
      <c r="AL409" s="4"/>
      <c r="AM409" s="4"/>
      <c r="AN409" s="4"/>
      <c r="AO409" s="4"/>
      <c r="AP409" s="4"/>
      <c r="AQ409" s="4"/>
      <c r="AR409" s="4"/>
      <c r="AS409" s="4"/>
      <c r="AT409" s="4"/>
      <c r="AU409" s="4"/>
      <c r="AV409" s="4"/>
      <c r="AW409" s="4"/>
      <c r="AX409" s="4"/>
      <c r="AY409" s="4"/>
      <c r="AZ409" s="4"/>
      <c r="BA409" s="4"/>
      <c r="BB409" s="4"/>
      <c r="BC409" s="4"/>
      <c r="BD409" s="4"/>
      <c r="BE409" s="4"/>
      <c r="BF409" s="4"/>
      <c r="BG409" s="4"/>
      <c r="BH409" s="4"/>
      <c r="BI409" s="4"/>
      <c r="BJ409" s="4"/>
      <c r="BK409" s="4"/>
      <c r="BL409" s="4"/>
      <c r="BM409" s="4"/>
      <c r="BN409" s="4"/>
      <c r="BO409" s="4"/>
    </row>
    <row r="410" spans="1:67" x14ac:dyDescent="0.15">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4"/>
      <c r="AI410" s="4"/>
      <c r="AJ410" s="4"/>
      <c r="AK410" s="4"/>
      <c r="AL410" s="4"/>
      <c r="AM410" s="4"/>
      <c r="AN410" s="4"/>
      <c r="AO410" s="4"/>
      <c r="AP410" s="4"/>
      <c r="AQ410" s="4"/>
      <c r="AR410" s="4"/>
      <c r="AS410" s="4"/>
      <c r="AT410" s="4"/>
      <c r="AU410" s="4"/>
      <c r="AV410" s="4"/>
      <c r="AW410" s="4"/>
      <c r="AX410" s="4"/>
      <c r="AY410" s="4"/>
      <c r="AZ410" s="4"/>
      <c r="BA410" s="4"/>
      <c r="BB410" s="4"/>
      <c r="BC410" s="4"/>
      <c r="BD410" s="4"/>
      <c r="BE410" s="4"/>
      <c r="BF410" s="4"/>
      <c r="BG410" s="4"/>
      <c r="BH410" s="4"/>
      <c r="BI410" s="4"/>
      <c r="BJ410" s="4"/>
      <c r="BK410" s="4"/>
      <c r="BL410" s="4"/>
      <c r="BM410" s="4"/>
      <c r="BN410" s="4"/>
      <c r="BO410" s="4"/>
    </row>
    <row r="411" spans="1:67" x14ac:dyDescent="0.15">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4"/>
      <c r="AI411" s="4"/>
      <c r="AJ411" s="4"/>
      <c r="AK411" s="4"/>
      <c r="AL411" s="4"/>
      <c r="AM411" s="4"/>
      <c r="AN411" s="4"/>
      <c r="AO411" s="4"/>
      <c r="AP411" s="4"/>
      <c r="AQ411" s="4"/>
      <c r="AR411" s="4"/>
      <c r="AS411" s="4"/>
      <c r="AT411" s="4"/>
      <c r="AU411" s="4"/>
      <c r="AV411" s="4"/>
      <c r="AW411" s="4"/>
      <c r="AX411" s="4"/>
      <c r="AY411" s="4"/>
      <c r="AZ411" s="4"/>
      <c r="BA411" s="4"/>
      <c r="BB411" s="4"/>
      <c r="BC411" s="4"/>
      <c r="BD411" s="4"/>
      <c r="BE411" s="4"/>
      <c r="BF411" s="4"/>
      <c r="BG411" s="4"/>
      <c r="BH411" s="4"/>
      <c r="BI411" s="4"/>
      <c r="BJ411" s="4"/>
      <c r="BK411" s="4"/>
      <c r="BL411" s="4"/>
      <c r="BM411" s="4"/>
      <c r="BN411" s="4"/>
      <c r="BO411" s="4"/>
    </row>
    <row r="412" spans="1:67" x14ac:dyDescent="0.15">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4"/>
      <c r="AI412" s="4"/>
      <c r="AJ412" s="4"/>
      <c r="AK412" s="4"/>
      <c r="AL412" s="4"/>
      <c r="AM412" s="4"/>
      <c r="AN412" s="4"/>
      <c r="AO412" s="4"/>
      <c r="AP412" s="4"/>
      <c r="AQ412" s="4"/>
      <c r="AR412" s="4"/>
      <c r="AS412" s="4"/>
      <c r="AT412" s="4"/>
      <c r="AU412" s="4"/>
      <c r="AV412" s="4"/>
      <c r="AW412" s="4"/>
      <c r="AX412" s="4"/>
      <c r="AY412" s="4"/>
      <c r="AZ412" s="4"/>
      <c r="BA412" s="4"/>
      <c r="BB412" s="4"/>
      <c r="BC412" s="4"/>
      <c r="BD412" s="4"/>
      <c r="BE412" s="4"/>
      <c r="BF412" s="4"/>
      <c r="BG412" s="4"/>
      <c r="BH412" s="4"/>
      <c r="BI412" s="4"/>
      <c r="BJ412" s="4"/>
      <c r="BK412" s="4"/>
      <c r="BL412" s="4"/>
      <c r="BM412" s="4"/>
      <c r="BN412" s="4"/>
      <c r="BO412" s="4"/>
    </row>
    <row r="413" spans="1:67" x14ac:dyDescent="0.15">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4"/>
      <c r="AI413" s="4"/>
      <c r="AJ413" s="4"/>
      <c r="AK413" s="4"/>
      <c r="AL413" s="4"/>
      <c r="AM413" s="4"/>
      <c r="AN413" s="4"/>
      <c r="AO413" s="4"/>
      <c r="AP413" s="4"/>
      <c r="AQ413" s="4"/>
      <c r="AR413" s="4"/>
      <c r="AS413" s="4"/>
      <c r="AT413" s="4"/>
      <c r="AU413" s="4"/>
      <c r="AV413" s="4"/>
      <c r="AW413" s="4"/>
      <c r="AX413" s="4"/>
      <c r="AY413" s="4"/>
      <c r="AZ413" s="4"/>
      <c r="BA413" s="4"/>
      <c r="BB413" s="4"/>
      <c r="BC413" s="4"/>
      <c r="BD413" s="4"/>
      <c r="BE413" s="4"/>
      <c r="BF413" s="4"/>
      <c r="BG413" s="4"/>
      <c r="BH413" s="4"/>
      <c r="BI413" s="4"/>
      <c r="BJ413" s="4"/>
      <c r="BK413" s="4"/>
      <c r="BL413" s="4"/>
      <c r="BM413" s="4"/>
      <c r="BN413" s="4"/>
      <c r="BO413" s="4"/>
    </row>
    <row r="414" spans="1:67" x14ac:dyDescent="0.15">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4"/>
      <c r="AI414" s="4"/>
      <c r="AJ414" s="4"/>
      <c r="AK414" s="4"/>
      <c r="AL414" s="4"/>
      <c r="AM414" s="4"/>
      <c r="AN414" s="4"/>
      <c r="AO414" s="4"/>
      <c r="AP414" s="4"/>
      <c r="AQ414" s="4"/>
      <c r="AR414" s="4"/>
      <c r="AS414" s="4"/>
      <c r="AT414" s="4"/>
      <c r="AU414" s="4"/>
      <c r="AV414" s="4"/>
      <c r="AW414" s="4"/>
      <c r="AX414" s="4"/>
      <c r="AY414" s="4"/>
      <c r="AZ414" s="4"/>
      <c r="BA414" s="4"/>
      <c r="BB414" s="4"/>
      <c r="BC414" s="4"/>
      <c r="BD414" s="4"/>
      <c r="BE414" s="4"/>
      <c r="BF414" s="4"/>
      <c r="BG414" s="4"/>
      <c r="BH414" s="4"/>
      <c r="BI414" s="4"/>
      <c r="BJ414" s="4"/>
      <c r="BK414" s="4"/>
      <c r="BL414" s="4"/>
      <c r="BM414" s="4"/>
      <c r="BN414" s="4"/>
      <c r="BO414" s="4"/>
    </row>
    <row r="415" spans="1:67" x14ac:dyDescent="0.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c r="AJ415" s="4"/>
      <c r="AK415" s="4"/>
      <c r="AL415" s="4"/>
      <c r="AM415" s="4"/>
      <c r="AN415" s="4"/>
      <c r="AO415" s="4"/>
      <c r="AP415" s="4"/>
      <c r="AQ415" s="4"/>
      <c r="AR415" s="4"/>
      <c r="AS415" s="4"/>
      <c r="AT415" s="4"/>
      <c r="AU415" s="4"/>
      <c r="AV415" s="4"/>
      <c r="AW415" s="4"/>
      <c r="AX415" s="4"/>
      <c r="AY415" s="4"/>
      <c r="AZ415" s="4"/>
      <c r="BA415" s="4"/>
      <c r="BB415" s="4"/>
      <c r="BC415" s="4"/>
      <c r="BD415" s="4"/>
      <c r="BE415" s="4"/>
      <c r="BF415" s="4"/>
      <c r="BG415" s="4"/>
      <c r="BH415" s="4"/>
      <c r="BI415" s="4"/>
      <c r="BJ415" s="4"/>
      <c r="BK415" s="4"/>
      <c r="BL415" s="4"/>
      <c r="BM415" s="4"/>
      <c r="BN415" s="4"/>
      <c r="BO415" s="4"/>
    </row>
    <row r="416" spans="1:67" x14ac:dyDescent="0.15">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4"/>
      <c r="AI416" s="4"/>
      <c r="AJ416" s="4"/>
      <c r="AK416" s="4"/>
      <c r="AL416" s="4"/>
      <c r="AM416" s="4"/>
      <c r="AN416" s="4"/>
      <c r="AO416" s="4"/>
      <c r="AP416" s="4"/>
      <c r="AQ416" s="4"/>
      <c r="AR416" s="4"/>
      <c r="AS416" s="4"/>
      <c r="AT416" s="4"/>
      <c r="AU416" s="4"/>
      <c r="AV416" s="4"/>
      <c r="AW416" s="4"/>
      <c r="AX416" s="4"/>
      <c r="AY416" s="4"/>
      <c r="AZ416" s="4"/>
      <c r="BA416" s="4"/>
      <c r="BB416" s="4"/>
      <c r="BC416" s="4"/>
      <c r="BD416" s="4"/>
      <c r="BE416" s="4"/>
      <c r="BF416" s="4"/>
      <c r="BG416" s="4"/>
      <c r="BH416" s="4"/>
      <c r="BI416" s="4"/>
      <c r="BJ416" s="4"/>
      <c r="BK416" s="4"/>
      <c r="BL416" s="4"/>
      <c r="BM416" s="4"/>
      <c r="BN416" s="4"/>
      <c r="BO416" s="4"/>
    </row>
    <row r="417" spans="1:67" x14ac:dyDescent="0.15">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c r="AO417" s="4"/>
      <c r="AP417" s="4"/>
      <c r="AQ417" s="4"/>
      <c r="AR417" s="4"/>
      <c r="AS417" s="4"/>
      <c r="AT417" s="4"/>
      <c r="AU417" s="4"/>
      <c r="AV417" s="4"/>
      <c r="AW417" s="4"/>
      <c r="AX417" s="4"/>
      <c r="AY417" s="4"/>
      <c r="AZ417" s="4"/>
      <c r="BA417" s="4"/>
      <c r="BB417" s="4"/>
      <c r="BC417" s="4"/>
      <c r="BD417" s="4"/>
      <c r="BE417" s="4"/>
      <c r="BF417" s="4"/>
      <c r="BG417" s="4"/>
      <c r="BH417" s="4"/>
      <c r="BI417" s="4"/>
      <c r="BJ417" s="4"/>
      <c r="BK417" s="4"/>
      <c r="BL417" s="4"/>
      <c r="BM417" s="4"/>
      <c r="BN417" s="4"/>
      <c r="BO417" s="4"/>
    </row>
    <row r="418" spans="1:67" x14ac:dyDescent="0.15">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c r="AO418" s="4"/>
      <c r="AP418" s="4"/>
      <c r="AQ418" s="4"/>
      <c r="AR418" s="4"/>
      <c r="AS418" s="4"/>
      <c r="AT418" s="4"/>
      <c r="AU418" s="4"/>
      <c r="AV418" s="4"/>
      <c r="AW418" s="4"/>
      <c r="AX418" s="4"/>
      <c r="AY418" s="4"/>
      <c r="AZ418" s="4"/>
      <c r="BA418" s="4"/>
      <c r="BB418" s="4"/>
      <c r="BC418" s="4"/>
      <c r="BD418" s="4"/>
      <c r="BE418" s="4"/>
      <c r="BF418" s="4"/>
      <c r="BG418" s="4"/>
      <c r="BH418" s="4"/>
      <c r="BI418" s="4"/>
      <c r="BJ418" s="4"/>
      <c r="BK418" s="4"/>
      <c r="BL418" s="4"/>
      <c r="BM418" s="4"/>
      <c r="BN418" s="4"/>
      <c r="BO418" s="4"/>
    </row>
    <row r="419" spans="1:67" x14ac:dyDescent="0.15">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c r="AO419" s="4"/>
      <c r="AP419" s="4"/>
      <c r="AQ419" s="4"/>
      <c r="AR419" s="4"/>
      <c r="AS419" s="4"/>
      <c r="AT419" s="4"/>
      <c r="AU419" s="4"/>
      <c r="AV419" s="4"/>
      <c r="AW419" s="4"/>
      <c r="AX419" s="4"/>
      <c r="AY419" s="4"/>
      <c r="AZ419" s="4"/>
      <c r="BA419" s="4"/>
      <c r="BB419" s="4"/>
      <c r="BC419" s="4"/>
      <c r="BD419" s="4"/>
      <c r="BE419" s="4"/>
      <c r="BF419" s="4"/>
      <c r="BG419" s="4"/>
      <c r="BH419" s="4"/>
      <c r="BI419" s="4"/>
      <c r="BJ419" s="4"/>
      <c r="BK419" s="4"/>
      <c r="BL419" s="4"/>
      <c r="BM419" s="4"/>
      <c r="BN419" s="4"/>
      <c r="BO419" s="4"/>
    </row>
    <row r="420" spans="1:67" x14ac:dyDescent="0.15">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c r="AO420" s="4"/>
      <c r="AP420" s="4"/>
      <c r="AQ420" s="4"/>
      <c r="AR420" s="4"/>
      <c r="AS420" s="4"/>
      <c r="AT420" s="4"/>
      <c r="AU420" s="4"/>
      <c r="AV420" s="4"/>
      <c r="AW420" s="4"/>
      <c r="AX420" s="4"/>
      <c r="AY420" s="4"/>
      <c r="AZ420" s="4"/>
      <c r="BA420" s="4"/>
      <c r="BB420" s="4"/>
      <c r="BC420" s="4"/>
      <c r="BD420" s="4"/>
      <c r="BE420" s="4"/>
      <c r="BF420" s="4"/>
      <c r="BG420" s="4"/>
      <c r="BH420" s="4"/>
      <c r="BI420" s="4"/>
      <c r="BJ420" s="4"/>
      <c r="BK420" s="4"/>
      <c r="BL420" s="4"/>
      <c r="BM420" s="4"/>
      <c r="BN420" s="4"/>
      <c r="BO420" s="4"/>
    </row>
    <row r="421" spans="1:67" x14ac:dyDescent="0.15">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c r="AO421" s="4"/>
      <c r="AP421" s="4"/>
      <c r="AQ421" s="4"/>
      <c r="AR421" s="4"/>
      <c r="AS421" s="4"/>
      <c r="AT421" s="4"/>
      <c r="AU421" s="4"/>
      <c r="AV421" s="4"/>
      <c r="AW421" s="4"/>
      <c r="AX421" s="4"/>
      <c r="AY421" s="4"/>
      <c r="AZ421" s="4"/>
      <c r="BA421" s="4"/>
      <c r="BB421" s="4"/>
      <c r="BC421" s="4"/>
      <c r="BD421" s="4"/>
      <c r="BE421" s="4"/>
      <c r="BF421" s="4"/>
      <c r="BG421" s="4"/>
      <c r="BH421" s="4"/>
      <c r="BI421" s="4"/>
      <c r="BJ421" s="4"/>
      <c r="BK421" s="4"/>
      <c r="BL421" s="4"/>
      <c r="BM421" s="4"/>
      <c r="BN421" s="4"/>
      <c r="BO421" s="4"/>
    </row>
    <row r="422" spans="1:67" x14ac:dyDescent="0.15">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c r="AO422" s="4"/>
      <c r="AP422" s="4"/>
      <c r="AQ422" s="4"/>
      <c r="AR422" s="4"/>
      <c r="AS422" s="4"/>
      <c r="AT422" s="4"/>
      <c r="AU422" s="4"/>
      <c r="AV422" s="4"/>
      <c r="AW422" s="4"/>
      <c r="AX422" s="4"/>
      <c r="AY422" s="4"/>
      <c r="AZ422" s="4"/>
      <c r="BA422" s="4"/>
      <c r="BB422" s="4"/>
      <c r="BC422" s="4"/>
      <c r="BD422" s="4"/>
      <c r="BE422" s="4"/>
      <c r="BF422" s="4"/>
      <c r="BG422" s="4"/>
      <c r="BH422" s="4"/>
      <c r="BI422" s="4"/>
      <c r="BJ422" s="4"/>
      <c r="BK422" s="4"/>
      <c r="BL422" s="4"/>
      <c r="BM422" s="4"/>
      <c r="BN422" s="4"/>
      <c r="BO422" s="4"/>
    </row>
    <row r="423" spans="1:67" x14ac:dyDescent="0.15">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c r="AO423" s="4"/>
      <c r="AP423" s="4"/>
      <c r="AQ423" s="4"/>
      <c r="AR423" s="4"/>
      <c r="AS423" s="4"/>
      <c r="AT423" s="4"/>
      <c r="AU423" s="4"/>
      <c r="AV423" s="4"/>
      <c r="AW423" s="4"/>
      <c r="AX423" s="4"/>
      <c r="AY423" s="4"/>
      <c r="AZ423" s="4"/>
      <c r="BA423" s="4"/>
      <c r="BB423" s="4"/>
      <c r="BC423" s="4"/>
      <c r="BD423" s="4"/>
      <c r="BE423" s="4"/>
      <c r="BF423" s="4"/>
      <c r="BG423" s="4"/>
      <c r="BH423" s="4"/>
      <c r="BI423" s="4"/>
      <c r="BJ423" s="4"/>
      <c r="BK423" s="4"/>
      <c r="BL423" s="4"/>
      <c r="BM423" s="4"/>
      <c r="BN423" s="4"/>
      <c r="BO423" s="4"/>
    </row>
    <row r="424" spans="1:67" x14ac:dyDescent="0.15">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c r="AO424" s="4"/>
      <c r="AP424" s="4"/>
      <c r="AQ424" s="4"/>
      <c r="AR424" s="4"/>
      <c r="AS424" s="4"/>
      <c r="AT424" s="4"/>
      <c r="AU424" s="4"/>
      <c r="AV424" s="4"/>
      <c r="AW424" s="4"/>
      <c r="AX424" s="4"/>
      <c r="AY424" s="4"/>
      <c r="AZ424" s="4"/>
      <c r="BA424" s="4"/>
      <c r="BB424" s="4"/>
      <c r="BC424" s="4"/>
      <c r="BD424" s="4"/>
      <c r="BE424" s="4"/>
      <c r="BF424" s="4"/>
      <c r="BG424" s="4"/>
      <c r="BH424" s="4"/>
      <c r="BI424" s="4"/>
      <c r="BJ424" s="4"/>
      <c r="BK424" s="4"/>
      <c r="BL424" s="4"/>
      <c r="BM424" s="4"/>
      <c r="BN424" s="4"/>
      <c r="BO424" s="4"/>
    </row>
    <row r="425" spans="1:67" x14ac:dyDescent="0.1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c r="AO425" s="4"/>
      <c r="AP425" s="4"/>
      <c r="AQ425" s="4"/>
      <c r="AR425" s="4"/>
      <c r="AS425" s="4"/>
      <c r="AT425" s="4"/>
      <c r="AU425" s="4"/>
      <c r="AV425" s="4"/>
      <c r="AW425" s="4"/>
      <c r="AX425" s="4"/>
      <c r="AY425" s="4"/>
      <c r="AZ425" s="4"/>
      <c r="BA425" s="4"/>
      <c r="BB425" s="4"/>
      <c r="BC425" s="4"/>
      <c r="BD425" s="4"/>
      <c r="BE425" s="4"/>
      <c r="BF425" s="4"/>
      <c r="BG425" s="4"/>
      <c r="BH425" s="4"/>
      <c r="BI425" s="4"/>
      <c r="BJ425" s="4"/>
      <c r="BK425" s="4"/>
      <c r="BL425" s="4"/>
      <c r="BM425" s="4"/>
      <c r="BN425" s="4"/>
      <c r="BO425" s="4"/>
    </row>
    <row r="426" spans="1:67" x14ac:dyDescent="0.15">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c r="AO426" s="4"/>
      <c r="AP426" s="4"/>
      <c r="AQ426" s="4"/>
      <c r="AR426" s="4"/>
      <c r="AS426" s="4"/>
      <c r="AT426" s="4"/>
      <c r="AU426" s="4"/>
      <c r="AV426" s="4"/>
      <c r="AW426" s="4"/>
      <c r="AX426" s="4"/>
      <c r="AY426" s="4"/>
      <c r="AZ426" s="4"/>
      <c r="BA426" s="4"/>
      <c r="BB426" s="4"/>
      <c r="BC426" s="4"/>
      <c r="BD426" s="4"/>
      <c r="BE426" s="4"/>
      <c r="BF426" s="4"/>
      <c r="BG426" s="4"/>
      <c r="BH426" s="4"/>
      <c r="BI426" s="4"/>
      <c r="BJ426" s="4"/>
      <c r="BK426" s="4"/>
      <c r="BL426" s="4"/>
      <c r="BM426" s="4"/>
      <c r="BN426" s="4"/>
      <c r="BO426" s="4"/>
    </row>
    <row r="427" spans="1:67" x14ac:dyDescent="0.15">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c r="AO427" s="4"/>
      <c r="AP427" s="4"/>
      <c r="AQ427" s="4"/>
      <c r="AR427" s="4"/>
      <c r="AS427" s="4"/>
      <c r="AT427" s="4"/>
      <c r="AU427" s="4"/>
      <c r="AV427" s="4"/>
      <c r="AW427" s="4"/>
      <c r="AX427" s="4"/>
      <c r="AY427" s="4"/>
      <c r="AZ427" s="4"/>
      <c r="BA427" s="4"/>
      <c r="BB427" s="4"/>
      <c r="BC427" s="4"/>
      <c r="BD427" s="4"/>
      <c r="BE427" s="4"/>
      <c r="BF427" s="4"/>
      <c r="BG427" s="4"/>
      <c r="BH427" s="4"/>
      <c r="BI427" s="4"/>
      <c r="BJ427" s="4"/>
      <c r="BK427" s="4"/>
      <c r="BL427" s="4"/>
      <c r="BM427" s="4"/>
      <c r="BN427" s="4"/>
      <c r="BO427" s="4"/>
    </row>
    <row r="428" spans="1:67" x14ac:dyDescent="0.15">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c r="AO428" s="4"/>
      <c r="AP428" s="4"/>
      <c r="AQ428" s="4"/>
      <c r="AR428" s="4"/>
      <c r="AS428" s="4"/>
      <c r="AT428" s="4"/>
      <c r="AU428" s="4"/>
      <c r="AV428" s="4"/>
      <c r="AW428" s="4"/>
      <c r="AX428" s="4"/>
      <c r="AY428" s="4"/>
      <c r="AZ428" s="4"/>
      <c r="BA428" s="4"/>
      <c r="BB428" s="4"/>
      <c r="BC428" s="4"/>
      <c r="BD428" s="4"/>
      <c r="BE428" s="4"/>
      <c r="BF428" s="4"/>
      <c r="BG428" s="4"/>
      <c r="BH428" s="4"/>
      <c r="BI428" s="4"/>
      <c r="BJ428" s="4"/>
      <c r="BK428" s="4"/>
      <c r="BL428" s="4"/>
      <c r="BM428" s="4"/>
      <c r="BN428" s="4"/>
      <c r="BO428" s="4"/>
    </row>
    <row r="429" spans="1:67" x14ac:dyDescent="0.15">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c r="AO429" s="4"/>
      <c r="AP429" s="4"/>
      <c r="AQ429" s="4"/>
      <c r="AR429" s="4"/>
      <c r="AS429" s="4"/>
      <c r="AT429" s="4"/>
      <c r="AU429" s="4"/>
      <c r="AV429" s="4"/>
      <c r="AW429" s="4"/>
      <c r="AX429" s="4"/>
      <c r="AY429" s="4"/>
      <c r="AZ429" s="4"/>
      <c r="BA429" s="4"/>
      <c r="BB429" s="4"/>
      <c r="BC429" s="4"/>
      <c r="BD429" s="4"/>
      <c r="BE429" s="4"/>
      <c r="BF429" s="4"/>
      <c r="BG429" s="4"/>
      <c r="BH429" s="4"/>
      <c r="BI429" s="4"/>
      <c r="BJ429" s="4"/>
      <c r="BK429" s="4"/>
      <c r="BL429" s="4"/>
      <c r="BM429" s="4"/>
      <c r="BN429" s="4"/>
      <c r="BO429" s="4"/>
    </row>
    <row r="430" spans="1:67" x14ac:dyDescent="0.15">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c r="AM430" s="4"/>
      <c r="AN430" s="4"/>
      <c r="AO430" s="4"/>
      <c r="AP430" s="4"/>
      <c r="AQ430" s="4"/>
      <c r="AR430" s="4"/>
      <c r="AS430" s="4"/>
      <c r="AT430" s="4"/>
      <c r="AU430" s="4"/>
      <c r="AV430" s="4"/>
      <c r="AW430" s="4"/>
      <c r="AX430" s="4"/>
      <c r="AY430" s="4"/>
      <c r="AZ430" s="4"/>
      <c r="BA430" s="4"/>
      <c r="BB430" s="4"/>
      <c r="BC430" s="4"/>
      <c r="BD430" s="4"/>
      <c r="BE430" s="4"/>
      <c r="BF430" s="4"/>
      <c r="BG430" s="4"/>
      <c r="BH430" s="4"/>
      <c r="BI430" s="4"/>
      <c r="BJ430" s="4"/>
      <c r="BK430" s="4"/>
      <c r="BL430" s="4"/>
      <c r="BM430" s="4"/>
      <c r="BN430" s="4"/>
      <c r="BO430" s="4"/>
    </row>
    <row r="431" spans="1:67" x14ac:dyDescent="0.15">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c r="AK431" s="4"/>
      <c r="AL431" s="4"/>
      <c r="AM431" s="4"/>
      <c r="AN431" s="4"/>
      <c r="AO431" s="4"/>
      <c r="AP431" s="4"/>
      <c r="AQ431" s="4"/>
      <c r="AR431" s="4"/>
      <c r="AS431" s="4"/>
      <c r="AT431" s="4"/>
      <c r="AU431" s="4"/>
      <c r="AV431" s="4"/>
      <c r="AW431" s="4"/>
      <c r="AX431" s="4"/>
      <c r="AY431" s="4"/>
      <c r="AZ431" s="4"/>
      <c r="BA431" s="4"/>
      <c r="BB431" s="4"/>
      <c r="BC431" s="4"/>
      <c r="BD431" s="4"/>
      <c r="BE431" s="4"/>
      <c r="BF431" s="4"/>
      <c r="BG431" s="4"/>
      <c r="BH431" s="4"/>
      <c r="BI431" s="4"/>
      <c r="BJ431" s="4"/>
      <c r="BK431" s="4"/>
      <c r="BL431" s="4"/>
      <c r="BM431" s="4"/>
      <c r="BN431" s="4"/>
      <c r="BO431" s="4"/>
    </row>
    <row r="432" spans="1:67" x14ac:dyDescent="0.15">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4"/>
      <c r="AI432" s="4"/>
      <c r="AJ432" s="4"/>
      <c r="AK432" s="4"/>
      <c r="AL432" s="4"/>
      <c r="AM432" s="4"/>
      <c r="AN432" s="4"/>
      <c r="AO432" s="4"/>
      <c r="AP432" s="4"/>
      <c r="AQ432" s="4"/>
      <c r="AR432" s="4"/>
      <c r="AS432" s="4"/>
      <c r="AT432" s="4"/>
      <c r="AU432" s="4"/>
      <c r="AV432" s="4"/>
      <c r="AW432" s="4"/>
      <c r="AX432" s="4"/>
      <c r="AY432" s="4"/>
      <c r="AZ432" s="4"/>
      <c r="BA432" s="4"/>
      <c r="BB432" s="4"/>
      <c r="BC432" s="4"/>
      <c r="BD432" s="4"/>
      <c r="BE432" s="4"/>
      <c r="BF432" s="4"/>
      <c r="BG432" s="4"/>
      <c r="BH432" s="4"/>
      <c r="BI432" s="4"/>
      <c r="BJ432" s="4"/>
      <c r="BK432" s="4"/>
      <c r="BL432" s="4"/>
      <c r="BM432" s="4"/>
      <c r="BN432" s="4"/>
      <c r="BO432" s="4"/>
    </row>
    <row r="433" spans="1:67" x14ac:dyDescent="0.15">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c r="AK433" s="4"/>
      <c r="AL433" s="4"/>
      <c r="AM433" s="4"/>
      <c r="AN433" s="4"/>
      <c r="AO433" s="4"/>
      <c r="AP433" s="4"/>
      <c r="AQ433" s="4"/>
      <c r="AR433" s="4"/>
      <c r="AS433" s="4"/>
      <c r="AT433" s="4"/>
      <c r="AU433" s="4"/>
      <c r="AV433" s="4"/>
      <c r="AW433" s="4"/>
      <c r="AX433" s="4"/>
      <c r="AY433" s="4"/>
      <c r="AZ433" s="4"/>
      <c r="BA433" s="4"/>
      <c r="BB433" s="4"/>
      <c r="BC433" s="4"/>
      <c r="BD433" s="4"/>
      <c r="BE433" s="4"/>
      <c r="BF433" s="4"/>
      <c r="BG433" s="4"/>
      <c r="BH433" s="4"/>
      <c r="BI433" s="4"/>
      <c r="BJ433" s="4"/>
      <c r="BK433" s="4"/>
      <c r="BL433" s="4"/>
      <c r="BM433" s="4"/>
      <c r="BN433" s="4"/>
      <c r="BO433" s="4"/>
    </row>
    <row r="434" spans="1:67" x14ac:dyDescent="0.15">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c r="AL434" s="4"/>
      <c r="AM434" s="4"/>
      <c r="AN434" s="4"/>
      <c r="AO434" s="4"/>
      <c r="AP434" s="4"/>
      <c r="AQ434" s="4"/>
      <c r="AR434" s="4"/>
      <c r="AS434" s="4"/>
      <c r="AT434" s="4"/>
      <c r="AU434" s="4"/>
      <c r="AV434" s="4"/>
      <c r="AW434" s="4"/>
      <c r="AX434" s="4"/>
      <c r="AY434" s="4"/>
      <c r="AZ434" s="4"/>
      <c r="BA434" s="4"/>
      <c r="BB434" s="4"/>
      <c r="BC434" s="4"/>
      <c r="BD434" s="4"/>
      <c r="BE434" s="4"/>
      <c r="BF434" s="4"/>
      <c r="BG434" s="4"/>
      <c r="BH434" s="4"/>
      <c r="BI434" s="4"/>
      <c r="BJ434" s="4"/>
      <c r="BK434" s="4"/>
      <c r="BL434" s="4"/>
      <c r="BM434" s="4"/>
      <c r="BN434" s="4"/>
      <c r="BO434" s="4"/>
    </row>
    <row r="435" spans="1:67" x14ac:dyDescent="0.1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4"/>
      <c r="AI435" s="4"/>
      <c r="AJ435" s="4"/>
      <c r="AK435" s="4"/>
      <c r="AL435" s="4"/>
      <c r="AM435" s="4"/>
      <c r="AN435" s="4"/>
      <c r="AO435" s="4"/>
      <c r="AP435" s="4"/>
      <c r="AQ435" s="4"/>
      <c r="AR435" s="4"/>
      <c r="AS435" s="4"/>
      <c r="AT435" s="4"/>
      <c r="AU435" s="4"/>
      <c r="AV435" s="4"/>
      <c r="AW435" s="4"/>
      <c r="AX435" s="4"/>
      <c r="AY435" s="4"/>
      <c r="AZ435" s="4"/>
      <c r="BA435" s="4"/>
      <c r="BB435" s="4"/>
      <c r="BC435" s="4"/>
      <c r="BD435" s="4"/>
      <c r="BE435" s="4"/>
      <c r="BF435" s="4"/>
      <c r="BG435" s="4"/>
      <c r="BH435" s="4"/>
      <c r="BI435" s="4"/>
      <c r="BJ435" s="4"/>
      <c r="BK435" s="4"/>
      <c r="BL435" s="4"/>
      <c r="BM435" s="4"/>
      <c r="BN435" s="4"/>
      <c r="BO435" s="4"/>
    </row>
    <row r="436" spans="1:67" x14ac:dyDescent="0.15">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4"/>
      <c r="AI436" s="4"/>
      <c r="AJ436" s="4"/>
      <c r="AK436" s="4"/>
      <c r="AL436" s="4"/>
      <c r="AM436" s="4"/>
      <c r="AN436" s="4"/>
      <c r="AO436" s="4"/>
      <c r="AP436" s="4"/>
      <c r="AQ436" s="4"/>
      <c r="AR436" s="4"/>
      <c r="AS436" s="4"/>
      <c r="AT436" s="4"/>
      <c r="AU436" s="4"/>
      <c r="AV436" s="4"/>
      <c r="AW436" s="4"/>
      <c r="AX436" s="4"/>
      <c r="AY436" s="4"/>
      <c r="AZ436" s="4"/>
      <c r="BA436" s="4"/>
      <c r="BB436" s="4"/>
      <c r="BC436" s="4"/>
      <c r="BD436" s="4"/>
      <c r="BE436" s="4"/>
      <c r="BF436" s="4"/>
      <c r="BG436" s="4"/>
      <c r="BH436" s="4"/>
      <c r="BI436" s="4"/>
      <c r="BJ436" s="4"/>
      <c r="BK436" s="4"/>
      <c r="BL436" s="4"/>
      <c r="BM436" s="4"/>
      <c r="BN436" s="4"/>
      <c r="BO436" s="4"/>
    </row>
    <row r="437" spans="1:67" x14ac:dyDescent="0.15">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c r="AG437" s="4"/>
      <c r="AH437" s="4"/>
      <c r="AI437" s="4"/>
      <c r="AJ437" s="4"/>
      <c r="AK437" s="4"/>
      <c r="AL437" s="4"/>
      <c r="AM437" s="4"/>
      <c r="AN437" s="4"/>
      <c r="AO437" s="4"/>
      <c r="AP437" s="4"/>
      <c r="AQ437" s="4"/>
      <c r="AR437" s="4"/>
      <c r="AS437" s="4"/>
      <c r="AT437" s="4"/>
      <c r="AU437" s="4"/>
      <c r="AV437" s="4"/>
      <c r="AW437" s="4"/>
      <c r="AX437" s="4"/>
      <c r="AY437" s="4"/>
      <c r="AZ437" s="4"/>
      <c r="BA437" s="4"/>
      <c r="BB437" s="4"/>
      <c r="BC437" s="4"/>
      <c r="BD437" s="4"/>
      <c r="BE437" s="4"/>
      <c r="BF437" s="4"/>
      <c r="BG437" s="4"/>
      <c r="BH437" s="4"/>
      <c r="BI437" s="4"/>
      <c r="BJ437" s="4"/>
      <c r="BK437" s="4"/>
      <c r="BL437" s="4"/>
      <c r="BM437" s="4"/>
      <c r="BN437" s="4"/>
      <c r="BO437" s="4"/>
    </row>
    <row r="438" spans="1:67" x14ac:dyDescent="0.15">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c r="AI438" s="4"/>
      <c r="AJ438" s="4"/>
      <c r="AK438" s="4"/>
      <c r="AL438" s="4"/>
      <c r="AM438" s="4"/>
      <c r="AN438" s="4"/>
      <c r="AO438" s="4"/>
      <c r="AP438" s="4"/>
      <c r="AQ438" s="4"/>
      <c r="AR438" s="4"/>
      <c r="AS438" s="4"/>
      <c r="AT438" s="4"/>
      <c r="AU438" s="4"/>
      <c r="AV438" s="4"/>
      <c r="AW438" s="4"/>
      <c r="AX438" s="4"/>
      <c r="AY438" s="4"/>
      <c r="AZ438" s="4"/>
      <c r="BA438" s="4"/>
      <c r="BB438" s="4"/>
      <c r="BC438" s="4"/>
      <c r="BD438" s="4"/>
      <c r="BE438" s="4"/>
      <c r="BF438" s="4"/>
      <c r="BG438" s="4"/>
      <c r="BH438" s="4"/>
      <c r="BI438" s="4"/>
      <c r="BJ438" s="4"/>
      <c r="BK438" s="4"/>
      <c r="BL438" s="4"/>
      <c r="BM438" s="4"/>
      <c r="BN438" s="4"/>
      <c r="BO438" s="4"/>
    </row>
    <row r="439" spans="1:67" x14ac:dyDescent="0.15">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c r="AI439" s="4"/>
      <c r="AJ439" s="4"/>
      <c r="AK439" s="4"/>
      <c r="AL439" s="4"/>
      <c r="AM439" s="4"/>
      <c r="AN439" s="4"/>
      <c r="AO439" s="4"/>
      <c r="AP439" s="4"/>
      <c r="AQ439" s="4"/>
      <c r="AR439" s="4"/>
      <c r="AS439" s="4"/>
      <c r="AT439" s="4"/>
      <c r="AU439" s="4"/>
      <c r="AV439" s="4"/>
      <c r="AW439" s="4"/>
      <c r="AX439" s="4"/>
      <c r="AY439" s="4"/>
      <c r="AZ439" s="4"/>
      <c r="BA439" s="4"/>
      <c r="BB439" s="4"/>
      <c r="BC439" s="4"/>
      <c r="BD439" s="4"/>
      <c r="BE439" s="4"/>
      <c r="BF439" s="4"/>
      <c r="BG439" s="4"/>
      <c r="BH439" s="4"/>
      <c r="BI439" s="4"/>
      <c r="BJ439" s="4"/>
      <c r="BK439" s="4"/>
      <c r="BL439" s="4"/>
      <c r="BM439" s="4"/>
      <c r="BN439" s="4"/>
      <c r="BO439" s="4"/>
    </row>
    <row r="440" spans="1:67" x14ac:dyDescent="0.15">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c r="AG440" s="4"/>
      <c r="AH440" s="4"/>
      <c r="AI440" s="4"/>
      <c r="AJ440" s="4"/>
      <c r="AK440" s="4"/>
      <c r="AL440" s="4"/>
      <c r="AM440" s="4"/>
      <c r="AN440" s="4"/>
      <c r="AO440" s="4"/>
      <c r="AP440" s="4"/>
      <c r="AQ440" s="4"/>
      <c r="AR440" s="4"/>
      <c r="AS440" s="4"/>
      <c r="AT440" s="4"/>
      <c r="AU440" s="4"/>
      <c r="AV440" s="4"/>
      <c r="AW440" s="4"/>
      <c r="AX440" s="4"/>
      <c r="AY440" s="4"/>
      <c r="AZ440" s="4"/>
      <c r="BA440" s="4"/>
      <c r="BB440" s="4"/>
      <c r="BC440" s="4"/>
      <c r="BD440" s="4"/>
      <c r="BE440" s="4"/>
      <c r="BF440" s="4"/>
      <c r="BG440" s="4"/>
      <c r="BH440" s="4"/>
      <c r="BI440" s="4"/>
      <c r="BJ440" s="4"/>
      <c r="BK440" s="4"/>
      <c r="BL440" s="4"/>
      <c r="BM440" s="4"/>
      <c r="BN440" s="4"/>
      <c r="BO440" s="4"/>
    </row>
    <row r="441" spans="1:67" x14ac:dyDescent="0.15">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4"/>
      <c r="AI441" s="4"/>
      <c r="AJ441" s="4"/>
      <c r="AK441" s="4"/>
      <c r="AL441" s="4"/>
      <c r="AM441" s="4"/>
      <c r="AN441" s="4"/>
      <c r="AO441" s="4"/>
      <c r="AP441" s="4"/>
      <c r="AQ441" s="4"/>
      <c r="AR441" s="4"/>
      <c r="AS441" s="4"/>
      <c r="AT441" s="4"/>
      <c r="AU441" s="4"/>
      <c r="AV441" s="4"/>
      <c r="AW441" s="4"/>
      <c r="AX441" s="4"/>
      <c r="AY441" s="4"/>
      <c r="AZ441" s="4"/>
      <c r="BA441" s="4"/>
      <c r="BB441" s="4"/>
      <c r="BC441" s="4"/>
      <c r="BD441" s="4"/>
      <c r="BE441" s="4"/>
      <c r="BF441" s="4"/>
      <c r="BG441" s="4"/>
      <c r="BH441" s="4"/>
      <c r="BI441" s="4"/>
      <c r="BJ441" s="4"/>
      <c r="BK441" s="4"/>
      <c r="BL441" s="4"/>
      <c r="BM441" s="4"/>
      <c r="BN441" s="4"/>
      <c r="BO441" s="4"/>
    </row>
    <row r="442" spans="1:67" x14ac:dyDescent="0.15">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4"/>
      <c r="AI442" s="4"/>
      <c r="AJ442" s="4"/>
      <c r="AK442" s="4"/>
      <c r="AL442" s="4"/>
      <c r="AM442" s="4"/>
      <c r="AN442" s="4"/>
      <c r="AO442" s="4"/>
      <c r="AP442" s="4"/>
      <c r="AQ442" s="4"/>
      <c r="AR442" s="4"/>
      <c r="AS442" s="4"/>
      <c r="AT442" s="4"/>
      <c r="AU442" s="4"/>
      <c r="AV442" s="4"/>
      <c r="AW442" s="4"/>
      <c r="AX442" s="4"/>
      <c r="AY442" s="4"/>
      <c r="AZ442" s="4"/>
      <c r="BA442" s="4"/>
      <c r="BB442" s="4"/>
      <c r="BC442" s="4"/>
      <c r="BD442" s="4"/>
      <c r="BE442" s="4"/>
      <c r="BF442" s="4"/>
      <c r="BG442" s="4"/>
      <c r="BH442" s="4"/>
      <c r="BI442" s="4"/>
      <c r="BJ442" s="4"/>
      <c r="BK442" s="4"/>
      <c r="BL442" s="4"/>
      <c r="BM442" s="4"/>
      <c r="BN442" s="4"/>
      <c r="BO442" s="4"/>
    </row>
    <row r="443" spans="1:67" x14ac:dyDescent="0.15">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4"/>
      <c r="AI443" s="4"/>
      <c r="AJ443" s="4"/>
      <c r="AK443" s="4"/>
      <c r="AL443" s="4"/>
      <c r="AM443" s="4"/>
      <c r="AN443" s="4"/>
      <c r="AO443" s="4"/>
      <c r="AP443" s="4"/>
      <c r="AQ443" s="4"/>
      <c r="AR443" s="4"/>
      <c r="AS443" s="4"/>
      <c r="AT443" s="4"/>
      <c r="AU443" s="4"/>
      <c r="AV443" s="4"/>
      <c r="AW443" s="4"/>
      <c r="AX443" s="4"/>
      <c r="AY443" s="4"/>
      <c r="AZ443" s="4"/>
      <c r="BA443" s="4"/>
      <c r="BB443" s="4"/>
      <c r="BC443" s="4"/>
      <c r="BD443" s="4"/>
      <c r="BE443" s="4"/>
      <c r="BF443" s="4"/>
      <c r="BG443" s="4"/>
      <c r="BH443" s="4"/>
      <c r="BI443" s="4"/>
      <c r="BJ443" s="4"/>
      <c r="BK443" s="4"/>
      <c r="BL443" s="4"/>
      <c r="BM443" s="4"/>
      <c r="BN443" s="4"/>
      <c r="BO443" s="4"/>
    </row>
    <row r="444" spans="1:67" x14ac:dyDescent="0.15">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c r="AI444" s="4"/>
      <c r="AJ444" s="4"/>
      <c r="AK444" s="4"/>
      <c r="AL444" s="4"/>
      <c r="AM444" s="4"/>
      <c r="AN444" s="4"/>
      <c r="AO444" s="4"/>
      <c r="AP444" s="4"/>
      <c r="AQ444" s="4"/>
      <c r="AR444" s="4"/>
      <c r="AS444" s="4"/>
      <c r="AT444" s="4"/>
      <c r="AU444" s="4"/>
      <c r="AV444" s="4"/>
      <c r="AW444" s="4"/>
      <c r="AX444" s="4"/>
      <c r="AY444" s="4"/>
      <c r="AZ444" s="4"/>
      <c r="BA444" s="4"/>
      <c r="BB444" s="4"/>
      <c r="BC444" s="4"/>
      <c r="BD444" s="4"/>
      <c r="BE444" s="4"/>
      <c r="BF444" s="4"/>
      <c r="BG444" s="4"/>
      <c r="BH444" s="4"/>
      <c r="BI444" s="4"/>
      <c r="BJ444" s="4"/>
      <c r="BK444" s="4"/>
      <c r="BL444" s="4"/>
      <c r="BM444" s="4"/>
      <c r="BN444" s="4"/>
      <c r="BO444" s="4"/>
    </row>
    <row r="445" spans="1:67" x14ac:dyDescent="0.1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c r="AI445" s="4"/>
      <c r="AJ445" s="4"/>
      <c r="AK445" s="4"/>
      <c r="AL445" s="4"/>
      <c r="AM445" s="4"/>
      <c r="AN445" s="4"/>
      <c r="AO445" s="4"/>
      <c r="AP445" s="4"/>
      <c r="AQ445" s="4"/>
      <c r="AR445" s="4"/>
      <c r="AS445" s="4"/>
      <c r="AT445" s="4"/>
      <c r="AU445" s="4"/>
      <c r="AV445" s="4"/>
      <c r="AW445" s="4"/>
      <c r="AX445" s="4"/>
      <c r="AY445" s="4"/>
      <c r="AZ445" s="4"/>
      <c r="BA445" s="4"/>
      <c r="BB445" s="4"/>
      <c r="BC445" s="4"/>
      <c r="BD445" s="4"/>
      <c r="BE445" s="4"/>
      <c r="BF445" s="4"/>
      <c r="BG445" s="4"/>
      <c r="BH445" s="4"/>
      <c r="BI445" s="4"/>
      <c r="BJ445" s="4"/>
      <c r="BK445" s="4"/>
      <c r="BL445" s="4"/>
      <c r="BM445" s="4"/>
      <c r="BN445" s="4"/>
      <c r="BO445" s="4"/>
    </row>
    <row r="446" spans="1:67" x14ac:dyDescent="0.15">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c r="AJ446" s="4"/>
      <c r="AK446" s="4"/>
      <c r="AL446" s="4"/>
      <c r="AM446" s="4"/>
      <c r="AN446" s="4"/>
      <c r="AO446" s="4"/>
      <c r="AP446" s="4"/>
      <c r="AQ446" s="4"/>
      <c r="AR446" s="4"/>
      <c r="AS446" s="4"/>
      <c r="AT446" s="4"/>
      <c r="AU446" s="4"/>
      <c r="AV446" s="4"/>
      <c r="AW446" s="4"/>
      <c r="AX446" s="4"/>
      <c r="AY446" s="4"/>
      <c r="AZ446" s="4"/>
      <c r="BA446" s="4"/>
      <c r="BB446" s="4"/>
      <c r="BC446" s="4"/>
      <c r="BD446" s="4"/>
      <c r="BE446" s="4"/>
      <c r="BF446" s="4"/>
      <c r="BG446" s="4"/>
      <c r="BH446" s="4"/>
      <c r="BI446" s="4"/>
      <c r="BJ446" s="4"/>
      <c r="BK446" s="4"/>
      <c r="BL446" s="4"/>
      <c r="BM446" s="4"/>
      <c r="BN446" s="4"/>
      <c r="BO446" s="4"/>
    </row>
    <row r="447" spans="1:67" x14ac:dyDescent="0.15">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c r="AI447" s="4"/>
      <c r="AJ447" s="4"/>
      <c r="AK447" s="4"/>
      <c r="AL447" s="4"/>
      <c r="AM447" s="4"/>
      <c r="AN447" s="4"/>
      <c r="AO447" s="4"/>
      <c r="AP447" s="4"/>
      <c r="AQ447" s="4"/>
      <c r="AR447" s="4"/>
      <c r="AS447" s="4"/>
      <c r="AT447" s="4"/>
      <c r="AU447" s="4"/>
      <c r="AV447" s="4"/>
      <c r="AW447" s="4"/>
      <c r="AX447" s="4"/>
      <c r="AY447" s="4"/>
      <c r="AZ447" s="4"/>
      <c r="BA447" s="4"/>
      <c r="BB447" s="4"/>
      <c r="BC447" s="4"/>
      <c r="BD447" s="4"/>
      <c r="BE447" s="4"/>
      <c r="BF447" s="4"/>
      <c r="BG447" s="4"/>
      <c r="BH447" s="4"/>
      <c r="BI447" s="4"/>
      <c r="BJ447" s="4"/>
      <c r="BK447" s="4"/>
      <c r="BL447" s="4"/>
      <c r="BM447" s="4"/>
      <c r="BN447" s="4"/>
      <c r="BO447" s="4"/>
    </row>
    <row r="448" spans="1:67" x14ac:dyDescent="0.15">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c r="AI448" s="4"/>
      <c r="AJ448" s="4"/>
      <c r="AK448" s="4"/>
      <c r="AL448" s="4"/>
      <c r="AM448" s="4"/>
      <c r="AN448" s="4"/>
      <c r="AO448" s="4"/>
      <c r="AP448" s="4"/>
      <c r="AQ448" s="4"/>
      <c r="AR448" s="4"/>
      <c r="AS448" s="4"/>
      <c r="AT448" s="4"/>
      <c r="AU448" s="4"/>
      <c r="AV448" s="4"/>
      <c r="AW448" s="4"/>
      <c r="AX448" s="4"/>
      <c r="AY448" s="4"/>
      <c r="AZ448" s="4"/>
      <c r="BA448" s="4"/>
      <c r="BB448" s="4"/>
      <c r="BC448" s="4"/>
      <c r="BD448" s="4"/>
      <c r="BE448" s="4"/>
      <c r="BF448" s="4"/>
      <c r="BG448" s="4"/>
      <c r="BH448" s="4"/>
      <c r="BI448" s="4"/>
      <c r="BJ448" s="4"/>
      <c r="BK448" s="4"/>
      <c r="BL448" s="4"/>
      <c r="BM448" s="4"/>
      <c r="BN448" s="4"/>
      <c r="BO448" s="4"/>
    </row>
    <row r="449" spans="1:67" x14ac:dyDescent="0.15">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c r="AI449" s="4"/>
      <c r="AJ449" s="4"/>
      <c r="AK449" s="4"/>
      <c r="AL449" s="4"/>
      <c r="AM449" s="4"/>
      <c r="AN449" s="4"/>
      <c r="AO449" s="4"/>
      <c r="AP449" s="4"/>
      <c r="AQ449" s="4"/>
      <c r="AR449" s="4"/>
      <c r="AS449" s="4"/>
      <c r="AT449" s="4"/>
      <c r="AU449" s="4"/>
      <c r="AV449" s="4"/>
      <c r="AW449" s="4"/>
      <c r="AX449" s="4"/>
      <c r="AY449" s="4"/>
      <c r="AZ449" s="4"/>
      <c r="BA449" s="4"/>
      <c r="BB449" s="4"/>
      <c r="BC449" s="4"/>
      <c r="BD449" s="4"/>
      <c r="BE449" s="4"/>
      <c r="BF449" s="4"/>
      <c r="BG449" s="4"/>
      <c r="BH449" s="4"/>
      <c r="BI449" s="4"/>
      <c r="BJ449" s="4"/>
      <c r="BK449" s="4"/>
      <c r="BL449" s="4"/>
      <c r="BM449" s="4"/>
      <c r="BN449" s="4"/>
      <c r="BO449" s="4"/>
    </row>
    <row r="450" spans="1:67" x14ac:dyDescent="0.15">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c r="AI450" s="4"/>
      <c r="AJ450" s="4"/>
      <c r="AK450" s="4"/>
      <c r="AL450" s="4"/>
      <c r="AM450" s="4"/>
      <c r="AN450" s="4"/>
      <c r="AO450" s="4"/>
      <c r="AP450" s="4"/>
      <c r="AQ450" s="4"/>
      <c r="AR450" s="4"/>
      <c r="AS450" s="4"/>
      <c r="AT450" s="4"/>
      <c r="AU450" s="4"/>
      <c r="AV450" s="4"/>
      <c r="AW450" s="4"/>
      <c r="AX450" s="4"/>
      <c r="AY450" s="4"/>
      <c r="AZ450" s="4"/>
      <c r="BA450" s="4"/>
      <c r="BB450" s="4"/>
      <c r="BC450" s="4"/>
      <c r="BD450" s="4"/>
      <c r="BE450" s="4"/>
      <c r="BF450" s="4"/>
      <c r="BG450" s="4"/>
      <c r="BH450" s="4"/>
      <c r="BI450" s="4"/>
      <c r="BJ450" s="4"/>
      <c r="BK450" s="4"/>
      <c r="BL450" s="4"/>
      <c r="BM450" s="4"/>
      <c r="BN450" s="4"/>
      <c r="BO450" s="4"/>
    </row>
    <row r="451" spans="1:67" x14ac:dyDescent="0.15">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c r="AG451" s="4"/>
      <c r="AH451" s="4"/>
      <c r="AI451" s="4"/>
      <c r="AJ451" s="4"/>
      <c r="AK451" s="4"/>
      <c r="AL451" s="4"/>
      <c r="AM451" s="4"/>
      <c r="AN451" s="4"/>
      <c r="AO451" s="4"/>
      <c r="AP451" s="4"/>
      <c r="AQ451" s="4"/>
      <c r="AR451" s="4"/>
      <c r="AS451" s="4"/>
      <c r="AT451" s="4"/>
      <c r="AU451" s="4"/>
      <c r="AV451" s="4"/>
      <c r="AW451" s="4"/>
      <c r="AX451" s="4"/>
      <c r="AY451" s="4"/>
      <c r="AZ451" s="4"/>
      <c r="BA451" s="4"/>
      <c r="BB451" s="4"/>
      <c r="BC451" s="4"/>
      <c r="BD451" s="4"/>
      <c r="BE451" s="4"/>
      <c r="BF451" s="4"/>
      <c r="BG451" s="4"/>
      <c r="BH451" s="4"/>
      <c r="BI451" s="4"/>
      <c r="BJ451" s="4"/>
      <c r="BK451" s="4"/>
      <c r="BL451" s="4"/>
      <c r="BM451" s="4"/>
      <c r="BN451" s="4"/>
      <c r="BO451" s="4"/>
    </row>
    <row r="452" spans="1:67" x14ac:dyDescent="0.15">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4"/>
      <c r="AI452" s="4"/>
      <c r="AJ452" s="4"/>
      <c r="AK452" s="4"/>
      <c r="AL452" s="4"/>
      <c r="AM452" s="4"/>
      <c r="AN452" s="4"/>
      <c r="AO452" s="4"/>
      <c r="AP452" s="4"/>
      <c r="AQ452" s="4"/>
      <c r="AR452" s="4"/>
      <c r="AS452" s="4"/>
      <c r="AT452" s="4"/>
      <c r="AU452" s="4"/>
      <c r="AV452" s="4"/>
      <c r="AW452" s="4"/>
      <c r="AX452" s="4"/>
      <c r="AY452" s="4"/>
      <c r="AZ452" s="4"/>
      <c r="BA452" s="4"/>
      <c r="BB452" s="4"/>
      <c r="BC452" s="4"/>
      <c r="BD452" s="4"/>
      <c r="BE452" s="4"/>
      <c r="BF452" s="4"/>
      <c r="BG452" s="4"/>
      <c r="BH452" s="4"/>
      <c r="BI452" s="4"/>
      <c r="BJ452" s="4"/>
      <c r="BK452" s="4"/>
      <c r="BL452" s="4"/>
      <c r="BM452" s="4"/>
      <c r="BN452" s="4"/>
      <c r="BO452" s="4"/>
    </row>
    <row r="453" spans="1:67" x14ac:dyDescent="0.15">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4"/>
      <c r="AI453" s="4"/>
      <c r="AJ453" s="4"/>
      <c r="AK453" s="4"/>
      <c r="AL453" s="4"/>
      <c r="AM453" s="4"/>
      <c r="AN453" s="4"/>
      <c r="AO453" s="4"/>
      <c r="AP453" s="4"/>
      <c r="AQ453" s="4"/>
      <c r="AR453" s="4"/>
      <c r="AS453" s="4"/>
      <c r="AT453" s="4"/>
      <c r="AU453" s="4"/>
      <c r="AV453" s="4"/>
      <c r="AW453" s="4"/>
      <c r="AX453" s="4"/>
      <c r="AY453" s="4"/>
      <c r="AZ453" s="4"/>
      <c r="BA453" s="4"/>
      <c r="BB453" s="4"/>
      <c r="BC453" s="4"/>
      <c r="BD453" s="4"/>
      <c r="BE453" s="4"/>
      <c r="BF453" s="4"/>
      <c r="BG453" s="4"/>
      <c r="BH453" s="4"/>
      <c r="BI453" s="4"/>
      <c r="BJ453" s="4"/>
      <c r="BK453" s="4"/>
      <c r="BL453" s="4"/>
      <c r="BM453" s="4"/>
      <c r="BN453" s="4"/>
      <c r="BO453" s="4"/>
    </row>
    <row r="454" spans="1:67" x14ac:dyDescent="0.15">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c r="AK454" s="4"/>
      <c r="AL454" s="4"/>
      <c r="AM454" s="4"/>
      <c r="AN454" s="4"/>
      <c r="AO454" s="4"/>
      <c r="AP454" s="4"/>
      <c r="AQ454" s="4"/>
      <c r="AR454" s="4"/>
      <c r="AS454" s="4"/>
      <c r="AT454" s="4"/>
      <c r="AU454" s="4"/>
      <c r="AV454" s="4"/>
      <c r="AW454" s="4"/>
      <c r="AX454" s="4"/>
      <c r="AY454" s="4"/>
      <c r="AZ454" s="4"/>
      <c r="BA454" s="4"/>
      <c r="BB454" s="4"/>
      <c r="BC454" s="4"/>
      <c r="BD454" s="4"/>
      <c r="BE454" s="4"/>
      <c r="BF454" s="4"/>
      <c r="BG454" s="4"/>
      <c r="BH454" s="4"/>
      <c r="BI454" s="4"/>
      <c r="BJ454" s="4"/>
      <c r="BK454" s="4"/>
      <c r="BL454" s="4"/>
      <c r="BM454" s="4"/>
      <c r="BN454" s="4"/>
      <c r="BO454" s="4"/>
    </row>
    <row r="455" spans="1:67" x14ac:dyDescent="0.1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c r="AI455" s="4"/>
      <c r="AJ455" s="4"/>
      <c r="AK455" s="4"/>
      <c r="AL455" s="4"/>
      <c r="AM455" s="4"/>
      <c r="AN455" s="4"/>
      <c r="AO455" s="4"/>
      <c r="AP455" s="4"/>
      <c r="AQ455" s="4"/>
      <c r="AR455" s="4"/>
      <c r="AS455" s="4"/>
      <c r="AT455" s="4"/>
      <c r="AU455" s="4"/>
      <c r="AV455" s="4"/>
      <c r="AW455" s="4"/>
      <c r="AX455" s="4"/>
      <c r="AY455" s="4"/>
      <c r="AZ455" s="4"/>
      <c r="BA455" s="4"/>
      <c r="BB455" s="4"/>
      <c r="BC455" s="4"/>
      <c r="BD455" s="4"/>
      <c r="BE455" s="4"/>
      <c r="BF455" s="4"/>
      <c r="BG455" s="4"/>
      <c r="BH455" s="4"/>
      <c r="BI455" s="4"/>
      <c r="BJ455" s="4"/>
      <c r="BK455" s="4"/>
      <c r="BL455" s="4"/>
      <c r="BM455" s="4"/>
      <c r="BN455" s="4"/>
      <c r="BO455" s="4"/>
    </row>
    <row r="456" spans="1:67" x14ac:dyDescent="0.15">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4"/>
      <c r="AI456" s="4"/>
      <c r="AJ456" s="4"/>
      <c r="AK456" s="4"/>
      <c r="AL456" s="4"/>
      <c r="AM456" s="4"/>
      <c r="AN456" s="4"/>
      <c r="AO456" s="4"/>
      <c r="AP456" s="4"/>
      <c r="AQ456" s="4"/>
      <c r="AR456" s="4"/>
      <c r="AS456" s="4"/>
      <c r="AT456" s="4"/>
      <c r="AU456" s="4"/>
      <c r="AV456" s="4"/>
      <c r="AW456" s="4"/>
      <c r="AX456" s="4"/>
      <c r="AY456" s="4"/>
      <c r="AZ456" s="4"/>
      <c r="BA456" s="4"/>
      <c r="BB456" s="4"/>
      <c r="BC456" s="4"/>
      <c r="BD456" s="4"/>
      <c r="BE456" s="4"/>
      <c r="BF456" s="4"/>
      <c r="BG456" s="4"/>
      <c r="BH456" s="4"/>
      <c r="BI456" s="4"/>
      <c r="BJ456" s="4"/>
      <c r="BK456" s="4"/>
      <c r="BL456" s="4"/>
      <c r="BM456" s="4"/>
      <c r="BN456" s="4"/>
      <c r="BO456" s="4"/>
    </row>
    <row r="457" spans="1:67" x14ac:dyDescent="0.15">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4"/>
      <c r="AI457" s="4"/>
      <c r="AJ457" s="4"/>
      <c r="AK457" s="4"/>
      <c r="AL457" s="4"/>
      <c r="AM457" s="4"/>
      <c r="AN457" s="4"/>
      <c r="AO457" s="4"/>
      <c r="AP457" s="4"/>
      <c r="AQ457" s="4"/>
      <c r="AR457" s="4"/>
      <c r="AS457" s="4"/>
      <c r="AT457" s="4"/>
      <c r="AU457" s="4"/>
      <c r="AV457" s="4"/>
      <c r="AW457" s="4"/>
      <c r="AX457" s="4"/>
      <c r="AY457" s="4"/>
      <c r="AZ457" s="4"/>
      <c r="BA457" s="4"/>
      <c r="BB457" s="4"/>
      <c r="BC457" s="4"/>
      <c r="BD457" s="4"/>
      <c r="BE457" s="4"/>
      <c r="BF457" s="4"/>
      <c r="BG457" s="4"/>
      <c r="BH457" s="4"/>
      <c r="BI457" s="4"/>
      <c r="BJ457" s="4"/>
      <c r="BK457" s="4"/>
      <c r="BL457" s="4"/>
      <c r="BM457" s="4"/>
      <c r="BN457" s="4"/>
      <c r="BO457" s="4"/>
    </row>
    <row r="458" spans="1:67" x14ac:dyDescent="0.15">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4"/>
      <c r="AI458" s="4"/>
      <c r="AJ458" s="4"/>
      <c r="AK458" s="4"/>
      <c r="AL458" s="4"/>
      <c r="AM458" s="4"/>
      <c r="AN458" s="4"/>
      <c r="AO458" s="4"/>
      <c r="AP458" s="4"/>
      <c r="AQ458" s="4"/>
      <c r="AR458" s="4"/>
      <c r="AS458" s="4"/>
      <c r="AT458" s="4"/>
      <c r="AU458" s="4"/>
      <c r="AV458" s="4"/>
      <c r="AW458" s="4"/>
      <c r="AX458" s="4"/>
      <c r="AY458" s="4"/>
      <c r="AZ458" s="4"/>
      <c r="BA458" s="4"/>
      <c r="BB458" s="4"/>
      <c r="BC458" s="4"/>
      <c r="BD458" s="4"/>
      <c r="BE458" s="4"/>
      <c r="BF458" s="4"/>
      <c r="BG458" s="4"/>
      <c r="BH458" s="4"/>
      <c r="BI458" s="4"/>
      <c r="BJ458" s="4"/>
      <c r="BK458" s="4"/>
      <c r="BL458" s="4"/>
      <c r="BM458" s="4"/>
      <c r="BN458" s="4"/>
      <c r="BO458" s="4"/>
    </row>
    <row r="459" spans="1:67" x14ac:dyDescent="0.15">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c r="AG459" s="4"/>
      <c r="AH459" s="4"/>
      <c r="AI459" s="4"/>
      <c r="AJ459" s="4"/>
      <c r="AK459" s="4"/>
      <c r="AL459" s="4"/>
      <c r="AM459" s="4"/>
      <c r="AN459" s="4"/>
      <c r="AO459" s="4"/>
      <c r="AP459" s="4"/>
      <c r="AQ459" s="4"/>
      <c r="AR459" s="4"/>
      <c r="AS459" s="4"/>
      <c r="AT459" s="4"/>
      <c r="AU459" s="4"/>
      <c r="AV459" s="4"/>
      <c r="AW459" s="4"/>
      <c r="AX459" s="4"/>
      <c r="AY459" s="4"/>
      <c r="AZ459" s="4"/>
      <c r="BA459" s="4"/>
      <c r="BB459" s="4"/>
      <c r="BC459" s="4"/>
      <c r="BD459" s="4"/>
      <c r="BE459" s="4"/>
      <c r="BF459" s="4"/>
      <c r="BG459" s="4"/>
      <c r="BH459" s="4"/>
      <c r="BI459" s="4"/>
      <c r="BJ459" s="4"/>
      <c r="BK459" s="4"/>
      <c r="BL459" s="4"/>
      <c r="BM459" s="4"/>
      <c r="BN459" s="4"/>
      <c r="BO459" s="4"/>
    </row>
    <row r="460" spans="1:67" x14ac:dyDescent="0.15">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4"/>
      <c r="AI460" s="4"/>
      <c r="AJ460" s="4"/>
      <c r="AK460" s="4"/>
      <c r="AL460" s="4"/>
      <c r="AM460" s="4"/>
      <c r="AN460" s="4"/>
      <c r="AO460" s="4"/>
      <c r="AP460" s="4"/>
      <c r="AQ460" s="4"/>
      <c r="AR460" s="4"/>
      <c r="AS460" s="4"/>
      <c r="AT460" s="4"/>
      <c r="AU460" s="4"/>
      <c r="AV460" s="4"/>
      <c r="AW460" s="4"/>
      <c r="AX460" s="4"/>
      <c r="AY460" s="4"/>
      <c r="AZ460" s="4"/>
      <c r="BA460" s="4"/>
      <c r="BB460" s="4"/>
      <c r="BC460" s="4"/>
      <c r="BD460" s="4"/>
      <c r="BE460" s="4"/>
      <c r="BF460" s="4"/>
      <c r="BG460" s="4"/>
      <c r="BH460" s="4"/>
      <c r="BI460" s="4"/>
      <c r="BJ460" s="4"/>
      <c r="BK460" s="4"/>
      <c r="BL460" s="4"/>
      <c r="BM460" s="4"/>
      <c r="BN460" s="4"/>
      <c r="BO460" s="4"/>
    </row>
    <row r="461" spans="1:67" x14ac:dyDescent="0.15">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4"/>
      <c r="AI461" s="4"/>
      <c r="AJ461" s="4"/>
      <c r="AK461" s="4"/>
      <c r="AL461" s="4"/>
      <c r="AM461" s="4"/>
      <c r="AN461" s="4"/>
      <c r="AO461" s="4"/>
      <c r="AP461" s="4"/>
      <c r="AQ461" s="4"/>
      <c r="AR461" s="4"/>
      <c r="AS461" s="4"/>
      <c r="AT461" s="4"/>
      <c r="AU461" s="4"/>
      <c r="AV461" s="4"/>
      <c r="AW461" s="4"/>
      <c r="AX461" s="4"/>
      <c r="AY461" s="4"/>
      <c r="AZ461" s="4"/>
      <c r="BA461" s="4"/>
      <c r="BB461" s="4"/>
      <c r="BC461" s="4"/>
      <c r="BD461" s="4"/>
      <c r="BE461" s="4"/>
      <c r="BF461" s="4"/>
      <c r="BG461" s="4"/>
      <c r="BH461" s="4"/>
      <c r="BI461" s="4"/>
      <c r="BJ461" s="4"/>
      <c r="BK461" s="4"/>
      <c r="BL461" s="4"/>
      <c r="BM461" s="4"/>
      <c r="BN461" s="4"/>
      <c r="BO461" s="4"/>
    </row>
    <row r="462" spans="1:67" x14ac:dyDescent="0.15">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4"/>
      <c r="AI462" s="4"/>
      <c r="AJ462" s="4"/>
      <c r="AK462" s="4"/>
      <c r="AL462" s="4"/>
      <c r="AM462" s="4"/>
      <c r="AN462" s="4"/>
      <c r="AO462" s="4"/>
      <c r="AP462" s="4"/>
      <c r="AQ462" s="4"/>
      <c r="AR462" s="4"/>
      <c r="AS462" s="4"/>
      <c r="AT462" s="4"/>
      <c r="AU462" s="4"/>
      <c r="AV462" s="4"/>
      <c r="AW462" s="4"/>
      <c r="AX462" s="4"/>
      <c r="AY462" s="4"/>
      <c r="AZ462" s="4"/>
      <c r="BA462" s="4"/>
      <c r="BB462" s="4"/>
      <c r="BC462" s="4"/>
      <c r="BD462" s="4"/>
      <c r="BE462" s="4"/>
      <c r="BF462" s="4"/>
      <c r="BG462" s="4"/>
      <c r="BH462" s="4"/>
      <c r="BI462" s="4"/>
      <c r="BJ462" s="4"/>
      <c r="BK462" s="4"/>
      <c r="BL462" s="4"/>
      <c r="BM462" s="4"/>
      <c r="BN462" s="4"/>
      <c r="BO462" s="4"/>
    </row>
    <row r="463" spans="1:67" x14ac:dyDescent="0.15">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c r="AG463" s="4"/>
      <c r="AH463" s="4"/>
      <c r="AI463" s="4"/>
      <c r="AJ463" s="4"/>
      <c r="AK463" s="4"/>
      <c r="AL463" s="4"/>
      <c r="AM463" s="4"/>
      <c r="AN463" s="4"/>
      <c r="AO463" s="4"/>
      <c r="AP463" s="4"/>
      <c r="AQ463" s="4"/>
      <c r="AR463" s="4"/>
      <c r="AS463" s="4"/>
      <c r="AT463" s="4"/>
      <c r="AU463" s="4"/>
      <c r="AV463" s="4"/>
      <c r="AW463" s="4"/>
      <c r="AX463" s="4"/>
      <c r="AY463" s="4"/>
      <c r="AZ463" s="4"/>
      <c r="BA463" s="4"/>
      <c r="BB463" s="4"/>
      <c r="BC463" s="4"/>
      <c r="BD463" s="4"/>
      <c r="BE463" s="4"/>
      <c r="BF463" s="4"/>
      <c r="BG463" s="4"/>
      <c r="BH463" s="4"/>
      <c r="BI463" s="4"/>
      <c r="BJ463" s="4"/>
      <c r="BK463" s="4"/>
      <c r="BL463" s="4"/>
      <c r="BM463" s="4"/>
      <c r="BN463" s="4"/>
      <c r="BO463" s="4"/>
    </row>
    <row r="464" spans="1:67" x14ac:dyDescent="0.15">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4"/>
      <c r="AI464" s="4"/>
      <c r="AJ464" s="4"/>
      <c r="AK464" s="4"/>
      <c r="AL464" s="4"/>
      <c r="AM464" s="4"/>
      <c r="AN464" s="4"/>
      <c r="AO464" s="4"/>
      <c r="AP464" s="4"/>
      <c r="AQ464" s="4"/>
      <c r="AR464" s="4"/>
      <c r="AS464" s="4"/>
      <c r="AT464" s="4"/>
      <c r="AU464" s="4"/>
      <c r="AV464" s="4"/>
      <c r="AW464" s="4"/>
      <c r="AX464" s="4"/>
      <c r="AY464" s="4"/>
      <c r="AZ464" s="4"/>
      <c r="BA464" s="4"/>
      <c r="BB464" s="4"/>
      <c r="BC464" s="4"/>
      <c r="BD464" s="4"/>
      <c r="BE464" s="4"/>
      <c r="BF464" s="4"/>
      <c r="BG464" s="4"/>
      <c r="BH464" s="4"/>
      <c r="BI464" s="4"/>
      <c r="BJ464" s="4"/>
      <c r="BK464" s="4"/>
      <c r="BL464" s="4"/>
      <c r="BM464" s="4"/>
      <c r="BN464" s="4"/>
      <c r="BO464" s="4"/>
    </row>
    <row r="465" spans="1:67" x14ac:dyDescent="0.1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c r="AI465" s="4"/>
      <c r="AJ465" s="4"/>
      <c r="AK465" s="4"/>
      <c r="AL465" s="4"/>
      <c r="AM465" s="4"/>
      <c r="AN465" s="4"/>
      <c r="AO465" s="4"/>
      <c r="AP465" s="4"/>
      <c r="AQ465" s="4"/>
      <c r="AR465" s="4"/>
      <c r="AS465" s="4"/>
      <c r="AT465" s="4"/>
      <c r="AU465" s="4"/>
      <c r="AV465" s="4"/>
      <c r="AW465" s="4"/>
      <c r="AX465" s="4"/>
      <c r="AY465" s="4"/>
      <c r="AZ465" s="4"/>
      <c r="BA465" s="4"/>
      <c r="BB465" s="4"/>
      <c r="BC465" s="4"/>
      <c r="BD465" s="4"/>
      <c r="BE465" s="4"/>
      <c r="BF465" s="4"/>
      <c r="BG465" s="4"/>
      <c r="BH465" s="4"/>
      <c r="BI465" s="4"/>
      <c r="BJ465" s="4"/>
      <c r="BK465" s="4"/>
      <c r="BL465" s="4"/>
      <c r="BM465" s="4"/>
      <c r="BN465" s="4"/>
      <c r="BO465" s="4"/>
    </row>
    <row r="466" spans="1:67" x14ac:dyDescent="0.15">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4"/>
      <c r="AI466" s="4"/>
      <c r="AJ466" s="4"/>
      <c r="AK466" s="4"/>
      <c r="AL466" s="4"/>
      <c r="AM466" s="4"/>
      <c r="AN466" s="4"/>
      <c r="AO466" s="4"/>
      <c r="AP466" s="4"/>
      <c r="AQ466" s="4"/>
      <c r="AR466" s="4"/>
      <c r="AS466" s="4"/>
      <c r="AT466" s="4"/>
      <c r="AU466" s="4"/>
      <c r="AV466" s="4"/>
      <c r="AW466" s="4"/>
      <c r="AX466" s="4"/>
      <c r="AY466" s="4"/>
      <c r="AZ466" s="4"/>
      <c r="BA466" s="4"/>
      <c r="BB466" s="4"/>
      <c r="BC466" s="4"/>
      <c r="BD466" s="4"/>
      <c r="BE466" s="4"/>
      <c r="BF466" s="4"/>
      <c r="BG466" s="4"/>
      <c r="BH466" s="4"/>
      <c r="BI466" s="4"/>
      <c r="BJ466" s="4"/>
      <c r="BK466" s="4"/>
      <c r="BL466" s="4"/>
      <c r="BM466" s="4"/>
      <c r="BN466" s="4"/>
      <c r="BO466" s="4"/>
    </row>
    <row r="467" spans="1:67" x14ac:dyDescent="0.15">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c r="AI467" s="4"/>
      <c r="AJ467" s="4"/>
      <c r="AK467" s="4"/>
      <c r="AL467" s="4"/>
      <c r="AM467" s="4"/>
      <c r="AN467" s="4"/>
      <c r="AO467" s="4"/>
      <c r="AP467" s="4"/>
      <c r="AQ467" s="4"/>
      <c r="AR467" s="4"/>
      <c r="AS467" s="4"/>
      <c r="AT467" s="4"/>
      <c r="AU467" s="4"/>
      <c r="AV467" s="4"/>
      <c r="AW467" s="4"/>
      <c r="AX467" s="4"/>
      <c r="AY467" s="4"/>
      <c r="AZ467" s="4"/>
      <c r="BA467" s="4"/>
      <c r="BB467" s="4"/>
      <c r="BC467" s="4"/>
      <c r="BD467" s="4"/>
      <c r="BE467" s="4"/>
      <c r="BF467" s="4"/>
      <c r="BG467" s="4"/>
      <c r="BH467" s="4"/>
      <c r="BI467" s="4"/>
      <c r="BJ467" s="4"/>
      <c r="BK467" s="4"/>
      <c r="BL467" s="4"/>
      <c r="BM467" s="4"/>
      <c r="BN467" s="4"/>
      <c r="BO467" s="4"/>
    </row>
    <row r="468" spans="1:67" x14ac:dyDescent="0.15">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c r="AI468" s="4"/>
      <c r="AJ468" s="4"/>
      <c r="AK468" s="4"/>
      <c r="AL468" s="4"/>
      <c r="AM468" s="4"/>
      <c r="AN468" s="4"/>
      <c r="AO468" s="4"/>
      <c r="AP468" s="4"/>
      <c r="AQ468" s="4"/>
      <c r="AR468" s="4"/>
      <c r="AS468" s="4"/>
      <c r="AT468" s="4"/>
      <c r="AU468" s="4"/>
      <c r="AV468" s="4"/>
      <c r="AW468" s="4"/>
      <c r="AX468" s="4"/>
      <c r="AY468" s="4"/>
      <c r="AZ468" s="4"/>
      <c r="BA468" s="4"/>
      <c r="BB468" s="4"/>
      <c r="BC468" s="4"/>
      <c r="BD468" s="4"/>
      <c r="BE468" s="4"/>
      <c r="BF468" s="4"/>
      <c r="BG468" s="4"/>
      <c r="BH468" s="4"/>
      <c r="BI468" s="4"/>
      <c r="BJ468" s="4"/>
      <c r="BK468" s="4"/>
      <c r="BL468" s="4"/>
      <c r="BM468" s="4"/>
      <c r="BN468" s="4"/>
      <c r="BO468" s="4"/>
    </row>
    <row r="469" spans="1:67" x14ac:dyDescent="0.15">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c r="AG469" s="4"/>
      <c r="AH469" s="4"/>
      <c r="AI469" s="4"/>
      <c r="AJ469" s="4"/>
      <c r="AK469" s="4"/>
      <c r="AL469" s="4"/>
      <c r="AM469" s="4"/>
      <c r="AN469" s="4"/>
      <c r="AO469" s="4"/>
      <c r="AP469" s="4"/>
      <c r="AQ469" s="4"/>
      <c r="AR469" s="4"/>
      <c r="AS469" s="4"/>
      <c r="AT469" s="4"/>
      <c r="AU469" s="4"/>
      <c r="AV469" s="4"/>
      <c r="AW469" s="4"/>
      <c r="AX469" s="4"/>
      <c r="AY469" s="4"/>
      <c r="AZ469" s="4"/>
      <c r="BA469" s="4"/>
      <c r="BB469" s="4"/>
      <c r="BC469" s="4"/>
      <c r="BD469" s="4"/>
      <c r="BE469" s="4"/>
      <c r="BF469" s="4"/>
      <c r="BG469" s="4"/>
      <c r="BH469" s="4"/>
      <c r="BI469" s="4"/>
      <c r="BJ469" s="4"/>
      <c r="BK469" s="4"/>
      <c r="BL469" s="4"/>
      <c r="BM469" s="4"/>
      <c r="BN469" s="4"/>
      <c r="BO469" s="4"/>
    </row>
    <row r="470" spans="1:67" x14ac:dyDescent="0.15">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c r="AG470" s="4"/>
      <c r="AH470" s="4"/>
      <c r="AI470" s="4"/>
      <c r="AJ470" s="4"/>
      <c r="AK470" s="4"/>
      <c r="AL470" s="4"/>
      <c r="AM470" s="4"/>
      <c r="AN470" s="4"/>
      <c r="AO470" s="4"/>
      <c r="AP470" s="4"/>
      <c r="AQ470" s="4"/>
      <c r="AR470" s="4"/>
      <c r="AS470" s="4"/>
      <c r="AT470" s="4"/>
      <c r="AU470" s="4"/>
      <c r="AV470" s="4"/>
      <c r="AW470" s="4"/>
      <c r="AX470" s="4"/>
      <c r="AY470" s="4"/>
      <c r="AZ470" s="4"/>
      <c r="BA470" s="4"/>
      <c r="BB470" s="4"/>
      <c r="BC470" s="4"/>
      <c r="BD470" s="4"/>
      <c r="BE470" s="4"/>
      <c r="BF470" s="4"/>
      <c r="BG470" s="4"/>
      <c r="BH470" s="4"/>
      <c r="BI470" s="4"/>
      <c r="BJ470" s="4"/>
      <c r="BK470" s="4"/>
      <c r="BL470" s="4"/>
      <c r="BM470" s="4"/>
      <c r="BN470" s="4"/>
      <c r="BO470" s="4"/>
    </row>
    <row r="471" spans="1:67" x14ac:dyDescent="0.15">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c r="AG471" s="4"/>
      <c r="AH471" s="4"/>
      <c r="AI471" s="4"/>
      <c r="AJ471" s="4"/>
      <c r="AK471" s="4"/>
      <c r="AL471" s="4"/>
      <c r="AM471" s="4"/>
      <c r="AN471" s="4"/>
      <c r="AO471" s="4"/>
      <c r="AP471" s="4"/>
      <c r="AQ471" s="4"/>
      <c r="AR471" s="4"/>
      <c r="AS471" s="4"/>
      <c r="AT471" s="4"/>
      <c r="AU471" s="4"/>
      <c r="AV471" s="4"/>
      <c r="AW471" s="4"/>
      <c r="AX471" s="4"/>
      <c r="AY471" s="4"/>
      <c r="AZ471" s="4"/>
      <c r="BA471" s="4"/>
      <c r="BB471" s="4"/>
      <c r="BC471" s="4"/>
      <c r="BD471" s="4"/>
      <c r="BE471" s="4"/>
      <c r="BF471" s="4"/>
      <c r="BG471" s="4"/>
      <c r="BH471" s="4"/>
      <c r="BI471" s="4"/>
      <c r="BJ471" s="4"/>
      <c r="BK471" s="4"/>
      <c r="BL471" s="4"/>
      <c r="BM471" s="4"/>
      <c r="BN471" s="4"/>
      <c r="BO471" s="4"/>
    </row>
    <row r="472" spans="1:67" x14ac:dyDescent="0.15">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c r="AG472" s="4"/>
      <c r="AH472" s="4"/>
      <c r="AI472" s="4"/>
      <c r="AJ472" s="4"/>
      <c r="AK472" s="4"/>
      <c r="AL472" s="4"/>
      <c r="AM472" s="4"/>
      <c r="AN472" s="4"/>
      <c r="AO472" s="4"/>
      <c r="AP472" s="4"/>
      <c r="AQ472" s="4"/>
      <c r="AR472" s="4"/>
      <c r="AS472" s="4"/>
      <c r="AT472" s="4"/>
      <c r="AU472" s="4"/>
      <c r="AV472" s="4"/>
      <c r="AW472" s="4"/>
      <c r="AX472" s="4"/>
      <c r="AY472" s="4"/>
      <c r="AZ472" s="4"/>
      <c r="BA472" s="4"/>
      <c r="BB472" s="4"/>
      <c r="BC472" s="4"/>
      <c r="BD472" s="4"/>
      <c r="BE472" s="4"/>
      <c r="BF472" s="4"/>
      <c r="BG472" s="4"/>
      <c r="BH472" s="4"/>
      <c r="BI472" s="4"/>
      <c r="BJ472" s="4"/>
      <c r="BK472" s="4"/>
      <c r="BL472" s="4"/>
      <c r="BM472" s="4"/>
      <c r="BN472" s="4"/>
      <c r="BO472" s="4"/>
    </row>
    <row r="473" spans="1:67" x14ac:dyDescent="0.15">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4"/>
      <c r="AI473" s="4"/>
      <c r="AJ473" s="4"/>
      <c r="AK473" s="4"/>
      <c r="AL473" s="4"/>
      <c r="AM473" s="4"/>
      <c r="AN473" s="4"/>
      <c r="AO473" s="4"/>
      <c r="AP473" s="4"/>
      <c r="AQ473" s="4"/>
      <c r="AR473" s="4"/>
      <c r="AS473" s="4"/>
      <c r="AT473" s="4"/>
      <c r="AU473" s="4"/>
      <c r="AV473" s="4"/>
      <c r="AW473" s="4"/>
      <c r="AX473" s="4"/>
      <c r="AY473" s="4"/>
      <c r="AZ473" s="4"/>
      <c r="BA473" s="4"/>
      <c r="BB473" s="4"/>
      <c r="BC473" s="4"/>
      <c r="BD473" s="4"/>
      <c r="BE473" s="4"/>
      <c r="BF473" s="4"/>
      <c r="BG473" s="4"/>
      <c r="BH473" s="4"/>
      <c r="BI473" s="4"/>
      <c r="BJ473" s="4"/>
      <c r="BK473" s="4"/>
      <c r="BL473" s="4"/>
      <c r="BM473" s="4"/>
      <c r="BN473" s="4"/>
      <c r="BO473" s="4"/>
    </row>
    <row r="474" spans="1:67" x14ac:dyDescent="0.15">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c r="AG474" s="4"/>
      <c r="AH474" s="4"/>
      <c r="AI474" s="4"/>
      <c r="AJ474" s="4"/>
      <c r="AK474" s="4"/>
      <c r="AL474" s="4"/>
      <c r="AM474" s="4"/>
      <c r="AN474" s="4"/>
      <c r="AO474" s="4"/>
      <c r="AP474" s="4"/>
      <c r="AQ474" s="4"/>
      <c r="AR474" s="4"/>
      <c r="AS474" s="4"/>
      <c r="AT474" s="4"/>
      <c r="AU474" s="4"/>
      <c r="AV474" s="4"/>
      <c r="AW474" s="4"/>
      <c r="AX474" s="4"/>
      <c r="AY474" s="4"/>
      <c r="AZ474" s="4"/>
      <c r="BA474" s="4"/>
      <c r="BB474" s="4"/>
      <c r="BC474" s="4"/>
      <c r="BD474" s="4"/>
      <c r="BE474" s="4"/>
      <c r="BF474" s="4"/>
      <c r="BG474" s="4"/>
      <c r="BH474" s="4"/>
      <c r="BI474" s="4"/>
      <c r="BJ474" s="4"/>
      <c r="BK474" s="4"/>
      <c r="BL474" s="4"/>
      <c r="BM474" s="4"/>
      <c r="BN474" s="4"/>
      <c r="BO474" s="4"/>
    </row>
    <row r="475" spans="1:67" x14ac:dyDescent="0.1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c r="AG475" s="4"/>
      <c r="AH475" s="4"/>
      <c r="AI475" s="4"/>
      <c r="AJ475" s="4"/>
      <c r="AK475" s="4"/>
      <c r="AL475" s="4"/>
      <c r="AM475" s="4"/>
      <c r="AN475" s="4"/>
      <c r="AO475" s="4"/>
      <c r="AP475" s="4"/>
      <c r="AQ475" s="4"/>
      <c r="AR475" s="4"/>
      <c r="AS475" s="4"/>
      <c r="AT475" s="4"/>
      <c r="AU475" s="4"/>
      <c r="AV475" s="4"/>
      <c r="AW475" s="4"/>
      <c r="AX475" s="4"/>
      <c r="AY475" s="4"/>
      <c r="AZ475" s="4"/>
      <c r="BA475" s="4"/>
      <c r="BB475" s="4"/>
      <c r="BC475" s="4"/>
      <c r="BD475" s="4"/>
      <c r="BE475" s="4"/>
      <c r="BF475" s="4"/>
      <c r="BG475" s="4"/>
      <c r="BH475" s="4"/>
      <c r="BI475" s="4"/>
      <c r="BJ475" s="4"/>
      <c r="BK475" s="4"/>
      <c r="BL475" s="4"/>
      <c r="BM475" s="4"/>
      <c r="BN475" s="4"/>
      <c r="BO475" s="4"/>
    </row>
    <row r="476" spans="1:67" x14ac:dyDescent="0.15">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4"/>
      <c r="AI476" s="4"/>
      <c r="AJ476" s="4"/>
      <c r="AK476" s="4"/>
      <c r="AL476" s="4"/>
      <c r="AM476" s="4"/>
      <c r="AN476" s="4"/>
      <c r="AO476" s="4"/>
      <c r="AP476" s="4"/>
      <c r="AQ476" s="4"/>
      <c r="AR476" s="4"/>
      <c r="AS476" s="4"/>
      <c r="AT476" s="4"/>
      <c r="AU476" s="4"/>
      <c r="AV476" s="4"/>
      <c r="AW476" s="4"/>
      <c r="AX476" s="4"/>
      <c r="AY476" s="4"/>
      <c r="AZ476" s="4"/>
      <c r="BA476" s="4"/>
      <c r="BB476" s="4"/>
      <c r="BC476" s="4"/>
      <c r="BD476" s="4"/>
      <c r="BE476" s="4"/>
      <c r="BF476" s="4"/>
      <c r="BG476" s="4"/>
      <c r="BH476" s="4"/>
      <c r="BI476" s="4"/>
      <c r="BJ476" s="4"/>
      <c r="BK476" s="4"/>
      <c r="BL476" s="4"/>
      <c r="BM476" s="4"/>
      <c r="BN476" s="4"/>
      <c r="BO476" s="4"/>
    </row>
    <row r="477" spans="1:67" x14ac:dyDescent="0.15">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c r="AI477" s="4"/>
      <c r="AJ477" s="4"/>
      <c r="AK477" s="4"/>
      <c r="AL477" s="4"/>
      <c r="AM477" s="4"/>
      <c r="AN477" s="4"/>
      <c r="AO477" s="4"/>
      <c r="AP477" s="4"/>
      <c r="AQ477" s="4"/>
      <c r="AR477" s="4"/>
      <c r="AS477" s="4"/>
      <c r="AT477" s="4"/>
      <c r="AU477" s="4"/>
      <c r="AV477" s="4"/>
      <c r="AW477" s="4"/>
      <c r="AX477" s="4"/>
      <c r="AY477" s="4"/>
      <c r="AZ477" s="4"/>
      <c r="BA477" s="4"/>
      <c r="BB477" s="4"/>
      <c r="BC477" s="4"/>
      <c r="BD477" s="4"/>
      <c r="BE477" s="4"/>
      <c r="BF477" s="4"/>
      <c r="BG477" s="4"/>
      <c r="BH477" s="4"/>
      <c r="BI477" s="4"/>
      <c r="BJ477" s="4"/>
      <c r="BK477" s="4"/>
      <c r="BL477" s="4"/>
      <c r="BM477" s="4"/>
      <c r="BN477" s="4"/>
      <c r="BO477" s="4"/>
    </row>
    <row r="478" spans="1:67" x14ac:dyDescent="0.15">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4"/>
      <c r="AI478" s="4"/>
      <c r="AJ478" s="4"/>
      <c r="AK478" s="4"/>
      <c r="AL478" s="4"/>
      <c r="AM478" s="4"/>
      <c r="AN478" s="4"/>
      <c r="AO478" s="4"/>
      <c r="AP478" s="4"/>
      <c r="AQ478" s="4"/>
      <c r="AR478" s="4"/>
      <c r="AS478" s="4"/>
      <c r="AT478" s="4"/>
      <c r="AU478" s="4"/>
      <c r="AV478" s="4"/>
      <c r="AW478" s="4"/>
      <c r="AX478" s="4"/>
      <c r="AY478" s="4"/>
      <c r="AZ478" s="4"/>
      <c r="BA478" s="4"/>
      <c r="BB478" s="4"/>
      <c r="BC478" s="4"/>
      <c r="BD478" s="4"/>
      <c r="BE478" s="4"/>
      <c r="BF478" s="4"/>
      <c r="BG478" s="4"/>
      <c r="BH478" s="4"/>
      <c r="BI478" s="4"/>
      <c r="BJ478" s="4"/>
      <c r="BK478" s="4"/>
      <c r="BL478" s="4"/>
      <c r="BM478" s="4"/>
      <c r="BN478" s="4"/>
      <c r="BO478" s="4"/>
    </row>
    <row r="479" spans="1:67" x14ac:dyDescent="0.15">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c r="AG479" s="4"/>
      <c r="AH479" s="4"/>
      <c r="AI479" s="4"/>
      <c r="AJ479" s="4"/>
      <c r="AK479" s="4"/>
      <c r="AL479" s="4"/>
      <c r="AM479" s="4"/>
      <c r="AN479" s="4"/>
      <c r="AO479" s="4"/>
      <c r="AP479" s="4"/>
      <c r="AQ479" s="4"/>
      <c r="AR479" s="4"/>
      <c r="AS479" s="4"/>
      <c r="AT479" s="4"/>
      <c r="AU479" s="4"/>
      <c r="AV479" s="4"/>
      <c r="AW479" s="4"/>
      <c r="AX479" s="4"/>
      <c r="AY479" s="4"/>
      <c r="AZ479" s="4"/>
      <c r="BA479" s="4"/>
      <c r="BB479" s="4"/>
      <c r="BC479" s="4"/>
      <c r="BD479" s="4"/>
      <c r="BE479" s="4"/>
      <c r="BF479" s="4"/>
      <c r="BG479" s="4"/>
      <c r="BH479" s="4"/>
      <c r="BI479" s="4"/>
      <c r="BJ479" s="4"/>
      <c r="BK479" s="4"/>
      <c r="BL479" s="4"/>
      <c r="BM479" s="4"/>
      <c r="BN479" s="4"/>
      <c r="BO479" s="4"/>
    </row>
    <row r="480" spans="1:67" x14ac:dyDescent="0.15">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4"/>
      <c r="AI480" s="4"/>
      <c r="AJ480" s="4"/>
      <c r="AK480" s="4"/>
      <c r="AL480" s="4"/>
      <c r="AM480" s="4"/>
      <c r="AN480" s="4"/>
      <c r="AO480" s="4"/>
      <c r="AP480" s="4"/>
      <c r="AQ480" s="4"/>
      <c r="AR480" s="4"/>
      <c r="AS480" s="4"/>
      <c r="AT480" s="4"/>
      <c r="AU480" s="4"/>
      <c r="AV480" s="4"/>
      <c r="AW480" s="4"/>
      <c r="AX480" s="4"/>
      <c r="AY480" s="4"/>
      <c r="AZ480" s="4"/>
      <c r="BA480" s="4"/>
      <c r="BB480" s="4"/>
      <c r="BC480" s="4"/>
      <c r="BD480" s="4"/>
      <c r="BE480" s="4"/>
      <c r="BF480" s="4"/>
      <c r="BG480" s="4"/>
      <c r="BH480" s="4"/>
      <c r="BI480" s="4"/>
      <c r="BJ480" s="4"/>
      <c r="BK480" s="4"/>
      <c r="BL480" s="4"/>
      <c r="BM480" s="4"/>
      <c r="BN480" s="4"/>
      <c r="BO480" s="4"/>
    </row>
    <row r="481" spans="1:67" x14ac:dyDescent="0.15">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4"/>
      <c r="AI481" s="4"/>
      <c r="AJ481" s="4"/>
      <c r="AK481" s="4"/>
      <c r="AL481" s="4"/>
      <c r="AM481" s="4"/>
      <c r="AN481" s="4"/>
      <c r="AO481" s="4"/>
      <c r="AP481" s="4"/>
      <c r="AQ481" s="4"/>
      <c r="AR481" s="4"/>
      <c r="AS481" s="4"/>
      <c r="AT481" s="4"/>
      <c r="AU481" s="4"/>
      <c r="AV481" s="4"/>
      <c r="AW481" s="4"/>
      <c r="AX481" s="4"/>
      <c r="AY481" s="4"/>
      <c r="AZ481" s="4"/>
      <c r="BA481" s="4"/>
      <c r="BB481" s="4"/>
      <c r="BC481" s="4"/>
      <c r="BD481" s="4"/>
      <c r="BE481" s="4"/>
      <c r="BF481" s="4"/>
      <c r="BG481" s="4"/>
      <c r="BH481" s="4"/>
      <c r="BI481" s="4"/>
      <c r="BJ481" s="4"/>
      <c r="BK481" s="4"/>
      <c r="BL481" s="4"/>
      <c r="BM481" s="4"/>
      <c r="BN481" s="4"/>
      <c r="BO481" s="4"/>
    </row>
    <row r="482" spans="1:67" x14ac:dyDescent="0.15">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c r="AG482" s="4"/>
      <c r="AH482" s="4"/>
      <c r="AI482" s="4"/>
      <c r="AJ482" s="4"/>
      <c r="AK482" s="4"/>
      <c r="AL482" s="4"/>
      <c r="AM482" s="4"/>
      <c r="AN482" s="4"/>
      <c r="AO482" s="4"/>
      <c r="AP482" s="4"/>
      <c r="AQ482" s="4"/>
      <c r="AR482" s="4"/>
      <c r="AS482" s="4"/>
      <c r="AT482" s="4"/>
      <c r="AU482" s="4"/>
      <c r="AV482" s="4"/>
      <c r="AW482" s="4"/>
      <c r="AX482" s="4"/>
      <c r="AY482" s="4"/>
      <c r="AZ482" s="4"/>
      <c r="BA482" s="4"/>
      <c r="BB482" s="4"/>
      <c r="BC482" s="4"/>
      <c r="BD482" s="4"/>
      <c r="BE482" s="4"/>
      <c r="BF482" s="4"/>
      <c r="BG482" s="4"/>
      <c r="BH482" s="4"/>
      <c r="BI482" s="4"/>
      <c r="BJ482" s="4"/>
      <c r="BK482" s="4"/>
      <c r="BL482" s="4"/>
      <c r="BM482" s="4"/>
      <c r="BN482" s="4"/>
      <c r="BO482" s="4"/>
    </row>
    <row r="483" spans="1:67" x14ac:dyDescent="0.15">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c r="AG483" s="4"/>
      <c r="AH483" s="4"/>
      <c r="AI483" s="4"/>
      <c r="AJ483" s="4"/>
      <c r="AK483" s="4"/>
      <c r="AL483" s="4"/>
      <c r="AM483" s="4"/>
      <c r="AN483" s="4"/>
      <c r="AO483" s="4"/>
      <c r="AP483" s="4"/>
      <c r="AQ483" s="4"/>
      <c r="AR483" s="4"/>
      <c r="AS483" s="4"/>
      <c r="AT483" s="4"/>
      <c r="AU483" s="4"/>
      <c r="AV483" s="4"/>
      <c r="AW483" s="4"/>
      <c r="AX483" s="4"/>
      <c r="AY483" s="4"/>
      <c r="AZ483" s="4"/>
      <c r="BA483" s="4"/>
      <c r="BB483" s="4"/>
      <c r="BC483" s="4"/>
      <c r="BD483" s="4"/>
      <c r="BE483" s="4"/>
      <c r="BF483" s="4"/>
      <c r="BG483" s="4"/>
      <c r="BH483" s="4"/>
      <c r="BI483" s="4"/>
      <c r="BJ483" s="4"/>
      <c r="BK483" s="4"/>
      <c r="BL483" s="4"/>
      <c r="BM483" s="4"/>
      <c r="BN483" s="4"/>
      <c r="BO483" s="4"/>
    </row>
    <row r="484" spans="1:67" x14ac:dyDescent="0.15">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c r="AG484" s="4"/>
      <c r="AH484" s="4"/>
      <c r="AI484" s="4"/>
      <c r="AJ484" s="4"/>
      <c r="AK484" s="4"/>
      <c r="AL484" s="4"/>
      <c r="AM484" s="4"/>
      <c r="AN484" s="4"/>
      <c r="AO484" s="4"/>
      <c r="AP484" s="4"/>
      <c r="AQ484" s="4"/>
      <c r="AR484" s="4"/>
      <c r="AS484" s="4"/>
      <c r="AT484" s="4"/>
      <c r="AU484" s="4"/>
      <c r="AV484" s="4"/>
      <c r="AW484" s="4"/>
      <c r="AX484" s="4"/>
      <c r="AY484" s="4"/>
      <c r="AZ484" s="4"/>
      <c r="BA484" s="4"/>
      <c r="BB484" s="4"/>
      <c r="BC484" s="4"/>
      <c r="BD484" s="4"/>
      <c r="BE484" s="4"/>
      <c r="BF484" s="4"/>
      <c r="BG484" s="4"/>
      <c r="BH484" s="4"/>
      <c r="BI484" s="4"/>
      <c r="BJ484" s="4"/>
      <c r="BK484" s="4"/>
      <c r="BL484" s="4"/>
      <c r="BM484" s="4"/>
      <c r="BN484" s="4"/>
      <c r="BO484" s="4"/>
    </row>
    <row r="485" spans="1:67" x14ac:dyDescent="0.1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c r="AG485" s="4"/>
      <c r="AH485" s="4"/>
      <c r="AI485" s="4"/>
      <c r="AJ485" s="4"/>
      <c r="AK485" s="4"/>
      <c r="AL485" s="4"/>
      <c r="AM485" s="4"/>
      <c r="AN485" s="4"/>
      <c r="AO485" s="4"/>
      <c r="AP485" s="4"/>
      <c r="AQ485" s="4"/>
      <c r="AR485" s="4"/>
      <c r="AS485" s="4"/>
      <c r="AT485" s="4"/>
      <c r="AU485" s="4"/>
      <c r="AV485" s="4"/>
      <c r="AW485" s="4"/>
      <c r="AX485" s="4"/>
      <c r="AY485" s="4"/>
      <c r="AZ485" s="4"/>
      <c r="BA485" s="4"/>
      <c r="BB485" s="4"/>
      <c r="BC485" s="4"/>
      <c r="BD485" s="4"/>
      <c r="BE485" s="4"/>
      <c r="BF485" s="4"/>
      <c r="BG485" s="4"/>
      <c r="BH485" s="4"/>
      <c r="BI485" s="4"/>
      <c r="BJ485" s="4"/>
      <c r="BK485" s="4"/>
      <c r="BL485" s="4"/>
      <c r="BM485" s="4"/>
      <c r="BN485" s="4"/>
      <c r="BO485" s="4"/>
    </row>
    <row r="486" spans="1:67" x14ac:dyDescent="0.15">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4"/>
      <c r="AI486" s="4"/>
      <c r="AJ486" s="4"/>
      <c r="AK486" s="4"/>
      <c r="AL486" s="4"/>
      <c r="AM486" s="4"/>
      <c r="AN486" s="4"/>
      <c r="AO486" s="4"/>
      <c r="AP486" s="4"/>
      <c r="AQ486" s="4"/>
      <c r="AR486" s="4"/>
      <c r="AS486" s="4"/>
      <c r="AT486" s="4"/>
      <c r="AU486" s="4"/>
      <c r="AV486" s="4"/>
      <c r="AW486" s="4"/>
      <c r="AX486" s="4"/>
      <c r="AY486" s="4"/>
      <c r="AZ486" s="4"/>
      <c r="BA486" s="4"/>
      <c r="BB486" s="4"/>
      <c r="BC486" s="4"/>
      <c r="BD486" s="4"/>
      <c r="BE486" s="4"/>
      <c r="BF486" s="4"/>
      <c r="BG486" s="4"/>
      <c r="BH486" s="4"/>
      <c r="BI486" s="4"/>
      <c r="BJ486" s="4"/>
      <c r="BK486" s="4"/>
      <c r="BL486" s="4"/>
      <c r="BM486" s="4"/>
      <c r="BN486" s="4"/>
      <c r="BO486" s="4"/>
    </row>
    <row r="487" spans="1:67" x14ac:dyDescent="0.15">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c r="AG487" s="4"/>
      <c r="AH487" s="4"/>
      <c r="AI487" s="4"/>
      <c r="AJ487" s="4"/>
      <c r="AK487" s="4"/>
      <c r="AL487" s="4"/>
      <c r="AM487" s="4"/>
      <c r="AN487" s="4"/>
      <c r="AO487" s="4"/>
      <c r="AP487" s="4"/>
      <c r="AQ487" s="4"/>
      <c r="AR487" s="4"/>
      <c r="AS487" s="4"/>
      <c r="AT487" s="4"/>
      <c r="AU487" s="4"/>
      <c r="AV487" s="4"/>
      <c r="AW487" s="4"/>
      <c r="AX487" s="4"/>
      <c r="AY487" s="4"/>
      <c r="AZ487" s="4"/>
      <c r="BA487" s="4"/>
      <c r="BB487" s="4"/>
      <c r="BC487" s="4"/>
      <c r="BD487" s="4"/>
      <c r="BE487" s="4"/>
      <c r="BF487" s="4"/>
      <c r="BG487" s="4"/>
      <c r="BH487" s="4"/>
      <c r="BI487" s="4"/>
      <c r="BJ487" s="4"/>
      <c r="BK487" s="4"/>
      <c r="BL487" s="4"/>
      <c r="BM487" s="4"/>
      <c r="BN487" s="4"/>
      <c r="BO487" s="4"/>
    </row>
    <row r="488" spans="1:67" x14ac:dyDescent="0.15">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c r="AG488" s="4"/>
      <c r="AH488" s="4"/>
      <c r="AI488" s="4"/>
      <c r="AJ488" s="4"/>
      <c r="AK488" s="4"/>
      <c r="AL488" s="4"/>
      <c r="AM488" s="4"/>
      <c r="AN488" s="4"/>
      <c r="AO488" s="4"/>
      <c r="AP488" s="4"/>
      <c r="AQ488" s="4"/>
      <c r="AR488" s="4"/>
      <c r="AS488" s="4"/>
      <c r="AT488" s="4"/>
      <c r="AU488" s="4"/>
      <c r="AV488" s="4"/>
      <c r="AW488" s="4"/>
      <c r="AX488" s="4"/>
      <c r="AY488" s="4"/>
      <c r="AZ488" s="4"/>
      <c r="BA488" s="4"/>
      <c r="BB488" s="4"/>
      <c r="BC488" s="4"/>
      <c r="BD488" s="4"/>
      <c r="BE488" s="4"/>
      <c r="BF488" s="4"/>
      <c r="BG488" s="4"/>
      <c r="BH488" s="4"/>
      <c r="BI488" s="4"/>
      <c r="BJ488" s="4"/>
      <c r="BK488" s="4"/>
      <c r="BL488" s="4"/>
      <c r="BM488" s="4"/>
      <c r="BN488" s="4"/>
      <c r="BO488" s="4"/>
    </row>
    <row r="489" spans="1:67" x14ac:dyDescent="0.15">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4"/>
      <c r="AI489" s="4"/>
      <c r="AJ489" s="4"/>
      <c r="AK489" s="4"/>
      <c r="AL489" s="4"/>
      <c r="AM489" s="4"/>
      <c r="AN489" s="4"/>
      <c r="AO489" s="4"/>
      <c r="AP489" s="4"/>
      <c r="AQ489" s="4"/>
      <c r="AR489" s="4"/>
      <c r="AS489" s="4"/>
      <c r="AT489" s="4"/>
      <c r="AU489" s="4"/>
      <c r="AV489" s="4"/>
      <c r="AW489" s="4"/>
      <c r="AX489" s="4"/>
      <c r="AY489" s="4"/>
      <c r="AZ489" s="4"/>
      <c r="BA489" s="4"/>
      <c r="BB489" s="4"/>
      <c r="BC489" s="4"/>
      <c r="BD489" s="4"/>
      <c r="BE489" s="4"/>
      <c r="BF489" s="4"/>
      <c r="BG489" s="4"/>
      <c r="BH489" s="4"/>
      <c r="BI489" s="4"/>
      <c r="BJ489" s="4"/>
      <c r="BK489" s="4"/>
      <c r="BL489" s="4"/>
      <c r="BM489" s="4"/>
      <c r="BN489" s="4"/>
      <c r="BO489" s="4"/>
    </row>
    <row r="490" spans="1:67" x14ac:dyDescent="0.15">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c r="AG490" s="4"/>
      <c r="AH490" s="4"/>
      <c r="AI490" s="4"/>
      <c r="AJ490" s="4"/>
      <c r="AK490" s="4"/>
      <c r="AL490" s="4"/>
      <c r="AM490" s="4"/>
      <c r="AN490" s="4"/>
      <c r="AO490" s="4"/>
      <c r="AP490" s="4"/>
      <c r="AQ490" s="4"/>
      <c r="AR490" s="4"/>
      <c r="AS490" s="4"/>
      <c r="AT490" s="4"/>
      <c r="AU490" s="4"/>
      <c r="AV490" s="4"/>
      <c r="AW490" s="4"/>
      <c r="AX490" s="4"/>
      <c r="AY490" s="4"/>
      <c r="AZ490" s="4"/>
      <c r="BA490" s="4"/>
      <c r="BB490" s="4"/>
      <c r="BC490" s="4"/>
      <c r="BD490" s="4"/>
      <c r="BE490" s="4"/>
      <c r="BF490" s="4"/>
      <c r="BG490" s="4"/>
      <c r="BH490" s="4"/>
      <c r="BI490" s="4"/>
      <c r="BJ490" s="4"/>
      <c r="BK490" s="4"/>
      <c r="BL490" s="4"/>
      <c r="BM490" s="4"/>
      <c r="BN490" s="4"/>
      <c r="BO490" s="4"/>
    </row>
    <row r="491" spans="1:67" x14ac:dyDescent="0.15">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c r="AG491" s="4"/>
      <c r="AH491" s="4"/>
      <c r="AI491" s="4"/>
      <c r="AJ491" s="4"/>
      <c r="AK491" s="4"/>
      <c r="AL491" s="4"/>
      <c r="AM491" s="4"/>
      <c r="AN491" s="4"/>
      <c r="AO491" s="4"/>
      <c r="AP491" s="4"/>
      <c r="AQ491" s="4"/>
      <c r="AR491" s="4"/>
      <c r="AS491" s="4"/>
      <c r="AT491" s="4"/>
      <c r="AU491" s="4"/>
      <c r="AV491" s="4"/>
      <c r="AW491" s="4"/>
      <c r="AX491" s="4"/>
      <c r="AY491" s="4"/>
      <c r="AZ491" s="4"/>
      <c r="BA491" s="4"/>
      <c r="BB491" s="4"/>
      <c r="BC491" s="4"/>
      <c r="BD491" s="4"/>
      <c r="BE491" s="4"/>
      <c r="BF491" s="4"/>
      <c r="BG491" s="4"/>
      <c r="BH491" s="4"/>
      <c r="BI491" s="4"/>
      <c r="BJ491" s="4"/>
      <c r="BK491" s="4"/>
      <c r="BL491" s="4"/>
      <c r="BM491" s="4"/>
      <c r="BN491" s="4"/>
      <c r="BO491" s="4"/>
    </row>
    <row r="492" spans="1:67" x14ac:dyDescent="0.15">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c r="AG492" s="4"/>
      <c r="AH492" s="4"/>
      <c r="AI492" s="4"/>
      <c r="AJ492" s="4"/>
      <c r="AK492" s="4"/>
      <c r="AL492" s="4"/>
      <c r="AM492" s="4"/>
      <c r="AN492" s="4"/>
      <c r="AO492" s="4"/>
      <c r="AP492" s="4"/>
      <c r="AQ492" s="4"/>
      <c r="AR492" s="4"/>
      <c r="AS492" s="4"/>
      <c r="AT492" s="4"/>
      <c r="AU492" s="4"/>
      <c r="AV492" s="4"/>
      <c r="AW492" s="4"/>
      <c r="AX492" s="4"/>
      <c r="AY492" s="4"/>
      <c r="AZ492" s="4"/>
      <c r="BA492" s="4"/>
      <c r="BB492" s="4"/>
      <c r="BC492" s="4"/>
      <c r="BD492" s="4"/>
      <c r="BE492" s="4"/>
      <c r="BF492" s="4"/>
      <c r="BG492" s="4"/>
      <c r="BH492" s="4"/>
      <c r="BI492" s="4"/>
      <c r="BJ492" s="4"/>
      <c r="BK492" s="4"/>
      <c r="BL492" s="4"/>
      <c r="BM492" s="4"/>
      <c r="BN492" s="4"/>
      <c r="BO492" s="4"/>
    </row>
    <row r="493" spans="1:67" x14ac:dyDescent="0.15">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4"/>
      <c r="AI493" s="4"/>
      <c r="AJ493" s="4"/>
      <c r="AK493" s="4"/>
      <c r="AL493" s="4"/>
      <c r="AM493" s="4"/>
      <c r="AN493" s="4"/>
      <c r="AO493" s="4"/>
      <c r="AP493" s="4"/>
      <c r="AQ493" s="4"/>
      <c r="AR493" s="4"/>
      <c r="AS493" s="4"/>
      <c r="AT493" s="4"/>
      <c r="AU493" s="4"/>
      <c r="AV493" s="4"/>
      <c r="AW493" s="4"/>
      <c r="AX493" s="4"/>
      <c r="AY493" s="4"/>
      <c r="AZ493" s="4"/>
      <c r="BA493" s="4"/>
      <c r="BB493" s="4"/>
      <c r="BC493" s="4"/>
      <c r="BD493" s="4"/>
      <c r="BE493" s="4"/>
      <c r="BF493" s="4"/>
      <c r="BG493" s="4"/>
      <c r="BH493" s="4"/>
      <c r="BI493" s="4"/>
      <c r="BJ493" s="4"/>
      <c r="BK493" s="4"/>
      <c r="BL493" s="4"/>
      <c r="BM493" s="4"/>
      <c r="BN493" s="4"/>
      <c r="BO493" s="4"/>
    </row>
    <row r="494" spans="1:67" x14ac:dyDescent="0.15">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4"/>
      <c r="AI494" s="4"/>
      <c r="AJ494" s="4"/>
      <c r="AK494" s="4"/>
      <c r="AL494" s="4"/>
      <c r="AM494" s="4"/>
      <c r="AN494" s="4"/>
      <c r="AO494" s="4"/>
      <c r="AP494" s="4"/>
      <c r="AQ494" s="4"/>
      <c r="AR494" s="4"/>
      <c r="AS494" s="4"/>
      <c r="AT494" s="4"/>
      <c r="AU494" s="4"/>
      <c r="AV494" s="4"/>
      <c r="AW494" s="4"/>
      <c r="AX494" s="4"/>
      <c r="AY494" s="4"/>
      <c r="AZ494" s="4"/>
      <c r="BA494" s="4"/>
      <c r="BB494" s="4"/>
      <c r="BC494" s="4"/>
      <c r="BD494" s="4"/>
      <c r="BE494" s="4"/>
      <c r="BF494" s="4"/>
      <c r="BG494" s="4"/>
      <c r="BH494" s="4"/>
      <c r="BI494" s="4"/>
      <c r="BJ494" s="4"/>
      <c r="BK494" s="4"/>
      <c r="BL494" s="4"/>
      <c r="BM494" s="4"/>
      <c r="BN494" s="4"/>
      <c r="BO494" s="4"/>
    </row>
    <row r="495" spans="1:67" x14ac:dyDescent="0.1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4"/>
      <c r="AI495" s="4"/>
      <c r="AJ495" s="4"/>
      <c r="AK495" s="4"/>
      <c r="AL495" s="4"/>
      <c r="AM495" s="4"/>
      <c r="AN495" s="4"/>
      <c r="AO495" s="4"/>
      <c r="AP495" s="4"/>
      <c r="AQ495" s="4"/>
      <c r="AR495" s="4"/>
      <c r="AS495" s="4"/>
      <c r="AT495" s="4"/>
      <c r="AU495" s="4"/>
      <c r="AV495" s="4"/>
      <c r="AW495" s="4"/>
      <c r="AX495" s="4"/>
      <c r="AY495" s="4"/>
      <c r="AZ495" s="4"/>
      <c r="BA495" s="4"/>
      <c r="BB495" s="4"/>
      <c r="BC495" s="4"/>
      <c r="BD495" s="4"/>
      <c r="BE495" s="4"/>
      <c r="BF495" s="4"/>
      <c r="BG495" s="4"/>
      <c r="BH495" s="4"/>
      <c r="BI495" s="4"/>
      <c r="BJ495" s="4"/>
      <c r="BK495" s="4"/>
      <c r="BL495" s="4"/>
      <c r="BM495" s="4"/>
      <c r="BN495" s="4"/>
      <c r="BO495" s="4"/>
    </row>
    <row r="496" spans="1:67" x14ac:dyDescent="0.15">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4"/>
      <c r="AI496" s="4"/>
      <c r="AJ496" s="4"/>
      <c r="AK496" s="4"/>
      <c r="AL496" s="4"/>
      <c r="AM496" s="4"/>
      <c r="AN496" s="4"/>
      <c r="AO496" s="4"/>
      <c r="AP496" s="4"/>
      <c r="AQ496" s="4"/>
      <c r="AR496" s="4"/>
      <c r="AS496" s="4"/>
      <c r="AT496" s="4"/>
      <c r="AU496" s="4"/>
      <c r="AV496" s="4"/>
      <c r="AW496" s="4"/>
      <c r="AX496" s="4"/>
      <c r="AY496" s="4"/>
      <c r="AZ496" s="4"/>
      <c r="BA496" s="4"/>
      <c r="BB496" s="4"/>
      <c r="BC496" s="4"/>
      <c r="BD496" s="4"/>
      <c r="BE496" s="4"/>
      <c r="BF496" s="4"/>
      <c r="BG496" s="4"/>
      <c r="BH496" s="4"/>
      <c r="BI496" s="4"/>
      <c r="BJ496" s="4"/>
      <c r="BK496" s="4"/>
      <c r="BL496" s="4"/>
      <c r="BM496" s="4"/>
      <c r="BN496" s="4"/>
      <c r="BO496" s="4"/>
    </row>
    <row r="497" spans="1:67" x14ac:dyDescent="0.15">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c r="AG497" s="4"/>
      <c r="AH497" s="4"/>
      <c r="AI497" s="4"/>
      <c r="AJ497" s="4"/>
      <c r="AK497" s="4"/>
      <c r="AL497" s="4"/>
      <c r="AM497" s="4"/>
      <c r="AN497" s="4"/>
      <c r="AO497" s="4"/>
      <c r="AP497" s="4"/>
      <c r="AQ497" s="4"/>
      <c r="AR497" s="4"/>
      <c r="AS497" s="4"/>
      <c r="AT497" s="4"/>
      <c r="AU497" s="4"/>
      <c r="AV497" s="4"/>
      <c r="AW497" s="4"/>
      <c r="AX497" s="4"/>
      <c r="AY497" s="4"/>
      <c r="AZ497" s="4"/>
      <c r="BA497" s="4"/>
      <c r="BB497" s="4"/>
      <c r="BC497" s="4"/>
      <c r="BD497" s="4"/>
      <c r="BE497" s="4"/>
      <c r="BF497" s="4"/>
      <c r="BG497" s="4"/>
      <c r="BH497" s="4"/>
      <c r="BI497" s="4"/>
      <c r="BJ497" s="4"/>
      <c r="BK497" s="4"/>
      <c r="BL497" s="4"/>
      <c r="BM497" s="4"/>
      <c r="BN497" s="4"/>
      <c r="BO497" s="4"/>
    </row>
    <row r="498" spans="1:67" x14ac:dyDescent="0.15">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4"/>
      <c r="AI498" s="4"/>
      <c r="AJ498" s="4"/>
      <c r="AK498" s="4"/>
      <c r="AL498" s="4"/>
      <c r="AM498" s="4"/>
      <c r="AN498" s="4"/>
      <c r="AO498" s="4"/>
      <c r="AP498" s="4"/>
      <c r="AQ498" s="4"/>
      <c r="AR498" s="4"/>
      <c r="AS498" s="4"/>
      <c r="AT498" s="4"/>
      <c r="AU498" s="4"/>
      <c r="AV498" s="4"/>
      <c r="AW498" s="4"/>
      <c r="AX498" s="4"/>
      <c r="AY498" s="4"/>
      <c r="AZ498" s="4"/>
      <c r="BA498" s="4"/>
      <c r="BB498" s="4"/>
      <c r="BC498" s="4"/>
      <c r="BD498" s="4"/>
      <c r="BE498" s="4"/>
      <c r="BF498" s="4"/>
      <c r="BG498" s="4"/>
      <c r="BH498" s="4"/>
      <c r="BI498" s="4"/>
      <c r="BJ498" s="4"/>
      <c r="BK498" s="4"/>
      <c r="BL498" s="4"/>
      <c r="BM498" s="4"/>
      <c r="BN498" s="4"/>
      <c r="BO498" s="4"/>
    </row>
    <row r="499" spans="1:67" x14ac:dyDescent="0.15">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4"/>
      <c r="AI499" s="4"/>
      <c r="AJ499" s="4"/>
      <c r="AK499" s="4"/>
      <c r="AL499" s="4"/>
      <c r="AM499" s="4"/>
      <c r="AN499" s="4"/>
      <c r="AO499" s="4"/>
      <c r="AP499" s="4"/>
      <c r="AQ499" s="4"/>
      <c r="AR499" s="4"/>
      <c r="AS499" s="4"/>
      <c r="AT499" s="4"/>
      <c r="AU499" s="4"/>
      <c r="AV499" s="4"/>
      <c r="AW499" s="4"/>
      <c r="AX499" s="4"/>
      <c r="AY499" s="4"/>
      <c r="AZ499" s="4"/>
      <c r="BA499" s="4"/>
      <c r="BB499" s="4"/>
      <c r="BC499" s="4"/>
      <c r="BD499" s="4"/>
      <c r="BE499" s="4"/>
      <c r="BF499" s="4"/>
      <c r="BG499" s="4"/>
      <c r="BH499" s="4"/>
      <c r="BI499" s="4"/>
      <c r="BJ499" s="4"/>
      <c r="BK499" s="4"/>
      <c r="BL499" s="4"/>
      <c r="BM499" s="4"/>
      <c r="BN499" s="4"/>
      <c r="BO499" s="4"/>
    </row>
    <row r="500" spans="1:67" x14ac:dyDescent="0.15">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c r="AI500" s="4"/>
      <c r="AJ500" s="4"/>
      <c r="AK500" s="4"/>
      <c r="AL500" s="4"/>
      <c r="AM500" s="4"/>
      <c r="AN500" s="4"/>
      <c r="AO500" s="4"/>
      <c r="AP500" s="4"/>
      <c r="AQ500" s="4"/>
      <c r="AR500" s="4"/>
      <c r="AS500" s="4"/>
      <c r="AT500" s="4"/>
      <c r="AU500" s="4"/>
      <c r="AV500" s="4"/>
      <c r="AW500" s="4"/>
      <c r="AX500" s="4"/>
      <c r="AY500" s="4"/>
      <c r="AZ500" s="4"/>
      <c r="BA500" s="4"/>
      <c r="BB500" s="4"/>
      <c r="BC500" s="4"/>
      <c r="BD500" s="4"/>
      <c r="BE500" s="4"/>
      <c r="BF500" s="4"/>
      <c r="BG500" s="4"/>
      <c r="BH500" s="4"/>
      <c r="BI500" s="4"/>
      <c r="BJ500" s="4"/>
      <c r="BK500" s="4"/>
      <c r="BL500" s="4"/>
      <c r="BM500" s="4"/>
      <c r="BN500" s="4"/>
      <c r="BO500" s="4"/>
    </row>
    <row r="501" spans="1:67" x14ac:dyDescent="0.15">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c r="AG501" s="4"/>
      <c r="AH501" s="4"/>
      <c r="AI501" s="4"/>
      <c r="AJ501" s="4"/>
      <c r="AK501" s="4"/>
      <c r="AL501" s="4"/>
      <c r="AM501" s="4"/>
      <c r="AN501" s="4"/>
      <c r="AO501" s="4"/>
      <c r="AP501" s="4"/>
      <c r="AQ501" s="4"/>
      <c r="AR501" s="4"/>
      <c r="AS501" s="4"/>
      <c r="AT501" s="4"/>
      <c r="AU501" s="4"/>
      <c r="AV501" s="4"/>
      <c r="AW501" s="4"/>
      <c r="AX501" s="4"/>
      <c r="AY501" s="4"/>
      <c r="AZ501" s="4"/>
      <c r="BA501" s="4"/>
      <c r="BB501" s="4"/>
      <c r="BC501" s="4"/>
      <c r="BD501" s="4"/>
      <c r="BE501" s="4"/>
      <c r="BF501" s="4"/>
      <c r="BG501" s="4"/>
      <c r="BH501" s="4"/>
      <c r="BI501" s="4"/>
      <c r="BJ501" s="4"/>
      <c r="BK501" s="4"/>
      <c r="BL501" s="4"/>
      <c r="BM501" s="4"/>
      <c r="BN501" s="4"/>
      <c r="BO501" s="4"/>
    </row>
    <row r="502" spans="1:67" x14ac:dyDescent="0.15">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c r="AG502" s="4"/>
      <c r="AH502" s="4"/>
      <c r="AI502" s="4"/>
      <c r="AJ502" s="4"/>
      <c r="AK502" s="4"/>
      <c r="AL502" s="4"/>
      <c r="AM502" s="4"/>
      <c r="AN502" s="4"/>
      <c r="AO502" s="4"/>
      <c r="AP502" s="4"/>
      <c r="AQ502" s="4"/>
      <c r="AR502" s="4"/>
      <c r="AS502" s="4"/>
      <c r="AT502" s="4"/>
      <c r="AU502" s="4"/>
      <c r="AV502" s="4"/>
      <c r="AW502" s="4"/>
      <c r="AX502" s="4"/>
      <c r="AY502" s="4"/>
      <c r="AZ502" s="4"/>
      <c r="BA502" s="4"/>
      <c r="BB502" s="4"/>
      <c r="BC502" s="4"/>
      <c r="BD502" s="4"/>
      <c r="BE502" s="4"/>
      <c r="BF502" s="4"/>
      <c r="BG502" s="4"/>
      <c r="BH502" s="4"/>
      <c r="BI502" s="4"/>
      <c r="BJ502" s="4"/>
      <c r="BK502" s="4"/>
      <c r="BL502" s="4"/>
      <c r="BM502" s="4"/>
      <c r="BN502" s="4"/>
      <c r="BO502" s="4"/>
    </row>
    <row r="503" spans="1:67" x14ac:dyDescent="0.15">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c r="AI503" s="4"/>
      <c r="AJ503" s="4"/>
      <c r="AK503" s="4"/>
      <c r="AL503" s="4"/>
      <c r="AM503" s="4"/>
      <c r="AN503" s="4"/>
      <c r="AO503" s="4"/>
      <c r="AP503" s="4"/>
      <c r="AQ503" s="4"/>
      <c r="AR503" s="4"/>
      <c r="AS503" s="4"/>
      <c r="AT503" s="4"/>
      <c r="AU503" s="4"/>
      <c r="AV503" s="4"/>
      <c r="AW503" s="4"/>
      <c r="AX503" s="4"/>
      <c r="AY503" s="4"/>
      <c r="AZ503" s="4"/>
      <c r="BA503" s="4"/>
      <c r="BB503" s="4"/>
      <c r="BC503" s="4"/>
      <c r="BD503" s="4"/>
      <c r="BE503" s="4"/>
      <c r="BF503" s="4"/>
      <c r="BG503" s="4"/>
      <c r="BH503" s="4"/>
      <c r="BI503" s="4"/>
      <c r="BJ503" s="4"/>
      <c r="BK503" s="4"/>
      <c r="BL503" s="4"/>
      <c r="BM503" s="4"/>
      <c r="BN503" s="4"/>
      <c r="BO503" s="4"/>
    </row>
    <row r="504" spans="1:67" x14ac:dyDescent="0.15">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4"/>
      <c r="AI504" s="4"/>
      <c r="AJ504" s="4"/>
      <c r="AK504" s="4"/>
      <c r="AL504" s="4"/>
      <c r="AM504" s="4"/>
      <c r="AN504" s="4"/>
      <c r="AO504" s="4"/>
      <c r="AP504" s="4"/>
      <c r="AQ504" s="4"/>
      <c r="AR504" s="4"/>
      <c r="AS504" s="4"/>
      <c r="AT504" s="4"/>
      <c r="AU504" s="4"/>
      <c r="AV504" s="4"/>
      <c r="AW504" s="4"/>
      <c r="AX504" s="4"/>
      <c r="AY504" s="4"/>
      <c r="AZ504" s="4"/>
      <c r="BA504" s="4"/>
      <c r="BB504" s="4"/>
      <c r="BC504" s="4"/>
      <c r="BD504" s="4"/>
      <c r="BE504" s="4"/>
      <c r="BF504" s="4"/>
      <c r="BG504" s="4"/>
      <c r="BH504" s="4"/>
      <c r="BI504" s="4"/>
      <c r="BJ504" s="4"/>
      <c r="BK504" s="4"/>
      <c r="BL504" s="4"/>
      <c r="BM504" s="4"/>
      <c r="BN504" s="4"/>
      <c r="BO504" s="4"/>
    </row>
    <row r="505" spans="1:67" x14ac:dyDescent="0.1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4"/>
      <c r="AI505" s="4"/>
      <c r="AJ505" s="4"/>
      <c r="AK505" s="4"/>
      <c r="AL505" s="4"/>
      <c r="AM505" s="4"/>
      <c r="AN505" s="4"/>
      <c r="AO505" s="4"/>
      <c r="AP505" s="4"/>
      <c r="AQ505" s="4"/>
      <c r="AR505" s="4"/>
      <c r="AS505" s="4"/>
      <c r="AT505" s="4"/>
      <c r="AU505" s="4"/>
      <c r="AV505" s="4"/>
      <c r="AW505" s="4"/>
      <c r="AX505" s="4"/>
      <c r="AY505" s="4"/>
      <c r="AZ505" s="4"/>
      <c r="BA505" s="4"/>
      <c r="BB505" s="4"/>
      <c r="BC505" s="4"/>
      <c r="BD505" s="4"/>
      <c r="BE505" s="4"/>
      <c r="BF505" s="4"/>
      <c r="BG505" s="4"/>
      <c r="BH505" s="4"/>
      <c r="BI505" s="4"/>
      <c r="BJ505" s="4"/>
      <c r="BK505" s="4"/>
      <c r="BL505" s="4"/>
      <c r="BM505" s="4"/>
      <c r="BN505" s="4"/>
      <c r="BO505" s="4"/>
    </row>
    <row r="506" spans="1:67" x14ac:dyDescent="0.15">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c r="AG506" s="4"/>
      <c r="AH506" s="4"/>
      <c r="AI506" s="4"/>
      <c r="AJ506" s="4"/>
      <c r="AK506" s="4"/>
      <c r="AL506" s="4"/>
      <c r="AM506" s="4"/>
      <c r="AN506" s="4"/>
      <c r="AO506" s="4"/>
      <c r="AP506" s="4"/>
      <c r="AQ506" s="4"/>
      <c r="AR506" s="4"/>
      <c r="AS506" s="4"/>
      <c r="AT506" s="4"/>
      <c r="AU506" s="4"/>
      <c r="AV506" s="4"/>
      <c r="AW506" s="4"/>
      <c r="AX506" s="4"/>
      <c r="AY506" s="4"/>
      <c r="AZ506" s="4"/>
      <c r="BA506" s="4"/>
      <c r="BB506" s="4"/>
      <c r="BC506" s="4"/>
      <c r="BD506" s="4"/>
      <c r="BE506" s="4"/>
      <c r="BF506" s="4"/>
      <c r="BG506" s="4"/>
      <c r="BH506" s="4"/>
      <c r="BI506" s="4"/>
      <c r="BJ506" s="4"/>
      <c r="BK506" s="4"/>
      <c r="BL506" s="4"/>
      <c r="BM506" s="4"/>
      <c r="BN506" s="4"/>
      <c r="BO506" s="4"/>
    </row>
    <row r="507" spans="1:67" x14ac:dyDescent="0.15">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c r="AG507" s="4"/>
      <c r="AH507" s="4"/>
      <c r="AI507" s="4"/>
      <c r="AJ507" s="4"/>
      <c r="AK507" s="4"/>
      <c r="AL507" s="4"/>
      <c r="AM507" s="4"/>
      <c r="AN507" s="4"/>
      <c r="AO507" s="4"/>
      <c r="AP507" s="4"/>
      <c r="AQ507" s="4"/>
      <c r="AR507" s="4"/>
      <c r="AS507" s="4"/>
      <c r="AT507" s="4"/>
      <c r="AU507" s="4"/>
      <c r="AV507" s="4"/>
      <c r="AW507" s="4"/>
      <c r="AX507" s="4"/>
      <c r="AY507" s="4"/>
      <c r="AZ507" s="4"/>
      <c r="BA507" s="4"/>
      <c r="BB507" s="4"/>
      <c r="BC507" s="4"/>
      <c r="BD507" s="4"/>
      <c r="BE507" s="4"/>
      <c r="BF507" s="4"/>
      <c r="BG507" s="4"/>
      <c r="BH507" s="4"/>
      <c r="BI507" s="4"/>
      <c r="BJ507" s="4"/>
      <c r="BK507" s="4"/>
      <c r="BL507" s="4"/>
      <c r="BM507" s="4"/>
      <c r="BN507" s="4"/>
      <c r="BO507" s="4"/>
    </row>
    <row r="508" spans="1:67" x14ac:dyDescent="0.15">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c r="AG508" s="4"/>
      <c r="AH508" s="4"/>
      <c r="AI508" s="4"/>
      <c r="AJ508" s="4"/>
      <c r="AK508" s="4"/>
      <c r="AL508" s="4"/>
      <c r="AM508" s="4"/>
      <c r="AN508" s="4"/>
      <c r="AO508" s="4"/>
      <c r="AP508" s="4"/>
      <c r="AQ508" s="4"/>
      <c r="AR508" s="4"/>
      <c r="AS508" s="4"/>
      <c r="AT508" s="4"/>
      <c r="AU508" s="4"/>
      <c r="AV508" s="4"/>
      <c r="AW508" s="4"/>
      <c r="AX508" s="4"/>
      <c r="AY508" s="4"/>
      <c r="AZ508" s="4"/>
      <c r="BA508" s="4"/>
      <c r="BB508" s="4"/>
      <c r="BC508" s="4"/>
      <c r="BD508" s="4"/>
      <c r="BE508" s="4"/>
      <c r="BF508" s="4"/>
      <c r="BG508" s="4"/>
      <c r="BH508" s="4"/>
      <c r="BI508" s="4"/>
      <c r="BJ508" s="4"/>
      <c r="BK508" s="4"/>
      <c r="BL508" s="4"/>
      <c r="BM508" s="4"/>
      <c r="BN508" s="4"/>
      <c r="BO508" s="4"/>
    </row>
    <row r="509" spans="1:67" x14ac:dyDescent="0.15">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4"/>
      <c r="AI509" s="4"/>
      <c r="AJ509" s="4"/>
      <c r="AK509" s="4"/>
      <c r="AL509" s="4"/>
      <c r="AM509" s="4"/>
      <c r="AN509" s="4"/>
      <c r="AO509" s="4"/>
      <c r="AP509" s="4"/>
      <c r="AQ509" s="4"/>
      <c r="AR509" s="4"/>
      <c r="AS509" s="4"/>
      <c r="AT509" s="4"/>
      <c r="AU509" s="4"/>
      <c r="AV509" s="4"/>
      <c r="AW509" s="4"/>
      <c r="AX509" s="4"/>
      <c r="AY509" s="4"/>
      <c r="AZ509" s="4"/>
      <c r="BA509" s="4"/>
      <c r="BB509" s="4"/>
      <c r="BC509" s="4"/>
      <c r="BD509" s="4"/>
      <c r="BE509" s="4"/>
      <c r="BF509" s="4"/>
      <c r="BG509" s="4"/>
      <c r="BH509" s="4"/>
      <c r="BI509" s="4"/>
      <c r="BJ509" s="4"/>
      <c r="BK509" s="4"/>
      <c r="BL509" s="4"/>
      <c r="BM509" s="4"/>
      <c r="BN509" s="4"/>
      <c r="BO509" s="4"/>
    </row>
    <row r="510" spans="1:67" x14ac:dyDescent="0.15">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c r="AI510" s="4"/>
      <c r="AJ510" s="4"/>
      <c r="AK510" s="4"/>
      <c r="AL510" s="4"/>
      <c r="AM510" s="4"/>
      <c r="AN510" s="4"/>
      <c r="AO510" s="4"/>
      <c r="AP510" s="4"/>
      <c r="AQ510" s="4"/>
      <c r="AR510" s="4"/>
      <c r="AS510" s="4"/>
      <c r="AT510" s="4"/>
      <c r="AU510" s="4"/>
      <c r="AV510" s="4"/>
      <c r="AW510" s="4"/>
      <c r="AX510" s="4"/>
      <c r="AY510" s="4"/>
      <c r="AZ510" s="4"/>
      <c r="BA510" s="4"/>
      <c r="BB510" s="4"/>
      <c r="BC510" s="4"/>
      <c r="BD510" s="4"/>
      <c r="BE510" s="4"/>
      <c r="BF510" s="4"/>
      <c r="BG510" s="4"/>
      <c r="BH510" s="4"/>
      <c r="BI510" s="4"/>
      <c r="BJ510" s="4"/>
      <c r="BK510" s="4"/>
      <c r="BL510" s="4"/>
      <c r="BM510" s="4"/>
      <c r="BN510" s="4"/>
      <c r="BO510" s="4"/>
    </row>
    <row r="511" spans="1:67" x14ac:dyDescent="0.15">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c r="AG511" s="4"/>
      <c r="AH511" s="4"/>
      <c r="AI511" s="4"/>
      <c r="AJ511" s="4"/>
      <c r="AK511" s="4"/>
      <c r="AL511" s="4"/>
      <c r="AM511" s="4"/>
      <c r="AN511" s="4"/>
      <c r="AO511" s="4"/>
      <c r="AP511" s="4"/>
      <c r="AQ511" s="4"/>
      <c r="AR511" s="4"/>
      <c r="AS511" s="4"/>
      <c r="AT511" s="4"/>
      <c r="AU511" s="4"/>
      <c r="AV511" s="4"/>
      <c r="AW511" s="4"/>
      <c r="AX511" s="4"/>
      <c r="AY511" s="4"/>
      <c r="AZ511" s="4"/>
      <c r="BA511" s="4"/>
      <c r="BB511" s="4"/>
      <c r="BC511" s="4"/>
      <c r="BD511" s="4"/>
      <c r="BE511" s="4"/>
      <c r="BF511" s="4"/>
      <c r="BG511" s="4"/>
      <c r="BH511" s="4"/>
      <c r="BI511" s="4"/>
      <c r="BJ511" s="4"/>
      <c r="BK511" s="4"/>
      <c r="BL511" s="4"/>
      <c r="BM511" s="4"/>
      <c r="BN511" s="4"/>
      <c r="BO511" s="4"/>
    </row>
    <row r="512" spans="1:67" x14ac:dyDescent="0.15">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c r="AG512" s="4"/>
      <c r="AH512" s="4"/>
      <c r="AI512" s="4"/>
      <c r="AJ512" s="4"/>
      <c r="AK512" s="4"/>
      <c r="AL512" s="4"/>
      <c r="AM512" s="4"/>
      <c r="AN512" s="4"/>
      <c r="AO512" s="4"/>
      <c r="AP512" s="4"/>
      <c r="AQ512" s="4"/>
      <c r="AR512" s="4"/>
      <c r="AS512" s="4"/>
      <c r="AT512" s="4"/>
      <c r="AU512" s="4"/>
      <c r="AV512" s="4"/>
      <c r="AW512" s="4"/>
      <c r="AX512" s="4"/>
      <c r="AY512" s="4"/>
      <c r="AZ512" s="4"/>
      <c r="BA512" s="4"/>
      <c r="BB512" s="4"/>
      <c r="BC512" s="4"/>
      <c r="BD512" s="4"/>
      <c r="BE512" s="4"/>
      <c r="BF512" s="4"/>
      <c r="BG512" s="4"/>
      <c r="BH512" s="4"/>
      <c r="BI512" s="4"/>
      <c r="BJ512" s="4"/>
      <c r="BK512" s="4"/>
      <c r="BL512" s="4"/>
      <c r="BM512" s="4"/>
      <c r="BN512" s="4"/>
      <c r="BO512" s="4"/>
    </row>
    <row r="513" spans="1:67" x14ac:dyDescent="0.15">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c r="AG513" s="4"/>
      <c r="AH513" s="4"/>
      <c r="AI513" s="4"/>
      <c r="AJ513" s="4"/>
      <c r="AK513" s="4"/>
      <c r="AL513" s="4"/>
      <c r="AM513" s="4"/>
      <c r="AN513" s="4"/>
      <c r="AO513" s="4"/>
      <c r="AP513" s="4"/>
      <c r="AQ513" s="4"/>
      <c r="AR513" s="4"/>
      <c r="AS513" s="4"/>
      <c r="AT513" s="4"/>
      <c r="AU513" s="4"/>
      <c r="AV513" s="4"/>
      <c r="AW513" s="4"/>
      <c r="AX513" s="4"/>
      <c r="AY513" s="4"/>
      <c r="AZ513" s="4"/>
      <c r="BA513" s="4"/>
      <c r="BB513" s="4"/>
      <c r="BC513" s="4"/>
      <c r="BD513" s="4"/>
      <c r="BE513" s="4"/>
      <c r="BF513" s="4"/>
      <c r="BG513" s="4"/>
      <c r="BH513" s="4"/>
      <c r="BI513" s="4"/>
      <c r="BJ513" s="4"/>
      <c r="BK513" s="4"/>
      <c r="BL513" s="4"/>
      <c r="BM513" s="4"/>
      <c r="BN513" s="4"/>
      <c r="BO513" s="4"/>
    </row>
    <row r="514" spans="1:67" x14ac:dyDescent="0.15">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4"/>
      <c r="AI514" s="4"/>
      <c r="AJ514" s="4"/>
      <c r="AK514" s="4"/>
      <c r="AL514" s="4"/>
      <c r="AM514" s="4"/>
      <c r="AN514" s="4"/>
      <c r="AO514" s="4"/>
      <c r="AP514" s="4"/>
      <c r="AQ514" s="4"/>
      <c r="AR514" s="4"/>
      <c r="AS514" s="4"/>
      <c r="AT514" s="4"/>
      <c r="AU514" s="4"/>
      <c r="AV514" s="4"/>
      <c r="AW514" s="4"/>
      <c r="AX514" s="4"/>
      <c r="AY514" s="4"/>
      <c r="AZ514" s="4"/>
      <c r="BA514" s="4"/>
      <c r="BB514" s="4"/>
      <c r="BC514" s="4"/>
      <c r="BD514" s="4"/>
      <c r="BE514" s="4"/>
      <c r="BF514" s="4"/>
      <c r="BG514" s="4"/>
      <c r="BH514" s="4"/>
      <c r="BI514" s="4"/>
      <c r="BJ514" s="4"/>
      <c r="BK514" s="4"/>
      <c r="BL514" s="4"/>
      <c r="BM514" s="4"/>
      <c r="BN514" s="4"/>
      <c r="BO514" s="4"/>
    </row>
    <row r="515" spans="1:67" x14ac:dyDescent="0.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c r="AG515" s="4"/>
      <c r="AH515" s="4"/>
      <c r="AI515" s="4"/>
      <c r="AJ515" s="4"/>
      <c r="AK515" s="4"/>
      <c r="AL515" s="4"/>
      <c r="AM515" s="4"/>
      <c r="AN515" s="4"/>
      <c r="AO515" s="4"/>
      <c r="AP515" s="4"/>
      <c r="AQ515" s="4"/>
      <c r="AR515" s="4"/>
      <c r="AS515" s="4"/>
      <c r="AT515" s="4"/>
      <c r="AU515" s="4"/>
      <c r="AV515" s="4"/>
      <c r="AW515" s="4"/>
      <c r="AX515" s="4"/>
      <c r="AY515" s="4"/>
      <c r="AZ515" s="4"/>
      <c r="BA515" s="4"/>
      <c r="BB515" s="4"/>
      <c r="BC515" s="4"/>
      <c r="BD515" s="4"/>
      <c r="BE515" s="4"/>
      <c r="BF515" s="4"/>
      <c r="BG515" s="4"/>
      <c r="BH515" s="4"/>
      <c r="BI515" s="4"/>
      <c r="BJ515" s="4"/>
      <c r="BK515" s="4"/>
      <c r="BL515" s="4"/>
      <c r="BM515" s="4"/>
      <c r="BN515" s="4"/>
      <c r="BO515" s="4"/>
    </row>
    <row r="516" spans="1:67" x14ac:dyDescent="0.15">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c r="AG516" s="4"/>
      <c r="AH516" s="4"/>
      <c r="AI516" s="4"/>
      <c r="AJ516" s="4"/>
      <c r="AK516" s="4"/>
      <c r="AL516" s="4"/>
      <c r="AM516" s="4"/>
      <c r="AN516" s="4"/>
      <c r="AO516" s="4"/>
      <c r="AP516" s="4"/>
      <c r="AQ516" s="4"/>
      <c r="AR516" s="4"/>
      <c r="AS516" s="4"/>
      <c r="AT516" s="4"/>
      <c r="AU516" s="4"/>
      <c r="AV516" s="4"/>
      <c r="AW516" s="4"/>
      <c r="AX516" s="4"/>
      <c r="AY516" s="4"/>
      <c r="AZ516" s="4"/>
      <c r="BA516" s="4"/>
      <c r="BB516" s="4"/>
      <c r="BC516" s="4"/>
      <c r="BD516" s="4"/>
      <c r="BE516" s="4"/>
      <c r="BF516" s="4"/>
      <c r="BG516" s="4"/>
      <c r="BH516" s="4"/>
      <c r="BI516" s="4"/>
      <c r="BJ516" s="4"/>
      <c r="BK516" s="4"/>
      <c r="BL516" s="4"/>
      <c r="BM516" s="4"/>
      <c r="BN516" s="4"/>
      <c r="BO516" s="4"/>
    </row>
    <row r="517" spans="1:67" x14ac:dyDescent="0.15">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c r="AG517" s="4"/>
      <c r="AH517" s="4"/>
      <c r="AI517" s="4"/>
      <c r="AJ517" s="4"/>
      <c r="AK517" s="4"/>
      <c r="AL517" s="4"/>
      <c r="AM517" s="4"/>
      <c r="AN517" s="4"/>
      <c r="AO517" s="4"/>
      <c r="AP517" s="4"/>
      <c r="AQ517" s="4"/>
      <c r="AR517" s="4"/>
      <c r="AS517" s="4"/>
      <c r="AT517" s="4"/>
      <c r="AU517" s="4"/>
      <c r="AV517" s="4"/>
      <c r="AW517" s="4"/>
      <c r="AX517" s="4"/>
      <c r="AY517" s="4"/>
      <c r="AZ517" s="4"/>
      <c r="BA517" s="4"/>
      <c r="BB517" s="4"/>
      <c r="BC517" s="4"/>
      <c r="BD517" s="4"/>
      <c r="BE517" s="4"/>
      <c r="BF517" s="4"/>
      <c r="BG517" s="4"/>
      <c r="BH517" s="4"/>
      <c r="BI517" s="4"/>
      <c r="BJ517" s="4"/>
      <c r="BK517" s="4"/>
      <c r="BL517" s="4"/>
      <c r="BM517" s="4"/>
      <c r="BN517" s="4"/>
      <c r="BO517" s="4"/>
    </row>
    <row r="518" spans="1:67" x14ac:dyDescent="0.15">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4"/>
      <c r="AI518" s="4"/>
      <c r="AJ518" s="4"/>
      <c r="AK518" s="4"/>
      <c r="AL518" s="4"/>
      <c r="AM518" s="4"/>
      <c r="AN518" s="4"/>
      <c r="AO518" s="4"/>
      <c r="AP518" s="4"/>
      <c r="AQ518" s="4"/>
      <c r="AR518" s="4"/>
      <c r="AS518" s="4"/>
      <c r="AT518" s="4"/>
      <c r="AU518" s="4"/>
      <c r="AV518" s="4"/>
      <c r="AW518" s="4"/>
      <c r="AX518" s="4"/>
      <c r="AY518" s="4"/>
      <c r="AZ518" s="4"/>
      <c r="BA518" s="4"/>
      <c r="BB518" s="4"/>
      <c r="BC518" s="4"/>
      <c r="BD518" s="4"/>
      <c r="BE518" s="4"/>
      <c r="BF518" s="4"/>
      <c r="BG518" s="4"/>
      <c r="BH518" s="4"/>
      <c r="BI518" s="4"/>
      <c r="BJ518" s="4"/>
      <c r="BK518" s="4"/>
      <c r="BL518" s="4"/>
      <c r="BM518" s="4"/>
      <c r="BN518" s="4"/>
      <c r="BO518" s="4"/>
    </row>
    <row r="519" spans="1:67" x14ac:dyDescent="0.15">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c r="AG519" s="4"/>
      <c r="AH519" s="4"/>
      <c r="AI519" s="4"/>
      <c r="AJ519" s="4"/>
      <c r="AK519" s="4"/>
      <c r="AL519" s="4"/>
      <c r="AM519" s="4"/>
      <c r="AN519" s="4"/>
      <c r="AO519" s="4"/>
      <c r="AP519" s="4"/>
      <c r="AQ519" s="4"/>
      <c r="AR519" s="4"/>
      <c r="AS519" s="4"/>
      <c r="AT519" s="4"/>
      <c r="AU519" s="4"/>
      <c r="AV519" s="4"/>
      <c r="AW519" s="4"/>
      <c r="AX519" s="4"/>
      <c r="AY519" s="4"/>
      <c r="AZ519" s="4"/>
      <c r="BA519" s="4"/>
      <c r="BB519" s="4"/>
      <c r="BC519" s="4"/>
      <c r="BD519" s="4"/>
      <c r="BE519" s="4"/>
      <c r="BF519" s="4"/>
      <c r="BG519" s="4"/>
      <c r="BH519" s="4"/>
      <c r="BI519" s="4"/>
      <c r="BJ519" s="4"/>
      <c r="BK519" s="4"/>
      <c r="BL519" s="4"/>
      <c r="BM519" s="4"/>
      <c r="BN519" s="4"/>
      <c r="BO519" s="4"/>
    </row>
    <row r="520" spans="1:67" x14ac:dyDescent="0.15">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4"/>
      <c r="AI520" s="4"/>
      <c r="AJ520" s="4"/>
      <c r="AK520" s="4"/>
      <c r="AL520" s="4"/>
      <c r="AM520" s="4"/>
      <c r="AN520" s="4"/>
      <c r="AO520" s="4"/>
      <c r="AP520" s="4"/>
      <c r="AQ520" s="4"/>
      <c r="AR520" s="4"/>
      <c r="AS520" s="4"/>
      <c r="AT520" s="4"/>
      <c r="AU520" s="4"/>
      <c r="AV520" s="4"/>
      <c r="AW520" s="4"/>
      <c r="AX520" s="4"/>
      <c r="AY520" s="4"/>
      <c r="AZ520" s="4"/>
      <c r="BA520" s="4"/>
      <c r="BB520" s="4"/>
      <c r="BC520" s="4"/>
      <c r="BD520" s="4"/>
      <c r="BE520" s="4"/>
      <c r="BF520" s="4"/>
      <c r="BG520" s="4"/>
      <c r="BH520" s="4"/>
      <c r="BI520" s="4"/>
      <c r="BJ520" s="4"/>
      <c r="BK520" s="4"/>
      <c r="BL520" s="4"/>
      <c r="BM520" s="4"/>
      <c r="BN520" s="4"/>
      <c r="BO520" s="4"/>
    </row>
    <row r="521" spans="1:67" x14ac:dyDescent="0.15">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c r="AG521" s="4"/>
      <c r="AH521" s="4"/>
      <c r="AI521" s="4"/>
      <c r="AJ521" s="4"/>
      <c r="AK521" s="4"/>
      <c r="AL521" s="4"/>
      <c r="AM521" s="4"/>
      <c r="AN521" s="4"/>
      <c r="AO521" s="4"/>
      <c r="AP521" s="4"/>
      <c r="AQ521" s="4"/>
      <c r="AR521" s="4"/>
      <c r="AS521" s="4"/>
      <c r="AT521" s="4"/>
      <c r="AU521" s="4"/>
      <c r="AV521" s="4"/>
      <c r="AW521" s="4"/>
      <c r="AX521" s="4"/>
      <c r="AY521" s="4"/>
      <c r="AZ521" s="4"/>
      <c r="BA521" s="4"/>
      <c r="BB521" s="4"/>
      <c r="BC521" s="4"/>
      <c r="BD521" s="4"/>
      <c r="BE521" s="4"/>
      <c r="BF521" s="4"/>
      <c r="BG521" s="4"/>
      <c r="BH521" s="4"/>
      <c r="BI521" s="4"/>
      <c r="BJ521" s="4"/>
      <c r="BK521" s="4"/>
      <c r="BL521" s="4"/>
      <c r="BM521" s="4"/>
      <c r="BN521" s="4"/>
      <c r="BO521" s="4"/>
    </row>
    <row r="522" spans="1:67" x14ac:dyDescent="0.15">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c r="AG522" s="4"/>
      <c r="AH522" s="4"/>
      <c r="AI522" s="4"/>
      <c r="AJ522" s="4"/>
      <c r="AK522" s="4"/>
      <c r="AL522" s="4"/>
      <c r="AM522" s="4"/>
      <c r="AN522" s="4"/>
      <c r="AO522" s="4"/>
      <c r="AP522" s="4"/>
      <c r="AQ522" s="4"/>
      <c r="AR522" s="4"/>
      <c r="AS522" s="4"/>
      <c r="AT522" s="4"/>
      <c r="AU522" s="4"/>
      <c r="AV522" s="4"/>
      <c r="AW522" s="4"/>
      <c r="AX522" s="4"/>
      <c r="AY522" s="4"/>
      <c r="AZ522" s="4"/>
      <c r="BA522" s="4"/>
      <c r="BB522" s="4"/>
      <c r="BC522" s="4"/>
      <c r="BD522" s="4"/>
      <c r="BE522" s="4"/>
      <c r="BF522" s="4"/>
      <c r="BG522" s="4"/>
      <c r="BH522" s="4"/>
      <c r="BI522" s="4"/>
      <c r="BJ522" s="4"/>
      <c r="BK522" s="4"/>
      <c r="BL522" s="4"/>
      <c r="BM522" s="4"/>
      <c r="BN522" s="4"/>
      <c r="BO522" s="4"/>
    </row>
    <row r="523" spans="1:67" x14ac:dyDescent="0.15">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c r="AG523" s="4"/>
      <c r="AH523" s="4"/>
      <c r="AI523" s="4"/>
      <c r="AJ523" s="4"/>
      <c r="AK523" s="4"/>
      <c r="AL523" s="4"/>
      <c r="AM523" s="4"/>
      <c r="AN523" s="4"/>
      <c r="AO523" s="4"/>
      <c r="AP523" s="4"/>
      <c r="AQ523" s="4"/>
      <c r="AR523" s="4"/>
      <c r="AS523" s="4"/>
      <c r="AT523" s="4"/>
      <c r="AU523" s="4"/>
      <c r="AV523" s="4"/>
      <c r="AW523" s="4"/>
      <c r="AX523" s="4"/>
      <c r="AY523" s="4"/>
      <c r="AZ523" s="4"/>
      <c r="BA523" s="4"/>
      <c r="BB523" s="4"/>
      <c r="BC523" s="4"/>
      <c r="BD523" s="4"/>
      <c r="BE523" s="4"/>
      <c r="BF523" s="4"/>
      <c r="BG523" s="4"/>
      <c r="BH523" s="4"/>
      <c r="BI523" s="4"/>
      <c r="BJ523" s="4"/>
      <c r="BK523" s="4"/>
      <c r="BL523" s="4"/>
      <c r="BM523" s="4"/>
      <c r="BN523" s="4"/>
      <c r="BO523" s="4"/>
    </row>
    <row r="524" spans="1:67" x14ac:dyDescent="0.15">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c r="AG524" s="4"/>
      <c r="AH524" s="4"/>
      <c r="AI524" s="4"/>
      <c r="AJ524" s="4"/>
      <c r="AK524" s="4"/>
      <c r="AL524" s="4"/>
      <c r="AM524" s="4"/>
      <c r="AN524" s="4"/>
      <c r="AO524" s="4"/>
      <c r="AP524" s="4"/>
      <c r="AQ524" s="4"/>
      <c r="AR524" s="4"/>
      <c r="AS524" s="4"/>
      <c r="AT524" s="4"/>
      <c r="AU524" s="4"/>
      <c r="AV524" s="4"/>
      <c r="AW524" s="4"/>
      <c r="AX524" s="4"/>
      <c r="AY524" s="4"/>
      <c r="AZ524" s="4"/>
      <c r="BA524" s="4"/>
      <c r="BB524" s="4"/>
      <c r="BC524" s="4"/>
      <c r="BD524" s="4"/>
      <c r="BE524" s="4"/>
      <c r="BF524" s="4"/>
      <c r="BG524" s="4"/>
      <c r="BH524" s="4"/>
      <c r="BI524" s="4"/>
      <c r="BJ524" s="4"/>
      <c r="BK524" s="4"/>
      <c r="BL524" s="4"/>
      <c r="BM524" s="4"/>
      <c r="BN524" s="4"/>
      <c r="BO524" s="4"/>
    </row>
    <row r="525" spans="1:67" x14ac:dyDescent="0.1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c r="AG525" s="4"/>
      <c r="AH525" s="4"/>
      <c r="AI525" s="4"/>
      <c r="AJ525" s="4"/>
      <c r="AK525" s="4"/>
      <c r="AL525" s="4"/>
      <c r="AM525" s="4"/>
      <c r="AN525" s="4"/>
      <c r="AO525" s="4"/>
      <c r="AP525" s="4"/>
      <c r="AQ525" s="4"/>
      <c r="AR525" s="4"/>
      <c r="AS525" s="4"/>
      <c r="AT525" s="4"/>
      <c r="AU525" s="4"/>
      <c r="AV525" s="4"/>
      <c r="AW525" s="4"/>
      <c r="AX525" s="4"/>
      <c r="AY525" s="4"/>
      <c r="AZ525" s="4"/>
      <c r="BA525" s="4"/>
      <c r="BB525" s="4"/>
      <c r="BC525" s="4"/>
      <c r="BD525" s="4"/>
      <c r="BE525" s="4"/>
      <c r="BF525" s="4"/>
      <c r="BG525" s="4"/>
      <c r="BH525" s="4"/>
      <c r="BI525" s="4"/>
      <c r="BJ525" s="4"/>
      <c r="BK525" s="4"/>
      <c r="BL525" s="4"/>
      <c r="BM525" s="4"/>
      <c r="BN525" s="4"/>
      <c r="BO525" s="4"/>
    </row>
    <row r="526" spans="1:67" x14ac:dyDescent="0.15">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c r="AG526" s="4"/>
      <c r="AH526" s="4"/>
      <c r="AI526" s="4"/>
      <c r="AJ526" s="4"/>
      <c r="AK526" s="4"/>
      <c r="AL526" s="4"/>
      <c r="AM526" s="4"/>
      <c r="AN526" s="4"/>
      <c r="AO526" s="4"/>
      <c r="AP526" s="4"/>
      <c r="AQ526" s="4"/>
      <c r="AR526" s="4"/>
      <c r="AS526" s="4"/>
      <c r="AT526" s="4"/>
      <c r="AU526" s="4"/>
      <c r="AV526" s="4"/>
      <c r="AW526" s="4"/>
      <c r="AX526" s="4"/>
      <c r="AY526" s="4"/>
      <c r="AZ526" s="4"/>
      <c r="BA526" s="4"/>
      <c r="BB526" s="4"/>
      <c r="BC526" s="4"/>
      <c r="BD526" s="4"/>
      <c r="BE526" s="4"/>
      <c r="BF526" s="4"/>
      <c r="BG526" s="4"/>
      <c r="BH526" s="4"/>
      <c r="BI526" s="4"/>
      <c r="BJ526" s="4"/>
      <c r="BK526" s="4"/>
      <c r="BL526" s="4"/>
      <c r="BM526" s="4"/>
      <c r="BN526" s="4"/>
      <c r="BO526" s="4"/>
    </row>
    <row r="527" spans="1:67" x14ac:dyDescent="0.15">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c r="AG527" s="4"/>
      <c r="AH527" s="4"/>
      <c r="AI527" s="4"/>
      <c r="AJ527" s="4"/>
      <c r="AK527" s="4"/>
      <c r="AL527" s="4"/>
      <c r="AM527" s="4"/>
      <c r="AN527" s="4"/>
      <c r="AO527" s="4"/>
      <c r="AP527" s="4"/>
      <c r="AQ527" s="4"/>
      <c r="AR527" s="4"/>
      <c r="AS527" s="4"/>
      <c r="AT527" s="4"/>
      <c r="AU527" s="4"/>
      <c r="AV527" s="4"/>
      <c r="AW527" s="4"/>
      <c r="AX527" s="4"/>
      <c r="AY527" s="4"/>
      <c r="AZ527" s="4"/>
      <c r="BA527" s="4"/>
      <c r="BB527" s="4"/>
      <c r="BC527" s="4"/>
      <c r="BD527" s="4"/>
      <c r="BE527" s="4"/>
      <c r="BF527" s="4"/>
      <c r="BG527" s="4"/>
      <c r="BH527" s="4"/>
      <c r="BI527" s="4"/>
      <c r="BJ527" s="4"/>
      <c r="BK527" s="4"/>
      <c r="BL527" s="4"/>
      <c r="BM527" s="4"/>
      <c r="BN527" s="4"/>
      <c r="BO527" s="4"/>
    </row>
    <row r="528" spans="1:67" x14ac:dyDescent="0.15">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4"/>
      <c r="AI528" s="4"/>
      <c r="AJ528" s="4"/>
      <c r="AK528" s="4"/>
      <c r="AL528" s="4"/>
      <c r="AM528" s="4"/>
      <c r="AN528" s="4"/>
      <c r="AO528" s="4"/>
      <c r="AP528" s="4"/>
      <c r="AQ528" s="4"/>
      <c r="AR528" s="4"/>
      <c r="AS528" s="4"/>
      <c r="AT528" s="4"/>
      <c r="AU528" s="4"/>
      <c r="AV528" s="4"/>
      <c r="AW528" s="4"/>
      <c r="AX528" s="4"/>
      <c r="AY528" s="4"/>
      <c r="AZ528" s="4"/>
      <c r="BA528" s="4"/>
      <c r="BB528" s="4"/>
      <c r="BC528" s="4"/>
      <c r="BD528" s="4"/>
      <c r="BE528" s="4"/>
      <c r="BF528" s="4"/>
      <c r="BG528" s="4"/>
      <c r="BH528" s="4"/>
      <c r="BI528" s="4"/>
      <c r="BJ528" s="4"/>
      <c r="BK528" s="4"/>
      <c r="BL528" s="4"/>
      <c r="BM528" s="4"/>
      <c r="BN528" s="4"/>
      <c r="BO528" s="4"/>
    </row>
    <row r="529" spans="1:67" x14ac:dyDescent="0.15">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c r="AG529" s="4"/>
      <c r="AH529" s="4"/>
      <c r="AI529" s="4"/>
      <c r="AJ529" s="4"/>
      <c r="AK529" s="4"/>
      <c r="AL529" s="4"/>
      <c r="AM529" s="4"/>
      <c r="AN529" s="4"/>
      <c r="AO529" s="4"/>
      <c r="AP529" s="4"/>
      <c r="AQ529" s="4"/>
      <c r="AR529" s="4"/>
      <c r="AS529" s="4"/>
      <c r="AT529" s="4"/>
      <c r="AU529" s="4"/>
      <c r="AV529" s="4"/>
      <c r="AW529" s="4"/>
      <c r="AX529" s="4"/>
      <c r="AY529" s="4"/>
      <c r="AZ529" s="4"/>
      <c r="BA529" s="4"/>
      <c r="BB529" s="4"/>
      <c r="BC529" s="4"/>
      <c r="BD529" s="4"/>
      <c r="BE529" s="4"/>
      <c r="BF529" s="4"/>
      <c r="BG529" s="4"/>
      <c r="BH529" s="4"/>
      <c r="BI529" s="4"/>
      <c r="BJ529" s="4"/>
      <c r="BK529" s="4"/>
      <c r="BL529" s="4"/>
      <c r="BM529" s="4"/>
      <c r="BN529" s="4"/>
      <c r="BO529" s="4"/>
    </row>
    <row r="530" spans="1:67" x14ac:dyDescent="0.15">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c r="AG530" s="4"/>
      <c r="AH530" s="4"/>
      <c r="AI530" s="4"/>
      <c r="AJ530" s="4"/>
      <c r="AK530" s="4"/>
      <c r="AL530" s="4"/>
      <c r="AM530" s="4"/>
      <c r="AN530" s="4"/>
      <c r="AO530" s="4"/>
      <c r="AP530" s="4"/>
      <c r="AQ530" s="4"/>
      <c r="AR530" s="4"/>
      <c r="AS530" s="4"/>
      <c r="AT530" s="4"/>
      <c r="AU530" s="4"/>
      <c r="AV530" s="4"/>
      <c r="AW530" s="4"/>
      <c r="AX530" s="4"/>
      <c r="AY530" s="4"/>
      <c r="AZ530" s="4"/>
      <c r="BA530" s="4"/>
      <c r="BB530" s="4"/>
      <c r="BC530" s="4"/>
      <c r="BD530" s="4"/>
      <c r="BE530" s="4"/>
      <c r="BF530" s="4"/>
      <c r="BG530" s="4"/>
      <c r="BH530" s="4"/>
      <c r="BI530" s="4"/>
      <c r="BJ530" s="4"/>
      <c r="BK530" s="4"/>
      <c r="BL530" s="4"/>
      <c r="BM530" s="4"/>
      <c r="BN530" s="4"/>
      <c r="BO530" s="4"/>
    </row>
    <row r="531" spans="1:67" x14ac:dyDescent="0.15">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c r="AG531" s="4"/>
      <c r="AH531" s="4"/>
      <c r="AI531" s="4"/>
      <c r="AJ531" s="4"/>
      <c r="AK531" s="4"/>
      <c r="AL531" s="4"/>
      <c r="AM531" s="4"/>
      <c r="AN531" s="4"/>
      <c r="AO531" s="4"/>
      <c r="AP531" s="4"/>
      <c r="AQ531" s="4"/>
      <c r="AR531" s="4"/>
      <c r="AS531" s="4"/>
      <c r="AT531" s="4"/>
      <c r="AU531" s="4"/>
      <c r="AV531" s="4"/>
      <c r="AW531" s="4"/>
      <c r="AX531" s="4"/>
      <c r="AY531" s="4"/>
      <c r="AZ531" s="4"/>
      <c r="BA531" s="4"/>
      <c r="BB531" s="4"/>
      <c r="BC531" s="4"/>
      <c r="BD531" s="4"/>
      <c r="BE531" s="4"/>
      <c r="BF531" s="4"/>
      <c r="BG531" s="4"/>
      <c r="BH531" s="4"/>
      <c r="BI531" s="4"/>
      <c r="BJ531" s="4"/>
      <c r="BK531" s="4"/>
      <c r="BL531" s="4"/>
      <c r="BM531" s="4"/>
      <c r="BN531" s="4"/>
      <c r="BO531" s="4"/>
    </row>
    <row r="532" spans="1:67" x14ac:dyDescent="0.15">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4"/>
      <c r="AI532" s="4"/>
      <c r="AJ532" s="4"/>
      <c r="AK532" s="4"/>
      <c r="AL532" s="4"/>
      <c r="AM532" s="4"/>
      <c r="AN532" s="4"/>
      <c r="AO532" s="4"/>
      <c r="AP532" s="4"/>
      <c r="AQ532" s="4"/>
      <c r="AR532" s="4"/>
      <c r="AS532" s="4"/>
      <c r="AT532" s="4"/>
      <c r="AU532" s="4"/>
      <c r="AV532" s="4"/>
      <c r="AW532" s="4"/>
      <c r="AX532" s="4"/>
      <c r="AY532" s="4"/>
      <c r="AZ532" s="4"/>
      <c r="BA532" s="4"/>
      <c r="BB532" s="4"/>
      <c r="BC532" s="4"/>
      <c r="BD532" s="4"/>
      <c r="BE532" s="4"/>
      <c r="BF532" s="4"/>
      <c r="BG532" s="4"/>
      <c r="BH532" s="4"/>
      <c r="BI532" s="4"/>
      <c r="BJ532" s="4"/>
      <c r="BK532" s="4"/>
      <c r="BL532" s="4"/>
      <c r="BM532" s="4"/>
      <c r="BN532" s="4"/>
      <c r="BO532" s="4"/>
    </row>
    <row r="533" spans="1:67" x14ac:dyDescent="0.15">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4"/>
      <c r="AI533" s="4"/>
      <c r="AJ533" s="4"/>
      <c r="AK533" s="4"/>
      <c r="AL533" s="4"/>
      <c r="AM533" s="4"/>
      <c r="AN533" s="4"/>
      <c r="AO533" s="4"/>
      <c r="AP533" s="4"/>
      <c r="AQ533" s="4"/>
      <c r="AR533" s="4"/>
      <c r="AS533" s="4"/>
      <c r="AT533" s="4"/>
      <c r="AU533" s="4"/>
      <c r="AV533" s="4"/>
      <c r="AW533" s="4"/>
      <c r="AX533" s="4"/>
      <c r="AY533" s="4"/>
      <c r="AZ533" s="4"/>
      <c r="BA533" s="4"/>
      <c r="BB533" s="4"/>
      <c r="BC533" s="4"/>
      <c r="BD533" s="4"/>
      <c r="BE533" s="4"/>
      <c r="BF533" s="4"/>
      <c r="BG533" s="4"/>
      <c r="BH533" s="4"/>
      <c r="BI533" s="4"/>
      <c r="BJ533" s="4"/>
      <c r="BK533" s="4"/>
      <c r="BL533" s="4"/>
      <c r="BM533" s="4"/>
      <c r="BN533" s="4"/>
      <c r="BO533" s="4"/>
    </row>
    <row r="534" spans="1:67" x14ac:dyDescent="0.15">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c r="AG534" s="4"/>
      <c r="AH534" s="4"/>
      <c r="AI534" s="4"/>
      <c r="AJ534" s="4"/>
      <c r="AK534" s="4"/>
      <c r="AL534" s="4"/>
      <c r="AM534" s="4"/>
      <c r="AN534" s="4"/>
      <c r="AO534" s="4"/>
      <c r="AP534" s="4"/>
      <c r="AQ534" s="4"/>
      <c r="AR534" s="4"/>
      <c r="AS534" s="4"/>
      <c r="AT534" s="4"/>
      <c r="AU534" s="4"/>
      <c r="AV534" s="4"/>
      <c r="AW534" s="4"/>
      <c r="AX534" s="4"/>
      <c r="AY534" s="4"/>
      <c r="AZ534" s="4"/>
      <c r="BA534" s="4"/>
      <c r="BB534" s="4"/>
      <c r="BC534" s="4"/>
      <c r="BD534" s="4"/>
      <c r="BE534" s="4"/>
      <c r="BF534" s="4"/>
      <c r="BG534" s="4"/>
      <c r="BH534" s="4"/>
      <c r="BI534" s="4"/>
      <c r="BJ534" s="4"/>
      <c r="BK534" s="4"/>
      <c r="BL534" s="4"/>
      <c r="BM534" s="4"/>
      <c r="BN534" s="4"/>
      <c r="BO534" s="4"/>
    </row>
    <row r="535" spans="1:67" x14ac:dyDescent="0.1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4"/>
      <c r="AI535" s="4"/>
      <c r="AJ535" s="4"/>
      <c r="AK535" s="4"/>
      <c r="AL535" s="4"/>
      <c r="AM535" s="4"/>
      <c r="AN535" s="4"/>
      <c r="AO535" s="4"/>
      <c r="AP535" s="4"/>
      <c r="AQ535" s="4"/>
      <c r="AR535" s="4"/>
      <c r="AS535" s="4"/>
      <c r="AT535" s="4"/>
      <c r="AU535" s="4"/>
      <c r="AV535" s="4"/>
      <c r="AW535" s="4"/>
      <c r="AX535" s="4"/>
      <c r="AY535" s="4"/>
      <c r="AZ535" s="4"/>
      <c r="BA535" s="4"/>
      <c r="BB535" s="4"/>
      <c r="BC535" s="4"/>
      <c r="BD535" s="4"/>
      <c r="BE535" s="4"/>
      <c r="BF535" s="4"/>
      <c r="BG535" s="4"/>
      <c r="BH535" s="4"/>
      <c r="BI535" s="4"/>
      <c r="BJ535" s="4"/>
      <c r="BK535" s="4"/>
      <c r="BL535" s="4"/>
      <c r="BM535" s="4"/>
      <c r="BN535" s="4"/>
      <c r="BO535" s="4"/>
    </row>
    <row r="536" spans="1:67" x14ac:dyDescent="0.15">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c r="AG536" s="4"/>
      <c r="AH536" s="4"/>
      <c r="AI536" s="4"/>
      <c r="AJ536" s="4"/>
      <c r="AK536" s="4"/>
      <c r="AL536" s="4"/>
      <c r="AM536" s="4"/>
      <c r="AN536" s="4"/>
      <c r="AO536" s="4"/>
      <c r="AP536" s="4"/>
      <c r="AQ536" s="4"/>
      <c r="AR536" s="4"/>
      <c r="AS536" s="4"/>
      <c r="AT536" s="4"/>
      <c r="AU536" s="4"/>
      <c r="AV536" s="4"/>
      <c r="AW536" s="4"/>
      <c r="AX536" s="4"/>
      <c r="AY536" s="4"/>
      <c r="AZ536" s="4"/>
      <c r="BA536" s="4"/>
      <c r="BB536" s="4"/>
      <c r="BC536" s="4"/>
      <c r="BD536" s="4"/>
      <c r="BE536" s="4"/>
      <c r="BF536" s="4"/>
      <c r="BG536" s="4"/>
      <c r="BH536" s="4"/>
      <c r="BI536" s="4"/>
      <c r="BJ536" s="4"/>
      <c r="BK536" s="4"/>
      <c r="BL536" s="4"/>
      <c r="BM536" s="4"/>
      <c r="BN536" s="4"/>
      <c r="BO536" s="4"/>
    </row>
    <row r="537" spans="1:67" x14ac:dyDescent="0.15">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c r="AG537" s="4"/>
      <c r="AH537" s="4"/>
      <c r="AI537" s="4"/>
      <c r="AJ537" s="4"/>
      <c r="AK537" s="4"/>
      <c r="AL537" s="4"/>
      <c r="AM537" s="4"/>
      <c r="AN537" s="4"/>
      <c r="AO537" s="4"/>
      <c r="AP537" s="4"/>
      <c r="AQ537" s="4"/>
      <c r="AR537" s="4"/>
      <c r="AS537" s="4"/>
      <c r="AT537" s="4"/>
      <c r="AU537" s="4"/>
      <c r="AV537" s="4"/>
      <c r="AW537" s="4"/>
      <c r="AX537" s="4"/>
      <c r="AY537" s="4"/>
      <c r="AZ537" s="4"/>
      <c r="BA537" s="4"/>
      <c r="BB537" s="4"/>
      <c r="BC537" s="4"/>
      <c r="BD537" s="4"/>
      <c r="BE537" s="4"/>
      <c r="BF537" s="4"/>
      <c r="BG537" s="4"/>
      <c r="BH537" s="4"/>
      <c r="BI537" s="4"/>
      <c r="BJ537" s="4"/>
      <c r="BK537" s="4"/>
      <c r="BL537" s="4"/>
      <c r="BM537" s="4"/>
      <c r="BN537" s="4"/>
      <c r="BO537" s="4"/>
    </row>
    <row r="538" spans="1:67" x14ac:dyDescent="0.15">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c r="AG538" s="4"/>
      <c r="AH538" s="4"/>
      <c r="AI538" s="4"/>
      <c r="AJ538" s="4"/>
      <c r="AK538" s="4"/>
      <c r="AL538" s="4"/>
      <c r="AM538" s="4"/>
      <c r="AN538" s="4"/>
      <c r="AO538" s="4"/>
      <c r="AP538" s="4"/>
      <c r="AQ538" s="4"/>
      <c r="AR538" s="4"/>
      <c r="AS538" s="4"/>
      <c r="AT538" s="4"/>
      <c r="AU538" s="4"/>
      <c r="AV538" s="4"/>
      <c r="AW538" s="4"/>
      <c r="AX538" s="4"/>
      <c r="AY538" s="4"/>
      <c r="AZ538" s="4"/>
      <c r="BA538" s="4"/>
      <c r="BB538" s="4"/>
      <c r="BC538" s="4"/>
      <c r="BD538" s="4"/>
      <c r="BE538" s="4"/>
      <c r="BF538" s="4"/>
      <c r="BG538" s="4"/>
      <c r="BH538" s="4"/>
      <c r="BI538" s="4"/>
      <c r="BJ538" s="4"/>
      <c r="BK538" s="4"/>
      <c r="BL538" s="4"/>
      <c r="BM538" s="4"/>
      <c r="BN538" s="4"/>
      <c r="BO538" s="4"/>
    </row>
    <row r="539" spans="1:67" x14ac:dyDescent="0.15">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c r="AI539" s="4"/>
      <c r="AJ539" s="4"/>
      <c r="AK539" s="4"/>
      <c r="AL539" s="4"/>
      <c r="AM539" s="4"/>
      <c r="AN539" s="4"/>
      <c r="AO539" s="4"/>
      <c r="AP539" s="4"/>
      <c r="AQ539" s="4"/>
      <c r="AR539" s="4"/>
      <c r="AS539" s="4"/>
      <c r="AT539" s="4"/>
      <c r="AU539" s="4"/>
      <c r="AV539" s="4"/>
      <c r="AW539" s="4"/>
      <c r="AX539" s="4"/>
      <c r="AY539" s="4"/>
      <c r="AZ539" s="4"/>
      <c r="BA539" s="4"/>
      <c r="BB539" s="4"/>
      <c r="BC539" s="4"/>
      <c r="BD539" s="4"/>
      <c r="BE539" s="4"/>
      <c r="BF539" s="4"/>
      <c r="BG539" s="4"/>
      <c r="BH539" s="4"/>
      <c r="BI539" s="4"/>
      <c r="BJ539" s="4"/>
      <c r="BK539" s="4"/>
      <c r="BL539" s="4"/>
      <c r="BM539" s="4"/>
      <c r="BN539" s="4"/>
      <c r="BO539" s="4"/>
    </row>
    <row r="540" spans="1:67" x14ac:dyDescent="0.15">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c r="AG540" s="4"/>
      <c r="AH540" s="4"/>
      <c r="AI540" s="4"/>
      <c r="AJ540" s="4"/>
      <c r="AK540" s="4"/>
      <c r="AL540" s="4"/>
      <c r="AM540" s="4"/>
      <c r="AN540" s="4"/>
      <c r="AO540" s="4"/>
      <c r="AP540" s="4"/>
      <c r="AQ540" s="4"/>
      <c r="AR540" s="4"/>
      <c r="AS540" s="4"/>
      <c r="AT540" s="4"/>
      <c r="AU540" s="4"/>
      <c r="AV540" s="4"/>
      <c r="AW540" s="4"/>
      <c r="AX540" s="4"/>
      <c r="AY540" s="4"/>
      <c r="AZ540" s="4"/>
      <c r="BA540" s="4"/>
      <c r="BB540" s="4"/>
      <c r="BC540" s="4"/>
      <c r="BD540" s="4"/>
      <c r="BE540" s="4"/>
      <c r="BF540" s="4"/>
      <c r="BG540" s="4"/>
      <c r="BH540" s="4"/>
      <c r="BI540" s="4"/>
      <c r="BJ540" s="4"/>
      <c r="BK540" s="4"/>
      <c r="BL540" s="4"/>
      <c r="BM540" s="4"/>
      <c r="BN540" s="4"/>
      <c r="BO540" s="4"/>
    </row>
    <row r="541" spans="1:67" x14ac:dyDescent="0.15">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c r="AI541" s="4"/>
      <c r="AJ541" s="4"/>
      <c r="AK541" s="4"/>
      <c r="AL541" s="4"/>
      <c r="AM541" s="4"/>
      <c r="AN541" s="4"/>
      <c r="AO541" s="4"/>
      <c r="AP541" s="4"/>
      <c r="AQ541" s="4"/>
      <c r="AR541" s="4"/>
      <c r="AS541" s="4"/>
      <c r="AT541" s="4"/>
      <c r="AU541" s="4"/>
      <c r="AV541" s="4"/>
      <c r="AW541" s="4"/>
      <c r="AX541" s="4"/>
      <c r="AY541" s="4"/>
      <c r="AZ541" s="4"/>
      <c r="BA541" s="4"/>
      <c r="BB541" s="4"/>
      <c r="BC541" s="4"/>
      <c r="BD541" s="4"/>
      <c r="BE541" s="4"/>
      <c r="BF541" s="4"/>
      <c r="BG541" s="4"/>
      <c r="BH541" s="4"/>
      <c r="BI541" s="4"/>
      <c r="BJ541" s="4"/>
      <c r="BK541" s="4"/>
      <c r="BL541" s="4"/>
      <c r="BM541" s="4"/>
      <c r="BN541" s="4"/>
      <c r="BO541" s="4"/>
    </row>
    <row r="542" spans="1:67" x14ac:dyDescent="0.15">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c r="AG542" s="4"/>
      <c r="AH542" s="4"/>
      <c r="AI542" s="4"/>
      <c r="AJ542" s="4"/>
      <c r="AK542" s="4"/>
      <c r="AL542" s="4"/>
      <c r="AM542" s="4"/>
      <c r="AN542" s="4"/>
      <c r="AO542" s="4"/>
      <c r="AP542" s="4"/>
      <c r="AQ542" s="4"/>
      <c r="AR542" s="4"/>
      <c r="AS542" s="4"/>
      <c r="AT542" s="4"/>
      <c r="AU542" s="4"/>
      <c r="AV542" s="4"/>
      <c r="AW542" s="4"/>
      <c r="AX542" s="4"/>
      <c r="AY542" s="4"/>
      <c r="AZ542" s="4"/>
      <c r="BA542" s="4"/>
      <c r="BB542" s="4"/>
      <c r="BC542" s="4"/>
      <c r="BD542" s="4"/>
      <c r="BE542" s="4"/>
      <c r="BF542" s="4"/>
      <c r="BG542" s="4"/>
      <c r="BH542" s="4"/>
      <c r="BI542" s="4"/>
      <c r="BJ542" s="4"/>
      <c r="BK542" s="4"/>
      <c r="BL542" s="4"/>
      <c r="BM542" s="4"/>
      <c r="BN542" s="4"/>
      <c r="BO542" s="4"/>
    </row>
    <row r="543" spans="1:67" x14ac:dyDescent="0.15">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4"/>
      <c r="AI543" s="4"/>
      <c r="AJ543" s="4"/>
      <c r="AK543" s="4"/>
      <c r="AL543" s="4"/>
      <c r="AM543" s="4"/>
      <c r="AN543" s="4"/>
      <c r="AO543" s="4"/>
      <c r="AP543" s="4"/>
      <c r="AQ543" s="4"/>
      <c r="AR543" s="4"/>
      <c r="AS543" s="4"/>
      <c r="AT543" s="4"/>
      <c r="AU543" s="4"/>
      <c r="AV543" s="4"/>
      <c r="AW543" s="4"/>
      <c r="AX543" s="4"/>
      <c r="AY543" s="4"/>
      <c r="AZ543" s="4"/>
      <c r="BA543" s="4"/>
      <c r="BB543" s="4"/>
      <c r="BC543" s="4"/>
      <c r="BD543" s="4"/>
      <c r="BE543" s="4"/>
      <c r="BF543" s="4"/>
      <c r="BG543" s="4"/>
      <c r="BH543" s="4"/>
      <c r="BI543" s="4"/>
      <c r="BJ543" s="4"/>
      <c r="BK543" s="4"/>
      <c r="BL543" s="4"/>
      <c r="BM543" s="4"/>
      <c r="BN543" s="4"/>
      <c r="BO543" s="4"/>
    </row>
    <row r="544" spans="1:67" x14ac:dyDescent="0.15">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c r="AG544" s="4"/>
      <c r="AH544" s="4"/>
      <c r="AI544" s="4"/>
      <c r="AJ544" s="4"/>
      <c r="AK544" s="4"/>
      <c r="AL544" s="4"/>
      <c r="AM544" s="4"/>
      <c r="AN544" s="4"/>
      <c r="AO544" s="4"/>
      <c r="AP544" s="4"/>
      <c r="AQ544" s="4"/>
      <c r="AR544" s="4"/>
      <c r="AS544" s="4"/>
      <c r="AT544" s="4"/>
      <c r="AU544" s="4"/>
      <c r="AV544" s="4"/>
      <c r="AW544" s="4"/>
      <c r="AX544" s="4"/>
      <c r="AY544" s="4"/>
      <c r="AZ544" s="4"/>
      <c r="BA544" s="4"/>
      <c r="BB544" s="4"/>
      <c r="BC544" s="4"/>
      <c r="BD544" s="4"/>
      <c r="BE544" s="4"/>
      <c r="BF544" s="4"/>
      <c r="BG544" s="4"/>
      <c r="BH544" s="4"/>
      <c r="BI544" s="4"/>
      <c r="BJ544" s="4"/>
      <c r="BK544" s="4"/>
      <c r="BL544" s="4"/>
      <c r="BM544" s="4"/>
      <c r="BN544" s="4"/>
      <c r="BO544" s="4"/>
    </row>
    <row r="545" spans="1:67" x14ac:dyDescent="0.1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4"/>
      <c r="AI545" s="4"/>
      <c r="AJ545" s="4"/>
      <c r="AK545" s="4"/>
      <c r="AL545" s="4"/>
      <c r="AM545" s="4"/>
      <c r="AN545" s="4"/>
      <c r="AO545" s="4"/>
      <c r="AP545" s="4"/>
      <c r="AQ545" s="4"/>
      <c r="AR545" s="4"/>
      <c r="AS545" s="4"/>
      <c r="AT545" s="4"/>
      <c r="AU545" s="4"/>
      <c r="AV545" s="4"/>
      <c r="AW545" s="4"/>
      <c r="AX545" s="4"/>
      <c r="AY545" s="4"/>
      <c r="AZ545" s="4"/>
      <c r="BA545" s="4"/>
      <c r="BB545" s="4"/>
      <c r="BC545" s="4"/>
      <c r="BD545" s="4"/>
      <c r="BE545" s="4"/>
      <c r="BF545" s="4"/>
      <c r="BG545" s="4"/>
      <c r="BH545" s="4"/>
      <c r="BI545" s="4"/>
      <c r="BJ545" s="4"/>
      <c r="BK545" s="4"/>
      <c r="BL545" s="4"/>
      <c r="BM545" s="4"/>
      <c r="BN545" s="4"/>
      <c r="BO545" s="4"/>
    </row>
    <row r="546" spans="1:67" x14ac:dyDescent="0.15">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4"/>
      <c r="AI546" s="4"/>
      <c r="AJ546" s="4"/>
      <c r="AK546" s="4"/>
      <c r="AL546" s="4"/>
      <c r="AM546" s="4"/>
      <c r="AN546" s="4"/>
      <c r="AO546" s="4"/>
      <c r="AP546" s="4"/>
      <c r="AQ546" s="4"/>
      <c r="AR546" s="4"/>
      <c r="AS546" s="4"/>
      <c r="AT546" s="4"/>
      <c r="AU546" s="4"/>
      <c r="AV546" s="4"/>
      <c r="AW546" s="4"/>
      <c r="AX546" s="4"/>
      <c r="AY546" s="4"/>
      <c r="AZ546" s="4"/>
      <c r="BA546" s="4"/>
      <c r="BB546" s="4"/>
      <c r="BC546" s="4"/>
      <c r="BD546" s="4"/>
      <c r="BE546" s="4"/>
      <c r="BF546" s="4"/>
      <c r="BG546" s="4"/>
      <c r="BH546" s="4"/>
      <c r="BI546" s="4"/>
      <c r="BJ546" s="4"/>
      <c r="BK546" s="4"/>
      <c r="BL546" s="4"/>
      <c r="BM546" s="4"/>
      <c r="BN546" s="4"/>
      <c r="BO546" s="4"/>
    </row>
    <row r="547" spans="1:67" x14ac:dyDescent="0.15">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c r="AI547" s="4"/>
      <c r="AJ547" s="4"/>
      <c r="AK547" s="4"/>
      <c r="AL547" s="4"/>
      <c r="AM547" s="4"/>
      <c r="AN547" s="4"/>
      <c r="AO547" s="4"/>
      <c r="AP547" s="4"/>
      <c r="AQ547" s="4"/>
      <c r="AR547" s="4"/>
      <c r="AS547" s="4"/>
      <c r="AT547" s="4"/>
      <c r="AU547" s="4"/>
      <c r="AV547" s="4"/>
      <c r="AW547" s="4"/>
      <c r="AX547" s="4"/>
      <c r="AY547" s="4"/>
      <c r="AZ547" s="4"/>
      <c r="BA547" s="4"/>
      <c r="BB547" s="4"/>
      <c r="BC547" s="4"/>
      <c r="BD547" s="4"/>
      <c r="BE547" s="4"/>
      <c r="BF547" s="4"/>
      <c r="BG547" s="4"/>
      <c r="BH547" s="4"/>
      <c r="BI547" s="4"/>
      <c r="BJ547" s="4"/>
      <c r="BK547" s="4"/>
      <c r="BL547" s="4"/>
      <c r="BM547" s="4"/>
      <c r="BN547" s="4"/>
      <c r="BO547" s="4"/>
    </row>
    <row r="548" spans="1:67" x14ac:dyDescent="0.15">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4"/>
      <c r="AI548" s="4"/>
      <c r="AJ548" s="4"/>
      <c r="AK548" s="4"/>
      <c r="AL548" s="4"/>
      <c r="AM548" s="4"/>
      <c r="AN548" s="4"/>
      <c r="AO548" s="4"/>
      <c r="AP548" s="4"/>
      <c r="AQ548" s="4"/>
      <c r="AR548" s="4"/>
      <c r="AS548" s="4"/>
      <c r="AT548" s="4"/>
      <c r="AU548" s="4"/>
      <c r="AV548" s="4"/>
      <c r="AW548" s="4"/>
      <c r="AX548" s="4"/>
      <c r="AY548" s="4"/>
      <c r="AZ548" s="4"/>
      <c r="BA548" s="4"/>
      <c r="BB548" s="4"/>
      <c r="BC548" s="4"/>
      <c r="BD548" s="4"/>
      <c r="BE548" s="4"/>
      <c r="BF548" s="4"/>
      <c r="BG548" s="4"/>
      <c r="BH548" s="4"/>
      <c r="BI548" s="4"/>
      <c r="BJ548" s="4"/>
      <c r="BK548" s="4"/>
      <c r="BL548" s="4"/>
      <c r="BM548" s="4"/>
      <c r="BN548" s="4"/>
      <c r="BO548" s="4"/>
    </row>
    <row r="549" spans="1:67" x14ac:dyDescent="0.15">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c r="AG549" s="4"/>
      <c r="AH549" s="4"/>
      <c r="AI549" s="4"/>
      <c r="AJ549" s="4"/>
      <c r="AK549" s="4"/>
      <c r="AL549" s="4"/>
      <c r="AM549" s="4"/>
      <c r="AN549" s="4"/>
      <c r="AO549" s="4"/>
      <c r="AP549" s="4"/>
      <c r="AQ549" s="4"/>
      <c r="AR549" s="4"/>
      <c r="AS549" s="4"/>
      <c r="AT549" s="4"/>
      <c r="AU549" s="4"/>
      <c r="AV549" s="4"/>
      <c r="AW549" s="4"/>
      <c r="AX549" s="4"/>
      <c r="AY549" s="4"/>
      <c r="AZ549" s="4"/>
      <c r="BA549" s="4"/>
      <c r="BB549" s="4"/>
      <c r="BC549" s="4"/>
      <c r="BD549" s="4"/>
      <c r="BE549" s="4"/>
      <c r="BF549" s="4"/>
      <c r="BG549" s="4"/>
      <c r="BH549" s="4"/>
      <c r="BI549" s="4"/>
      <c r="BJ549" s="4"/>
      <c r="BK549" s="4"/>
      <c r="BL549" s="4"/>
      <c r="BM549" s="4"/>
      <c r="BN549" s="4"/>
      <c r="BO549" s="4"/>
    </row>
    <row r="550" spans="1:67" x14ac:dyDescent="0.15">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c r="AG550" s="4"/>
      <c r="AH550" s="4"/>
      <c r="AI550" s="4"/>
      <c r="AJ550" s="4"/>
      <c r="AK550" s="4"/>
      <c r="AL550" s="4"/>
      <c r="AM550" s="4"/>
      <c r="AN550" s="4"/>
      <c r="AO550" s="4"/>
      <c r="AP550" s="4"/>
      <c r="AQ550" s="4"/>
      <c r="AR550" s="4"/>
      <c r="AS550" s="4"/>
      <c r="AT550" s="4"/>
      <c r="AU550" s="4"/>
      <c r="AV550" s="4"/>
      <c r="AW550" s="4"/>
      <c r="AX550" s="4"/>
      <c r="AY550" s="4"/>
      <c r="AZ550" s="4"/>
      <c r="BA550" s="4"/>
      <c r="BB550" s="4"/>
      <c r="BC550" s="4"/>
      <c r="BD550" s="4"/>
      <c r="BE550" s="4"/>
      <c r="BF550" s="4"/>
      <c r="BG550" s="4"/>
      <c r="BH550" s="4"/>
      <c r="BI550" s="4"/>
      <c r="BJ550" s="4"/>
      <c r="BK550" s="4"/>
      <c r="BL550" s="4"/>
      <c r="BM550" s="4"/>
      <c r="BN550" s="4"/>
      <c r="BO550" s="4"/>
    </row>
    <row r="551" spans="1:67" x14ac:dyDescent="0.15">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c r="AG551" s="4"/>
      <c r="AH551" s="4"/>
      <c r="AI551" s="4"/>
      <c r="AJ551" s="4"/>
      <c r="AK551" s="4"/>
      <c r="AL551" s="4"/>
      <c r="AM551" s="4"/>
      <c r="AN551" s="4"/>
      <c r="AO551" s="4"/>
      <c r="AP551" s="4"/>
      <c r="AQ551" s="4"/>
      <c r="AR551" s="4"/>
      <c r="AS551" s="4"/>
      <c r="AT551" s="4"/>
      <c r="AU551" s="4"/>
      <c r="AV551" s="4"/>
      <c r="AW551" s="4"/>
      <c r="AX551" s="4"/>
      <c r="AY551" s="4"/>
      <c r="AZ551" s="4"/>
      <c r="BA551" s="4"/>
      <c r="BB551" s="4"/>
      <c r="BC551" s="4"/>
      <c r="BD551" s="4"/>
      <c r="BE551" s="4"/>
      <c r="BF551" s="4"/>
      <c r="BG551" s="4"/>
      <c r="BH551" s="4"/>
      <c r="BI551" s="4"/>
      <c r="BJ551" s="4"/>
      <c r="BK551" s="4"/>
      <c r="BL551" s="4"/>
      <c r="BM551" s="4"/>
      <c r="BN551" s="4"/>
      <c r="BO551" s="4"/>
    </row>
    <row r="552" spans="1:67" x14ac:dyDescent="0.15">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c r="AG552" s="4"/>
      <c r="AH552" s="4"/>
      <c r="AI552" s="4"/>
      <c r="AJ552" s="4"/>
      <c r="AK552" s="4"/>
      <c r="AL552" s="4"/>
      <c r="AM552" s="4"/>
      <c r="AN552" s="4"/>
      <c r="AO552" s="4"/>
      <c r="AP552" s="4"/>
      <c r="AQ552" s="4"/>
      <c r="AR552" s="4"/>
      <c r="AS552" s="4"/>
      <c r="AT552" s="4"/>
      <c r="AU552" s="4"/>
      <c r="AV552" s="4"/>
      <c r="AW552" s="4"/>
      <c r="AX552" s="4"/>
      <c r="AY552" s="4"/>
      <c r="AZ552" s="4"/>
      <c r="BA552" s="4"/>
      <c r="BB552" s="4"/>
      <c r="BC552" s="4"/>
      <c r="BD552" s="4"/>
      <c r="BE552" s="4"/>
      <c r="BF552" s="4"/>
      <c r="BG552" s="4"/>
      <c r="BH552" s="4"/>
      <c r="BI552" s="4"/>
      <c r="BJ552" s="4"/>
      <c r="BK552" s="4"/>
      <c r="BL552" s="4"/>
      <c r="BM552" s="4"/>
      <c r="BN552" s="4"/>
      <c r="BO552" s="4"/>
    </row>
    <row r="553" spans="1:67" x14ac:dyDescent="0.15">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c r="AG553" s="4"/>
      <c r="AH553" s="4"/>
      <c r="AI553" s="4"/>
      <c r="AJ553" s="4"/>
      <c r="AK553" s="4"/>
      <c r="AL553" s="4"/>
      <c r="AM553" s="4"/>
      <c r="AN553" s="4"/>
      <c r="AO553" s="4"/>
      <c r="AP553" s="4"/>
      <c r="AQ553" s="4"/>
      <c r="AR553" s="4"/>
      <c r="AS553" s="4"/>
      <c r="AT553" s="4"/>
      <c r="AU553" s="4"/>
      <c r="AV553" s="4"/>
      <c r="AW553" s="4"/>
      <c r="AX553" s="4"/>
      <c r="AY553" s="4"/>
      <c r="AZ553" s="4"/>
      <c r="BA553" s="4"/>
      <c r="BB553" s="4"/>
      <c r="BC553" s="4"/>
      <c r="BD553" s="4"/>
      <c r="BE553" s="4"/>
      <c r="BF553" s="4"/>
      <c r="BG553" s="4"/>
      <c r="BH553" s="4"/>
      <c r="BI553" s="4"/>
      <c r="BJ553" s="4"/>
      <c r="BK553" s="4"/>
      <c r="BL553" s="4"/>
      <c r="BM553" s="4"/>
      <c r="BN553" s="4"/>
      <c r="BO553" s="4"/>
    </row>
    <row r="554" spans="1:67" x14ac:dyDescent="0.15">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c r="AG554" s="4"/>
      <c r="AH554" s="4"/>
      <c r="AI554" s="4"/>
      <c r="AJ554" s="4"/>
      <c r="AK554" s="4"/>
      <c r="AL554" s="4"/>
      <c r="AM554" s="4"/>
      <c r="AN554" s="4"/>
      <c r="AO554" s="4"/>
      <c r="AP554" s="4"/>
      <c r="AQ554" s="4"/>
      <c r="AR554" s="4"/>
      <c r="AS554" s="4"/>
      <c r="AT554" s="4"/>
      <c r="AU554" s="4"/>
      <c r="AV554" s="4"/>
      <c r="AW554" s="4"/>
      <c r="AX554" s="4"/>
      <c r="AY554" s="4"/>
      <c r="AZ554" s="4"/>
      <c r="BA554" s="4"/>
      <c r="BB554" s="4"/>
      <c r="BC554" s="4"/>
      <c r="BD554" s="4"/>
      <c r="BE554" s="4"/>
      <c r="BF554" s="4"/>
      <c r="BG554" s="4"/>
      <c r="BH554" s="4"/>
      <c r="BI554" s="4"/>
      <c r="BJ554" s="4"/>
      <c r="BK554" s="4"/>
      <c r="BL554" s="4"/>
      <c r="BM554" s="4"/>
      <c r="BN554" s="4"/>
      <c r="BO554" s="4"/>
    </row>
    <row r="555" spans="1:67" x14ac:dyDescent="0.1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c r="AG555" s="4"/>
      <c r="AH555" s="4"/>
      <c r="AI555" s="4"/>
      <c r="AJ555" s="4"/>
      <c r="AK555" s="4"/>
      <c r="AL555" s="4"/>
      <c r="AM555" s="4"/>
      <c r="AN555" s="4"/>
      <c r="AO555" s="4"/>
      <c r="AP555" s="4"/>
      <c r="AQ555" s="4"/>
      <c r="AR555" s="4"/>
      <c r="AS555" s="4"/>
      <c r="AT555" s="4"/>
      <c r="AU555" s="4"/>
      <c r="AV555" s="4"/>
      <c r="AW555" s="4"/>
      <c r="AX555" s="4"/>
      <c r="AY555" s="4"/>
      <c r="AZ555" s="4"/>
      <c r="BA555" s="4"/>
      <c r="BB555" s="4"/>
      <c r="BC555" s="4"/>
      <c r="BD555" s="4"/>
      <c r="BE555" s="4"/>
      <c r="BF555" s="4"/>
      <c r="BG555" s="4"/>
      <c r="BH555" s="4"/>
      <c r="BI555" s="4"/>
      <c r="BJ555" s="4"/>
      <c r="BK555" s="4"/>
      <c r="BL555" s="4"/>
      <c r="BM555" s="4"/>
      <c r="BN555" s="4"/>
      <c r="BO555" s="4"/>
    </row>
    <row r="556" spans="1:67" x14ac:dyDescent="0.15">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c r="AG556" s="4"/>
      <c r="AH556" s="4"/>
      <c r="AI556" s="4"/>
      <c r="AJ556" s="4"/>
      <c r="AK556" s="4"/>
      <c r="AL556" s="4"/>
      <c r="AM556" s="4"/>
      <c r="AN556" s="4"/>
      <c r="AO556" s="4"/>
      <c r="AP556" s="4"/>
      <c r="AQ556" s="4"/>
      <c r="AR556" s="4"/>
      <c r="AS556" s="4"/>
      <c r="AT556" s="4"/>
      <c r="AU556" s="4"/>
      <c r="AV556" s="4"/>
      <c r="AW556" s="4"/>
      <c r="AX556" s="4"/>
      <c r="AY556" s="4"/>
      <c r="AZ556" s="4"/>
      <c r="BA556" s="4"/>
      <c r="BB556" s="4"/>
      <c r="BC556" s="4"/>
      <c r="BD556" s="4"/>
      <c r="BE556" s="4"/>
      <c r="BF556" s="4"/>
      <c r="BG556" s="4"/>
      <c r="BH556" s="4"/>
      <c r="BI556" s="4"/>
      <c r="BJ556" s="4"/>
      <c r="BK556" s="4"/>
      <c r="BL556" s="4"/>
      <c r="BM556" s="4"/>
      <c r="BN556" s="4"/>
      <c r="BO556" s="4"/>
    </row>
    <row r="557" spans="1:67" x14ac:dyDescent="0.15">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c r="AG557" s="4"/>
      <c r="AH557" s="4"/>
      <c r="AI557" s="4"/>
      <c r="AJ557" s="4"/>
      <c r="AK557" s="4"/>
      <c r="AL557" s="4"/>
      <c r="AM557" s="4"/>
      <c r="AN557" s="4"/>
      <c r="AO557" s="4"/>
      <c r="AP557" s="4"/>
      <c r="AQ557" s="4"/>
      <c r="AR557" s="4"/>
      <c r="AS557" s="4"/>
      <c r="AT557" s="4"/>
      <c r="AU557" s="4"/>
      <c r="AV557" s="4"/>
      <c r="AW557" s="4"/>
      <c r="AX557" s="4"/>
      <c r="AY557" s="4"/>
      <c r="AZ557" s="4"/>
      <c r="BA557" s="4"/>
      <c r="BB557" s="4"/>
      <c r="BC557" s="4"/>
      <c r="BD557" s="4"/>
      <c r="BE557" s="4"/>
      <c r="BF557" s="4"/>
      <c r="BG557" s="4"/>
      <c r="BH557" s="4"/>
      <c r="BI557" s="4"/>
      <c r="BJ557" s="4"/>
      <c r="BK557" s="4"/>
      <c r="BL557" s="4"/>
      <c r="BM557" s="4"/>
      <c r="BN557" s="4"/>
      <c r="BO557" s="4"/>
    </row>
    <row r="558" spans="1:67" x14ac:dyDescent="0.15">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c r="AG558" s="4"/>
      <c r="AH558" s="4"/>
      <c r="AI558" s="4"/>
      <c r="AJ558" s="4"/>
      <c r="AK558" s="4"/>
      <c r="AL558" s="4"/>
      <c r="AM558" s="4"/>
      <c r="AN558" s="4"/>
      <c r="AO558" s="4"/>
      <c r="AP558" s="4"/>
      <c r="AQ558" s="4"/>
      <c r="AR558" s="4"/>
      <c r="AS558" s="4"/>
      <c r="AT558" s="4"/>
      <c r="AU558" s="4"/>
      <c r="AV558" s="4"/>
      <c r="AW558" s="4"/>
      <c r="AX558" s="4"/>
      <c r="AY558" s="4"/>
      <c r="AZ558" s="4"/>
      <c r="BA558" s="4"/>
      <c r="BB558" s="4"/>
      <c r="BC558" s="4"/>
      <c r="BD558" s="4"/>
      <c r="BE558" s="4"/>
      <c r="BF558" s="4"/>
      <c r="BG558" s="4"/>
      <c r="BH558" s="4"/>
      <c r="BI558" s="4"/>
      <c r="BJ558" s="4"/>
      <c r="BK558" s="4"/>
      <c r="BL558" s="4"/>
      <c r="BM558" s="4"/>
      <c r="BN558" s="4"/>
      <c r="BO558" s="4"/>
    </row>
    <row r="559" spans="1:67" x14ac:dyDescent="0.15">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c r="AG559" s="4"/>
      <c r="AH559" s="4"/>
      <c r="AI559" s="4"/>
      <c r="AJ559" s="4"/>
      <c r="AK559" s="4"/>
      <c r="AL559" s="4"/>
      <c r="AM559" s="4"/>
      <c r="AN559" s="4"/>
      <c r="AO559" s="4"/>
      <c r="AP559" s="4"/>
      <c r="AQ559" s="4"/>
      <c r="AR559" s="4"/>
      <c r="AS559" s="4"/>
      <c r="AT559" s="4"/>
      <c r="AU559" s="4"/>
      <c r="AV559" s="4"/>
      <c r="AW559" s="4"/>
      <c r="AX559" s="4"/>
      <c r="AY559" s="4"/>
      <c r="AZ559" s="4"/>
      <c r="BA559" s="4"/>
      <c r="BB559" s="4"/>
      <c r="BC559" s="4"/>
      <c r="BD559" s="4"/>
      <c r="BE559" s="4"/>
      <c r="BF559" s="4"/>
      <c r="BG559" s="4"/>
      <c r="BH559" s="4"/>
      <c r="BI559" s="4"/>
      <c r="BJ559" s="4"/>
      <c r="BK559" s="4"/>
      <c r="BL559" s="4"/>
      <c r="BM559" s="4"/>
      <c r="BN559" s="4"/>
      <c r="BO559" s="4"/>
    </row>
    <row r="560" spans="1:67" x14ac:dyDescent="0.15">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c r="AG560" s="4"/>
      <c r="AH560" s="4"/>
      <c r="AI560" s="4"/>
      <c r="AJ560" s="4"/>
      <c r="AK560" s="4"/>
      <c r="AL560" s="4"/>
      <c r="AM560" s="4"/>
      <c r="AN560" s="4"/>
      <c r="AO560" s="4"/>
      <c r="AP560" s="4"/>
      <c r="AQ560" s="4"/>
      <c r="AR560" s="4"/>
      <c r="AS560" s="4"/>
      <c r="AT560" s="4"/>
      <c r="AU560" s="4"/>
      <c r="AV560" s="4"/>
      <c r="AW560" s="4"/>
      <c r="AX560" s="4"/>
      <c r="AY560" s="4"/>
      <c r="AZ560" s="4"/>
      <c r="BA560" s="4"/>
      <c r="BB560" s="4"/>
      <c r="BC560" s="4"/>
      <c r="BD560" s="4"/>
      <c r="BE560" s="4"/>
      <c r="BF560" s="4"/>
      <c r="BG560" s="4"/>
      <c r="BH560" s="4"/>
      <c r="BI560" s="4"/>
      <c r="BJ560" s="4"/>
      <c r="BK560" s="4"/>
      <c r="BL560" s="4"/>
      <c r="BM560" s="4"/>
      <c r="BN560" s="4"/>
      <c r="BO560" s="4"/>
    </row>
    <row r="561" spans="1:67" x14ac:dyDescent="0.15">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c r="AG561" s="4"/>
      <c r="AH561" s="4"/>
      <c r="AI561" s="4"/>
      <c r="AJ561" s="4"/>
      <c r="AK561" s="4"/>
      <c r="AL561" s="4"/>
      <c r="AM561" s="4"/>
      <c r="AN561" s="4"/>
      <c r="AO561" s="4"/>
      <c r="AP561" s="4"/>
      <c r="AQ561" s="4"/>
      <c r="AR561" s="4"/>
      <c r="AS561" s="4"/>
      <c r="AT561" s="4"/>
      <c r="AU561" s="4"/>
      <c r="AV561" s="4"/>
      <c r="AW561" s="4"/>
      <c r="AX561" s="4"/>
      <c r="AY561" s="4"/>
      <c r="AZ561" s="4"/>
      <c r="BA561" s="4"/>
      <c r="BB561" s="4"/>
      <c r="BC561" s="4"/>
      <c r="BD561" s="4"/>
      <c r="BE561" s="4"/>
      <c r="BF561" s="4"/>
      <c r="BG561" s="4"/>
      <c r="BH561" s="4"/>
      <c r="BI561" s="4"/>
      <c r="BJ561" s="4"/>
      <c r="BK561" s="4"/>
      <c r="BL561" s="4"/>
      <c r="BM561" s="4"/>
      <c r="BN561" s="4"/>
      <c r="BO561" s="4"/>
    </row>
    <row r="562" spans="1:67" x14ac:dyDescent="0.15">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c r="AG562" s="4"/>
      <c r="AH562" s="4"/>
      <c r="AI562" s="4"/>
      <c r="AJ562" s="4"/>
      <c r="AK562" s="4"/>
      <c r="AL562" s="4"/>
      <c r="AM562" s="4"/>
      <c r="AN562" s="4"/>
      <c r="AO562" s="4"/>
      <c r="AP562" s="4"/>
      <c r="AQ562" s="4"/>
      <c r="AR562" s="4"/>
      <c r="AS562" s="4"/>
      <c r="AT562" s="4"/>
      <c r="AU562" s="4"/>
      <c r="AV562" s="4"/>
      <c r="AW562" s="4"/>
      <c r="AX562" s="4"/>
      <c r="AY562" s="4"/>
      <c r="AZ562" s="4"/>
      <c r="BA562" s="4"/>
      <c r="BB562" s="4"/>
      <c r="BC562" s="4"/>
      <c r="BD562" s="4"/>
      <c r="BE562" s="4"/>
      <c r="BF562" s="4"/>
      <c r="BG562" s="4"/>
      <c r="BH562" s="4"/>
      <c r="BI562" s="4"/>
      <c r="BJ562" s="4"/>
      <c r="BK562" s="4"/>
      <c r="BL562" s="4"/>
      <c r="BM562" s="4"/>
      <c r="BN562" s="4"/>
      <c r="BO562" s="4"/>
    </row>
    <row r="563" spans="1:67" x14ac:dyDescent="0.15">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c r="AG563" s="4"/>
      <c r="AH563" s="4"/>
      <c r="AI563" s="4"/>
      <c r="AJ563" s="4"/>
      <c r="AK563" s="4"/>
      <c r="AL563" s="4"/>
      <c r="AM563" s="4"/>
      <c r="AN563" s="4"/>
      <c r="AO563" s="4"/>
      <c r="AP563" s="4"/>
      <c r="AQ563" s="4"/>
      <c r="AR563" s="4"/>
      <c r="AS563" s="4"/>
      <c r="AT563" s="4"/>
      <c r="AU563" s="4"/>
      <c r="AV563" s="4"/>
      <c r="AW563" s="4"/>
      <c r="AX563" s="4"/>
      <c r="AY563" s="4"/>
      <c r="AZ563" s="4"/>
      <c r="BA563" s="4"/>
      <c r="BB563" s="4"/>
      <c r="BC563" s="4"/>
      <c r="BD563" s="4"/>
      <c r="BE563" s="4"/>
      <c r="BF563" s="4"/>
      <c r="BG563" s="4"/>
      <c r="BH563" s="4"/>
      <c r="BI563" s="4"/>
      <c r="BJ563" s="4"/>
      <c r="BK563" s="4"/>
      <c r="BL563" s="4"/>
      <c r="BM563" s="4"/>
      <c r="BN563" s="4"/>
      <c r="BO563" s="4"/>
    </row>
    <row r="564" spans="1:67" x14ac:dyDescent="0.15">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c r="AG564" s="4"/>
      <c r="AH564" s="4"/>
      <c r="AI564" s="4"/>
      <c r="AJ564" s="4"/>
      <c r="AK564" s="4"/>
      <c r="AL564" s="4"/>
      <c r="AM564" s="4"/>
      <c r="AN564" s="4"/>
      <c r="AO564" s="4"/>
      <c r="AP564" s="4"/>
      <c r="AQ564" s="4"/>
      <c r="AR564" s="4"/>
      <c r="AS564" s="4"/>
      <c r="AT564" s="4"/>
      <c r="AU564" s="4"/>
      <c r="AV564" s="4"/>
      <c r="AW564" s="4"/>
      <c r="AX564" s="4"/>
      <c r="AY564" s="4"/>
      <c r="AZ564" s="4"/>
      <c r="BA564" s="4"/>
      <c r="BB564" s="4"/>
      <c r="BC564" s="4"/>
      <c r="BD564" s="4"/>
      <c r="BE564" s="4"/>
      <c r="BF564" s="4"/>
      <c r="BG564" s="4"/>
      <c r="BH564" s="4"/>
      <c r="BI564" s="4"/>
      <c r="BJ564" s="4"/>
      <c r="BK564" s="4"/>
      <c r="BL564" s="4"/>
      <c r="BM564" s="4"/>
      <c r="BN564" s="4"/>
      <c r="BO564" s="4"/>
    </row>
    <row r="565" spans="1:67" x14ac:dyDescent="0.1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c r="AG565" s="4"/>
      <c r="AH565" s="4"/>
      <c r="AI565" s="4"/>
      <c r="AJ565" s="4"/>
      <c r="AK565" s="4"/>
      <c r="AL565" s="4"/>
      <c r="AM565" s="4"/>
      <c r="AN565" s="4"/>
      <c r="AO565" s="4"/>
      <c r="AP565" s="4"/>
      <c r="AQ565" s="4"/>
      <c r="AR565" s="4"/>
      <c r="AS565" s="4"/>
      <c r="AT565" s="4"/>
      <c r="AU565" s="4"/>
      <c r="AV565" s="4"/>
      <c r="AW565" s="4"/>
      <c r="AX565" s="4"/>
      <c r="AY565" s="4"/>
      <c r="AZ565" s="4"/>
      <c r="BA565" s="4"/>
      <c r="BB565" s="4"/>
      <c r="BC565" s="4"/>
      <c r="BD565" s="4"/>
      <c r="BE565" s="4"/>
      <c r="BF565" s="4"/>
      <c r="BG565" s="4"/>
      <c r="BH565" s="4"/>
      <c r="BI565" s="4"/>
      <c r="BJ565" s="4"/>
      <c r="BK565" s="4"/>
      <c r="BL565" s="4"/>
      <c r="BM565" s="4"/>
      <c r="BN565" s="4"/>
      <c r="BO565" s="4"/>
    </row>
    <row r="566" spans="1:67" x14ac:dyDescent="0.15">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c r="AG566" s="4"/>
      <c r="AH566" s="4"/>
      <c r="AI566" s="4"/>
      <c r="AJ566" s="4"/>
      <c r="AK566" s="4"/>
      <c r="AL566" s="4"/>
      <c r="AM566" s="4"/>
      <c r="AN566" s="4"/>
      <c r="AO566" s="4"/>
      <c r="AP566" s="4"/>
      <c r="AQ566" s="4"/>
      <c r="AR566" s="4"/>
      <c r="AS566" s="4"/>
      <c r="AT566" s="4"/>
      <c r="AU566" s="4"/>
      <c r="AV566" s="4"/>
      <c r="AW566" s="4"/>
      <c r="AX566" s="4"/>
      <c r="AY566" s="4"/>
      <c r="AZ566" s="4"/>
      <c r="BA566" s="4"/>
      <c r="BB566" s="4"/>
      <c r="BC566" s="4"/>
      <c r="BD566" s="4"/>
      <c r="BE566" s="4"/>
      <c r="BF566" s="4"/>
      <c r="BG566" s="4"/>
      <c r="BH566" s="4"/>
      <c r="BI566" s="4"/>
      <c r="BJ566" s="4"/>
      <c r="BK566" s="4"/>
      <c r="BL566" s="4"/>
      <c r="BM566" s="4"/>
      <c r="BN566" s="4"/>
      <c r="BO566" s="4"/>
    </row>
    <row r="567" spans="1:67" x14ac:dyDescent="0.15">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c r="AG567" s="4"/>
      <c r="AH567" s="4"/>
      <c r="AI567" s="4"/>
      <c r="AJ567" s="4"/>
      <c r="AK567" s="4"/>
      <c r="AL567" s="4"/>
      <c r="AM567" s="4"/>
      <c r="AN567" s="4"/>
      <c r="AO567" s="4"/>
      <c r="AP567" s="4"/>
      <c r="AQ567" s="4"/>
      <c r="AR567" s="4"/>
      <c r="AS567" s="4"/>
      <c r="AT567" s="4"/>
      <c r="AU567" s="4"/>
      <c r="AV567" s="4"/>
      <c r="AW567" s="4"/>
      <c r="AX567" s="4"/>
      <c r="AY567" s="4"/>
      <c r="AZ567" s="4"/>
      <c r="BA567" s="4"/>
      <c r="BB567" s="4"/>
      <c r="BC567" s="4"/>
      <c r="BD567" s="4"/>
      <c r="BE567" s="4"/>
      <c r="BF567" s="4"/>
      <c r="BG567" s="4"/>
      <c r="BH567" s="4"/>
      <c r="BI567" s="4"/>
      <c r="BJ567" s="4"/>
      <c r="BK567" s="4"/>
      <c r="BL567" s="4"/>
      <c r="BM567" s="4"/>
      <c r="BN567" s="4"/>
      <c r="BO567" s="4"/>
    </row>
    <row r="568" spans="1:67" x14ac:dyDescent="0.15">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c r="AG568" s="4"/>
      <c r="AH568" s="4"/>
      <c r="AI568" s="4"/>
      <c r="AJ568" s="4"/>
      <c r="AK568" s="4"/>
      <c r="AL568" s="4"/>
      <c r="AM568" s="4"/>
      <c r="AN568" s="4"/>
      <c r="AO568" s="4"/>
      <c r="AP568" s="4"/>
      <c r="AQ568" s="4"/>
      <c r="AR568" s="4"/>
      <c r="AS568" s="4"/>
      <c r="AT568" s="4"/>
      <c r="AU568" s="4"/>
      <c r="AV568" s="4"/>
      <c r="AW568" s="4"/>
      <c r="AX568" s="4"/>
      <c r="AY568" s="4"/>
      <c r="AZ568" s="4"/>
      <c r="BA568" s="4"/>
      <c r="BB568" s="4"/>
      <c r="BC568" s="4"/>
      <c r="BD568" s="4"/>
      <c r="BE568" s="4"/>
      <c r="BF568" s="4"/>
      <c r="BG568" s="4"/>
      <c r="BH568" s="4"/>
      <c r="BI568" s="4"/>
      <c r="BJ568" s="4"/>
      <c r="BK568" s="4"/>
      <c r="BL568" s="4"/>
      <c r="BM568" s="4"/>
      <c r="BN568" s="4"/>
      <c r="BO568" s="4"/>
    </row>
    <row r="569" spans="1:67" x14ac:dyDescent="0.15">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c r="AG569" s="4"/>
      <c r="AH569" s="4"/>
      <c r="AI569" s="4"/>
      <c r="AJ569" s="4"/>
      <c r="AK569" s="4"/>
      <c r="AL569" s="4"/>
      <c r="AM569" s="4"/>
      <c r="AN569" s="4"/>
      <c r="AO569" s="4"/>
      <c r="AP569" s="4"/>
      <c r="AQ569" s="4"/>
      <c r="AR569" s="4"/>
      <c r="AS569" s="4"/>
      <c r="AT569" s="4"/>
      <c r="AU569" s="4"/>
      <c r="AV569" s="4"/>
      <c r="AW569" s="4"/>
      <c r="AX569" s="4"/>
      <c r="AY569" s="4"/>
      <c r="AZ569" s="4"/>
      <c r="BA569" s="4"/>
      <c r="BB569" s="4"/>
      <c r="BC569" s="4"/>
      <c r="BD569" s="4"/>
      <c r="BE569" s="4"/>
      <c r="BF569" s="4"/>
      <c r="BG569" s="4"/>
      <c r="BH569" s="4"/>
      <c r="BI569" s="4"/>
      <c r="BJ569" s="4"/>
      <c r="BK569" s="4"/>
      <c r="BL569" s="4"/>
      <c r="BM569" s="4"/>
      <c r="BN569" s="4"/>
      <c r="BO569" s="4"/>
    </row>
    <row r="570" spans="1:67" x14ac:dyDescent="0.15">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c r="AG570" s="4"/>
      <c r="AH570" s="4"/>
      <c r="AI570" s="4"/>
      <c r="AJ570" s="4"/>
      <c r="AK570" s="4"/>
      <c r="AL570" s="4"/>
      <c r="AM570" s="4"/>
      <c r="AN570" s="4"/>
      <c r="AO570" s="4"/>
      <c r="AP570" s="4"/>
      <c r="AQ570" s="4"/>
      <c r="AR570" s="4"/>
      <c r="AS570" s="4"/>
      <c r="AT570" s="4"/>
      <c r="AU570" s="4"/>
      <c r="AV570" s="4"/>
      <c r="AW570" s="4"/>
      <c r="AX570" s="4"/>
      <c r="AY570" s="4"/>
      <c r="AZ570" s="4"/>
      <c r="BA570" s="4"/>
      <c r="BB570" s="4"/>
      <c r="BC570" s="4"/>
      <c r="BD570" s="4"/>
      <c r="BE570" s="4"/>
      <c r="BF570" s="4"/>
      <c r="BG570" s="4"/>
      <c r="BH570" s="4"/>
      <c r="BI570" s="4"/>
      <c r="BJ570" s="4"/>
      <c r="BK570" s="4"/>
      <c r="BL570" s="4"/>
      <c r="BM570" s="4"/>
      <c r="BN570" s="4"/>
      <c r="BO570" s="4"/>
    </row>
    <row r="571" spans="1:67" x14ac:dyDescent="0.15">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c r="AG571" s="4"/>
      <c r="AH571" s="4"/>
      <c r="AI571" s="4"/>
      <c r="AJ571" s="4"/>
      <c r="AK571" s="4"/>
      <c r="AL571" s="4"/>
      <c r="AM571" s="4"/>
      <c r="AN571" s="4"/>
      <c r="AO571" s="4"/>
      <c r="AP571" s="4"/>
      <c r="AQ571" s="4"/>
      <c r="AR571" s="4"/>
      <c r="AS571" s="4"/>
      <c r="AT571" s="4"/>
      <c r="AU571" s="4"/>
      <c r="AV571" s="4"/>
      <c r="AW571" s="4"/>
      <c r="AX571" s="4"/>
      <c r="AY571" s="4"/>
      <c r="AZ571" s="4"/>
      <c r="BA571" s="4"/>
      <c r="BB571" s="4"/>
      <c r="BC571" s="4"/>
      <c r="BD571" s="4"/>
      <c r="BE571" s="4"/>
      <c r="BF571" s="4"/>
      <c r="BG571" s="4"/>
      <c r="BH571" s="4"/>
      <c r="BI571" s="4"/>
      <c r="BJ571" s="4"/>
      <c r="BK571" s="4"/>
      <c r="BL571" s="4"/>
      <c r="BM571" s="4"/>
      <c r="BN571" s="4"/>
      <c r="BO571" s="4"/>
    </row>
    <row r="572" spans="1:67" x14ac:dyDescent="0.15">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c r="AG572" s="4"/>
      <c r="AH572" s="4"/>
      <c r="AI572" s="4"/>
      <c r="AJ572" s="4"/>
      <c r="AK572" s="4"/>
      <c r="AL572" s="4"/>
      <c r="AM572" s="4"/>
      <c r="AN572" s="4"/>
      <c r="AO572" s="4"/>
      <c r="AP572" s="4"/>
      <c r="AQ572" s="4"/>
      <c r="AR572" s="4"/>
      <c r="AS572" s="4"/>
      <c r="AT572" s="4"/>
      <c r="AU572" s="4"/>
      <c r="AV572" s="4"/>
      <c r="AW572" s="4"/>
      <c r="AX572" s="4"/>
      <c r="AY572" s="4"/>
      <c r="AZ572" s="4"/>
      <c r="BA572" s="4"/>
      <c r="BB572" s="4"/>
      <c r="BC572" s="4"/>
      <c r="BD572" s="4"/>
      <c r="BE572" s="4"/>
      <c r="BF572" s="4"/>
      <c r="BG572" s="4"/>
      <c r="BH572" s="4"/>
      <c r="BI572" s="4"/>
      <c r="BJ572" s="4"/>
      <c r="BK572" s="4"/>
      <c r="BL572" s="4"/>
      <c r="BM572" s="4"/>
      <c r="BN572" s="4"/>
      <c r="BO572" s="4"/>
    </row>
    <row r="573" spans="1:67" x14ac:dyDescent="0.15">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c r="AG573" s="4"/>
      <c r="AH573" s="4"/>
      <c r="AI573" s="4"/>
      <c r="AJ573" s="4"/>
      <c r="AK573" s="4"/>
      <c r="AL573" s="4"/>
      <c r="AM573" s="4"/>
      <c r="AN573" s="4"/>
      <c r="AO573" s="4"/>
      <c r="AP573" s="4"/>
      <c r="AQ573" s="4"/>
      <c r="AR573" s="4"/>
      <c r="AS573" s="4"/>
      <c r="AT573" s="4"/>
      <c r="AU573" s="4"/>
      <c r="AV573" s="4"/>
      <c r="AW573" s="4"/>
      <c r="AX573" s="4"/>
      <c r="AY573" s="4"/>
      <c r="AZ573" s="4"/>
      <c r="BA573" s="4"/>
      <c r="BB573" s="4"/>
      <c r="BC573" s="4"/>
      <c r="BD573" s="4"/>
      <c r="BE573" s="4"/>
      <c r="BF573" s="4"/>
      <c r="BG573" s="4"/>
      <c r="BH573" s="4"/>
      <c r="BI573" s="4"/>
      <c r="BJ573" s="4"/>
      <c r="BK573" s="4"/>
      <c r="BL573" s="4"/>
      <c r="BM573" s="4"/>
      <c r="BN573" s="4"/>
      <c r="BO573" s="4"/>
    </row>
    <row r="574" spans="1:67" x14ac:dyDescent="0.15">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c r="AG574" s="4"/>
      <c r="AH574" s="4"/>
      <c r="AI574" s="4"/>
      <c r="AJ574" s="4"/>
      <c r="AK574" s="4"/>
      <c r="AL574" s="4"/>
      <c r="AM574" s="4"/>
      <c r="AN574" s="4"/>
      <c r="AO574" s="4"/>
      <c r="AP574" s="4"/>
      <c r="AQ574" s="4"/>
      <c r="AR574" s="4"/>
      <c r="AS574" s="4"/>
      <c r="AT574" s="4"/>
      <c r="AU574" s="4"/>
      <c r="AV574" s="4"/>
      <c r="AW574" s="4"/>
      <c r="AX574" s="4"/>
      <c r="AY574" s="4"/>
      <c r="AZ574" s="4"/>
      <c r="BA574" s="4"/>
      <c r="BB574" s="4"/>
      <c r="BC574" s="4"/>
      <c r="BD574" s="4"/>
      <c r="BE574" s="4"/>
      <c r="BF574" s="4"/>
      <c r="BG574" s="4"/>
      <c r="BH574" s="4"/>
      <c r="BI574" s="4"/>
      <c r="BJ574" s="4"/>
      <c r="BK574" s="4"/>
      <c r="BL574" s="4"/>
      <c r="BM574" s="4"/>
      <c r="BN574" s="4"/>
      <c r="BO574" s="4"/>
    </row>
    <row r="575" spans="1:67" x14ac:dyDescent="0.1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c r="AG575" s="4"/>
      <c r="AH575" s="4"/>
      <c r="AI575" s="4"/>
      <c r="AJ575" s="4"/>
      <c r="AK575" s="4"/>
      <c r="AL575" s="4"/>
      <c r="AM575" s="4"/>
      <c r="AN575" s="4"/>
      <c r="AO575" s="4"/>
      <c r="AP575" s="4"/>
      <c r="AQ575" s="4"/>
      <c r="AR575" s="4"/>
      <c r="AS575" s="4"/>
      <c r="AT575" s="4"/>
      <c r="AU575" s="4"/>
      <c r="AV575" s="4"/>
      <c r="AW575" s="4"/>
      <c r="AX575" s="4"/>
      <c r="AY575" s="4"/>
      <c r="AZ575" s="4"/>
      <c r="BA575" s="4"/>
      <c r="BB575" s="4"/>
      <c r="BC575" s="4"/>
      <c r="BD575" s="4"/>
      <c r="BE575" s="4"/>
      <c r="BF575" s="4"/>
      <c r="BG575" s="4"/>
      <c r="BH575" s="4"/>
      <c r="BI575" s="4"/>
      <c r="BJ575" s="4"/>
      <c r="BK575" s="4"/>
      <c r="BL575" s="4"/>
      <c r="BM575" s="4"/>
      <c r="BN575" s="4"/>
      <c r="BO575" s="4"/>
    </row>
    <row r="576" spans="1:67" x14ac:dyDescent="0.15">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4"/>
      <c r="AI576" s="4"/>
      <c r="AJ576" s="4"/>
      <c r="AK576" s="4"/>
      <c r="AL576" s="4"/>
      <c r="AM576" s="4"/>
      <c r="AN576" s="4"/>
      <c r="AO576" s="4"/>
      <c r="AP576" s="4"/>
      <c r="AQ576" s="4"/>
      <c r="AR576" s="4"/>
      <c r="AS576" s="4"/>
      <c r="AT576" s="4"/>
      <c r="AU576" s="4"/>
      <c r="AV576" s="4"/>
      <c r="AW576" s="4"/>
      <c r="AX576" s="4"/>
      <c r="AY576" s="4"/>
      <c r="AZ576" s="4"/>
      <c r="BA576" s="4"/>
      <c r="BB576" s="4"/>
      <c r="BC576" s="4"/>
      <c r="BD576" s="4"/>
      <c r="BE576" s="4"/>
      <c r="BF576" s="4"/>
      <c r="BG576" s="4"/>
      <c r="BH576" s="4"/>
      <c r="BI576" s="4"/>
      <c r="BJ576" s="4"/>
      <c r="BK576" s="4"/>
      <c r="BL576" s="4"/>
      <c r="BM576" s="4"/>
      <c r="BN576" s="4"/>
      <c r="BO576" s="4"/>
    </row>
    <row r="577" spans="1:67" x14ac:dyDescent="0.15">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c r="AG577" s="4"/>
      <c r="AH577" s="4"/>
      <c r="AI577" s="4"/>
      <c r="AJ577" s="4"/>
      <c r="AK577" s="4"/>
      <c r="AL577" s="4"/>
      <c r="AM577" s="4"/>
      <c r="AN577" s="4"/>
      <c r="AO577" s="4"/>
      <c r="AP577" s="4"/>
      <c r="AQ577" s="4"/>
      <c r="AR577" s="4"/>
      <c r="AS577" s="4"/>
      <c r="AT577" s="4"/>
      <c r="AU577" s="4"/>
      <c r="AV577" s="4"/>
      <c r="AW577" s="4"/>
      <c r="AX577" s="4"/>
      <c r="AY577" s="4"/>
      <c r="AZ577" s="4"/>
      <c r="BA577" s="4"/>
      <c r="BB577" s="4"/>
      <c r="BC577" s="4"/>
      <c r="BD577" s="4"/>
      <c r="BE577" s="4"/>
      <c r="BF577" s="4"/>
      <c r="BG577" s="4"/>
      <c r="BH577" s="4"/>
      <c r="BI577" s="4"/>
      <c r="BJ577" s="4"/>
      <c r="BK577" s="4"/>
      <c r="BL577" s="4"/>
      <c r="BM577" s="4"/>
      <c r="BN577" s="4"/>
      <c r="BO577" s="4"/>
    </row>
    <row r="578" spans="1:67" x14ac:dyDescent="0.15">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c r="AG578" s="4"/>
      <c r="AH578" s="4"/>
      <c r="AI578" s="4"/>
      <c r="AJ578" s="4"/>
      <c r="AK578" s="4"/>
      <c r="AL578" s="4"/>
      <c r="AM578" s="4"/>
      <c r="AN578" s="4"/>
      <c r="AO578" s="4"/>
      <c r="AP578" s="4"/>
      <c r="AQ578" s="4"/>
      <c r="AR578" s="4"/>
      <c r="AS578" s="4"/>
      <c r="AT578" s="4"/>
      <c r="AU578" s="4"/>
      <c r="AV578" s="4"/>
      <c r="AW578" s="4"/>
      <c r="AX578" s="4"/>
      <c r="AY578" s="4"/>
      <c r="AZ578" s="4"/>
      <c r="BA578" s="4"/>
      <c r="BB578" s="4"/>
      <c r="BC578" s="4"/>
      <c r="BD578" s="4"/>
      <c r="BE578" s="4"/>
      <c r="BF578" s="4"/>
      <c r="BG578" s="4"/>
      <c r="BH578" s="4"/>
      <c r="BI578" s="4"/>
      <c r="BJ578" s="4"/>
      <c r="BK578" s="4"/>
      <c r="BL578" s="4"/>
      <c r="BM578" s="4"/>
      <c r="BN578" s="4"/>
      <c r="BO578" s="4"/>
    </row>
    <row r="579" spans="1:67" x14ac:dyDescent="0.15">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4"/>
      <c r="AI579" s="4"/>
      <c r="AJ579" s="4"/>
      <c r="AK579" s="4"/>
      <c r="AL579" s="4"/>
      <c r="AM579" s="4"/>
      <c r="AN579" s="4"/>
      <c r="AO579" s="4"/>
      <c r="AP579" s="4"/>
      <c r="AQ579" s="4"/>
      <c r="AR579" s="4"/>
      <c r="AS579" s="4"/>
      <c r="AT579" s="4"/>
      <c r="AU579" s="4"/>
      <c r="AV579" s="4"/>
      <c r="AW579" s="4"/>
      <c r="AX579" s="4"/>
      <c r="AY579" s="4"/>
      <c r="AZ579" s="4"/>
      <c r="BA579" s="4"/>
      <c r="BB579" s="4"/>
      <c r="BC579" s="4"/>
      <c r="BD579" s="4"/>
      <c r="BE579" s="4"/>
      <c r="BF579" s="4"/>
      <c r="BG579" s="4"/>
      <c r="BH579" s="4"/>
      <c r="BI579" s="4"/>
      <c r="BJ579" s="4"/>
      <c r="BK579" s="4"/>
      <c r="BL579" s="4"/>
      <c r="BM579" s="4"/>
      <c r="BN579" s="4"/>
      <c r="BO579" s="4"/>
    </row>
    <row r="580" spans="1:67" x14ac:dyDescent="0.15">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4"/>
      <c r="AI580" s="4"/>
      <c r="AJ580" s="4"/>
      <c r="AK580" s="4"/>
      <c r="AL580" s="4"/>
      <c r="AM580" s="4"/>
      <c r="AN580" s="4"/>
      <c r="AO580" s="4"/>
      <c r="AP580" s="4"/>
      <c r="AQ580" s="4"/>
      <c r="AR580" s="4"/>
      <c r="AS580" s="4"/>
      <c r="AT580" s="4"/>
      <c r="AU580" s="4"/>
      <c r="AV580" s="4"/>
      <c r="AW580" s="4"/>
      <c r="AX580" s="4"/>
      <c r="AY580" s="4"/>
      <c r="AZ580" s="4"/>
      <c r="BA580" s="4"/>
      <c r="BB580" s="4"/>
      <c r="BC580" s="4"/>
      <c r="BD580" s="4"/>
      <c r="BE580" s="4"/>
      <c r="BF580" s="4"/>
      <c r="BG580" s="4"/>
      <c r="BH580" s="4"/>
      <c r="BI580" s="4"/>
      <c r="BJ580" s="4"/>
      <c r="BK580" s="4"/>
      <c r="BL580" s="4"/>
      <c r="BM580" s="4"/>
      <c r="BN580" s="4"/>
      <c r="BO580" s="4"/>
    </row>
    <row r="581" spans="1:67" x14ac:dyDescent="0.15">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c r="AG581" s="4"/>
      <c r="AH581" s="4"/>
      <c r="AI581" s="4"/>
      <c r="AJ581" s="4"/>
      <c r="AK581" s="4"/>
      <c r="AL581" s="4"/>
      <c r="AM581" s="4"/>
      <c r="AN581" s="4"/>
      <c r="AO581" s="4"/>
      <c r="AP581" s="4"/>
      <c r="AQ581" s="4"/>
      <c r="AR581" s="4"/>
      <c r="AS581" s="4"/>
      <c r="AT581" s="4"/>
      <c r="AU581" s="4"/>
      <c r="AV581" s="4"/>
      <c r="AW581" s="4"/>
      <c r="AX581" s="4"/>
      <c r="AY581" s="4"/>
      <c r="AZ581" s="4"/>
      <c r="BA581" s="4"/>
      <c r="BB581" s="4"/>
      <c r="BC581" s="4"/>
      <c r="BD581" s="4"/>
      <c r="BE581" s="4"/>
      <c r="BF581" s="4"/>
      <c r="BG581" s="4"/>
      <c r="BH581" s="4"/>
      <c r="BI581" s="4"/>
      <c r="BJ581" s="4"/>
      <c r="BK581" s="4"/>
      <c r="BL581" s="4"/>
      <c r="BM581" s="4"/>
      <c r="BN581" s="4"/>
      <c r="BO581" s="4"/>
    </row>
    <row r="582" spans="1:67" x14ac:dyDescent="0.15">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c r="AG582" s="4"/>
      <c r="AH582" s="4"/>
      <c r="AI582" s="4"/>
      <c r="AJ582" s="4"/>
      <c r="AK582" s="4"/>
      <c r="AL582" s="4"/>
      <c r="AM582" s="4"/>
      <c r="AN582" s="4"/>
      <c r="AO582" s="4"/>
      <c r="AP582" s="4"/>
      <c r="AQ582" s="4"/>
      <c r="AR582" s="4"/>
      <c r="AS582" s="4"/>
      <c r="AT582" s="4"/>
      <c r="AU582" s="4"/>
      <c r="AV582" s="4"/>
      <c r="AW582" s="4"/>
      <c r="AX582" s="4"/>
      <c r="AY582" s="4"/>
      <c r="AZ582" s="4"/>
      <c r="BA582" s="4"/>
      <c r="BB582" s="4"/>
      <c r="BC582" s="4"/>
      <c r="BD582" s="4"/>
      <c r="BE582" s="4"/>
      <c r="BF582" s="4"/>
      <c r="BG582" s="4"/>
      <c r="BH582" s="4"/>
      <c r="BI582" s="4"/>
      <c r="BJ582" s="4"/>
      <c r="BK582" s="4"/>
      <c r="BL582" s="4"/>
      <c r="BM582" s="4"/>
      <c r="BN582" s="4"/>
      <c r="BO582" s="4"/>
    </row>
    <row r="583" spans="1:67" x14ac:dyDescent="0.15">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4"/>
      <c r="AI583" s="4"/>
      <c r="AJ583" s="4"/>
      <c r="AK583" s="4"/>
      <c r="AL583" s="4"/>
      <c r="AM583" s="4"/>
      <c r="AN583" s="4"/>
      <c r="AO583" s="4"/>
      <c r="AP583" s="4"/>
      <c r="AQ583" s="4"/>
      <c r="AR583" s="4"/>
      <c r="AS583" s="4"/>
      <c r="AT583" s="4"/>
      <c r="AU583" s="4"/>
      <c r="AV583" s="4"/>
      <c r="AW583" s="4"/>
      <c r="AX583" s="4"/>
      <c r="AY583" s="4"/>
      <c r="AZ583" s="4"/>
      <c r="BA583" s="4"/>
      <c r="BB583" s="4"/>
      <c r="BC583" s="4"/>
      <c r="BD583" s="4"/>
      <c r="BE583" s="4"/>
      <c r="BF583" s="4"/>
      <c r="BG583" s="4"/>
      <c r="BH583" s="4"/>
      <c r="BI583" s="4"/>
      <c r="BJ583" s="4"/>
      <c r="BK583" s="4"/>
      <c r="BL583" s="4"/>
      <c r="BM583" s="4"/>
      <c r="BN583" s="4"/>
      <c r="BO583" s="4"/>
    </row>
    <row r="584" spans="1:67" x14ac:dyDescent="0.15">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4"/>
      <c r="AI584" s="4"/>
      <c r="AJ584" s="4"/>
      <c r="AK584" s="4"/>
      <c r="AL584" s="4"/>
      <c r="AM584" s="4"/>
      <c r="AN584" s="4"/>
      <c r="AO584" s="4"/>
      <c r="AP584" s="4"/>
      <c r="AQ584" s="4"/>
      <c r="AR584" s="4"/>
      <c r="AS584" s="4"/>
      <c r="AT584" s="4"/>
      <c r="AU584" s="4"/>
      <c r="AV584" s="4"/>
      <c r="AW584" s="4"/>
      <c r="AX584" s="4"/>
      <c r="AY584" s="4"/>
      <c r="AZ584" s="4"/>
      <c r="BA584" s="4"/>
      <c r="BB584" s="4"/>
      <c r="BC584" s="4"/>
      <c r="BD584" s="4"/>
      <c r="BE584" s="4"/>
      <c r="BF584" s="4"/>
      <c r="BG584" s="4"/>
      <c r="BH584" s="4"/>
      <c r="BI584" s="4"/>
      <c r="BJ584" s="4"/>
      <c r="BK584" s="4"/>
      <c r="BL584" s="4"/>
      <c r="BM584" s="4"/>
      <c r="BN584" s="4"/>
      <c r="BO584" s="4"/>
    </row>
    <row r="585" spans="1:67" x14ac:dyDescent="0.1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4"/>
      <c r="AI585" s="4"/>
      <c r="AJ585" s="4"/>
      <c r="AK585" s="4"/>
      <c r="AL585" s="4"/>
      <c r="AM585" s="4"/>
      <c r="AN585" s="4"/>
      <c r="AO585" s="4"/>
      <c r="AP585" s="4"/>
      <c r="AQ585" s="4"/>
      <c r="AR585" s="4"/>
      <c r="AS585" s="4"/>
      <c r="AT585" s="4"/>
      <c r="AU585" s="4"/>
      <c r="AV585" s="4"/>
      <c r="AW585" s="4"/>
      <c r="AX585" s="4"/>
      <c r="AY585" s="4"/>
      <c r="AZ585" s="4"/>
      <c r="BA585" s="4"/>
      <c r="BB585" s="4"/>
      <c r="BC585" s="4"/>
      <c r="BD585" s="4"/>
      <c r="BE585" s="4"/>
      <c r="BF585" s="4"/>
      <c r="BG585" s="4"/>
      <c r="BH585" s="4"/>
      <c r="BI585" s="4"/>
      <c r="BJ585" s="4"/>
      <c r="BK585" s="4"/>
      <c r="BL585" s="4"/>
      <c r="BM585" s="4"/>
      <c r="BN585" s="4"/>
      <c r="BO585" s="4"/>
    </row>
    <row r="586" spans="1:67" x14ac:dyDescent="0.15">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4"/>
      <c r="AI586" s="4"/>
      <c r="AJ586" s="4"/>
      <c r="AK586" s="4"/>
      <c r="AL586" s="4"/>
      <c r="AM586" s="4"/>
      <c r="AN586" s="4"/>
      <c r="AO586" s="4"/>
      <c r="AP586" s="4"/>
      <c r="AQ586" s="4"/>
      <c r="AR586" s="4"/>
      <c r="AS586" s="4"/>
      <c r="AT586" s="4"/>
      <c r="AU586" s="4"/>
      <c r="AV586" s="4"/>
      <c r="AW586" s="4"/>
      <c r="AX586" s="4"/>
      <c r="AY586" s="4"/>
      <c r="AZ586" s="4"/>
      <c r="BA586" s="4"/>
      <c r="BB586" s="4"/>
      <c r="BC586" s="4"/>
      <c r="BD586" s="4"/>
      <c r="BE586" s="4"/>
      <c r="BF586" s="4"/>
      <c r="BG586" s="4"/>
      <c r="BH586" s="4"/>
      <c r="BI586" s="4"/>
      <c r="BJ586" s="4"/>
      <c r="BK586" s="4"/>
      <c r="BL586" s="4"/>
      <c r="BM586" s="4"/>
      <c r="BN586" s="4"/>
      <c r="BO586" s="4"/>
    </row>
    <row r="587" spans="1:67" x14ac:dyDescent="0.15">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c r="AG587" s="4"/>
      <c r="AH587" s="4"/>
      <c r="AI587" s="4"/>
      <c r="AJ587" s="4"/>
      <c r="AK587" s="4"/>
      <c r="AL587" s="4"/>
      <c r="AM587" s="4"/>
      <c r="AN587" s="4"/>
      <c r="AO587" s="4"/>
      <c r="AP587" s="4"/>
      <c r="AQ587" s="4"/>
      <c r="AR587" s="4"/>
      <c r="AS587" s="4"/>
      <c r="AT587" s="4"/>
      <c r="AU587" s="4"/>
      <c r="AV587" s="4"/>
      <c r="AW587" s="4"/>
      <c r="AX587" s="4"/>
      <c r="AY587" s="4"/>
      <c r="AZ587" s="4"/>
      <c r="BA587" s="4"/>
      <c r="BB587" s="4"/>
      <c r="BC587" s="4"/>
      <c r="BD587" s="4"/>
      <c r="BE587" s="4"/>
      <c r="BF587" s="4"/>
      <c r="BG587" s="4"/>
      <c r="BH587" s="4"/>
      <c r="BI587" s="4"/>
      <c r="BJ587" s="4"/>
      <c r="BK587" s="4"/>
      <c r="BL587" s="4"/>
      <c r="BM587" s="4"/>
      <c r="BN587" s="4"/>
      <c r="BO587" s="4"/>
    </row>
    <row r="588" spans="1:67" x14ac:dyDescent="0.15">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c r="AG588" s="4"/>
      <c r="AH588" s="4"/>
      <c r="AI588" s="4"/>
      <c r="AJ588" s="4"/>
      <c r="AK588" s="4"/>
      <c r="AL588" s="4"/>
      <c r="AM588" s="4"/>
      <c r="AN588" s="4"/>
      <c r="AO588" s="4"/>
      <c r="AP588" s="4"/>
      <c r="AQ588" s="4"/>
      <c r="AR588" s="4"/>
      <c r="AS588" s="4"/>
      <c r="AT588" s="4"/>
      <c r="AU588" s="4"/>
      <c r="AV588" s="4"/>
      <c r="AW588" s="4"/>
      <c r="AX588" s="4"/>
      <c r="AY588" s="4"/>
      <c r="AZ588" s="4"/>
      <c r="BA588" s="4"/>
      <c r="BB588" s="4"/>
      <c r="BC588" s="4"/>
      <c r="BD588" s="4"/>
      <c r="BE588" s="4"/>
      <c r="BF588" s="4"/>
      <c r="BG588" s="4"/>
      <c r="BH588" s="4"/>
      <c r="BI588" s="4"/>
      <c r="BJ588" s="4"/>
      <c r="BK588" s="4"/>
      <c r="BL588" s="4"/>
      <c r="BM588" s="4"/>
      <c r="BN588" s="4"/>
      <c r="BO588" s="4"/>
    </row>
    <row r="589" spans="1:67" x14ac:dyDescent="0.15">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c r="AG589" s="4"/>
      <c r="AH589" s="4"/>
      <c r="AI589" s="4"/>
      <c r="AJ589" s="4"/>
      <c r="AK589" s="4"/>
      <c r="AL589" s="4"/>
      <c r="AM589" s="4"/>
      <c r="AN589" s="4"/>
      <c r="AO589" s="4"/>
      <c r="AP589" s="4"/>
      <c r="AQ589" s="4"/>
      <c r="AR589" s="4"/>
      <c r="AS589" s="4"/>
      <c r="AT589" s="4"/>
      <c r="AU589" s="4"/>
      <c r="AV589" s="4"/>
      <c r="AW589" s="4"/>
      <c r="AX589" s="4"/>
      <c r="AY589" s="4"/>
      <c r="AZ589" s="4"/>
      <c r="BA589" s="4"/>
      <c r="BB589" s="4"/>
      <c r="BC589" s="4"/>
      <c r="BD589" s="4"/>
      <c r="BE589" s="4"/>
      <c r="BF589" s="4"/>
      <c r="BG589" s="4"/>
      <c r="BH589" s="4"/>
      <c r="BI589" s="4"/>
      <c r="BJ589" s="4"/>
      <c r="BK589" s="4"/>
      <c r="BL589" s="4"/>
      <c r="BM589" s="4"/>
      <c r="BN589" s="4"/>
      <c r="BO589" s="4"/>
    </row>
    <row r="590" spans="1:67" x14ac:dyDescent="0.15">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4"/>
      <c r="AI590" s="4"/>
      <c r="AJ590" s="4"/>
      <c r="AK590" s="4"/>
      <c r="AL590" s="4"/>
      <c r="AM590" s="4"/>
      <c r="AN590" s="4"/>
      <c r="AO590" s="4"/>
      <c r="AP590" s="4"/>
      <c r="AQ590" s="4"/>
      <c r="AR590" s="4"/>
      <c r="AS590" s="4"/>
      <c r="AT590" s="4"/>
      <c r="AU590" s="4"/>
      <c r="AV590" s="4"/>
      <c r="AW590" s="4"/>
      <c r="AX590" s="4"/>
      <c r="AY590" s="4"/>
      <c r="AZ590" s="4"/>
      <c r="BA590" s="4"/>
      <c r="BB590" s="4"/>
      <c r="BC590" s="4"/>
      <c r="BD590" s="4"/>
      <c r="BE590" s="4"/>
      <c r="BF590" s="4"/>
      <c r="BG590" s="4"/>
      <c r="BH590" s="4"/>
      <c r="BI590" s="4"/>
      <c r="BJ590" s="4"/>
      <c r="BK590" s="4"/>
      <c r="BL590" s="4"/>
      <c r="BM590" s="4"/>
      <c r="BN590" s="4"/>
      <c r="BO590" s="4"/>
    </row>
    <row r="591" spans="1:67" x14ac:dyDescent="0.15">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c r="AG591" s="4"/>
      <c r="AH591" s="4"/>
      <c r="AI591" s="4"/>
      <c r="AJ591" s="4"/>
      <c r="AK591" s="4"/>
      <c r="AL591" s="4"/>
      <c r="AM591" s="4"/>
      <c r="AN591" s="4"/>
      <c r="AO591" s="4"/>
      <c r="AP591" s="4"/>
      <c r="AQ591" s="4"/>
      <c r="AR591" s="4"/>
      <c r="AS591" s="4"/>
      <c r="AT591" s="4"/>
      <c r="AU591" s="4"/>
      <c r="AV591" s="4"/>
      <c r="AW591" s="4"/>
      <c r="AX591" s="4"/>
      <c r="AY591" s="4"/>
      <c r="AZ591" s="4"/>
      <c r="BA591" s="4"/>
      <c r="BB591" s="4"/>
      <c r="BC591" s="4"/>
      <c r="BD591" s="4"/>
      <c r="BE591" s="4"/>
      <c r="BF591" s="4"/>
      <c r="BG591" s="4"/>
      <c r="BH591" s="4"/>
      <c r="BI591" s="4"/>
      <c r="BJ591" s="4"/>
      <c r="BK591" s="4"/>
      <c r="BL591" s="4"/>
      <c r="BM591" s="4"/>
      <c r="BN591" s="4"/>
      <c r="BO591" s="4"/>
    </row>
    <row r="592" spans="1:67" x14ac:dyDescent="0.15">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c r="AG592" s="4"/>
      <c r="AH592" s="4"/>
      <c r="AI592" s="4"/>
      <c r="AJ592" s="4"/>
      <c r="AK592" s="4"/>
      <c r="AL592" s="4"/>
      <c r="AM592" s="4"/>
      <c r="AN592" s="4"/>
      <c r="AO592" s="4"/>
      <c r="AP592" s="4"/>
      <c r="AQ592" s="4"/>
      <c r="AR592" s="4"/>
      <c r="AS592" s="4"/>
      <c r="AT592" s="4"/>
      <c r="AU592" s="4"/>
      <c r="AV592" s="4"/>
      <c r="AW592" s="4"/>
      <c r="AX592" s="4"/>
      <c r="AY592" s="4"/>
      <c r="AZ592" s="4"/>
      <c r="BA592" s="4"/>
      <c r="BB592" s="4"/>
      <c r="BC592" s="4"/>
      <c r="BD592" s="4"/>
      <c r="BE592" s="4"/>
      <c r="BF592" s="4"/>
      <c r="BG592" s="4"/>
      <c r="BH592" s="4"/>
      <c r="BI592" s="4"/>
      <c r="BJ592" s="4"/>
      <c r="BK592" s="4"/>
      <c r="BL592" s="4"/>
      <c r="BM592" s="4"/>
      <c r="BN592" s="4"/>
      <c r="BO592" s="4"/>
    </row>
    <row r="593" spans="1:67" x14ac:dyDescent="0.15">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c r="AG593" s="4"/>
      <c r="AH593" s="4"/>
      <c r="AI593" s="4"/>
      <c r="AJ593" s="4"/>
      <c r="AK593" s="4"/>
      <c r="AL593" s="4"/>
      <c r="AM593" s="4"/>
      <c r="AN593" s="4"/>
      <c r="AO593" s="4"/>
      <c r="AP593" s="4"/>
      <c r="AQ593" s="4"/>
      <c r="AR593" s="4"/>
      <c r="AS593" s="4"/>
      <c r="AT593" s="4"/>
      <c r="AU593" s="4"/>
      <c r="AV593" s="4"/>
      <c r="AW593" s="4"/>
      <c r="AX593" s="4"/>
      <c r="AY593" s="4"/>
      <c r="AZ593" s="4"/>
      <c r="BA593" s="4"/>
      <c r="BB593" s="4"/>
      <c r="BC593" s="4"/>
      <c r="BD593" s="4"/>
      <c r="BE593" s="4"/>
      <c r="BF593" s="4"/>
      <c r="BG593" s="4"/>
      <c r="BH593" s="4"/>
      <c r="BI593" s="4"/>
      <c r="BJ593" s="4"/>
      <c r="BK593" s="4"/>
      <c r="BL593" s="4"/>
      <c r="BM593" s="4"/>
      <c r="BN593" s="4"/>
      <c r="BO593" s="4"/>
    </row>
    <row r="594" spans="1:67" x14ac:dyDescent="0.15">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c r="AG594" s="4"/>
      <c r="AH594" s="4"/>
      <c r="AI594" s="4"/>
      <c r="AJ594" s="4"/>
      <c r="AK594" s="4"/>
      <c r="AL594" s="4"/>
      <c r="AM594" s="4"/>
      <c r="AN594" s="4"/>
      <c r="AO594" s="4"/>
      <c r="AP594" s="4"/>
      <c r="AQ594" s="4"/>
      <c r="AR594" s="4"/>
      <c r="AS594" s="4"/>
      <c r="AT594" s="4"/>
      <c r="AU594" s="4"/>
      <c r="AV594" s="4"/>
      <c r="AW594" s="4"/>
      <c r="AX594" s="4"/>
      <c r="AY594" s="4"/>
      <c r="AZ594" s="4"/>
      <c r="BA594" s="4"/>
      <c r="BB594" s="4"/>
      <c r="BC594" s="4"/>
      <c r="BD594" s="4"/>
      <c r="BE594" s="4"/>
      <c r="BF594" s="4"/>
      <c r="BG594" s="4"/>
      <c r="BH594" s="4"/>
      <c r="BI594" s="4"/>
      <c r="BJ594" s="4"/>
      <c r="BK594" s="4"/>
      <c r="BL594" s="4"/>
      <c r="BM594" s="4"/>
      <c r="BN594" s="4"/>
      <c r="BO594" s="4"/>
    </row>
    <row r="595" spans="1:67" x14ac:dyDescent="0.1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c r="AG595" s="4"/>
      <c r="AH595" s="4"/>
      <c r="AI595" s="4"/>
      <c r="AJ595" s="4"/>
      <c r="AK595" s="4"/>
      <c r="AL595" s="4"/>
      <c r="AM595" s="4"/>
      <c r="AN595" s="4"/>
      <c r="AO595" s="4"/>
      <c r="AP595" s="4"/>
      <c r="AQ595" s="4"/>
      <c r="AR595" s="4"/>
      <c r="AS595" s="4"/>
      <c r="AT595" s="4"/>
      <c r="AU595" s="4"/>
      <c r="AV595" s="4"/>
      <c r="AW595" s="4"/>
      <c r="AX595" s="4"/>
      <c r="AY595" s="4"/>
      <c r="AZ595" s="4"/>
      <c r="BA595" s="4"/>
      <c r="BB595" s="4"/>
      <c r="BC595" s="4"/>
      <c r="BD595" s="4"/>
      <c r="BE595" s="4"/>
      <c r="BF595" s="4"/>
      <c r="BG595" s="4"/>
      <c r="BH595" s="4"/>
      <c r="BI595" s="4"/>
      <c r="BJ595" s="4"/>
      <c r="BK595" s="4"/>
      <c r="BL595" s="4"/>
      <c r="BM595" s="4"/>
      <c r="BN595" s="4"/>
      <c r="BO595" s="4"/>
    </row>
    <row r="596" spans="1:67" x14ac:dyDescent="0.15">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c r="AG596" s="4"/>
      <c r="AH596" s="4"/>
      <c r="AI596" s="4"/>
      <c r="AJ596" s="4"/>
      <c r="AK596" s="4"/>
      <c r="AL596" s="4"/>
      <c r="AM596" s="4"/>
      <c r="AN596" s="4"/>
      <c r="AO596" s="4"/>
      <c r="AP596" s="4"/>
      <c r="AQ596" s="4"/>
      <c r="AR596" s="4"/>
      <c r="AS596" s="4"/>
      <c r="AT596" s="4"/>
      <c r="AU596" s="4"/>
      <c r="AV596" s="4"/>
      <c r="AW596" s="4"/>
      <c r="AX596" s="4"/>
      <c r="AY596" s="4"/>
      <c r="AZ596" s="4"/>
      <c r="BA596" s="4"/>
      <c r="BB596" s="4"/>
      <c r="BC596" s="4"/>
      <c r="BD596" s="4"/>
      <c r="BE596" s="4"/>
      <c r="BF596" s="4"/>
      <c r="BG596" s="4"/>
      <c r="BH596" s="4"/>
      <c r="BI596" s="4"/>
      <c r="BJ596" s="4"/>
      <c r="BK596" s="4"/>
      <c r="BL596" s="4"/>
      <c r="BM596" s="4"/>
      <c r="BN596" s="4"/>
      <c r="BO596" s="4"/>
    </row>
    <row r="597" spans="1:67" x14ac:dyDescent="0.15">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c r="AG597" s="4"/>
      <c r="AH597" s="4"/>
      <c r="AI597" s="4"/>
      <c r="AJ597" s="4"/>
      <c r="AK597" s="4"/>
      <c r="AL597" s="4"/>
      <c r="AM597" s="4"/>
      <c r="AN597" s="4"/>
      <c r="AO597" s="4"/>
      <c r="AP597" s="4"/>
      <c r="AQ597" s="4"/>
      <c r="AR597" s="4"/>
      <c r="AS597" s="4"/>
      <c r="AT597" s="4"/>
      <c r="AU597" s="4"/>
      <c r="AV597" s="4"/>
      <c r="AW597" s="4"/>
      <c r="AX597" s="4"/>
      <c r="AY597" s="4"/>
      <c r="AZ597" s="4"/>
      <c r="BA597" s="4"/>
      <c r="BB597" s="4"/>
      <c r="BC597" s="4"/>
      <c r="BD597" s="4"/>
      <c r="BE597" s="4"/>
      <c r="BF597" s="4"/>
      <c r="BG597" s="4"/>
      <c r="BH597" s="4"/>
      <c r="BI597" s="4"/>
      <c r="BJ597" s="4"/>
      <c r="BK597" s="4"/>
      <c r="BL597" s="4"/>
      <c r="BM597" s="4"/>
      <c r="BN597" s="4"/>
      <c r="BO597" s="4"/>
    </row>
    <row r="598" spans="1:67" x14ac:dyDescent="0.15">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c r="AG598" s="4"/>
      <c r="AH598" s="4"/>
      <c r="AI598" s="4"/>
      <c r="AJ598" s="4"/>
      <c r="AK598" s="4"/>
      <c r="AL598" s="4"/>
      <c r="AM598" s="4"/>
      <c r="AN598" s="4"/>
      <c r="AO598" s="4"/>
      <c r="AP598" s="4"/>
      <c r="AQ598" s="4"/>
      <c r="AR598" s="4"/>
      <c r="AS598" s="4"/>
      <c r="AT598" s="4"/>
      <c r="AU598" s="4"/>
      <c r="AV598" s="4"/>
      <c r="AW598" s="4"/>
      <c r="AX598" s="4"/>
      <c r="AY598" s="4"/>
      <c r="AZ598" s="4"/>
      <c r="BA598" s="4"/>
      <c r="BB598" s="4"/>
      <c r="BC598" s="4"/>
      <c r="BD598" s="4"/>
      <c r="BE598" s="4"/>
      <c r="BF598" s="4"/>
      <c r="BG598" s="4"/>
      <c r="BH598" s="4"/>
      <c r="BI598" s="4"/>
      <c r="BJ598" s="4"/>
      <c r="BK598" s="4"/>
      <c r="BL598" s="4"/>
      <c r="BM598" s="4"/>
      <c r="BN598" s="4"/>
      <c r="BO598" s="4"/>
    </row>
    <row r="599" spans="1:67" x14ac:dyDescent="0.15">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c r="AG599" s="4"/>
      <c r="AH599" s="4"/>
      <c r="AI599" s="4"/>
      <c r="AJ599" s="4"/>
      <c r="AK599" s="4"/>
      <c r="AL599" s="4"/>
      <c r="AM599" s="4"/>
      <c r="AN599" s="4"/>
      <c r="AO599" s="4"/>
      <c r="AP599" s="4"/>
      <c r="AQ599" s="4"/>
      <c r="AR599" s="4"/>
      <c r="AS599" s="4"/>
      <c r="AT599" s="4"/>
      <c r="AU599" s="4"/>
      <c r="AV599" s="4"/>
      <c r="AW599" s="4"/>
      <c r="AX599" s="4"/>
      <c r="AY599" s="4"/>
      <c r="AZ599" s="4"/>
      <c r="BA599" s="4"/>
      <c r="BB599" s="4"/>
      <c r="BC599" s="4"/>
      <c r="BD599" s="4"/>
      <c r="BE599" s="4"/>
      <c r="BF599" s="4"/>
      <c r="BG599" s="4"/>
      <c r="BH599" s="4"/>
      <c r="BI599" s="4"/>
      <c r="BJ599" s="4"/>
      <c r="BK599" s="4"/>
      <c r="BL599" s="4"/>
      <c r="BM599" s="4"/>
      <c r="BN599" s="4"/>
      <c r="BO599" s="4"/>
    </row>
    <row r="600" spans="1:67" x14ac:dyDescent="0.15">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c r="AG600" s="4"/>
      <c r="AH600" s="4"/>
      <c r="AI600" s="4"/>
      <c r="AJ600" s="4"/>
      <c r="AK600" s="4"/>
      <c r="AL600" s="4"/>
      <c r="AM600" s="4"/>
      <c r="AN600" s="4"/>
      <c r="AO600" s="4"/>
      <c r="AP600" s="4"/>
      <c r="AQ600" s="4"/>
      <c r="AR600" s="4"/>
      <c r="AS600" s="4"/>
      <c r="AT600" s="4"/>
      <c r="AU600" s="4"/>
      <c r="AV600" s="4"/>
      <c r="AW600" s="4"/>
      <c r="AX600" s="4"/>
      <c r="AY600" s="4"/>
      <c r="AZ600" s="4"/>
      <c r="BA600" s="4"/>
      <c r="BB600" s="4"/>
      <c r="BC600" s="4"/>
      <c r="BD600" s="4"/>
      <c r="BE600" s="4"/>
      <c r="BF600" s="4"/>
      <c r="BG600" s="4"/>
      <c r="BH600" s="4"/>
      <c r="BI600" s="4"/>
      <c r="BJ600" s="4"/>
      <c r="BK600" s="4"/>
      <c r="BL600" s="4"/>
      <c r="BM600" s="4"/>
      <c r="BN600" s="4"/>
      <c r="BO600" s="4"/>
    </row>
    <row r="601" spans="1:67" x14ac:dyDescent="0.15">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4"/>
      <c r="AI601" s="4"/>
      <c r="AJ601" s="4"/>
      <c r="AK601" s="4"/>
      <c r="AL601" s="4"/>
      <c r="AM601" s="4"/>
      <c r="AN601" s="4"/>
      <c r="AO601" s="4"/>
      <c r="AP601" s="4"/>
      <c r="AQ601" s="4"/>
      <c r="AR601" s="4"/>
      <c r="AS601" s="4"/>
      <c r="AT601" s="4"/>
      <c r="AU601" s="4"/>
      <c r="AV601" s="4"/>
      <c r="AW601" s="4"/>
      <c r="AX601" s="4"/>
      <c r="AY601" s="4"/>
      <c r="AZ601" s="4"/>
      <c r="BA601" s="4"/>
      <c r="BB601" s="4"/>
      <c r="BC601" s="4"/>
      <c r="BD601" s="4"/>
      <c r="BE601" s="4"/>
      <c r="BF601" s="4"/>
      <c r="BG601" s="4"/>
      <c r="BH601" s="4"/>
      <c r="BI601" s="4"/>
      <c r="BJ601" s="4"/>
      <c r="BK601" s="4"/>
      <c r="BL601" s="4"/>
      <c r="BM601" s="4"/>
      <c r="BN601" s="4"/>
      <c r="BO601" s="4"/>
    </row>
    <row r="602" spans="1:67" x14ac:dyDescent="0.15">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c r="AG602" s="4"/>
      <c r="AH602" s="4"/>
      <c r="AI602" s="4"/>
      <c r="AJ602" s="4"/>
      <c r="AK602" s="4"/>
      <c r="AL602" s="4"/>
      <c r="AM602" s="4"/>
      <c r="AN602" s="4"/>
      <c r="AO602" s="4"/>
      <c r="AP602" s="4"/>
      <c r="AQ602" s="4"/>
      <c r="AR602" s="4"/>
      <c r="AS602" s="4"/>
      <c r="AT602" s="4"/>
      <c r="AU602" s="4"/>
      <c r="AV602" s="4"/>
      <c r="AW602" s="4"/>
      <c r="AX602" s="4"/>
      <c r="AY602" s="4"/>
      <c r="AZ602" s="4"/>
      <c r="BA602" s="4"/>
      <c r="BB602" s="4"/>
      <c r="BC602" s="4"/>
      <c r="BD602" s="4"/>
      <c r="BE602" s="4"/>
      <c r="BF602" s="4"/>
      <c r="BG602" s="4"/>
      <c r="BH602" s="4"/>
      <c r="BI602" s="4"/>
      <c r="BJ602" s="4"/>
      <c r="BK602" s="4"/>
      <c r="BL602" s="4"/>
      <c r="BM602" s="4"/>
      <c r="BN602" s="4"/>
      <c r="BO602" s="4"/>
    </row>
    <row r="603" spans="1:67" x14ac:dyDescent="0.15">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c r="AG603" s="4"/>
      <c r="AH603" s="4"/>
      <c r="AI603" s="4"/>
      <c r="AJ603" s="4"/>
      <c r="AK603" s="4"/>
      <c r="AL603" s="4"/>
      <c r="AM603" s="4"/>
      <c r="AN603" s="4"/>
      <c r="AO603" s="4"/>
      <c r="AP603" s="4"/>
      <c r="AQ603" s="4"/>
      <c r="AR603" s="4"/>
      <c r="AS603" s="4"/>
      <c r="AT603" s="4"/>
      <c r="AU603" s="4"/>
      <c r="AV603" s="4"/>
      <c r="AW603" s="4"/>
      <c r="AX603" s="4"/>
      <c r="AY603" s="4"/>
      <c r="AZ603" s="4"/>
      <c r="BA603" s="4"/>
      <c r="BB603" s="4"/>
      <c r="BC603" s="4"/>
      <c r="BD603" s="4"/>
      <c r="BE603" s="4"/>
      <c r="BF603" s="4"/>
      <c r="BG603" s="4"/>
      <c r="BH603" s="4"/>
      <c r="BI603" s="4"/>
      <c r="BJ603" s="4"/>
      <c r="BK603" s="4"/>
      <c r="BL603" s="4"/>
      <c r="BM603" s="4"/>
      <c r="BN603" s="4"/>
      <c r="BO603" s="4"/>
    </row>
    <row r="604" spans="1:67" x14ac:dyDescent="0.15">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4"/>
      <c r="AI604" s="4"/>
      <c r="AJ604" s="4"/>
      <c r="AK604" s="4"/>
      <c r="AL604" s="4"/>
      <c r="AM604" s="4"/>
      <c r="AN604" s="4"/>
      <c r="AO604" s="4"/>
      <c r="AP604" s="4"/>
      <c r="AQ604" s="4"/>
      <c r="AR604" s="4"/>
      <c r="AS604" s="4"/>
      <c r="AT604" s="4"/>
      <c r="AU604" s="4"/>
      <c r="AV604" s="4"/>
      <c r="AW604" s="4"/>
      <c r="AX604" s="4"/>
      <c r="AY604" s="4"/>
      <c r="AZ604" s="4"/>
      <c r="BA604" s="4"/>
      <c r="BB604" s="4"/>
      <c r="BC604" s="4"/>
      <c r="BD604" s="4"/>
      <c r="BE604" s="4"/>
      <c r="BF604" s="4"/>
      <c r="BG604" s="4"/>
      <c r="BH604" s="4"/>
      <c r="BI604" s="4"/>
      <c r="BJ604" s="4"/>
      <c r="BK604" s="4"/>
      <c r="BL604" s="4"/>
      <c r="BM604" s="4"/>
      <c r="BN604" s="4"/>
      <c r="BO604" s="4"/>
    </row>
    <row r="605" spans="1:67" x14ac:dyDescent="0.1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c r="AG605" s="4"/>
      <c r="AH605" s="4"/>
      <c r="AI605" s="4"/>
      <c r="AJ605" s="4"/>
      <c r="AK605" s="4"/>
      <c r="AL605" s="4"/>
      <c r="AM605" s="4"/>
      <c r="AN605" s="4"/>
      <c r="AO605" s="4"/>
      <c r="AP605" s="4"/>
      <c r="AQ605" s="4"/>
      <c r="AR605" s="4"/>
      <c r="AS605" s="4"/>
      <c r="AT605" s="4"/>
      <c r="AU605" s="4"/>
      <c r="AV605" s="4"/>
      <c r="AW605" s="4"/>
      <c r="AX605" s="4"/>
      <c r="AY605" s="4"/>
      <c r="AZ605" s="4"/>
      <c r="BA605" s="4"/>
      <c r="BB605" s="4"/>
      <c r="BC605" s="4"/>
      <c r="BD605" s="4"/>
      <c r="BE605" s="4"/>
      <c r="BF605" s="4"/>
      <c r="BG605" s="4"/>
      <c r="BH605" s="4"/>
      <c r="BI605" s="4"/>
      <c r="BJ605" s="4"/>
      <c r="BK605" s="4"/>
      <c r="BL605" s="4"/>
      <c r="BM605" s="4"/>
      <c r="BN605" s="4"/>
      <c r="BO605" s="4"/>
    </row>
    <row r="606" spans="1:67" x14ac:dyDescent="0.15">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c r="AG606" s="4"/>
      <c r="AH606" s="4"/>
      <c r="AI606" s="4"/>
      <c r="AJ606" s="4"/>
      <c r="AK606" s="4"/>
      <c r="AL606" s="4"/>
      <c r="AM606" s="4"/>
      <c r="AN606" s="4"/>
      <c r="AO606" s="4"/>
      <c r="AP606" s="4"/>
      <c r="AQ606" s="4"/>
      <c r="AR606" s="4"/>
      <c r="AS606" s="4"/>
      <c r="AT606" s="4"/>
      <c r="AU606" s="4"/>
      <c r="AV606" s="4"/>
      <c r="AW606" s="4"/>
      <c r="AX606" s="4"/>
      <c r="AY606" s="4"/>
      <c r="AZ606" s="4"/>
      <c r="BA606" s="4"/>
      <c r="BB606" s="4"/>
      <c r="BC606" s="4"/>
      <c r="BD606" s="4"/>
      <c r="BE606" s="4"/>
      <c r="BF606" s="4"/>
      <c r="BG606" s="4"/>
      <c r="BH606" s="4"/>
      <c r="BI606" s="4"/>
      <c r="BJ606" s="4"/>
      <c r="BK606" s="4"/>
      <c r="BL606" s="4"/>
      <c r="BM606" s="4"/>
      <c r="BN606" s="4"/>
      <c r="BO606" s="4"/>
    </row>
    <row r="607" spans="1:67" x14ac:dyDescent="0.15">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c r="AG607" s="4"/>
      <c r="AH607" s="4"/>
      <c r="AI607" s="4"/>
      <c r="AJ607" s="4"/>
      <c r="AK607" s="4"/>
      <c r="AL607" s="4"/>
      <c r="AM607" s="4"/>
      <c r="AN607" s="4"/>
      <c r="AO607" s="4"/>
      <c r="AP607" s="4"/>
      <c r="AQ607" s="4"/>
      <c r="AR607" s="4"/>
      <c r="AS607" s="4"/>
      <c r="AT607" s="4"/>
      <c r="AU607" s="4"/>
      <c r="AV607" s="4"/>
      <c r="AW607" s="4"/>
      <c r="AX607" s="4"/>
      <c r="AY607" s="4"/>
      <c r="AZ607" s="4"/>
      <c r="BA607" s="4"/>
      <c r="BB607" s="4"/>
      <c r="BC607" s="4"/>
      <c r="BD607" s="4"/>
      <c r="BE607" s="4"/>
      <c r="BF607" s="4"/>
      <c r="BG607" s="4"/>
      <c r="BH607" s="4"/>
      <c r="BI607" s="4"/>
      <c r="BJ607" s="4"/>
      <c r="BK607" s="4"/>
      <c r="BL607" s="4"/>
      <c r="BM607" s="4"/>
      <c r="BN607" s="4"/>
      <c r="BO607" s="4"/>
    </row>
    <row r="608" spans="1:67" x14ac:dyDescent="0.15">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c r="AG608" s="4"/>
      <c r="AH608" s="4"/>
      <c r="AI608" s="4"/>
      <c r="AJ608" s="4"/>
      <c r="AK608" s="4"/>
      <c r="AL608" s="4"/>
      <c r="AM608" s="4"/>
      <c r="AN608" s="4"/>
      <c r="AO608" s="4"/>
      <c r="AP608" s="4"/>
      <c r="AQ608" s="4"/>
      <c r="AR608" s="4"/>
      <c r="AS608" s="4"/>
      <c r="AT608" s="4"/>
      <c r="AU608" s="4"/>
      <c r="AV608" s="4"/>
      <c r="AW608" s="4"/>
      <c r="AX608" s="4"/>
      <c r="AY608" s="4"/>
      <c r="AZ608" s="4"/>
      <c r="BA608" s="4"/>
      <c r="BB608" s="4"/>
      <c r="BC608" s="4"/>
      <c r="BD608" s="4"/>
      <c r="BE608" s="4"/>
      <c r="BF608" s="4"/>
      <c r="BG608" s="4"/>
      <c r="BH608" s="4"/>
      <c r="BI608" s="4"/>
      <c r="BJ608" s="4"/>
      <c r="BK608" s="4"/>
      <c r="BL608" s="4"/>
      <c r="BM608" s="4"/>
      <c r="BN608" s="4"/>
      <c r="BO608" s="4"/>
    </row>
    <row r="609" spans="1:67" x14ac:dyDescent="0.15">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4"/>
      <c r="AI609" s="4"/>
      <c r="AJ609" s="4"/>
      <c r="AK609" s="4"/>
      <c r="AL609" s="4"/>
      <c r="AM609" s="4"/>
      <c r="AN609" s="4"/>
      <c r="AO609" s="4"/>
      <c r="AP609" s="4"/>
      <c r="AQ609" s="4"/>
      <c r="AR609" s="4"/>
      <c r="AS609" s="4"/>
      <c r="AT609" s="4"/>
      <c r="AU609" s="4"/>
      <c r="AV609" s="4"/>
      <c r="AW609" s="4"/>
      <c r="AX609" s="4"/>
      <c r="AY609" s="4"/>
      <c r="AZ609" s="4"/>
      <c r="BA609" s="4"/>
      <c r="BB609" s="4"/>
      <c r="BC609" s="4"/>
      <c r="BD609" s="4"/>
      <c r="BE609" s="4"/>
      <c r="BF609" s="4"/>
      <c r="BG609" s="4"/>
      <c r="BH609" s="4"/>
      <c r="BI609" s="4"/>
      <c r="BJ609" s="4"/>
      <c r="BK609" s="4"/>
      <c r="BL609" s="4"/>
      <c r="BM609" s="4"/>
      <c r="BN609" s="4"/>
      <c r="BO609" s="4"/>
    </row>
    <row r="610" spans="1:67" x14ac:dyDescent="0.15">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4"/>
      <c r="AI610" s="4"/>
      <c r="AJ610" s="4"/>
      <c r="AK610" s="4"/>
      <c r="AL610" s="4"/>
      <c r="AM610" s="4"/>
      <c r="AN610" s="4"/>
      <c r="AO610" s="4"/>
      <c r="AP610" s="4"/>
      <c r="AQ610" s="4"/>
      <c r="AR610" s="4"/>
      <c r="AS610" s="4"/>
      <c r="AT610" s="4"/>
      <c r="AU610" s="4"/>
      <c r="AV610" s="4"/>
      <c r="AW610" s="4"/>
      <c r="AX610" s="4"/>
      <c r="AY610" s="4"/>
      <c r="AZ610" s="4"/>
      <c r="BA610" s="4"/>
      <c r="BB610" s="4"/>
      <c r="BC610" s="4"/>
      <c r="BD610" s="4"/>
      <c r="BE610" s="4"/>
      <c r="BF610" s="4"/>
      <c r="BG610" s="4"/>
      <c r="BH610" s="4"/>
      <c r="BI610" s="4"/>
      <c r="BJ610" s="4"/>
      <c r="BK610" s="4"/>
      <c r="BL610" s="4"/>
      <c r="BM610" s="4"/>
      <c r="BN610" s="4"/>
      <c r="BO610" s="4"/>
    </row>
    <row r="611" spans="1:67" x14ac:dyDescent="0.15">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4"/>
      <c r="AI611" s="4"/>
      <c r="AJ611" s="4"/>
      <c r="AK611" s="4"/>
      <c r="AL611" s="4"/>
      <c r="AM611" s="4"/>
      <c r="AN611" s="4"/>
      <c r="AO611" s="4"/>
      <c r="AP611" s="4"/>
      <c r="AQ611" s="4"/>
      <c r="AR611" s="4"/>
      <c r="AS611" s="4"/>
      <c r="AT611" s="4"/>
      <c r="AU611" s="4"/>
      <c r="AV611" s="4"/>
      <c r="AW611" s="4"/>
      <c r="AX611" s="4"/>
      <c r="AY611" s="4"/>
      <c r="AZ611" s="4"/>
      <c r="BA611" s="4"/>
      <c r="BB611" s="4"/>
      <c r="BC611" s="4"/>
      <c r="BD611" s="4"/>
      <c r="BE611" s="4"/>
      <c r="BF611" s="4"/>
      <c r="BG611" s="4"/>
      <c r="BH611" s="4"/>
      <c r="BI611" s="4"/>
      <c r="BJ611" s="4"/>
      <c r="BK611" s="4"/>
      <c r="BL611" s="4"/>
      <c r="BM611" s="4"/>
      <c r="BN611" s="4"/>
      <c r="BO611" s="4"/>
    </row>
    <row r="612" spans="1:67" x14ac:dyDescent="0.15">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4"/>
      <c r="AI612" s="4"/>
      <c r="AJ612" s="4"/>
      <c r="AK612" s="4"/>
      <c r="AL612" s="4"/>
      <c r="AM612" s="4"/>
      <c r="AN612" s="4"/>
      <c r="AO612" s="4"/>
      <c r="AP612" s="4"/>
      <c r="AQ612" s="4"/>
      <c r="AR612" s="4"/>
      <c r="AS612" s="4"/>
      <c r="AT612" s="4"/>
      <c r="AU612" s="4"/>
      <c r="AV612" s="4"/>
      <c r="AW612" s="4"/>
      <c r="AX612" s="4"/>
      <c r="AY612" s="4"/>
      <c r="AZ612" s="4"/>
      <c r="BA612" s="4"/>
      <c r="BB612" s="4"/>
      <c r="BC612" s="4"/>
      <c r="BD612" s="4"/>
      <c r="BE612" s="4"/>
      <c r="BF612" s="4"/>
      <c r="BG612" s="4"/>
      <c r="BH612" s="4"/>
      <c r="BI612" s="4"/>
      <c r="BJ612" s="4"/>
      <c r="BK612" s="4"/>
      <c r="BL612" s="4"/>
      <c r="BM612" s="4"/>
      <c r="BN612" s="4"/>
      <c r="BO612" s="4"/>
    </row>
    <row r="613" spans="1:67" x14ac:dyDescent="0.15">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4"/>
      <c r="AI613" s="4"/>
      <c r="AJ613" s="4"/>
      <c r="AK613" s="4"/>
      <c r="AL613" s="4"/>
      <c r="AM613" s="4"/>
      <c r="AN613" s="4"/>
      <c r="AO613" s="4"/>
      <c r="AP613" s="4"/>
      <c r="AQ613" s="4"/>
      <c r="AR613" s="4"/>
      <c r="AS613" s="4"/>
      <c r="AT613" s="4"/>
      <c r="AU613" s="4"/>
      <c r="AV613" s="4"/>
      <c r="AW613" s="4"/>
      <c r="AX613" s="4"/>
      <c r="AY613" s="4"/>
      <c r="AZ613" s="4"/>
      <c r="BA613" s="4"/>
      <c r="BB613" s="4"/>
      <c r="BC613" s="4"/>
      <c r="BD613" s="4"/>
      <c r="BE613" s="4"/>
      <c r="BF613" s="4"/>
      <c r="BG613" s="4"/>
      <c r="BH613" s="4"/>
      <c r="BI613" s="4"/>
      <c r="BJ613" s="4"/>
      <c r="BK613" s="4"/>
      <c r="BL613" s="4"/>
      <c r="BM613" s="4"/>
      <c r="BN613" s="4"/>
      <c r="BO613" s="4"/>
    </row>
    <row r="614" spans="1:67" x14ac:dyDescent="0.15">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4"/>
      <c r="AI614" s="4"/>
      <c r="AJ614" s="4"/>
      <c r="AK614" s="4"/>
      <c r="AL614" s="4"/>
      <c r="AM614" s="4"/>
      <c r="AN614" s="4"/>
      <c r="AO614" s="4"/>
      <c r="AP614" s="4"/>
      <c r="AQ614" s="4"/>
      <c r="AR614" s="4"/>
      <c r="AS614" s="4"/>
      <c r="AT614" s="4"/>
      <c r="AU614" s="4"/>
      <c r="AV614" s="4"/>
      <c r="AW614" s="4"/>
      <c r="AX614" s="4"/>
      <c r="AY614" s="4"/>
      <c r="AZ614" s="4"/>
      <c r="BA614" s="4"/>
      <c r="BB614" s="4"/>
      <c r="BC614" s="4"/>
      <c r="BD614" s="4"/>
      <c r="BE614" s="4"/>
      <c r="BF614" s="4"/>
      <c r="BG614" s="4"/>
      <c r="BH614" s="4"/>
      <c r="BI614" s="4"/>
      <c r="BJ614" s="4"/>
      <c r="BK614" s="4"/>
      <c r="BL614" s="4"/>
      <c r="BM614" s="4"/>
      <c r="BN614" s="4"/>
      <c r="BO614" s="4"/>
    </row>
    <row r="615" spans="1:67" x14ac:dyDescent="0.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4"/>
      <c r="AI615" s="4"/>
      <c r="AJ615" s="4"/>
      <c r="AK615" s="4"/>
      <c r="AL615" s="4"/>
      <c r="AM615" s="4"/>
      <c r="AN615" s="4"/>
      <c r="AO615" s="4"/>
      <c r="AP615" s="4"/>
      <c r="AQ615" s="4"/>
      <c r="AR615" s="4"/>
      <c r="AS615" s="4"/>
      <c r="AT615" s="4"/>
      <c r="AU615" s="4"/>
      <c r="AV615" s="4"/>
      <c r="AW615" s="4"/>
      <c r="AX615" s="4"/>
      <c r="AY615" s="4"/>
      <c r="AZ615" s="4"/>
      <c r="BA615" s="4"/>
      <c r="BB615" s="4"/>
      <c r="BC615" s="4"/>
      <c r="BD615" s="4"/>
      <c r="BE615" s="4"/>
      <c r="BF615" s="4"/>
      <c r="BG615" s="4"/>
      <c r="BH615" s="4"/>
      <c r="BI615" s="4"/>
      <c r="BJ615" s="4"/>
      <c r="BK615" s="4"/>
      <c r="BL615" s="4"/>
      <c r="BM615" s="4"/>
      <c r="BN615" s="4"/>
      <c r="BO615" s="4"/>
    </row>
    <row r="616" spans="1:67" x14ac:dyDescent="0.15">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c r="AI616" s="4"/>
      <c r="AJ616" s="4"/>
      <c r="AK616" s="4"/>
      <c r="AL616" s="4"/>
      <c r="AM616" s="4"/>
      <c r="AN616" s="4"/>
      <c r="AO616" s="4"/>
      <c r="AP616" s="4"/>
      <c r="AQ616" s="4"/>
      <c r="AR616" s="4"/>
      <c r="AS616" s="4"/>
      <c r="AT616" s="4"/>
      <c r="AU616" s="4"/>
      <c r="AV616" s="4"/>
      <c r="AW616" s="4"/>
      <c r="AX616" s="4"/>
      <c r="AY616" s="4"/>
      <c r="AZ616" s="4"/>
      <c r="BA616" s="4"/>
      <c r="BB616" s="4"/>
      <c r="BC616" s="4"/>
      <c r="BD616" s="4"/>
      <c r="BE616" s="4"/>
      <c r="BF616" s="4"/>
      <c r="BG616" s="4"/>
      <c r="BH616" s="4"/>
      <c r="BI616" s="4"/>
      <c r="BJ616" s="4"/>
      <c r="BK616" s="4"/>
      <c r="BL616" s="4"/>
      <c r="BM616" s="4"/>
      <c r="BN616" s="4"/>
      <c r="BO616" s="4"/>
    </row>
    <row r="617" spans="1:67" x14ac:dyDescent="0.15">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4"/>
      <c r="AI617" s="4"/>
      <c r="AJ617" s="4"/>
      <c r="AK617" s="4"/>
      <c r="AL617" s="4"/>
      <c r="AM617" s="4"/>
      <c r="AN617" s="4"/>
      <c r="AO617" s="4"/>
      <c r="AP617" s="4"/>
      <c r="AQ617" s="4"/>
      <c r="AR617" s="4"/>
      <c r="AS617" s="4"/>
      <c r="AT617" s="4"/>
      <c r="AU617" s="4"/>
      <c r="AV617" s="4"/>
      <c r="AW617" s="4"/>
      <c r="AX617" s="4"/>
      <c r="AY617" s="4"/>
      <c r="AZ617" s="4"/>
      <c r="BA617" s="4"/>
      <c r="BB617" s="4"/>
      <c r="BC617" s="4"/>
      <c r="BD617" s="4"/>
      <c r="BE617" s="4"/>
      <c r="BF617" s="4"/>
      <c r="BG617" s="4"/>
      <c r="BH617" s="4"/>
      <c r="BI617" s="4"/>
      <c r="BJ617" s="4"/>
      <c r="BK617" s="4"/>
      <c r="BL617" s="4"/>
      <c r="BM617" s="4"/>
      <c r="BN617" s="4"/>
      <c r="BO617" s="4"/>
    </row>
    <row r="618" spans="1:67" x14ac:dyDescent="0.15">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4"/>
      <c r="AI618" s="4"/>
      <c r="AJ618" s="4"/>
      <c r="AK618" s="4"/>
      <c r="AL618" s="4"/>
      <c r="AM618" s="4"/>
      <c r="AN618" s="4"/>
      <c r="AO618" s="4"/>
      <c r="AP618" s="4"/>
      <c r="AQ618" s="4"/>
      <c r="AR618" s="4"/>
      <c r="AS618" s="4"/>
      <c r="AT618" s="4"/>
      <c r="AU618" s="4"/>
      <c r="AV618" s="4"/>
      <c r="AW618" s="4"/>
      <c r="AX618" s="4"/>
      <c r="AY618" s="4"/>
      <c r="AZ618" s="4"/>
      <c r="BA618" s="4"/>
      <c r="BB618" s="4"/>
      <c r="BC618" s="4"/>
      <c r="BD618" s="4"/>
      <c r="BE618" s="4"/>
      <c r="BF618" s="4"/>
      <c r="BG618" s="4"/>
      <c r="BH618" s="4"/>
      <c r="BI618" s="4"/>
      <c r="BJ618" s="4"/>
      <c r="BK618" s="4"/>
      <c r="BL618" s="4"/>
      <c r="BM618" s="4"/>
      <c r="BN618" s="4"/>
      <c r="BO618" s="4"/>
    </row>
    <row r="619" spans="1:67" x14ac:dyDescent="0.15">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4"/>
      <c r="AI619" s="4"/>
      <c r="AJ619" s="4"/>
      <c r="AK619" s="4"/>
      <c r="AL619" s="4"/>
      <c r="AM619" s="4"/>
      <c r="AN619" s="4"/>
      <c r="AO619" s="4"/>
      <c r="AP619" s="4"/>
      <c r="AQ619" s="4"/>
      <c r="AR619" s="4"/>
      <c r="AS619" s="4"/>
      <c r="AT619" s="4"/>
      <c r="AU619" s="4"/>
      <c r="AV619" s="4"/>
      <c r="AW619" s="4"/>
      <c r="AX619" s="4"/>
      <c r="AY619" s="4"/>
      <c r="AZ619" s="4"/>
      <c r="BA619" s="4"/>
      <c r="BB619" s="4"/>
      <c r="BC619" s="4"/>
      <c r="BD619" s="4"/>
      <c r="BE619" s="4"/>
      <c r="BF619" s="4"/>
      <c r="BG619" s="4"/>
      <c r="BH619" s="4"/>
      <c r="BI619" s="4"/>
      <c r="BJ619" s="4"/>
      <c r="BK619" s="4"/>
      <c r="BL619" s="4"/>
      <c r="BM619" s="4"/>
      <c r="BN619" s="4"/>
      <c r="BO619" s="4"/>
    </row>
    <row r="620" spans="1:67" x14ac:dyDescent="0.15">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c r="AI620" s="4"/>
      <c r="AJ620" s="4"/>
      <c r="AK620" s="4"/>
      <c r="AL620" s="4"/>
      <c r="AM620" s="4"/>
      <c r="AN620" s="4"/>
      <c r="AO620" s="4"/>
      <c r="AP620" s="4"/>
      <c r="AQ620" s="4"/>
      <c r="AR620" s="4"/>
      <c r="AS620" s="4"/>
      <c r="AT620" s="4"/>
      <c r="AU620" s="4"/>
      <c r="AV620" s="4"/>
      <c r="AW620" s="4"/>
      <c r="AX620" s="4"/>
      <c r="AY620" s="4"/>
      <c r="AZ620" s="4"/>
      <c r="BA620" s="4"/>
      <c r="BB620" s="4"/>
      <c r="BC620" s="4"/>
      <c r="BD620" s="4"/>
      <c r="BE620" s="4"/>
      <c r="BF620" s="4"/>
      <c r="BG620" s="4"/>
      <c r="BH620" s="4"/>
      <c r="BI620" s="4"/>
      <c r="BJ620" s="4"/>
      <c r="BK620" s="4"/>
      <c r="BL620" s="4"/>
      <c r="BM620" s="4"/>
      <c r="BN620" s="4"/>
      <c r="BO620" s="4"/>
    </row>
    <row r="621" spans="1:67" x14ac:dyDescent="0.15">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4"/>
      <c r="AI621" s="4"/>
      <c r="AJ621" s="4"/>
      <c r="AK621" s="4"/>
      <c r="AL621" s="4"/>
      <c r="AM621" s="4"/>
      <c r="AN621" s="4"/>
      <c r="AO621" s="4"/>
      <c r="AP621" s="4"/>
      <c r="AQ621" s="4"/>
      <c r="AR621" s="4"/>
      <c r="AS621" s="4"/>
      <c r="AT621" s="4"/>
      <c r="AU621" s="4"/>
      <c r="AV621" s="4"/>
      <c r="AW621" s="4"/>
      <c r="AX621" s="4"/>
      <c r="AY621" s="4"/>
      <c r="AZ621" s="4"/>
      <c r="BA621" s="4"/>
      <c r="BB621" s="4"/>
      <c r="BC621" s="4"/>
      <c r="BD621" s="4"/>
      <c r="BE621" s="4"/>
      <c r="BF621" s="4"/>
      <c r="BG621" s="4"/>
      <c r="BH621" s="4"/>
      <c r="BI621" s="4"/>
      <c r="BJ621" s="4"/>
      <c r="BK621" s="4"/>
      <c r="BL621" s="4"/>
      <c r="BM621" s="4"/>
      <c r="BN621" s="4"/>
      <c r="BO621" s="4"/>
    </row>
    <row r="622" spans="1:67" x14ac:dyDescent="0.15">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c r="AG622" s="4"/>
      <c r="AH622" s="4"/>
      <c r="AI622" s="4"/>
      <c r="AJ622" s="4"/>
      <c r="AK622" s="4"/>
      <c r="AL622" s="4"/>
      <c r="AM622" s="4"/>
      <c r="AN622" s="4"/>
      <c r="AO622" s="4"/>
      <c r="AP622" s="4"/>
      <c r="AQ622" s="4"/>
      <c r="AR622" s="4"/>
      <c r="AS622" s="4"/>
      <c r="AT622" s="4"/>
      <c r="AU622" s="4"/>
      <c r="AV622" s="4"/>
      <c r="AW622" s="4"/>
      <c r="AX622" s="4"/>
      <c r="AY622" s="4"/>
      <c r="AZ622" s="4"/>
      <c r="BA622" s="4"/>
      <c r="BB622" s="4"/>
      <c r="BC622" s="4"/>
      <c r="BD622" s="4"/>
      <c r="BE622" s="4"/>
      <c r="BF622" s="4"/>
      <c r="BG622" s="4"/>
      <c r="BH622" s="4"/>
      <c r="BI622" s="4"/>
      <c r="BJ622" s="4"/>
      <c r="BK622" s="4"/>
      <c r="BL622" s="4"/>
      <c r="BM622" s="4"/>
      <c r="BN622" s="4"/>
      <c r="BO622" s="4"/>
    </row>
    <row r="623" spans="1:67" x14ac:dyDescent="0.15">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c r="AG623" s="4"/>
      <c r="AH623" s="4"/>
      <c r="AI623" s="4"/>
      <c r="AJ623" s="4"/>
      <c r="AK623" s="4"/>
      <c r="AL623" s="4"/>
      <c r="AM623" s="4"/>
      <c r="AN623" s="4"/>
      <c r="AO623" s="4"/>
      <c r="AP623" s="4"/>
      <c r="AQ623" s="4"/>
      <c r="AR623" s="4"/>
      <c r="AS623" s="4"/>
      <c r="AT623" s="4"/>
      <c r="AU623" s="4"/>
      <c r="AV623" s="4"/>
      <c r="AW623" s="4"/>
      <c r="AX623" s="4"/>
      <c r="AY623" s="4"/>
      <c r="AZ623" s="4"/>
      <c r="BA623" s="4"/>
      <c r="BB623" s="4"/>
      <c r="BC623" s="4"/>
      <c r="BD623" s="4"/>
      <c r="BE623" s="4"/>
      <c r="BF623" s="4"/>
      <c r="BG623" s="4"/>
      <c r="BH623" s="4"/>
      <c r="BI623" s="4"/>
      <c r="BJ623" s="4"/>
      <c r="BK623" s="4"/>
      <c r="BL623" s="4"/>
      <c r="BM623" s="4"/>
      <c r="BN623" s="4"/>
      <c r="BO623" s="4"/>
    </row>
    <row r="624" spans="1:67" x14ac:dyDescent="0.15">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c r="AG624" s="4"/>
      <c r="AH624" s="4"/>
      <c r="AI624" s="4"/>
      <c r="AJ624" s="4"/>
      <c r="AK624" s="4"/>
      <c r="AL624" s="4"/>
      <c r="AM624" s="4"/>
      <c r="AN624" s="4"/>
      <c r="AO624" s="4"/>
      <c r="AP624" s="4"/>
      <c r="AQ624" s="4"/>
      <c r="AR624" s="4"/>
      <c r="AS624" s="4"/>
      <c r="AT624" s="4"/>
      <c r="AU624" s="4"/>
      <c r="AV624" s="4"/>
      <c r="AW624" s="4"/>
      <c r="AX624" s="4"/>
      <c r="AY624" s="4"/>
      <c r="AZ624" s="4"/>
      <c r="BA624" s="4"/>
      <c r="BB624" s="4"/>
      <c r="BC624" s="4"/>
      <c r="BD624" s="4"/>
      <c r="BE624" s="4"/>
      <c r="BF624" s="4"/>
      <c r="BG624" s="4"/>
      <c r="BH624" s="4"/>
      <c r="BI624" s="4"/>
      <c r="BJ624" s="4"/>
      <c r="BK624" s="4"/>
      <c r="BL624" s="4"/>
      <c r="BM624" s="4"/>
      <c r="BN624" s="4"/>
      <c r="BO624" s="4"/>
    </row>
    <row r="625" spans="1:67" x14ac:dyDescent="0.1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c r="AG625" s="4"/>
      <c r="AH625" s="4"/>
      <c r="AI625" s="4"/>
      <c r="AJ625" s="4"/>
      <c r="AK625" s="4"/>
      <c r="AL625" s="4"/>
      <c r="AM625" s="4"/>
      <c r="AN625" s="4"/>
      <c r="AO625" s="4"/>
      <c r="AP625" s="4"/>
      <c r="AQ625" s="4"/>
      <c r="AR625" s="4"/>
      <c r="AS625" s="4"/>
      <c r="AT625" s="4"/>
      <c r="AU625" s="4"/>
      <c r="AV625" s="4"/>
      <c r="AW625" s="4"/>
      <c r="AX625" s="4"/>
      <c r="AY625" s="4"/>
      <c r="AZ625" s="4"/>
      <c r="BA625" s="4"/>
      <c r="BB625" s="4"/>
      <c r="BC625" s="4"/>
      <c r="BD625" s="4"/>
      <c r="BE625" s="4"/>
      <c r="BF625" s="4"/>
      <c r="BG625" s="4"/>
      <c r="BH625" s="4"/>
      <c r="BI625" s="4"/>
      <c r="BJ625" s="4"/>
      <c r="BK625" s="4"/>
      <c r="BL625" s="4"/>
      <c r="BM625" s="4"/>
      <c r="BN625" s="4"/>
      <c r="BO625" s="4"/>
    </row>
    <row r="626" spans="1:67" x14ac:dyDescent="0.15">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c r="AG626" s="4"/>
      <c r="AH626" s="4"/>
      <c r="AI626" s="4"/>
      <c r="AJ626" s="4"/>
      <c r="AK626" s="4"/>
      <c r="AL626" s="4"/>
      <c r="AM626" s="4"/>
      <c r="AN626" s="4"/>
      <c r="AO626" s="4"/>
      <c r="AP626" s="4"/>
      <c r="AQ626" s="4"/>
      <c r="AR626" s="4"/>
      <c r="AS626" s="4"/>
      <c r="AT626" s="4"/>
      <c r="AU626" s="4"/>
      <c r="AV626" s="4"/>
      <c r="AW626" s="4"/>
      <c r="AX626" s="4"/>
      <c r="AY626" s="4"/>
      <c r="AZ626" s="4"/>
      <c r="BA626" s="4"/>
      <c r="BB626" s="4"/>
      <c r="BC626" s="4"/>
      <c r="BD626" s="4"/>
      <c r="BE626" s="4"/>
      <c r="BF626" s="4"/>
      <c r="BG626" s="4"/>
      <c r="BH626" s="4"/>
      <c r="BI626" s="4"/>
      <c r="BJ626" s="4"/>
      <c r="BK626" s="4"/>
      <c r="BL626" s="4"/>
      <c r="BM626" s="4"/>
      <c r="BN626" s="4"/>
      <c r="BO626" s="4"/>
    </row>
    <row r="627" spans="1:67" x14ac:dyDescent="0.15">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c r="AG627" s="4"/>
      <c r="AH627" s="4"/>
      <c r="AI627" s="4"/>
      <c r="AJ627" s="4"/>
      <c r="AK627" s="4"/>
      <c r="AL627" s="4"/>
      <c r="AM627" s="4"/>
      <c r="AN627" s="4"/>
      <c r="AO627" s="4"/>
      <c r="AP627" s="4"/>
      <c r="AQ627" s="4"/>
      <c r="AR627" s="4"/>
      <c r="AS627" s="4"/>
      <c r="AT627" s="4"/>
      <c r="AU627" s="4"/>
      <c r="AV627" s="4"/>
      <c r="AW627" s="4"/>
      <c r="AX627" s="4"/>
      <c r="AY627" s="4"/>
      <c r="AZ627" s="4"/>
      <c r="BA627" s="4"/>
      <c r="BB627" s="4"/>
      <c r="BC627" s="4"/>
      <c r="BD627" s="4"/>
      <c r="BE627" s="4"/>
      <c r="BF627" s="4"/>
      <c r="BG627" s="4"/>
      <c r="BH627" s="4"/>
      <c r="BI627" s="4"/>
      <c r="BJ627" s="4"/>
      <c r="BK627" s="4"/>
      <c r="BL627" s="4"/>
      <c r="BM627" s="4"/>
      <c r="BN627" s="4"/>
      <c r="BO627" s="4"/>
    </row>
    <row r="628" spans="1:67" x14ac:dyDescent="0.15">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c r="AG628" s="4"/>
      <c r="AH628" s="4"/>
      <c r="AI628" s="4"/>
      <c r="AJ628" s="4"/>
      <c r="AK628" s="4"/>
      <c r="AL628" s="4"/>
      <c r="AM628" s="4"/>
      <c r="AN628" s="4"/>
      <c r="AO628" s="4"/>
      <c r="AP628" s="4"/>
      <c r="AQ628" s="4"/>
      <c r="AR628" s="4"/>
      <c r="AS628" s="4"/>
      <c r="AT628" s="4"/>
      <c r="AU628" s="4"/>
      <c r="AV628" s="4"/>
      <c r="AW628" s="4"/>
      <c r="AX628" s="4"/>
      <c r="AY628" s="4"/>
      <c r="AZ628" s="4"/>
      <c r="BA628" s="4"/>
      <c r="BB628" s="4"/>
      <c r="BC628" s="4"/>
      <c r="BD628" s="4"/>
      <c r="BE628" s="4"/>
      <c r="BF628" s="4"/>
      <c r="BG628" s="4"/>
      <c r="BH628" s="4"/>
      <c r="BI628" s="4"/>
      <c r="BJ628" s="4"/>
      <c r="BK628" s="4"/>
      <c r="BL628" s="4"/>
      <c r="BM628" s="4"/>
      <c r="BN628" s="4"/>
      <c r="BO628" s="4"/>
    </row>
    <row r="629" spans="1:67" x14ac:dyDescent="0.15">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c r="AG629" s="4"/>
      <c r="AH629" s="4"/>
      <c r="AI629" s="4"/>
      <c r="AJ629" s="4"/>
      <c r="AK629" s="4"/>
      <c r="AL629" s="4"/>
      <c r="AM629" s="4"/>
      <c r="AN629" s="4"/>
      <c r="AO629" s="4"/>
      <c r="AP629" s="4"/>
      <c r="AQ629" s="4"/>
      <c r="AR629" s="4"/>
      <c r="AS629" s="4"/>
      <c r="AT629" s="4"/>
      <c r="AU629" s="4"/>
      <c r="AV629" s="4"/>
      <c r="AW629" s="4"/>
      <c r="AX629" s="4"/>
      <c r="AY629" s="4"/>
      <c r="AZ629" s="4"/>
      <c r="BA629" s="4"/>
      <c r="BB629" s="4"/>
      <c r="BC629" s="4"/>
      <c r="BD629" s="4"/>
      <c r="BE629" s="4"/>
      <c r="BF629" s="4"/>
      <c r="BG629" s="4"/>
      <c r="BH629" s="4"/>
      <c r="BI629" s="4"/>
      <c r="BJ629" s="4"/>
      <c r="BK629" s="4"/>
      <c r="BL629" s="4"/>
      <c r="BM629" s="4"/>
      <c r="BN629" s="4"/>
      <c r="BO629" s="4"/>
    </row>
    <row r="630" spans="1:67" x14ac:dyDescent="0.15">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c r="AG630" s="4"/>
      <c r="AH630" s="4"/>
      <c r="AI630" s="4"/>
      <c r="AJ630" s="4"/>
      <c r="AK630" s="4"/>
      <c r="AL630" s="4"/>
      <c r="AM630" s="4"/>
      <c r="AN630" s="4"/>
      <c r="AO630" s="4"/>
      <c r="AP630" s="4"/>
      <c r="AQ630" s="4"/>
      <c r="AR630" s="4"/>
      <c r="AS630" s="4"/>
      <c r="AT630" s="4"/>
      <c r="AU630" s="4"/>
      <c r="AV630" s="4"/>
      <c r="AW630" s="4"/>
      <c r="AX630" s="4"/>
      <c r="AY630" s="4"/>
      <c r="AZ630" s="4"/>
      <c r="BA630" s="4"/>
      <c r="BB630" s="4"/>
      <c r="BC630" s="4"/>
      <c r="BD630" s="4"/>
      <c r="BE630" s="4"/>
      <c r="BF630" s="4"/>
      <c r="BG630" s="4"/>
      <c r="BH630" s="4"/>
      <c r="BI630" s="4"/>
      <c r="BJ630" s="4"/>
      <c r="BK630" s="4"/>
      <c r="BL630" s="4"/>
      <c r="BM630" s="4"/>
      <c r="BN630" s="4"/>
      <c r="BO630" s="4"/>
    </row>
    <row r="631" spans="1:67" x14ac:dyDescent="0.15">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c r="AG631" s="4"/>
      <c r="AH631" s="4"/>
      <c r="AI631" s="4"/>
      <c r="AJ631" s="4"/>
      <c r="AK631" s="4"/>
      <c r="AL631" s="4"/>
      <c r="AM631" s="4"/>
      <c r="AN631" s="4"/>
      <c r="AO631" s="4"/>
      <c r="AP631" s="4"/>
      <c r="AQ631" s="4"/>
      <c r="AR631" s="4"/>
      <c r="AS631" s="4"/>
      <c r="AT631" s="4"/>
      <c r="AU631" s="4"/>
      <c r="AV631" s="4"/>
      <c r="AW631" s="4"/>
      <c r="AX631" s="4"/>
      <c r="AY631" s="4"/>
      <c r="AZ631" s="4"/>
      <c r="BA631" s="4"/>
      <c r="BB631" s="4"/>
      <c r="BC631" s="4"/>
      <c r="BD631" s="4"/>
      <c r="BE631" s="4"/>
      <c r="BF631" s="4"/>
      <c r="BG631" s="4"/>
      <c r="BH631" s="4"/>
      <c r="BI631" s="4"/>
      <c r="BJ631" s="4"/>
      <c r="BK631" s="4"/>
      <c r="BL631" s="4"/>
      <c r="BM631" s="4"/>
      <c r="BN631" s="4"/>
      <c r="BO631" s="4"/>
    </row>
    <row r="632" spans="1:67" x14ac:dyDescent="0.15">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c r="AG632" s="4"/>
      <c r="AH632" s="4"/>
      <c r="AI632" s="4"/>
      <c r="AJ632" s="4"/>
      <c r="AK632" s="4"/>
      <c r="AL632" s="4"/>
      <c r="AM632" s="4"/>
      <c r="AN632" s="4"/>
      <c r="AO632" s="4"/>
      <c r="AP632" s="4"/>
      <c r="AQ632" s="4"/>
      <c r="AR632" s="4"/>
      <c r="AS632" s="4"/>
      <c r="AT632" s="4"/>
      <c r="AU632" s="4"/>
      <c r="AV632" s="4"/>
      <c r="AW632" s="4"/>
      <c r="AX632" s="4"/>
      <c r="AY632" s="4"/>
      <c r="AZ632" s="4"/>
      <c r="BA632" s="4"/>
      <c r="BB632" s="4"/>
      <c r="BC632" s="4"/>
      <c r="BD632" s="4"/>
      <c r="BE632" s="4"/>
      <c r="BF632" s="4"/>
      <c r="BG632" s="4"/>
      <c r="BH632" s="4"/>
      <c r="BI632" s="4"/>
      <c r="BJ632" s="4"/>
      <c r="BK632" s="4"/>
      <c r="BL632" s="4"/>
      <c r="BM632" s="4"/>
      <c r="BN632" s="4"/>
      <c r="BO632" s="4"/>
    </row>
    <row r="633" spans="1:67" x14ac:dyDescent="0.15">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c r="AG633" s="4"/>
      <c r="AH633" s="4"/>
      <c r="AI633" s="4"/>
      <c r="AJ633" s="4"/>
      <c r="AK633" s="4"/>
      <c r="AL633" s="4"/>
      <c r="AM633" s="4"/>
      <c r="AN633" s="4"/>
      <c r="AO633" s="4"/>
      <c r="AP633" s="4"/>
      <c r="AQ633" s="4"/>
      <c r="AR633" s="4"/>
      <c r="AS633" s="4"/>
      <c r="AT633" s="4"/>
      <c r="AU633" s="4"/>
      <c r="AV633" s="4"/>
      <c r="AW633" s="4"/>
      <c r="AX633" s="4"/>
      <c r="AY633" s="4"/>
      <c r="AZ633" s="4"/>
      <c r="BA633" s="4"/>
      <c r="BB633" s="4"/>
      <c r="BC633" s="4"/>
      <c r="BD633" s="4"/>
      <c r="BE633" s="4"/>
      <c r="BF633" s="4"/>
      <c r="BG633" s="4"/>
      <c r="BH633" s="4"/>
      <c r="BI633" s="4"/>
      <c r="BJ633" s="4"/>
      <c r="BK633" s="4"/>
      <c r="BL633" s="4"/>
      <c r="BM633" s="4"/>
      <c r="BN633" s="4"/>
      <c r="BO633" s="4"/>
    </row>
    <row r="634" spans="1:67" x14ac:dyDescent="0.15">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c r="AG634" s="4"/>
      <c r="AH634" s="4"/>
      <c r="AI634" s="4"/>
      <c r="AJ634" s="4"/>
      <c r="AK634" s="4"/>
      <c r="AL634" s="4"/>
      <c r="AM634" s="4"/>
      <c r="AN634" s="4"/>
      <c r="AO634" s="4"/>
      <c r="AP634" s="4"/>
      <c r="AQ634" s="4"/>
      <c r="AR634" s="4"/>
      <c r="AS634" s="4"/>
      <c r="AT634" s="4"/>
      <c r="AU634" s="4"/>
      <c r="AV634" s="4"/>
      <c r="AW634" s="4"/>
      <c r="AX634" s="4"/>
      <c r="AY634" s="4"/>
      <c r="AZ634" s="4"/>
      <c r="BA634" s="4"/>
      <c r="BB634" s="4"/>
      <c r="BC634" s="4"/>
      <c r="BD634" s="4"/>
      <c r="BE634" s="4"/>
      <c r="BF634" s="4"/>
      <c r="BG634" s="4"/>
      <c r="BH634" s="4"/>
      <c r="BI634" s="4"/>
      <c r="BJ634" s="4"/>
      <c r="BK634" s="4"/>
      <c r="BL634" s="4"/>
      <c r="BM634" s="4"/>
      <c r="BN634" s="4"/>
      <c r="BO634" s="4"/>
    </row>
    <row r="635" spans="1:67" x14ac:dyDescent="0.1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c r="AG635" s="4"/>
      <c r="AH635" s="4"/>
      <c r="AI635" s="4"/>
      <c r="AJ635" s="4"/>
      <c r="AK635" s="4"/>
      <c r="AL635" s="4"/>
      <c r="AM635" s="4"/>
      <c r="AN635" s="4"/>
      <c r="AO635" s="4"/>
      <c r="AP635" s="4"/>
      <c r="AQ635" s="4"/>
      <c r="AR635" s="4"/>
      <c r="AS635" s="4"/>
      <c r="AT635" s="4"/>
      <c r="AU635" s="4"/>
      <c r="AV635" s="4"/>
      <c r="AW635" s="4"/>
      <c r="AX635" s="4"/>
      <c r="AY635" s="4"/>
      <c r="AZ635" s="4"/>
      <c r="BA635" s="4"/>
      <c r="BB635" s="4"/>
      <c r="BC635" s="4"/>
      <c r="BD635" s="4"/>
      <c r="BE635" s="4"/>
      <c r="BF635" s="4"/>
      <c r="BG635" s="4"/>
      <c r="BH635" s="4"/>
      <c r="BI635" s="4"/>
      <c r="BJ635" s="4"/>
      <c r="BK635" s="4"/>
      <c r="BL635" s="4"/>
      <c r="BM635" s="4"/>
      <c r="BN635" s="4"/>
      <c r="BO635" s="4"/>
    </row>
    <row r="636" spans="1:67" x14ac:dyDescent="0.15">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c r="AG636" s="4"/>
      <c r="AH636" s="4"/>
      <c r="AI636" s="4"/>
      <c r="AJ636" s="4"/>
      <c r="AK636" s="4"/>
      <c r="AL636" s="4"/>
      <c r="AM636" s="4"/>
      <c r="AN636" s="4"/>
      <c r="AO636" s="4"/>
      <c r="AP636" s="4"/>
      <c r="AQ636" s="4"/>
      <c r="AR636" s="4"/>
      <c r="AS636" s="4"/>
      <c r="AT636" s="4"/>
      <c r="AU636" s="4"/>
      <c r="AV636" s="4"/>
      <c r="AW636" s="4"/>
      <c r="AX636" s="4"/>
      <c r="AY636" s="4"/>
      <c r="AZ636" s="4"/>
      <c r="BA636" s="4"/>
      <c r="BB636" s="4"/>
      <c r="BC636" s="4"/>
      <c r="BD636" s="4"/>
      <c r="BE636" s="4"/>
      <c r="BF636" s="4"/>
      <c r="BG636" s="4"/>
      <c r="BH636" s="4"/>
      <c r="BI636" s="4"/>
      <c r="BJ636" s="4"/>
      <c r="BK636" s="4"/>
      <c r="BL636" s="4"/>
      <c r="BM636" s="4"/>
      <c r="BN636" s="4"/>
      <c r="BO636" s="4"/>
    </row>
    <row r="637" spans="1:67" x14ac:dyDescent="0.15">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c r="AG637" s="4"/>
      <c r="AH637" s="4"/>
      <c r="AI637" s="4"/>
      <c r="AJ637" s="4"/>
      <c r="AK637" s="4"/>
      <c r="AL637" s="4"/>
      <c r="AM637" s="4"/>
      <c r="AN637" s="4"/>
      <c r="AO637" s="4"/>
      <c r="AP637" s="4"/>
      <c r="AQ637" s="4"/>
      <c r="AR637" s="4"/>
      <c r="AS637" s="4"/>
      <c r="AT637" s="4"/>
      <c r="AU637" s="4"/>
      <c r="AV637" s="4"/>
      <c r="AW637" s="4"/>
      <c r="AX637" s="4"/>
      <c r="AY637" s="4"/>
      <c r="AZ637" s="4"/>
      <c r="BA637" s="4"/>
      <c r="BB637" s="4"/>
      <c r="BC637" s="4"/>
      <c r="BD637" s="4"/>
      <c r="BE637" s="4"/>
      <c r="BF637" s="4"/>
      <c r="BG637" s="4"/>
      <c r="BH637" s="4"/>
      <c r="BI637" s="4"/>
      <c r="BJ637" s="4"/>
      <c r="BK637" s="4"/>
      <c r="BL637" s="4"/>
      <c r="BM637" s="4"/>
      <c r="BN637" s="4"/>
      <c r="BO637" s="4"/>
    </row>
    <row r="638" spans="1:67" x14ac:dyDescent="0.15">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4"/>
      <c r="AI638" s="4"/>
      <c r="AJ638" s="4"/>
      <c r="AK638" s="4"/>
      <c r="AL638" s="4"/>
      <c r="AM638" s="4"/>
      <c r="AN638" s="4"/>
      <c r="AO638" s="4"/>
      <c r="AP638" s="4"/>
      <c r="AQ638" s="4"/>
      <c r="AR638" s="4"/>
      <c r="AS638" s="4"/>
      <c r="AT638" s="4"/>
      <c r="AU638" s="4"/>
      <c r="AV638" s="4"/>
      <c r="AW638" s="4"/>
      <c r="AX638" s="4"/>
      <c r="AY638" s="4"/>
      <c r="AZ638" s="4"/>
      <c r="BA638" s="4"/>
      <c r="BB638" s="4"/>
      <c r="BC638" s="4"/>
      <c r="BD638" s="4"/>
      <c r="BE638" s="4"/>
      <c r="BF638" s="4"/>
      <c r="BG638" s="4"/>
      <c r="BH638" s="4"/>
      <c r="BI638" s="4"/>
      <c r="BJ638" s="4"/>
      <c r="BK638" s="4"/>
      <c r="BL638" s="4"/>
      <c r="BM638" s="4"/>
      <c r="BN638" s="4"/>
      <c r="BO638" s="4"/>
    </row>
    <row r="639" spans="1:67" x14ac:dyDescent="0.15">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c r="AG639" s="4"/>
      <c r="AH639" s="4"/>
      <c r="AI639" s="4"/>
      <c r="AJ639" s="4"/>
      <c r="AK639" s="4"/>
      <c r="AL639" s="4"/>
      <c r="AM639" s="4"/>
      <c r="AN639" s="4"/>
      <c r="AO639" s="4"/>
      <c r="AP639" s="4"/>
      <c r="AQ639" s="4"/>
      <c r="AR639" s="4"/>
      <c r="AS639" s="4"/>
      <c r="AT639" s="4"/>
      <c r="AU639" s="4"/>
      <c r="AV639" s="4"/>
      <c r="AW639" s="4"/>
      <c r="AX639" s="4"/>
      <c r="AY639" s="4"/>
      <c r="AZ639" s="4"/>
      <c r="BA639" s="4"/>
      <c r="BB639" s="4"/>
      <c r="BC639" s="4"/>
      <c r="BD639" s="4"/>
      <c r="BE639" s="4"/>
      <c r="BF639" s="4"/>
      <c r="BG639" s="4"/>
      <c r="BH639" s="4"/>
      <c r="BI639" s="4"/>
      <c r="BJ639" s="4"/>
      <c r="BK639" s="4"/>
      <c r="BL639" s="4"/>
      <c r="BM639" s="4"/>
      <c r="BN639" s="4"/>
      <c r="BO639" s="4"/>
    </row>
    <row r="640" spans="1:67" x14ac:dyDescent="0.15">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c r="AG640" s="4"/>
      <c r="AH640" s="4"/>
      <c r="AI640" s="4"/>
      <c r="AJ640" s="4"/>
      <c r="AK640" s="4"/>
      <c r="AL640" s="4"/>
      <c r="AM640" s="4"/>
      <c r="AN640" s="4"/>
      <c r="AO640" s="4"/>
      <c r="AP640" s="4"/>
      <c r="AQ640" s="4"/>
      <c r="AR640" s="4"/>
      <c r="AS640" s="4"/>
      <c r="AT640" s="4"/>
      <c r="AU640" s="4"/>
      <c r="AV640" s="4"/>
      <c r="AW640" s="4"/>
      <c r="AX640" s="4"/>
      <c r="AY640" s="4"/>
      <c r="AZ640" s="4"/>
      <c r="BA640" s="4"/>
      <c r="BB640" s="4"/>
      <c r="BC640" s="4"/>
      <c r="BD640" s="4"/>
      <c r="BE640" s="4"/>
      <c r="BF640" s="4"/>
      <c r="BG640" s="4"/>
      <c r="BH640" s="4"/>
      <c r="BI640" s="4"/>
      <c r="BJ640" s="4"/>
      <c r="BK640" s="4"/>
      <c r="BL640" s="4"/>
      <c r="BM640" s="4"/>
      <c r="BN640" s="4"/>
      <c r="BO640" s="4"/>
    </row>
    <row r="641" spans="1:67" x14ac:dyDescent="0.15">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c r="AG641" s="4"/>
      <c r="AH641" s="4"/>
      <c r="AI641" s="4"/>
      <c r="AJ641" s="4"/>
      <c r="AK641" s="4"/>
      <c r="AL641" s="4"/>
      <c r="AM641" s="4"/>
      <c r="AN641" s="4"/>
      <c r="AO641" s="4"/>
      <c r="AP641" s="4"/>
      <c r="AQ641" s="4"/>
      <c r="AR641" s="4"/>
      <c r="AS641" s="4"/>
      <c r="AT641" s="4"/>
      <c r="AU641" s="4"/>
      <c r="AV641" s="4"/>
      <c r="AW641" s="4"/>
      <c r="AX641" s="4"/>
      <c r="AY641" s="4"/>
      <c r="AZ641" s="4"/>
      <c r="BA641" s="4"/>
      <c r="BB641" s="4"/>
      <c r="BC641" s="4"/>
      <c r="BD641" s="4"/>
      <c r="BE641" s="4"/>
      <c r="BF641" s="4"/>
      <c r="BG641" s="4"/>
      <c r="BH641" s="4"/>
      <c r="BI641" s="4"/>
      <c r="BJ641" s="4"/>
      <c r="BK641" s="4"/>
      <c r="BL641" s="4"/>
      <c r="BM641" s="4"/>
      <c r="BN641" s="4"/>
      <c r="BO641" s="4"/>
    </row>
    <row r="642" spans="1:67" x14ac:dyDescent="0.15">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c r="AG642" s="4"/>
      <c r="AH642" s="4"/>
      <c r="AI642" s="4"/>
      <c r="AJ642" s="4"/>
      <c r="AK642" s="4"/>
      <c r="AL642" s="4"/>
      <c r="AM642" s="4"/>
      <c r="AN642" s="4"/>
      <c r="AO642" s="4"/>
      <c r="AP642" s="4"/>
      <c r="AQ642" s="4"/>
      <c r="AR642" s="4"/>
      <c r="AS642" s="4"/>
      <c r="AT642" s="4"/>
      <c r="AU642" s="4"/>
      <c r="AV642" s="4"/>
      <c r="AW642" s="4"/>
      <c r="AX642" s="4"/>
      <c r="AY642" s="4"/>
      <c r="AZ642" s="4"/>
      <c r="BA642" s="4"/>
      <c r="BB642" s="4"/>
      <c r="BC642" s="4"/>
      <c r="BD642" s="4"/>
      <c r="BE642" s="4"/>
      <c r="BF642" s="4"/>
      <c r="BG642" s="4"/>
      <c r="BH642" s="4"/>
      <c r="BI642" s="4"/>
      <c r="BJ642" s="4"/>
      <c r="BK642" s="4"/>
      <c r="BL642" s="4"/>
      <c r="BM642" s="4"/>
      <c r="BN642" s="4"/>
      <c r="BO642" s="4"/>
    </row>
    <row r="643" spans="1:67" x14ac:dyDescent="0.15">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c r="AG643" s="4"/>
      <c r="AH643" s="4"/>
      <c r="AI643" s="4"/>
      <c r="AJ643" s="4"/>
      <c r="AK643" s="4"/>
      <c r="AL643" s="4"/>
      <c r="AM643" s="4"/>
      <c r="AN643" s="4"/>
      <c r="AO643" s="4"/>
      <c r="AP643" s="4"/>
      <c r="AQ643" s="4"/>
      <c r="AR643" s="4"/>
      <c r="AS643" s="4"/>
      <c r="AT643" s="4"/>
      <c r="AU643" s="4"/>
      <c r="AV643" s="4"/>
      <c r="AW643" s="4"/>
      <c r="AX643" s="4"/>
      <c r="AY643" s="4"/>
      <c r="AZ643" s="4"/>
      <c r="BA643" s="4"/>
      <c r="BB643" s="4"/>
      <c r="BC643" s="4"/>
      <c r="BD643" s="4"/>
      <c r="BE643" s="4"/>
      <c r="BF643" s="4"/>
      <c r="BG643" s="4"/>
      <c r="BH643" s="4"/>
      <c r="BI643" s="4"/>
      <c r="BJ643" s="4"/>
      <c r="BK643" s="4"/>
      <c r="BL643" s="4"/>
      <c r="BM643" s="4"/>
      <c r="BN643" s="4"/>
      <c r="BO643" s="4"/>
    </row>
    <row r="644" spans="1:67" x14ac:dyDescent="0.15">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c r="AG644" s="4"/>
      <c r="AH644" s="4"/>
      <c r="AI644" s="4"/>
      <c r="AJ644" s="4"/>
      <c r="AK644" s="4"/>
      <c r="AL644" s="4"/>
      <c r="AM644" s="4"/>
      <c r="AN644" s="4"/>
      <c r="AO644" s="4"/>
      <c r="AP644" s="4"/>
      <c r="AQ644" s="4"/>
      <c r="AR644" s="4"/>
      <c r="AS644" s="4"/>
      <c r="AT644" s="4"/>
      <c r="AU644" s="4"/>
      <c r="AV644" s="4"/>
      <c r="AW644" s="4"/>
      <c r="AX644" s="4"/>
      <c r="AY644" s="4"/>
      <c r="AZ644" s="4"/>
      <c r="BA644" s="4"/>
      <c r="BB644" s="4"/>
      <c r="BC644" s="4"/>
      <c r="BD644" s="4"/>
      <c r="BE644" s="4"/>
      <c r="BF644" s="4"/>
      <c r="BG644" s="4"/>
      <c r="BH644" s="4"/>
      <c r="BI644" s="4"/>
      <c r="BJ644" s="4"/>
      <c r="BK644" s="4"/>
      <c r="BL644" s="4"/>
      <c r="BM644" s="4"/>
      <c r="BN644" s="4"/>
      <c r="BO644" s="4"/>
    </row>
    <row r="645" spans="1:67" x14ac:dyDescent="0.1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c r="AG645" s="4"/>
      <c r="AH645" s="4"/>
      <c r="AI645" s="4"/>
      <c r="AJ645" s="4"/>
      <c r="AK645" s="4"/>
      <c r="AL645" s="4"/>
      <c r="AM645" s="4"/>
      <c r="AN645" s="4"/>
      <c r="AO645" s="4"/>
      <c r="AP645" s="4"/>
      <c r="AQ645" s="4"/>
      <c r="AR645" s="4"/>
      <c r="AS645" s="4"/>
      <c r="AT645" s="4"/>
      <c r="AU645" s="4"/>
      <c r="AV645" s="4"/>
      <c r="AW645" s="4"/>
      <c r="AX645" s="4"/>
      <c r="AY645" s="4"/>
      <c r="AZ645" s="4"/>
      <c r="BA645" s="4"/>
      <c r="BB645" s="4"/>
      <c r="BC645" s="4"/>
      <c r="BD645" s="4"/>
      <c r="BE645" s="4"/>
      <c r="BF645" s="4"/>
      <c r="BG645" s="4"/>
      <c r="BH645" s="4"/>
      <c r="BI645" s="4"/>
      <c r="BJ645" s="4"/>
      <c r="BK645" s="4"/>
      <c r="BL645" s="4"/>
      <c r="BM645" s="4"/>
      <c r="BN645" s="4"/>
      <c r="BO645" s="4"/>
    </row>
    <row r="646" spans="1:67" x14ac:dyDescent="0.15">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c r="AG646" s="4"/>
      <c r="AH646" s="4"/>
      <c r="AI646" s="4"/>
      <c r="AJ646" s="4"/>
      <c r="AK646" s="4"/>
      <c r="AL646" s="4"/>
      <c r="AM646" s="4"/>
      <c r="AN646" s="4"/>
      <c r="AO646" s="4"/>
      <c r="AP646" s="4"/>
      <c r="AQ646" s="4"/>
      <c r="AR646" s="4"/>
      <c r="AS646" s="4"/>
      <c r="AT646" s="4"/>
      <c r="AU646" s="4"/>
      <c r="AV646" s="4"/>
      <c r="AW646" s="4"/>
      <c r="AX646" s="4"/>
      <c r="AY646" s="4"/>
      <c r="AZ646" s="4"/>
      <c r="BA646" s="4"/>
      <c r="BB646" s="4"/>
      <c r="BC646" s="4"/>
      <c r="BD646" s="4"/>
      <c r="BE646" s="4"/>
      <c r="BF646" s="4"/>
      <c r="BG646" s="4"/>
      <c r="BH646" s="4"/>
      <c r="BI646" s="4"/>
      <c r="BJ646" s="4"/>
      <c r="BK646" s="4"/>
      <c r="BL646" s="4"/>
      <c r="BM646" s="4"/>
      <c r="BN646" s="4"/>
      <c r="BO646" s="4"/>
    </row>
    <row r="647" spans="1:67" x14ac:dyDescent="0.15">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c r="AG647" s="4"/>
      <c r="AH647" s="4"/>
      <c r="AI647" s="4"/>
      <c r="AJ647" s="4"/>
      <c r="AK647" s="4"/>
      <c r="AL647" s="4"/>
      <c r="AM647" s="4"/>
      <c r="AN647" s="4"/>
      <c r="AO647" s="4"/>
      <c r="AP647" s="4"/>
      <c r="AQ647" s="4"/>
      <c r="AR647" s="4"/>
      <c r="AS647" s="4"/>
      <c r="AT647" s="4"/>
      <c r="AU647" s="4"/>
      <c r="AV647" s="4"/>
      <c r="AW647" s="4"/>
      <c r="AX647" s="4"/>
      <c r="AY647" s="4"/>
      <c r="AZ647" s="4"/>
      <c r="BA647" s="4"/>
      <c r="BB647" s="4"/>
      <c r="BC647" s="4"/>
      <c r="BD647" s="4"/>
      <c r="BE647" s="4"/>
      <c r="BF647" s="4"/>
      <c r="BG647" s="4"/>
      <c r="BH647" s="4"/>
      <c r="BI647" s="4"/>
      <c r="BJ647" s="4"/>
      <c r="BK647" s="4"/>
      <c r="BL647" s="4"/>
      <c r="BM647" s="4"/>
      <c r="BN647" s="4"/>
      <c r="BO647" s="4"/>
    </row>
    <row r="648" spans="1:67" x14ac:dyDescent="0.15">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c r="AG648" s="4"/>
      <c r="AH648" s="4"/>
      <c r="AI648" s="4"/>
      <c r="AJ648" s="4"/>
      <c r="AK648" s="4"/>
      <c r="AL648" s="4"/>
      <c r="AM648" s="4"/>
      <c r="AN648" s="4"/>
      <c r="AO648" s="4"/>
      <c r="AP648" s="4"/>
      <c r="AQ648" s="4"/>
      <c r="AR648" s="4"/>
      <c r="AS648" s="4"/>
      <c r="AT648" s="4"/>
      <c r="AU648" s="4"/>
      <c r="AV648" s="4"/>
      <c r="AW648" s="4"/>
      <c r="AX648" s="4"/>
      <c r="AY648" s="4"/>
      <c r="AZ648" s="4"/>
      <c r="BA648" s="4"/>
      <c r="BB648" s="4"/>
      <c r="BC648" s="4"/>
      <c r="BD648" s="4"/>
      <c r="BE648" s="4"/>
      <c r="BF648" s="4"/>
      <c r="BG648" s="4"/>
      <c r="BH648" s="4"/>
      <c r="BI648" s="4"/>
      <c r="BJ648" s="4"/>
      <c r="BK648" s="4"/>
      <c r="BL648" s="4"/>
      <c r="BM648" s="4"/>
      <c r="BN648" s="4"/>
      <c r="BO648" s="4"/>
    </row>
    <row r="649" spans="1:67" x14ac:dyDescent="0.15">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c r="AG649" s="4"/>
      <c r="AH649" s="4"/>
      <c r="AI649" s="4"/>
      <c r="AJ649" s="4"/>
      <c r="AK649" s="4"/>
      <c r="AL649" s="4"/>
      <c r="AM649" s="4"/>
      <c r="AN649" s="4"/>
      <c r="AO649" s="4"/>
      <c r="AP649" s="4"/>
      <c r="AQ649" s="4"/>
      <c r="AR649" s="4"/>
      <c r="AS649" s="4"/>
      <c r="AT649" s="4"/>
      <c r="AU649" s="4"/>
      <c r="AV649" s="4"/>
      <c r="AW649" s="4"/>
      <c r="AX649" s="4"/>
      <c r="AY649" s="4"/>
      <c r="AZ649" s="4"/>
      <c r="BA649" s="4"/>
      <c r="BB649" s="4"/>
      <c r="BC649" s="4"/>
      <c r="BD649" s="4"/>
      <c r="BE649" s="4"/>
      <c r="BF649" s="4"/>
      <c r="BG649" s="4"/>
      <c r="BH649" s="4"/>
      <c r="BI649" s="4"/>
      <c r="BJ649" s="4"/>
      <c r="BK649" s="4"/>
      <c r="BL649" s="4"/>
      <c r="BM649" s="4"/>
      <c r="BN649" s="4"/>
      <c r="BO649" s="4"/>
    </row>
    <row r="650" spans="1:67" x14ac:dyDescent="0.15">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c r="AG650" s="4"/>
      <c r="AH650" s="4"/>
      <c r="AI650" s="4"/>
      <c r="AJ650" s="4"/>
      <c r="AK650" s="4"/>
      <c r="AL650" s="4"/>
      <c r="AM650" s="4"/>
      <c r="AN650" s="4"/>
      <c r="AO650" s="4"/>
      <c r="AP650" s="4"/>
      <c r="AQ650" s="4"/>
      <c r="AR650" s="4"/>
      <c r="AS650" s="4"/>
      <c r="AT650" s="4"/>
      <c r="AU650" s="4"/>
      <c r="AV650" s="4"/>
      <c r="AW650" s="4"/>
      <c r="AX650" s="4"/>
      <c r="AY650" s="4"/>
      <c r="AZ650" s="4"/>
      <c r="BA650" s="4"/>
      <c r="BB650" s="4"/>
      <c r="BC650" s="4"/>
      <c r="BD650" s="4"/>
      <c r="BE650" s="4"/>
      <c r="BF650" s="4"/>
      <c r="BG650" s="4"/>
      <c r="BH650" s="4"/>
      <c r="BI650" s="4"/>
      <c r="BJ650" s="4"/>
      <c r="BK650" s="4"/>
      <c r="BL650" s="4"/>
      <c r="BM650" s="4"/>
      <c r="BN650" s="4"/>
      <c r="BO650" s="4"/>
    </row>
    <row r="651" spans="1:67" x14ac:dyDescent="0.15">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c r="AG651" s="4"/>
      <c r="AH651" s="4"/>
      <c r="AI651" s="4"/>
      <c r="AJ651" s="4"/>
      <c r="AK651" s="4"/>
      <c r="AL651" s="4"/>
      <c r="AM651" s="4"/>
      <c r="AN651" s="4"/>
      <c r="AO651" s="4"/>
      <c r="AP651" s="4"/>
      <c r="AQ651" s="4"/>
      <c r="AR651" s="4"/>
      <c r="AS651" s="4"/>
      <c r="AT651" s="4"/>
      <c r="AU651" s="4"/>
      <c r="AV651" s="4"/>
      <c r="AW651" s="4"/>
      <c r="AX651" s="4"/>
      <c r="AY651" s="4"/>
      <c r="AZ651" s="4"/>
      <c r="BA651" s="4"/>
      <c r="BB651" s="4"/>
      <c r="BC651" s="4"/>
      <c r="BD651" s="4"/>
      <c r="BE651" s="4"/>
      <c r="BF651" s="4"/>
      <c r="BG651" s="4"/>
      <c r="BH651" s="4"/>
      <c r="BI651" s="4"/>
      <c r="BJ651" s="4"/>
      <c r="BK651" s="4"/>
      <c r="BL651" s="4"/>
      <c r="BM651" s="4"/>
      <c r="BN651" s="4"/>
      <c r="BO651" s="4"/>
    </row>
    <row r="652" spans="1:67" x14ac:dyDescent="0.15">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c r="AG652" s="4"/>
      <c r="AH652" s="4"/>
      <c r="AI652" s="4"/>
      <c r="AJ652" s="4"/>
      <c r="AK652" s="4"/>
      <c r="AL652" s="4"/>
      <c r="AM652" s="4"/>
      <c r="AN652" s="4"/>
      <c r="AO652" s="4"/>
      <c r="AP652" s="4"/>
      <c r="AQ652" s="4"/>
      <c r="AR652" s="4"/>
      <c r="AS652" s="4"/>
      <c r="AT652" s="4"/>
      <c r="AU652" s="4"/>
      <c r="AV652" s="4"/>
      <c r="AW652" s="4"/>
      <c r="AX652" s="4"/>
      <c r="AY652" s="4"/>
      <c r="AZ652" s="4"/>
      <c r="BA652" s="4"/>
      <c r="BB652" s="4"/>
      <c r="BC652" s="4"/>
      <c r="BD652" s="4"/>
      <c r="BE652" s="4"/>
      <c r="BF652" s="4"/>
      <c r="BG652" s="4"/>
      <c r="BH652" s="4"/>
      <c r="BI652" s="4"/>
      <c r="BJ652" s="4"/>
      <c r="BK652" s="4"/>
      <c r="BL652" s="4"/>
      <c r="BM652" s="4"/>
      <c r="BN652" s="4"/>
      <c r="BO652" s="4"/>
    </row>
    <row r="653" spans="1:67" x14ac:dyDescent="0.15">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c r="AG653" s="4"/>
      <c r="AH653" s="4"/>
      <c r="AI653" s="4"/>
      <c r="AJ653" s="4"/>
      <c r="AK653" s="4"/>
      <c r="AL653" s="4"/>
      <c r="AM653" s="4"/>
      <c r="AN653" s="4"/>
      <c r="AO653" s="4"/>
      <c r="AP653" s="4"/>
      <c r="AQ653" s="4"/>
      <c r="AR653" s="4"/>
      <c r="AS653" s="4"/>
      <c r="AT653" s="4"/>
      <c r="AU653" s="4"/>
      <c r="AV653" s="4"/>
      <c r="AW653" s="4"/>
      <c r="AX653" s="4"/>
      <c r="AY653" s="4"/>
      <c r="AZ653" s="4"/>
      <c r="BA653" s="4"/>
      <c r="BB653" s="4"/>
      <c r="BC653" s="4"/>
      <c r="BD653" s="4"/>
      <c r="BE653" s="4"/>
      <c r="BF653" s="4"/>
      <c r="BG653" s="4"/>
      <c r="BH653" s="4"/>
      <c r="BI653" s="4"/>
      <c r="BJ653" s="4"/>
      <c r="BK653" s="4"/>
      <c r="BL653" s="4"/>
      <c r="BM653" s="4"/>
      <c r="BN653" s="4"/>
      <c r="BO653" s="4"/>
    </row>
    <row r="654" spans="1:67" x14ac:dyDescent="0.15">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c r="AG654" s="4"/>
      <c r="AH654" s="4"/>
      <c r="AI654" s="4"/>
      <c r="AJ654" s="4"/>
      <c r="AK654" s="4"/>
      <c r="AL654" s="4"/>
      <c r="AM654" s="4"/>
      <c r="AN654" s="4"/>
      <c r="AO654" s="4"/>
      <c r="AP654" s="4"/>
      <c r="AQ654" s="4"/>
      <c r="AR654" s="4"/>
      <c r="AS654" s="4"/>
      <c r="AT654" s="4"/>
      <c r="AU654" s="4"/>
      <c r="AV654" s="4"/>
      <c r="AW654" s="4"/>
      <c r="AX654" s="4"/>
      <c r="AY654" s="4"/>
      <c r="AZ654" s="4"/>
      <c r="BA654" s="4"/>
      <c r="BB654" s="4"/>
      <c r="BC654" s="4"/>
      <c r="BD654" s="4"/>
      <c r="BE654" s="4"/>
      <c r="BF654" s="4"/>
      <c r="BG654" s="4"/>
      <c r="BH654" s="4"/>
      <c r="BI654" s="4"/>
      <c r="BJ654" s="4"/>
      <c r="BK654" s="4"/>
      <c r="BL654" s="4"/>
      <c r="BM654" s="4"/>
      <c r="BN654" s="4"/>
      <c r="BO654" s="4"/>
    </row>
    <row r="655" spans="1:67" x14ac:dyDescent="0.1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c r="AG655" s="4"/>
      <c r="AH655" s="4"/>
      <c r="AI655" s="4"/>
      <c r="AJ655" s="4"/>
      <c r="AK655" s="4"/>
      <c r="AL655" s="4"/>
      <c r="AM655" s="4"/>
      <c r="AN655" s="4"/>
      <c r="AO655" s="4"/>
      <c r="AP655" s="4"/>
      <c r="AQ655" s="4"/>
      <c r="AR655" s="4"/>
      <c r="AS655" s="4"/>
      <c r="AT655" s="4"/>
      <c r="AU655" s="4"/>
      <c r="AV655" s="4"/>
      <c r="AW655" s="4"/>
      <c r="AX655" s="4"/>
      <c r="AY655" s="4"/>
      <c r="AZ655" s="4"/>
      <c r="BA655" s="4"/>
      <c r="BB655" s="4"/>
      <c r="BC655" s="4"/>
      <c r="BD655" s="4"/>
      <c r="BE655" s="4"/>
      <c r="BF655" s="4"/>
      <c r="BG655" s="4"/>
      <c r="BH655" s="4"/>
      <c r="BI655" s="4"/>
      <c r="BJ655" s="4"/>
      <c r="BK655" s="4"/>
      <c r="BL655" s="4"/>
      <c r="BM655" s="4"/>
      <c r="BN655" s="4"/>
      <c r="BO655" s="4"/>
    </row>
    <row r="656" spans="1:67" x14ac:dyDescent="0.15">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c r="AG656" s="4"/>
      <c r="AH656" s="4"/>
      <c r="AI656" s="4"/>
      <c r="AJ656" s="4"/>
      <c r="AK656" s="4"/>
      <c r="AL656" s="4"/>
      <c r="AM656" s="4"/>
      <c r="AN656" s="4"/>
      <c r="AO656" s="4"/>
      <c r="AP656" s="4"/>
      <c r="AQ656" s="4"/>
      <c r="AR656" s="4"/>
      <c r="AS656" s="4"/>
      <c r="AT656" s="4"/>
      <c r="AU656" s="4"/>
      <c r="AV656" s="4"/>
      <c r="AW656" s="4"/>
      <c r="AX656" s="4"/>
      <c r="AY656" s="4"/>
      <c r="AZ656" s="4"/>
      <c r="BA656" s="4"/>
      <c r="BB656" s="4"/>
      <c r="BC656" s="4"/>
      <c r="BD656" s="4"/>
      <c r="BE656" s="4"/>
      <c r="BF656" s="4"/>
      <c r="BG656" s="4"/>
      <c r="BH656" s="4"/>
      <c r="BI656" s="4"/>
      <c r="BJ656" s="4"/>
      <c r="BK656" s="4"/>
      <c r="BL656" s="4"/>
      <c r="BM656" s="4"/>
      <c r="BN656" s="4"/>
      <c r="BO656" s="4"/>
    </row>
    <row r="657" spans="1:67" x14ac:dyDescent="0.15">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c r="AG657" s="4"/>
      <c r="AH657" s="4"/>
      <c r="AI657" s="4"/>
      <c r="AJ657" s="4"/>
      <c r="AK657" s="4"/>
      <c r="AL657" s="4"/>
      <c r="AM657" s="4"/>
      <c r="AN657" s="4"/>
      <c r="AO657" s="4"/>
      <c r="AP657" s="4"/>
      <c r="AQ657" s="4"/>
      <c r="AR657" s="4"/>
      <c r="AS657" s="4"/>
      <c r="AT657" s="4"/>
      <c r="AU657" s="4"/>
      <c r="AV657" s="4"/>
      <c r="AW657" s="4"/>
      <c r="AX657" s="4"/>
      <c r="AY657" s="4"/>
      <c r="AZ657" s="4"/>
      <c r="BA657" s="4"/>
      <c r="BB657" s="4"/>
      <c r="BC657" s="4"/>
      <c r="BD657" s="4"/>
      <c r="BE657" s="4"/>
      <c r="BF657" s="4"/>
      <c r="BG657" s="4"/>
      <c r="BH657" s="4"/>
      <c r="BI657" s="4"/>
      <c r="BJ657" s="4"/>
      <c r="BK657" s="4"/>
      <c r="BL657" s="4"/>
      <c r="BM657" s="4"/>
      <c r="BN657" s="4"/>
      <c r="BO657" s="4"/>
    </row>
    <row r="658" spans="1:67" x14ac:dyDescent="0.15">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c r="AG658" s="4"/>
      <c r="AH658" s="4"/>
      <c r="AI658" s="4"/>
      <c r="AJ658" s="4"/>
      <c r="AK658" s="4"/>
      <c r="AL658" s="4"/>
      <c r="AM658" s="4"/>
      <c r="AN658" s="4"/>
      <c r="AO658" s="4"/>
      <c r="AP658" s="4"/>
      <c r="AQ658" s="4"/>
      <c r="AR658" s="4"/>
      <c r="AS658" s="4"/>
      <c r="AT658" s="4"/>
      <c r="AU658" s="4"/>
      <c r="AV658" s="4"/>
      <c r="AW658" s="4"/>
      <c r="AX658" s="4"/>
      <c r="AY658" s="4"/>
      <c r="AZ658" s="4"/>
      <c r="BA658" s="4"/>
      <c r="BB658" s="4"/>
      <c r="BC658" s="4"/>
      <c r="BD658" s="4"/>
      <c r="BE658" s="4"/>
      <c r="BF658" s="4"/>
      <c r="BG658" s="4"/>
      <c r="BH658" s="4"/>
      <c r="BI658" s="4"/>
      <c r="BJ658" s="4"/>
      <c r="BK658" s="4"/>
      <c r="BL658" s="4"/>
      <c r="BM658" s="4"/>
      <c r="BN658" s="4"/>
      <c r="BO658" s="4"/>
    </row>
    <row r="659" spans="1:67" x14ac:dyDescent="0.15">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c r="AG659" s="4"/>
      <c r="AH659" s="4"/>
      <c r="AI659" s="4"/>
      <c r="AJ659" s="4"/>
      <c r="AK659" s="4"/>
      <c r="AL659" s="4"/>
      <c r="AM659" s="4"/>
      <c r="AN659" s="4"/>
      <c r="AO659" s="4"/>
      <c r="AP659" s="4"/>
      <c r="AQ659" s="4"/>
      <c r="AR659" s="4"/>
      <c r="AS659" s="4"/>
      <c r="AT659" s="4"/>
      <c r="AU659" s="4"/>
      <c r="AV659" s="4"/>
      <c r="AW659" s="4"/>
      <c r="AX659" s="4"/>
      <c r="AY659" s="4"/>
      <c r="AZ659" s="4"/>
      <c r="BA659" s="4"/>
      <c r="BB659" s="4"/>
      <c r="BC659" s="4"/>
      <c r="BD659" s="4"/>
      <c r="BE659" s="4"/>
      <c r="BF659" s="4"/>
      <c r="BG659" s="4"/>
      <c r="BH659" s="4"/>
      <c r="BI659" s="4"/>
      <c r="BJ659" s="4"/>
      <c r="BK659" s="4"/>
      <c r="BL659" s="4"/>
      <c r="BM659" s="4"/>
      <c r="BN659" s="4"/>
      <c r="BO659" s="4"/>
    </row>
    <row r="660" spans="1:67" x14ac:dyDescent="0.15">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c r="AG660" s="4"/>
      <c r="AH660" s="4"/>
      <c r="AI660" s="4"/>
      <c r="AJ660" s="4"/>
      <c r="AK660" s="4"/>
      <c r="AL660" s="4"/>
      <c r="AM660" s="4"/>
      <c r="AN660" s="4"/>
      <c r="AO660" s="4"/>
      <c r="AP660" s="4"/>
      <c r="AQ660" s="4"/>
      <c r="AR660" s="4"/>
      <c r="AS660" s="4"/>
      <c r="AT660" s="4"/>
      <c r="AU660" s="4"/>
      <c r="AV660" s="4"/>
      <c r="AW660" s="4"/>
      <c r="AX660" s="4"/>
      <c r="AY660" s="4"/>
      <c r="AZ660" s="4"/>
      <c r="BA660" s="4"/>
      <c r="BB660" s="4"/>
      <c r="BC660" s="4"/>
      <c r="BD660" s="4"/>
      <c r="BE660" s="4"/>
      <c r="BF660" s="4"/>
      <c r="BG660" s="4"/>
      <c r="BH660" s="4"/>
      <c r="BI660" s="4"/>
      <c r="BJ660" s="4"/>
      <c r="BK660" s="4"/>
      <c r="BL660" s="4"/>
      <c r="BM660" s="4"/>
      <c r="BN660" s="4"/>
      <c r="BO660" s="4"/>
    </row>
    <row r="661" spans="1:67" x14ac:dyDescent="0.15">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c r="AG661" s="4"/>
      <c r="AH661" s="4"/>
      <c r="AI661" s="4"/>
      <c r="AJ661" s="4"/>
      <c r="AK661" s="4"/>
      <c r="AL661" s="4"/>
      <c r="AM661" s="4"/>
      <c r="AN661" s="4"/>
      <c r="AO661" s="4"/>
      <c r="AP661" s="4"/>
      <c r="AQ661" s="4"/>
      <c r="AR661" s="4"/>
      <c r="AS661" s="4"/>
      <c r="AT661" s="4"/>
      <c r="AU661" s="4"/>
      <c r="AV661" s="4"/>
      <c r="AW661" s="4"/>
      <c r="AX661" s="4"/>
      <c r="AY661" s="4"/>
      <c r="AZ661" s="4"/>
      <c r="BA661" s="4"/>
      <c r="BB661" s="4"/>
      <c r="BC661" s="4"/>
      <c r="BD661" s="4"/>
      <c r="BE661" s="4"/>
      <c r="BF661" s="4"/>
      <c r="BG661" s="4"/>
      <c r="BH661" s="4"/>
      <c r="BI661" s="4"/>
      <c r="BJ661" s="4"/>
      <c r="BK661" s="4"/>
      <c r="BL661" s="4"/>
      <c r="BM661" s="4"/>
      <c r="BN661" s="4"/>
      <c r="BO661" s="4"/>
    </row>
    <row r="662" spans="1:67" x14ac:dyDescent="0.15">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c r="AG662" s="4"/>
      <c r="AH662" s="4"/>
      <c r="AI662" s="4"/>
      <c r="AJ662" s="4"/>
      <c r="AK662" s="4"/>
      <c r="AL662" s="4"/>
      <c r="AM662" s="4"/>
      <c r="AN662" s="4"/>
      <c r="AO662" s="4"/>
      <c r="AP662" s="4"/>
      <c r="AQ662" s="4"/>
      <c r="AR662" s="4"/>
      <c r="AS662" s="4"/>
      <c r="AT662" s="4"/>
      <c r="AU662" s="4"/>
      <c r="AV662" s="4"/>
      <c r="AW662" s="4"/>
      <c r="AX662" s="4"/>
      <c r="AY662" s="4"/>
      <c r="AZ662" s="4"/>
      <c r="BA662" s="4"/>
      <c r="BB662" s="4"/>
      <c r="BC662" s="4"/>
      <c r="BD662" s="4"/>
      <c r="BE662" s="4"/>
      <c r="BF662" s="4"/>
      <c r="BG662" s="4"/>
      <c r="BH662" s="4"/>
      <c r="BI662" s="4"/>
      <c r="BJ662" s="4"/>
      <c r="BK662" s="4"/>
      <c r="BL662" s="4"/>
      <c r="BM662" s="4"/>
      <c r="BN662" s="4"/>
      <c r="BO662" s="4"/>
    </row>
    <row r="663" spans="1:67" x14ac:dyDescent="0.15">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c r="AG663" s="4"/>
      <c r="AH663" s="4"/>
      <c r="AI663" s="4"/>
      <c r="AJ663" s="4"/>
      <c r="AK663" s="4"/>
      <c r="AL663" s="4"/>
      <c r="AM663" s="4"/>
      <c r="AN663" s="4"/>
      <c r="AO663" s="4"/>
      <c r="AP663" s="4"/>
      <c r="AQ663" s="4"/>
      <c r="AR663" s="4"/>
      <c r="AS663" s="4"/>
      <c r="AT663" s="4"/>
      <c r="AU663" s="4"/>
      <c r="AV663" s="4"/>
      <c r="AW663" s="4"/>
      <c r="AX663" s="4"/>
      <c r="AY663" s="4"/>
      <c r="AZ663" s="4"/>
      <c r="BA663" s="4"/>
      <c r="BB663" s="4"/>
      <c r="BC663" s="4"/>
      <c r="BD663" s="4"/>
      <c r="BE663" s="4"/>
      <c r="BF663" s="4"/>
      <c r="BG663" s="4"/>
      <c r="BH663" s="4"/>
      <c r="BI663" s="4"/>
      <c r="BJ663" s="4"/>
      <c r="BK663" s="4"/>
      <c r="BL663" s="4"/>
      <c r="BM663" s="4"/>
      <c r="BN663" s="4"/>
      <c r="BO663" s="4"/>
    </row>
    <row r="664" spans="1:67" x14ac:dyDescent="0.15">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c r="AG664" s="4"/>
      <c r="AH664" s="4"/>
      <c r="AI664" s="4"/>
      <c r="AJ664" s="4"/>
      <c r="AK664" s="4"/>
      <c r="AL664" s="4"/>
      <c r="AM664" s="4"/>
      <c r="AN664" s="4"/>
      <c r="AO664" s="4"/>
      <c r="AP664" s="4"/>
      <c r="AQ664" s="4"/>
      <c r="AR664" s="4"/>
      <c r="AS664" s="4"/>
      <c r="AT664" s="4"/>
      <c r="AU664" s="4"/>
      <c r="AV664" s="4"/>
      <c r="AW664" s="4"/>
      <c r="AX664" s="4"/>
      <c r="AY664" s="4"/>
      <c r="AZ664" s="4"/>
      <c r="BA664" s="4"/>
      <c r="BB664" s="4"/>
      <c r="BC664" s="4"/>
      <c r="BD664" s="4"/>
      <c r="BE664" s="4"/>
      <c r="BF664" s="4"/>
      <c r="BG664" s="4"/>
      <c r="BH664" s="4"/>
      <c r="BI664" s="4"/>
      <c r="BJ664" s="4"/>
      <c r="BK664" s="4"/>
      <c r="BL664" s="4"/>
      <c r="BM664" s="4"/>
      <c r="BN664" s="4"/>
      <c r="BO664" s="4"/>
    </row>
    <row r="665" spans="1:67" x14ac:dyDescent="0.1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c r="AG665" s="4"/>
      <c r="AH665" s="4"/>
      <c r="AI665" s="4"/>
      <c r="AJ665" s="4"/>
      <c r="AK665" s="4"/>
      <c r="AL665" s="4"/>
      <c r="AM665" s="4"/>
      <c r="AN665" s="4"/>
      <c r="AO665" s="4"/>
      <c r="AP665" s="4"/>
      <c r="AQ665" s="4"/>
      <c r="AR665" s="4"/>
      <c r="AS665" s="4"/>
      <c r="AT665" s="4"/>
      <c r="AU665" s="4"/>
      <c r="AV665" s="4"/>
      <c r="AW665" s="4"/>
      <c r="AX665" s="4"/>
      <c r="AY665" s="4"/>
      <c r="AZ665" s="4"/>
      <c r="BA665" s="4"/>
      <c r="BB665" s="4"/>
      <c r="BC665" s="4"/>
      <c r="BD665" s="4"/>
      <c r="BE665" s="4"/>
      <c r="BF665" s="4"/>
      <c r="BG665" s="4"/>
      <c r="BH665" s="4"/>
      <c r="BI665" s="4"/>
      <c r="BJ665" s="4"/>
      <c r="BK665" s="4"/>
      <c r="BL665" s="4"/>
      <c r="BM665" s="4"/>
      <c r="BN665" s="4"/>
      <c r="BO665" s="4"/>
    </row>
    <row r="666" spans="1:67" x14ac:dyDescent="0.15">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c r="AG666" s="4"/>
      <c r="AH666" s="4"/>
      <c r="AI666" s="4"/>
      <c r="AJ666" s="4"/>
      <c r="AK666" s="4"/>
      <c r="AL666" s="4"/>
      <c r="AM666" s="4"/>
      <c r="AN666" s="4"/>
      <c r="AO666" s="4"/>
      <c r="AP666" s="4"/>
      <c r="AQ666" s="4"/>
      <c r="AR666" s="4"/>
      <c r="AS666" s="4"/>
      <c r="AT666" s="4"/>
      <c r="AU666" s="4"/>
      <c r="AV666" s="4"/>
      <c r="AW666" s="4"/>
      <c r="AX666" s="4"/>
      <c r="AY666" s="4"/>
      <c r="AZ666" s="4"/>
      <c r="BA666" s="4"/>
      <c r="BB666" s="4"/>
      <c r="BC666" s="4"/>
      <c r="BD666" s="4"/>
      <c r="BE666" s="4"/>
      <c r="BF666" s="4"/>
      <c r="BG666" s="4"/>
      <c r="BH666" s="4"/>
      <c r="BI666" s="4"/>
      <c r="BJ666" s="4"/>
      <c r="BK666" s="4"/>
      <c r="BL666" s="4"/>
      <c r="BM666" s="4"/>
      <c r="BN666" s="4"/>
      <c r="BO666" s="4"/>
    </row>
    <row r="667" spans="1:67" x14ac:dyDescent="0.15">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c r="AG667" s="4"/>
      <c r="AH667" s="4"/>
      <c r="AI667" s="4"/>
      <c r="AJ667" s="4"/>
      <c r="AK667" s="4"/>
      <c r="AL667" s="4"/>
      <c r="AM667" s="4"/>
      <c r="AN667" s="4"/>
      <c r="AO667" s="4"/>
      <c r="AP667" s="4"/>
      <c r="AQ667" s="4"/>
      <c r="AR667" s="4"/>
      <c r="AS667" s="4"/>
      <c r="AT667" s="4"/>
      <c r="AU667" s="4"/>
      <c r="AV667" s="4"/>
      <c r="AW667" s="4"/>
      <c r="AX667" s="4"/>
      <c r="AY667" s="4"/>
      <c r="AZ667" s="4"/>
      <c r="BA667" s="4"/>
      <c r="BB667" s="4"/>
      <c r="BC667" s="4"/>
      <c r="BD667" s="4"/>
      <c r="BE667" s="4"/>
      <c r="BF667" s="4"/>
      <c r="BG667" s="4"/>
      <c r="BH667" s="4"/>
      <c r="BI667" s="4"/>
      <c r="BJ667" s="4"/>
      <c r="BK667" s="4"/>
      <c r="BL667" s="4"/>
      <c r="BM667" s="4"/>
      <c r="BN667" s="4"/>
      <c r="BO667" s="4"/>
    </row>
    <row r="668" spans="1:67" x14ac:dyDescent="0.15">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c r="AG668" s="4"/>
      <c r="AH668" s="4"/>
      <c r="AI668" s="4"/>
      <c r="AJ668" s="4"/>
      <c r="AK668" s="4"/>
      <c r="AL668" s="4"/>
      <c r="AM668" s="4"/>
      <c r="AN668" s="4"/>
      <c r="AO668" s="4"/>
      <c r="AP668" s="4"/>
      <c r="AQ668" s="4"/>
      <c r="AR668" s="4"/>
      <c r="AS668" s="4"/>
      <c r="AT668" s="4"/>
      <c r="AU668" s="4"/>
      <c r="AV668" s="4"/>
      <c r="AW668" s="4"/>
      <c r="AX668" s="4"/>
      <c r="AY668" s="4"/>
      <c r="AZ668" s="4"/>
      <c r="BA668" s="4"/>
      <c r="BB668" s="4"/>
      <c r="BC668" s="4"/>
      <c r="BD668" s="4"/>
      <c r="BE668" s="4"/>
      <c r="BF668" s="4"/>
      <c r="BG668" s="4"/>
      <c r="BH668" s="4"/>
      <c r="BI668" s="4"/>
      <c r="BJ668" s="4"/>
      <c r="BK668" s="4"/>
      <c r="BL668" s="4"/>
      <c r="BM668" s="4"/>
      <c r="BN668" s="4"/>
      <c r="BO668" s="4"/>
    </row>
    <row r="669" spans="1:67" x14ac:dyDescent="0.15">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c r="AG669" s="4"/>
      <c r="AH669" s="4"/>
      <c r="AI669" s="4"/>
      <c r="AJ669" s="4"/>
      <c r="AK669" s="4"/>
      <c r="AL669" s="4"/>
      <c r="AM669" s="4"/>
      <c r="AN669" s="4"/>
      <c r="AO669" s="4"/>
      <c r="AP669" s="4"/>
      <c r="AQ669" s="4"/>
      <c r="AR669" s="4"/>
      <c r="AS669" s="4"/>
      <c r="AT669" s="4"/>
      <c r="AU669" s="4"/>
      <c r="AV669" s="4"/>
      <c r="AW669" s="4"/>
      <c r="AX669" s="4"/>
      <c r="AY669" s="4"/>
      <c r="AZ669" s="4"/>
      <c r="BA669" s="4"/>
      <c r="BB669" s="4"/>
      <c r="BC669" s="4"/>
      <c r="BD669" s="4"/>
      <c r="BE669" s="4"/>
      <c r="BF669" s="4"/>
      <c r="BG669" s="4"/>
      <c r="BH669" s="4"/>
      <c r="BI669" s="4"/>
      <c r="BJ669" s="4"/>
      <c r="BK669" s="4"/>
      <c r="BL669" s="4"/>
      <c r="BM669" s="4"/>
      <c r="BN669" s="4"/>
      <c r="BO669" s="4"/>
    </row>
    <row r="670" spans="1:67" x14ac:dyDescent="0.15">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c r="AG670" s="4"/>
      <c r="AH670" s="4"/>
      <c r="AI670" s="4"/>
      <c r="AJ670" s="4"/>
      <c r="AK670" s="4"/>
      <c r="AL670" s="4"/>
      <c r="AM670" s="4"/>
      <c r="AN670" s="4"/>
      <c r="AO670" s="4"/>
      <c r="AP670" s="4"/>
      <c r="AQ670" s="4"/>
      <c r="AR670" s="4"/>
      <c r="AS670" s="4"/>
      <c r="AT670" s="4"/>
      <c r="AU670" s="4"/>
      <c r="AV670" s="4"/>
      <c r="AW670" s="4"/>
      <c r="AX670" s="4"/>
      <c r="AY670" s="4"/>
      <c r="AZ670" s="4"/>
      <c r="BA670" s="4"/>
      <c r="BB670" s="4"/>
      <c r="BC670" s="4"/>
      <c r="BD670" s="4"/>
      <c r="BE670" s="4"/>
      <c r="BF670" s="4"/>
      <c r="BG670" s="4"/>
      <c r="BH670" s="4"/>
      <c r="BI670" s="4"/>
      <c r="BJ670" s="4"/>
      <c r="BK670" s="4"/>
      <c r="BL670" s="4"/>
      <c r="BM670" s="4"/>
      <c r="BN670" s="4"/>
      <c r="BO670" s="4"/>
    </row>
    <row r="671" spans="1:67" x14ac:dyDescent="0.15">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c r="AG671" s="4"/>
      <c r="AH671" s="4"/>
      <c r="AI671" s="4"/>
      <c r="AJ671" s="4"/>
      <c r="AK671" s="4"/>
      <c r="AL671" s="4"/>
      <c r="AM671" s="4"/>
      <c r="AN671" s="4"/>
      <c r="AO671" s="4"/>
      <c r="AP671" s="4"/>
      <c r="AQ671" s="4"/>
      <c r="AR671" s="4"/>
      <c r="AS671" s="4"/>
      <c r="AT671" s="4"/>
      <c r="AU671" s="4"/>
      <c r="AV671" s="4"/>
      <c r="AW671" s="4"/>
      <c r="AX671" s="4"/>
      <c r="AY671" s="4"/>
      <c r="AZ671" s="4"/>
      <c r="BA671" s="4"/>
      <c r="BB671" s="4"/>
      <c r="BC671" s="4"/>
      <c r="BD671" s="4"/>
      <c r="BE671" s="4"/>
      <c r="BF671" s="4"/>
      <c r="BG671" s="4"/>
      <c r="BH671" s="4"/>
      <c r="BI671" s="4"/>
      <c r="BJ671" s="4"/>
      <c r="BK671" s="4"/>
      <c r="BL671" s="4"/>
      <c r="BM671" s="4"/>
      <c r="BN671" s="4"/>
      <c r="BO671" s="4"/>
    </row>
    <row r="672" spans="1:67" x14ac:dyDescent="0.15">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c r="AG672" s="4"/>
      <c r="AH672" s="4"/>
      <c r="AI672" s="4"/>
      <c r="AJ672" s="4"/>
      <c r="AK672" s="4"/>
      <c r="AL672" s="4"/>
      <c r="AM672" s="4"/>
      <c r="AN672" s="4"/>
      <c r="AO672" s="4"/>
      <c r="AP672" s="4"/>
      <c r="AQ672" s="4"/>
      <c r="AR672" s="4"/>
      <c r="AS672" s="4"/>
      <c r="AT672" s="4"/>
      <c r="AU672" s="4"/>
      <c r="AV672" s="4"/>
      <c r="AW672" s="4"/>
      <c r="AX672" s="4"/>
      <c r="AY672" s="4"/>
      <c r="AZ672" s="4"/>
      <c r="BA672" s="4"/>
      <c r="BB672" s="4"/>
      <c r="BC672" s="4"/>
      <c r="BD672" s="4"/>
      <c r="BE672" s="4"/>
      <c r="BF672" s="4"/>
      <c r="BG672" s="4"/>
      <c r="BH672" s="4"/>
      <c r="BI672" s="4"/>
      <c r="BJ672" s="4"/>
      <c r="BK672" s="4"/>
      <c r="BL672" s="4"/>
      <c r="BM672" s="4"/>
      <c r="BN672" s="4"/>
      <c r="BO672" s="4"/>
    </row>
    <row r="673" spans="1:67" x14ac:dyDescent="0.15">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c r="AG673" s="4"/>
      <c r="AH673" s="4"/>
      <c r="AI673" s="4"/>
      <c r="AJ673" s="4"/>
      <c r="AK673" s="4"/>
      <c r="AL673" s="4"/>
      <c r="AM673" s="4"/>
      <c r="AN673" s="4"/>
      <c r="AO673" s="4"/>
      <c r="AP673" s="4"/>
      <c r="AQ673" s="4"/>
      <c r="AR673" s="4"/>
      <c r="AS673" s="4"/>
      <c r="AT673" s="4"/>
      <c r="AU673" s="4"/>
      <c r="AV673" s="4"/>
      <c r="AW673" s="4"/>
      <c r="AX673" s="4"/>
      <c r="AY673" s="4"/>
      <c r="AZ673" s="4"/>
      <c r="BA673" s="4"/>
      <c r="BB673" s="4"/>
      <c r="BC673" s="4"/>
      <c r="BD673" s="4"/>
      <c r="BE673" s="4"/>
      <c r="BF673" s="4"/>
      <c r="BG673" s="4"/>
      <c r="BH673" s="4"/>
      <c r="BI673" s="4"/>
      <c r="BJ673" s="4"/>
      <c r="BK673" s="4"/>
      <c r="BL673" s="4"/>
      <c r="BM673" s="4"/>
      <c r="BN673" s="4"/>
      <c r="BO673" s="4"/>
    </row>
    <row r="674" spans="1:67" x14ac:dyDescent="0.15">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c r="AG674" s="4"/>
      <c r="AH674" s="4"/>
      <c r="AI674" s="4"/>
      <c r="AJ674" s="4"/>
      <c r="AK674" s="4"/>
      <c r="AL674" s="4"/>
      <c r="AM674" s="4"/>
      <c r="AN674" s="4"/>
      <c r="AO674" s="4"/>
      <c r="AP674" s="4"/>
      <c r="AQ674" s="4"/>
      <c r="AR674" s="4"/>
      <c r="AS674" s="4"/>
      <c r="AT674" s="4"/>
      <c r="AU674" s="4"/>
      <c r="AV674" s="4"/>
      <c r="AW674" s="4"/>
      <c r="AX674" s="4"/>
      <c r="AY674" s="4"/>
      <c r="AZ674" s="4"/>
      <c r="BA674" s="4"/>
      <c r="BB674" s="4"/>
      <c r="BC674" s="4"/>
      <c r="BD674" s="4"/>
      <c r="BE674" s="4"/>
      <c r="BF674" s="4"/>
      <c r="BG674" s="4"/>
      <c r="BH674" s="4"/>
      <c r="BI674" s="4"/>
      <c r="BJ674" s="4"/>
      <c r="BK674" s="4"/>
      <c r="BL674" s="4"/>
      <c r="BM674" s="4"/>
      <c r="BN674" s="4"/>
      <c r="BO674" s="4"/>
    </row>
    <row r="675" spans="1:67" x14ac:dyDescent="0.1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c r="AG675" s="4"/>
      <c r="AH675" s="4"/>
      <c r="AI675" s="4"/>
      <c r="AJ675" s="4"/>
      <c r="AK675" s="4"/>
      <c r="AL675" s="4"/>
      <c r="AM675" s="4"/>
      <c r="AN675" s="4"/>
      <c r="AO675" s="4"/>
      <c r="AP675" s="4"/>
      <c r="AQ675" s="4"/>
      <c r="AR675" s="4"/>
      <c r="AS675" s="4"/>
      <c r="AT675" s="4"/>
      <c r="AU675" s="4"/>
      <c r="AV675" s="4"/>
      <c r="AW675" s="4"/>
      <c r="AX675" s="4"/>
      <c r="AY675" s="4"/>
      <c r="AZ675" s="4"/>
      <c r="BA675" s="4"/>
      <c r="BB675" s="4"/>
      <c r="BC675" s="4"/>
      <c r="BD675" s="4"/>
      <c r="BE675" s="4"/>
      <c r="BF675" s="4"/>
      <c r="BG675" s="4"/>
      <c r="BH675" s="4"/>
      <c r="BI675" s="4"/>
      <c r="BJ675" s="4"/>
      <c r="BK675" s="4"/>
      <c r="BL675" s="4"/>
      <c r="BM675" s="4"/>
      <c r="BN675" s="4"/>
      <c r="BO675" s="4"/>
    </row>
    <row r="676" spans="1:67" x14ac:dyDescent="0.15">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c r="AG676" s="4"/>
      <c r="AH676" s="4"/>
      <c r="AI676" s="4"/>
      <c r="AJ676" s="4"/>
      <c r="AK676" s="4"/>
      <c r="AL676" s="4"/>
      <c r="AM676" s="4"/>
      <c r="AN676" s="4"/>
      <c r="AO676" s="4"/>
      <c r="AP676" s="4"/>
      <c r="AQ676" s="4"/>
      <c r="AR676" s="4"/>
      <c r="AS676" s="4"/>
      <c r="AT676" s="4"/>
      <c r="AU676" s="4"/>
      <c r="AV676" s="4"/>
      <c r="AW676" s="4"/>
      <c r="AX676" s="4"/>
      <c r="AY676" s="4"/>
      <c r="AZ676" s="4"/>
      <c r="BA676" s="4"/>
      <c r="BB676" s="4"/>
      <c r="BC676" s="4"/>
      <c r="BD676" s="4"/>
      <c r="BE676" s="4"/>
      <c r="BF676" s="4"/>
      <c r="BG676" s="4"/>
      <c r="BH676" s="4"/>
      <c r="BI676" s="4"/>
      <c r="BJ676" s="4"/>
      <c r="BK676" s="4"/>
      <c r="BL676" s="4"/>
      <c r="BM676" s="4"/>
      <c r="BN676" s="4"/>
      <c r="BO676" s="4"/>
    </row>
    <row r="677" spans="1:67" x14ac:dyDescent="0.15">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c r="AG677" s="4"/>
      <c r="AH677" s="4"/>
      <c r="AI677" s="4"/>
      <c r="AJ677" s="4"/>
      <c r="AK677" s="4"/>
      <c r="AL677" s="4"/>
      <c r="AM677" s="4"/>
      <c r="AN677" s="4"/>
      <c r="AO677" s="4"/>
      <c r="AP677" s="4"/>
      <c r="AQ677" s="4"/>
      <c r="AR677" s="4"/>
      <c r="AS677" s="4"/>
      <c r="AT677" s="4"/>
      <c r="AU677" s="4"/>
      <c r="AV677" s="4"/>
      <c r="AW677" s="4"/>
      <c r="AX677" s="4"/>
      <c r="AY677" s="4"/>
      <c r="AZ677" s="4"/>
      <c r="BA677" s="4"/>
      <c r="BB677" s="4"/>
      <c r="BC677" s="4"/>
      <c r="BD677" s="4"/>
      <c r="BE677" s="4"/>
      <c r="BF677" s="4"/>
      <c r="BG677" s="4"/>
      <c r="BH677" s="4"/>
      <c r="BI677" s="4"/>
      <c r="BJ677" s="4"/>
      <c r="BK677" s="4"/>
      <c r="BL677" s="4"/>
      <c r="BM677" s="4"/>
      <c r="BN677" s="4"/>
      <c r="BO677" s="4"/>
    </row>
    <row r="678" spans="1:67" x14ac:dyDescent="0.15">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c r="AG678" s="4"/>
      <c r="AH678" s="4"/>
      <c r="AI678" s="4"/>
      <c r="AJ678" s="4"/>
      <c r="AK678" s="4"/>
      <c r="AL678" s="4"/>
      <c r="AM678" s="4"/>
      <c r="AN678" s="4"/>
      <c r="AO678" s="4"/>
      <c r="AP678" s="4"/>
      <c r="AQ678" s="4"/>
      <c r="AR678" s="4"/>
      <c r="AS678" s="4"/>
      <c r="AT678" s="4"/>
      <c r="AU678" s="4"/>
      <c r="AV678" s="4"/>
      <c r="AW678" s="4"/>
      <c r="AX678" s="4"/>
      <c r="AY678" s="4"/>
      <c r="AZ678" s="4"/>
      <c r="BA678" s="4"/>
      <c r="BB678" s="4"/>
      <c r="BC678" s="4"/>
      <c r="BD678" s="4"/>
      <c r="BE678" s="4"/>
      <c r="BF678" s="4"/>
      <c r="BG678" s="4"/>
      <c r="BH678" s="4"/>
      <c r="BI678" s="4"/>
      <c r="BJ678" s="4"/>
      <c r="BK678" s="4"/>
      <c r="BL678" s="4"/>
      <c r="BM678" s="4"/>
      <c r="BN678" s="4"/>
      <c r="BO678" s="4"/>
    </row>
    <row r="679" spans="1:67" x14ac:dyDescent="0.15">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c r="AG679" s="4"/>
      <c r="AH679" s="4"/>
      <c r="AI679" s="4"/>
      <c r="AJ679" s="4"/>
      <c r="AK679" s="4"/>
      <c r="AL679" s="4"/>
      <c r="AM679" s="4"/>
      <c r="AN679" s="4"/>
      <c r="AO679" s="4"/>
      <c r="AP679" s="4"/>
      <c r="AQ679" s="4"/>
      <c r="AR679" s="4"/>
      <c r="AS679" s="4"/>
      <c r="AT679" s="4"/>
      <c r="AU679" s="4"/>
      <c r="AV679" s="4"/>
      <c r="AW679" s="4"/>
      <c r="AX679" s="4"/>
      <c r="AY679" s="4"/>
      <c r="AZ679" s="4"/>
      <c r="BA679" s="4"/>
      <c r="BB679" s="4"/>
      <c r="BC679" s="4"/>
      <c r="BD679" s="4"/>
      <c r="BE679" s="4"/>
      <c r="BF679" s="4"/>
      <c r="BG679" s="4"/>
      <c r="BH679" s="4"/>
      <c r="BI679" s="4"/>
      <c r="BJ679" s="4"/>
      <c r="BK679" s="4"/>
      <c r="BL679" s="4"/>
      <c r="BM679" s="4"/>
      <c r="BN679" s="4"/>
      <c r="BO679" s="4"/>
    </row>
    <row r="680" spans="1:67" x14ac:dyDescent="0.15">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c r="AG680" s="4"/>
      <c r="AH680" s="4"/>
      <c r="AI680" s="4"/>
      <c r="AJ680" s="4"/>
      <c r="AK680" s="4"/>
      <c r="AL680" s="4"/>
      <c r="AM680" s="4"/>
      <c r="AN680" s="4"/>
      <c r="AO680" s="4"/>
      <c r="AP680" s="4"/>
      <c r="AQ680" s="4"/>
      <c r="AR680" s="4"/>
      <c r="AS680" s="4"/>
      <c r="AT680" s="4"/>
      <c r="AU680" s="4"/>
      <c r="AV680" s="4"/>
      <c r="AW680" s="4"/>
      <c r="AX680" s="4"/>
      <c r="AY680" s="4"/>
      <c r="AZ680" s="4"/>
      <c r="BA680" s="4"/>
      <c r="BB680" s="4"/>
      <c r="BC680" s="4"/>
      <c r="BD680" s="4"/>
      <c r="BE680" s="4"/>
      <c r="BF680" s="4"/>
      <c r="BG680" s="4"/>
      <c r="BH680" s="4"/>
      <c r="BI680" s="4"/>
      <c r="BJ680" s="4"/>
      <c r="BK680" s="4"/>
      <c r="BL680" s="4"/>
      <c r="BM680" s="4"/>
      <c r="BN680" s="4"/>
      <c r="BO680" s="4"/>
    </row>
    <row r="681" spans="1:67" x14ac:dyDescent="0.15">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c r="AG681" s="4"/>
      <c r="AH681" s="4"/>
      <c r="AI681" s="4"/>
      <c r="AJ681" s="4"/>
      <c r="AK681" s="4"/>
      <c r="AL681" s="4"/>
      <c r="AM681" s="4"/>
      <c r="AN681" s="4"/>
      <c r="AO681" s="4"/>
      <c r="AP681" s="4"/>
      <c r="AQ681" s="4"/>
      <c r="AR681" s="4"/>
      <c r="AS681" s="4"/>
      <c r="AT681" s="4"/>
      <c r="AU681" s="4"/>
      <c r="AV681" s="4"/>
      <c r="AW681" s="4"/>
      <c r="AX681" s="4"/>
      <c r="AY681" s="4"/>
      <c r="AZ681" s="4"/>
      <c r="BA681" s="4"/>
      <c r="BB681" s="4"/>
      <c r="BC681" s="4"/>
      <c r="BD681" s="4"/>
      <c r="BE681" s="4"/>
      <c r="BF681" s="4"/>
      <c r="BG681" s="4"/>
      <c r="BH681" s="4"/>
      <c r="BI681" s="4"/>
      <c r="BJ681" s="4"/>
      <c r="BK681" s="4"/>
      <c r="BL681" s="4"/>
      <c r="BM681" s="4"/>
      <c r="BN681" s="4"/>
      <c r="BO681" s="4"/>
    </row>
    <row r="682" spans="1:67" x14ac:dyDescent="0.15">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c r="AG682" s="4"/>
      <c r="AH682" s="4"/>
      <c r="AI682" s="4"/>
      <c r="AJ682" s="4"/>
      <c r="AK682" s="4"/>
      <c r="AL682" s="4"/>
      <c r="AM682" s="4"/>
      <c r="AN682" s="4"/>
      <c r="AO682" s="4"/>
      <c r="AP682" s="4"/>
      <c r="AQ682" s="4"/>
      <c r="AR682" s="4"/>
      <c r="AS682" s="4"/>
      <c r="AT682" s="4"/>
      <c r="AU682" s="4"/>
      <c r="AV682" s="4"/>
      <c r="AW682" s="4"/>
      <c r="AX682" s="4"/>
      <c r="AY682" s="4"/>
      <c r="AZ682" s="4"/>
      <c r="BA682" s="4"/>
      <c r="BB682" s="4"/>
      <c r="BC682" s="4"/>
      <c r="BD682" s="4"/>
      <c r="BE682" s="4"/>
      <c r="BF682" s="4"/>
      <c r="BG682" s="4"/>
      <c r="BH682" s="4"/>
      <c r="BI682" s="4"/>
      <c r="BJ682" s="4"/>
      <c r="BK682" s="4"/>
      <c r="BL682" s="4"/>
      <c r="BM682" s="4"/>
      <c r="BN682" s="4"/>
      <c r="BO682" s="4"/>
    </row>
    <row r="683" spans="1:67" x14ac:dyDescent="0.15">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c r="AG683" s="4"/>
      <c r="AH683" s="4"/>
      <c r="AI683" s="4"/>
      <c r="AJ683" s="4"/>
      <c r="AK683" s="4"/>
      <c r="AL683" s="4"/>
      <c r="AM683" s="4"/>
      <c r="AN683" s="4"/>
      <c r="AO683" s="4"/>
      <c r="AP683" s="4"/>
      <c r="AQ683" s="4"/>
      <c r="AR683" s="4"/>
      <c r="AS683" s="4"/>
      <c r="AT683" s="4"/>
      <c r="AU683" s="4"/>
      <c r="AV683" s="4"/>
      <c r="AW683" s="4"/>
      <c r="AX683" s="4"/>
      <c r="AY683" s="4"/>
      <c r="AZ683" s="4"/>
      <c r="BA683" s="4"/>
      <c r="BB683" s="4"/>
      <c r="BC683" s="4"/>
      <c r="BD683" s="4"/>
      <c r="BE683" s="4"/>
      <c r="BF683" s="4"/>
      <c r="BG683" s="4"/>
      <c r="BH683" s="4"/>
      <c r="BI683" s="4"/>
      <c r="BJ683" s="4"/>
      <c r="BK683" s="4"/>
      <c r="BL683" s="4"/>
      <c r="BM683" s="4"/>
      <c r="BN683" s="4"/>
      <c r="BO683" s="4"/>
    </row>
    <row r="684" spans="1:67" x14ac:dyDescent="0.15">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c r="AG684" s="4"/>
      <c r="AH684" s="4"/>
      <c r="AI684" s="4"/>
      <c r="AJ684" s="4"/>
      <c r="AK684" s="4"/>
      <c r="AL684" s="4"/>
      <c r="AM684" s="4"/>
      <c r="AN684" s="4"/>
      <c r="AO684" s="4"/>
      <c r="AP684" s="4"/>
      <c r="AQ684" s="4"/>
      <c r="AR684" s="4"/>
      <c r="AS684" s="4"/>
      <c r="AT684" s="4"/>
      <c r="AU684" s="4"/>
      <c r="AV684" s="4"/>
      <c r="AW684" s="4"/>
      <c r="AX684" s="4"/>
      <c r="AY684" s="4"/>
      <c r="AZ684" s="4"/>
      <c r="BA684" s="4"/>
      <c r="BB684" s="4"/>
      <c r="BC684" s="4"/>
      <c r="BD684" s="4"/>
      <c r="BE684" s="4"/>
      <c r="BF684" s="4"/>
      <c r="BG684" s="4"/>
      <c r="BH684" s="4"/>
      <c r="BI684" s="4"/>
      <c r="BJ684" s="4"/>
      <c r="BK684" s="4"/>
      <c r="BL684" s="4"/>
      <c r="BM684" s="4"/>
      <c r="BN684" s="4"/>
      <c r="BO684" s="4"/>
    </row>
    <row r="685" spans="1:67" x14ac:dyDescent="0.1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c r="AG685" s="4"/>
      <c r="AH685" s="4"/>
      <c r="AI685" s="4"/>
      <c r="AJ685" s="4"/>
      <c r="AK685" s="4"/>
      <c r="AL685" s="4"/>
      <c r="AM685" s="4"/>
      <c r="AN685" s="4"/>
      <c r="AO685" s="4"/>
      <c r="AP685" s="4"/>
      <c r="AQ685" s="4"/>
      <c r="AR685" s="4"/>
      <c r="AS685" s="4"/>
      <c r="AT685" s="4"/>
      <c r="AU685" s="4"/>
      <c r="AV685" s="4"/>
      <c r="AW685" s="4"/>
      <c r="AX685" s="4"/>
      <c r="AY685" s="4"/>
      <c r="AZ685" s="4"/>
      <c r="BA685" s="4"/>
      <c r="BB685" s="4"/>
      <c r="BC685" s="4"/>
      <c r="BD685" s="4"/>
      <c r="BE685" s="4"/>
      <c r="BF685" s="4"/>
      <c r="BG685" s="4"/>
      <c r="BH685" s="4"/>
      <c r="BI685" s="4"/>
      <c r="BJ685" s="4"/>
      <c r="BK685" s="4"/>
      <c r="BL685" s="4"/>
      <c r="BM685" s="4"/>
      <c r="BN685" s="4"/>
      <c r="BO685" s="4"/>
    </row>
    <row r="686" spans="1:67" x14ac:dyDescent="0.15">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c r="AG686" s="4"/>
      <c r="AH686" s="4"/>
      <c r="AI686" s="4"/>
      <c r="AJ686" s="4"/>
      <c r="AK686" s="4"/>
      <c r="AL686" s="4"/>
      <c r="AM686" s="4"/>
      <c r="AN686" s="4"/>
      <c r="AO686" s="4"/>
      <c r="AP686" s="4"/>
      <c r="AQ686" s="4"/>
      <c r="AR686" s="4"/>
      <c r="AS686" s="4"/>
      <c r="AT686" s="4"/>
      <c r="AU686" s="4"/>
      <c r="AV686" s="4"/>
      <c r="AW686" s="4"/>
      <c r="AX686" s="4"/>
      <c r="AY686" s="4"/>
      <c r="AZ686" s="4"/>
      <c r="BA686" s="4"/>
      <c r="BB686" s="4"/>
      <c r="BC686" s="4"/>
      <c r="BD686" s="4"/>
      <c r="BE686" s="4"/>
      <c r="BF686" s="4"/>
      <c r="BG686" s="4"/>
      <c r="BH686" s="4"/>
      <c r="BI686" s="4"/>
      <c r="BJ686" s="4"/>
      <c r="BK686" s="4"/>
      <c r="BL686" s="4"/>
      <c r="BM686" s="4"/>
      <c r="BN686" s="4"/>
      <c r="BO686" s="4"/>
    </row>
    <row r="687" spans="1:67" x14ac:dyDescent="0.15">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c r="AG687" s="4"/>
      <c r="AH687" s="4"/>
      <c r="AI687" s="4"/>
      <c r="AJ687" s="4"/>
      <c r="AK687" s="4"/>
      <c r="AL687" s="4"/>
      <c r="AM687" s="4"/>
      <c r="AN687" s="4"/>
      <c r="AO687" s="4"/>
      <c r="AP687" s="4"/>
      <c r="AQ687" s="4"/>
      <c r="AR687" s="4"/>
      <c r="AS687" s="4"/>
      <c r="AT687" s="4"/>
      <c r="AU687" s="4"/>
      <c r="AV687" s="4"/>
      <c r="AW687" s="4"/>
      <c r="AX687" s="4"/>
      <c r="AY687" s="4"/>
      <c r="AZ687" s="4"/>
      <c r="BA687" s="4"/>
      <c r="BB687" s="4"/>
      <c r="BC687" s="4"/>
      <c r="BD687" s="4"/>
      <c r="BE687" s="4"/>
      <c r="BF687" s="4"/>
      <c r="BG687" s="4"/>
      <c r="BH687" s="4"/>
      <c r="BI687" s="4"/>
      <c r="BJ687" s="4"/>
      <c r="BK687" s="4"/>
      <c r="BL687" s="4"/>
      <c r="BM687" s="4"/>
      <c r="BN687" s="4"/>
      <c r="BO687" s="4"/>
    </row>
    <row r="688" spans="1:67" x14ac:dyDescent="0.15">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c r="AG688" s="4"/>
      <c r="AH688" s="4"/>
      <c r="AI688" s="4"/>
      <c r="AJ688" s="4"/>
      <c r="AK688" s="4"/>
      <c r="AL688" s="4"/>
      <c r="AM688" s="4"/>
      <c r="AN688" s="4"/>
      <c r="AO688" s="4"/>
      <c r="AP688" s="4"/>
      <c r="AQ688" s="4"/>
      <c r="AR688" s="4"/>
      <c r="AS688" s="4"/>
      <c r="AT688" s="4"/>
      <c r="AU688" s="4"/>
      <c r="AV688" s="4"/>
      <c r="AW688" s="4"/>
      <c r="AX688" s="4"/>
      <c r="AY688" s="4"/>
      <c r="AZ688" s="4"/>
      <c r="BA688" s="4"/>
      <c r="BB688" s="4"/>
      <c r="BC688" s="4"/>
      <c r="BD688" s="4"/>
      <c r="BE688" s="4"/>
      <c r="BF688" s="4"/>
      <c r="BG688" s="4"/>
      <c r="BH688" s="4"/>
      <c r="BI688" s="4"/>
      <c r="BJ688" s="4"/>
      <c r="BK688" s="4"/>
      <c r="BL688" s="4"/>
      <c r="BM688" s="4"/>
      <c r="BN688" s="4"/>
      <c r="BO688" s="4"/>
    </row>
    <row r="689" spans="1:67" x14ac:dyDescent="0.15">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c r="AG689" s="4"/>
      <c r="AH689" s="4"/>
      <c r="AI689" s="4"/>
      <c r="AJ689" s="4"/>
      <c r="AK689" s="4"/>
      <c r="AL689" s="4"/>
      <c r="AM689" s="4"/>
      <c r="AN689" s="4"/>
      <c r="AO689" s="4"/>
      <c r="AP689" s="4"/>
      <c r="AQ689" s="4"/>
      <c r="AR689" s="4"/>
      <c r="AS689" s="4"/>
      <c r="AT689" s="4"/>
      <c r="AU689" s="4"/>
      <c r="AV689" s="4"/>
      <c r="AW689" s="4"/>
      <c r="AX689" s="4"/>
      <c r="AY689" s="4"/>
      <c r="AZ689" s="4"/>
      <c r="BA689" s="4"/>
      <c r="BB689" s="4"/>
      <c r="BC689" s="4"/>
      <c r="BD689" s="4"/>
      <c r="BE689" s="4"/>
      <c r="BF689" s="4"/>
      <c r="BG689" s="4"/>
      <c r="BH689" s="4"/>
      <c r="BI689" s="4"/>
      <c r="BJ689" s="4"/>
      <c r="BK689" s="4"/>
      <c r="BL689" s="4"/>
      <c r="BM689" s="4"/>
      <c r="BN689" s="4"/>
      <c r="BO689" s="4"/>
    </row>
    <row r="690" spans="1:67" x14ac:dyDescent="0.15">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c r="AG690" s="4"/>
      <c r="AH690" s="4"/>
      <c r="AI690" s="4"/>
      <c r="AJ690" s="4"/>
      <c r="AK690" s="4"/>
      <c r="AL690" s="4"/>
      <c r="AM690" s="4"/>
      <c r="AN690" s="4"/>
      <c r="AO690" s="4"/>
      <c r="AP690" s="4"/>
      <c r="AQ690" s="4"/>
      <c r="AR690" s="4"/>
      <c r="AS690" s="4"/>
      <c r="AT690" s="4"/>
      <c r="AU690" s="4"/>
      <c r="AV690" s="4"/>
      <c r="AW690" s="4"/>
      <c r="AX690" s="4"/>
      <c r="AY690" s="4"/>
      <c r="AZ690" s="4"/>
      <c r="BA690" s="4"/>
      <c r="BB690" s="4"/>
      <c r="BC690" s="4"/>
      <c r="BD690" s="4"/>
      <c r="BE690" s="4"/>
      <c r="BF690" s="4"/>
      <c r="BG690" s="4"/>
      <c r="BH690" s="4"/>
      <c r="BI690" s="4"/>
      <c r="BJ690" s="4"/>
      <c r="BK690" s="4"/>
      <c r="BL690" s="4"/>
      <c r="BM690" s="4"/>
      <c r="BN690" s="4"/>
      <c r="BO690" s="4"/>
    </row>
    <row r="691" spans="1:67" x14ac:dyDescent="0.15">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c r="AG691" s="4"/>
      <c r="AH691" s="4"/>
      <c r="AI691" s="4"/>
      <c r="AJ691" s="4"/>
      <c r="AK691" s="4"/>
      <c r="AL691" s="4"/>
      <c r="AM691" s="4"/>
      <c r="AN691" s="4"/>
      <c r="AO691" s="4"/>
      <c r="AP691" s="4"/>
      <c r="AQ691" s="4"/>
      <c r="AR691" s="4"/>
      <c r="AS691" s="4"/>
      <c r="AT691" s="4"/>
      <c r="AU691" s="4"/>
      <c r="AV691" s="4"/>
      <c r="AW691" s="4"/>
      <c r="AX691" s="4"/>
      <c r="AY691" s="4"/>
      <c r="AZ691" s="4"/>
      <c r="BA691" s="4"/>
      <c r="BB691" s="4"/>
      <c r="BC691" s="4"/>
      <c r="BD691" s="4"/>
      <c r="BE691" s="4"/>
      <c r="BF691" s="4"/>
      <c r="BG691" s="4"/>
      <c r="BH691" s="4"/>
      <c r="BI691" s="4"/>
      <c r="BJ691" s="4"/>
      <c r="BK691" s="4"/>
      <c r="BL691" s="4"/>
      <c r="BM691" s="4"/>
      <c r="BN691" s="4"/>
      <c r="BO691" s="4"/>
    </row>
    <row r="692" spans="1:67" x14ac:dyDescent="0.15">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c r="AG692" s="4"/>
      <c r="AH692" s="4"/>
      <c r="AI692" s="4"/>
      <c r="AJ692" s="4"/>
      <c r="AK692" s="4"/>
      <c r="AL692" s="4"/>
      <c r="AM692" s="4"/>
      <c r="AN692" s="4"/>
      <c r="AO692" s="4"/>
      <c r="AP692" s="4"/>
      <c r="AQ692" s="4"/>
      <c r="AR692" s="4"/>
      <c r="AS692" s="4"/>
      <c r="AT692" s="4"/>
      <c r="AU692" s="4"/>
      <c r="AV692" s="4"/>
      <c r="AW692" s="4"/>
      <c r="AX692" s="4"/>
      <c r="AY692" s="4"/>
      <c r="AZ692" s="4"/>
      <c r="BA692" s="4"/>
      <c r="BB692" s="4"/>
      <c r="BC692" s="4"/>
      <c r="BD692" s="4"/>
      <c r="BE692" s="4"/>
      <c r="BF692" s="4"/>
      <c r="BG692" s="4"/>
      <c r="BH692" s="4"/>
      <c r="BI692" s="4"/>
      <c r="BJ692" s="4"/>
      <c r="BK692" s="4"/>
      <c r="BL692" s="4"/>
      <c r="BM692" s="4"/>
      <c r="BN692" s="4"/>
      <c r="BO692" s="4"/>
    </row>
    <row r="693" spans="1:67" x14ac:dyDescent="0.15">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c r="AG693" s="4"/>
      <c r="AH693" s="4"/>
      <c r="AI693" s="4"/>
      <c r="AJ693" s="4"/>
      <c r="AK693" s="4"/>
      <c r="AL693" s="4"/>
      <c r="AM693" s="4"/>
      <c r="AN693" s="4"/>
      <c r="AO693" s="4"/>
      <c r="AP693" s="4"/>
      <c r="AQ693" s="4"/>
      <c r="AR693" s="4"/>
      <c r="AS693" s="4"/>
      <c r="AT693" s="4"/>
      <c r="AU693" s="4"/>
      <c r="AV693" s="4"/>
      <c r="AW693" s="4"/>
      <c r="AX693" s="4"/>
      <c r="AY693" s="4"/>
      <c r="AZ693" s="4"/>
      <c r="BA693" s="4"/>
      <c r="BB693" s="4"/>
      <c r="BC693" s="4"/>
      <c r="BD693" s="4"/>
      <c r="BE693" s="4"/>
      <c r="BF693" s="4"/>
      <c r="BG693" s="4"/>
      <c r="BH693" s="4"/>
      <c r="BI693" s="4"/>
      <c r="BJ693" s="4"/>
      <c r="BK693" s="4"/>
      <c r="BL693" s="4"/>
      <c r="BM693" s="4"/>
      <c r="BN693" s="4"/>
      <c r="BO693" s="4"/>
    </row>
    <row r="694" spans="1:67" x14ac:dyDescent="0.15">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c r="AG694" s="4"/>
      <c r="AH694" s="4"/>
      <c r="AI694" s="4"/>
      <c r="AJ694" s="4"/>
      <c r="AK694" s="4"/>
      <c r="AL694" s="4"/>
      <c r="AM694" s="4"/>
      <c r="AN694" s="4"/>
      <c r="AO694" s="4"/>
      <c r="AP694" s="4"/>
      <c r="AQ694" s="4"/>
      <c r="AR694" s="4"/>
      <c r="AS694" s="4"/>
      <c r="AT694" s="4"/>
      <c r="AU694" s="4"/>
      <c r="AV694" s="4"/>
      <c r="AW694" s="4"/>
      <c r="AX694" s="4"/>
      <c r="AY694" s="4"/>
      <c r="AZ694" s="4"/>
      <c r="BA694" s="4"/>
      <c r="BB694" s="4"/>
      <c r="BC694" s="4"/>
      <c r="BD694" s="4"/>
      <c r="BE694" s="4"/>
      <c r="BF694" s="4"/>
      <c r="BG694" s="4"/>
      <c r="BH694" s="4"/>
      <c r="BI694" s="4"/>
      <c r="BJ694" s="4"/>
      <c r="BK694" s="4"/>
      <c r="BL694" s="4"/>
      <c r="BM694" s="4"/>
      <c r="BN694" s="4"/>
      <c r="BO694" s="4"/>
    </row>
    <row r="695" spans="1:67" x14ac:dyDescent="0.1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c r="AG695" s="4"/>
      <c r="AH695" s="4"/>
      <c r="AI695" s="4"/>
      <c r="AJ695" s="4"/>
      <c r="AK695" s="4"/>
      <c r="AL695" s="4"/>
      <c r="AM695" s="4"/>
      <c r="AN695" s="4"/>
      <c r="AO695" s="4"/>
      <c r="AP695" s="4"/>
      <c r="AQ695" s="4"/>
      <c r="AR695" s="4"/>
      <c r="AS695" s="4"/>
      <c r="AT695" s="4"/>
      <c r="AU695" s="4"/>
      <c r="AV695" s="4"/>
      <c r="AW695" s="4"/>
      <c r="AX695" s="4"/>
      <c r="AY695" s="4"/>
      <c r="AZ695" s="4"/>
      <c r="BA695" s="4"/>
      <c r="BB695" s="4"/>
      <c r="BC695" s="4"/>
      <c r="BD695" s="4"/>
      <c r="BE695" s="4"/>
      <c r="BF695" s="4"/>
      <c r="BG695" s="4"/>
      <c r="BH695" s="4"/>
      <c r="BI695" s="4"/>
      <c r="BJ695" s="4"/>
      <c r="BK695" s="4"/>
      <c r="BL695" s="4"/>
      <c r="BM695" s="4"/>
      <c r="BN695" s="4"/>
      <c r="BO695" s="4"/>
    </row>
    <row r="696" spans="1:67" x14ac:dyDescent="0.15">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c r="AG696" s="4"/>
      <c r="AH696" s="4"/>
      <c r="AI696" s="4"/>
      <c r="AJ696" s="4"/>
      <c r="AK696" s="4"/>
      <c r="AL696" s="4"/>
      <c r="AM696" s="4"/>
      <c r="AN696" s="4"/>
      <c r="AO696" s="4"/>
      <c r="AP696" s="4"/>
      <c r="AQ696" s="4"/>
      <c r="AR696" s="4"/>
      <c r="AS696" s="4"/>
      <c r="AT696" s="4"/>
      <c r="AU696" s="4"/>
      <c r="AV696" s="4"/>
      <c r="AW696" s="4"/>
      <c r="AX696" s="4"/>
      <c r="AY696" s="4"/>
      <c r="AZ696" s="4"/>
      <c r="BA696" s="4"/>
      <c r="BB696" s="4"/>
      <c r="BC696" s="4"/>
      <c r="BD696" s="4"/>
      <c r="BE696" s="4"/>
      <c r="BF696" s="4"/>
      <c r="BG696" s="4"/>
      <c r="BH696" s="4"/>
      <c r="BI696" s="4"/>
      <c r="BJ696" s="4"/>
      <c r="BK696" s="4"/>
      <c r="BL696" s="4"/>
      <c r="BM696" s="4"/>
      <c r="BN696" s="4"/>
      <c r="BO696" s="4"/>
    </row>
    <row r="697" spans="1:67" x14ac:dyDescent="0.15">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c r="AG697" s="4"/>
      <c r="AH697" s="4"/>
      <c r="AI697" s="4"/>
      <c r="AJ697" s="4"/>
      <c r="AK697" s="4"/>
      <c r="AL697" s="4"/>
      <c r="AM697" s="4"/>
      <c r="AN697" s="4"/>
      <c r="AO697" s="4"/>
      <c r="AP697" s="4"/>
      <c r="AQ697" s="4"/>
      <c r="AR697" s="4"/>
      <c r="AS697" s="4"/>
      <c r="AT697" s="4"/>
      <c r="AU697" s="4"/>
      <c r="AV697" s="4"/>
      <c r="AW697" s="4"/>
      <c r="AX697" s="4"/>
      <c r="AY697" s="4"/>
      <c r="AZ697" s="4"/>
      <c r="BA697" s="4"/>
      <c r="BB697" s="4"/>
      <c r="BC697" s="4"/>
      <c r="BD697" s="4"/>
      <c r="BE697" s="4"/>
      <c r="BF697" s="4"/>
      <c r="BG697" s="4"/>
      <c r="BH697" s="4"/>
      <c r="BI697" s="4"/>
      <c r="BJ697" s="4"/>
      <c r="BK697" s="4"/>
      <c r="BL697" s="4"/>
      <c r="BM697" s="4"/>
      <c r="BN697" s="4"/>
      <c r="BO697" s="4"/>
    </row>
    <row r="698" spans="1:67" x14ac:dyDescent="0.15">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c r="AG698" s="4"/>
      <c r="AH698" s="4"/>
      <c r="AI698" s="4"/>
      <c r="AJ698" s="4"/>
      <c r="AK698" s="4"/>
      <c r="AL698" s="4"/>
      <c r="AM698" s="4"/>
      <c r="AN698" s="4"/>
      <c r="AO698" s="4"/>
      <c r="AP698" s="4"/>
      <c r="AQ698" s="4"/>
      <c r="AR698" s="4"/>
      <c r="AS698" s="4"/>
      <c r="AT698" s="4"/>
      <c r="AU698" s="4"/>
      <c r="AV698" s="4"/>
      <c r="AW698" s="4"/>
      <c r="AX698" s="4"/>
      <c r="AY698" s="4"/>
      <c r="AZ698" s="4"/>
      <c r="BA698" s="4"/>
      <c r="BB698" s="4"/>
      <c r="BC698" s="4"/>
      <c r="BD698" s="4"/>
      <c r="BE698" s="4"/>
      <c r="BF698" s="4"/>
      <c r="BG698" s="4"/>
      <c r="BH698" s="4"/>
      <c r="BI698" s="4"/>
      <c r="BJ698" s="4"/>
      <c r="BK698" s="4"/>
      <c r="BL698" s="4"/>
      <c r="BM698" s="4"/>
      <c r="BN698" s="4"/>
      <c r="BO698" s="4"/>
    </row>
    <row r="699" spans="1:67" x14ac:dyDescent="0.15">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c r="AG699" s="4"/>
      <c r="AH699" s="4"/>
      <c r="AI699" s="4"/>
      <c r="AJ699" s="4"/>
      <c r="AK699" s="4"/>
      <c r="AL699" s="4"/>
      <c r="AM699" s="4"/>
      <c r="AN699" s="4"/>
      <c r="AO699" s="4"/>
      <c r="AP699" s="4"/>
      <c r="AQ699" s="4"/>
      <c r="AR699" s="4"/>
      <c r="AS699" s="4"/>
      <c r="AT699" s="4"/>
      <c r="AU699" s="4"/>
      <c r="AV699" s="4"/>
      <c r="AW699" s="4"/>
      <c r="AX699" s="4"/>
      <c r="AY699" s="4"/>
      <c r="AZ699" s="4"/>
      <c r="BA699" s="4"/>
      <c r="BB699" s="4"/>
      <c r="BC699" s="4"/>
      <c r="BD699" s="4"/>
      <c r="BE699" s="4"/>
      <c r="BF699" s="4"/>
      <c r="BG699" s="4"/>
      <c r="BH699" s="4"/>
      <c r="BI699" s="4"/>
      <c r="BJ699" s="4"/>
      <c r="BK699" s="4"/>
      <c r="BL699" s="4"/>
      <c r="BM699" s="4"/>
      <c r="BN699" s="4"/>
      <c r="BO699" s="4"/>
    </row>
    <row r="700" spans="1:67" x14ac:dyDescent="0.15">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c r="AG700" s="4"/>
      <c r="AH700" s="4"/>
      <c r="AI700" s="4"/>
      <c r="AJ700" s="4"/>
      <c r="AK700" s="4"/>
      <c r="AL700" s="4"/>
      <c r="AM700" s="4"/>
      <c r="AN700" s="4"/>
      <c r="AO700" s="4"/>
      <c r="AP700" s="4"/>
      <c r="AQ700" s="4"/>
      <c r="AR700" s="4"/>
      <c r="AS700" s="4"/>
      <c r="AT700" s="4"/>
      <c r="AU700" s="4"/>
      <c r="AV700" s="4"/>
      <c r="AW700" s="4"/>
      <c r="AX700" s="4"/>
      <c r="AY700" s="4"/>
      <c r="AZ700" s="4"/>
      <c r="BA700" s="4"/>
      <c r="BB700" s="4"/>
      <c r="BC700" s="4"/>
      <c r="BD700" s="4"/>
      <c r="BE700" s="4"/>
      <c r="BF700" s="4"/>
      <c r="BG700" s="4"/>
      <c r="BH700" s="4"/>
      <c r="BI700" s="4"/>
      <c r="BJ700" s="4"/>
      <c r="BK700" s="4"/>
      <c r="BL700" s="4"/>
      <c r="BM700" s="4"/>
      <c r="BN700" s="4"/>
      <c r="BO700" s="4"/>
    </row>
    <row r="701" spans="1:67" x14ac:dyDescent="0.15">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c r="AG701" s="4"/>
      <c r="AH701" s="4"/>
      <c r="AI701" s="4"/>
      <c r="AJ701" s="4"/>
      <c r="AK701" s="4"/>
      <c r="AL701" s="4"/>
      <c r="AM701" s="4"/>
      <c r="AN701" s="4"/>
      <c r="AO701" s="4"/>
      <c r="AP701" s="4"/>
      <c r="AQ701" s="4"/>
      <c r="AR701" s="4"/>
      <c r="AS701" s="4"/>
      <c r="AT701" s="4"/>
      <c r="AU701" s="4"/>
      <c r="AV701" s="4"/>
      <c r="AW701" s="4"/>
      <c r="AX701" s="4"/>
      <c r="AY701" s="4"/>
      <c r="AZ701" s="4"/>
      <c r="BA701" s="4"/>
      <c r="BB701" s="4"/>
      <c r="BC701" s="4"/>
      <c r="BD701" s="4"/>
      <c r="BE701" s="4"/>
      <c r="BF701" s="4"/>
      <c r="BG701" s="4"/>
      <c r="BH701" s="4"/>
      <c r="BI701" s="4"/>
      <c r="BJ701" s="4"/>
      <c r="BK701" s="4"/>
      <c r="BL701" s="4"/>
      <c r="BM701" s="4"/>
      <c r="BN701" s="4"/>
      <c r="BO701" s="4"/>
    </row>
    <row r="702" spans="1:67" x14ac:dyDescent="0.15">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c r="AG702" s="4"/>
      <c r="AH702" s="4"/>
      <c r="AI702" s="4"/>
      <c r="AJ702" s="4"/>
      <c r="AK702" s="4"/>
      <c r="AL702" s="4"/>
      <c r="AM702" s="4"/>
      <c r="AN702" s="4"/>
      <c r="AO702" s="4"/>
      <c r="AP702" s="4"/>
      <c r="AQ702" s="4"/>
      <c r="AR702" s="4"/>
      <c r="AS702" s="4"/>
      <c r="AT702" s="4"/>
      <c r="AU702" s="4"/>
      <c r="AV702" s="4"/>
      <c r="AW702" s="4"/>
      <c r="AX702" s="4"/>
      <c r="AY702" s="4"/>
      <c r="AZ702" s="4"/>
      <c r="BA702" s="4"/>
      <c r="BB702" s="4"/>
      <c r="BC702" s="4"/>
      <c r="BD702" s="4"/>
      <c r="BE702" s="4"/>
      <c r="BF702" s="4"/>
      <c r="BG702" s="4"/>
      <c r="BH702" s="4"/>
      <c r="BI702" s="4"/>
      <c r="BJ702" s="4"/>
      <c r="BK702" s="4"/>
      <c r="BL702" s="4"/>
      <c r="BM702" s="4"/>
      <c r="BN702" s="4"/>
      <c r="BO702" s="4"/>
    </row>
    <row r="703" spans="1:67" x14ac:dyDescent="0.15">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c r="AG703" s="4"/>
      <c r="AH703" s="4"/>
      <c r="AI703" s="4"/>
      <c r="AJ703" s="4"/>
      <c r="AK703" s="4"/>
      <c r="AL703" s="4"/>
      <c r="AM703" s="4"/>
      <c r="AN703" s="4"/>
      <c r="AO703" s="4"/>
      <c r="AP703" s="4"/>
      <c r="AQ703" s="4"/>
      <c r="AR703" s="4"/>
      <c r="AS703" s="4"/>
      <c r="AT703" s="4"/>
      <c r="AU703" s="4"/>
      <c r="AV703" s="4"/>
      <c r="AW703" s="4"/>
      <c r="AX703" s="4"/>
      <c r="AY703" s="4"/>
      <c r="AZ703" s="4"/>
      <c r="BA703" s="4"/>
      <c r="BB703" s="4"/>
      <c r="BC703" s="4"/>
      <c r="BD703" s="4"/>
      <c r="BE703" s="4"/>
      <c r="BF703" s="4"/>
      <c r="BG703" s="4"/>
      <c r="BH703" s="4"/>
      <c r="BI703" s="4"/>
      <c r="BJ703" s="4"/>
      <c r="BK703" s="4"/>
      <c r="BL703" s="4"/>
      <c r="BM703" s="4"/>
      <c r="BN703" s="4"/>
      <c r="BO703" s="4"/>
    </row>
    <row r="704" spans="1:67" x14ac:dyDescent="0.15">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c r="AG704" s="4"/>
      <c r="AH704" s="4"/>
      <c r="AI704" s="4"/>
      <c r="AJ704" s="4"/>
      <c r="AK704" s="4"/>
      <c r="AL704" s="4"/>
      <c r="AM704" s="4"/>
      <c r="AN704" s="4"/>
      <c r="AO704" s="4"/>
      <c r="AP704" s="4"/>
      <c r="AQ704" s="4"/>
      <c r="AR704" s="4"/>
      <c r="AS704" s="4"/>
      <c r="AT704" s="4"/>
      <c r="AU704" s="4"/>
      <c r="AV704" s="4"/>
      <c r="AW704" s="4"/>
      <c r="AX704" s="4"/>
      <c r="AY704" s="4"/>
      <c r="AZ704" s="4"/>
      <c r="BA704" s="4"/>
      <c r="BB704" s="4"/>
      <c r="BC704" s="4"/>
      <c r="BD704" s="4"/>
      <c r="BE704" s="4"/>
      <c r="BF704" s="4"/>
      <c r="BG704" s="4"/>
      <c r="BH704" s="4"/>
      <c r="BI704" s="4"/>
      <c r="BJ704" s="4"/>
      <c r="BK704" s="4"/>
      <c r="BL704" s="4"/>
      <c r="BM704" s="4"/>
      <c r="BN704" s="4"/>
      <c r="BO704" s="4"/>
    </row>
    <row r="705" spans="1:67" x14ac:dyDescent="0.1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c r="AG705" s="4"/>
      <c r="AH705" s="4"/>
      <c r="AI705" s="4"/>
      <c r="AJ705" s="4"/>
      <c r="AK705" s="4"/>
      <c r="AL705" s="4"/>
      <c r="AM705" s="4"/>
      <c r="AN705" s="4"/>
      <c r="AO705" s="4"/>
      <c r="AP705" s="4"/>
      <c r="AQ705" s="4"/>
      <c r="AR705" s="4"/>
      <c r="AS705" s="4"/>
      <c r="AT705" s="4"/>
      <c r="AU705" s="4"/>
      <c r="AV705" s="4"/>
      <c r="AW705" s="4"/>
      <c r="AX705" s="4"/>
      <c r="AY705" s="4"/>
      <c r="AZ705" s="4"/>
      <c r="BA705" s="4"/>
      <c r="BB705" s="4"/>
      <c r="BC705" s="4"/>
      <c r="BD705" s="4"/>
      <c r="BE705" s="4"/>
      <c r="BF705" s="4"/>
      <c r="BG705" s="4"/>
      <c r="BH705" s="4"/>
      <c r="BI705" s="4"/>
      <c r="BJ705" s="4"/>
      <c r="BK705" s="4"/>
      <c r="BL705" s="4"/>
      <c r="BM705" s="4"/>
      <c r="BN705" s="4"/>
      <c r="BO705" s="4"/>
    </row>
    <row r="706" spans="1:67" x14ac:dyDescent="0.15">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c r="AG706" s="4"/>
      <c r="AH706" s="4"/>
      <c r="AI706" s="4"/>
      <c r="AJ706" s="4"/>
      <c r="AK706" s="4"/>
      <c r="AL706" s="4"/>
      <c r="AM706" s="4"/>
      <c r="AN706" s="4"/>
      <c r="AO706" s="4"/>
      <c r="AP706" s="4"/>
      <c r="AQ706" s="4"/>
      <c r="AR706" s="4"/>
      <c r="AS706" s="4"/>
      <c r="AT706" s="4"/>
      <c r="AU706" s="4"/>
      <c r="AV706" s="4"/>
      <c r="AW706" s="4"/>
      <c r="AX706" s="4"/>
      <c r="AY706" s="4"/>
      <c r="AZ706" s="4"/>
      <c r="BA706" s="4"/>
      <c r="BB706" s="4"/>
      <c r="BC706" s="4"/>
      <c r="BD706" s="4"/>
      <c r="BE706" s="4"/>
      <c r="BF706" s="4"/>
      <c r="BG706" s="4"/>
      <c r="BH706" s="4"/>
      <c r="BI706" s="4"/>
      <c r="BJ706" s="4"/>
      <c r="BK706" s="4"/>
      <c r="BL706" s="4"/>
      <c r="BM706" s="4"/>
      <c r="BN706" s="4"/>
      <c r="BO706" s="4"/>
    </row>
    <row r="707" spans="1:67" x14ac:dyDescent="0.15">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c r="AG707" s="4"/>
      <c r="AH707" s="4"/>
      <c r="AI707" s="4"/>
      <c r="AJ707" s="4"/>
      <c r="AK707" s="4"/>
      <c r="AL707" s="4"/>
      <c r="AM707" s="4"/>
      <c r="AN707" s="4"/>
      <c r="AO707" s="4"/>
      <c r="AP707" s="4"/>
      <c r="AQ707" s="4"/>
      <c r="AR707" s="4"/>
      <c r="AS707" s="4"/>
      <c r="AT707" s="4"/>
      <c r="AU707" s="4"/>
      <c r="AV707" s="4"/>
      <c r="AW707" s="4"/>
      <c r="AX707" s="4"/>
      <c r="AY707" s="4"/>
      <c r="AZ707" s="4"/>
      <c r="BA707" s="4"/>
      <c r="BB707" s="4"/>
      <c r="BC707" s="4"/>
      <c r="BD707" s="4"/>
      <c r="BE707" s="4"/>
      <c r="BF707" s="4"/>
      <c r="BG707" s="4"/>
      <c r="BH707" s="4"/>
      <c r="BI707" s="4"/>
      <c r="BJ707" s="4"/>
      <c r="BK707" s="4"/>
      <c r="BL707" s="4"/>
      <c r="BM707" s="4"/>
      <c r="BN707" s="4"/>
      <c r="BO707" s="4"/>
    </row>
    <row r="708" spans="1:67" x14ac:dyDescent="0.15">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c r="AG708" s="4"/>
      <c r="AH708" s="4"/>
      <c r="AI708" s="4"/>
      <c r="AJ708" s="4"/>
      <c r="AK708" s="4"/>
      <c r="AL708" s="4"/>
      <c r="AM708" s="4"/>
      <c r="AN708" s="4"/>
      <c r="AO708" s="4"/>
      <c r="AP708" s="4"/>
      <c r="AQ708" s="4"/>
      <c r="AR708" s="4"/>
      <c r="AS708" s="4"/>
      <c r="AT708" s="4"/>
      <c r="AU708" s="4"/>
      <c r="AV708" s="4"/>
      <c r="AW708" s="4"/>
      <c r="AX708" s="4"/>
      <c r="AY708" s="4"/>
      <c r="AZ708" s="4"/>
      <c r="BA708" s="4"/>
      <c r="BB708" s="4"/>
      <c r="BC708" s="4"/>
      <c r="BD708" s="4"/>
      <c r="BE708" s="4"/>
      <c r="BF708" s="4"/>
      <c r="BG708" s="4"/>
      <c r="BH708" s="4"/>
      <c r="BI708" s="4"/>
      <c r="BJ708" s="4"/>
      <c r="BK708" s="4"/>
      <c r="BL708" s="4"/>
      <c r="BM708" s="4"/>
      <c r="BN708" s="4"/>
      <c r="BO708" s="4"/>
    </row>
    <row r="709" spans="1:67" x14ac:dyDescent="0.15">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c r="AG709" s="4"/>
      <c r="AH709" s="4"/>
      <c r="AI709" s="4"/>
      <c r="AJ709" s="4"/>
      <c r="AK709" s="4"/>
      <c r="AL709" s="4"/>
      <c r="AM709" s="4"/>
      <c r="AN709" s="4"/>
      <c r="AO709" s="4"/>
      <c r="AP709" s="4"/>
      <c r="AQ709" s="4"/>
      <c r="AR709" s="4"/>
      <c r="AS709" s="4"/>
      <c r="AT709" s="4"/>
      <c r="AU709" s="4"/>
      <c r="AV709" s="4"/>
      <c r="AW709" s="4"/>
      <c r="AX709" s="4"/>
      <c r="AY709" s="4"/>
      <c r="AZ709" s="4"/>
      <c r="BA709" s="4"/>
      <c r="BB709" s="4"/>
      <c r="BC709" s="4"/>
      <c r="BD709" s="4"/>
      <c r="BE709" s="4"/>
      <c r="BF709" s="4"/>
      <c r="BG709" s="4"/>
      <c r="BH709" s="4"/>
      <c r="BI709" s="4"/>
      <c r="BJ709" s="4"/>
      <c r="BK709" s="4"/>
      <c r="BL709" s="4"/>
      <c r="BM709" s="4"/>
      <c r="BN709" s="4"/>
      <c r="BO709" s="4"/>
    </row>
    <row r="710" spans="1:67" x14ac:dyDescent="0.15">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c r="AG710" s="4"/>
      <c r="AH710" s="4"/>
      <c r="AI710" s="4"/>
      <c r="AJ710" s="4"/>
      <c r="AK710" s="4"/>
      <c r="AL710" s="4"/>
      <c r="AM710" s="4"/>
      <c r="AN710" s="4"/>
      <c r="AO710" s="4"/>
      <c r="AP710" s="4"/>
      <c r="AQ710" s="4"/>
      <c r="AR710" s="4"/>
      <c r="AS710" s="4"/>
      <c r="AT710" s="4"/>
      <c r="AU710" s="4"/>
      <c r="AV710" s="4"/>
      <c r="AW710" s="4"/>
      <c r="AX710" s="4"/>
      <c r="AY710" s="4"/>
      <c r="AZ710" s="4"/>
      <c r="BA710" s="4"/>
      <c r="BB710" s="4"/>
      <c r="BC710" s="4"/>
      <c r="BD710" s="4"/>
      <c r="BE710" s="4"/>
      <c r="BF710" s="4"/>
      <c r="BG710" s="4"/>
      <c r="BH710" s="4"/>
      <c r="BI710" s="4"/>
      <c r="BJ710" s="4"/>
      <c r="BK710" s="4"/>
      <c r="BL710" s="4"/>
      <c r="BM710" s="4"/>
      <c r="BN710" s="4"/>
      <c r="BO710" s="4"/>
    </row>
    <row r="711" spans="1:67" x14ac:dyDescent="0.15">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c r="AG711" s="4"/>
      <c r="AH711" s="4"/>
      <c r="AI711" s="4"/>
      <c r="AJ711" s="4"/>
      <c r="AK711" s="4"/>
      <c r="AL711" s="4"/>
      <c r="AM711" s="4"/>
      <c r="AN711" s="4"/>
      <c r="AO711" s="4"/>
      <c r="AP711" s="4"/>
      <c r="AQ711" s="4"/>
      <c r="AR711" s="4"/>
      <c r="AS711" s="4"/>
      <c r="AT711" s="4"/>
      <c r="AU711" s="4"/>
      <c r="AV711" s="4"/>
      <c r="AW711" s="4"/>
      <c r="AX711" s="4"/>
      <c r="AY711" s="4"/>
      <c r="AZ711" s="4"/>
      <c r="BA711" s="4"/>
      <c r="BB711" s="4"/>
      <c r="BC711" s="4"/>
      <c r="BD711" s="4"/>
      <c r="BE711" s="4"/>
      <c r="BF711" s="4"/>
      <c r="BG711" s="4"/>
      <c r="BH711" s="4"/>
      <c r="BI711" s="4"/>
      <c r="BJ711" s="4"/>
      <c r="BK711" s="4"/>
      <c r="BL711" s="4"/>
      <c r="BM711" s="4"/>
      <c r="BN711" s="4"/>
      <c r="BO711" s="4"/>
    </row>
    <row r="712" spans="1:67" x14ac:dyDescent="0.15">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c r="AG712" s="4"/>
      <c r="AH712" s="4"/>
      <c r="AI712" s="4"/>
      <c r="AJ712" s="4"/>
      <c r="AK712" s="4"/>
      <c r="AL712" s="4"/>
      <c r="AM712" s="4"/>
      <c r="AN712" s="4"/>
      <c r="AO712" s="4"/>
      <c r="AP712" s="4"/>
      <c r="AQ712" s="4"/>
      <c r="AR712" s="4"/>
      <c r="AS712" s="4"/>
      <c r="AT712" s="4"/>
      <c r="AU712" s="4"/>
      <c r="AV712" s="4"/>
      <c r="AW712" s="4"/>
      <c r="AX712" s="4"/>
      <c r="AY712" s="4"/>
      <c r="AZ712" s="4"/>
      <c r="BA712" s="4"/>
      <c r="BB712" s="4"/>
      <c r="BC712" s="4"/>
      <c r="BD712" s="4"/>
      <c r="BE712" s="4"/>
      <c r="BF712" s="4"/>
      <c r="BG712" s="4"/>
      <c r="BH712" s="4"/>
      <c r="BI712" s="4"/>
      <c r="BJ712" s="4"/>
      <c r="BK712" s="4"/>
      <c r="BL712" s="4"/>
      <c r="BM712" s="4"/>
      <c r="BN712" s="4"/>
      <c r="BO712" s="4"/>
    </row>
    <row r="713" spans="1:67" x14ac:dyDescent="0.15">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c r="AG713" s="4"/>
      <c r="AH713" s="4"/>
      <c r="AI713" s="4"/>
      <c r="AJ713" s="4"/>
      <c r="AK713" s="4"/>
      <c r="AL713" s="4"/>
      <c r="AM713" s="4"/>
      <c r="AN713" s="4"/>
      <c r="AO713" s="4"/>
      <c r="AP713" s="4"/>
      <c r="AQ713" s="4"/>
      <c r="AR713" s="4"/>
      <c r="AS713" s="4"/>
      <c r="AT713" s="4"/>
      <c r="AU713" s="4"/>
      <c r="AV713" s="4"/>
      <c r="AW713" s="4"/>
      <c r="AX713" s="4"/>
      <c r="AY713" s="4"/>
      <c r="AZ713" s="4"/>
      <c r="BA713" s="4"/>
      <c r="BB713" s="4"/>
      <c r="BC713" s="4"/>
      <c r="BD713" s="4"/>
      <c r="BE713" s="4"/>
      <c r="BF713" s="4"/>
      <c r="BG713" s="4"/>
      <c r="BH713" s="4"/>
      <c r="BI713" s="4"/>
      <c r="BJ713" s="4"/>
      <c r="BK713" s="4"/>
      <c r="BL713" s="4"/>
      <c r="BM713" s="4"/>
      <c r="BN713" s="4"/>
      <c r="BO713" s="4"/>
    </row>
    <row r="714" spans="1:67" x14ac:dyDescent="0.15">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c r="AG714" s="4"/>
      <c r="AH714" s="4"/>
      <c r="AI714" s="4"/>
      <c r="AJ714" s="4"/>
      <c r="AK714" s="4"/>
      <c r="AL714" s="4"/>
      <c r="AM714" s="4"/>
      <c r="AN714" s="4"/>
      <c r="AO714" s="4"/>
      <c r="AP714" s="4"/>
      <c r="AQ714" s="4"/>
      <c r="AR714" s="4"/>
      <c r="AS714" s="4"/>
      <c r="AT714" s="4"/>
      <c r="AU714" s="4"/>
      <c r="AV714" s="4"/>
      <c r="AW714" s="4"/>
      <c r="AX714" s="4"/>
      <c r="AY714" s="4"/>
      <c r="AZ714" s="4"/>
      <c r="BA714" s="4"/>
      <c r="BB714" s="4"/>
      <c r="BC714" s="4"/>
      <c r="BD714" s="4"/>
      <c r="BE714" s="4"/>
      <c r="BF714" s="4"/>
      <c r="BG714" s="4"/>
      <c r="BH714" s="4"/>
      <c r="BI714" s="4"/>
      <c r="BJ714" s="4"/>
      <c r="BK714" s="4"/>
      <c r="BL714" s="4"/>
      <c r="BM714" s="4"/>
      <c r="BN714" s="4"/>
      <c r="BO714" s="4"/>
    </row>
    <row r="715" spans="1:67" x14ac:dyDescent="0.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c r="AG715" s="4"/>
      <c r="AH715" s="4"/>
      <c r="AI715" s="4"/>
      <c r="AJ715" s="4"/>
      <c r="AK715" s="4"/>
      <c r="AL715" s="4"/>
      <c r="AM715" s="4"/>
      <c r="AN715" s="4"/>
      <c r="AO715" s="4"/>
      <c r="AP715" s="4"/>
      <c r="AQ715" s="4"/>
      <c r="AR715" s="4"/>
      <c r="AS715" s="4"/>
      <c r="AT715" s="4"/>
      <c r="AU715" s="4"/>
      <c r="AV715" s="4"/>
      <c r="AW715" s="4"/>
      <c r="AX715" s="4"/>
      <c r="AY715" s="4"/>
      <c r="AZ715" s="4"/>
      <c r="BA715" s="4"/>
      <c r="BB715" s="4"/>
      <c r="BC715" s="4"/>
      <c r="BD715" s="4"/>
      <c r="BE715" s="4"/>
      <c r="BF715" s="4"/>
      <c r="BG715" s="4"/>
      <c r="BH715" s="4"/>
      <c r="BI715" s="4"/>
      <c r="BJ715" s="4"/>
      <c r="BK715" s="4"/>
      <c r="BL715" s="4"/>
      <c r="BM715" s="4"/>
      <c r="BN715" s="4"/>
      <c r="BO715" s="4"/>
    </row>
    <row r="716" spans="1:67" x14ac:dyDescent="0.15">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c r="AG716" s="4"/>
      <c r="AH716" s="4"/>
      <c r="AI716" s="4"/>
      <c r="AJ716" s="4"/>
      <c r="AK716" s="4"/>
      <c r="AL716" s="4"/>
      <c r="AM716" s="4"/>
      <c r="AN716" s="4"/>
      <c r="AO716" s="4"/>
      <c r="AP716" s="4"/>
      <c r="AQ716" s="4"/>
      <c r="AR716" s="4"/>
      <c r="AS716" s="4"/>
      <c r="AT716" s="4"/>
      <c r="AU716" s="4"/>
      <c r="AV716" s="4"/>
      <c r="AW716" s="4"/>
      <c r="AX716" s="4"/>
      <c r="AY716" s="4"/>
      <c r="AZ716" s="4"/>
      <c r="BA716" s="4"/>
      <c r="BB716" s="4"/>
      <c r="BC716" s="4"/>
      <c r="BD716" s="4"/>
      <c r="BE716" s="4"/>
      <c r="BF716" s="4"/>
      <c r="BG716" s="4"/>
      <c r="BH716" s="4"/>
      <c r="BI716" s="4"/>
      <c r="BJ716" s="4"/>
      <c r="BK716" s="4"/>
      <c r="BL716" s="4"/>
      <c r="BM716" s="4"/>
      <c r="BN716" s="4"/>
      <c r="BO716" s="4"/>
    </row>
    <row r="717" spans="1:67" x14ac:dyDescent="0.15">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c r="AG717" s="4"/>
      <c r="AH717" s="4"/>
      <c r="AI717" s="4"/>
      <c r="AJ717" s="4"/>
      <c r="AK717" s="4"/>
      <c r="AL717" s="4"/>
      <c r="AM717" s="4"/>
      <c r="AN717" s="4"/>
      <c r="AO717" s="4"/>
      <c r="AP717" s="4"/>
      <c r="AQ717" s="4"/>
      <c r="AR717" s="4"/>
      <c r="AS717" s="4"/>
      <c r="AT717" s="4"/>
      <c r="AU717" s="4"/>
      <c r="AV717" s="4"/>
      <c r="AW717" s="4"/>
      <c r="AX717" s="4"/>
      <c r="AY717" s="4"/>
      <c r="AZ717" s="4"/>
      <c r="BA717" s="4"/>
      <c r="BB717" s="4"/>
      <c r="BC717" s="4"/>
      <c r="BD717" s="4"/>
      <c r="BE717" s="4"/>
      <c r="BF717" s="4"/>
      <c r="BG717" s="4"/>
      <c r="BH717" s="4"/>
      <c r="BI717" s="4"/>
      <c r="BJ717" s="4"/>
      <c r="BK717" s="4"/>
      <c r="BL717" s="4"/>
      <c r="BM717" s="4"/>
      <c r="BN717" s="4"/>
      <c r="BO717" s="4"/>
    </row>
    <row r="718" spans="1:67" x14ac:dyDescent="0.15">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c r="AG718" s="4"/>
      <c r="AH718" s="4"/>
      <c r="AI718" s="4"/>
      <c r="AJ718" s="4"/>
      <c r="AK718" s="4"/>
      <c r="AL718" s="4"/>
      <c r="AM718" s="4"/>
      <c r="AN718" s="4"/>
      <c r="AO718" s="4"/>
      <c r="AP718" s="4"/>
      <c r="AQ718" s="4"/>
      <c r="AR718" s="4"/>
      <c r="AS718" s="4"/>
      <c r="AT718" s="4"/>
      <c r="AU718" s="4"/>
      <c r="AV718" s="4"/>
      <c r="AW718" s="4"/>
      <c r="AX718" s="4"/>
      <c r="AY718" s="4"/>
      <c r="AZ718" s="4"/>
      <c r="BA718" s="4"/>
      <c r="BB718" s="4"/>
      <c r="BC718" s="4"/>
      <c r="BD718" s="4"/>
      <c r="BE718" s="4"/>
      <c r="BF718" s="4"/>
      <c r="BG718" s="4"/>
      <c r="BH718" s="4"/>
      <c r="BI718" s="4"/>
      <c r="BJ718" s="4"/>
      <c r="BK718" s="4"/>
      <c r="BL718" s="4"/>
      <c r="BM718" s="4"/>
      <c r="BN718" s="4"/>
      <c r="BO718" s="4"/>
    </row>
    <row r="719" spans="1:67" x14ac:dyDescent="0.15">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4"/>
      <c r="AI719" s="4"/>
      <c r="AJ719" s="4"/>
      <c r="AK719" s="4"/>
      <c r="AL719" s="4"/>
      <c r="AM719" s="4"/>
      <c r="AN719" s="4"/>
      <c r="AO719" s="4"/>
      <c r="AP719" s="4"/>
      <c r="AQ719" s="4"/>
      <c r="AR719" s="4"/>
      <c r="AS719" s="4"/>
      <c r="AT719" s="4"/>
      <c r="AU719" s="4"/>
      <c r="AV719" s="4"/>
      <c r="AW719" s="4"/>
      <c r="AX719" s="4"/>
      <c r="AY719" s="4"/>
      <c r="AZ719" s="4"/>
      <c r="BA719" s="4"/>
      <c r="BB719" s="4"/>
      <c r="BC719" s="4"/>
      <c r="BD719" s="4"/>
      <c r="BE719" s="4"/>
      <c r="BF719" s="4"/>
      <c r="BG719" s="4"/>
      <c r="BH719" s="4"/>
      <c r="BI719" s="4"/>
      <c r="BJ719" s="4"/>
      <c r="BK719" s="4"/>
      <c r="BL719" s="4"/>
      <c r="BM719" s="4"/>
      <c r="BN719" s="4"/>
      <c r="BO719" s="4"/>
    </row>
    <row r="720" spans="1:67" x14ac:dyDescent="0.15">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4"/>
      <c r="AI720" s="4"/>
      <c r="AJ720" s="4"/>
      <c r="AK720" s="4"/>
      <c r="AL720" s="4"/>
      <c r="AM720" s="4"/>
      <c r="AN720" s="4"/>
      <c r="AO720" s="4"/>
      <c r="AP720" s="4"/>
      <c r="AQ720" s="4"/>
      <c r="AR720" s="4"/>
      <c r="AS720" s="4"/>
      <c r="AT720" s="4"/>
      <c r="AU720" s="4"/>
      <c r="AV720" s="4"/>
      <c r="AW720" s="4"/>
      <c r="AX720" s="4"/>
      <c r="AY720" s="4"/>
      <c r="AZ720" s="4"/>
      <c r="BA720" s="4"/>
      <c r="BB720" s="4"/>
      <c r="BC720" s="4"/>
      <c r="BD720" s="4"/>
      <c r="BE720" s="4"/>
      <c r="BF720" s="4"/>
      <c r="BG720" s="4"/>
      <c r="BH720" s="4"/>
      <c r="BI720" s="4"/>
      <c r="BJ720" s="4"/>
      <c r="BK720" s="4"/>
      <c r="BL720" s="4"/>
      <c r="BM720" s="4"/>
      <c r="BN720" s="4"/>
      <c r="BO720" s="4"/>
    </row>
    <row r="721" spans="1:67" x14ac:dyDescent="0.15">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4"/>
      <c r="AI721" s="4"/>
      <c r="AJ721" s="4"/>
      <c r="AK721" s="4"/>
      <c r="AL721" s="4"/>
      <c r="AM721" s="4"/>
      <c r="AN721" s="4"/>
      <c r="AO721" s="4"/>
      <c r="AP721" s="4"/>
      <c r="AQ721" s="4"/>
      <c r="AR721" s="4"/>
      <c r="AS721" s="4"/>
      <c r="AT721" s="4"/>
      <c r="AU721" s="4"/>
      <c r="AV721" s="4"/>
      <c r="AW721" s="4"/>
      <c r="AX721" s="4"/>
      <c r="AY721" s="4"/>
      <c r="AZ721" s="4"/>
      <c r="BA721" s="4"/>
      <c r="BB721" s="4"/>
      <c r="BC721" s="4"/>
      <c r="BD721" s="4"/>
      <c r="BE721" s="4"/>
      <c r="BF721" s="4"/>
      <c r="BG721" s="4"/>
      <c r="BH721" s="4"/>
      <c r="BI721" s="4"/>
      <c r="BJ721" s="4"/>
      <c r="BK721" s="4"/>
      <c r="BL721" s="4"/>
      <c r="BM721" s="4"/>
      <c r="BN721" s="4"/>
      <c r="BO721" s="4"/>
    </row>
    <row r="722" spans="1:67" x14ac:dyDescent="0.15">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4"/>
      <c r="AI722" s="4"/>
      <c r="AJ722" s="4"/>
      <c r="AK722" s="4"/>
      <c r="AL722" s="4"/>
      <c r="AM722" s="4"/>
      <c r="AN722" s="4"/>
      <c r="AO722" s="4"/>
      <c r="AP722" s="4"/>
      <c r="AQ722" s="4"/>
      <c r="AR722" s="4"/>
      <c r="AS722" s="4"/>
      <c r="AT722" s="4"/>
      <c r="AU722" s="4"/>
      <c r="AV722" s="4"/>
      <c r="AW722" s="4"/>
      <c r="AX722" s="4"/>
      <c r="AY722" s="4"/>
      <c r="AZ722" s="4"/>
      <c r="BA722" s="4"/>
      <c r="BB722" s="4"/>
      <c r="BC722" s="4"/>
      <c r="BD722" s="4"/>
      <c r="BE722" s="4"/>
      <c r="BF722" s="4"/>
      <c r="BG722" s="4"/>
      <c r="BH722" s="4"/>
      <c r="BI722" s="4"/>
      <c r="BJ722" s="4"/>
      <c r="BK722" s="4"/>
      <c r="BL722" s="4"/>
      <c r="BM722" s="4"/>
      <c r="BN722" s="4"/>
      <c r="BO722" s="4"/>
    </row>
    <row r="723" spans="1:67" x14ac:dyDescent="0.15">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4"/>
      <c r="AI723" s="4"/>
      <c r="AJ723" s="4"/>
      <c r="AK723" s="4"/>
      <c r="AL723" s="4"/>
      <c r="AM723" s="4"/>
      <c r="AN723" s="4"/>
      <c r="AO723" s="4"/>
      <c r="AP723" s="4"/>
      <c r="AQ723" s="4"/>
      <c r="AR723" s="4"/>
      <c r="AS723" s="4"/>
      <c r="AT723" s="4"/>
      <c r="AU723" s="4"/>
      <c r="AV723" s="4"/>
      <c r="AW723" s="4"/>
      <c r="AX723" s="4"/>
      <c r="AY723" s="4"/>
      <c r="AZ723" s="4"/>
      <c r="BA723" s="4"/>
      <c r="BB723" s="4"/>
      <c r="BC723" s="4"/>
      <c r="BD723" s="4"/>
      <c r="BE723" s="4"/>
      <c r="BF723" s="4"/>
      <c r="BG723" s="4"/>
      <c r="BH723" s="4"/>
      <c r="BI723" s="4"/>
      <c r="BJ723" s="4"/>
      <c r="BK723" s="4"/>
      <c r="BL723" s="4"/>
      <c r="BM723" s="4"/>
      <c r="BN723" s="4"/>
      <c r="BO723" s="4"/>
    </row>
    <row r="724" spans="1:67" x14ac:dyDescent="0.15">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4"/>
      <c r="AI724" s="4"/>
      <c r="AJ724" s="4"/>
      <c r="AK724" s="4"/>
      <c r="AL724" s="4"/>
      <c r="AM724" s="4"/>
      <c r="AN724" s="4"/>
      <c r="AO724" s="4"/>
      <c r="AP724" s="4"/>
      <c r="AQ724" s="4"/>
      <c r="AR724" s="4"/>
      <c r="AS724" s="4"/>
      <c r="AT724" s="4"/>
      <c r="AU724" s="4"/>
      <c r="AV724" s="4"/>
      <c r="AW724" s="4"/>
      <c r="AX724" s="4"/>
      <c r="AY724" s="4"/>
      <c r="AZ724" s="4"/>
      <c r="BA724" s="4"/>
      <c r="BB724" s="4"/>
      <c r="BC724" s="4"/>
      <c r="BD724" s="4"/>
      <c r="BE724" s="4"/>
      <c r="BF724" s="4"/>
      <c r="BG724" s="4"/>
      <c r="BH724" s="4"/>
      <c r="BI724" s="4"/>
      <c r="BJ724" s="4"/>
      <c r="BK724" s="4"/>
      <c r="BL724" s="4"/>
      <c r="BM724" s="4"/>
      <c r="BN724" s="4"/>
      <c r="BO724" s="4"/>
    </row>
    <row r="725" spans="1:67" x14ac:dyDescent="0.1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4"/>
      <c r="AI725" s="4"/>
      <c r="AJ725" s="4"/>
      <c r="AK725" s="4"/>
      <c r="AL725" s="4"/>
      <c r="AM725" s="4"/>
      <c r="AN725" s="4"/>
      <c r="AO725" s="4"/>
      <c r="AP725" s="4"/>
      <c r="AQ725" s="4"/>
      <c r="AR725" s="4"/>
      <c r="AS725" s="4"/>
      <c r="AT725" s="4"/>
      <c r="AU725" s="4"/>
      <c r="AV725" s="4"/>
      <c r="AW725" s="4"/>
      <c r="AX725" s="4"/>
      <c r="AY725" s="4"/>
      <c r="AZ725" s="4"/>
      <c r="BA725" s="4"/>
      <c r="BB725" s="4"/>
      <c r="BC725" s="4"/>
      <c r="BD725" s="4"/>
      <c r="BE725" s="4"/>
      <c r="BF725" s="4"/>
      <c r="BG725" s="4"/>
      <c r="BH725" s="4"/>
      <c r="BI725" s="4"/>
      <c r="BJ725" s="4"/>
      <c r="BK725" s="4"/>
      <c r="BL725" s="4"/>
      <c r="BM725" s="4"/>
      <c r="BN725" s="4"/>
      <c r="BO725" s="4"/>
    </row>
    <row r="726" spans="1:67" x14ac:dyDescent="0.15">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4"/>
      <c r="AI726" s="4"/>
      <c r="AJ726" s="4"/>
      <c r="AK726" s="4"/>
      <c r="AL726" s="4"/>
      <c r="AM726" s="4"/>
      <c r="AN726" s="4"/>
      <c r="AO726" s="4"/>
      <c r="AP726" s="4"/>
      <c r="AQ726" s="4"/>
      <c r="AR726" s="4"/>
      <c r="AS726" s="4"/>
      <c r="AT726" s="4"/>
      <c r="AU726" s="4"/>
      <c r="AV726" s="4"/>
      <c r="AW726" s="4"/>
      <c r="AX726" s="4"/>
      <c r="AY726" s="4"/>
      <c r="AZ726" s="4"/>
      <c r="BA726" s="4"/>
      <c r="BB726" s="4"/>
      <c r="BC726" s="4"/>
      <c r="BD726" s="4"/>
      <c r="BE726" s="4"/>
      <c r="BF726" s="4"/>
      <c r="BG726" s="4"/>
      <c r="BH726" s="4"/>
      <c r="BI726" s="4"/>
      <c r="BJ726" s="4"/>
      <c r="BK726" s="4"/>
      <c r="BL726" s="4"/>
      <c r="BM726" s="4"/>
      <c r="BN726" s="4"/>
      <c r="BO726" s="4"/>
    </row>
    <row r="727" spans="1:67" x14ac:dyDescent="0.15">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c r="AG727" s="4"/>
      <c r="AH727" s="4"/>
      <c r="AI727" s="4"/>
      <c r="AJ727" s="4"/>
      <c r="AK727" s="4"/>
      <c r="AL727" s="4"/>
      <c r="AM727" s="4"/>
      <c r="AN727" s="4"/>
      <c r="AO727" s="4"/>
      <c r="AP727" s="4"/>
      <c r="AQ727" s="4"/>
      <c r="AR727" s="4"/>
      <c r="AS727" s="4"/>
      <c r="AT727" s="4"/>
      <c r="AU727" s="4"/>
      <c r="AV727" s="4"/>
      <c r="AW727" s="4"/>
      <c r="AX727" s="4"/>
      <c r="AY727" s="4"/>
      <c r="AZ727" s="4"/>
      <c r="BA727" s="4"/>
      <c r="BB727" s="4"/>
      <c r="BC727" s="4"/>
      <c r="BD727" s="4"/>
      <c r="BE727" s="4"/>
      <c r="BF727" s="4"/>
      <c r="BG727" s="4"/>
      <c r="BH727" s="4"/>
      <c r="BI727" s="4"/>
      <c r="BJ727" s="4"/>
      <c r="BK727" s="4"/>
      <c r="BL727" s="4"/>
      <c r="BM727" s="4"/>
      <c r="BN727" s="4"/>
      <c r="BO727" s="4"/>
    </row>
    <row r="728" spans="1:67" x14ac:dyDescent="0.15">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c r="AG728" s="4"/>
      <c r="AH728" s="4"/>
      <c r="AI728" s="4"/>
      <c r="AJ728" s="4"/>
      <c r="AK728" s="4"/>
      <c r="AL728" s="4"/>
      <c r="AM728" s="4"/>
      <c r="AN728" s="4"/>
      <c r="AO728" s="4"/>
      <c r="AP728" s="4"/>
      <c r="AQ728" s="4"/>
      <c r="AR728" s="4"/>
      <c r="AS728" s="4"/>
      <c r="AT728" s="4"/>
      <c r="AU728" s="4"/>
      <c r="AV728" s="4"/>
      <c r="AW728" s="4"/>
      <c r="AX728" s="4"/>
      <c r="AY728" s="4"/>
      <c r="AZ728" s="4"/>
      <c r="BA728" s="4"/>
      <c r="BB728" s="4"/>
      <c r="BC728" s="4"/>
      <c r="BD728" s="4"/>
      <c r="BE728" s="4"/>
      <c r="BF728" s="4"/>
      <c r="BG728" s="4"/>
      <c r="BH728" s="4"/>
      <c r="BI728" s="4"/>
      <c r="BJ728" s="4"/>
      <c r="BK728" s="4"/>
      <c r="BL728" s="4"/>
      <c r="BM728" s="4"/>
      <c r="BN728" s="4"/>
      <c r="BO728" s="4"/>
    </row>
    <row r="729" spans="1:67" x14ac:dyDescent="0.15">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c r="AG729" s="4"/>
      <c r="AH729" s="4"/>
      <c r="AI729" s="4"/>
      <c r="AJ729" s="4"/>
      <c r="AK729" s="4"/>
      <c r="AL729" s="4"/>
      <c r="AM729" s="4"/>
      <c r="AN729" s="4"/>
      <c r="AO729" s="4"/>
      <c r="AP729" s="4"/>
      <c r="AQ729" s="4"/>
      <c r="AR729" s="4"/>
      <c r="AS729" s="4"/>
      <c r="AT729" s="4"/>
      <c r="AU729" s="4"/>
      <c r="AV729" s="4"/>
      <c r="AW729" s="4"/>
      <c r="AX729" s="4"/>
      <c r="AY729" s="4"/>
      <c r="AZ729" s="4"/>
      <c r="BA729" s="4"/>
      <c r="BB729" s="4"/>
      <c r="BC729" s="4"/>
      <c r="BD729" s="4"/>
      <c r="BE729" s="4"/>
      <c r="BF729" s="4"/>
      <c r="BG729" s="4"/>
      <c r="BH729" s="4"/>
      <c r="BI729" s="4"/>
      <c r="BJ729" s="4"/>
      <c r="BK729" s="4"/>
      <c r="BL729" s="4"/>
      <c r="BM729" s="4"/>
      <c r="BN729" s="4"/>
      <c r="BO729" s="4"/>
    </row>
    <row r="730" spans="1:67" x14ac:dyDescent="0.15">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c r="AG730" s="4"/>
      <c r="AH730" s="4"/>
      <c r="AI730" s="4"/>
      <c r="AJ730" s="4"/>
      <c r="AK730" s="4"/>
      <c r="AL730" s="4"/>
      <c r="AM730" s="4"/>
      <c r="AN730" s="4"/>
      <c r="AO730" s="4"/>
      <c r="AP730" s="4"/>
      <c r="AQ730" s="4"/>
      <c r="AR730" s="4"/>
      <c r="AS730" s="4"/>
      <c r="AT730" s="4"/>
      <c r="AU730" s="4"/>
      <c r="AV730" s="4"/>
      <c r="AW730" s="4"/>
      <c r="AX730" s="4"/>
      <c r="AY730" s="4"/>
      <c r="AZ730" s="4"/>
      <c r="BA730" s="4"/>
      <c r="BB730" s="4"/>
      <c r="BC730" s="4"/>
      <c r="BD730" s="4"/>
      <c r="BE730" s="4"/>
      <c r="BF730" s="4"/>
      <c r="BG730" s="4"/>
      <c r="BH730" s="4"/>
      <c r="BI730" s="4"/>
      <c r="BJ730" s="4"/>
      <c r="BK730" s="4"/>
      <c r="BL730" s="4"/>
      <c r="BM730" s="4"/>
      <c r="BN730" s="4"/>
      <c r="BO730" s="4"/>
    </row>
    <row r="731" spans="1:67" x14ac:dyDescent="0.15">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c r="AG731" s="4"/>
      <c r="AH731" s="4"/>
      <c r="AI731" s="4"/>
      <c r="AJ731" s="4"/>
      <c r="AK731" s="4"/>
      <c r="AL731" s="4"/>
      <c r="AM731" s="4"/>
      <c r="AN731" s="4"/>
      <c r="AO731" s="4"/>
      <c r="AP731" s="4"/>
      <c r="AQ731" s="4"/>
      <c r="AR731" s="4"/>
      <c r="AS731" s="4"/>
      <c r="AT731" s="4"/>
      <c r="AU731" s="4"/>
      <c r="AV731" s="4"/>
      <c r="AW731" s="4"/>
      <c r="AX731" s="4"/>
      <c r="AY731" s="4"/>
      <c r="AZ731" s="4"/>
      <c r="BA731" s="4"/>
      <c r="BB731" s="4"/>
      <c r="BC731" s="4"/>
      <c r="BD731" s="4"/>
      <c r="BE731" s="4"/>
      <c r="BF731" s="4"/>
      <c r="BG731" s="4"/>
      <c r="BH731" s="4"/>
      <c r="BI731" s="4"/>
      <c r="BJ731" s="4"/>
      <c r="BK731" s="4"/>
      <c r="BL731" s="4"/>
      <c r="BM731" s="4"/>
      <c r="BN731" s="4"/>
      <c r="BO731" s="4"/>
    </row>
    <row r="732" spans="1:67" x14ac:dyDescent="0.15">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c r="AG732" s="4"/>
      <c r="AH732" s="4"/>
      <c r="AI732" s="4"/>
      <c r="AJ732" s="4"/>
      <c r="AK732" s="4"/>
      <c r="AL732" s="4"/>
      <c r="AM732" s="4"/>
      <c r="AN732" s="4"/>
      <c r="AO732" s="4"/>
      <c r="AP732" s="4"/>
      <c r="AQ732" s="4"/>
      <c r="AR732" s="4"/>
      <c r="AS732" s="4"/>
      <c r="AT732" s="4"/>
      <c r="AU732" s="4"/>
      <c r="AV732" s="4"/>
      <c r="AW732" s="4"/>
      <c r="AX732" s="4"/>
      <c r="AY732" s="4"/>
      <c r="AZ732" s="4"/>
      <c r="BA732" s="4"/>
      <c r="BB732" s="4"/>
      <c r="BC732" s="4"/>
      <c r="BD732" s="4"/>
      <c r="BE732" s="4"/>
      <c r="BF732" s="4"/>
      <c r="BG732" s="4"/>
      <c r="BH732" s="4"/>
      <c r="BI732" s="4"/>
      <c r="BJ732" s="4"/>
      <c r="BK732" s="4"/>
      <c r="BL732" s="4"/>
      <c r="BM732" s="4"/>
      <c r="BN732" s="4"/>
      <c r="BO732" s="4"/>
    </row>
    <row r="733" spans="1:67" x14ac:dyDescent="0.15">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c r="AG733" s="4"/>
      <c r="AH733" s="4"/>
      <c r="AI733" s="4"/>
      <c r="AJ733" s="4"/>
      <c r="AK733" s="4"/>
      <c r="AL733" s="4"/>
      <c r="AM733" s="4"/>
      <c r="AN733" s="4"/>
      <c r="AO733" s="4"/>
      <c r="AP733" s="4"/>
      <c r="AQ733" s="4"/>
      <c r="AR733" s="4"/>
      <c r="AS733" s="4"/>
      <c r="AT733" s="4"/>
      <c r="AU733" s="4"/>
      <c r="AV733" s="4"/>
      <c r="AW733" s="4"/>
      <c r="AX733" s="4"/>
      <c r="AY733" s="4"/>
      <c r="AZ733" s="4"/>
      <c r="BA733" s="4"/>
      <c r="BB733" s="4"/>
      <c r="BC733" s="4"/>
      <c r="BD733" s="4"/>
      <c r="BE733" s="4"/>
      <c r="BF733" s="4"/>
      <c r="BG733" s="4"/>
      <c r="BH733" s="4"/>
      <c r="BI733" s="4"/>
      <c r="BJ733" s="4"/>
      <c r="BK733" s="4"/>
      <c r="BL733" s="4"/>
      <c r="BM733" s="4"/>
      <c r="BN733" s="4"/>
      <c r="BO733" s="4"/>
    </row>
    <row r="734" spans="1:67" x14ac:dyDescent="0.15">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c r="AG734" s="4"/>
      <c r="AH734" s="4"/>
      <c r="AI734" s="4"/>
      <c r="AJ734" s="4"/>
      <c r="AK734" s="4"/>
      <c r="AL734" s="4"/>
      <c r="AM734" s="4"/>
      <c r="AN734" s="4"/>
      <c r="AO734" s="4"/>
      <c r="AP734" s="4"/>
      <c r="AQ734" s="4"/>
      <c r="AR734" s="4"/>
      <c r="AS734" s="4"/>
      <c r="AT734" s="4"/>
      <c r="AU734" s="4"/>
      <c r="AV734" s="4"/>
      <c r="AW734" s="4"/>
      <c r="AX734" s="4"/>
      <c r="AY734" s="4"/>
      <c r="AZ734" s="4"/>
      <c r="BA734" s="4"/>
      <c r="BB734" s="4"/>
      <c r="BC734" s="4"/>
      <c r="BD734" s="4"/>
      <c r="BE734" s="4"/>
      <c r="BF734" s="4"/>
      <c r="BG734" s="4"/>
      <c r="BH734" s="4"/>
      <c r="BI734" s="4"/>
      <c r="BJ734" s="4"/>
      <c r="BK734" s="4"/>
      <c r="BL734" s="4"/>
      <c r="BM734" s="4"/>
      <c r="BN734" s="4"/>
      <c r="BO734" s="4"/>
    </row>
    <row r="735" spans="1:67" x14ac:dyDescent="0.1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c r="AG735" s="4"/>
      <c r="AH735" s="4"/>
      <c r="AI735" s="4"/>
      <c r="AJ735" s="4"/>
      <c r="AK735" s="4"/>
      <c r="AL735" s="4"/>
      <c r="AM735" s="4"/>
      <c r="AN735" s="4"/>
      <c r="AO735" s="4"/>
      <c r="AP735" s="4"/>
      <c r="AQ735" s="4"/>
      <c r="AR735" s="4"/>
      <c r="AS735" s="4"/>
      <c r="AT735" s="4"/>
      <c r="AU735" s="4"/>
      <c r="AV735" s="4"/>
      <c r="AW735" s="4"/>
      <c r="AX735" s="4"/>
      <c r="AY735" s="4"/>
      <c r="AZ735" s="4"/>
      <c r="BA735" s="4"/>
      <c r="BB735" s="4"/>
      <c r="BC735" s="4"/>
      <c r="BD735" s="4"/>
      <c r="BE735" s="4"/>
      <c r="BF735" s="4"/>
      <c r="BG735" s="4"/>
      <c r="BH735" s="4"/>
      <c r="BI735" s="4"/>
      <c r="BJ735" s="4"/>
      <c r="BK735" s="4"/>
      <c r="BL735" s="4"/>
      <c r="BM735" s="4"/>
      <c r="BN735" s="4"/>
      <c r="BO735" s="4"/>
    </row>
    <row r="736" spans="1:67" x14ac:dyDescent="0.15">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c r="AG736" s="4"/>
      <c r="AH736" s="4"/>
      <c r="AI736" s="4"/>
      <c r="AJ736" s="4"/>
      <c r="AK736" s="4"/>
      <c r="AL736" s="4"/>
      <c r="AM736" s="4"/>
      <c r="AN736" s="4"/>
      <c r="AO736" s="4"/>
      <c r="AP736" s="4"/>
      <c r="AQ736" s="4"/>
      <c r="AR736" s="4"/>
      <c r="AS736" s="4"/>
      <c r="AT736" s="4"/>
      <c r="AU736" s="4"/>
      <c r="AV736" s="4"/>
      <c r="AW736" s="4"/>
      <c r="AX736" s="4"/>
      <c r="AY736" s="4"/>
      <c r="AZ736" s="4"/>
      <c r="BA736" s="4"/>
      <c r="BB736" s="4"/>
      <c r="BC736" s="4"/>
      <c r="BD736" s="4"/>
      <c r="BE736" s="4"/>
      <c r="BF736" s="4"/>
      <c r="BG736" s="4"/>
      <c r="BH736" s="4"/>
      <c r="BI736" s="4"/>
      <c r="BJ736" s="4"/>
      <c r="BK736" s="4"/>
      <c r="BL736" s="4"/>
      <c r="BM736" s="4"/>
      <c r="BN736" s="4"/>
      <c r="BO736" s="4"/>
    </row>
    <row r="737" spans="1:67" x14ac:dyDescent="0.15">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c r="AG737" s="4"/>
      <c r="AH737" s="4"/>
      <c r="AI737" s="4"/>
      <c r="AJ737" s="4"/>
      <c r="AK737" s="4"/>
      <c r="AL737" s="4"/>
      <c r="AM737" s="4"/>
      <c r="AN737" s="4"/>
      <c r="AO737" s="4"/>
      <c r="AP737" s="4"/>
      <c r="AQ737" s="4"/>
      <c r="AR737" s="4"/>
      <c r="AS737" s="4"/>
      <c r="AT737" s="4"/>
      <c r="AU737" s="4"/>
      <c r="AV737" s="4"/>
      <c r="AW737" s="4"/>
      <c r="AX737" s="4"/>
      <c r="AY737" s="4"/>
      <c r="AZ737" s="4"/>
      <c r="BA737" s="4"/>
      <c r="BB737" s="4"/>
      <c r="BC737" s="4"/>
      <c r="BD737" s="4"/>
      <c r="BE737" s="4"/>
      <c r="BF737" s="4"/>
      <c r="BG737" s="4"/>
      <c r="BH737" s="4"/>
      <c r="BI737" s="4"/>
      <c r="BJ737" s="4"/>
      <c r="BK737" s="4"/>
      <c r="BL737" s="4"/>
      <c r="BM737" s="4"/>
      <c r="BN737" s="4"/>
      <c r="BO737" s="4"/>
    </row>
    <row r="738" spans="1:67" x14ac:dyDescent="0.15">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c r="AG738" s="4"/>
      <c r="AH738" s="4"/>
      <c r="AI738" s="4"/>
      <c r="AJ738" s="4"/>
      <c r="AK738" s="4"/>
      <c r="AL738" s="4"/>
      <c r="AM738" s="4"/>
      <c r="AN738" s="4"/>
      <c r="AO738" s="4"/>
      <c r="AP738" s="4"/>
      <c r="AQ738" s="4"/>
      <c r="AR738" s="4"/>
      <c r="AS738" s="4"/>
      <c r="AT738" s="4"/>
      <c r="AU738" s="4"/>
      <c r="AV738" s="4"/>
      <c r="AW738" s="4"/>
      <c r="AX738" s="4"/>
      <c r="AY738" s="4"/>
      <c r="AZ738" s="4"/>
      <c r="BA738" s="4"/>
      <c r="BB738" s="4"/>
      <c r="BC738" s="4"/>
      <c r="BD738" s="4"/>
      <c r="BE738" s="4"/>
      <c r="BF738" s="4"/>
      <c r="BG738" s="4"/>
      <c r="BH738" s="4"/>
      <c r="BI738" s="4"/>
      <c r="BJ738" s="4"/>
      <c r="BK738" s="4"/>
      <c r="BL738" s="4"/>
      <c r="BM738" s="4"/>
      <c r="BN738" s="4"/>
      <c r="BO738" s="4"/>
    </row>
    <row r="739" spans="1:67" x14ac:dyDescent="0.15">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c r="AG739" s="4"/>
      <c r="AH739" s="4"/>
      <c r="AI739" s="4"/>
      <c r="AJ739" s="4"/>
      <c r="AK739" s="4"/>
      <c r="AL739" s="4"/>
      <c r="AM739" s="4"/>
      <c r="AN739" s="4"/>
      <c r="AO739" s="4"/>
      <c r="AP739" s="4"/>
      <c r="AQ739" s="4"/>
      <c r="AR739" s="4"/>
      <c r="AS739" s="4"/>
      <c r="AT739" s="4"/>
      <c r="AU739" s="4"/>
      <c r="AV739" s="4"/>
      <c r="AW739" s="4"/>
      <c r="AX739" s="4"/>
      <c r="AY739" s="4"/>
      <c r="AZ739" s="4"/>
      <c r="BA739" s="4"/>
      <c r="BB739" s="4"/>
      <c r="BC739" s="4"/>
      <c r="BD739" s="4"/>
      <c r="BE739" s="4"/>
      <c r="BF739" s="4"/>
      <c r="BG739" s="4"/>
      <c r="BH739" s="4"/>
      <c r="BI739" s="4"/>
      <c r="BJ739" s="4"/>
      <c r="BK739" s="4"/>
      <c r="BL739" s="4"/>
      <c r="BM739" s="4"/>
      <c r="BN739" s="4"/>
      <c r="BO739" s="4"/>
    </row>
    <row r="740" spans="1:67" x14ac:dyDescent="0.15">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c r="AG740" s="4"/>
      <c r="AH740" s="4"/>
      <c r="AI740" s="4"/>
      <c r="AJ740" s="4"/>
      <c r="AK740" s="4"/>
      <c r="AL740" s="4"/>
      <c r="AM740" s="4"/>
      <c r="AN740" s="4"/>
      <c r="AO740" s="4"/>
      <c r="AP740" s="4"/>
      <c r="AQ740" s="4"/>
      <c r="AR740" s="4"/>
      <c r="AS740" s="4"/>
      <c r="AT740" s="4"/>
      <c r="AU740" s="4"/>
      <c r="AV740" s="4"/>
      <c r="AW740" s="4"/>
      <c r="AX740" s="4"/>
      <c r="AY740" s="4"/>
      <c r="AZ740" s="4"/>
      <c r="BA740" s="4"/>
      <c r="BB740" s="4"/>
      <c r="BC740" s="4"/>
      <c r="BD740" s="4"/>
      <c r="BE740" s="4"/>
      <c r="BF740" s="4"/>
      <c r="BG740" s="4"/>
      <c r="BH740" s="4"/>
      <c r="BI740" s="4"/>
      <c r="BJ740" s="4"/>
      <c r="BK740" s="4"/>
      <c r="BL740" s="4"/>
      <c r="BM740" s="4"/>
      <c r="BN740" s="4"/>
      <c r="BO740" s="4"/>
    </row>
    <row r="741" spans="1:67" x14ac:dyDescent="0.15">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c r="AG741" s="4"/>
      <c r="AH741" s="4"/>
      <c r="AI741" s="4"/>
      <c r="AJ741" s="4"/>
      <c r="AK741" s="4"/>
      <c r="AL741" s="4"/>
      <c r="AM741" s="4"/>
      <c r="AN741" s="4"/>
      <c r="AO741" s="4"/>
      <c r="AP741" s="4"/>
      <c r="AQ741" s="4"/>
      <c r="AR741" s="4"/>
      <c r="AS741" s="4"/>
      <c r="AT741" s="4"/>
      <c r="AU741" s="4"/>
      <c r="AV741" s="4"/>
      <c r="AW741" s="4"/>
      <c r="AX741" s="4"/>
      <c r="AY741" s="4"/>
      <c r="AZ741" s="4"/>
      <c r="BA741" s="4"/>
      <c r="BB741" s="4"/>
      <c r="BC741" s="4"/>
      <c r="BD741" s="4"/>
      <c r="BE741" s="4"/>
      <c r="BF741" s="4"/>
      <c r="BG741" s="4"/>
      <c r="BH741" s="4"/>
      <c r="BI741" s="4"/>
      <c r="BJ741" s="4"/>
      <c r="BK741" s="4"/>
      <c r="BL741" s="4"/>
      <c r="BM741" s="4"/>
      <c r="BN741" s="4"/>
      <c r="BO741" s="4"/>
    </row>
    <row r="742" spans="1:67" x14ac:dyDescent="0.15">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c r="AG742" s="4"/>
      <c r="AH742" s="4"/>
      <c r="AI742" s="4"/>
      <c r="AJ742" s="4"/>
      <c r="AK742" s="4"/>
      <c r="AL742" s="4"/>
      <c r="AM742" s="4"/>
      <c r="AN742" s="4"/>
      <c r="AO742" s="4"/>
      <c r="AP742" s="4"/>
      <c r="AQ742" s="4"/>
      <c r="AR742" s="4"/>
      <c r="AS742" s="4"/>
      <c r="AT742" s="4"/>
      <c r="AU742" s="4"/>
      <c r="AV742" s="4"/>
      <c r="AW742" s="4"/>
      <c r="AX742" s="4"/>
      <c r="AY742" s="4"/>
      <c r="AZ742" s="4"/>
      <c r="BA742" s="4"/>
      <c r="BB742" s="4"/>
      <c r="BC742" s="4"/>
      <c r="BD742" s="4"/>
      <c r="BE742" s="4"/>
      <c r="BF742" s="4"/>
      <c r="BG742" s="4"/>
      <c r="BH742" s="4"/>
      <c r="BI742" s="4"/>
      <c r="BJ742" s="4"/>
      <c r="BK742" s="4"/>
      <c r="BL742" s="4"/>
      <c r="BM742" s="4"/>
      <c r="BN742" s="4"/>
      <c r="BO742" s="4"/>
    </row>
    <row r="743" spans="1:67" x14ac:dyDescent="0.15">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c r="AG743" s="4"/>
      <c r="AH743" s="4"/>
      <c r="AI743" s="4"/>
      <c r="AJ743" s="4"/>
      <c r="AK743" s="4"/>
      <c r="AL743" s="4"/>
      <c r="AM743" s="4"/>
      <c r="AN743" s="4"/>
      <c r="AO743" s="4"/>
      <c r="AP743" s="4"/>
      <c r="AQ743" s="4"/>
      <c r="AR743" s="4"/>
      <c r="AS743" s="4"/>
      <c r="AT743" s="4"/>
      <c r="AU743" s="4"/>
      <c r="AV743" s="4"/>
      <c r="AW743" s="4"/>
      <c r="AX743" s="4"/>
      <c r="AY743" s="4"/>
      <c r="AZ743" s="4"/>
      <c r="BA743" s="4"/>
      <c r="BB743" s="4"/>
      <c r="BC743" s="4"/>
      <c r="BD743" s="4"/>
      <c r="BE743" s="4"/>
      <c r="BF743" s="4"/>
      <c r="BG743" s="4"/>
      <c r="BH743" s="4"/>
      <c r="BI743" s="4"/>
      <c r="BJ743" s="4"/>
      <c r="BK743" s="4"/>
      <c r="BL743" s="4"/>
      <c r="BM743" s="4"/>
      <c r="BN743" s="4"/>
      <c r="BO743" s="4"/>
    </row>
    <row r="744" spans="1:67" x14ac:dyDescent="0.15">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c r="AG744" s="4"/>
      <c r="AH744" s="4"/>
      <c r="AI744" s="4"/>
      <c r="AJ744" s="4"/>
      <c r="AK744" s="4"/>
      <c r="AL744" s="4"/>
      <c r="AM744" s="4"/>
      <c r="AN744" s="4"/>
      <c r="AO744" s="4"/>
      <c r="AP744" s="4"/>
      <c r="AQ744" s="4"/>
      <c r="AR744" s="4"/>
      <c r="AS744" s="4"/>
      <c r="AT744" s="4"/>
      <c r="AU744" s="4"/>
      <c r="AV744" s="4"/>
      <c r="AW744" s="4"/>
      <c r="AX744" s="4"/>
      <c r="AY744" s="4"/>
      <c r="AZ744" s="4"/>
      <c r="BA744" s="4"/>
      <c r="BB744" s="4"/>
      <c r="BC744" s="4"/>
      <c r="BD744" s="4"/>
      <c r="BE744" s="4"/>
      <c r="BF744" s="4"/>
      <c r="BG744" s="4"/>
      <c r="BH744" s="4"/>
      <c r="BI744" s="4"/>
      <c r="BJ744" s="4"/>
      <c r="BK744" s="4"/>
      <c r="BL744" s="4"/>
      <c r="BM744" s="4"/>
      <c r="BN744" s="4"/>
      <c r="BO744" s="4"/>
    </row>
    <row r="745" spans="1:67" x14ac:dyDescent="0.1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c r="AG745" s="4"/>
      <c r="AH745" s="4"/>
      <c r="AI745" s="4"/>
      <c r="AJ745" s="4"/>
      <c r="AK745" s="4"/>
      <c r="AL745" s="4"/>
      <c r="AM745" s="4"/>
      <c r="AN745" s="4"/>
      <c r="AO745" s="4"/>
      <c r="AP745" s="4"/>
      <c r="AQ745" s="4"/>
      <c r="AR745" s="4"/>
      <c r="AS745" s="4"/>
      <c r="AT745" s="4"/>
      <c r="AU745" s="4"/>
      <c r="AV745" s="4"/>
      <c r="AW745" s="4"/>
      <c r="AX745" s="4"/>
      <c r="AY745" s="4"/>
      <c r="AZ745" s="4"/>
      <c r="BA745" s="4"/>
      <c r="BB745" s="4"/>
      <c r="BC745" s="4"/>
      <c r="BD745" s="4"/>
      <c r="BE745" s="4"/>
      <c r="BF745" s="4"/>
      <c r="BG745" s="4"/>
      <c r="BH745" s="4"/>
      <c r="BI745" s="4"/>
      <c r="BJ745" s="4"/>
      <c r="BK745" s="4"/>
      <c r="BL745" s="4"/>
      <c r="BM745" s="4"/>
      <c r="BN745" s="4"/>
      <c r="BO745" s="4"/>
    </row>
    <row r="746" spans="1:67" x14ac:dyDescent="0.15">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c r="AG746" s="4"/>
      <c r="AH746" s="4"/>
      <c r="AI746" s="4"/>
      <c r="AJ746" s="4"/>
      <c r="AK746" s="4"/>
      <c r="AL746" s="4"/>
      <c r="AM746" s="4"/>
      <c r="AN746" s="4"/>
      <c r="AO746" s="4"/>
      <c r="AP746" s="4"/>
      <c r="AQ746" s="4"/>
      <c r="AR746" s="4"/>
      <c r="AS746" s="4"/>
      <c r="AT746" s="4"/>
      <c r="AU746" s="4"/>
      <c r="AV746" s="4"/>
      <c r="AW746" s="4"/>
      <c r="AX746" s="4"/>
      <c r="AY746" s="4"/>
      <c r="AZ746" s="4"/>
      <c r="BA746" s="4"/>
      <c r="BB746" s="4"/>
      <c r="BC746" s="4"/>
      <c r="BD746" s="4"/>
      <c r="BE746" s="4"/>
      <c r="BF746" s="4"/>
      <c r="BG746" s="4"/>
      <c r="BH746" s="4"/>
      <c r="BI746" s="4"/>
      <c r="BJ746" s="4"/>
      <c r="BK746" s="4"/>
      <c r="BL746" s="4"/>
      <c r="BM746" s="4"/>
      <c r="BN746" s="4"/>
      <c r="BO746" s="4"/>
    </row>
    <row r="747" spans="1:67" x14ac:dyDescent="0.15">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c r="AG747" s="4"/>
      <c r="AH747" s="4"/>
      <c r="AI747" s="4"/>
      <c r="AJ747" s="4"/>
      <c r="AK747" s="4"/>
      <c r="AL747" s="4"/>
      <c r="AM747" s="4"/>
      <c r="AN747" s="4"/>
      <c r="AO747" s="4"/>
      <c r="AP747" s="4"/>
      <c r="AQ747" s="4"/>
      <c r="AR747" s="4"/>
      <c r="AS747" s="4"/>
      <c r="AT747" s="4"/>
      <c r="AU747" s="4"/>
      <c r="AV747" s="4"/>
      <c r="AW747" s="4"/>
      <c r="AX747" s="4"/>
      <c r="AY747" s="4"/>
      <c r="AZ747" s="4"/>
      <c r="BA747" s="4"/>
      <c r="BB747" s="4"/>
      <c r="BC747" s="4"/>
      <c r="BD747" s="4"/>
      <c r="BE747" s="4"/>
      <c r="BF747" s="4"/>
      <c r="BG747" s="4"/>
      <c r="BH747" s="4"/>
      <c r="BI747" s="4"/>
      <c r="BJ747" s="4"/>
      <c r="BK747" s="4"/>
      <c r="BL747" s="4"/>
      <c r="BM747" s="4"/>
      <c r="BN747" s="4"/>
      <c r="BO747" s="4"/>
    </row>
    <row r="748" spans="1:67" x14ac:dyDescent="0.15">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c r="AG748" s="4"/>
      <c r="AH748" s="4"/>
      <c r="AI748" s="4"/>
      <c r="AJ748" s="4"/>
      <c r="AK748" s="4"/>
      <c r="AL748" s="4"/>
      <c r="AM748" s="4"/>
      <c r="AN748" s="4"/>
      <c r="AO748" s="4"/>
      <c r="AP748" s="4"/>
      <c r="AQ748" s="4"/>
      <c r="AR748" s="4"/>
      <c r="AS748" s="4"/>
      <c r="AT748" s="4"/>
      <c r="AU748" s="4"/>
      <c r="AV748" s="4"/>
      <c r="AW748" s="4"/>
      <c r="AX748" s="4"/>
      <c r="AY748" s="4"/>
      <c r="AZ748" s="4"/>
      <c r="BA748" s="4"/>
      <c r="BB748" s="4"/>
      <c r="BC748" s="4"/>
      <c r="BD748" s="4"/>
      <c r="BE748" s="4"/>
      <c r="BF748" s="4"/>
      <c r="BG748" s="4"/>
      <c r="BH748" s="4"/>
      <c r="BI748" s="4"/>
      <c r="BJ748" s="4"/>
      <c r="BK748" s="4"/>
      <c r="BL748" s="4"/>
      <c r="BM748" s="4"/>
      <c r="BN748" s="4"/>
      <c r="BO748" s="4"/>
    </row>
    <row r="749" spans="1:67" x14ac:dyDescent="0.15">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c r="AG749" s="4"/>
      <c r="AH749" s="4"/>
      <c r="AI749" s="4"/>
      <c r="AJ749" s="4"/>
      <c r="AK749" s="4"/>
      <c r="AL749" s="4"/>
      <c r="AM749" s="4"/>
      <c r="AN749" s="4"/>
      <c r="AO749" s="4"/>
      <c r="AP749" s="4"/>
      <c r="AQ749" s="4"/>
      <c r="AR749" s="4"/>
      <c r="AS749" s="4"/>
      <c r="AT749" s="4"/>
      <c r="AU749" s="4"/>
      <c r="AV749" s="4"/>
      <c r="AW749" s="4"/>
      <c r="AX749" s="4"/>
      <c r="AY749" s="4"/>
      <c r="AZ749" s="4"/>
      <c r="BA749" s="4"/>
      <c r="BB749" s="4"/>
      <c r="BC749" s="4"/>
      <c r="BD749" s="4"/>
      <c r="BE749" s="4"/>
      <c r="BF749" s="4"/>
      <c r="BG749" s="4"/>
      <c r="BH749" s="4"/>
      <c r="BI749" s="4"/>
      <c r="BJ749" s="4"/>
      <c r="BK749" s="4"/>
      <c r="BL749" s="4"/>
      <c r="BM749" s="4"/>
      <c r="BN749" s="4"/>
      <c r="BO749" s="4"/>
    </row>
    <row r="750" spans="1:67" x14ac:dyDescent="0.15">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c r="AG750" s="4"/>
      <c r="AH750" s="4"/>
      <c r="AI750" s="4"/>
      <c r="AJ750" s="4"/>
      <c r="AK750" s="4"/>
      <c r="AL750" s="4"/>
      <c r="AM750" s="4"/>
      <c r="AN750" s="4"/>
      <c r="AO750" s="4"/>
      <c r="AP750" s="4"/>
      <c r="AQ750" s="4"/>
      <c r="AR750" s="4"/>
      <c r="AS750" s="4"/>
      <c r="AT750" s="4"/>
      <c r="AU750" s="4"/>
      <c r="AV750" s="4"/>
      <c r="AW750" s="4"/>
      <c r="AX750" s="4"/>
      <c r="AY750" s="4"/>
      <c r="AZ750" s="4"/>
      <c r="BA750" s="4"/>
      <c r="BB750" s="4"/>
      <c r="BC750" s="4"/>
      <c r="BD750" s="4"/>
      <c r="BE750" s="4"/>
      <c r="BF750" s="4"/>
      <c r="BG750" s="4"/>
      <c r="BH750" s="4"/>
      <c r="BI750" s="4"/>
      <c r="BJ750" s="4"/>
      <c r="BK750" s="4"/>
      <c r="BL750" s="4"/>
      <c r="BM750" s="4"/>
      <c r="BN750" s="4"/>
      <c r="BO750" s="4"/>
    </row>
    <row r="751" spans="1:67" x14ac:dyDescent="0.15">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c r="AG751" s="4"/>
      <c r="AH751" s="4"/>
      <c r="AI751" s="4"/>
      <c r="AJ751" s="4"/>
      <c r="AK751" s="4"/>
      <c r="AL751" s="4"/>
      <c r="AM751" s="4"/>
      <c r="AN751" s="4"/>
      <c r="AO751" s="4"/>
      <c r="AP751" s="4"/>
      <c r="AQ751" s="4"/>
      <c r="AR751" s="4"/>
      <c r="AS751" s="4"/>
      <c r="AT751" s="4"/>
      <c r="AU751" s="4"/>
      <c r="AV751" s="4"/>
      <c r="AW751" s="4"/>
      <c r="AX751" s="4"/>
      <c r="AY751" s="4"/>
      <c r="AZ751" s="4"/>
      <c r="BA751" s="4"/>
      <c r="BB751" s="4"/>
      <c r="BC751" s="4"/>
      <c r="BD751" s="4"/>
      <c r="BE751" s="4"/>
      <c r="BF751" s="4"/>
      <c r="BG751" s="4"/>
      <c r="BH751" s="4"/>
      <c r="BI751" s="4"/>
      <c r="BJ751" s="4"/>
      <c r="BK751" s="4"/>
      <c r="BL751" s="4"/>
      <c r="BM751" s="4"/>
      <c r="BN751" s="4"/>
      <c r="BO751" s="4"/>
    </row>
    <row r="752" spans="1:67" x14ac:dyDescent="0.15">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c r="AG752" s="4"/>
      <c r="AH752" s="4"/>
      <c r="AI752" s="4"/>
      <c r="AJ752" s="4"/>
      <c r="AK752" s="4"/>
      <c r="AL752" s="4"/>
      <c r="AM752" s="4"/>
      <c r="AN752" s="4"/>
      <c r="AO752" s="4"/>
      <c r="AP752" s="4"/>
      <c r="AQ752" s="4"/>
      <c r="AR752" s="4"/>
      <c r="AS752" s="4"/>
      <c r="AT752" s="4"/>
      <c r="AU752" s="4"/>
      <c r="AV752" s="4"/>
      <c r="AW752" s="4"/>
      <c r="AX752" s="4"/>
      <c r="AY752" s="4"/>
      <c r="AZ752" s="4"/>
      <c r="BA752" s="4"/>
      <c r="BB752" s="4"/>
      <c r="BC752" s="4"/>
      <c r="BD752" s="4"/>
      <c r="BE752" s="4"/>
      <c r="BF752" s="4"/>
      <c r="BG752" s="4"/>
      <c r="BH752" s="4"/>
      <c r="BI752" s="4"/>
      <c r="BJ752" s="4"/>
      <c r="BK752" s="4"/>
      <c r="BL752" s="4"/>
      <c r="BM752" s="4"/>
      <c r="BN752" s="4"/>
      <c r="BO752" s="4"/>
    </row>
    <row r="753" spans="1:67" x14ac:dyDescent="0.15">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c r="AG753" s="4"/>
      <c r="AH753" s="4"/>
      <c r="AI753" s="4"/>
      <c r="AJ753" s="4"/>
      <c r="AK753" s="4"/>
      <c r="AL753" s="4"/>
      <c r="AM753" s="4"/>
      <c r="AN753" s="4"/>
      <c r="AO753" s="4"/>
      <c r="AP753" s="4"/>
      <c r="AQ753" s="4"/>
      <c r="AR753" s="4"/>
      <c r="AS753" s="4"/>
      <c r="AT753" s="4"/>
      <c r="AU753" s="4"/>
      <c r="AV753" s="4"/>
      <c r="AW753" s="4"/>
      <c r="AX753" s="4"/>
      <c r="AY753" s="4"/>
      <c r="AZ753" s="4"/>
      <c r="BA753" s="4"/>
      <c r="BB753" s="4"/>
      <c r="BC753" s="4"/>
      <c r="BD753" s="4"/>
      <c r="BE753" s="4"/>
      <c r="BF753" s="4"/>
      <c r="BG753" s="4"/>
      <c r="BH753" s="4"/>
      <c r="BI753" s="4"/>
      <c r="BJ753" s="4"/>
      <c r="BK753" s="4"/>
      <c r="BL753" s="4"/>
      <c r="BM753" s="4"/>
      <c r="BN753" s="4"/>
      <c r="BO753" s="4"/>
    </row>
    <row r="754" spans="1:67" x14ac:dyDescent="0.15">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c r="AG754" s="4"/>
      <c r="AH754" s="4"/>
      <c r="AI754" s="4"/>
      <c r="AJ754" s="4"/>
      <c r="AK754" s="4"/>
      <c r="AL754" s="4"/>
      <c r="AM754" s="4"/>
      <c r="AN754" s="4"/>
      <c r="AO754" s="4"/>
      <c r="AP754" s="4"/>
      <c r="AQ754" s="4"/>
      <c r="AR754" s="4"/>
      <c r="AS754" s="4"/>
      <c r="AT754" s="4"/>
      <c r="AU754" s="4"/>
      <c r="AV754" s="4"/>
      <c r="AW754" s="4"/>
      <c r="AX754" s="4"/>
      <c r="AY754" s="4"/>
      <c r="AZ754" s="4"/>
      <c r="BA754" s="4"/>
      <c r="BB754" s="4"/>
      <c r="BC754" s="4"/>
      <c r="BD754" s="4"/>
      <c r="BE754" s="4"/>
      <c r="BF754" s="4"/>
      <c r="BG754" s="4"/>
      <c r="BH754" s="4"/>
      <c r="BI754" s="4"/>
      <c r="BJ754" s="4"/>
      <c r="BK754" s="4"/>
      <c r="BL754" s="4"/>
      <c r="BM754" s="4"/>
      <c r="BN754" s="4"/>
      <c r="BO754" s="4"/>
    </row>
    <row r="755" spans="1:67" x14ac:dyDescent="0.1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c r="AG755" s="4"/>
      <c r="AH755" s="4"/>
      <c r="AI755" s="4"/>
      <c r="AJ755" s="4"/>
      <c r="AK755" s="4"/>
      <c r="AL755" s="4"/>
      <c r="AM755" s="4"/>
      <c r="AN755" s="4"/>
      <c r="AO755" s="4"/>
      <c r="AP755" s="4"/>
      <c r="AQ755" s="4"/>
      <c r="AR755" s="4"/>
      <c r="AS755" s="4"/>
      <c r="AT755" s="4"/>
      <c r="AU755" s="4"/>
      <c r="AV755" s="4"/>
      <c r="AW755" s="4"/>
      <c r="AX755" s="4"/>
      <c r="AY755" s="4"/>
      <c r="AZ755" s="4"/>
      <c r="BA755" s="4"/>
      <c r="BB755" s="4"/>
      <c r="BC755" s="4"/>
      <c r="BD755" s="4"/>
      <c r="BE755" s="4"/>
      <c r="BF755" s="4"/>
      <c r="BG755" s="4"/>
      <c r="BH755" s="4"/>
      <c r="BI755" s="4"/>
      <c r="BJ755" s="4"/>
      <c r="BK755" s="4"/>
      <c r="BL755" s="4"/>
      <c r="BM755" s="4"/>
      <c r="BN755" s="4"/>
      <c r="BO755" s="4"/>
    </row>
    <row r="756" spans="1:67" x14ac:dyDescent="0.15">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c r="AG756" s="4"/>
      <c r="AH756" s="4"/>
      <c r="AI756" s="4"/>
      <c r="AJ756" s="4"/>
      <c r="AK756" s="4"/>
      <c r="AL756" s="4"/>
      <c r="AM756" s="4"/>
      <c r="AN756" s="4"/>
      <c r="AO756" s="4"/>
      <c r="AP756" s="4"/>
      <c r="AQ756" s="4"/>
      <c r="AR756" s="4"/>
      <c r="AS756" s="4"/>
      <c r="AT756" s="4"/>
      <c r="AU756" s="4"/>
      <c r="AV756" s="4"/>
      <c r="AW756" s="4"/>
      <c r="AX756" s="4"/>
      <c r="AY756" s="4"/>
      <c r="AZ756" s="4"/>
      <c r="BA756" s="4"/>
      <c r="BB756" s="4"/>
      <c r="BC756" s="4"/>
      <c r="BD756" s="4"/>
      <c r="BE756" s="4"/>
      <c r="BF756" s="4"/>
      <c r="BG756" s="4"/>
      <c r="BH756" s="4"/>
      <c r="BI756" s="4"/>
      <c r="BJ756" s="4"/>
      <c r="BK756" s="4"/>
      <c r="BL756" s="4"/>
      <c r="BM756" s="4"/>
      <c r="BN756" s="4"/>
      <c r="BO756" s="4"/>
    </row>
    <row r="757" spans="1:67" x14ac:dyDescent="0.15">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c r="AG757" s="4"/>
      <c r="AH757" s="4"/>
      <c r="AI757" s="4"/>
      <c r="AJ757" s="4"/>
      <c r="AK757" s="4"/>
      <c r="AL757" s="4"/>
      <c r="AM757" s="4"/>
      <c r="AN757" s="4"/>
      <c r="AO757" s="4"/>
      <c r="AP757" s="4"/>
      <c r="AQ757" s="4"/>
      <c r="AR757" s="4"/>
      <c r="AS757" s="4"/>
      <c r="AT757" s="4"/>
      <c r="AU757" s="4"/>
      <c r="AV757" s="4"/>
      <c r="AW757" s="4"/>
      <c r="AX757" s="4"/>
      <c r="AY757" s="4"/>
      <c r="AZ757" s="4"/>
      <c r="BA757" s="4"/>
      <c r="BB757" s="4"/>
      <c r="BC757" s="4"/>
      <c r="BD757" s="4"/>
      <c r="BE757" s="4"/>
      <c r="BF757" s="4"/>
      <c r="BG757" s="4"/>
      <c r="BH757" s="4"/>
      <c r="BI757" s="4"/>
      <c r="BJ757" s="4"/>
      <c r="BK757" s="4"/>
      <c r="BL757" s="4"/>
      <c r="BM757" s="4"/>
      <c r="BN757" s="4"/>
      <c r="BO757" s="4"/>
    </row>
    <row r="758" spans="1:67" x14ac:dyDescent="0.15">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c r="AG758" s="4"/>
      <c r="AH758" s="4"/>
      <c r="AI758" s="4"/>
      <c r="AJ758" s="4"/>
      <c r="AK758" s="4"/>
      <c r="AL758" s="4"/>
      <c r="AM758" s="4"/>
      <c r="AN758" s="4"/>
      <c r="AO758" s="4"/>
      <c r="AP758" s="4"/>
      <c r="AQ758" s="4"/>
      <c r="AR758" s="4"/>
      <c r="AS758" s="4"/>
      <c r="AT758" s="4"/>
      <c r="AU758" s="4"/>
      <c r="AV758" s="4"/>
      <c r="AW758" s="4"/>
      <c r="AX758" s="4"/>
      <c r="AY758" s="4"/>
      <c r="AZ758" s="4"/>
      <c r="BA758" s="4"/>
      <c r="BB758" s="4"/>
      <c r="BC758" s="4"/>
      <c r="BD758" s="4"/>
      <c r="BE758" s="4"/>
      <c r="BF758" s="4"/>
      <c r="BG758" s="4"/>
      <c r="BH758" s="4"/>
      <c r="BI758" s="4"/>
      <c r="BJ758" s="4"/>
      <c r="BK758" s="4"/>
      <c r="BL758" s="4"/>
      <c r="BM758" s="4"/>
      <c r="BN758" s="4"/>
      <c r="BO758" s="4"/>
    </row>
    <row r="759" spans="1:67" x14ac:dyDescent="0.15">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c r="AG759" s="4"/>
      <c r="AH759" s="4"/>
      <c r="AI759" s="4"/>
      <c r="AJ759" s="4"/>
      <c r="AK759" s="4"/>
      <c r="AL759" s="4"/>
      <c r="AM759" s="4"/>
      <c r="AN759" s="4"/>
      <c r="AO759" s="4"/>
      <c r="AP759" s="4"/>
      <c r="AQ759" s="4"/>
      <c r="AR759" s="4"/>
      <c r="AS759" s="4"/>
      <c r="AT759" s="4"/>
      <c r="AU759" s="4"/>
      <c r="AV759" s="4"/>
      <c r="AW759" s="4"/>
      <c r="AX759" s="4"/>
      <c r="AY759" s="4"/>
      <c r="AZ759" s="4"/>
      <c r="BA759" s="4"/>
      <c r="BB759" s="4"/>
      <c r="BC759" s="4"/>
      <c r="BD759" s="4"/>
      <c r="BE759" s="4"/>
      <c r="BF759" s="4"/>
      <c r="BG759" s="4"/>
      <c r="BH759" s="4"/>
      <c r="BI759" s="4"/>
      <c r="BJ759" s="4"/>
      <c r="BK759" s="4"/>
      <c r="BL759" s="4"/>
      <c r="BM759" s="4"/>
      <c r="BN759" s="4"/>
      <c r="BO759" s="4"/>
    </row>
    <row r="760" spans="1:67" x14ac:dyDescent="0.15">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c r="AG760" s="4"/>
      <c r="AH760" s="4"/>
      <c r="AI760" s="4"/>
      <c r="AJ760" s="4"/>
      <c r="AK760" s="4"/>
      <c r="AL760" s="4"/>
      <c r="AM760" s="4"/>
      <c r="AN760" s="4"/>
      <c r="AO760" s="4"/>
      <c r="AP760" s="4"/>
      <c r="AQ760" s="4"/>
      <c r="AR760" s="4"/>
      <c r="AS760" s="4"/>
      <c r="AT760" s="4"/>
      <c r="AU760" s="4"/>
      <c r="AV760" s="4"/>
      <c r="AW760" s="4"/>
      <c r="AX760" s="4"/>
      <c r="AY760" s="4"/>
      <c r="AZ760" s="4"/>
      <c r="BA760" s="4"/>
      <c r="BB760" s="4"/>
      <c r="BC760" s="4"/>
      <c r="BD760" s="4"/>
      <c r="BE760" s="4"/>
      <c r="BF760" s="4"/>
      <c r="BG760" s="4"/>
      <c r="BH760" s="4"/>
      <c r="BI760" s="4"/>
      <c r="BJ760" s="4"/>
      <c r="BK760" s="4"/>
      <c r="BL760" s="4"/>
      <c r="BM760" s="4"/>
      <c r="BN760" s="4"/>
      <c r="BO760" s="4"/>
    </row>
    <row r="761" spans="1:67" x14ac:dyDescent="0.15">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c r="AG761" s="4"/>
      <c r="AH761" s="4"/>
      <c r="AI761" s="4"/>
      <c r="AJ761" s="4"/>
      <c r="AK761" s="4"/>
      <c r="AL761" s="4"/>
      <c r="AM761" s="4"/>
      <c r="AN761" s="4"/>
      <c r="AO761" s="4"/>
      <c r="AP761" s="4"/>
      <c r="AQ761" s="4"/>
      <c r="AR761" s="4"/>
      <c r="AS761" s="4"/>
      <c r="AT761" s="4"/>
      <c r="AU761" s="4"/>
      <c r="AV761" s="4"/>
      <c r="AW761" s="4"/>
      <c r="AX761" s="4"/>
      <c r="AY761" s="4"/>
      <c r="AZ761" s="4"/>
      <c r="BA761" s="4"/>
      <c r="BB761" s="4"/>
      <c r="BC761" s="4"/>
      <c r="BD761" s="4"/>
      <c r="BE761" s="4"/>
      <c r="BF761" s="4"/>
      <c r="BG761" s="4"/>
      <c r="BH761" s="4"/>
      <c r="BI761" s="4"/>
      <c r="BJ761" s="4"/>
      <c r="BK761" s="4"/>
      <c r="BL761" s="4"/>
      <c r="BM761" s="4"/>
      <c r="BN761" s="4"/>
      <c r="BO761" s="4"/>
    </row>
    <row r="762" spans="1:67" x14ac:dyDescent="0.15">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c r="AG762" s="4"/>
      <c r="AH762" s="4"/>
      <c r="AI762" s="4"/>
      <c r="AJ762" s="4"/>
      <c r="AK762" s="4"/>
      <c r="AL762" s="4"/>
      <c r="AM762" s="4"/>
      <c r="AN762" s="4"/>
      <c r="AO762" s="4"/>
      <c r="AP762" s="4"/>
      <c r="AQ762" s="4"/>
      <c r="AR762" s="4"/>
      <c r="AS762" s="4"/>
      <c r="AT762" s="4"/>
      <c r="AU762" s="4"/>
      <c r="AV762" s="4"/>
      <c r="AW762" s="4"/>
      <c r="AX762" s="4"/>
      <c r="AY762" s="4"/>
      <c r="AZ762" s="4"/>
      <c r="BA762" s="4"/>
      <c r="BB762" s="4"/>
      <c r="BC762" s="4"/>
      <c r="BD762" s="4"/>
      <c r="BE762" s="4"/>
      <c r="BF762" s="4"/>
      <c r="BG762" s="4"/>
      <c r="BH762" s="4"/>
      <c r="BI762" s="4"/>
      <c r="BJ762" s="4"/>
      <c r="BK762" s="4"/>
      <c r="BL762" s="4"/>
      <c r="BM762" s="4"/>
      <c r="BN762" s="4"/>
      <c r="BO762" s="4"/>
    </row>
    <row r="763" spans="1:67" x14ac:dyDescent="0.15">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c r="AG763" s="4"/>
      <c r="AH763" s="4"/>
      <c r="AI763" s="4"/>
      <c r="AJ763" s="4"/>
      <c r="AK763" s="4"/>
      <c r="AL763" s="4"/>
      <c r="AM763" s="4"/>
      <c r="AN763" s="4"/>
      <c r="AO763" s="4"/>
      <c r="AP763" s="4"/>
      <c r="AQ763" s="4"/>
      <c r="AR763" s="4"/>
      <c r="AS763" s="4"/>
      <c r="AT763" s="4"/>
      <c r="AU763" s="4"/>
      <c r="AV763" s="4"/>
      <c r="AW763" s="4"/>
      <c r="AX763" s="4"/>
      <c r="AY763" s="4"/>
      <c r="AZ763" s="4"/>
      <c r="BA763" s="4"/>
      <c r="BB763" s="4"/>
      <c r="BC763" s="4"/>
      <c r="BD763" s="4"/>
      <c r="BE763" s="4"/>
      <c r="BF763" s="4"/>
      <c r="BG763" s="4"/>
      <c r="BH763" s="4"/>
      <c r="BI763" s="4"/>
      <c r="BJ763" s="4"/>
      <c r="BK763" s="4"/>
      <c r="BL763" s="4"/>
      <c r="BM763" s="4"/>
      <c r="BN763" s="4"/>
      <c r="BO763" s="4"/>
    </row>
    <row r="764" spans="1:67" x14ac:dyDescent="0.15">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c r="AG764" s="4"/>
      <c r="AH764" s="4"/>
      <c r="AI764" s="4"/>
      <c r="AJ764" s="4"/>
      <c r="AK764" s="4"/>
      <c r="AL764" s="4"/>
      <c r="AM764" s="4"/>
      <c r="AN764" s="4"/>
      <c r="AO764" s="4"/>
      <c r="AP764" s="4"/>
      <c r="AQ764" s="4"/>
      <c r="AR764" s="4"/>
      <c r="AS764" s="4"/>
      <c r="AT764" s="4"/>
      <c r="AU764" s="4"/>
      <c r="AV764" s="4"/>
      <c r="AW764" s="4"/>
      <c r="AX764" s="4"/>
      <c r="AY764" s="4"/>
      <c r="AZ764" s="4"/>
      <c r="BA764" s="4"/>
      <c r="BB764" s="4"/>
      <c r="BC764" s="4"/>
      <c r="BD764" s="4"/>
      <c r="BE764" s="4"/>
      <c r="BF764" s="4"/>
      <c r="BG764" s="4"/>
      <c r="BH764" s="4"/>
      <c r="BI764" s="4"/>
      <c r="BJ764" s="4"/>
      <c r="BK764" s="4"/>
      <c r="BL764" s="4"/>
      <c r="BM764" s="4"/>
      <c r="BN764" s="4"/>
      <c r="BO764" s="4"/>
    </row>
    <row r="765" spans="1:67" x14ac:dyDescent="0.1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c r="AG765" s="4"/>
      <c r="AH765" s="4"/>
      <c r="AI765" s="4"/>
      <c r="AJ765" s="4"/>
      <c r="AK765" s="4"/>
      <c r="AL765" s="4"/>
      <c r="AM765" s="4"/>
      <c r="AN765" s="4"/>
      <c r="AO765" s="4"/>
      <c r="AP765" s="4"/>
      <c r="AQ765" s="4"/>
      <c r="AR765" s="4"/>
      <c r="AS765" s="4"/>
      <c r="AT765" s="4"/>
      <c r="AU765" s="4"/>
      <c r="AV765" s="4"/>
      <c r="AW765" s="4"/>
      <c r="AX765" s="4"/>
      <c r="AY765" s="4"/>
      <c r="AZ765" s="4"/>
      <c r="BA765" s="4"/>
      <c r="BB765" s="4"/>
      <c r="BC765" s="4"/>
      <c r="BD765" s="4"/>
      <c r="BE765" s="4"/>
      <c r="BF765" s="4"/>
      <c r="BG765" s="4"/>
      <c r="BH765" s="4"/>
      <c r="BI765" s="4"/>
      <c r="BJ765" s="4"/>
      <c r="BK765" s="4"/>
      <c r="BL765" s="4"/>
      <c r="BM765" s="4"/>
      <c r="BN765" s="4"/>
      <c r="BO765" s="4"/>
    </row>
    <row r="766" spans="1:67" x14ac:dyDescent="0.15">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c r="AG766" s="4"/>
      <c r="AH766" s="4"/>
      <c r="AI766" s="4"/>
      <c r="AJ766" s="4"/>
      <c r="AK766" s="4"/>
      <c r="AL766" s="4"/>
      <c r="AM766" s="4"/>
      <c r="AN766" s="4"/>
      <c r="AO766" s="4"/>
      <c r="AP766" s="4"/>
      <c r="AQ766" s="4"/>
      <c r="AR766" s="4"/>
      <c r="AS766" s="4"/>
      <c r="AT766" s="4"/>
      <c r="AU766" s="4"/>
      <c r="AV766" s="4"/>
      <c r="AW766" s="4"/>
      <c r="AX766" s="4"/>
      <c r="AY766" s="4"/>
      <c r="AZ766" s="4"/>
      <c r="BA766" s="4"/>
      <c r="BB766" s="4"/>
      <c r="BC766" s="4"/>
      <c r="BD766" s="4"/>
      <c r="BE766" s="4"/>
      <c r="BF766" s="4"/>
      <c r="BG766" s="4"/>
      <c r="BH766" s="4"/>
      <c r="BI766" s="4"/>
      <c r="BJ766" s="4"/>
      <c r="BK766" s="4"/>
      <c r="BL766" s="4"/>
      <c r="BM766" s="4"/>
      <c r="BN766" s="4"/>
      <c r="BO766" s="4"/>
    </row>
    <row r="767" spans="1:67" x14ac:dyDescent="0.15">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c r="AG767" s="4"/>
      <c r="AH767" s="4"/>
      <c r="AI767" s="4"/>
      <c r="AJ767" s="4"/>
      <c r="AK767" s="4"/>
      <c r="AL767" s="4"/>
      <c r="AM767" s="4"/>
      <c r="AN767" s="4"/>
      <c r="AO767" s="4"/>
      <c r="AP767" s="4"/>
      <c r="AQ767" s="4"/>
      <c r="AR767" s="4"/>
      <c r="AS767" s="4"/>
      <c r="AT767" s="4"/>
      <c r="AU767" s="4"/>
      <c r="AV767" s="4"/>
      <c r="AW767" s="4"/>
      <c r="AX767" s="4"/>
      <c r="AY767" s="4"/>
      <c r="AZ767" s="4"/>
      <c r="BA767" s="4"/>
      <c r="BB767" s="4"/>
      <c r="BC767" s="4"/>
      <c r="BD767" s="4"/>
      <c r="BE767" s="4"/>
      <c r="BF767" s="4"/>
      <c r="BG767" s="4"/>
      <c r="BH767" s="4"/>
      <c r="BI767" s="4"/>
      <c r="BJ767" s="4"/>
      <c r="BK767" s="4"/>
      <c r="BL767" s="4"/>
      <c r="BM767" s="4"/>
      <c r="BN767" s="4"/>
      <c r="BO767" s="4"/>
    </row>
    <row r="768" spans="1:67" x14ac:dyDescent="0.15">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c r="AG768" s="4"/>
      <c r="AH768" s="4"/>
      <c r="AI768" s="4"/>
      <c r="AJ768" s="4"/>
      <c r="AK768" s="4"/>
      <c r="AL768" s="4"/>
      <c r="AM768" s="4"/>
      <c r="AN768" s="4"/>
      <c r="AO768" s="4"/>
      <c r="AP768" s="4"/>
      <c r="AQ768" s="4"/>
      <c r="AR768" s="4"/>
      <c r="AS768" s="4"/>
      <c r="AT768" s="4"/>
      <c r="AU768" s="4"/>
      <c r="AV768" s="4"/>
      <c r="AW768" s="4"/>
      <c r="AX768" s="4"/>
      <c r="AY768" s="4"/>
      <c r="AZ768" s="4"/>
      <c r="BA768" s="4"/>
      <c r="BB768" s="4"/>
      <c r="BC768" s="4"/>
      <c r="BD768" s="4"/>
      <c r="BE768" s="4"/>
      <c r="BF768" s="4"/>
      <c r="BG768" s="4"/>
      <c r="BH768" s="4"/>
      <c r="BI768" s="4"/>
      <c r="BJ768" s="4"/>
      <c r="BK768" s="4"/>
      <c r="BL768" s="4"/>
      <c r="BM768" s="4"/>
      <c r="BN768" s="4"/>
      <c r="BO768" s="4"/>
    </row>
    <row r="769" spans="1:67" x14ac:dyDescent="0.15">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c r="AG769" s="4"/>
      <c r="AH769" s="4"/>
      <c r="AI769" s="4"/>
      <c r="AJ769" s="4"/>
      <c r="AK769" s="4"/>
      <c r="AL769" s="4"/>
      <c r="AM769" s="4"/>
      <c r="AN769" s="4"/>
      <c r="AO769" s="4"/>
      <c r="AP769" s="4"/>
      <c r="AQ769" s="4"/>
      <c r="AR769" s="4"/>
      <c r="AS769" s="4"/>
      <c r="AT769" s="4"/>
      <c r="AU769" s="4"/>
      <c r="AV769" s="4"/>
      <c r="AW769" s="4"/>
      <c r="AX769" s="4"/>
      <c r="AY769" s="4"/>
      <c r="AZ769" s="4"/>
      <c r="BA769" s="4"/>
      <c r="BB769" s="4"/>
      <c r="BC769" s="4"/>
      <c r="BD769" s="4"/>
      <c r="BE769" s="4"/>
      <c r="BF769" s="4"/>
      <c r="BG769" s="4"/>
      <c r="BH769" s="4"/>
      <c r="BI769" s="4"/>
      <c r="BJ769" s="4"/>
      <c r="BK769" s="4"/>
      <c r="BL769" s="4"/>
      <c r="BM769" s="4"/>
      <c r="BN769" s="4"/>
      <c r="BO769" s="4"/>
    </row>
    <row r="770" spans="1:67" x14ac:dyDescent="0.15">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c r="AG770" s="4"/>
      <c r="AH770" s="4"/>
      <c r="AI770" s="4"/>
      <c r="AJ770" s="4"/>
      <c r="AK770" s="4"/>
      <c r="AL770" s="4"/>
      <c r="AM770" s="4"/>
      <c r="AN770" s="4"/>
      <c r="AO770" s="4"/>
      <c r="AP770" s="4"/>
      <c r="AQ770" s="4"/>
      <c r="AR770" s="4"/>
      <c r="AS770" s="4"/>
      <c r="AT770" s="4"/>
      <c r="AU770" s="4"/>
      <c r="AV770" s="4"/>
      <c r="AW770" s="4"/>
      <c r="AX770" s="4"/>
      <c r="AY770" s="4"/>
      <c r="AZ770" s="4"/>
      <c r="BA770" s="4"/>
      <c r="BB770" s="4"/>
      <c r="BC770" s="4"/>
      <c r="BD770" s="4"/>
      <c r="BE770" s="4"/>
      <c r="BF770" s="4"/>
      <c r="BG770" s="4"/>
      <c r="BH770" s="4"/>
      <c r="BI770" s="4"/>
      <c r="BJ770" s="4"/>
      <c r="BK770" s="4"/>
      <c r="BL770" s="4"/>
      <c r="BM770" s="4"/>
      <c r="BN770" s="4"/>
      <c r="BO770" s="4"/>
    </row>
    <row r="771" spans="1:67" x14ac:dyDescent="0.15">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c r="AG771" s="4"/>
      <c r="AH771" s="4"/>
      <c r="AI771" s="4"/>
      <c r="AJ771" s="4"/>
      <c r="AK771" s="4"/>
      <c r="AL771" s="4"/>
      <c r="AM771" s="4"/>
      <c r="AN771" s="4"/>
      <c r="AO771" s="4"/>
      <c r="AP771" s="4"/>
      <c r="AQ771" s="4"/>
      <c r="AR771" s="4"/>
      <c r="AS771" s="4"/>
      <c r="AT771" s="4"/>
      <c r="AU771" s="4"/>
      <c r="AV771" s="4"/>
      <c r="AW771" s="4"/>
      <c r="AX771" s="4"/>
      <c r="AY771" s="4"/>
      <c r="AZ771" s="4"/>
      <c r="BA771" s="4"/>
      <c r="BB771" s="4"/>
      <c r="BC771" s="4"/>
      <c r="BD771" s="4"/>
      <c r="BE771" s="4"/>
      <c r="BF771" s="4"/>
      <c r="BG771" s="4"/>
      <c r="BH771" s="4"/>
      <c r="BI771" s="4"/>
      <c r="BJ771" s="4"/>
      <c r="BK771" s="4"/>
      <c r="BL771" s="4"/>
      <c r="BM771" s="4"/>
      <c r="BN771" s="4"/>
      <c r="BO771" s="4"/>
    </row>
    <row r="772" spans="1:67" x14ac:dyDescent="0.15">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c r="AG772" s="4"/>
      <c r="AH772" s="4"/>
      <c r="AI772" s="4"/>
      <c r="AJ772" s="4"/>
      <c r="AK772" s="4"/>
      <c r="AL772" s="4"/>
      <c r="AM772" s="4"/>
      <c r="AN772" s="4"/>
      <c r="AO772" s="4"/>
      <c r="AP772" s="4"/>
      <c r="AQ772" s="4"/>
      <c r="AR772" s="4"/>
      <c r="AS772" s="4"/>
      <c r="AT772" s="4"/>
      <c r="AU772" s="4"/>
      <c r="AV772" s="4"/>
      <c r="AW772" s="4"/>
      <c r="AX772" s="4"/>
      <c r="AY772" s="4"/>
      <c r="AZ772" s="4"/>
      <c r="BA772" s="4"/>
      <c r="BB772" s="4"/>
      <c r="BC772" s="4"/>
      <c r="BD772" s="4"/>
      <c r="BE772" s="4"/>
      <c r="BF772" s="4"/>
      <c r="BG772" s="4"/>
      <c r="BH772" s="4"/>
      <c r="BI772" s="4"/>
      <c r="BJ772" s="4"/>
      <c r="BK772" s="4"/>
      <c r="BL772" s="4"/>
      <c r="BM772" s="4"/>
      <c r="BN772" s="4"/>
      <c r="BO772" s="4"/>
    </row>
    <row r="773" spans="1:67" x14ac:dyDescent="0.15">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c r="AG773" s="4"/>
      <c r="AH773" s="4"/>
      <c r="AI773" s="4"/>
      <c r="AJ773" s="4"/>
      <c r="AK773" s="4"/>
      <c r="AL773" s="4"/>
      <c r="AM773" s="4"/>
      <c r="AN773" s="4"/>
      <c r="AO773" s="4"/>
      <c r="AP773" s="4"/>
      <c r="AQ773" s="4"/>
      <c r="AR773" s="4"/>
      <c r="AS773" s="4"/>
      <c r="AT773" s="4"/>
      <c r="AU773" s="4"/>
      <c r="AV773" s="4"/>
      <c r="AW773" s="4"/>
      <c r="AX773" s="4"/>
      <c r="AY773" s="4"/>
      <c r="AZ773" s="4"/>
      <c r="BA773" s="4"/>
      <c r="BB773" s="4"/>
      <c r="BC773" s="4"/>
      <c r="BD773" s="4"/>
      <c r="BE773" s="4"/>
      <c r="BF773" s="4"/>
      <c r="BG773" s="4"/>
      <c r="BH773" s="4"/>
      <c r="BI773" s="4"/>
      <c r="BJ773" s="4"/>
      <c r="BK773" s="4"/>
      <c r="BL773" s="4"/>
      <c r="BM773" s="4"/>
      <c r="BN773" s="4"/>
      <c r="BO773" s="4"/>
    </row>
    <row r="774" spans="1:67" x14ac:dyDescent="0.15">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c r="AG774" s="4"/>
      <c r="AH774" s="4"/>
      <c r="AI774" s="4"/>
      <c r="AJ774" s="4"/>
      <c r="AK774" s="4"/>
      <c r="AL774" s="4"/>
      <c r="AM774" s="4"/>
      <c r="AN774" s="4"/>
      <c r="AO774" s="4"/>
      <c r="AP774" s="4"/>
      <c r="AQ774" s="4"/>
      <c r="AR774" s="4"/>
      <c r="AS774" s="4"/>
      <c r="AT774" s="4"/>
      <c r="AU774" s="4"/>
      <c r="AV774" s="4"/>
      <c r="AW774" s="4"/>
      <c r="AX774" s="4"/>
      <c r="AY774" s="4"/>
      <c r="AZ774" s="4"/>
      <c r="BA774" s="4"/>
      <c r="BB774" s="4"/>
      <c r="BC774" s="4"/>
      <c r="BD774" s="4"/>
      <c r="BE774" s="4"/>
      <c r="BF774" s="4"/>
      <c r="BG774" s="4"/>
      <c r="BH774" s="4"/>
      <c r="BI774" s="4"/>
      <c r="BJ774" s="4"/>
      <c r="BK774" s="4"/>
      <c r="BL774" s="4"/>
      <c r="BM774" s="4"/>
      <c r="BN774" s="4"/>
      <c r="BO774" s="4"/>
    </row>
    <row r="775" spans="1:67" x14ac:dyDescent="0.1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c r="AG775" s="4"/>
      <c r="AH775" s="4"/>
      <c r="AI775" s="4"/>
      <c r="AJ775" s="4"/>
      <c r="AK775" s="4"/>
      <c r="AL775" s="4"/>
      <c r="AM775" s="4"/>
      <c r="AN775" s="4"/>
      <c r="AO775" s="4"/>
      <c r="AP775" s="4"/>
      <c r="AQ775" s="4"/>
      <c r="AR775" s="4"/>
      <c r="AS775" s="4"/>
      <c r="AT775" s="4"/>
      <c r="AU775" s="4"/>
      <c r="AV775" s="4"/>
      <c r="AW775" s="4"/>
      <c r="AX775" s="4"/>
      <c r="AY775" s="4"/>
      <c r="AZ775" s="4"/>
      <c r="BA775" s="4"/>
      <c r="BB775" s="4"/>
      <c r="BC775" s="4"/>
      <c r="BD775" s="4"/>
      <c r="BE775" s="4"/>
      <c r="BF775" s="4"/>
      <c r="BG775" s="4"/>
      <c r="BH775" s="4"/>
      <c r="BI775" s="4"/>
      <c r="BJ775" s="4"/>
      <c r="BK775" s="4"/>
      <c r="BL775" s="4"/>
      <c r="BM775" s="4"/>
      <c r="BN775" s="4"/>
      <c r="BO775" s="4"/>
    </row>
    <row r="776" spans="1:67" x14ac:dyDescent="0.15">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c r="AG776" s="4"/>
      <c r="AH776" s="4"/>
      <c r="AI776" s="4"/>
      <c r="AJ776" s="4"/>
      <c r="AK776" s="4"/>
      <c r="AL776" s="4"/>
      <c r="AM776" s="4"/>
      <c r="AN776" s="4"/>
      <c r="AO776" s="4"/>
      <c r="AP776" s="4"/>
      <c r="AQ776" s="4"/>
      <c r="AR776" s="4"/>
      <c r="AS776" s="4"/>
      <c r="AT776" s="4"/>
      <c r="AU776" s="4"/>
      <c r="AV776" s="4"/>
      <c r="AW776" s="4"/>
      <c r="AX776" s="4"/>
      <c r="AY776" s="4"/>
      <c r="AZ776" s="4"/>
      <c r="BA776" s="4"/>
      <c r="BB776" s="4"/>
      <c r="BC776" s="4"/>
      <c r="BD776" s="4"/>
      <c r="BE776" s="4"/>
      <c r="BF776" s="4"/>
      <c r="BG776" s="4"/>
      <c r="BH776" s="4"/>
      <c r="BI776" s="4"/>
      <c r="BJ776" s="4"/>
      <c r="BK776" s="4"/>
      <c r="BL776" s="4"/>
      <c r="BM776" s="4"/>
      <c r="BN776" s="4"/>
      <c r="BO776" s="4"/>
    </row>
    <row r="777" spans="1:67" x14ac:dyDescent="0.15">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c r="AG777" s="4"/>
      <c r="AH777" s="4"/>
      <c r="AI777" s="4"/>
      <c r="AJ777" s="4"/>
      <c r="AK777" s="4"/>
      <c r="AL777" s="4"/>
      <c r="AM777" s="4"/>
      <c r="AN777" s="4"/>
      <c r="AO777" s="4"/>
      <c r="AP777" s="4"/>
      <c r="AQ777" s="4"/>
      <c r="AR777" s="4"/>
      <c r="AS777" s="4"/>
      <c r="AT777" s="4"/>
      <c r="AU777" s="4"/>
      <c r="AV777" s="4"/>
      <c r="AW777" s="4"/>
      <c r="AX777" s="4"/>
      <c r="AY777" s="4"/>
      <c r="AZ777" s="4"/>
      <c r="BA777" s="4"/>
      <c r="BB777" s="4"/>
      <c r="BC777" s="4"/>
      <c r="BD777" s="4"/>
      <c r="BE777" s="4"/>
      <c r="BF777" s="4"/>
      <c r="BG777" s="4"/>
      <c r="BH777" s="4"/>
      <c r="BI777" s="4"/>
      <c r="BJ777" s="4"/>
      <c r="BK777" s="4"/>
      <c r="BL777" s="4"/>
      <c r="BM777" s="4"/>
      <c r="BN777" s="4"/>
      <c r="BO777" s="4"/>
    </row>
    <row r="778" spans="1:67" x14ac:dyDescent="0.15">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c r="AG778" s="4"/>
      <c r="AH778" s="4"/>
      <c r="AI778" s="4"/>
      <c r="AJ778" s="4"/>
      <c r="AK778" s="4"/>
      <c r="AL778" s="4"/>
      <c r="AM778" s="4"/>
      <c r="AN778" s="4"/>
      <c r="AO778" s="4"/>
      <c r="AP778" s="4"/>
      <c r="AQ778" s="4"/>
      <c r="AR778" s="4"/>
      <c r="AS778" s="4"/>
      <c r="AT778" s="4"/>
      <c r="AU778" s="4"/>
      <c r="AV778" s="4"/>
      <c r="AW778" s="4"/>
      <c r="AX778" s="4"/>
      <c r="AY778" s="4"/>
      <c r="AZ778" s="4"/>
      <c r="BA778" s="4"/>
      <c r="BB778" s="4"/>
      <c r="BC778" s="4"/>
      <c r="BD778" s="4"/>
      <c r="BE778" s="4"/>
      <c r="BF778" s="4"/>
      <c r="BG778" s="4"/>
      <c r="BH778" s="4"/>
      <c r="BI778" s="4"/>
      <c r="BJ778" s="4"/>
      <c r="BK778" s="4"/>
      <c r="BL778" s="4"/>
      <c r="BM778" s="4"/>
      <c r="BN778" s="4"/>
      <c r="BO778" s="4"/>
    </row>
    <row r="779" spans="1:67" x14ac:dyDescent="0.15">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c r="AG779" s="4"/>
      <c r="AH779" s="4"/>
      <c r="AI779" s="4"/>
      <c r="AJ779" s="4"/>
      <c r="AK779" s="4"/>
      <c r="AL779" s="4"/>
      <c r="AM779" s="4"/>
      <c r="AN779" s="4"/>
      <c r="AO779" s="4"/>
      <c r="AP779" s="4"/>
      <c r="AQ779" s="4"/>
      <c r="AR779" s="4"/>
      <c r="AS779" s="4"/>
      <c r="AT779" s="4"/>
      <c r="AU779" s="4"/>
      <c r="AV779" s="4"/>
      <c r="AW779" s="4"/>
      <c r="AX779" s="4"/>
      <c r="AY779" s="4"/>
      <c r="AZ779" s="4"/>
      <c r="BA779" s="4"/>
      <c r="BB779" s="4"/>
      <c r="BC779" s="4"/>
      <c r="BD779" s="4"/>
      <c r="BE779" s="4"/>
      <c r="BF779" s="4"/>
      <c r="BG779" s="4"/>
      <c r="BH779" s="4"/>
      <c r="BI779" s="4"/>
      <c r="BJ779" s="4"/>
      <c r="BK779" s="4"/>
      <c r="BL779" s="4"/>
      <c r="BM779" s="4"/>
      <c r="BN779" s="4"/>
      <c r="BO779" s="4"/>
    </row>
    <row r="780" spans="1:67" x14ac:dyDescent="0.15">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c r="AG780" s="4"/>
      <c r="AH780" s="4"/>
      <c r="AI780" s="4"/>
      <c r="AJ780" s="4"/>
      <c r="AK780" s="4"/>
      <c r="AL780" s="4"/>
      <c r="AM780" s="4"/>
      <c r="AN780" s="4"/>
      <c r="AO780" s="4"/>
      <c r="AP780" s="4"/>
      <c r="AQ780" s="4"/>
      <c r="AR780" s="4"/>
      <c r="AS780" s="4"/>
      <c r="AT780" s="4"/>
      <c r="AU780" s="4"/>
      <c r="AV780" s="4"/>
      <c r="AW780" s="4"/>
      <c r="AX780" s="4"/>
      <c r="AY780" s="4"/>
      <c r="AZ780" s="4"/>
      <c r="BA780" s="4"/>
      <c r="BB780" s="4"/>
      <c r="BC780" s="4"/>
      <c r="BD780" s="4"/>
      <c r="BE780" s="4"/>
      <c r="BF780" s="4"/>
      <c r="BG780" s="4"/>
      <c r="BH780" s="4"/>
      <c r="BI780" s="4"/>
      <c r="BJ780" s="4"/>
      <c r="BK780" s="4"/>
      <c r="BL780" s="4"/>
      <c r="BM780" s="4"/>
      <c r="BN780" s="4"/>
      <c r="BO780" s="4"/>
    </row>
    <row r="781" spans="1:67" x14ac:dyDescent="0.15">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c r="AG781" s="4"/>
      <c r="AH781" s="4"/>
      <c r="AI781" s="4"/>
      <c r="AJ781" s="4"/>
      <c r="AK781" s="4"/>
      <c r="AL781" s="4"/>
      <c r="AM781" s="4"/>
      <c r="AN781" s="4"/>
      <c r="AO781" s="4"/>
      <c r="AP781" s="4"/>
      <c r="AQ781" s="4"/>
      <c r="AR781" s="4"/>
      <c r="AS781" s="4"/>
      <c r="AT781" s="4"/>
      <c r="AU781" s="4"/>
      <c r="AV781" s="4"/>
      <c r="AW781" s="4"/>
      <c r="AX781" s="4"/>
      <c r="AY781" s="4"/>
      <c r="AZ781" s="4"/>
      <c r="BA781" s="4"/>
      <c r="BB781" s="4"/>
      <c r="BC781" s="4"/>
      <c r="BD781" s="4"/>
      <c r="BE781" s="4"/>
      <c r="BF781" s="4"/>
      <c r="BG781" s="4"/>
      <c r="BH781" s="4"/>
      <c r="BI781" s="4"/>
      <c r="BJ781" s="4"/>
      <c r="BK781" s="4"/>
      <c r="BL781" s="4"/>
      <c r="BM781" s="4"/>
      <c r="BN781" s="4"/>
      <c r="BO781" s="4"/>
    </row>
    <row r="782" spans="1:67" x14ac:dyDescent="0.15">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c r="AG782" s="4"/>
      <c r="AH782" s="4"/>
      <c r="AI782" s="4"/>
      <c r="AJ782" s="4"/>
      <c r="AK782" s="4"/>
      <c r="AL782" s="4"/>
      <c r="AM782" s="4"/>
      <c r="AN782" s="4"/>
      <c r="AO782" s="4"/>
      <c r="AP782" s="4"/>
      <c r="AQ782" s="4"/>
      <c r="AR782" s="4"/>
      <c r="AS782" s="4"/>
      <c r="AT782" s="4"/>
      <c r="AU782" s="4"/>
      <c r="AV782" s="4"/>
      <c r="AW782" s="4"/>
      <c r="AX782" s="4"/>
      <c r="AY782" s="4"/>
      <c r="AZ782" s="4"/>
      <c r="BA782" s="4"/>
      <c r="BB782" s="4"/>
      <c r="BC782" s="4"/>
      <c r="BD782" s="4"/>
      <c r="BE782" s="4"/>
      <c r="BF782" s="4"/>
      <c r="BG782" s="4"/>
      <c r="BH782" s="4"/>
      <c r="BI782" s="4"/>
      <c r="BJ782" s="4"/>
      <c r="BK782" s="4"/>
      <c r="BL782" s="4"/>
      <c r="BM782" s="4"/>
      <c r="BN782" s="4"/>
      <c r="BO782" s="4"/>
    </row>
    <row r="783" spans="1:67" x14ac:dyDescent="0.15">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c r="AG783" s="4"/>
      <c r="AH783" s="4"/>
      <c r="AI783" s="4"/>
      <c r="AJ783" s="4"/>
      <c r="AK783" s="4"/>
      <c r="AL783" s="4"/>
      <c r="AM783" s="4"/>
      <c r="AN783" s="4"/>
      <c r="AO783" s="4"/>
      <c r="AP783" s="4"/>
      <c r="AQ783" s="4"/>
      <c r="AR783" s="4"/>
      <c r="AS783" s="4"/>
      <c r="AT783" s="4"/>
      <c r="AU783" s="4"/>
      <c r="AV783" s="4"/>
      <c r="AW783" s="4"/>
      <c r="AX783" s="4"/>
      <c r="AY783" s="4"/>
      <c r="AZ783" s="4"/>
      <c r="BA783" s="4"/>
      <c r="BB783" s="4"/>
      <c r="BC783" s="4"/>
      <c r="BD783" s="4"/>
      <c r="BE783" s="4"/>
      <c r="BF783" s="4"/>
      <c r="BG783" s="4"/>
      <c r="BH783" s="4"/>
      <c r="BI783" s="4"/>
      <c r="BJ783" s="4"/>
      <c r="BK783" s="4"/>
      <c r="BL783" s="4"/>
      <c r="BM783" s="4"/>
      <c r="BN783" s="4"/>
      <c r="BO783" s="4"/>
    </row>
    <row r="784" spans="1:67" x14ac:dyDescent="0.15">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c r="AG784" s="4"/>
      <c r="AH784" s="4"/>
      <c r="AI784" s="4"/>
      <c r="AJ784" s="4"/>
      <c r="AK784" s="4"/>
      <c r="AL784" s="4"/>
      <c r="AM784" s="4"/>
      <c r="AN784" s="4"/>
      <c r="AO784" s="4"/>
      <c r="AP784" s="4"/>
      <c r="AQ784" s="4"/>
      <c r="AR784" s="4"/>
      <c r="AS784" s="4"/>
      <c r="AT784" s="4"/>
      <c r="AU784" s="4"/>
      <c r="AV784" s="4"/>
      <c r="AW784" s="4"/>
      <c r="AX784" s="4"/>
      <c r="AY784" s="4"/>
      <c r="AZ784" s="4"/>
      <c r="BA784" s="4"/>
      <c r="BB784" s="4"/>
      <c r="BC784" s="4"/>
      <c r="BD784" s="4"/>
      <c r="BE784" s="4"/>
      <c r="BF784" s="4"/>
      <c r="BG784" s="4"/>
      <c r="BH784" s="4"/>
      <c r="BI784" s="4"/>
      <c r="BJ784" s="4"/>
      <c r="BK784" s="4"/>
      <c r="BL784" s="4"/>
      <c r="BM784" s="4"/>
      <c r="BN784" s="4"/>
      <c r="BO784" s="4"/>
    </row>
    <row r="785" spans="1:67" x14ac:dyDescent="0.1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c r="AG785" s="4"/>
      <c r="AH785" s="4"/>
      <c r="AI785" s="4"/>
      <c r="AJ785" s="4"/>
      <c r="AK785" s="4"/>
      <c r="AL785" s="4"/>
      <c r="AM785" s="4"/>
      <c r="AN785" s="4"/>
      <c r="AO785" s="4"/>
      <c r="AP785" s="4"/>
      <c r="AQ785" s="4"/>
      <c r="AR785" s="4"/>
      <c r="AS785" s="4"/>
      <c r="AT785" s="4"/>
      <c r="AU785" s="4"/>
      <c r="AV785" s="4"/>
      <c r="AW785" s="4"/>
      <c r="AX785" s="4"/>
      <c r="AY785" s="4"/>
      <c r="AZ785" s="4"/>
      <c r="BA785" s="4"/>
      <c r="BB785" s="4"/>
      <c r="BC785" s="4"/>
      <c r="BD785" s="4"/>
      <c r="BE785" s="4"/>
      <c r="BF785" s="4"/>
      <c r="BG785" s="4"/>
      <c r="BH785" s="4"/>
      <c r="BI785" s="4"/>
      <c r="BJ785" s="4"/>
      <c r="BK785" s="4"/>
      <c r="BL785" s="4"/>
      <c r="BM785" s="4"/>
      <c r="BN785" s="4"/>
      <c r="BO785" s="4"/>
    </row>
    <row r="786" spans="1:67" x14ac:dyDescent="0.15">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c r="AG786" s="4"/>
      <c r="AH786" s="4"/>
      <c r="AI786" s="4"/>
      <c r="AJ786" s="4"/>
      <c r="AK786" s="4"/>
      <c r="AL786" s="4"/>
      <c r="AM786" s="4"/>
      <c r="AN786" s="4"/>
      <c r="AO786" s="4"/>
      <c r="AP786" s="4"/>
      <c r="AQ786" s="4"/>
      <c r="AR786" s="4"/>
      <c r="AS786" s="4"/>
      <c r="AT786" s="4"/>
      <c r="AU786" s="4"/>
      <c r="AV786" s="4"/>
      <c r="AW786" s="4"/>
      <c r="AX786" s="4"/>
      <c r="AY786" s="4"/>
      <c r="AZ786" s="4"/>
      <c r="BA786" s="4"/>
      <c r="BB786" s="4"/>
      <c r="BC786" s="4"/>
      <c r="BD786" s="4"/>
      <c r="BE786" s="4"/>
      <c r="BF786" s="4"/>
      <c r="BG786" s="4"/>
      <c r="BH786" s="4"/>
      <c r="BI786" s="4"/>
      <c r="BJ786" s="4"/>
      <c r="BK786" s="4"/>
      <c r="BL786" s="4"/>
      <c r="BM786" s="4"/>
      <c r="BN786" s="4"/>
      <c r="BO786" s="4"/>
    </row>
    <row r="787" spans="1:67" x14ac:dyDescent="0.15">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c r="AG787" s="4"/>
      <c r="AH787" s="4"/>
      <c r="AI787" s="4"/>
      <c r="AJ787" s="4"/>
      <c r="AK787" s="4"/>
      <c r="AL787" s="4"/>
      <c r="AM787" s="4"/>
      <c r="AN787" s="4"/>
      <c r="AO787" s="4"/>
      <c r="AP787" s="4"/>
      <c r="AQ787" s="4"/>
      <c r="AR787" s="4"/>
      <c r="AS787" s="4"/>
      <c r="AT787" s="4"/>
      <c r="AU787" s="4"/>
      <c r="AV787" s="4"/>
      <c r="AW787" s="4"/>
      <c r="AX787" s="4"/>
      <c r="AY787" s="4"/>
      <c r="AZ787" s="4"/>
      <c r="BA787" s="4"/>
      <c r="BB787" s="4"/>
      <c r="BC787" s="4"/>
      <c r="BD787" s="4"/>
      <c r="BE787" s="4"/>
      <c r="BF787" s="4"/>
      <c r="BG787" s="4"/>
      <c r="BH787" s="4"/>
      <c r="BI787" s="4"/>
      <c r="BJ787" s="4"/>
      <c r="BK787" s="4"/>
      <c r="BL787" s="4"/>
      <c r="BM787" s="4"/>
      <c r="BN787" s="4"/>
      <c r="BO787" s="4"/>
    </row>
    <row r="788" spans="1:67" x14ac:dyDescent="0.15">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c r="AG788" s="4"/>
      <c r="AH788" s="4"/>
      <c r="AI788" s="4"/>
      <c r="AJ788" s="4"/>
      <c r="AK788" s="4"/>
      <c r="AL788" s="4"/>
      <c r="AM788" s="4"/>
      <c r="AN788" s="4"/>
      <c r="AO788" s="4"/>
      <c r="AP788" s="4"/>
      <c r="AQ788" s="4"/>
      <c r="AR788" s="4"/>
      <c r="AS788" s="4"/>
      <c r="AT788" s="4"/>
      <c r="AU788" s="4"/>
      <c r="AV788" s="4"/>
      <c r="AW788" s="4"/>
      <c r="AX788" s="4"/>
      <c r="AY788" s="4"/>
      <c r="AZ788" s="4"/>
      <c r="BA788" s="4"/>
      <c r="BB788" s="4"/>
      <c r="BC788" s="4"/>
      <c r="BD788" s="4"/>
      <c r="BE788" s="4"/>
      <c r="BF788" s="4"/>
      <c r="BG788" s="4"/>
      <c r="BH788" s="4"/>
      <c r="BI788" s="4"/>
      <c r="BJ788" s="4"/>
      <c r="BK788" s="4"/>
      <c r="BL788" s="4"/>
      <c r="BM788" s="4"/>
      <c r="BN788" s="4"/>
      <c r="BO788" s="4"/>
    </row>
    <row r="789" spans="1:67" x14ac:dyDescent="0.15">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c r="AG789" s="4"/>
      <c r="AH789" s="4"/>
      <c r="AI789" s="4"/>
      <c r="AJ789" s="4"/>
      <c r="AK789" s="4"/>
      <c r="AL789" s="4"/>
      <c r="AM789" s="4"/>
      <c r="AN789" s="4"/>
      <c r="AO789" s="4"/>
      <c r="AP789" s="4"/>
      <c r="AQ789" s="4"/>
      <c r="AR789" s="4"/>
      <c r="AS789" s="4"/>
      <c r="AT789" s="4"/>
      <c r="AU789" s="4"/>
      <c r="AV789" s="4"/>
      <c r="AW789" s="4"/>
      <c r="AX789" s="4"/>
      <c r="AY789" s="4"/>
      <c r="AZ789" s="4"/>
      <c r="BA789" s="4"/>
      <c r="BB789" s="4"/>
      <c r="BC789" s="4"/>
      <c r="BD789" s="4"/>
      <c r="BE789" s="4"/>
      <c r="BF789" s="4"/>
      <c r="BG789" s="4"/>
      <c r="BH789" s="4"/>
      <c r="BI789" s="4"/>
      <c r="BJ789" s="4"/>
      <c r="BK789" s="4"/>
      <c r="BL789" s="4"/>
      <c r="BM789" s="4"/>
      <c r="BN789" s="4"/>
      <c r="BO789" s="4"/>
    </row>
    <row r="790" spans="1:67" x14ac:dyDescent="0.15">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c r="AG790" s="4"/>
      <c r="AH790" s="4"/>
      <c r="AI790" s="4"/>
      <c r="AJ790" s="4"/>
      <c r="AK790" s="4"/>
      <c r="AL790" s="4"/>
      <c r="AM790" s="4"/>
      <c r="AN790" s="4"/>
      <c r="AO790" s="4"/>
      <c r="AP790" s="4"/>
      <c r="AQ790" s="4"/>
      <c r="AR790" s="4"/>
      <c r="AS790" s="4"/>
      <c r="AT790" s="4"/>
      <c r="AU790" s="4"/>
      <c r="AV790" s="4"/>
      <c r="AW790" s="4"/>
      <c r="AX790" s="4"/>
      <c r="AY790" s="4"/>
      <c r="AZ790" s="4"/>
      <c r="BA790" s="4"/>
      <c r="BB790" s="4"/>
      <c r="BC790" s="4"/>
      <c r="BD790" s="4"/>
      <c r="BE790" s="4"/>
      <c r="BF790" s="4"/>
      <c r="BG790" s="4"/>
      <c r="BH790" s="4"/>
      <c r="BI790" s="4"/>
      <c r="BJ790" s="4"/>
      <c r="BK790" s="4"/>
      <c r="BL790" s="4"/>
      <c r="BM790" s="4"/>
      <c r="BN790" s="4"/>
      <c r="BO790" s="4"/>
    </row>
    <row r="791" spans="1:67" x14ac:dyDescent="0.15">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c r="AG791" s="4"/>
      <c r="AH791" s="4"/>
      <c r="AI791" s="4"/>
      <c r="AJ791" s="4"/>
      <c r="AK791" s="4"/>
      <c r="AL791" s="4"/>
      <c r="AM791" s="4"/>
      <c r="AN791" s="4"/>
      <c r="AO791" s="4"/>
      <c r="AP791" s="4"/>
      <c r="AQ791" s="4"/>
      <c r="AR791" s="4"/>
      <c r="AS791" s="4"/>
      <c r="AT791" s="4"/>
      <c r="AU791" s="4"/>
      <c r="AV791" s="4"/>
      <c r="AW791" s="4"/>
      <c r="AX791" s="4"/>
      <c r="AY791" s="4"/>
      <c r="AZ791" s="4"/>
      <c r="BA791" s="4"/>
      <c r="BB791" s="4"/>
      <c r="BC791" s="4"/>
      <c r="BD791" s="4"/>
      <c r="BE791" s="4"/>
      <c r="BF791" s="4"/>
      <c r="BG791" s="4"/>
      <c r="BH791" s="4"/>
      <c r="BI791" s="4"/>
      <c r="BJ791" s="4"/>
      <c r="BK791" s="4"/>
      <c r="BL791" s="4"/>
      <c r="BM791" s="4"/>
      <c r="BN791" s="4"/>
      <c r="BO791" s="4"/>
    </row>
    <row r="792" spans="1:67" x14ac:dyDescent="0.15">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c r="AG792" s="4"/>
      <c r="AH792" s="4"/>
      <c r="AI792" s="4"/>
      <c r="AJ792" s="4"/>
      <c r="AK792" s="4"/>
      <c r="AL792" s="4"/>
      <c r="AM792" s="4"/>
      <c r="AN792" s="4"/>
      <c r="AO792" s="4"/>
      <c r="AP792" s="4"/>
      <c r="AQ792" s="4"/>
      <c r="AR792" s="4"/>
      <c r="AS792" s="4"/>
      <c r="AT792" s="4"/>
      <c r="AU792" s="4"/>
      <c r="AV792" s="4"/>
      <c r="AW792" s="4"/>
      <c r="AX792" s="4"/>
      <c r="AY792" s="4"/>
      <c r="AZ792" s="4"/>
      <c r="BA792" s="4"/>
      <c r="BB792" s="4"/>
      <c r="BC792" s="4"/>
      <c r="BD792" s="4"/>
      <c r="BE792" s="4"/>
      <c r="BF792" s="4"/>
      <c r="BG792" s="4"/>
      <c r="BH792" s="4"/>
      <c r="BI792" s="4"/>
      <c r="BJ792" s="4"/>
      <c r="BK792" s="4"/>
      <c r="BL792" s="4"/>
      <c r="BM792" s="4"/>
      <c r="BN792" s="4"/>
      <c r="BO792" s="4"/>
    </row>
    <row r="793" spans="1:67" x14ac:dyDescent="0.15">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c r="AG793" s="4"/>
      <c r="AH793" s="4"/>
      <c r="AI793" s="4"/>
      <c r="AJ793" s="4"/>
      <c r="AK793" s="4"/>
      <c r="AL793" s="4"/>
      <c r="AM793" s="4"/>
      <c r="AN793" s="4"/>
      <c r="AO793" s="4"/>
      <c r="AP793" s="4"/>
      <c r="AQ793" s="4"/>
      <c r="AR793" s="4"/>
      <c r="AS793" s="4"/>
      <c r="AT793" s="4"/>
      <c r="AU793" s="4"/>
      <c r="AV793" s="4"/>
      <c r="AW793" s="4"/>
      <c r="AX793" s="4"/>
      <c r="AY793" s="4"/>
      <c r="AZ793" s="4"/>
      <c r="BA793" s="4"/>
      <c r="BB793" s="4"/>
      <c r="BC793" s="4"/>
      <c r="BD793" s="4"/>
      <c r="BE793" s="4"/>
      <c r="BF793" s="4"/>
      <c r="BG793" s="4"/>
      <c r="BH793" s="4"/>
      <c r="BI793" s="4"/>
      <c r="BJ793" s="4"/>
      <c r="BK793" s="4"/>
      <c r="BL793" s="4"/>
      <c r="BM793" s="4"/>
      <c r="BN793" s="4"/>
      <c r="BO793" s="4"/>
    </row>
    <row r="794" spans="1:67" x14ac:dyDescent="0.15">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c r="AG794" s="4"/>
      <c r="AH794" s="4"/>
      <c r="AI794" s="4"/>
      <c r="AJ794" s="4"/>
      <c r="AK794" s="4"/>
      <c r="AL794" s="4"/>
      <c r="AM794" s="4"/>
      <c r="AN794" s="4"/>
      <c r="AO794" s="4"/>
      <c r="AP794" s="4"/>
      <c r="AQ794" s="4"/>
      <c r="AR794" s="4"/>
      <c r="AS794" s="4"/>
      <c r="AT794" s="4"/>
      <c r="AU794" s="4"/>
      <c r="AV794" s="4"/>
      <c r="AW794" s="4"/>
      <c r="AX794" s="4"/>
      <c r="AY794" s="4"/>
      <c r="AZ794" s="4"/>
      <c r="BA794" s="4"/>
      <c r="BB794" s="4"/>
      <c r="BC794" s="4"/>
      <c r="BD794" s="4"/>
      <c r="BE794" s="4"/>
      <c r="BF794" s="4"/>
      <c r="BG794" s="4"/>
      <c r="BH794" s="4"/>
      <c r="BI794" s="4"/>
      <c r="BJ794" s="4"/>
      <c r="BK794" s="4"/>
      <c r="BL794" s="4"/>
      <c r="BM794" s="4"/>
      <c r="BN794" s="4"/>
      <c r="BO794" s="4"/>
    </row>
    <row r="795" spans="1:67" x14ac:dyDescent="0.1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c r="AG795" s="4"/>
      <c r="AH795" s="4"/>
      <c r="AI795" s="4"/>
      <c r="AJ795" s="4"/>
      <c r="AK795" s="4"/>
      <c r="AL795" s="4"/>
      <c r="AM795" s="4"/>
      <c r="AN795" s="4"/>
      <c r="AO795" s="4"/>
      <c r="AP795" s="4"/>
      <c r="AQ795" s="4"/>
      <c r="AR795" s="4"/>
      <c r="AS795" s="4"/>
      <c r="AT795" s="4"/>
      <c r="AU795" s="4"/>
      <c r="AV795" s="4"/>
      <c r="AW795" s="4"/>
      <c r="AX795" s="4"/>
      <c r="AY795" s="4"/>
      <c r="AZ795" s="4"/>
      <c r="BA795" s="4"/>
      <c r="BB795" s="4"/>
      <c r="BC795" s="4"/>
      <c r="BD795" s="4"/>
      <c r="BE795" s="4"/>
      <c r="BF795" s="4"/>
      <c r="BG795" s="4"/>
      <c r="BH795" s="4"/>
      <c r="BI795" s="4"/>
      <c r="BJ795" s="4"/>
      <c r="BK795" s="4"/>
      <c r="BL795" s="4"/>
      <c r="BM795" s="4"/>
      <c r="BN795" s="4"/>
      <c r="BO795" s="4"/>
    </row>
    <row r="796" spans="1:67" x14ac:dyDescent="0.15">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c r="AG796" s="4"/>
      <c r="AH796" s="4"/>
      <c r="AI796" s="4"/>
      <c r="AJ796" s="4"/>
      <c r="AK796" s="4"/>
      <c r="AL796" s="4"/>
      <c r="AM796" s="4"/>
      <c r="AN796" s="4"/>
      <c r="AO796" s="4"/>
      <c r="AP796" s="4"/>
      <c r="AQ796" s="4"/>
      <c r="AR796" s="4"/>
      <c r="AS796" s="4"/>
      <c r="AT796" s="4"/>
      <c r="AU796" s="4"/>
      <c r="AV796" s="4"/>
      <c r="AW796" s="4"/>
      <c r="AX796" s="4"/>
      <c r="AY796" s="4"/>
      <c r="AZ796" s="4"/>
      <c r="BA796" s="4"/>
      <c r="BB796" s="4"/>
      <c r="BC796" s="4"/>
      <c r="BD796" s="4"/>
      <c r="BE796" s="4"/>
      <c r="BF796" s="4"/>
      <c r="BG796" s="4"/>
      <c r="BH796" s="4"/>
      <c r="BI796" s="4"/>
      <c r="BJ796" s="4"/>
      <c r="BK796" s="4"/>
      <c r="BL796" s="4"/>
      <c r="BM796" s="4"/>
      <c r="BN796" s="4"/>
      <c r="BO796" s="4"/>
    </row>
    <row r="797" spans="1:67" x14ac:dyDescent="0.15">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c r="AG797" s="4"/>
      <c r="AH797" s="4"/>
      <c r="AI797" s="4"/>
      <c r="AJ797" s="4"/>
      <c r="AK797" s="4"/>
      <c r="AL797" s="4"/>
      <c r="AM797" s="4"/>
      <c r="AN797" s="4"/>
      <c r="AO797" s="4"/>
      <c r="AP797" s="4"/>
      <c r="AQ797" s="4"/>
      <c r="AR797" s="4"/>
      <c r="AS797" s="4"/>
      <c r="AT797" s="4"/>
      <c r="AU797" s="4"/>
      <c r="AV797" s="4"/>
      <c r="AW797" s="4"/>
      <c r="AX797" s="4"/>
      <c r="AY797" s="4"/>
      <c r="AZ797" s="4"/>
      <c r="BA797" s="4"/>
      <c r="BB797" s="4"/>
      <c r="BC797" s="4"/>
      <c r="BD797" s="4"/>
      <c r="BE797" s="4"/>
      <c r="BF797" s="4"/>
      <c r="BG797" s="4"/>
      <c r="BH797" s="4"/>
      <c r="BI797" s="4"/>
      <c r="BJ797" s="4"/>
      <c r="BK797" s="4"/>
      <c r="BL797" s="4"/>
      <c r="BM797" s="4"/>
      <c r="BN797" s="4"/>
      <c r="BO797" s="4"/>
    </row>
    <row r="798" spans="1:67" x14ac:dyDescent="0.15">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c r="AG798" s="4"/>
      <c r="AH798" s="4"/>
      <c r="AI798" s="4"/>
      <c r="AJ798" s="4"/>
      <c r="AK798" s="4"/>
      <c r="AL798" s="4"/>
      <c r="AM798" s="4"/>
      <c r="AN798" s="4"/>
      <c r="AO798" s="4"/>
      <c r="AP798" s="4"/>
      <c r="AQ798" s="4"/>
      <c r="AR798" s="4"/>
      <c r="AS798" s="4"/>
      <c r="AT798" s="4"/>
      <c r="AU798" s="4"/>
      <c r="AV798" s="4"/>
      <c r="AW798" s="4"/>
      <c r="AX798" s="4"/>
      <c r="AY798" s="4"/>
      <c r="AZ798" s="4"/>
      <c r="BA798" s="4"/>
      <c r="BB798" s="4"/>
      <c r="BC798" s="4"/>
      <c r="BD798" s="4"/>
      <c r="BE798" s="4"/>
      <c r="BF798" s="4"/>
      <c r="BG798" s="4"/>
      <c r="BH798" s="4"/>
      <c r="BI798" s="4"/>
      <c r="BJ798" s="4"/>
      <c r="BK798" s="4"/>
      <c r="BL798" s="4"/>
      <c r="BM798" s="4"/>
      <c r="BN798" s="4"/>
      <c r="BO798" s="4"/>
    </row>
    <row r="799" spans="1:67" x14ac:dyDescent="0.15">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c r="AG799" s="4"/>
      <c r="AH799" s="4"/>
      <c r="AI799" s="4"/>
      <c r="AJ799" s="4"/>
      <c r="AK799" s="4"/>
      <c r="AL799" s="4"/>
      <c r="AM799" s="4"/>
      <c r="AN799" s="4"/>
      <c r="AO799" s="4"/>
      <c r="AP799" s="4"/>
      <c r="AQ799" s="4"/>
      <c r="AR799" s="4"/>
      <c r="AS799" s="4"/>
      <c r="AT799" s="4"/>
      <c r="AU799" s="4"/>
      <c r="AV799" s="4"/>
      <c r="AW799" s="4"/>
      <c r="AX799" s="4"/>
      <c r="AY799" s="4"/>
      <c r="AZ799" s="4"/>
      <c r="BA799" s="4"/>
      <c r="BB799" s="4"/>
      <c r="BC799" s="4"/>
      <c r="BD799" s="4"/>
      <c r="BE799" s="4"/>
      <c r="BF799" s="4"/>
      <c r="BG799" s="4"/>
      <c r="BH799" s="4"/>
      <c r="BI799" s="4"/>
      <c r="BJ799" s="4"/>
      <c r="BK799" s="4"/>
      <c r="BL799" s="4"/>
      <c r="BM799" s="4"/>
      <c r="BN799" s="4"/>
      <c r="BO799" s="4"/>
    </row>
    <row r="800" spans="1:67" x14ac:dyDescent="0.15">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c r="AG800" s="4"/>
      <c r="AH800" s="4"/>
      <c r="AI800" s="4"/>
      <c r="AJ800" s="4"/>
      <c r="AK800" s="4"/>
      <c r="AL800" s="4"/>
      <c r="AM800" s="4"/>
      <c r="AN800" s="4"/>
      <c r="AO800" s="4"/>
      <c r="AP800" s="4"/>
      <c r="AQ800" s="4"/>
      <c r="AR800" s="4"/>
      <c r="AS800" s="4"/>
      <c r="AT800" s="4"/>
      <c r="AU800" s="4"/>
      <c r="AV800" s="4"/>
      <c r="AW800" s="4"/>
      <c r="AX800" s="4"/>
      <c r="AY800" s="4"/>
      <c r="AZ800" s="4"/>
      <c r="BA800" s="4"/>
      <c r="BB800" s="4"/>
      <c r="BC800" s="4"/>
      <c r="BD800" s="4"/>
      <c r="BE800" s="4"/>
      <c r="BF800" s="4"/>
      <c r="BG800" s="4"/>
      <c r="BH800" s="4"/>
      <c r="BI800" s="4"/>
      <c r="BJ800" s="4"/>
      <c r="BK800" s="4"/>
      <c r="BL800" s="4"/>
      <c r="BM800" s="4"/>
      <c r="BN800" s="4"/>
      <c r="BO800" s="4"/>
    </row>
    <row r="801" spans="1:67" x14ac:dyDescent="0.15">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c r="AG801" s="4"/>
      <c r="AH801" s="4"/>
      <c r="AI801" s="4"/>
      <c r="AJ801" s="4"/>
      <c r="AK801" s="4"/>
      <c r="AL801" s="4"/>
      <c r="AM801" s="4"/>
      <c r="AN801" s="4"/>
      <c r="AO801" s="4"/>
      <c r="AP801" s="4"/>
      <c r="AQ801" s="4"/>
      <c r="AR801" s="4"/>
      <c r="AS801" s="4"/>
      <c r="AT801" s="4"/>
      <c r="AU801" s="4"/>
      <c r="AV801" s="4"/>
      <c r="AW801" s="4"/>
      <c r="AX801" s="4"/>
      <c r="AY801" s="4"/>
      <c r="AZ801" s="4"/>
      <c r="BA801" s="4"/>
      <c r="BB801" s="4"/>
      <c r="BC801" s="4"/>
      <c r="BD801" s="4"/>
      <c r="BE801" s="4"/>
      <c r="BF801" s="4"/>
      <c r="BG801" s="4"/>
      <c r="BH801" s="4"/>
      <c r="BI801" s="4"/>
      <c r="BJ801" s="4"/>
      <c r="BK801" s="4"/>
      <c r="BL801" s="4"/>
      <c r="BM801" s="4"/>
      <c r="BN801" s="4"/>
      <c r="BO801" s="4"/>
    </row>
    <row r="802" spans="1:67" x14ac:dyDescent="0.15">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c r="AG802" s="4"/>
      <c r="AH802" s="4"/>
      <c r="AI802" s="4"/>
      <c r="AJ802" s="4"/>
      <c r="AK802" s="4"/>
      <c r="AL802" s="4"/>
      <c r="AM802" s="4"/>
      <c r="AN802" s="4"/>
      <c r="AO802" s="4"/>
      <c r="AP802" s="4"/>
      <c r="AQ802" s="4"/>
      <c r="AR802" s="4"/>
      <c r="AS802" s="4"/>
      <c r="AT802" s="4"/>
      <c r="AU802" s="4"/>
      <c r="AV802" s="4"/>
      <c r="AW802" s="4"/>
      <c r="AX802" s="4"/>
      <c r="AY802" s="4"/>
      <c r="AZ802" s="4"/>
      <c r="BA802" s="4"/>
      <c r="BB802" s="4"/>
      <c r="BC802" s="4"/>
      <c r="BD802" s="4"/>
      <c r="BE802" s="4"/>
      <c r="BF802" s="4"/>
      <c r="BG802" s="4"/>
      <c r="BH802" s="4"/>
      <c r="BI802" s="4"/>
      <c r="BJ802" s="4"/>
      <c r="BK802" s="4"/>
      <c r="BL802" s="4"/>
      <c r="BM802" s="4"/>
      <c r="BN802" s="4"/>
      <c r="BO802" s="4"/>
    </row>
    <row r="803" spans="1:67" x14ac:dyDescent="0.15">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c r="AG803" s="4"/>
      <c r="AH803" s="4"/>
      <c r="AI803" s="4"/>
      <c r="AJ803" s="4"/>
      <c r="AK803" s="4"/>
      <c r="AL803" s="4"/>
      <c r="AM803" s="4"/>
      <c r="AN803" s="4"/>
      <c r="AO803" s="4"/>
      <c r="AP803" s="4"/>
      <c r="AQ803" s="4"/>
      <c r="AR803" s="4"/>
      <c r="AS803" s="4"/>
      <c r="AT803" s="4"/>
      <c r="AU803" s="4"/>
      <c r="AV803" s="4"/>
      <c r="AW803" s="4"/>
      <c r="AX803" s="4"/>
      <c r="AY803" s="4"/>
      <c r="AZ803" s="4"/>
      <c r="BA803" s="4"/>
      <c r="BB803" s="4"/>
      <c r="BC803" s="4"/>
      <c r="BD803" s="4"/>
      <c r="BE803" s="4"/>
      <c r="BF803" s="4"/>
      <c r="BG803" s="4"/>
      <c r="BH803" s="4"/>
      <c r="BI803" s="4"/>
      <c r="BJ803" s="4"/>
      <c r="BK803" s="4"/>
      <c r="BL803" s="4"/>
      <c r="BM803" s="4"/>
      <c r="BN803" s="4"/>
      <c r="BO803" s="4"/>
    </row>
    <row r="804" spans="1:67" x14ac:dyDescent="0.15">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c r="AG804" s="4"/>
      <c r="AH804" s="4"/>
      <c r="AI804" s="4"/>
      <c r="AJ804" s="4"/>
      <c r="AK804" s="4"/>
      <c r="AL804" s="4"/>
      <c r="AM804" s="4"/>
      <c r="AN804" s="4"/>
      <c r="AO804" s="4"/>
      <c r="AP804" s="4"/>
      <c r="AQ804" s="4"/>
      <c r="AR804" s="4"/>
      <c r="AS804" s="4"/>
      <c r="AT804" s="4"/>
      <c r="AU804" s="4"/>
      <c r="AV804" s="4"/>
      <c r="AW804" s="4"/>
      <c r="AX804" s="4"/>
      <c r="AY804" s="4"/>
      <c r="AZ804" s="4"/>
      <c r="BA804" s="4"/>
      <c r="BB804" s="4"/>
      <c r="BC804" s="4"/>
      <c r="BD804" s="4"/>
      <c r="BE804" s="4"/>
      <c r="BF804" s="4"/>
      <c r="BG804" s="4"/>
      <c r="BH804" s="4"/>
      <c r="BI804" s="4"/>
      <c r="BJ804" s="4"/>
      <c r="BK804" s="4"/>
      <c r="BL804" s="4"/>
      <c r="BM804" s="4"/>
      <c r="BN804" s="4"/>
      <c r="BO804" s="4"/>
    </row>
    <row r="805" spans="1:67" x14ac:dyDescent="0.1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c r="AG805" s="4"/>
      <c r="AH805" s="4"/>
      <c r="AI805" s="4"/>
      <c r="AJ805" s="4"/>
      <c r="AK805" s="4"/>
      <c r="AL805" s="4"/>
      <c r="AM805" s="4"/>
      <c r="AN805" s="4"/>
      <c r="AO805" s="4"/>
      <c r="AP805" s="4"/>
      <c r="AQ805" s="4"/>
      <c r="AR805" s="4"/>
      <c r="AS805" s="4"/>
      <c r="AT805" s="4"/>
      <c r="AU805" s="4"/>
      <c r="AV805" s="4"/>
      <c r="AW805" s="4"/>
      <c r="AX805" s="4"/>
      <c r="AY805" s="4"/>
      <c r="AZ805" s="4"/>
      <c r="BA805" s="4"/>
      <c r="BB805" s="4"/>
      <c r="BC805" s="4"/>
      <c r="BD805" s="4"/>
      <c r="BE805" s="4"/>
      <c r="BF805" s="4"/>
      <c r="BG805" s="4"/>
      <c r="BH805" s="4"/>
      <c r="BI805" s="4"/>
      <c r="BJ805" s="4"/>
      <c r="BK805" s="4"/>
      <c r="BL805" s="4"/>
      <c r="BM805" s="4"/>
      <c r="BN805" s="4"/>
      <c r="BO805" s="4"/>
    </row>
    <row r="806" spans="1:67" x14ac:dyDescent="0.15">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c r="AG806" s="4"/>
      <c r="AH806" s="4"/>
      <c r="AI806" s="4"/>
      <c r="AJ806" s="4"/>
      <c r="AK806" s="4"/>
      <c r="AL806" s="4"/>
      <c r="AM806" s="4"/>
      <c r="AN806" s="4"/>
      <c r="AO806" s="4"/>
      <c r="AP806" s="4"/>
      <c r="AQ806" s="4"/>
      <c r="AR806" s="4"/>
      <c r="AS806" s="4"/>
      <c r="AT806" s="4"/>
      <c r="AU806" s="4"/>
      <c r="AV806" s="4"/>
      <c r="AW806" s="4"/>
      <c r="AX806" s="4"/>
      <c r="AY806" s="4"/>
      <c r="AZ806" s="4"/>
      <c r="BA806" s="4"/>
      <c r="BB806" s="4"/>
      <c r="BC806" s="4"/>
      <c r="BD806" s="4"/>
      <c r="BE806" s="4"/>
      <c r="BF806" s="4"/>
      <c r="BG806" s="4"/>
      <c r="BH806" s="4"/>
      <c r="BI806" s="4"/>
      <c r="BJ806" s="4"/>
      <c r="BK806" s="4"/>
      <c r="BL806" s="4"/>
      <c r="BM806" s="4"/>
      <c r="BN806" s="4"/>
      <c r="BO806" s="4"/>
    </row>
    <row r="807" spans="1:67" x14ac:dyDescent="0.15">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c r="AG807" s="4"/>
      <c r="AH807" s="4"/>
      <c r="AI807" s="4"/>
      <c r="AJ807" s="4"/>
      <c r="AK807" s="4"/>
      <c r="AL807" s="4"/>
      <c r="AM807" s="4"/>
      <c r="AN807" s="4"/>
      <c r="AO807" s="4"/>
      <c r="AP807" s="4"/>
      <c r="AQ807" s="4"/>
      <c r="AR807" s="4"/>
      <c r="AS807" s="4"/>
      <c r="AT807" s="4"/>
      <c r="AU807" s="4"/>
      <c r="AV807" s="4"/>
      <c r="AW807" s="4"/>
      <c r="AX807" s="4"/>
      <c r="AY807" s="4"/>
      <c r="AZ807" s="4"/>
      <c r="BA807" s="4"/>
      <c r="BB807" s="4"/>
      <c r="BC807" s="4"/>
      <c r="BD807" s="4"/>
      <c r="BE807" s="4"/>
      <c r="BF807" s="4"/>
      <c r="BG807" s="4"/>
      <c r="BH807" s="4"/>
      <c r="BI807" s="4"/>
      <c r="BJ807" s="4"/>
      <c r="BK807" s="4"/>
      <c r="BL807" s="4"/>
      <c r="BM807" s="4"/>
      <c r="BN807" s="4"/>
      <c r="BO807" s="4"/>
    </row>
    <row r="808" spans="1:67" x14ac:dyDescent="0.15">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c r="AG808" s="4"/>
      <c r="AH808" s="4"/>
      <c r="AI808" s="4"/>
      <c r="AJ808" s="4"/>
      <c r="AK808" s="4"/>
      <c r="AL808" s="4"/>
      <c r="AM808" s="4"/>
      <c r="AN808" s="4"/>
      <c r="AO808" s="4"/>
      <c r="AP808" s="4"/>
      <c r="AQ808" s="4"/>
      <c r="AR808" s="4"/>
      <c r="AS808" s="4"/>
      <c r="AT808" s="4"/>
      <c r="AU808" s="4"/>
      <c r="AV808" s="4"/>
      <c r="AW808" s="4"/>
      <c r="AX808" s="4"/>
      <c r="AY808" s="4"/>
      <c r="AZ808" s="4"/>
      <c r="BA808" s="4"/>
      <c r="BB808" s="4"/>
      <c r="BC808" s="4"/>
      <c r="BD808" s="4"/>
      <c r="BE808" s="4"/>
      <c r="BF808" s="4"/>
      <c r="BG808" s="4"/>
      <c r="BH808" s="4"/>
      <c r="BI808" s="4"/>
      <c r="BJ808" s="4"/>
      <c r="BK808" s="4"/>
      <c r="BL808" s="4"/>
      <c r="BM808" s="4"/>
      <c r="BN808" s="4"/>
      <c r="BO808" s="4"/>
    </row>
    <row r="809" spans="1:67" x14ac:dyDescent="0.15">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c r="AG809" s="4"/>
      <c r="AH809" s="4"/>
      <c r="AI809" s="4"/>
      <c r="AJ809" s="4"/>
      <c r="AK809" s="4"/>
      <c r="AL809" s="4"/>
      <c r="AM809" s="4"/>
      <c r="AN809" s="4"/>
      <c r="AO809" s="4"/>
      <c r="AP809" s="4"/>
      <c r="AQ809" s="4"/>
      <c r="AR809" s="4"/>
      <c r="AS809" s="4"/>
      <c r="AT809" s="4"/>
      <c r="AU809" s="4"/>
      <c r="AV809" s="4"/>
      <c r="AW809" s="4"/>
      <c r="AX809" s="4"/>
      <c r="AY809" s="4"/>
      <c r="AZ809" s="4"/>
      <c r="BA809" s="4"/>
      <c r="BB809" s="4"/>
      <c r="BC809" s="4"/>
      <c r="BD809" s="4"/>
      <c r="BE809" s="4"/>
      <c r="BF809" s="4"/>
      <c r="BG809" s="4"/>
      <c r="BH809" s="4"/>
      <c r="BI809" s="4"/>
      <c r="BJ809" s="4"/>
      <c r="BK809" s="4"/>
      <c r="BL809" s="4"/>
      <c r="BM809" s="4"/>
      <c r="BN809" s="4"/>
      <c r="BO809" s="4"/>
    </row>
    <row r="810" spans="1:67" x14ac:dyDescent="0.15">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c r="AG810" s="4"/>
      <c r="AH810" s="4"/>
      <c r="AI810" s="4"/>
      <c r="AJ810" s="4"/>
      <c r="AK810" s="4"/>
      <c r="AL810" s="4"/>
      <c r="AM810" s="4"/>
      <c r="AN810" s="4"/>
      <c r="AO810" s="4"/>
      <c r="AP810" s="4"/>
      <c r="AQ810" s="4"/>
      <c r="AR810" s="4"/>
      <c r="AS810" s="4"/>
      <c r="AT810" s="4"/>
      <c r="AU810" s="4"/>
      <c r="AV810" s="4"/>
      <c r="AW810" s="4"/>
      <c r="AX810" s="4"/>
      <c r="AY810" s="4"/>
      <c r="AZ810" s="4"/>
      <c r="BA810" s="4"/>
      <c r="BB810" s="4"/>
      <c r="BC810" s="4"/>
      <c r="BD810" s="4"/>
      <c r="BE810" s="4"/>
      <c r="BF810" s="4"/>
      <c r="BG810" s="4"/>
      <c r="BH810" s="4"/>
      <c r="BI810" s="4"/>
      <c r="BJ810" s="4"/>
      <c r="BK810" s="4"/>
      <c r="BL810" s="4"/>
      <c r="BM810" s="4"/>
      <c r="BN810" s="4"/>
      <c r="BO810" s="4"/>
    </row>
    <row r="811" spans="1:67" x14ac:dyDescent="0.15">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c r="AG811" s="4"/>
      <c r="AH811" s="4"/>
      <c r="AI811" s="4"/>
      <c r="AJ811" s="4"/>
      <c r="AK811" s="4"/>
      <c r="AL811" s="4"/>
      <c r="AM811" s="4"/>
      <c r="AN811" s="4"/>
      <c r="AO811" s="4"/>
      <c r="AP811" s="4"/>
      <c r="AQ811" s="4"/>
      <c r="AR811" s="4"/>
      <c r="AS811" s="4"/>
      <c r="AT811" s="4"/>
      <c r="AU811" s="4"/>
      <c r="AV811" s="4"/>
      <c r="AW811" s="4"/>
      <c r="AX811" s="4"/>
      <c r="AY811" s="4"/>
      <c r="AZ811" s="4"/>
      <c r="BA811" s="4"/>
      <c r="BB811" s="4"/>
      <c r="BC811" s="4"/>
      <c r="BD811" s="4"/>
      <c r="BE811" s="4"/>
      <c r="BF811" s="4"/>
      <c r="BG811" s="4"/>
      <c r="BH811" s="4"/>
      <c r="BI811" s="4"/>
      <c r="BJ811" s="4"/>
      <c r="BK811" s="4"/>
      <c r="BL811" s="4"/>
      <c r="BM811" s="4"/>
      <c r="BN811" s="4"/>
      <c r="BO811" s="4"/>
    </row>
    <row r="812" spans="1:67" x14ac:dyDescent="0.15">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c r="AG812" s="4"/>
      <c r="AH812" s="4"/>
      <c r="AI812" s="4"/>
      <c r="AJ812" s="4"/>
      <c r="AK812" s="4"/>
      <c r="AL812" s="4"/>
      <c r="AM812" s="4"/>
      <c r="AN812" s="4"/>
      <c r="AO812" s="4"/>
      <c r="AP812" s="4"/>
      <c r="AQ812" s="4"/>
      <c r="AR812" s="4"/>
      <c r="AS812" s="4"/>
      <c r="AT812" s="4"/>
      <c r="AU812" s="4"/>
      <c r="AV812" s="4"/>
      <c r="AW812" s="4"/>
      <c r="AX812" s="4"/>
      <c r="AY812" s="4"/>
      <c r="AZ812" s="4"/>
      <c r="BA812" s="4"/>
      <c r="BB812" s="4"/>
      <c r="BC812" s="4"/>
      <c r="BD812" s="4"/>
      <c r="BE812" s="4"/>
      <c r="BF812" s="4"/>
      <c r="BG812" s="4"/>
      <c r="BH812" s="4"/>
      <c r="BI812" s="4"/>
      <c r="BJ812" s="4"/>
      <c r="BK812" s="4"/>
      <c r="BL812" s="4"/>
      <c r="BM812" s="4"/>
      <c r="BN812" s="4"/>
      <c r="BO812" s="4"/>
    </row>
    <row r="813" spans="1:67" x14ac:dyDescent="0.15">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c r="AG813" s="4"/>
      <c r="AH813" s="4"/>
      <c r="AI813" s="4"/>
      <c r="AJ813" s="4"/>
      <c r="AK813" s="4"/>
      <c r="AL813" s="4"/>
      <c r="AM813" s="4"/>
      <c r="AN813" s="4"/>
      <c r="AO813" s="4"/>
      <c r="AP813" s="4"/>
      <c r="AQ813" s="4"/>
      <c r="AR813" s="4"/>
      <c r="AS813" s="4"/>
      <c r="AT813" s="4"/>
      <c r="AU813" s="4"/>
      <c r="AV813" s="4"/>
      <c r="AW813" s="4"/>
      <c r="AX813" s="4"/>
      <c r="AY813" s="4"/>
      <c r="AZ813" s="4"/>
      <c r="BA813" s="4"/>
      <c r="BB813" s="4"/>
      <c r="BC813" s="4"/>
      <c r="BD813" s="4"/>
      <c r="BE813" s="4"/>
      <c r="BF813" s="4"/>
      <c r="BG813" s="4"/>
      <c r="BH813" s="4"/>
      <c r="BI813" s="4"/>
      <c r="BJ813" s="4"/>
      <c r="BK813" s="4"/>
      <c r="BL813" s="4"/>
      <c r="BM813" s="4"/>
      <c r="BN813" s="4"/>
      <c r="BO813" s="4"/>
    </row>
    <row r="814" spans="1:67" x14ac:dyDescent="0.15">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c r="AG814" s="4"/>
      <c r="AH814" s="4"/>
      <c r="AI814" s="4"/>
      <c r="AJ814" s="4"/>
      <c r="AK814" s="4"/>
      <c r="AL814" s="4"/>
      <c r="AM814" s="4"/>
      <c r="AN814" s="4"/>
      <c r="AO814" s="4"/>
      <c r="AP814" s="4"/>
      <c r="AQ814" s="4"/>
      <c r="AR814" s="4"/>
      <c r="AS814" s="4"/>
      <c r="AT814" s="4"/>
      <c r="AU814" s="4"/>
      <c r="AV814" s="4"/>
      <c r="AW814" s="4"/>
      <c r="AX814" s="4"/>
      <c r="AY814" s="4"/>
      <c r="AZ814" s="4"/>
      <c r="BA814" s="4"/>
      <c r="BB814" s="4"/>
      <c r="BC814" s="4"/>
      <c r="BD814" s="4"/>
      <c r="BE814" s="4"/>
      <c r="BF814" s="4"/>
      <c r="BG814" s="4"/>
      <c r="BH814" s="4"/>
      <c r="BI814" s="4"/>
      <c r="BJ814" s="4"/>
      <c r="BK814" s="4"/>
      <c r="BL814" s="4"/>
      <c r="BM814" s="4"/>
      <c r="BN814" s="4"/>
      <c r="BO814" s="4"/>
    </row>
    <row r="815" spans="1:67" x14ac:dyDescent="0.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c r="AG815" s="4"/>
      <c r="AH815" s="4"/>
      <c r="AI815" s="4"/>
      <c r="AJ815" s="4"/>
      <c r="AK815" s="4"/>
      <c r="AL815" s="4"/>
      <c r="AM815" s="4"/>
      <c r="AN815" s="4"/>
      <c r="AO815" s="4"/>
      <c r="AP815" s="4"/>
      <c r="AQ815" s="4"/>
      <c r="AR815" s="4"/>
      <c r="AS815" s="4"/>
      <c r="AT815" s="4"/>
      <c r="AU815" s="4"/>
      <c r="AV815" s="4"/>
      <c r="AW815" s="4"/>
      <c r="AX815" s="4"/>
      <c r="AY815" s="4"/>
      <c r="AZ815" s="4"/>
      <c r="BA815" s="4"/>
      <c r="BB815" s="4"/>
      <c r="BC815" s="4"/>
      <c r="BD815" s="4"/>
      <c r="BE815" s="4"/>
      <c r="BF815" s="4"/>
      <c r="BG815" s="4"/>
      <c r="BH815" s="4"/>
      <c r="BI815" s="4"/>
      <c r="BJ815" s="4"/>
      <c r="BK815" s="4"/>
      <c r="BL815" s="4"/>
      <c r="BM815" s="4"/>
      <c r="BN815" s="4"/>
      <c r="BO815" s="4"/>
    </row>
    <row r="816" spans="1:67" x14ac:dyDescent="0.15">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c r="AG816" s="4"/>
      <c r="AH816" s="4"/>
      <c r="AI816" s="4"/>
      <c r="AJ816" s="4"/>
      <c r="AK816" s="4"/>
      <c r="AL816" s="4"/>
      <c r="AM816" s="4"/>
      <c r="AN816" s="4"/>
      <c r="AO816" s="4"/>
      <c r="AP816" s="4"/>
      <c r="AQ816" s="4"/>
      <c r="AR816" s="4"/>
      <c r="AS816" s="4"/>
      <c r="AT816" s="4"/>
      <c r="AU816" s="4"/>
      <c r="AV816" s="4"/>
      <c r="AW816" s="4"/>
      <c r="AX816" s="4"/>
      <c r="AY816" s="4"/>
      <c r="AZ816" s="4"/>
      <c r="BA816" s="4"/>
      <c r="BB816" s="4"/>
      <c r="BC816" s="4"/>
      <c r="BD816" s="4"/>
      <c r="BE816" s="4"/>
      <c r="BF816" s="4"/>
      <c r="BG816" s="4"/>
      <c r="BH816" s="4"/>
      <c r="BI816" s="4"/>
      <c r="BJ816" s="4"/>
      <c r="BK816" s="4"/>
      <c r="BL816" s="4"/>
      <c r="BM816" s="4"/>
      <c r="BN816" s="4"/>
      <c r="BO816" s="4"/>
    </row>
    <row r="817" spans="1:67" x14ac:dyDescent="0.15">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c r="AG817" s="4"/>
      <c r="AH817" s="4"/>
      <c r="AI817" s="4"/>
      <c r="AJ817" s="4"/>
      <c r="AK817" s="4"/>
      <c r="AL817" s="4"/>
      <c r="AM817" s="4"/>
      <c r="AN817" s="4"/>
      <c r="AO817" s="4"/>
      <c r="AP817" s="4"/>
      <c r="AQ817" s="4"/>
      <c r="AR817" s="4"/>
      <c r="AS817" s="4"/>
      <c r="AT817" s="4"/>
      <c r="AU817" s="4"/>
      <c r="AV817" s="4"/>
      <c r="AW817" s="4"/>
      <c r="AX817" s="4"/>
      <c r="AY817" s="4"/>
      <c r="AZ817" s="4"/>
      <c r="BA817" s="4"/>
      <c r="BB817" s="4"/>
      <c r="BC817" s="4"/>
      <c r="BD817" s="4"/>
      <c r="BE817" s="4"/>
      <c r="BF817" s="4"/>
      <c r="BG817" s="4"/>
      <c r="BH817" s="4"/>
      <c r="BI817" s="4"/>
      <c r="BJ817" s="4"/>
      <c r="BK817" s="4"/>
      <c r="BL817" s="4"/>
      <c r="BM817" s="4"/>
      <c r="BN817" s="4"/>
      <c r="BO817" s="4"/>
    </row>
    <row r="818" spans="1:67" x14ac:dyDescent="0.15">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c r="AG818" s="4"/>
      <c r="AH818" s="4"/>
      <c r="AI818" s="4"/>
      <c r="AJ818" s="4"/>
      <c r="AK818" s="4"/>
      <c r="AL818" s="4"/>
      <c r="AM818" s="4"/>
      <c r="AN818" s="4"/>
      <c r="AO818" s="4"/>
      <c r="AP818" s="4"/>
      <c r="AQ818" s="4"/>
      <c r="AR818" s="4"/>
      <c r="AS818" s="4"/>
      <c r="AT818" s="4"/>
      <c r="AU818" s="4"/>
      <c r="AV818" s="4"/>
      <c r="AW818" s="4"/>
      <c r="AX818" s="4"/>
      <c r="AY818" s="4"/>
      <c r="AZ818" s="4"/>
      <c r="BA818" s="4"/>
      <c r="BB818" s="4"/>
      <c r="BC818" s="4"/>
      <c r="BD818" s="4"/>
      <c r="BE818" s="4"/>
      <c r="BF818" s="4"/>
      <c r="BG818" s="4"/>
      <c r="BH818" s="4"/>
      <c r="BI818" s="4"/>
      <c r="BJ818" s="4"/>
      <c r="BK818" s="4"/>
      <c r="BL818" s="4"/>
      <c r="BM818" s="4"/>
      <c r="BN818" s="4"/>
      <c r="BO818" s="4"/>
    </row>
    <row r="819" spans="1:67" x14ac:dyDescent="0.15">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c r="AG819" s="4"/>
      <c r="AH819" s="4"/>
      <c r="AI819" s="4"/>
      <c r="AJ819" s="4"/>
      <c r="AK819" s="4"/>
      <c r="AL819" s="4"/>
      <c r="AM819" s="4"/>
      <c r="AN819" s="4"/>
      <c r="AO819" s="4"/>
      <c r="AP819" s="4"/>
      <c r="AQ819" s="4"/>
      <c r="AR819" s="4"/>
      <c r="AS819" s="4"/>
      <c r="AT819" s="4"/>
      <c r="AU819" s="4"/>
      <c r="AV819" s="4"/>
      <c r="AW819" s="4"/>
      <c r="AX819" s="4"/>
      <c r="AY819" s="4"/>
      <c r="AZ819" s="4"/>
      <c r="BA819" s="4"/>
      <c r="BB819" s="4"/>
      <c r="BC819" s="4"/>
      <c r="BD819" s="4"/>
      <c r="BE819" s="4"/>
      <c r="BF819" s="4"/>
      <c r="BG819" s="4"/>
      <c r="BH819" s="4"/>
      <c r="BI819" s="4"/>
      <c r="BJ819" s="4"/>
      <c r="BK819" s="4"/>
      <c r="BL819" s="4"/>
      <c r="BM819" s="4"/>
      <c r="BN819" s="4"/>
      <c r="BO819" s="4"/>
    </row>
    <row r="820" spans="1:67" x14ac:dyDescent="0.15">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c r="AG820" s="4"/>
      <c r="AH820" s="4"/>
      <c r="AI820" s="4"/>
      <c r="AJ820" s="4"/>
      <c r="AK820" s="4"/>
      <c r="AL820" s="4"/>
      <c r="AM820" s="4"/>
      <c r="AN820" s="4"/>
      <c r="AO820" s="4"/>
      <c r="AP820" s="4"/>
      <c r="AQ820" s="4"/>
      <c r="AR820" s="4"/>
      <c r="AS820" s="4"/>
      <c r="AT820" s="4"/>
      <c r="AU820" s="4"/>
      <c r="AV820" s="4"/>
      <c r="AW820" s="4"/>
      <c r="AX820" s="4"/>
      <c r="AY820" s="4"/>
      <c r="AZ820" s="4"/>
      <c r="BA820" s="4"/>
      <c r="BB820" s="4"/>
      <c r="BC820" s="4"/>
      <c r="BD820" s="4"/>
      <c r="BE820" s="4"/>
      <c r="BF820" s="4"/>
      <c r="BG820" s="4"/>
      <c r="BH820" s="4"/>
      <c r="BI820" s="4"/>
      <c r="BJ820" s="4"/>
      <c r="BK820" s="4"/>
      <c r="BL820" s="4"/>
      <c r="BM820" s="4"/>
      <c r="BN820" s="4"/>
      <c r="BO820" s="4"/>
    </row>
    <row r="821" spans="1:67" x14ac:dyDescent="0.15">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c r="AG821" s="4"/>
      <c r="AH821" s="4"/>
      <c r="AI821" s="4"/>
      <c r="AJ821" s="4"/>
      <c r="AK821" s="4"/>
      <c r="AL821" s="4"/>
      <c r="AM821" s="4"/>
      <c r="AN821" s="4"/>
      <c r="AO821" s="4"/>
      <c r="AP821" s="4"/>
      <c r="AQ821" s="4"/>
      <c r="AR821" s="4"/>
      <c r="AS821" s="4"/>
      <c r="AT821" s="4"/>
      <c r="AU821" s="4"/>
      <c r="AV821" s="4"/>
      <c r="AW821" s="4"/>
      <c r="AX821" s="4"/>
      <c r="AY821" s="4"/>
      <c r="AZ821" s="4"/>
      <c r="BA821" s="4"/>
      <c r="BB821" s="4"/>
      <c r="BC821" s="4"/>
      <c r="BD821" s="4"/>
      <c r="BE821" s="4"/>
      <c r="BF821" s="4"/>
      <c r="BG821" s="4"/>
      <c r="BH821" s="4"/>
      <c r="BI821" s="4"/>
      <c r="BJ821" s="4"/>
      <c r="BK821" s="4"/>
      <c r="BL821" s="4"/>
      <c r="BM821" s="4"/>
      <c r="BN821" s="4"/>
      <c r="BO821" s="4"/>
    </row>
    <row r="822" spans="1:67" x14ac:dyDescent="0.15">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c r="AG822" s="4"/>
      <c r="AH822" s="4"/>
      <c r="AI822" s="4"/>
      <c r="AJ822" s="4"/>
      <c r="AK822" s="4"/>
      <c r="AL822" s="4"/>
      <c r="AM822" s="4"/>
      <c r="AN822" s="4"/>
      <c r="AO822" s="4"/>
      <c r="AP822" s="4"/>
      <c r="AQ822" s="4"/>
      <c r="AR822" s="4"/>
      <c r="AS822" s="4"/>
      <c r="AT822" s="4"/>
      <c r="AU822" s="4"/>
      <c r="AV822" s="4"/>
      <c r="AW822" s="4"/>
      <c r="AX822" s="4"/>
      <c r="AY822" s="4"/>
      <c r="AZ822" s="4"/>
      <c r="BA822" s="4"/>
      <c r="BB822" s="4"/>
      <c r="BC822" s="4"/>
      <c r="BD822" s="4"/>
      <c r="BE822" s="4"/>
      <c r="BF822" s="4"/>
      <c r="BG822" s="4"/>
      <c r="BH822" s="4"/>
      <c r="BI822" s="4"/>
      <c r="BJ822" s="4"/>
      <c r="BK822" s="4"/>
      <c r="BL822" s="4"/>
      <c r="BM822" s="4"/>
      <c r="BN822" s="4"/>
      <c r="BO822" s="4"/>
    </row>
    <row r="823" spans="1:67" x14ac:dyDescent="0.15">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c r="AG823" s="4"/>
      <c r="AH823" s="4"/>
      <c r="AI823" s="4"/>
      <c r="AJ823" s="4"/>
      <c r="AK823" s="4"/>
      <c r="AL823" s="4"/>
      <c r="AM823" s="4"/>
      <c r="AN823" s="4"/>
      <c r="AO823" s="4"/>
      <c r="AP823" s="4"/>
      <c r="AQ823" s="4"/>
      <c r="AR823" s="4"/>
      <c r="AS823" s="4"/>
      <c r="AT823" s="4"/>
      <c r="AU823" s="4"/>
      <c r="AV823" s="4"/>
      <c r="AW823" s="4"/>
      <c r="AX823" s="4"/>
      <c r="AY823" s="4"/>
      <c r="AZ823" s="4"/>
      <c r="BA823" s="4"/>
      <c r="BB823" s="4"/>
      <c r="BC823" s="4"/>
      <c r="BD823" s="4"/>
      <c r="BE823" s="4"/>
      <c r="BF823" s="4"/>
      <c r="BG823" s="4"/>
      <c r="BH823" s="4"/>
      <c r="BI823" s="4"/>
      <c r="BJ823" s="4"/>
      <c r="BK823" s="4"/>
      <c r="BL823" s="4"/>
      <c r="BM823" s="4"/>
      <c r="BN823" s="4"/>
      <c r="BO823" s="4"/>
    </row>
    <row r="824" spans="1:67" x14ac:dyDescent="0.15">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c r="AG824" s="4"/>
      <c r="AH824" s="4"/>
      <c r="AI824" s="4"/>
      <c r="AJ824" s="4"/>
      <c r="AK824" s="4"/>
      <c r="AL824" s="4"/>
      <c r="AM824" s="4"/>
      <c r="AN824" s="4"/>
      <c r="AO824" s="4"/>
      <c r="AP824" s="4"/>
      <c r="AQ824" s="4"/>
      <c r="AR824" s="4"/>
      <c r="AS824" s="4"/>
      <c r="AT824" s="4"/>
      <c r="AU824" s="4"/>
      <c r="AV824" s="4"/>
      <c r="AW824" s="4"/>
      <c r="AX824" s="4"/>
      <c r="AY824" s="4"/>
      <c r="AZ824" s="4"/>
      <c r="BA824" s="4"/>
      <c r="BB824" s="4"/>
      <c r="BC824" s="4"/>
      <c r="BD824" s="4"/>
      <c r="BE824" s="4"/>
      <c r="BF824" s="4"/>
      <c r="BG824" s="4"/>
      <c r="BH824" s="4"/>
      <c r="BI824" s="4"/>
      <c r="BJ824" s="4"/>
      <c r="BK824" s="4"/>
      <c r="BL824" s="4"/>
      <c r="BM824" s="4"/>
      <c r="BN824" s="4"/>
      <c r="BO824" s="4"/>
    </row>
    <row r="825" spans="1:67" x14ac:dyDescent="0.1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c r="AG825" s="4"/>
      <c r="AH825" s="4"/>
      <c r="AI825" s="4"/>
      <c r="AJ825" s="4"/>
      <c r="AK825" s="4"/>
      <c r="AL825" s="4"/>
      <c r="AM825" s="4"/>
      <c r="AN825" s="4"/>
      <c r="AO825" s="4"/>
      <c r="AP825" s="4"/>
      <c r="AQ825" s="4"/>
      <c r="AR825" s="4"/>
      <c r="AS825" s="4"/>
      <c r="AT825" s="4"/>
      <c r="AU825" s="4"/>
      <c r="AV825" s="4"/>
      <c r="AW825" s="4"/>
      <c r="AX825" s="4"/>
      <c r="AY825" s="4"/>
      <c r="AZ825" s="4"/>
      <c r="BA825" s="4"/>
      <c r="BB825" s="4"/>
      <c r="BC825" s="4"/>
      <c r="BD825" s="4"/>
      <c r="BE825" s="4"/>
      <c r="BF825" s="4"/>
      <c r="BG825" s="4"/>
      <c r="BH825" s="4"/>
      <c r="BI825" s="4"/>
      <c r="BJ825" s="4"/>
      <c r="BK825" s="4"/>
      <c r="BL825" s="4"/>
      <c r="BM825" s="4"/>
      <c r="BN825" s="4"/>
      <c r="BO825" s="4"/>
    </row>
    <row r="826" spans="1:67" x14ac:dyDescent="0.15">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c r="AG826" s="4"/>
      <c r="AH826" s="4"/>
      <c r="AI826" s="4"/>
      <c r="AJ826" s="4"/>
      <c r="AK826" s="4"/>
      <c r="AL826" s="4"/>
      <c r="AM826" s="4"/>
      <c r="AN826" s="4"/>
      <c r="AO826" s="4"/>
      <c r="AP826" s="4"/>
      <c r="AQ826" s="4"/>
      <c r="AR826" s="4"/>
      <c r="AS826" s="4"/>
      <c r="AT826" s="4"/>
      <c r="AU826" s="4"/>
      <c r="AV826" s="4"/>
      <c r="AW826" s="4"/>
      <c r="AX826" s="4"/>
      <c r="AY826" s="4"/>
      <c r="AZ826" s="4"/>
      <c r="BA826" s="4"/>
      <c r="BB826" s="4"/>
      <c r="BC826" s="4"/>
      <c r="BD826" s="4"/>
      <c r="BE826" s="4"/>
      <c r="BF826" s="4"/>
      <c r="BG826" s="4"/>
      <c r="BH826" s="4"/>
      <c r="BI826" s="4"/>
      <c r="BJ826" s="4"/>
      <c r="BK826" s="4"/>
      <c r="BL826" s="4"/>
      <c r="BM826" s="4"/>
      <c r="BN826" s="4"/>
      <c r="BO826" s="4"/>
    </row>
    <row r="827" spans="1:67" x14ac:dyDescent="0.15">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c r="AG827" s="4"/>
      <c r="AH827" s="4"/>
      <c r="AI827" s="4"/>
      <c r="AJ827" s="4"/>
      <c r="AK827" s="4"/>
      <c r="AL827" s="4"/>
      <c r="AM827" s="4"/>
      <c r="AN827" s="4"/>
      <c r="AO827" s="4"/>
      <c r="AP827" s="4"/>
      <c r="AQ827" s="4"/>
      <c r="AR827" s="4"/>
      <c r="AS827" s="4"/>
      <c r="AT827" s="4"/>
      <c r="AU827" s="4"/>
      <c r="AV827" s="4"/>
      <c r="AW827" s="4"/>
      <c r="AX827" s="4"/>
      <c r="AY827" s="4"/>
      <c r="AZ827" s="4"/>
      <c r="BA827" s="4"/>
      <c r="BB827" s="4"/>
      <c r="BC827" s="4"/>
      <c r="BD827" s="4"/>
      <c r="BE827" s="4"/>
      <c r="BF827" s="4"/>
      <c r="BG827" s="4"/>
      <c r="BH827" s="4"/>
      <c r="BI827" s="4"/>
      <c r="BJ827" s="4"/>
      <c r="BK827" s="4"/>
      <c r="BL827" s="4"/>
      <c r="BM827" s="4"/>
      <c r="BN827" s="4"/>
      <c r="BO827" s="4"/>
    </row>
    <row r="828" spans="1:67" x14ac:dyDescent="0.15">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c r="AG828" s="4"/>
      <c r="AH828" s="4"/>
      <c r="AI828" s="4"/>
      <c r="AJ828" s="4"/>
      <c r="AK828" s="4"/>
      <c r="AL828" s="4"/>
      <c r="AM828" s="4"/>
      <c r="AN828" s="4"/>
      <c r="AO828" s="4"/>
      <c r="AP828" s="4"/>
      <c r="AQ828" s="4"/>
      <c r="AR828" s="4"/>
      <c r="AS828" s="4"/>
      <c r="AT828" s="4"/>
      <c r="AU828" s="4"/>
      <c r="AV828" s="4"/>
      <c r="AW828" s="4"/>
      <c r="AX828" s="4"/>
      <c r="AY828" s="4"/>
      <c r="AZ828" s="4"/>
      <c r="BA828" s="4"/>
      <c r="BB828" s="4"/>
      <c r="BC828" s="4"/>
      <c r="BD828" s="4"/>
      <c r="BE828" s="4"/>
      <c r="BF828" s="4"/>
      <c r="BG828" s="4"/>
      <c r="BH828" s="4"/>
      <c r="BI828" s="4"/>
      <c r="BJ828" s="4"/>
      <c r="BK828" s="4"/>
      <c r="BL828" s="4"/>
      <c r="BM828" s="4"/>
      <c r="BN828" s="4"/>
      <c r="BO828" s="4"/>
    </row>
    <row r="829" spans="1:67" x14ac:dyDescent="0.15">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c r="AG829" s="4"/>
      <c r="AH829" s="4"/>
      <c r="AI829" s="4"/>
      <c r="AJ829" s="4"/>
      <c r="AK829" s="4"/>
      <c r="AL829" s="4"/>
      <c r="AM829" s="4"/>
      <c r="AN829" s="4"/>
      <c r="AO829" s="4"/>
      <c r="AP829" s="4"/>
      <c r="AQ829" s="4"/>
      <c r="AR829" s="4"/>
      <c r="AS829" s="4"/>
      <c r="AT829" s="4"/>
      <c r="AU829" s="4"/>
      <c r="AV829" s="4"/>
      <c r="AW829" s="4"/>
      <c r="AX829" s="4"/>
      <c r="AY829" s="4"/>
      <c r="AZ829" s="4"/>
      <c r="BA829" s="4"/>
      <c r="BB829" s="4"/>
      <c r="BC829" s="4"/>
      <c r="BD829" s="4"/>
      <c r="BE829" s="4"/>
      <c r="BF829" s="4"/>
      <c r="BG829" s="4"/>
      <c r="BH829" s="4"/>
      <c r="BI829" s="4"/>
      <c r="BJ829" s="4"/>
      <c r="BK829" s="4"/>
      <c r="BL829" s="4"/>
      <c r="BM829" s="4"/>
      <c r="BN829" s="4"/>
      <c r="BO829" s="4"/>
    </row>
    <row r="830" spans="1:67" x14ac:dyDescent="0.15">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c r="AG830" s="4"/>
      <c r="AH830" s="4"/>
      <c r="AI830" s="4"/>
      <c r="AJ830" s="4"/>
      <c r="AK830" s="4"/>
      <c r="AL830" s="4"/>
      <c r="AM830" s="4"/>
      <c r="AN830" s="4"/>
      <c r="AO830" s="4"/>
      <c r="AP830" s="4"/>
      <c r="AQ830" s="4"/>
      <c r="AR830" s="4"/>
      <c r="AS830" s="4"/>
      <c r="AT830" s="4"/>
      <c r="AU830" s="4"/>
      <c r="AV830" s="4"/>
      <c r="AW830" s="4"/>
      <c r="AX830" s="4"/>
      <c r="AY830" s="4"/>
      <c r="AZ830" s="4"/>
      <c r="BA830" s="4"/>
      <c r="BB830" s="4"/>
      <c r="BC830" s="4"/>
      <c r="BD830" s="4"/>
      <c r="BE830" s="4"/>
      <c r="BF830" s="4"/>
      <c r="BG830" s="4"/>
      <c r="BH830" s="4"/>
      <c r="BI830" s="4"/>
      <c r="BJ830" s="4"/>
      <c r="BK830" s="4"/>
      <c r="BL830" s="4"/>
      <c r="BM830" s="4"/>
      <c r="BN830" s="4"/>
      <c r="BO830" s="4"/>
    </row>
    <row r="831" spans="1:67" x14ac:dyDescent="0.15">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c r="AG831" s="4"/>
      <c r="AH831" s="4"/>
      <c r="AI831" s="4"/>
      <c r="AJ831" s="4"/>
      <c r="AK831" s="4"/>
      <c r="AL831" s="4"/>
      <c r="AM831" s="4"/>
      <c r="AN831" s="4"/>
      <c r="AO831" s="4"/>
      <c r="AP831" s="4"/>
      <c r="AQ831" s="4"/>
      <c r="AR831" s="4"/>
      <c r="AS831" s="4"/>
      <c r="AT831" s="4"/>
      <c r="AU831" s="4"/>
      <c r="AV831" s="4"/>
      <c r="AW831" s="4"/>
      <c r="AX831" s="4"/>
      <c r="AY831" s="4"/>
      <c r="AZ831" s="4"/>
      <c r="BA831" s="4"/>
      <c r="BB831" s="4"/>
      <c r="BC831" s="4"/>
      <c r="BD831" s="4"/>
      <c r="BE831" s="4"/>
      <c r="BF831" s="4"/>
      <c r="BG831" s="4"/>
      <c r="BH831" s="4"/>
      <c r="BI831" s="4"/>
      <c r="BJ831" s="4"/>
      <c r="BK831" s="4"/>
      <c r="BL831" s="4"/>
      <c r="BM831" s="4"/>
      <c r="BN831" s="4"/>
      <c r="BO831" s="4"/>
    </row>
    <row r="832" spans="1:67" x14ac:dyDescent="0.15">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c r="AG832" s="4"/>
      <c r="AH832" s="4"/>
      <c r="AI832" s="4"/>
      <c r="AJ832" s="4"/>
      <c r="AK832" s="4"/>
      <c r="AL832" s="4"/>
      <c r="AM832" s="4"/>
      <c r="AN832" s="4"/>
      <c r="AO832" s="4"/>
      <c r="AP832" s="4"/>
      <c r="AQ832" s="4"/>
      <c r="AR832" s="4"/>
      <c r="AS832" s="4"/>
      <c r="AT832" s="4"/>
      <c r="AU832" s="4"/>
      <c r="AV832" s="4"/>
      <c r="AW832" s="4"/>
      <c r="AX832" s="4"/>
      <c r="AY832" s="4"/>
      <c r="AZ832" s="4"/>
      <c r="BA832" s="4"/>
      <c r="BB832" s="4"/>
      <c r="BC832" s="4"/>
      <c r="BD832" s="4"/>
      <c r="BE832" s="4"/>
      <c r="BF832" s="4"/>
      <c r="BG832" s="4"/>
      <c r="BH832" s="4"/>
      <c r="BI832" s="4"/>
      <c r="BJ832" s="4"/>
      <c r="BK832" s="4"/>
      <c r="BL832" s="4"/>
      <c r="BM832" s="4"/>
      <c r="BN832" s="4"/>
      <c r="BO832" s="4"/>
    </row>
    <row r="833" spans="1:67" x14ac:dyDescent="0.15">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c r="AG833" s="4"/>
      <c r="AH833" s="4"/>
      <c r="AI833" s="4"/>
      <c r="AJ833" s="4"/>
      <c r="AK833" s="4"/>
      <c r="AL833" s="4"/>
      <c r="AM833" s="4"/>
      <c r="AN833" s="4"/>
      <c r="AO833" s="4"/>
      <c r="AP833" s="4"/>
      <c r="AQ833" s="4"/>
      <c r="AR833" s="4"/>
      <c r="AS833" s="4"/>
      <c r="AT833" s="4"/>
      <c r="AU833" s="4"/>
      <c r="AV833" s="4"/>
      <c r="AW833" s="4"/>
      <c r="AX833" s="4"/>
      <c r="AY833" s="4"/>
      <c r="AZ833" s="4"/>
      <c r="BA833" s="4"/>
      <c r="BB833" s="4"/>
      <c r="BC833" s="4"/>
      <c r="BD833" s="4"/>
      <c r="BE833" s="4"/>
      <c r="BF833" s="4"/>
      <c r="BG833" s="4"/>
      <c r="BH833" s="4"/>
      <c r="BI833" s="4"/>
      <c r="BJ833" s="4"/>
      <c r="BK833" s="4"/>
      <c r="BL833" s="4"/>
      <c r="BM833" s="4"/>
      <c r="BN833" s="4"/>
      <c r="BO833" s="4"/>
    </row>
    <row r="834" spans="1:67" x14ac:dyDescent="0.15">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c r="AG834" s="4"/>
      <c r="AH834" s="4"/>
      <c r="AI834" s="4"/>
      <c r="AJ834" s="4"/>
      <c r="AK834" s="4"/>
      <c r="AL834" s="4"/>
      <c r="AM834" s="4"/>
      <c r="AN834" s="4"/>
      <c r="AO834" s="4"/>
      <c r="AP834" s="4"/>
      <c r="AQ834" s="4"/>
      <c r="AR834" s="4"/>
      <c r="AS834" s="4"/>
      <c r="AT834" s="4"/>
      <c r="AU834" s="4"/>
      <c r="AV834" s="4"/>
      <c r="AW834" s="4"/>
      <c r="AX834" s="4"/>
      <c r="AY834" s="4"/>
      <c r="AZ834" s="4"/>
      <c r="BA834" s="4"/>
      <c r="BB834" s="4"/>
      <c r="BC834" s="4"/>
      <c r="BD834" s="4"/>
      <c r="BE834" s="4"/>
      <c r="BF834" s="4"/>
      <c r="BG834" s="4"/>
      <c r="BH834" s="4"/>
      <c r="BI834" s="4"/>
      <c r="BJ834" s="4"/>
      <c r="BK834" s="4"/>
      <c r="BL834" s="4"/>
      <c r="BM834" s="4"/>
      <c r="BN834" s="4"/>
      <c r="BO834" s="4"/>
    </row>
    <row r="835" spans="1:67" x14ac:dyDescent="0.1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c r="AG835" s="4"/>
      <c r="AH835" s="4"/>
      <c r="AI835" s="4"/>
      <c r="AJ835" s="4"/>
      <c r="AK835" s="4"/>
      <c r="AL835" s="4"/>
      <c r="AM835" s="4"/>
      <c r="AN835" s="4"/>
      <c r="AO835" s="4"/>
      <c r="AP835" s="4"/>
      <c r="AQ835" s="4"/>
      <c r="AR835" s="4"/>
      <c r="AS835" s="4"/>
      <c r="AT835" s="4"/>
      <c r="AU835" s="4"/>
      <c r="AV835" s="4"/>
      <c r="AW835" s="4"/>
      <c r="AX835" s="4"/>
      <c r="AY835" s="4"/>
      <c r="AZ835" s="4"/>
      <c r="BA835" s="4"/>
      <c r="BB835" s="4"/>
      <c r="BC835" s="4"/>
      <c r="BD835" s="4"/>
      <c r="BE835" s="4"/>
      <c r="BF835" s="4"/>
      <c r="BG835" s="4"/>
      <c r="BH835" s="4"/>
      <c r="BI835" s="4"/>
      <c r="BJ835" s="4"/>
      <c r="BK835" s="4"/>
      <c r="BL835" s="4"/>
      <c r="BM835" s="4"/>
      <c r="BN835" s="4"/>
      <c r="BO835" s="4"/>
    </row>
    <row r="836" spans="1:67" x14ac:dyDescent="0.15">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c r="AG836" s="4"/>
      <c r="AH836" s="4"/>
      <c r="AI836" s="4"/>
      <c r="AJ836" s="4"/>
      <c r="AK836" s="4"/>
      <c r="AL836" s="4"/>
      <c r="AM836" s="4"/>
      <c r="AN836" s="4"/>
      <c r="AO836" s="4"/>
      <c r="AP836" s="4"/>
      <c r="AQ836" s="4"/>
      <c r="AR836" s="4"/>
      <c r="AS836" s="4"/>
      <c r="AT836" s="4"/>
      <c r="AU836" s="4"/>
      <c r="AV836" s="4"/>
      <c r="AW836" s="4"/>
      <c r="AX836" s="4"/>
      <c r="AY836" s="4"/>
      <c r="AZ836" s="4"/>
      <c r="BA836" s="4"/>
      <c r="BB836" s="4"/>
      <c r="BC836" s="4"/>
      <c r="BD836" s="4"/>
      <c r="BE836" s="4"/>
      <c r="BF836" s="4"/>
      <c r="BG836" s="4"/>
      <c r="BH836" s="4"/>
      <c r="BI836" s="4"/>
      <c r="BJ836" s="4"/>
      <c r="BK836" s="4"/>
      <c r="BL836" s="4"/>
      <c r="BM836" s="4"/>
      <c r="BN836" s="4"/>
      <c r="BO836" s="4"/>
    </row>
    <row r="837" spans="1:67" x14ac:dyDescent="0.15">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c r="AG837" s="4"/>
      <c r="AH837" s="4"/>
      <c r="AI837" s="4"/>
      <c r="AJ837" s="4"/>
      <c r="AK837" s="4"/>
      <c r="AL837" s="4"/>
      <c r="AM837" s="4"/>
      <c r="AN837" s="4"/>
      <c r="AO837" s="4"/>
      <c r="AP837" s="4"/>
      <c r="AQ837" s="4"/>
      <c r="AR837" s="4"/>
      <c r="AS837" s="4"/>
      <c r="AT837" s="4"/>
      <c r="AU837" s="4"/>
      <c r="AV837" s="4"/>
      <c r="AW837" s="4"/>
      <c r="AX837" s="4"/>
      <c r="AY837" s="4"/>
      <c r="AZ837" s="4"/>
      <c r="BA837" s="4"/>
      <c r="BB837" s="4"/>
      <c r="BC837" s="4"/>
      <c r="BD837" s="4"/>
      <c r="BE837" s="4"/>
      <c r="BF837" s="4"/>
      <c r="BG837" s="4"/>
      <c r="BH837" s="4"/>
      <c r="BI837" s="4"/>
      <c r="BJ837" s="4"/>
      <c r="BK837" s="4"/>
      <c r="BL837" s="4"/>
      <c r="BM837" s="4"/>
      <c r="BN837" s="4"/>
      <c r="BO837" s="4"/>
    </row>
    <row r="838" spans="1:67" x14ac:dyDescent="0.15">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c r="AG838" s="4"/>
      <c r="AH838" s="4"/>
      <c r="AI838" s="4"/>
      <c r="AJ838" s="4"/>
      <c r="AK838" s="4"/>
      <c r="AL838" s="4"/>
      <c r="AM838" s="4"/>
      <c r="AN838" s="4"/>
      <c r="AO838" s="4"/>
      <c r="AP838" s="4"/>
      <c r="AQ838" s="4"/>
      <c r="AR838" s="4"/>
      <c r="AS838" s="4"/>
      <c r="AT838" s="4"/>
      <c r="AU838" s="4"/>
      <c r="AV838" s="4"/>
      <c r="AW838" s="4"/>
      <c r="AX838" s="4"/>
      <c r="AY838" s="4"/>
      <c r="AZ838" s="4"/>
      <c r="BA838" s="4"/>
      <c r="BB838" s="4"/>
      <c r="BC838" s="4"/>
      <c r="BD838" s="4"/>
      <c r="BE838" s="4"/>
      <c r="BF838" s="4"/>
      <c r="BG838" s="4"/>
      <c r="BH838" s="4"/>
      <c r="BI838" s="4"/>
      <c r="BJ838" s="4"/>
      <c r="BK838" s="4"/>
      <c r="BL838" s="4"/>
      <c r="BM838" s="4"/>
      <c r="BN838" s="4"/>
      <c r="BO838" s="4"/>
    </row>
    <row r="839" spans="1:67" x14ac:dyDescent="0.15">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c r="AG839" s="4"/>
      <c r="AH839" s="4"/>
      <c r="AI839" s="4"/>
      <c r="AJ839" s="4"/>
      <c r="AK839" s="4"/>
      <c r="AL839" s="4"/>
      <c r="AM839" s="4"/>
      <c r="AN839" s="4"/>
      <c r="AO839" s="4"/>
      <c r="AP839" s="4"/>
      <c r="AQ839" s="4"/>
      <c r="AR839" s="4"/>
      <c r="AS839" s="4"/>
      <c r="AT839" s="4"/>
      <c r="AU839" s="4"/>
      <c r="AV839" s="4"/>
      <c r="AW839" s="4"/>
      <c r="AX839" s="4"/>
      <c r="AY839" s="4"/>
      <c r="AZ839" s="4"/>
      <c r="BA839" s="4"/>
      <c r="BB839" s="4"/>
      <c r="BC839" s="4"/>
      <c r="BD839" s="4"/>
      <c r="BE839" s="4"/>
      <c r="BF839" s="4"/>
      <c r="BG839" s="4"/>
      <c r="BH839" s="4"/>
      <c r="BI839" s="4"/>
      <c r="BJ839" s="4"/>
      <c r="BK839" s="4"/>
      <c r="BL839" s="4"/>
      <c r="BM839" s="4"/>
      <c r="BN839" s="4"/>
      <c r="BO839" s="4"/>
    </row>
    <row r="840" spans="1:67" x14ac:dyDescent="0.15">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c r="AG840" s="4"/>
      <c r="AH840" s="4"/>
      <c r="AI840" s="4"/>
      <c r="AJ840" s="4"/>
      <c r="AK840" s="4"/>
      <c r="AL840" s="4"/>
      <c r="AM840" s="4"/>
      <c r="AN840" s="4"/>
      <c r="AO840" s="4"/>
      <c r="AP840" s="4"/>
      <c r="AQ840" s="4"/>
      <c r="AR840" s="4"/>
      <c r="AS840" s="4"/>
      <c r="AT840" s="4"/>
      <c r="AU840" s="4"/>
      <c r="AV840" s="4"/>
      <c r="AW840" s="4"/>
      <c r="AX840" s="4"/>
      <c r="AY840" s="4"/>
      <c r="AZ840" s="4"/>
      <c r="BA840" s="4"/>
      <c r="BB840" s="4"/>
      <c r="BC840" s="4"/>
      <c r="BD840" s="4"/>
      <c r="BE840" s="4"/>
      <c r="BF840" s="4"/>
      <c r="BG840" s="4"/>
      <c r="BH840" s="4"/>
      <c r="BI840" s="4"/>
      <c r="BJ840" s="4"/>
      <c r="BK840" s="4"/>
      <c r="BL840" s="4"/>
      <c r="BM840" s="4"/>
      <c r="BN840" s="4"/>
      <c r="BO840" s="4"/>
    </row>
    <row r="841" spans="1:67" x14ac:dyDescent="0.15">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c r="AG841" s="4"/>
      <c r="AH841" s="4"/>
      <c r="AI841" s="4"/>
      <c r="AJ841" s="4"/>
      <c r="AK841" s="4"/>
      <c r="AL841" s="4"/>
      <c r="AM841" s="4"/>
      <c r="AN841" s="4"/>
      <c r="AO841" s="4"/>
      <c r="AP841" s="4"/>
      <c r="AQ841" s="4"/>
      <c r="AR841" s="4"/>
      <c r="AS841" s="4"/>
      <c r="AT841" s="4"/>
      <c r="AU841" s="4"/>
      <c r="AV841" s="4"/>
      <c r="AW841" s="4"/>
      <c r="AX841" s="4"/>
      <c r="AY841" s="4"/>
      <c r="AZ841" s="4"/>
      <c r="BA841" s="4"/>
      <c r="BB841" s="4"/>
      <c r="BC841" s="4"/>
      <c r="BD841" s="4"/>
      <c r="BE841" s="4"/>
      <c r="BF841" s="4"/>
      <c r="BG841" s="4"/>
      <c r="BH841" s="4"/>
      <c r="BI841" s="4"/>
      <c r="BJ841" s="4"/>
      <c r="BK841" s="4"/>
      <c r="BL841" s="4"/>
      <c r="BM841" s="4"/>
      <c r="BN841" s="4"/>
      <c r="BO841" s="4"/>
    </row>
    <row r="842" spans="1:67" x14ac:dyDescent="0.15">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c r="AG842" s="4"/>
      <c r="AH842" s="4"/>
      <c r="AI842" s="4"/>
      <c r="AJ842" s="4"/>
      <c r="AK842" s="4"/>
      <c r="AL842" s="4"/>
      <c r="AM842" s="4"/>
      <c r="AN842" s="4"/>
      <c r="AO842" s="4"/>
      <c r="AP842" s="4"/>
      <c r="AQ842" s="4"/>
      <c r="AR842" s="4"/>
      <c r="AS842" s="4"/>
      <c r="AT842" s="4"/>
      <c r="AU842" s="4"/>
      <c r="AV842" s="4"/>
      <c r="AW842" s="4"/>
      <c r="AX842" s="4"/>
      <c r="AY842" s="4"/>
      <c r="AZ842" s="4"/>
      <c r="BA842" s="4"/>
      <c r="BB842" s="4"/>
      <c r="BC842" s="4"/>
      <c r="BD842" s="4"/>
      <c r="BE842" s="4"/>
      <c r="BF842" s="4"/>
      <c r="BG842" s="4"/>
      <c r="BH842" s="4"/>
      <c r="BI842" s="4"/>
      <c r="BJ842" s="4"/>
      <c r="BK842" s="4"/>
      <c r="BL842" s="4"/>
      <c r="BM842" s="4"/>
      <c r="BN842" s="4"/>
      <c r="BO842" s="4"/>
    </row>
    <row r="843" spans="1:67" x14ac:dyDescent="0.15">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c r="AG843" s="4"/>
      <c r="AH843" s="4"/>
      <c r="AI843" s="4"/>
      <c r="AJ843" s="4"/>
      <c r="AK843" s="4"/>
      <c r="AL843" s="4"/>
      <c r="AM843" s="4"/>
      <c r="AN843" s="4"/>
      <c r="AO843" s="4"/>
      <c r="AP843" s="4"/>
      <c r="AQ843" s="4"/>
      <c r="AR843" s="4"/>
      <c r="AS843" s="4"/>
      <c r="AT843" s="4"/>
      <c r="AU843" s="4"/>
      <c r="AV843" s="4"/>
      <c r="AW843" s="4"/>
      <c r="AX843" s="4"/>
      <c r="AY843" s="4"/>
      <c r="AZ843" s="4"/>
      <c r="BA843" s="4"/>
      <c r="BB843" s="4"/>
      <c r="BC843" s="4"/>
      <c r="BD843" s="4"/>
      <c r="BE843" s="4"/>
      <c r="BF843" s="4"/>
      <c r="BG843" s="4"/>
      <c r="BH843" s="4"/>
      <c r="BI843" s="4"/>
      <c r="BJ843" s="4"/>
      <c r="BK843" s="4"/>
      <c r="BL843" s="4"/>
      <c r="BM843" s="4"/>
      <c r="BN843" s="4"/>
      <c r="BO843" s="4"/>
    </row>
    <row r="844" spans="1:67" x14ac:dyDescent="0.15">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c r="AG844" s="4"/>
      <c r="AH844" s="4"/>
      <c r="AI844" s="4"/>
      <c r="AJ844" s="4"/>
      <c r="AK844" s="4"/>
      <c r="AL844" s="4"/>
      <c r="AM844" s="4"/>
      <c r="AN844" s="4"/>
      <c r="AO844" s="4"/>
      <c r="AP844" s="4"/>
      <c r="AQ844" s="4"/>
      <c r="AR844" s="4"/>
      <c r="AS844" s="4"/>
      <c r="AT844" s="4"/>
      <c r="AU844" s="4"/>
      <c r="AV844" s="4"/>
      <c r="AW844" s="4"/>
      <c r="AX844" s="4"/>
      <c r="AY844" s="4"/>
      <c r="AZ844" s="4"/>
      <c r="BA844" s="4"/>
      <c r="BB844" s="4"/>
      <c r="BC844" s="4"/>
      <c r="BD844" s="4"/>
      <c r="BE844" s="4"/>
      <c r="BF844" s="4"/>
      <c r="BG844" s="4"/>
      <c r="BH844" s="4"/>
      <c r="BI844" s="4"/>
      <c r="BJ844" s="4"/>
      <c r="BK844" s="4"/>
      <c r="BL844" s="4"/>
      <c r="BM844" s="4"/>
      <c r="BN844" s="4"/>
      <c r="BO844" s="4"/>
    </row>
    <row r="845" spans="1:67" x14ac:dyDescent="0.1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c r="AG845" s="4"/>
      <c r="AH845" s="4"/>
      <c r="AI845" s="4"/>
      <c r="AJ845" s="4"/>
      <c r="AK845" s="4"/>
      <c r="AL845" s="4"/>
      <c r="AM845" s="4"/>
      <c r="AN845" s="4"/>
      <c r="AO845" s="4"/>
      <c r="AP845" s="4"/>
      <c r="AQ845" s="4"/>
      <c r="AR845" s="4"/>
      <c r="AS845" s="4"/>
      <c r="AT845" s="4"/>
      <c r="AU845" s="4"/>
      <c r="AV845" s="4"/>
      <c r="AW845" s="4"/>
      <c r="AX845" s="4"/>
      <c r="AY845" s="4"/>
      <c r="AZ845" s="4"/>
      <c r="BA845" s="4"/>
      <c r="BB845" s="4"/>
      <c r="BC845" s="4"/>
      <c r="BD845" s="4"/>
      <c r="BE845" s="4"/>
      <c r="BF845" s="4"/>
      <c r="BG845" s="4"/>
      <c r="BH845" s="4"/>
      <c r="BI845" s="4"/>
      <c r="BJ845" s="4"/>
      <c r="BK845" s="4"/>
      <c r="BL845" s="4"/>
      <c r="BM845" s="4"/>
      <c r="BN845" s="4"/>
      <c r="BO845" s="4"/>
    </row>
    <row r="846" spans="1:67" x14ac:dyDescent="0.15">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c r="AG846" s="4"/>
      <c r="AH846" s="4"/>
      <c r="AI846" s="4"/>
      <c r="AJ846" s="4"/>
      <c r="AK846" s="4"/>
      <c r="AL846" s="4"/>
      <c r="AM846" s="4"/>
      <c r="AN846" s="4"/>
      <c r="AO846" s="4"/>
      <c r="AP846" s="4"/>
      <c r="AQ846" s="4"/>
      <c r="AR846" s="4"/>
      <c r="AS846" s="4"/>
      <c r="AT846" s="4"/>
      <c r="AU846" s="4"/>
      <c r="AV846" s="4"/>
      <c r="AW846" s="4"/>
      <c r="AX846" s="4"/>
      <c r="AY846" s="4"/>
      <c r="AZ846" s="4"/>
      <c r="BA846" s="4"/>
      <c r="BB846" s="4"/>
      <c r="BC846" s="4"/>
      <c r="BD846" s="4"/>
      <c r="BE846" s="4"/>
      <c r="BF846" s="4"/>
      <c r="BG846" s="4"/>
      <c r="BH846" s="4"/>
      <c r="BI846" s="4"/>
      <c r="BJ846" s="4"/>
      <c r="BK846" s="4"/>
      <c r="BL846" s="4"/>
      <c r="BM846" s="4"/>
      <c r="BN846" s="4"/>
      <c r="BO846" s="4"/>
    </row>
    <row r="847" spans="1:67" x14ac:dyDescent="0.15">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c r="AG847" s="4"/>
      <c r="AH847" s="4"/>
      <c r="AI847" s="4"/>
      <c r="AJ847" s="4"/>
      <c r="AK847" s="4"/>
      <c r="AL847" s="4"/>
      <c r="AM847" s="4"/>
      <c r="AN847" s="4"/>
      <c r="AO847" s="4"/>
      <c r="AP847" s="4"/>
      <c r="AQ847" s="4"/>
      <c r="AR847" s="4"/>
      <c r="AS847" s="4"/>
      <c r="AT847" s="4"/>
      <c r="AU847" s="4"/>
      <c r="AV847" s="4"/>
      <c r="AW847" s="4"/>
      <c r="AX847" s="4"/>
      <c r="AY847" s="4"/>
      <c r="AZ847" s="4"/>
      <c r="BA847" s="4"/>
      <c r="BB847" s="4"/>
      <c r="BC847" s="4"/>
      <c r="BD847" s="4"/>
      <c r="BE847" s="4"/>
      <c r="BF847" s="4"/>
      <c r="BG847" s="4"/>
      <c r="BH847" s="4"/>
      <c r="BI847" s="4"/>
      <c r="BJ847" s="4"/>
      <c r="BK847" s="4"/>
      <c r="BL847" s="4"/>
      <c r="BM847" s="4"/>
      <c r="BN847" s="4"/>
      <c r="BO847" s="4"/>
    </row>
    <row r="848" spans="1:67" x14ac:dyDescent="0.15">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c r="AG848" s="4"/>
      <c r="AH848" s="4"/>
      <c r="AI848" s="4"/>
      <c r="AJ848" s="4"/>
      <c r="AK848" s="4"/>
      <c r="AL848" s="4"/>
      <c r="AM848" s="4"/>
      <c r="AN848" s="4"/>
      <c r="AO848" s="4"/>
      <c r="AP848" s="4"/>
      <c r="AQ848" s="4"/>
      <c r="AR848" s="4"/>
      <c r="AS848" s="4"/>
      <c r="AT848" s="4"/>
      <c r="AU848" s="4"/>
      <c r="AV848" s="4"/>
      <c r="AW848" s="4"/>
      <c r="AX848" s="4"/>
      <c r="AY848" s="4"/>
      <c r="AZ848" s="4"/>
      <c r="BA848" s="4"/>
      <c r="BB848" s="4"/>
      <c r="BC848" s="4"/>
      <c r="BD848" s="4"/>
      <c r="BE848" s="4"/>
      <c r="BF848" s="4"/>
      <c r="BG848" s="4"/>
      <c r="BH848" s="4"/>
      <c r="BI848" s="4"/>
      <c r="BJ848" s="4"/>
      <c r="BK848" s="4"/>
      <c r="BL848" s="4"/>
      <c r="BM848" s="4"/>
      <c r="BN848" s="4"/>
      <c r="BO848" s="4"/>
    </row>
    <row r="849" spans="1:67" x14ac:dyDescent="0.15">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c r="AG849" s="4"/>
      <c r="AH849" s="4"/>
      <c r="AI849" s="4"/>
      <c r="AJ849" s="4"/>
      <c r="AK849" s="4"/>
      <c r="AL849" s="4"/>
      <c r="AM849" s="4"/>
      <c r="AN849" s="4"/>
      <c r="AO849" s="4"/>
      <c r="AP849" s="4"/>
      <c r="AQ849" s="4"/>
      <c r="AR849" s="4"/>
      <c r="AS849" s="4"/>
      <c r="AT849" s="4"/>
      <c r="AU849" s="4"/>
      <c r="AV849" s="4"/>
      <c r="AW849" s="4"/>
      <c r="AX849" s="4"/>
      <c r="AY849" s="4"/>
      <c r="AZ849" s="4"/>
      <c r="BA849" s="4"/>
      <c r="BB849" s="4"/>
      <c r="BC849" s="4"/>
      <c r="BD849" s="4"/>
      <c r="BE849" s="4"/>
      <c r="BF849" s="4"/>
      <c r="BG849" s="4"/>
      <c r="BH849" s="4"/>
      <c r="BI849" s="4"/>
      <c r="BJ849" s="4"/>
      <c r="BK849" s="4"/>
      <c r="BL849" s="4"/>
      <c r="BM849" s="4"/>
      <c r="BN849" s="4"/>
      <c r="BO849" s="4"/>
    </row>
    <row r="850" spans="1:67" x14ac:dyDescent="0.15">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c r="AG850" s="4"/>
      <c r="AH850" s="4"/>
      <c r="AI850" s="4"/>
      <c r="AJ850" s="4"/>
      <c r="AK850" s="4"/>
      <c r="AL850" s="4"/>
      <c r="AM850" s="4"/>
      <c r="AN850" s="4"/>
      <c r="AO850" s="4"/>
      <c r="AP850" s="4"/>
      <c r="AQ850" s="4"/>
      <c r="AR850" s="4"/>
      <c r="AS850" s="4"/>
      <c r="AT850" s="4"/>
      <c r="AU850" s="4"/>
      <c r="AV850" s="4"/>
      <c r="AW850" s="4"/>
      <c r="AX850" s="4"/>
      <c r="AY850" s="4"/>
      <c r="AZ850" s="4"/>
      <c r="BA850" s="4"/>
      <c r="BB850" s="4"/>
      <c r="BC850" s="4"/>
      <c r="BD850" s="4"/>
      <c r="BE850" s="4"/>
      <c r="BF850" s="4"/>
      <c r="BG850" s="4"/>
      <c r="BH850" s="4"/>
      <c r="BI850" s="4"/>
      <c r="BJ850" s="4"/>
      <c r="BK850" s="4"/>
      <c r="BL850" s="4"/>
      <c r="BM850" s="4"/>
      <c r="BN850" s="4"/>
      <c r="BO850" s="4"/>
    </row>
    <row r="851" spans="1:67" x14ac:dyDescent="0.15">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c r="AG851" s="4"/>
      <c r="AH851" s="4"/>
      <c r="AI851" s="4"/>
      <c r="AJ851" s="4"/>
      <c r="AK851" s="4"/>
      <c r="AL851" s="4"/>
      <c r="AM851" s="4"/>
      <c r="AN851" s="4"/>
      <c r="AO851" s="4"/>
      <c r="AP851" s="4"/>
      <c r="AQ851" s="4"/>
      <c r="AR851" s="4"/>
      <c r="AS851" s="4"/>
      <c r="AT851" s="4"/>
      <c r="AU851" s="4"/>
      <c r="AV851" s="4"/>
      <c r="AW851" s="4"/>
      <c r="AX851" s="4"/>
      <c r="AY851" s="4"/>
      <c r="AZ851" s="4"/>
      <c r="BA851" s="4"/>
      <c r="BB851" s="4"/>
      <c r="BC851" s="4"/>
      <c r="BD851" s="4"/>
      <c r="BE851" s="4"/>
      <c r="BF851" s="4"/>
      <c r="BG851" s="4"/>
      <c r="BH851" s="4"/>
      <c r="BI851" s="4"/>
      <c r="BJ851" s="4"/>
      <c r="BK851" s="4"/>
      <c r="BL851" s="4"/>
      <c r="BM851" s="4"/>
      <c r="BN851" s="4"/>
      <c r="BO851" s="4"/>
    </row>
    <row r="852" spans="1:67" x14ac:dyDescent="0.15">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c r="AG852" s="4"/>
      <c r="AH852" s="4"/>
      <c r="AI852" s="4"/>
      <c r="AJ852" s="4"/>
      <c r="AK852" s="4"/>
      <c r="AL852" s="4"/>
      <c r="AM852" s="4"/>
      <c r="AN852" s="4"/>
      <c r="AO852" s="4"/>
      <c r="AP852" s="4"/>
      <c r="AQ852" s="4"/>
      <c r="AR852" s="4"/>
      <c r="AS852" s="4"/>
      <c r="AT852" s="4"/>
      <c r="AU852" s="4"/>
      <c r="AV852" s="4"/>
      <c r="AW852" s="4"/>
      <c r="AX852" s="4"/>
      <c r="AY852" s="4"/>
      <c r="AZ852" s="4"/>
      <c r="BA852" s="4"/>
      <c r="BB852" s="4"/>
      <c r="BC852" s="4"/>
      <c r="BD852" s="4"/>
      <c r="BE852" s="4"/>
      <c r="BF852" s="4"/>
      <c r="BG852" s="4"/>
      <c r="BH852" s="4"/>
      <c r="BI852" s="4"/>
      <c r="BJ852" s="4"/>
      <c r="BK852" s="4"/>
      <c r="BL852" s="4"/>
      <c r="BM852" s="4"/>
      <c r="BN852" s="4"/>
      <c r="BO852" s="4"/>
    </row>
    <row r="853" spans="1:67" x14ac:dyDescent="0.15">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c r="AG853" s="4"/>
      <c r="AH853" s="4"/>
      <c r="AI853" s="4"/>
      <c r="AJ853" s="4"/>
      <c r="AK853" s="4"/>
      <c r="AL853" s="4"/>
      <c r="AM853" s="4"/>
      <c r="AN853" s="4"/>
      <c r="AO853" s="4"/>
      <c r="AP853" s="4"/>
      <c r="AQ853" s="4"/>
      <c r="AR853" s="4"/>
      <c r="AS853" s="4"/>
      <c r="AT853" s="4"/>
      <c r="AU853" s="4"/>
      <c r="AV853" s="4"/>
      <c r="AW853" s="4"/>
      <c r="AX853" s="4"/>
      <c r="AY853" s="4"/>
      <c r="AZ853" s="4"/>
      <c r="BA853" s="4"/>
      <c r="BB853" s="4"/>
      <c r="BC853" s="4"/>
      <c r="BD853" s="4"/>
      <c r="BE853" s="4"/>
      <c r="BF853" s="4"/>
      <c r="BG853" s="4"/>
      <c r="BH853" s="4"/>
      <c r="BI853" s="4"/>
      <c r="BJ853" s="4"/>
      <c r="BK853" s="4"/>
      <c r="BL853" s="4"/>
      <c r="BM853" s="4"/>
      <c r="BN853" s="4"/>
      <c r="BO853" s="4"/>
    </row>
    <row r="854" spans="1:67" x14ac:dyDescent="0.15">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c r="AG854" s="4"/>
      <c r="AH854" s="4"/>
      <c r="AI854" s="4"/>
      <c r="AJ854" s="4"/>
      <c r="AK854" s="4"/>
      <c r="AL854" s="4"/>
      <c r="AM854" s="4"/>
      <c r="AN854" s="4"/>
      <c r="AO854" s="4"/>
      <c r="AP854" s="4"/>
      <c r="AQ854" s="4"/>
      <c r="AR854" s="4"/>
      <c r="AS854" s="4"/>
      <c r="AT854" s="4"/>
      <c r="AU854" s="4"/>
      <c r="AV854" s="4"/>
      <c r="AW854" s="4"/>
      <c r="AX854" s="4"/>
      <c r="AY854" s="4"/>
      <c r="AZ854" s="4"/>
      <c r="BA854" s="4"/>
      <c r="BB854" s="4"/>
      <c r="BC854" s="4"/>
      <c r="BD854" s="4"/>
      <c r="BE854" s="4"/>
      <c r="BF854" s="4"/>
      <c r="BG854" s="4"/>
      <c r="BH854" s="4"/>
      <c r="BI854" s="4"/>
      <c r="BJ854" s="4"/>
      <c r="BK854" s="4"/>
      <c r="BL854" s="4"/>
      <c r="BM854" s="4"/>
      <c r="BN854" s="4"/>
      <c r="BO854" s="4"/>
    </row>
    <row r="855" spans="1:67" x14ac:dyDescent="0.1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c r="AG855" s="4"/>
      <c r="AH855" s="4"/>
      <c r="AI855" s="4"/>
      <c r="AJ855" s="4"/>
      <c r="AK855" s="4"/>
      <c r="AL855" s="4"/>
      <c r="AM855" s="4"/>
      <c r="AN855" s="4"/>
      <c r="AO855" s="4"/>
      <c r="AP855" s="4"/>
      <c r="AQ855" s="4"/>
      <c r="AR855" s="4"/>
      <c r="AS855" s="4"/>
      <c r="AT855" s="4"/>
      <c r="AU855" s="4"/>
      <c r="AV855" s="4"/>
      <c r="AW855" s="4"/>
      <c r="AX855" s="4"/>
      <c r="AY855" s="4"/>
      <c r="AZ855" s="4"/>
      <c r="BA855" s="4"/>
      <c r="BB855" s="4"/>
      <c r="BC855" s="4"/>
      <c r="BD855" s="4"/>
      <c r="BE855" s="4"/>
      <c r="BF855" s="4"/>
      <c r="BG855" s="4"/>
      <c r="BH855" s="4"/>
      <c r="BI855" s="4"/>
      <c r="BJ855" s="4"/>
      <c r="BK855" s="4"/>
      <c r="BL855" s="4"/>
      <c r="BM855" s="4"/>
      <c r="BN855" s="4"/>
      <c r="BO855" s="4"/>
    </row>
    <row r="856" spans="1:67" x14ac:dyDescent="0.15">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c r="AG856" s="4"/>
      <c r="AH856" s="4"/>
      <c r="AI856" s="4"/>
      <c r="AJ856" s="4"/>
      <c r="AK856" s="4"/>
      <c r="AL856" s="4"/>
      <c r="AM856" s="4"/>
      <c r="AN856" s="4"/>
      <c r="AO856" s="4"/>
      <c r="AP856" s="4"/>
      <c r="AQ856" s="4"/>
      <c r="AR856" s="4"/>
      <c r="AS856" s="4"/>
      <c r="AT856" s="4"/>
      <c r="AU856" s="4"/>
      <c r="AV856" s="4"/>
      <c r="AW856" s="4"/>
      <c r="AX856" s="4"/>
      <c r="AY856" s="4"/>
      <c r="AZ856" s="4"/>
      <c r="BA856" s="4"/>
      <c r="BB856" s="4"/>
      <c r="BC856" s="4"/>
      <c r="BD856" s="4"/>
      <c r="BE856" s="4"/>
      <c r="BF856" s="4"/>
      <c r="BG856" s="4"/>
      <c r="BH856" s="4"/>
      <c r="BI856" s="4"/>
      <c r="BJ856" s="4"/>
      <c r="BK856" s="4"/>
      <c r="BL856" s="4"/>
      <c r="BM856" s="4"/>
      <c r="BN856" s="4"/>
      <c r="BO856" s="4"/>
    </row>
    <row r="857" spans="1:67" x14ac:dyDescent="0.15">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c r="AG857" s="4"/>
      <c r="AH857" s="4"/>
      <c r="AI857" s="4"/>
      <c r="AJ857" s="4"/>
      <c r="AK857" s="4"/>
      <c r="AL857" s="4"/>
      <c r="AM857" s="4"/>
      <c r="AN857" s="4"/>
      <c r="AO857" s="4"/>
      <c r="AP857" s="4"/>
      <c r="AQ857" s="4"/>
      <c r="AR857" s="4"/>
      <c r="AS857" s="4"/>
      <c r="AT857" s="4"/>
      <c r="AU857" s="4"/>
      <c r="AV857" s="4"/>
      <c r="AW857" s="4"/>
      <c r="AX857" s="4"/>
      <c r="AY857" s="4"/>
      <c r="AZ857" s="4"/>
      <c r="BA857" s="4"/>
      <c r="BB857" s="4"/>
      <c r="BC857" s="4"/>
      <c r="BD857" s="4"/>
      <c r="BE857" s="4"/>
      <c r="BF857" s="4"/>
      <c r="BG857" s="4"/>
      <c r="BH857" s="4"/>
      <c r="BI857" s="4"/>
      <c r="BJ857" s="4"/>
      <c r="BK857" s="4"/>
      <c r="BL857" s="4"/>
      <c r="BM857" s="4"/>
      <c r="BN857" s="4"/>
      <c r="BO857" s="4"/>
    </row>
    <row r="858" spans="1:67" x14ac:dyDescent="0.15">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c r="AG858" s="4"/>
      <c r="AH858" s="4"/>
      <c r="AI858" s="4"/>
      <c r="AJ858" s="4"/>
      <c r="AK858" s="4"/>
      <c r="AL858" s="4"/>
      <c r="AM858" s="4"/>
      <c r="AN858" s="4"/>
      <c r="AO858" s="4"/>
      <c r="AP858" s="4"/>
      <c r="AQ858" s="4"/>
      <c r="AR858" s="4"/>
      <c r="AS858" s="4"/>
      <c r="AT858" s="4"/>
      <c r="AU858" s="4"/>
      <c r="AV858" s="4"/>
      <c r="AW858" s="4"/>
      <c r="AX858" s="4"/>
      <c r="AY858" s="4"/>
      <c r="AZ858" s="4"/>
      <c r="BA858" s="4"/>
      <c r="BB858" s="4"/>
      <c r="BC858" s="4"/>
      <c r="BD858" s="4"/>
      <c r="BE858" s="4"/>
      <c r="BF858" s="4"/>
      <c r="BG858" s="4"/>
      <c r="BH858" s="4"/>
      <c r="BI858" s="4"/>
      <c r="BJ858" s="4"/>
      <c r="BK858" s="4"/>
      <c r="BL858" s="4"/>
      <c r="BM858" s="4"/>
      <c r="BN858" s="4"/>
      <c r="BO858" s="4"/>
    </row>
    <row r="859" spans="1:67" x14ac:dyDescent="0.15">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c r="AG859" s="4"/>
      <c r="AH859" s="4"/>
      <c r="AI859" s="4"/>
      <c r="AJ859" s="4"/>
      <c r="AK859" s="4"/>
      <c r="AL859" s="4"/>
      <c r="AM859" s="4"/>
      <c r="AN859" s="4"/>
      <c r="AO859" s="4"/>
      <c r="AP859" s="4"/>
      <c r="AQ859" s="4"/>
      <c r="AR859" s="4"/>
      <c r="AS859" s="4"/>
      <c r="AT859" s="4"/>
      <c r="AU859" s="4"/>
      <c r="AV859" s="4"/>
      <c r="AW859" s="4"/>
      <c r="AX859" s="4"/>
      <c r="AY859" s="4"/>
      <c r="AZ859" s="4"/>
      <c r="BA859" s="4"/>
      <c r="BB859" s="4"/>
      <c r="BC859" s="4"/>
      <c r="BD859" s="4"/>
      <c r="BE859" s="4"/>
      <c r="BF859" s="4"/>
      <c r="BG859" s="4"/>
      <c r="BH859" s="4"/>
      <c r="BI859" s="4"/>
      <c r="BJ859" s="4"/>
      <c r="BK859" s="4"/>
      <c r="BL859" s="4"/>
      <c r="BM859" s="4"/>
      <c r="BN859" s="4"/>
      <c r="BO859" s="4"/>
    </row>
    <row r="860" spans="1:67" x14ac:dyDescent="0.15">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c r="AG860" s="4"/>
      <c r="AH860" s="4"/>
      <c r="AI860" s="4"/>
      <c r="AJ860" s="4"/>
      <c r="AK860" s="4"/>
      <c r="AL860" s="4"/>
      <c r="AM860" s="4"/>
      <c r="AN860" s="4"/>
      <c r="AO860" s="4"/>
      <c r="AP860" s="4"/>
      <c r="AQ860" s="4"/>
      <c r="AR860" s="4"/>
      <c r="AS860" s="4"/>
      <c r="AT860" s="4"/>
      <c r="AU860" s="4"/>
      <c r="AV860" s="4"/>
      <c r="AW860" s="4"/>
      <c r="AX860" s="4"/>
      <c r="AY860" s="4"/>
      <c r="AZ860" s="4"/>
      <c r="BA860" s="4"/>
      <c r="BB860" s="4"/>
      <c r="BC860" s="4"/>
      <c r="BD860" s="4"/>
      <c r="BE860" s="4"/>
      <c r="BF860" s="4"/>
      <c r="BG860" s="4"/>
      <c r="BH860" s="4"/>
      <c r="BI860" s="4"/>
      <c r="BJ860" s="4"/>
      <c r="BK860" s="4"/>
      <c r="BL860" s="4"/>
      <c r="BM860" s="4"/>
      <c r="BN860" s="4"/>
      <c r="BO860" s="4"/>
    </row>
    <row r="861" spans="1:67" x14ac:dyDescent="0.15">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c r="AG861" s="4"/>
      <c r="AH861" s="4"/>
      <c r="AI861" s="4"/>
      <c r="AJ861" s="4"/>
      <c r="AK861" s="4"/>
      <c r="AL861" s="4"/>
      <c r="AM861" s="4"/>
      <c r="AN861" s="4"/>
      <c r="AO861" s="4"/>
      <c r="AP861" s="4"/>
      <c r="AQ861" s="4"/>
      <c r="AR861" s="4"/>
      <c r="AS861" s="4"/>
      <c r="AT861" s="4"/>
      <c r="AU861" s="4"/>
      <c r="AV861" s="4"/>
      <c r="AW861" s="4"/>
      <c r="AX861" s="4"/>
      <c r="AY861" s="4"/>
      <c r="AZ861" s="4"/>
      <c r="BA861" s="4"/>
      <c r="BB861" s="4"/>
      <c r="BC861" s="4"/>
      <c r="BD861" s="4"/>
      <c r="BE861" s="4"/>
      <c r="BF861" s="4"/>
      <c r="BG861" s="4"/>
      <c r="BH861" s="4"/>
      <c r="BI861" s="4"/>
      <c r="BJ861" s="4"/>
      <c r="BK861" s="4"/>
      <c r="BL861" s="4"/>
      <c r="BM861" s="4"/>
      <c r="BN861" s="4"/>
      <c r="BO861" s="4"/>
    </row>
    <row r="862" spans="1:67" x14ac:dyDescent="0.15">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c r="AG862" s="4"/>
      <c r="AH862" s="4"/>
      <c r="AI862" s="4"/>
      <c r="AJ862" s="4"/>
      <c r="AK862" s="4"/>
      <c r="AL862" s="4"/>
      <c r="AM862" s="4"/>
      <c r="AN862" s="4"/>
      <c r="AO862" s="4"/>
      <c r="AP862" s="4"/>
      <c r="AQ862" s="4"/>
      <c r="AR862" s="4"/>
      <c r="AS862" s="4"/>
      <c r="AT862" s="4"/>
      <c r="AU862" s="4"/>
      <c r="AV862" s="4"/>
      <c r="AW862" s="4"/>
      <c r="AX862" s="4"/>
      <c r="AY862" s="4"/>
      <c r="AZ862" s="4"/>
      <c r="BA862" s="4"/>
      <c r="BB862" s="4"/>
      <c r="BC862" s="4"/>
      <c r="BD862" s="4"/>
      <c r="BE862" s="4"/>
      <c r="BF862" s="4"/>
      <c r="BG862" s="4"/>
      <c r="BH862" s="4"/>
      <c r="BI862" s="4"/>
      <c r="BJ862" s="4"/>
      <c r="BK862" s="4"/>
      <c r="BL862" s="4"/>
      <c r="BM862" s="4"/>
      <c r="BN862" s="4"/>
      <c r="BO862" s="4"/>
    </row>
    <row r="863" spans="1:67" x14ac:dyDescent="0.15">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c r="AG863" s="4"/>
      <c r="AH863" s="4"/>
      <c r="AI863" s="4"/>
      <c r="AJ863" s="4"/>
      <c r="AK863" s="4"/>
      <c r="AL863" s="4"/>
      <c r="AM863" s="4"/>
      <c r="AN863" s="4"/>
      <c r="AO863" s="4"/>
      <c r="AP863" s="4"/>
      <c r="AQ863" s="4"/>
      <c r="AR863" s="4"/>
      <c r="AS863" s="4"/>
      <c r="AT863" s="4"/>
      <c r="AU863" s="4"/>
      <c r="AV863" s="4"/>
      <c r="AW863" s="4"/>
      <c r="AX863" s="4"/>
      <c r="AY863" s="4"/>
      <c r="AZ863" s="4"/>
      <c r="BA863" s="4"/>
      <c r="BB863" s="4"/>
      <c r="BC863" s="4"/>
      <c r="BD863" s="4"/>
      <c r="BE863" s="4"/>
      <c r="BF863" s="4"/>
      <c r="BG863" s="4"/>
      <c r="BH863" s="4"/>
      <c r="BI863" s="4"/>
      <c r="BJ863" s="4"/>
      <c r="BK863" s="4"/>
      <c r="BL863" s="4"/>
      <c r="BM863" s="4"/>
      <c r="BN863" s="4"/>
      <c r="BO863" s="4"/>
    </row>
    <row r="864" spans="1:67" x14ac:dyDescent="0.15">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c r="AG864" s="4"/>
      <c r="AH864" s="4"/>
      <c r="AI864" s="4"/>
      <c r="AJ864" s="4"/>
      <c r="AK864" s="4"/>
      <c r="AL864" s="4"/>
      <c r="AM864" s="4"/>
      <c r="AN864" s="4"/>
      <c r="AO864" s="4"/>
      <c r="AP864" s="4"/>
      <c r="AQ864" s="4"/>
      <c r="AR864" s="4"/>
      <c r="AS864" s="4"/>
      <c r="AT864" s="4"/>
      <c r="AU864" s="4"/>
      <c r="AV864" s="4"/>
      <c r="AW864" s="4"/>
      <c r="AX864" s="4"/>
      <c r="AY864" s="4"/>
      <c r="AZ864" s="4"/>
      <c r="BA864" s="4"/>
      <c r="BB864" s="4"/>
      <c r="BC864" s="4"/>
      <c r="BD864" s="4"/>
      <c r="BE864" s="4"/>
      <c r="BF864" s="4"/>
      <c r="BG864" s="4"/>
      <c r="BH864" s="4"/>
      <c r="BI864" s="4"/>
      <c r="BJ864" s="4"/>
      <c r="BK864" s="4"/>
      <c r="BL864" s="4"/>
      <c r="BM864" s="4"/>
      <c r="BN864" s="4"/>
      <c r="BO864" s="4"/>
    </row>
    <row r="865" spans="1:67" x14ac:dyDescent="0.1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c r="AG865" s="4"/>
      <c r="AH865" s="4"/>
      <c r="AI865" s="4"/>
      <c r="AJ865" s="4"/>
      <c r="AK865" s="4"/>
      <c r="AL865" s="4"/>
      <c r="AM865" s="4"/>
      <c r="AN865" s="4"/>
      <c r="AO865" s="4"/>
      <c r="AP865" s="4"/>
      <c r="AQ865" s="4"/>
      <c r="AR865" s="4"/>
      <c r="AS865" s="4"/>
      <c r="AT865" s="4"/>
      <c r="AU865" s="4"/>
      <c r="AV865" s="4"/>
      <c r="AW865" s="4"/>
      <c r="AX865" s="4"/>
      <c r="AY865" s="4"/>
      <c r="AZ865" s="4"/>
      <c r="BA865" s="4"/>
      <c r="BB865" s="4"/>
      <c r="BC865" s="4"/>
      <c r="BD865" s="4"/>
      <c r="BE865" s="4"/>
      <c r="BF865" s="4"/>
      <c r="BG865" s="4"/>
      <c r="BH865" s="4"/>
      <c r="BI865" s="4"/>
      <c r="BJ865" s="4"/>
      <c r="BK865" s="4"/>
      <c r="BL865" s="4"/>
      <c r="BM865" s="4"/>
      <c r="BN865" s="4"/>
      <c r="BO865" s="4"/>
    </row>
    <row r="866" spans="1:67" x14ac:dyDescent="0.15">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c r="AG866" s="4"/>
      <c r="AH866" s="4"/>
      <c r="AI866" s="4"/>
      <c r="AJ866" s="4"/>
      <c r="AK866" s="4"/>
      <c r="AL866" s="4"/>
      <c r="AM866" s="4"/>
      <c r="AN866" s="4"/>
      <c r="AO866" s="4"/>
      <c r="AP866" s="4"/>
      <c r="AQ866" s="4"/>
      <c r="AR866" s="4"/>
      <c r="AS866" s="4"/>
      <c r="AT866" s="4"/>
      <c r="AU866" s="4"/>
      <c r="AV866" s="4"/>
      <c r="AW866" s="4"/>
      <c r="AX866" s="4"/>
      <c r="AY866" s="4"/>
      <c r="AZ866" s="4"/>
      <c r="BA866" s="4"/>
      <c r="BB866" s="4"/>
      <c r="BC866" s="4"/>
      <c r="BD866" s="4"/>
      <c r="BE866" s="4"/>
      <c r="BF866" s="4"/>
      <c r="BG866" s="4"/>
      <c r="BH866" s="4"/>
      <c r="BI866" s="4"/>
      <c r="BJ866" s="4"/>
      <c r="BK866" s="4"/>
      <c r="BL866" s="4"/>
      <c r="BM866" s="4"/>
      <c r="BN866" s="4"/>
      <c r="BO866" s="4"/>
    </row>
    <row r="867" spans="1:67" x14ac:dyDescent="0.15">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c r="AG867" s="4"/>
      <c r="AH867" s="4"/>
      <c r="AI867" s="4"/>
      <c r="AJ867" s="4"/>
      <c r="AK867" s="4"/>
      <c r="AL867" s="4"/>
      <c r="AM867" s="4"/>
      <c r="AN867" s="4"/>
      <c r="AO867" s="4"/>
      <c r="AP867" s="4"/>
      <c r="AQ867" s="4"/>
      <c r="AR867" s="4"/>
      <c r="AS867" s="4"/>
      <c r="AT867" s="4"/>
      <c r="AU867" s="4"/>
      <c r="AV867" s="4"/>
      <c r="AW867" s="4"/>
      <c r="AX867" s="4"/>
      <c r="AY867" s="4"/>
      <c r="AZ867" s="4"/>
      <c r="BA867" s="4"/>
      <c r="BB867" s="4"/>
      <c r="BC867" s="4"/>
      <c r="BD867" s="4"/>
      <c r="BE867" s="4"/>
      <c r="BF867" s="4"/>
      <c r="BG867" s="4"/>
      <c r="BH867" s="4"/>
      <c r="BI867" s="4"/>
      <c r="BJ867" s="4"/>
      <c r="BK867" s="4"/>
      <c r="BL867" s="4"/>
      <c r="BM867" s="4"/>
      <c r="BN867" s="4"/>
      <c r="BO867" s="4"/>
    </row>
    <row r="868" spans="1:67" x14ac:dyDescent="0.15">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c r="AG868" s="4"/>
      <c r="AH868" s="4"/>
      <c r="AI868" s="4"/>
      <c r="AJ868" s="4"/>
      <c r="AK868" s="4"/>
      <c r="AL868" s="4"/>
      <c r="AM868" s="4"/>
      <c r="AN868" s="4"/>
      <c r="AO868" s="4"/>
      <c r="AP868" s="4"/>
      <c r="AQ868" s="4"/>
      <c r="AR868" s="4"/>
      <c r="AS868" s="4"/>
      <c r="AT868" s="4"/>
      <c r="AU868" s="4"/>
      <c r="AV868" s="4"/>
      <c r="AW868" s="4"/>
      <c r="AX868" s="4"/>
      <c r="AY868" s="4"/>
      <c r="AZ868" s="4"/>
      <c r="BA868" s="4"/>
      <c r="BB868" s="4"/>
      <c r="BC868" s="4"/>
      <c r="BD868" s="4"/>
      <c r="BE868" s="4"/>
      <c r="BF868" s="4"/>
      <c r="BG868" s="4"/>
      <c r="BH868" s="4"/>
      <c r="BI868" s="4"/>
      <c r="BJ868" s="4"/>
      <c r="BK868" s="4"/>
      <c r="BL868" s="4"/>
      <c r="BM868" s="4"/>
      <c r="BN868" s="4"/>
      <c r="BO868" s="4"/>
    </row>
    <row r="869" spans="1:67" x14ac:dyDescent="0.15">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c r="AG869" s="4"/>
      <c r="AH869" s="4"/>
      <c r="AI869" s="4"/>
      <c r="AJ869" s="4"/>
      <c r="AK869" s="4"/>
      <c r="AL869" s="4"/>
      <c r="AM869" s="4"/>
      <c r="AN869" s="4"/>
      <c r="AO869" s="4"/>
      <c r="AP869" s="4"/>
      <c r="AQ869" s="4"/>
      <c r="AR869" s="4"/>
      <c r="AS869" s="4"/>
      <c r="AT869" s="4"/>
      <c r="AU869" s="4"/>
      <c r="AV869" s="4"/>
      <c r="AW869" s="4"/>
      <c r="AX869" s="4"/>
      <c r="AY869" s="4"/>
      <c r="AZ869" s="4"/>
      <c r="BA869" s="4"/>
      <c r="BB869" s="4"/>
      <c r="BC869" s="4"/>
      <c r="BD869" s="4"/>
      <c r="BE869" s="4"/>
      <c r="BF869" s="4"/>
      <c r="BG869" s="4"/>
      <c r="BH869" s="4"/>
      <c r="BI869" s="4"/>
      <c r="BJ869" s="4"/>
      <c r="BK869" s="4"/>
      <c r="BL869" s="4"/>
      <c r="BM869" s="4"/>
      <c r="BN869" s="4"/>
      <c r="BO869" s="4"/>
    </row>
    <row r="870" spans="1:67" x14ac:dyDescent="0.15">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c r="AG870" s="4"/>
      <c r="AH870" s="4"/>
      <c r="AI870" s="4"/>
      <c r="AJ870" s="4"/>
      <c r="AK870" s="4"/>
      <c r="AL870" s="4"/>
      <c r="AM870" s="4"/>
      <c r="AN870" s="4"/>
      <c r="AO870" s="4"/>
      <c r="AP870" s="4"/>
      <c r="AQ870" s="4"/>
      <c r="AR870" s="4"/>
      <c r="AS870" s="4"/>
      <c r="AT870" s="4"/>
      <c r="AU870" s="4"/>
      <c r="AV870" s="4"/>
      <c r="AW870" s="4"/>
      <c r="AX870" s="4"/>
      <c r="AY870" s="4"/>
      <c r="AZ870" s="4"/>
      <c r="BA870" s="4"/>
      <c r="BB870" s="4"/>
      <c r="BC870" s="4"/>
      <c r="BD870" s="4"/>
      <c r="BE870" s="4"/>
      <c r="BF870" s="4"/>
      <c r="BG870" s="4"/>
      <c r="BH870" s="4"/>
      <c r="BI870" s="4"/>
      <c r="BJ870" s="4"/>
      <c r="BK870" s="4"/>
      <c r="BL870" s="4"/>
      <c r="BM870" s="4"/>
      <c r="BN870" s="4"/>
      <c r="BO870" s="4"/>
    </row>
    <row r="871" spans="1:67" x14ac:dyDescent="0.15">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c r="AG871" s="4"/>
      <c r="AH871" s="4"/>
      <c r="AI871" s="4"/>
      <c r="AJ871" s="4"/>
      <c r="AK871" s="4"/>
      <c r="AL871" s="4"/>
      <c r="AM871" s="4"/>
      <c r="AN871" s="4"/>
      <c r="AO871" s="4"/>
      <c r="AP871" s="4"/>
      <c r="AQ871" s="4"/>
      <c r="AR871" s="4"/>
      <c r="AS871" s="4"/>
      <c r="AT871" s="4"/>
      <c r="AU871" s="4"/>
      <c r="AV871" s="4"/>
      <c r="AW871" s="4"/>
      <c r="AX871" s="4"/>
      <c r="AY871" s="4"/>
      <c r="AZ871" s="4"/>
      <c r="BA871" s="4"/>
      <c r="BB871" s="4"/>
      <c r="BC871" s="4"/>
      <c r="BD871" s="4"/>
      <c r="BE871" s="4"/>
      <c r="BF871" s="4"/>
      <c r="BG871" s="4"/>
      <c r="BH871" s="4"/>
      <c r="BI871" s="4"/>
      <c r="BJ871" s="4"/>
      <c r="BK871" s="4"/>
      <c r="BL871" s="4"/>
      <c r="BM871" s="4"/>
      <c r="BN871" s="4"/>
      <c r="BO871" s="4"/>
    </row>
    <row r="872" spans="1:67" x14ac:dyDescent="0.15">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c r="AG872" s="4"/>
      <c r="AH872" s="4"/>
      <c r="AI872" s="4"/>
      <c r="AJ872" s="4"/>
      <c r="AK872" s="4"/>
      <c r="AL872" s="4"/>
      <c r="AM872" s="4"/>
      <c r="AN872" s="4"/>
      <c r="AO872" s="4"/>
      <c r="AP872" s="4"/>
      <c r="AQ872" s="4"/>
      <c r="AR872" s="4"/>
      <c r="AS872" s="4"/>
      <c r="AT872" s="4"/>
      <c r="AU872" s="4"/>
      <c r="AV872" s="4"/>
      <c r="AW872" s="4"/>
      <c r="AX872" s="4"/>
      <c r="AY872" s="4"/>
      <c r="AZ872" s="4"/>
      <c r="BA872" s="4"/>
      <c r="BB872" s="4"/>
      <c r="BC872" s="4"/>
      <c r="BD872" s="4"/>
      <c r="BE872" s="4"/>
      <c r="BF872" s="4"/>
      <c r="BG872" s="4"/>
      <c r="BH872" s="4"/>
      <c r="BI872" s="4"/>
      <c r="BJ872" s="4"/>
      <c r="BK872" s="4"/>
      <c r="BL872" s="4"/>
      <c r="BM872" s="4"/>
      <c r="BN872" s="4"/>
      <c r="BO872" s="4"/>
    </row>
    <row r="873" spans="1:67" x14ac:dyDescent="0.15">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c r="AG873" s="4"/>
      <c r="AH873" s="4"/>
      <c r="AI873" s="4"/>
      <c r="AJ873" s="4"/>
      <c r="AK873" s="4"/>
      <c r="AL873" s="4"/>
      <c r="AM873" s="4"/>
      <c r="AN873" s="4"/>
      <c r="AO873" s="4"/>
      <c r="AP873" s="4"/>
      <c r="AQ873" s="4"/>
      <c r="AR873" s="4"/>
      <c r="AS873" s="4"/>
      <c r="AT873" s="4"/>
      <c r="AU873" s="4"/>
      <c r="AV873" s="4"/>
      <c r="AW873" s="4"/>
      <c r="AX873" s="4"/>
      <c r="AY873" s="4"/>
      <c r="AZ873" s="4"/>
      <c r="BA873" s="4"/>
      <c r="BB873" s="4"/>
      <c r="BC873" s="4"/>
      <c r="BD873" s="4"/>
      <c r="BE873" s="4"/>
      <c r="BF873" s="4"/>
      <c r="BG873" s="4"/>
      <c r="BH873" s="4"/>
      <c r="BI873" s="4"/>
      <c r="BJ873" s="4"/>
      <c r="BK873" s="4"/>
      <c r="BL873" s="4"/>
      <c r="BM873" s="4"/>
      <c r="BN873" s="4"/>
      <c r="BO873" s="4"/>
    </row>
    <row r="874" spans="1:67" x14ac:dyDescent="0.15">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c r="AG874" s="4"/>
      <c r="AH874" s="4"/>
      <c r="AI874" s="4"/>
      <c r="AJ874" s="4"/>
      <c r="AK874" s="4"/>
      <c r="AL874" s="4"/>
      <c r="AM874" s="4"/>
      <c r="AN874" s="4"/>
      <c r="AO874" s="4"/>
      <c r="AP874" s="4"/>
      <c r="AQ874" s="4"/>
      <c r="AR874" s="4"/>
      <c r="AS874" s="4"/>
      <c r="AT874" s="4"/>
      <c r="AU874" s="4"/>
      <c r="AV874" s="4"/>
      <c r="AW874" s="4"/>
      <c r="AX874" s="4"/>
      <c r="AY874" s="4"/>
      <c r="AZ874" s="4"/>
      <c r="BA874" s="4"/>
      <c r="BB874" s="4"/>
      <c r="BC874" s="4"/>
      <c r="BD874" s="4"/>
      <c r="BE874" s="4"/>
      <c r="BF874" s="4"/>
      <c r="BG874" s="4"/>
      <c r="BH874" s="4"/>
      <c r="BI874" s="4"/>
      <c r="BJ874" s="4"/>
      <c r="BK874" s="4"/>
      <c r="BL874" s="4"/>
      <c r="BM874" s="4"/>
      <c r="BN874" s="4"/>
      <c r="BO874" s="4"/>
    </row>
    <row r="875" spans="1:67" x14ac:dyDescent="0.1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c r="AG875" s="4"/>
      <c r="AH875" s="4"/>
      <c r="AI875" s="4"/>
      <c r="AJ875" s="4"/>
      <c r="AK875" s="4"/>
      <c r="AL875" s="4"/>
      <c r="AM875" s="4"/>
      <c r="AN875" s="4"/>
      <c r="AO875" s="4"/>
      <c r="AP875" s="4"/>
      <c r="AQ875" s="4"/>
      <c r="AR875" s="4"/>
      <c r="AS875" s="4"/>
      <c r="AT875" s="4"/>
      <c r="AU875" s="4"/>
      <c r="AV875" s="4"/>
      <c r="AW875" s="4"/>
      <c r="AX875" s="4"/>
      <c r="AY875" s="4"/>
      <c r="AZ875" s="4"/>
      <c r="BA875" s="4"/>
      <c r="BB875" s="4"/>
      <c r="BC875" s="4"/>
      <c r="BD875" s="4"/>
      <c r="BE875" s="4"/>
      <c r="BF875" s="4"/>
      <c r="BG875" s="4"/>
      <c r="BH875" s="4"/>
      <c r="BI875" s="4"/>
      <c r="BJ875" s="4"/>
      <c r="BK875" s="4"/>
      <c r="BL875" s="4"/>
      <c r="BM875" s="4"/>
      <c r="BN875" s="4"/>
      <c r="BO875" s="4"/>
    </row>
    <row r="876" spans="1:67" x14ac:dyDescent="0.15">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c r="AG876" s="4"/>
      <c r="AH876" s="4"/>
      <c r="AI876" s="4"/>
      <c r="AJ876" s="4"/>
      <c r="AK876" s="4"/>
      <c r="AL876" s="4"/>
      <c r="AM876" s="4"/>
      <c r="AN876" s="4"/>
      <c r="AO876" s="4"/>
      <c r="AP876" s="4"/>
      <c r="AQ876" s="4"/>
      <c r="AR876" s="4"/>
      <c r="AS876" s="4"/>
      <c r="AT876" s="4"/>
      <c r="AU876" s="4"/>
      <c r="AV876" s="4"/>
      <c r="AW876" s="4"/>
      <c r="AX876" s="4"/>
      <c r="AY876" s="4"/>
      <c r="AZ876" s="4"/>
      <c r="BA876" s="4"/>
      <c r="BB876" s="4"/>
      <c r="BC876" s="4"/>
      <c r="BD876" s="4"/>
      <c r="BE876" s="4"/>
      <c r="BF876" s="4"/>
      <c r="BG876" s="4"/>
      <c r="BH876" s="4"/>
      <c r="BI876" s="4"/>
      <c r="BJ876" s="4"/>
      <c r="BK876" s="4"/>
      <c r="BL876" s="4"/>
      <c r="BM876" s="4"/>
      <c r="BN876" s="4"/>
      <c r="BO876" s="4"/>
    </row>
    <row r="877" spans="1:67" x14ac:dyDescent="0.15">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c r="AG877" s="4"/>
      <c r="AH877" s="4"/>
      <c r="AI877" s="4"/>
      <c r="AJ877" s="4"/>
      <c r="AK877" s="4"/>
      <c r="AL877" s="4"/>
      <c r="AM877" s="4"/>
      <c r="AN877" s="4"/>
      <c r="AO877" s="4"/>
      <c r="AP877" s="4"/>
      <c r="AQ877" s="4"/>
      <c r="AR877" s="4"/>
      <c r="AS877" s="4"/>
      <c r="AT877" s="4"/>
      <c r="AU877" s="4"/>
      <c r="AV877" s="4"/>
      <c r="AW877" s="4"/>
      <c r="AX877" s="4"/>
      <c r="AY877" s="4"/>
      <c r="AZ877" s="4"/>
      <c r="BA877" s="4"/>
      <c r="BB877" s="4"/>
      <c r="BC877" s="4"/>
      <c r="BD877" s="4"/>
      <c r="BE877" s="4"/>
      <c r="BF877" s="4"/>
      <c r="BG877" s="4"/>
      <c r="BH877" s="4"/>
      <c r="BI877" s="4"/>
      <c r="BJ877" s="4"/>
      <c r="BK877" s="4"/>
      <c r="BL877" s="4"/>
      <c r="BM877" s="4"/>
      <c r="BN877" s="4"/>
      <c r="BO877" s="4"/>
    </row>
    <row r="878" spans="1:67" x14ac:dyDescent="0.15">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c r="AG878" s="4"/>
      <c r="AH878" s="4"/>
      <c r="AI878" s="4"/>
      <c r="AJ878" s="4"/>
      <c r="AK878" s="4"/>
      <c r="AL878" s="4"/>
      <c r="AM878" s="4"/>
      <c r="AN878" s="4"/>
      <c r="AO878" s="4"/>
      <c r="AP878" s="4"/>
      <c r="AQ878" s="4"/>
      <c r="AR878" s="4"/>
      <c r="AS878" s="4"/>
      <c r="AT878" s="4"/>
      <c r="AU878" s="4"/>
      <c r="AV878" s="4"/>
      <c r="AW878" s="4"/>
      <c r="AX878" s="4"/>
      <c r="AY878" s="4"/>
      <c r="AZ878" s="4"/>
      <c r="BA878" s="4"/>
      <c r="BB878" s="4"/>
      <c r="BC878" s="4"/>
      <c r="BD878" s="4"/>
      <c r="BE878" s="4"/>
      <c r="BF878" s="4"/>
      <c r="BG878" s="4"/>
      <c r="BH878" s="4"/>
      <c r="BI878" s="4"/>
      <c r="BJ878" s="4"/>
      <c r="BK878" s="4"/>
      <c r="BL878" s="4"/>
      <c r="BM878" s="4"/>
      <c r="BN878" s="4"/>
      <c r="BO878" s="4"/>
    </row>
    <row r="879" spans="1:67" x14ac:dyDescent="0.15">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c r="AG879" s="4"/>
      <c r="AH879" s="4"/>
      <c r="AI879" s="4"/>
      <c r="AJ879" s="4"/>
      <c r="AK879" s="4"/>
      <c r="AL879" s="4"/>
      <c r="AM879" s="4"/>
      <c r="AN879" s="4"/>
      <c r="AO879" s="4"/>
      <c r="AP879" s="4"/>
      <c r="AQ879" s="4"/>
      <c r="AR879" s="4"/>
      <c r="AS879" s="4"/>
      <c r="AT879" s="4"/>
      <c r="AU879" s="4"/>
      <c r="AV879" s="4"/>
      <c r="AW879" s="4"/>
      <c r="AX879" s="4"/>
      <c r="AY879" s="4"/>
      <c r="AZ879" s="4"/>
      <c r="BA879" s="4"/>
      <c r="BB879" s="4"/>
      <c r="BC879" s="4"/>
      <c r="BD879" s="4"/>
      <c r="BE879" s="4"/>
      <c r="BF879" s="4"/>
      <c r="BG879" s="4"/>
      <c r="BH879" s="4"/>
      <c r="BI879" s="4"/>
      <c r="BJ879" s="4"/>
      <c r="BK879" s="4"/>
      <c r="BL879" s="4"/>
      <c r="BM879" s="4"/>
      <c r="BN879" s="4"/>
      <c r="BO879" s="4"/>
    </row>
    <row r="880" spans="1:67" x14ac:dyDescent="0.15">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c r="AG880" s="4"/>
      <c r="AH880" s="4"/>
      <c r="AI880" s="4"/>
      <c r="AJ880" s="4"/>
      <c r="AK880" s="4"/>
      <c r="AL880" s="4"/>
      <c r="AM880" s="4"/>
      <c r="AN880" s="4"/>
      <c r="AO880" s="4"/>
      <c r="AP880" s="4"/>
      <c r="AQ880" s="4"/>
      <c r="AR880" s="4"/>
      <c r="AS880" s="4"/>
      <c r="AT880" s="4"/>
      <c r="AU880" s="4"/>
      <c r="AV880" s="4"/>
      <c r="AW880" s="4"/>
      <c r="AX880" s="4"/>
      <c r="AY880" s="4"/>
      <c r="AZ880" s="4"/>
      <c r="BA880" s="4"/>
      <c r="BB880" s="4"/>
      <c r="BC880" s="4"/>
      <c r="BD880" s="4"/>
      <c r="BE880" s="4"/>
      <c r="BF880" s="4"/>
      <c r="BG880" s="4"/>
      <c r="BH880" s="4"/>
      <c r="BI880" s="4"/>
      <c r="BJ880" s="4"/>
      <c r="BK880" s="4"/>
      <c r="BL880" s="4"/>
      <c r="BM880" s="4"/>
      <c r="BN880" s="4"/>
      <c r="BO880" s="4"/>
    </row>
    <row r="881" spans="1:67" x14ac:dyDescent="0.15">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c r="AG881" s="4"/>
      <c r="AH881" s="4"/>
      <c r="AI881" s="4"/>
      <c r="AJ881" s="4"/>
      <c r="AK881" s="4"/>
      <c r="AL881" s="4"/>
      <c r="AM881" s="4"/>
      <c r="AN881" s="4"/>
      <c r="AO881" s="4"/>
      <c r="AP881" s="4"/>
      <c r="AQ881" s="4"/>
      <c r="AR881" s="4"/>
      <c r="AS881" s="4"/>
      <c r="AT881" s="4"/>
      <c r="AU881" s="4"/>
      <c r="AV881" s="4"/>
      <c r="AW881" s="4"/>
      <c r="AX881" s="4"/>
      <c r="AY881" s="4"/>
      <c r="AZ881" s="4"/>
      <c r="BA881" s="4"/>
      <c r="BB881" s="4"/>
      <c r="BC881" s="4"/>
      <c r="BD881" s="4"/>
      <c r="BE881" s="4"/>
      <c r="BF881" s="4"/>
      <c r="BG881" s="4"/>
      <c r="BH881" s="4"/>
      <c r="BI881" s="4"/>
      <c r="BJ881" s="4"/>
      <c r="BK881" s="4"/>
      <c r="BL881" s="4"/>
      <c r="BM881" s="4"/>
      <c r="BN881" s="4"/>
      <c r="BO881" s="4"/>
    </row>
    <row r="882" spans="1:67" x14ac:dyDescent="0.15">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c r="AG882" s="4"/>
      <c r="AH882" s="4"/>
      <c r="AI882" s="4"/>
      <c r="AJ882" s="4"/>
      <c r="AK882" s="4"/>
      <c r="AL882" s="4"/>
      <c r="AM882" s="4"/>
      <c r="AN882" s="4"/>
      <c r="AO882" s="4"/>
      <c r="AP882" s="4"/>
      <c r="AQ882" s="4"/>
      <c r="AR882" s="4"/>
      <c r="AS882" s="4"/>
      <c r="AT882" s="4"/>
      <c r="AU882" s="4"/>
      <c r="AV882" s="4"/>
      <c r="AW882" s="4"/>
      <c r="AX882" s="4"/>
      <c r="AY882" s="4"/>
      <c r="AZ882" s="4"/>
      <c r="BA882" s="4"/>
      <c r="BB882" s="4"/>
      <c r="BC882" s="4"/>
      <c r="BD882" s="4"/>
      <c r="BE882" s="4"/>
      <c r="BF882" s="4"/>
      <c r="BG882" s="4"/>
      <c r="BH882" s="4"/>
      <c r="BI882" s="4"/>
      <c r="BJ882" s="4"/>
      <c r="BK882" s="4"/>
      <c r="BL882" s="4"/>
      <c r="BM882" s="4"/>
      <c r="BN882" s="4"/>
      <c r="BO882" s="4"/>
    </row>
    <row r="883" spans="1:67" x14ac:dyDescent="0.15">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c r="AG883" s="4"/>
      <c r="AH883" s="4"/>
      <c r="AI883" s="4"/>
      <c r="AJ883" s="4"/>
      <c r="AK883" s="4"/>
      <c r="AL883" s="4"/>
      <c r="AM883" s="4"/>
      <c r="AN883" s="4"/>
      <c r="AO883" s="4"/>
      <c r="AP883" s="4"/>
      <c r="AQ883" s="4"/>
      <c r="AR883" s="4"/>
      <c r="AS883" s="4"/>
      <c r="AT883" s="4"/>
      <c r="AU883" s="4"/>
      <c r="AV883" s="4"/>
      <c r="AW883" s="4"/>
      <c r="AX883" s="4"/>
      <c r="AY883" s="4"/>
      <c r="AZ883" s="4"/>
      <c r="BA883" s="4"/>
      <c r="BB883" s="4"/>
      <c r="BC883" s="4"/>
      <c r="BD883" s="4"/>
      <c r="BE883" s="4"/>
      <c r="BF883" s="4"/>
      <c r="BG883" s="4"/>
      <c r="BH883" s="4"/>
      <c r="BI883" s="4"/>
      <c r="BJ883" s="4"/>
      <c r="BK883" s="4"/>
      <c r="BL883" s="4"/>
      <c r="BM883" s="4"/>
      <c r="BN883" s="4"/>
      <c r="BO883" s="4"/>
    </row>
    <row r="884" spans="1:67" x14ac:dyDescent="0.15">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c r="AG884" s="4"/>
      <c r="AH884" s="4"/>
      <c r="AI884" s="4"/>
      <c r="AJ884" s="4"/>
      <c r="AK884" s="4"/>
      <c r="AL884" s="4"/>
      <c r="AM884" s="4"/>
      <c r="AN884" s="4"/>
      <c r="AO884" s="4"/>
      <c r="AP884" s="4"/>
      <c r="AQ884" s="4"/>
      <c r="AR884" s="4"/>
      <c r="AS884" s="4"/>
      <c r="AT884" s="4"/>
      <c r="AU884" s="4"/>
      <c r="AV884" s="4"/>
      <c r="AW884" s="4"/>
      <c r="AX884" s="4"/>
      <c r="AY884" s="4"/>
      <c r="AZ884" s="4"/>
      <c r="BA884" s="4"/>
      <c r="BB884" s="4"/>
      <c r="BC884" s="4"/>
      <c r="BD884" s="4"/>
      <c r="BE884" s="4"/>
      <c r="BF884" s="4"/>
      <c r="BG884" s="4"/>
      <c r="BH884" s="4"/>
      <c r="BI884" s="4"/>
      <c r="BJ884" s="4"/>
      <c r="BK884" s="4"/>
      <c r="BL884" s="4"/>
      <c r="BM884" s="4"/>
      <c r="BN884" s="4"/>
      <c r="BO884" s="4"/>
    </row>
    <row r="885" spans="1:67" x14ac:dyDescent="0.1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c r="AG885" s="4"/>
      <c r="AH885" s="4"/>
      <c r="AI885" s="4"/>
      <c r="AJ885" s="4"/>
      <c r="AK885" s="4"/>
      <c r="AL885" s="4"/>
      <c r="AM885" s="4"/>
      <c r="AN885" s="4"/>
      <c r="AO885" s="4"/>
      <c r="AP885" s="4"/>
      <c r="AQ885" s="4"/>
      <c r="AR885" s="4"/>
      <c r="AS885" s="4"/>
      <c r="AT885" s="4"/>
      <c r="AU885" s="4"/>
      <c r="AV885" s="4"/>
      <c r="AW885" s="4"/>
      <c r="AX885" s="4"/>
      <c r="AY885" s="4"/>
      <c r="AZ885" s="4"/>
      <c r="BA885" s="4"/>
      <c r="BB885" s="4"/>
      <c r="BC885" s="4"/>
      <c r="BD885" s="4"/>
      <c r="BE885" s="4"/>
      <c r="BF885" s="4"/>
      <c r="BG885" s="4"/>
      <c r="BH885" s="4"/>
      <c r="BI885" s="4"/>
      <c r="BJ885" s="4"/>
      <c r="BK885" s="4"/>
      <c r="BL885" s="4"/>
      <c r="BM885" s="4"/>
      <c r="BN885" s="4"/>
      <c r="BO885" s="4"/>
    </row>
    <row r="886" spans="1:67" x14ac:dyDescent="0.15">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c r="AG886" s="4"/>
      <c r="AH886" s="4"/>
      <c r="AI886" s="4"/>
      <c r="AJ886" s="4"/>
      <c r="AK886" s="4"/>
      <c r="AL886" s="4"/>
      <c r="AM886" s="4"/>
      <c r="AN886" s="4"/>
      <c r="AO886" s="4"/>
      <c r="AP886" s="4"/>
      <c r="AQ886" s="4"/>
      <c r="AR886" s="4"/>
      <c r="AS886" s="4"/>
      <c r="AT886" s="4"/>
      <c r="AU886" s="4"/>
      <c r="AV886" s="4"/>
      <c r="AW886" s="4"/>
      <c r="AX886" s="4"/>
      <c r="AY886" s="4"/>
      <c r="AZ886" s="4"/>
      <c r="BA886" s="4"/>
      <c r="BB886" s="4"/>
      <c r="BC886" s="4"/>
      <c r="BD886" s="4"/>
      <c r="BE886" s="4"/>
      <c r="BF886" s="4"/>
      <c r="BG886" s="4"/>
      <c r="BH886" s="4"/>
      <c r="BI886" s="4"/>
      <c r="BJ886" s="4"/>
      <c r="BK886" s="4"/>
      <c r="BL886" s="4"/>
      <c r="BM886" s="4"/>
      <c r="BN886" s="4"/>
      <c r="BO886" s="4"/>
    </row>
    <row r="887" spans="1:67" x14ac:dyDescent="0.15">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c r="AG887" s="4"/>
      <c r="AH887" s="4"/>
      <c r="AI887" s="4"/>
      <c r="AJ887" s="4"/>
      <c r="AK887" s="4"/>
      <c r="AL887" s="4"/>
      <c r="AM887" s="4"/>
      <c r="AN887" s="4"/>
      <c r="AO887" s="4"/>
      <c r="AP887" s="4"/>
      <c r="AQ887" s="4"/>
      <c r="AR887" s="4"/>
      <c r="AS887" s="4"/>
      <c r="AT887" s="4"/>
      <c r="AU887" s="4"/>
      <c r="AV887" s="4"/>
      <c r="AW887" s="4"/>
      <c r="AX887" s="4"/>
      <c r="AY887" s="4"/>
      <c r="AZ887" s="4"/>
      <c r="BA887" s="4"/>
      <c r="BB887" s="4"/>
      <c r="BC887" s="4"/>
      <c r="BD887" s="4"/>
      <c r="BE887" s="4"/>
      <c r="BF887" s="4"/>
      <c r="BG887" s="4"/>
      <c r="BH887" s="4"/>
      <c r="BI887" s="4"/>
      <c r="BJ887" s="4"/>
      <c r="BK887" s="4"/>
      <c r="BL887" s="4"/>
      <c r="BM887" s="4"/>
      <c r="BN887" s="4"/>
      <c r="BO887" s="4"/>
    </row>
    <row r="888" spans="1:67" x14ac:dyDescent="0.15">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c r="AG888" s="4"/>
      <c r="AH888" s="4"/>
      <c r="AI888" s="4"/>
      <c r="AJ888" s="4"/>
      <c r="AK888" s="4"/>
      <c r="AL888" s="4"/>
      <c r="AM888" s="4"/>
      <c r="AN888" s="4"/>
      <c r="AO888" s="4"/>
      <c r="AP888" s="4"/>
      <c r="AQ888" s="4"/>
      <c r="AR888" s="4"/>
      <c r="AS888" s="4"/>
      <c r="AT888" s="4"/>
      <c r="AU888" s="4"/>
      <c r="AV888" s="4"/>
      <c r="AW888" s="4"/>
      <c r="AX888" s="4"/>
      <c r="AY888" s="4"/>
      <c r="AZ888" s="4"/>
      <c r="BA888" s="4"/>
      <c r="BB888" s="4"/>
      <c r="BC888" s="4"/>
      <c r="BD888" s="4"/>
      <c r="BE888" s="4"/>
      <c r="BF888" s="4"/>
      <c r="BG888" s="4"/>
      <c r="BH888" s="4"/>
      <c r="BI888" s="4"/>
      <c r="BJ888" s="4"/>
      <c r="BK888" s="4"/>
      <c r="BL888" s="4"/>
      <c r="BM888" s="4"/>
      <c r="BN888" s="4"/>
      <c r="BO888" s="4"/>
    </row>
    <row r="889" spans="1:67" x14ac:dyDescent="0.15">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c r="AG889" s="4"/>
      <c r="AH889" s="4"/>
      <c r="AI889" s="4"/>
      <c r="AJ889" s="4"/>
      <c r="AK889" s="4"/>
      <c r="AL889" s="4"/>
      <c r="AM889" s="4"/>
      <c r="AN889" s="4"/>
      <c r="AO889" s="4"/>
      <c r="AP889" s="4"/>
      <c r="AQ889" s="4"/>
      <c r="AR889" s="4"/>
      <c r="AS889" s="4"/>
      <c r="AT889" s="4"/>
      <c r="AU889" s="4"/>
      <c r="AV889" s="4"/>
      <c r="AW889" s="4"/>
      <c r="AX889" s="4"/>
      <c r="AY889" s="4"/>
      <c r="AZ889" s="4"/>
      <c r="BA889" s="4"/>
      <c r="BB889" s="4"/>
      <c r="BC889" s="4"/>
      <c r="BD889" s="4"/>
      <c r="BE889" s="4"/>
      <c r="BF889" s="4"/>
      <c r="BG889" s="4"/>
      <c r="BH889" s="4"/>
      <c r="BI889" s="4"/>
      <c r="BJ889" s="4"/>
      <c r="BK889" s="4"/>
      <c r="BL889" s="4"/>
      <c r="BM889" s="4"/>
      <c r="BN889" s="4"/>
      <c r="BO889" s="4"/>
    </row>
    <row r="890" spans="1:67" x14ac:dyDescent="0.15">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c r="AG890" s="4"/>
      <c r="AH890" s="4"/>
      <c r="AI890" s="4"/>
      <c r="AJ890" s="4"/>
      <c r="AK890" s="4"/>
      <c r="AL890" s="4"/>
      <c r="AM890" s="4"/>
      <c r="AN890" s="4"/>
      <c r="AO890" s="4"/>
      <c r="AP890" s="4"/>
      <c r="AQ890" s="4"/>
      <c r="AR890" s="4"/>
      <c r="AS890" s="4"/>
      <c r="AT890" s="4"/>
      <c r="AU890" s="4"/>
      <c r="AV890" s="4"/>
      <c r="AW890" s="4"/>
      <c r="AX890" s="4"/>
      <c r="AY890" s="4"/>
      <c r="AZ890" s="4"/>
      <c r="BA890" s="4"/>
      <c r="BB890" s="4"/>
      <c r="BC890" s="4"/>
      <c r="BD890" s="4"/>
      <c r="BE890" s="4"/>
      <c r="BF890" s="4"/>
      <c r="BG890" s="4"/>
      <c r="BH890" s="4"/>
      <c r="BI890" s="4"/>
      <c r="BJ890" s="4"/>
      <c r="BK890" s="4"/>
      <c r="BL890" s="4"/>
      <c r="BM890" s="4"/>
      <c r="BN890" s="4"/>
      <c r="BO890" s="4"/>
    </row>
    <row r="891" spans="1:67" x14ac:dyDescent="0.15">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c r="AG891" s="4"/>
      <c r="AH891" s="4"/>
      <c r="AI891" s="4"/>
      <c r="AJ891" s="4"/>
      <c r="AK891" s="4"/>
      <c r="AL891" s="4"/>
      <c r="AM891" s="4"/>
      <c r="AN891" s="4"/>
      <c r="AO891" s="4"/>
      <c r="AP891" s="4"/>
      <c r="AQ891" s="4"/>
      <c r="AR891" s="4"/>
      <c r="AS891" s="4"/>
      <c r="AT891" s="4"/>
      <c r="AU891" s="4"/>
      <c r="AV891" s="4"/>
      <c r="AW891" s="4"/>
      <c r="AX891" s="4"/>
      <c r="AY891" s="4"/>
      <c r="AZ891" s="4"/>
      <c r="BA891" s="4"/>
      <c r="BB891" s="4"/>
      <c r="BC891" s="4"/>
      <c r="BD891" s="4"/>
      <c r="BE891" s="4"/>
      <c r="BF891" s="4"/>
      <c r="BG891" s="4"/>
      <c r="BH891" s="4"/>
      <c r="BI891" s="4"/>
      <c r="BJ891" s="4"/>
      <c r="BK891" s="4"/>
      <c r="BL891" s="4"/>
      <c r="BM891" s="4"/>
      <c r="BN891" s="4"/>
      <c r="BO891" s="4"/>
    </row>
    <row r="892" spans="1:67" x14ac:dyDescent="0.15">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c r="AG892" s="4"/>
      <c r="AH892" s="4"/>
      <c r="AI892" s="4"/>
      <c r="AJ892" s="4"/>
      <c r="AK892" s="4"/>
      <c r="AL892" s="4"/>
      <c r="AM892" s="4"/>
      <c r="AN892" s="4"/>
      <c r="AO892" s="4"/>
      <c r="AP892" s="4"/>
      <c r="AQ892" s="4"/>
      <c r="AR892" s="4"/>
      <c r="AS892" s="4"/>
      <c r="AT892" s="4"/>
      <c r="AU892" s="4"/>
      <c r="AV892" s="4"/>
      <c r="AW892" s="4"/>
      <c r="AX892" s="4"/>
      <c r="AY892" s="4"/>
      <c r="AZ892" s="4"/>
      <c r="BA892" s="4"/>
      <c r="BB892" s="4"/>
      <c r="BC892" s="4"/>
      <c r="BD892" s="4"/>
      <c r="BE892" s="4"/>
      <c r="BF892" s="4"/>
      <c r="BG892" s="4"/>
      <c r="BH892" s="4"/>
      <c r="BI892" s="4"/>
      <c r="BJ892" s="4"/>
      <c r="BK892" s="4"/>
      <c r="BL892" s="4"/>
      <c r="BM892" s="4"/>
      <c r="BN892" s="4"/>
      <c r="BO892" s="4"/>
    </row>
    <row r="893" spans="1:67" x14ac:dyDescent="0.15">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c r="AG893" s="4"/>
      <c r="AH893" s="4"/>
      <c r="AI893" s="4"/>
      <c r="AJ893" s="4"/>
      <c r="AK893" s="4"/>
      <c r="AL893" s="4"/>
      <c r="AM893" s="4"/>
      <c r="AN893" s="4"/>
      <c r="AO893" s="4"/>
      <c r="AP893" s="4"/>
      <c r="AQ893" s="4"/>
      <c r="AR893" s="4"/>
      <c r="AS893" s="4"/>
      <c r="AT893" s="4"/>
      <c r="AU893" s="4"/>
      <c r="AV893" s="4"/>
      <c r="AW893" s="4"/>
      <c r="AX893" s="4"/>
      <c r="AY893" s="4"/>
      <c r="AZ893" s="4"/>
      <c r="BA893" s="4"/>
      <c r="BB893" s="4"/>
      <c r="BC893" s="4"/>
      <c r="BD893" s="4"/>
      <c r="BE893" s="4"/>
      <c r="BF893" s="4"/>
      <c r="BG893" s="4"/>
      <c r="BH893" s="4"/>
      <c r="BI893" s="4"/>
      <c r="BJ893" s="4"/>
      <c r="BK893" s="4"/>
      <c r="BL893" s="4"/>
      <c r="BM893" s="4"/>
      <c r="BN893" s="4"/>
      <c r="BO893" s="4"/>
    </row>
    <row r="894" spans="1:67" x14ac:dyDescent="0.15">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c r="AG894" s="4"/>
      <c r="AH894" s="4"/>
      <c r="AI894" s="4"/>
      <c r="AJ894" s="4"/>
      <c r="AK894" s="4"/>
      <c r="AL894" s="4"/>
      <c r="AM894" s="4"/>
      <c r="AN894" s="4"/>
      <c r="AO894" s="4"/>
      <c r="AP894" s="4"/>
      <c r="AQ894" s="4"/>
      <c r="AR894" s="4"/>
      <c r="AS894" s="4"/>
      <c r="AT894" s="4"/>
      <c r="AU894" s="4"/>
      <c r="AV894" s="4"/>
      <c r="AW894" s="4"/>
      <c r="AX894" s="4"/>
      <c r="AY894" s="4"/>
      <c r="AZ894" s="4"/>
      <c r="BA894" s="4"/>
      <c r="BB894" s="4"/>
      <c r="BC894" s="4"/>
      <c r="BD894" s="4"/>
      <c r="BE894" s="4"/>
      <c r="BF894" s="4"/>
      <c r="BG894" s="4"/>
      <c r="BH894" s="4"/>
      <c r="BI894" s="4"/>
      <c r="BJ894" s="4"/>
      <c r="BK894" s="4"/>
      <c r="BL894" s="4"/>
      <c r="BM894" s="4"/>
      <c r="BN894" s="4"/>
      <c r="BO894" s="4"/>
    </row>
    <row r="895" spans="1:67" x14ac:dyDescent="0.1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c r="AG895" s="4"/>
      <c r="AH895" s="4"/>
      <c r="AI895" s="4"/>
      <c r="AJ895" s="4"/>
      <c r="AK895" s="4"/>
      <c r="AL895" s="4"/>
      <c r="AM895" s="4"/>
      <c r="AN895" s="4"/>
      <c r="AO895" s="4"/>
      <c r="AP895" s="4"/>
      <c r="AQ895" s="4"/>
      <c r="AR895" s="4"/>
      <c r="AS895" s="4"/>
      <c r="AT895" s="4"/>
      <c r="AU895" s="4"/>
      <c r="AV895" s="4"/>
      <c r="AW895" s="4"/>
      <c r="AX895" s="4"/>
      <c r="AY895" s="4"/>
      <c r="AZ895" s="4"/>
      <c r="BA895" s="4"/>
      <c r="BB895" s="4"/>
      <c r="BC895" s="4"/>
      <c r="BD895" s="4"/>
      <c r="BE895" s="4"/>
      <c r="BF895" s="4"/>
      <c r="BG895" s="4"/>
      <c r="BH895" s="4"/>
      <c r="BI895" s="4"/>
      <c r="BJ895" s="4"/>
      <c r="BK895" s="4"/>
      <c r="BL895" s="4"/>
      <c r="BM895" s="4"/>
      <c r="BN895" s="4"/>
      <c r="BO895" s="4"/>
    </row>
    <row r="896" spans="1:67" x14ac:dyDescent="0.15">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c r="AG896" s="4"/>
      <c r="AH896" s="4"/>
      <c r="AI896" s="4"/>
      <c r="AJ896" s="4"/>
      <c r="AK896" s="4"/>
      <c r="AL896" s="4"/>
      <c r="AM896" s="4"/>
      <c r="AN896" s="4"/>
      <c r="AO896" s="4"/>
      <c r="AP896" s="4"/>
      <c r="AQ896" s="4"/>
      <c r="AR896" s="4"/>
      <c r="AS896" s="4"/>
      <c r="AT896" s="4"/>
      <c r="AU896" s="4"/>
      <c r="AV896" s="4"/>
      <c r="AW896" s="4"/>
      <c r="AX896" s="4"/>
      <c r="AY896" s="4"/>
      <c r="AZ896" s="4"/>
      <c r="BA896" s="4"/>
      <c r="BB896" s="4"/>
      <c r="BC896" s="4"/>
      <c r="BD896" s="4"/>
      <c r="BE896" s="4"/>
      <c r="BF896" s="4"/>
      <c r="BG896" s="4"/>
      <c r="BH896" s="4"/>
      <c r="BI896" s="4"/>
      <c r="BJ896" s="4"/>
      <c r="BK896" s="4"/>
      <c r="BL896" s="4"/>
      <c r="BM896" s="4"/>
      <c r="BN896" s="4"/>
      <c r="BO896" s="4"/>
    </row>
    <row r="897" spans="1:67" x14ac:dyDescent="0.15">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c r="AG897" s="4"/>
      <c r="AH897" s="4"/>
      <c r="AI897" s="4"/>
      <c r="AJ897" s="4"/>
      <c r="AK897" s="4"/>
      <c r="AL897" s="4"/>
      <c r="AM897" s="4"/>
      <c r="AN897" s="4"/>
      <c r="AO897" s="4"/>
      <c r="AP897" s="4"/>
      <c r="AQ897" s="4"/>
      <c r="AR897" s="4"/>
      <c r="AS897" s="4"/>
      <c r="AT897" s="4"/>
      <c r="AU897" s="4"/>
      <c r="AV897" s="4"/>
      <c r="AW897" s="4"/>
      <c r="AX897" s="4"/>
      <c r="AY897" s="4"/>
      <c r="AZ897" s="4"/>
      <c r="BA897" s="4"/>
      <c r="BB897" s="4"/>
      <c r="BC897" s="4"/>
      <c r="BD897" s="4"/>
      <c r="BE897" s="4"/>
      <c r="BF897" s="4"/>
      <c r="BG897" s="4"/>
      <c r="BH897" s="4"/>
      <c r="BI897" s="4"/>
      <c r="BJ897" s="4"/>
      <c r="BK897" s="4"/>
      <c r="BL897" s="4"/>
      <c r="BM897" s="4"/>
      <c r="BN897" s="4"/>
      <c r="BO897" s="4"/>
    </row>
    <row r="898" spans="1:67" x14ac:dyDescent="0.15">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c r="AG898" s="4"/>
      <c r="AH898" s="4"/>
      <c r="AI898" s="4"/>
      <c r="AJ898" s="4"/>
      <c r="AK898" s="4"/>
      <c r="AL898" s="4"/>
      <c r="AM898" s="4"/>
      <c r="AN898" s="4"/>
      <c r="AO898" s="4"/>
      <c r="AP898" s="4"/>
      <c r="AQ898" s="4"/>
      <c r="AR898" s="4"/>
      <c r="AS898" s="4"/>
      <c r="AT898" s="4"/>
      <c r="AU898" s="4"/>
      <c r="AV898" s="4"/>
      <c r="AW898" s="4"/>
      <c r="AX898" s="4"/>
      <c r="AY898" s="4"/>
      <c r="AZ898" s="4"/>
      <c r="BA898" s="4"/>
      <c r="BB898" s="4"/>
      <c r="BC898" s="4"/>
      <c r="BD898" s="4"/>
      <c r="BE898" s="4"/>
      <c r="BF898" s="4"/>
      <c r="BG898" s="4"/>
      <c r="BH898" s="4"/>
      <c r="BI898" s="4"/>
      <c r="BJ898" s="4"/>
      <c r="BK898" s="4"/>
      <c r="BL898" s="4"/>
      <c r="BM898" s="4"/>
      <c r="BN898" s="4"/>
      <c r="BO898" s="4"/>
    </row>
    <row r="899" spans="1:67" x14ac:dyDescent="0.15">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c r="AG899" s="4"/>
      <c r="AH899" s="4"/>
      <c r="AI899" s="4"/>
      <c r="AJ899" s="4"/>
      <c r="AK899" s="4"/>
      <c r="AL899" s="4"/>
      <c r="AM899" s="4"/>
      <c r="AN899" s="4"/>
      <c r="AO899" s="4"/>
      <c r="AP899" s="4"/>
      <c r="AQ899" s="4"/>
      <c r="AR899" s="4"/>
      <c r="AS899" s="4"/>
      <c r="AT899" s="4"/>
      <c r="AU899" s="4"/>
      <c r="AV899" s="4"/>
      <c r="AW899" s="4"/>
      <c r="AX899" s="4"/>
      <c r="AY899" s="4"/>
      <c r="AZ899" s="4"/>
      <c r="BA899" s="4"/>
      <c r="BB899" s="4"/>
      <c r="BC899" s="4"/>
      <c r="BD899" s="4"/>
      <c r="BE899" s="4"/>
      <c r="BF899" s="4"/>
      <c r="BG899" s="4"/>
      <c r="BH899" s="4"/>
      <c r="BI899" s="4"/>
      <c r="BJ899" s="4"/>
      <c r="BK899" s="4"/>
      <c r="BL899" s="4"/>
      <c r="BM899" s="4"/>
      <c r="BN899" s="4"/>
      <c r="BO899" s="4"/>
    </row>
    <row r="900" spans="1:67" x14ac:dyDescent="0.15">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c r="AG900" s="4"/>
      <c r="AH900" s="4"/>
      <c r="AI900" s="4"/>
      <c r="AJ900" s="4"/>
      <c r="AK900" s="4"/>
      <c r="AL900" s="4"/>
      <c r="AM900" s="4"/>
      <c r="AN900" s="4"/>
      <c r="AO900" s="4"/>
      <c r="AP900" s="4"/>
      <c r="AQ900" s="4"/>
      <c r="AR900" s="4"/>
      <c r="AS900" s="4"/>
      <c r="AT900" s="4"/>
      <c r="AU900" s="4"/>
      <c r="AV900" s="4"/>
      <c r="AW900" s="4"/>
      <c r="AX900" s="4"/>
      <c r="AY900" s="4"/>
      <c r="AZ900" s="4"/>
      <c r="BA900" s="4"/>
      <c r="BB900" s="4"/>
      <c r="BC900" s="4"/>
      <c r="BD900" s="4"/>
      <c r="BE900" s="4"/>
      <c r="BF900" s="4"/>
      <c r="BG900" s="4"/>
      <c r="BH900" s="4"/>
      <c r="BI900" s="4"/>
      <c r="BJ900" s="4"/>
      <c r="BK900" s="4"/>
      <c r="BL900" s="4"/>
      <c r="BM900" s="4"/>
      <c r="BN900" s="4"/>
      <c r="BO900" s="4"/>
    </row>
    <row r="901" spans="1:67" x14ac:dyDescent="0.15">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c r="AG901" s="4"/>
      <c r="AH901" s="4"/>
      <c r="AI901" s="4"/>
      <c r="AJ901" s="4"/>
      <c r="AK901" s="4"/>
      <c r="AL901" s="4"/>
      <c r="AM901" s="4"/>
      <c r="AN901" s="4"/>
      <c r="AO901" s="4"/>
      <c r="AP901" s="4"/>
      <c r="AQ901" s="4"/>
      <c r="AR901" s="4"/>
      <c r="AS901" s="4"/>
      <c r="AT901" s="4"/>
      <c r="AU901" s="4"/>
      <c r="AV901" s="4"/>
      <c r="AW901" s="4"/>
      <c r="AX901" s="4"/>
      <c r="AY901" s="4"/>
      <c r="AZ901" s="4"/>
      <c r="BA901" s="4"/>
      <c r="BB901" s="4"/>
      <c r="BC901" s="4"/>
      <c r="BD901" s="4"/>
      <c r="BE901" s="4"/>
      <c r="BF901" s="4"/>
      <c r="BG901" s="4"/>
      <c r="BH901" s="4"/>
      <c r="BI901" s="4"/>
      <c r="BJ901" s="4"/>
      <c r="BK901" s="4"/>
      <c r="BL901" s="4"/>
      <c r="BM901" s="4"/>
      <c r="BN901" s="4"/>
      <c r="BO901" s="4"/>
    </row>
    <row r="902" spans="1:67" x14ac:dyDescent="0.15">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c r="AG902" s="4"/>
      <c r="AH902" s="4"/>
      <c r="AI902" s="4"/>
      <c r="AJ902" s="4"/>
      <c r="AK902" s="4"/>
      <c r="AL902" s="4"/>
      <c r="AM902" s="4"/>
      <c r="AN902" s="4"/>
      <c r="AO902" s="4"/>
      <c r="AP902" s="4"/>
      <c r="AQ902" s="4"/>
      <c r="AR902" s="4"/>
      <c r="AS902" s="4"/>
      <c r="AT902" s="4"/>
      <c r="AU902" s="4"/>
      <c r="AV902" s="4"/>
      <c r="AW902" s="4"/>
      <c r="AX902" s="4"/>
      <c r="AY902" s="4"/>
      <c r="AZ902" s="4"/>
      <c r="BA902" s="4"/>
      <c r="BB902" s="4"/>
      <c r="BC902" s="4"/>
      <c r="BD902" s="4"/>
      <c r="BE902" s="4"/>
      <c r="BF902" s="4"/>
      <c r="BG902" s="4"/>
      <c r="BH902" s="4"/>
      <c r="BI902" s="4"/>
      <c r="BJ902" s="4"/>
      <c r="BK902" s="4"/>
      <c r="BL902" s="4"/>
      <c r="BM902" s="4"/>
      <c r="BN902" s="4"/>
      <c r="BO902" s="4"/>
    </row>
    <row r="903" spans="1:67" x14ac:dyDescent="0.15">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c r="AG903" s="4"/>
      <c r="AH903" s="4"/>
      <c r="AI903" s="4"/>
      <c r="AJ903" s="4"/>
      <c r="AK903" s="4"/>
      <c r="AL903" s="4"/>
      <c r="AM903" s="4"/>
      <c r="AN903" s="4"/>
      <c r="AO903" s="4"/>
      <c r="AP903" s="4"/>
      <c r="AQ903" s="4"/>
      <c r="AR903" s="4"/>
      <c r="AS903" s="4"/>
      <c r="AT903" s="4"/>
      <c r="AU903" s="4"/>
      <c r="AV903" s="4"/>
      <c r="AW903" s="4"/>
      <c r="AX903" s="4"/>
      <c r="AY903" s="4"/>
      <c r="AZ903" s="4"/>
      <c r="BA903" s="4"/>
      <c r="BB903" s="4"/>
      <c r="BC903" s="4"/>
      <c r="BD903" s="4"/>
      <c r="BE903" s="4"/>
      <c r="BF903" s="4"/>
      <c r="BG903" s="4"/>
      <c r="BH903" s="4"/>
      <c r="BI903" s="4"/>
      <c r="BJ903" s="4"/>
      <c r="BK903" s="4"/>
      <c r="BL903" s="4"/>
      <c r="BM903" s="4"/>
      <c r="BN903" s="4"/>
      <c r="BO903" s="4"/>
    </row>
    <row r="904" spans="1:67" x14ac:dyDescent="0.15">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c r="AG904" s="4"/>
      <c r="AH904" s="4"/>
      <c r="AI904" s="4"/>
      <c r="AJ904" s="4"/>
      <c r="AK904" s="4"/>
      <c r="AL904" s="4"/>
      <c r="AM904" s="4"/>
      <c r="AN904" s="4"/>
      <c r="AO904" s="4"/>
      <c r="AP904" s="4"/>
      <c r="AQ904" s="4"/>
      <c r="AR904" s="4"/>
      <c r="AS904" s="4"/>
      <c r="AT904" s="4"/>
      <c r="AU904" s="4"/>
      <c r="AV904" s="4"/>
      <c r="AW904" s="4"/>
      <c r="AX904" s="4"/>
      <c r="AY904" s="4"/>
      <c r="AZ904" s="4"/>
      <c r="BA904" s="4"/>
      <c r="BB904" s="4"/>
      <c r="BC904" s="4"/>
      <c r="BD904" s="4"/>
      <c r="BE904" s="4"/>
      <c r="BF904" s="4"/>
      <c r="BG904" s="4"/>
      <c r="BH904" s="4"/>
      <c r="BI904" s="4"/>
      <c r="BJ904" s="4"/>
      <c r="BK904" s="4"/>
      <c r="BL904" s="4"/>
      <c r="BM904" s="4"/>
      <c r="BN904" s="4"/>
      <c r="BO904" s="4"/>
    </row>
    <row r="905" spans="1:67" x14ac:dyDescent="0.1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c r="AG905" s="4"/>
      <c r="AH905" s="4"/>
      <c r="AI905" s="4"/>
      <c r="AJ905" s="4"/>
      <c r="AK905" s="4"/>
      <c r="AL905" s="4"/>
      <c r="AM905" s="4"/>
      <c r="AN905" s="4"/>
      <c r="AO905" s="4"/>
      <c r="AP905" s="4"/>
      <c r="AQ905" s="4"/>
      <c r="AR905" s="4"/>
      <c r="AS905" s="4"/>
      <c r="AT905" s="4"/>
      <c r="AU905" s="4"/>
      <c r="AV905" s="4"/>
      <c r="AW905" s="4"/>
      <c r="AX905" s="4"/>
      <c r="AY905" s="4"/>
      <c r="AZ905" s="4"/>
      <c r="BA905" s="4"/>
      <c r="BB905" s="4"/>
      <c r="BC905" s="4"/>
      <c r="BD905" s="4"/>
      <c r="BE905" s="4"/>
      <c r="BF905" s="4"/>
      <c r="BG905" s="4"/>
      <c r="BH905" s="4"/>
      <c r="BI905" s="4"/>
      <c r="BJ905" s="4"/>
      <c r="BK905" s="4"/>
      <c r="BL905" s="4"/>
      <c r="BM905" s="4"/>
      <c r="BN905" s="4"/>
      <c r="BO905" s="4"/>
    </row>
    <row r="906" spans="1:67" x14ac:dyDescent="0.15">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c r="AG906" s="4"/>
      <c r="AH906" s="4"/>
      <c r="AI906" s="4"/>
      <c r="AJ906" s="4"/>
      <c r="AK906" s="4"/>
      <c r="AL906" s="4"/>
      <c r="AM906" s="4"/>
      <c r="AN906" s="4"/>
      <c r="AO906" s="4"/>
      <c r="AP906" s="4"/>
      <c r="AQ906" s="4"/>
      <c r="AR906" s="4"/>
      <c r="AS906" s="4"/>
      <c r="AT906" s="4"/>
      <c r="AU906" s="4"/>
      <c r="AV906" s="4"/>
      <c r="AW906" s="4"/>
      <c r="AX906" s="4"/>
      <c r="AY906" s="4"/>
      <c r="AZ906" s="4"/>
      <c r="BA906" s="4"/>
      <c r="BB906" s="4"/>
      <c r="BC906" s="4"/>
      <c r="BD906" s="4"/>
      <c r="BE906" s="4"/>
      <c r="BF906" s="4"/>
      <c r="BG906" s="4"/>
      <c r="BH906" s="4"/>
      <c r="BI906" s="4"/>
      <c r="BJ906" s="4"/>
      <c r="BK906" s="4"/>
      <c r="BL906" s="4"/>
      <c r="BM906" s="4"/>
      <c r="BN906" s="4"/>
      <c r="BO906" s="4"/>
    </row>
    <row r="907" spans="1:67" x14ac:dyDescent="0.15">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c r="AG907" s="4"/>
      <c r="AH907" s="4"/>
      <c r="AI907" s="4"/>
      <c r="AJ907" s="4"/>
      <c r="AK907" s="4"/>
      <c r="AL907" s="4"/>
      <c r="AM907" s="4"/>
      <c r="AN907" s="4"/>
      <c r="AO907" s="4"/>
      <c r="AP907" s="4"/>
      <c r="AQ907" s="4"/>
      <c r="AR907" s="4"/>
      <c r="AS907" s="4"/>
      <c r="AT907" s="4"/>
      <c r="AU907" s="4"/>
      <c r="AV907" s="4"/>
      <c r="AW907" s="4"/>
      <c r="AX907" s="4"/>
      <c r="AY907" s="4"/>
      <c r="AZ907" s="4"/>
      <c r="BA907" s="4"/>
      <c r="BB907" s="4"/>
      <c r="BC907" s="4"/>
      <c r="BD907" s="4"/>
      <c r="BE907" s="4"/>
      <c r="BF907" s="4"/>
      <c r="BG907" s="4"/>
      <c r="BH907" s="4"/>
      <c r="BI907" s="4"/>
      <c r="BJ907" s="4"/>
      <c r="BK907" s="4"/>
      <c r="BL907" s="4"/>
      <c r="BM907" s="4"/>
      <c r="BN907" s="4"/>
      <c r="BO907" s="4"/>
    </row>
    <row r="908" spans="1:67" x14ac:dyDescent="0.15">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c r="AG908" s="4"/>
      <c r="AH908" s="4"/>
      <c r="AI908" s="4"/>
      <c r="AJ908" s="4"/>
      <c r="AK908" s="4"/>
      <c r="AL908" s="4"/>
      <c r="AM908" s="4"/>
      <c r="AN908" s="4"/>
      <c r="AO908" s="4"/>
      <c r="AP908" s="4"/>
      <c r="AQ908" s="4"/>
      <c r="AR908" s="4"/>
      <c r="AS908" s="4"/>
      <c r="AT908" s="4"/>
      <c r="AU908" s="4"/>
      <c r="AV908" s="4"/>
      <c r="AW908" s="4"/>
      <c r="AX908" s="4"/>
      <c r="AY908" s="4"/>
      <c r="AZ908" s="4"/>
      <c r="BA908" s="4"/>
      <c r="BB908" s="4"/>
      <c r="BC908" s="4"/>
      <c r="BD908" s="4"/>
      <c r="BE908" s="4"/>
      <c r="BF908" s="4"/>
      <c r="BG908" s="4"/>
      <c r="BH908" s="4"/>
      <c r="BI908" s="4"/>
      <c r="BJ908" s="4"/>
      <c r="BK908" s="4"/>
      <c r="BL908" s="4"/>
      <c r="BM908" s="4"/>
      <c r="BN908" s="4"/>
      <c r="BO908" s="4"/>
    </row>
    <row r="909" spans="1:67" x14ac:dyDescent="0.15">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c r="AG909" s="4"/>
      <c r="AH909" s="4"/>
      <c r="AI909" s="4"/>
      <c r="AJ909" s="4"/>
      <c r="AK909" s="4"/>
      <c r="AL909" s="4"/>
      <c r="AM909" s="4"/>
      <c r="AN909" s="4"/>
      <c r="AO909" s="4"/>
      <c r="AP909" s="4"/>
      <c r="AQ909" s="4"/>
      <c r="AR909" s="4"/>
      <c r="AS909" s="4"/>
      <c r="AT909" s="4"/>
      <c r="AU909" s="4"/>
      <c r="AV909" s="4"/>
      <c r="AW909" s="4"/>
      <c r="AX909" s="4"/>
      <c r="AY909" s="4"/>
      <c r="AZ909" s="4"/>
      <c r="BA909" s="4"/>
      <c r="BB909" s="4"/>
      <c r="BC909" s="4"/>
      <c r="BD909" s="4"/>
      <c r="BE909" s="4"/>
      <c r="BF909" s="4"/>
      <c r="BG909" s="4"/>
      <c r="BH909" s="4"/>
      <c r="BI909" s="4"/>
      <c r="BJ909" s="4"/>
      <c r="BK909" s="4"/>
      <c r="BL909" s="4"/>
      <c r="BM909" s="4"/>
      <c r="BN909" s="4"/>
      <c r="BO909" s="4"/>
    </row>
    <row r="910" spans="1:67" x14ac:dyDescent="0.15">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c r="AG910" s="4"/>
      <c r="AH910" s="4"/>
      <c r="AI910" s="4"/>
      <c r="AJ910" s="4"/>
      <c r="AK910" s="4"/>
      <c r="AL910" s="4"/>
      <c r="AM910" s="4"/>
      <c r="AN910" s="4"/>
      <c r="AO910" s="4"/>
      <c r="AP910" s="4"/>
      <c r="AQ910" s="4"/>
      <c r="AR910" s="4"/>
      <c r="AS910" s="4"/>
      <c r="AT910" s="4"/>
      <c r="AU910" s="4"/>
      <c r="AV910" s="4"/>
      <c r="AW910" s="4"/>
      <c r="AX910" s="4"/>
      <c r="AY910" s="4"/>
      <c r="AZ910" s="4"/>
      <c r="BA910" s="4"/>
      <c r="BB910" s="4"/>
      <c r="BC910" s="4"/>
      <c r="BD910" s="4"/>
      <c r="BE910" s="4"/>
      <c r="BF910" s="4"/>
      <c r="BG910" s="4"/>
      <c r="BH910" s="4"/>
      <c r="BI910" s="4"/>
      <c r="BJ910" s="4"/>
      <c r="BK910" s="4"/>
      <c r="BL910" s="4"/>
      <c r="BM910" s="4"/>
      <c r="BN910" s="4"/>
      <c r="BO910" s="4"/>
    </row>
    <row r="911" spans="1:67" x14ac:dyDescent="0.15">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c r="AG911" s="4"/>
      <c r="AH911" s="4"/>
      <c r="AI911" s="4"/>
      <c r="AJ911" s="4"/>
      <c r="AK911" s="4"/>
      <c r="AL911" s="4"/>
      <c r="AM911" s="4"/>
      <c r="AN911" s="4"/>
      <c r="AO911" s="4"/>
      <c r="AP911" s="4"/>
      <c r="AQ911" s="4"/>
      <c r="AR911" s="4"/>
      <c r="AS911" s="4"/>
      <c r="AT911" s="4"/>
      <c r="AU911" s="4"/>
      <c r="AV911" s="4"/>
      <c r="AW911" s="4"/>
      <c r="AX911" s="4"/>
      <c r="AY911" s="4"/>
      <c r="AZ911" s="4"/>
      <c r="BA911" s="4"/>
      <c r="BB911" s="4"/>
      <c r="BC911" s="4"/>
      <c r="BD911" s="4"/>
      <c r="BE911" s="4"/>
      <c r="BF911" s="4"/>
      <c r="BG911" s="4"/>
      <c r="BH911" s="4"/>
      <c r="BI911" s="4"/>
      <c r="BJ911" s="4"/>
      <c r="BK911" s="4"/>
      <c r="BL911" s="4"/>
      <c r="BM911" s="4"/>
      <c r="BN911" s="4"/>
      <c r="BO911" s="4"/>
    </row>
    <row r="912" spans="1:67" x14ac:dyDescent="0.15">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c r="AG912" s="4"/>
      <c r="AH912" s="4"/>
      <c r="AI912" s="4"/>
      <c r="AJ912" s="4"/>
      <c r="AK912" s="4"/>
      <c r="AL912" s="4"/>
      <c r="AM912" s="4"/>
      <c r="AN912" s="4"/>
      <c r="AO912" s="4"/>
      <c r="AP912" s="4"/>
      <c r="AQ912" s="4"/>
      <c r="AR912" s="4"/>
      <c r="AS912" s="4"/>
      <c r="AT912" s="4"/>
      <c r="AU912" s="4"/>
      <c r="AV912" s="4"/>
      <c r="AW912" s="4"/>
      <c r="AX912" s="4"/>
      <c r="AY912" s="4"/>
      <c r="AZ912" s="4"/>
      <c r="BA912" s="4"/>
      <c r="BB912" s="4"/>
      <c r="BC912" s="4"/>
      <c r="BD912" s="4"/>
      <c r="BE912" s="4"/>
      <c r="BF912" s="4"/>
      <c r="BG912" s="4"/>
      <c r="BH912" s="4"/>
      <c r="BI912" s="4"/>
      <c r="BJ912" s="4"/>
      <c r="BK912" s="4"/>
      <c r="BL912" s="4"/>
      <c r="BM912" s="4"/>
      <c r="BN912" s="4"/>
      <c r="BO912" s="4"/>
    </row>
    <row r="913" spans="1:67" x14ac:dyDescent="0.15">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c r="AG913" s="4"/>
      <c r="AH913" s="4"/>
      <c r="AI913" s="4"/>
      <c r="AJ913" s="4"/>
      <c r="AK913" s="4"/>
      <c r="AL913" s="4"/>
      <c r="AM913" s="4"/>
      <c r="AN913" s="4"/>
      <c r="AO913" s="4"/>
      <c r="AP913" s="4"/>
      <c r="AQ913" s="4"/>
      <c r="AR913" s="4"/>
      <c r="AS913" s="4"/>
      <c r="AT913" s="4"/>
      <c r="AU913" s="4"/>
      <c r="AV913" s="4"/>
      <c r="AW913" s="4"/>
      <c r="AX913" s="4"/>
      <c r="AY913" s="4"/>
      <c r="AZ913" s="4"/>
      <c r="BA913" s="4"/>
      <c r="BB913" s="4"/>
      <c r="BC913" s="4"/>
      <c r="BD913" s="4"/>
      <c r="BE913" s="4"/>
      <c r="BF913" s="4"/>
      <c r="BG913" s="4"/>
      <c r="BH913" s="4"/>
      <c r="BI913" s="4"/>
      <c r="BJ913" s="4"/>
      <c r="BK913" s="4"/>
      <c r="BL913" s="4"/>
      <c r="BM913" s="4"/>
      <c r="BN913" s="4"/>
      <c r="BO913" s="4"/>
    </row>
    <row r="914" spans="1:67" x14ac:dyDescent="0.15">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c r="AG914" s="4"/>
      <c r="AH914" s="4"/>
      <c r="AI914" s="4"/>
      <c r="AJ914" s="4"/>
      <c r="AK914" s="4"/>
      <c r="AL914" s="4"/>
      <c r="AM914" s="4"/>
      <c r="AN914" s="4"/>
      <c r="AO914" s="4"/>
      <c r="AP914" s="4"/>
      <c r="AQ914" s="4"/>
      <c r="AR914" s="4"/>
      <c r="AS914" s="4"/>
      <c r="AT914" s="4"/>
      <c r="AU914" s="4"/>
      <c r="AV914" s="4"/>
      <c r="AW914" s="4"/>
      <c r="AX914" s="4"/>
      <c r="AY914" s="4"/>
      <c r="AZ914" s="4"/>
      <c r="BA914" s="4"/>
      <c r="BB914" s="4"/>
      <c r="BC914" s="4"/>
      <c r="BD914" s="4"/>
      <c r="BE914" s="4"/>
      <c r="BF914" s="4"/>
      <c r="BG914" s="4"/>
      <c r="BH914" s="4"/>
      <c r="BI914" s="4"/>
      <c r="BJ914" s="4"/>
      <c r="BK914" s="4"/>
      <c r="BL914" s="4"/>
      <c r="BM914" s="4"/>
      <c r="BN914" s="4"/>
      <c r="BO914" s="4"/>
    </row>
    <row r="915" spans="1:67" x14ac:dyDescent="0.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c r="AG915" s="4"/>
      <c r="AH915" s="4"/>
      <c r="AI915" s="4"/>
      <c r="AJ915" s="4"/>
      <c r="AK915" s="4"/>
      <c r="AL915" s="4"/>
      <c r="AM915" s="4"/>
      <c r="AN915" s="4"/>
      <c r="AO915" s="4"/>
      <c r="AP915" s="4"/>
      <c r="AQ915" s="4"/>
      <c r="AR915" s="4"/>
      <c r="AS915" s="4"/>
      <c r="AT915" s="4"/>
      <c r="AU915" s="4"/>
      <c r="AV915" s="4"/>
      <c r="AW915" s="4"/>
      <c r="AX915" s="4"/>
      <c r="AY915" s="4"/>
      <c r="AZ915" s="4"/>
      <c r="BA915" s="4"/>
      <c r="BB915" s="4"/>
      <c r="BC915" s="4"/>
      <c r="BD915" s="4"/>
      <c r="BE915" s="4"/>
      <c r="BF915" s="4"/>
      <c r="BG915" s="4"/>
      <c r="BH915" s="4"/>
      <c r="BI915" s="4"/>
      <c r="BJ915" s="4"/>
      <c r="BK915" s="4"/>
      <c r="BL915" s="4"/>
      <c r="BM915" s="4"/>
      <c r="BN915" s="4"/>
      <c r="BO915" s="4"/>
    </row>
    <row r="916" spans="1:67" x14ac:dyDescent="0.15">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c r="AG916" s="4"/>
      <c r="AH916" s="4"/>
      <c r="AI916" s="4"/>
      <c r="AJ916" s="4"/>
      <c r="AK916" s="4"/>
      <c r="AL916" s="4"/>
      <c r="AM916" s="4"/>
      <c r="AN916" s="4"/>
      <c r="AO916" s="4"/>
      <c r="AP916" s="4"/>
      <c r="AQ916" s="4"/>
      <c r="AR916" s="4"/>
      <c r="AS916" s="4"/>
      <c r="AT916" s="4"/>
      <c r="AU916" s="4"/>
      <c r="AV916" s="4"/>
      <c r="AW916" s="4"/>
      <c r="AX916" s="4"/>
      <c r="AY916" s="4"/>
      <c r="AZ916" s="4"/>
      <c r="BA916" s="4"/>
      <c r="BB916" s="4"/>
      <c r="BC916" s="4"/>
      <c r="BD916" s="4"/>
      <c r="BE916" s="4"/>
      <c r="BF916" s="4"/>
      <c r="BG916" s="4"/>
      <c r="BH916" s="4"/>
      <c r="BI916" s="4"/>
      <c r="BJ916" s="4"/>
      <c r="BK916" s="4"/>
      <c r="BL916" s="4"/>
      <c r="BM916" s="4"/>
      <c r="BN916" s="4"/>
      <c r="BO916" s="4"/>
    </row>
    <row r="917" spans="1:67" x14ac:dyDescent="0.15">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c r="AG917" s="4"/>
      <c r="AH917" s="4"/>
      <c r="AI917" s="4"/>
      <c r="AJ917" s="4"/>
      <c r="AK917" s="4"/>
      <c r="AL917" s="4"/>
      <c r="AM917" s="4"/>
      <c r="AN917" s="4"/>
      <c r="AO917" s="4"/>
      <c r="AP917" s="4"/>
      <c r="AQ917" s="4"/>
      <c r="AR917" s="4"/>
      <c r="AS917" s="4"/>
      <c r="AT917" s="4"/>
      <c r="AU917" s="4"/>
      <c r="AV917" s="4"/>
      <c r="AW917" s="4"/>
      <c r="AX917" s="4"/>
      <c r="AY917" s="4"/>
      <c r="AZ917" s="4"/>
      <c r="BA917" s="4"/>
      <c r="BB917" s="4"/>
      <c r="BC917" s="4"/>
      <c r="BD917" s="4"/>
      <c r="BE917" s="4"/>
      <c r="BF917" s="4"/>
      <c r="BG917" s="4"/>
      <c r="BH917" s="4"/>
      <c r="BI917" s="4"/>
      <c r="BJ917" s="4"/>
      <c r="BK917" s="4"/>
      <c r="BL917" s="4"/>
      <c r="BM917" s="4"/>
      <c r="BN917" s="4"/>
      <c r="BO917" s="4"/>
    </row>
    <row r="918" spans="1:67" x14ac:dyDescent="0.15">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c r="AG918" s="4"/>
      <c r="AH918" s="4"/>
      <c r="AI918" s="4"/>
      <c r="AJ918" s="4"/>
      <c r="AK918" s="4"/>
      <c r="AL918" s="4"/>
      <c r="AM918" s="4"/>
      <c r="AN918" s="4"/>
      <c r="AO918" s="4"/>
      <c r="AP918" s="4"/>
      <c r="AQ918" s="4"/>
      <c r="AR918" s="4"/>
      <c r="AS918" s="4"/>
      <c r="AT918" s="4"/>
      <c r="AU918" s="4"/>
      <c r="AV918" s="4"/>
      <c r="AW918" s="4"/>
      <c r="AX918" s="4"/>
      <c r="AY918" s="4"/>
      <c r="AZ918" s="4"/>
      <c r="BA918" s="4"/>
      <c r="BB918" s="4"/>
      <c r="BC918" s="4"/>
      <c r="BD918" s="4"/>
      <c r="BE918" s="4"/>
      <c r="BF918" s="4"/>
      <c r="BG918" s="4"/>
      <c r="BH918" s="4"/>
      <c r="BI918" s="4"/>
      <c r="BJ918" s="4"/>
      <c r="BK918" s="4"/>
      <c r="BL918" s="4"/>
      <c r="BM918" s="4"/>
      <c r="BN918" s="4"/>
      <c r="BO918" s="4"/>
    </row>
    <row r="919" spans="1:67" x14ac:dyDescent="0.15">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c r="AG919" s="4"/>
      <c r="AH919" s="4"/>
      <c r="AI919" s="4"/>
      <c r="AJ919" s="4"/>
      <c r="AK919" s="4"/>
      <c r="AL919" s="4"/>
      <c r="AM919" s="4"/>
      <c r="AN919" s="4"/>
      <c r="AO919" s="4"/>
      <c r="AP919" s="4"/>
      <c r="AQ919" s="4"/>
      <c r="AR919" s="4"/>
      <c r="AS919" s="4"/>
      <c r="AT919" s="4"/>
      <c r="AU919" s="4"/>
      <c r="AV919" s="4"/>
      <c r="AW919" s="4"/>
      <c r="AX919" s="4"/>
      <c r="AY919" s="4"/>
      <c r="AZ919" s="4"/>
      <c r="BA919" s="4"/>
      <c r="BB919" s="4"/>
      <c r="BC919" s="4"/>
      <c r="BD919" s="4"/>
      <c r="BE919" s="4"/>
      <c r="BF919" s="4"/>
      <c r="BG919" s="4"/>
      <c r="BH919" s="4"/>
      <c r="BI919" s="4"/>
      <c r="BJ919" s="4"/>
      <c r="BK919" s="4"/>
      <c r="BL919" s="4"/>
      <c r="BM919" s="4"/>
      <c r="BN919" s="4"/>
      <c r="BO919" s="4"/>
    </row>
    <row r="920" spans="1:67" x14ac:dyDescent="0.15">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c r="AG920" s="4"/>
      <c r="AH920" s="4"/>
      <c r="AI920" s="4"/>
      <c r="AJ920" s="4"/>
      <c r="AK920" s="4"/>
      <c r="AL920" s="4"/>
      <c r="AM920" s="4"/>
      <c r="AN920" s="4"/>
      <c r="AO920" s="4"/>
      <c r="AP920" s="4"/>
      <c r="AQ920" s="4"/>
      <c r="AR920" s="4"/>
      <c r="AS920" s="4"/>
      <c r="AT920" s="4"/>
      <c r="AU920" s="4"/>
      <c r="AV920" s="4"/>
      <c r="AW920" s="4"/>
      <c r="AX920" s="4"/>
      <c r="AY920" s="4"/>
      <c r="AZ920" s="4"/>
      <c r="BA920" s="4"/>
      <c r="BB920" s="4"/>
      <c r="BC920" s="4"/>
      <c r="BD920" s="4"/>
      <c r="BE920" s="4"/>
      <c r="BF920" s="4"/>
      <c r="BG920" s="4"/>
      <c r="BH920" s="4"/>
      <c r="BI920" s="4"/>
      <c r="BJ920" s="4"/>
      <c r="BK920" s="4"/>
      <c r="BL920" s="4"/>
      <c r="BM920" s="4"/>
      <c r="BN920" s="4"/>
      <c r="BO920" s="4"/>
    </row>
    <row r="921" spans="1:67" x14ac:dyDescent="0.15">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c r="AG921" s="4"/>
      <c r="AH921" s="4"/>
      <c r="AI921" s="4"/>
      <c r="AJ921" s="4"/>
      <c r="AK921" s="4"/>
      <c r="AL921" s="4"/>
      <c r="AM921" s="4"/>
      <c r="AN921" s="4"/>
      <c r="AO921" s="4"/>
      <c r="AP921" s="4"/>
      <c r="AQ921" s="4"/>
      <c r="AR921" s="4"/>
      <c r="AS921" s="4"/>
      <c r="AT921" s="4"/>
      <c r="AU921" s="4"/>
      <c r="AV921" s="4"/>
      <c r="AW921" s="4"/>
      <c r="AX921" s="4"/>
      <c r="AY921" s="4"/>
      <c r="AZ921" s="4"/>
      <c r="BA921" s="4"/>
      <c r="BB921" s="4"/>
      <c r="BC921" s="4"/>
      <c r="BD921" s="4"/>
      <c r="BE921" s="4"/>
      <c r="BF921" s="4"/>
      <c r="BG921" s="4"/>
      <c r="BH921" s="4"/>
      <c r="BI921" s="4"/>
      <c r="BJ921" s="4"/>
      <c r="BK921" s="4"/>
      <c r="BL921" s="4"/>
      <c r="BM921" s="4"/>
      <c r="BN921" s="4"/>
      <c r="BO921" s="4"/>
    </row>
    <row r="922" spans="1:67" x14ac:dyDescent="0.15">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c r="AG922" s="4"/>
      <c r="AH922" s="4"/>
      <c r="AI922" s="4"/>
      <c r="AJ922" s="4"/>
      <c r="AK922" s="4"/>
      <c r="AL922" s="4"/>
      <c r="AM922" s="4"/>
      <c r="AN922" s="4"/>
      <c r="AO922" s="4"/>
      <c r="AP922" s="4"/>
      <c r="AQ922" s="4"/>
      <c r="AR922" s="4"/>
      <c r="AS922" s="4"/>
      <c r="AT922" s="4"/>
      <c r="AU922" s="4"/>
      <c r="AV922" s="4"/>
      <c r="AW922" s="4"/>
      <c r="AX922" s="4"/>
      <c r="AY922" s="4"/>
      <c r="AZ922" s="4"/>
      <c r="BA922" s="4"/>
      <c r="BB922" s="4"/>
      <c r="BC922" s="4"/>
      <c r="BD922" s="4"/>
      <c r="BE922" s="4"/>
      <c r="BF922" s="4"/>
      <c r="BG922" s="4"/>
      <c r="BH922" s="4"/>
      <c r="BI922" s="4"/>
      <c r="BJ922" s="4"/>
      <c r="BK922" s="4"/>
      <c r="BL922" s="4"/>
      <c r="BM922" s="4"/>
      <c r="BN922" s="4"/>
      <c r="BO922" s="4"/>
    </row>
    <row r="923" spans="1:67" x14ac:dyDescent="0.15">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c r="AG923" s="4"/>
      <c r="AH923" s="4"/>
      <c r="AI923" s="4"/>
      <c r="AJ923" s="4"/>
      <c r="AK923" s="4"/>
      <c r="AL923" s="4"/>
      <c r="AM923" s="4"/>
      <c r="AN923" s="4"/>
      <c r="AO923" s="4"/>
      <c r="AP923" s="4"/>
      <c r="AQ923" s="4"/>
      <c r="AR923" s="4"/>
      <c r="AS923" s="4"/>
      <c r="AT923" s="4"/>
      <c r="AU923" s="4"/>
      <c r="AV923" s="4"/>
      <c r="AW923" s="4"/>
      <c r="AX923" s="4"/>
      <c r="AY923" s="4"/>
      <c r="AZ923" s="4"/>
      <c r="BA923" s="4"/>
      <c r="BB923" s="4"/>
      <c r="BC923" s="4"/>
      <c r="BD923" s="4"/>
      <c r="BE923" s="4"/>
      <c r="BF923" s="4"/>
      <c r="BG923" s="4"/>
      <c r="BH923" s="4"/>
      <c r="BI923" s="4"/>
      <c r="BJ923" s="4"/>
      <c r="BK923" s="4"/>
      <c r="BL923" s="4"/>
      <c r="BM923" s="4"/>
      <c r="BN923" s="4"/>
      <c r="BO923" s="4"/>
    </row>
    <row r="924" spans="1:67" x14ac:dyDescent="0.15">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c r="AG924" s="4"/>
      <c r="AH924" s="4"/>
      <c r="AI924" s="4"/>
      <c r="AJ924" s="4"/>
      <c r="AK924" s="4"/>
      <c r="AL924" s="4"/>
      <c r="AM924" s="4"/>
      <c r="AN924" s="4"/>
      <c r="AO924" s="4"/>
      <c r="AP924" s="4"/>
      <c r="AQ924" s="4"/>
      <c r="AR924" s="4"/>
      <c r="AS924" s="4"/>
      <c r="AT924" s="4"/>
      <c r="AU924" s="4"/>
      <c r="AV924" s="4"/>
      <c r="AW924" s="4"/>
      <c r="AX924" s="4"/>
      <c r="AY924" s="4"/>
      <c r="AZ924" s="4"/>
      <c r="BA924" s="4"/>
      <c r="BB924" s="4"/>
      <c r="BC924" s="4"/>
      <c r="BD924" s="4"/>
      <c r="BE924" s="4"/>
      <c r="BF924" s="4"/>
      <c r="BG924" s="4"/>
      <c r="BH924" s="4"/>
      <c r="BI924" s="4"/>
      <c r="BJ924" s="4"/>
      <c r="BK924" s="4"/>
      <c r="BL924" s="4"/>
      <c r="BM924" s="4"/>
      <c r="BN924" s="4"/>
      <c r="BO924" s="4"/>
    </row>
    <row r="925" spans="1:67" x14ac:dyDescent="0.1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c r="AG925" s="4"/>
      <c r="AH925" s="4"/>
      <c r="AI925" s="4"/>
      <c r="AJ925" s="4"/>
      <c r="AK925" s="4"/>
      <c r="AL925" s="4"/>
      <c r="AM925" s="4"/>
      <c r="AN925" s="4"/>
      <c r="AO925" s="4"/>
      <c r="AP925" s="4"/>
      <c r="AQ925" s="4"/>
      <c r="AR925" s="4"/>
      <c r="AS925" s="4"/>
      <c r="AT925" s="4"/>
      <c r="AU925" s="4"/>
      <c r="AV925" s="4"/>
      <c r="AW925" s="4"/>
      <c r="AX925" s="4"/>
      <c r="AY925" s="4"/>
      <c r="AZ925" s="4"/>
      <c r="BA925" s="4"/>
      <c r="BB925" s="4"/>
      <c r="BC925" s="4"/>
      <c r="BD925" s="4"/>
      <c r="BE925" s="4"/>
      <c r="BF925" s="4"/>
      <c r="BG925" s="4"/>
      <c r="BH925" s="4"/>
      <c r="BI925" s="4"/>
      <c r="BJ925" s="4"/>
      <c r="BK925" s="4"/>
      <c r="BL925" s="4"/>
      <c r="BM925" s="4"/>
      <c r="BN925" s="4"/>
      <c r="BO925" s="4"/>
    </row>
    <row r="926" spans="1:67" x14ac:dyDescent="0.15">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c r="AG926" s="4"/>
      <c r="AH926" s="4"/>
      <c r="AI926" s="4"/>
      <c r="AJ926" s="4"/>
      <c r="AK926" s="4"/>
      <c r="AL926" s="4"/>
      <c r="AM926" s="4"/>
      <c r="AN926" s="4"/>
      <c r="AO926" s="4"/>
      <c r="AP926" s="4"/>
      <c r="AQ926" s="4"/>
      <c r="AR926" s="4"/>
      <c r="AS926" s="4"/>
      <c r="AT926" s="4"/>
      <c r="AU926" s="4"/>
      <c r="AV926" s="4"/>
      <c r="AW926" s="4"/>
      <c r="AX926" s="4"/>
      <c r="AY926" s="4"/>
      <c r="AZ926" s="4"/>
      <c r="BA926" s="4"/>
      <c r="BB926" s="4"/>
      <c r="BC926" s="4"/>
      <c r="BD926" s="4"/>
      <c r="BE926" s="4"/>
      <c r="BF926" s="4"/>
      <c r="BG926" s="4"/>
      <c r="BH926" s="4"/>
      <c r="BI926" s="4"/>
      <c r="BJ926" s="4"/>
      <c r="BK926" s="4"/>
      <c r="BL926" s="4"/>
      <c r="BM926" s="4"/>
      <c r="BN926" s="4"/>
      <c r="BO926" s="4"/>
    </row>
    <row r="927" spans="1:67" x14ac:dyDescent="0.15">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c r="AG927" s="4"/>
      <c r="AH927" s="4"/>
      <c r="AI927" s="4"/>
      <c r="AJ927" s="4"/>
      <c r="AK927" s="4"/>
      <c r="AL927" s="4"/>
      <c r="AM927" s="4"/>
      <c r="AN927" s="4"/>
      <c r="AO927" s="4"/>
      <c r="AP927" s="4"/>
      <c r="AQ927" s="4"/>
      <c r="AR927" s="4"/>
      <c r="AS927" s="4"/>
      <c r="AT927" s="4"/>
      <c r="AU927" s="4"/>
      <c r="AV927" s="4"/>
      <c r="AW927" s="4"/>
      <c r="AX927" s="4"/>
      <c r="AY927" s="4"/>
      <c r="AZ927" s="4"/>
      <c r="BA927" s="4"/>
      <c r="BB927" s="4"/>
      <c r="BC927" s="4"/>
      <c r="BD927" s="4"/>
      <c r="BE927" s="4"/>
      <c r="BF927" s="4"/>
      <c r="BG927" s="4"/>
      <c r="BH927" s="4"/>
      <c r="BI927" s="4"/>
      <c r="BJ927" s="4"/>
      <c r="BK927" s="4"/>
      <c r="BL927" s="4"/>
      <c r="BM927" s="4"/>
      <c r="BN927" s="4"/>
      <c r="BO927" s="4"/>
    </row>
    <row r="928" spans="1:67" x14ac:dyDescent="0.15">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c r="AG928" s="4"/>
      <c r="AH928" s="4"/>
      <c r="AI928" s="4"/>
      <c r="AJ928" s="4"/>
      <c r="AK928" s="4"/>
      <c r="AL928" s="4"/>
      <c r="AM928" s="4"/>
      <c r="AN928" s="4"/>
      <c r="AO928" s="4"/>
      <c r="AP928" s="4"/>
      <c r="AQ928" s="4"/>
      <c r="AR928" s="4"/>
      <c r="AS928" s="4"/>
      <c r="AT928" s="4"/>
      <c r="AU928" s="4"/>
      <c r="AV928" s="4"/>
      <c r="AW928" s="4"/>
      <c r="AX928" s="4"/>
      <c r="AY928" s="4"/>
      <c r="AZ928" s="4"/>
      <c r="BA928" s="4"/>
      <c r="BB928" s="4"/>
      <c r="BC928" s="4"/>
      <c r="BD928" s="4"/>
      <c r="BE928" s="4"/>
      <c r="BF928" s="4"/>
      <c r="BG928" s="4"/>
      <c r="BH928" s="4"/>
      <c r="BI928" s="4"/>
      <c r="BJ928" s="4"/>
      <c r="BK928" s="4"/>
      <c r="BL928" s="4"/>
      <c r="BM928" s="4"/>
      <c r="BN928" s="4"/>
      <c r="BO928" s="4"/>
    </row>
    <row r="929" spans="1:67" x14ac:dyDescent="0.15">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c r="AG929" s="4"/>
      <c r="AH929" s="4"/>
      <c r="AI929" s="4"/>
      <c r="AJ929" s="4"/>
      <c r="AK929" s="4"/>
      <c r="AL929" s="4"/>
      <c r="AM929" s="4"/>
      <c r="AN929" s="4"/>
      <c r="AO929" s="4"/>
      <c r="AP929" s="4"/>
      <c r="AQ929" s="4"/>
      <c r="AR929" s="4"/>
      <c r="AS929" s="4"/>
      <c r="AT929" s="4"/>
      <c r="AU929" s="4"/>
      <c r="AV929" s="4"/>
      <c r="AW929" s="4"/>
      <c r="AX929" s="4"/>
      <c r="AY929" s="4"/>
      <c r="AZ929" s="4"/>
      <c r="BA929" s="4"/>
      <c r="BB929" s="4"/>
      <c r="BC929" s="4"/>
      <c r="BD929" s="4"/>
      <c r="BE929" s="4"/>
      <c r="BF929" s="4"/>
      <c r="BG929" s="4"/>
      <c r="BH929" s="4"/>
      <c r="BI929" s="4"/>
      <c r="BJ929" s="4"/>
      <c r="BK929" s="4"/>
      <c r="BL929" s="4"/>
      <c r="BM929" s="4"/>
      <c r="BN929" s="4"/>
      <c r="BO929" s="4"/>
    </row>
    <row r="930" spans="1:67" x14ac:dyDescent="0.15">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c r="AG930" s="4"/>
      <c r="AH930" s="4"/>
      <c r="AI930" s="4"/>
      <c r="AJ930" s="4"/>
      <c r="AK930" s="4"/>
      <c r="AL930" s="4"/>
      <c r="AM930" s="4"/>
      <c r="AN930" s="4"/>
      <c r="AO930" s="4"/>
      <c r="AP930" s="4"/>
      <c r="AQ930" s="4"/>
      <c r="AR930" s="4"/>
      <c r="AS930" s="4"/>
      <c r="AT930" s="4"/>
      <c r="AU930" s="4"/>
      <c r="AV930" s="4"/>
      <c r="AW930" s="4"/>
      <c r="AX930" s="4"/>
      <c r="AY930" s="4"/>
      <c r="AZ930" s="4"/>
      <c r="BA930" s="4"/>
      <c r="BB930" s="4"/>
      <c r="BC930" s="4"/>
      <c r="BD930" s="4"/>
      <c r="BE930" s="4"/>
      <c r="BF930" s="4"/>
      <c r="BG930" s="4"/>
      <c r="BH930" s="4"/>
      <c r="BI930" s="4"/>
      <c r="BJ930" s="4"/>
      <c r="BK930" s="4"/>
      <c r="BL930" s="4"/>
      <c r="BM930" s="4"/>
      <c r="BN930" s="4"/>
      <c r="BO930" s="4"/>
    </row>
    <row r="931" spans="1:67" x14ac:dyDescent="0.15">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c r="AG931" s="4"/>
      <c r="AH931" s="4"/>
      <c r="AI931" s="4"/>
      <c r="AJ931" s="4"/>
      <c r="AK931" s="4"/>
      <c r="AL931" s="4"/>
      <c r="AM931" s="4"/>
      <c r="AN931" s="4"/>
      <c r="AO931" s="4"/>
      <c r="AP931" s="4"/>
      <c r="AQ931" s="4"/>
      <c r="AR931" s="4"/>
      <c r="AS931" s="4"/>
      <c r="AT931" s="4"/>
      <c r="AU931" s="4"/>
      <c r="AV931" s="4"/>
      <c r="AW931" s="4"/>
      <c r="AX931" s="4"/>
      <c r="AY931" s="4"/>
      <c r="AZ931" s="4"/>
      <c r="BA931" s="4"/>
      <c r="BB931" s="4"/>
      <c r="BC931" s="4"/>
      <c r="BD931" s="4"/>
      <c r="BE931" s="4"/>
      <c r="BF931" s="4"/>
      <c r="BG931" s="4"/>
      <c r="BH931" s="4"/>
      <c r="BI931" s="4"/>
      <c r="BJ931" s="4"/>
      <c r="BK931" s="4"/>
      <c r="BL931" s="4"/>
      <c r="BM931" s="4"/>
      <c r="BN931" s="4"/>
      <c r="BO931" s="4"/>
    </row>
    <row r="932" spans="1:67" x14ac:dyDescent="0.15">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c r="AG932" s="4"/>
      <c r="AH932" s="4"/>
      <c r="AI932" s="4"/>
      <c r="AJ932" s="4"/>
      <c r="AK932" s="4"/>
      <c r="AL932" s="4"/>
      <c r="AM932" s="4"/>
      <c r="AN932" s="4"/>
      <c r="AO932" s="4"/>
      <c r="AP932" s="4"/>
      <c r="AQ932" s="4"/>
      <c r="AR932" s="4"/>
      <c r="AS932" s="4"/>
      <c r="AT932" s="4"/>
      <c r="AU932" s="4"/>
      <c r="AV932" s="4"/>
      <c r="AW932" s="4"/>
      <c r="AX932" s="4"/>
      <c r="AY932" s="4"/>
      <c r="AZ932" s="4"/>
      <c r="BA932" s="4"/>
      <c r="BB932" s="4"/>
      <c r="BC932" s="4"/>
      <c r="BD932" s="4"/>
      <c r="BE932" s="4"/>
      <c r="BF932" s="4"/>
      <c r="BG932" s="4"/>
      <c r="BH932" s="4"/>
      <c r="BI932" s="4"/>
      <c r="BJ932" s="4"/>
      <c r="BK932" s="4"/>
      <c r="BL932" s="4"/>
      <c r="BM932" s="4"/>
      <c r="BN932" s="4"/>
      <c r="BO932" s="4"/>
    </row>
    <row r="933" spans="1:67" x14ac:dyDescent="0.15">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c r="AG933" s="4"/>
      <c r="AH933" s="4"/>
      <c r="AI933" s="4"/>
      <c r="AJ933" s="4"/>
      <c r="AK933" s="4"/>
      <c r="AL933" s="4"/>
      <c r="AM933" s="4"/>
      <c r="AN933" s="4"/>
      <c r="AO933" s="4"/>
      <c r="AP933" s="4"/>
      <c r="AQ933" s="4"/>
      <c r="AR933" s="4"/>
      <c r="AS933" s="4"/>
      <c r="AT933" s="4"/>
      <c r="AU933" s="4"/>
      <c r="AV933" s="4"/>
      <c r="AW933" s="4"/>
      <c r="AX933" s="4"/>
      <c r="AY933" s="4"/>
      <c r="AZ933" s="4"/>
      <c r="BA933" s="4"/>
      <c r="BB933" s="4"/>
      <c r="BC933" s="4"/>
      <c r="BD933" s="4"/>
      <c r="BE933" s="4"/>
      <c r="BF933" s="4"/>
      <c r="BG933" s="4"/>
      <c r="BH933" s="4"/>
      <c r="BI933" s="4"/>
      <c r="BJ933" s="4"/>
      <c r="BK933" s="4"/>
      <c r="BL933" s="4"/>
      <c r="BM933" s="4"/>
      <c r="BN933" s="4"/>
      <c r="BO933" s="4"/>
    </row>
    <row r="934" spans="1:67" x14ac:dyDescent="0.15">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c r="AG934" s="4"/>
      <c r="AH934" s="4"/>
      <c r="AI934" s="4"/>
      <c r="AJ934" s="4"/>
      <c r="AK934" s="4"/>
      <c r="AL934" s="4"/>
      <c r="AM934" s="4"/>
      <c r="AN934" s="4"/>
      <c r="AO934" s="4"/>
      <c r="AP934" s="4"/>
      <c r="AQ934" s="4"/>
      <c r="AR934" s="4"/>
      <c r="AS934" s="4"/>
      <c r="AT934" s="4"/>
      <c r="AU934" s="4"/>
      <c r="AV934" s="4"/>
      <c r="AW934" s="4"/>
      <c r="AX934" s="4"/>
      <c r="AY934" s="4"/>
      <c r="AZ934" s="4"/>
      <c r="BA934" s="4"/>
      <c r="BB934" s="4"/>
      <c r="BC934" s="4"/>
      <c r="BD934" s="4"/>
      <c r="BE934" s="4"/>
      <c r="BF934" s="4"/>
      <c r="BG934" s="4"/>
      <c r="BH934" s="4"/>
      <c r="BI934" s="4"/>
      <c r="BJ934" s="4"/>
      <c r="BK934" s="4"/>
      <c r="BL934" s="4"/>
      <c r="BM934" s="4"/>
      <c r="BN934" s="4"/>
      <c r="BO934" s="4"/>
    </row>
    <row r="935" spans="1:67" x14ac:dyDescent="0.1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c r="AG935" s="4"/>
      <c r="AH935" s="4"/>
      <c r="AI935" s="4"/>
      <c r="AJ935" s="4"/>
      <c r="AK935" s="4"/>
      <c r="AL935" s="4"/>
      <c r="AM935" s="4"/>
      <c r="AN935" s="4"/>
      <c r="AO935" s="4"/>
      <c r="AP935" s="4"/>
      <c r="AQ935" s="4"/>
      <c r="AR935" s="4"/>
      <c r="AS935" s="4"/>
      <c r="AT935" s="4"/>
      <c r="AU935" s="4"/>
      <c r="AV935" s="4"/>
      <c r="AW935" s="4"/>
      <c r="AX935" s="4"/>
      <c r="AY935" s="4"/>
      <c r="AZ935" s="4"/>
      <c r="BA935" s="4"/>
      <c r="BB935" s="4"/>
      <c r="BC935" s="4"/>
      <c r="BD935" s="4"/>
      <c r="BE935" s="4"/>
      <c r="BF935" s="4"/>
      <c r="BG935" s="4"/>
      <c r="BH935" s="4"/>
      <c r="BI935" s="4"/>
      <c r="BJ935" s="4"/>
      <c r="BK935" s="4"/>
      <c r="BL935" s="4"/>
      <c r="BM935" s="4"/>
      <c r="BN935" s="4"/>
      <c r="BO935" s="4"/>
    </row>
    <row r="936" spans="1:67" x14ac:dyDescent="0.15">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c r="AG936" s="4"/>
      <c r="AH936" s="4"/>
      <c r="AI936" s="4"/>
      <c r="AJ936" s="4"/>
      <c r="AK936" s="4"/>
      <c r="AL936" s="4"/>
      <c r="AM936" s="4"/>
      <c r="AN936" s="4"/>
      <c r="AO936" s="4"/>
      <c r="AP936" s="4"/>
      <c r="AQ936" s="4"/>
      <c r="AR936" s="4"/>
      <c r="AS936" s="4"/>
      <c r="AT936" s="4"/>
      <c r="AU936" s="4"/>
      <c r="AV936" s="4"/>
      <c r="AW936" s="4"/>
      <c r="AX936" s="4"/>
      <c r="AY936" s="4"/>
      <c r="AZ936" s="4"/>
      <c r="BA936" s="4"/>
      <c r="BB936" s="4"/>
      <c r="BC936" s="4"/>
      <c r="BD936" s="4"/>
      <c r="BE936" s="4"/>
      <c r="BF936" s="4"/>
      <c r="BG936" s="4"/>
      <c r="BH936" s="4"/>
      <c r="BI936" s="4"/>
      <c r="BJ936" s="4"/>
      <c r="BK936" s="4"/>
      <c r="BL936" s="4"/>
      <c r="BM936" s="4"/>
      <c r="BN936" s="4"/>
      <c r="BO936" s="4"/>
    </row>
    <row r="937" spans="1:67" x14ac:dyDescent="0.15">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c r="AG937" s="4"/>
      <c r="AH937" s="4"/>
      <c r="AI937" s="4"/>
      <c r="AJ937" s="4"/>
      <c r="AK937" s="4"/>
      <c r="AL937" s="4"/>
      <c r="AM937" s="4"/>
      <c r="AN937" s="4"/>
      <c r="AO937" s="4"/>
      <c r="AP937" s="4"/>
      <c r="AQ937" s="4"/>
      <c r="AR937" s="4"/>
      <c r="AS937" s="4"/>
      <c r="AT937" s="4"/>
      <c r="AU937" s="4"/>
      <c r="AV937" s="4"/>
      <c r="AW937" s="4"/>
      <c r="AX937" s="4"/>
      <c r="AY937" s="4"/>
      <c r="AZ937" s="4"/>
      <c r="BA937" s="4"/>
      <c r="BB937" s="4"/>
      <c r="BC937" s="4"/>
      <c r="BD937" s="4"/>
      <c r="BE937" s="4"/>
      <c r="BF937" s="4"/>
      <c r="BG937" s="4"/>
      <c r="BH937" s="4"/>
      <c r="BI937" s="4"/>
      <c r="BJ937" s="4"/>
      <c r="BK937" s="4"/>
      <c r="BL937" s="4"/>
      <c r="BM937" s="4"/>
      <c r="BN937" s="4"/>
      <c r="BO937" s="4"/>
    </row>
    <row r="938" spans="1:67" x14ac:dyDescent="0.15">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c r="AG938" s="4"/>
      <c r="AH938" s="4"/>
      <c r="AI938" s="4"/>
      <c r="AJ938" s="4"/>
      <c r="AK938" s="4"/>
      <c r="AL938" s="4"/>
      <c r="AM938" s="4"/>
      <c r="AN938" s="4"/>
      <c r="AO938" s="4"/>
      <c r="AP938" s="4"/>
      <c r="AQ938" s="4"/>
      <c r="AR938" s="4"/>
      <c r="AS938" s="4"/>
      <c r="AT938" s="4"/>
      <c r="AU938" s="4"/>
      <c r="AV938" s="4"/>
      <c r="AW938" s="4"/>
      <c r="AX938" s="4"/>
      <c r="AY938" s="4"/>
      <c r="AZ938" s="4"/>
      <c r="BA938" s="4"/>
      <c r="BB938" s="4"/>
      <c r="BC938" s="4"/>
      <c r="BD938" s="4"/>
      <c r="BE938" s="4"/>
      <c r="BF938" s="4"/>
      <c r="BG938" s="4"/>
      <c r="BH938" s="4"/>
      <c r="BI938" s="4"/>
      <c r="BJ938" s="4"/>
      <c r="BK938" s="4"/>
      <c r="BL938" s="4"/>
      <c r="BM938" s="4"/>
      <c r="BN938" s="4"/>
      <c r="BO938" s="4"/>
    </row>
    <row r="939" spans="1:67" x14ac:dyDescent="0.15">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c r="AG939" s="4"/>
      <c r="AH939" s="4"/>
      <c r="AI939" s="4"/>
      <c r="AJ939" s="4"/>
      <c r="AK939" s="4"/>
      <c r="AL939" s="4"/>
      <c r="AM939" s="4"/>
      <c r="AN939" s="4"/>
      <c r="AO939" s="4"/>
      <c r="AP939" s="4"/>
      <c r="AQ939" s="4"/>
      <c r="AR939" s="4"/>
      <c r="AS939" s="4"/>
      <c r="AT939" s="4"/>
      <c r="AU939" s="4"/>
      <c r="AV939" s="4"/>
      <c r="AW939" s="4"/>
      <c r="AX939" s="4"/>
      <c r="AY939" s="4"/>
      <c r="AZ939" s="4"/>
      <c r="BA939" s="4"/>
      <c r="BB939" s="4"/>
      <c r="BC939" s="4"/>
      <c r="BD939" s="4"/>
      <c r="BE939" s="4"/>
      <c r="BF939" s="4"/>
      <c r="BG939" s="4"/>
      <c r="BH939" s="4"/>
      <c r="BI939" s="4"/>
      <c r="BJ939" s="4"/>
      <c r="BK939" s="4"/>
      <c r="BL939" s="4"/>
      <c r="BM939" s="4"/>
      <c r="BN939" s="4"/>
      <c r="BO939" s="4"/>
    </row>
    <row r="940" spans="1:67" x14ac:dyDescent="0.15">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c r="AG940" s="4"/>
      <c r="AH940" s="4"/>
      <c r="AI940" s="4"/>
      <c r="AJ940" s="4"/>
      <c r="AK940" s="4"/>
      <c r="AL940" s="4"/>
      <c r="AM940" s="4"/>
      <c r="AN940" s="4"/>
      <c r="AO940" s="4"/>
      <c r="AP940" s="4"/>
      <c r="AQ940" s="4"/>
      <c r="AR940" s="4"/>
      <c r="AS940" s="4"/>
      <c r="AT940" s="4"/>
      <c r="AU940" s="4"/>
      <c r="AV940" s="4"/>
      <c r="AW940" s="4"/>
      <c r="AX940" s="4"/>
      <c r="AY940" s="4"/>
      <c r="AZ940" s="4"/>
      <c r="BA940" s="4"/>
      <c r="BB940" s="4"/>
      <c r="BC940" s="4"/>
      <c r="BD940" s="4"/>
      <c r="BE940" s="4"/>
      <c r="BF940" s="4"/>
      <c r="BG940" s="4"/>
      <c r="BH940" s="4"/>
      <c r="BI940" s="4"/>
      <c r="BJ940" s="4"/>
      <c r="BK940" s="4"/>
      <c r="BL940" s="4"/>
      <c r="BM940" s="4"/>
      <c r="BN940" s="4"/>
      <c r="BO940" s="4"/>
    </row>
    <row r="941" spans="1:67" x14ac:dyDescent="0.15">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c r="AG941" s="4"/>
      <c r="AH941" s="4"/>
      <c r="AI941" s="4"/>
      <c r="AJ941" s="4"/>
      <c r="AK941" s="4"/>
      <c r="AL941" s="4"/>
      <c r="AM941" s="4"/>
      <c r="AN941" s="4"/>
      <c r="AO941" s="4"/>
      <c r="AP941" s="4"/>
      <c r="AQ941" s="4"/>
      <c r="AR941" s="4"/>
      <c r="AS941" s="4"/>
      <c r="AT941" s="4"/>
      <c r="AU941" s="4"/>
      <c r="AV941" s="4"/>
      <c r="AW941" s="4"/>
      <c r="AX941" s="4"/>
      <c r="AY941" s="4"/>
      <c r="AZ941" s="4"/>
      <c r="BA941" s="4"/>
      <c r="BB941" s="4"/>
      <c r="BC941" s="4"/>
      <c r="BD941" s="4"/>
      <c r="BE941" s="4"/>
      <c r="BF941" s="4"/>
      <c r="BG941" s="4"/>
      <c r="BH941" s="4"/>
      <c r="BI941" s="4"/>
      <c r="BJ941" s="4"/>
      <c r="BK941" s="4"/>
      <c r="BL941" s="4"/>
      <c r="BM941" s="4"/>
      <c r="BN941" s="4"/>
      <c r="BO941" s="4"/>
    </row>
    <row r="942" spans="1:67" x14ac:dyDescent="0.15">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c r="AG942" s="4"/>
      <c r="AH942" s="4"/>
      <c r="AI942" s="4"/>
      <c r="AJ942" s="4"/>
      <c r="AK942" s="4"/>
      <c r="AL942" s="4"/>
      <c r="AM942" s="4"/>
      <c r="AN942" s="4"/>
      <c r="AO942" s="4"/>
      <c r="AP942" s="4"/>
      <c r="AQ942" s="4"/>
      <c r="AR942" s="4"/>
      <c r="AS942" s="4"/>
      <c r="AT942" s="4"/>
      <c r="AU942" s="4"/>
      <c r="AV942" s="4"/>
      <c r="AW942" s="4"/>
      <c r="AX942" s="4"/>
      <c r="AY942" s="4"/>
      <c r="AZ942" s="4"/>
      <c r="BA942" s="4"/>
      <c r="BB942" s="4"/>
      <c r="BC942" s="4"/>
      <c r="BD942" s="4"/>
      <c r="BE942" s="4"/>
      <c r="BF942" s="4"/>
      <c r="BG942" s="4"/>
      <c r="BH942" s="4"/>
      <c r="BI942" s="4"/>
      <c r="BJ942" s="4"/>
      <c r="BK942" s="4"/>
      <c r="BL942" s="4"/>
      <c r="BM942" s="4"/>
      <c r="BN942" s="4"/>
      <c r="BO942" s="4"/>
    </row>
    <row r="943" spans="1:67" x14ac:dyDescent="0.15">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c r="AG943" s="4"/>
      <c r="AH943" s="4"/>
      <c r="AI943" s="4"/>
      <c r="AJ943" s="4"/>
      <c r="AK943" s="4"/>
      <c r="AL943" s="4"/>
      <c r="AM943" s="4"/>
      <c r="AN943" s="4"/>
      <c r="AO943" s="4"/>
      <c r="AP943" s="4"/>
      <c r="AQ943" s="4"/>
      <c r="AR943" s="4"/>
      <c r="AS943" s="4"/>
      <c r="AT943" s="4"/>
      <c r="AU943" s="4"/>
      <c r="AV943" s="4"/>
      <c r="AW943" s="4"/>
      <c r="AX943" s="4"/>
      <c r="AY943" s="4"/>
      <c r="AZ943" s="4"/>
      <c r="BA943" s="4"/>
      <c r="BB943" s="4"/>
      <c r="BC943" s="4"/>
      <c r="BD943" s="4"/>
      <c r="BE943" s="4"/>
      <c r="BF943" s="4"/>
      <c r="BG943" s="4"/>
      <c r="BH943" s="4"/>
      <c r="BI943" s="4"/>
      <c r="BJ943" s="4"/>
      <c r="BK943" s="4"/>
      <c r="BL943" s="4"/>
      <c r="BM943" s="4"/>
      <c r="BN943" s="4"/>
      <c r="BO943" s="4"/>
    </row>
    <row r="944" spans="1:67" x14ac:dyDescent="0.15">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c r="AG944" s="4"/>
      <c r="AH944" s="4"/>
      <c r="AI944" s="4"/>
      <c r="AJ944" s="4"/>
      <c r="AK944" s="4"/>
      <c r="AL944" s="4"/>
      <c r="AM944" s="4"/>
      <c r="AN944" s="4"/>
      <c r="AO944" s="4"/>
      <c r="AP944" s="4"/>
      <c r="AQ944" s="4"/>
      <c r="AR944" s="4"/>
      <c r="AS944" s="4"/>
      <c r="AT944" s="4"/>
      <c r="AU944" s="4"/>
      <c r="AV944" s="4"/>
      <c r="AW944" s="4"/>
      <c r="AX944" s="4"/>
      <c r="AY944" s="4"/>
      <c r="AZ944" s="4"/>
      <c r="BA944" s="4"/>
      <c r="BB944" s="4"/>
      <c r="BC944" s="4"/>
      <c r="BD944" s="4"/>
      <c r="BE944" s="4"/>
      <c r="BF944" s="4"/>
      <c r="BG944" s="4"/>
      <c r="BH944" s="4"/>
      <c r="BI944" s="4"/>
      <c r="BJ944" s="4"/>
      <c r="BK944" s="4"/>
      <c r="BL944" s="4"/>
      <c r="BM944" s="4"/>
      <c r="BN944" s="4"/>
      <c r="BO944" s="4"/>
    </row>
    <row r="945" spans="1:67" x14ac:dyDescent="0.1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c r="AG945" s="4"/>
      <c r="AH945" s="4"/>
      <c r="AI945" s="4"/>
      <c r="AJ945" s="4"/>
      <c r="AK945" s="4"/>
      <c r="AL945" s="4"/>
      <c r="AM945" s="4"/>
      <c r="AN945" s="4"/>
      <c r="AO945" s="4"/>
      <c r="AP945" s="4"/>
      <c r="AQ945" s="4"/>
      <c r="AR945" s="4"/>
      <c r="AS945" s="4"/>
      <c r="AT945" s="4"/>
      <c r="AU945" s="4"/>
      <c r="AV945" s="4"/>
      <c r="AW945" s="4"/>
      <c r="AX945" s="4"/>
      <c r="AY945" s="4"/>
      <c r="AZ945" s="4"/>
      <c r="BA945" s="4"/>
      <c r="BB945" s="4"/>
      <c r="BC945" s="4"/>
      <c r="BD945" s="4"/>
      <c r="BE945" s="4"/>
      <c r="BF945" s="4"/>
      <c r="BG945" s="4"/>
      <c r="BH945" s="4"/>
      <c r="BI945" s="4"/>
      <c r="BJ945" s="4"/>
      <c r="BK945" s="4"/>
      <c r="BL945" s="4"/>
      <c r="BM945" s="4"/>
      <c r="BN945" s="4"/>
      <c r="BO945" s="4"/>
    </row>
    <row r="946" spans="1:67" x14ac:dyDescent="0.15">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c r="AG946" s="4"/>
      <c r="AH946" s="4"/>
      <c r="AI946" s="4"/>
      <c r="AJ946" s="4"/>
      <c r="AK946" s="4"/>
      <c r="AL946" s="4"/>
      <c r="AM946" s="4"/>
      <c r="AN946" s="4"/>
      <c r="AO946" s="4"/>
      <c r="AP946" s="4"/>
      <c r="AQ946" s="4"/>
      <c r="AR946" s="4"/>
      <c r="AS946" s="4"/>
      <c r="AT946" s="4"/>
      <c r="AU946" s="4"/>
      <c r="AV946" s="4"/>
      <c r="AW946" s="4"/>
      <c r="AX946" s="4"/>
      <c r="AY946" s="4"/>
      <c r="AZ946" s="4"/>
      <c r="BA946" s="4"/>
      <c r="BB946" s="4"/>
      <c r="BC946" s="4"/>
      <c r="BD946" s="4"/>
      <c r="BE946" s="4"/>
      <c r="BF946" s="4"/>
      <c r="BG946" s="4"/>
      <c r="BH946" s="4"/>
      <c r="BI946" s="4"/>
      <c r="BJ946" s="4"/>
      <c r="BK946" s="4"/>
      <c r="BL946" s="4"/>
      <c r="BM946" s="4"/>
      <c r="BN946" s="4"/>
      <c r="BO946" s="4"/>
    </row>
    <row r="947" spans="1:67" x14ac:dyDescent="0.15">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c r="AG947" s="4"/>
      <c r="AH947" s="4"/>
      <c r="AI947" s="4"/>
      <c r="AJ947" s="4"/>
      <c r="AK947" s="4"/>
      <c r="AL947" s="4"/>
      <c r="AM947" s="4"/>
      <c r="AN947" s="4"/>
      <c r="AO947" s="4"/>
      <c r="AP947" s="4"/>
      <c r="AQ947" s="4"/>
      <c r="AR947" s="4"/>
      <c r="AS947" s="4"/>
      <c r="AT947" s="4"/>
      <c r="AU947" s="4"/>
      <c r="AV947" s="4"/>
      <c r="AW947" s="4"/>
      <c r="AX947" s="4"/>
      <c r="AY947" s="4"/>
      <c r="AZ947" s="4"/>
      <c r="BA947" s="4"/>
      <c r="BB947" s="4"/>
      <c r="BC947" s="4"/>
      <c r="BD947" s="4"/>
      <c r="BE947" s="4"/>
      <c r="BF947" s="4"/>
      <c r="BG947" s="4"/>
      <c r="BH947" s="4"/>
      <c r="BI947" s="4"/>
      <c r="BJ947" s="4"/>
      <c r="BK947" s="4"/>
      <c r="BL947" s="4"/>
      <c r="BM947" s="4"/>
      <c r="BN947" s="4"/>
      <c r="BO947" s="4"/>
    </row>
    <row r="948" spans="1:67" x14ac:dyDescent="0.15">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c r="AG948" s="4"/>
      <c r="AH948" s="4"/>
      <c r="AI948" s="4"/>
      <c r="AJ948" s="4"/>
      <c r="AK948" s="4"/>
      <c r="AL948" s="4"/>
      <c r="AM948" s="4"/>
      <c r="AN948" s="4"/>
      <c r="AO948" s="4"/>
      <c r="AP948" s="4"/>
      <c r="AQ948" s="4"/>
      <c r="AR948" s="4"/>
      <c r="AS948" s="4"/>
      <c r="AT948" s="4"/>
      <c r="AU948" s="4"/>
      <c r="AV948" s="4"/>
      <c r="AW948" s="4"/>
      <c r="AX948" s="4"/>
      <c r="AY948" s="4"/>
      <c r="AZ948" s="4"/>
      <c r="BA948" s="4"/>
      <c r="BB948" s="4"/>
      <c r="BC948" s="4"/>
      <c r="BD948" s="4"/>
      <c r="BE948" s="4"/>
      <c r="BF948" s="4"/>
      <c r="BG948" s="4"/>
      <c r="BH948" s="4"/>
      <c r="BI948" s="4"/>
      <c r="BJ948" s="4"/>
      <c r="BK948" s="4"/>
      <c r="BL948" s="4"/>
      <c r="BM948" s="4"/>
      <c r="BN948" s="4"/>
      <c r="BO948" s="4"/>
    </row>
    <row r="949" spans="1:67" x14ac:dyDescent="0.15">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c r="AG949" s="4"/>
      <c r="AH949" s="4"/>
      <c r="AI949" s="4"/>
      <c r="AJ949" s="4"/>
      <c r="AK949" s="4"/>
      <c r="AL949" s="4"/>
      <c r="AM949" s="4"/>
      <c r="AN949" s="4"/>
      <c r="AO949" s="4"/>
      <c r="AP949" s="4"/>
      <c r="AQ949" s="4"/>
      <c r="AR949" s="4"/>
      <c r="AS949" s="4"/>
      <c r="AT949" s="4"/>
      <c r="AU949" s="4"/>
      <c r="AV949" s="4"/>
      <c r="AW949" s="4"/>
      <c r="AX949" s="4"/>
      <c r="AY949" s="4"/>
      <c r="AZ949" s="4"/>
      <c r="BA949" s="4"/>
      <c r="BB949" s="4"/>
      <c r="BC949" s="4"/>
      <c r="BD949" s="4"/>
      <c r="BE949" s="4"/>
      <c r="BF949" s="4"/>
      <c r="BG949" s="4"/>
      <c r="BH949" s="4"/>
      <c r="BI949" s="4"/>
      <c r="BJ949" s="4"/>
      <c r="BK949" s="4"/>
      <c r="BL949" s="4"/>
      <c r="BM949" s="4"/>
      <c r="BN949" s="4"/>
      <c r="BO949" s="4"/>
    </row>
    <row r="950" spans="1:67" x14ac:dyDescent="0.15">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c r="AG950" s="4"/>
      <c r="AH950" s="4"/>
      <c r="AI950" s="4"/>
      <c r="AJ950" s="4"/>
      <c r="AK950" s="4"/>
      <c r="AL950" s="4"/>
      <c r="AM950" s="4"/>
      <c r="AN950" s="4"/>
      <c r="AO950" s="4"/>
      <c r="AP950" s="4"/>
      <c r="AQ950" s="4"/>
      <c r="AR950" s="4"/>
      <c r="AS950" s="4"/>
      <c r="AT950" s="4"/>
      <c r="AU950" s="4"/>
      <c r="AV950" s="4"/>
      <c r="AW950" s="4"/>
      <c r="AX950" s="4"/>
      <c r="AY950" s="4"/>
      <c r="AZ950" s="4"/>
      <c r="BA950" s="4"/>
      <c r="BB950" s="4"/>
      <c r="BC950" s="4"/>
      <c r="BD950" s="4"/>
      <c r="BE950" s="4"/>
      <c r="BF950" s="4"/>
      <c r="BG950" s="4"/>
      <c r="BH950" s="4"/>
      <c r="BI950" s="4"/>
      <c r="BJ950" s="4"/>
      <c r="BK950" s="4"/>
      <c r="BL950" s="4"/>
      <c r="BM950" s="4"/>
      <c r="BN950" s="4"/>
      <c r="BO950" s="4"/>
    </row>
    <row r="951" spans="1:67" x14ac:dyDescent="0.15">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c r="AG951" s="4"/>
      <c r="AH951" s="4"/>
      <c r="AI951" s="4"/>
      <c r="AJ951" s="4"/>
      <c r="AK951" s="4"/>
      <c r="AL951" s="4"/>
      <c r="AM951" s="4"/>
      <c r="AN951" s="4"/>
      <c r="AO951" s="4"/>
      <c r="AP951" s="4"/>
      <c r="AQ951" s="4"/>
      <c r="AR951" s="4"/>
      <c r="AS951" s="4"/>
      <c r="AT951" s="4"/>
      <c r="AU951" s="4"/>
      <c r="AV951" s="4"/>
      <c r="AW951" s="4"/>
      <c r="AX951" s="4"/>
      <c r="AY951" s="4"/>
      <c r="AZ951" s="4"/>
      <c r="BA951" s="4"/>
      <c r="BB951" s="4"/>
      <c r="BC951" s="4"/>
      <c r="BD951" s="4"/>
      <c r="BE951" s="4"/>
      <c r="BF951" s="4"/>
      <c r="BG951" s="4"/>
      <c r="BH951" s="4"/>
      <c r="BI951" s="4"/>
      <c r="BJ951" s="4"/>
      <c r="BK951" s="4"/>
      <c r="BL951" s="4"/>
      <c r="BM951" s="4"/>
      <c r="BN951" s="4"/>
      <c r="BO951" s="4"/>
    </row>
    <row r="952" spans="1:67" x14ac:dyDescent="0.15">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c r="AG952" s="4"/>
      <c r="AH952" s="4"/>
      <c r="AI952" s="4"/>
      <c r="AJ952" s="4"/>
      <c r="AK952" s="4"/>
      <c r="AL952" s="4"/>
      <c r="AM952" s="4"/>
      <c r="AN952" s="4"/>
      <c r="AO952" s="4"/>
      <c r="AP952" s="4"/>
      <c r="AQ952" s="4"/>
      <c r="AR952" s="4"/>
      <c r="AS952" s="4"/>
      <c r="AT952" s="4"/>
      <c r="AU952" s="4"/>
      <c r="AV952" s="4"/>
      <c r="AW952" s="4"/>
      <c r="AX952" s="4"/>
      <c r="AY952" s="4"/>
      <c r="AZ952" s="4"/>
      <c r="BA952" s="4"/>
      <c r="BB952" s="4"/>
      <c r="BC952" s="4"/>
      <c r="BD952" s="4"/>
      <c r="BE952" s="4"/>
      <c r="BF952" s="4"/>
      <c r="BG952" s="4"/>
      <c r="BH952" s="4"/>
      <c r="BI952" s="4"/>
      <c r="BJ952" s="4"/>
      <c r="BK952" s="4"/>
      <c r="BL952" s="4"/>
      <c r="BM952" s="4"/>
      <c r="BN952" s="4"/>
      <c r="BO952" s="4"/>
    </row>
    <row r="953" spans="1:67" x14ac:dyDescent="0.15">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c r="AG953" s="4"/>
      <c r="AH953" s="4"/>
      <c r="AI953" s="4"/>
      <c r="AJ953" s="4"/>
      <c r="AK953" s="4"/>
      <c r="AL953" s="4"/>
      <c r="AM953" s="4"/>
      <c r="AN953" s="4"/>
      <c r="AO953" s="4"/>
      <c r="AP953" s="4"/>
      <c r="AQ953" s="4"/>
      <c r="AR953" s="4"/>
      <c r="AS953" s="4"/>
      <c r="AT953" s="4"/>
      <c r="AU953" s="4"/>
      <c r="AV953" s="4"/>
      <c r="AW953" s="4"/>
      <c r="AX953" s="4"/>
      <c r="AY953" s="4"/>
      <c r="AZ953" s="4"/>
      <c r="BA953" s="4"/>
      <c r="BB953" s="4"/>
      <c r="BC953" s="4"/>
      <c r="BD953" s="4"/>
      <c r="BE953" s="4"/>
      <c r="BF953" s="4"/>
      <c r="BG953" s="4"/>
      <c r="BH953" s="4"/>
      <c r="BI953" s="4"/>
      <c r="BJ953" s="4"/>
      <c r="BK953" s="4"/>
      <c r="BL953" s="4"/>
      <c r="BM953" s="4"/>
      <c r="BN953" s="4"/>
      <c r="BO953" s="4"/>
    </row>
    <row r="954" spans="1:67" x14ac:dyDescent="0.15">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c r="AG954" s="4"/>
      <c r="AH954" s="4"/>
      <c r="AI954" s="4"/>
      <c r="AJ954" s="4"/>
      <c r="AK954" s="4"/>
      <c r="AL954" s="4"/>
      <c r="AM954" s="4"/>
      <c r="AN954" s="4"/>
      <c r="AO954" s="4"/>
      <c r="AP954" s="4"/>
      <c r="AQ954" s="4"/>
      <c r="AR954" s="4"/>
      <c r="AS954" s="4"/>
      <c r="AT954" s="4"/>
      <c r="AU954" s="4"/>
      <c r="AV954" s="4"/>
      <c r="AW954" s="4"/>
      <c r="AX954" s="4"/>
      <c r="AY954" s="4"/>
      <c r="AZ954" s="4"/>
      <c r="BA954" s="4"/>
      <c r="BB954" s="4"/>
      <c r="BC954" s="4"/>
      <c r="BD954" s="4"/>
      <c r="BE954" s="4"/>
      <c r="BF954" s="4"/>
      <c r="BG954" s="4"/>
      <c r="BH954" s="4"/>
      <c r="BI954" s="4"/>
      <c r="BJ954" s="4"/>
      <c r="BK954" s="4"/>
      <c r="BL954" s="4"/>
      <c r="BM954" s="4"/>
      <c r="BN954" s="4"/>
      <c r="BO954" s="4"/>
    </row>
    <row r="955" spans="1:67" x14ac:dyDescent="0.1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c r="AG955" s="4"/>
      <c r="AH955" s="4"/>
      <c r="AI955" s="4"/>
      <c r="AJ955" s="4"/>
      <c r="AK955" s="4"/>
      <c r="AL955" s="4"/>
      <c r="AM955" s="4"/>
      <c r="AN955" s="4"/>
      <c r="AO955" s="4"/>
      <c r="AP955" s="4"/>
      <c r="AQ955" s="4"/>
      <c r="AR955" s="4"/>
      <c r="AS955" s="4"/>
      <c r="AT955" s="4"/>
      <c r="AU955" s="4"/>
      <c r="AV955" s="4"/>
      <c r="AW955" s="4"/>
      <c r="AX955" s="4"/>
      <c r="AY955" s="4"/>
      <c r="AZ955" s="4"/>
      <c r="BA955" s="4"/>
      <c r="BB955" s="4"/>
      <c r="BC955" s="4"/>
      <c r="BD955" s="4"/>
      <c r="BE955" s="4"/>
      <c r="BF955" s="4"/>
      <c r="BG955" s="4"/>
      <c r="BH955" s="4"/>
      <c r="BI955" s="4"/>
      <c r="BJ955" s="4"/>
      <c r="BK955" s="4"/>
      <c r="BL955" s="4"/>
      <c r="BM955" s="4"/>
      <c r="BN955" s="4"/>
      <c r="BO955" s="4"/>
    </row>
    <row r="956" spans="1:67" x14ac:dyDescent="0.15">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c r="AG956" s="4"/>
      <c r="AH956" s="4"/>
      <c r="AI956" s="4"/>
      <c r="AJ956" s="4"/>
      <c r="AK956" s="4"/>
      <c r="AL956" s="4"/>
      <c r="AM956" s="4"/>
      <c r="AN956" s="4"/>
      <c r="AO956" s="4"/>
      <c r="AP956" s="4"/>
      <c r="AQ956" s="4"/>
      <c r="AR956" s="4"/>
      <c r="AS956" s="4"/>
      <c r="AT956" s="4"/>
      <c r="AU956" s="4"/>
      <c r="AV956" s="4"/>
      <c r="AW956" s="4"/>
      <c r="AX956" s="4"/>
      <c r="AY956" s="4"/>
      <c r="AZ956" s="4"/>
      <c r="BA956" s="4"/>
      <c r="BB956" s="4"/>
      <c r="BC956" s="4"/>
      <c r="BD956" s="4"/>
      <c r="BE956" s="4"/>
      <c r="BF956" s="4"/>
      <c r="BG956" s="4"/>
      <c r="BH956" s="4"/>
      <c r="BI956" s="4"/>
      <c r="BJ956" s="4"/>
      <c r="BK956" s="4"/>
      <c r="BL956" s="4"/>
      <c r="BM956" s="4"/>
      <c r="BN956" s="4"/>
      <c r="BO956" s="4"/>
    </row>
    <row r="957" spans="1:67" x14ac:dyDescent="0.15">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c r="AG957" s="4"/>
      <c r="AH957" s="4"/>
      <c r="AI957" s="4"/>
      <c r="AJ957" s="4"/>
      <c r="AK957" s="4"/>
      <c r="AL957" s="4"/>
      <c r="AM957" s="4"/>
      <c r="AN957" s="4"/>
      <c r="AO957" s="4"/>
      <c r="AP957" s="4"/>
      <c r="AQ957" s="4"/>
      <c r="AR957" s="4"/>
      <c r="AS957" s="4"/>
      <c r="AT957" s="4"/>
      <c r="AU957" s="4"/>
      <c r="AV957" s="4"/>
      <c r="AW957" s="4"/>
      <c r="AX957" s="4"/>
      <c r="AY957" s="4"/>
      <c r="AZ957" s="4"/>
      <c r="BA957" s="4"/>
      <c r="BB957" s="4"/>
      <c r="BC957" s="4"/>
      <c r="BD957" s="4"/>
      <c r="BE957" s="4"/>
      <c r="BF957" s="4"/>
      <c r="BG957" s="4"/>
      <c r="BH957" s="4"/>
      <c r="BI957" s="4"/>
      <c r="BJ957" s="4"/>
      <c r="BK957" s="4"/>
      <c r="BL957" s="4"/>
      <c r="BM957" s="4"/>
      <c r="BN957" s="4"/>
      <c r="BO957" s="4"/>
    </row>
    <row r="958" spans="1:67" x14ac:dyDescent="0.15">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c r="AG958" s="4"/>
      <c r="AH958" s="4"/>
      <c r="AI958" s="4"/>
      <c r="AJ958" s="4"/>
      <c r="AK958" s="4"/>
      <c r="AL958" s="4"/>
      <c r="AM958" s="4"/>
      <c r="AN958" s="4"/>
      <c r="AO958" s="4"/>
      <c r="AP958" s="4"/>
      <c r="AQ958" s="4"/>
      <c r="AR958" s="4"/>
      <c r="AS958" s="4"/>
      <c r="AT958" s="4"/>
      <c r="AU958" s="4"/>
      <c r="AV958" s="4"/>
      <c r="AW958" s="4"/>
      <c r="AX958" s="4"/>
      <c r="AY958" s="4"/>
      <c r="AZ958" s="4"/>
      <c r="BA958" s="4"/>
      <c r="BB958" s="4"/>
      <c r="BC958" s="4"/>
      <c r="BD958" s="4"/>
      <c r="BE958" s="4"/>
      <c r="BF958" s="4"/>
      <c r="BG958" s="4"/>
      <c r="BH958" s="4"/>
      <c r="BI958" s="4"/>
      <c r="BJ958" s="4"/>
      <c r="BK958" s="4"/>
      <c r="BL958" s="4"/>
      <c r="BM958" s="4"/>
      <c r="BN958" s="4"/>
      <c r="BO958" s="4"/>
    </row>
    <row r="959" spans="1:67" x14ac:dyDescent="0.15">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c r="AG959" s="4"/>
      <c r="AH959" s="4"/>
      <c r="AI959" s="4"/>
      <c r="AJ959" s="4"/>
      <c r="AK959" s="4"/>
      <c r="AL959" s="4"/>
      <c r="AM959" s="4"/>
      <c r="AN959" s="4"/>
      <c r="AO959" s="4"/>
      <c r="AP959" s="4"/>
      <c r="AQ959" s="4"/>
      <c r="AR959" s="4"/>
      <c r="AS959" s="4"/>
      <c r="AT959" s="4"/>
      <c r="AU959" s="4"/>
      <c r="AV959" s="4"/>
      <c r="AW959" s="4"/>
      <c r="AX959" s="4"/>
      <c r="AY959" s="4"/>
      <c r="AZ959" s="4"/>
      <c r="BA959" s="4"/>
      <c r="BB959" s="4"/>
      <c r="BC959" s="4"/>
      <c r="BD959" s="4"/>
      <c r="BE959" s="4"/>
      <c r="BF959" s="4"/>
      <c r="BG959" s="4"/>
      <c r="BH959" s="4"/>
      <c r="BI959" s="4"/>
      <c r="BJ959" s="4"/>
      <c r="BK959" s="4"/>
      <c r="BL959" s="4"/>
      <c r="BM959" s="4"/>
      <c r="BN959" s="4"/>
      <c r="BO959" s="4"/>
    </row>
    <row r="960" spans="1:67" x14ac:dyDescent="0.15">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c r="AG960" s="4"/>
      <c r="AH960" s="4"/>
      <c r="AI960" s="4"/>
      <c r="AJ960" s="4"/>
      <c r="AK960" s="4"/>
      <c r="AL960" s="4"/>
      <c r="AM960" s="4"/>
      <c r="AN960" s="4"/>
      <c r="AO960" s="4"/>
      <c r="AP960" s="4"/>
      <c r="AQ960" s="4"/>
      <c r="AR960" s="4"/>
      <c r="AS960" s="4"/>
      <c r="AT960" s="4"/>
      <c r="AU960" s="4"/>
      <c r="AV960" s="4"/>
      <c r="AW960" s="4"/>
      <c r="AX960" s="4"/>
      <c r="AY960" s="4"/>
      <c r="AZ960" s="4"/>
      <c r="BA960" s="4"/>
      <c r="BB960" s="4"/>
      <c r="BC960" s="4"/>
      <c r="BD960" s="4"/>
      <c r="BE960" s="4"/>
      <c r="BF960" s="4"/>
      <c r="BG960" s="4"/>
      <c r="BH960" s="4"/>
      <c r="BI960" s="4"/>
      <c r="BJ960" s="4"/>
      <c r="BK960" s="4"/>
      <c r="BL960" s="4"/>
      <c r="BM960" s="4"/>
      <c r="BN960" s="4"/>
      <c r="BO960" s="4"/>
    </row>
    <row r="961" spans="1:67" x14ac:dyDescent="0.15">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c r="AG961" s="4"/>
      <c r="AH961" s="4"/>
      <c r="AI961" s="4"/>
      <c r="AJ961" s="4"/>
      <c r="AK961" s="4"/>
      <c r="AL961" s="4"/>
      <c r="AM961" s="4"/>
      <c r="AN961" s="4"/>
      <c r="AO961" s="4"/>
      <c r="AP961" s="4"/>
      <c r="AQ961" s="4"/>
      <c r="AR961" s="4"/>
      <c r="AS961" s="4"/>
      <c r="AT961" s="4"/>
      <c r="AU961" s="4"/>
      <c r="AV961" s="4"/>
      <c r="AW961" s="4"/>
      <c r="AX961" s="4"/>
      <c r="AY961" s="4"/>
      <c r="AZ961" s="4"/>
      <c r="BA961" s="4"/>
      <c r="BB961" s="4"/>
      <c r="BC961" s="4"/>
      <c r="BD961" s="4"/>
      <c r="BE961" s="4"/>
      <c r="BF961" s="4"/>
      <c r="BG961" s="4"/>
      <c r="BH961" s="4"/>
      <c r="BI961" s="4"/>
      <c r="BJ961" s="4"/>
      <c r="BK961" s="4"/>
      <c r="BL961" s="4"/>
      <c r="BM961" s="4"/>
      <c r="BN961" s="4"/>
      <c r="BO961" s="4"/>
    </row>
    <row r="962" spans="1:67" x14ac:dyDescent="0.15">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c r="AG962" s="4"/>
      <c r="AH962" s="4"/>
      <c r="AI962" s="4"/>
      <c r="AJ962" s="4"/>
      <c r="AK962" s="4"/>
      <c r="AL962" s="4"/>
      <c r="AM962" s="4"/>
      <c r="AN962" s="4"/>
      <c r="AO962" s="4"/>
      <c r="AP962" s="4"/>
      <c r="AQ962" s="4"/>
      <c r="AR962" s="4"/>
      <c r="AS962" s="4"/>
      <c r="AT962" s="4"/>
      <c r="AU962" s="4"/>
      <c r="AV962" s="4"/>
      <c r="AW962" s="4"/>
      <c r="AX962" s="4"/>
      <c r="AY962" s="4"/>
      <c r="AZ962" s="4"/>
      <c r="BA962" s="4"/>
      <c r="BB962" s="4"/>
      <c r="BC962" s="4"/>
      <c r="BD962" s="4"/>
      <c r="BE962" s="4"/>
      <c r="BF962" s="4"/>
      <c r="BG962" s="4"/>
      <c r="BH962" s="4"/>
      <c r="BI962" s="4"/>
      <c r="BJ962" s="4"/>
      <c r="BK962" s="4"/>
      <c r="BL962" s="4"/>
      <c r="BM962" s="4"/>
      <c r="BN962" s="4"/>
      <c r="BO962" s="4"/>
    </row>
    <row r="963" spans="1:67" x14ac:dyDescent="0.15">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c r="AG963" s="4"/>
      <c r="AH963" s="4"/>
      <c r="AI963" s="4"/>
      <c r="AJ963" s="4"/>
      <c r="AK963" s="4"/>
      <c r="AL963" s="4"/>
      <c r="AM963" s="4"/>
      <c r="AN963" s="4"/>
      <c r="AO963" s="4"/>
      <c r="AP963" s="4"/>
      <c r="AQ963" s="4"/>
      <c r="AR963" s="4"/>
      <c r="AS963" s="4"/>
      <c r="AT963" s="4"/>
      <c r="AU963" s="4"/>
      <c r="AV963" s="4"/>
      <c r="AW963" s="4"/>
      <c r="AX963" s="4"/>
      <c r="AY963" s="4"/>
      <c r="AZ963" s="4"/>
      <c r="BA963" s="4"/>
      <c r="BB963" s="4"/>
      <c r="BC963" s="4"/>
      <c r="BD963" s="4"/>
      <c r="BE963" s="4"/>
      <c r="BF963" s="4"/>
      <c r="BG963" s="4"/>
      <c r="BH963" s="4"/>
      <c r="BI963" s="4"/>
      <c r="BJ963" s="4"/>
      <c r="BK963" s="4"/>
      <c r="BL963" s="4"/>
      <c r="BM963" s="4"/>
      <c r="BN963" s="4"/>
      <c r="BO963" s="4"/>
    </row>
    <row r="964" spans="1:67" x14ac:dyDescent="0.15">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c r="AG964" s="4"/>
      <c r="AH964" s="4"/>
      <c r="AI964" s="4"/>
      <c r="AJ964" s="4"/>
      <c r="AK964" s="4"/>
      <c r="AL964" s="4"/>
      <c r="AM964" s="4"/>
      <c r="AN964" s="4"/>
      <c r="AO964" s="4"/>
      <c r="AP964" s="4"/>
      <c r="AQ964" s="4"/>
      <c r="AR964" s="4"/>
      <c r="AS964" s="4"/>
      <c r="AT964" s="4"/>
      <c r="AU964" s="4"/>
      <c r="AV964" s="4"/>
      <c r="AW964" s="4"/>
      <c r="AX964" s="4"/>
      <c r="AY964" s="4"/>
      <c r="AZ964" s="4"/>
      <c r="BA964" s="4"/>
      <c r="BB964" s="4"/>
      <c r="BC964" s="4"/>
      <c r="BD964" s="4"/>
      <c r="BE964" s="4"/>
      <c r="BF964" s="4"/>
      <c r="BG964" s="4"/>
      <c r="BH964" s="4"/>
      <c r="BI964" s="4"/>
      <c r="BJ964" s="4"/>
      <c r="BK964" s="4"/>
      <c r="BL964" s="4"/>
      <c r="BM964" s="4"/>
      <c r="BN964" s="4"/>
      <c r="BO964" s="4"/>
    </row>
    <row r="965" spans="1:67" x14ac:dyDescent="0.1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c r="AG965" s="4"/>
      <c r="AH965" s="4"/>
      <c r="AI965" s="4"/>
      <c r="AJ965" s="4"/>
      <c r="AK965" s="4"/>
      <c r="AL965" s="4"/>
      <c r="AM965" s="4"/>
      <c r="AN965" s="4"/>
      <c r="AO965" s="4"/>
      <c r="AP965" s="4"/>
      <c r="AQ965" s="4"/>
      <c r="AR965" s="4"/>
      <c r="AS965" s="4"/>
      <c r="AT965" s="4"/>
      <c r="AU965" s="4"/>
      <c r="AV965" s="4"/>
      <c r="AW965" s="4"/>
      <c r="AX965" s="4"/>
      <c r="AY965" s="4"/>
      <c r="AZ965" s="4"/>
      <c r="BA965" s="4"/>
      <c r="BB965" s="4"/>
      <c r="BC965" s="4"/>
      <c r="BD965" s="4"/>
      <c r="BE965" s="4"/>
      <c r="BF965" s="4"/>
      <c r="BG965" s="4"/>
      <c r="BH965" s="4"/>
      <c r="BI965" s="4"/>
      <c r="BJ965" s="4"/>
      <c r="BK965" s="4"/>
      <c r="BL965" s="4"/>
      <c r="BM965" s="4"/>
      <c r="BN965" s="4"/>
      <c r="BO965" s="4"/>
    </row>
    <row r="966" spans="1:67" x14ac:dyDescent="0.15">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c r="AG966" s="4"/>
      <c r="AH966" s="4"/>
      <c r="AI966" s="4"/>
      <c r="AJ966" s="4"/>
      <c r="AK966" s="4"/>
      <c r="AL966" s="4"/>
      <c r="AM966" s="4"/>
      <c r="AN966" s="4"/>
      <c r="AO966" s="4"/>
      <c r="AP966" s="4"/>
      <c r="AQ966" s="4"/>
      <c r="AR966" s="4"/>
      <c r="AS966" s="4"/>
      <c r="AT966" s="4"/>
      <c r="AU966" s="4"/>
      <c r="AV966" s="4"/>
      <c r="AW966" s="4"/>
      <c r="AX966" s="4"/>
      <c r="AY966" s="4"/>
      <c r="AZ966" s="4"/>
      <c r="BA966" s="4"/>
      <c r="BB966" s="4"/>
      <c r="BC966" s="4"/>
      <c r="BD966" s="4"/>
      <c r="BE966" s="4"/>
      <c r="BF966" s="4"/>
      <c r="BG966" s="4"/>
      <c r="BH966" s="4"/>
      <c r="BI966" s="4"/>
      <c r="BJ966" s="4"/>
      <c r="BK966" s="4"/>
      <c r="BL966" s="4"/>
      <c r="BM966" s="4"/>
      <c r="BN966" s="4"/>
      <c r="BO966" s="4"/>
    </row>
    <row r="967" spans="1:67" x14ac:dyDescent="0.15">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c r="AG967" s="4"/>
      <c r="AH967" s="4"/>
      <c r="AI967" s="4"/>
      <c r="AJ967" s="4"/>
      <c r="AK967" s="4"/>
      <c r="AL967" s="4"/>
      <c r="AM967" s="4"/>
      <c r="AN967" s="4"/>
      <c r="AO967" s="4"/>
      <c r="AP967" s="4"/>
      <c r="AQ967" s="4"/>
      <c r="AR967" s="4"/>
      <c r="AS967" s="4"/>
      <c r="AT967" s="4"/>
      <c r="AU967" s="4"/>
      <c r="AV967" s="4"/>
      <c r="AW967" s="4"/>
      <c r="AX967" s="4"/>
      <c r="AY967" s="4"/>
      <c r="AZ967" s="4"/>
      <c r="BA967" s="4"/>
      <c r="BB967" s="4"/>
      <c r="BC967" s="4"/>
      <c r="BD967" s="4"/>
      <c r="BE967" s="4"/>
      <c r="BF967" s="4"/>
      <c r="BG967" s="4"/>
      <c r="BH967" s="4"/>
      <c r="BI967" s="4"/>
      <c r="BJ967" s="4"/>
      <c r="BK967" s="4"/>
      <c r="BL967" s="4"/>
      <c r="BM967" s="4"/>
      <c r="BN967" s="4"/>
      <c r="BO967" s="4"/>
    </row>
    <row r="968" spans="1:67" x14ac:dyDescent="0.15">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c r="AG968" s="4"/>
      <c r="AH968" s="4"/>
      <c r="AI968" s="4"/>
      <c r="AJ968" s="4"/>
      <c r="AK968" s="4"/>
      <c r="AL968" s="4"/>
      <c r="AM968" s="4"/>
      <c r="AN968" s="4"/>
      <c r="AO968" s="4"/>
      <c r="AP968" s="4"/>
      <c r="AQ968" s="4"/>
      <c r="AR968" s="4"/>
      <c r="AS968" s="4"/>
      <c r="AT968" s="4"/>
      <c r="AU968" s="4"/>
      <c r="AV968" s="4"/>
      <c r="AW968" s="4"/>
      <c r="AX968" s="4"/>
      <c r="AY968" s="4"/>
      <c r="AZ968" s="4"/>
      <c r="BA968" s="4"/>
      <c r="BB968" s="4"/>
      <c r="BC968" s="4"/>
      <c r="BD968" s="4"/>
      <c r="BE968" s="4"/>
      <c r="BF968" s="4"/>
      <c r="BG968" s="4"/>
      <c r="BH968" s="4"/>
      <c r="BI968" s="4"/>
      <c r="BJ968" s="4"/>
      <c r="BK968" s="4"/>
      <c r="BL968" s="4"/>
      <c r="BM968" s="4"/>
      <c r="BN968" s="4"/>
      <c r="BO968" s="4"/>
    </row>
    <row r="969" spans="1:67" x14ac:dyDescent="0.15">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c r="AG969" s="4"/>
      <c r="AH969" s="4"/>
      <c r="AI969" s="4"/>
      <c r="AJ969" s="4"/>
      <c r="AK969" s="4"/>
      <c r="AL969" s="4"/>
      <c r="AM969" s="4"/>
      <c r="AN969" s="4"/>
      <c r="AO969" s="4"/>
      <c r="AP969" s="4"/>
      <c r="AQ969" s="4"/>
      <c r="AR969" s="4"/>
      <c r="AS969" s="4"/>
      <c r="AT969" s="4"/>
      <c r="AU969" s="4"/>
      <c r="AV969" s="4"/>
      <c r="AW969" s="4"/>
      <c r="AX969" s="4"/>
      <c r="AY969" s="4"/>
      <c r="AZ969" s="4"/>
      <c r="BA969" s="4"/>
      <c r="BB969" s="4"/>
      <c r="BC969" s="4"/>
      <c r="BD969" s="4"/>
      <c r="BE969" s="4"/>
      <c r="BF969" s="4"/>
      <c r="BG969" s="4"/>
      <c r="BH969" s="4"/>
      <c r="BI969" s="4"/>
      <c r="BJ969" s="4"/>
      <c r="BK969" s="4"/>
      <c r="BL969" s="4"/>
      <c r="BM969" s="4"/>
      <c r="BN969" s="4"/>
      <c r="BO969" s="4"/>
    </row>
    <row r="970" spans="1:67" x14ac:dyDescent="0.15">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c r="AG970" s="4"/>
      <c r="AH970" s="4"/>
      <c r="AI970" s="4"/>
      <c r="AJ970" s="4"/>
      <c r="AK970" s="4"/>
      <c r="AL970" s="4"/>
      <c r="AM970" s="4"/>
      <c r="AN970" s="4"/>
      <c r="AO970" s="4"/>
      <c r="AP970" s="4"/>
      <c r="AQ970" s="4"/>
      <c r="AR970" s="4"/>
      <c r="AS970" s="4"/>
      <c r="AT970" s="4"/>
      <c r="AU970" s="4"/>
      <c r="AV970" s="4"/>
      <c r="AW970" s="4"/>
      <c r="AX970" s="4"/>
      <c r="AY970" s="4"/>
      <c r="AZ970" s="4"/>
      <c r="BA970" s="4"/>
      <c r="BB970" s="4"/>
      <c r="BC970" s="4"/>
      <c r="BD970" s="4"/>
      <c r="BE970" s="4"/>
      <c r="BF970" s="4"/>
      <c r="BG970" s="4"/>
      <c r="BH970" s="4"/>
      <c r="BI970" s="4"/>
      <c r="BJ970" s="4"/>
      <c r="BK970" s="4"/>
      <c r="BL970" s="4"/>
      <c r="BM970" s="4"/>
      <c r="BN970" s="4"/>
      <c r="BO970" s="4"/>
    </row>
    <row r="971" spans="1:67" x14ac:dyDescent="0.15">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c r="AG971" s="4"/>
      <c r="AH971" s="4"/>
      <c r="AI971" s="4"/>
      <c r="AJ971" s="4"/>
      <c r="AK971" s="4"/>
      <c r="AL971" s="4"/>
      <c r="AM971" s="4"/>
      <c r="AN971" s="4"/>
      <c r="AO971" s="4"/>
      <c r="AP971" s="4"/>
      <c r="AQ971" s="4"/>
      <c r="AR971" s="4"/>
      <c r="AS971" s="4"/>
      <c r="AT971" s="4"/>
      <c r="AU971" s="4"/>
      <c r="AV971" s="4"/>
      <c r="AW971" s="4"/>
      <c r="AX971" s="4"/>
      <c r="AY971" s="4"/>
      <c r="AZ971" s="4"/>
      <c r="BA971" s="4"/>
      <c r="BB971" s="4"/>
      <c r="BC971" s="4"/>
      <c r="BD971" s="4"/>
      <c r="BE971" s="4"/>
      <c r="BF971" s="4"/>
      <c r="BG971" s="4"/>
      <c r="BH971" s="4"/>
      <c r="BI971" s="4"/>
      <c r="BJ971" s="4"/>
      <c r="BK971" s="4"/>
      <c r="BL971" s="4"/>
      <c r="BM971" s="4"/>
      <c r="BN971" s="4"/>
      <c r="BO971" s="4"/>
    </row>
    <row r="972" spans="1:67" x14ac:dyDescent="0.15">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c r="AG972" s="4"/>
      <c r="AH972" s="4"/>
      <c r="AI972" s="4"/>
      <c r="AJ972" s="4"/>
      <c r="AK972" s="4"/>
      <c r="AL972" s="4"/>
      <c r="AM972" s="4"/>
      <c r="AN972" s="4"/>
      <c r="AO972" s="4"/>
      <c r="AP972" s="4"/>
      <c r="AQ972" s="4"/>
      <c r="AR972" s="4"/>
      <c r="AS972" s="4"/>
      <c r="AT972" s="4"/>
      <c r="AU972" s="4"/>
      <c r="AV972" s="4"/>
      <c r="AW972" s="4"/>
      <c r="AX972" s="4"/>
      <c r="AY972" s="4"/>
      <c r="AZ972" s="4"/>
      <c r="BA972" s="4"/>
      <c r="BB972" s="4"/>
      <c r="BC972" s="4"/>
      <c r="BD972" s="4"/>
      <c r="BE972" s="4"/>
      <c r="BF972" s="4"/>
      <c r="BG972" s="4"/>
      <c r="BH972" s="4"/>
      <c r="BI972" s="4"/>
      <c r="BJ972" s="4"/>
      <c r="BK972" s="4"/>
      <c r="BL972" s="4"/>
      <c r="BM972" s="4"/>
      <c r="BN972" s="4"/>
      <c r="BO972" s="4"/>
    </row>
    <row r="973" spans="1:67" x14ac:dyDescent="0.15">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c r="AG973" s="4"/>
      <c r="AH973" s="4"/>
      <c r="AI973" s="4"/>
      <c r="AJ973" s="4"/>
      <c r="AK973" s="4"/>
      <c r="AL973" s="4"/>
      <c r="AM973" s="4"/>
      <c r="AN973" s="4"/>
      <c r="AO973" s="4"/>
      <c r="AP973" s="4"/>
      <c r="AQ973" s="4"/>
      <c r="AR973" s="4"/>
      <c r="AS973" s="4"/>
      <c r="AT973" s="4"/>
      <c r="AU973" s="4"/>
      <c r="AV973" s="4"/>
      <c r="AW973" s="4"/>
      <c r="AX973" s="4"/>
      <c r="AY973" s="4"/>
      <c r="AZ973" s="4"/>
      <c r="BA973" s="4"/>
      <c r="BB973" s="4"/>
      <c r="BC973" s="4"/>
      <c r="BD973" s="4"/>
      <c r="BE973" s="4"/>
      <c r="BF973" s="4"/>
      <c r="BG973" s="4"/>
      <c r="BH973" s="4"/>
      <c r="BI973" s="4"/>
      <c r="BJ973" s="4"/>
      <c r="BK973" s="4"/>
      <c r="BL973" s="4"/>
      <c r="BM973" s="4"/>
      <c r="BN973" s="4"/>
      <c r="BO973" s="4"/>
    </row>
    <row r="974" spans="1:67" x14ac:dyDescent="0.15">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c r="AG974" s="4"/>
      <c r="AH974" s="4"/>
      <c r="AI974" s="4"/>
      <c r="AJ974" s="4"/>
      <c r="AK974" s="4"/>
      <c r="AL974" s="4"/>
      <c r="AM974" s="4"/>
      <c r="AN974" s="4"/>
      <c r="AO974" s="4"/>
      <c r="AP974" s="4"/>
      <c r="AQ974" s="4"/>
      <c r="AR974" s="4"/>
      <c r="AS974" s="4"/>
      <c r="AT974" s="4"/>
      <c r="AU974" s="4"/>
      <c r="AV974" s="4"/>
      <c r="AW974" s="4"/>
      <c r="AX974" s="4"/>
      <c r="AY974" s="4"/>
      <c r="AZ974" s="4"/>
      <c r="BA974" s="4"/>
      <c r="BB974" s="4"/>
      <c r="BC974" s="4"/>
      <c r="BD974" s="4"/>
      <c r="BE974" s="4"/>
      <c r="BF974" s="4"/>
      <c r="BG974" s="4"/>
      <c r="BH974" s="4"/>
      <c r="BI974" s="4"/>
      <c r="BJ974" s="4"/>
      <c r="BK974" s="4"/>
      <c r="BL974" s="4"/>
      <c r="BM974" s="4"/>
      <c r="BN974" s="4"/>
      <c r="BO974" s="4"/>
    </row>
    <row r="975" spans="1:67" x14ac:dyDescent="0.1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c r="AG975" s="4"/>
      <c r="AH975" s="4"/>
      <c r="AI975" s="4"/>
      <c r="AJ975" s="4"/>
      <c r="AK975" s="4"/>
      <c r="AL975" s="4"/>
      <c r="AM975" s="4"/>
      <c r="AN975" s="4"/>
      <c r="AO975" s="4"/>
      <c r="AP975" s="4"/>
      <c r="AQ975" s="4"/>
      <c r="AR975" s="4"/>
      <c r="AS975" s="4"/>
      <c r="AT975" s="4"/>
      <c r="AU975" s="4"/>
      <c r="AV975" s="4"/>
      <c r="AW975" s="4"/>
      <c r="AX975" s="4"/>
      <c r="AY975" s="4"/>
      <c r="AZ975" s="4"/>
      <c r="BA975" s="4"/>
      <c r="BB975" s="4"/>
      <c r="BC975" s="4"/>
      <c r="BD975" s="4"/>
      <c r="BE975" s="4"/>
      <c r="BF975" s="4"/>
      <c r="BG975" s="4"/>
      <c r="BH975" s="4"/>
      <c r="BI975" s="4"/>
      <c r="BJ975" s="4"/>
      <c r="BK975" s="4"/>
      <c r="BL975" s="4"/>
      <c r="BM975" s="4"/>
      <c r="BN975" s="4"/>
      <c r="BO975" s="4"/>
    </row>
    <row r="976" spans="1:67" x14ac:dyDescent="0.15">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c r="AG976" s="4"/>
      <c r="AH976" s="4"/>
      <c r="AI976" s="4"/>
      <c r="AJ976" s="4"/>
      <c r="AK976" s="4"/>
      <c r="AL976" s="4"/>
      <c r="AM976" s="4"/>
      <c r="AN976" s="4"/>
      <c r="AO976" s="4"/>
      <c r="AP976" s="4"/>
      <c r="AQ976" s="4"/>
      <c r="AR976" s="4"/>
      <c r="AS976" s="4"/>
      <c r="AT976" s="4"/>
      <c r="AU976" s="4"/>
      <c r="AV976" s="4"/>
      <c r="AW976" s="4"/>
      <c r="AX976" s="4"/>
      <c r="AY976" s="4"/>
      <c r="AZ976" s="4"/>
      <c r="BA976" s="4"/>
      <c r="BB976" s="4"/>
      <c r="BC976" s="4"/>
      <c r="BD976" s="4"/>
      <c r="BE976" s="4"/>
      <c r="BF976" s="4"/>
      <c r="BG976" s="4"/>
      <c r="BH976" s="4"/>
      <c r="BI976" s="4"/>
      <c r="BJ976" s="4"/>
      <c r="BK976" s="4"/>
      <c r="BL976" s="4"/>
      <c r="BM976" s="4"/>
      <c r="BN976" s="4"/>
      <c r="BO976" s="4"/>
    </row>
    <row r="977" spans="1:67" x14ac:dyDescent="0.15">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c r="AG977" s="4"/>
      <c r="AH977" s="4"/>
      <c r="AI977" s="4"/>
      <c r="AJ977" s="4"/>
      <c r="AK977" s="4"/>
      <c r="AL977" s="4"/>
      <c r="AM977" s="4"/>
      <c r="AN977" s="4"/>
      <c r="AO977" s="4"/>
      <c r="AP977" s="4"/>
      <c r="AQ977" s="4"/>
      <c r="AR977" s="4"/>
      <c r="AS977" s="4"/>
      <c r="AT977" s="4"/>
      <c r="AU977" s="4"/>
      <c r="AV977" s="4"/>
      <c r="AW977" s="4"/>
      <c r="AX977" s="4"/>
      <c r="AY977" s="4"/>
      <c r="AZ977" s="4"/>
      <c r="BA977" s="4"/>
      <c r="BB977" s="4"/>
      <c r="BC977" s="4"/>
      <c r="BD977" s="4"/>
      <c r="BE977" s="4"/>
      <c r="BF977" s="4"/>
      <c r="BG977" s="4"/>
      <c r="BH977" s="4"/>
      <c r="BI977" s="4"/>
      <c r="BJ977" s="4"/>
      <c r="BK977" s="4"/>
      <c r="BL977" s="4"/>
      <c r="BM977" s="4"/>
      <c r="BN977" s="4"/>
      <c r="BO977" s="4"/>
    </row>
    <row r="978" spans="1:67" x14ac:dyDescent="0.15">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c r="AG978" s="4"/>
      <c r="AH978" s="4"/>
      <c r="AI978" s="4"/>
      <c r="AJ978" s="4"/>
      <c r="AK978" s="4"/>
      <c r="AL978" s="4"/>
      <c r="AM978" s="4"/>
      <c r="AN978" s="4"/>
      <c r="AO978" s="4"/>
      <c r="AP978" s="4"/>
      <c r="AQ978" s="4"/>
      <c r="AR978" s="4"/>
      <c r="AS978" s="4"/>
      <c r="AT978" s="4"/>
      <c r="AU978" s="4"/>
      <c r="AV978" s="4"/>
      <c r="AW978" s="4"/>
      <c r="AX978" s="4"/>
      <c r="AY978" s="4"/>
      <c r="AZ978" s="4"/>
      <c r="BA978" s="4"/>
      <c r="BB978" s="4"/>
      <c r="BC978" s="4"/>
      <c r="BD978" s="4"/>
      <c r="BE978" s="4"/>
      <c r="BF978" s="4"/>
      <c r="BG978" s="4"/>
      <c r="BH978" s="4"/>
      <c r="BI978" s="4"/>
      <c r="BJ978" s="4"/>
      <c r="BK978" s="4"/>
      <c r="BL978" s="4"/>
      <c r="BM978" s="4"/>
      <c r="BN978" s="4"/>
      <c r="BO978" s="4"/>
    </row>
    <row r="979" spans="1:67" x14ac:dyDescent="0.15">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c r="AG979" s="4"/>
      <c r="AH979" s="4"/>
      <c r="AI979" s="4"/>
      <c r="AJ979" s="4"/>
      <c r="AK979" s="4"/>
      <c r="AL979" s="4"/>
      <c r="AM979" s="4"/>
      <c r="AN979" s="4"/>
      <c r="AO979" s="4"/>
      <c r="AP979" s="4"/>
      <c r="AQ979" s="4"/>
      <c r="AR979" s="4"/>
      <c r="AS979" s="4"/>
      <c r="AT979" s="4"/>
      <c r="AU979" s="4"/>
      <c r="AV979" s="4"/>
      <c r="AW979" s="4"/>
      <c r="AX979" s="4"/>
      <c r="AY979" s="4"/>
      <c r="AZ979" s="4"/>
      <c r="BA979" s="4"/>
      <c r="BB979" s="4"/>
      <c r="BC979" s="4"/>
      <c r="BD979" s="4"/>
      <c r="BE979" s="4"/>
      <c r="BF979" s="4"/>
      <c r="BG979" s="4"/>
      <c r="BH979" s="4"/>
      <c r="BI979" s="4"/>
      <c r="BJ979" s="4"/>
      <c r="BK979" s="4"/>
      <c r="BL979" s="4"/>
      <c r="BM979" s="4"/>
      <c r="BN979" s="4"/>
      <c r="BO979" s="4"/>
    </row>
    <row r="980" spans="1:67" x14ac:dyDescent="0.15">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c r="AG980" s="4"/>
      <c r="AH980" s="4"/>
      <c r="AI980" s="4"/>
      <c r="AJ980" s="4"/>
      <c r="AK980" s="4"/>
      <c r="AL980" s="4"/>
      <c r="AM980" s="4"/>
      <c r="AN980" s="4"/>
      <c r="AO980" s="4"/>
      <c r="AP980" s="4"/>
      <c r="AQ980" s="4"/>
      <c r="AR980" s="4"/>
      <c r="AS980" s="4"/>
      <c r="AT980" s="4"/>
      <c r="AU980" s="4"/>
      <c r="AV980" s="4"/>
      <c r="AW980" s="4"/>
      <c r="AX980" s="4"/>
      <c r="AY980" s="4"/>
      <c r="AZ980" s="4"/>
      <c r="BA980" s="4"/>
      <c r="BB980" s="4"/>
      <c r="BC980" s="4"/>
      <c r="BD980" s="4"/>
      <c r="BE980" s="4"/>
      <c r="BF980" s="4"/>
      <c r="BG980" s="4"/>
      <c r="BH980" s="4"/>
      <c r="BI980" s="4"/>
      <c r="BJ980" s="4"/>
      <c r="BK980" s="4"/>
      <c r="BL980" s="4"/>
      <c r="BM980" s="4"/>
      <c r="BN980" s="4"/>
      <c r="BO980" s="4"/>
    </row>
    <row r="981" spans="1:67" x14ac:dyDescent="0.15">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c r="AG981" s="4"/>
      <c r="AH981" s="4"/>
      <c r="AI981" s="4"/>
      <c r="AJ981" s="4"/>
      <c r="AK981" s="4"/>
      <c r="AL981" s="4"/>
      <c r="AM981" s="4"/>
      <c r="AN981" s="4"/>
      <c r="AO981" s="4"/>
      <c r="AP981" s="4"/>
      <c r="AQ981" s="4"/>
      <c r="AR981" s="4"/>
      <c r="AS981" s="4"/>
      <c r="AT981" s="4"/>
      <c r="AU981" s="4"/>
      <c r="AV981" s="4"/>
      <c r="AW981" s="4"/>
      <c r="AX981" s="4"/>
      <c r="AY981" s="4"/>
      <c r="AZ981" s="4"/>
      <c r="BA981" s="4"/>
      <c r="BB981" s="4"/>
      <c r="BC981" s="4"/>
      <c r="BD981" s="4"/>
      <c r="BE981" s="4"/>
      <c r="BF981" s="4"/>
      <c r="BG981" s="4"/>
      <c r="BH981" s="4"/>
      <c r="BI981" s="4"/>
      <c r="BJ981" s="4"/>
      <c r="BK981" s="4"/>
      <c r="BL981" s="4"/>
      <c r="BM981" s="4"/>
      <c r="BN981" s="4"/>
      <c r="BO981" s="4"/>
    </row>
    <row r="982" spans="1:67" x14ac:dyDescent="0.15">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c r="AG982" s="4"/>
      <c r="AH982" s="4"/>
      <c r="AI982" s="4"/>
      <c r="AJ982" s="4"/>
      <c r="AK982" s="4"/>
      <c r="AL982" s="4"/>
      <c r="AM982" s="4"/>
      <c r="AN982" s="4"/>
      <c r="AO982" s="4"/>
      <c r="AP982" s="4"/>
      <c r="AQ982" s="4"/>
      <c r="AR982" s="4"/>
      <c r="AS982" s="4"/>
      <c r="AT982" s="4"/>
      <c r="AU982" s="4"/>
      <c r="AV982" s="4"/>
      <c r="AW982" s="4"/>
      <c r="AX982" s="4"/>
      <c r="AY982" s="4"/>
      <c r="AZ982" s="4"/>
      <c r="BA982" s="4"/>
      <c r="BB982" s="4"/>
      <c r="BC982" s="4"/>
      <c r="BD982" s="4"/>
      <c r="BE982" s="4"/>
      <c r="BF982" s="4"/>
      <c r="BG982" s="4"/>
      <c r="BH982" s="4"/>
      <c r="BI982" s="4"/>
      <c r="BJ982" s="4"/>
      <c r="BK982" s="4"/>
      <c r="BL982" s="4"/>
      <c r="BM982" s="4"/>
      <c r="BN982" s="4"/>
      <c r="BO982" s="4"/>
    </row>
    <row r="983" spans="1:67" x14ac:dyDescent="0.15">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c r="AG983" s="4"/>
      <c r="AH983" s="4"/>
      <c r="AI983" s="4"/>
      <c r="AJ983" s="4"/>
      <c r="AK983" s="4"/>
      <c r="AL983" s="4"/>
      <c r="AM983" s="4"/>
      <c r="AN983" s="4"/>
      <c r="AO983" s="4"/>
      <c r="AP983" s="4"/>
      <c r="AQ983" s="4"/>
      <c r="AR983" s="4"/>
      <c r="AS983" s="4"/>
      <c r="AT983" s="4"/>
      <c r="AU983" s="4"/>
      <c r="AV983" s="4"/>
      <c r="AW983" s="4"/>
      <c r="AX983" s="4"/>
      <c r="AY983" s="4"/>
      <c r="AZ983" s="4"/>
      <c r="BA983" s="4"/>
      <c r="BB983" s="4"/>
      <c r="BC983" s="4"/>
      <c r="BD983" s="4"/>
      <c r="BE983" s="4"/>
      <c r="BF983" s="4"/>
      <c r="BG983" s="4"/>
      <c r="BH983" s="4"/>
      <c r="BI983" s="4"/>
      <c r="BJ983" s="4"/>
      <c r="BK983" s="4"/>
      <c r="BL983" s="4"/>
      <c r="BM983" s="4"/>
      <c r="BN983" s="4"/>
      <c r="BO983" s="4"/>
    </row>
    <row r="984" spans="1:67" x14ac:dyDescent="0.15">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c r="AG984" s="4"/>
      <c r="AH984" s="4"/>
      <c r="AI984" s="4"/>
      <c r="AJ984" s="4"/>
      <c r="AK984" s="4"/>
      <c r="AL984" s="4"/>
      <c r="AM984" s="4"/>
      <c r="AN984" s="4"/>
      <c r="AO984" s="4"/>
      <c r="AP984" s="4"/>
      <c r="AQ984" s="4"/>
      <c r="AR984" s="4"/>
      <c r="AS984" s="4"/>
      <c r="AT984" s="4"/>
      <c r="AU984" s="4"/>
      <c r="AV984" s="4"/>
      <c r="AW984" s="4"/>
      <c r="AX984" s="4"/>
      <c r="AY984" s="4"/>
      <c r="AZ984" s="4"/>
      <c r="BA984" s="4"/>
      <c r="BB984" s="4"/>
      <c r="BC984" s="4"/>
      <c r="BD984" s="4"/>
      <c r="BE984" s="4"/>
      <c r="BF984" s="4"/>
      <c r="BG984" s="4"/>
      <c r="BH984" s="4"/>
      <c r="BI984" s="4"/>
      <c r="BJ984" s="4"/>
      <c r="BK984" s="4"/>
      <c r="BL984" s="4"/>
      <c r="BM984" s="4"/>
      <c r="BN984" s="4"/>
      <c r="BO984" s="4"/>
    </row>
    <row r="985" spans="1:67" x14ac:dyDescent="0.1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c r="AG985" s="4"/>
      <c r="AH985" s="4"/>
      <c r="AI985" s="4"/>
      <c r="AJ985" s="4"/>
      <c r="AK985" s="4"/>
      <c r="AL985" s="4"/>
      <c r="AM985" s="4"/>
      <c r="AN985" s="4"/>
      <c r="AO985" s="4"/>
      <c r="AP985" s="4"/>
      <c r="AQ985" s="4"/>
      <c r="AR985" s="4"/>
      <c r="AS985" s="4"/>
      <c r="AT985" s="4"/>
      <c r="AU985" s="4"/>
      <c r="AV985" s="4"/>
      <c r="AW985" s="4"/>
      <c r="AX985" s="4"/>
      <c r="AY985" s="4"/>
      <c r="AZ985" s="4"/>
      <c r="BA985" s="4"/>
      <c r="BB985" s="4"/>
      <c r="BC985" s="4"/>
      <c r="BD985" s="4"/>
      <c r="BE985" s="4"/>
      <c r="BF985" s="4"/>
      <c r="BG985" s="4"/>
      <c r="BH985" s="4"/>
      <c r="BI985" s="4"/>
      <c r="BJ985" s="4"/>
      <c r="BK985" s="4"/>
      <c r="BL985" s="4"/>
      <c r="BM985" s="4"/>
      <c r="BN985" s="4"/>
      <c r="BO985" s="4"/>
    </row>
    <row r="986" spans="1:67" x14ac:dyDescent="0.15">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c r="AG986" s="4"/>
      <c r="AH986" s="4"/>
      <c r="AI986" s="4"/>
      <c r="AJ986" s="4"/>
      <c r="AK986" s="4"/>
      <c r="AL986" s="4"/>
      <c r="AM986" s="4"/>
      <c r="AN986" s="4"/>
      <c r="AO986" s="4"/>
      <c r="AP986" s="4"/>
      <c r="AQ986" s="4"/>
      <c r="AR986" s="4"/>
      <c r="AS986" s="4"/>
      <c r="AT986" s="4"/>
      <c r="AU986" s="4"/>
      <c r="AV986" s="4"/>
      <c r="AW986" s="4"/>
      <c r="AX986" s="4"/>
      <c r="AY986" s="4"/>
      <c r="AZ986" s="4"/>
      <c r="BA986" s="4"/>
      <c r="BB986" s="4"/>
      <c r="BC986" s="4"/>
      <c r="BD986" s="4"/>
      <c r="BE986" s="4"/>
      <c r="BF986" s="4"/>
      <c r="BG986" s="4"/>
      <c r="BH986" s="4"/>
      <c r="BI986" s="4"/>
      <c r="BJ986" s="4"/>
      <c r="BK986" s="4"/>
      <c r="BL986" s="4"/>
      <c r="BM986" s="4"/>
      <c r="BN986" s="4"/>
      <c r="BO986" s="4"/>
    </row>
    <row r="987" spans="1:67" x14ac:dyDescent="0.15">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c r="AG987" s="4"/>
      <c r="AH987" s="4"/>
      <c r="AI987" s="4"/>
      <c r="AJ987" s="4"/>
      <c r="AK987" s="4"/>
      <c r="AL987" s="4"/>
      <c r="AM987" s="4"/>
      <c r="AN987" s="4"/>
      <c r="AO987" s="4"/>
      <c r="AP987" s="4"/>
      <c r="AQ987" s="4"/>
      <c r="AR987" s="4"/>
      <c r="AS987" s="4"/>
      <c r="AT987" s="4"/>
      <c r="AU987" s="4"/>
      <c r="AV987" s="4"/>
      <c r="AW987" s="4"/>
      <c r="AX987" s="4"/>
      <c r="AY987" s="4"/>
      <c r="AZ987" s="4"/>
      <c r="BA987" s="4"/>
      <c r="BB987" s="4"/>
      <c r="BC987" s="4"/>
      <c r="BD987" s="4"/>
      <c r="BE987" s="4"/>
      <c r="BF987" s="4"/>
      <c r="BG987" s="4"/>
      <c r="BH987" s="4"/>
      <c r="BI987" s="4"/>
      <c r="BJ987" s="4"/>
      <c r="BK987" s="4"/>
      <c r="BL987" s="4"/>
      <c r="BM987" s="4"/>
      <c r="BN987" s="4"/>
      <c r="BO987" s="4"/>
    </row>
    <row r="988" spans="1:67" x14ac:dyDescent="0.15">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c r="AF988" s="4"/>
      <c r="AG988" s="4"/>
      <c r="AH988" s="4"/>
      <c r="AI988" s="4"/>
      <c r="AJ988" s="4"/>
      <c r="AK988" s="4"/>
      <c r="AL988" s="4"/>
      <c r="AM988" s="4"/>
      <c r="AN988" s="4"/>
      <c r="AO988" s="4"/>
      <c r="AP988" s="4"/>
      <c r="AQ988" s="4"/>
      <c r="AR988" s="4"/>
      <c r="AS988" s="4"/>
      <c r="AT988" s="4"/>
      <c r="AU988" s="4"/>
      <c r="AV988" s="4"/>
      <c r="AW988" s="4"/>
      <c r="AX988" s="4"/>
      <c r="AY988" s="4"/>
      <c r="AZ988" s="4"/>
      <c r="BA988" s="4"/>
      <c r="BB988" s="4"/>
      <c r="BC988" s="4"/>
      <c r="BD988" s="4"/>
      <c r="BE988" s="4"/>
      <c r="BF988" s="4"/>
      <c r="BG988" s="4"/>
      <c r="BH988" s="4"/>
      <c r="BI988" s="4"/>
      <c r="BJ988" s="4"/>
      <c r="BK988" s="4"/>
      <c r="BL988" s="4"/>
      <c r="BM988" s="4"/>
      <c r="BN988" s="4"/>
      <c r="BO988" s="4"/>
    </row>
    <row r="989" spans="1:67" x14ac:dyDescent="0.15">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c r="AF989" s="4"/>
      <c r="AG989" s="4"/>
      <c r="AH989" s="4"/>
      <c r="AI989" s="4"/>
      <c r="AJ989" s="4"/>
      <c r="AK989" s="4"/>
      <c r="AL989" s="4"/>
      <c r="AM989" s="4"/>
      <c r="AN989" s="4"/>
      <c r="AO989" s="4"/>
      <c r="AP989" s="4"/>
      <c r="AQ989" s="4"/>
      <c r="AR989" s="4"/>
      <c r="AS989" s="4"/>
      <c r="AT989" s="4"/>
      <c r="AU989" s="4"/>
      <c r="AV989" s="4"/>
      <c r="AW989" s="4"/>
      <c r="AX989" s="4"/>
      <c r="AY989" s="4"/>
      <c r="AZ989" s="4"/>
      <c r="BA989" s="4"/>
      <c r="BB989" s="4"/>
      <c r="BC989" s="4"/>
      <c r="BD989" s="4"/>
      <c r="BE989" s="4"/>
      <c r="BF989" s="4"/>
      <c r="BG989" s="4"/>
      <c r="BH989" s="4"/>
      <c r="BI989" s="4"/>
      <c r="BJ989" s="4"/>
      <c r="BK989" s="4"/>
      <c r="BL989" s="4"/>
      <c r="BM989" s="4"/>
      <c r="BN989" s="4"/>
      <c r="BO989" s="4"/>
    </row>
    <row r="990" spans="1:67" x14ac:dyDescent="0.15">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c r="AF990" s="4"/>
      <c r="AG990" s="4"/>
      <c r="AH990" s="4"/>
      <c r="AI990" s="4"/>
      <c r="AJ990" s="4"/>
      <c r="AK990" s="4"/>
      <c r="AL990" s="4"/>
      <c r="AM990" s="4"/>
      <c r="AN990" s="4"/>
      <c r="AO990" s="4"/>
      <c r="AP990" s="4"/>
      <c r="AQ990" s="4"/>
      <c r="AR990" s="4"/>
      <c r="AS990" s="4"/>
      <c r="AT990" s="4"/>
      <c r="AU990" s="4"/>
      <c r="AV990" s="4"/>
      <c r="AW990" s="4"/>
      <c r="AX990" s="4"/>
      <c r="AY990" s="4"/>
      <c r="AZ990" s="4"/>
      <c r="BA990" s="4"/>
      <c r="BB990" s="4"/>
      <c r="BC990" s="4"/>
      <c r="BD990" s="4"/>
      <c r="BE990" s="4"/>
      <c r="BF990" s="4"/>
      <c r="BG990" s="4"/>
      <c r="BH990" s="4"/>
      <c r="BI990" s="4"/>
      <c r="BJ990" s="4"/>
      <c r="BK990" s="4"/>
      <c r="BL990" s="4"/>
      <c r="BM990" s="4"/>
      <c r="BN990" s="4"/>
      <c r="BO990" s="4"/>
    </row>
    <row r="991" spans="1:67" x14ac:dyDescent="0.15">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c r="AF991" s="4"/>
      <c r="AG991" s="4"/>
      <c r="AH991" s="4"/>
      <c r="AI991" s="4"/>
      <c r="AJ991" s="4"/>
      <c r="AK991" s="4"/>
      <c r="AL991" s="4"/>
      <c r="AM991" s="4"/>
      <c r="AN991" s="4"/>
      <c r="AO991" s="4"/>
      <c r="AP991" s="4"/>
      <c r="AQ991" s="4"/>
      <c r="AR991" s="4"/>
      <c r="AS991" s="4"/>
      <c r="AT991" s="4"/>
      <c r="AU991" s="4"/>
      <c r="AV991" s="4"/>
      <c r="AW991" s="4"/>
      <c r="AX991" s="4"/>
      <c r="AY991" s="4"/>
      <c r="AZ991" s="4"/>
      <c r="BA991" s="4"/>
      <c r="BB991" s="4"/>
      <c r="BC991" s="4"/>
      <c r="BD991" s="4"/>
      <c r="BE991" s="4"/>
      <c r="BF991" s="4"/>
      <c r="BG991" s="4"/>
      <c r="BH991" s="4"/>
      <c r="BI991" s="4"/>
      <c r="BJ991" s="4"/>
      <c r="BK991" s="4"/>
      <c r="BL991" s="4"/>
      <c r="BM991" s="4"/>
      <c r="BN991" s="4"/>
      <c r="BO991" s="4"/>
    </row>
    <row r="992" spans="1:67" x14ac:dyDescent="0.15">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c r="AF992" s="4"/>
      <c r="AG992" s="4"/>
      <c r="AH992" s="4"/>
      <c r="AI992" s="4"/>
      <c r="AJ992" s="4"/>
      <c r="AK992" s="4"/>
      <c r="AL992" s="4"/>
      <c r="AM992" s="4"/>
      <c r="AN992" s="4"/>
      <c r="AO992" s="4"/>
      <c r="AP992" s="4"/>
      <c r="AQ992" s="4"/>
      <c r="AR992" s="4"/>
      <c r="AS992" s="4"/>
      <c r="AT992" s="4"/>
      <c r="AU992" s="4"/>
      <c r="AV992" s="4"/>
      <c r="AW992" s="4"/>
      <c r="AX992" s="4"/>
      <c r="AY992" s="4"/>
      <c r="AZ992" s="4"/>
      <c r="BA992" s="4"/>
      <c r="BB992" s="4"/>
      <c r="BC992" s="4"/>
      <c r="BD992" s="4"/>
      <c r="BE992" s="4"/>
      <c r="BF992" s="4"/>
      <c r="BG992" s="4"/>
      <c r="BH992" s="4"/>
      <c r="BI992" s="4"/>
      <c r="BJ992" s="4"/>
      <c r="BK992" s="4"/>
      <c r="BL992" s="4"/>
      <c r="BM992" s="4"/>
      <c r="BN992" s="4"/>
      <c r="BO992" s="4"/>
    </row>
    <row r="993" spans="1:67" x14ac:dyDescent="0.15">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c r="AF993" s="4"/>
      <c r="AG993" s="4"/>
      <c r="AH993" s="4"/>
      <c r="AI993" s="4"/>
      <c r="AJ993" s="4"/>
      <c r="AK993" s="4"/>
      <c r="AL993" s="4"/>
      <c r="AM993" s="4"/>
      <c r="AN993" s="4"/>
      <c r="AO993" s="4"/>
      <c r="AP993" s="4"/>
      <c r="AQ993" s="4"/>
      <c r="AR993" s="4"/>
      <c r="AS993" s="4"/>
      <c r="AT993" s="4"/>
      <c r="AU993" s="4"/>
      <c r="AV993" s="4"/>
      <c r="AW993" s="4"/>
      <c r="AX993" s="4"/>
      <c r="AY993" s="4"/>
      <c r="AZ993" s="4"/>
      <c r="BA993" s="4"/>
      <c r="BB993" s="4"/>
      <c r="BC993" s="4"/>
      <c r="BD993" s="4"/>
      <c r="BE993" s="4"/>
      <c r="BF993" s="4"/>
      <c r="BG993" s="4"/>
      <c r="BH993" s="4"/>
      <c r="BI993" s="4"/>
      <c r="BJ993" s="4"/>
      <c r="BK993" s="4"/>
      <c r="BL993" s="4"/>
      <c r="BM993" s="4"/>
      <c r="BN993" s="4"/>
      <c r="BO993" s="4"/>
    </row>
  </sheetData>
  <autoFilter ref="A1:BO993" xr:uid="{00000000-0009-0000-0000-00000A000000}">
    <sortState xmlns:xlrd2="http://schemas.microsoft.com/office/spreadsheetml/2017/richdata2" ref="A2:BO993">
      <sortCondition ref="A1:A993"/>
    </sortState>
  </autoFilter>
  <pageMargins left="0.7" right="0.7" top="0.75" bottom="0.75" header="0.3" footer="0.3"/>
  <pageSetup paperSize="9" orientation="portrait" horizontalDpi="4294967292" verticalDpi="4294967292"/>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9900"/>
    <outlinePr summaryBelow="0" summaryRight="0"/>
  </sheetPr>
  <dimension ref="A1:BM952"/>
  <sheetViews>
    <sheetView workbookViewId="0">
      <pane xSplit="2" ySplit="1" topLeftCell="C2" activePane="bottomRight" state="frozen"/>
      <selection pane="topRight" activeCell="C1" sqref="C1"/>
      <selection pane="bottomLeft" activeCell="A2" sqref="A2"/>
      <selection pane="bottomRight" activeCell="D19" sqref="D19"/>
    </sheetView>
  </sheetViews>
  <sheetFormatPr baseColWidth="10" defaultColWidth="12.6640625" defaultRowHeight="13" x14ac:dyDescent="0.15"/>
  <cols>
    <col min="1" max="1" width="8.1640625" style="27" bestFit="1" customWidth="1"/>
    <col min="2" max="2" width="46.6640625" style="27" bestFit="1" customWidth="1"/>
    <col min="3" max="3" width="14" style="27" bestFit="1" customWidth="1"/>
    <col min="4" max="4" width="14.6640625" style="27" bestFit="1" customWidth="1"/>
    <col min="5" max="5" width="16.6640625" style="27" bestFit="1" customWidth="1"/>
    <col min="6" max="7" width="8.33203125" style="27" bestFit="1" customWidth="1"/>
    <col min="8" max="8" width="21.1640625" style="27" bestFit="1" customWidth="1"/>
    <col min="9" max="9" width="8.6640625" style="27" bestFit="1" customWidth="1"/>
    <col min="10" max="10" width="10.33203125" style="27" bestFit="1" customWidth="1"/>
    <col min="11" max="11" width="26.1640625" style="27" bestFit="1" customWidth="1"/>
    <col min="12" max="12" width="11.5" style="27" bestFit="1" customWidth="1"/>
    <col min="13" max="13" width="10.83203125" style="27" bestFit="1" customWidth="1"/>
    <col min="14" max="14" width="16.1640625" style="27" bestFit="1" customWidth="1"/>
    <col min="15" max="15" width="54.83203125" style="27" bestFit="1" customWidth="1"/>
    <col min="16" max="16" width="17.6640625" style="27" bestFit="1" customWidth="1"/>
    <col min="17" max="17" width="26" style="27" bestFit="1" customWidth="1"/>
    <col min="18" max="18" width="28.83203125" style="27" bestFit="1" customWidth="1"/>
    <col min="19" max="19" width="29" style="27" bestFit="1" customWidth="1"/>
    <col min="20" max="20" width="21.5" style="27" bestFit="1" customWidth="1"/>
    <col min="21" max="21" width="10.5" style="27" bestFit="1" customWidth="1"/>
    <col min="22" max="22" width="24.83203125" style="27" bestFit="1" customWidth="1"/>
    <col min="23" max="23" width="7.6640625" style="27" bestFit="1" customWidth="1"/>
    <col min="24" max="24" width="10" style="27" bestFit="1" customWidth="1"/>
    <col min="25" max="25" width="9.5" style="27" bestFit="1" customWidth="1"/>
    <col min="26" max="26" width="14.6640625" style="27" bestFit="1" customWidth="1"/>
    <col min="27" max="27" width="14.5" style="27" bestFit="1" customWidth="1"/>
    <col min="28" max="28" width="25.83203125" style="27" bestFit="1" customWidth="1"/>
    <col min="29" max="29" width="12.6640625" style="27" bestFit="1" customWidth="1"/>
    <col min="30" max="30" width="11" style="27" bestFit="1" customWidth="1"/>
    <col min="31" max="31" width="11.1640625" style="27" bestFit="1" customWidth="1"/>
    <col min="32" max="32" width="12.5" style="27" bestFit="1" customWidth="1"/>
    <col min="33" max="33" width="10" style="27" bestFit="1" customWidth="1"/>
    <col min="34" max="34" width="13.6640625" style="27" bestFit="1" customWidth="1"/>
    <col min="35" max="35" width="11" style="27" bestFit="1" customWidth="1"/>
    <col min="36" max="36" width="11.1640625" style="27" bestFit="1" customWidth="1"/>
    <col min="37" max="37" width="10.5" style="27" bestFit="1" customWidth="1"/>
    <col min="38" max="38" width="10.33203125" style="27" bestFit="1" customWidth="1"/>
    <col min="39" max="39" width="10.5" style="27" bestFit="1" customWidth="1"/>
    <col min="40" max="40" width="12.33203125" style="27" bestFit="1" customWidth="1"/>
    <col min="41" max="41" width="10.5" style="27" bestFit="1" customWidth="1"/>
    <col min="42" max="42" width="11.83203125" style="27" bestFit="1" customWidth="1"/>
    <col min="43" max="43" width="15.5" style="27" bestFit="1" customWidth="1"/>
    <col min="44" max="44" width="14.33203125" style="27" bestFit="1" customWidth="1"/>
    <col min="45" max="45" width="14.1640625" style="27" bestFit="1" customWidth="1"/>
    <col min="46" max="46" width="10.83203125" style="27" bestFit="1" customWidth="1"/>
    <col min="47" max="47" width="11.1640625" style="27" bestFit="1" customWidth="1"/>
    <col min="48" max="48" width="10.83203125" style="27" bestFit="1" customWidth="1"/>
    <col min="49" max="49" width="9.5" style="27" bestFit="1" customWidth="1"/>
    <col min="50" max="50" width="11.1640625" style="27" bestFit="1" customWidth="1"/>
    <col min="51" max="51" width="12.83203125" style="27" bestFit="1" customWidth="1"/>
    <col min="52" max="52" width="13.1640625" style="27" bestFit="1" customWidth="1"/>
    <col min="53" max="53" width="12.1640625" style="27" bestFit="1" customWidth="1"/>
    <col min="54" max="54" width="12.33203125" style="27" bestFit="1" customWidth="1"/>
    <col min="55" max="55" width="14.1640625" style="27" bestFit="1" customWidth="1"/>
    <col min="56" max="56" width="14.5" style="27" bestFit="1" customWidth="1"/>
    <col min="57" max="57" width="15.33203125" style="27" bestFit="1" customWidth="1"/>
    <col min="58" max="58" width="12" style="27" bestFit="1" customWidth="1"/>
    <col min="59" max="59" width="10.1640625" style="27" bestFit="1" customWidth="1"/>
    <col min="60" max="60" width="10.33203125" style="27" bestFit="1" customWidth="1"/>
    <col min="61" max="61" width="10.5" style="27" bestFit="1" customWidth="1"/>
    <col min="62" max="62" width="15.6640625" style="27" bestFit="1" customWidth="1"/>
    <col min="63" max="63" width="8.1640625" style="27" bestFit="1" customWidth="1"/>
    <col min="64" max="64" width="16.83203125" style="27" bestFit="1" customWidth="1"/>
    <col min="65" max="65" width="12.83203125" style="27" bestFit="1" customWidth="1"/>
    <col min="66" max="16384" width="12.6640625" style="27"/>
  </cols>
  <sheetData>
    <row r="1" spans="1:65" x14ac:dyDescent="0.15">
      <c r="A1" s="1" t="s">
        <v>439</v>
      </c>
      <c r="B1" s="1" t="s">
        <v>2386</v>
      </c>
      <c r="C1" s="1" t="s">
        <v>11124</v>
      </c>
      <c r="D1" s="1" t="s">
        <v>11052</v>
      </c>
      <c r="E1" s="1" t="s">
        <v>11053</v>
      </c>
      <c r="F1" s="2" t="s">
        <v>2387</v>
      </c>
      <c r="G1" s="2" t="s">
        <v>2388</v>
      </c>
      <c r="H1" s="1" t="s">
        <v>441</v>
      </c>
      <c r="I1" s="1" t="s">
        <v>0</v>
      </c>
      <c r="J1" s="1" t="s">
        <v>2389</v>
      </c>
      <c r="K1" s="1" t="s">
        <v>1</v>
      </c>
      <c r="L1" s="1" t="s">
        <v>1725</v>
      </c>
      <c r="M1" s="1" t="s">
        <v>1726</v>
      </c>
      <c r="N1" s="22" t="s">
        <v>2390</v>
      </c>
      <c r="O1" s="1" t="s">
        <v>460</v>
      </c>
      <c r="P1" s="1" t="s">
        <v>1565</v>
      </c>
      <c r="Q1" s="1" t="s">
        <v>2391</v>
      </c>
      <c r="R1" s="1" t="s">
        <v>2392</v>
      </c>
      <c r="S1" s="23" t="s">
        <v>2393</v>
      </c>
      <c r="T1" s="23" t="s">
        <v>2394</v>
      </c>
      <c r="U1" s="23" t="s">
        <v>2395</v>
      </c>
      <c r="V1" s="1" t="s">
        <v>2396</v>
      </c>
      <c r="W1" s="1" t="s">
        <v>2397</v>
      </c>
      <c r="X1" s="42" t="s">
        <v>2398</v>
      </c>
      <c r="Y1" s="43" t="s">
        <v>2399</v>
      </c>
      <c r="Z1" s="42" t="s">
        <v>2400</v>
      </c>
      <c r="AA1" s="42" t="s">
        <v>2401</v>
      </c>
      <c r="AB1" s="42" t="s">
        <v>2402</v>
      </c>
      <c r="AC1" s="42" t="s">
        <v>2403</v>
      </c>
      <c r="AD1" s="42" t="s">
        <v>2404</v>
      </c>
      <c r="AE1" s="42" t="s">
        <v>2405</v>
      </c>
      <c r="AF1" s="42" t="s">
        <v>2406</v>
      </c>
      <c r="AG1" s="42" t="s">
        <v>2407</v>
      </c>
      <c r="AH1" s="42" t="s">
        <v>2408</v>
      </c>
      <c r="AI1" s="42" t="s">
        <v>2409</v>
      </c>
      <c r="AJ1" s="42" t="s">
        <v>2410</v>
      </c>
      <c r="AK1" s="42" t="s">
        <v>2411</v>
      </c>
      <c r="AL1" s="42" t="s">
        <v>2412</v>
      </c>
      <c r="AM1" s="42" t="s">
        <v>2413</v>
      </c>
      <c r="AN1" s="42" t="s">
        <v>2414</v>
      </c>
      <c r="AO1" s="42" t="s">
        <v>2415</v>
      </c>
      <c r="AP1" s="42" t="s">
        <v>2416</v>
      </c>
      <c r="AQ1" s="42" t="s">
        <v>2417</v>
      </c>
      <c r="AR1" s="42" t="s">
        <v>2418</v>
      </c>
      <c r="AS1" s="42" t="s">
        <v>2419</v>
      </c>
      <c r="AT1" s="42" t="s">
        <v>2420</v>
      </c>
      <c r="AU1" s="42" t="s">
        <v>2421</v>
      </c>
      <c r="AV1" s="42" t="s">
        <v>2422</v>
      </c>
      <c r="AW1" s="42" t="s">
        <v>2423</v>
      </c>
      <c r="AX1" s="42" t="s">
        <v>2424</v>
      </c>
      <c r="AY1" s="42" t="s">
        <v>2425</v>
      </c>
      <c r="AZ1" s="1" t="s">
        <v>2426</v>
      </c>
      <c r="BA1" s="44" t="s">
        <v>2427</v>
      </c>
      <c r="BB1" s="44" t="s">
        <v>2428</v>
      </c>
      <c r="BC1" s="44" t="s">
        <v>2429</v>
      </c>
      <c r="BD1" s="44" t="s">
        <v>2430</v>
      </c>
      <c r="BE1" s="1" t="s">
        <v>2431</v>
      </c>
      <c r="BF1" s="45" t="s">
        <v>2432</v>
      </c>
      <c r="BG1" s="45" t="s">
        <v>2433</v>
      </c>
      <c r="BH1" s="45" t="s">
        <v>2434</v>
      </c>
      <c r="BI1" s="45" t="s">
        <v>2435</v>
      </c>
      <c r="BJ1" s="1" t="s">
        <v>2436</v>
      </c>
      <c r="BK1" s="1" t="s">
        <v>2437</v>
      </c>
      <c r="BL1" s="1" t="s">
        <v>2438</v>
      </c>
      <c r="BM1" s="46" t="s">
        <v>2439</v>
      </c>
    </row>
    <row r="2" spans="1:65" x14ac:dyDescent="0.15">
      <c r="A2" s="4">
        <v>1</v>
      </c>
      <c r="B2" s="4" t="s">
        <v>36</v>
      </c>
      <c r="C2" s="4" t="s">
        <v>2441</v>
      </c>
      <c r="D2" s="4" t="s">
        <v>1600</v>
      </c>
      <c r="E2" s="4" t="s">
        <v>2442</v>
      </c>
      <c r="F2" s="5">
        <v>55.621206999999998</v>
      </c>
      <c r="G2" s="5">
        <v>10.293464999999999</v>
      </c>
      <c r="H2" s="7" t="s">
        <v>1302</v>
      </c>
      <c r="I2" s="4" t="s">
        <v>2443</v>
      </c>
      <c r="J2" s="4"/>
      <c r="K2" s="4" t="s">
        <v>5</v>
      </c>
      <c r="L2" s="4">
        <v>4400</v>
      </c>
      <c r="M2" s="4">
        <v>4000</v>
      </c>
      <c r="N2" s="19">
        <f t="shared" ref="N2:N33" si="0">MEDIAN(L2:M2)</f>
        <v>4200</v>
      </c>
      <c r="O2" s="4" t="s">
        <v>1550</v>
      </c>
      <c r="P2" s="4">
        <v>2003</v>
      </c>
      <c r="Q2" s="4" t="s">
        <v>2444</v>
      </c>
      <c r="R2" s="4">
        <v>470</v>
      </c>
      <c r="S2" s="7" t="s">
        <v>2445</v>
      </c>
      <c r="T2" s="47"/>
      <c r="U2" s="7">
        <f>W2/R2</f>
        <v>1.0638297872340425E-2</v>
      </c>
      <c r="V2" s="4">
        <f t="shared" ref="V2:V33" si="1">COUNTA(X2:AY2,BA2:BD2,BF2:BI2)</f>
        <v>3</v>
      </c>
      <c r="W2" s="4">
        <f t="shared" ref="W2:W33" si="2">SUM(X2:AY2,BA2:BD2,BF2:BI2, BK2)</f>
        <v>5</v>
      </c>
      <c r="X2" s="48">
        <v>3</v>
      </c>
      <c r="Y2" s="49"/>
      <c r="Z2" s="48">
        <v>1</v>
      </c>
      <c r="AA2" s="48"/>
      <c r="AB2" s="48"/>
      <c r="AC2" s="48"/>
      <c r="AD2" s="48"/>
      <c r="AE2" s="48"/>
      <c r="AF2" s="48"/>
      <c r="AG2" s="48"/>
      <c r="AH2" s="48"/>
      <c r="AI2" s="48">
        <v>1</v>
      </c>
      <c r="AJ2" s="48"/>
      <c r="AK2" s="48"/>
      <c r="AL2" s="48"/>
      <c r="AM2" s="48"/>
      <c r="AN2" s="48"/>
      <c r="AO2" s="48"/>
      <c r="AP2" s="48"/>
      <c r="AQ2" s="48"/>
      <c r="AR2" s="48"/>
      <c r="AS2" s="48"/>
      <c r="AT2" s="48"/>
      <c r="AU2" s="48"/>
      <c r="AV2" s="48"/>
      <c r="AW2" s="48"/>
      <c r="AX2" s="48"/>
      <c r="AY2" s="48"/>
      <c r="AZ2" s="4">
        <f t="shared" ref="AZ2:AZ33" si="3">SUM(X2:AY2)</f>
        <v>5</v>
      </c>
      <c r="BA2" s="50"/>
      <c r="BB2" s="50"/>
      <c r="BC2" s="50"/>
      <c r="BD2" s="50"/>
      <c r="BE2" s="4">
        <f t="shared" ref="BE2:BE33" si="4">SUM(BA2:BD2)</f>
        <v>0</v>
      </c>
      <c r="BF2" s="51"/>
      <c r="BG2" s="51"/>
      <c r="BH2" s="51"/>
      <c r="BI2" s="51"/>
      <c r="BJ2" s="4">
        <f t="shared" ref="BJ2:BJ33" si="5">SUM(BF2:BI2)</f>
        <v>0</v>
      </c>
      <c r="BK2" s="4"/>
      <c r="BL2" s="4"/>
      <c r="BM2" s="52"/>
    </row>
    <row r="3" spans="1:65" x14ac:dyDescent="0.15">
      <c r="A3" s="4">
        <v>2</v>
      </c>
      <c r="B3" s="4" t="s">
        <v>37</v>
      </c>
      <c r="C3" s="4" t="s">
        <v>2447</v>
      </c>
      <c r="D3" s="4" t="s">
        <v>1600</v>
      </c>
      <c r="E3" s="4" t="s">
        <v>2448</v>
      </c>
      <c r="F3" s="5">
        <v>57</v>
      </c>
      <c r="G3" s="5">
        <v>9.2799999999999994</v>
      </c>
      <c r="H3" s="4" t="s">
        <v>534</v>
      </c>
      <c r="I3" s="4" t="s">
        <v>2443</v>
      </c>
      <c r="J3" s="4"/>
      <c r="K3" s="4" t="s">
        <v>5</v>
      </c>
      <c r="L3" s="4">
        <v>4540</v>
      </c>
      <c r="M3" s="4">
        <v>4000</v>
      </c>
      <c r="N3" s="19">
        <f t="shared" si="0"/>
        <v>4270</v>
      </c>
      <c r="O3" s="4" t="s">
        <v>2449</v>
      </c>
      <c r="P3" s="4">
        <v>1978</v>
      </c>
      <c r="Q3" s="4" t="s">
        <v>2450</v>
      </c>
      <c r="R3" s="4">
        <v>71</v>
      </c>
      <c r="S3" s="7" t="s">
        <v>2445</v>
      </c>
      <c r="T3" s="47"/>
      <c r="U3" s="7">
        <f>W3/R3</f>
        <v>2.8169014084507043E-2</v>
      </c>
      <c r="V3" s="4">
        <f t="shared" si="1"/>
        <v>2</v>
      </c>
      <c r="W3" s="4">
        <f t="shared" si="2"/>
        <v>2</v>
      </c>
      <c r="X3" s="48" t="s">
        <v>2451</v>
      </c>
      <c r="Y3" s="49"/>
      <c r="Z3" s="48"/>
      <c r="AA3" s="48"/>
      <c r="AB3" s="48"/>
      <c r="AC3" s="48"/>
      <c r="AD3" s="48"/>
      <c r="AE3" s="48"/>
      <c r="AF3" s="48"/>
      <c r="AG3" s="48"/>
      <c r="AH3" s="48"/>
      <c r="AI3" s="48"/>
      <c r="AJ3" s="48"/>
      <c r="AK3" s="48"/>
      <c r="AL3" s="48"/>
      <c r="AM3" s="48"/>
      <c r="AN3" s="48"/>
      <c r="AO3" s="48"/>
      <c r="AP3" s="48"/>
      <c r="AQ3" s="48"/>
      <c r="AR3" s="48"/>
      <c r="AS3" s="48"/>
      <c r="AT3" s="48"/>
      <c r="AU3" s="48"/>
      <c r="AV3" s="48"/>
      <c r="AW3" s="48"/>
      <c r="AX3" s="48"/>
      <c r="AY3" s="48"/>
      <c r="AZ3" s="4">
        <f t="shared" si="3"/>
        <v>0</v>
      </c>
      <c r="BA3" s="50">
        <v>2</v>
      </c>
      <c r="BB3" s="50"/>
      <c r="BC3" s="50"/>
      <c r="BD3" s="50"/>
      <c r="BE3" s="4">
        <f t="shared" si="4"/>
        <v>2</v>
      </c>
      <c r="BF3" s="51"/>
      <c r="BG3" s="51"/>
      <c r="BH3" s="51"/>
      <c r="BI3" s="51"/>
      <c r="BJ3" s="4">
        <f t="shared" si="5"/>
        <v>0</v>
      </c>
      <c r="BK3" s="4"/>
      <c r="BL3" s="4"/>
      <c r="BM3" s="52">
        <v>1</v>
      </c>
    </row>
    <row r="4" spans="1:65" x14ac:dyDescent="0.15">
      <c r="A4" s="4">
        <v>3</v>
      </c>
      <c r="B4" s="4" t="s">
        <v>39</v>
      </c>
      <c r="C4" s="4" t="s">
        <v>1567</v>
      </c>
      <c r="D4" s="4" t="s">
        <v>1568</v>
      </c>
      <c r="E4" s="4" t="s">
        <v>2452</v>
      </c>
      <c r="F4" s="5">
        <v>55.582371482108002</v>
      </c>
      <c r="G4" s="5">
        <v>11.547746658325</v>
      </c>
      <c r="H4" s="4" t="s">
        <v>999</v>
      </c>
      <c r="I4" s="4" t="s">
        <v>2443</v>
      </c>
      <c r="J4" s="4" t="s">
        <v>2453</v>
      </c>
      <c r="K4" s="4" t="s">
        <v>626</v>
      </c>
      <c r="L4" s="4">
        <v>3980</v>
      </c>
      <c r="M4" s="4">
        <v>3640</v>
      </c>
      <c r="N4" s="19">
        <f t="shared" si="0"/>
        <v>3810</v>
      </c>
      <c r="O4" s="4" t="s">
        <v>2454</v>
      </c>
      <c r="P4" s="4">
        <v>1994</v>
      </c>
      <c r="Q4" s="4" t="s">
        <v>2450</v>
      </c>
      <c r="R4" s="7" t="s">
        <v>2455</v>
      </c>
      <c r="S4" s="7" t="s">
        <v>2456</v>
      </c>
      <c r="T4" s="47" t="s">
        <v>2457</v>
      </c>
      <c r="U4" s="7"/>
      <c r="V4" s="4">
        <f t="shared" si="1"/>
        <v>6</v>
      </c>
      <c r="W4" s="4">
        <f t="shared" si="2"/>
        <v>5404</v>
      </c>
      <c r="X4" s="48"/>
      <c r="Y4" s="49"/>
      <c r="Z4" s="48"/>
      <c r="AA4" s="48"/>
      <c r="AB4" s="48"/>
      <c r="AC4" s="48"/>
      <c r="AD4" s="48"/>
      <c r="AE4" s="48"/>
      <c r="AF4" s="48"/>
      <c r="AG4" s="48"/>
      <c r="AH4" s="48"/>
      <c r="AI4" s="48"/>
      <c r="AJ4" s="48"/>
      <c r="AK4" s="48"/>
      <c r="AL4" s="48"/>
      <c r="AM4" s="48"/>
      <c r="AN4" s="48"/>
      <c r="AO4" s="48"/>
      <c r="AP4" s="48"/>
      <c r="AQ4" s="48"/>
      <c r="AR4" s="48"/>
      <c r="AS4" s="48"/>
      <c r="AT4" s="48"/>
      <c r="AU4" s="48"/>
      <c r="AV4" s="48"/>
      <c r="AW4" s="48"/>
      <c r="AX4" s="48"/>
      <c r="AY4" s="48"/>
      <c r="AZ4" s="4">
        <f t="shared" si="3"/>
        <v>0</v>
      </c>
      <c r="BA4" s="50">
        <v>10</v>
      </c>
      <c r="BB4" s="50">
        <v>2</v>
      </c>
      <c r="BC4" s="50"/>
      <c r="BD4" s="50"/>
      <c r="BE4" s="4">
        <f t="shared" si="4"/>
        <v>12</v>
      </c>
      <c r="BF4" s="51">
        <v>2624</v>
      </c>
      <c r="BG4" s="51">
        <v>884</v>
      </c>
      <c r="BH4" s="51">
        <v>1883</v>
      </c>
      <c r="BI4" s="51">
        <v>1</v>
      </c>
      <c r="BJ4" s="4">
        <f t="shared" si="5"/>
        <v>5392</v>
      </c>
      <c r="BK4" s="4"/>
      <c r="BL4" s="4"/>
      <c r="BM4" s="52"/>
    </row>
    <row r="5" spans="1:65" x14ac:dyDescent="0.15">
      <c r="A5" s="4">
        <v>4</v>
      </c>
      <c r="B5" s="4" t="s">
        <v>52</v>
      </c>
      <c r="C5" s="4" t="s">
        <v>1599</v>
      </c>
      <c r="D5" s="4" t="s">
        <v>1600</v>
      </c>
      <c r="E5" s="4" t="s">
        <v>2442</v>
      </c>
      <c r="F5" s="5">
        <v>55.670400000000001</v>
      </c>
      <c r="G5" s="5">
        <v>10.9572</v>
      </c>
      <c r="H5" s="7" t="s">
        <v>1302</v>
      </c>
      <c r="I5" s="4" t="s">
        <v>2443</v>
      </c>
      <c r="J5" s="4"/>
      <c r="K5" s="4" t="s">
        <v>5</v>
      </c>
      <c r="L5" s="4">
        <v>4700</v>
      </c>
      <c r="M5" s="4">
        <v>4000</v>
      </c>
      <c r="N5" s="19">
        <f t="shared" si="0"/>
        <v>4350</v>
      </c>
      <c r="O5" s="4" t="s">
        <v>2458</v>
      </c>
      <c r="P5" s="4">
        <v>2010</v>
      </c>
      <c r="Q5" s="4" t="s">
        <v>2444</v>
      </c>
      <c r="R5" s="4">
        <v>22</v>
      </c>
      <c r="S5" s="7">
        <v>4</v>
      </c>
      <c r="T5" s="47" t="s">
        <v>2459</v>
      </c>
      <c r="U5" s="7">
        <f t="shared" ref="U5:U13" si="6">W5/R5</f>
        <v>2020.9545454545455</v>
      </c>
      <c r="V5" s="4">
        <f t="shared" si="1"/>
        <v>15</v>
      </c>
      <c r="W5" s="4">
        <f t="shared" si="2"/>
        <v>44461</v>
      </c>
      <c r="X5" s="48">
        <v>38103</v>
      </c>
      <c r="Y5" s="49"/>
      <c r="Z5" s="48">
        <v>897</v>
      </c>
      <c r="AA5" s="48">
        <v>1</v>
      </c>
      <c r="AB5" s="48"/>
      <c r="AC5" s="48">
        <v>34</v>
      </c>
      <c r="AD5" s="48">
        <v>45</v>
      </c>
      <c r="AE5" s="48">
        <v>171</v>
      </c>
      <c r="AF5" s="48">
        <v>444</v>
      </c>
      <c r="AG5" s="48">
        <v>601</v>
      </c>
      <c r="AH5" s="48"/>
      <c r="AI5" s="48">
        <v>40</v>
      </c>
      <c r="AJ5" s="48">
        <v>18</v>
      </c>
      <c r="AK5" s="48">
        <v>136</v>
      </c>
      <c r="AL5" s="48"/>
      <c r="AM5" s="48"/>
      <c r="AN5" s="48"/>
      <c r="AO5" s="48"/>
      <c r="AP5" s="48"/>
      <c r="AQ5" s="48"/>
      <c r="AR5" s="48">
        <v>1</v>
      </c>
      <c r="AS5" s="53"/>
      <c r="AT5" s="53"/>
      <c r="AU5" s="53"/>
      <c r="AV5" s="53"/>
      <c r="AW5" s="53"/>
      <c r="AX5" s="53"/>
      <c r="AY5" s="48"/>
      <c r="AZ5" s="4">
        <f t="shared" si="3"/>
        <v>40491</v>
      </c>
      <c r="BA5" s="50">
        <v>3949</v>
      </c>
      <c r="BB5" s="50">
        <v>13</v>
      </c>
      <c r="BC5" s="54"/>
      <c r="BD5" s="54"/>
      <c r="BE5" s="4">
        <f t="shared" si="4"/>
        <v>3962</v>
      </c>
      <c r="BF5" s="51">
        <v>8</v>
      </c>
      <c r="BG5" s="51"/>
      <c r="BH5" s="51"/>
      <c r="BI5" s="51"/>
      <c r="BJ5" s="4">
        <f t="shared" si="5"/>
        <v>8</v>
      </c>
      <c r="BK5" s="4"/>
      <c r="BL5" s="4"/>
      <c r="BM5" s="52">
        <v>1800</v>
      </c>
    </row>
    <row r="6" spans="1:65" x14ac:dyDescent="0.15">
      <c r="A6" s="4">
        <v>5</v>
      </c>
      <c r="B6" s="4" t="s">
        <v>2460</v>
      </c>
      <c r="C6" s="4" t="s">
        <v>1599</v>
      </c>
      <c r="D6" s="4" t="s">
        <v>1600</v>
      </c>
      <c r="E6" s="4" t="s">
        <v>2442</v>
      </c>
      <c r="F6" s="5">
        <v>55.670400000000001</v>
      </c>
      <c r="G6" s="5">
        <v>10.9572</v>
      </c>
      <c r="H6" s="7" t="s">
        <v>1302</v>
      </c>
      <c r="I6" s="4" t="s">
        <v>2443</v>
      </c>
      <c r="J6" s="4"/>
      <c r="K6" s="4" t="s">
        <v>5</v>
      </c>
      <c r="L6" s="4">
        <v>4700</v>
      </c>
      <c r="M6" s="4">
        <v>4000</v>
      </c>
      <c r="N6" s="19">
        <f t="shared" si="0"/>
        <v>4350</v>
      </c>
      <c r="O6" s="4" t="s">
        <v>2461</v>
      </c>
      <c r="P6" s="4">
        <v>2013</v>
      </c>
      <c r="Q6" s="4" t="s">
        <v>2444</v>
      </c>
      <c r="R6" s="4">
        <v>22</v>
      </c>
      <c r="S6" s="7" t="s">
        <v>2462</v>
      </c>
      <c r="T6" s="47" t="s">
        <v>2463</v>
      </c>
      <c r="U6" s="7">
        <f t="shared" si="6"/>
        <v>149.95454545454547</v>
      </c>
      <c r="V6" s="4">
        <f t="shared" si="1"/>
        <v>14</v>
      </c>
      <c r="W6" s="4">
        <f t="shared" si="2"/>
        <v>3299</v>
      </c>
      <c r="X6" s="48">
        <v>2244</v>
      </c>
      <c r="Y6" s="49"/>
      <c r="Z6" s="48">
        <v>59</v>
      </c>
      <c r="AA6" s="48"/>
      <c r="AB6" s="48"/>
      <c r="AC6" s="48">
        <v>9</v>
      </c>
      <c r="AD6" s="48"/>
      <c r="AE6" s="48">
        <v>106</v>
      </c>
      <c r="AF6" s="48">
        <v>117</v>
      </c>
      <c r="AG6" s="48">
        <v>96</v>
      </c>
      <c r="AH6" s="48">
        <v>45</v>
      </c>
      <c r="AI6" s="48">
        <v>1</v>
      </c>
      <c r="AJ6" s="48">
        <v>12</v>
      </c>
      <c r="AK6" s="48">
        <v>5</v>
      </c>
      <c r="AL6" s="48"/>
      <c r="AM6" s="48"/>
      <c r="AN6" s="48"/>
      <c r="AO6" s="48">
        <v>3</v>
      </c>
      <c r="AP6" s="53"/>
      <c r="AQ6" s="53"/>
      <c r="AR6" s="53"/>
      <c r="AS6" s="53"/>
      <c r="AT6" s="53"/>
      <c r="AU6" s="53"/>
      <c r="AV6" s="53"/>
      <c r="AW6" s="53"/>
      <c r="AX6" s="53"/>
      <c r="AY6" s="48"/>
      <c r="AZ6" s="4">
        <f t="shared" si="3"/>
        <v>2697</v>
      </c>
      <c r="BA6" s="50">
        <v>598</v>
      </c>
      <c r="BB6" s="50">
        <v>2</v>
      </c>
      <c r="BC6" s="54"/>
      <c r="BD6" s="54"/>
      <c r="BE6" s="4">
        <f t="shared" si="4"/>
        <v>600</v>
      </c>
      <c r="BF6" s="51">
        <v>2</v>
      </c>
      <c r="BG6" s="51"/>
      <c r="BH6" s="51"/>
      <c r="BI6" s="51"/>
      <c r="BJ6" s="4">
        <f t="shared" si="5"/>
        <v>2</v>
      </c>
      <c r="BK6" s="4"/>
      <c r="BL6" s="4"/>
      <c r="BM6" s="52">
        <v>617</v>
      </c>
    </row>
    <row r="7" spans="1:65" x14ac:dyDescent="0.15">
      <c r="A7" s="4">
        <v>6</v>
      </c>
      <c r="B7" s="4" t="s">
        <v>2464</v>
      </c>
      <c r="C7" s="4" t="s">
        <v>2447</v>
      </c>
      <c r="D7" s="4" t="s">
        <v>1600</v>
      </c>
      <c r="E7" s="4" t="s">
        <v>2448</v>
      </c>
      <c r="F7" s="5">
        <v>56.871536999999996</v>
      </c>
      <c r="G7" s="5">
        <v>9.2131369999999997</v>
      </c>
      <c r="H7" s="4" t="s">
        <v>534</v>
      </c>
      <c r="I7" s="4" t="s">
        <v>2443</v>
      </c>
      <c r="J7" s="4"/>
      <c r="K7" s="4" t="s">
        <v>5</v>
      </c>
      <c r="L7" s="4">
        <v>4890</v>
      </c>
      <c r="M7" s="4">
        <v>4000</v>
      </c>
      <c r="N7" s="19">
        <f t="shared" si="0"/>
        <v>4445</v>
      </c>
      <c r="O7" s="4" t="s">
        <v>2465</v>
      </c>
      <c r="P7" s="4">
        <v>1976</v>
      </c>
      <c r="Q7" s="4" t="s">
        <v>2444</v>
      </c>
      <c r="R7" s="4">
        <v>77</v>
      </c>
      <c r="S7" s="7" t="s">
        <v>2466</v>
      </c>
      <c r="T7" s="47"/>
      <c r="U7" s="7">
        <f t="shared" si="6"/>
        <v>0.15584415584415584</v>
      </c>
      <c r="V7" s="4">
        <f t="shared" si="1"/>
        <v>3</v>
      </c>
      <c r="W7" s="4">
        <f t="shared" si="2"/>
        <v>12</v>
      </c>
      <c r="X7" s="48"/>
      <c r="Y7" s="49"/>
      <c r="Z7" s="48"/>
      <c r="AA7" s="48"/>
      <c r="AB7" s="48"/>
      <c r="AC7" s="48"/>
      <c r="AD7" s="48"/>
      <c r="AE7" s="48"/>
      <c r="AF7" s="48"/>
      <c r="AG7" s="48"/>
      <c r="AH7" s="48"/>
      <c r="AI7" s="48"/>
      <c r="AJ7" s="48"/>
      <c r="AK7" s="48"/>
      <c r="AL7" s="48"/>
      <c r="AM7" s="48"/>
      <c r="AN7" s="48"/>
      <c r="AO7" s="48"/>
      <c r="AP7" s="48"/>
      <c r="AQ7" s="48"/>
      <c r="AR7" s="48"/>
      <c r="AS7" s="48"/>
      <c r="AT7" s="48"/>
      <c r="AU7" s="48"/>
      <c r="AV7" s="48"/>
      <c r="AW7" s="48"/>
      <c r="AX7" s="48"/>
      <c r="AY7" s="48"/>
      <c r="AZ7" s="4">
        <f t="shared" si="3"/>
        <v>0</v>
      </c>
      <c r="BA7" s="50">
        <v>4</v>
      </c>
      <c r="BB7" s="50"/>
      <c r="BC7" s="50"/>
      <c r="BD7" s="50"/>
      <c r="BE7" s="4">
        <f t="shared" si="4"/>
        <v>4</v>
      </c>
      <c r="BF7" s="51">
        <v>1</v>
      </c>
      <c r="BG7" s="51"/>
      <c r="BH7" s="51">
        <v>7</v>
      </c>
      <c r="BI7" s="51"/>
      <c r="BJ7" s="4">
        <f t="shared" si="5"/>
        <v>8</v>
      </c>
      <c r="BK7" s="4"/>
      <c r="BL7" s="4"/>
      <c r="BM7" s="52"/>
    </row>
    <row r="8" spans="1:65" x14ac:dyDescent="0.15">
      <c r="A8" s="4">
        <v>7</v>
      </c>
      <c r="B8" s="4" t="s">
        <v>2467</v>
      </c>
      <c r="C8" s="4" t="s">
        <v>2447</v>
      </c>
      <c r="D8" s="4" t="s">
        <v>1600</v>
      </c>
      <c r="E8" s="4" t="s">
        <v>2448</v>
      </c>
      <c r="F8" s="5">
        <v>56.871536999999996</v>
      </c>
      <c r="G8" s="5">
        <v>9.2131369999999997</v>
      </c>
      <c r="H8" s="4" t="s">
        <v>534</v>
      </c>
      <c r="I8" s="4" t="s">
        <v>2443</v>
      </c>
      <c r="J8" s="4"/>
      <c r="K8" s="4" t="s">
        <v>5</v>
      </c>
      <c r="L8" s="4">
        <v>4890</v>
      </c>
      <c r="M8" s="4">
        <v>4000</v>
      </c>
      <c r="N8" s="19">
        <f t="shared" si="0"/>
        <v>4445</v>
      </c>
      <c r="O8" s="4" t="s">
        <v>2468</v>
      </c>
      <c r="P8" s="4">
        <v>1991</v>
      </c>
      <c r="Q8" s="4" t="s">
        <v>2444</v>
      </c>
      <c r="R8" s="4">
        <v>28</v>
      </c>
      <c r="S8" s="7" t="s">
        <v>2469</v>
      </c>
      <c r="T8" s="47" t="s">
        <v>2470</v>
      </c>
      <c r="U8" s="7">
        <f t="shared" si="6"/>
        <v>410.35714285714283</v>
      </c>
      <c r="V8" s="4">
        <f t="shared" si="1"/>
        <v>23</v>
      </c>
      <c r="W8" s="19">
        <f t="shared" si="2"/>
        <v>11490</v>
      </c>
      <c r="X8" s="53">
        <v>1159</v>
      </c>
      <c r="Y8" s="55"/>
      <c r="Z8" s="53">
        <v>166</v>
      </c>
      <c r="AA8" s="53">
        <v>3</v>
      </c>
      <c r="AB8" s="53"/>
      <c r="AC8" s="53">
        <v>721</v>
      </c>
      <c r="AD8" s="53">
        <v>41</v>
      </c>
      <c r="AE8" s="53">
        <v>52</v>
      </c>
      <c r="AF8" s="53">
        <v>177</v>
      </c>
      <c r="AG8" s="53">
        <v>8</v>
      </c>
      <c r="AH8" s="53"/>
      <c r="AI8" s="53">
        <v>10</v>
      </c>
      <c r="AJ8" s="53">
        <v>51</v>
      </c>
      <c r="AK8" s="53">
        <v>26</v>
      </c>
      <c r="AL8" s="53">
        <v>82</v>
      </c>
      <c r="AM8" s="53"/>
      <c r="AN8" s="53">
        <v>25</v>
      </c>
      <c r="AO8" s="53">
        <v>2</v>
      </c>
      <c r="AP8" s="53">
        <v>11</v>
      </c>
      <c r="AQ8" s="53"/>
      <c r="AR8" s="53"/>
      <c r="AS8" s="53">
        <v>2</v>
      </c>
      <c r="AT8" s="53"/>
      <c r="AU8" s="53"/>
      <c r="AV8" s="53">
        <v>1</v>
      </c>
      <c r="AW8" s="53"/>
      <c r="AX8" s="53"/>
      <c r="AY8" s="48"/>
      <c r="AZ8" s="19">
        <f t="shared" si="3"/>
        <v>2537</v>
      </c>
      <c r="BA8" s="54">
        <v>6460</v>
      </c>
      <c r="BB8" s="54">
        <v>23</v>
      </c>
      <c r="BC8" s="54"/>
      <c r="BD8" s="54">
        <v>754</v>
      </c>
      <c r="BE8" s="19">
        <f t="shared" si="4"/>
        <v>7237</v>
      </c>
      <c r="BF8" s="56">
        <v>1639</v>
      </c>
      <c r="BG8" s="56">
        <v>51</v>
      </c>
      <c r="BH8" s="56">
        <v>26</v>
      </c>
      <c r="BI8" s="56"/>
      <c r="BJ8" s="19">
        <f t="shared" si="5"/>
        <v>1716</v>
      </c>
      <c r="BK8" s="19"/>
      <c r="BL8" s="4"/>
      <c r="BM8" s="52"/>
    </row>
    <row r="9" spans="1:65" x14ac:dyDescent="0.15">
      <c r="A9" s="4">
        <v>8</v>
      </c>
      <c r="B9" s="4" t="s">
        <v>2467</v>
      </c>
      <c r="C9" s="4" t="s">
        <v>2447</v>
      </c>
      <c r="D9" s="4" t="s">
        <v>1600</v>
      </c>
      <c r="E9" s="4" t="s">
        <v>2448</v>
      </c>
      <c r="F9" s="5">
        <v>56.871536999999996</v>
      </c>
      <c r="G9" s="5">
        <v>9.2131369999999997</v>
      </c>
      <c r="H9" s="4" t="s">
        <v>534</v>
      </c>
      <c r="I9" s="4" t="s">
        <v>2453</v>
      </c>
      <c r="J9" s="4" t="s">
        <v>2471</v>
      </c>
      <c r="K9" s="4" t="s">
        <v>12</v>
      </c>
      <c r="L9" s="4">
        <v>3900</v>
      </c>
      <c r="M9" s="4">
        <v>2600</v>
      </c>
      <c r="N9" s="19">
        <f t="shared" si="0"/>
        <v>3250</v>
      </c>
      <c r="O9" s="4" t="s">
        <v>2468</v>
      </c>
      <c r="P9" s="4">
        <v>1991</v>
      </c>
      <c r="Q9" s="4" t="s">
        <v>2444</v>
      </c>
      <c r="R9" s="4">
        <v>28</v>
      </c>
      <c r="S9" s="7" t="s">
        <v>2469</v>
      </c>
      <c r="T9" s="47" t="s">
        <v>2470</v>
      </c>
      <c r="U9" s="7">
        <f t="shared" si="6"/>
        <v>9</v>
      </c>
      <c r="V9" s="4">
        <f t="shared" si="1"/>
        <v>14</v>
      </c>
      <c r="W9" s="4">
        <f t="shared" si="2"/>
        <v>252</v>
      </c>
      <c r="X9" s="48">
        <v>48</v>
      </c>
      <c r="Y9" s="49"/>
      <c r="Z9" s="48">
        <v>9</v>
      </c>
      <c r="AA9" s="48"/>
      <c r="AB9" s="48"/>
      <c r="AC9" s="48">
        <v>1</v>
      </c>
      <c r="AD9" s="48">
        <v>4</v>
      </c>
      <c r="AE9" s="48"/>
      <c r="AF9" s="48">
        <v>12</v>
      </c>
      <c r="AG9" s="48"/>
      <c r="AH9" s="48"/>
      <c r="AI9" s="48">
        <v>1</v>
      </c>
      <c r="AJ9" s="48">
        <v>1</v>
      </c>
      <c r="AK9" s="48">
        <v>1</v>
      </c>
      <c r="AL9" s="48">
        <v>1</v>
      </c>
      <c r="AM9" s="48"/>
      <c r="AN9" s="48">
        <v>1</v>
      </c>
      <c r="AO9" s="48"/>
      <c r="AP9" s="48"/>
      <c r="AQ9" s="48"/>
      <c r="AR9" s="48"/>
      <c r="AS9" s="48"/>
      <c r="AT9" s="48"/>
      <c r="AU9" s="48"/>
      <c r="AV9" s="48">
        <v>2</v>
      </c>
      <c r="AW9" s="48">
        <v>1</v>
      </c>
      <c r="AX9" s="48"/>
      <c r="AY9" s="48"/>
      <c r="AZ9" s="4">
        <f t="shared" si="3"/>
        <v>82</v>
      </c>
      <c r="BA9" s="50">
        <v>154</v>
      </c>
      <c r="BB9" s="50"/>
      <c r="BC9" s="50"/>
      <c r="BD9" s="50"/>
      <c r="BE9" s="4">
        <f t="shared" si="4"/>
        <v>154</v>
      </c>
      <c r="BF9" s="51">
        <v>14</v>
      </c>
      <c r="BG9" s="51"/>
      <c r="BH9" s="51"/>
      <c r="BI9" s="51"/>
      <c r="BJ9" s="4">
        <f t="shared" si="5"/>
        <v>14</v>
      </c>
      <c r="BK9" s="4">
        <v>2</v>
      </c>
      <c r="BL9" s="4" t="s">
        <v>2472</v>
      </c>
      <c r="BM9" s="52"/>
    </row>
    <row r="10" spans="1:65" x14ac:dyDescent="0.15">
      <c r="A10" s="4">
        <v>9</v>
      </c>
      <c r="B10" s="4" t="s">
        <v>65</v>
      </c>
      <c r="C10" s="4" t="s">
        <v>1675</v>
      </c>
      <c r="D10" s="4" t="s">
        <v>1600</v>
      </c>
      <c r="E10" s="4" t="s">
        <v>2442</v>
      </c>
      <c r="F10" s="5">
        <v>57.257302000000003</v>
      </c>
      <c r="G10" s="5">
        <v>9.6318940000000008</v>
      </c>
      <c r="H10" s="7" t="s">
        <v>2473</v>
      </c>
      <c r="I10" s="4" t="s">
        <v>2443</v>
      </c>
      <c r="J10" s="4" t="s">
        <v>2453</v>
      </c>
      <c r="K10" s="4" t="s">
        <v>626</v>
      </c>
      <c r="L10" s="4">
        <v>4030</v>
      </c>
      <c r="M10" s="4">
        <v>3800</v>
      </c>
      <c r="N10" s="19">
        <f t="shared" si="0"/>
        <v>3915</v>
      </c>
      <c r="O10" s="4" t="s">
        <v>2474</v>
      </c>
      <c r="P10" s="4">
        <v>1927</v>
      </c>
      <c r="Q10" s="4" t="s">
        <v>2450</v>
      </c>
      <c r="R10" s="19">
        <v>250</v>
      </c>
      <c r="S10" s="7" t="s">
        <v>2445</v>
      </c>
      <c r="T10" s="47"/>
      <c r="U10" s="7">
        <f t="shared" si="6"/>
        <v>0.56399999999999995</v>
      </c>
      <c r="V10" s="4">
        <f t="shared" si="1"/>
        <v>6</v>
      </c>
      <c r="W10" s="4">
        <f t="shared" si="2"/>
        <v>141</v>
      </c>
      <c r="X10" s="48">
        <v>25</v>
      </c>
      <c r="Y10" s="49"/>
      <c r="Z10" s="48">
        <v>30</v>
      </c>
      <c r="AA10" s="48"/>
      <c r="AB10" s="48"/>
      <c r="AC10" s="48"/>
      <c r="AD10" s="48"/>
      <c r="AE10" s="48"/>
      <c r="AF10" s="48"/>
      <c r="AG10" s="48"/>
      <c r="AH10" s="48"/>
      <c r="AI10" s="48">
        <v>80</v>
      </c>
      <c r="AJ10" s="48"/>
      <c r="AK10" s="48"/>
      <c r="AL10" s="48"/>
      <c r="AM10" s="48"/>
      <c r="AN10" s="48"/>
      <c r="AO10" s="48"/>
      <c r="AP10" s="48"/>
      <c r="AQ10" s="48"/>
      <c r="AR10" s="48"/>
      <c r="AS10" s="48"/>
      <c r="AT10" s="48">
        <v>1</v>
      </c>
      <c r="AU10" s="48"/>
      <c r="AV10" s="48"/>
      <c r="AW10" s="48"/>
      <c r="AX10" s="48"/>
      <c r="AY10" s="48"/>
      <c r="AZ10" s="4">
        <f t="shared" si="3"/>
        <v>136</v>
      </c>
      <c r="BA10" s="50"/>
      <c r="BB10" s="50"/>
      <c r="BC10" s="50"/>
      <c r="BD10" s="50"/>
      <c r="BE10" s="4">
        <f t="shared" si="4"/>
        <v>0</v>
      </c>
      <c r="BF10" s="51">
        <v>1</v>
      </c>
      <c r="BG10" s="51"/>
      <c r="BH10" s="51">
        <v>4</v>
      </c>
      <c r="BI10" s="51"/>
      <c r="BJ10" s="4">
        <f t="shared" si="5"/>
        <v>5</v>
      </c>
      <c r="BK10" s="4"/>
      <c r="BL10" s="4"/>
      <c r="BM10" s="52"/>
    </row>
    <row r="11" spans="1:65" x14ac:dyDescent="0.15">
      <c r="A11" s="4">
        <v>10</v>
      </c>
      <c r="B11" s="4" t="s">
        <v>73</v>
      </c>
      <c r="C11" s="4" t="s">
        <v>1599</v>
      </c>
      <c r="D11" s="4" t="s">
        <v>1600</v>
      </c>
      <c r="E11" s="4" t="s">
        <v>2448</v>
      </c>
      <c r="F11" s="5">
        <v>55.769539999999999</v>
      </c>
      <c r="G11" s="5">
        <v>11.387311</v>
      </c>
      <c r="H11" s="4" t="s">
        <v>534</v>
      </c>
      <c r="I11" s="4" t="s">
        <v>2443</v>
      </c>
      <c r="J11" s="4"/>
      <c r="K11" s="4" t="s">
        <v>5</v>
      </c>
      <c r="L11" s="4">
        <v>5370</v>
      </c>
      <c r="M11" s="4">
        <v>4690</v>
      </c>
      <c r="N11" s="19">
        <f t="shared" si="0"/>
        <v>5030</v>
      </c>
      <c r="O11" s="4" t="s">
        <v>2475</v>
      </c>
      <c r="P11" s="4">
        <v>2010</v>
      </c>
      <c r="Q11" s="4" t="s">
        <v>2444</v>
      </c>
      <c r="R11" s="4">
        <v>140</v>
      </c>
      <c r="S11" s="7">
        <v>4</v>
      </c>
      <c r="T11" s="47" t="s">
        <v>2459</v>
      </c>
      <c r="U11" s="7">
        <f t="shared" si="6"/>
        <v>18.514285714285716</v>
      </c>
      <c r="V11" s="4">
        <f t="shared" si="1"/>
        <v>10</v>
      </c>
      <c r="W11" s="4">
        <f t="shared" si="2"/>
        <v>2592</v>
      </c>
      <c r="X11" s="48">
        <v>1436</v>
      </c>
      <c r="Y11" s="49"/>
      <c r="Z11" s="48">
        <v>918</v>
      </c>
      <c r="AA11" s="48">
        <v>1</v>
      </c>
      <c r="AB11" s="48"/>
      <c r="AC11" s="48">
        <v>12</v>
      </c>
      <c r="AD11" s="48">
        <v>111</v>
      </c>
      <c r="AE11" s="48">
        <v>2</v>
      </c>
      <c r="AF11" s="48">
        <v>20</v>
      </c>
      <c r="AG11" s="48">
        <v>57</v>
      </c>
      <c r="AH11" s="48"/>
      <c r="AI11" s="48">
        <v>15</v>
      </c>
      <c r="AJ11" s="48"/>
      <c r="AK11" s="48"/>
      <c r="AL11" s="48"/>
      <c r="AM11" s="48"/>
      <c r="AN11" s="53"/>
      <c r="AO11" s="53"/>
      <c r="AP11" s="53"/>
      <c r="AQ11" s="53"/>
      <c r="AR11" s="53"/>
      <c r="AS11" s="53"/>
      <c r="AT11" s="53"/>
      <c r="AU11" s="53"/>
      <c r="AV11" s="53"/>
      <c r="AW11" s="53"/>
      <c r="AX11" s="53"/>
      <c r="AY11" s="48"/>
      <c r="AZ11" s="4">
        <f t="shared" si="3"/>
        <v>2572</v>
      </c>
      <c r="BA11" s="50">
        <v>20</v>
      </c>
      <c r="BB11" s="50"/>
      <c r="BC11" s="54"/>
      <c r="BD11" s="54"/>
      <c r="BE11" s="4">
        <f t="shared" si="4"/>
        <v>20</v>
      </c>
      <c r="BF11" s="51"/>
      <c r="BG11" s="51"/>
      <c r="BH11" s="51"/>
      <c r="BI11" s="51"/>
      <c r="BJ11" s="4">
        <f t="shared" si="5"/>
        <v>0</v>
      </c>
      <c r="BK11" s="4"/>
      <c r="BL11" s="4"/>
      <c r="BM11" s="52"/>
    </row>
    <row r="12" spans="1:65" x14ac:dyDescent="0.15">
      <c r="A12" s="4">
        <v>11</v>
      </c>
      <c r="B12" s="4" t="s">
        <v>80</v>
      </c>
      <c r="C12" s="4" t="s">
        <v>1631</v>
      </c>
      <c r="D12" s="4" t="s">
        <v>1600</v>
      </c>
      <c r="E12" s="4" t="s">
        <v>2448</v>
      </c>
      <c r="F12" s="5">
        <v>56.145192999999999</v>
      </c>
      <c r="G12" s="5">
        <v>10.119089000000001</v>
      </c>
      <c r="H12" s="4" t="s">
        <v>999</v>
      </c>
      <c r="I12" s="4" t="s">
        <v>2443</v>
      </c>
      <c r="J12" s="4"/>
      <c r="K12" s="4" t="s">
        <v>5</v>
      </c>
      <c r="L12" s="4">
        <v>5400</v>
      </c>
      <c r="M12" s="4">
        <v>4000</v>
      </c>
      <c r="N12" s="19">
        <f t="shared" si="0"/>
        <v>4700</v>
      </c>
      <c r="O12" s="4" t="s">
        <v>2476</v>
      </c>
      <c r="P12" s="4">
        <v>1906</v>
      </c>
      <c r="Q12" s="4" t="s">
        <v>2450</v>
      </c>
      <c r="R12" s="19">
        <v>120</v>
      </c>
      <c r="S12" s="7" t="s">
        <v>2445</v>
      </c>
      <c r="T12" s="47"/>
      <c r="U12" s="7">
        <f t="shared" si="6"/>
        <v>8.3333333333333332E-3</v>
      </c>
      <c r="V12" s="4">
        <f t="shared" si="1"/>
        <v>1</v>
      </c>
      <c r="W12" s="4">
        <f t="shared" si="2"/>
        <v>1</v>
      </c>
      <c r="X12" s="48"/>
      <c r="Y12" s="49"/>
      <c r="Z12" s="48">
        <v>1</v>
      </c>
      <c r="AA12" s="48"/>
      <c r="AB12" s="48"/>
      <c r="AC12" s="48"/>
      <c r="AD12" s="48"/>
      <c r="AE12" s="48"/>
      <c r="AF12" s="48"/>
      <c r="AG12" s="48"/>
      <c r="AH12" s="48"/>
      <c r="AI12" s="48"/>
      <c r="AJ12" s="48"/>
      <c r="AK12" s="48"/>
      <c r="AL12" s="48"/>
      <c r="AM12" s="48"/>
      <c r="AN12" s="48"/>
      <c r="AO12" s="48"/>
      <c r="AP12" s="48"/>
      <c r="AQ12" s="48"/>
      <c r="AR12" s="48"/>
      <c r="AS12" s="48"/>
      <c r="AT12" s="48"/>
      <c r="AU12" s="48"/>
      <c r="AV12" s="48"/>
      <c r="AW12" s="48"/>
      <c r="AX12" s="48"/>
      <c r="AY12" s="48"/>
      <c r="AZ12" s="4">
        <f t="shared" si="3"/>
        <v>1</v>
      </c>
      <c r="BA12" s="50"/>
      <c r="BB12" s="50"/>
      <c r="BC12" s="50"/>
      <c r="BD12" s="50"/>
      <c r="BE12" s="4">
        <f t="shared" si="4"/>
        <v>0</v>
      </c>
      <c r="BF12" s="51"/>
      <c r="BG12" s="51"/>
      <c r="BH12" s="51"/>
      <c r="BI12" s="51"/>
      <c r="BJ12" s="4">
        <f t="shared" si="5"/>
        <v>0</v>
      </c>
      <c r="BK12" s="4"/>
      <c r="BL12" s="4"/>
      <c r="BM12" s="52"/>
    </row>
    <row r="13" spans="1:65" x14ac:dyDescent="0.15">
      <c r="A13" s="4">
        <v>12</v>
      </c>
      <c r="B13" s="4" t="s">
        <v>81</v>
      </c>
      <c r="C13" s="4" t="s">
        <v>2477</v>
      </c>
      <c r="D13" s="4" t="s">
        <v>1600</v>
      </c>
      <c r="E13" s="4" t="s">
        <v>2448</v>
      </c>
      <c r="F13" s="5">
        <v>57.092910000000003</v>
      </c>
      <c r="G13" s="5">
        <v>9.5292110000000001</v>
      </c>
      <c r="H13" s="4" t="s">
        <v>534</v>
      </c>
      <c r="I13" s="4" t="s">
        <v>2478</v>
      </c>
      <c r="J13" s="4" t="s">
        <v>2443</v>
      </c>
      <c r="K13" s="4" t="s">
        <v>1332</v>
      </c>
      <c r="L13" s="4">
        <v>5880</v>
      </c>
      <c r="M13" s="4">
        <v>4000</v>
      </c>
      <c r="N13" s="19">
        <f t="shared" si="0"/>
        <v>4940</v>
      </c>
      <c r="O13" s="4" t="s">
        <v>2479</v>
      </c>
      <c r="P13" s="4">
        <v>1976</v>
      </c>
      <c r="Q13" s="4" t="s">
        <v>2444</v>
      </c>
      <c r="R13" s="4">
        <v>150</v>
      </c>
      <c r="S13" s="7" t="s">
        <v>2445</v>
      </c>
      <c r="T13" s="47"/>
      <c r="U13" s="7">
        <f t="shared" si="6"/>
        <v>1.3333333333333334E-2</v>
      </c>
      <c r="V13" s="4">
        <f t="shared" si="1"/>
        <v>2</v>
      </c>
      <c r="W13" s="4">
        <f t="shared" si="2"/>
        <v>2</v>
      </c>
      <c r="X13" s="48"/>
      <c r="Y13" s="49"/>
      <c r="Z13" s="48"/>
      <c r="AA13" s="48"/>
      <c r="AB13" s="48"/>
      <c r="AC13" s="48"/>
      <c r="AD13" s="48"/>
      <c r="AE13" s="48"/>
      <c r="AF13" s="48"/>
      <c r="AG13" s="48"/>
      <c r="AH13" s="48"/>
      <c r="AI13" s="48">
        <v>1</v>
      </c>
      <c r="AJ13" s="48"/>
      <c r="AK13" s="48"/>
      <c r="AL13" s="48"/>
      <c r="AM13" s="48"/>
      <c r="AN13" s="48"/>
      <c r="AO13" s="48"/>
      <c r="AP13" s="48"/>
      <c r="AQ13" s="48"/>
      <c r="AR13" s="48"/>
      <c r="AS13" s="48"/>
      <c r="AT13" s="48"/>
      <c r="AU13" s="48"/>
      <c r="AV13" s="48"/>
      <c r="AW13" s="48"/>
      <c r="AX13" s="48"/>
      <c r="AY13" s="48"/>
      <c r="AZ13" s="4">
        <f t="shared" si="3"/>
        <v>1</v>
      </c>
      <c r="BA13" s="50"/>
      <c r="BB13" s="50"/>
      <c r="BC13" s="50"/>
      <c r="BD13" s="50"/>
      <c r="BE13" s="4">
        <f t="shared" si="4"/>
        <v>0</v>
      </c>
      <c r="BF13" s="51"/>
      <c r="BG13" s="51"/>
      <c r="BH13" s="51">
        <v>1</v>
      </c>
      <c r="BI13" s="51"/>
      <c r="BJ13" s="4">
        <f t="shared" si="5"/>
        <v>1</v>
      </c>
      <c r="BK13" s="4"/>
      <c r="BL13" s="4"/>
      <c r="BM13" s="52"/>
    </row>
    <row r="14" spans="1:65" x14ac:dyDescent="0.15">
      <c r="A14" s="4">
        <v>13</v>
      </c>
      <c r="B14" s="4" t="s">
        <v>84</v>
      </c>
      <c r="C14" s="4" t="s">
        <v>948</v>
      </c>
      <c r="D14" s="4" t="s">
        <v>1600</v>
      </c>
      <c r="E14" s="4" t="s">
        <v>2442</v>
      </c>
      <c r="F14" s="5">
        <v>55.022767999999999</v>
      </c>
      <c r="G14" s="5">
        <v>9.7647189999999995</v>
      </c>
      <c r="H14" s="4" t="s">
        <v>573</v>
      </c>
      <c r="I14" s="4" t="s">
        <v>2471</v>
      </c>
      <c r="J14" s="4"/>
      <c r="K14" s="4" t="s">
        <v>12</v>
      </c>
      <c r="L14" s="4">
        <v>3300</v>
      </c>
      <c r="M14" s="4">
        <v>2600</v>
      </c>
      <c r="N14" s="19">
        <f t="shared" si="0"/>
        <v>2950</v>
      </c>
      <c r="O14" s="4" t="s">
        <v>2480</v>
      </c>
      <c r="P14" s="4">
        <v>1939</v>
      </c>
      <c r="Q14" s="4" t="s">
        <v>2481</v>
      </c>
      <c r="R14" s="7" t="s">
        <v>2455</v>
      </c>
      <c r="S14" s="7" t="s">
        <v>2445</v>
      </c>
      <c r="T14" s="47"/>
      <c r="U14" s="7"/>
      <c r="V14" s="4">
        <f t="shared" si="1"/>
        <v>1</v>
      </c>
      <c r="W14" s="4">
        <f t="shared" si="2"/>
        <v>6</v>
      </c>
      <c r="X14" s="48">
        <v>6</v>
      </c>
      <c r="Y14" s="49"/>
      <c r="Z14" s="48"/>
      <c r="AA14" s="48"/>
      <c r="AB14" s="48"/>
      <c r="AC14" s="48"/>
      <c r="AD14" s="48"/>
      <c r="AE14" s="48"/>
      <c r="AF14" s="48"/>
      <c r="AG14" s="48"/>
      <c r="AH14" s="48"/>
      <c r="AI14" s="48"/>
      <c r="AJ14" s="48"/>
      <c r="AK14" s="48"/>
      <c r="AL14" s="48"/>
      <c r="AM14" s="48"/>
      <c r="AN14" s="48"/>
      <c r="AO14" s="48"/>
      <c r="AP14" s="48"/>
      <c r="AQ14" s="48"/>
      <c r="AR14" s="48"/>
      <c r="AS14" s="48"/>
      <c r="AT14" s="48"/>
      <c r="AU14" s="48"/>
      <c r="AV14" s="48"/>
      <c r="AW14" s="48"/>
      <c r="AX14" s="48"/>
      <c r="AY14" s="48"/>
      <c r="AZ14" s="4">
        <f t="shared" si="3"/>
        <v>6</v>
      </c>
      <c r="BA14" s="50"/>
      <c r="BB14" s="50"/>
      <c r="BC14" s="50"/>
      <c r="BD14" s="50"/>
      <c r="BE14" s="4">
        <f t="shared" si="4"/>
        <v>0</v>
      </c>
      <c r="BF14" s="51"/>
      <c r="BG14" s="51"/>
      <c r="BH14" s="51"/>
      <c r="BI14" s="51"/>
      <c r="BJ14" s="4">
        <f t="shared" si="5"/>
        <v>0</v>
      </c>
      <c r="BK14" s="4"/>
      <c r="BL14" s="4"/>
      <c r="BM14" s="52"/>
    </row>
    <row r="15" spans="1:65" x14ac:dyDescent="0.15">
      <c r="A15" s="4">
        <v>14</v>
      </c>
      <c r="B15" s="4" t="s">
        <v>92</v>
      </c>
      <c r="C15" s="4" t="s">
        <v>1599</v>
      </c>
      <c r="D15" s="4" t="s">
        <v>1600</v>
      </c>
      <c r="E15" s="4" t="s">
        <v>2448</v>
      </c>
      <c r="F15" s="5">
        <v>55.768026999999996</v>
      </c>
      <c r="G15" s="5">
        <v>11.387836999999999</v>
      </c>
      <c r="H15" s="4" t="s">
        <v>534</v>
      </c>
      <c r="I15" s="4" t="s">
        <v>2443</v>
      </c>
      <c r="J15" s="4"/>
      <c r="K15" s="4" t="s">
        <v>5</v>
      </c>
      <c r="L15" s="4">
        <v>5470</v>
      </c>
      <c r="M15" s="4">
        <v>4000</v>
      </c>
      <c r="N15" s="19">
        <f t="shared" si="0"/>
        <v>4735</v>
      </c>
      <c r="O15" s="4" t="s">
        <v>2475</v>
      </c>
      <c r="P15" s="4">
        <v>2010</v>
      </c>
      <c r="Q15" s="4" t="s">
        <v>2444</v>
      </c>
      <c r="R15" s="4">
        <v>248</v>
      </c>
      <c r="S15" s="7" t="s">
        <v>2482</v>
      </c>
      <c r="T15" s="47" t="s">
        <v>2463</v>
      </c>
      <c r="U15" s="7">
        <f>W15/R15</f>
        <v>157.52822580645162</v>
      </c>
      <c r="V15" s="4">
        <f t="shared" si="1"/>
        <v>16</v>
      </c>
      <c r="W15" s="4">
        <f t="shared" si="2"/>
        <v>39067</v>
      </c>
      <c r="X15" s="48">
        <v>25965</v>
      </c>
      <c r="Y15" s="49"/>
      <c r="Z15" s="48">
        <v>9713</v>
      </c>
      <c r="AA15" s="53">
        <v>7</v>
      </c>
      <c r="AB15" s="48"/>
      <c r="AC15" s="48">
        <v>164</v>
      </c>
      <c r="AD15" s="48">
        <v>865</v>
      </c>
      <c r="AE15" s="48">
        <v>105</v>
      </c>
      <c r="AF15" s="48">
        <v>458</v>
      </c>
      <c r="AG15" s="48">
        <v>540</v>
      </c>
      <c r="AH15" s="48"/>
      <c r="AI15" s="48">
        <v>722</v>
      </c>
      <c r="AJ15" s="48">
        <v>14</v>
      </c>
      <c r="AK15" s="48">
        <v>150</v>
      </c>
      <c r="AL15" s="48"/>
      <c r="AM15" s="48"/>
      <c r="AN15" s="53"/>
      <c r="AO15" s="53"/>
      <c r="AP15" s="53"/>
      <c r="AQ15" s="53"/>
      <c r="AR15" s="53"/>
      <c r="AS15" s="53"/>
      <c r="AT15" s="53"/>
      <c r="AU15" s="53"/>
      <c r="AV15" s="53"/>
      <c r="AW15" s="53"/>
      <c r="AX15" s="53"/>
      <c r="AY15" s="48"/>
      <c r="AZ15" s="4">
        <f t="shared" si="3"/>
        <v>38703</v>
      </c>
      <c r="BA15" s="50">
        <v>342</v>
      </c>
      <c r="BB15" s="50">
        <v>11</v>
      </c>
      <c r="BC15" s="54"/>
      <c r="BD15" s="54"/>
      <c r="BE15" s="4">
        <f t="shared" si="4"/>
        <v>353</v>
      </c>
      <c r="BF15" s="51">
        <v>2</v>
      </c>
      <c r="BG15" s="51">
        <v>5</v>
      </c>
      <c r="BH15" s="51">
        <v>4</v>
      </c>
      <c r="BI15" s="51"/>
      <c r="BJ15" s="4">
        <f t="shared" si="5"/>
        <v>11</v>
      </c>
      <c r="BK15" s="4"/>
      <c r="BL15" s="4"/>
      <c r="BM15" s="52"/>
    </row>
    <row r="16" spans="1:65" x14ac:dyDescent="0.15">
      <c r="A16" s="4">
        <v>15</v>
      </c>
      <c r="B16" s="4" t="s">
        <v>2483</v>
      </c>
      <c r="C16" s="4" t="s">
        <v>1599</v>
      </c>
      <c r="D16" s="4" t="s">
        <v>1600</v>
      </c>
      <c r="E16" s="4" t="s">
        <v>2448</v>
      </c>
      <c r="F16" s="5">
        <v>55.768026999999996</v>
      </c>
      <c r="G16" s="5">
        <v>11.387836999999999</v>
      </c>
      <c r="H16" s="4" t="s">
        <v>534</v>
      </c>
      <c r="I16" s="4" t="s">
        <v>2443</v>
      </c>
      <c r="J16" s="4"/>
      <c r="K16" s="4" t="s">
        <v>5</v>
      </c>
      <c r="L16" s="4">
        <v>5470</v>
      </c>
      <c r="M16" s="4">
        <v>4000</v>
      </c>
      <c r="N16" s="19">
        <f t="shared" si="0"/>
        <v>4735</v>
      </c>
      <c r="O16" s="4" t="s">
        <v>2475</v>
      </c>
      <c r="P16" s="4">
        <v>2010</v>
      </c>
      <c r="Q16" s="4" t="s">
        <v>2444</v>
      </c>
      <c r="R16" s="4">
        <v>248</v>
      </c>
      <c r="S16" s="7" t="s">
        <v>2462</v>
      </c>
      <c r="T16" s="47" t="s">
        <v>2463</v>
      </c>
      <c r="U16" s="7">
        <f>W16/R16</f>
        <v>5.786290322580645</v>
      </c>
      <c r="V16" s="4">
        <f t="shared" si="1"/>
        <v>13</v>
      </c>
      <c r="W16" s="4">
        <f t="shared" si="2"/>
        <v>1435</v>
      </c>
      <c r="X16" s="48">
        <v>738</v>
      </c>
      <c r="Y16" s="49"/>
      <c r="Z16" s="48">
        <v>229</v>
      </c>
      <c r="AA16" s="48"/>
      <c r="AB16" s="48"/>
      <c r="AC16" s="48">
        <v>5</v>
      </c>
      <c r="AD16" s="48">
        <v>17</v>
      </c>
      <c r="AE16" s="48">
        <v>96</v>
      </c>
      <c r="AF16" s="48">
        <v>8</v>
      </c>
      <c r="AG16" s="48">
        <v>31</v>
      </c>
      <c r="AH16" s="48">
        <v>9</v>
      </c>
      <c r="AI16" s="48">
        <v>5</v>
      </c>
      <c r="AJ16" s="48">
        <v>30</v>
      </c>
      <c r="AK16" s="48">
        <v>7</v>
      </c>
      <c r="AL16" s="48"/>
      <c r="AM16" s="48"/>
      <c r="AN16" s="48"/>
      <c r="AO16" s="48">
        <v>9</v>
      </c>
      <c r="AP16" s="53"/>
      <c r="AQ16" s="53"/>
      <c r="AR16" s="53"/>
      <c r="AS16" s="53"/>
      <c r="AT16" s="53"/>
      <c r="AU16" s="53"/>
      <c r="AV16" s="53"/>
      <c r="AW16" s="53"/>
      <c r="AX16" s="53"/>
      <c r="AY16" s="48"/>
      <c r="AZ16" s="4">
        <f t="shared" si="3"/>
        <v>1184</v>
      </c>
      <c r="BA16" s="50">
        <v>251</v>
      </c>
      <c r="BB16" s="50"/>
      <c r="BC16" s="54"/>
      <c r="BD16" s="54"/>
      <c r="BE16" s="4">
        <f t="shared" si="4"/>
        <v>251</v>
      </c>
      <c r="BF16" s="51"/>
      <c r="BG16" s="51"/>
      <c r="BH16" s="51"/>
      <c r="BI16" s="51"/>
      <c r="BJ16" s="4">
        <f t="shared" si="5"/>
        <v>0</v>
      </c>
      <c r="BK16" s="4"/>
      <c r="BL16" s="4"/>
      <c r="BM16" s="52"/>
    </row>
    <row r="17" spans="1:65" x14ac:dyDescent="0.15">
      <c r="A17" s="4">
        <v>16</v>
      </c>
      <c r="B17" s="4" t="s">
        <v>93</v>
      </c>
      <c r="C17" s="4" t="s">
        <v>1567</v>
      </c>
      <c r="D17" s="4" t="s">
        <v>1568</v>
      </c>
      <c r="E17" s="4" t="s">
        <v>2452</v>
      </c>
      <c r="F17" s="5">
        <v>55.621861000000003</v>
      </c>
      <c r="G17" s="5">
        <v>11.326278</v>
      </c>
      <c r="H17" s="4" t="s">
        <v>2484</v>
      </c>
      <c r="I17" s="4" t="s">
        <v>2443</v>
      </c>
      <c r="J17" s="4"/>
      <c r="K17" s="4" t="s">
        <v>5</v>
      </c>
      <c r="L17" s="4">
        <v>5400</v>
      </c>
      <c r="M17" s="4">
        <v>4000</v>
      </c>
      <c r="N17" s="19">
        <f t="shared" si="0"/>
        <v>4700</v>
      </c>
      <c r="O17" s="4" t="s">
        <v>2485</v>
      </c>
      <c r="P17" s="4">
        <v>1943</v>
      </c>
      <c r="Q17" s="4" t="s">
        <v>2481</v>
      </c>
      <c r="R17" s="19">
        <v>29</v>
      </c>
      <c r="S17" s="7" t="s">
        <v>2445</v>
      </c>
      <c r="T17" s="47"/>
      <c r="U17" s="7">
        <f>W17/R17</f>
        <v>0.10344827586206896</v>
      </c>
      <c r="V17" s="4">
        <f t="shared" si="1"/>
        <v>1</v>
      </c>
      <c r="W17" s="4">
        <f t="shared" si="2"/>
        <v>3</v>
      </c>
      <c r="X17" s="48"/>
      <c r="Y17" s="49"/>
      <c r="Z17" s="48"/>
      <c r="AA17" s="48"/>
      <c r="AB17" s="48"/>
      <c r="AC17" s="48"/>
      <c r="AD17" s="48"/>
      <c r="AE17" s="48"/>
      <c r="AF17" s="48"/>
      <c r="AG17" s="48"/>
      <c r="AH17" s="48"/>
      <c r="AI17" s="48"/>
      <c r="AJ17" s="48"/>
      <c r="AK17" s="48"/>
      <c r="AL17" s="48"/>
      <c r="AM17" s="48"/>
      <c r="AN17" s="48"/>
      <c r="AO17" s="48"/>
      <c r="AP17" s="48"/>
      <c r="AQ17" s="48"/>
      <c r="AR17" s="48"/>
      <c r="AS17" s="48"/>
      <c r="AT17" s="48"/>
      <c r="AU17" s="48"/>
      <c r="AV17" s="48"/>
      <c r="AW17" s="48"/>
      <c r="AX17" s="48"/>
      <c r="AY17" s="48"/>
      <c r="AZ17" s="4">
        <f t="shared" si="3"/>
        <v>0</v>
      </c>
      <c r="BA17" s="50"/>
      <c r="BB17" s="50"/>
      <c r="BC17" s="50"/>
      <c r="BD17" s="50"/>
      <c r="BE17" s="4">
        <f t="shared" si="4"/>
        <v>0</v>
      </c>
      <c r="BF17" s="51"/>
      <c r="BG17" s="51"/>
      <c r="BH17" s="51">
        <v>3</v>
      </c>
      <c r="BI17" s="51"/>
      <c r="BJ17" s="4">
        <f t="shared" si="5"/>
        <v>3</v>
      </c>
      <c r="BK17" s="4"/>
      <c r="BL17" s="4"/>
      <c r="BM17" s="52"/>
    </row>
    <row r="18" spans="1:65" x14ac:dyDescent="0.15">
      <c r="A18" s="4">
        <v>17</v>
      </c>
      <c r="B18" s="4" t="s">
        <v>98</v>
      </c>
      <c r="C18" s="4" t="s">
        <v>1631</v>
      </c>
      <c r="D18" s="4" t="s">
        <v>1600</v>
      </c>
      <c r="E18" s="4" t="s">
        <v>2448</v>
      </c>
      <c r="F18" s="5">
        <v>56.43</v>
      </c>
      <c r="G18" s="5">
        <v>10.27</v>
      </c>
      <c r="H18" s="7" t="s">
        <v>2473</v>
      </c>
      <c r="I18" s="4" t="s">
        <v>2443</v>
      </c>
      <c r="J18" s="4"/>
      <c r="K18" s="4" t="s">
        <v>5</v>
      </c>
      <c r="L18" s="4">
        <v>5360</v>
      </c>
      <c r="M18" s="4">
        <v>4790</v>
      </c>
      <c r="N18" s="19">
        <f t="shared" si="0"/>
        <v>5075</v>
      </c>
      <c r="O18" s="4" t="s">
        <v>2487</v>
      </c>
      <c r="P18" s="4">
        <v>1942</v>
      </c>
      <c r="Q18" s="4" t="s">
        <v>2450</v>
      </c>
      <c r="R18" s="7">
        <v>1610.5</v>
      </c>
      <c r="S18" s="7" t="s">
        <v>2445</v>
      </c>
      <c r="T18" s="47"/>
      <c r="U18" s="7">
        <f>W18/R18</f>
        <v>6.2092517851598881E-4</v>
      </c>
      <c r="V18" s="4">
        <f t="shared" si="1"/>
        <v>1</v>
      </c>
      <c r="W18" s="4">
        <f t="shared" si="2"/>
        <v>1</v>
      </c>
      <c r="X18" s="48"/>
      <c r="Y18" s="49"/>
      <c r="Z18" s="48"/>
      <c r="AA18" s="48"/>
      <c r="AB18" s="48"/>
      <c r="AC18" s="48"/>
      <c r="AD18" s="48"/>
      <c r="AE18" s="48"/>
      <c r="AF18" s="48"/>
      <c r="AG18" s="48"/>
      <c r="AH18" s="48"/>
      <c r="AI18" s="48">
        <v>1</v>
      </c>
      <c r="AJ18" s="48"/>
      <c r="AK18" s="48"/>
      <c r="AL18" s="48"/>
      <c r="AM18" s="48"/>
      <c r="AN18" s="48"/>
      <c r="AO18" s="48"/>
      <c r="AP18" s="48"/>
      <c r="AQ18" s="48"/>
      <c r="AR18" s="48"/>
      <c r="AS18" s="48"/>
      <c r="AT18" s="48"/>
      <c r="AU18" s="48"/>
      <c r="AV18" s="48"/>
      <c r="AW18" s="48"/>
      <c r="AX18" s="48"/>
      <c r="AY18" s="48"/>
      <c r="AZ18" s="4">
        <f t="shared" si="3"/>
        <v>1</v>
      </c>
      <c r="BA18" s="50"/>
      <c r="BB18" s="50"/>
      <c r="BC18" s="50"/>
      <c r="BD18" s="50"/>
      <c r="BE18" s="4">
        <f t="shared" si="4"/>
        <v>0</v>
      </c>
      <c r="BF18" s="51"/>
      <c r="BG18" s="51"/>
      <c r="BH18" s="51"/>
      <c r="BI18" s="51"/>
      <c r="BJ18" s="4">
        <f t="shared" si="5"/>
        <v>0</v>
      </c>
      <c r="BK18" s="4"/>
      <c r="BL18" s="4"/>
      <c r="BM18" s="52"/>
    </row>
    <row r="19" spans="1:65" x14ac:dyDescent="0.15">
      <c r="A19" s="4">
        <v>18</v>
      </c>
      <c r="B19" s="4" t="s">
        <v>99</v>
      </c>
      <c r="C19" s="4" t="s">
        <v>2447</v>
      </c>
      <c r="D19" s="4" t="s">
        <v>1600</v>
      </c>
      <c r="E19" s="4" t="s">
        <v>2448</v>
      </c>
      <c r="F19" s="5">
        <v>56.897500000000001</v>
      </c>
      <c r="G19" s="5">
        <v>9.2636199999999995</v>
      </c>
      <c r="H19" s="4" t="s">
        <v>534</v>
      </c>
      <c r="I19" s="4" t="s">
        <v>2443</v>
      </c>
      <c r="J19" s="4" t="s">
        <v>2488</v>
      </c>
      <c r="K19" s="4" t="s">
        <v>626</v>
      </c>
      <c r="L19" s="4">
        <v>4890</v>
      </c>
      <c r="M19" s="4">
        <v>3060</v>
      </c>
      <c r="N19" s="19">
        <f t="shared" si="0"/>
        <v>3975</v>
      </c>
      <c r="O19" s="4" t="s">
        <v>1149</v>
      </c>
      <c r="P19" s="4">
        <v>2011</v>
      </c>
      <c r="Q19" s="4" t="s">
        <v>2444</v>
      </c>
      <c r="R19" s="7" t="s">
        <v>2455</v>
      </c>
      <c r="S19" s="7" t="s">
        <v>2489</v>
      </c>
      <c r="T19" s="47" t="s">
        <v>2490</v>
      </c>
      <c r="U19" s="7"/>
      <c r="V19" s="4">
        <f t="shared" si="1"/>
        <v>7</v>
      </c>
      <c r="W19" s="4">
        <f t="shared" si="2"/>
        <v>51</v>
      </c>
      <c r="X19" s="48">
        <v>2</v>
      </c>
      <c r="Y19" s="49"/>
      <c r="Z19" s="48">
        <v>3</v>
      </c>
      <c r="AA19" s="48"/>
      <c r="AB19" s="48"/>
      <c r="AC19" s="48"/>
      <c r="AD19" s="48"/>
      <c r="AE19" s="48">
        <v>8</v>
      </c>
      <c r="AF19" s="48"/>
      <c r="AG19" s="48"/>
      <c r="AH19" s="48"/>
      <c r="AI19" s="48"/>
      <c r="AJ19" s="48"/>
      <c r="AK19" s="48"/>
      <c r="AL19" s="48"/>
      <c r="AM19" s="48"/>
      <c r="AN19" s="48"/>
      <c r="AO19" s="48"/>
      <c r="AP19" s="48"/>
      <c r="AQ19" s="48"/>
      <c r="AR19" s="48"/>
      <c r="AS19" s="48"/>
      <c r="AT19" s="48"/>
      <c r="AU19" s="48"/>
      <c r="AV19" s="48"/>
      <c r="AW19" s="48"/>
      <c r="AX19" s="48"/>
      <c r="AY19" s="48"/>
      <c r="AZ19" s="4">
        <f t="shared" si="3"/>
        <v>13</v>
      </c>
      <c r="BA19" s="50">
        <v>3</v>
      </c>
      <c r="BB19" s="50">
        <v>1</v>
      </c>
      <c r="BC19" s="50"/>
      <c r="BD19" s="50"/>
      <c r="BE19" s="4">
        <f t="shared" si="4"/>
        <v>4</v>
      </c>
      <c r="BF19" s="51">
        <v>18</v>
      </c>
      <c r="BG19" s="51">
        <v>16</v>
      </c>
      <c r="BH19" s="51"/>
      <c r="BI19" s="51"/>
      <c r="BJ19" s="4">
        <f t="shared" si="5"/>
        <v>34</v>
      </c>
      <c r="BK19" s="4"/>
      <c r="BL19" s="4"/>
      <c r="BM19" s="52">
        <v>12</v>
      </c>
    </row>
    <row r="20" spans="1:65" x14ac:dyDescent="0.15">
      <c r="A20" s="4">
        <v>19</v>
      </c>
      <c r="B20" s="4" t="s">
        <v>2491</v>
      </c>
      <c r="C20" s="4" t="s">
        <v>2447</v>
      </c>
      <c r="D20" s="4" t="s">
        <v>1600</v>
      </c>
      <c r="E20" s="4" t="s">
        <v>2448</v>
      </c>
      <c r="F20" s="5">
        <v>56.81</v>
      </c>
      <c r="G20" s="5">
        <v>9.1769400000000001</v>
      </c>
      <c r="H20" s="4" t="s">
        <v>534</v>
      </c>
      <c r="I20" s="4" t="s">
        <v>2443</v>
      </c>
      <c r="J20" s="4"/>
      <c r="K20" s="4" t="s">
        <v>5</v>
      </c>
      <c r="L20" s="4">
        <v>4890</v>
      </c>
      <c r="M20" s="4">
        <v>4000</v>
      </c>
      <c r="N20" s="19">
        <f t="shared" si="0"/>
        <v>4445</v>
      </c>
      <c r="O20" s="4" t="s">
        <v>2492</v>
      </c>
      <c r="P20" s="4">
        <v>1990</v>
      </c>
      <c r="Q20" s="4" t="s">
        <v>2450</v>
      </c>
      <c r="R20" s="4">
        <v>308</v>
      </c>
      <c r="S20" s="7" t="s">
        <v>2493</v>
      </c>
      <c r="T20" s="47"/>
      <c r="U20" s="7">
        <f>W20/R20</f>
        <v>0.60389610389610393</v>
      </c>
      <c r="V20" s="4">
        <f t="shared" si="1"/>
        <v>8</v>
      </c>
      <c r="W20" s="4">
        <f t="shared" si="2"/>
        <v>186</v>
      </c>
      <c r="X20" s="48">
        <v>8</v>
      </c>
      <c r="Y20" s="49"/>
      <c r="Z20" s="48">
        <v>18</v>
      </c>
      <c r="AA20" s="48"/>
      <c r="AB20" s="48"/>
      <c r="AC20" s="48"/>
      <c r="AD20" s="48">
        <v>6</v>
      </c>
      <c r="AE20" s="48"/>
      <c r="AF20" s="48"/>
      <c r="AG20" s="48"/>
      <c r="AH20" s="48"/>
      <c r="AI20" s="48"/>
      <c r="AJ20" s="48"/>
      <c r="AK20" s="48"/>
      <c r="AL20" s="48"/>
      <c r="AM20" s="48"/>
      <c r="AN20" s="48"/>
      <c r="AO20" s="48"/>
      <c r="AP20" s="48"/>
      <c r="AQ20" s="48"/>
      <c r="AR20" s="48"/>
      <c r="AS20" s="48"/>
      <c r="AT20" s="48"/>
      <c r="AU20" s="48"/>
      <c r="AV20" s="48"/>
      <c r="AW20" s="48"/>
      <c r="AX20" s="48"/>
      <c r="AY20" s="48"/>
      <c r="AZ20" s="4">
        <f t="shared" si="3"/>
        <v>32</v>
      </c>
      <c r="BA20" s="50">
        <v>39</v>
      </c>
      <c r="BB20" s="50"/>
      <c r="BC20" s="50"/>
      <c r="BD20" s="50">
        <v>25</v>
      </c>
      <c r="BE20" s="4">
        <f t="shared" si="4"/>
        <v>64</v>
      </c>
      <c r="BF20" s="51">
        <v>77</v>
      </c>
      <c r="BG20" s="51">
        <v>2</v>
      </c>
      <c r="BH20" s="51">
        <v>11</v>
      </c>
      <c r="BI20" s="51"/>
      <c r="BJ20" s="4">
        <f t="shared" si="5"/>
        <v>90</v>
      </c>
      <c r="BK20" s="4"/>
      <c r="BL20" s="4"/>
      <c r="BM20" s="52"/>
    </row>
    <row r="21" spans="1:65" x14ac:dyDescent="0.15">
      <c r="A21" s="4">
        <v>20</v>
      </c>
      <c r="B21" s="4" t="s">
        <v>2494</v>
      </c>
      <c r="C21" s="4" t="s">
        <v>2447</v>
      </c>
      <c r="D21" s="4" t="s">
        <v>1600</v>
      </c>
      <c r="E21" s="4" t="s">
        <v>2448</v>
      </c>
      <c r="F21" s="5">
        <v>56.81</v>
      </c>
      <c r="G21" s="5">
        <v>9.1769400000000001</v>
      </c>
      <c r="H21" s="4" t="s">
        <v>534</v>
      </c>
      <c r="I21" s="4" t="s">
        <v>2443</v>
      </c>
      <c r="J21" s="4"/>
      <c r="K21" s="4" t="s">
        <v>5</v>
      </c>
      <c r="L21" s="4">
        <v>4890</v>
      </c>
      <c r="M21" s="4">
        <v>4000</v>
      </c>
      <c r="N21" s="19">
        <f t="shared" si="0"/>
        <v>4445</v>
      </c>
      <c r="O21" s="4" t="s">
        <v>2495</v>
      </c>
      <c r="P21" s="4">
        <v>1986</v>
      </c>
      <c r="Q21" s="4" t="s">
        <v>2450</v>
      </c>
      <c r="R21" s="4">
        <v>28</v>
      </c>
      <c r="S21" s="7" t="s">
        <v>2496</v>
      </c>
      <c r="T21" s="47" t="s">
        <v>2490</v>
      </c>
      <c r="U21" s="7">
        <f>W21/R21</f>
        <v>337.92857142857144</v>
      </c>
      <c r="V21" s="4">
        <f t="shared" si="1"/>
        <v>17</v>
      </c>
      <c r="W21" s="19">
        <f t="shared" si="2"/>
        <v>9462</v>
      </c>
      <c r="X21" s="53">
        <v>797</v>
      </c>
      <c r="Y21" s="55"/>
      <c r="Z21" s="53">
        <v>102</v>
      </c>
      <c r="AA21" s="53">
        <v>2</v>
      </c>
      <c r="AB21" s="53"/>
      <c r="AC21" s="53"/>
      <c r="AD21" s="53">
        <v>123</v>
      </c>
      <c r="AE21" s="53">
        <v>50</v>
      </c>
      <c r="AF21" s="53"/>
      <c r="AG21" s="53">
        <v>4</v>
      </c>
      <c r="AH21" s="53"/>
      <c r="AI21" s="53">
        <v>2</v>
      </c>
      <c r="AJ21" s="53">
        <v>12</v>
      </c>
      <c r="AK21" s="53">
        <v>2</v>
      </c>
      <c r="AL21" s="53"/>
      <c r="AM21" s="53"/>
      <c r="AN21" s="53"/>
      <c r="AO21" s="53">
        <v>6</v>
      </c>
      <c r="AP21" s="53"/>
      <c r="AQ21" s="53"/>
      <c r="AR21" s="53"/>
      <c r="AS21" s="53"/>
      <c r="AT21" s="53"/>
      <c r="AU21" s="53"/>
      <c r="AV21" s="53"/>
      <c r="AW21" s="53">
        <v>2</v>
      </c>
      <c r="AX21" s="53"/>
      <c r="AY21" s="48"/>
      <c r="AZ21" s="19">
        <f t="shared" si="3"/>
        <v>1102</v>
      </c>
      <c r="BA21" s="54">
        <v>1638</v>
      </c>
      <c r="BB21" s="54">
        <v>12</v>
      </c>
      <c r="BC21" s="54"/>
      <c r="BD21" s="54">
        <v>53</v>
      </c>
      <c r="BE21" s="19">
        <f t="shared" si="4"/>
        <v>1703</v>
      </c>
      <c r="BF21" s="56">
        <v>6369</v>
      </c>
      <c r="BG21" s="56">
        <v>262</v>
      </c>
      <c r="BH21" s="56">
        <v>26</v>
      </c>
      <c r="BI21" s="56"/>
      <c r="BJ21" s="19">
        <f t="shared" si="5"/>
        <v>6657</v>
      </c>
      <c r="BK21" s="19"/>
      <c r="BL21" s="4"/>
      <c r="BM21" s="52">
        <v>4032</v>
      </c>
    </row>
    <row r="22" spans="1:65" x14ac:dyDescent="0.15">
      <c r="A22" s="4">
        <v>21</v>
      </c>
      <c r="B22" s="4" t="s">
        <v>105</v>
      </c>
      <c r="C22" s="4" t="s">
        <v>2497</v>
      </c>
      <c r="D22" s="4" t="s">
        <v>1600</v>
      </c>
      <c r="E22" s="4" t="s">
        <v>2442</v>
      </c>
      <c r="F22" s="5">
        <v>55.136248999999999</v>
      </c>
      <c r="G22" s="5">
        <v>10.159800000000001</v>
      </c>
      <c r="H22" s="4" t="s">
        <v>1337</v>
      </c>
      <c r="I22" s="4" t="s">
        <v>2443</v>
      </c>
      <c r="J22" s="4"/>
      <c r="K22" s="4" t="s">
        <v>5</v>
      </c>
      <c r="L22" s="4">
        <v>4990</v>
      </c>
      <c r="M22" s="4">
        <v>4360</v>
      </c>
      <c r="N22" s="19">
        <f t="shared" si="0"/>
        <v>4675</v>
      </c>
      <c r="O22" s="4" t="s">
        <v>2498</v>
      </c>
      <c r="P22" s="4">
        <v>2017</v>
      </c>
      <c r="Q22" s="4" t="s">
        <v>2444</v>
      </c>
      <c r="R22" s="19">
        <v>25</v>
      </c>
      <c r="S22" s="7" t="s">
        <v>2445</v>
      </c>
      <c r="T22" s="47"/>
      <c r="U22" s="7">
        <f>W22/R22</f>
        <v>0.08</v>
      </c>
      <c r="V22" s="4">
        <f t="shared" si="1"/>
        <v>2</v>
      </c>
      <c r="W22" s="4">
        <f t="shared" si="2"/>
        <v>2</v>
      </c>
      <c r="X22" s="48">
        <v>1</v>
      </c>
      <c r="Y22" s="49"/>
      <c r="Z22" s="48">
        <v>1</v>
      </c>
      <c r="AA22" s="48"/>
      <c r="AB22" s="48"/>
      <c r="AC22" s="48"/>
      <c r="AD22" s="48"/>
      <c r="AE22" s="48"/>
      <c r="AF22" s="48"/>
      <c r="AG22" s="48"/>
      <c r="AH22" s="48"/>
      <c r="AI22" s="48"/>
      <c r="AJ22" s="48"/>
      <c r="AK22" s="48"/>
      <c r="AL22" s="48"/>
      <c r="AM22" s="48"/>
      <c r="AN22" s="48"/>
      <c r="AO22" s="48"/>
      <c r="AP22" s="48"/>
      <c r="AQ22" s="48"/>
      <c r="AR22" s="48"/>
      <c r="AS22" s="48"/>
      <c r="AT22" s="48"/>
      <c r="AU22" s="48"/>
      <c r="AV22" s="48"/>
      <c r="AW22" s="48"/>
      <c r="AX22" s="48"/>
      <c r="AY22" s="48"/>
      <c r="AZ22" s="4">
        <f t="shared" si="3"/>
        <v>2</v>
      </c>
      <c r="BA22" s="50"/>
      <c r="BB22" s="50"/>
      <c r="BC22" s="50"/>
      <c r="BD22" s="50"/>
      <c r="BE22" s="4">
        <f t="shared" si="4"/>
        <v>0</v>
      </c>
      <c r="BF22" s="51"/>
      <c r="BG22" s="51"/>
      <c r="BH22" s="51"/>
      <c r="BI22" s="51"/>
      <c r="BJ22" s="4">
        <f t="shared" si="5"/>
        <v>0</v>
      </c>
      <c r="BK22" s="4"/>
      <c r="BL22" s="4"/>
      <c r="BM22" s="52"/>
    </row>
    <row r="23" spans="1:65" x14ac:dyDescent="0.15">
      <c r="A23" s="4">
        <v>22</v>
      </c>
      <c r="B23" s="4" t="s">
        <v>106</v>
      </c>
      <c r="C23" s="4" t="s">
        <v>1631</v>
      </c>
      <c r="D23" s="4" t="s">
        <v>1600</v>
      </c>
      <c r="E23" s="4" t="s">
        <v>2448</v>
      </c>
      <c r="F23" s="5">
        <v>56.399836999999998</v>
      </c>
      <c r="G23" s="5">
        <v>10.713417</v>
      </c>
      <c r="H23" s="4" t="s">
        <v>2503</v>
      </c>
      <c r="I23" s="4" t="s">
        <v>2443</v>
      </c>
      <c r="J23" s="4"/>
      <c r="K23" s="4" t="s">
        <v>5</v>
      </c>
      <c r="L23" s="4">
        <v>5400</v>
      </c>
      <c r="M23" s="4">
        <v>4000</v>
      </c>
      <c r="N23" s="19">
        <f t="shared" si="0"/>
        <v>4700</v>
      </c>
      <c r="O23" s="4" t="s">
        <v>2504</v>
      </c>
      <c r="P23" s="4">
        <v>1888</v>
      </c>
      <c r="Q23" s="4" t="s">
        <v>2481</v>
      </c>
      <c r="R23" s="7" t="s">
        <v>2455</v>
      </c>
      <c r="S23" s="7" t="s">
        <v>2466</v>
      </c>
      <c r="T23" s="47"/>
      <c r="U23" s="7"/>
      <c r="V23" s="4">
        <f t="shared" si="1"/>
        <v>3</v>
      </c>
      <c r="W23" s="4">
        <f t="shared" si="2"/>
        <v>16</v>
      </c>
      <c r="X23" s="48">
        <v>13</v>
      </c>
      <c r="Y23" s="49"/>
      <c r="Z23" s="48">
        <v>1</v>
      </c>
      <c r="AA23" s="48"/>
      <c r="AB23" s="48"/>
      <c r="AC23" s="48"/>
      <c r="AD23" s="48"/>
      <c r="AE23" s="48"/>
      <c r="AF23" s="48"/>
      <c r="AG23" s="48"/>
      <c r="AH23" s="48"/>
      <c r="AI23" s="48"/>
      <c r="AJ23" s="48"/>
      <c r="AK23" s="48"/>
      <c r="AL23" s="48"/>
      <c r="AM23" s="48"/>
      <c r="AN23" s="48"/>
      <c r="AO23" s="48"/>
      <c r="AP23" s="48"/>
      <c r="AQ23" s="48"/>
      <c r="AR23" s="48"/>
      <c r="AS23" s="48"/>
      <c r="AT23" s="48"/>
      <c r="AU23" s="48"/>
      <c r="AV23" s="48"/>
      <c r="AW23" s="48"/>
      <c r="AX23" s="48"/>
      <c r="AY23" s="48"/>
      <c r="AZ23" s="4">
        <f t="shared" si="3"/>
        <v>14</v>
      </c>
      <c r="BA23" s="50">
        <v>1</v>
      </c>
      <c r="BB23" s="50"/>
      <c r="BC23" s="50"/>
      <c r="BD23" s="50"/>
      <c r="BE23" s="4">
        <f t="shared" si="4"/>
        <v>1</v>
      </c>
      <c r="BF23" s="51"/>
      <c r="BG23" s="51"/>
      <c r="BH23" s="51"/>
      <c r="BI23" s="51"/>
      <c r="BJ23" s="4">
        <f t="shared" si="5"/>
        <v>0</v>
      </c>
      <c r="BK23" s="4">
        <v>1</v>
      </c>
      <c r="BL23" s="4"/>
      <c r="BM23" s="52"/>
    </row>
    <row r="24" spans="1:65" x14ac:dyDescent="0.15">
      <c r="A24" s="4">
        <v>23</v>
      </c>
      <c r="B24" s="4" t="s">
        <v>110</v>
      </c>
      <c r="C24" s="4" t="s">
        <v>1631</v>
      </c>
      <c r="D24" s="4" t="s">
        <v>1600</v>
      </c>
      <c r="E24" s="4" t="s">
        <v>2448</v>
      </c>
      <c r="F24" s="5">
        <v>56.399836999999998</v>
      </c>
      <c r="G24" s="5">
        <v>10.713417</v>
      </c>
      <c r="H24" s="4" t="s">
        <v>534</v>
      </c>
      <c r="I24" s="4" t="s">
        <v>2443</v>
      </c>
      <c r="J24" s="4"/>
      <c r="K24" s="4" t="s">
        <v>5</v>
      </c>
      <c r="L24" s="4">
        <v>5400</v>
      </c>
      <c r="M24" s="4">
        <v>4000</v>
      </c>
      <c r="N24" s="19">
        <f t="shared" si="0"/>
        <v>4700</v>
      </c>
      <c r="O24" s="4" t="s">
        <v>2507</v>
      </c>
      <c r="P24" s="4" t="s">
        <v>1683</v>
      </c>
      <c r="Q24" s="4" t="s">
        <v>2444</v>
      </c>
      <c r="R24" s="7" t="s">
        <v>2455</v>
      </c>
      <c r="S24" s="7" t="s">
        <v>2508</v>
      </c>
      <c r="T24" s="47"/>
      <c r="U24" s="7"/>
      <c r="V24" s="4">
        <f t="shared" si="1"/>
        <v>9</v>
      </c>
      <c r="W24" s="4">
        <f t="shared" si="2"/>
        <v>672</v>
      </c>
      <c r="X24" s="48">
        <v>464</v>
      </c>
      <c r="Y24" s="49"/>
      <c r="Z24" s="48">
        <v>39</v>
      </c>
      <c r="AA24" s="48"/>
      <c r="AB24" s="48"/>
      <c r="AC24" s="48">
        <v>42</v>
      </c>
      <c r="AD24" s="48"/>
      <c r="AE24" s="48">
        <v>97</v>
      </c>
      <c r="AF24" s="48">
        <v>2</v>
      </c>
      <c r="AG24" s="48"/>
      <c r="AH24" s="48"/>
      <c r="AI24" s="48"/>
      <c r="AJ24" s="48"/>
      <c r="AK24" s="48"/>
      <c r="AL24" s="48"/>
      <c r="AM24" s="48"/>
      <c r="AN24" s="48"/>
      <c r="AO24" s="48"/>
      <c r="AP24" s="48"/>
      <c r="AQ24" s="48"/>
      <c r="AR24" s="48"/>
      <c r="AS24" s="48"/>
      <c r="AT24" s="48"/>
      <c r="AU24" s="48"/>
      <c r="AV24" s="48"/>
      <c r="AW24" s="48"/>
      <c r="AX24" s="48"/>
      <c r="AY24" s="48"/>
      <c r="AZ24" s="4">
        <f t="shared" si="3"/>
        <v>644</v>
      </c>
      <c r="BA24" s="50">
        <v>17</v>
      </c>
      <c r="BB24" s="50">
        <v>8</v>
      </c>
      <c r="BC24" s="50"/>
      <c r="BD24" s="50"/>
      <c r="BE24" s="4">
        <f t="shared" si="4"/>
        <v>25</v>
      </c>
      <c r="BF24" s="51">
        <v>1</v>
      </c>
      <c r="BG24" s="51">
        <v>2</v>
      </c>
      <c r="BH24" s="51"/>
      <c r="BI24" s="51"/>
      <c r="BJ24" s="4">
        <f t="shared" si="5"/>
        <v>3</v>
      </c>
      <c r="BK24" s="4"/>
      <c r="BL24" s="4"/>
      <c r="BM24" s="52"/>
    </row>
    <row r="25" spans="1:65" x14ac:dyDescent="0.15">
      <c r="A25" s="4">
        <v>24</v>
      </c>
      <c r="B25" s="4" t="s">
        <v>2501</v>
      </c>
      <c r="C25" s="4" t="s">
        <v>1599</v>
      </c>
      <c r="D25" s="4" t="s">
        <v>1600</v>
      </c>
      <c r="E25" s="4" t="s">
        <v>2442</v>
      </c>
      <c r="F25" s="5">
        <v>55.812440000000002</v>
      </c>
      <c r="G25" s="5">
        <v>11.457186</v>
      </c>
      <c r="H25" s="4" t="s">
        <v>534</v>
      </c>
      <c r="I25" s="4" t="s">
        <v>2443</v>
      </c>
      <c r="J25" s="4"/>
      <c r="K25" s="4" t="s">
        <v>5</v>
      </c>
      <c r="L25" s="4">
        <v>5400</v>
      </c>
      <c r="M25" s="4">
        <v>4000</v>
      </c>
      <c r="N25" s="19">
        <f t="shared" si="0"/>
        <v>4700</v>
      </c>
      <c r="O25" s="4" t="s">
        <v>2492</v>
      </c>
      <c r="P25" s="4">
        <v>1900</v>
      </c>
      <c r="Q25" s="4" t="s">
        <v>2450</v>
      </c>
      <c r="R25" s="4">
        <v>89</v>
      </c>
      <c r="S25" s="7" t="s">
        <v>2466</v>
      </c>
      <c r="T25" s="47"/>
      <c r="U25" s="7">
        <f>W25/R25</f>
        <v>0.5280898876404494</v>
      </c>
      <c r="V25" s="4">
        <f t="shared" si="1"/>
        <v>3</v>
      </c>
      <c r="W25" s="4">
        <f t="shared" si="2"/>
        <v>47</v>
      </c>
      <c r="X25" s="48">
        <v>38</v>
      </c>
      <c r="Y25" s="49"/>
      <c r="Z25" s="48">
        <v>8</v>
      </c>
      <c r="AA25" s="48"/>
      <c r="AB25" s="48"/>
      <c r="AC25" s="48"/>
      <c r="AD25" s="48"/>
      <c r="AE25" s="48"/>
      <c r="AF25" s="48"/>
      <c r="AG25" s="48"/>
      <c r="AH25" s="48"/>
      <c r="AI25" s="48"/>
      <c r="AJ25" s="48"/>
      <c r="AK25" s="48"/>
      <c r="AL25" s="48"/>
      <c r="AM25" s="48"/>
      <c r="AN25" s="48"/>
      <c r="AO25" s="48"/>
      <c r="AP25" s="48"/>
      <c r="AQ25" s="48"/>
      <c r="AR25" s="48"/>
      <c r="AS25" s="48"/>
      <c r="AT25" s="48"/>
      <c r="AU25" s="48"/>
      <c r="AV25" s="48"/>
      <c r="AW25" s="48"/>
      <c r="AX25" s="48"/>
      <c r="AY25" s="48"/>
      <c r="AZ25" s="4">
        <f t="shared" si="3"/>
        <v>46</v>
      </c>
      <c r="BA25" s="50">
        <v>1</v>
      </c>
      <c r="BB25" s="50"/>
      <c r="BC25" s="50"/>
      <c r="BD25" s="50"/>
      <c r="BE25" s="4">
        <f t="shared" si="4"/>
        <v>1</v>
      </c>
      <c r="BF25" s="51"/>
      <c r="BG25" s="51"/>
      <c r="BH25" s="51"/>
      <c r="BI25" s="51"/>
      <c r="BJ25" s="4">
        <f t="shared" si="5"/>
        <v>0</v>
      </c>
      <c r="BK25" s="4"/>
      <c r="BL25" s="4"/>
      <c r="BM25" s="52"/>
    </row>
    <row r="26" spans="1:65" x14ac:dyDescent="0.15">
      <c r="A26" s="4">
        <v>25</v>
      </c>
      <c r="B26" s="4" t="s">
        <v>2502</v>
      </c>
      <c r="C26" s="4" t="s">
        <v>1599</v>
      </c>
      <c r="D26" s="4" t="s">
        <v>1600</v>
      </c>
      <c r="E26" s="4" t="s">
        <v>2442</v>
      </c>
      <c r="F26" s="5">
        <v>55.812440000000002</v>
      </c>
      <c r="G26" s="5">
        <v>11.457186</v>
      </c>
      <c r="H26" s="4" t="s">
        <v>534</v>
      </c>
      <c r="I26" s="4" t="s">
        <v>2443</v>
      </c>
      <c r="J26" s="4"/>
      <c r="K26" s="4" t="s">
        <v>5</v>
      </c>
      <c r="L26" s="4">
        <v>5400</v>
      </c>
      <c r="M26" s="4">
        <v>4000</v>
      </c>
      <c r="N26" s="19">
        <f t="shared" si="0"/>
        <v>4700</v>
      </c>
      <c r="O26" s="4" t="s">
        <v>2475</v>
      </c>
      <c r="P26" s="4">
        <v>2010</v>
      </c>
      <c r="Q26" s="4" t="s">
        <v>2450</v>
      </c>
      <c r="R26" s="4">
        <v>102</v>
      </c>
      <c r="S26" s="7">
        <v>4</v>
      </c>
      <c r="T26" s="47" t="s">
        <v>2459</v>
      </c>
      <c r="U26" s="7">
        <f>W26/R26</f>
        <v>26.843137254901961</v>
      </c>
      <c r="V26" s="4">
        <f t="shared" si="1"/>
        <v>12</v>
      </c>
      <c r="W26" s="4">
        <f t="shared" si="2"/>
        <v>2738</v>
      </c>
      <c r="X26" s="48">
        <v>1580</v>
      </c>
      <c r="Y26" s="49"/>
      <c r="Z26" s="48">
        <v>1033</v>
      </c>
      <c r="AA26" s="48">
        <v>10</v>
      </c>
      <c r="AB26" s="48"/>
      <c r="AC26" s="48"/>
      <c r="AD26" s="48">
        <v>17</v>
      </c>
      <c r="AE26" s="48">
        <v>8</v>
      </c>
      <c r="AF26" s="48">
        <v>2</v>
      </c>
      <c r="AG26" s="48">
        <v>2</v>
      </c>
      <c r="AH26" s="48"/>
      <c r="AI26" s="48">
        <v>1</v>
      </c>
      <c r="AJ26" s="48"/>
      <c r="AK26" s="48"/>
      <c r="AL26" s="48"/>
      <c r="AM26" s="48"/>
      <c r="AN26" s="53"/>
      <c r="AO26" s="53"/>
      <c r="AP26" s="53"/>
      <c r="AQ26" s="53"/>
      <c r="AR26" s="53"/>
      <c r="AS26" s="53"/>
      <c r="AT26" s="53"/>
      <c r="AU26" s="53"/>
      <c r="AV26" s="53"/>
      <c r="AW26" s="53"/>
      <c r="AX26" s="53"/>
      <c r="AY26" s="48"/>
      <c r="AZ26" s="4">
        <f t="shared" si="3"/>
        <v>2653</v>
      </c>
      <c r="BA26" s="50">
        <v>74</v>
      </c>
      <c r="BB26" s="50">
        <v>1</v>
      </c>
      <c r="BC26" s="54"/>
      <c r="BD26" s="54"/>
      <c r="BE26" s="4">
        <f t="shared" si="4"/>
        <v>75</v>
      </c>
      <c r="BF26" s="51">
        <v>7</v>
      </c>
      <c r="BG26" s="51"/>
      <c r="BH26" s="51">
        <v>3</v>
      </c>
      <c r="BI26" s="51"/>
      <c r="BJ26" s="4">
        <f t="shared" si="5"/>
        <v>10</v>
      </c>
      <c r="BK26" s="4"/>
      <c r="BL26" s="4"/>
      <c r="BM26" s="52"/>
    </row>
    <row r="27" spans="1:65" x14ac:dyDescent="0.15">
      <c r="A27" s="4">
        <v>26</v>
      </c>
      <c r="B27" s="4" t="s">
        <v>117</v>
      </c>
      <c r="C27" s="4" t="s">
        <v>1631</v>
      </c>
      <c r="D27" s="4" t="s">
        <v>1600</v>
      </c>
      <c r="E27" s="4" t="s">
        <v>2448</v>
      </c>
      <c r="F27" s="5">
        <v>56.011386999999999</v>
      </c>
      <c r="G27" s="5">
        <v>10.222830999999999</v>
      </c>
      <c r="H27" s="4" t="s">
        <v>534</v>
      </c>
      <c r="I27" s="4" t="s">
        <v>2443</v>
      </c>
      <c r="J27" s="4"/>
      <c r="K27" s="4" t="s">
        <v>5</v>
      </c>
      <c r="L27" s="4">
        <v>4670</v>
      </c>
      <c r="M27" s="4">
        <v>4000</v>
      </c>
      <c r="N27" s="19">
        <f t="shared" si="0"/>
        <v>4335</v>
      </c>
      <c r="O27" s="4" t="s">
        <v>2522</v>
      </c>
      <c r="P27" s="4">
        <v>1953</v>
      </c>
      <c r="Q27" s="4" t="s">
        <v>2444</v>
      </c>
      <c r="R27" s="19">
        <v>76</v>
      </c>
      <c r="S27" s="7" t="s">
        <v>2445</v>
      </c>
      <c r="T27" s="47"/>
      <c r="U27" s="7">
        <f>W27/R27</f>
        <v>6.5789473684210523E-2</v>
      </c>
      <c r="V27" s="4">
        <f t="shared" si="1"/>
        <v>1</v>
      </c>
      <c r="W27" s="4">
        <f t="shared" si="2"/>
        <v>5</v>
      </c>
      <c r="X27" s="48">
        <v>5</v>
      </c>
      <c r="Y27" s="49"/>
      <c r="Z27" s="48"/>
      <c r="AA27" s="48"/>
      <c r="AB27" s="48"/>
      <c r="AC27" s="48"/>
      <c r="AD27" s="48"/>
      <c r="AE27" s="48"/>
      <c r="AF27" s="48"/>
      <c r="AG27" s="48"/>
      <c r="AH27" s="48"/>
      <c r="AI27" s="48"/>
      <c r="AJ27" s="48"/>
      <c r="AK27" s="48"/>
      <c r="AL27" s="48"/>
      <c r="AM27" s="48"/>
      <c r="AN27" s="48"/>
      <c r="AO27" s="48"/>
      <c r="AP27" s="48"/>
      <c r="AQ27" s="48"/>
      <c r="AR27" s="48"/>
      <c r="AS27" s="48"/>
      <c r="AT27" s="48"/>
      <c r="AU27" s="48"/>
      <c r="AV27" s="48"/>
      <c r="AW27" s="48"/>
      <c r="AX27" s="48"/>
      <c r="AY27" s="48"/>
      <c r="AZ27" s="4">
        <f t="shared" si="3"/>
        <v>5</v>
      </c>
      <c r="BA27" s="50"/>
      <c r="BB27" s="50"/>
      <c r="BC27" s="50"/>
      <c r="BD27" s="50"/>
      <c r="BE27" s="4">
        <f t="shared" si="4"/>
        <v>0</v>
      </c>
      <c r="BF27" s="51"/>
      <c r="BG27" s="51"/>
      <c r="BH27" s="51"/>
      <c r="BI27" s="51"/>
      <c r="BJ27" s="4">
        <f t="shared" si="5"/>
        <v>0</v>
      </c>
      <c r="BK27" s="4"/>
      <c r="BL27" s="4"/>
      <c r="BM27" s="52"/>
    </row>
    <row r="28" spans="1:65" x14ac:dyDescent="0.15">
      <c r="A28" s="4">
        <v>27</v>
      </c>
      <c r="B28" s="4" t="s">
        <v>120</v>
      </c>
      <c r="C28" s="4" t="s">
        <v>1631</v>
      </c>
      <c r="D28" s="4" t="s">
        <v>1600</v>
      </c>
      <c r="E28" s="4" t="s">
        <v>2442</v>
      </c>
      <c r="F28" s="5">
        <v>56.026721000000002</v>
      </c>
      <c r="G28" s="5">
        <v>10.258271000000001</v>
      </c>
      <c r="H28" s="4" t="s">
        <v>534</v>
      </c>
      <c r="I28" s="4" t="s">
        <v>2443</v>
      </c>
      <c r="J28" s="4"/>
      <c r="K28" s="4" t="s">
        <v>5</v>
      </c>
      <c r="L28" s="4">
        <v>4440</v>
      </c>
      <c r="M28" s="4">
        <v>4000</v>
      </c>
      <c r="N28" s="19">
        <f t="shared" si="0"/>
        <v>4220</v>
      </c>
      <c r="O28" s="4" t="s">
        <v>1149</v>
      </c>
      <c r="P28" s="4">
        <v>2011</v>
      </c>
      <c r="Q28" s="4" t="s">
        <v>2444</v>
      </c>
      <c r="R28" s="7">
        <v>2</v>
      </c>
      <c r="S28" s="7" t="s">
        <v>2526</v>
      </c>
      <c r="T28" s="47"/>
      <c r="U28" s="7">
        <f>W28/R28</f>
        <v>56.5</v>
      </c>
      <c r="V28" s="4">
        <f t="shared" si="1"/>
        <v>3</v>
      </c>
      <c r="W28" s="4">
        <f t="shared" si="2"/>
        <v>113</v>
      </c>
      <c r="X28" s="48">
        <v>110</v>
      </c>
      <c r="Y28" s="49"/>
      <c r="Z28" s="48"/>
      <c r="AA28" s="48"/>
      <c r="AB28" s="48"/>
      <c r="AC28" s="48"/>
      <c r="AD28" s="48"/>
      <c r="AE28" s="48">
        <v>2</v>
      </c>
      <c r="AF28" s="48"/>
      <c r="AG28" s="48"/>
      <c r="AH28" s="48"/>
      <c r="AI28" s="48"/>
      <c r="AJ28" s="48"/>
      <c r="AK28" s="48"/>
      <c r="AL28" s="48"/>
      <c r="AM28" s="48"/>
      <c r="AN28" s="48"/>
      <c r="AO28" s="48"/>
      <c r="AP28" s="48"/>
      <c r="AQ28" s="48"/>
      <c r="AR28" s="48"/>
      <c r="AS28" s="48"/>
      <c r="AT28" s="48"/>
      <c r="AU28" s="48"/>
      <c r="AV28" s="48"/>
      <c r="AW28" s="48"/>
      <c r="AX28" s="48"/>
      <c r="AY28" s="48"/>
      <c r="AZ28" s="4">
        <f t="shared" si="3"/>
        <v>112</v>
      </c>
      <c r="BA28" s="50">
        <v>1</v>
      </c>
      <c r="BB28" s="50"/>
      <c r="BC28" s="50"/>
      <c r="BD28" s="50"/>
      <c r="BE28" s="4">
        <f t="shared" si="4"/>
        <v>1</v>
      </c>
      <c r="BF28" s="51"/>
      <c r="BG28" s="51"/>
      <c r="BH28" s="51"/>
      <c r="BI28" s="51"/>
      <c r="BJ28" s="4">
        <f t="shared" si="5"/>
        <v>0</v>
      </c>
      <c r="BK28" s="4"/>
      <c r="BL28" s="4"/>
      <c r="BM28" s="52">
        <v>24</v>
      </c>
    </row>
    <row r="29" spans="1:65" x14ac:dyDescent="0.15">
      <c r="A29" s="4">
        <v>28</v>
      </c>
      <c r="B29" s="4" t="s">
        <v>126</v>
      </c>
      <c r="C29" s="4" t="s">
        <v>1631</v>
      </c>
      <c r="D29" s="4" t="s">
        <v>1600</v>
      </c>
      <c r="E29" s="4" t="s">
        <v>2442</v>
      </c>
      <c r="F29" s="5">
        <v>56.554623999999997</v>
      </c>
      <c r="G29" s="5">
        <v>10.179905</v>
      </c>
      <c r="H29" s="4" t="s">
        <v>534</v>
      </c>
      <c r="I29" s="4" t="s">
        <v>2453</v>
      </c>
      <c r="J29" s="4" t="s">
        <v>2471</v>
      </c>
      <c r="K29" s="4" t="s">
        <v>12</v>
      </c>
      <c r="L29" s="4">
        <v>3900</v>
      </c>
      <c r="M29" s="4">
        <v>2600</v>
      </c>
      <c r="N29" s="19">
        <f t="shared" si="0"/>
        <v>3250</v>
      </c>
      <c r="O29" s="4" t="s">
        <v>2499</v>
      </c>
      <c r="P29" s="4">
        <v>1945</v>
      </c>
      <c r="Q29" s="4" t="s">
        <v>2481</v>
      </c>
      <c r="R29" s="7" t="s">
        <v>2455</v>
      </c>
      <c r="S29" s="7" t="s">
        <v>2445</v>
      </c>
      <c r="T29" s="47"/>
      <c r="U29" s="7"/>
      <c r="V29" s="4">
        <f t="shared" si="1"/>
        <v>1</v>
      </c>
      <c r="W29" s="4">
        <f t="shared" si="2"/>
        <v>1</v>
      </c>
      <c r="X29" s="48"/>
      <c r="Y29" s="49"/>
      <c r="Z29" s="48">
        <v>1</v>
      </c>
      <c r="AA29" s="48"/>
      <c r="AB29" s="48"/>
      <c r="AC29" s="48"/>
      <c r="AD29" s="48"/>
      <c r="AE29" s="48"/>
      <c r="AF29" s="48"/>
      <c r="AG29" s="48"/>
      <c r="AH29" s="48"/>
      <c r="AI29" s="48"/>
      <c r="AJ29" s="48"/>
      <c r="AK29" s="48"/>
      <c r="AL29" s="48"/>
      <c r="AM29" s="48"/>
      <c r="AN29" s="48"/>
      <c r="AO29" s="48"/>
      <c r="AP29" s="48"/>
      <c r="AQ29" s="48"/>
      <c r="AR29" s="48"/>
      <c r="AS29" s="48"/>
      <c r="AT29" s="48"/>
      <c r="AU29" s="48"/>
      <c r="AV29" s="48"/>
      <c r="AW29" s="48"/>
      <c r="AX29" s="48"/>
      <c r="AY29" s="48"/>
      <c r="AZ29" s="4">
        <f t="shared" si="3"/>
        <v>1</v>
      </c>
      <c r="BA29" s="50"/>
      <c r="BB29" s="50"/>
      <c r="BC29" s="50"/>
      <c r="BD29" s="50"/>
      <c r="BE29" s="4">
        <f t="shared" si="4"/>
        <v>0</v>
      </c>
      <c r="BF29" s="51"/>
      <c r="BG29" s="51"/>
      <c r="BH29" s="51"/>
      <c r="BI29" s="51"/>
      <c r="BJ29" s="4">
        <f t="shared" si="5"/>
        <v>0</v>
      </c>
      <c r="BK29" s="4"/>
      <c r="BL29" s="4"/>
      <c r="BM29" s="52"/>
    </row>
    <row r="30" spans="1:65" x14ac:dyDescent="0.15">
      <c r="A30" s="4">
        <v>29</v>
      </c>
      <c r="B30" s="4" t="s">
        <v>131</v>
      </c>
      <c r="C30" s="4" t="s">
        <v>1675</v>
      </c>
      <c r="D30" s="4" t="s">
        <v>1600</v>
      </c>
      <c r="E30" s="4" t="s">
        <v>2448</v>
      </c>
      <c r="F30" s="5">
        <v>55.851082849999997</v>
      </c>
      <c r="G30" s="5">
        <v>12.56730151</v>
      </c>
      <c r="H30" s="7" t="s">
        <v>2509</v>
      </c>
      <c r="I30" s="4" t="s">
        <v>2478</v>
      </c>
      <c r="J30" s="4" t="s">
        <v>2443</v>
      </c>
      <c r="K30" s="4" t="s">
        <v>1332</v>
      </c>
      <c r="L30" s="4">
        <v>5840</v>
      </c>
      <c r="M30" s="4">
        <v>5370</v>
      </c>
      <c r="N30" s="19">
        <f t="shared" si="0"/>
        <v>5605</v>
      </c>
      <c r="O30" s="4" t="s">
        <v>1149</v>
      </c>
      <c r="P30" s="4">
        <v>2011</v>
      </c>
      <c r="Q30" s="4" t="s">
        <v>2444</v>
      </c>
      <c r="R30" s="4">
        <v>216</v>
      </c>
      <c r="S30" s="7" t="s">
        <v>2510</v>
      </c>
      <c r="T30" s="47" t="s">
        <v>2490</v>
      </c>
      <c r="U30" s="7">
        <f>W30/R30</f>
        <v>51.462962962962962</v>
      </c>
      <c r="V30" s="4">
        <f t="shared" si="1"/>
        <v>13</v>
      </c>
      <c r="W30" s="4">
        <f t="shared" si="2"/>
        <v>11116</v>
      </c>
      <c r="X30" s="48">
        <v>6129</v>
      </c>
      <c r="Y30" s="49"/>
      <c r="Z30" s="48">
        <v>4557</v>
      </c>
      <c r="AA30" s="48">
        <v>120</v>
      </c>
      <c r="AB30" s="48"/>
      <c r="AC30" s="48"/>
      <c r="AD30" s="48"/>
      <c r="AE30" s="48">
        <v>84</v>
      </c>
      <c r="AF30" s="48">
        <v>1</v>
      </c>
      <c r="AG30" s="48">
        <v>3</v>
      </c>
      <c r="AH30" s="48"/>
      <c r="AI30" s="48"/>
      <c r="AJ30" s="48"/>
      <c r="AK30" s="48">
        <v>16</v>
      </c>
      <c r="AL30" s="48"/>
      <c r="AM30" s="48"/>
      <c r="AN30" s="48"/>
      <c r="AO30" s="48">
        <v>11</v>
      </c>
      <c r="AP30" s="48"/>
      <c r="AQ30" s="48"/>
      <c r="AR30" s="48"/>
      <c r="AS30" s="48"/>
      <c r="AT30" s="48"/>
      <c r="AU30" s="48"/>
      <c r="AV30" s="48"/>
      <c r="AW30" s="48"/>
      <c r="AX30" s="48"/>
      <c r="AY30" s="48"/>
      <c r="AZ30" s="4">
        <f t="shared" si="3"/>
        <v>10921</v>
      </c>
      <c r="BA30" s="50">
        <v>110</v>
      </c>
      <c r="BB30" s="50">
        <v>1</v>
      </c>
      <c r="BC30" s="50"/>
      <c r="BD30" s="50"/>
      <c r="BE30" s="4">
        <f t="shared" si="4"/>
        <v>111</v>
      </c>
      <c r="BF30" s="51">
        <v>68</v>
      </c>
      <c r="BG30" s="51">
        <v>2</v>
      </c>
      <c r="BH30" s="51">
        <v>14</v>
      </c>
      <c r="BI30" s="51"/>
      <c r="BJ30" s="4">
        <f t="shared" si="5"/>
        <v>84</v>
      </c>
      <c r="BK30" s="4"/>
      <c r="BL30" s="4"/>
      <c r="BM30" s="52"/>
    </row>
    <row r="31" spans="1:65" x14ac:dyDescent="0.15">
      <c r="A31" s="4">
        <v>30</v>
      </c>
      <c r="B31" s="4" t="s">
        <v>135</v>
      </c>
      <c r="C31" s="4" t="s">
        <v>1567</v>
      </c>
      <c r="D31" s="4" t="s">
        <v>1568</v>
      </c>
      <c r="E31" s="4" t="s">
        <v>2452</v>
      </c>
      <c r="F31" s="5">
        <v>55.629877</v>
      </c>
      <c r="G31" s="5">
        <v>11.295767</v>
      </c>
      <c r="H31" s="7" t="s">
        <v>2484</v>
      </c>
      <c r="I31" s="4" t="s">
        <v>2443</v>
      </c>
      <c r="J31" s="4"/>
      <c r="K31" s="4" t="s">
        <v>5</v>
      </c>
      <c r="L31" s="4">
        <v>5400</v>
      </c>
      <c r="M31" s="4">
        <v>4000</v>
      </c>
      <c r="N31" s="19">
        <f t="shared" si="0"/>
        <v>4700</v>
      </c>
      <c r="O31" s="4" t="s">
        <v>2485</v>
      </c>
      <c r="P31" s="4">
        <v>1943</v>
      </c>
      <c r="Q31" s="4" t="s">
        <v>2481</v>
      </c>
      <c r="R31" s="19">
        <v>121</v>
      </c>
      <c r="S31" s="7" t="s">
        <v>2445</v>
      </c>
      <c r="T31" s="47"/>
      <c r="U31" s="7">
        <f>W31/R31</f>
        <v>2.4793388429752067E-2</v>
      </c>
      <c r="V31" s="4">
        <f t="shared" si="1"/>
        <v>1</v>
      </c>
      <c r="W31" s="4">
        <f t="shared" si="2"/>
        <v>3</v>
      </c>
      <c r="X31" s="48"/>
      <c r="Y31" s="49"/>
      <c r="Z31" s="48"/>
      <c r="AA31" s="48"/>
      <c r="AB31" s="48"/>
      <c r="AC31" s="48"/>
      <c r="AD31" s="48"/>
      <c r="AE31" s="48"/>
      <c r="AF31" s="48"/>
      <c r="AG31" s="48"/>
      <c r="AH31" s="48"/>
      <c r="AI31" s="48"/>
      <c r="AJ31" s="48"/>
      <c r="AK31" s="48"/>
      <c r="AL31" s="48"/>
      <c r="AM31" s="48"/>
      <c r="AN31" s="48"/>
      <c r="AO31" s="48"/>
      <c r="AP31" s="48"/>
      <c r="AQ31" s="48"/>
      <c r="AR31" s="48"/>
      <c r="AS31" s="48"/>
      <c r="AT31" s="48"/>
      <c r="AU31" s="48"/>
      <c r="AV31" s="48"/>
      <c r="AW31" s="48"/>
      <c r="AX31" s="48"/>
      <c r="AY31" s="48"/>
      <c r="AZ31" s="4">
        <f t="shared" si="3"/>
        <v>0</v>
      </c>
      <c r="BA31" s="50"/>
      <c r="BB31" s="50"/>
      <c r="BC31" s="50"/>
      <c r="BD31" s="50"/>
      <c r="BE31" s="4">
        <f t="shared" si="4"/>
        <v>0</v>
      </c>
      <c r="BF31" s="51"/>
      <c r="BG31" s="51"/>
      <c r="BH31" s="51">
        <v>3</v>
      </c>
      <c r="BI31" s="51"/>
      <c r="BJ31" s="4">
        <f t="shared" si="5"/>
        <v>3</v>
      </c>
      <c r="BK31" s="4"/>
      <c r="BL31" s="4"/>
      <c r="BM31" s="52"/>
    </row>
    <row r="32" spans="1:65" x14ac:dyDescent="0.15">
      <c r="A32" s="4">
        <v>31</v>
      </c>
      <c r="B32" s="4" t="s">
        <v>140</v>
      </c>
      <c r="C32" s="4" t="s">
        <v>1675</v>
      </c>
      <c r="D32" s="4" t="s">
        <v>1600</v>
      </c>
      <c r="E32" s="4" t="s">
        <v>2448</v>
      </c>
      <c r="F32" s="5">
        <v>55.903762</v>
      </c>
      <c r="G32" s="5">
        <v>12.068434</v>
      </c>
      <c r="H32" s="4" t="s">
        <v>534</v>
      </c>
      <c r="I32" s="4" t="s">
        <v>2443</v>
      </c>
      <c r="J32" s="4"/>
      <c r="K32" s="4" t="s">
        <v>5</v>
      </c>
      <c r="L32" s="4">
        <v>5400</v>
      </c>
      <c r="M32" s="4">
        <v>4000</v>
      </c>
      <c r="N32" s="19">
        <f t="shared" si="0"/>
        <v>4700</v>
      </c>
      <c r="O32" s="4" t="s">
        <v>2511</v>
      </c>
      <c r="P32" s="4">
        <v>1851</v>
      </c>
      <c r="Q32" s="4" t="s">
        <v>2481</v>
      </c>
      <c r="R32" s="7" t="s">
        <v>2455</v>
      </c>
      <c r="S32" s="7" t="s">
        <v>2466</v>
      </c>
      <c r="T32" s="47"/>
      <c r="U32" s="7"/>
      <c r="V32" s="4">
        <f t="shared" si="1"/>
        <v>6</v>
      </c>
      <c r="W32" s="4">
        <f t="shared" si="2"/>
        <v>69</v>
      </c>
      <c r="X32" s="48">
        <v>26</v>
      </c>
      <c r="Y32" s="49"/>
      <c r="Z32" s="48">
        <v>35</v>
      </c>
      <c r="AA32" s="48"/>
      <c r="AB32" s="48"/>
      <c r="AC32" s="48"/>
      <c r="AD32" s="48">
        <v>2</v>
      </c>
      <c r="AE32" s="48"/>
      <c r="AF32" s="48"/>
      <c r="AG32" s="48"/>
      <c r="AH32" s="48"/>
      <c r="AI32" s="48">
        <v>5</v>
      </c>
      <c r="AJ32" s="48"/>
      <c r="AK32" s="48"/>
      <c r="AL32" s="48"/>
      <c r="AM32" s="48"/>
      <c r="AN32" s="48"/>
      <c r="AO32" s="48"/>
      <c r="AP32" s="48"/>
      <c r="AQ32" s="48"/>
      <c r="AR32" s="48"/>
      <c r="AS32" s="48"/>
      <c r="AT32" s="48"/>
      <c r="AU32" s="48"/>
      <c r="AV32" s="48"/>
      <c r="AW32" s="48"/>
      <c r="AX32" s="48"/>
      <c r="AY32" s="48"/>
      <c r="AZ32" s="4">
        <f t="shared" si="3"/>
        <v>68</v>
      </c>
      <c r="BA32" s="50" t="s">
        <v>2512</v>
      </c>
      <c r="BB32" s="50"/>
      <c r="BC32" s="50"/>
      <c r="BD32" s="50"/>
      <c r="BE32" s="4">
        <f t="shared" si="4"/>
        <v>0</v>
      </c>
      <c r="BF32" s="51"/>
      <c r="BG32" s="51"/>
      <c r="BH32" s="51">
        <v>1</v>
      </c>
      <c r="BI32" s="51"/>
      <c r="BJ32" s="4">
        <f t="shared" si="5"/>
        <v>1</v>
      </c>
      <c r="BK32" s="4"/>
      <c r="BL32" s="4"/>
      <c r="BM32" s="52"/>
    </row>
    <row r="33" spans="1:65" x14ac:dyDescent="0.15">
      <c r="A33" s="4">
        <v>32</v>
      </c>
      <c r="B33" s="4" t="s">
        <v>2513</v>
      </c>
      <c r="C33" s="4" t="s">
        <v>1631</v>
      </c>
      <c r="D33" s="4" t="s">
        <v>1600</v>
      </c>
      <c r="E33" s="4" t="s">
        <v>2448</v>
      </c>
      <c r="F33" s="5">
        <v>56.707484000000001</v>
      </c>
      <c r="G33" s="5">
        <v>10.174768</v>
      </c>
      <c r="H33" s="4" t="s">
        <v>534</v>
      </c>
      <c r="I33" s="4" t="s">
        <v>2443</v>
      </c>
      <c r="J33" s="4"/>
      <c r="K33" s="4" t="s">
        <v>5</v>
      </c>
      <c r="L33" s="4">
        <v>5210</v>
      </c>
      <c r="M33" s="4">
        <v>4000</v>
      </c>
      <c r="N33" s="19">
        <f t="shared" si="0"/>
        <v>4605</v>
      </c>
      <c r="O33" s="4" t="s">
        <v>2492</v>
      </c>
      <c r="P33" s="4">
        <v>1900</v>
      </c>
      <c r="Q33" s="4" t="s">
        <v>2481</v>
      </c>
      <c r="R33" s="4">
        <v>67</v>
      </c>
      <c r="S33" s="7" t="s">
        <v>2466</v>
      </c>
      <c r="T33" s="47"/>
      <c r="U33" s="7">
        <f>W33/R33</f>
        <v>0.1044776119402985</v>
      </c>
      <c r="V33" s="4">
        <f t="shared" si="1"/>
        <v>2</v>
      </c>
      <c r="W33" s="4">
        <f t="shared" si="2"/>
        <v>7</v>
      </c>
      <c r="X33" s="48"/>
      <c r="Y33" s="49"/>
      <c r="Z33" s="48">
        <v>2</v>
      </c>
      <c r="AA33" s="48"/>
      <c r="AB33" s="48"/>
      <c r="AC33" s="48"/>
      <c r="AD33" s="48"/>
      <c r="AE33" s="48"/>
      <c r="AF33" s="48"/>
      <c r="AG33" s="48"/>
      <c r="AH33" s="48"/>
      <c r="AI33" s="48"/>
      <c r="AJ33" s="48"/>
      <c r="AK33" s="48"/>
      <c r="AL33" s="48"/>
      <c r="AM33" s="48"/>
      <c r="AN33" s="48"/>
      <c r="AO33" s="48"/>
      <c r="AP33" s="48"/>
      <c r="AQ33" s="48"/>
      <c r="AR33" s="48"/>
      <c r="AS33" s="48"/>
      <c r="AT33" s="48"/>
      <c r="AU33" s="48"/>
      <c r="AV33" s="48"/>
      <c r="AW33" s="48"/>
      <c r="AX33" s="48"/>
      <c r="AY33" s="48"/>
      <c r="AZ33" s="4">
        <f t="shared" si="3"/>
        <v>2</v>
      </c>
      <c r="BA33" s="50">
        <v>5</v>
      </c>
      <c r="BB33" s="50"/>
      <c r="BC33" s="50"/>
      <c r="BD33" s="50"/>
      <c r="BE33" s="4">
        <f t="shared" si="4"/>
        <v>5</v>
      </c>
      <c r="BF33" s="51"/>
      <c r="BG33" s="51"/>
      <c r="BH33" s="51"/>
      <c r="BI33" s="51"/>
      <c r="BJ33" s="4">
        <f t="shared" si="5"/>
        <v>0</v>
      </c>
      <c r="BK33" s="4"/>
      <c r="BL33" s="4"/>
      <c r="BM33" s="52"/>
    </row>
    <row r="34" spans="1:65" x14ac:dyDescent="0.15">
      <c r="A34" s="4">
        <v>33</v>
      </c>
      <c r="B34" s="4" t="s">
        <v>2514</v>
      </c>
      <c r="C34" s="4" t="s">
        <v>1631</v>
      </c>
      <c r="D34" s="4" t="s">
        <v>1600</v>
      </c>
      <c r="E34" s="4" t="s">
        <v>2448</v>
      </c>
      <c r="F34" s="5">
        <v>56.707484000000001</v>
      </c>
      <c r="G34" s="5">
        <v>10.174768</v>
      </c>
      <c r="H34" s="4" t="s">
        <v>534</v>
      </c>
      <c r="I34" s="4" t="s">
        <v>2443</v>
      </c>
      <c r="J34" s="4" t="s">
        <v>2488</v>
      </c>
      <c r="K34" s="4" t="s">
        <v>626</v>
      </c>
      <c r="L34" s="4">
        <v>5210</v>
      </c>
      <c r="M34" s="4">
        <v>2600</v>
      </c>
      <c r="N34" s="19">
        <f t="shared" ref="N34:N65" si="7">MEDIAN(L34:M34)</f>
        <v>3905</v>
      </c>
      <c r="O34" s="4" t="s">
        <v>2515</v>
      </c>
      <c r="P34" s="4">
        <v>2010</v>
      </c>
      <c r="Q34" s="4" t="s">
        <v>2444</v>
      </c>
      <c r="R34" s="4">
        <v>171</v>
      </c>
      <c r="S34" s="7" t="s">
        <v>2516</v>
      </c>
      <c r="T34" s="47" t="s">
        <v>2490</v>
      </c>
      <c r="U34" s="7">
        <f>W34/R34</f>
        <v>3.8304093567251463</v>
      </c>
      <c r="V34" s="4">
        <f t="shared" ref="V34:V65" si="8">COUNTA(X34:AY34,BA34:BD34,BF34:BI34)</f>
        <v>12</v>
      </c>
      <c r="W34" s="4">
        <f t="shared" ref="W34:W65" si="9">SUM(X34:AY34,BA34:BD34,BF34:BI34, BK34)</f>
        <v>655</v>
      </c>
      <c r="X34" s="48">
        <v>25</v>
      </c>
      <c r="Y34" s="49"/>
      <c r="Z34" s="48">
        <v>39</v>
      </c>
      <c r="AA34" s="48">
        <v>1</v>
      </c>
      <c r="AB34" s="48"/>
      <c r="AC34" s="48">
        <v>21</v>
      </c>
      <c r="AD34" s="48">
        <v>11</v>
      </c>
      <c r="AE34" s="48">
        <v>31</v>
      </c>
      <c r="AF34" s="48">
        <v>1</v>
      </c>
      <c r="AG34" s="48">
        <v>1</v>
      </c>
      <c r="AH34" s="48"/>
      <c r="AI34" s="48"/>
      <c r="AJ34" s="48">
        <v>2</v>
      </c>
      <c r="AK34" s="48"/>
      <c r="AL34" s="48"/>
      <c r="AM34" s="48"/>
      <c r="AN34" s="48"/>
      <c r="AO34" s="48"/>
      <c r="AP34" s="48"/>
      <c r="AQ34" s="48"/>
      <c r="AR34" s="48"/>
      <c r="AS34" s="48"/>
      <c r="AT34" s="48"/>
      <c r="AU34" s="48"/>
      <c r="AV34" s="48"/>
      <c r="AW34" s="48"/>
      <c r="AX34" s="48"/>
      <c r="AY34" s="48"/>
      <c r="AZ34" s="4">
        <f t="shared" ref="AZ34:AZ65" si="10">SUM(X34:AY34)</f>
        <v>132</v>
      </c>
      <c r="BA34" s="50">
        <v>457</v>
      </c>
      <c r="BB34" s="50">
        <v>12</v>
      </c>
      <c r="BC34" s="50"/>
      <c r="BD34" s="50">
        <v>54</v>
      </c>
      <c r="BE34" s="4">
        <f t="shared" ref="BE34:BE65" si="11">SUM(BA34:BD34)</f>
        <v>523</v>
      </c>
      <c r="BF34" s="51"/>
      <c r="BG34" s="51"/>
      <c r="BH34" s="51"/>
      <c r="BI34" s="51"/>
      <c r="BJ34" s="4">
        <f t="shared" ref="BJ34:BJ65" si="12">SUM(BF34:BI34)</f>
        <v>0</v>
      </c>
      <c r="BK34" s="4"/>
      <c r="BL34" s="4"/>
      <c r="BM34" s="52">
        <v>58</v>
      </c>
    </row>
    <row r="35" spans="1:65" x14ac:dyDescent="0.15">
      <c r="A35" s="4">
        <v>34</v>
      </c>
      <c r="B35" s="4" t="s">
        <v>2514</v>
      </c>
      <c r="C35" s="4" t="s">
        <v>1631</v>
      </c>
      <c r="D35" s="4" t="s">
        <v>1600</v>
      </c>
      <c r="E35" s="4" t="s">
        <v>2448</v>
      </c>
      <c r="F35" s="5">
        <v>56.707484000000001</v>
      </c>
      <c r="G35" s="5">
        <v>10.174768</v>
      </c>
      <c r="H35" s="4" t="s">
        <v>534</v>
      </c>
      <c r="I35" s="4" t="s">
        <v>2443</v>
      </c>
      <c r="J35" s="4" t="s">
        <v>2488</v>
      </c>
      <c r="K35" s="4" t="s">
        <v>626</v>
      </c>
      <c r="L35" s="4">
        <v>5210</v>
      </c>
      <c r="M35" s="4">
        <v>2600</v>
      </c>
      <c r="N35" s="19">
        <f t="shared" si="7"/>
        <v>3905</v>
      </c>
      <c r="O35" s="4" t="s">
        <v>983</v>
      </c>
      <c r="P35" s="4">
        <v>2015</v>
      </c>
      <c r="Q35" s="4" t="s">
        <v>2444</v>
      </c>
      <c r="R35" s="4">
        <v>171</v>
      </c>
      <c r="S35" s="7" t="s">
        <v>2516</v>
      </c>
      <c r="T35" s="47" t="s">
        <v>2490</v>
      </c>
      <c r="U35" s="7">
        <f>W35/R35</f>
        <v>15.578947368421053</v>
      </c>
      <c r="V35" s="4">
        <f t="shared" si="8"/>
        <v>28</v>
      </c>
      <c r="W35" s="4">
        <f t="shared" si="9"/>
        <v>2664</v>
      </c>
      <c r="X35" s="48">
        <v>330</v>
      </c>
      <c r="Y35" s="49"/>
      <c r="Z35" s="48">
        <v>230</v>
      </c>
      <c r="AA35" s="48">
        <v>3</v>
      </c>
      <c r="AB35" s="48">
        <v>47</v>
      </c>
      <c r="AC35" s="48">
        <v>4</v>
      </c>
      <c r="AD35" s="48">
        <v>6</v>
      </c>
      <c r="AE35" s="48">
        <v>114</v>
      </c>
      <c r="AF35" s="48">
        <v>26</v>
      </c>
      <c r="AG35" s="48">
        <v>1</v>
      </c>
      <c r="AH35" s="48"/>
      <c r="AI35" s="48">
        <v>7</v>
      </c>
      <c r="AJ35" s="48">
        <v>5</v>
      </c>
      <c r="AK35" s="48">
        <v>4</v>
      </c>
      <c r="AL35" s="48">
        <v>4</v>
      </c>
      <c r="AM35" s="48">
        <v>1</v>
      </c>
      <c r="AN35" s="48">
        <v>2</v>
      </c>
      <c r="AO35" s="48">
        <v>1</v>
      </c>
      <c r="AP35" s="48">
        <v>4</v>
      </c>
      <c r="AQ35" s="48">
        <v>3</v>
      </c>
      <c r="AR35" s="48">
        <v>3</v>
      </c>
      <c r="AS35" s="48">
        <v>1</v>
      </c>
      <c r="AT35" s="48"/>
      <c r="AU35" s="48"/>
      <c r="AV35" s="48"/>
      <c r="AW35" s="48"/>
      <c r="AX35" s="48">
        <v>2</v>
      </c>
      <c r="AY35" s="48">
        <v>5</v>
      </c>
      <c r="AZ35" s="4">
        <f t="shared" si="10"/>
        <v>803</v>
      </c>
      <c r="BA35" s="50">
        <v>1641</v>
      </c>
      <c r="BB35" s="50">
        <v>46</v>
      </c>
      <c r="BC35" s="50"/>
      <c r="BD35" s="50">
        <v>45</v>
      </c>
      <c r="BE35" s="4">
        <f t="shared" si="11"/>
        <v>1732</v>
      </c>
      <c r="BF35" s="51">
        <v>54</v>
      </c>
      <c r="BG35" s="51">
        <v>8</v>
      </c>
      <c r="BH35" s="51">
        <v>38</v>
      </c>
      <c r="BI35" s="51"/>
      <c r="BJ35" s="4">
        <f t="shared" si="12"/>
        <v>100</v>
      </c>
      <c r="BK35" s="4">
        <v>29</v>
      </c>
      <c r="BL35" s="4" t="s">
        <v>2517</v>
      </c>
      <c r="BM35" s="52">
        <v>7622</v>
      </c>
    </row>
    <row r="36" spans="1:65" x14ac:dyDescent="0.15">
      <c r="A36" s="4">
        <v>35</v>
      </c>
      <c r="B36" s="4" t="s">
        <v>143</v>
      </c>
      <c r="C36" s="4" t="s">
        <v>1599</v>
      </c>
      <c r="D36" s="4" t="s">
        <v>1600</v>
      </c>
      <c r="E36" s="4" t="s">
        <v>2442</v>
      </c>
      <c r="F36" s="5">
        <v>55.751514</v>
      </c>
      <c r="G36" s="5">
        <v>11.3284</v>
      </c>
      <c r="H36" s="4" t="s">
        <v>573</v>
      </c>
      <c r="I36" s="4" t="s">
        <v>2443</v>
      </c>
      <c r="J36" s="4" t="s">
        <v>2488</v>
      </c>
      <c r="K36" s="4" t="s">
        <v>626</v>
      </c>
      <c r="L36" s="4">
        <v>5400</v>
      </c>
      <c r="M36" s="4">
        <v>2600</v>
      </c>
      <c r="N36" s="19">
        <f t="shared" si="7"/>
        <v>4000</v>
      </c>
      <c r="O36" s="4" t="s">
        <v>2465</v>
      </c>
      <c r="P36" s="4">
        <v>1976</v>
      </c>
      <c r="Q36" s="4" t="s">
        <v>2444</v>
      </c>
      <c r="R36" s="7" t="s">
        <v>2455</v>
      </c>
      <c r="S36" s="7" t="s">
        <v>2445</v>
      </c>
      <c r="T36" s="47"/>
      <c r="U36" s="7"/>
      <c r="V36" s="4">
        <f t="shared" si="8"/>
        <v>1</v>
      </c>
      <c r="W36" s="4">
        <f t="shared" si="9"/>
        <v>2</v>
      </c>
      <c r="X36" s="48"/>
      <c r="Y36" s="49"/>
      <c r="Z36" s="48"/>
      <c r="AA36" s="48"/>
      <c r="AB36" s="48"/>
      <c r="AC36" s="48"/>
      <c r="AD36" s="48"/>
      <c r="AE36" s="48"/>
      <c r="AF36" s="48"/>
      <c r="AG36" s="48"/>
      <c r="AH36" s="48"/>
      <c r="AI36" s="48"/>
      <c r="AJ36" s="48"/>
      <c r="AK36" s="48"/>
      <c r="AL36" s="48"/>
      <c r="AM36" s="48"/>
      <c r="AN36" s="48"/>
      <c r="AO36" s="48"/>
      <c r="AP36" s="48"/>
      <c r="AQ36" s="48"/>
      <c r="AR36" s="48"/>
      <c r="AS36" s="48"/>
      <c r="AT36" s="48"/>
      <c r="AU36" s="48"/>
      <c r="AV36" s="48"/>
      <c r="AW36" s="48"/>
      <c r="AX36" s="48"/>
      <c r="AY36" s="48"/>
      <c r="AZ36" s="4">
        <f t="shared" si="10"/>
        <v>0</v>
      </c>
      <c r="BA36" s="50"/>
      <c r="BB36" s="50"/>
      <c r="BC36" s="50"/>
      <c r="BD36" s="50"/>
      <c r="BE36" s="4">
        <f t="shared" si="11"/>
        <v>0</v>
      </c>
      <c r="BF36" s="51"/>
      <c r="BG36" s="51"/>
      <c r="BH36" s="51">
        <v>2</v>
      </c>
      <c r="BI36" s="51"/>
      <c r="BJ36" s="4">
        <f t="shared" si="12"/>
        <v>2</v>
      </c>
      <c r="BK36" s="4"/>
      <c r="BL36" s="4"/>
      <c r="BM36" s="52"/>
    </row>
    <row r="37" spans="1:65" x14ac:dyDescent="0.15">
      <c r="A37" s="4">
        <v>36</v>
      </c>
      <c r="B37" s="4" t="s">
        <v>150</v>
      </c>
      <c r="C37" s="4" t="s">
        <v>2518</v>
      </c>
      <c r="D37" s="4" t="s">
        <v>1600</v>
      </c>
      <c r="E37" s="4" t="s">
        <v>2448</v>
      </c>
      <c r="F37" s="5">
        <v>55.823644000000002</v>
      </c>
      <c r="G37" s="5">
        <v>10.061343000000001</v>
      </c>
      <c r="H37" s="4" t="s">
        <v>534</v>
      </c>
      <c r="I37" s="4" t="s">
        <v>2478</v>
      </c>
      <c r="J37" s="4" t="s">
        <v>2443</v>
      </c>
      <c r="K37" s="4" t="s">
        <v>1332</v>
      </c>
      <c r="L37" s="4">
        <v>5530</v>
      </c>
      <c r="M37" s="4">
        <v>4450</v>
      </c>
      <c r="N37" s="19">
        <f t="shared" si="7"/>
        <v>4990</v>
      </c>
      <c r="O37" s="4" t="s">
        <v>2519</v>
      </c>
      <c r="P37" s="4">
        <v>2020</v>
      </c>
      <c r="Q37" s="4" t="s">
        <v>2444</v>
      </c>
      <c r="R37" s="4">
        <v>50</v>
      </c>
      <c r="S37" s="7" t="s">
        <v>2456</v>
      </c>
      <c r="T37" s="47" t="s">
        <v>2457</v>
      </c>
      <c r="U37" s="7">
        <f>W37/R37</f>
        <v>69.72</v>
      </c>
      <c r="V37" s="4">
        <f t="shared" si="8"/>
        <v>10</v>
      </c>
      <c r="W37" s="4">
        <f t="shared" si="9"/>
        <v>3486</v>
      </c>
      <c r="X37" s="48">
        <v>3006</v>
      </c>
      <c r="Y37" s="49"/>
      <c r="Z37" s="48">
        <v>405</v>
      </c>
      <c r="AA37" s="48"/>
      <c r="AB37" s="48"/>
      <c r="AC37" s="48"/>
      <c r="AD37" s="48">
        <v>4</v>
      </c>
      <c r="AE37" s="48">
        <v>2</v>
      </c>
      <c r="AF37" s="48">
        <v>2</v>
      </c>
      <c r="AG37" s="48">
        <v>33</v>
      </c>
      <c r="AH37" s="48"/>
      <c r="AI37" s="48">
        <v>2</v>
      </c>
      <c r="AJ37" s="48">
        <v>1</v>
      </c>
      <c r="AK37" s="48"/>
      <c r="AL37" s="48"/>
      <c r="AM37" s="48"/>
      <c r="AN37" s="48"/>
      <c r="AO37" s="48"/>
      <c r="AP37" s="48"/>
      <c r="AQ37" s="48"/>
      <c r="AR37" s="48"/>
      <c r="AS37" s="48"/>
      <c r="AT37" s="48"/>
      <c r="AU37" s="48"/>
      <c r="AV37" s="48"/>
      <c r="AW37" s="48"/>
      <c r="AX37" s="48"/>
      <c r="AY37" s="48"/>
      <c r="AZ37" s="4">
        <f t="shared" si="10"/>
        <v>3455</v>
      </c>
      <c r="BA37" s="50">
        <v>30</v>
      </c>
      <c r="BB37" s="50">
        <v>1</v>
      </c>
      <c r="BC37" s="50"/>
      <c r="BD37" s="50"/>
      <c r="BE37" s="4">
        <f t="shared" si="11"/>
        <v>31</v>
      </c>
      <c r="BF37" s="51"/>
      <c r="BG37" s="51"/>
      <c r="BH37" s="51"/>
      <c r="BI37" s="51"/>
      <c r="BJ37" s="4">
        <f t="shared" si="12"/>
        <v>0</v>
      </c>
      <c r="BK37" s="4"/>
      <c r="BL37" s="4"/>
      <c r="BM37" s="52"/>
    </row>
    <row r="38" spans="1:65" x14ac:dyDescent="0.15">
      <c r="A38" s="4">
        <v>37</v>
      </c>
      <c r="B38" s="4" t="s">
        <v>151</v>
      </c>
      <c r="C38" s="4" t="s">
        <v>2518</v>
      </c>
      <c r="D38" s="4" t="s">
        <v>1600</v>
      </c>
      <c r="E38" s="4" t="s">
        <v>2448</v>
      </c>
      <c r="F38" s="5">
        <v>55.828972999999998</v>
      </c>
      <c r="G38" s="5">
        <v>10.056480000000001</v>
      </c>
      <c r="H38" s="4" t="s">
        <v>534</v>
      </c>
      <c r="I38" s="4" t="s">
        <v>2443</v>
      </c>
      <c r="J38" s="4"/>
      <c r="K38" s="4" t="s">
        <v>5</v>
      </c>
      <c r="L38" s="4">
        <v>5410</v>
      </c>
      <c r="M38" s="4">
        <v>5050</v>
      </c>
      <c r="N38" s="19">
        <f t="shared" si="7"/>
        <v>5230</v>
      </c>
      <c r="O38" s="4" t="s">
        <v>2520</v>
      </c>
      <c r="P38" s="4">
        <v>2021</v>
      </c>
      <c r="Q38" s="4" t="s">
        <v>2444</v>
      </c>
      <c r="R38" s="4">
        <v>40</v>
      </c>
      <c r="S38" s="7" t="s">
        <v>2456</v>
      </c>
      <c r="T38" s="47" t="s">
        <v>2457</v>
      </c>
      <c r="U38" s="7">
        <f>W38/R38</f>
        <v>31.324999999999999</v>
      </c>
      <c r="V38" s="4">
        <f t="shared" si="8"/>
        <v>9</v>
      </c>
      <c r="W38" s="4">
        <f t="shared" si="9"/>
        <v>1253</v>
      </c>
      <c r="X38" s="48">
        <v>866</v>
      </c>
      <c r="Y38" s="49"/>
      <c r="Z38" s="48">
        <v>353</v>
      </c>
      <c r="AA38" s="48">
        <v>1</v>
      </c>
      <c r="AB38" s="48"/>
      <c r="AC38" s="48">
        <v>1</v>
      </c>
      <c r="AD38" s="48"/>
      <c r="AE38" s="48">
        <v>2</v>
      </c>
      <c r="AF38" s="48"/>
      <c r="AG38" s="48">
        <v>18</v>
      </c>
      <c r="AH38" s="48"/>
      <c r="AI38" s="48"/>
      <c r="AJ38" s="48"/>
      <c r="AK38" s="48"/>
      <c r="AL38" s="48"/>
      <c r="AM38" s="48"/>
      <c r="AN38" s="48"/>
      <c r="AO38" s="48"/>
      <c r="AP38" s="48"/>
      <c r="AQ38" s="48"/>
      <c r="AR38" s="48"/>
      <c r="AS38" s="48"/>
      <c r="AT38" s="48"/>
      <c r="AU38" s="48"/>
      <c r="AV38" s="48"/>
      <c r="AW38" s="48"/>
      <c r="AX38" s="48"/>
      <c r="AY38" s="48"/>
      <c r="AZ38" s="4">
        <f t="shared" si="10"/>
        <v>1241</v>
      </c>
      <c r="BA38" s="50">
        <v>9</v>
      </c>
      <c r="BB38" s="50">
        <v>1</v>
      </c>
      <c r="BC38" s="50"/>
      <c r="BD38" s="50"/>
      <c r="BE38" s="4">
        <f t="shared" si="11"/>
        <v>10</v>
      </c>
      <c r="BF38" s="51"/>
      <c r="BG38" s="51"/>
      <c r="BH38" s="51">
        <v>1</v>
      </c>
      <c r="BI38" s="51"/>
      <c r="BJ38" s="4">
        <f t="shared" si="12"/>
        <v>1</v>
      </c>
      <c r="BK38" s="4">
        <v>1</v>
      </c>
      <c r="BL38" s="4" t="s">
        <v>2521</v>
      </c>
      <c r="BM38" s="52">
        <v>717</v>
      </c>
    </row>
    <row r="39" spans="1:65" x14ac:dyDescent="0.15">
      <c r="A39" s="4">
        <v>38</v>
      </c>
      <c r="B39" s="4" t="s">
        <v>164</v>
      </c>
      <c r="C39" s="4" t="s">
        <v>1631</v>
      </c>
      <c r="D39" s="4" t="s">
        <v>1600</v>
      </c>
      <c r="E39" s="4" t="s">
        <v>2448</v>
      </c>
      <c r="F39" s="5">
        <v>56.485474000000004</v>
      </c>
      <c r="G39" s="5">
        <v>10.621195999999999</v>
      </c>
      <c r="H39" s="4" t="s">
        <v>999</v>
      </c>
      <c r="I39" s="4" t="s">
        <v>2443</v>
      </c>
      <c r="J39" s="4"/>
      <c r="K39" s="4" t="s">
        <v>5</v>
      </c>
      <c r="L39" s="4">
        <v>5400</v>
      </c>
      <c r="M39" s="4">
        <v>4000</v>
      </c>
      <c r="N39" s="19">
        <f t="shared" si="7"/>
        <v>4700</v>
      </c>
      <c r="O39" s="4" t="s">
        <v>2475</v>
      </c>
      <c r="P39" s="4">
        <v>2010</v>
      </c>
      <c r="Q39" s="4" t="s">
        <v>2444</v>
      </c>
      <c r="R39" s="7" t="s">
        <v>2455</v>
      </c>
      <c r="S39" s="7">
        <v>1.5</v>
      </c>
      <c r="T39" s="47" t="s">
        <v>2528</v>
      </c>
      <c r="U39" s="7"/>
      <c r="V39" s="4">
        <f t="shared" si="8"/>
        <v>8</v>
      </c>
      <c r="W39" s="4">
        <f t="shared" si="9"/>
        <v>38</v>
      </c>
      <c r="X39" s="48">
        <v>3</v>
      </c>
      <c r="Y39" s="49"/>
      <c r="Z39" s="48">
        <v>6</v>
      </c>
      <c r="AA39" s="48"/>
      <c r="AB39" s="48"/>
      <c r="AC39" s="48">
        <v>19</v>
      </c>
      <c r="AD39" s="48"/>
      <c r="AE39" s="48">
        <v>1</v>
      </c>
      <c r="AF39" s="48"/>
      <c r="AG39" s="48">
        <v>1</v>
      </c>
      <c r="AH39" s="48"/>
      <c r="AI39" s="48">
        <v>3</v>
      </c>
      <c r="AJ39" s="48"/>
      <c r="AK39" s="48">
        <v>1</v>
      </c>
      <c r="AL39" s="48"/>
      <c r="AM39" s="48"/>
      <c r="AN39" s="48"/>
      <c r="AO39" s="48"/>
      <c r="AP39" s="48"/>
      <c r="AQ39" s="48"/>
      <c r="AR39" s="48"/>
      <c r="AS39" s="48"/>
      <c r="AT39" s="48"/>
      <c r="AU39" s="48"/>
      <c r="AV39" s="48"/>
      <c r="AW39" s="48"/>
      <c r="AX39" s="48"/>
      <c r="AY39" s="48"/>
      <c r="AZ39" s="4">
        <f t="shared" si="10"/>
        <v>34</v>
      </c>
      <c r="BA39" s="50">
        <v>4</v>
      </c>
      <c r="BB39" s="50"/>
      <c r="BC39" s="50"/>
      <c r="BD39" s="50"/>
      <c r="BE39" s="4">
        <f t="shared" si="11"/>
        <v>4</v>
      </c>
      <c r="BF39" s="51"/>
      <c r="BG39" s="51"/>
      <c r="BH39" s="51"/>
      <c r="BI39" s="51"/>
      <c r="BJ39" s="4">
        <f t="shared" si="12"/>
        <v>0</v>
      </c>
      <c r="BK39" s="4"/>
      <c r="BL39" s="4"/>
      <c r="BM39" s="52"/>
    </row>
    <row r="40" spans="1:65" x14ac:dyDescent="0.15">
      <c r="A40" s="4">
        <v>39</v>
      </c>
      <c r="B40" s="4" t="s">
        <v>165</v>
      </c>
      <c r="C40" s="4" t="s">
        <v>1567</v>
      </c>
      <c r="D40" s="4" t="s">
        <v>1568</v>
      </c>
      <c r="E40" s="4" t="s">
        <v>2452</v>
      </c>
      <c r="F40" s="5">
        <v>55.198911000000003</v>
      </c>
      <c r="G40" s="5">
        <v>10.15564</v>
      </c>
      <c r="H40" s="4" t="s">
        <v>2484</v>
      </c>
      <c r="I40" s="4" t="s">
        <v>2443</v>
      </c>
      <c r="J40" s="4"/>
      <c r="K40" s="4" t="s">
        <v>5</v>
      </c>
      <c r="L40" s="4">
        <v>5400</v>
      </c>
      <c r="M40" s="4">
        <v>4000</v>
      </c>
      <c r="N40" s="19">
        <f t="shared" si="7"/>
        <v>4700</v>
      </c>
      <c r="O40" s="4" t="s">
        <v>2465</v>
      </c>
      <c r="P40" s="4">
        <v>1976</v>
      </c>
      <c r="Q40" s="4" t="s">
        <v>2444</v>
      </c>
      <c r="R40" s="7" t="s">
        <v>2455</v>
      </c>
      <c r="S40" s="7" t="s">
        <v>2445</v>
      </c>
      <c r="T40" s="47"/>
      <c r="U40" s="7"/>
      <c r="V40" s="4">
        <f t="shared" si="8"/>
        <v>1</v>
      </c>
      <c r="W40" s="4">
        <f t="shared" si="9"/>
        <v>1</v>
      </c>
      <c r="X40" s="48"/>
      <c r="Y40" s="49"/>
      <c r="Z40" s="48"/>
      <c r="AA40" s="48"/>
      <c r="AB40" s="48"/>
      <c r="AC40" s="48"/>
      <c r="AD40" s="48"/>
      <c r="AE40" s="48"/>
      <c r="AF40" s="48"/>
      <c r="AG40" s="48"/>
      <c r="AH40" s="48"/>
      <c r="AI40" s="48"/>
      <c r="AJ40" s="48"/>
      <c r="AK40" s="48"/>
      <c r="AL40" s="48"/>
      <c r="AM40" s="48"/>
      <c r="AN40" s="48"/>
      <c r="AO40" s="48"/>
      <c r="AP40" s="48"/>
      <c r="AQ40" s="48"/>
      <c r="AR40" s="48"/>
      <c r="AS40" s="48"/>
      <c r="AT40" s="48"/>
      <c r="AU40" s="48"/>
      <c r="AV40" s="48"/>
      <c r="AW40" s="48"/>
      <c r="AX40" s="48"/>
      <c r="AY40" s="48"/>
      <c r="AZ40" s="4">
        <f t="shared" si="10"/>
        <v>0</v>
      </c>
      <c r="BA40" s="50"/>
      <c r="BB40" s="50"/>
      <c r="BC40" s="50"/>
      <c r="BD40" s="50"/>
      <c r="BE40" s="4">
        <f t="shared" si="11"/>
        <v>0</v>
      </c>
      <c r="BF40" s="51"/>
      <c r="BG40" s="51"/>
      <c r="BH40" s="51">
        <v>1</v>
      </c>
      <c r="BI40" s="51"/>
      <c r="BJ40" s="4">
        <f t="shared" si="12"/>
        <v>1</v>
      </c>
      <c r="BK40" s="4"/>
      <c r="BL40" s="4"/>
      <c r="BM40" s="52"/>
    </row>
    <row r="41" spans="1:65" x14ac:dyDescent="0.15">
      <c r="A41" s="4">
        <v>40</v>
      </c>
      <c r="B41" s="4" t="s">
        <v>181</v>
      </c>
      <c r="C41" s="4" t="s">
        <v>1675</v>
      </c>
      <c r="D41" s="4" t="s">
        <v>1600</v>
      </c>
      <c r="E41" s="4" t="s">
        <v>2442</v>
      </c>
      <c r="F41" s="5">
        <v>55.960365000000003</v>
      </c>
      <c r="G41" s="5">
        <v>12.006878</v>
      </c>
      <c r="H41" s="7" t="s">
        <v>534</v>
      </c>
      <c r="I41" s="4" t="s">
        <v>2443</v>
      </c>
      <c r="J41" s="4"/>
      <c r="K41" s="4" t="s">
        <v>5</v>
      </c>
      <c r="L41" s="4">
        <v>5400</v>
      </c>
      <c r="M41" s="4">
        <v>4000</v>
      </c>
      <c r="N41" s="19">
        <f t="shared" si="7"/>
        <v>4700</v>
      </c>
      <c r="O41" s="4" t="s">
        <v>2523</v>
      </c>
      <c r="P41" s="4">
        <v>1945</v>
      </c>
      <c r="Q41" s="4" t="s">
        <v>2481</v>
      </c>
      <c r="R41" s="7" t="s">
        <v>2455</v>
      </c>
      <c r="S41" s="7" t="s">
        <v>2445</v>
      </c>
      <c r="T41" s="47"/>
      <c r="U41" s="7"/>
      <c r="V41" s="4">
        <f t="shared" si="8"/>
        <v>2</v>
      </c>
      <c r="W41" s="4">
        <f t="shared" si="9"/>
        <v>205</v>
      </c>
      <c r="X41" s="48">
        <v>170</v>
      </c>
      <c r="Y41" s="49"/>
      <c r="Z41" s="48">
        <v>35</v>
      </c>
      <c r="AA41" s="48"/>
      <c r="AB41" s="48"/>
      <c r="AC41" s="48"/>
      <c r="AD41" s="48"/>
      <c r="AE41" s="48"/>
      <c r="AF41" s="48"/>
      <c r="AG41" s="48"/>
      <c r="AH41" s="48"/>
      <c r="AI41" s="48"/>
      <c r="AJ41" s="48"/>
      <c r="AK41" s="48"/>
      <c r="AL41" s="48"/>
      <c r="AM41" s="48"/>
      <c r="AN41" s="48"/>
      <c r="AO41" s="48"/>
      <c r="AP41" s="48"/>
      <c r="AQ41" s="48"/>
      <c r="AR41" s="48"/>
      <c r="AS41" s="48"/>
      <c r="AT41" s="48"/>
      <c r="AU41" s="48"/>
      <c r="AV41" s="48"/>
      <c r="AW41" s="48"/>
      <c r="AX41" s="48"/>
      <c r="AY41" s="48"/>
      <c r="AZ41" s="4">
        <f t="shared" si="10"/>
        <v>205</v>
      </c>
      <c r="BA41" s="50"/>
      <c r="BB41" s="50"/>
      <c r="BC41" s="50"/>
      <c r="BD41" s="50"/>
      <c r="BE41" s="4">
        <f t="shared" si="11"/>
        <v>0</v>
      </c>
      <c r="BF41" s="51"/>
      <c r="BG41" s="51"/>
      <c r="BH41" s="51"/>
      <c r="BI41" s="51"/>
      <c r="BJ41" s="4">
        <f t="shared" si="12"/>
        <v>0</v>
      </c>
      <c r="BK41" s="4"/>
      <c r="BL41" s="4"/>
      <c r="BM41" s="52"/>
    </row>
    <row r="42" spans="1:65" x14ac:dyDescent="0.15">
      <c r="A42" s="4">
        <v>41</v>
      </c>
      <c r="B42" s="4" t="s">
        <v>189</v>
      </c>
      <c r="C42" s="4" t="s">
        <v>1599</v>
      </c>
      <c r="D42" s="4" t="s">
        <v>1600</v>
      </c>
      <c r="E42" s="4" t="s">
        <v>2442</v>
      </c>
      <c r="F42" s="5">
        <v>55.961100999999999</v>
      </c>
      <c r="G42" s="5">
        <v>11.583404</v>
      </c>
      <c r="H42" s="4" t="s">
        <v>534</v>
      </c>
      <c r="I42" s="4" t="s">
        <v>2443</v>
      </c>
      <c r="J42" s="4"/>
      <c r="K42" s="4" t="s">
        <v>5</v>
      </c>
      <c r="L42" s="4">
        <v>5400</v>
      </c>
      <c r="M42" s="4">
        <v>4000</v>
      </c>
      <c r="N42" s="19">
        <f t="shared" si="7"/>
        <v>4700</v>
      </c>
      <c r="O42" s="4" t="s">
        <v>2492</v>
      </c>
      <c r="P42" s="4">
        <v>1900</v>
      </c>
      <c r="Q42" s="4" t="s">
        <v>2481</v>
      </c>
      <c r="R42" s="19">
        <v>94</v>
      </c>
      <c r="S42" s="7" t="s">
        <v>2493</v>
      </c>
      <c r="T42" s="47"/>
      <c r="U42" s="7">
        <f>W42/R42</f>
        <v>1.0425531914893618</v>
      </c>
      <c r="V42" s="4">
        <f t="shared" si="8"/>
        <v>5</v>
      </c>
      <c r="W42" s="4">
        <f t="shared" si="9"/>
        <v>98</v>
      </c>
      <c r="X42" s="48">
        <v>80</v>
      </c>
      <c r="Y42" s="49"/>
      <c r="Z42" s="48">
        <v>8</v>
      </c>
      <c r="AA42" s="48"/>
      <c r="AB42" s="48"/>
      <c r="AC42" s="48"/>
      <c r="AD42" s="48">
        <v>8</v>
      </c>
      <c r="AE42" s="48"/>
      <c r="AF42" s="48"/>
      <c r="AG42" s="48"/>
      <c r="AH42" s="48"/>
      <c r="AI42" s="48">
        <v>1</v>
      </c>
      <c r="AJ42" s="48"/>
      <c r="AK42" s="48"/>
      <c r="AL42" s="48"/>
      <c r="AM42" s="48"/>
      <c r="AN42" s="48"/>
      <c r="AO42" s="48"/>
      <c r="AP42" s="48"/>
      <c r="AQ42" s="48"/>
      <c r="AR42" s="48"/>
      <c r="AS42" s="48"/>
      <c r="AT42" s="48"/>
      <c r="AU42" s="48"/>
      <c r="AV42" s="48"/>
      <c r="AW42" s="48"/>
      <c r="AX42" s="48"/>
      <c r="AY42" s="48"/>
      <c r="AZ42" s="4">
        <f t="shared" si="10"/>
        <v>97</v>
      </c>
      <c r="BA42" s="50"/>
      <c r="BB42" s="50"/>
      <c r="BC42" s="50"/>
      <c r="BD42" s="50"/>
      <c r="BE42" s="4">
        <f t="shared" si="11"/>
        <v>0</v>
      </c>
      <c r="BF42" s="51"/>
      <c r="BG42" s="51">
        <v>1</v>
      </c>
      <c r="BH42" s="51"/>
      <c r="BI42" s="51"/>
      <c r="BJ42" s="4">
        <f t="shared" si="12"/>
        <v>1</v>
      </c>
      <c r="BK42" s="4"/>
      <c r="BL42" s="4"/>
      <c r="BM42" s="52"/>
    </row>
    <row r="43" spans="1:65" x14ac:dyDescent="0.15">
      <c r="A43" s="4">
        <v>42</v>
      </c>
      <c r="B43" s="4" t="s">
        <v>195</v>
      </c>
      <c r="C43" s="4" t="s">
        <v>2518</v>
      </c>
      <c r="D43" s="4" t="s">
        <v>1600</v>
      </c>
      <c r="E43" s="4" t="s">
        <v>2448</v>
      </c>
      <c r="F43" s="5">
        <v>55.501669999999997</v>
      </c>
      <c r="G43" s="5">
        <v>9.5923359999999995</v>
      </c>
      <c r="H43" s="4" t="s">
        <v>2524</v>
      </c>
      <c r="I43" s="4" t="s">
        <v>2443</v>
      </c>
      <c r="J43" s="4"/>
      <c r="K43" s="4" t="s">
        <v>5</v>
      </c>
      <c r="L43" s="4">
        <v>5400</v>
      </c>
      <c r="M43" s="4">
        <v>4000</v>
      </c>
      <c r="N43" s="19">
        <f t="shared" si="7"/>
        <v>4700</v>
      </c>
      <c r="O43" s="4" t="s">
        <v>2525</v>
      </c>
      <c r="P43" s="4">
        <v>1945</v>
      </c>
      <c r="Q43" s="4" t="s">
        <v>2481</v>
      </c>
      <c r="R43" s="7" t="s">
        <v>2455</v>
      </c>
      <c r="S43" s="7" t="s">
        <v>2445</v>
      </c>
      <c r="T43" s="47"/>
      <c r="U43" s="7"/>
      <c r="V43" s="4">
        <f t="shared" si="8"/>
        <v>1</v>
      </c>
      <c r="W43" s="4">
        <f t="shared" si="9"/>
        <v>1</v>
      </c>
      <c r="X43" s="48">
        <v>1</v>
      </c>
      <c r="Y43" s="49"/>
      <c r="Z43" s="48"/>
      <c r="AA43" s="48"/>
      <c r="AB43" s="48"/>
      <c r="AC43" s="48"/>
      <c r="AD43" s="48"/>
      <c r="AE43" s="48"/>
      <c r="AF43" s="48"/>
      <c r="AG43" s="48"/>
      <c r="AH43" s="48"/>
      <c r="AI43" s="48"/>
      <c r="AJ43" s="48"/>
      <c r="AK43" s="48"/>
      <c r="AL43" s="48"/>
      <c r="AM43" s="48"/>
      <c r="AN43" s="48"/>
      <c r="AO43" s="48"/>
      <c r="AP43" s="48"/>
      <c r="AQ43" s="48"/>
      <c r="AR43" s="48"/>
      <c r="AS43" s="48"/>
      <c r="AT43" s="48"/>
      <c r="AU43" s="48"/>
      <c r="AV43" s="48"/>
      <c r="AW43" s="48"/>
      <c r="AX43" s="48"/>
      <c r="AY43" s="48"/>
      <c r="AZ43" s="4">
        <f t="shared" si="10"/>
        <v>1</v>
      </c>
      <c r="BA43" s="50"/>
      <c r="BB43" s="50"/>
      <c r="BC43" s="50"/>
      <c r="BD43" s="50"/>
      <c r="BE43" s="4">
        <f t="shared" si="11"/>
        <v>0</v>
      </c>
      <c r="BF43" s="51"/>
      <c r="BG43" s="51"/>
      <c r="BH43" s="51"/>
      <c r="BI43" s="51"/>
      <c r="BJ43" s="4">
        <f t="shared" si="12"/>
        <v>0</v>
      </c>
      <c r="BK43" s="4"/>
      <c r="BL43" s="4"/>
      <c r="BM43" s="52"/>
    </row>
    <row r="44" spans="1:65" x14ac:dyDescent="0.15">
      <c r="A44" s="4">
        <v>43</v>
      </c>
      <c r="B44" s="4" t="s">
        <v>2505</v>
      </c>
      <c r="C44" s="4" t="s">
        <v>1631</v>
      </c>
      <c r="D44" s="4" t="s">
        <v>1600</v>
      </c>
      <c r="E44" s="4" t="s">
        <v>2448</v>
      </c>
      <c r="F44" s="5">
        <v>56.43</v>
      </c>
      <c r="G44" s="5">
        <v>10.27</v>
      </c>
      <c r="H44" s="4" t="s">
        <v>534</v>
      </c>
      <c r="I44" s="4" t="s">
        <v>2453</v>
      </c>
      <c r="J44" s="4" t="s">
        <v>2471</v>
      </c>
      <c r="K44" s="4" t="s">
        <v>12</v>
      </c>
      <c r="L44" s="4">
        <v>3900</v>
      </c>
      <c r="M44" s="4">
        <v>2600</v>
      </c>
      <c r="N44" s="19">
        <f t="shared" si="7"/>
        <v>3250</v>
      </c>
      <c r="O44" s="4" t="s">
        <v>2506</v>
      </c>
      <c r="P44" s="4">
        <v>1942</v>
      </c>
      <c r="Q44" s="4" t="s">
        <v>2481</v>
      </c>
      <c r="R44" s="7" t="s">
        <v>2455</v>
      </c>
      <c r="S44" s="7" t="s">
        <v>2445</v>
      </c>
      <c r="T44" s="47"/>
      <c r="U44" s="7"/>
      <c r="V44" s="4">
        <f t="shared" si="8"/>
        <v>2</v>
      </c>
      <c r="W44" s="4">
        <f t="shared" si="9"/>
        <v>2</v>
      </c>
      <c r="X44" s="48">
        <v>1</v>
      </c>
      <c r="Y44" s="49"/>
      <c r="Z44" s="48">
        <v>1</v>
      </c>
      <c r="AA44" s="48"/>
      <c r="AB44" s="48"/>
      <c r="AC44" s="48"/>
      <c r="AD44" s="48"/>
      <c r="AE44" s="48"/>
      <c r="AF44" s="48"/>
      <c r="AG44" s="48"/>
      <c r="AH44" s="48"/>
      <c r="AI44" s="48"/>
      <c r="AJ44" s="48"/>
      <c r="AK44" s="48"/>
      <c r="AL44" s="48"/>
      <c r="AM44" s="48"/>
      <c r="AN44" s="48"/>
      <c r="AO44" s="48"/>
      <c r="AP44" s="48"/>
      <c r="AQ44" s="48"/>
      <c r="AR44" s="48"/>
      <c r="AS44" s="48"/>
      <c r="AT44" s="48"/>
      <c r="AU44" s="48"/>
      <c r="AV44" s="48"/>
      <c r="AW44" s="48"/>
      <c r="AX44" s="48"/>
      <c r="AY44" s="48"/>
      <c r="AZ44" s="4">
        <f t="shared" si="10"/>
        <v>2</v>
      </c>
      <c r="BA44" s="50"/>
      <c r="BB44" s="50"/>
      <c r="BC44" s="50"/>
      <c r="BD44" s="50"/>
      <c r="BE44" s="4">
        <f t="shared" si="11"/>
        <v>0</v>
      </c>
      <c r="BF44" s="51"/>
      <c r="BG44" s="51"/>
      <c r="BH44" s="51"/>
      <c r="BI44" s="51"/>
      <c r="BJ44" s="4">
        <f t="shared" si="12"/>
        <v>0</v>
      </c>
      <c r="BK44" s="4"/>
      <c r="BL44" s="4"/>
      <c r="BM44" s="52"/>
    </row>
    <row r="45" spans="1:65" x14ac:dyDescent="0.15">
      <c r="A45" s="4">
        <v>44</v>
      </c>
      <c r="B45" s="4" t="s">
        <v>2505</v>
      </c>
      <c r="C45" s="4" t="s">
        <v>1631</v>
      </c>
      <c r="D45" s="4" t="s">
        <v>1600</v>
      </c>
      <c r="E45" s="4" t="s">
        <v>2448</v>
      </c>
      <c r="F45" s="5">
        <v>56.43</v>
      </c>
      <c r="G45" s="5">
        <v>10.27</v>
      </c>
      <c r="H45" s="4" t="s">
        <v>534</v>
      </c>
      <c r="I45" s="4" t="s">
        <v>2443</v>
      </c>
      <c r="J45" s="4"/>
      <c r="K45" s="4" t="s">
        <v>5</v>
      </c>
      <c r="L45" s="4">
        <v>5400</v>
      </c>
      <c r="M45" s="4">
        <v>4000</v>
      </c>
      <c r="N45" s="19">
        <f t="shared" si="7"/>
        <v>4700</v>
      </c>
      <c r="O45" s="4" t="s">
        <v>2537</v>
      </c>
      <c r="P45" s="4">
        <v>1942</v>
      </c>
      <c r="Q45" s="4" t="s">
        <v>2481</v>
      </c>
      <c r="R45" s="7" t="s">
        <v>2455</v>
      </c>
      <c r="S45" s="7" t="s">
        <v>2445</v>
      </c>
      <c r="T45" s="47"/>
      <c r="U45" s="7"/>
      <c r="V45" s="4">
        <f t="shared" si="8"/>
        <v>2</v>
      </c>
      <c r="W45" s="4">
        <f t="shared" si="9"/>
        <v>7</v>
      </c>
      <c r="X45" s="48">
        <v>4</v>
      </c>
      <c r="Y45" s="49"/>
      <c r="Z45" s="48"/>
      <c r="AA45" s="48"/>
      <c r="AB45" s="48"/>
      <c r="AC45" s="48"/>
      <c r="AD45" s="48"/>
      <c r="AE45" s="48"/>
      <c r="AF45" s="48"/>
      <c r="AG45" s="48"/>
      <c r="AH45" s="48"/>
      <c r="AI45" s="48">
        <v>3</v>
      </c>
      <c r="AJ45" s="48"/>
      <c r="AK45" s="48"/>
      <c r="AL45" s="48"/>
      <c r="AM45" s="48"/>
      <c r="AN45" s="48"/>
      <c r="AO45" s="48"/>
      <c r="AP45" s="48"/>
      <c r="AQ45" s="48"/>
      <c r="AR45" s="48"/>
      <c r="AS45" s="48"/>
      <c r="AT45" s="48"/>
      <c r="AU45" s="48"/>
      <c r="AV45" s="48"/>
      <c r="AW45" s="48"/>
      <c r="AX45" s="48"/>
      <c r="AY45" s="48"/>
      <c r="AZ45" s="4">
        <f t="shared" si="10"/>
        <v>7</v>
      </c>
      <c r="BA45" s="50"/>
      <c r="BB45" s="50"/>
      <c r="BC45" s="50"/>
      <c r="BD45" s="50"/>
      <c r="BE45" s="4">
        <f t="shared" si="11"/>
        <v>0</v>
      </c>
      <c r="BF45" s="51"/>
      <c r="BG45" s="51"/>
      <c r="BH45" s="51"/>
      <c r="BI45" s="51"/>
      <c r="BJ45" s="4">
        <f t="shared" si="12"/>
        <v>0</v>
      </c>
      <c r="BK45" s="4"/>
      <c r="BL45" s="4"/>
      <c r="BM45" s="52"/>
    </row>
    <row r="46" spans="1:65" x14ac:dyDescent="0.15">
      <c r="A46" s="4">
        <v>45</v>
      </c>
      <c r="B46" s="4" t="s">
        <v>202</v>
      </c>
      <c r="C46" s="4" t="s">
        <v>1631</v>
      </c>
      <c r="D46" s="4" t="s">
        <v>1600</v>
      </c>
      <c r="E46" s="4" t="s">
        <v>2448</v>
      </c>
      <c r="F46" s="5">
        <v>56.303042343416102</v>
      </c>
      <c r="G46" s="5">
        <v>10.740909597516</v>
      </c>
      <c r="H46" s="4" t="s">
        <v>573</v>
      </c>
      <c r="I46" s="4" t="s">
        <v>2453</v>
      </c>
      <c r="J46" s="4" t="s">
        <v>2471</v>
      </c>
      <c r="K46" s="4" t="s">
        <v>12</v>
      </c>
      <c r="L46" s="4">
        <v>3900</v>
      </c>
      <c r="M46" s="4">
        <v>2600</v>
      </c>
      <c r="N46" s="19">
        <f t="shared" si="7"/>
        <v>3250</v>
      </c>
      <c r="O46" s="4" t="s">
        <v>2527</v>
      </c>
      <c r="P46" s="4">
        <v>1973</v>
      </c>
      <c r="Q46" s="4" t="s">
        <v>2481</v>
      </c>
      <c r="R46" s="7" t="s">
        <v>2455</v>
      </c>
      <c r="S46" s="7" t="s">
        <v>2445</v>
      </c>
      <c r="T46" s="47"/>
      <c r="U46" s="7"/>
      <c r="V46" s="4">
        <f t="shared" si="8"/>
        <v>1</v>
      </c>
      <c r="W46" s="4">
        <f t="shared" si="9"/>
        <v>7</v>
      </c>
      <c r="X46" s="48">
        <v>7</v>
      </c>
      <c r="Y46" s="49"/>
      <c r="Z46" s="48"/>
      <c r="AA46" s="48"/>
      <c r="AB46" s="48"/>
      <c r="AC46" s="48"/>
      <c r="AD46" s="48"/>
      <c r="AE46" s="48"/>
      <c r="AF46" s="48"/>
      <c r="AG46" s="48"/>
      <c r="AH46" s="48"/>
      <c r="AI46" s="48"/>
      <c r="AJ46" s="48"/>
      <c r="AK46" s="48"/>
      <c r="AL46" s="48"/>
      <c r="AM46" s="48"/>
      <c r="AN46" s="48"/>
      <c r="AO46" s="48"/>
      <c r="AP46" s="48"/>
      <c r="AQ46" s="48"/>
      <c r="AR46" s="48"/>
      <c r="AS46" s="48"/>
      <c r="AT46" s="48"/>
      <c r="AU46" s="48"/>
      <c r="AV46" s="48"/>
      <c r="AW46" s="48"/>
      <c r="AX46" s="48"/>
      <c r="AY46" s="48"/>
      <c r="AZ46" s="4">
        <f t="shared" si="10"/>
        <v>7</v>
      </c>
      <c r="BA46" s="50"/>
      <c r="BB46" s="50"/>
      <c r="BC46" s="50"/>
      <c r="BD46" s="50"/>
      <c r="BE46" s="4">
        <f t="shared" si="11"/>
        <v>0</v>
      </c>
      <c r="BF46" s="51"/>
      <c r="BG46" s="51"/>
      <c r="BH46" s="51"/>
      <c r="BI46" s="51"/>
      <c r="BJ46" s="4">
        <f t="shared" si="12"/>
        <v>0</v>
      </c>
      <c r="BK46" s="4"/>
      <c r="BL46" s="4"/>
      <c r="BM46" s="52"/>
    </row>
    <row r="47" spans="1:65" x14ac:dyDescent="0.15">
      <c r="A47" s="4">
        <v>46</v>
      </c>
      <c r="B47" s="4" t="s">
        <v>2529</v>
      </c>
      <c r="C47" s="4" t="s">
        <v>2447</v>
      </c>
      <c r="D47" s="4" t="s">
        <v>1600</v>
      </c>
      <c r="E47" s="4" t="s">
        <v>2448</v>
      </c>
      <c r="F47" s="5">
        <v>56.575099999999999</v>
      </c>
      <c r="G47" s="5">
        <v>9.0506100000000007</v>
      </c>
      <c r="H47" s="4" t="s">
        <v>534</v>
      </c>
      <c r="I47" s="4" t="s">
        <v>2443</v>
      </c>
      <c r="J47" s="4" t="s">
        <v>2453</v>
      </c>
      <c r="K47" s="4" t="s">
        <v>626</v>
      </c>
      <c r="L47" s="4">
        <v>5200</v>
      </c>
      <c r="M47" s="4">
        <v>3330</v>
      </c>
      <c r="N47" s="19">
        <f t="shared" si="7"/>
        <v>4265</v>
      </c>
      <c r="O47" s="4" t="s">
        <v>1149</v>
      </c>
      <c r="P47" s="4">
        <v>2011</v>
      </c>
      <c r="Q47" s="4" t="s">
        <v>2444</v>
      </c>
      <c r="R47" s="4">
        <v>20</v>
      </c>
      <c r="S47" s="7" t="s">
        <v>2530</v>
      </c>
      <c r="T47" s="47" t="s">
        <v>2490</v>
      </c>
      <c r="U47" s="7">
        <f>W47/R47</f>
        <v>135.30000000000001</v>
      </c>
      <c r="V47" s="4">
        <f t="shared" si="8"/>
        <v>15</v>
      </c>
      <c r="W47" s="19">
        <f t="shared" si="9"/>
        <v>2706</v>
      </c>
      <c r="X47" s="53">
        <v>32</v>
      </c>
      <c r="Y47" s="55"/>
      <c r="Z47" s="53">
        <v>12</v>
      </c>
      <c r="AA47" s="53"/>
      <c r="AB47" s="53"/>
      <c r="AC47" s="53"/>
      <c r="AD47" s="53">
        <v>94</v>
      </c>
      <c r="AE47" s="53">
        <v>531</v>
      </c>
      <c r="AF47" s="53">
        <v>26</v>
      </c>
      <c r="AG47" s="53"/>
      <c r="AH47" s="53"/>
      <c r="AI47" s="53"/>
      <c r="AJ47" s="53">
        <v>14</v>
      </c>
      <c r="AK47" s="53">
        <v>2</v>
      </c>
      <c r="AL47" s="53"/>
      <c r="AM47" s="53"/>
      <c r="AN47" s="53">
        <v>2</v>
      </c>
      <c r="AO47" s="53">
        <v>11</v>
      </c>
      <c r="AP47" s="53"/>
      <c r="AQ47" s="53"/>
      <c r="AR47" s="53"/>
      <c r="AS47" s="48">
        <v>4</v>
      </c>
      <c r="AT47" s="48"/>
      <c r="AU47" s="48"/>
      <c r="AV47" s="48"/>
      <c r="AW47" s="48"/>
      <c r="AX47" s="48"/>
      <c r="AY47" s="48"/>
      <c r="AZ47" s="19">
        <f t="shared" si="10"/>
        <v>728</v>
      </c>
      <c r="BA47" s="54">
        <v>1085</v>
      </c>
      <c r="BB47" s="54">
        <v>18</v>
      </c>
      <c r="BC47" s="50"/>
      <c r="BD47" s="54">
        <v>792</v>
      </c>
      <c r="BE47" s="19">
        <f t="shared" si="11"/>
        <v>1895</v>
      </c>
      <c r="BF47" s="56">
        <v>80</v>
      </c>
      <c r="BG47" s="56">
        <v>3</v>
      </c>
      <c r="BH47" s="56"/>
      <c r="BI47" s="56"/>
      <c r="BJ47" s="19">
        <f t="shared" si="12"/>
        <v>83</v>
      </c>
      <c r="BK47" s="19"/>
      <c r="BL47" s="4"/>
      <c r="BM47" s="52">
        <v>478</v>
      </c>
    </row>
    <row r="48" spans="1:65" x14ac:dyDescent="0.15">
      <c r="A48" s="4">
        <v>47</v>
      </c>
      <c r="B48" s="4" t="s">
        <v>2529</v>
      </c>
      <c r="C48" s="4" t="s">
        <v>2447</v>
      </c>
      <c r="D48" s="4" t="s">
        <v>1600</v>
      </c>
      <c r="E48" s="4" t="s">
        <v>2448</v>
      </c>
      <c r="F48" s="5">
        <v>56.575099999999999</v>
      </c>
      <c r="G48" s="5">
        <v>9.0506100000000007</v>
      </c>
      <c r="H48" s="4" t="s">
        <v>534</v>
      </c>
      <c r="I48" s="4" t="s">
        <v>2443</v>
      </c>
      <c r="J48" s="4"/>
      <c r="K48" s="4" t="s">
        <v>5</v>
      </c>
      <c r="L48" s="4">
        <v>5200</v>
      </c>
      <c r="M48" s="4">
        <v>4000</v>
      </c>
      <c r="N48" s="19">
        <f t="shared" si="7"/>
        <v>4600</v>
      </c>
      <c r="O48" s="4" t="s">
        <v>1149</v>
      </c>
      <c r="P48" s="4">
        <v>2011</v>
      </c>
      <c r="Q48" s="4" t="s">
        <v>2444</v>
      </c>
      <c r="R48" s="4">
        <v>20</v>
      </c>
      <c r="S48" s="7" t="s">
        <v>2530</v>
      </c>
      <c r="T48" s="47" t="s">
        <v>2490</v>
      </c>
      <c r="U48" s="7">
        <f>W48/R48</f>
        <v>18.45</v>
      </c>
      <c r="V48" s="4">
        <f t="shared" si="8"/>
        <v>8</v>
      </c>
      <c r="W48" s="19">
        <f t="shared" si="9"/>
        <v>369</v>
      </c>
      <c r="X48" s="53">
        <v>3</v>
      </c>
      <c r="Y48" s="55"/>
      <c r="Z48" s="53">
        <v>9</v>
      </c>
      <c r="AA48" s="53"/>
      <c r="AB48" s="53"/>
      <c r="AC48" s="53"/>
      <c r="AD48" s="53"/>
      <c r="AE48" s="53">
        <v>56</v>
      </c>
      <c r="AF48" s="53">
        <v>1</v>
      </c>
      <c r="AG48" s="53"/>
      <c r="AH48" s="53"/>
      <c r="AI48" s="53"/>
      <c r="AJ48" s="53">
        <v>3</v>
      </c>
      <c r="AK48" s="53"/>
      <c r="AL48" s="53"/>
      <c r="AM48" s="53"/>
      <c r="AN48" s="53"/>
      <c r="AO48" s="53"/>
      <c r="AP48" s="53"/>
      <c r="AQ48" s="53"/>
      <c r="AR48" s="53"/>
      <c r="AS48" s="48"/>
      <c r="AT48" s="48"/>
      <c r="AU48" s="48"/>
      <c r="AV48" s="48"/>
      <c r="AW48" s="48"/>
      <c r="AX48" s="48"/>
      <c r="AY48" s="48"/>
      <c r="AZ48" s="19">
        <f t="shared" si="10"/>
        <v>72</v>
      </c>
      <c r="BA48" s="54">
        <v>172</v>
      </c>
      <c r="BB48" s="54">
        <v>5</v>
      </c>
      <c r="BC48" s="50"/>
      <c r="BD48" s="54">
        <v>120</v>
      </c>
      <c r="BE48" s="19">
        <f t="shared" si="11"/>
        <v>297</v>
      </c>
      <c r="BF48" s="56"/>
      <c r="BG48" s="56"/>
      <c r="BH48" s="56"/>
      <c r="BI48" s="56"/>
      <c r="BJ48" s="19">
        <f t="shared" si="12"/>
        <v>0</v>
      </c>
      <c r="BK48" s="19"/>
      <c r="BL48" s="4"/>
      <c r="BM48" s="52">
        <v>62</v>
      </c>
    </row>
    <row r="49" spans="1:65" x14ac:dyDescent="0.15">
      <c r="A49" s="4">
        <v>48</v>
      </c>
      <c r="B49" s="4" t="s">
        <v>2529</v>
      </c>
      <c r="C49" s="4" t="s">
        <v>2447</v>
      </c>
      <c r="D49" s="4" t="s">
        <v>1600</v>
      </c>
      <c r="E49" s="4" t="s">
        <v>2448</v>
      </c>
      <c r="F49" s="5">
        <v>56.575099999999999</v>
      </c>
      <c r="G49" s="5">
        <v>9.0506100000000007</v>
      </c>
      <c r="H49" s="4" t="s">
        <v>534</v>
      </c>
      <c r="I49" s="4" t="s">
        <v>2443</v>
      </c>
      <c r="J49" s="4"/>
      <c r="K49" s="4" t="s">
        <v>5</v>
      </c>
      <c r="L49" s="4">
        <v>5200</v>
      </c>
      <c r="M49" s="4">
        <v>4000</v>
      </c>
      <c r="N49" s="19">
        <f t="shared" si="7"/>
        <v>4600</v>
      </c>
      <c r="O49" s="4" t="s">
        <v>983</v>
      </c>
      <c r="P49" s="4">
        <v>2015</v>
      </c>
      <c r="Q49" s="4" t="s">
        <v>2444</v>
      </c>
      <c r="R49" s="4">
        <v>20</v>
      </c>
      <c r="S49" s="7" t="s">
        <v>2516</v>
      </c>
      <c r="T49" s="47" t="s">
        <v>2490</v>
      </c>
      <c r="U49" s="7">
        <f>W49/R49</f>
        <v>32</v>
      </c>
      <c r="V49" s="4">
        <f t="shared" si="8"/>
        <v>13</v>
      </c>
      <c r="W49" s="19">
        <f t="shared" si="9"/>
        <v>640</v>
      </c>
      <c r="X49" s="53">
        <v>8</v>
      </c>
      <c r="Y49" s="55"/>
      <c r="Z49" s="53">
        <v>14</v>
      </c>
      <c r="AA49" s="53"/>
      <c r="AB49" s="53">
        <v>1</v>
      </c>
      <c r="AC49" s="53"/>
      <c r="AD49" s="53">
        <v>1</v>
      </c>
      <c r="AE49" s="53">
        <v>87</v>
      </c>
      <c r="AF49" s="53">
        <v>12</v>
      </c>
      <c r="AG49" s="53"/>
      <c r="AH49" s="53"/>
      <c r="AI49" s="53">
        <v>1</v>
      </c>
      <c r="AJ49" s="53"/>
      <c r="AK49" s="53"/>
      <c r="AL49" s="53"/>
      <c r="AM49" s="53"/>
      <c r="AN49" s="53"/>
      <c r="AO49" s="53"/>
      <c r="AP49" s="53"/>
      <c r="AQ49" s="53"/>
      <c r="AR49" s="53"/>
      <c r="AS49" s="48"/>
      <c r="AT49" s="48"/>
      <c r="AU49" s="48"/>
      <c r="AV49" s="48"/>
      <c r="AW49" s="48"/>
      <c r="AX49" s="48"/>
      <c r="AY49" s="48">
        <v>11</v>
      </c>
      <c r="AZ49" s="19">
        <f t="shared" si="10"/>
        <v>135</v>
      </c>
      <c r="BA49" s="54">
        <v>458</v>
      </c>
      <c r="BB49" s="54">
        <v>1</v>
      </c>
      <c r="BC49" s="50"/>
      <c r="BD49" s="54">
        <v>25</v>
      </c>
      <c r="BE49" s="19">
        <f t="shared" si="11"/>
        <v>484</v>
      </c>
      <c r="BF49" s="56">
        <v>18</v>
      </c>
      <c r="BG49" s="56">
        <v>1</v>
      </c>
      <c r="BH49" s="56"/>
      <c r="BI49" s="56"/>
      <c r="BJ49" s="19">
        <f t="shared" si="12"/>
        <v>19</v>
      </c>
      <c r="BK49" s="19">
        <v>2</v>
      </c>
      <c r="BL49" s="4"/>
      <c r="BM49" s="52">
        <v>190</v>
      </c>
    </row>
    <row r="50" spans="1:65" x14ac:dyDescent="0.15">
      <c r="A50" s="4">
        <v>49</v>
      </c>
      <c r="B50" s="4" t="s">
        <v>2529</v>
      </c>
      <c r="C50" s="4" t="s">
        <v>2447</v>
      </c>
      <c r="D50" s="4" t="s">
        <v>1600</v>
      </c>
      <c r="E50" s="4" t="s">
        <v>2448</v>
      </c>
      <c r="F50" s="5">
        <v>56.575099999999999</v>
      </c>
      <c r="G50" s="5">
        <v>9.0506100000000007</v>
      </c>
      <c r="H50" s="4" t="s">
        <v>534</v>
      </c>
      <c r="I50" s="4" t="s">
        <v>2453</v>
      </c>
      <c r="J50" s="4"/>
      <c r="K50" s="4" t="s">
        <v>12</v>
      </c>
      <c r="L50" s="4">
        <v>3900</v>
      </c>
      <c r="M50" s="4">
        <v>3330</v>
      </c>
      <c r="N50" s="19">
        <f t="shared" si="7"/>
        <v>3615</v>
      </c>
      <c r="O50" s="4" t="s">
        <v>1149</v>
      </c>
      <c r="P50" s="4">
        <v>2011</v>
      </c>
      <c r="Q50" s="4" t="s">
        <v>2444</v>
      </c>
      <c r="R50" s="4">
        <v>20</v>
      </c>
      <c r="S50" s="7" t="s">
        <v>2530</v>
      </c>
      <c r="T50" s="47" t="s">
        <v>2490</v>
      </c>
      <c r="U50" s="7">
        <f>W50/R50</f>
        <v>0.1</v>
      </c>
      <c r="V50" s="4">
        <f t="shared" si="8"/>
        <v>1</v>
      </c>
      <c r="W50" s="4">
        <f t="shared" si="9"/>
        <v>2</v>
      </c>
      <c r="X50" s="48"/>
      <c r="Y50" s="49"/>
      <c r="Z50" s="48"/>
      <c r="AA50" s="48"/>
      <c r="AB50" s="48"/>
      <c r="AC50" s="48"/>
      <c r="AD50" s="48"/>
      <c r="AE50" s="48"/>
      <c r="AF50" s="48"/>
      <c r="AG50" s="48"/>
      <c r="AH50" s="48"/>
      <c r="AI50" s="48"/>
      <c r="AJ50" s="48"/>
      <c r="AK50" s="48"/>
      <c r="AL50" s="48"/>
      <c r="AM50" s="48"/>
      <c r="AN50" s="48"/>
      <c r="AO50" s="48"/>
      <c r="AP50" s="48"/>
      <c r="AQ50" s="48"/>
      <c r="AR50" s="48"/>
      <c r="AS50" s="48"/>
      <c r="AT50" s="48"/>
      <c r="AU50" s="48"/>
      <c r="AV50" s="48"/>
      <c r="AW50" s="48"/>
      <c r="AX50" s="48"/>
      <c r="AY50" s="48"/>
      <c r="AZ50" s="4">
        <f t="shared" si="10"/>
        <v>0</v>
      </c>
      <c r="BA50" s="50">
        <v>2</v>
      </c>
      <c r="BB50" s="50"/>
      <c r="BC50" s="50"/>
      <c r="BD50" s="50"/>
      <c r="BE50" s="4">
        <f t="shared" si="11"/>
        <v>2</v>
      </c>
      <c r="BF50" s="51"/>
      <c r="BG50" s="51"/>
      <c r="BH50" s="51"/>
      <c r="BI50" s="51"/>
      <c r="BJ50" s="4">
        <f t="shared" si="12"/>
        <v>0</v>
      </c>
      <c r="BK50" s="4"/>
      <c r="BL50" s="4"/>
      <c r="BM50" s="52"/>
    </row>
    <row r="51" spans="1:65" x14ac:dyDescent="0.15">
      <c r="A51" s="4">
        <v>50</v>
      </c>
      <c r="B51" s="4" t="s">
        <v>2531</v>
      </c>
      <c r="C51" s="4" t="s">
        <v>1151</v>
      </c>
      <c r="D51" s="4" t="s">
        <v>1600</v>
      </c>
      <c r="E51" s="4" t="s">
        <v>2442</v>
      </c>
      <c r="F51" s="5">
        <v>54.686022000000001</v>
      </c>
      <c r="G51" s="5">
        <v>11.326419</v>
      </c>
      <c r="H51" s="4" t="s">
        <v>573</v>
      </c>
      <c r="I51" s="4" t="s">
        <v>2453</v>
      </c>
      <c r="J51" s="4" t="s">
        <v>2471</v>
      </c>
      <c r="K51" s="4" t="s">
        <v>12</v>
      </c>
      <c r="L51" s="4">
        <v>3900</v>
      </c>
      <c r="M51" s="4">
        <v>2600</v>
      </c>
      <c r="N51" s="19">
        <f t="shared" si="7"/>
        <v>3250</v>
      </c>
      <c r="O51" s="4" t="s">
        <v>2532</v>
      </c>
      <c r="P51" s="4">
        <v>1928</v>
      </c>
      <c r="Q51" s="4" t="s">
        <v>2481</v>
      </c>
      <c r="R51" s="7" t="s">
        <v>2455</v>
      </c>
      <c r="S51" s="7" t="s">
        <v>2466</v>
      </c>
      <c r="T51" s="47"/>
      <c r="U51" s="7"/>
      <c r="V51" s="4">
        <f t="shared" si="8"/>
        <v>3</v>
      </c>
      <c r="W51" s="4">
        <f t="shared" si="9"/>
        <v>84</v>
      </c>
      <c r="X51" s="48"/>
      <c r="Y51" s="49"/>
      <c r="Z51" s="48">
        <v>17</v>
      </c>
      <c r="AA51" s="48"/>
      <c r="AB51" s="48"/>
      <c r="AC51" s="48"/>
      <c r="AD51" s="48"/>
      <c r="AE51" s="48"/>
      <c r="AF51" s="48"/>
      <c r="AG51" s="48"/>
      <c r="AH51" s="48"/>
      <c r="AI51" s="48"/>
      <c r="AJ51" s="48"/>
      <c r="AK51" s="48"/>
      <c r="AL51" s="48"/>
      <c r="AM51" s="48"/>
      <c r="AN51" s="48"/>
      <c r="AO51" s="48"/>
      <c r="AP51" s="48"/>
      <c r="AQ51" s="48"/>
      <c r="AR51" s="48"/>
      <c r="AS51" s="48"/>
      <c r="AT51" s="48"/>
      <c r="AU51" s="48"/>
      <c r="AV51" s="48"/>
      <c r="AW51" s="48"/>
      <c r="AX51" s="48"/>
      <c r="AY51" s="48"/>
      <c r="AZ51" s="4">
        <f t="shared" si="10"/>
        <v>17</v>
      </c>
      <c r="BA51" s="50">
        <v>62</v>
      </c>
      <c r="BB51" s="50"/>
      <c r="BC51" s="50"/>
      <c r="BD51" s="50"/>
      <c r="BE51" s="4">
        <f t="shared" si="11"/>
        <v>62</v>
      </c>
      <c r="BF51" s="51"/>
      <c r="BG51" s="51">
        <v>5</v>
      </c>
      <c r="BH51" s="51"/>
      <c r="BI51" s="51"/>
      <c r="BJ51" s="4">
        <f t="shared" si="12"/>
        <v>5</v>
      </c>
      <c r="BK51" s="4"/>
      <c r="BL51" s="4"/>
      <c r="BM51" s="52"/>
    </row>
    <row r="52" spans="1:65" x14ac:dyDescent="0.15">
      <c r="A52" s="4">
        <v>51</v>
      </c>
      <c r="B52" s="4" t="s">
        <v>215</v>
      </c>
      <c r="C52" s="4" t="s">
        <v>533</v>
      </c>
      <c r="D52" s="4" t="s">
        <v>1600</v>
      </c>
      <c r="E52" s="4" t="s">
        <v>2442</v>
      </c>
      <c r="F52" s="5">
        <v>54.879064999999997</v>
      </c>
      <c r="G52" s="5">
        <v>10.705086</v>
      </c>
      <c r="H52" s="4" t="s">
        <v>573</v>
      </c>
      <c r="I52" s="4" t="s">
        <v>2453</v>
      </c>
      <c r="J52" s="4" t="s">
        <v>2471</v>
      </c>
      <c r="K52" s="4" t="s">
        <v>12</v>
      </c>
      <c r="L52" s="4">
        <v>3550</v>
      </c>
      <c r="M52" s="4">
        <v>2850</v>
      </c>
      <c r="N52" s="19">
        <f t="shared" si="7"/>
        <v>3200</v>
      </c>
      <c r="O52" s="4" t="s">
        <v>2532</v>
      </c>
      <c r="P52" s="4">
        <v>1928</v>
      </c>
      <c r="Q52" s="4" t="s">
        <v>2481</v>
      </c>
      <c r="R52" s="19">
        <v>154</v>
      </c>
      <c r="S52" s="7" t="s">
        <v>2466</v>
      </c>
      <c r="T52" s="47"/>
      <c r="U52" s="7">
        <f t="shared" ref="U52:U58" si="13">W52/R52</f>
        <v>1.2987012987012988E-2</v>
      </c>
      <c r="V52" s="4">
        <f t="shared" si="8"/>
        <v>2</v>
      </c>
      <c r="W52" s="4">
        <f t="shared" si="9"/>
        <v>2</v>
      </c>
      <c r="X52" s="48"/>
      <c r="Y52" s="49"/>
      <c r="Z52" s="48"/>
      <c r="AA52" s="48"/>
      <c r="AB52" s="48"/>
      <c r="AC52" s="48"/>
      <c r="AD52" s="48"/>
      <c r="AE52" s="48"/>
      <c r="AF52" s="48"/>
      <c r="AG52" s="48"/>
      <c r="AH52" s="48"/>
      <c r="AI52" s="48"/>
      <c r="AJ52" s="48"/>
      <c r="AK52" s="48"/>
      <c r="AL52" s="48"/>
      <c r="AM52" s="48"/>
      <c r="AN52" s="48"/>
      <c r="AO52" s="48"/>
      <c r="AP52" s="48"/>
      <c r="AQ52" s="48"/>
      <c r="AR52" s="48"/>
      <c r="AS52" s="48"/>
      <c r="AT52" s="48"/>
      <c r="AU52" s="48">
        <v>1</v>
      </c>
      <c r="AV52" s="48"/>
      <c r="AW52" s="48"/>
      <c r="AX52" s="48"/>
      <c r="AY52" s="48"/>
      <c r="AZ52" s="4">
        <f t="shared" si="10"/>
        <v>1</v>
      </c>
      <c r="BA52" s="50">
        <v>1</v>
      </c>
      <c r="BB52" s="50"/>
      <c r="BC52" s="50"/>
      <c r="BD52" s="50"/>
      <c r="BE52" s="4">
        <f t="shared" si="11"/>
        <v>1</v>
      </c>
      <c r="BF52" s="51"/>
      <c r="BG52" s="51"/>
      <c r="BH52" s="51"/>
      <c r="BI52" s="51"/>
      <c r="BJ52" s="4">
        <f t="shared" si="12"/>
        <v>0</v>
      </c>
      <c r="BK52" s="4"/>
      <c r="BL52" s="4"/>
      <c r="BM52" s="52"/>
    </row>
    <row r="53" spans="1:65" x14ac:dyDescent="0.15">
      <c r="A53" s="4">
        <v>52</v>
      </c>
      <c r="B53" s="4" t="s">
        <v>221</v>
      </c>
      <c r="C53" s="4" t="s">
        <v>1675</v>
      </c>
      <c r="D53" s="4" t="s">
        <v>1600</v>
      </c>
      <c r="E53" s="4" t="s">
        <v>2448</v>
      </c>
      <c r="F53" s="5">
        <v>55.760489999999997</v>
      </c>
      <c r="G53" s="5">
        <v>12.022081999999999</v>
      </c>
      <c r="H53" s="4" t="s">
        <v>534</v>
      </c>
      <c r="I53" s="4" t="s">
        <v>2533</v>
      </c>
      <c r="J53" s="4" t="s">
        <v>2453</v>
      </c>
      <c r="K53" s="4" t="s">
        <v>2534</v>
      </c>
      <c r="L53" s="4">
        <v>5470</v>
      </c>
      <c r="M53" s="4">
        <v>3780</v>
      </c>
      <c r="N53" s="19">
        <f t="shared" si="7"/>
        <v>4625</v>
      </c>
      <c r="O53" s="4" t="s">
        <v>2535</v>
      </c>
      <c r="P53" s="4">
        <v>2007</v>
      </c>
      <c r="Q53" s="4" t="s">
        <v>2450</v>
      </c>
      <c r="R53" s="4">
        <v>36</v>
      </c>
      <c r="S53" s="7">
        <v>4.5</v>
      </c>
      <c r="T53" s="47" t="s">
        <v>2536</v>
      </c>
      <c r="U53" s="7">
        <f t="shared" si="13"/>
        <v>74.138888888888886</v>
      </c>
      <c r="V53" s="4">
        <f t="shared" si="8"/>
        <v>8</v>
      </c>
      <c r="W53" s="19">
        <f t="shared" si="9"/>
        <v>2669</v>
      </c>
      <c r="X53" s="53">
        <v>403</v>
      </c>
      <c r="Y53" s="55"/>
      <c r="Z53" s="53">
        <v>1880</v>
      </c>
      <c r="AA53" s="53"/>
      <c r="AB53" s="53"/>
      <c r="AC53" s="53"/>
      <c r="AD53" s="53">
        <v>265</v>
      </c>
      <c r="AE53" s="53">
        <v>13</v>
      </c>
      <c r="AF53" s="53">
        <v>24</v>
      </c>
      <c r="AG53" s="53"/>
      <c r="AH53" s="53"/>
      <c r="AI53" s="53">
        <v>3</v>
      </c>
      <c r="AJ53" s="53"/>
      <c r="AK53" s="53">
        <v>1</v>
      </c>
      <c r="AL53" s="53"/>
      <c r="AM53" s="53"/>
      <c r="AN53" s="53"/>
      <c r="AO53" s="53"/>
      <c r="AP53" s="53"/>
      <c r="AQ53" s="53"/>
      <c r="AR53" s="53"/>
      <c r="AS53" s="53"/>
      <c r="AT53" s="53"/>
      <c r="AU53" s="53"/>
      <c r="AV53" s="53"/>
      <c r="AW53" s="53"/>
      <c r="AX53" s="53"/>
      <c r="AY53" s="48"/>
      <c r="AZ53" s="19">
        <f t="shared" si="10"/>
        <v>2589</v>
      </c>
      <c r="BA53" s="54">
        <v>80</v>
      </c>
      <c r="BB53" s="54"/>
      <c r="BC53" s="54"/>
      <c r="BD53" s="54"/>
      <c r="BE53" s="19">
        <f t="shared" si="11"/>
        <v>80</v>
      </c>
      <c r="BF53" s="56"/>
      <c r="BG53" s="56"/>
      <c r="BH53" s="56"/>
      <c r="BI53" s="56"/>
      <c r="BJ53" s="19">
        <f t="shared" si="12"/>
        <v>0</v>
      </c>
      <c r="BK53" s="19"/>
      <c r="BL53" s="4"/>
      <c r="BM53" s="52"/>
    </row>
    <row r="54" spans="1:65" x14ac:dyDescent="0.15">
      <c r="A54" s="4">
        <v>53</v>
      </c>
      <c r="B54" s="4" t="s">
        <v>226</v>
      </c>
      <c r="C54" s="4" t="s">
        <v>1631</v>
      </c>
      <c r="D54" s="4" t="s">
        <v>1600</v>
      </c>
      <c r="E54" s="4" t="s">
        <v>2442</v>
      </c>
      <c r="F54" s="5">
        <v>56.237504000000001</v>
      </c>
      <c r="G54" s="5">
        <v>10.237776999999999</v>
      </c>
      <c r="H54" s="7" t="s">
        <v>2538</v>
      </c>
      <c r="I54" s="4" t="s">
        <v>2478</v>
      </c>
      <c r="J54" s="4" t="s">
        <v>2443</v>
      </c>
      <c r="K54" s="4" t="s">
        <v>1332</v>
      </c>
      <c r="L54" s="4">
        <v>5660</v>
      </c>
      <c r="M54" s="4">
        <v>4000</v>
      </c>
      <c r="N54" s="19">
        <f t="shared" si="7"/>
        <v>4830</v>
      </c>
      <c r="O54" s="4" t="s">
        <v>2539</v>
      </c>
      <c r="P54" s="4">
        <v>1994</v>
      </c>
      <c r="Q54" s="4" t="s">
        <v>2444</v>
      </c>
      <c r="R54" s="4">
        <v>3500</v>
      </c>
      <c r="S54" s="7" t="s">
        <v>2540</v>
      </c>
      <c r="T54" s="47" t="s">
        <v>2463</v>
      </c>
      <c r="U54" s="7">
        <f t="shared" si="13"/>
        <v>2.6508571428571428</v>
      </c>
      <c r="V54" s="4">
        <f t="shared" si="8"/>
        <v>16</v>
      </c>
      <c r="W54" s="19">
        <f t="shared" si="9"/>
        <v>9278</v>
      </c>
      <c r="X54" s="53">
        <v>6853</v>
      </c>
      <c r="Y54" s="55"/>
      <c r="Z54" s="53">
        <v>2100</v>
      </c>
      <c r="AA54" s="53">
        <v>1</v>
      </c>
      <c r="AB54" s="53"/>
      <c r="AC54" s="53"/>
      <c r="AD54" s="53">
        <v>12</v>
      </c>
      <c r="AE54" s="53">
        <v>59</v>
      </c>
      <c r="AF54" s="53">
        <v>14</v>
      </c>
      <c r="AG54" s="53">
        <v>36</v>
      </c>
      <c r="AH54" s="53"/>
      <c r="AI54" s="53">
        <v>4</v>
      </c>
      <c r="AJ54" s="53">
        <v>21</v>
      </c>
      <c r="AK54" s="53">
        <v>3</v>
      </c>
      <c r="AL54" s="53"/>
      <c r="AM54" s="53"/>
      <c r="AN54" s="53"/>
      <c r="AO54" s="53"/>
      <c r="AP54" s="53"/>
      <c r="AQ54" s="53"/>
      <c r="AR54" s="53"/>
      <c r="AS54" s="53"/>
      <c r="AT54" s="53"/>
      <c r="AU54" s="53">
        <v>17</v>
      </c>
      <c r="AV54" s="53">
        <v>37</v>
      </c>
      <c r="AW54" s="53"/>
      <c r="AX54" s="53"/>
      <c r="AY54" s="48"/>
      <c r="AZ54" s="19">
        <f t="shared" si="10"/>
        <v>9157</v>
      </c>
      <c r="BA54" s="54">
        <v>86</v>
      </c>
      <c r="BB54" s="54">
        <v>6</v>
      </c>
      <c r="BC54" s="54"/>
      <c r="BD54" s="54"/>
      <c r="BE54" s="19">
        <f t="shared" si="11"/>
        <v>92</v>
      </c>
      <c r="BF54" s="56">
        <v>4</v>
      </c>
      <c r="BG54" s="56"/>
      <c r="BH54" s="56">
        <v>15</v>
      </c>
      <c r="BI54" s="56"/>
      <c r="BJ54" s="19">
        <f t="shared" si="12"/>
        <v>19</v>
      </c>
      <c r="BK54" s="19">
        <v>10</v>
      </c>
      <c r="BL54" s="4"/>
      <c r="BM54" s="52">
        <v>3310</v>
      </c>
    </row>
    <row r="55" spans="1:65" x14ac:dyDescent="0.15">
      <c r="A55" s="4">
        <v>54</v>
      </c>
      <c r="B55" s="4" t="s">
        <v>2544</v>
      </c>
      <c r="C55" s="4" t="s">
        <v>1631</v>
      </c>
      <c r="D55" s="4" t="s">
        <v>1600</v>
      </c>
      <c r="E55" s="4" t="s">
        <v>2448</v>
      </c>
      <c r="F55" s="5">
        <v>56.501417000000004</v>
      </c>
      <c r="G55" s="5">
        <v>10.658606000000001</v>
      </c>
      <c r="H55" s="4" t="s">
        <v>534</v>
      </c>
      <c r="I55" s="4" t="s">
        <v>2443</v>
      </c>
      <c r="J55" s="4" t="s">
        <v>2453</v>
      </c>
      <c r="K55" s="4" t="s">
        <v>626</v>
      </c>
      <c r="L55" s="4">
        <v>4050</v>
      </c>
      <c r="M55" s="4">
        <v>3710</v>
      </c>
      <c r="N55" s="19">
        <f t="shared" si="7"/>
        <v>3880</v>
      </c>
      <c r="O55" s="4" t="s">
        <v>2542</v>
      </c>
      <c r="P55" s="4">
        <v>1888</v>
      </c>
      <c r="Q55" s="4" t="s">
        <v>2450</v>
      </c>
      <c r="R55" s="4">
        <v>42</v>
      </c>
      <c r="S55" s="7" t="s">
        <v>2543</v>
      </c>
      <c r="T55" s="47"/>
      <c r="U55" s="7">
        <f t="shared" si="13"/>
        <v>5.3095238095238093</v>
      </c>
      <c r="V55" s="4">
        <f t="shared" si="8"/>
        <v>5</v>
      </c>
      <c r="W55" s="4">
        <f t="shared" si="9"/>
        <v>223</v>
      </c>
      <c r="X55" s="48">
        <v>30</v>
      </c>
      <c r="Y55" s="49"/>
      <c r="Z55" s="48">
        <v>155</v>
      </c>
      <c r="AA55" s="48"/>
      <c r="AB55" s="48"/>
      <c r="AC55" s="48"/>
      <c r="AD55" s="48"/>
      <c r="AE55" s="48"/>
      <c r="AF55" s="48"/>
      <c r="AG55" s="48"/>
      <c r="AH55" s="48"/>
      <c r="AI55" s="48"/>
      <c r="AJ55" s="48"/>
      <c r="AK55" s="48"/>
      <c r="AL55" s="48"/>
      <c r="AM55" s="48"/>
      <c r="AN55" s="48"/>
      <c r="AO55" s="48"/>
      <c r="AP55" s="48"/>
      <c r="AQ55" s="48"/>
      <c r="AR55" s="48"/>
      <c r="AS55" s="48"/>
      <c r="AT55" s="48"/>
      <c r="AU55" s="48"/>
      <c r="AV55" s="48"/>
      <c r="AW55" s="48"/>
      <c r="AX55" s="48"/>
      <c r="AY55" s="48"/>
      <c r="AZ55" s="4">
        <f t="shared" si="10"/>
        <v>185</v>
      </c>
      <c r="BA55" s="50">
        <v>32</v>
      </c>
      <c r="BB55" s="50"/>
      <c r="BC55" s="50"/>
      <c r="BD55" s="50">
        <v>3</v>
      </c>
      <c r="BE55" s="4">
        <f t="shared" si="11"/>
        <v>35</v>
      </c>
      <c r="BF55" s="51"/>
      <c r="BG55" s="51"/>
      <c r="BH55" s="51">
        <v>1</v>
      </c>
      <c r="BI55" s="51"/>
      <c r="BJ55" s="4">
        <f t="shared" si="12"/>
        <v>1</v>
      </c>
      <c r="BK55" s="4">
        <v>2</v>
      </c>
      <c r="BL55" s="4"/>
      <c r="BM55" s="52"/>
    </row>
    <row r="56" spans="1:65" x14ac:dyDescent="0.15">
      <c r="A56" s="4">
        <v>55</v>
      </c>
      <c r="B56" s="4" t="s">
        <v>2541</v>
      </c>
      <c r="C56" s="4" t="s">
        <v>1631</v>
      </c>
      <c r="D56" s="4" t="s">
        <v>1600</v>
      </c>
      <c r="E56" s="4" t="s">
        <v>2448</v>
      </c>
      <c r="F56" s="5">
        <v>56.501417000000004</v>
      </c>
      <c r="G56" s="5">
        <v>10.658606000000001</v>
      </c>
      <c r="H56" s="4" t="s">
        <v>534</v>
      </c>
      <c r="I56" s="4" t="s">
        <v>2443</v>
      </c>
      <c r="J56" s="4" t="s">
        <v>2453</v>
      </c>
      <c r="K56" s="4" t="s">
        <v>626</v>
      </c>
      <c r="L56" s="4">
        <v>4050</v>
      </c>
      <c r="M56" s="4">
        <v>3710</v>
      </c>
      <c r="N56" s="19">
        <f t="shared" si="7"/>
        <v>3880</v>
      </c>
      <c r="O56" s="4" t="s">
        <v>2542</v>
      </c>
      <c r="P56" s="4">
        <v>1888</v>
      </c>
      <c r="Q56" s="4" t="s">
        <v>2450</v>
      </c>
      <c r="R56" s="4">
        <v>42</v>
      </c>
      <c r="S56" s="7" t="s">
        <v>2543</v>
      </c>
      <c r="T56" s="47"/>
      <c r="U56" s="7">
        <f t="shared" si="13"/>
        <v>7.1428571428571425E-2</v>
      </c>
      <c r="V56" s="4">
        <f t="shared" si="8"/>
        <v>1</v>
      </c>
      <c r="W56" s="4">
        <f t="shared" si="9"/>
        <v>3</v>
      </c>
      <c r="X56" s="48"/>
      <c r="Y56" s="49"/>
      <c r="Z56" s="48"/>
      <c r="AA56" s="48"/>
      <c r="AB56" s="48"/>
      <c r="AC56" s="48"/>
      <c r="AD56" s="48"/>
      <c r="AE56" s="48"/>
      <c r="AF56" s="48"/>
      <c r="AG56" s="48"/>
      <c r="AH56" s="48"/>
      <c r="AI56" s="48"/>
      <c r="AJ56" s="48"/>
      <c r="AK56" s="48"/>
      <c r="AL56" s="48"/>
      <c r="AM56" s="48"/>
      <c r="AN56" s="48"/>
      <c r="AO56" s="48"/>
      <c r="AP56" s="48"/>
      <c r="AQ56" s="48"/>
      <c r="AR56" s="48"/>
      <c r="AS56" s="48"/>
      <c r="AT56" s="48"/>
      <c r="AU56" s="48"/>
      <c r="AV56" s="48"/>
      <c r="AW56" s="48"/>
      <c r="AX56" s="48"/>
      <c r="AY56" s="48"/>
      <c r="AZ56" s="4">
        <f t="shared" si="10"/>
        <v>0</v>
      </c>
      <c r="BA56" s="50">
        <v>3</v>
      </c>
      <c r="BB56" s="50"/>
      <c r="BC56" s="50"/>
      <c r="BD56" s="50"/>
      <c r="BE56" s="4">
        <f t="shared" si="11"/>
        <v>3</v>
      </c>
      <c r="BF56" s="51"/>
      <c r="BG56" s="51"/>
      <c r="BH56" s="51"/>
      <c r="BI56" s="51"/>
      <c r="BJ56" s="4">
        <f t="shared" si="12"/>
        <v>0</v>
      </c>
      <c r="BK56" s="4"/>
      <c r="BL56" s="4"/>
      <c r="BM56" s="52"/>
    </row>
    <row r="57" spans="1:65" x14ac:dyDescent="0.15">
      <c r="A57" s="4">
        <v>56</v>
      </c>
      <c r="B57" s="4" t="s">
        <v>2548</v>
      </c>
      <c r="C57" s="4" t="s">
        <v>1631</v>
      </c>
      <c r="D57" s="4" t="s">
        <v>1600</v>
      </c>
      <c r="E57" s="4" t="s">
        <v>2448</v>
      </c>
      <c r="F57" s="5">
        <v>56.501417000000004</v>
      </c>
      <c r="G57" s="5">
        <v>10.658606000000001</v>
      </c>
      <c r="H57" s="4" t="s">
        <v>534</v>
      </c>
      <c r="I57" s="4" t="s">
        <v>2443</v>
      </c>
      <c r="J57" s="4" t="s">
        <v>2453</v>
      </c>
      <c r="K57" s="4" t="s">
        <v>626</v>
      </c>
      <c r="L57" s="4">
        <v>4050</v>
      </c>
      <c r="M57" s="4">
        <v>3710</v>
      </c>
      <c r="N57" s="19">
        <f t="shared" si="7"/>
        <v>3880</v>
      </c>
      <c r="O57" s="4" t="s">
        <v>2542</v>
      </c>
      <c r="P57" s="4">
        <v>1888</v>
      </c>
      <c r="Q57" s="4" t="s">
        <v>2450</v>
      </c>
      <c r="R57" s="4">
        <v>42</v>
      </c>
      <c r="S57" s="7" t="s">
        <v>2543</v>
      </c>
      <c r="T57" s="47"/>
      <c r="U57" s="7">
        <f t="shared" si="13"/>
        <v>7.4285714285714288</v>
      </c>
      <c r="V57" s="4">
        <f t="shared" si="8"/>
        <v>5</v>
      </c>
      <c r="W57" s="4">
        <f t="shared" si="9"/>
        <v>312</v>
      </c>
      <c r="X57" s="48">
        <v>24</v>
      </c>
      <c r="Y57" s="49"/>
      <c r="Z57" s="48">
        <v>176</v>
      </c>
      <c r="AA57" s="48"/>
      <c r="AB57" s="48"/>
      <c r="AC57" s="48"/>
      <c r="AD57" s="48"/>
      <c r="AE57" s="48"/>
      <c r="AF57" s="48"/>
      <c r="AG57" s="48"/>
      <c r="AH57" s="48"/>
      <c r="AI57" s="48"/>
      <c r="AJ57" s="48"/>
      <c r="AK57" s="48"/>
      <c r="AL57" s="48"/>
      <c r="AM57" s="48"/>
      <c r="AN57" s="48"/>
      <c r="AO57" s="48"/>
      <c r="AP57" s="48"/>
      <c r="AQ57" s="48"/>
      <c r="AR57" s="48"/>
      <c r="AS57" s="48"/>
      <c r="AT57" s="48"/>
      <c r="AU57" s="48"/>
      <c r="AV57" s="48"/>
      <c r="AW57" s="48"/>
      <c r="AX57" s="48"/>
      <c r="AY57" s="48"/>
      <c r="AZ57" s="4">
        <f t="shared" si="10"/>
        <v>200</v>
      </c>
      <c r="BA57" s="50">
        <v>75</v>
      </c>
      <c r="BB57" s="50"/>
      <c r="BC57" s="50"/>
      <c r="BD57" s="50">
        <v>10</v>
      </c>
      <c r="BE57" s="4">
        <f t="shared" si="11"/>
        <v>85</v>
      </c>
      <c r="BF57" s="51">
        <v>27</v>
      </c>
      <c r="BG57" s="51"/>
      <c r="BH57" s="51"/>
      <c r="BI57" s="51"/>
      <c r="BJ57" s="4">
        <f t="shared" si="12"/>
        <v>27</v>
      </c>
      <c r="BK57" s="4"/>
      <c r="BL57" s="4"/>
      <c r="BM57" s="52"/>
    </row>
    <row r="58" spans="1:65" x14ac:dyDescent="0.15">
      <c r="A58" s="4">
        <v>57</v>
      </c>
      <c r="B58" s="4" t="s">
        <v>237</v>
      </c>
      <c r="C58" s="4" t="s">
        <v>1368</v>
      </c>
      <c r="D58" s="4" t="s">
        <v>1600</v>
      </c>
      <c r="E58" s="4" t="s">
        <v>2442</v>
      </c>
      <c r="F58" s="5">
        <v>54.901141918733003</v>
      </c>
      <c r="G58" s="5">
        <v>10.420017242431999</v>
      </c>
      <c r="H58" s="4" t="s">
        <v>1337</v>
      </c>
      <c r="I58" s="4" t="s">
        <v>2478</v>
      </c>
      <c r="J58" s="4" t="s">
        <v>2443</v>
      </c>
      <c r="K58" s="4" t="s">
        <v>1332</v>
      </c>
      <c r="L58" s="4">
        <v>5470</v>
      </c>
      <c r="M58" s="4">
        <v>4540</v>
      </c>
      <c r="N58" s="19">
        <f t="shared" si="7"/>
        <v>5005</v>
      </c>
      <c r="O58" s="4" t="s">
        <v>2545</v>
      </c>
      <c r="P58" s="4">
        <v>2004</v>
      </c>
      <c r="Q58" s="4" t="s">
        <v>2444</v>
      </c>
      <c r="R58" s="19">
        <v>23.75</v>
      </c>
      <c r="S58" s="7" t="s">
        <v>2546</v>
      </c>
      <c r="T58" s="47" t="s">
        <v>2459</v>
      </c>
      <c r="U58" s="7">
        <f t="shared" si="13"/>
        <v>860.25263157894733</v>
      </c>
      <c r="V58" s="4">
        <f t="shared" si="8"/>
        <v>11</v>
      </c>
      <c r="W58" s="4">
        <f t="shared" si="9"/>
        <v>20431</v>
      </c>
      <c r="X58" s="48">
        <v>17679</v>
      </c>
      <c r="Y58" s="49"/>
      <c r="Z58" s="48">
        <v>1887</v>
      </c>
      <c r="AA58" s="48">
        <v>3</v>
      </c>
      <c r="AB58" s="48"/>
      <c r="AC58" s="48"/>
      <c r="AD58" s="48"/>
      <c r="AE58" s="48">
        <v>42</v>
      </c>
      <c r="AF58" s="48">
        <v>550</v>
      </c>
      <c r="AG58" s="48">
        <v>4</v>
      </c>
      <c r="AH58" s="48"/>
      <c r="AI58" s="48">
        <v>50</v>
      </c>
      <c r="AJ58" s="48">
        <v>1</v>
      </c>
      <c r="AK58" s="48"/>
      <c r="AL58" s="48"/>
      <c r="AM58" s="48"/>
      <c r="AN58" s="48"/>
      <c r="AO58" s="48"/>
      <c r="AP58" s="48"/>
      <c r="AQ58" s="48"/>
      <c r="AR58" s="48"/>
      <c r="AS58" s="48"/>
      <c r="AT58" s="48"/>
      <c r="AU58" s="48"/>
      <c r="AV58" s="48"/>
      <c r="AW58" s="48"/>
      <c r="AX58" s="48"/>
      <c r="AY58" s="48"/>
      <c r="AZ58" s="4">
        <f t="shared" si="10"/>
        <v>20216</v>
      </c>
      <c r="BA58" s="50">
        <v>202</v>
      </c>
      <c r="BB58" s="50">
        <v>12</v>
      </c>
      <c r="BC58" s="50"/>
      <c r="BD58" s="50"/>
      <c r="BE58" s="4">
        <f t="shared" si="11"/>
        <v>214</v>
      </c>
      <c r="BF58" s="51"/>
      <c r="BG58" s="51"/>
      <c r="BH58" s="51">
        <v>1</v>
      </c>
      <c r="BI58" s="51"/>
      <c r="BJ58" s="4">
        <f t="shared" si="12"/>
        <v>1</v>
      </c>
      <c r="BK58" s="4"/>
      <c r="BL58" s="4"/>
      <c r="BM58" s="52">
        <v>53</v>
      </c>
    </row>
    <row r="59" spans="1:65" x14ac:dyDescent="0.15">
      <c r="A59" s="4">
        <v>58</v>
      </c>
      <c r="B59" s="4" t="s">
        <v>242</v>
      </c>
      <c r="C59" s="4" t="s">
        <v>1599</v>
      </c>
      <c r="D59" s="4" t="s">
        <v>1600</v>
      </c>
      <c r="E59" s="4" t="s">
        <v>2442</v>
      </c>
      <c r="F59" s="5">
        <v>57.032119000000002</v>
      </c>
      <c r="G59" s="5">
        <v>10.257343000000001</v>
      </c>
      <c r="H59" s="7" t="s">
        <v>573</v>
      </c>
      <c r="I59" s="4" t="s">
        <v>2443</v>
      </c>
      <c r="J59" s="4"/>
      <c r="K59" s="4" t="s">
        <v>5</v>
      </c>
      <c r="L59" s="4">
        <v>5400</v>
      </c>
      <c r="M59" s="4">
        <v>4000</v>
      </c>
      <c r="N59" s="19">
        <f t="shared" si="7"/>
        <v>4700</v>
      </c>
      <c r="O59" s="4" t="s">
        <v>2465</v>
      </c>
      <c r="P59" s="4">
        <v>1976</v>
      </c>
      <c r="Q59" s="4" t="s">
        <v>2444</v>
      </c>
      <c r="R59" s="7" t="s">
        <v>2455</v>
      </c>
      <c r="S59" s="7" t="s">
        <v>2445</v>
      </c>
      <c r="T59" s="47"/>
      <c r="U59" s="7"/>
      <c r="V59" s="4">
        <f t="shared" si="8"/>
        <v>1</v>
      </c>
      <c r="W59" s="4">
        <f t="shared" si="9"/>
        <v>1</v>
      </c>
      <c r="X59" s="48"/>
      <c r="Y59" s="49"/>
      <c r="Z59" s="48"/>
      <c r="AA59" s="48"/>
      <c r="AB59" s="48"/>
      <c r="AC59" s="48"/>
      <c r="AD59" s="48"/>
      <c r="AE59" s="48"/>
      <c r="AF59" s="48"/>
      <c r="AG59" s="48"/>
      <c r="AH59" s="48"/>
      <c r="AI59" s="48"/>
      <c r="AJ59" s="48"/>
      <c r="AK59" s="48"/>
      <c r="AL59" s="48"/>
      <c r="AM59" s="48"/>
      <c r="AN59" s="48"/>
      <c r="AO59" s="48"/>
      <c r="AP59" s="48"/>
      <c r="AQ59" s="48"/>
      <c r="AR59" s="48"/>
      <c r="AS59" s="48"/>
      <c r="AT59" s="48"/>
      <c r="AU59" s="48"/>
      <c r="AV59" s="48"/>
      <c r="AW59" s="48"/>
      <c r="AX59" s="48"/>
      <c r="AY59" s="48"/>
      <c r="AZ59" s="4">
        <f t="shared" si="10"/>
        <v>0</v>
      </c>
      <c r="BA59" s="50"/>
      <c r="BB59" s="50"/>
      <c r="BC59" s="50"/>
      <c r="BD59" s="50"/>
      <c r="BE59" s="4">
        <f t="shared" si="11"/>
        <v>0</v>
      </c>
      <c r="BF59" s="51"/>
      <c r="BG59" s="51"/>
      <c r="BH59" s="51">
        <v>1</v>
      </c>
      <c r="BI59" s="51"/>
      <c r="BJ59" s="4">
        <f t="shared" si="12"/>
        <v>1</v>
      </c>
      <c r="BK59" s="4"/>
      <c r="BL59" s="4"/>
      <c r="BM59" s="52"/>
    </row>
    <row r="60" spans="1:65" x14ac:dyDescent="0.15">
      <c r="A60" s="4">
        <v>59</v>
      </c>
      <c r="B60" s="4" t="s">
        <v>244</v>
      </c>
      <c r="C60" s="4" t="s">
        <v>1567</v>
      </c>
      <c r="D60" s="4" t="s">
        <v>1568</v>
      </c>
      <c r="E60" s="4" t="s">
        <v>2452</v>
      </c>
      <c r="F60" s="5">
        <v>55.591237</v>
      </c>
      <c r="G60" s="5">
        <v>11.540044</v>
      </c>
      <c r="H60" s="4" t="s">
        <v>2484</v>
      </c>
      <c r="I60" s="4" t="s">
        <v>2453</v>
      </c>
      <c r="J60" s="4" t="s">
        <v>2471</v>
      </c>
      <c r="K60" s="4" t="s">
        <v>12</v>
      </c>
      <c r="L60" s="4">
        <v>3900</v>
      </c>
      <c r="M60" s="4">
        <v>2600</v>
      </c>
      <c r="N60" s="19">
        <f t="shared" si="7"/>
        <v>3250</v>
      </c>
      <c r="O60" s="4" t="s">
        <v>2547</v>
      </c>
      <c r="P60" s="4">
        <v>1960</v>
      </c>
      <c r="Q60" s="4" t="s">
        <v>2444</v>
      </c>
      <c r="R60" s="4">
        <v>1398</v>
      </c>
      <c r="S60" s="7" t="s">
        <v>2445</v>
      </c>
      <c r="T60" s="47"/>
      <c r="U60" s="7">
        <f>W60/R60</f>
        <v>1.050071530758226</v>
      </c>
      <c r="V60" s="4">
        <f t="shared" si="8"/>
        <v>4</v>
      </c>
      <c r="W60" s="4">
        <f t="shared" si="9"/>
        <v>1468</v>
      </c>
      <c r="X60" s="48"/>
      <c r="Y60" s="49"/>
      <c r="Z60" s="48"/>
      <c r="AA60" s="48"/>
      <c r="AB60" s="48"/>
      <c r="AC60" s="48"/>
      <c r="AD60" s="48"/>
      <c r="AE60" s="48"/>
      <c r="AF60" s="48"/>
      <c r="AG60" s="48"/>
      <c r="AH60" s="48"/>
      <c r="AI60" s="48"/>
      <c r="AJ60" s="48"/>
      <c r="AK60" s="48"/>
      <c r="AL60" s="48"/>
      <c r="AM60" s="48"/>
      <c r="AN60" s="48"/>
      <c r="AO60" s="48"/>
      <c r="AP60" s="48"/>
      <c r="AQ60" s="48"/>
      <c r="AR60" s="48"/>
      <c r="AS60" s="48"/>
      <c r="AT60" s="48"/>
      <c r="AU60" s="48"/>
      <c r="AV60" s="48"/>
      <c r="AW60" s="48"/>
      <c r="AX60" s="48"/>
      <c r="AY60" s="48"/>
      <c r="AZ60" s="4">
        <f t="shared" si="10"/>
        <v>0</v>
      </c>
      <c r="BA60" s="50"/>
      <c r="BB60" s="50"/>
      <c r="BC60" s="50"/>
      <c r="BD60" s="50"/>
      <c r="BE60" s="4">
        <f t="shared" si="11"/>
        <v>0</v>
      </c>
      <c r="BF60" s="51">
        <v>267</v>
      </c>
      <c r="BG60" s="51">
        <v>134</v>
      </c>
      <c r="BH60" s="51">
        <v>1066</v>
      </c>
      <c r="BI60" s="51">
        <v>1</v>
      </c>
      <c r="BJ60" s="4">
        <f t="shared" si="12"/>
        <v>1468</v>
      </c>
      <c r="BK60" s="4"/>
      <c r="BL60" s="4"/>
      <c r="BM60" s="52"/>
    </row>
    <row r="61" spans="1:65" x14ac:dyDescent="0.15">
      <c r="A61" s="4">
        <v>60</v>
      </c>
      <c r="B61" s="4" t="s">
        <v>2549</v>
      </c>
      <c r="C61" s="4" t="s">
        <v>1631</v>
      </c>
      <c r="D61" s="4" t="s">
        <v>1600</v>
      </c>
      <c r="E61" s="4" t="s">
        <v>2448</v>
      </c>
      <c r="F61" s="5">
        <v>56.337772000000001</v>
      </c>
      <c r="G61" s="5">
        <v>10.627791</v>
      </c>
      <c r="H61" s="4" t="s">
        <v>534</v>
      </c>
      <c r="I61" s="4" t="s">
        <v>2443</v>
      </c>
      <c r="J61" s="4"/>
      <c r="K61" s="4" t="s">
        <v>5</v>
      </c>
      <c r="L61" s="4">
        <v>5225</v>
      </c>
      <c r="M61" s="4">
        <v>4000</v>
      </c>
      <c r="N61" s="19">
        <f t="shared" si="7"/>
        <v>4612.5</v>
      </c>
      <c r="O61" s="4" t="s">
        <v>2475</v>
      </c>
      <c r="P61" s="4">
        <v>2010</v>
      </c>
      <c r="Q61" s="4" t="s">
        <v>2444</v>
      </c>
      <c r="R61" s="4">
        <v>4000</v>
      </c>
      <c r="S61" s="7" t="s">
        <v>2550</v>
      </c>
      <c r="T61" s="47" t="s">
        <v>2528</v>
      </c>
      <c r="U61" s="7">
        <f>W61/R61</f>
        <v>3.44475</v>
      </c>
      <c r="V61" s="4">
        <f t="shared" si="8"/>
        <v>11</v>
      </c>
      <c r="W61" s="19">
        <f t="shared" si="9"/>
        <v>13779</v>
      </c>
      <c r="X61" s="53">
        <v>1702</v>
      </c>
      <c r="Y61" s="55"/>
      <c r="Z61" s="53">
        <v>5956</v>
      </c>
      <c r="AA61" s="53">
        <v>11</v>
      </c>
      <c r="AB61" s="53"/>
      <c r="AC61" s="53">
        <v>2312</v>
      </c>
      <c r="AD61" s="53"/>
      <c r="AE61" s="53">
        <v>839</v>
      </c>
      <c r="AF61" s="53">
        <v>30</v>
      </c>
      <c r="AG61" s="53">
        <v>22</v>
      </c>
      <c r="AH61" s="53"/>
      <c r="AI61" s="53"/>
      <c r="AJ61" s="53">
        <v>221</v>
      </c>
      <c r="AK61" s="53"/>
      <c r="AL61" s="53"/>
      <c r="AM61" s="53"/>
      <c r="AN61" s="53"/>
      <c r="AO61" s="53"/>
      <c r="AP61" s="53"/>
      <c r="AQ61" s="53"/>
      <c r="AR61" s="53"/>
      <c r="AS61" s="53"/>
      <c r="AT61" s="53"/>
      <c r="AU61" s="53"/>
      <c r="AV61" s="53"/>
      <c r="AW61" s="53"/>
      <c r="AX61" s="53"/>
      <c r="AY61" s="48"/>
      <c r="AZ61" s="19">
        <f t="shared" si="10"/>
        <v>11093</v>
      </c>
      <c r="BA61" s="54">
        <v>2661</v>
      </c>
      <c r="BB61" s="54">
        <v>21</v>
      </c>
      <c r="BC61" s="54"/>
      <c r="BD61" s="54">
        <v>4</v>
      </c>
      <c r="BE61" s="19">
        <f t="shared" si="11"/>
        <v>2686</v>
      </c>
      <c r="BF61" s="56"/>
      <c r="BG61" s="56"/>
      <c r="BH61" s="56"/>
      <c r="BI61" s="56"/>
      <c r="BJ61" s="19">
        <f t="shared" si="12"/>
        <v>0</v>
      </c>
      <c r="BK61" s="19"/>
      <c r="BL61" s="4"/>
      <c r="BM61" s="52"/>
    </row>
    <row r="62" spans="1:65" x14ac:dyDescent="0.15">
      <c r="A62" s="4">
        <v>61</v>
      </c>
      <c r="B62" s="4" t="s">
        <v>2554</v>
      </c>
      <c r="C62" s="4" t="s">
        <v>1631</v>
      </c>
      <c r="D62" s="4" t="s">
        <v>1600</v>
      </c>
      <c r="E62" s="4" t="s">
        <v>2448</v>
      </c>
      <c r="F62" s="5">
        <v>56.337772000000001</v>
      </c>
      <c r="G62" s="5">
        <v>10.627791</v>
      </c>
      <c r="H62" s="4" t="s">
        <v>534</v>
      </c>
      <c r="I62" s="4" t="s">
        <v>2443</v>
      </c>
      <c r="J62" s="4"/>
      <c r="K62" s="4" t="s">
        <v>5</v>
      </c>
      <c r="L62" s="4">
        <v>5225</v>
      </c>
      <c r="M62" s="4">
        <v>4000</v>
      </c>
      <c r="N62" s="19">
        <f t="shared" si="7"/>
        <v>4612.5</v>
      </c>
      <c r="O62" s="4" t="s">
        <v>2555</v>
      </c>
      <c r="P62" s="4">
        <v>1994</v>
      </c>
      <c r="Q62" s="4" t="s">
        <v>2444</v>
      </c>
      <c r="R62" s="4">
        <v>4000</v>
      </c>
      <c r="S62" s="7" t="s">
        <v>2556</v>
      </c>
      <c r="T62" s="47" t="s">
        <v>2528</v>
      </c>
      <c r="U62" s="7">
        <f>W62/R62</f>
        <v>1.61825</v>
      </c>
      <c r="V62" s="4">
        <f t="shared" si="8"/>
        <v>12</v>
      </c>
      <c r="W62" s="19">
        <f t="shared" si="9"/>
        <v>6473</v>
      </c>
      <c r="X62" s="53">
        <v>1486</v>
      </c>
      <c r="Y62" s="55"/>
      <c r="Z62" s="53">
        <v>1345</v>
      </c>
      <c r="AA62" s="53">
        <v>1</v>
      </c>
      <c r="AB62" s="53"/>
      <c r="AC62" s="53">
        <v>137</v>
      </c>
      <c r="AD62" s="53"/>
      <c r="AE62" s="53">
        <v>904</v>
      </c>
      <c r="AF62" s="53">
        <v>13</v>
      </c>
      <c r="AG62" s="53"/>
      <c r="AH62" s="53">
        <v>1</v>
      </c>
      <c r="AI62" s="53">
        <v>4</v>
      </c>
      <c r="AJ62" s="53">
        <v>99</v>
      </c>
      <c r="AK62" s="53"/>
      <c r="AL62" s="53"/>
      <c r="AM62" s="53"/>
      <c r="AN62" s="53"/>
      <c r="AO62" s="53"/>
      <c r="AP62" s="53"/>
      <c r="AQ62" s="53"/>
      <c r="AR62" s="53"/>
      <c r="AS62" s="53"/>
      <c r="AT62" s="53"/>
      <c r="AU62" s="53"/>
      <c r="AV62" s="53"/>
      <c r="AW62" s="53"/>
      <c r="AX62" s="53"/>
      <c r="AY62" s="48"/>
      <c r="AZ62" s="19">
        <f t="shared" si="10"/>
        <v>3990</v>
      </c>
      <c r="BA62" s="54">
        <v>2431</v>
      </c>
      <c r="BB62" s="54">
        <v>3</v>
      </c>
      <c r="BC62" s="54"/>
      <c r="BD62" s="54">
        <v>49</v>
      </c>
      <c r="BE62" s="19">
        <f t="shared" si="11"/>
        <v>2483</v>
      </c>
      <c r="BF62" s="56"/>
      <c r="BG62" s="56"/>
      <c r="BH62" s="56"/>
      <c r="BI62" s="56"/>
      <c r="BJ62" s="19">
        <f t="shared" si="12"/>
        <v>0</v>
      </c>
      <c r="BK62" s="19"/>
      <c r="BL62" s="4"/>
      <c r="BM62" s="52"/>
    </row>
    <row r="63" spans="1:65" x14ac:dyDescent="0.15">
      <c r="A63" s="4">
        <v>62</v>
      </c>
      <c r="B63" s="4" t="s">
        <v>253</v>
      </c>
      <c r="C63" s="4" t="s">
        <v>249</v>
      </c>
      <c r="D63" s="4" t="s">
        <v>1600</v>
      </c>
      <c r="E63" s="4" t="s">
        <v>2442</v>
      </c>
      <c r="F63" s="5">
        <v>55.78217867</v>
      </c>
      <c r="G63" s="5">
        <v>11.28916733</v>
      </c>
      <c r="H63" s="4" t="s">
        <v>534</v>
      </c>
      <c r="I63" s="4" t="s">
        <v>2453</v>
      </c>
      <c r="J63" s="4"/>
      <c r="K63" s="4" t="s">
        <v>12</v>
      </c>
      <c r="L63" s="4">
        <v>3650</v>
      </c>
      <c r="M63" s="4">
        <v>3370</v>
      </c>
      <c r="N63" s="19">
        <f t="shared" si="7"/>
        <v>3510</v>
      </c>
      <c r="O63" s="4" t="s">
        <v>2465</v>
      </c>
      <c r="P63" s="4">
        <v>1976</v>
      </c>
      <c r="Q63" s="4" t="s">
        <v>2444</v>
      </c>
      <c r="R63" s="7" t="s">
        <v>2455</v>
      </c>
      <c r="S63" s="7" t="s">
        <v>2445</v>
      </c>
      <c r="T63" s="47"/>
      <c r="U63" s="7"/>
      <c r="V63" s="4">
        <f t="shared" si="8"/>
        <v>2</v>
      </c>
      <c r="W63" s="4">
        <f t="shared" si="9"/>
        <v>21</v>
      </c>
      <c r="X63" s="48">
        <v>19</v>
      </c>
      <c r="Y63" s="49"/>
      <c r="Z63" s="48">
        <v>2</v>
      </c>
      <c r="AA63" s="48"/>
      <c r="AB63" s="48"/>
      <c r="AC63" s="48"/>
      <c r="AD63" s="48"/>
      <c r="AE63" s="48"/>
      <c r="AF63" s="48"/>
      <c r="AG63" s="48"/>
      <c r="AH63" s="48"/>
      <c r="AI63" s="48"/>
      <c r="AJ63" s="48"/>
      <c r="AK63" s="48"/>
      <c r="AL63" s="48"/>
      <c r="AM63" s="48"/>
      <c r="AN63" s="48"/>
      <c r="AO63" s="48"/>
      <c r="AP63" s="48"/>
      <c r="AQ63" s="48"/>
      <c r="AR63" s="48"/>
      <c r="AS63" s="48"/>
      <c r="AT63" s="48"/>
      <c r="AU63" s="48"/>
      <c r="AV63" s="48"/>
      <c r="AW63" s="48"/>
      <c r="AX63" s="48"/>
      <c r="AY63" s="48"/>
      <c r="AZ63" s="4">
        <f t="shared" si="10"/>
        <v>21</v>
      </c>
      <c r="BA63" s="50"/>
      <c r="BB63" s="50"/>
      <c r="BC63" s="50"/>
      <c r="BD63" s="50"/>
      <c r="BE63" s="4">
        <f t="shared" si="11"/>
        <v>0</v>
      </c>
      <c r="BF63" s="51"/>
      <c r="BG63" s="51"/>
      <c r="BH63" s="51"/>
      <c r="BI63" s="51"/>
      <c r="BJ63" s="4">
        <f t="shared" si="12"/>
        <v>0</v>
      </c>
      <c r="BK63" s="4"/>
      <c r="BL63" s="4"/>
      <c r="BM63" s="52"/>
    </row>
    <row r="64" spans="1:65" x14ac:dyDescent="0.15">
      <c r="A64" s="4">
        <v>63</v>
      </c>
      <c r="B64" s="4" t="s">
        <v>2551</v>
      </c>
      <c r="C64" s="4" t="s">
        <v>1675</v>
      </c>
      <c r="D64" s="4" t="s">
        <v>1600</v>
      </c>
      <c r="E64" s="4" t="s">
        <v>2448</v>
      </c>
      <c r="F64" s="5">
        <v>55.92709361</v>
      </c>
      <c r="G64" s="5">
        <v>12.510881619999999</v>
      </c>
      <c r="H64" s="4" t="s">
        <v>534</v>
      </c>
      <c r="I64" s="4" t="s">
        <v>2478</v>
      </c>
      <c r="J64" s="4" t="s">
        <v>2443</v>
      </c>
      <c r="K64" s="4" t="s">
        <v>1332</v>
      </c>
      <c r="L64" s="4">
        <v>5740</v>
      </c>
      <c r="M64" s="4">
        <v>3640</v>
      </c>
      <c r="N64" s="19">
        <f t="shared" si="7"/>
        <v>4690</v>
      </c>
      <c r="O64" s="4" t="s">
        <v>2552</v>
      </c>
      <c r="P64" s="4">
        <v>1926</v>
      </c>
      <c r="Q64" s="4" t="s">
        <v>2481</v>
      </c>
      <c r="R64" s="19">
        <v>54</v>
      </c>
      <c r="S64" s="19" t="s">
        <v>2493</v>
      </c>
      <c r="T64" s="47"/>
      <c r="U64" s="7">
        <f t="shared" ref="U64:U72" si="14">W64/R64</f>
        <v>0.7592592592592593</v>
      </c>
      <c r="V64" s="4">
        <f t="shared" si="8"/>
        <v>4</v>
      </c>
      <c r="W64" s="4">
        <f t="shared" si="9"/>
        <v>41</v>
      </c>
      <c r="X64" s="48">
        <v>12</v>
      </c>
      <c r="Y64" s="49"/>
      <c r="Z64" s="48">
        <v>15</v>
      </c>
      <c r="AA64" s="48"/>
      <c r="AB64" s="48"/>
      <c r="AC64" s="48"/>
      <c r="AD64" s="48">
        <v>1</v>
      </c>
      <c r="AE64" s="48"/>
      <c r="AF64" s="48"/>
      <c r="AG64" s="48"/>
      <c r="AH64" s="48"/>
      <c r="AI64" s="48"/>
      <c r="AJ64" s="48"/>
      <c r="AK64" s="48"/>
      <c r="AL64" s="48"/>
      <c r="AM64" s="48"/>
      <c r="AN64" s="48"/>
      <c r="AO64" s="48"/>
      <c r="AP64" s="48"/>
      <c r="AQ64" s="48"/>
      <c r="AR64" s="48"/>
      <c r="AS64" s="48"/>
      <c r="AT64" s="48"/>
      <c r="AU64" s="48"/>
      <c r="AV64" s="48"/>
      <c r="AW64" s="48"/>
      <c r="AX64" s="48"/>
      <c r="AY64" s="48"/>
      <c r="AZ64" s="4">
        <f t="shared" si="10"/>
        <v>28</v>
      </c>
      <c r="BA64" s="50"/>
      <c r="BB64" s="50"/>
      <c r="BC64" s="50"/>
      <c r="BD64" s="50"/>
      <c r="BE64" s="4">
        <f t="shared" si="11"/>
        <v>0</v>
      </c>
      <c r="BF64" s="51"/>
      <c r="BG64" s="51"/>
      <c r="BH64" s="51">
        <v>13</v>
      </c>
      <c r="BI64" s="51"/>
      <c r="BJ64" s="4">
        <f t="shared" si="12"/>
        <v>13</v>
      </c>
      <c r="BK64" s="4"/>
      <c r="BL64" s="4"/>
      <c r="BM64" s="52"/>
    </row>
    <row r="65" spans="1:65" x14ac:dyDescent="0.15">
      <c r="A65" s="4">
        <v>64</v>
      </c>
      <c r="B65" s="4" t="s">
        <v>2553</v>
      </c>
      <c r="C65" s="4" t="s">
        <v>1675</v>
      </c>
      <c r="D65" s="4" t="s">
        <v>1600</v>
      </c>
      <c r="E65" s="4" t="s">
        <v>2448</v>
      </c>
      <c r="F65" s="5">
        <v>55.92709361</v>
      </c>
      <c r="G65" s="5">
        <v>12.510881619999999</v>
      </c>
      <c r="H65" s="4" t="s">
        <v>534</v>
      </c>
      <c r="I65" s="4" t="s">
        <v>2478</v>
      </c>
      <c r="J65" s="4" t="s">
        <v>2443</v>
      </c>
      <c r="K65" s="4" t="s">
        <v>1332</v>
      </c>
      <c r="L65" s="4">
        <v>5740</v>
      </c>
      <c r="M65" s="4">
        <v>3640</v>
      </c>
      <c r="N65" s="19">
        <f t="shared" si="7"/>
        <v>4690</v>
      </c>
      <c r="O65" s="4" t="s">
        <v>1149</v>
      </c>
      <c r="P65" s="4">
        <v>2011</v>
      </c>
      <c r="Q65" s="4" t="s">
        <v>2444</v>
      </c>
      <c r="R65" s="19">
        <v>54</v>
      </c>
      <c r="S65" s="7">
        <v>1.5</v>
      </c>
      <c r="T65" s="47" t="s">
        <v>2528</v>
      </c>
      <c r="U65" s="7">
        <f t="shared" si="14"/>
        <v>91.962962962962962</v>
      </c>
      <c r="V65" s="4">
        <f t="shared" si="8"/>
        <v>19</v>
      </c>
      <c r="W65" s="19">
        <f t="shared" si="9"/>
        <v>4966</v>
      </c>
      <c r="X65" s="53">
        <v>1507</v>
      </c>
      <c r="Y65" s="55"/>
      <c r="Z65" s="53">
        <v>2785</v>
      </c>
      <c r="AA65" s="53">
        <v>3</v>
      </c>
      <c r="AB65" s="53"/>
      <c r="AC65" s="53"/>
      <c r="AD65" s="53">
        <v>2</v>
      </c>
      <c r="AE65" s="53">
        <v>355</v>
      </c>
      <c r="AF65" s="53">
        <v>12</v>
      </c>
      <c r="AG65" s="53">
        <v>2</v>
      </c>
      <c r="AH65" s="53"/>
      <c r="AI65" s="53">
        <v>4</v>
      </c>
      <c r="AJ65" s="53"/>
      <c r="AK65" s="53">
        <v>1</v>
      </c>
      <c r="AL65" s="53"/>
      <c r="AM65" s="53">
        <v>1</v>
      </c>
      <c r="AN65" s="53"/>
      <c r="AO65" s="53">
        <v>6</v>
      </c>
      <c r="AP65" s="53"/>
      <c r="AQ65" s="53"/>
      <c r="AR65" s="53"/>
      <c r="AS65" s="53">
        <v>3</v>
      </c>
      <c r="AT65" s="53"/>
      <c r="AU65" s="53">
        <v>1</v>
      </c>
      <c r="AV65" s="53"/>
      <c r="AW65" s="53"/>
      <c r="AX65" s="53"/>
      <c r="AY65" s="48"/>
      <c r="AZ65" s="19">
        <f t="shared" si="10"/>
        <v>4682</v>
      </c>
      <c r="BA65" s="54">
        <v>123</v>
      </c>
      <c r="BB65" s="54">
        <v>4</v>
      </c>
      <c r="BC65" s="54"/>
      <c r="BD65" s="54">
        <v>17</v>
      </c>
      <c r="BE65" s="19">
        <f t="shared" si="11"/>
        <v>144</v>
      </c>
      <c r="BF65" s="56">
        <v>98</v>
      </c>
      <c r="BG65" s="56">
        <v>4</v>
      </c>
      <c r="BH65" s="56">
        <v>38</v>
      </c>
      <c r="BI65" s="56"/>
      <c r="BJ65" s="19">
        <f t="shared" si="12"/>
        <v>140</v>
      </c>
      <c r="BK65" s="19"/>
      <c r="BL65" s="4"/>
      <c r="BM65" s="52">
        <v>174</v>
      </c>
    </row>
    <row r="66" spans="1:65" x14ac:dyDescent="0.15">
      <c r="A66" s="4">
        <v>65</v>
      </c>
      <c r="B66" s="4" t="s">
        <v>261</v>
      </c>
      <c r="C66" s="4" t="s">
        <v>1631</v>
      </c>
      <c r="D66" s="4" t="s">
        <v>1600</v>
      </c>
      <c r="E66" s="4" t="s">
        <v>2448</v>
      </c>
      <c r="F66" s="5">
        <v>56.011676000000001</v>
      </c>
      <c r="G66" s="5">
        <v>10.224106000000001</v>
      </c>
      <c r="H66" s="4" t="s">
        <v>534</v>
      </c>
      <c r="I66" s="4" t="s">
        <v>2443</v>
      </c>
      <c r="J66" s="4"/>
      <c r="K66" s="4" t="s">
        <v>5</v>
      </c>
      <c r="L66" s="4">
        <v>5360</v>
      </c>
      <c r="M66" s="4">
        <v>4330</v>
      </c>
      <c r="N66" s="19">
        <f t="shared" ref="N66:N81" si="15">MEDIAN(L66:M66)</f>
        <v>4845</v>
      </c>
      <c r="O66" s="4" t="s">
        <v>2557</v>
      </c>
      <c r="P66" s="4">
        <v>1965</v>
      </c>
      <c r="Q66" s="4" t="s">
        <v>2481</v>
      </c>
      <c r="R66" s="4">
        <v>85</v>
      </c>
      <c r="S66" s="7" t="s">
        <v>2543</v>
      </c>
      <c r="T66" s="47"/>
      <c r="U66" s="7">
        <f t="shared" si="14"/>
        <v>3.7294117647058824</v>
      </c>
      <c r="V66" s="4">
        <f t="shared" ref="V66:V97" si="16">COUNTA(X66:AY66,BA66:BD66,BF66:BI66)</f>
        <v>5</v>
      </c>
      <c r="W66" s="19">
        <f t="shared" ref="W66:W81" si="17">SUM(X66:AY66,BA66:BD66,BF66:BI66, BK66)</f>
        <v>317</v>
      </c>
      <c r="X66" s="53">
        <v>302</v>
      </c>
      <c r="Y66" s="55"/>
      <c r="Z66" s="53">
        <v>10</v>
      </c>
      <c r="AA66" s="53"/>
      <c r="AB66" s="53"/>
      <c r="AC66" s="53"/>
      <c r="AD66" s="53"/>
      <c r="AE66" s="53"/>
      <c r="AF66" s="53"/>
      <c r="AG66" s="53">
        <v>3</v>
      </c>
      <c r="AH66" s="53"/>
      <c r="AI66" s="53"/>
      <c r="AJ66" s="53"/>
      <c r="AK66" s="53"/>
      <c r="AL66" s="53"/>
      <c r="AM66" s="53"/>
      <c r="AN66" s="53"/>
      <c r="AO66" s="53"/>
      <c r="AP66" s="53"/>
      <c r="AQ66" s="53"/>
      <c r="AR66" s="53"/>
      <c r="AS66" s="53">
        <v>1</v>
      </c>
      <c r="AT66" s="53"/>
      <c r="AU66" s="48"/>
      <c r="AV66" s="48"/>
      <c r="AW66" s="48"/>
      <c r="AX66" s="48"/>
      <c r="AY66" s="48"/>
      <c r="AZ66" s="19">
        <f t="shared" ref="AZ66:AZ81" si="18">SUM(X66:AY66)</f>
        <v>316</v>
      </c>
      <c r="BA66" s="54">
        <v>1</v>
      </c>
      <c r="BB66" s="54"/>
      <c r="BC66" s="54"/>
      <c r="BD66" s="54"/>
      <c r="BE66" s="19">
        <f t="shared" ref="BE66:BE81" si="19">SUM(BA66:BD66)</f>
        <v>1</v>
      </c>
      <c r="BF66" s="56"/>
      <c r="BG66" s="56"/>
      <c r="BH66" s="56"/>
      <c r="BI66" s="56"/>
      <c r="BJ66" s="19">
        <f t="shared" ref="BJ66:BJ81" si="20">SUM(BF66:BI66)</f>
        <v>0</v>
      </c>
      <c r="BK66" s="19"/>
      <c r="BL66" s="4"/>
      <c r="BM66" s="52"/>
    </row>
    <row r="67" spans="1:65" x14ac:dyDescent="0.15">
      <c r="A67" s="4">
        <v>66</v>
      </c>
      <c r="B67" s="4" t="s">
        <v>2500</v>
      </c>
      <c r="C67" s="4" t="s">
        <v>1631</v>
      </c>
      <c r="D67" s="4" t="s">
        <v>1600</v>
      </c>
      <c r="E67" s="4" t="s">
        <v>2448</v>
      </c>
      <c r="F67" s="5">
        <v>56.026524000000002</v>
      </c>
      <c r="G67" s="5">
        <v>10.255637</v>
      </c>
      <c r="H67" s="4" t="s">
        <v>534</v>
      </c>
      <c r="I67" s="4" t="s">
        <v>2443</v>
      </c>
      <c r="J67" s="4"/>
      <c r="K67" s="4" t="s">
        <v>5</v>
      </c>
      <c r="L67" s="4">
        <v>4520</v>
      </c>
      <c r="M67" s="4">
        <v>4000</v>
      </c>
      <c r="N67" s="19">
        <f t="shared" si="15"/>
        <v>4260</v>
      </c>
      <c r="O67" s="4" t="s">
        <v>2558</v>
      </c>
      <c r="P67" s="4">
        <v>1980</v>
      </c>
      <c r="Q67" s="4" t="s">
        <v>2444</v>
      </c>
      <c r="R67" s="19">
        <v>286</v>
      </c>
      <c r="S67" s="7">
        <v>0.5</v>
      </c>
      <c r="T67" s="47" t="s">
        <v>2490</v>
      </c>
      <c r="U67" s="7">
        <f t="shared" si="14"/>
        <v>31.18881118881119</v>
      </c>
      <c r="V67" s="4">
        <f t="shared" si="16"/>
        <v>16</v>
      </c>
      <c r="W67" s="19">
        <f t="shared" si="17"/>
        <v>8920</v>
      </c>
      <c r="X67" s="53">
        <v>2614</v>
      </c>
      <c r="Y67" s="55"/>
      <c r="Z67" s="53">
        <v>5060</v>
      </c>
      <c r="AA67" s="53">
        <v>10</v>
      </c>
      <c r="AB67" s="53"/>
      <c r="AC67" s="53">
        <v>32</v>
      </c>
      <c r="AD67" s="53"/>
      <c r="AE67" s="53">
        <v>272</v>
      </c>
      <c r="AF67" s="53">
        <v>43</v>
      </c>
      <c r="AG67" s="53">
        <v>32</v>
      </c>
      <c r="AH67" s="53">
        <v>1</v>
      </c>
      <c r="AI67" s="53">
        <v>1</v>
      </c>
      <c r="AJ67" s="53">
        <v>13</v>
      </c>
      <c r="AK67" s="53">
        <v>43</v>
      </c>
      <c r="AL67" s="53"/>
      <c r="AM67" s="53"/>
      <c r="AN67" s="53"/>
      <c r="AO67" s="53"/>
      <c r="AP67" s="53"/>
      <c r="AQ67" s="53"/>
      <c r="AR67" s="53">
        <v>3</v>
      </c>
      <c r="AS67" s="53">
        <v>1</v>
      </c>
      <c r="AT67" s="53"/>
      <c r="AU67" s="53"/>
      <c r="AV67" s="53"/>
      <c r="AW67" s="53"/>
      <c r="AX67" s="53"/>
      <c r="AY67" s="48"/>
      <c r="AZ67" s="19">
        <f t="shared" si="18"/>
        <v>8125</v>
      </c>
      <c r="BA67" s="54">
        <v>770</v>
      </c>
      <c r="BB67" s="54">
        <v>23</v>
      </c>
      <c r="BC67" s="54"/>
      <c r="BD67" s="54">
        <v>2</v>
      </c>
      <c r="BE67" s="19">
        <f t="shared" si="19"/>
        <v>795</v>
      </c>
      <c r="BF67" s="56"/>
      <c r="BG67" s="56"/>
      <c r="BH67" s="56"/>
      <c r="BI67" s="56"/>
      <c r="BJ67" s="19">
        <f t="shared" si="20"/>
        <v>0</v>
      </c>
      <c r="BK67" s="19"/>
      <c r="BL67" s="4"/>
      <c r="BM67" s="52"/>
    </row>
    <row r="68" spans="1:65" x14ac:dyDescent="0.15">
      <c r="A68" s="4">
        <v>67</v>
      </c>
      <c r="B68" s="4" t="s">
        <v>2500</v>
      </c>
      <c r="C68" s="4" t="s">
        <v>1631</v>
      </c>
      <c r="D68" s="4" t="s">
        <v>1600</v>
      </c>
      <c r="E68" s="4" t="s">
        <v>2448</v>
      </c>
      <c r="F68" s="5">
        <v>56.026524000000002</v>
      </c>
      <c r="G68" s="5">
        <v>10.255637</v>
      </c>
      <c r="H68" s="4" t="s">
        <v>534</v>
      </c>
      <c r="I68" s="4" t="s">
        <v>2443</v>
      </c>
      <c r="J68" s="4"/>
      <c r="K68" s="4" t="s">
        <v>5</v>
      </c>
      <c r="L68" s="4">
        <v>4520</v>
      </c>
      <c r="M68" s="4">
        <v>4000</v>
      </c>
      <c r="N68" s="19">
        <f t="shared" si="15"/>
        <v>4260</v>
      </c>
      <c r="O68" s="4" t="s">
        <v>983</v>
      </c>
      <c r="P68" s="4">
        <v>2015</v>
      </c>
      <c r="Q68" s="4" t="s">
        <v>2444</v>
      </c>
      <c r="R68" s="19">
        <v>1</v>
      </c>
      <c r="S68" s="7" t="s">
        <v>2516</v>
      </c>
      <c r="T68" s="47" t="s">
        <v>2490</v>
      </c>
      <c r="U68" s="7">
        <f t="shared" si="14"/>
        <v>75</v>
      </c>
      <c r="V68" s="4">
        <f t="shared" si="16"/>
        <v>5</v>
      </c>
      <c r="W68" s="19">
        <f t="shared" si="17"/>
        <v>75</v>
      </c>
      <c r="X68" s="53">
        <v>32</v>
      </c>
      <c r="Y68" s="55"/>
      <c r="Z68" s="53"/>
      <c r="AA68" s="53"/>
      <c r="AB68" s="53"/>
      <c r="AC68" s="53"/>
      <c r="AD68" s="53"/>
      <c r="AE68" s="53">
        <v>2</v>
      </c>
      <c r="AF68" s="53"/>
      <c r="AG68" s="53"/>
      <c r="AH68" s="53"/>
      <c r="AI68" s="53"/>
      <c r="AJ68" s="53"/>
      <c r="AK68" s="53">
        <v>1</v>
      </c>
      <c r="AL68" s="53"/>
      <c r="AM68" s="53"/>
      <c r="AN68" s="53"/>
      <c r="AO68" s="53"/>
      <c r="AP68" s="53"/>
      <c r="AQ68" s="53"/>
      <c r="AR68" s="53"/>
      <c r="AS68" s="53"/>
      <c r="AT68" s="53"/>
      <c r="AU68" s="53"/>
      <c r="AV68" s="53"/>
      <c r="AW68" s="53"/>
      <c r="AX68" s="53"/>
      <c r="AY68" s="48"/>
      <c r="AZ68" s="19">
        <f t="shared" si="18"/>
        <v>35</v>
      </c>
      <c r="BA68" s="54">
        <v>39</v>
      </c>
      <c r="BB68" s="54"/>
      <c r="BC68" s="54"/>
      <c r="BD68" s="54">
        <v>1</v>
      </c>
      <c r="BE68" s="19">
        <f t="shared" si="19"/>
        <v>40</v>
      </c>
      <c r="BF68" s="56"/>
      <c r="BG68" s="56"/>
      <c r="BH68" s="56"/>
      <c r="BI68" s="56"/>
      <c r="BJ68" s="19">
        <f t="shared" si="20"/>
        <v>0</v>
      </c>
      <c r="BK68" s="19"/>
      <c r="BL68" s="4"/>
      <c r="BM68" s="52">
        <v>51</v>
      </c>
    </row>
    <row r="69" spans="1:65" x14ac:dyDescent="0.15">
      <c r="A69" s="4">
        <v>68</v>
      </c>
      <c r="B69" s="4" t="s">
        <v>2500</v>
      </c>
      <c r="C69" s="4" t="s">
        <v>1631</v>
      </c>
      <c r="D69" s="4" t="s">
        <v>1600</v>
      </c>
      <c r="E69" s="4" t="s">
        <v>2448</v>
      </c>
      <c r="F69" s="5">
        <v>56.026524000000002</v>
      </c>
      <c r="G69" s="5">
        <v>10.255637</v>
      </c>
      <c r="H69" s="4" t="s">
        <v>534</v>
      </c>
      <c r="I69" s="4" t="s">
        <v>2453</v>
      </c>
      <c r="J69" s="4" t="s">
        <v>2471</v>
      </c>
      <c r="K69" s="4" t="s">
        <v>12</v>
      </c>
      <c r="L69" s="4">
        <v>3900</v>
      </c>
      <c r="M69" s="4">
        <v>2600</v>
      </c>
      <c r="N69" s="19">
        <f t="shared" si="15"/>
        <v>3250</v>
      </c>
      <c r="O69" s="4" t="s">
        <v>2468</v>
      </c>
      <c r="P69" s="4">
        <v>1991</v>
      </c>
      <c r="Q69" s="4" t="s">
        <v>2444</v>
      </c>
      <c r="R69" s="19">
        <v>286</v>
      </c>
      <c r="S69" s="7">
        <v>0.5</v>
      </c>
      <c r="T69" s="47" t="s">
        <v>2490</v>
      </c>
      <c r="U69" s="7">
        <f t="shared" si="14"/>
        <v>3.4965034965034965E-3</v>
      </c>
      <c r="V69" s="4">
        <f t="shared" si="16"/>
        <v>1</v>
      </c>
      <c r="W69" s="4">
        <f t="shared" si="17"/>
        <v>1</v>
      </c>
      <c r="X69" s="48">
        <v>1</v>
      </c>
      <c r="Y69" s="49"/>
      <c r="Z69" s="48"/>
      <c r="AA69" s="48"/>
      <c r="AB69" s="48"/>
      <c r="AC69" s="48"/>
      <c r="AD69" s="48"/>
      <c r="AE69" s="48"/>
      <c r="AF69" s="48"/>
      <c r="AG69" s="48"/>
      <c r="AH69" s="48"/>
      <c r="AI69" s="48"/>
      <c r="AJ69" s="48"/>
      <c r="AK69" s="48"/>
      <c r="AL69" s="48"/>
      <c r="AM69" s="48"/>
      <c r="AN69" s="48"/>
      <c r="AO69" s="48"/>
      <c r="AP69" s="48"/>
      <c r="AQ69" s="48"/>
      <c r="AR69" s="48"/>
      <c r="AS69" s="48"/>
      <c r="AT69" s="48"/>
      <c r="AU69" s="48"/>
      <c r="AV69" s="48"/>
      <c r="AW69" s="48"/>
      <c r="AX69" s="48"/>
      <c r="AY69" s="48"/>
      <c r="AZ69" s="4">
        <f t="shared" si="18"/>
        <v>1</v>
      </c>
      <c r="BA69" s="50"/>
      <c r="BB69" s="50"/>
      <c r="BC69" s="50"/>
      <c r="BD69" s="50"/>
      <c r="BE69" s="4">
        <f t="shared" si="19"/>
        <v>0</v>
      </c>
      <c r="BF69" s="51"/>
      <c r="BG69" s="51"/>
      <c r="BH69" s="51"/>
      <c r="BI69" s="51"/>
      <c r="BJ69" s="4">
        <f t="shared" si="20"/>
        <v>0</v>
      </c>
      <c r="BK69" s="4"/>
      <c r="BL69" s="4"/>
      <c r="BM69" s="52"/>
    </row>
    <row r="70" spans="1:65" x14ac:dyDescent="0.15">
      <c r="A70" s="4">
        <v>69</v>
      </c>
      <c r="B70" s="4" t="s">
        <v>273</v>
      </c>
      <c r="C70" s="4" t="s">
        <v>2559</v>
      </c>
      <c r="D70" s="4" t="s">
        <v>1600</v>
      </c>
      <c r="E70" s="4" t="s">
        <v>2442</v>
      </c>
      <c r="F70" s="5">
        <v>55.486105999999999</v>
      </c>
      <c r="G70" s="5">
        <v>12.146153999999999</v>
      </c>
      <c r="H70" s="4" t="s">
        <v>999</v>
      </c>
      <c r="I70" s="4" t="s">
        <v>2443</v>
      </c>
      <c r="J70" s="4"/>
      <c r="K70" s="4" t="s">
        <v>5</v>
      </c>
      <c r="L70" s="4">
        <v>4450</v>
      </c>
      <c r="M70" s="4">
        <v>4000</v>
      </c>
      <c r="N70" s="19">
        <f t="shared" si="15"/>
        <v>4225</v>
      </c>
      <c r="O70" s="4" t="s">
        <v>2560</v>
      </c>
      <c r="P70" s="4">
        <v>1971</v>
      </c>
      <c r="Q70" s="4" t="s">
        <v>2481</v>
      </c>
      <c r="R70" s="19">
        <v>50</v>
      </c>
      <c r="S70" s="7">
        <v>10</v>
      </c>
      <c r="T70" s="47" t="s">
        <v>2561</v>
      </c>
      <c r="U70" s="7">
        <f t="shared" si="14"/>
        <v>77.28</v>
      </c>
      <c r="V70" s="4">
        <f t="shared" si="16"/>
        <v>6</v>
      </c>
      <c r="W70" s="4">
        <f t="shared" si="17"/>
        <v>3864</v>
      </c>
      <c r="X70" s="48">
        <v>3700</v>
      </c>
      <c r="Y70" s="49"/>
      <c r="Z70" s="48">
        <v>150</v>
      </c>
      <c r="AA70" s="48"/>
      <c r="AB70" s="48"/>
      <c r="AC70" s="48"/>
      <c r="AD70" s="48">
        <v>1</v>
      </c>
      <c r="AE70" s="48"/>
      <c r="AF70" s="48">
        <v>1</v>
      </c>
      <c r="AG70" s="48"/>
      <c r="AH70" s="48"/>
      <c r="AI70" s="48">
        <v>11</v>
      </c>
      <c r="AJ70" s="48"/>
      <c r="AK70" s="48"/>
      <c r="AL70" s="48"/>
      <c r="AM70" s="48"/>
      <c r="AN70" s="48"/>
      <c r="AO70" s="48"/>
      <c r="AP70" s="48"/>
      <c r="AQ70" s="48"/>
      <c r="AR70" s="48"/>
      <c r="AS70" s="48"/>
      <c r="AT70" s="48"/>
      <c r="AU70" s="48"/>
      <c r="AV70" s="48"/>
      <c r="AW70" s="48"/>
      <c r="AX70" s="48"/>
      <c r="AY70" s="48"/>
      <c r="AZ70" s="4">
        <f t="shared" si="18"/>
        <v>3863</v>
      </c>
      <c r="BA70" s="50"/>
      <c r="BB70" s="50"/>
      <c r="BC70" s="50"/>
      <c r="BD70" s="50"/>
      <c r="BE70" s="4">
        <f t="shared" si="19"/>
        <v>0</v>
      </c>
      <c r="BF70" s="51">
        <v>1</v>
      </c>
      <c r="BG70" s="51"/>
      <c r="BH70" s="51"/>
      <c r="BI70" s="51"/>
      <c r="BJ70" s="4">
        <f t="shared" si="20"/>
        <v>1</v>
      </c>
      <c r="BK70" s="4"/>
      <c r="BL70" s="4"/>
      <c r="BM70" s="52"/>
    </row>
    <row r="71" spans="1:65" x14ac:dyDescent="0.15">
      <c r="A71" s="4">
        <v>70</v>
      </c>
      <c r="B71" s="4" t="s">
        <v>276</v>
      </c>
      <c r="C71" s="4" t="s">
        <v>1599</v>
      </c>
      <c r="D71" s="4" t="s">
        <v>1600</v>
      </c>
      <c r="E71" s="4" t="s">
        <v>2442</v>
      </c>
      <c r="F71" s="5">
        <v>55.762735999999997</v>
      </c>
      <c r="G71" s="5">
        <v>12.579822</v>
      </c>
      <c r="H71" s="4" t="s">
        <v>999</v>
      </c>
      <c r="I71" s="4" t="s">
        <v>2443</v>
      </c>
      <c r="J71" s="4"/>
      <c r="K71" s="4" t="s">
        <v>5</v>
      </c>
      <c r="L71" s="4">
        <v>5400</v>
      </c>
      <c r="M71" s="4">
        <v>4000</v>
      </c>
      <c r="N71" s="19">
        <f t="shared" si="15"/>
        <v>4700</v>
      </c>
      <c r="O71" s="4" t="s">
        <v>2562</v>
      </c>
      <c r="P71" s="4">
        <v>1939</v>
      </c>
      <c r="Q71" s="4" t="s">
        <v>2481</v>
      </c>
      <c r="R71" s="19">
        <v>143</v>
      </c>
      <c r="S71" s="7">
        <v>5</v>
      </c>
      <c r="T71" s="47" t="s">
        <v>2563</v>
      </c>
      <c r="U71" s="7">
        <f t="shared" si="14"/>
        <v>1.2167832167832169</v>
      </c>
      <c r="V71" s="4">
        <f t="shared" si="16"/>
        <v>3</v>
      </c>
      <c r="W71" s="4">
        <f t="shared" si="17"/>
        <v>174</v>
      </c>
      <c r="X71" s="48">
        <v>14</v>
      </c>
      <c r="Y71" s="49"/>
      <c r="Z71" s="48"/>
      <c r="AA71" s="48"/>
      <c r="AB71" s="48"/>
      <c r="AC71" s="48"/>
      <c r="AD71" s="48">
        <v>10</v>
      </c>
      <c r="AE71" s="48"/>
      <c r="AF71" s="48">
        <v>150</v>
      </c>
      <c r="AG71" s="48"/>
      <c r="AH71" s="48"/>
      <c r="AI71" s="48"/>
      <c r="AJ71" s="48"/>
      <c r="AK71" s="48"/>
      <c r="AL71" s="48"/>
      <c r="AM71" s="48"/>
      <c r="AN71" s="48"/>
      <c r="AO71" s="48"/>
      <c r="AP71" s="48"/>
      <c r="AQ71" s="48"/>
      <c r="AR71" s="48"/>
      <c r="AS71" s="48"/>
      <c r="AT71" s="48"/>
      <c r="AU71" s="48"/>
      <c r="AV71" s="48"/>
      <c r="AW71" s="48"/>
      <c r="AX71" s="48"/>
      <c r="AY71" s="48"/>
      <c r="AZ71" s="4">
        <f t="shared" si="18"/>
        <v>174</v>
      </c>
      <c r="BA71" s="50"/>
      <c r="BB71" s="50"/>
      <c r="BC71" s="50"/>
      <c r="BD71" s="50"/>
      <c r="BE71" s="4">
        <f t="shared" si="19"/>
        <v>0</v>
      </c>
      <c r="BF71" s="51"/>
      <c r="BG71" s="51"/>
      <c r="BH71" s="51"/>
      <c r="BI71" s="51"/>
      <c r="BJ71" s="4">
        <f t="shared" si="20"/>
        <v>0</v>
      </c>
      <c r="BK71" s="4"/>
      <c r="BL71" s="4"/>
      <c r="BM71" s="52"/>
    </row>
    <row r="72" spans="1:65" x14ac:dyDescent="0.15">
      <c r="A72" s="4">
        <v>71</v>
      </c>
      <c r="B72" s="4" t="s">
        <v>279</v>
      </c>
      <c r="C72" s="4" t="s">
        <v>2564</v>
      </c>
      <c r="D72" s="4" t="s">
        <v>1600</v>
      </c>
      <c r="E72" s="4" t="s">
        <v>2565</v>
      </c>
      <c r="F72" s="5">
        <v>54.958815999999999</v>
      </c>
      <c r="G72" s="5">
        <v>11.843959999999999</v>
      </c>
      <c r="H72" s="4" t="s">
        <v>1337</v>
      </c>
      <c r="I72" s="4" t="s">
        <v>2443</v>
      </c>
      <c r="J72" s="4"/>
      <c r="K72" s="4" t="s">
        <v>5</v>
      </c>
      <c r="L72" s="4">
        <v>5210</v>
      </c>
      <c r="M72" s="4">
        <v>4910</v>
      </c>
      <c r="N72" s="19">
        <f t="shared" si="15"/>
        <v>5060</v>
      </c>
      <c r="O72" s="4" t="s">
        <v>2566</v>
      </c>
      <c r="P72" s="4">
        <v>2020</v>
      </c>
      <c r="Q72" s="4" t="s">
        <v>2481</v>
      </c>
      <c r="R72" s="19">
        <v>12</v>
      </c>
      <c r="S72" s="7">
        <v>4</v>
      </c>
      <c r="T72" s="47" t="s">
        <v>2459</v>
      </c>
      <c r="U72" s="7">
        <f t="shared" si="14"/>
        <v>34.416666666666664</v>
      </c>
      <c r="V72" s="4">
        <f t="shared" si="16"/>
        <v>6</v>
      </c>
      <c r="W72" s="4">
        <f t="shared" si="17"/>
        <v>413</v>
      </c>
      <c r="X72" s="48">
        <v>375</v>
      </c>
      <c r="Y72" s="49"/>
      <c r="Z72" s="48">
        <v>25</v>
      </c>
      <c r="AA72" s="48">
        <v>8</v>
      </c>
      <c r="AB72" s="48"/>
      <c r="AC72" s="48"/>
      <c r="AD72" s="48">
        <v>2</v>
      </c>
      <c r="AE72" s="48">
        <v>2</v>
      </c>
      <c r="AF72" s="48"/>
      <c r="AG72" s="48"/>
      <c r="AH72" s="48"/>
      <c r="AI72" s="48"/>
      <c r="AJ72" s="48"/>
      <c r="AK72" s="48"/>
      <c r="AL72" s="48"/>
      <c r="AM72" s="48"/>
      <c r="AN72" s="48"/>
      <c r="AO72" s="48"/>
      <c r="AP72" s="48"/>
      <c r="AQ72" s="48"/>
      <c r="AR72" s="48"/>
      <c r="AS72" s="48"/>
      <c r="AT72" s="48"/>
      <c r="AU72" s="48"/>
      <c r="AV72" s="48"/>
      <c r="AW72" s="48"/>
      <c r="AX72" s="48"/>
      <c r="AY72" s="48"/>
      <c r="AZ72" s="4">
        <f t="shared" si="18"/>
        <v>412</v>
      </c>
      <c r="BA72" s="50">
        <v>1</v>
      </c>
      <c r="BB72" s="50"/>
      <c r="BC72" s="50"/>
      <c r="BD72" s="50"/>
      <c r="BE72" s="4">
        <f t="shared" si="19"/>
        <v>1</v>
      </c>
      <c r="BF72" s="51"/>
      <c r="BG72" s="51"/>
      <c r="BH72" s="51"/>
      <c r="BI72" s="51"/>
      <c r="BJ72" s="4">
        <f t="shared" si="20"/>
        <v>0</v>
      </c>
      <c r="BK72" s="4"/>
      <c r="BL72" s="4"/>
      <c r="BM72" s="52">
        <v>79</v>
      </c>
    </row>
    <row r="73" spans="1:65" x14ac:dyDescent="0.15">
      <c r="A73" s="4">
        <v>72</v>
      </c>
      <c r="B73" s="4" t="s">
        <v>285</v>
      </c>
      <c r="C73" s="4" t="s">
        <v>2477</v>
      </c>
      <c r="D73" s="4" t="s">
        <v>1600</v>
      </c>
      <c r="E73" s="4" t="s">
        <v>2442</v>
      </c>
      <c r="F73" s="5">
        <v>57.563491999999997</v>
      </c>
      <c r="G73" s="5">
        <v>10.425587999999999</v>
      </c>
      <c r="H73" s="4" t="s">
        <v>999</v>
      </c>
      <c r="I73" s="4" t="s">
        <v>2443</v>
      </c>
      <c r="J73" s="4" t="s">
        <v>2453</v>
      </c>
      <c r="K73" s="4" t="s">
        <v>626</v>
      </c>
      <c r="L73" s="4">
        <v>5220</v>
      </c>
      <c r="M73" s="4">
        <v>3640</v>
      </c>
      <c r="N73" s="19">
        <f t="shared" si="15"/>
        <v>4430</v>
      </c>
      <c r="O73" s="4" t="s">
        <v>1149</v>
      </c>
      <c r="P73" s="4">
        <v>2011</v>
      </c>
      <c r="Q73" s="4" t="s">
        <v>2444</v>
      </c>
      <c r="R73" s="7" t="s">
        <v>2455</v>
      </c>
      <c r="S73" s="7">
        <v>1.4</v>
      </c>
      <c r="T73" s="47" t="s">
        <v>2567</v>
      </c>
      <c r="U73" s="7"/>
      <c r="V73" s="4">
        <f t="shared" si="16"/>
        <v>9</v>
      </c>
      <c r="W73" s="4">
        <f t="shared" si="17"/>
        <v>25</v>
      </c>
      <c r="X73" s="48">
        <v>2</v>
      </c>
      <c r="Y73" s="49">
        <v>5</v>
      </c>
      <c r="Z73" s="48">
        <v>1</v>
      </c>
      <c r="AA73" s="48"/>
      <c r="AB73" s="48"/>
      <c r="AC73" s="48"/>
      <c r="AD73" s="48"/>
      <c r="AE73" s="48"/>
      <c r="AF73" s="48"/>
      <c r="AG73" s="48"/>
      <c r="AH73" s="48"/>
      <c r="AI73" s="48"/>
      <c r="AJ73" s="48"/>
      <c r="AK73" s="48"/>
      <c r="AL73" s="48"/>
      <c r="AM73" s="48"/>
      <c r="AN73" s="48"/>
      <c r="AO73" s="48"/>
      <c r="AP73" s="48"/>
      <c r="AQ73" s="48"/>
      <c r="AR73" s="48"/>
      <c r="AS73" s="48"/>
      <c r="AT73" s="48"/>
      <c r="AU73" s="48">
        <v>1</v>
      </c>
      <c r="AV73" s="48">
        <v>1</v>
      </c>
      <c r="AW73" s="48"/>
      <c r="AX73" s="48"/>
      <c r="AY73" s="48"/>
      <c r="AZ73" s="4">
        <f t="shared" si="18"/>
        <v>10</v>
      </c>
      <c r="BA73" s="50">
        <v>2</v>
      </c>
      <c r="BB73" s="50">
        <v>3</v>
      </c>
      <c r="BC73" s="50">
        <v>1</v>
      </c>
      <c r="BD73" s="50"/>
      <c r="BE73" s="4">
        <f t="shared" si="19"/>
        <v>6</v>
      </c>
      <c r="BF73" s="51"/>
      <c r="BG73" s="51"/>
      <c r="BH73" s="51">
        <v>9</v>
      </c>
      <c r="BI73" s="51"/>
      <c r="BJ73" s="4">
        <f t="shared" si="20"/>
        <v>9</v>
      </c>
      <c r="BK73" s="4"/>
      <c r="BL73" s="4"/>
      <c r="BM73" s="52"/>
    </row>
    <row r="74" spans="1:65" x14ac:dyDescent="0.15">
      <c r="A74" s="4">
        <v>73</v>
      </c>
      <c r="B74" s="4" t="s">
        <v>2568</v>
      </c>
      <c r="C74" s="4" t="s">
        <v>1567</v>
      </c>
      <c r="D74" s="4" t="s">
        <v>1568</v>
      </c>
      <c r="E74" s="4" t="s">
        <v>2452</v>
      </c>
      <c r="F74" s="5">
        <v>55.590884642006003</v>
      </c>
      <c r="G74" s="5">
        <v>11.562123298645</v>
      </c>
      <c r="H74" s="4" t="s">
        <v>2484</v>
      </c>
      <c r="I74" s="4" t="s">
        <v>2443</v>
      </c>
      <c r="J74" s="4" t="s">
        <v>2453</v>
      </c>
      <c r="K74" s="4" t="s">
        <v>626</v>
      </c>
      <c r="L74" s="4">
        <v>4490</v>
      </c>
      <c r="M74" s="4">
        <v>3540</v>
      </c>
      <c r="N74" s="19">
        <f t="shared" si="15"/>
        <v>4015</v>
      </c>
      <c r="O74" s="4" t="s">
        <v>2569</v>
      </c>
      <c r="P74" s="4">
        <v>1995</v>
      </c>
      <c r="Q74" s="4" t="s">
        <v>2444</v>
      </c>
      <c r="R74" s="7" t="s">
        <v>2455</v>
      </c>
      <c r="S74" s="7" t="s">
        <v>2445</v>
      </c>
      <c r="T74" s="47"/>
      <c r="U74" s="7"/>
      <c r="V74" s="4">
        <f t="shared" si="16"/>
        <v>5</v>
      </c>
      <c r="W74" s="4">
        <f t="shared" si="17"/>
        <v>1973</v>
      </c>
      <c r="X74" s="48"/>
      <c r="Y74" s="49"/>
      <c r="Z74" s="48"/>
      <c r="AA74" s="48"/>
      <c r="AB74" s="48"/>
      <c r="AC74" s="48"/>
      <c r="AD74" s="48"/>
      <c r="AE74" s="48"/>
      <c r="AF74" s="48"/>
      <c r="AG74" s="48"/>
      <c r="AH74" s="48"/>
      <c r="AI74" s="48">
        <v>1</v>
      </c>
      <c r="AJ74" s="48"/>
      <c r="AK74" s="48"/>
      <c r="AL74" s="48"/>
      <c r="AM74" s="48"/>
      <c r="AN74" s="48"/>
      <c r="AO74" s="48"/>
      <c r="AP74" s="48"/>
      <c r="AQ74" s="48"/>
      <c r="AR74" s="48"/>
      <c r="AS74" s="48"/>
      <c r="AT74" s="48"/>
      <c r="AU74" s="48"/>
      <c r="AV74" s="48"/>
      <c r="AW74" s="48"/>
      <c r="AX74" s="48"/>
      <c r="AY74" s="48"/>
      <c r="AZ74" s="4">
        <f t="shared" si="18"/>
        <v>1</v>
      </c>
      <c r="BA74" s="50"/>
      <c r="BB74" s="50"/>
      <c r="BC74" s="50"/>
      <c r="BD74" s="50"/>
      <c r="BE74" s="4">
        <f t="shared" si="19"/>
        <v>0</v>
      </c>
      <c r="BF74" s="51">
        <v>53</v>
      </c>
      <c r="BG74" s="51">
        <v>453</v>
      </c>
      <c r="BH74" s="51">
        <v>1463</v>
      </c>
      <c r="BI74" s="51">
        <v>3</v>
      </c>
      <c r="BJ74" s="4">
        <f t="shared" si="20"/>
        <v>1972</v>
      </c>
      <c r="BK74" s="4"/>
      <c r="BL74" s="4"/>
      <c r="BM74" s="52"/>
    </row>
    <row r="75" spans="1:65" x14ac:dyDescent="0.15">
      <c r="A75" s="4">
        <v>74</v>
      </c>
      <c r="B75" s="4" t="s">
        <v>297</v>
      </c>
      <c r="C75" s="4" t="s">
        <v>1631</v>
      </c>
      <c r="D75" s="4" t="s">
        <v>1568</v>
      </c>
      <c r="E75" s="4" t="s">
        <v>2452</v>
      </c>
      <c r="F75" s="5">
        <v>56.013039999999997</v>
      </c>
      <c r="G75" s="5">
        <v>9.9661069999999992</v>
      </c>
      <c r="H75" s="4" t="s">
        <v>999</v>
      </c>
      <c r="I75" s="4" t="s">
        <v>2443</v>
      </c>
      <c r="J75" s="4"/>
      <c r="K75" s="4" t="s">
        <v>5</v>
      </c>
      <c r="L75" s="4">
        <v>5400</v>
      </c>
      <c r="M75" s="4">
        <v>4000</v>
      </c>
      <c r="N75" s="19">
        <f t="shared" si="15"/>
        <v>4700</v>
      </c>
      <c r="O75" s="4" t="s">
        <v>2570</v>
      </c>
      <c r="P75" s="4">
        <v>1995</v>
      </c>
      <c r="Q75" s="4" t="s">
        <v>2444</v>
      </c>
      <c r="R75" s="4">
        <v>2100</v>
      </c>
      <c r="S75" s="7">
        <v>2.5</v>
      </c>
      <c r="T75" s="47" t="s">
        <v>2571</v>
      </c>
      <c r="U75" s="7">
        <f>W75/R75</f>
        <v>0.4480952380952381</v>
      </c>
      <c r="V75" s="4">
        <f t="shared" si="16"/>
        <v>7</v>
      </c>
      <c r="W75" s="4">
        <f t="shared" si="17"/>
        <v>941</v>
      </c>
      <c r="X75" s="48">
        <v>15</v>
      </c>
      <c r="Y75" s="49"/>
      <c r="Z75" s="48">
        <v>11</v>
      </c>
      <c r="AA75" s="48"/>
      <c r="AB75" s="48"/>
      <c r="AC75" s="48"/>
      <c r="AD75" s="48"/>
      <c r="AE75" s="48"/>
      <c r="AF75" s="48"/>
      <c r="AG75" s="48"/>
      <c r="AH75" s="48"/>
      <c r="AI75" s="48"/>
      <c r="AJ75" s="48"/>
      <c r="AK75" s="48"/>
      <c r="AL75" s="48"/>
      <c r="AM75" s="48"/>
      <c r="AN75" s="48"/>
      <c r="AO75" s="48"/>
      <c r="AP75" s="48"/>
      <c r="AQ75" s="48"/>
      <c r="AR75" s="48"/>
      <c r="AS75" s="48"/>
      <c r="AT75" s="48"/>
      <c r="AU75" s="48"/>
      <c r="AV75" s="48"/>
      <c r="AW75" s="48"/>
      <c r="AX75" s="48"/>
      <c r="AY75" s="48"/>
      <c r="AZ75" s="4">
        <f t="shared" si="18"/>
        <v>26</v>
      </c>
      <c r="BA75" s="50">
        <v>8</v>
      </c>
      <c r="BB75" s="50">
        <v>2</v>
      </c>
      <c r="BC75" s="50"/>
      <c r="BD75" s="50"/>
      <c r="BE75" s="4">
        <f t="shared" si="19"/>
        <v>10</v>
      </c>
      <c r="BF75" s="51">
        <v>536</v>
      </c>
      <c r="BG75" s="51">
        <v>116</v>
      </c>
      <c r="BH75" s="51">
        <v>253</v>
      </c>
      <c r="BI75" s="51"/>
      <c r="BJ75" s="4">
        <f t="shared" si="20"/>
        <v>905</v>
      </c>
      <c r="BK75" s="4"/>
      <c r="BL75" s="4"/>
      <c r="BM75" s="52"/>
    </row>
    <row r="76" spans="1:65" x14ac:dyDescent="0.15">
      <c r="A76" s="4">
        <v>75</v>
      </c>
      <c r="B76" s="4" t="s">
        <v>297</v>
      </c>
      <c r="C76" s="4" t="s">
        <v>1631</v>
      </c>
      <c r="D76" s="4" t="s">
        <v>1568</v>
      </c>
      <c r="E76" s="4" t="s">
        <v>2452</v>
      </c>
      <c r="F76" s="5">
        <v>56.013039999999997</v>
      </c>
      <c r="G76" s="5">
        <v>9.9661069999999992</v>
      </c>
      <c r="H76" s="4" t="s">
        <v>999</v>
      </c>
      <c r="I76" s="4" t="s">
        <v>2443</v>
      </c>
      <c r="J76" s="4"/>
      <c r="K76" s="4" t="s">
        <v>5</v>
      </c>
      <c r="L76" s="4">
        <v>5400</v>
      </c>
      <c r="M76" s="4">
        <v>4000</v>
      </c>
      <c r="N76" s="19">
        <f t="shared" si="15"/>
        <v>4700</v>
      </c>
      <c r="O76" s="4" t="s">
        <v>2572</v>
      </c>
      <c r="P76" s="4">
        <v>1980</v>
      </c>
      <c r="Q76" s="4" t="s">
        <v>2444</v>
      </c>
      <c r="R76" s="4">
        <v>2100</v>
      </c>
      <c r="S76" s="7">
        <v>2.5</v>
      </c>
      <c r="T76" s="47" t="s">
        <v>2571</v>
      </c>
      <c r="U76" s="7">
        <f>W76/R76</f>
        <v>0.11761904761904762</v>
      </c>
      <c r="V76" s="4">
        <f t="shared" si="16"/>
        <v>4</v>
      </c>
      <c r="W76" s="4">
        <f t="shared" si="17"/>
        <v>247</v>
      </c>
      <c r="X76" s="48"/>
      <c r="Y76" s="49"/>
      <c r="Z76" s="48"/>
      <c r="AA76" s="48"/>
      <c r="AB76" s="48"/>
      <c r="AC76" s="48"/>
      <c r="AD76" s="48"/>
      <c r="AE76" s="48"/>
      <c r="AF76" s="48"/>
      <c r="AG76" s="48"/>
      <c r="AH76" s="48"/>
      <c r="AI76" s="48"/>
      <c r="AJ76" s="48"/>
      <c r="AK76" s="48"/>
      <c r="AL76" s="48"/>
      <c r="AM76" s="48"/>
      <c r="AN76" s="48"/>
      <c r="AO76" s="48"/>
      <c r="AP76" s="48"/>
      <c r="AQ76" s="48"/>
      <c r="AR76" s="48"/>
      <c r="AS76" s="48"/>
      <c r="AT76" s="48"/>
      <c r="AU76" s="48"/>
      <c r="AV76" s="48"/>
      <c r="AW76" s="48"/>
      <c r="AX76" s="48"/>
      <c r="AY76" s="48"/>
      <c r="AZ76" s="4">
        <f t="shared" si="18"/>
        <v>0</v>
      </c>
      <c r="BA76" s="50">
        <v>7</v>
      </c>
      <c r="BB76" s="50"/>
      <c r="BC76" s="50"/>
      <c r="BD76" s="50"/>
      <c r="BE76" s="4">
        <f t="shared" si="19"/>
        <v>7</v>
      </c>
      <c r="BF76" s="51">
        <v>78</v>
      </c>
      <c r="BG76" s="51">
        <v>15</v>
      </c>
      <c r="BH76" s="51">
        <v>147</v>
      </c>
      <c r="BI76" s="51"/>
      <c r="BJ76" s="4">
        <f t="shared" si="20"/>
        <v>240</v>
      </c>
      <c r="BK76" s="4"/>
      <c r="BL76" s="4"/>
      <c r="BM76" s="52"/>
    </row>
    <row r="77" spans="1:65" x14ac:dyDescent="0.15">
      <c r="A77" s="4">
        <v>76</v>
      </c>
      <c r="B77" s="4" t="s">
        <v>2573</v>
      </c>
      <c r="C77" s="4" t="s">
        <v>320</v>
      </c>
      <c r="D77" s="4" t="s">
        <v>1600</v>
      </c>
      <c r="E77" s="4" t="s">
        <v>2442</v>
      </c>
      <c r="F77" s="5">
        <v>55.916153000000001</v>
      </c>
      <c r="G77" s="5">
        <v>11.082509</v>
      </c>
      <c r="H77" s="4" t="s">
        <v>534</v>
      </c>
      <c r="I77" s="4" t="s">
        <v>2443</v>
      </c>
      <c r="J77" s="4" t="s">
        <v>2453</v>
      </c>
      <c r="K77" s="4" t="s">
        <v>626</v>
      </c>
      <c r="L77" s="4">
        <v>4780</v>
      </c>
      <c r="M77" s="4">
        <v>3370</v>
      </c>
      <c r="N77" s="19">
        <f t="shared" si="15"/>
        <v>4075</v>
      </c>
      <c r="O77" s="4" t="s">
        <v>2574</v>
      </c>
      <c r="P77" s="4">
        <v>2021</v>
      </c>
      <c r="Q77" s="4" t="s">
        <v>2444</v>
      </c>
      <c r="R77" s="7" t="s">
        <v>2455</v>
      </c>
      <c r="S77" s="7" t="s">
        <v>2445</v>
      </c>
      <c r="T77" s="47"/>
      <c r="U77" s="7"/>
      <c r="V77" s="4">
        <f t="shared" si="16"/>
        <v>2</v>
      </c>
      <c r="W77" s="4">
        <f t="shared" si="17"/>
        <v>14</v>
      </c>
      <c r="X77" s="48">
        <v>13</v>
      </c>
      <c r="Y77" s="49"/>
      <c r="Z77" s="48"/>
      <c r="AA77" s="48"/>
      <c r="AB77" s="48"/>
      <c r="AC77" s="48"/>
      <c r="AD77" s="48"/>
      <c r="AE77" s="48"/>
      <c r="AF77" s="48"/>
      <c r="AG77" s="48"/>
      <c r="AH77" s="48"/>
      <c r="AI77" s="48">
        <v>1</v>
      </c>
      <c r="AJ77" s="48"/>
      <c r="AK77" s="48"/>
      <c r="AL77" s="48"/>
      <c r="AM77" s="48"/>
      <c r="AN77" s="48"/>
      <c r="AO77" s="48"/>
      <c r="AP77" s="48"/>
      <c r="AQ77" s="48"/>
      <c r="AR77" s="48"/>
      <c r="AS77" s="48"/>
      <c r="AT77" s="48"/>
      <c r="AU77" s="48"/>
      <c r="AV77" s="48"/>
      <c r="AW77" s="48"/>
      <c r="AX77" s="48"/>
      <c r="AY77" s="48"/>
      <c r="AZ77" s="4">
        <f t="shared" si="18"/>
        <v>14</v>
      </c>
      <c r="BA77" s="50"/>
      <c r="BB77" s="50"/>
      <c r="BC77" s="50"/>
      <c r="BD77" s="50"/>
      <c r="BE77" s="4">
        <f t="shared" si="19"/>
        <v>0</v>
      </c>
      <c r="BF77" s="51"/>
      <c r="BG77" s="51"/>
      <c r="BH77" s="51"/>
      <c r="BI77" s="51"/>
      <c r="BJ77" s="4">
        <f t="shared" si="20"/>
        <v>0</v>
      </c>
      <c r="BK77" s="4"/>
      <c r="BL77" s="4"/>
      <c r="BM77" s="52"/>
    </row>
    <row r="78" spans="1:65" x14ac:dyDescent="0.15">
      <c r="A78" s="4">
        <v>77</v>
      </c>
      <c r="B78" s="4" t="s">
        <v>2575</v>
      </c>
      <c r="C78" s="4" t="s">
        <v>320</v>
      </c>
      <c r="D78" s="4" t="s">
        <v>1600</v>
      </c>
      <c r="E78" s="4" t="s">
        <v>2442</v>
      </c>
      <c r="F78" s="5">
        <v>55.916153000000001</v>
      </c>
      <c r="G78" s="5">
        <v>11.082509</v>
      </c>
      <c r="H78" s="4" t="s">
        <v>534</v>
      </c>
      <c r="I78" s="4" t="s">
        <v>2443</v>
      </c>
      <c r="J78" s="4" t="s">
        <v>2453</v>
      </c>
      <c r="K78" s="4" t="s">
        <v>626</v>
      </c>
      <c r="L78" s="4">
        <v>4780</v>
      </c>
      <c r="M78" s="4">
        <v>3370</v>
      </c>
      <c r="N78" s="19">
        <f t="shared" si="15"/>
        <v>4075</v>
      </c>
      <c r="O78" s="4" t="s">
        <v>2574</v>
      </c>
      <c r="P78" s="4">
        <v>2021</v>
      </c>
      <c r="Q78" s="4" t="s">
        <v>2444</v>
      </c>
      <c r="R78" s="19">
        <v>40</v>
      </c>
      <c r="S78" s="7">
        <v>5</v>
      </c>
      <c r="T78" s="47" t="s">
        <v>2563</v>
      </c>
      <c r="U78" s="7">
        <f>W78/R78</f>
        <v>5.3250000000000002</v>
      </c>
      <c r="V78" s="4">
        <f t="shared" si="16"/>
        <v>9</v>
      </c>
      <c r="W78" s="4">
        <f t="shared" si="17"/>
        <v>213</v>
      </c>
      <c r="X78" s="48">
        <v>41</v>
      </c>
      <c r="Y78" s="49"/>
      <c r="Z78" s="48">
        <v>74</v>
      </c>
      <c r="AA78" s="48">
        <v>2</v>
      </c>
      <c r="AB78" s="48"/>
      <c r="AC78" s="48"/>
      <c r="AD78" s="48">
        <v>4</v>
      </c>
      <c r="AE78" s="48"/>
      <c r="AF78" s="48"/>
      <c r="AG78" s="48"/>
      <c r="AH78" s="48"/>
      <c r="AI78" s="48">
        <v>3</v>
      </c>
      <c r="AJ78" s="48">
        <v>1</v>
      </c>
      <c r="AK78" s="48"/>
      <c r="AL78" s="48"/>
      <c r="AM78" s="48"/>
      <c r="AN78" s="48"/>
      <c r="AO78" s="48">
        <v>3</v>
      </c>
      <c r="AP78" s="48"/>
      <c r="AQ78" s="48"/>
      <c r="AR78" s="48"/>
      <c r="AS78" s="48"/>
      <c r="AT78" s="48"/>
      <c r="AU78" s="48"/>
      <c r="AV78" s="48"/>
      <c r="AW78" s="48"/>
      <c r="AX78" s="48"/>
      <c r="AY78" s="48"/>
      <c r="AZ78" s="4">
        <f t="shared" si="18"/>
        <v>128</v>
      </c>
      <c r="BA78" s="50">
        <v>83</v>
      </c>
      <c r="BB78" s="50"/>
      <c r="BC78" s="50"/>
      <c r="BD78" s="50">
        <v>2</v>
      </c>
      <c r="BE78" s="4">
        <f t="shared" si="19"/>
        <v>85</v>
      </c>
      <c r="BF78" s="51"/>
      <c r="BG78" s="51"/>
      <c r="BH78" s="51"/>
      <c r="BI78" s="51"/>
      <c r="BJ78" s="4">
        <f t="shared" si="20"/>
        <v>0</v>
      </c>
      <c r="BK78" s="4"/>
      <c r="BL78" s="4"/>
      <c r="BM78" s="52">
        <v>221</v>
      </c>
    </row>
    <row r="79" spans="1:65" x14ac:dyDescent="0.15">
      <c r="A79" s="4">
        <v>78</v>
      </c>
      <c r="B79" s="4" t="s">
        <v>300</v>
      </c>
      <c r="C79" s="4" t="s">
        <v>2576</v>
      </c>
      <c r="D79" s="4" t="s">
        <v>1600</v>
      </c>
      <c r="E79" s="4" t="s">
        <v>2442</v>
      </c>
      <c r="F79" s="5">
        <v>55.444323786360997</v>
      </c>
      <c r="G79" s="5">
        <v>9.8065654417809007</v>
      </c>
      <c r="H79" s="4" t="s">
        <v>1337</v>
      </c>
      <c r="I79" s="4" t="s">
        <v>2443</v>
      </c>
      <c r="J79" s="4"/>
      <c r="K79" s="4" t="s">
        <v>5</v>
      </c>
      <c r="L79" s="4">
        <v>5210</v>
      </c>
      <c r="M79" s="4">
        <v>4000</v>
      </c>
      <c r="N79" s="19">
        <f t="shared" si="15"/>
        <v>4605</v>
      </c>
      <c r="O79" s="4" t="s">
        <v>2577</v>
      </c>
      <c r="P79" s="4">
        <v>2009</v>
      </c>
      <c r="Q79" s="4" t="s">
        <v>2481</v>
      </c>
      <c r="R79" s="19">
        <v>95</v>
      </c>
      <c r="S79" s="7" t="s">
        <v>2578</v>
      </c>
      <c r="T79" s="47" t="s">
        <v>2579</v>
      </c>
      <c r="U79" s="7">
        <f>W79/R79</f>
        <v>0.94736842105263153</v>
      </c>
      <c r="V79" s="4">
        <f t="shared" si="16"/>
        <v>7</v>
      </c>
      <c r="W79" s="4">
        <f t="shared" si="17"/>
        <v>90</v>
      </c>
      <c r="X79" s="48">
        <v>44</v>
      </c>
      <c r="Y79" s="49"/>
      <c r="Z79" s="48">
        <v>5</v>
      </c>
      <c r="AA79" s="48"/>
      <c r="AB79" s="48"/>
      <c r="AC79" s="48"/>
      <c r="AD79" s="48"/>
      <c r="AE79" s="48"/>
      <c r="AF79" s="48"/>
      <c r="AG79" s="48"/>
      <c r="AH79" s="48">
        <v>2</v>
      </c>
      <c r="AI79" s="48">
        <v>20</v>
      </c>
      <c r="AJ79" s="48"/>
      <c r="AK79" s="48"/>
      <c r="AL79" s="48"/>
      <c r="AM79" s="48"/>
      <c r="AN79" s="48"/>
      <c r="AO79" s="48">
        <v>1</v>
      </c>
      <c r="AP79" s="48"/>
      <c r="AQ79" s="48"/>
      <c r="AR79" s="48"/>
      <c r="AS79" s="48"/>
      <c r="AT79" s="48"/>
      <c r="AU79" s="48"/>
      <c r="AV79" s="48"/>
      <c r="AW79" s="48"/>
      <c r="AX79" s="48"/>
      <c r="AY79" s="48"/>
      <c r="AZ79" s="4">
        <f t="shared" si="18"/>
        <v>72</v>
      </c>
      <c r="BA79" s="50"/>
      <c r="BB79" s="50">
        <v>1</v>
      </c>
      <c r="BC79" s="50"/>
      <c r="BD79" s="50">
        <v>17</v>
      </c>
      <c r="BE79" s="4">
        <f t="shared" si="19"/>
        <v>18</v>
      </c>
      <c r="BF79" s="51"/>
      <c r="BG79" s="51"/>
      <c r="BH79" s="51"/>
      <c r="BI79" s="51"/>
      <c r="BJ79" s="4">
        <f t="shared" si="20"/>
        <v>0</v>
      </c>
      <c r="BK79" s="4"/>
      <c r="BL79" s="4"/>
      <c r="BM79" s="52"/>
    </row>
    <row r="80" spans="1:65" x14ac:dyDescent="0.15">
      <c r="A80" s="4">
        <v>79</v>
      </c>
      <c r="B80" s="4" t="s">
        <v>310</v>
      </c>
      <c r="C80" s="4" t="s">
        <v>1675</v>
      </c>
      <c r="D80" s="4" t="s">
        <v>1568</v>
      </c>
      <c r="E80" s="4" t="s">
        <v>2452</v>
      </c>
      <c r="F80" s="5">
        <v>55.934936999999998</v>
      </c>
      <c r="G80" s="5">
        <v>12.301302</v>
      </c>
      <c r="H80" s="4" t="s">
        <v>2484</v>
      </c>
      <c r="I80" s="4" t="s">
        <v>2443</v>
      </c>
      <c r="J80" s="4"/>
      <c r="K80" s="4" t="s">
        <v>5</v>
      </c>
      <c r="L80" s="4">
        <v>5400</v>
      </c>
      <c r="M80" s="4">
        <v>4000</v>
      </c>
      <c r="N80" s="19">
        <f t="shared" si="15"/>
        <v>4700</v>
      </c>
      <c r="O80" s="4" t="s">
        <v>2465</v>
      </c>
      <c r="P80" s="4">
        <v>1976</v>
      </c>
      <c r="Q80" s="4" t="s">
        <v>2444</v>
      </c>
      <c r="R80" s="19">
        <v>58</v>
      </c>
      <c r="S80" s="7" t="s">
        <v>2543</v>
      </c>
      <c r="T80" s="47"/>
      <c r="U80" s="7">
        <f>W80/R80</f>
        <v>15.344827586206897</v>
      </c>
      <c r="V80" s="4">
        <f t="shared" si="16"/>
        <v>6</v>
      </c>
      <c r="W80" s="4">
        <f t="shared" si="17"/>
        <v>890</v>
      </c>
      <c r="X80" s="48"/>
      <c r="Y80" s="49"/>
      <c r="Z80" s="48">
        <v>1</v>
      </c>
      <c r="AA80" s="48"/>
      <c r="AB80" s="48"/>
      <c r="AC80" s="48"/>
      <c r="AD80" s="48">
        <v>110</v>
      </c>
      <c r="AE80" s="48"/>
      <c r="AF80" s="48"/>
      <c r="AG80" s="48"/>
      <c r="AH80" s="48"/>
      <c r="AI80" s="48"/>
      <c r="AJ80" s="48"/>
      <c r="AK80" s="48"/>
      <c r="AL80" s="48"/>
      <c r="AM80" s="48"/>
      <c r="AN80" s="48"/>
      <c r="AO80" s="48"/>
      <c r="AP80" s="48"/>
      <c r="AQ80" s="48"/>
      <c r="AR80" s="48"/>
      <c r="AS80" s="48"/>
      <c r="AT80" s="48"/>
      <c r="AU80" s="48"/>
      <c r="AV80" s="48"/>
      <c r="AW80" s="48"/>
      <c r="AX80" s="48"/>
      <c r="AY80" s="48"/>
      <c r="AZ80" s="4">
        <f t="shared" si="18"/>
        <v>111</v>
      </c>
      <c r="BA80" s="50">
        <v>2</v>
      </c>
      <c r="BB80" s="50"/>
      <c r="BC80" s="50"/>
      <c r="BD80" s="50"/>
      <c r="BE80" s="4">
        <f t="shared" si="19"/>
        <v>2</v>
      </c>
      <c r="BF80" s="51">
        <v>24</v>
      </c>
      <c r="BG80" s="51">
        <v>13</v>
      </c>
      <c r="BH80" s="51">
        <v>740</v>
      </c>
      <c r="BI80" s="51"/>
      <c r="BJ80" s="4">
        <f t="shared" si="20"/>
        <v>777</v>
      </c>
      <c r="BK80" s="4"/>
      <c r="BL80" s="4"/>
      <c r="BM80" s="52"/>
    </row>
    <row r="81" spans="1:65" x14ac:dyDescent="0.15">
      <c r="A81" s="4">
        <v>80</v>
      </c>
      <c r="B81" s="4" t="s">
        <v>314</v>
      </c>
      <c r="C81" s="4" t="s">
        <v>1567</v>
      </c>
      <c r="D81" s="4" t="s">
        <v>1568</v>
      </c>
      <c r="E81" s="4" t="s">
        <v>2452</v>
      </c>
      <c r="F81" s="5">
        <v>55.611550000000001</v>
      </c>
      <c r="G81" s="5">
        <v>11.300101</v>
      </c>
      <c r="H81" s="4" t="s">
        <v>999</v>
      </c>
      <c r="I81" s="4" t="s">
        <v>2453</v>
      </c>
      <c r="J81" s="4" t="s">
        <v>2471</v>
      </c>
      <c r="K81" s="4" t="s">
        <v>12</v>
      </c>
      <c r="L81" s="4">
        <v>3650</v>
      </c>
      <c r="M81" s="4">
        <v>3000</v>
      </c>
      <c r="N81" s="19">
        <f t="shared" si="15"/>
        <v>3325</v>
      </c>
      <c r="O81" s="4" t="s">
        <v>2465</v>
      </c>
      <c r="P81" s="4">
        <v>1976</v>
      </c>
      <c r="Q81" s="4" t="s">
        <v>2444</v>
      </c>
      <c r="R81" s="19">
        <v>1050</v>
      </c>
      <c r="S81" s="7" t="s">
        <v>2445</v>
      </c>
      <c r="T81" s="47"/>
      <c r="U81" s="7">
        <f>W81/R81</f>
        <v>9.5238095238095238E-4</v>
      </c>
      <c r="V81" s="4">
        <f t="shared" si="16"/>
        <v>1</v>
      </c>
      <c r="W81" s="4">
        <f t="shared" si="17"/>
        <v>1</v>
      </c>
      <c r="X81" s="48"/>
      <c r="Y81" s="49"/>
      <c r="Z81" s="48"/>
      <c r="AA81" s="48"/>
      <c r="AB81" s="48"/>
      <c r="AC81" s="48"/>
      <c r="AD81" s="48"/>
      <c r="AE81" s="48"/>
      <c r="AF81" s="48"/>
      <c r="AG81" s="48"/>
      <c r="AH81" s="48"/>
      <c r="AI81" s="48"/>
      <c r="AJ81" s="48"/>
      <c r="AK81" s="48"/>
      <c r="AL81" s="48"/>
      <c r="AM81" s="48"/>
      <c r="AN81" s="48"/>
      <c r="AO81" s="48"/>
      <c r="AP81" s="48"/>
      <c r="AQ81" s="48"/>
      <c r="AR81" s="48"/>
      <c r="AS81" s="48"/>
      <c r="AT81" s="48"/>
      <c r="AU81" s="48"/>
      <c r="AV81" s="48"/>
      <c r="AW81" s="48"/>
      <c r="AX81" s="48"/>
      <c r="AY81" s="48"/>
      <c r="AZ81" s="4">
        <f t="shared" si="18"/>
        <v>0</v>
      </c>
      <c r="BA81" s="50"/>
      <c r="BB81" s="50"/>
      <c r="BC81" s="50"/>
      <c r="BD81" s="50"/>
      <c r="BE81" s="4">
        <f t="shared" si="19"/>
        <v>0</v>
      </c>
      <c r="BF81" s="51"/>
      <c r="BG81" s="51"/>
      <c r="BH81" s="51"/>
      <c r="BI81" s="51">
        <v>1</v>
      </c>
      <c r="BJ81" s="4">
        <f t="shared" si="20"/>
        <v>1</v>
      </c>
      <c r="BK81" s="4"/>
      <c r="BL81" s="4"/>
      <c r="BM81" s="52"/>
    </row>
    <row r="82" spans="1:65" x14ac:dyDescent="0.15">
      <c r="A82" s="4">
        <v>81</v>
      </c>
      <c r="B82" s="4" t="s">
        <v>317</v>
      </c>
      <c r="C82" s="4" t="s">
        <v>2440</v>
      </c>
      <c r="D82" s="4" t="s">
        <v>1600</v>
      </c>
      <c r="E82" s="4" t="s">
        <v>2442</v>
      </c>
      <c r="F82" s="5">
        <v>55.209000000000003</v>
      </c>
      <c r="G82" s="5">
        <v>10.087</v>
      </c>
      <c r="H82" s="4" t="s">
        <v>2580</v>
      </c>
      <c r="I82" s="4" t="s">
        <v>2471</v>
      </c>
      <c r="J82" s="4"/>
      <c r="K82" s="4" t="s">
        <v>12</v>
      </c>
      <c r="L82" s="4">
        <v>3160</v>
      </c>
      <c r="M82" s="4">
        <v>3140</v>
      </c>
      <c r="N82" s="19">
        <v>3150</v>
      </c>
      <c r="O82" s="4" t="s">
        <v>2581</v>
      </c>
      <c r="P82" s="4">
        <v>1997</v>
      </c>
      <c r="Q82" s="4" t="s">
        <v>2444</v>
      </c>
      <c r="R82" s="7" t="s">
        <v>2455</v>
      </c>
      <c r="S82" s="7" t="s">
        <v>2582</v>
      </c>
      <c r="T82" s="7"/>
      <c r="U82" s="7"/>
      <c r="V82" s="4">
        <f t="shared" si="16"/>
        <v>1</v>
      </c>
      <c r="W82" s="4">
        <v>2</v>
      </c>
      <c r="X82" s="48"/>
      <c r="Y82" s="49"/>
      <c r="Z82" s="48"/>
      <c r="AA82" s="48"/>
      <c r="AB82" s="48"/>
      <c r="AC82" s="48"/>
      <c r="AD82" s="48"/>
      <c r="AE82" s="48"/>
      <c r="AF82" s="48"/>
      <c r="AG82" s="48"/>
      <c r="AH82" s="48"/>
      <c r="AI82" s="48"/>
      <c r="AJ82" s="48"/>
      <c r="AK82" s="48"/>
      <c r="AL82" s="48"/>
      <c r="AM82" s="48"/>
      <c r="AN82" s="48"/>
      <c r="AO82" s="48"/>
      <c r="AP82" s="48"/>
      <c r="AQ82" s="48"/>
      <c r="AR82" s="48"/>
      <c r="AS82" s="48"/>
      <c r="AT82" s="48"/>
      <c r="AU82" s="48"/>
      <c r="AV82" s="48"/>
      <c r="AW82" s="48"/>
      <c r="AX82" s="48"/>
      <c r="AY82" s="48"/>
      <c r="AZ82" s="4">
        <v>0</v>
      </c>
      <c r="BA82" s="50"/>
      <c r="BB82" s="50">
        <v>2</v>
      </c>
      <c r="BC82" s="50"/>
      <c r="BD82" s="50"/>
      <c r="BE82" s="4">
        <v>2</v>
      </c>
      <c r="BF82" s="51"/>
      <c r="BG82" s="51"/>
      <c r="BH82" s="51"/>
      <c r="BI82" s="51"/>
      <c r="BJ82" s="4">
        <v>0</v>
      </c>
      <c r="BK82" s="4"/>
      <c r="BL82" s="4"/>
      <c r="BM82" s="52"/>
    </row>
    <row r="83" spans="1:65" x14ac:dyDescent="0.15">
      <c r="A83" s="4">
        <v>82</v>
      </c>
      <c r="B83" s="4" t="s">
        <v>328</v>
      </c>
      <c r="C83" s="4" t="s">
        <v>2447</v>
      </c>
      <c r="D83" s="4" t="s">
        <v>1600</v>
      </c>
      <c r="E83" s="4" t="s">
        <v>2448</v>
      </c>
      <c r="F83" s="5">
        <v>57.045817</v>
      </c>
      <c r="G83" s="5">
        <v>9.9575639999999996</v>
      </c>
      <c r="H83" s="4" t="s">
        <v>534</v>
      </c>
      <c r="I83" s="4" t="s">
        <v>2453</v>
      </c>
      <c r="J83" s="4"/>
      <c r="K83" s="4" t="s">
        <v>12</v>
      </c>
      <c r="L83" s="4">
        <v>3900</v>
      </c>
      <c r="M83" s="4">
        <v>3370</v>
      </c>
      <c r="N83" s="19">
        <f t="shared" ref="N83:N114" si="21">MEDIAN(L83:M83)</f>
        <v>3635</v>
      </c>
      <c r="O83" s="4" t="s">
        <v>2492</v>
      </c>
      <c r="P83" s="4">
        <v>1900</v>
      </c>
      <c r="Q83" s="4" t="s">
        <v>2481</v>
      </c>
      <c r="R83" s="19">
        <v>100</v>
      </c>
      <c r="S83" s="7" t="s">
        <v>2445</v>
      </c>
      <c r="T83" s="47"/>
      <c r="U83" s="7">
        <f>W83/R83</f>
        <v>0.01</v>
      </c>
      <c r="V83" s="4">
        <f t="shared" si="16"/>
        <v>1</v>
      </c>
      <c r="W83" s="4">
        <f t="shared" ref="W83:W103" si="22">SUM(X83:AY83,BA83:BD83,BF83:BI83, BK83)</f>
        <v>1</v>
      </c>
      <c r="X83" s="48"/>
      <c r="Y83" s="49"/>
      <c r="Z83" s="48"/>
      <c r="AA83" s="48"/>
      <c r="AB83" s="48"/>
      <c r="AC83" s="48"/>
      <c r="AD83" s="48">
        <v>1</v>
      </c>
      <c r="AE83" s="48"/>
      <c r="AF83" s="48"/>
      <c r="AG83" s="48"/>
      <c r="AH83" s="48"/>
      <c r="AI83" s="48"/>
      <c r="AJ83" s="48"/>
      <c r="AK83" s="48"/>
      <c r="AL83" s="48"/>
      <c r="AM83" s="48"/>
      <c r="AN83" s="48"/>
      <c r="AO83" s="48"/>
      <c r="AP83" s="48"/>
      <c r="AQ83" s="48"/>
      <c r="AR83" s="48"/>
      <c r="AS83" s="48"/>
      <c r="AT83" s="48"/>
      <c r="AU83" s="48"/>
      <c r="AV83" s="48"/>
      <c r="AW83" s="48"/>
      <c r="AX83" s="48"/>
      <c r="AY83" s="48"/>
      <c r="AZ83" s="4">
        <f t="shared" ref="AZ83:AZ114" si="23">SUM(X83:AY83)</f>
        <v>1</v>
      </c>
      <c r="BA83" s="50"/>
      <c r="BB83" s="50"/>
      <c r="BC83" s="50"/>
      <c r="BD83" s="50"/>
      <c r="BE83" s="4">
        <f t="shared" ref="BE83:BE114" si="24">SUM(BA83:BD83)</f>
        <v>0</v>
      </c>
      <c r="BF83" s="51"/>
      <c r="BG83" s="51"/>
      <c r="BH83" s="51"/>
      <c r="BI83" s="51"/>
      <c r="BJ83" s="4">
        <f t="shared" ref="BJ83:BJ114" si="25">SUM(BF83:BI83)</f>
        <v>0</v>
      </c>
      <c r="BK83" s="4"/>
      <c r="BL83" s="4"/>
      <c r="BM83" s="52"/>
    </row>
    <row r="84" spans="1:65" x14ac:dyDescent="0.15">
      <c r="A84" s="4">
        <v>83</v>
      </c>
      <c r="B84" s="4" t="s">
        <v>333</v>
      </c>
      <c r="C84" s="4" t="s">
        <v>1631</v>
      </c>
      <c r="D84" s="4" t="s">
        <v>1600</v>
      </c>
      <c r="E84" s="4" t="s">
        <v>2442</v>
      </c>
      <c r="F84" s="5">
        <v>56.177880999999999</v>
      </c>
      <c r="G84" s="5">
        <v>10.443979000000001</v>
      </c>
      <c r="H84" s="4" t="s">
        <v>534</v>
      </c>
      <c r="I84" s="4" t="s">
        <v>2443</v>
      </c>
      <c r="J84" s="4"/>
      <c r="K84" s="4" t="s">
        <v>5</v>
      </c>
      <c r="L84" s="4">
        <v>5360</v>
      </c>
      <c r="M84" s="4">
        <v>4850</v>
      </c>
      <c r="N84" s="19">
        <f t="shared" si="21"/>
        <v>5105</v>
      </c>
      <c r="O84" s="4" t="s">
        <v>2583</v>
      </c>
      <c r="P84" s="4">
        <v>2021</v>
      </c>
      <c r="Q84" s="4" t="s">
        <v>2444</v>
      </c>
      <c r="R84" s="19">
        <v>28</v>
      </c>
      <c r="S84" s="7" t="s">
        <v>2584</v>
      </c>
      <c r="T84" s="47" t="s">
        <v>2528</v>
      </c>
      <c r="U84" s="7">
        <f>W84/R84</f>
        <v>57.214285714285715</v>
      </c>
      <c r="V84" s="4">
        <f t="shared" si="16"/>
        <v>12</v>
      </c>
      <c r="W84" s="19">
        <f t="shared" si="22"/>
        <v>1602</v>
      </c>
      <c r="X84" s="53">
        <v>1206</v>
      </c>
      <c r="Y84" s="55"/>
      <c r="Z84" s="53">
        <v>236</v>
      </c>
      <c r="AA84" s="53">
        <v>7</v>
      </c>
      <c r="AB84" s="53"/>
      <c r="AC84" s="53"/>
      <c r="AD84" s="53">
        <v>18</v>
      </c>
      <c r="AE84" s="53">
        <v>6</v>
      </c>
      <c r="AF84" s="53">
        <v>93</v>
      </c>
      <c r="AG84" s="53">
        <v>1</v>
      </c>
      <c r="AH84" s="53"/>
      <c r="AI84" s="53">
        <v>18</v>
      </c>
      <c r="AJ84" s="53">
        <v>2</v>
      </c>
      <c r="AK84" s="53">
        <v>2</v>
      </c>
      <c r="AL84" s="53"/>
      <c r="AM84" s="53"/>
      <c r="AN84" s="48"/>
      <c r="AO84" s="48"/>
      <c r="AP84" s="48"/>
      <c r="AQ84" s="48"/>
      <c r="AR84" s="48"/>
      <c r="AS84" s="48"/>
      <c r="AT84" s="48"/>
      <c r="AU84" s="48"/>
      <c r="AV84" s="48"/>
      <c r="AW84" s="48"/>
      <c r="AX84" s="48"/>
      <c r="AY84" s="48"/>
      <c r="AZ84" s="19">
        <f t="shared" si="23"/>
        <v>1589</v>
      </c>
      <c r="BA84" s="54">
        <v>12</v>
      </c>
      <c r="BB84" s="54">
        <v>1</v>
      </c>
      <c r="BC84" s="50"/>
      <c r="BD84" s="50"/>
      <c r="BE84" s="19">
        <f t="shared" si="24"/>
        <v>13</v>
      </c>
      <c r="BF84" s="56"/>
      <c r="BG84" s="56"/>
      <c r="BH84" s="56"/>
      <c r="BI84" s="56"/>
      <c r="BJ84" s="19">
        <f t="shared" si="25"/>
        <v>0</v>
      </c>
      <c r="BK84" s="19"/>
      <c r="BL84" s="4"/>
      <c r="BM84" s="52"/>
    </row>
    <row r="85" spans="1:65" x14ac:dyDescent="0.15">
      <c r="A85" s="4">
        <v>84</v>
      </c>
      <c r="B85" s="4" t="s">
        <v>334</v>
      </c>
      <c r="C85" s="4" t="s">
        <v>1567</v>
      </c>
      <c r="D85" s="4" t="s">
        <v>1568</v>
      </c>
      <c r="E85" s="4" t="s">
        <v>2452</v>
      </c>
      <c r="F85" s="5">
        <v>55.589762999999998</v>
      </c>
      <c r="G85" s="5">
        <v>11.462189</v>
      </c>
      <c r="H85" s="4" t="s">
        <v>487</v>
      </c>
      <c r="I85" s="4" t="s">
        <v>2443</v>
      </c>
      <c r="J85" s="4" t="s">
        <v>2488</v>
      </c>
      <c r="K85" s="4" t="s">
        <v>626</v>
      </c>
      <c r="L85" s="4">
        <v>5400</v>
      </c>
      <c r="M85" s="4">
        <v>2600</v>
      </c>
      <c r="N85" s="19">
        <f t="shared" si="21"/>
        <v>4000</v>
      </c>
      <c r="O85" s="4" t="s">
        <v>2585</v>
      </c>
      <c r="P85" s="4">
        <v>1943</v>
      </c>
      <c r="Q85" s="4" t="s">
        <v>2444</v>
      </c>
      <c r="R85" s="7" t="s">
        <v>2586</v>
      </c>
      <c r="S85" s="7" t="s">
        <v>2445</v>
      </c>
      <c r="T85" s="47"/>
      <c r="U85" s="7"/>
      <c r="V85" s="4">
        <f t="shared" si="16"/>
        <v>1</v>
      </c>
      <c r="W85" s="4">
        <f t="shared" si="22"/>
        <v>1</v>
      </c>
      <c r="X85" s="48"/>
      <c r="Y85" s="49"/>
      <c r="Z85" s="48"/>
      <c r="AA85" s="53"/>
      <c r="AB85" s="48"/>
      <c r="AC85" s="53"/>
      <c r="AD85" s="48"/>
      <c r="AE85" s="48"/>
      <c r="AF85" s="48"/>
      <c r="AG85" s="48"/>
      <c r="AH85" s="53"/>
      <c r="AI85" s="53"/>
      <c r="AJ85" s="53"/>
      <c r="AK85" s="53"/>
      <c r="AL85" s="53"/>
      <c r="AM85" s="53"/>
      <c r="AN85" s="53"/>
      <c r="AO85" s="53"/>
      <c r="AP85" s="53"/>
      <c r="AQ85" s="53"/>
      <c r="AR85" s="53"/>
      <c r="AS85" s="53"/>
      <c r="AT85" s="53"/>
      <c r="AU85" s="53"/>
      <c r="AV85" s="53"/>
      <c r="AW85" s="53"/>
      <c r="AX85" s="53"/>
      <c r="AY85" s="48"/>
      <c r="AZ85" s="4">
        <f t="shared" si="23"/>
        <v>0</v>
      </c>
      <c r="BA85" s="50"/>
      <c r="BB85" s="54"/>
      <c r="BC85" s="54"/>
      <c r="BD85" s="54"/>
      <c r="BE85" s="4">
        <f t="shared" si="24"/>
        <v>0</v>
      </c>
      <c r="BF85" s="56"/>
      <c r="BG85" s="56"/>
      <c r="BH85" s="56"/>
      <c r="BI85" s="56">
        <v>1</v>
      </c>
      <c r="BJ85" s="19">
        <f t="shared" si="25"/>
        <v>1</v>
      </c>
      <c r="BK85" s="19"/>
      <c r="BL85" s="4"/>
      <c r="BM85" s="52"/>
    </row>
    <row r="86" spans="1:65" x14ac:dyDescent="0.15">
      <c r="A86" s="4">
        <v>85</v>
      </c>
      <c r="B86" s="4" t="s">
        <v>338</v>
      </c>
      <c r="C86" s="4" t="s">
        <v>1599</v>
      </c>
      <c r="D86" s="4" t="s">
        <v>1600</v>
      </c>
      <c r="E86" s="4" t="s">
        <v>2442</v>
      </c>
      <c r="F86" s="5">
        <v>55.684600000000003</v>
      </c>
      <c r="G86" s="5">
        <v>11.235799999999999</v>
      </c>
      <c r="H86" s="4" t="s">
        <v>999</v>
      </c>
      <c r="I86" s="4" t="s">
        <v>2443</v>
      </c>
      <c r="J86" s="4"/>
      <c r="K86" s="4" t="s">
        <v>5</v>
      </c>
      <c r="L86" s="4">
        <v>5210</v>
      </c>
      <c r="M86" s="4">
        <v>4000</v>
      </c>
      <c r="N86" s="19">
        <f t="shared" si="21"/>
        <v>4605</v>
      </c>
      <c r="O86" s="4" t="s">
        <v>2587</v>
      </c>
      <c r="P86" s="4">
        <v>2005</v>
      </c>
      <c r="Q86" s="4" t="s">
        <v>2444</v>
      </c>
      <c r="R86" s="19">
        <v>55</v>
      </c>
      <c r="S86" s="7">
        <v>4</v>
      </c>
      <c r="T86" s="47" t="s">
        <v>2459</v>
      </c>
      <c r="U86" s="7">
        <f>W86/R86</f>
        <v>169.67272727272729</v>
      </c>
      <c r="V86" s="4">
        <f t="shared" si="16"/>
        <v>11</v>
      </c>
      <c r="W86" s="4">
        <f t="shared" si="22"/>
        <v>9332</v>
      </c>
      <c r="X86" s="48">
        <v>6544</v>
      </c>
      <c r="Y86" s="49"/>
      <c r="Z86" s="48">
        <v>1708</v>
      </c>
      <c r="AA86" s="53"/>
      <c r="AB86" s="48"/>
      <c r="AC86" s="53"/>
      <c r="AD86" s="48">
        <v>620</v>
      </c>
      <c r="AE86" s="48">
        <v>5</v>
      </c>
      <c r="AF86" s="48">
        <v>81</v>
      </c>
      <c r="AG86" s="48">
        <v>5</v>
      </c>
      <c r="AH86" s="53"/>
      <c r="AI86" s="53">
        <v>50</v>
      </c>
      <c r="AJ86" s="53"/>
      <c r="AK86" s="53"/>
      <c r="AL86" s="53"/>
      <c r="AM86" s="53"/>
      <c r="AN86" s="53"/>
      <c r="AO86" s="53"/>
      <c r="AP86" s="53"/>
      <c r="AQ86" s="53"/>
      <c r="AR86" s="53"/>
      <c r="AS86" s="53"/>
      <c r="AT86" s="53"/>
      <c r="AU86" s="53"/>
      <c r="AV86" s="53"/>
      <c r="AW86" s="53"/>
      <c r="AX86" s="53"/>
      <c r="AY86" s="48"/>
      <c r="AZ86" s="4">
        <f t="shared" si="23"/>
        <v>9013</v>
      </c>
      <c r="BA86" s="50">
        <v>157</v>
      </c>
      <c r="BB86" s="54"/>
      <c r="BC86" s="54"/>
      <c r="BD86" s="54"/>
      <c r="BE86" s="4">
        <f t="shared" si="24"/>
        <v>157</v>
      </c>
      <c r="BF86" s="56">
        <v>59</v>
      </c>
      <c r="BG86" s="56">
        <v>2</v>
      </c>
      <c r="BH86" s="56">
        <v>101</v>
      </c>
      <c r="BI86" s="56"/>
      <c r="BJ86" s="19">
        <f t="shared" si="25"/>
        <v>162</v>
      </c>
      <c r="BK86" s="19"/>
      <c r="BL86" s="4"/>
      <c r="BM86" s="52">
        <v>1808</v>
      </c>
    </row>
    <row r="87" spans="1:65" x14ac:dyDescent="0.15">
      <c r="A87" s="4">
        <v>86</v>
      </c>
      <c r="B87" s="4" t="s">
        <v>343</v>
      </c>
      <c r="C87" s="4" t="s">
        <v>1675</v>
      </c>
      <c r="D87" s="4" t="s">
        <v>1600</v>
      </c>
      <c r="E87" s="4" t="s">
        <v>2448</v>
      </c>
      <c r="F87" s="5">
        <v>55.949710000000003</v>
      </c>
      <c r="G87" s="5">
        <v>11.898104</v>
      </c>
      <c r="H87" s="4" t="s">
        <v>534</v>
      </c>
      <c r="I87" s="4" t="s">
        <v>2443</v>
      </c>
      <c r="J87" s="4" t="s">
        <v>2488</v>
      </c>
      <c r="K87" s="4" t="s">
        <v>626</v>
      </c>
      <c r="L87" s="4">
        <v>4600</v>
      </c>
      <c r="M87" s="4">
        <v>2600</v>
      </c>
      <c r="N87" s="19">
        <f t="shared" si="21"/>
        <v>3600</v>
      </c>
      <c r="O87" s="4" t="s">
        <v>2588</v>
      </c>
      <c r="P87" s="4">
        <v>1973</v>
      </c>
      <c r="Q87" s="4" t="s">
        <v>2589</v>
      </c>
      <c r="R87" s="19">
        <v>77</v>
      </c>
      <c r="S87" s="7" t="s">
        <v>2466</v>
      </c>
      <c r="T87" s="47"/>
      <c r="U87" s="7">
        <f>W87/R87</f>
        <v>47.285714285714285</v>
      </c>
      <c r="V87" s="4">
        <f t="shared" si="16"/>
        <v>6</v>
      </c>
      <c r="W87" s="4">
        <f t="shared" si="22"/>
        <v>3641</v>
      </c>
      <c r="X87" s="48">
        <v>3400</v>
      </c>
      <c r="Y87" s="49"/>
      <c r="Z87" s="48">
        <v>100</v>
      </c>
      <c r="AA87" s="48"/>
      <c r="AB87" s="48"/>
      <c r="AC87" s="48"/>
      <c r="AD87" s="48">
        <v>74</v>
      </c>
      <c r="AE87" s="48">
        <v>18</v>
      </c>
      <c r="AF87" s="48"/>
      <c r="AG87" s="48"/>
      <c r="AH87" s="48"/>
      <c r="AI87" s="48"/>
      <c r="AJ87" s="48"/>
      <c r="AK87" s="48"/>
      <c r="AL87" s="48"/>
      <c r="AM87" s="48"/>
      <c r="AN87" s="48"/>
      <c r="AO87" s="48"/>
      <c r="AP87" s="48"/>
      <c r="AQ87" s="48"/>
      <c r="AR87" s="48"/>
      <c r="AS87" s="48"/>
      <c r="AT87" s="48"/>
      <c r="AU87" s="48"/>
      <c r="AV87" s="48"/>
      <c r="AW87" s="48"/>
      <c r="AX87" s="48"/>
      <c r="AY87" s="48"/>
      <c r="AZ87" s="4">
        <f t="shared" si="23"/>
        <v>3592</v>
      </c>
      <c r="BA87" s="50">
        <v>27</v>
      </c>
      <c r="BB87" s="50"/>
      <c r="BC87" s="50"/>
      <c r="BD87" s="50"/>
      <c r="BE87" s="4">
        <f t="shared" si="24"/>
        <v>27</v>
      </c>
      <c r="BF87" s="51"/>
      <c r="BG87" s="51"/>
      <c r="BH87" s="51">
        <v>21</v>
      </c>
      <c r="BI87" s="51"/>
      <c r="BJ87" s="4">
        <f t="shared" si="25"/>
        <v>21</v>
      </c>
      <c r="BK87" s="4">
        <v>1</v>
      </c>
      <c r="BL87" s="4"/>
      <c r="BM87" s="52"/>
    </row>
    <row r="88" spans="1:65" x14ac:dyDescent="0.15">
      <c r="A88" s="4">
        <v>87</v>
      </c>
      <c r="B88" s="4" t="s">
        <v>345</v>
      </c>
      <c r="C88" s="4" t="s">
        <v>1151</v>
      </c>
      <c r="D88" s="4" t="s">
        <v>1600</v>
      </c>
      <c r="E88" s="4" t="s">
        <v>2442</v>
      </c>
      <c r="F88" s="5">
        <v>54.841152000000001</v>
      </c>
      <c r="G88" s="5">
        <v>11.497963</v>
      </c>
      <c r="H88" s="4" t="s">
        <v>1337</v>
      </c>
      <c r="I88" s="4" t="s">
        <v>2443</v>
      </c>
      <c r="J88" s="4"/>
      <c r="K88" s="4" t="s">
        <v>5</v>
      </c>
      <c r="L88" s="4">
        <v>4800</v>
      </c>
      <c r="M88" s="4">
        <v>4000</v>
      </c>
      <c r="N88" s="19">
        <f t="shared" si="21"/>
        <v>4400</v>
      </c>
      <c r="O88" s="4" t="s">
        <v>2590</v>
      </c>
      <c r="P88" s="4">
        <v>2007</v>
      </c>
      <c r="Q88" s="4" t="s">
        <v>2481</v>
      </c>
      <c r="R88" s="7" t="s">
        <v>2455</v>
      </c>
      <c r="S88" s="7" t="s">
        <v>2445</v>
      </c>
      <c r="T88" s="47"/>
      <c r="U88" s="7"/>
      <c r="V88" s="4">
        <f t="shared" si="16"/>
        <v>1</v>
      </c>
      <c r="W88" s="4">
        <f t="shared" si="22"/>
        <v>1</v>
      </c>
      <c r="X88" s="48">
        <v>1</v>
      </c>
      <c r="Y88" s="49"/>
      <c r="Z88" s="48"/>
      <c r="AA88" s="48"/>
      <c r="AB88" s="48"/>
      <c r="AC88" s="48"/>
      <c r="AD88" s="48"/>
      <c r="AE88" s="48"/>
      <c r="AF88" s="48"/>
      <c r="AG88" s="48"/>
      <c r="AH88" s="48"/>
      <c r="AI88" s="48"/>
      <c r="AJ88" s="48"/>
      <c r="AK88" s="48"/>
      <c r="AL88" s="48"/>
      <c r="AM88" s="48"/>
      <c r="AN88" s="48"/>
      <c r="AO88" s="48"/>
      <c r="AP88" s="48"/>
      <c r="AQ88" s="48"/>
      <c r="AR88" s="48"/>
      <c r="AS88" s="48"/>
      <c r="AT88" s="48"/>
      <c r="AU88" s="48"/>
      <c r="AV88" s="48"/>
      <c r="AW88" s="48"/>
      <c r="AX88" s="48"/>
      <c r="AY88" s="48"/>
      <c r="AZ88" s="4">
        <f t="shared" si="23"/>
        <v>1</v>
      </c>
      <c r="BA88" s="50"/>
      <c r="BB88" s="50"/>
      <c r="BC88" s="50"/>
      <c r="BD88" s="50"/>
      <c r="BE88" s="4">
        <f t="shared" si="24"/>
        <v>0</v>
      </c>
      <c r="BF88" s="51"/>
      <c r="BG88" s="51"/>
      <c r="BH88" s="51"/>
      <c r="BI88" s="51"/>
      <c r="BJ88" s="4">
        <f t="shared" si="25"/>
        <v>0</v>
      </c>
      <c r="BK88" s="4"/>
      <c r="BL88" s="4"/>
      <c r="BM88" s="52"/>
    </row>
    <row r="89" spans="1:65" x14ac:dyDescent="0.15">
      <c r="A89" s="4">
        <v>88</v>
      </c>
      <c r="B89" s="4" t="s">
        <v>346</v>
      </c>
      <c r="C89" s="4" t="s">
        <v>2591</v>
      </c>
      <c r="D89" s="4" t="s">
        <v>1568</v>
      </c>
      <c r="E89" s="4" t="s">
        <v>2452</v>
      </c>
      <c r="F89" s="5">
        <v>55.354781000000003</v>
      </c>
      <c r="G89" s="5">
        <v>11.411236000000001</v>
      </c>
      <c r="H89" s="4" t="s">
        <v>2592</v>
      </c>
      <c r="I89" s="4" t="s">
        <v>2453</v>
      </c>
      <c r="J89" s="4" t="s">
        <v>2471</v>
      </c>
      <c r="K89" s="4" t="s">
        <v>12</v>
      </c>
      <c r="L89" s="4">
        <v>3900</v>
      </c>
      <c r="M89" s="4">
        <v>2600</v>
      </c>
      <c r="N89" s="19">
        <f t="shared" si="21"/>
        <v>3250</v>
      </c>
      <c r="O89" s="4" t="s">
        <v>2499</v>
      </c>
      <c r="P89" s="4">
        <v>1945</v>
      </c>
      <c r="Q89" s="4" t="s">
        <v>2481</v>
      </c>
      <c r="R89" s="7" t="s">
        <v>2455</v>
      </c>
      <c r="S89" s="7" t="s">
        <v>2445</v>
      </c>
      <c r="T89" s="47"/>
      <c r="U89" s="7"/>
      <c r="V89" s="4">
        <f t="shared" si="16"/>
        <v>3</v>
      </c>
      <c r="W89" s="4">
        <f t="shared" si="22"/>
        <v>32</v>
      </c>
      <c r="X89" s="48"/>
      <c r="Y89" s="49"/>
      <c r="Z89" s="48"/>
      <c r="AA89" s="48"/>
      <c r="AB89" s="48"/>
      <c r="AC89" s="48"/>
      <c r="AD89" s="48"/>
      <c r="AE89" s="48"/>
      <c r="AF89" s="48"/>
      <c r="AG89" s="48"/>
      <c r="AH89" s="48"/>
      <c r="AI89" s="48"/>
      <c r="AJ89" s="48"/>
      <c r="AK89" s="48"/>
      <c r="AL89" s="48"/>
      <c r="AM89" s="48"/>
      <c r="AN89" s="48"/>
      <c r="AO89" s="48"/>
      <c r="AP89" s="48"/>
      <c r="AQ89" s="48"/>
      <c r="AR89" s="48"/>
      <c r="AS89" s="48"/>
      <c r="AT89" s="48"/>
      <c r="AU89" s="48"/>
      <c r="AV89" s="48"/>
      <c r="AW89" s="48"/>
      <c r="AX89" s="48"/>
      <c r="AY89" s="48"/>
      <c r="AZ89" s="4">
        <f t="shared" si="23"/>
        <v>0</v>
      </c>
      <c r="BA89" s="50"/>
      <c r="BB89" s="50"/>
      <c r="BC89" s="50"/>
      <c r="BD89" s="50"/>
      <c r="BE89" s="4">
        <f t="shared" si="24"/>
        <v>0</v>
      </c>
      <c r="BF89" s="51">
        <v>21</v>
      </c>
      <c r="BG89" s="51">
        <v>3</v>
      </c>
      <c r="BH89" s="51">
        <v>8</v>
      </c>
      <c r="BI89" s="51"/>
      <c r="BJ89" s="4">
        <f t="shared" si="25"/>
        <v>32</v>
      </c>
      <c r="BK89" s="4"/>
      <c r="BL89" s="4"/>
      <c r="BM89" s="52"/>
    </row>
    <row r="90" spans="1:65" x14ac:dyDescent="0.15">
      <c r="A90" s="4">
        <v>89</v>
      </c>
      <c r="B90" s="4" t="s">
        <v>350</v>
      </c>
      <c r="C90" s="4" t="s">
        <v>507</v>
      </c>
      <c r="D90" s="4" t="s">
        <v>1600</v>
      </c>
      <c r="E90" s="4" t="s">
        <v>2442</v>
      </c>
      <c r="F90" s="5">
        <v>54.893355939999999</v>
      </c>
      <c r="G90" s="5">
        <v>11.745800969999999</v>
      </c>
      <c r="H90" s="4" t="s">
        <v>534</v>
      </c>
      <c r="I90" s="4" t="s">
        <v>2443</v>
      </c>
      <c r="J90" s="4"/>
      <c r="K90" s="4" t="s">
        <v>5</v>
      </c>
      <c r="L90" s="4">
        <v>4720</v>
      </c>
      <c r="M90" s="4">
        <v>4060</v>
      </c>
      <c r="N90" s="19">
        <f t="shared" si="21"/>
        <v>4390</v>
      </c>
      <c r="O90" s="4" t="s">
        <v>2465</v>
      </c>
      <c r="P90" s="4">
        <v>1976</v>
      </c>
      <c r="Q90" s="4" t="s">
        <v>2444</v>
      </c>
      <c r="R90" s="19">
        <v>35</v>
      </c>
      <c r="S90" s="7" t="s">
        <v>2493</v>
      </c>
      <c r="T90" s="47"/>
      <c r="U90" s="7">
        <f t="shared" ref="U90:U97" si="26">W90/R90</f>
        <v>2.9714285714285715</v>
      </c>
      <c r="V90" s="4">
        <f t="shared" si="16"/>
        <v>2</v>
      </c>
      <c r="W90" s="4">
        <f t="shared" si="22"/>
        <v>104</v>
      </c>
      <c r="X90" s="48">
        <v>10</v>
      </c>
      <c r="Y90" s="49"/>
      <c r="Z90" s="48">
        <v>94</v>
      </c>
      <c r="AA90" s="48"/>
      <c r="AB90" s="48"/>
      <c r="AC90" s="48"/>
      <c r="AD90" s="48"/>
      <c r="AE90" s="48"/>
      <c r="AF90" s="48"/>
      <c r="AG90" s="48"/>
      <c r="AH90" s="48"/>
      <c r="AI90" s="48"/>
      <c r="AJ90" s="48"/>
      <c r="AK90" s="48"/>
      <c r="AL90" s="48"/>
      <c r="AM90" s="48"/>
      <c r="AN90" s="48"/>
      <c r="AO90" s="48"/>
      <c r="AP90" s="48"/>
      <c r="AQ90" s="48"/>
      <c r="AR90" s="48"/>
      <c r="AS90" s="48"/>
      <c r="AT90" s="48"/>
      <c r="AU90" s="48"/>
      <c r="AV90" s="48"/>
      <c r="AW90" s="48"/>
      <c r="AX90" s="48"/>
      <c r="AY90" s="48"/>
      <c r="AZ90" s="4">
        <f t="shared" si="23"/>
        <v>104</v>
      </c>
      <c r="BA90" s="50"/>
      <c r="BB90" s="50"/>
      <c r="BC90" s="50"/>
      <c r="BD90" s="50"/>
      <c r="BE90" s="4">
        <f t="shared" si="24"/>
        <v>0</v>
      </c>
      <c r="BF90" s="51"/>
      <c r="BG90" s="51"/>
      <c r="BH90" s="51"/>
      <c r="BI90" s="51"/>
      <c r="BJ90" s="4">
        <f t="shared" si="25"/>
        <v>0</v>
      </c>
      <c r="BK90" s="4"/>
      <c r="BL90" s="4"/>
      <c r="BM90" s="52"/>
    </row>
    <row r="91" spans="1:65" x14ac:dyDescent="0.15">
      <c r="A91" s="4">
        <v>90</v>
      </c>
      <c r="B91" s="4" t="s">
        <v>352</v>
      </c>
      <c r="C91" s="4" t="s">
        <v>1631</v>
      </c>
      <c r="D91" s="4" t="s">
        <v>1600</v>
      </c>
      <c r="E91" s="4" t="s">
        <v>2442</v>
      </c>
      <c r="F91" s="5">
        <v>56.468057000000002</v>
      </c>
      <c r="G91" s="5">
        <v>10.0627</v>
      </c>
      <c r="H91" s="4" t="s">
        <v>573</v>
      </c>
      <c r="I91" s="4" t="s">
        <v>2443</v>
      </c>
      <c r="J91" s="4"/>
      <c r="K91" s="4" t="s">
        <v>5</v>
      </c>
      <c r="L91" s="4">
        <v>4500</v>
      </c>
      <c r="M91" s="4">
        <v>4000</v>
      </c>
      <c r="N91" s="19">
        <f t="shared" si="21"/>
        <v>4250</v>
      </c>
      <c r="O91" s="4" t="s">
        <v>2593</v>
      </c>
      <c r="P91" s="4">
        <v>2019</v>
      </c>
      <c r="Q91" s="4" t="s">
        <v>2481</v>
      </c>
      <c r="R91" s="19">
        <v>2300</v>
      </c>
      <c r="S91" s="7" t="s">
        <v>2594</v>
      </c>
      <c r="T91" s="47" t="s">
        <v>2579</v>
      </c>
      <c r="U91" s="7">
        <f t="shared" si="26"/>
        <v>4.3478260869565219E-4</v>
      </c>
      <c r="V91" s="4">
        <f t="shared" si="16"/>
        <v>1</v>
      </c>
      <c r="W91" s="4">
        <f t="shared" si="22"/>
        <v>1</v>
      </c>
      <c r="X91" s="48"/>
      <c r="Y91" s="49"/>
      <c r="Z91" s="48"/>
      <c r="AA91" s="48"/>
      <c r="AB91" s="48">
        <v>1</v>
      </c>
      <c r="AC91" s="48"/>
      <c r="AD91" s="48"/>
      <c r="AE91" s="48"/>
      <c r="AF91" s="48"/>
      <c r="AG91" s="48"/>
      <c r="AH91" s="48"/>
      <c r="AI91" s="48"/>
      <c r="AJ91" s="48"/>
      <c r="AK91" s="48"/>
      <c r="AL91" s="48"/>
      <c r="AM91" s="48"/>
      <c r="AN91" s="48"/>
      <c r="AO91" s="48"/>
      <c r="AP91" s="48"/>
      <c r="AQ91" s="48"/>
      <c r="AR91" s="48"/>
      <c r="AS91" s="48"/>
      <c r="AT91" s="48"/>
      <c r="AU91" s="48"/>
      <c r="AV91" s="48"/>
      <c r="AW91" s="48"/>
      <c r="AX91" s="48"/>
      <c r="AY91" s="48"/>
      <c r="AZ91" s="4">
        <f t="shared" si="23"/>
        <v>1</v>
      </c>
      <c r="BA91" s="50"/>
      <c r="BB91" s="50"/>
      <c r="BC91" s="50"/>
      <c r="BD91" s="50"/>
      <c r="BE91" s="4">
        <f t="shared" si="24"/>
        <v>0</v>
      </c>
      <c r="BF91" s="51"/>
      <c r="BG91" s="51"/>
      <c r="BH91" s="51"/>
      <c r="BI91" s="51"/>
      <c r="BJ91" s="4">
        <f t="shared" si="25"/>
        <v>0</v>
      </c>
      <c r="BK91" s="4"/>
      <c r="BL91" s="4"/>
      <c r="BM91" s="52">
        <v>19</v>
      </c>
    </row>
    <row r="92" spans="1:65" x14ac:dyDescent="0.15">
      <c r="A92" s="4">
        <v>91</v>
      </c>
      <c r="B92" s="4" t="s">
        <v>377</v>
      </c>
      <c r="C92" s="4" t="s">
        <v>1631</v>
      </c>
      <c r="D92" s="4" t="s">
        <v>1600</v>
      </c>
      <c r="E92" s="4" t="s">
        <v>2448</v>
      </c>
      <c r="F92" s="5">
        <v>56.701734000000002</v>
      </c>
      <c r="G92" s="5">
        <v>10.097375</v>
      </c>
      <c r="H92" s="4" t="s">
        <v>534</v>
      </c>
      <c r="I92" s="4" t="s">
        <v>2443</v>
      </c>
      <c r="J92" s="4" t="s">
        <v>2453</v>
      </c>
      <c r="K92" s="4" t="s">
        <v>626</v>
      </c>
      <c r="L92" s="4">
        <v>4230</v>
      </c>
      <c r="M92" s="4">
        <v>3370</v>
      </c>
      <c r="N92" s="19">
        <f t="shared" si="21"/>
        <v>3800</v>
      </c>
      <c r="O92" s="4" t="s">
        <v>2595</v>
      </c>
      <c r="P92" s="4" t="s">
        <v>1683</v>
      </c>
      <c r="Q92" s="4" t="s">
        <v>2444</v>
      </c>
      <c r="R92" s="4">
        <v>4</v>
      </c>
      <c r="S92" s="7" t="s">
        <v>2462</v>
      </c>
      <c r="T92" s="47" t="s">
        <v>2463</v>
      </c>
      <c r="U92" s="7">
        <f t="shared" si="26"/>
        <v>161</v>
      </c>
      <c r="V92" s="4">
        <f t="shared" si="16"/>
        <v>16</v>
      </c>
      <c r="W92" s="4">
        <f t="shared" si="22"/>
        <v>644</v>
      </c>
      <c r="X92" s="48">
        <v>45</v>
      </c>
      <c r="Y92" s="49"/>
      <c r="Z92" s="48">
        <v>75</v>
      </c>
      <c r="AA92" s="48"/>
      <c r="AB92" s="48">
        <v>3</v>
      </c>
      <c r="AC92" s="48">
        <v>125</v>
      </c>
      <c r="AD92" s="48">
        <v>2</v>
      </c>
      <c r="AE92" s="48">
        <v>31</v>
      </c>
      <c r="AF92" s="48">
        <v>27</v>
      </c>
      <c r="AG92" s="48">
        <v>7</v>
      </c>
      <c r="AH92" s="48"/>
      <c r="AI92" s="48"/>
      <c r="AJ92" s="48"/>
      <c r="AK92" s="48"/>
      <c r="AL92" s="48"/>
      <c r="AM92" s="48">
        <v>1</v>
      </c>
      <c r="AN92" s="48"/>
      <c r="AO92" s="48"/>
      <c r="AP92" s="48"/>
      <c r="AQ92" s="48"/>
      <c r="AR92" s="48"/>
      <c r="AS92" s="48"/>
      <c r="AT92" s="48"/>
      <c r="AU92" s="48"/>
      <c r="AV92" s="48"/>
      <c r="AW92" s="48"/>
      <c r="AX92" s="48">
        <v>2</v>
      </c>
      <c r="AY92" s="48"/>
      <c r="AZ92" s="4">
        <f t="shared" si="23"/>
        <v>318</v>
      </c>
      <c r="BA92" s="50">
        <v>135</v>
      </c>
      <c r="BB92" s="50">
        <v>39</v>
      </c>
      <c r="BC92" s="50"/>
      <c r="BD92" s="50">
        <v>131</v>
      </c>
      <c r="BE92" s="4">
        <f t="shared" si="24"/>
        <v>305</v>
      </c>
      <c r="BF92" s="51">
        <v>19</v>
      </c>
      <c r="BG92" s="51">
        <v>1</v>
      </c>
      <c r="BH92" s="51">
        <v>1</v>
      </c>
      <c r="BI92" s="51"/>
      <c r="BJ92" s="4">
        <f t="shared" si="25"/>
        <v>21</v>
      </c>
      <c r="BK92" s="4"/>
      <c r="BL92" s="4"/>
      <c r="BM92" s="52">
        <v>2523</v>
      </c>
    </row>
    <row r="93" spans="1:65" x14ac:dyDescent="0.15">
      <c r="A93" s="4">
        <v>92</v>
      </c>
      <c r="B93" s="4" t="s">
        <v>378</v>
      </c>
      <c r="C93" s="4" t="s">
        <v>1567</v>
      </c>
      <c r="D93" s="4" t="s">
        <v>1568</v>
      </c>
      <c r="E93" s="4" t="s">
        <v>2452</v>
      </c>
      <c r="F93" s="5">
        <v>55.590859999999999</v>
      </c>
      <c r="G93" s="5">
        <v>11.57616</v>
      </c>
      <c r="H93" s="4" t="s">
        <v>999</v>
      </c>
      <c r="I93" s="4" t="s">
        <v>2453</v>
      </c>
      <c r="J93" s="4" t="s">
        <v>2471</v>
      </c>
      <c r="K93" s="4" t="s">
        <v>12</v>
      </c>
      <c r="L93" s="4">
        <v>3370</v>
      </c>
      <c r="M93" s="4">
        <v>2700</v>
      </c>
      <c r="N93" s="19">
        <f t="shared" si="21"/>
        <v>3035</v>
      </c>
      <c r="O93" s="4" t="s">
        <v>2485</v>
      </c>
      <c r="P93" s="4">
        <v>1943</v>
      </c>
      <c r="Q93" s="4" t="s">
        <v>2481</v>
      </c>
      <c r="R93" s="19">
        <v>41</v>
      </c>
      <c r="S93" s="7" t="s">
        <v>2445</v>
      </c>
      <c r="T93" s="47"/>
      <c r="U93" s="7">
        <f t="shared" si="26"/>
        <v>9.7560975609756101E-2</v>
      </c>
      <c r="V93" s="4">
        <f t="shared" si="16"/>
        <v>2</v>
      </c>
      <c r="W93" s="4">
        <f t="shared" si="22"/>
        <v>4</v>
      </c>
      <c r="X93" s="48"/>
      <c r="Y93" s="49"/>
      <c r="Z93" s="48"/>
      <c r="AA93" s="48"/>
      <c r="AB93" s="48"/>
      <c r="AC93" s="48"/>
      <c r="AD93" s="48"/>
      <c r="AE93" s="48"/>
      <c r="AF93" s="48"/>
      <c r="AG93" s="48"/>
      <c r="AH93" s="48"/>
      <c r="AI93" s="48"/>
      <c r="AJ93" s="48"/>
      <c r="AK93" s="48"/>
      <c r="AL93" s="48"/>
      <c r="AM93" s="48"/>
      <c r="AN93" s="48"/>
      <c r="AO93" s="48"/>
      <c r="AP93" s="48"/>
      <c r="AQ93" s="48"/>
      <c r="AR93" s="48"/>
      <c r="AS93" s="48"/>
      <c r="AT93" s="48"/>
      <c r="AU93" s="48"/>
      <c r="AV93" s="48"/>
      <c r="AW93" s="48"/>
      <c r="AX93" s="48"/>
      <c r="AY93" s="48"/>
      <c r="AZ93" s="4">
        <f t="shared" si="23"/>
        <v>0</v>
      </c>
      <c r="BA93" s="50"/>
      <c r="BB93" s="50"/>
      <c r="BC93" s="50"/>
      <c r="BD93" s="50"/>
      <c r="BE93" s="4">
        <f t="shared" si="24"/>
        <v>0</v>
      </c>
      <c r="BF93" s="51"/>
      <c r="BG93" s="51"/>
      <c r="BH93" s="51">
        <v>1</v>
      </c>
      <c r="BI93" s="51">
        <v>3</v>
      </c>
      <c r="BJ93" s="4">
        <f t="shared" si="25"/>
        <v>4</v>
      </c>
      <c r="BK93" s="4"/>
      <c r="BL93" s="4"/>
      <c r="BM93" s="52"/>
    </row>
    <row r="94" spans="1:65" x14ac:dyDescent="0.15">
      <c r="A94" s="4">
        <v>93</v>
      </c>
      <c r="B94" s="4" t="s">
        <v>389</v>
      </c>
      <c r="C94" s="4" t="s">
        <v>1567</v>
      </c>
      <c r="D94" s="4" t="s">
        <v>1568</v>
      </c>
      <c r="E94" s="4" t="s">
        <v>2452</v>
      </c>
      <c r="F94" s="5">
        <v>55.626303999999998</v>
      </c>
      <c r="G94" s="5">
        <v>11.330558999999999</v>
      </c>
      <c r="H94" s="4" t="s">
        <v>999</v>
      </c>
      <c r="I94" s="4" t="s">
        <v>2443</v>
      </c>
      <c r="J94" s="4"/>
      <c r="K94" s="4" t="s">
        <v>5</v>
      </c>
      <c r="L94" s="4">
        <v>4800</v>
      </c>
      <c r="M94" s="4">
        <v>4000</v>
      </c>
      <c r="N94" s="19">
        <f t="shared" si="21"/>
        <v>4400</v>
      </c>
      <c r="O94" s="4" t="s">
        <v>2475</v>
      </c>
      <c r="P94" s="4">
        <v>2010</v>
      </c>
      <c r="Q94" s="4" t="s">
        <v>2444</v>
      </c>
      <c r="R94" s="4">
        <v>47</v>
      </c>
      <c r="S94" s="7">
        <v>4</v>
      </c>
      <c r="T94" s="47" t="s">
        <v>2459</v>
      </c>
      <c r="U94" s="7">
        <f t="shared" si="26"/>
        <v>0.27659574468085107</v>
      </c>
      <c r="V94" s="4">
        <f t="shared" si="16"/>
        <v>3</v>
      </c>
      <c r="W94" s="4">
        <f t="shared" si="22"/>
        <v>13</v>
      </c>
      <c r="X94" s="48">
        <v>6</v>
      </c>
      <c r="Y94" s="49"/>
      <c r="Z94" s="48"/>
      <c r="AA94" s="48"/>
      <c r="AB94" s="48"/>
      <c r="AC94" s="48"/>
      <c r="AD94" s="48"/>
      <c r="AE94" s="48"/>
      <c r="AF94" s="48"/>
      <c r="AG94" s="48"/>
      <c r="AH94" s="48"/>
      <c r="AI94" s="48"/>
      <c r="AJ94" s="48"/>
      <c r="AK94" s="48"/>
      <c r="AL94" s="48"/>
      <c r="AM94" s="48"/>
      <c r="AN94" s="48"/>
      <c r="AO94" s="48"/>
      <c r="AP94" s="48"/>
      <c r="AQ94" s="48"/>
      <c r="AR94" s="48"/>
      <c r="AS94" s="48"/>
      <c r="AT94" s="48"/>
      <c r="AU94" s="48"/>
      <c r="AV94" s="48"/>
      <c r="AW94" s="48"/>
      <c r="AX94" s="48"/>
      <c r="AY94" s="48"/>
      <c r="AZ94" s="4">
        <f t="shared" si="23"/>
        <v>6</v>
      </c>
      <c r="BA94" s="50"/>
      <c r="BB94" s="50"/>
      <c r="BC94" s="50"/>
      <c r="BD94" s="50"/>
      <c r="BE94" s="4">
        <f t="shared" si="24"/>
        <v>0</v>
      </c>
      <c r="BF94" s="51"/>
      <c r="BG94" s="51"/>
      <c r="BH94" s="51">
        <v>5</v>
      </c>
      <c r="BI94" s="51">
        <v>2</v>
      </c>
      <c r="BJ94" s="4">
        <f t="shared" si="25"/>
        <v>7</v>
      </c>
      <c r="BK94" s="4"/>
      <c r="BL94" s="4"/>
      <c r="BM94" s="52"/>
    </row>
    <row r="95" spans="1:65" x14ac:dyDescent="0.15">
      <c r="A95" s="4">
        <v>94</v>
      </c>
      <c r="B95" s="4" t="s">
        <v>392</v>
      </c>
      <c r="C95" s="4" t="s">
        <v>2576</v>
      </c>
      <c r="D95" s="4" t="s">
        <v>1600</v>
      </c>
      <c r="E95" s="4" t="s">
        <v>2442</v>
      </c>
      <c r="F95" s="5">
        <v>55.388427</v>
      </c>
      <c r="G95" s="5">
        <v>9.8188659999996997</v>
      </c>
      <c r="H95" s="4" t="s">
        <v>1337</v>
      </c>
      <c r="I95" s="4" t="s">
        <v>2443</v>
      </c>
      <c r="J95" s="4"/>
      <c r="K95" s="4" t="s">
        <v>5</v>
      </c>
      <c r="L95" s="4">
        <v>5400</v>
      </c>
      <c r="M95" s="4">
        <v>4000</v>
      </c>
      <c r="N95" s="19">
        <f t="shared" si="21"/>
        <v>4700</v>
      </c>
      <c r="O95" s="4" t="s">
        <v>2596</v>
      </c>
      <c r="P95" s="4">
        <v>2013</v>
      </c>
      <c r="Q95" s="4" t="s">
        <v>2444</v>
      </c>
      <c r="R95" s="4">
        <v>196</v>
      </c>
      <c r="S95" s="7" t="s">
        <v>2597</v>
      </c>
      <c r="T95" s="47" t="s">
        <v>2579</v>
      </c>
      <c r="U95" s="7">
        <f t="shared" si="26"/>
        <v>12.362244897959183</v>
      </c>
      <c r="V95" s="4">
        <f t="shared" si="16"/>
        <v>14</v>
      </c>
      <c r="W95" s="4">
        <f t="shared" si="22"/>
        <v>2423</v>
      </c>
      <c r="X95" s="48">
        <v>1854</v>
      </c>
      <c r="Y95" s="49"/>
      <c r="Z95" s="48">
        <v>360</v>
      </c>
      <c r="AA95" s="48">
        <v>2</v>
      </c>
      <c r="AB95" s="48"/>
      <c r="AC95" s="48"/>
      <c r="AD95" s="48"/>
      <c r="AE95" s="48">
        <v>20</v>
      </c>
      <c r="AF95" s="48">
        <v>15</v>
      </c>
      <c r="AG95" s="48">
        <v>2</v>
      </c>
      <c r="AH95" s="48">
        <v>6</v>
      </c>
      <c r="AI95" s="48">
        <v>47</v>
      </c>
      <c r="AJ95" s="48">
        <v>3</v>
      </c>
      <c r="AK95" s="48"/>
      <c r="AL95" s="48"/>
      <c r="AM95" s="48">
        <v>1</v>
      </c>
      <c r="AN95" s="48"/>
      <c r="AO95" s="48">
        <v>36</v>
      </c>
      <c r="AP95" s="48"/>
      <c r="AQ95" s="48"/>
      <c r="AR95" s="48"/>
      <c r="AS95" s="48"/>
      <c r="AT95" s="48"/>
      <c r="AU95" s="48"/>
      <c r="AV95" s="48"/>
      <c r="AW95" s="48"/>
      <c r="AX95" s="48"/>
      <c r="AY95" s="48"/>
      <c r="AZ95" s="4">
        <f t="shared" si="23"/>
        <v>2346</v>
      </c>
      <c r="BA95" s="50">
        <v>18</v>
      </c>
      <c r="BB95" s="50">
        <v>2</v>
      </c>
      <c r="BC95" s="50"/>
      <c r="BD95" s="50">
        <v>57</v>
      </c>
      <c r="BE95" s="4">
        <f t="shared" si="24"/>
        <v>77</v>
      </c>
      <c r="BF95" s="51"/>
      <c r="BG95" s="51"/>
      <c r="BH95" s="51"/>
      <c r="BI95" s="51"/>
      <c r="BJ95" s="4">
        <f t="shared" si="25"/>
        <v>0</v>
      </c>
      <c r="BK95" s="4"/>
      <c r="BL95" s="4"/>
      <c r="BM95" s="52"/>
    </row>
    <row r="96" spans="1:65" x14ac:dyDescent="0.15">
      <c r="A96" s="4">
        <v>95</v>
      </c>
      <c r="B96" s="4" t="s">
        <v>404</v>
      </c>
      <c r="C96" s="4" t="s">
        <v>1631</v>
      </c>
      <c r="D96" s="4" t="s">
        <v>1600</v>
      </c>
      <c r="E96" s="4" t="s">
        <v>2442</v>
      </c>
      <c r="F96" s="5">
        <v>56.152455000000003</v>
      </c>
      <c r="G96" s="5">
        <v>10.541892000000001</v>
      </c>
      <c r="H96" s="4" t="s">
        <v>534</v>
      </c>
      <c r="I96" s="4" t="s">
        <v>2443</v>
      </c>
      <c r="J96" s="4" t="s">
        <v>2488</v>
      </c>
      <c r="K96" s="4" t="s">
        <v>626</v>
      </c>
      <c r="L96" s="4">
        <v>4580</v>
      </c>
      <c r="M96" s="4">
        <v>2600</v>
      </c>
      <c r="N96" s="19">
        <f t="shared" si="21"/>
        <v>3590</v>
      </c>
      <c r="O96" s="4" t="s">
        <v>2598</v>
      </c>
      <c r="P96" s="4">
        <v>1980</v>
      </c>
      <c r="Q96" s="4" t="s">
        <v>2444</v>
      </c>
      <c r="R96" s="4">
        <v>130</v>
      </c>
      <c r="S96" s="7" t="s">
        <v>2445</v>
      </c>
      <c r="T96" s="47"/>
      <c r="U96" s="7">
        <f t="shared" si="26"/>
        <v>1.1384615384615384</v>
      </c>
      <c r="V96" s="4">
        <f t="shared" si="16"/>
        <v>9</v>
      </c>
      <c r="W96" s="19">
        <f t="shared" si="22"/>
        <v>148</v>
      </c>
      <c r="X96" s="53">
        <v>51</v>
      </c>
      <c r="Y96" s="55"/>
      <c r="Z96" s="53">
        <v>75</v>
      </c>
      <c r="AA96" s="53">
        <v>7</v>
      </c>
      <c r="AB96" s="53"/>
      <c r="AC96" s="53">
        <v>5</v>
      </c>
      <c r="AD96" s="53"/>
      <c r="AE96" s="53">
        <v>2</v>
      </c>
      <c r="AF96" s="53"/>
      <c r="AG96" s="53"/>
      <c r="AH96" s="53"/>
      <c r="AI96" s="53">
        <v>1</v>
      </c>
      <c r="AJ96" s="53">
        <v>5</v>
      </c>
      <c r="AK96" s="53"/>
      <c r="AL96" s="53"/>
      <c r="AM96" s="53"/>
      <c r="AN96" s="53"/>
      <c r="AO96" s="53"/>
      <c r="AP96" s="53"/>
      <c r="AQ96" s="53"/>
      <c r="AR96" s="53"/>
      <c r="AS96" s="53"/>
      <c r="AT96" s="53"/>
      <c r="AU96" s="53">
        <v>1</v>
      </c>
      <c r="AV96" s="48"/>
      <c r="AW96" s="48"/>
      <c r="AX96" s="48"/>
      <c r="AY96" s="48"/>
      <c r="AZ96" s="19">
        <f t="shared" si="23"/>
        <v>147</v>
      </c>
      <c r="BA96" s="54">
        <v>1</v>
      </c>
      <c r="BB96" s="54"/>
      <c r="BC96" s="54"/>
      <c r="BD96" s="54"/>
      <c r="BE96" s="19">
        <f t="shared" si="24"/>
        <v>1</v>
      </c>
      <c r="BF96" s="56"/>
      <c r="BG96" s="56"/>
      <c r="BH96" s="56"/>
      <c r="BI96" s="56"/>
      <c r="BJ96" s="19">
        <f t="shared" si="25"/>
        <v>0</v>
      </c>
      <c r="BK96" s="19"/>
      <c r="BL96" s="4"/>
      <c r="BM96" s="52">
        <v>24</v>
      </c>
    </row>
    <row r="97" spans="1:65" x14ac:dyDescent="0.15">
      <c r="A97" s="4">
        <v>96</v>
      </c>
      <c r="B97" s="4" t="s">
        <v>405</v>
      </c>
      <c r="C97" s="4" t="s">
        <v>1631</v>
      </c>
      <c r="D97" s="4" t="s">
        <v>1600</v>
      </c>
      <c r="E97" s="4" t="s">
        <v>2442</v>
      </c>
      <c r="F97" s="5">
        <v>56.152455000000003</v>
      </c>
      <c r="G97" s="5">
        <v>10.541892000000001</v>
      </c>
      <c r="H97" s="4" t="s">
        <v>534</v>
      </c>
      <c r="I97" s="4" t="s">
        <v>2443</v>
      </c>
      <c r="J97" s="4" t="s">
        <v>2453</v>
      </c>
      <c r="K97" s="4" t="s">
        <v>626</v>
      </c>
      <c r="L97" s="4">
        <v>4500</v>
      </c>
      <c r="M97" s="4">
        <v>3500</v>
      </c>
      <c r="N97" s="19">
        <f t="shared" si="21"/>
        <v>4000</v>
      </c>
      <c r="O97" s="4" t="s">
        <v>1149</v>
      </c>
      <c r="P97" s="4">
        <v>2011</v>
      </c>
      <c r="Q97" s="4" t="s">
        <v>2444</v>
      </c>
      <c r="R97" s="4">
        <v>199</v>
      </c>
      <c r="S97" s="7" t="s">
        <v>2599</v>
      </c>
      <c r="T97" s="47" t="s">
        <v>2600</v>
      </c>
      <c r="U97" s="7">
        <f t="shared" si="26"/>
        <v>32.552763819095475</v>
      </c>
      <c r="V97" s="4">
        <f t="shared" si="16"/>
        <v>13</v>
      </c>
      <c r="W97" s="19">
        <f t="shared" si="22"/>
        <v>6478</v>
      </c>
      <c r="X97" s="53">
        <v>3192</v>
      </c>
      <c r="Y97" s="55"/>
      <c r="Z97" s="53">
        <v>2224</v>
      </c>
      <c r="AA97" s="53">
        <v>10</v>
      </c>
      <c r="AB97" s="53"/>
      <c r="AC97" s="53">
        <v>65</v>
      </c>
      <c r="AD97" s="53"/>
      <c r="AE97" s="53">
        <v>642</v>
      </c>
      <c r="AF97" s="53">
        <v>5</v>
      </c>
      <c r="AG97" s="53">
        <v>1</v>
      </c>
      <c r="AH97" s="53"/>
      <c r="AI97" s="53">
        <v>2</v>
      </c>
      <c r="AJ97" s="53">
        <v>2</v>
      </c>
      <c r="AK97" s="53">
        <v>323</v>
      </c>
      <c r="AL97" s="53"/>
      <c r="AM97" s="53"/>
      <c r="AN97" s="53"/>
      <c r="AO97" s="53"/>
      <c r="AP97" s="53"/>
      <c r="AQ97" s="53"/>
      <c r="AR97" s="53"/>
      <c r="AS97" s="48"/>
      <c r="AT97" s="48"/>
      <c r="AU97" s="48"/>
      <c r="AV97" s="48"/>
      <c r="AW97" s="48">
        <v>1</v>
      </c>
      <c r="AX97" s="48"/>
      <c r="AY97" s="48"/>
      <c r="AZ97" s="19">
        <f t="shared" si="23"/>
        <v>6467</v>
      </c>
      <c r="BA97" s="54">
        <v>6</v>
      </c>
      <c r="BB97" s="54"/>
      <c r="BC97" s="50"/>
      <c r="BD97" s="54">
        <v>5</v>
      </c>
      <c r="BE97" s="19">
        <f t="shared" si="24"/>
        <v>11</v>
      </c>
      <c r="BF97" s="56"/>
      <c r="BG97" s="56"/>
      <c r="BH97" s="56"/>
      <c r="BI97" s="56"/>
      <c r="BJ97" s="19">
        <f t="shared" si="25"/>
        <v>0</v>
      </c>
      <c r="BK97" s="19"/>
      <c r="BL97" s="4"/>
      <c r="BM97" s="52"/>
    </row>
    <row r="98" spans="1:65" x14ac:dyDescent="0.15">
      <c r="A98" s="4">
        <v>97</v>
      </c>
      <c r="B98" s="4" t="s">
        <v>2601</v>
      </c>
      <c r="C98" s="4" t="s">
        <v>1675</v>
      </c>
      <c r="D98" s="4" t="s">
        <v>1600</v>
      </c>
      <c r="E98" s="4" t="s">
        <v>2448</v>
      </c>
      <c r="F98" s="5">
        <v>55.852603000000002</v>
      </c>
      <c r="G98" s="5">
        <v>12.559704</v>
      </c>
      <c r="H98" s="7" t="s">
        <v>664</v>
      </c>
      <c r="I98" s="4" t="s">
        <v>2478</v>
      </c>
      <c r="J98" s="4" t="s">
        <v>2443</v>
      </c>
      <c r="K98" s="4" t="s">
        <v>1332</v>
      </c>
      <c r="L98" s="4">
        <v>5500</v>
      </c>
      <c r="M98" s="4">
        <v>4490</v>
      </c>
      <c r="N98" s="19">
        <f t="shared" si="21"/>
        <v>4995</v>
      </c>
      <c r="O98" s="4" t="s">
        <v>2465</v>
      </c>
      <c r="P98" s="4">
        <v>1976</v>
      </c>
      <c r="Q98" s="4" t="s">
        <v>2444</v>
      </c>
      <c r="R98" s="7" t="s">
        <v>2455</v>
      </c>
      <c r="S98" s="7" t="s">
        <v>2445</v>
      </c>
      <c r="T98" s="47"/>
      <c r="U98" s="7"/>
      <c r="V98" s="4">
        <f t="shared" ref="V98:V114" si="27">COUNTA(X98:AY98,BA98:BD98,BF98:BI98)</f>
        <v>1</v>
      </c>
      <c r="W98" s="19">
        <f t="shared" si="22"/>
        <v>1</v>
      </c>
      <c r="X98" s="53"/>
      <c r="Y98" s="55"/>
      <c r="Z98" s="53"/>
      <c r="AA98" s="53"/>
      <c r="AB98" s="53"/>
      <c r="AC98" s="53"/>
      <c r="AD98" s="53"/>
      <c r="AE98" s="53"/>
      <c r="AF98" s="53"/>
      <c r="AG98" s="53"/>
      <c r="AH98" s="53"/>
      <c r="AI98" s="53">
        <v>1</v>
      </c>
      <c r="AJ98" s="53"/>
      <c r="AK98" s="53"/>
      <c r="AL98" s="53"/>
      <c r="AM98" s="53"/>
      <c r="AN98" s="53"/>
      <c r="AO98" s="53"/>
      <c r="AP98" s="53"/>
      <c r="AQ98" s="53"/>
      <c r="AR98" s="53"/>
      <c r="AS98" s="53"/>
      <c r="AT98" s="53"/>
      <c r="AU98" s="53"/>
      <c r="AV98" s="53"/>
      <c r="AW98" s="53"/>
      <c r="AX98" s="53"/>
      <c r="AY98" s="48"/>
      <c r="AZ98" s="19">
        <f t="shared" si="23"/>
        <v>1</v>
      </c>
      <c r="BA98" s="54"/>
      <c r="BB98" s="54"/>
      <c r="BC98" s="54"/>
      <c r="BD98" s="54"/>
      <c r="BE98" s="19">
        <f t="shared" si="24"/>
        <v>0</v>
      </c>
      <c r="BF98" s="56"/>
      <c r="BG98" s="56"/>
      <c r="BH98" s="56"/>
      <c r="BI98" s="56"/>
      <c r="BJ98" s="19">
        <f t="shared" si="25"/>
        <v>0</v>
      </c>
      <c r="BK98" s="19"/>
      <c r="BL98" s="4"/>
      <c r="BM98" s="52"/>
    </row>
    <row r="99" spans="1:65" x14ac:dyDescent="0.15">
      <c r="A99" s="4">
        <v>98</v>
      </c>
      <c r="B99" s="4" t="s">
        <v>2602</v>
      </c>
      <c r="C99" s="4" t="s">
        <v>1675</v>
      </c>
      <c r="D99" s="4" t="s">
        <v>1600</v>
      </c>
      <c r="E99" s="4" t="s">
        <v>2448</v>
      </c>
      <c r="F99" s="5">
        <v>55.852603000000002</v>
      </c>
      <c r="G99" s="5">
        <v>12.559704</v>
      </c>
      <c r="H99" s="7" t="s">
        <v>664</v>
      </c>
      <c r="I99" s="4" t="s">
        <v>2478</v>
      </c>
      <c r="J99" s="4" t="s">
        <v>2443</v>
      </c>
      <c r="K99" s="4" t="s">
        <v>1332</v>
      </c>
      <c r="L99" s="4">
        <v>5500</v>
      </c>
      <c r="M99" s="4">
        <v>4490</v>
      </c>
      <c r="N99" s="19">
        <f t="shared" si="21"/>
        <v>4995</v>
      </c>
      <c r="O99" s="4" t="s">
        <v>2603</v>
      </c>
      <c r="P99" s="4">
        <v>1976</v>
      </c>
      <c r="Q99" s="4" t="s">
        <v>2444</v>
      </c>
      <c r="R99" s="19">
        <v>2500</v>
      </c>
      <c r="S99" s="7" t="s">
        <v>2604</v>
      </c>
      <c r="T99" s="47" t="s">
        <v>2457</v>
      </c>
      <c r="U99" s="7">
        <f>W99/R99</f>
        <v>4.3571999999999997</v>
      </c>
      <c r="V99" s="4">
        <f t="shared" si="27"/>
        <v>17</v>
      </c>
      <c r="W99" s="19">
        <f t="shared" si="22"/>
        <v>10893</v>
      </c>
      <c r="X99" s="53">
        <v>5515</v>
      </c>
      <c r="Y99" s="55"/>
      <c r="Z99" s="53">
        <v>4269</v>
      </c>
      <c r="AA99" s="53">
        <v>22</v>
      </c>
      <c r="AB99" s="53"/>
      <c r="AC99" s="53">
        <v>2</v>
      </c>
      <c r="AD99" s="53">
        <v>115</v>
      </c>
      <c r="AE99" s="53">
        <v>9</v>
      </c>
      <c r="AF99" s="53">
        <v>430</v>
      </c>
      <c r="AG99" s="53">
        <v>3</v>
      </c>
      <c r="AH99" s="53"/>
      <c r="AI99" s="53">
        <v>359</v>
      </c>
      <c r="AJ99" s="53"/>
      <c r="AK99" s="53"/>
      <c r="AL99" s="53"/>
      <c r="AM99" s="53"/>
      <c r="AN99" s="53"/>
      <c r="AO99" s="53">
        <v>3</v>
      </c>
      <c r="AP99" s="53"/>
      <c r="AQ99" s="53"/>
      <c r="AR99" s="53"/>
      <c r="AS99" s="53"/>
      <c r="AT99" s="53"/>
      <c r="AU99" s="53"/>
      <c r="AV99" s="53"/>
      <c r="AW99" s="53">
        <v>4</v>
      </c>
      <c r="AX99" s="53"/>
      <c r="AY99" s="48"/>
      <c r="AZ99" s="19">
        <f t="shared" si="23"/>
        <v>10731</v>
      </c>
      <c r="BA99" s="54">
        <v>130</v>
      </c>
      <c r="BB99" s="54">
        <v>4</v>
      </c>
      <c r="BC99" s="54"/>
      <c r="BD99" s="54">
        <v>1</v>
      </c>
      <c r="BE99" s="19">
        <f t="shared" si="24"/>
        <v>135</v>
      </c>
      <c r="BF99" s="56">
        <v>20</v>
      </c>
      <c r="BG99" s="56">
        <v>4</v>
      </c>
      <c r="BH99" s="56">
        <v>3</v>
      </c>
      <c r="BI99" s="56"/>
      <c r="BJ99" s="19">
        <f t="shared" si="25"/>
        <v>27</v>
      </c>
      <c r="BK99" s="19"/>
      <c r="BL99" s="4"/>
      <c r="BM99" s="52"/>
    </row>
    <row r="100" spans="1:65" x14ac:dyDescent="0.15">
      <c r="A100" s="4">
        <v>99</v>
      </c>
      <c r="B100" s="4" t="s">
        <v>2605</v>
      </c>
      <c r="C100" s="4" t="s">
        <v>1675</v>
      </c>
      <c r="D100" s="4" t="s">
        <v>1600</v>
      </c>
      <c r="E100" s="4" t="s">
        <v>2448</v>
      </c>
      <c r="F100" s="5">
        <v>55.852196999999997</v>
      </c>
      <c r="G100" s="5">
        <v>12.541648</v>
      </c>
      <c r="H100" s="4" t="s">
        <v>1302</v>
      </c>
      <c r="I100" s="4" t="s">
        <v>2453</v>
      </c>
      <c r="J100" s="4" t="s">
        <v>2471</v>
      </c>
      <c r="K100" s="4" t="s">
        <v>12</v>
      </c>
      <c r="L100" s="4">
        <v>3900</v>
      </c>
      <c r="M100" s="4">
        <v>2600</v>
      </c>
      <c r="N100" s="19">
        <f t="shared" si="21"/>
        <v>3250</v>
      </c>
      <c r="O100" s="4" t="s">
        <v>1149</v>
      </c>
      <c r="P100" s="4">
        <v>2011</v>
      </c>
      <c r="Q100" s="4" t="s">
        <v>2444</v>
      </c>
      <c r="R100" s="19">
        <v>81</v>
      </c>
      <c r="S100" s="7">
        <v>3.5</v>
      </c>
      <c r="T100" s="47" t="s">
        <v>2606</v>
      </c>
      <c r="U100" s="7">
        <f>W100/R100</f>
        <v>0.24691358024691357</v>
      </c>
      <c r="V100" s="4">
        <f t="shared" si="27"/>
        <v>2</v>
      </c>
      <c r="W100" s="4">
        <f t="shared" si="22"/>
        <v>20</v>
      </c>
      <c r="X100" s="48">
        <v>17</v>
      </c>
      <c r="Y100" s="49"/>
      <c r="Z100" s="48"/>
      <c r="AA100" s="48"/>
      <c r="AB100" s="48"/>
      <c r="AC100" s="48"/>
      <c r="AD100" s="48"/>
      <c r="AE100" s="48"/>
      <c r="AF100" s="48"/>
      <c r="AG100" s="48"/>
      <c r="AH100" s="48"/>
      <c r="AI100" s="48">
        <v>3</v>
      </c>
      <c r="AJ100" s="48"/>
      <c r="AK100" s="48"/>
      <c r="AL100" s="48"/>
      <c r="AM100" s="48"/>
      <c r="AN100" s="48"/>
      <c r="AO100" s="48"/>
      <c r="AP100" s="48"/>
      <c r="AQ100" s="48"/>
      <c r="AR100" s="48"/>
      <c r="AS100" s="48"/>
      <c r="AT100" s="48"/>
      <c r="AU100" s="48"/>
      <c r="AV100" s="48"/>
      <c r="AW100" s="48"/>
      <c r="AX100" s="48"/>
      <c r="AY100" s="48"/>
      <c r="AZ100" s="4">
        <f t="shared" si="23"/>
        <v>20</v>
      </c>
      <c r="BA100" s="50"/>
      <c r="BB100" s="50"/>
      <c r="BC100" s="50"/>
      <c r="BD100" s="50"/>
      <c r="BE100" s="4">
        <f t="shared" si="24"/>
        <v>0</v>
      </c>
      <c r="BF100" s="51"/>
      <c r="BG100" s="51"/>
      <c r="BH100" s="51"/>
      <c r="BI100" s="51"/>
      <c r="BJ100" s="4">
        <f t="shared" si="25"/>
        <v>0</v>
      </c>
      <c r="BK100" s="4"/>
      <c r="BL100" s="4"/>
      <c r="BM100" s="52"/>
    </row>
    <row r="101" spans="1:65" x14ac:dyDescent="0.15">
      <c r="A101" s="4">
        <v>100</v>
      </c>
      <c r="B101" s="4" t="s">
        <v>2605</v>
      </c>
      <c r="C101" s="4" t="s">
        <v>1675</v>
      </c>
      <c r="D101" s="4" t="s">
        <v>1600</v>
      </c>
      <c r="E101" s="4" t="s">
        <v>2448</v>
      </c>
      <c r="F101" s="5">
        <v>55.852196999999997</v>
      </c>
      <c r="G101" s="5">
        <v>12.541648</v>
      </c>
      <c r="H101" s="7" t="s">
        <v>1302</v>
      </c>
      <c r="I101" s="4" t="s">
        <v>2443</v>
      </c>
      <c r="J101" s="4"/>
      <c r="K101" s="4" t="s">
        <v>5</v>
      </c>
      <c r="L101" s="4">
        <v>5400</v>
      </c>
      <c r="M101" s="4">
        <v>4000</v>
      </c>
      <c r="N101" s="19">
        <f t="shared" si="21"/>
        <v>4700</v>
      </c>
      <c r="O101" s="4" t="s">
        <v>2607</v>
      </c>
      <c r="P101" s="4">
        <v>1994</v>
      </c>
      <c r="Q101" s="4" t="s">
        <v>2444</v>
      </c>
      <c r="R101" s="19">
        <v>81</v>
      </c>
      <c r="S101" s="7">
        <v>3.5</v>
      </c>
      <c r="T101" s="47" t="s">
        <v>2606</v>
      </c>
      <c r="U101" s="7">
        <f>W101/R101</f>
        <v>8.0246913580246915</v>
      </c>
      <c r="V101" s="4">
        <f t="shared" si="27"/>
        <v>10</v>
      </c>
      <c r="W101" s="19">
        <f t="shared" si="22"/>
        <v>650</v>
      </c>
      <c r="X101" s="53">
        <v>451</v>
      </c>
      <c r="Y101" s="55"/>
      <c r="Z101" s="53">
        <v>35</v>
      </c>
      <c r="AA101" s="53">
        <v>2</v>
      </c>
      <c r="AB101" s="53"/>
      <c r="AC101" s="53"/>
      <c r="AD101" s="53">
        <v>1</v>
      </c>
      <c r="AE101" s="53">
        <v>1</v>
      </c>
      <c r="AF101" s="53">
        <v>7</v>
      </c>
      <c r="AG101" s="53"/>
      <c r="AH101" s="53"/>
      <c r="AI101" s="53">
        <v>145</v>
      </c>
      <c r="AJ101" s="53"/>
      <c r="AK101" s="53"/>
      <c r="AL101" s="53"/>
      <c r="AM101" s="53"/>
      <c r="AN101" s="53"/>
      <c r="AO101" s="53"/>
      <c r="AP101" s="53"/>
      <c r="AQ101" s="53"/>
      <c r="AR101" s="53"/>
      <c r="AS101" s="53"/>
      <c r="AT101" s="53"/>
      <c r="AU101" s="53"/>
      <c r="AV101" s="53"/>
      <c r="AW101" s="53"/>
      <c r="AX101" s="53"/>
      <c r="AY101" s="48"/>
      <c r="AZ101" s="19">
        <f t="shared" si="23"/>
        <v>642</v>
      </c>
      <c r="BA101" s="54">
        <v>2</v>
      </c>
      <c r="BB101" s="54"/>
      <c r="BC101" s="54"/>
      <c r="BD101" s="54"/>
      <c r="BE101" s="19">
        <f t="shared" si="24"/>
        <v>2</v>
      </c>
      <c r="BF101" s="56">
        <v>2</v>
      </c>
      <c r="BG101" s="56"/>
      <c r="BH101" s="56">
        <v>4</v>
      </c>
      <c r="BI101" s="56"/>
      <c r="BJ101" s="19">
        <f t="shared" si="25"/>
        <v>6</v>
      </c>
      <c r="BK101" s="19"/>
      <c r="BL101" s="4"/>
      <c r="BM101" s="52"/>
    </row>
    <row r="102" spans="1:65" x14ac:dyDescent="0.15">
      <c r="A102" s="4">
        <v>101</v>
      </c>
      <c r="B102" s="4" t="s">
        <v>411</v>
      </c>
      <c r="C102" s="4" t="s">
        <v>1675</v>
      </c>
      <c r="D102" s="4" t="s">
        <v>1600</v>
      </c>
      <c r="E102" s="4" t="s">
        <v>2448</v>
      </c>
      <c r="F102" s="5">
        <v>55.848495</v>
      </c>
      <c r="G102" s="5">
        <v>12.550836</v>
      </c>
      <c r="H102" s="7" t="s">
        <v>2608</v>
      </c>
      <c r="I102" s="4" t="s">
        <v>2443</v>
      </c>
      <c r="J102" s="4"/>
      <c r="K102" s="4" t="s">
        <v>5</v>
      </c>
      <c r="L102" s="4">
        <v>5400</v>
      </c>
      <c r="M102" s="4">
        <v>4000</v>
      </c>
      <c r="N102" s="19">
        <f t="shared" si="21"/>
        <v>4700</v>
      </c>
      <c r="O102" s="4" t="s">
        <v>2609</v>
      </c>
      <c r="P102" s="4">
        <v>1971</v>
      </c>
      <c r="Q102" s="4" t="s">
        <v>2444</v>
      </c>
      <c r="R102" s="19">
        <v>480</v>
      </c>
      <c r="S102" s="7" t="s">
        <v>2610</v>
      </c>
      <c r="T102" s="47" t="s">
        <v>2463</v>
      </c>
      <c r="U102" s="7">
        <f>W102/R102</f>
        <v>26.633333333333333</v>
      </c>
      <c r="V102" s="4">
        <f t="shared" si="27"/>
        <v>16</v>
      </c>
      <c r="W102" s="19">
        <f t="shared" si="22"/>
        <v>12784</v>
      </c>
      <c r="X102" s="53">
        <v>6167</v>
      </c>
      <c r="Y102" s="55"/>
      <c r="Z102" s="53">
        <v>6060</v>
      </c>
      <c r="AA102" s="53">
        <v>9</v>
      </c>
      <c r="AB102" s="53"/>
      <c r="AC102" s="53">
        <v>29</v>
      </c>
      <c r="AD102" s="53">
        <v>76</v>
      </c>
      <c r="AE102" s="53">
        <v>2</v>
      </c>
      <c r="AF102" s="53">
        <v>44</v>
      </c>
      <c r="AG102" s="53">
        <v>15</v>
      </c>
      <c r="AH102" s="53"/>
      <c r="AI102" s="53">
        <v>19</v>
      </c>
      <c r="AJ102" s="53"/>
      <c r="AK102" s="53">
        <v>19</v>
      </c>
      <c r="AL102" s="53"/>
      <c r="AM102" s="53"/>
      <c r="AN102" s="53"/>
      <c r="AO102" s="53"/>
      <c r="AP102" s="53"/>
      <c r="AQ102" s="53"/>
      <c r="AR102" s="53"/>
      <c r="AS102" s="53"/>
      <c r="AT102" s="53"/>
      <c r="AU102" s="53"/>
      <c r="AV102" s="53"/>
      <c r="AW102" s="53"/>
      <c r="AX102" s="53"/>
      <c r="AY102" s="48"/>
      <c r="AZ102" s="19">
        <f t="shared" si="23"/>
        <v>12440</v>
      </c>
      <c r="BA102" s="54">
        <v>208</v>
      </c>
      <c r="BB102" s="54">
        <v>5</v>
      </c>
      <c r="BC102" s="54"/>
      <c r="BD102" s="54">
        <v>1</v>
      </c>
      <c r="BE102" s="19">
        <f t="shared" si="24"/>
        <v>214</v>
      </c>
      <c r="BF102" s="56">
        <v>128</v>
      </c>
      <c r="BG102" s="56" t="s">
        <v>2451</v>
      </c>
      <c r="BH102" s="56">
        <v>2</v>
      </c>
      <c r="BI102" s="56"/>
      <c r="BJ102" s="19">
        <f t="shared" si="25"/>
        <v>130</v>
      </c>
      <c r="BK102" s="19"/>
      <c r="BL102" s="4"/>
      <c r="BM102" s="52"/>
    </row>
    <row r="103" spans="1:65" x14ac:dyDescent="0.15">
      <c r="A103" s="4">
        <v>102</v>
      </c>
      <c r="B103" s="4" t="s">
        <v>413</v>
      </c>
      <c r="C103" s="4" t="s">
        <v>1675</v>
      </c>
      <c r="D103" s="4" t="s">
        <v>1600</v>
      </c>
      <c r="E103" s="4" t="s">
        <v>2448</v>
      </c>
      <c r="F103" s="5">
        <v>55.847631</v>
      </c>
      <c r="G103" s="5">
        <v>12.554353000000001</v>
      </c>
      <c r="H103" s="7" t="s">
        <v>1302</v>
      </c>
      <c r="I103" s="4" t="s">
        <v>2478</v>
      </c>
      <c r="J103" s="4" t="s">
        <v>2443</v>
      </c>
      <c r="K103" s="4" t="s">
        <v>1332</v>
      </c>
      <c r="L103" s="4">
        <v>6210</v>
      </c>
      <c r="M103" s="4">
        <v>4000</v>
      </c>
      <c r="N103" s="19">
        <f t="shared" si="21"/>
        <v>5105</v>
      </c>
      <c r="O103" s="4" t="s">
        <v>2607</v>
      </c>
      <c r="P103" s="4">
        <v>1994</v>
      </c>
      <c r="Q103" s="4" t="s">
        <v>2444</v>
      </c>
      <c r="R103" s="7" t="s">
        <v>2455</v>
      </c>
      <c r="S103" s="7" t="s">
        <v>2604</v>
      </c>
      <c r="T103" s="47" t="s">
        <v>2457</v>
      </c>
      <c r="U103" s="7"/>
      <c r="V103" s="4">
        <f t="shared" si="27"/>
        <v>16</v>
      </c>
      <c r="W103" s="19">
        <f t="shared" si="22"/>
        <v>6324</v>
      </c>
      <c r="X103" s="53">
        <v>1425</v>
      </c>
      <c r="Y103" s="55"/>
      <c r="Z103" s="53">
        <v>4493</v>
      </c>
      <c r="AA103" s="53"/>
      <c r="AB103" s="53"/>
      <c r="AC103" s="53"/>
      <c r="AD103" s="53">
        <v>6</v>
      </c>
      <c r="AE103" s="53">
        <v>5</v>
      </c>
      <c r="AF103" s="53">
        <v>16</v>
      </c>
      <c r="AG103" s="53">
        <v>1</v>
      </c>
      <c r="AH103" s="53"/>
      <c r="AI103" s="53">
        <v>92</v>
      </c>
      <c r="AJ103" s="53">
        <v>2</v>
      </c>
      <c r="AK103" s="53">
        <v>2</v>
      </c>
      <c r="AL103" s="53"/>
      <c r="AM103" s="53"/>
      <c r="AN103" s="53"/>
      <c r="AO103" s="53"/>
      <c r="AP103" s="53"/>
      <c r="AQ103" s="53"/>
      <c r="AR103" s="53"/>
      <c r="AS103" s="53"/>
      <c r="AT103" s="53"/>
      <c r="AU103" s="53"/>
      <c r="AV103" s="53"/>
      <c r="AW103" s="53">
        <v>1</v>
      </c>
      <c r="AX103" s="53"/>
      <c r="AY103" s="48"/>
      <c r="AZ103" s="19">
        <f t="shared" si="23"/>
        <v>6043</v>
      </c>
      <c r="BA103" s="54">
        <v>103</v>
      </c>
      <c r="BB103" s="54">
        <v>2</v>
      </c>
      <c r="BC103" s="54"/>
      <c r="BD103" s="54">
        <v>3</v>
      </c>
      <c r="BE103" s="19">
        <f t="shared" si="24"/>
        <v>108</v>
      </c>
      <c r="BF103" s="56">
        <v>145</v>
      </c>
      <c r="BG103" s="56">
        <v>7</v>
      </c>
      <c r="BH103" s="56">
        <v>21</v>
      </c>
      <c r="BI103" s="56"/>
      <c r="BJ103" s="19">
        <f t="shared" si="25"/>
        <v>173</v>
      </c>
      <c r="BK103" s="19"/>
      <c r="BL103" s="4"/>
      <c r="BM103" s="52"/>
    </row>
    <row r="104" spans="1:65" x14ac:dyDescent="0.15">
      <c r="A104" s="4">
        <v>103</v>
      </c>
      <c r="B104" s="4" t="s">
        <v>415</v>
      </c>
      <c r="C104" s="4" t="s">
        <v>1567</v>
      </c>
      <c r="D104" s="4" t="s">
        <v>1568</v>
      </c>
      <c r="E104" s="4" t="s">
        <v>2452</v>
      </c>
      <c r="F104" s="5">
        <v>55.582371482108002</v>
      </c>
      <c r="G104" s="5">
        <v>11.547746658325</v>
      </c>
      <c r="H104" s="4" t="s">
        <v>999</v>
      </c>
      <c r="I104" s="4" t="s">
        <v>2443</v>
      </c>
      <c r="J104" s="4" t="s">
        <v>2453</v>
      </c>
      <c r="K104" s="4" t="s">
        <v>626</v>
      </c>
      <c r="L104" s="4">
        <v>3960</v>
      </c>
      <c r="M104" s="4">
        <v>3670</v>
      </c>
      <c r="N104" s="19">
        <f t="shared" si="21"/>
        <v>3815</v>
      </c>
      <c r="O104" s="4" t="s">
        <v>2611</v>
      </c>
      <c r="P104" s="4">
        <v>1998</v>
      </c>
      <c r="Q104" s="4" t="s">
        <v>2481</v>
      </c>
      <c r="R104" s="7" t="s">
        <v>2455</v>
      </c>
      <c r="S104" s="7">
        <v>4</v>
      </c>
      <c r="T104" s="47" t="s">
        <v>2459</v>
      </c>
      <c r="U104" s="7"/>
      <c r="V104" s="4">
        <f t="shared" si="27"/>
        <v>3</v>
      </c>
      <c r="W104" s="4" t="s">
        <v>2612</v>
      </c>
      <c r="X104" s="48"/>
      <c r="Y104" s="49"/>
      <c r="Z104" s="48"/>
      <c r="AA104" s="48"/>
      <c r="AB104" s="48"/>
      <c r="AC104" s="48"/>
      <c r="AD104" s="48"/>
      <c r="AE104" s="48"/>
      <c r="AF104" s="48"/>
      <c r="AG104" s="48"/>
      <c r="AH104" s="48"/>
      <c r="AI104" s="48"/>
      <c r="AJ104" s="48"/>
      <c r="AK104" s="48"/>
      <c r="AL104" s="48"/>
      <c r="AM104" s="48"/>
      <c r="AN104" s="48"/>
      <c r="AO104" s="48"/>
      <c r="AP104" s="48"/>
      <c r="AQ104" s="48"/>
      <c r="AR104" s="48"/>
      <c r="AS104" s="48"/>
      <c r="AT104" s="48"/>
      <c r="AU104" s="48"/>
      <c r="AV104" s="48"/>
      <c r="AW104" s="48"/>
      <c r="AX104" s="48"/>
      <c r="AY104" s="48"/>
      <c r="AZ104" s="4">
        <f t="shared" si="23"/>
        <v>0</v>
      </c>
      <c r="BA104" s="50"/>
      <c r="BB104" s="50"/>
      <c r="BC104" s="50"/>
      <c r="BD104" s="50"/>
      <c r="BE104" s="4">
        <f t="shared" si="24"/>
        <v>0</v>
      </c>
      <c r="BF104" s="51" t="s">
        <v>2451</v>
      </c>
      <c r="BG104" s="51" t="s">
        <v>2451</v>
      </c>
      <c r="BH104" s="51" t="s">
        <v>2451</v>
      </c>
      <c r="BI104" s="51"/>
      <c r="BJ104" s="4">
        <f t="shared" si="25"/>
        <v>0</v>
      </c>
      <c r="BK104" s="4"/>
      <c r="BL104" s="4"/>
      <c r="BM104" s="52"/>
    </row>
    <row r="105" spans="1:65" x14ac:dyDescent="0.15">
      <c r="A105" s="4">
        <v>104</v>
      </c>
      <c r="B105" s="4" t="s">
        <v>417</v>
      </c>
      <c r="C105" s="4" t="s">
        <v>1675</v>
      </c>
      <c r="D105" s="4" t="s">
        <v>1600</v>
      </c>
      <c r="E105" s="4" t="s">
        <v>2442</v>
      </c>
      <c r="F105" s="5">
        <v>55.762780999999997</v>
      </c>
      <c r="G105" s="5">
        <v>11.888866</v>
      </c>
      <c r="H105" s="7" t="s">
        <v>573</v>
      </c>
      <c r="I105" s="4" t="s">
        <v>2443</v>
      </c>
      <c r="J105" s="4"/>
      <c r="K105" s="4" t="s">
        <v>5</v>
      </c>
      <c r="L105" s="4">
        <v>5400</v>
      </c>
      <c r="M105" s="4">
        <v>4000</v>
      </c>
      <c r="N105" s="19">
        <f t="shared" si="21"/>
        <v>4700</v>
      </c>
      <c r="O105" s="4" t="s">
        <v>2613</v>
      </c>
      <c r="P105" s="4">
        <v>1912</v>
      </c>
      <c r="Q105" s="4" t="s">
        <v>2481</v>
      </c>
      <c r="R105" s="7" t="s">
        <v>2455</v>
      </c>
      <c r="S105" s="7" t="s">
        <v>2543</v>
      </c>
      <c r="T105" s="47"/>
      <c r="U105" s="7"/>
      <c r="V105" s="4">
        <f t="shared" si="27"/>
        <v>4</v>
      </c>
      <c r="W105" s="4">
        <f>SUM(X105:AY105,BA105:BD105,BF105:BI105, BK105)</f>
        <v>1359</v>
      </c>
      <c r="X105" s="48">
        <v>500</v>
      </c>
      <c r="Y105" s="49"/>
      <c r="Z105" s="48">
        <v>850</v>
      </c>
      <c r="AA105" s="48"/>
      <c r="AB105" s="48"/>
      <c r="AC105" s="48"/>
      <c r="AD105" s="48"/>
      <c r="AE105" s="48"/>
      <c r="AF105" s="48">
        <v>8</v>
      </c>
      <c r="AG105" s="48"/>
      <c r="AH105" s="48"/>
      <c r="AI105" s="48"/>
      <c r="AJ105" s="48"/>
      <c r="AK105" s="48"/>
      <c r="AL105" s="48"/>
      <c r="AM105" s="48"/>
      <c r="AN105" s="48"/>
      <c r="AO105" s="48"/>
      <c r="AP105" s="48"/>
      <c r="AQ105" s="48"/>
      <c r="AR105" s="48"/>
      <c r="AS105" s="48"/>
      <c r="AT105" s="48"/>
      <c r="AU105" s="48"/>
      <c r="AV105" s="48"/>
      <c r="AW105" s="48"/>
      <c r="AX105" s="48"/>
      <c r="AY105" s="48"/>
      <c r="AZ105" s="4">
        <f t="shared" si="23"/>
        <v>1358</v>
      </c>
      <c r="BA105" s="50">
        <v>1</v>
      </c>
      <c r="BB105" s="50"/>
      <c r="BC105" s="50"/>
      <c r="BD105" s="50"/>
      <c r="BE105" s="4">
        <f t="shared" si="24"/>
        <v>1</v>
      </c>
      <c r="BF105" s="51"/>
      <c r="BG105" s="51"/>
      <c r="BH105" s="51"/>
      <c r="BI105" s="51"/>
      <c r="BJ105" s="4">
        <f t="shared" si="25"/>
        <v>0</v>
      </c>
      <c r="BK105" s="4"/>
      <c r="BL105" s="4"/>
      <c r="BM105" s="52"/>
    </row>
    <row r="106" spans="1:65" x14ac:dyDescent="0.15">
      <c r="A106" s="4">
        <v>105</v>
      </c>
      <c r="B106" s="4" t="s">
        <v>420</v>
      </c>
      <c r="C106" s="4" t="s">
        <v>1567</v>
      </c>
      <c r="D106" s="4" t="s">
        <v>1568</v>
      </c>
      <c r="E106" s="4" t="s">
        <v>2452</v>
      </c>
      <c r="F106" s="5">
        <v>55.561588999999998</v>
      </c>
      <c r="G106" s="5">
        <v>11.509338</v>
      </c>
      <c r="H106" s="4" t="s">
        <v>573</v>
      </c>
      <c r="I106" s="4" t="s">
        <v>2471</v>
      </c>
      <c r="J106" s="4"/>
      <c r="K106" s="4" t="s">
        <v>12</v>
      </c>
      <c r="L106" s="4">
        <v>3300</v>
      </c>
      <c r="M106" s="4">
        <v>2600</v>
      </c>
      <c r="N106" s="19">
        <f t="shared" si="21"/>
        <v>2950</v>
      </c>
      <c r="O106" s="4" t="s">
        <v>2614</v>
      </c>
      <c r="P106" s="4">
        <v>1943</v>
      </c>
      <c r="Q106" s="4" t="s">
        <v>2481</v>
      </c>
      <c r="R106" s="19">
        <v>20</v>
      </c>
      <c r="S106" s="7" t="s">
        <v>2445</v>
      </c>
      <c r="T106" s="47"/>
      <c r="U106" s="7">
        <f t="shared" ref="U106:U114" si="28">W106/R106</f>
        <v>1.85</v>
      </c>
      <c r="V106" s="4">
        <f t="shared" si="27"/>
        <v>3</v>
      </c>
      <c r="W106" s="4">
        <f>SUM(X106:AY106,BA106:BD106,BF106:BI106, BK106)</f>
        <v>37</v>
      </c>
      <c r="X106" s="48"/>
      <c r="Y106" s="49"/>
      <c r="Z106" s="48"/>
      <c r="AA106" s="48"/>
      <c r="AB106" s="48"/>
      <c r="AC106" s="48"/>
      <c r="AD106" s="48"/>
      <c r="AE106" s="48"/>
      <c r="AF106" s="48"/>
      <c r="AG106" s="48"/>
      <c r="AH106" s="48"/>
      <c r="AI106" s="48"/>
      <c r="AJ106" s="48"/>
      <c r="AK106" s="48"/>
      <c r="AL106" s="48"/>
      <c r="AM106" s="48"/>
      <c r="AN106" s="48"/>
      <c r="AO106" s="48"/>
      <c r="AP106" s="48"/>
      <c r="AQ106" s="48"/>
      <c r="AR106" s="48"/>
      <c r="AS106" s="48"/>
      <c r="AT106" s="48"/>
      <c r="AU106" s="48"/>
      <c r="AV106" s="48"/>
      <c r="AW106" s="48"/>
      <c r="AX106" s="48"/>
      <c r="AY106" s="48"/>
      <c r="AZ106" s="4">
        <f t="shared" si="23"/>
        <v>0</v>
      </c>
      <c r="BA106" s="50"/>
      <c r="BB106" s="50"/>
      <c r="BC106" s="50"/>
      <c r="BD106" s="50"/>
      <c r="BE106" s="4">
        <f t="shared" si="24"/>
        <v>0</v>
      </c>
      <c r="BF106" s="51">
        <v>28</v>
      </c>
      <c r="BG106" s="51" t="s">
        <v>2451</v>
      </c>
      <c r="BH106" s="51">
        <v>9</v>
      </c>
      <c r="BI106" s="51"/>
      <c r="BJ106" s="4">
        <f t="shared" si="25"/>
        <v>37</v>
      </c>
      <c r="BK106" s="4"/>
      <c r="BL106" s="4"/>
      <c r="BM106" s="52"/>
    </row>
    <row r="107" spans="1:65" x14ac:dyDescent="0.15">
      <c r="A107" s="4">
        <v>106</v>
      </c>
      <c r="B107" s="4" t="s">
        <v>422</v>
      </c>
      <c r="C107" s="4" t="s">
        <v>1631</v>
      </c>
      <c r="D107" s="4" t="s">
        <v>1600</v>
      </c>
      <c r="E107" s="4" t="s">
        <v>2442</v>
      </c>
      <c r="F107" s="5">
        <v>56.196163800000001</v>
      </c>
      <c r="G107" s="5">
        <v>10.236137899999999</v>
      </c>
      <c r="H107" s="4" t="s">
        <v>534</v>
      </c>
      <c r="I107" s="4" t="s">
        <v>2443</v>
      </c>
      <c r="J107" s="4"/>
      <c r="K107" s="4" t="s">
        <v>5</v>
      </c>
      <c r="L107" s="4">
        <v>5400</v>
      </c>
      <c r="M107" s="4">
        <v>5000</v>
      </c>
      <c r="N107" s="19">
        <f t="shared" si="21"/>
        <v>5200</v>
      </c>
      <c r="O107" s="4" t="s">
        <v>2615</v>
      </c>
      <c r="P107" s="4">
        <v>2023</v>
      </c>
      <c r="Q107" s="4" t="s">
        <v>2481</v>
      </c>
      <c r="R107" s="19">
        <v>3</v>
      </c>
      <c r="S107" s="7">
        <v>2</v>
      </c>
      <c r="T107" s="47" t="s">
        <v>2579</v>
      </c>
      <c r="U107" s="7">
        <f t="shared" si="28"/>
        <v>344.66666666666669</v>
      </c>
      <c r="V107" s="4">
        <f t="shared" si="27"/>
        <v>5</v>
      </c>
      <c r="W107" s="4">
        <v>1034</v>
      </c>
      <c r="X107" s="53">
        <v>510</v>
      </c>
      <c r="Y107" s="55"/>
      <c r="Z107" s="53">
        <v>516</v>
      </c>
      <c r="AA107" s="53"/>
      <c r="AB107" s="53"/>
      <c r="AC107" s="53"/>
      <c r="AD107" s="53"/>
      <c r="AE107" s="53"/>
      <c r="AF107" s="53"/>
      <c r="AG107" s="53">
        <v>3</v>
      </c>
      <c r="AH107" s="53"/>
      <c r="AI107" s="53"/>
      <c r="AJ107" s="53"/>
      <c r="AK107" s="53"/>
      <c r="AL107" s="53"/>
      <c r="AM107" s="53"/>
      <c r="AN107" s="53"/>
      <c r="AO107" s="53"/>
      <c r="AP107" s="53"/>
      <c r="AQ107" s="53"/>
      <c r="AR107" s="53"/>
      <c r="AS107" s="53"/>
      <c r="AT107" s="53"/>
      <c r="AU107" s="53"/>
      <c r="AV107" s="53"/>
      <c r="AW107" s="53"/>
      <c r="AX107" s="53"/>
      <c r="AY107" s="48"/>
      <c r="AZ107" s="19">
        <f t="shared" si="23"/>
        <v>1029</v>
      </c>
      <c r="BA107" s="54">
        <v>3</v>
      </c>
      <c r="BB107" s="54">
        <v>2</v>
      </c>
      <c r="BC107" s="54"/>
      <c r="BD107" s="54"/>
      <c r="BE107" s="19">
        <f t="shared" si="24"/>
        <v>5</v>
      </c>
      <c r="BF107" s="56"/>
      <c r="BG107" s="56"/>
      <c r="BH107" s="56"/>
      <c r="BI107" s="56"/>
      <c r="BJ107" s="19">
        <f t="shared" si="25"/>
        <v>0</v>
      </c>
      <c r="BK107" s="19"/>
      <c r="BL107" s="4"/>
      <c r="BM107" s="52">
        <v>243</v>
      </c>
    </row>
    <row r="108" spans="1:65" x14ac:dyDescent="0.15">
      <c r="A108" s="4">
        <v>107</v>
      </c>
      <c r="B108" s="4" t="s">
        <v>2616</v>
      </c>
      <c r="C108" s="4" t="s">
        <v>1631</v>
      </c>
      <c r="D108" s="4" t="s">
        <v>1600</v>
      </c>
      <c r="E108" s="4" t="s">
        <v>2448</v>
      </c>
      <c r="F108" s="5">
        <v>56.726517000000001</v>
      </c>
      <c r="G108" s="5">
        <v>10.155961</v>
      </c>
      <c r="H108" s="4" t="s">
        <v>534</v>
      </c>
      <c r="I108" s="4" t="s">
        <v>2443</v>
      </c>
      <c r="J108" s="4"/>
      <c r="K108" s="4" t="s">
        <v>5</v>
      </c>
      <c r="L108" s="4">
        <v>4460</v>
      </c>
      <c r="M108" s="4">
        <v>4000</v>
      </c>
      <c r="N108" s="19">
        <f t="shared" si="21"/>
        <v>4230</v>
      </c>
      <c r="O108" s="4" t="s">
        <v>1149</v>
      </c>
      <c r="P108" s="4">
        <v>2011</v>
      </c>
      <c r="Q108" s="4" t="s">
        <v>2444</v>
      </c>
      <c r="R108" s="19">
        <v>300</v>
      </c>
      <c r="S108" s="7" t="s">
        <v>2617</v>
      </c>
      <c r="T108" s="47" t="s">
        <v>2618</v>
      </c>
      <c r="U108" s="7">
        <f t="shared" si="28"/>
        <v>0.48666666666666669</v>
      </c>
      <c r="V108" s="4">
        <f t="shared" si="27"/>
        <v>7</v>
      </c>
      <c r="W108" s="19">
        <f t="shared" ref="W108:W114" si="29">SUM(X108:AY108,BA108:BD108,BF108:BI108, BK108)</f>
        <v>146</v>
      </c>
      <c r="X108" s="53">
        <v>57</v>
      </c>
      <c r="Y108" s="55"/>
      <c r="Z108" s="53">
        <v>33</v>
      </c>
      <c r="AA108" s="53"/>
      <c r="AB108" s="53"/>
      <c r="AC108" s="53">
        <v>46</v>
      </c>
      <c r="AD108" s="53">
        <v>1</v>
      </c>
      <c r="AE108" s="53"/>
      <c r="AF108" s="53"/>
      <c r="AG108" s="53">
        <v>2</v>
      </c>
      <c r="AH108" s="53"/>
      <c r="AI108" s="53"/>
      <c r="AJ108" s="53">
        <v>1</v>
      </c>
      <c r="AK108" s="53"/>
      <c r="AL108" s="53"/>
      <c r="AM108" s="53"/>
      <c r="AN108" s="53"/>
      <c r="AO108" s="53"/>
      <c r="AP108" s="53"/>
      <c r="AQ108" s="53"/>
      <c r="AR108" s="53"/>
      <c r="AS108" s="53"/>
      <c r="AT108" s="53"/>
      <c r="AU108" s="53"/>
      <c r="AV108" s="53"/>
      <c r="AW108" s="53"/>
      <c r="AX108" s="53"/>
      <c r="AY108" s="48"/>
      <c r="AZ108" s="19">
        <f t="shared" si="23"/>
        <v>140</v>
      </c>
      <c r="BA108" s="54">
        <v>6</v>
      </c>
      <c r="BB108" s="54"/>
      <c r="BC108" s="54"/>
      <c r="BD108" s="54"/>
      <c r="BE108" s="19">
        <f t="shared" si="24"/>
        <v>6</v>
      </c>
      <c r="BF108" s="56"/>
      <c r="BG108" s="56"/>
      <c r="BH108" s="56"/>
      <c r="BI108" s="56"/>
      <c r="BJ108" s="19">
        <f t="shared" si="25"/>
        <v>0</v>
      </c>
      <c r="BK108" s="19"/>
      <c r="BL108" s="4"/>
      <c r="BM108" s="52">
        <v>27</v>
      </c>
    </row>
    <row r="109" spans="1:65" x14ac:dyDescent="0.15">
      <c r="A109" s="4">
        <v>108</v>
      </c>
      <c r="B109" s="4" t="s">
        <v>2616</v>
      </c>
      <c r="C109" s="4" t="s">
        <v>1631</v>
      </c>
      <c r="D109" s="4" t="s">
        <v>1600</v>
      </c>
      <c r="E109" s="4" t="s">
        <v>2448</v>
      </c>
      <c r="F109" s="5">
        <v>56.726517000000001</v>
      </c>
      <c r="G109" s="5">
        <v>10.155961</v>
      </c>
      <c r="H109" s="4" t="s">
        <v>534</v>
      </c>
      <c r="I109" s="4" t="s">
        <v>2453</v>
      </c>
      <c r="J109" s="4" t="s">
        <v>2471</v>
      </c>
      <c r="K109" s="4" t="s">
        <v>12</v>
      </c>
      <c r="L109" s="4">
        <v>3900</v>
      </c>
      <c r="M109" s="4">
        <v>2900</v>
      </c>
      <c r="N109" s="19">
        <f t="shared" si="21"/>
        <v>3400</v>
      </c>
      <c r="O109" s="4" t="s">
        <v>1149</v>
      </c>
      <c r="P109" s="4">
        <v>2011</v>
      </c>
      <c r="Q109" s="4" t="s">
        <v>2444</v>
      </c>
      <c r="R109" s="19">
        <v>300</v>
      </c>
      <c r="S109" s="7" t="s">
        <v>2617</v>
      </c>
      <c r="T109" s="47" t="s">
        <v>2618</v>
      </c>
      <c r="U109" s="7">
        <f t="shared" si="28"/>
        <v>9.3333333333333338E-2</v>
      </c>
      <c r="V109" s="4">
        <f t="shared" si="27"/>
        <v>4</v>
      </c>
      <c r="W109" s="4">
        <f t="shared" si="29"/>
        <v>28</v>
      </c>
      <c r="X109" s="48">
        <v>12</v>
      </c>
      <c r="Y109" s="49"/>
      <c r="Z109" s="48">
        <v>12</v>
      </c>
      <c r="AA109" s="48"/>
      <c r="AB109" s="48"/>
      <c r="AC109" s="48">
        <v>3</v>
      </c>
      <c r="AD109" s="48"/>
      <c r="AE109" s="48"/>
      <c r="AF109" s="48"/>
      <c r="AG109" s="48"/>
      <c r="AH109" s="48"/>
      <c r="AI109" s="48"/>
      <c r="AJ109" s="48">
        <v>1</v>
      </c>
      <c r="AK109" s="48"/>
      <c r="AL109" s="48"/>
      <c r="AM109" s="48"/>
      <c r="AN109" s="48"/>
      <c r="AO109" s="48"/>
      <c r="AP109" s="48"/>
      <c r="AQ109" s="48"/>
      <c r="AR109" s="48"/>
      <c r="AS109" s="48"/>
      <c r="AT109" s="48"/>
      <c r="AU109" s="48"/>
      <c r="AV109" s="48"/>
      <c r="AW109" s="48"/>
      <c r="AX109" s="48"/>
      <c r="AY109" s="48"/>
      <c r="AZ109" s="4">
        <f t="shared" si="23"/>
        <v>28</v>
      </c>
      <c r="BA109" s="50"/>
      <c r="BB109" s="50"/>
      <c r="BC109" s="50"/>
      <c r="BD109" s="50"/>
      <c r="BE109" s="4">
        <f t="shared" si="24"/>
        <v>0</v>
      </c>
      <c r="BF109" s="51"/>
      <c r="BG109" s="51"/>
      <c r="BH109" s="51"/>
      <c r="BI109" s="51"/>
      <c r="BJ109" s="4">
        <f t="shared" si="25"/>
        <v>0</v>
      </c>
      <c r="BK109" s="4"/>
      <c r="BL109" s="4"/>
      <c r="BM109" s="52">
        <v>5</v>
      </c>
    </row>
    <row r="110" spans="1:65" x14ac:dyDescent="0.15">
      <c r="A110" s="4">
        <v>109</v>
      </c>
      <c r="B110" s="4" t="s">
        <v>2616</v>
      </c>
      <c r="C110" s="4" t="s">
        <v>1631</v>
      </c>
      <c r="D110" s="4" t="s">
        <v>1600</v>
      </c>
      <c r="E110" s="4" t="s">
        <v>2448</v>
      </c>
      <c r="F110" s="5">
        <v>56.726517000000001</v>
      </c>
      <c r="G110" s="5">
        <v>10.155961</v>
      </c>
      <c r="H110" s="4" t="s">
        <v>534</v>
      </c>
      <c r="I110" s="4" t="s">
        <v>2443</v>
      </c>
      <c r="J110" s="4" t="s">
        <v>2453</v>
      </c>
      <c r="K110" s="4" t="s">
        <v>626</v>
      </c>
      <c r="L110" s="4">
        <v>4460</v>
      </c>
      <c r="M110" s="4">
        <v>2900</v>
      </c>
      <c r="N110" s="19">
        <f t="shared" si="21"/>
        <v>3680</v>
      </c>
      <c r="O110" s="4" t="s">
        <v>1149</v>
      </c>
      <c r="P110" s="4">
        <v>2011</v>
      </c>
      <c r="Q110" s="4" t="s">
        <v>2444</v>
      </c>
      <c r="R110" s="19">
        <v>300</v>
      </c>
      <c r="S110" s="7" t="s">
        <v>2617</v>
      </c>
      <c r="T110" s="47" t="s">
        <v>2618</v>
      </c>
      <c r="U110" s="7">
        <f t="shared" si="28"/>
        <v>0.04</v>
      </c>
      <c r="V110" s="4">
        <f t="shared" si="27"/>
        <v>4</v>
      </c>
      <c r="W110" s="19">
        <f t="shared" si="29"/>
        <v>12</v>
      </c>
      <c r="X110" s="53"/>
      <c r="Y110" s="55"/>
      <c r="Z110" s="53">
        <v>2</v>
      </c>
      <c r="AA110" s="53"/>
      <c r="AB110" s="53"/>
      <c r="AC110" s="53">
        <v>2</v>
      </c>
      <c r="AD110" s="53"/>
      <c r="AE110" s="53"/>
      <c r="AF110" s="53"/>
      <c r="AG110" s="53">
        <v>6</v>
      </c>
      <c r="AH110" s="53"/>
      <c r="AI110" s="53"/>
      <c r="AJ110" s="53"/>
      <c r="AK110" s="53"/>
      <c r="AL110" s="53"/>
      <c r="AM110" s="53"/>
      <c r="AN110" s="53"/>
      <c r="AO110" s="53"/>
      <c r="AP110" s="53"/>
      <c r="AQ110" s="53"/>
      <c r="AR110" s="53"/>
      <c r="AS110" s="53"/>
      <c r="AT110" s="53"/>
      <c r="AU110" s="53"/>
      <c r="AV110" s="53"/>
      <c r="AW110" s="53"/>
      <c r="AX110" s="53"/>
      <c r="AY110" s="48"/>
      <c r="AZ110" s="19">
        <f t="shared" si="23"/>
        <v>10</v>
      </c>
      <c r="BA110" s="54">
        <v>2</v>
      </c>
      <c r="BB110" s="54"/>
      <c r="BC110" s="54"/>
      <c r="BD110" s="54"/>
      <c r="BE110" s="19">
        <f t="shared" si="24"/>
        <v>2</v>
      </c>
      <c r="BF110" s="56"/>
      <c r="BG110" s="56"/>
      <c r="BH110" s="56"/>
      <c r="BI110" s="56"/>
      <c r="BJ110" s="19">
        <f t="shared" si="25"/>
        <v>0</v>
      </c>
      <c r="BK110" s="19"/>
      <c r="BL110" s="4"/>
      <c r="BM110" s="52">
        <v>9</v>
      </c>
    </row>
    <row r="111" spans="1:65" x14ac:dyDescent="0.15">
      <c r="A111" s="4">
        <v>110</v>
      </c>
      <c r="B111" s="4" t="s">
        <v>2619</v>
      </c>
      <c r="C111" s="4" t="s">
        <v>1631</v>
      </c>
      <c r="D111" s="4" t="s">
        <v>1600</v>
      </c>
      <c r="E111" s="4" t="s">
        <v>2448</v>
      </c>
      <c r="F111" s="5">
        <v>56.723671000000003</v>
      </c>
      <c r="G111" s="5">
        <v>10.150873000000001</v>
      </c>
      <c r="H111" s="4" t="s">
        <v>534</v>
      </c>
      <c r="I111" s="4" t="s">
        <v>2443</v>
      </c>
      <c r="J111" s="4"/>
      <c r="K111" s="4" t="s">
        <v>5</v>
      </c>
      <c r="L111" s="4">
        <v>4720</v>
      </c>
      <c r="M111" s="4">
        <v>4000</v>
      </c>
      <c r="N111" s="19">
        <f t="shared" si="21"/>
        <v>4360</v>
      </c>
      <c r="O111" s="4" t="s">
        <v>2595</v>
      </c>
      <c r="P111" s="4" t="s">
        <v>1683</v>
      </c>
      <c r="Q111" s="4" t="s">
        <v>2444</v>
      </c>
      <c r="R111" s="4">
        <v>52</v>
      </c>
      <c r="S111" s="7" t="s">
        <v>2620</v>
      </c>
      <c r="T111" s="47" t="s">
        <v>2459</v>
      </c>
      <c r="U111" s="7">
        <f t="shared" si="28"/>
        <v>3.7115384615384617</v>
      </c>
      <c r="V111" s="4">
        <f t="shared" si="27"/>
        <v>6</v>
      </c>
      <c r="W111" s="19">
        <f t="shared" si="29"/>
        <v>193</v>
      </c>
      <c r="X111" s="53"/>
      <c r="Y111" s="55"/>
      <c r="Z111" s="53">
        <v>35</v>
      </c>
      <c r="AA111" s="53"/>
      <c r="AB111" s="53"/>
      <c r="AC111" s="53">
        <v>2</v>
      </c>
      <c r="AD111" s="53">
        <v>131</v>
      </c>
      <c r="AE111" s="53">
        <v>1</v>
      </c>
      <c r="AF111" s="53"/>
      <c r="AG111" s="53"/>
      <c r="AH111" s="53"/>
      <c r="AI111" s="53"/>
      <c r="AJ111" s="53"/>
      <c r="AK111" s="53"/>
      <c r="AL111" s="53"/>
      <c r="AM111" s="53"/>
      <c r="AN111" s="53"/>
      <c r="AO111" s="53"/>
      <c r="AP111" s="53"/>
      <c r="AQ111" s="53"/>
      <c r="AR111" s="53"/>
      <c r="AS111" s="53"/>
      <c r="AT111" s="53"/>
      <c r="AU111" s="53"/>
      <c r="AV111" s="53"/>
      <c r="AW111" s="53"/>
      <c r="AX111" s="53"/>
      <c r="AY111" s="48"/>
      <c r="AZ111" s="19">
        <f t="shared" si="23"/>
        <v>169</v>
      </c>
      <c r="BA111" s="54">
        <v>15</v>
      </c>
      <c r="BB111" s="54"/>
      <c r="BC111" s="54"/>
      <c r="BD111" s="54">
        <v>9</v>
      </c>
      <c r="BE111" s="19">
        <f t="shared" si="24"/>
        <v>24</v>
      </c>
      <c r="BF111" s="56"/>
      <c r="BG111" s="56"/>
      <c r="BH111" s="56"/>
      <c r="BI111" s="56"/>
      <c r="BJ111" s="19">
        <f t="shared" si="25"/>
        <v>0</v>
      </c>
      <c r="BK111" s="19"/>
      <c r="BL111" s="4"/>
      <c r="BM111" s="52"/>
    </row>
    <row r="112" spans="1:65" x14ac:dyDescent="0.15">
      <c r="A112" s="4">
        <v>111</v>
      </c>
      <c r="B112" s="4" t="s">
        <v>2619</v>
      </c>
      <c r="C112" s="4" t="s">
        <v>1631</v>
      </c>
      <c r="D112" s="4" t="s">
        <v>1600</v>
      </c>
      <c r="E112" s="4" t="s">
        <v>2448</v>
      </c>
      <c r="F112" s="5">
        <v>56.723671000000003</v>
      </c>
      <c r="G112" s="5">
        <v>10.150873000000001</v>
      </c>
      <c r="H112" s="4" t="s">
        <v>534</v>
      </c>
      <c r="I112" s="4" t="s">
        <v>2443</v>
      </c>
      <c r="J112" s="4" t="s">
        <v>2453</v>
      </c>
      <c r="K112" s="4" t="s">
        <v>626</v>
      </c>
      <c r="L112" s="4">
        <v>4720</v>
      </c>
      <c r="M112" s="4">
        <v>3380</v>
      </c>
      <c r="N112" s="19">
        <f t="shared" si="21"/>
        <v>4050</v>
      </c>
      <c r="O112" s="4" t="s">
        <v>2595</v>
      </c>
      <c r="P112" s="4" t="s">
        <v>1683</v>
      </c>
      <c r="Q112" s="4" t="s">
        <v>2444</v>
      </c>
      <c r="R112" s="4">
        <v>52</v>
      </c>
      <c r="S112" s="7" t="s">
        <v>2620</v>
      </c>
      <c r="T112" s="47" t="s">
        <v>2459</v>
      </c>
      <c r="U112" s="7">
        <f t="shared" si="28"/>
        <v>0.38461538461538464</v>
      </c>
      <c r="V112" s="4">
        <f t="shared" si="27"/>
        <v>6</v>
      </c>
      <c r="W112" s="19">
        <f t="shared" si="29"/>
        <v>20</v>
      </c>
      <c r="X112" s="53">
        <v>1</v>
      </c>
      <c r="Y112" s="55"/>
      <c r="Z112" s="53">
        <v>4</v>
      </c>
      <c r="AA112" s="53"/>
      <c r="AB112" s="53"/>
      <c r="AC112" s="53">
        <v>1</v>
      </c>
      <c r="AD112" s="53">
        <v>12</v>
      </c>
      <c r="AE112" s="53"/>
      <c r="AF112" s="53"/>
      <c r="AG112" s="53"/>
      <c r="AH112" s="53"/>
      <c r="AI112" s="53"/>
      <c r="AJ112" s="53"/>
      <c r="AK112" s="53"/>
      <c r="AL112" s="53">
        <v>1</v>
      </c>
      <c r="AM112" s="53"/>
      <c r="AN112" s="53"/>
      <c r="AO112" s="53"/>
      <c r="AP112" s="53"/>
      <c r="AQ112" s="53"/>
      <c r="AR112" s="53"/>
      <c r="AS112" s="53"/>
      <c r="AT112" s="53"/>
      <c r="AU112" s="53"/>
      <c r="AV112" s="53"/>
      <c r="AW112" s="53"/>
      <c r="AX112" s="53"/>
      <c r="AY112" s="48"/>
      <c r="AZ112" s="19">
        <f t="shared" si="23"/>
        <v>19</v>
      </c>
      <c r="BA112" s="54">
        <v>1</v>
      </c>
      <c r="BB112" s="54"/>
      <c r="BC112" s="54"/>
      <c r="BD112" s="54"/>
      <c r="BE112" s="19">
        <f t="shared" si="24"/>
        <v>1</v>
      </c>
      <c r="BF112" s="56"/>
      <c r="BG112" s="56"/>
      <c r="BH112" s="56"/>
      <c r="BI112" s="56"/>
      <c r="BJ112" s="19">
        <f t="shared" si="25"/>
        <v>0</v>
      </c>
      <c r="BK112" s="19"/>
      <c r="BL112" s="4"/>
      <c r="BM112" s="52">
        <v>1781</v>
      </c>
    </row>
    <row r="113" spans="1:65" x14ac:dyDescent="0.15">
      <c r="A113" s="4">
        <v>112</v>
      </c>
      <c r="B113" s="4" t="s">
        <v>2619</v>
      </c>
      <c r="C113" s="4" t="s">
        <v>1631</v>
      </c>
      <c r="D113" s="4" t="s">
        <v>1600</v>
      </c>
      <c r="E113" s="4" t="s">
        <v>2448</v>
      </c>
      <c r="F113" s="5">
        <v>56.723671000000003</v>
      </c>
      <c r="G113" s="5">
        <v>10.150873000000001</v>
      </c>
      <c r="H113" s="4" t="s">
        <v>534</v>
      </c>
      <c r="I113" s="4" t="s">
        <v>2453</v>
      </c>
      <c r="J113" s="4"/>
      <c r="K113" s="4" t="s">
        <v>12</v>
      </c>
      <c r="L113" s="4">
        <v>3900</v>
      </c>
      <c r="M113" s="4">
        <v>3380</v>
      </c>
      <c r="N113" s="19">
        <f t="shared" si="21"/>
        <v>3640</v>
      </c>
      <c r="O113" s="4" t="s">
        <v>2595</v>
      </c>
      <c r="P113" s="4" t="s">
        <v>1683</v>
      </c>
      <c r="Q113" s="4" t="s">
        <v>2444</v>
      </c>
      <c r="R113" s="4">
        <v>52</v>
      </c>
      <c r="S113" s="7" t="s">
        <v>2620</v>
      </c>
      <c r="T113" s="47" t="s">
        <v>2459</v>
      </c>
      <c r="U113" s="7">
        <f t="shared" si="28"/>
        <v>2.7884615384615383</v>
      </c>
      <c r="V113" s="4">
        <f t="shared" si="27"/>
        <v>9</v>
      </c>
      <c r="W113" s="4">
        <f t="shared" si="29"/>
        <v>145</v>
      </c>
      <c r="X113" s="48">
        <v>5</v>
      </c>
      <c r="Y113" s="49"/>
      <c r="Z113" s="48">
        <v>65</v>
      </c>
      <c r="AA113" s="48"/>
      <c r="AB113" s="48"/>
      <c r="AC113" s="48"/>
      <c r="AD113" s="48">
        <v>26</v>
      </c>
      <c r="AE113" s="48"/>
      <c r="AF113" s="48"/>
      <c r="AG113" s="48">
        <v>1</v>
      </c>
      <c r="AH113" s="48"/>
      <c r="AI113" s="48"/>
      <c r="AJ113" s="48"/>
      <c r="AK113" s="48"/>
      <c r="AL113" s="48"/>
      <c r="AM113" s="48"/>
      <c r="AN113" s="48"/>
      <c r="AO113" s="48"/>
      <c r="AP113" s="48">
        <v>1</v>
      </c>
      <c r="AQ113" s="48"/>
      <c r="AR113" s="48"/>
      <c r="AS113" s="48"/>
      <c r="AT113" s="48"/>
      <c r="AU113" s="48"/>
      <c r="AV113" s="48"/>
      <c r="AW113" s="48"/>
      <c r="AX113" s="48"/>
      <c r="AY113" s="48"/>
      <c r="AZ113" s="4">
        <f t="shared" si="23"/>
        <v>98</v>
      </c>
      <c r="BA113" s="50">
        <v>21</v>
      </c>
      <c r="BB113" s="50"/>
      <c r="BC113" s="50"/>
      <c r="BD113" s="50">
        <v>22</v>
      </c>
      <c r="BE113" s="4">
        <f t="shared" si="24"/>
        <v>43</v>
      </c>
      <c r="BF113" s="51"/>
      <c r="BG113" s="51">
        <v>3</v>
      </c>
      <c r="BH113" s="51">
        <v>1</v>
      </c>
      <c r="BI113" s="51"/>
      <c r="BJ113" s="4">
        <f t="shared" si="25"/>
        <v>4</v>
      </c>
      <c r="BK113" s="4"/>
      <c r="BL113" s="4"/>
      <c r="BM113" s="52"/>
    </row>
    <row r="114" spans="1:65" x14ac:dyDescent="0.15">
      <c r="A114" s="4">
        <v>113</v>
      </c>
      <c r="B114" s="4" t="s">
        <v>438</v>
      </c>
      <c r="C114" s="4" t="s">
        <v>2477</v>
      </c>
      <c r="D114" s="4" t="s">
        <v>1600</v>
      </c>
      <c r="E114" s="4" t="s">
        <v>2442</v>
      </c>
      <c r="F114" s="5">
        <v>57.483476869999997</v>
      </c>
      <c r="G114" s="5">
        <v>10.31691526</v>
      </c>
      <c r="H114" s="4" t="s">
        <v>999</v>
      </c>
      <c r="I114" s="4" t="s">
        <v>2478</v>
      </c>
      <c r="J114" s="4" t="s">
        <v>2443</v>
      </c>
      <c r="K114" s="4" t="s">
        <v>1332</v>
      </c>
      <c r="L114" s="4">
        <v>5450</v>
      </c>
      <c r="M114" s="4">
        <v>4850</v>
      </c>
      <c r="N114" s="19">
        <f t="shared" si="21"/>
        <v>5150</v>
      </c>
      <c r="O114" s="4" t="s">
        <v>2621</v>
      </c>
      <c r="P114" s="4">
        <v>1999</v>
      </c>
      <c r="Q114" s="4" t="s">
        <v>2444</v>
      </c>
      <c r="R114" s="4">
        <v>45</v>
      </c>
      <c r="S114" s="7" t="s">
        <v>2622</v>
      </c>
      <c r="T114" s="47" t="s">
        <v>2463</v>
      </c>
      <c r="U114" s="7">
        <f t="shared" si="28"/>
        <v>11.733333333333333</v>
      </c>
      <c r="V114" s="4">
        <f t="shared" si="27"/>
        <v>13</v>
      </c>
      <c r="W114" s="19">
        <f t="shared" si="29"/>
        <v>528</v>
      </c>
      <c r="X114" s="53">
        <v>4</v>
      </c>
      <c r="Y114" s="55"/>
      <c r="Z114" s="53">
        <v>280</v>
      </c>
      <c r="AA114" s="53"/>
      <c r="AB114" s="53"/>
      <c r="AC114" s="53">
        <v>7</v>
      </c>
      <c r="AD114" s="53"/>
      <c r="AE114" s="53"/>
      <c r="AF114" s="53"/>
      <c r="AG114" s="53">
        <v>3</v>
      </c>
      <c r="AH114" s="53"/>
      <c r="AI114" s="53">
        <v>168</v>
      </c>
      <c r="AJ114" s="53">
        <v>3</v>
      </c>
      <c r="AK114" s="53">
        <v>6</v>
      </c>
      <c r="AL114" s="53"/>
      <c r="AM114" s="53"/>
      <c r="AN114" s="53"/>
      <c r="AO114" s="53"/>
      <c r="AP114" s="53">
        <v>1</v>
      </c>
      <c r="AQ114" s="53"/>
      <c r="AR114" s="53"/>
      <c r="AS114" s="53"/>
      <c r="AT114" s="53"/>
      <c r="AU114" s="53">
        <v>1</v>
      </c>
      <c r="AV114" s="53">
        <v>2</v>
      </c>
      <c r="AW114" s="53"/>
      <c r="AX114" s="53"/>
      <c r="AY114" s="48"/>
      <c r="AZ114" s="19">
        <f t="shared" si="23"/>
        <v>475</v>
      </c>
      <c r="BA114" s="54">
        <v>44</v>
      </c>
      <c r="BB114" s="54">
        <v>5</v>
      </c>
      <c r="BC114" s="54"/>
      <c r="BD114" s="54">
        <v>4</v>
      </c>
      <c r="BE114" s="19">
        <f t="shared" si="24"/>
        <v>53</v>
      </c>
      <c r="BF114" s="56"/>
      <c r="BG114" s="56"/>
      <c r="BH114" s="56"/>
      <c r="BI114" s="56"/>
      <c r="BJ114" s="19">
        <f t="shared" si="25"/>
        <v>0</v>
      </c>
      <c r="BK114" s="19"/>
      <c r="BL114" s="4"/>
      <c r="BM114" s="52"/>
    </row>
    <row r="115" spans="1:65" x14ac:dyDescent="0.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c r="BE115" s="4"/>
      <c r="BF115" s="4"/>
      <c r="BG115" s="4"/>
      <c r="BH115" s="4"/>
      <c r="BI115" s="4"/>
      <c r="BJ115" s="4"/>
      <c r="BK115" s="4"/>
      <c r="BL115" s="4"/>
      <c r="BM115" s="4"/>
    </row>
    <row r="116" spans="1:65" x14ac:dyDescent="0.15">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c r="BE116" s="4"/>
      <c r="BF116" s="4"/>
      <c r="BG116" s="4"/>
      <c r="BH116" s="4"/>
      <c r="BI116" s="4"/>
      <c r="BJ116" s="4"/>
      <c r="BK116" s="4"/>
      <c r="BL116" s="4"/>
      <c r="BM116" s="4"/>
    </row>
    <row r="117" spans="1:65" x14ac:dyDescent="0.15">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c r="BE117" s="4"/>
      <c r="BF117" s="4"/>
      <c r="BG117" s="4"/>
      <c r="BH117" s="4"/>
      <c r="BI117" s="4"/>
      <c r="BJ117" s="4"/>
      <c r="BK117" s="4"/>
      <c r="BL117" s="4"/>
      <c r="BM117" s="4"/>
    </row>
    <row r="118" spans="1:65" x14ac:dyDescent="0.15">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c r="BE118" s="4"/>
      <c r="BF118" s="4"/>
      <c r="BG118" s="4"/>
      <c r="BH118" s="4"/>
      <c r="BI118" s="4"/>
      <c r="BJ118" s="4"/>
      <c r="BK118" s="4"/>
      <c r="BL118" s="4"/>
      <c r="BM118" s="4"/>
    </row>
    <row r="119" spans="1:65" x14ac:dyDescent="0.15">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c r="BE119" s="4"/>
      <c r="BF119" s="4"/>
      <c r="BG119" s="4"/>
      <c r="BH119" s="4"/>
      <c r="BI119" s="4"/>
      <c r="BJ119" s="4"/>
      <c r="BK119" s="4"/>
      <c r="BL119" s="4"/>
      <c r="BM119" s="4"/>
    </row>
    <row r="120" spans="1:65" x14ac:dyDescent="0.15">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c r="BE120" s="4"/>
      <c r="BF120" s="4"/>
      <c r="BG120" s="4"/>
      <c r="BH120" s="4"/>
      <c r="BI120" s="4"/>
      <c r="BJ120" s="4"/>
      <c r="BK120" s="4"/>
      <c r="BL120" s="4"/>
      <c r="BM120" s="4"/>
    </row>
    <row r="121" spans="1:65" x14ac:dyDescent="0.15">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c r="BE121" s="4"/>
      <c r="BF121" s="4"/>
      <c r="BG121" s="4"/>
      <c r="BH121" s="4"/>
      <c r="BI121" s="4"/>
      <c r="BJ121" s="4"/>
      <c r="BK121" s="4"/>
      <c r="BL121" s="4"/>
      <c r="BM121" s="4"/>
    </row>
    <row r="122" spans="1:65" x14ac:dyDescent="0.15">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c r="BE122" s="4"/>
      <c r="BF122" s="4"/>
      <c r="BG122" s="4"/>
      <c r="BH122" s="4"/>
      <c r="BI122" s="4"/>
      <c r="BJ122" s="4"/>
      <c r="BK122" s="4"/>
      <c r="BL122" s="4"/>
      <c r="BM122" s="4"/>
    </row>
    <row r="123" spans="1:65" x14ac:dyDescent="0.15">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c r="BE123" s="4"/>
      <c r="BF123" s="4"/>
      <c r="BG123" s="4"/>
      <c r="BH123" s="4"/>
      <c r="BI123" s="4"/>
      <c r="BJ123" s="4"/>
      <c r="BK123" s="4"/>
      <c r="BL123" s="4"/>
      <c r="BM123" s="4"/>
    </row>
    <row r="124" spans="1:65" x14ac:dyDescent="0.15">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c r="BB124" s="4"/>
      <c r="BC124" s="4"/>
      <c r="BD124" s="4"/>
      <c r="BE124" s="4"/>
      <c r="BF124" s="4"/>
      <c r="BG124" s="4"/>
      <c r="BH124" s="4"/>
      <c r="BI124" s="4"/>
      <c r="BJ124" s="4"/>
      <c r="BK124" s="4"/>
      <c r="BL124" s="4"/>
      <c r="BM124" s="4"/>
    </row>
    <row r="125" spans="1:65" x14ac:dyDescent="0.1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c r="BB125" s="4"/>
      <c r="BC125" s="4"/>
      <c r="BD125" s="4"/>
      <c r="BE125" s="4"/>
      <c r="BF125" s="4"/>
      <c r="BG125" s="4"/>
      <c r="BH125" s="4"/>
      <c r="BI125" s="4"/>
      <c r="BJ125" s="4"/>
      <c r="BK125" s="4"/>
      <c r="BL125" s="4"/>
      <c r="BM125" s="4"/>
    </row>
    <row r="126" spans="1:65" x14ac:dyDescent="0.15">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c r="BB126" s="4"/>
      <c r="BC126" s="4"/>
      <c r="BD126" s="4"/>
      <c r="BE126" s="4"/>
      <c r="BF126" s="4"/>
      <c r="BG126" s="4"/>
      <c r="BH126" s="4"/>
      <c r="BI126" s="4"/>
      <c r="BJ126" s="4"/>
      <c r="BK126" s="4"/>
      <c r="BL126" s="4"/>
      <c r="BM126" s="4"/>
    </row>
    <row r="127" spans="1:65" x14ac:dyDescent="0.15">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c r="BE127" s="4"/>
      <c r="BF127" s="4"/>
      <c r="BG127" s="4"/>
      <c r="BH127" s="4"/>
      <c r="BI127" s="4"/>
      <c r="BJ127" s="4"/>
      <c r="BK127" s="4"/>
      <c r="BL127" s="4"/>
      <c r="BM127" s="4"/>
    </row>
    <row r="128" spans="1:65" x14ac:dyDescent="0.15">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c r="BE128" s="4"/>
      <c r="BF128" s="4"/>
      <c r="BG128" s="4"/>
      <c r="BH128" s="4"/>
      <c r="BI128" s="4"/>
      <c r="BJ128" s="4"/>
      <c r="BK128" s="4"/>
      <c r="BL128" s="4"/>
      <c r="BM128" s="4"/>
    </row>
    <row r="129" spans="1:65" x14ac:dyDescent="0.15">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c r="BB129" s="4"/>
      <c r="BC129" s="4"/>
      <c r="BD129" s="4"/>
      <c r="BE129" s="4"/>
      <c r="BF129" s="4"/>
      <c r="BG129" s="4"/>
      <c r="BH129" s="4"/>
      <c r="BI129" s="4"/>
      <c r="BJ129" s="4"/>
      <c r="BK129" s="4"/>
      <c r="BL129" s="4"/>
      <c r="BM129" s="4"/>
    </row>
    <row r="130" spans="1:65" x14ac:dyDescent="0.15">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c r="BB130" s="4"/>
      <c r="BC130" s="4"/>
      <c r="BD130" s="4"/>
      <c r="BE130" s="4"/>
      <c r="BF130" s="4"/>
      <c r="BG130" s="4"/>
      <c r="BH130" s="4"/>
      <c r="BI130" s="4"/>
      <c r="BJ130" s="4"/>
      <c r="BK130" s="4"/>
      <c r="BL130" s="4"/>
      <c r="BM130" s="4"/>
    </row>
    <row r="131" spans="1:65" x14ac:dyDescent="0.15">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c r="BE131" s="4"/>
      <c r="BF131" s="4"/>
      <c r="BG131" s="4"/>
      <c r="BH131" s="4"/>
      <c r="BI131" s="4"/>
      <c r="BJ131" s="4"/>
      <c r="BK131" s="4"/>
      <c r="BL131" s="4"/>
      <c r="BM131" s="4"/>
    </row>
    <row r="132" spans="1:65" x14ac:dyDescent="0.15">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c r="BB132" s="4"/>
      <c r="BC132" s="4"/>
      <c r="BD132" s="4"/>
      <c r="BE132" s="4"/>
      <c r="BF132" s="4"/>
      <c r="BG132" s="4"/>
      <c r="BH132" s="4"/>
      <c r="BI132" s="4"/>
      <c r="BJ132" s="4"/>
      <c r="BK132" s="4"/>
      <c r="BL132" s="4"/>
      <c r="BM132" s="4"/>
    </row>
    <row r="133" spans="1:65" x14ac:dyDescent="0.15">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c r="BB133" s="4"/>
      <c r="BC133" s="4"/>
      <c r="BD133" s="4"/>
      <c r="BE133" s="4"/>
      <c r="BF133" s="4"/>
      <c r="BG133" s="4"/>
      <c r="BH133" s="4"/>
      <c r="BI133" s="4"/>
      <c r="BJ133" s="4"/>
      <c r="BK133" s="4"/>
      <c r="BL133" s="4"/>
      <c r="BM133" s="4"/>
    </row>
    <row r="134" spans="1:65" x14ac:dyDescent="0.15">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c r="BE134" s="4"/>
      <c r="BF134" s="4"/>
      <c r="BG134" s="4"/>
      <c r="BH134" s="4"/>
      <c r="BI134" s="4"/>
      <c r="BJ134" s="4"/>
      <c r="BK134" s="4"/>
      <c r="BL134" s="4"/>
      <c r="BM134" s="4"/>
    </row>
    <row r="135" spans="1:65" x14ac:dyDescent="0.1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c r="BB135" s="4"/>
      <c r="BC135" s="4"/>
      <c r="BD135" s="4"/>
      <c r="BE135" s="4"/>
      <c r="BF135" s="4"/>
      <c r="BG135" s="4"/>
      <c r="BH135" s="4"/>
      <c r="BI135" s="4"/>
      <c r="BJ135" s="4"/>
      <c r="BK135" s="4"/>
      <c r="BL135" s="4"/>
      <c r="BM135" s="4"/>
    </row>
    <row r="136" spans="1:65" x14ac:dyDescent="0.15">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c r="BE136" s="4"/>
      <c r="BF136" s="4"/>
      <c r="BG136" s="4"/>
      <c r="BH136" s="4"/>
      <c r="BI136" s="4"/>
      <c r="BJ136" s="4"/>
      <c r="BK136" s="4"/>
      <c r="BL136" s="4"/>
      <c r="BM136" s="4"/>
    </row>
    <row r="137" spans="1:65" x14ac:dyDescent="0.15">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c r="BB137" s="4"/>
      <c r="BC137" s="4"/>
      <c r="BD137" s="4"/>
      <c r="BE137" s="4"/>
      <c r="BF137" s="4"/>
      <c r="BG137" s="4"/>
      <c r="BH137" s="4"/>
      <c r="BI137" s="4"/>
      <c r="BJ137" s="4"/>
      <c r="BK137" s="4"/>
      <c r="BL137" s="4"/>
      <c r="BM137" s="4"/>
    </row>
    <row r="138" spans="1:65" x14ac:dyDescent="0.15">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c r="BB138" s="4"/>
      <c r="BC138" s="4"/>
      <c r="BD138" s="4"/>
      <c r="BE138" s="4"/>
      <c r="BF138" s="4"/>
      <c r="BG138" s="4"/>
      <c r="BH138" s="4"/>
      <c r="BI138" s="4"/>
      <c r="BJ138" s="4"/>
      <c r="BK138" s="4"/>
      <c r="BL138" s="4"/>
      <c r="BM138" s="4"/>
    </row>
    <row r="139" spans="1:65" x14ac:dyDescent="0.15">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c r="BB139" s="4"/>
      <c r="BC139" s="4"/>
      <c r="BD139" s="4"/>
      <c r="BE139" s="4"/>
      <c r="BF139" s="4"/>
      <c r="BG139" s="4"/>
      <c r="BH139" s="4"/>
      <c r="BI139" s="4"/>
      <c r="BJ139" s="4"/>
      <c r="BK139" s="4"/>
      <c r="BL139" s="4"/>
      <c r="BM139" s="4"/>
    </row>
    <row r="140" spans="1:65" x14ac:dyDescent="0.15">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c r="BB140" s="4"/>
      <c r="BC140" s="4"/>
      <c r="BD140" s="4"/>
      <c r="BE140" s="4"/>
      <c r="BF140" s="4"/>
      <c r="BG140" s="4"/>
      <c r="BH140" s="4"/>
      <c r="BI140" s="4"/>
      <c r="BJ140" s="4"/>
      <c r="BK140" s="4"/>
      <c r="BL140" s="4"/>
      <c r="BM140" s="4"/>
    </row>
    <row r="141" spans="1:65" x14ac:dyDescent="0.15">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c r="BB141" s="4"/>
      <c r="BC141" s="4"/>
      <c r="BD141" s="4"/>
      <c r="BE141" s="4"/>
      <c r="BF141" s="4"/>
      <c r="BG141" s="4"/>
      <c r="BH141" s="4"/>
      <c r="BI141" s="4"/>
      <c r="BJ141" s="4"/>
      <c r="BK141" s="4"/>
      <c r="BL141" s="4"/>
      <c r="BM141" s="4"/>
    </row>
    <row r="142" spans="1:65" x14ac:dyDescent="0.15">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c r="BB142" s="4"/>
      <c r="BC142" s="4"/>
      <c r="BD142" s="4"/>
      <c r="BE142" s="4"/>
      <c r="BF142" s="4"/>
      <c r="BG142" s="4"/>
      <c r="BH142" s="4"/>
      <c r="BI142" s="4"/>
      <c r="BJ142" s="4"/>
      <c r="BK142" s="4"/>
      <c r="BL142" s="4"/>
      <c r="BM142" s="4"/>
    </row>
    <row r="143" spans="1:65" x14ac:dyDescent="0.15">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c r="BE143" s="4"/>
      <c r="BF143" s="4"/>
      <c r="BG143" s="4"/>
      <c r="BH143" s="4"/>
      <c r="BI143" s="4"/>
      <c r="BJ143" s="4"/>
      <c r="BK143" s="4"/>
      <c r="BL143" s="4"/>
      <c r="BM143" s="4"/>
    </row>
    <row r="144" spans="1:65" x14ac:dyDescent="0.15">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c r="BB144" s="4"/>
      <c r="BC144" s="4"/>
      <c r="BD144" s="4"/>
      <c r="BE144" s="4"/>
      <c r="BF144" s="4"/>
      <c r="BG144" s="4"/>
      <c r="BH144" s="4"/>
      <c r="BI144" s="4"/>
      <c r="BJ144" s="4"/>
      <c r="BK144" s="4"/>
      <c r="BL144" s="4"/>
      <c r="BM144" s="4"/>
    </row>
    <row r="145" spans="1:65" x14ac:dyDescent="0.1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c r="BE145" s="4"/>
      <c r="BF145" s="4"/>
      <c r="BG145" s="4"/>
      <c r="BH145" s="4"/>
      <c r="BI145" s="4"/>
      <c r="BJ145" s="4"/>
      <c r="BK145" s="4"/>
      <c r="BL145" s="4"/>
      <c r="BM145" s="4"/>
    </row>
    <row r="146" spans="1:65" x14ac:dyDescent="0.15">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c r="BE146" s="4"/>
      <c r="BF146" s="4"/>
      <c r="BG146" s="4"/>
      <c r="BH146" s="4"/>
      <c r="BI146" s="4"/>
      <c r="BJ146" s="4"/>
      <c r="BK146" s="4"/>
      <c r="BL146" s="4"/>
      <c r="BM146" s="4"/>
    </row>
    <row r="147" spans="1:65" x14ac:dyDescent="0.15">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c r="BB147" s="4"/>
      <c r="BC147" s="4"/>
      <c r="BD147" s="4"/>
      <c r="BE147" s="4"/>
      <c r="BF147" s="4"/>
      <c r="BG147" s="4"/>
      <c r="BH147" s="4"/>
      <c r="BI147" s="4"/>
      <c r="BJ147" s="4"/>
      <c r="BK147" s="4"/>
      <c r="BL147" s="4"/>
      <c r="BM147" s="4"/>
    </row>
    <row r="148" spans="1:65" x14ac:dyDescent="0.15">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c r="BB148" s="4"/>
      <c r="BC148" s="4"/>
      <c r="BD148" s="4"/>
      <c r="BE148" s="4"/>
      <c r="BF148" s="4"/>
      <c r="BG148" s="4"/>
      <c r="BH148" s="4"/>
      <c r="BI148" s="4"/>
      <c r="BJ148" s="4"/>
      <c r="BK148" s="4"/>
      <c r="BL148" s="4"/>
      <c r="BM148" s="4"/>
    </row>
    <row r="149" spans="1:65" x14ac:dyDescent="0.15">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c r="BE149" s="4"/>
      <c r="BF149" s="4"/>
      <c r="BG149" s="4"/>
      <c r="BH149" s="4"/>
      <c r="BI149" s="4"/>
      <c r="BJ149" s="4"/>
      <c r="BK149" s="4"/>
      <c r="BL149" s="4"/>
      <c r="BM149" s="4"/>
    </row>
    <row r="150" spans="1:65" x14ac:dyDescent="0.15">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c r="BB150" s="4"/>
      <c r="BC150" s="4"/>
      <c r="BD150" s="4"/>
      <c r="BE150" s="4"/>
      <c r="BF150" s="4"/>
      <c r="BG150" s="4"/>
      <c r="BH150" s="4"/>
      <c r="BI150" s="4"/>
      <c r="BJ150" s="4"/>
      <c r="BK150" s="4"/>
      <c r="BL150" s="4"/>
      <c r="BM150" s="4"/>
    </row>
    <row r="151" spans="1:65" x14ac:dyDescent="0.15">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c r="BB151" s="4"/>
      <c r="BC151" s="4"/>
      <c r="BD151" s="4"/>
      <c r="BE151" s="4"/>
      <c r="BF151" s="4"/>
      <c r="BG151" s="4"/>
      <c r="BH151" s="4"/>
      <c r="BI151" s="4"/>
      <c r="BJ151" s="4"/>
      <c r="BK151" s="4"/>
      <c r="BL151" s="4"/>
      <c r="BM151" s="4"/>
    </row>
    <row r="152" spans="1:65" x14ac:dyDescent="0.15">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c r="BB152" s="4"/>
      <c r="BC152" s="4"/>
      <c r="BD152" s="4"/>
      <c r="BE152" s="4"/>
      <c r="BF152" s="4"/>
      <c r="BG152" s="4"/>
      <c r="BH152" s="4"/>
      <c r="BI152" s="4"/>
      <c r="BJ152" s="4"/>
      <c r="BK152" s="4"/>
      <c r="BL152" s="4"/>
      <c r="BM152" s="4"/>
    </row>
    <row r="153" spans="1:65" x14ac:dyDescent="0.15">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c r="BB153" s="4"/>
      <c r="BC153" s="4"/>
      <c r="BD153" s="4"/>
      <c r="BE153" s="4"/>
      <c r="BF153" s="4"/>
      <c r="BG153" s="4"/>
      <c r="BH153" s="4"/>
      <c r="BI153" s="4"/>
      <c r="BJ153" s="4"/>
      <c r="BK153" s="4"/>
      <c r="BL153" s="4"/>
      <c r="BM153" s="4"/>
    </row>
    <row r="154" spans="1:65" x14ac:dyDescent="0.15">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c r="BB154" s="4"/>
      <c r="BC154" s="4"/>
      <c r="BD154" s="4"/>
      <c r="BE154" s="4"/>
      <c r="BF154" s="4"/>
      <c r="BG154" s="4"/>
      <c r="BH154" s="4"/>
      <c r="BI154" s="4"/>
      <c r="BJ154" s="4"/>
      <c r="BK154" s="4"/>
      <c r="BL154" s="4"/>
      <c r="BM154" s="4"/>
    </row>
    <row r="155" spans="1:65" x14ac:dyDescent="0.1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c r="BB155" s="4"/>
      <c r="BC155" s="4"/>
      <c r="BD155" s="4"/>
      <c r="BE155" s="4"/>
      <c r="BF155" s="4"/>
      <c r="BG155" s="4"/>
      <c r="BH155" s="4"/>
      <c r="BI155" s="4"/>
      <c r="BJ155" s="4"/>
      <c r="BK155" s="4"/>
      <c r="BL155" s="4"/>
      <c r="BM155" s="4"/>
    </row>
    <row r="156" spans="1:65" x14ac:dyDescent="0.15">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c r="BB156" s="4"/>
      <c r="BC156" s="4"/>
      <c r="BD156" s="4"/>
      <c r="BE156" s="4"/>
      <c r="BF156" s="4"/>
      <c r="BG156" s="4"/>
      <c r="BH156" s="4"/>
      <c r="BI156" s="4"/>
      <c r="BJ156" s="4"/>
      <c r="BK156" s="4"/>
      <c r="BL156" s="4"/>
      <c r="BM156" s="4"/>
    </row>
    <row r="157" spans="1:65" x14ac:dyDescent="0.15">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c r="BB157" s="4"/>
      <c r="BC157" s="4"/>
      <c r="BD157" s="4"/>
      <c r="BE157" s="4"/>
      <c r="BF157" s="4"/>
      <c r="BG157" s="4"/>
      <c r="BH157" s="4"/>
      <c r="BI157" s="4"/>
      <c r="BJ157" s="4"/>
      <c r="BK157" s="4"/>
      <c r="BL157" s="4"/>
      <c r="BM157" s="4"/>
    </row>
    <row r="158" spans="1:65" x14ac:dyDescent="0.15">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c r="BB158" s="4"/>
      <c r="BC158" s="4"/>
      <c r="BD158" s="4"/>
      <c r="BE158" s="4"/>
      <c r="BF158" s="4"/>
      <c r="BG158" s="4"/>
      <c r="BH158" s="4"/>
      <c r="BI158" s="4"/>
      <c r="BJ158" s="4"/>
      <c r="BK158" s="4"/>
      <c r="BL158" s="4"/>
      <c r="BM158" s="4"/>
    </row>
    <row r="159" spans="1:65" x14ac:dyDescent="0.15">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c r="BB159" s="4"/>
      <c r="BC159" s="4"/>
      <c r="BD159" s="4"/>
      <c r="BE159" s="4"/>
      <c r="BF159" s="4"/>
      <c r="BG159" s="4"/>
      <c r="BH159" s="4"/>
      <c r="BI159" s="4"/>
      <c r="BJ159" s="4"/>
      <c r="BK159" s="4"/>
      <c r="BL159" s="4"/>
      <c r="BM159" s="4"/>
    </row>
    <row r="160" spans="1:65" x14ac:dyDescent="0.15">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c r="BB160" s="4"/>
      <c r="BC160" s="4"/>
      <c r="BD160" s="4"/>
      <c r="BE160" s="4"/>
      <c r="BF160" s="4"/>
      <c r="BG160" s="4"/>
      <c r="BH160" s="4"/>
      <c r="BI160" s="4"/>
      <c r="BJ160" s="4"/>
      <c r="BK160" s="4"/>
      <c r="BL160" s="4"/>
      <c r="BM160" s="4"/>
    </row>
    <row r="161" spans="1:65" x14ac:dyDescent="0.15">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c r="BB161" s="4"/>
      <c r="BC161" s="4"/>
      <c r="BD161" s="4"/>
      <c r="BE161" s="4"/>
      <c r="BF161" s="4"/>
      <c r="BG161" s="4"/>
      <c r="BH161" s="4"/>
      <c r="BI161" s="4"/>
      <c r="BJ161" s="4"/>
      <c r="BK161" s="4"/>
      <c r="BL161" s="4"/>
      <c r="BM161" s="4"/>
    </row>
    <row r="162" spans="1:65" x14ac:dyDescent="0.15">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c r="BB162" s="4"/>
      <c r="BC162" s="4"/>
      <c r="BD162" s="4"/>
      <c r="BE162" s="4"/>
      <c r="BF162" s="4"/>
      <c r="BG162" s="4"/>
      <c r="BH162" s="4"/>
      <c r="BI162" s="4"/>
      <c r="BJ162" s="4"/>
      <c r="BK162" s="4"/>
      <c r="BL162" s="4"/>
      <c r="BM162" s="4"/>
    </row>
    <row r="163" spans="1:65" x14ac:dyDescent="0.15">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c r="BB163" s="4"/>
      <c r="BC163" s="4"/>
      <c r="BD163" s="4"/>
      <c r="BE163" s="4"/>
      <c r="BF163" s="4"/>
      <c r="BG163" s="4"/>
      <c r="BH163" s="4"/>
      <c r="BI163" s="4"/>
      <c r="BJ163" s="4"/>
      <c r="BK163" s="4"/>
      <c r="BL163" s="4"/>
      <c r="BM163" s="4"/>
    </row>
    <row r="164" spans="1:65" x14ac:dyDescent="0.15">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c r="BB164" s="4"/>
      <c r="BC164" s="4"/>
      <c r="BD164" s="4"/>
      <c r="BE164" s="4"/>
      <c r="BF164" s="4"/>
      <c r="BG164" s="4"/>
      <c r="BH164" s="4"/>
      <c r="BI164" s="4"/>
      <c r="BJ164" s="4"/>
      <c r="BK164" s="4"/>
      <c r="BL164" s="4"/>
      <c r="BM164" s="4"/>
    </row>
    <row r="165" spans="1:65" x14ac:dyDescent="0.1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c r="BB165" s="4"/>
      <c r="BC165" s="4"/>
      <c r="BD165" s="4"/>
      <c r="BE165" s="4"/>
      <c r="BF165" s="4"/>
      <c r="BG165" s="4"/>
      <c r="BH165" s="4"/>
      <c r="BI165" s="4"/>
      <c r="BJ165" s="4"/>
      <c r="BK165" s="4"/>
      <c r="BL165" s="4"/>
      <c r="BM165" s="4"/>
    </row>
    <row r="166" spans="1:65" x14ac:dyDescent="0.15">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c r="BB166" s="4"/>
      <c r="BC166" s="4"/>
      <c r="BD166" s="4"/>
      <c r="BE166" s="4"/>
      <c r="BF166" s="4"/>
      <c r="BG166" s="4"/>
      <c r="BH166" s="4"/>
      <c r="BI166" s="4"/>
      <c r="BJ166" s="4"/>
      <c r="BK166" s="4"/>
      <c r="BL166" s="4"/>
      <c r="BM166" s="4"/>
    </row>
    <row r="167" spans="1:65" x14ac:dyDescent="0.15">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c r="BB167" s="4"/>
      <c r="BC167" s="4"/>
      <c r="BD167" s="4"/>
      <c r="BE167" s="4"/>
      <c r="BF167" s="4"/>
      <c r="BG167" s="4"/>
      <c r="BH167" s="4"/>
      <c r="BI167" s="4"/>
      <c r="BJ167" s="4"/>
      <c r="BK167" s="4"/>
      <c r="BL167" s="4"/>
      <c r="BM167" s="4"/>
    </row>
    <row r="168" spans="1:65" x14ac:dyDescent="0.15">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c r="BB168" s="4"/>
      <c r="BC168" s="4"/>
      <c r="BD168" s="4"/>
      <c r="BE168" s="4"/>
      <c r="BF168" s="4"/>
      <c r="BG168" s="4"/>
      <c r="BH168" s="4"/>
      <c r="BI168" s="4"/>
      <c r="BJ168" s="4"/>
      <c r="BK168" s="4"/>
      <c r="BL168" s="4"/>
      <c r="BM168" s="4"/>
    </row>
    <row r="169" spans="1:65" x14ac:dyDescent="0.15">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c r="BB169" s="4"/>
      <c r="BC169" s="4"/>
      <c r="BD169" s="4"/>
      <c r="BE169" s="4"/>
      <c r="BF169" s="4"/>
      <c r="BG169" s="4"/>
      <c r="BH169" s="4"/>
      <c r="BI169" s="4"/>
      <c r="BJ169" s="4"/>
      <c r="BK169" s="4"/>
      <c r="BL169" s="4"/>
      <c r="BM169" s="4"/>
    </row>
    <row r="170" spans="1:65" x14ac:dyDescent="0.15">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c r="BB170" s="4"/>
      <c r="BC170" s="4"/>
      <c r="BD170" s="4"/>
      <c r="BE170" s="4"/>
      <c r="BF170" s="4"/>
      <c r="BG170" s="4"/>
      <c r="BH170" s="4"/>
      <c r="BI170" s="4"/>
      <c r="BJ170" s="4"/>
      <c r="BK170" s="4"/>
      <c r="BL170" s="4"/>
      <c r="BM170" s="4"/>
    </row>
    <row r="171" spans="1:65" x14ac:dyDescent="0.15">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c r="BB171" s="4"/>
      <c r="BC171" s="4"/>
      <c r="BD171" s="4"/>
      <c r="BE171" s="4"/>
      <c r="BF171" s="4"/>
      <c r="BG171" s="4"/>
      <c r="BH171" s="4"/>
      <c r="BI171" s="4"/>
      <c r="BJ171" s="4"/>
      <c r="BK171" s="4"/>
      <c r="BL171" s="4"/>
      <c r="BM171" s="4"/>
    </row>
    <row r="172" spans="1:65" x14ac:dyDescent="0.15">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c r="BB172" s="4"/>
      <c r="BC172" s="4"/>
      <c r="BD172" s="4"/>
      <c r="BE172" s="4"/>
      <c r="BF172" s="4"/>
      <c r="BG172" s="4"/>
      <c r="BH172" s="4"/>
      <c r="BI172" s="4"/>
      <c r="BJ172" s="4"/>
      <c r="BK172" s="4"/>
      <c r="BL172" s="4"/>
      <c r="BM172" s="4"/>
    </row>
    <row r="173" spans="1:65" x14ac:dyDescent="0.15">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c r="BB173" s="4"/>
      <c r="BC173" s="4"/>
      <c r="BD173" s="4"/>
      <c r="BE173" s="4"/>
      <c r="BF173" s="4"/>
      <c r="BG173" s="4"/>
      <c r="BH173" s="4"/>
      <c r="BI173" s="4"/>
      <c r="BJ173" s="4"/>
      <c r="BK173" s="4"/>
      <c r="BL173" s="4"/>
      <c r="BM173" s="4"/>
    </row>
    <row r="174" spans="1:65" x14ac:dyDescent="0.15">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c r="BB174" s="4"/>
      <c r="BC174" s="4"/>
      <c r="BD174" s="4"/>
      <c r="BE174" s="4"/>
      <c r="BF174" s="4"/>
      <c r="BG174" s="4"/>
      <c r="BH174" s="4"/>
      <c r="BI174" s="4"/>
      <c r="BJ174" s="4"/>
      <c r="BK174" s="4"/>
      <c r="BL174" s="4"/>
      <c r="BM174" s="4"/>
    </row>
    <row r="175" spans="1:65" x14ac:dyDescent="0.1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c r="BB175" s="4"/>
      <c r="BC175" s="4"/>
      <c r="BD175" s="4"/>
      <c r="BE175" s="4"/>
      <c r="BF175" s="4"/>
      <c r="BG175" s="4"/>
      <c r="BH175" s="4"/>
      <c r="BI175" s="4"/>
      <c r="BJ175" s="4"/>
      <c r="BK175" s="4"/>
      <c r="BL175" s="4"/>
      <c r="BM175" s="4"/>
    </row>
    <row r="176" spans="1:65" x14ac:dyDescent="0.15">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c r="BB176" s="4"/>
      <c r="BC176" s="4"/>
      <c r="BD176" s="4"/>
      <c r="BE176" s="4"/>
      <c r="BF176" s="4"/>
      <c r="BG176" s="4"/>
      <c r="BH176" s="4"/>
      <c r="BI176" s="4"/>
      <c r="BJ176" s="4"/>
      <c r="BK176" s="4"/>
      <c r="BL176" s="4"/>
      <c r="BM176" s="4"/>
    </row>
    <row r="177" spans="1:65" x14ac:dyDescent="0.15">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c r="BB177" s="4"/>
      <c r="BC177" s="4"/>
      <c r="BD177" s="4"/>
      <c r="BE177" s="4"/>
      <c r="BF177" s="4"/>
      <c r="BG177" s="4"/>
      <c r="BH177" s="4"/>
      <c r="BI177" s="4"/>
      <c r="BJ177" s="4"/>
      <c r="BK177" s="4"/>
      <c r="BL177" s="4"/>
      <c r="BM177" s="4"/>
    </row>
    <row r="178" spans="1:65" x14ac:dyDescent="0.15">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c r="BB178" s="4"/>
      <c r="BC178" s="4"/>
      <c r="BD178" s="4"/>
      <c r="BE178" s="4"/>
      <c r="BF178" s="4"/>
      <c r="BG178" s="4"/>
      <c r="BH178" s="4"/>
      <c r="BI178" s="4"/>
      <c r="BJ178" s="4"/>
      <c r="BK178" s="4"/>
      <c r="BL178" s="4"/>
      <c r="BM178" s="4"/>
    </row>
    <row r="179" spans="1:65" x14ac:dyDescent="0.15">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c r="BB179" s="4"/>
      <c r="BC179" s="4"/>
      <c r="BD179" s="4"/>
      <c r="BE179" s="4"/>
      <c r="BF179" s="4"/>
      <c r="BG179" s="4"/>
      <c r="BH179" s="4"/>
      <c r="BI179" s="4"/>
      <c r="BJ179" s="4"/>
      <c r="BK179" s="4"/>
      <c r="BL179" s="4"/>
      <c r="BM179" s="4"/>
    </row>
    <row r="180" spans="1:65" x14ac:dyDescent="0.15">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c r="BB180" s="4"/>
      <c r="BC180" s="4"/>
      <c r="BD180" s="4"/>
      <c r="BE180" s="4"/>
      <c r="BF180" s="4"/>
      <c r="BG180" s="4"/>
      <c r="BH180" s="4"/>
      <c r="BI180" s="4"/>
      <c r="BJ180" s="4"/>
      <c r="BK180" s="4"/>
      <c r="BL180" s="4"/>
      <c r="BM180" s="4"/>
    </row>
    <row r="181" spans="1:65" x14ac:dyDescent="0.15">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c r="BB181" s="4"/>
      <c r="BC181" s="4"/>
      <c r="BD181" s="4"/>
      <c r="BE181" s="4"/>
      <c r="BF181" s="4"/>
      <c r="BG181" s="4"/>
      <c r="BH181" s="4"/>
      <c r="BI181" s="4"/>
      <c r="BJ181" s="4"/>
      <c r="BK181" s="4"/>
      <c r="BL181" s="4"/>
      <c r="BM181" s="4"/>
    </row>
    <row r="182" spans="1:65" x14ac:dyDescent="0.15">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c r="BB182" s="4"/>
      <c r="BC182" s="4"/>
      <c r="BD182" s="4"/>
      <c r="BE182" s="4"/>
      <c r="BF182" s="4"/>
      <c r="BG182" s="4"/>
      <c r="BH182" s="4"/>
      <c r="BI182" s="4"/>
      <c r="BJ182" s="4"/>
      <c r="BK182" s="4"/>
      <c r="BL182" s="4"/>
      <c r="BM182" s="4"/>
    </row>
    <row r="183" spans="1:65" x14ac:dyDescent="0.15">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c r="BB183" s="4"/>
      <c r="BC183" s="4"/>
      <c r="BD183" s="4"/>
      <c r="BE183" s="4"/>
      <c r="BF183" s="4"/>
      <c r="BG183" s="4"/>
      <c r="BH183" s="4"/>
      <c r="BI183" s="4"/>
      <c r="BJ183" s="4"/>
      <c r="BK183" s="4"/>
      <c r="BL183" s="4"/>
      <c r="BM183" s="4"/>
    </row>
    <row r="184" spans="1:65" x14ac:dyDescent="0.15">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c r="BB184" s="4"/>
      <c r="BC184" s="4"/>
      <c r="BD184" s="4"/>
      <c r="BE184" s="4"/>
      <c r="BF184" s="4"/>
      <c r="BG184" s="4"/>
      <c r="BH184" s="4"/>
      <c r="BI184" s="4"/>
      <c r="BJ184" s="4"/>
      <c r="BK184" s="4"/>
      <c r="BL184" s="4"/>
      <c r="BM184" s="4"/>
    </row>
    <row r="185" spans="1:65" x14ac:dyDescent="0.1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c r="BB185" s="4"/>
      <c r="BC185" s="4"/>
      <c r="BD185" s="4"/>
      <c r="BE185" s="4"/>
      <c r="BF185" s="4"/>
      <c r="BG185" s="4"/>
      <c r="BH185" s="4"/>
      <c r="BI185" s="4"/>
      <c r="BJ185" s="4"/>
      <c r="BK185" s="4"/>
      <c r="BL185" s="4"/>
      <c r="BM185" s="4"/>
    </row>
    <row r="186" spans="1:65" x14ac:dyDescent="0.15">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c r="BB186" s="4"/>
      <c r="BC186" s="4"/>
      <c r="BD186" s="4"/>
      <c r="BE186" s="4"/>
      <c r="BF186" s="4"/>
      <c r="BG186" s="4"/>
      <c r="BH186" s="4"/>
      <c r="BI186" s="4"/>
      <c r="BJ186" s="4"/>
      <c r="BK186" s="4"/>
      <c r="BL186" s="4"/>
      <c r="BM186" s="4"/>
    </row>
    <row r="187" spans="1:65" x14ac:dyDescent="0.15">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c r="BB187" s="4"/>
      <c r="BC187" s="4"/>
      <c r="BD187" s="4"/>
      <c r="BE187" s="4"/>
      <c r="BF187" s="4"/>
      <c r="BG187" s="4"/>
      <c r="BH187" s="4"/>
      <c r="BI187" s="4"/>
      <c r="BJ187" s="4"/>
      <c r="BK187" s="4"/>
      <c r="BL187" s="4"/>
      <c r="BM187" s="4"/>
    </row>
    <row r="188" spans="1:65" x14ac:dyDescent="0.15">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c r="BB188" s="4"/>
      <c r="BC188" s="4"/>
      <c r="BD188" s="4"/>
      <c r="BE188" s="4"/>
      <c r="BF188" s="4"/>
      <c r="BG188" s="4"/>
      <c r="BH188" s="4"/>
      <c r="BI188" s="4"/>
      <c r="BJ188" s="4"/>
      <c r="BK188" s="4"/>
      <c r="BL188" s="4"/>
      <c r="BM188" s="4"/>
    </row>
    <row r="189" spans="1:65" x14ac:dyDescent="0.15">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c r="BB189" s="4"/>
      <c r="BC189" s="4"/>
      <c r="BD189" s="4"/>
      <c r="BE189" s="4"/>
      <c r="BF189" s="4"/>
      <c r="BG189" s="4"/>
      <c r="BH189" s="4"/>
      <c r="BI189" s="4"/>
      <c r="BJ189" s="4"/>
      <c r="BK189" s="4"/>
      <c r="BL189" s="4"/>
      <c r="BM189" s="4"/>
    </row>
    <row r="190" spans="1:65" x14ac:dyDescent="0.15">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c r="AY190" s="4"/>
      <c r="AZ190" s="4"/>
      <c r="BA190" s="4"/>
      <c r="BB190" s="4"/>
      <c r="BC190" s="4"/>
      <c r="BD190" s="4"/>
      <c r="BE190" s="4"/>
      <c r="BF190" s="4"/>
      <c r="BG190" s="4"/>
      <c r="BH190" s="4"/>
      <c r="BI190" s="4"/>
      <c r="BJ190" s="4"/>
      <c r="BK190" s="4"/>
      <c r="BL190" s="4"/>
      <c r="BM190" s="4"/>
    </row>
    <row r="191" spans="1:65" x14ac:dyDescent="0.15">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c r="AY191" s="4"/>
      <c r="AZ191" s="4"/>
      <c r="BA191" s="4"/>
      <c r="BB191" s="4"/>
      <c r="BC191" s="4"/>
      <c r="BD191" s="4"/>
      <c r="BE191" s="4"/>
      <c r="BF191" s="4"/>
      <c r="BG191" s="4"/>
      <c r="BH191" s="4"/>
      <c r="BI191" s="4"/>
      <c r="BJ191" s="4"/>
      <c r="BK191" s="4"/>
      <c r="BL191" s="4"/>
      <c r="BM191" s="4"/>
    </row>
    <row r="192" spans="1:65" x14ac:dyDescent="0.15">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c r="BB192" s="4"/>
      <c r="BC192" s="4"/>
      <c r="BD192" s="4"/>
      <c r="BE192" s="4"/>
      <c r="BF192" s="4"/>
      <c r="BG192" s="4"/>
      <c r="BH192" s="4"/>
      <c r="BI192" s="4"/>
      <c r="BJ192" s="4"/>
      <c r="BK192" s="4"/>
      <c r="BL192" s="4"/>
      <c r="BM192" s="4"/>
    </row>
    <row r="193" spans="1:65" x14ac:dyDescent="0.15">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c r="AY193" s="4"/>
      <c r="AZ193" s="4"/>
      <c r="BA193" s="4"/>
      <c r="BB193" s="4"/>
      <c r="BC193" s="4"/>
      <c r="BD193" s="4"/>
      <c r="BE193" s="4"/>
      <c r="BF193" s="4"/>
      <c r="BG193" s="4"/>
      <c r="BH193" s="4"/>
      <c r="BI193" s="4"/>
      <c r="BJ193" s="4"/>
      <c r="BK193" s="4"/>
      <c r="BL193" s="4"/>
      <c r="BM193" s="4"/>
    </row>
    <row r="194" spans="1:65" x14ac:dyDescent="0.15">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c r="BA194" s="4"/>
      <c r="BB194" s="4"/>
      <c r="BC194" s="4"/>
      <c r="BD194" s="4"/>
      <c r="BE194" s="4"/>
      <c r="BF194" s="4"/>
      <c r="BG194" s="4"/>
      <c r="BH194" s="4"/>
      <c r="BI194" s="4"/>
      <c r="BJ194" s="4"/>
      <c r="BK194" s="4"/>
      <c r="BL194" s="4"/>
      <c r="BM194" s="4"/>
    </row>
    <row r="195" spans="1:65" x14ac:dyDescent="0.1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c r="AY195" s="4"/>
      <c r="AZ195" s="4"/>
      <c r="BA195" s="4"/>
      <c r="BB195" s="4"/>
      <c r="BC195" s="4"/>
      <c r="BD195" s="4"/>
      <c r="BE195" s="4"/>
      <c r="BF195" s="4"/>
      <c r="BG195" s="4"/>
      <c r="BH195" s="4"/>
      <c r="BI195" s="4"/>
      <c r="BJ195" s="4"/>
      <c r="BK195" s="4"/>
      <c r="BL195" s="4"/>
      <c r="BM195" s="4"/>
    </row>
    <row r="196" spans="1:65" x14ac:dyDescent="0.15">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c r="AY196" s="4"/>
      <c r="AZ196" s="4"/>
      <c r="BA196" s="4"/>
      <c r="BB196" s="4"/>
      <c r="BC196" s="4"/>
      <c r="BD196" s="4"/>
      <c r="BE196" s="4"/>
      <c r="BF196" s="4"/>
      <c r="BG196" s="4"/>
      <c r="BH196" s="4"/>
      <c r="BI196" s="4"/>
      <c r="BJ196" s="4"/>
      <c r="BK196" s="4"/>
      <c r="BL196" s="4"/>
      <c r="BM196" s="4"/>
    </row>
    <row r="197" spans="1:65" x14ac:dyDescent="0.15">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c r="BA197" s="4"/>
      <c r="BB197" s="4"/>
      <c r="BC197" s="4"/>
      <c r="BD197" s="4"/>
      <c r="BE197" s="4"/>
      <c r="BF197" s="4"/>
      <c r="BG197" s="4"/>
      <c r="BH197" s="4"/>
      <c r="BI197" s="4"/>
      <c r="BJ197" s="4"/>
      <c r="BK197" s="4"/>
      <c r="BL197" s="4"/>
      <c r="BM197" s="4"/>
    </row>
    <row r="198" spans="1:65" x14ac:dyDescent="0.15">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c r="AY198" s="4"/>
      <c r="AZ198" s="4"/>
      <c r="BA198" s="4"/>
      <c r="BB198" s="4"/>
      <c r="BC198" s="4"/>
      <c r="BD198" s="4"/>
      <c r="BE198" s="4"/>
      <c r="BF198" s="4"/>
      <c r="BG198" s="4"/>
      <c r="BH198" s="4"/>
      <c r="BI198" s="4"/>
      <c r="BJ198" s="4"/>
      <c r="BK198" s="4"/>
      <c r="BL198" s="4"/>
      <c r="BM198" s="4"/>
    </row>
    <row r="199" spans="1:65" x14ac:dyDescent="0.15">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c r="BA199" s="4"/>
      <c r="BB199" s="4"/>
      <c r="BC199" s="4"/>
      <c r="BD199" s="4"/>
      <c r="BE199" s="4"/>
      <c r="BF199" s="4"/>
      <c r="BG199" s="4"/>
      <c r="BH199" s="4"/>
      <c r="BI199" s="4"/>
      <c r="BJ199" s="4"/>
      <c r="BK199" s="4"/>
      <c r="BL199" s="4"/>
      <c r="BM199" s="4"/>
    </row>
    <row r="200" spans="1:65" x14ac:dyDescent="0.15">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c r="AY200" s="4"/>
      <c r="AZ200" s="4"/>
      <c r="BA200" s="4"/>
      <c r="BB200" s="4"/>
      <c r="BC200" s="4"/>
      <c r="BD200" s="4"/>
      <c r="BE200" s="4"/>
      <c r="BF200" s="4"/>
      <c r="BG200" s="4"/>
      <c r="BH200" s="4"/>
      <c r="BI200" s="4"/>
      <c r="BJ200" s="4"/>
      <c r="BK200" s="4"/>
      <c r="BL200" s="4"/>
      <c r="BM200" s="4"/>
    </row>
    <row r="201" spans="1:65" x14ac:dyDescent="0.15">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c r="BB201" s="4"/>
      <c r="BC201" s="4"/>
      <c r="BD201" s="4"/>
      <c r="BE201" s="4"/>
      <c r="BF201" s="4"/>
      <c r="BG201" s="4"/>
      <c r="BH201" s="4"/>
      <c r="BI201" s="4"/>
      <c r="BJ201" s="4"/>
      <c r="BK201" s="4"/>
      <c r="BL201" s="4"/>
      <c r="BM201" s="4"/>
    </row>
    <row r="202" spans="1:65" x14ac:dyDescent="0.15">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c r="BA202" s="4"/>
      <c r="BB202" s="4"/>
      <c r="BC202" s="4"/>
      <c r="BD202" s="4"/>
      <c r="BE202" s="4"/>
      <c r="BF202" s="4"/>
      <c r="BG202" s="4"/>
      <c r="BH202" s="4"/>
      <c r="BI202" s="4"/>
      <c r="BJ202" s="4"/>
      <c r="BK202" s="4"/>
      <c r="BL202" s="4"/>
      <c r="BM202" s="4"/>
    </row>
    <row r="203" spans="1:65" x14ac:dyDescent="0.15">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c r="BB203" s="4"/>
      <c r="BC203" s="4"/>
      <c r="BD203" s="4"/>
      <c r="BE203" s="4"/>
      <c r="BF203" s="4"/>
      <c r="BG203" s="4"/>
      <c r="BH203" s="4"/>
      <c r="BI203" s="4"/>
      <c r="BJ203" s="4"/>
      <c r="BK203" s="4"/>
      <c r="BL203" s="4"/>
      <c r="BM203" s="4"/>
    </row>
    <row r="204" spans="1:65" x14ac:dyDescent="0.15">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c r="BB204" s="4"/>
      <c r="BC204" s="4"/>
      <c r="BD204" s="4"/>
      <c r="BE204" s="4"/>
      <c r="BF204" s="4"/>
      <c r="BG204" s="4"/>
      <c r="BH204" s="4"/>
      <c r="BI204" s="4"/>
      <c r="BJ204" s="4"/>
      <c r="BK204" s="4"/>
      <c r="BL204" s="4"/>
      <c r="BM204" s="4"/>
    </row>
    <row r="205" spans="1:65" x14ac:dyDescent="0.1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c r="BB205" s="4"/>
      <c r="BC205" s="4"/>
      <c r="BD205" s="4"/>
      <c r="BE205" s="4"/>
      <c r="BF205" s="4"/>
      <c r="BG205" s="4"/>
      <c r="BH205" s="4"/>
      <c r="BI205" s="4"/>
      <c r="BJ205" s="4"/>
      <c r="BK205" s="4"/>
      <c r="BL205" s="4"/>
      <c r="BM205" s="4"/>
    </row>
    <row r="206" spans="1:65" x14ac:dyDescent="0.15">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c r="BB206" s="4"/>
      <c r="BC206" s="4"/>
      <c r="BD206" s="4"/>
      <c r="BE206" s="4"/>
      <c r="BF206" s="4"/>
      <c r="BG206" s="4"/>
      <c r="BH206" s="4"/>
      <c r="BI206" s="4"/>
      <c r="BJ206" s="4"/>
      <c r="BK206" s="4"/>
      <c r="BL206" s="4"/>
      <c r="BM206" s="4"/>
    </row>
    <row r="207" spans="1:65" x14ac:dyDescent="0.15">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c r="BA207" s="4"/>
      <c r="BB207" s="4"/>
      <c r="BC207" s="4"/>
      <c r="BD207" s="4"/>
      <c r="BE207" s="4"/>
      <c r="BF207" s="4"/>
      <c r="BG207" s="4"/>
      <c r="BH207" s="4"/>
      <c r="BI207" s="4"/>
      <c r="BJ207" s="4"/>
      <c r="BK207" s="4"/>
      <c r="BL207" s="4"/>
      <c r="BM207" s="4"/>
    </row>
    <row r="208" spans="1:65" x14ac:dyDescent="0.15">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c r="BB208" s="4"/>
      <c r="BC208" s="4"/>
      <c r="BD208" s="4"/>
      <c r="BE208" s="4"/>
      <c r="BF208" s="4"/>
      <c r="BG208" s="4"/>
      <c r="BH208" s="4"/>
      <c r="BI208" s="4"/>
      <c r="BJ208" s="4"/>
      <c r="BK208" s="4"/>
      <c r="BL208" s="4"/>
      <c r="BM208" s="4"/>
    </row>
    <row r="209" spans="1:65" x14ac:dyDescent="0.15">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c r="BB209" s="4"/>
      <c r="BC209" s="4"/>
      <c r="BD209" s="4"/>
      <c r="BE209" s="4"/>
      <c r="BF209" s="4"/>
      <c r="BG209" s="4"/>
      <c r="BH209" s="4"/>
      <c r="BI209" s="4"/>
      <c r="BJ209" s="4"/>
      <c r="BK209" s="4"/>
      <c r="BL209" s="4"/>
      <c r="BM209" s="4"/>
    </row>
    <row r="210" spans="1:65" x14ac:dyDescent="0.15">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c r="BA210" s="4"/>
      <c r="BB210" s="4"/>
      <c r="BC210" s="4"/>
      <c r="BD210" s="4"/>
      <c r="BE210" s="4"/>
      <c r="BF210" s="4"/>
      <c r="BG210" s="4"/>
      <c r="BH210" s="4"/>
      <c r="BI210" s="4"/>
      <c r="BJ210" s="4"/>
      <c r="BK210" s="4"/>
      <c r="BL210" s="4"/>
      <c r="BM210" s="4"/>
    </row>
    <row r="211" spans="1:65" x14ac:dyDescent="0.15">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c r="BB211" s="4"/>
      <c r="BC211" s="4"/>
      <c r="BD211" s="4"/>
      <c r="BE211" s="4"/>
      <c r="BF211" s="4"/>
      <c r="BG211" s="4"/>
      <c r="BH211" s="4"/>
      <c r="BI211" s="4"/>
      <c r="BJ211" s="4"/>
      <c r="BK211" s="4"/>
      <c r="BL211" s="4"/>
      <c r="BM211" s="4"/>
    </row>
    <row r="212" spans="1:65" x14ac:dyDescent="0.15">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c r="BB212" s="4"/>
      <c r="BC212" s="4"/>
      <c r="BD212" s="4"/>
      <c r="BE212" s="4"/>
      <c r="BF212" s="4"/>
      <c r="BG212" s="4"/>
      <c r="BH212" s="4"/>
      <c r="BI212" s="4"/>
      <c r="BJ212" s="4"/>
      <c r="BK212" s="4"/>
      <c r="BL212" s="4"/>
      <c r="BM212" s="4"/>
    </row>
    <row r="213" spans="1:65" x14ac:dyDescent="0.15">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c r="BA213" s="4"/>
      <c r="BB213" s="4"/>
      <c r="BC213" s="4"/>
      <c r="BD213" s="4"/>
      <c r="BE213" s="4"/>
      <c r="BF213" s="4"/>
      <c r="BG213" s="4"/>
      <c r="BH213" s="4"/>
      <c r="BI213" s="4"/>
      <c r="BJ213" s="4"/>
      <c r="BK213" s="4"/>
      <c r="BL213" s="4"/>
      <c r="BM213" s="4"/>
    </row>
    <row r="214" spans="1:65" x14ac:dyDescent="0.15">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c r="AY214" s="4"/>
      <c r="AZ214" s="4"/>
      <c r="BA214" s="4"/>
      <c r="BB214" s="4"/>
      <c r="BC214" s="4"/>
      <c r="BD214" s="4"/>
      <c r="BE214" s="4"/>
      <c r="BF214" s="4"/>
      <c r="BG214" s="4"/>
      <c r="BH214" s="4"/>
      <c r="BI214" s="4"/>
      <c r="BJ214" s="4"/>
      <c r="BK214" s="4"/>
      <c r="BL214" s="4"/>
      <c r="BM214" s="4"/>
    </row>
    <row r="215" spans="1:65" x14ac:dyDescent="0.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c r="BB215" s="4"/>
      <c r="BC215" s="4"/>
      <c r="BD215" s="4"/>
      <c r="BE215" s="4"/>
      <c r="BF215" s="4"/>
      <c r="BG215" s="4"/>
      <c r="BH215" s="4"/>
      <c r="BI215" s="4"/>
      <c r="BJ215" s="4"/>
      <c r="BK215" s="4"/>
      <c r="BL215" s="4"/>
      <c r="BM215" s="4"/>
    </row>
    <row r="216" spans="1:65" x14ac:dyDescent="0.15">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c r="AY216" s="4"/>
      <c r="AZ216" s="4"/>
      <c r="BA216" s="4"/>
      <c r="BB216" s="4"/>
      <c r="BC216" s="4"/>
      <c r="BD216" s="4"/>
      <c r="BE216" s="4"/>
      <c r="BF216" s="4"/>
      <c r="BG216" s="4"/>
      <c r="BH216" s="4"/>
      <c r="BI216" s="4"/>
      <c r="BJ216" s="4"/>
      <c r="BK216" s="4"/>
      <c r="BL216" s="4"/>
      <c r="BM216" s="4"/>
    </row>
    <row r="217" spans="1:65" x14ac:dyDescent="0.15">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c r="BA217" s="4"/>
      <c r="BB217" s="4"/>
      <c r="BC217" s="4"/>
      <c r="BD217" s="4"/>
      <c r="BE217" s="4"/>
      <c r="BF217" s="4"/>
      <c r="BG217" s="4"/>
      <c r="BH217" s="4"/>
      <c r="BI217" s="4"/>
      <c r="BJ217" s="4"/>
      <c r="BK217" s="4"/>
      <c r="BL217" s="4"/>
      <c r="BM217" s="4"/>
    </row>
    <row r="218" spans="1:65" x14ac:dyDescent="0.15">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c r="BA218" s="4"/>
      <c r="BB218" s="4"/>
      <c r="BC218" s="4"/>
      <c r="BD218" s="4"/>
      <c r="BE218" s="4"/>
      <c r="BF218" s="4"/>
      <c r="BG218" s="4"/>
      <c r="BH218" s="4"/>
      <c r="BI218" s="4"/>
      <c r="BJ218" s="4"/>
      <c r="BK218" s="4"/>
      <c r="BL218" s="4"/>
      <c r="BM218" s="4"/>
    </row>
    <row r="219" spans="1:65" x14ac:dyDescent="0.15">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c r="BB219" s="4"/>
      <c r="BC219" s="4"/>
      <c r="BD219" s="4"/>
      <c r="BE219" s="4"/>
      <c r="BF219" s="4"/>
      <c r="BG219" s="4"/>
      <c r="BH219" s="4"/>
      <c r="BI219" s="4"/>
      <c r="BJ219" s="4"/>
      <c r="BK219" s="4"/>
      <c r="BL219" s="4"/>
      <c r="BM219" s="4"/>
    </row>
    <row r="220" spans="1:65" x14ac:dyDescent="0.15">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c r="BB220" s="4"/>
      <c r="BC220" s="4"/>
      <c r="BD220" s="4"/>
      <c r="BE220" s="4"/>
      <c r="BF220" s="4"/>
      <c r="BG220" s="4"/>
      <c r="BH220" s="4"/>
      <c r="BI220" s="4"/>
      <c r="BJ220" s="4"/>
      <c r="BK220" s="4"/>
      <c r="BL220" s="4"/>
      <c r="BM220" s="4"/>
    </row>
    <row r="221" spans="1:65" x14ac:dyDescent="0.15">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c r="AY221" s="4"/>
      <c r="AZ221" s="4"/>
      <c r="BA221" s="4"/>
      <c r="BB221" s="4"/>
      <c r="BC221" s="4"/>
      <c r="BD221" s="4"/>
      <c r="BE221" s="4"/>
      <c r="BF221" s="4"/>
      <c r="BG221" s="4"/>
      <c r="BH221" s="4"/>
      <c r="BI221" s="4"/>
      <c r="BJ221" s="4"/>
      <c r="BK221" s="4"/>
      <c r="BL221" s="4"/>
      <c r="BM221" s="4"/>
    </row>
    <row r="222" spans="1:65" x14ac:dyDescent="0.15">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c r="AY222" s="4"/>
      <c r="AZ222" s="4"/>
      <c r="BA222" s="4"/>
      <c r="BB222" s="4"/>
      <c r="BC222" s="4"/>
      <c r="BD222" s="4"/>
      <c r="BE222" s="4"/>
      <c r="BF222" s="4"/>
      <c r="BG222" s="4"/>
      <c r="BH222" s="4"/>
      <c r="BI222" s="4"/>
      <c r="BJ222" s="4"/>
      <c r="BK222" s="4"/>
      <c r="BL222" s="4"/>
      <c r="BM222" s="4"/>
    </row>
    <row r="223" spans="1:65" x14ac:dyDescent="0.15">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c r="AY223" s="4"/>
      <c r="AZ223" s="4"/>
      <c r="BA223" s="4"/>
      <c r="BB223" s="4"/>
      <c r="BC223" s="4"/>
      <c r="BD223" s="4"/>
      <c r="BE223" s="4"/>
      <c r="BF223" s="4"/>
      <c r="BG223" s="4"/>
      <c r="BH223" s="4"/>
      <c r="BI223" s="4"/>
      <c r="BJ223" s="4"/>
      <c r="BK223" s="4"/>
      <c r="BL223" s="4"/>
      <c r="BM223" s="4"/>
    </row>
    <row r="224" spans="1:65" x14ac:dyDescent="0.15">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c r="AY224" s="4"/>
      <c r="AZ224" s="4"/>
      <c r="BA224" s="4"/>
      <c r="BB224" s="4"/>
      <c r="BC224" s="4"/>
      <c r="BD224" s="4"/>
      <c r="BE224" s="4"/>
      <c r="BF224" s="4"/>
      <c r="BG224" s="4"/>
      <c r="BH224" s="4"/>
      <c r="BI224" s="4"/>
      <c r="BJ224" s="4"/>
      <c r="BK224" s="4"/>
      <c r="BL224" s="4"/>
      <c r="BM224" s="4"/>
    </row>
    <row r="225" spans="1:65" x14ac:dyDescent="0.1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c r="AY225" s="4"/>
      <c r="AZ225" s="4"/>
      <c r="BA225" s="4"/>
      <c r="BB225" s="4"/>
      <c r="BC225" s="4"/>
      <c r="BD225" s="4"/>
      <c r="BE225" s="4"/>
      <c r="BF225" s="4"/>
      <c r="BG225" s="4"/>
      <c r="BH225" s="4"/>
      <c r="BI225" s="4"/>
      <c r="BJ225" s="4"/>
      <c r="BK225" s="4"/>
      <c r="BL225" s="4"/>
      <c r="BM225" s="4"/>
    </row>
    <row r="226" spans="1:65" x14ac:dyDescent="0.15">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c r="AY226" s="4"/>
      <c r="AZ226" s="4"/>
      <c r="BA226" s="4"/>
      <c r="BB226" s="4"/>
      <c r="BC226" s="4"/>
      <c r="BD226" s="4"/>
      <c r="BE226" s="4"/>
      <c r="BF226" s="4"/>
      <c r="BG226" s="4"/>
      <c r="BH226" s="4"/>
      <c r="BI226" s="4"/>
      <c r="BJ226" s="4"/>
      <c r="BK226" s="4"/>
      <c r="BL226" s="4"/>
      <c r="BM226" s="4"/>
    </row>
    <row r="227" spans="1:65" x14ac:dyDescent="0.15">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c r="AY227" s="4"/>
      <c r="AZ227" s="4"/>
      <c r="BA227" s="4"/>
      <c r="BB227" s="4"/>
      <c r="BC227" s="4"/>
      <c r="BD227" s="4"/>
      <c r="BE227" s="4"/>
      <c r="BF227" s="4"/>
      <c r="BG227" s="4"/>
      <c r="BH227" s="4"/>
      <c r="BI227" s="4"/>
      <c r="BJ227" s="4"/>
      <c r="BK227" s="4"/>
      <c r="BL227" s="4"/>
      <c r="BM227" s="4"/>
    </row>
    <row r="228" spans="1:65" x14ac:dyDescent="0.15">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c r="AY228" s="4"/>
      <c r="AZ228" s="4"/>
      <c r="BA228" s="4"/>
      <c r="BB228" s="4"/>
      <c r="BC228" s="4"/>
      <c r="BD228" s="4"/>
      <c r="BE228" s="4"/>
      <c r="BF228" s="4"/>
      <c r="BG228" s="4"/>
      <c r="BH228" s="4"/>
      <c r="BI228" s="4"/>
      <c r="BJ228" s="4"/>
      <c r="BK228" s="4"/>
      <c r="BL228" s="4"/>
      <c r="BM228" s="4"/>
    </row>
    <row r="229" spans="1:65" x14ac:dyDescent="0.15">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c r="AY229" s="4"/>
      <c r="AZ229" s="4"/>
      <c r="BA229" s="4"/>
      <c r="BB229" s="4"/>
      <c r="BC229" s="4"/>
      <c r="BD229" s="4"/>
      <c r="BE229" s="4"/>
      <c r="BF229" s="4"/>
      <c r="BG229" s="4"/>
      <c r="BH229" s="4"/>
      <c r="BI229" s="4"/>
      <c r="BJ229" s="4"/>
      <c r="BK229" s="4"/>
      <c r="BL229" s="4"/>
      <c r="BM229" s="4"/>
    </row>
    <row r="230" spans="1:65" x14ac:dyDescent="0.15">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c r="AY230" s="4"/>
      <c r="AZ230" s="4"/>
      <c r="BA230" s="4"/>
      <c r="BB230" s="4"/>
      <c r="BC230" s="4"/>
      <c r="BD230" s="4"/>
      <c r="BE230" s="4"/>
      <c r="BF230" s="4"/>
      <c r="BG230" s="4"/>
      <c r="BH230" s="4"/>
      <c r="BI230" s="4"/>
      <c r="BJ230" s="4"/>
      <c r="BK230" s="4"/>
      <c r="BL230" s="4"/>
      <c r="BM230" s="4"/>
    </row>
    <row r="231" spans="1:65" x14ac:dyDescent="0.15">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c r="AY231" s="4"/>
      <c r="AZ231" s="4"/>
      <c r="BA231" s="4"/>
      <c r="BB231" s="4"/>
      <c r="BC231" s="4"/>
      <c r="BD231" s="4"/>
      <c r="BE231" s="4"/>
      <c r="BF231" s="4"/>
      <c r="BG231" s="4"/>
      <c r="BH231" s="4"/>
      <c r="BI231" s="4"/>
      <c r="BJ231" s="4"/>
      <c r="BK231" s="4"/>
      <c r="BL231" s="4"/>
      <c r="BM231" s="4"/>
    </row>
    <row r="232" spans="1:65" x14ac:dyDescent="0.15">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c r="AY232" s="4"/>
      <c r="AZ232" s="4"/>
      <c r="BA232" s="4"/>
      <c r="BB232" s="4"/>
      <c r="BC232" s="4"/>
      <c r="BD232" s="4"/>
      <c r="BE232" s="4"/>
      <c r="BF232" s="4"/>
      <c r="BG232" s="4"/>
      <c r="BH232" s="4"/>
      <c r="BI232" s="4"/>
      <c r="BJ232" s="4"/>
      <c r="BK232" s="4"/>
      <c r="BL232" s="4"/>
      <c r="BM232" s="4"/>
    </row>
    <row r="233" spans="1:65" x14ac:dyDescent="0.15">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c r="AY233" s="4"/>
      <c r="AZ233" s="4"/>
      <c r="BA233" s="4"/>
      <c r="BB233" s="4"/>
      <c r="BC233" s="4"/>
      <c r="BD233" s="4"/>
      <c r="BE233" s="4"/>
      <c r="BF233" s="4"/>
      <c r="BG233" s="4"/>
      <c r="BH233" s="4"/>
      <c r="BI233" s="4"/>
      <c r="BJ233" s="4"/>
      <c r="BK233" s="4"/>
      <c r="BL233" s="4"/>
      <c r="BM233" s="4"/>
    </row>
    <row r="234" spans="1:65" x14ac:dyDescent="0.15">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c r="AY234" s="4"/>
      <c r="AZ234" s="4"/>
      <c r="BA234" s="4"/>
      <c r="BB234" s="4"/>
      <c r="BC234" s="4"/>
      <c r="BD234" s="4"/>
      <c r="BE234" s="4"/>
      <c r="BF234" s="4"/>
      <c r="BG234" s="4"/>
      <c r="BH234" s="4"/>
      <c r="BI234" s="4"/>
      <c r="BJ234" s="4"/>
      <c r="BK234" s="4"/>
      <c r="BL234" s="4"/>
      <c r="BM234" s="4"/>
    </row>
    <row r="235" spans="1:65" x14ac:dyDescent="0.1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c r="AW235" s="4"/>
      <c r="AX235" s="4"/>
      <c r="AY235" s="4"/>
      <c r="AZ235" s="4"/>
      <c r="BA235" s="4"/>
      <c r="BB235" s="4"/>
      <c r="BC235" s="4"/>
      <c r="BD235" s="4"/>
      <c r="BE235" s="4"/>
      <c r="BF235" s="4"/>
      <c r="BG235" s="4"/>
      <c r="BH235" s="4"/>
      <c r="BI235" s="4"/>
      <c r="BJ235" s="4"/>
      <c r="BK235" s="4"/>
      <c r="BL235" s="4"/>
      <c r="BM235" s="4"/>
    </row>
    <row r="236" spans="1:65" x14ac:dyDescent="0.15">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c r="AW236" s="4"/>
      <c r="AX236" s="4"/>
      <c r="AY236" s="4"/>
      <c r="AZ236" s="4"/>
      <c r="BA236" s="4"/>
      <c r="BB236" s="4"/>
      <c r="BC236" s="4"/>
      <c r="BD236" s="4"/>
      <c r="BE236" s="4"/>
      <c r="BF236" s="4"/>
      <c r="BG236" s="4"/>
      <c r="BH236" s="4"/>
      <c r="BI236" s="4"/>
      <c r="BJ236" s="4"/>
      <c r="BK236" s="4"/>
      <c r="BL236" s="4"/>
      <c r="BM236" s="4"/>
    </row>
    <row r="237" spans="1:65" x14ac:dyDescent="0.15">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c r="AW237" s="4"/>
      <c r="AX237" s="4"/>
      <c r="AY237" s="4"/>
      <c r="AZ237" s="4"/>
      <c r="BA237" s="4"/>
      <c r="BB237" s="4"/>
      <c r="BC237" s="4"/>
      <c r="BD237" s="4"/>
      <c r="BE237" s="4"/>
      <c r="BF237" s="4"/>
      <c r="BG237" s="4"/>
      <c r="BH237" s="4"/>
      <c r="BI237" s="4"/>
      <c r="BJ237" s="4"/>
      <c r="BK237" s="4"/>
      <c r="BL237" s="4"/>
      <c r="BM237" s="4"/>
    </row>
    <row r="238" spans="1:65" x14ac:dyDescent="0.15">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c r="AY238" s="4"/>
      <c r="AZ238" s="4"/>
      <c r="BA238" s="4"/>
      <c r="BB238" s="4"/>
      <c r="BC238" s="4"/>
      <c r="BD238" s="4"/>
      <c r="BE238" s="4"/>
      <c r="BF238" s="4"/>
      <c r="BG238" s="4"/>
      <c r="BH238" s="4"/>
      <c r="BI238" s="4"/>
      <c r="BJ238" s="4"/>
      <c r="BK238" s="4"/>
      <c r="BL238" s="4"/>
      <c r="BM238" s="4"/>
    </row>
    <row r="239" spans="1:65" x14ac:dyDescent="0.15">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c r="AW239" s="4"/>
      <c r="AX239" s="4"/>
      <c r="AY239" s="4"/>
      <c r="AZ239" s="4"/>
      <c r="BA239" s="4"/>
      <c r="BB239" s="4"/>
      <c r="BC239" s="4"/>
      <c r="BD239" s="4"/>
      <c r="BE239" s="4"/>
      <c r="BF239" s="4"/>
      <c r="BG239" s="4"/>
      <c r="BH239" s="4"/>
      <c r="BI239" s="4"/>
      <c r="BJ239" s="4"/>
      <c r="BK239" s="4"/>
      <c r="BL239" s="4"/>
      <c r="BM239" s="4"/>
    </row>
    <row r="240" spans="1:65" x14ac:dyDescent="0.15">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c r="AW240" s="4"/>
      <c r="AX240" s="4"/>
      <c r="AY240" s="4"/>
      <c r="AZ240" s="4"/>
      <c r="BA240" s="4"/>
      <c r="BB240" s="4"/>
      <c r="BC240" s="4"/>
      <c r="BD240" s="4"/>
      <c r="BE240" s="4"/>
      <c r="BF240" s="4"/>
      <c r="BG240" s="4"/>
      <c r="BH240" s="4"/>
      <c r="BI240" s="4"/>
      <c r="BJ240" s="4"/>
      <c r="BK240" s="4"/>
      <c r="BL240" s="4"/>
      <c r="BM240" s="4"/>
    </row>
    <row r="241" spans="1:65" x14ac:dyDescent="0.15">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c r="AW241" s="4"/>
      <c r="AX241" s="4"/>
      <c r="AY241" s="4"/>
      <c r="AZ241" s="4"/>
      <c r="BA241" s="4"/>
      <c r="BB241" s="4"/>
      <c r="BC241" s="4"/>
      <c r="BD241" s="4"/>
      <c r="BE241" s="4"/>
      <c r="BF241" s="4"/>
      <c r="BG241" s="4"/>
      <c r="BH241" s="4"/>
      <c r="BI241" s="4"/>
      <c r="BJ241" s="4"/>
      <c r="BK241" s="4"/>
      <c r="BL241" s="4"/>
      <c r="BM241" s="4"/>
    </row>
    <row r="242" spans="1:65" x14ac:dyDescent="0.15">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c r="AW242" s="4"/>
      <c r="AX242" s="4"/>
      <c r="AY242" s="4"/>
      <c r="AZ242" s="4"/>
      <c r="BA242" s="4"/>
      <c r="BB242" s="4"/>
      <c r="BC242" s="4"/>
      <c r="BD242" s="4"/>
      <c r="BE242" s="4"/>
      <c r="BF242" s="4"/>
      <c r="BG242" s="4"/>
      <c r="BH242" s="4"/>
      <c r="BI242" s="4"/>
      <c r="BJ242" s="4"/>
      <c r="BK242" s="4"/>
      <c r="BL242" s="4"/>
      <c r="BM242" s="4"/>
    </row>
    <row r="243" spans="1:65" x14ac:dyDescent="0.15">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c r="AW243" s="4"/>
      <c r="AX243" s="4"/>
      <c r="AY243" s="4"/>
      <c r="AZ243" s="4"/>
      <c r="BA243" s="4"/>
      <c r="BB243" s="4"/>
      <c r="BC243" s="4"/>
      <c r="BD243" s="4"/>
      <c r="BE243" s="4"/>
      <c r="BF243" s="4"/>
      <c r="BG243" s="4"/>
      <c r="BH243" s="4"/>
      <c r="BI243" s="4"/>
      <c r="BJ243" s="4"/>
      <c r="BK243" s="4"/>
      <c r="BL243" s="4"/>
      <c r="BM243" s="4"/>
    </row>
    <row r="244" spans="1:65" x14ac:dyDescent="0.15">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c r="AV244" s="4"/>
      <c r="AW244" s="4"/>
      <c r="AX244" s="4"/>
      <c r="AY244" s="4"/>
      <c r="AZ244" s="4"/>
      <c r="BA244" s="4"/>
      <c r="BB244" s="4"/>
      <c r="BC244" s="4"/>
      <c r="BD244" s="4"/>
      <c r="BE244" s="4"/>
      <c r="BF244" s="4"/>
      <c r="BG244" s="4"/>
      <c r="BH244" s="4"/>
      <c r="BI244" s="4"/>
      <c r="BJ244" s="4"/>
      <c r="BK244" s="4"/>
      <c r="BL244" s="4"/>
      <c r="BM244" s="4"/>
    </row>
    <row r="245" spans="1:65" x14ac:dyDescent="0.1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c r="AV245" s="4"/>
      <c r="AW245" s="4"/>
      <c r="AX245" s="4"/>
      <c r="AY245" s="4"/>
      <c r="AZ245" s="4"/>
      <c r="BA245" s="4"/>
      <c r="BB245" s="4"/>
      <c r="BC245" s="4"/>
      <c r="BD245" s="4"/>
      <c r="BE245" s="4"/>
      <c r="BF245" s="4"/>
      <c r="BG245" s="4"/>
      <c r="BH245" s="4"/>
      <c r="BI245" s="4"/>
      <c r="BJ245" s="4"/>
      <c r="BK245" s="4"/>
      <c r="BL245" s="4"/>
      <c r="BM245" s="4"/>
    </row>
    <row r="246" spans="1:65" x14ac:dyDescent="0.15">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c r="AV246" s="4"/>
      <c r="AW246" s="4"/>
      <c r="AX246" s="4"/>
      <c r="AY246" s="4"/>
      <c r="AZ246" s="4"/>
      <c r="BA246" s="4"/>
      <c r="BB246" s="4"/>
      <c r="BC246" s="4"/>
      <c r="BD246" s="4"/>
      <c r="BE246" s="4"/>
      <c r="BF246" s="4"/>
      <c r="BG246" s="4"/>
      <c r="BH246" s="4"/>
      <c r="BI246" s="4"/>
      <c r="BJ246" s="4"/>
      <c r="BK246" s="4"/>
      <c r="BL246" s="4"/>
      <c r="BM246" s="4"/>
    </row>
    <row r="247" spans="1:65" x14ac:dyDescent="0.15">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c r="AQ247" s="4"/>
      <c r="AR247" s="4"/>
      <c r="AS247" s="4"/>
      <c r="AT247" s="4"/>
      <c r="AU247" s="4"/>
      <c r="AV247" s="4"/>
      <c r="AW247" s="4"/>
      <c r="AX247" s="4"/>
      <c r="AY247" s="4"/>
      <c r="AZ247" s="4"/>
      <c r="BA247" s="4"/>
      <c r="BB247" s="4"/>
      <c r="BC247" s="4"/>
      <c r="BD247" s="4"/>
      <c r="BE247" s="4"/>
      <c r="BF247" s="4"/>
      <c r="BG247" s="4"/>
      <c r="BH247" s="4"/>
      <c r="BI247" s="4"/>
      <c r="BJ247" s="4"/>
      <c r="BK247" s="4"/>
      <c r="BL247" s="4"/>
      <c r="BM247" s="4"/>
    </row>
    <row r="248" spans="1:65" x14ac:dyDescent="0.15">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c r="AQ248" s="4"/>
      <c r="AR248" s="4"/>
      <c r="AS248" s="4"/>
      <c r="AT248" s="4"/>
      <c r="AU248" s="4"/>
      <c r="AV248" s="4"/>
      <c r="AW248" s="4"/>
      <c r="AX248" s="4"/>
      <c r="AY248" s="4"/>
      <c r="AZ248" s="4"/>
      <c r="BA248" s="4"/>
      <c r="BB248" s="4"/>
      <c r="BC248" s="4"/>
      <c r="BD248" s="4"/>
      <c r="BE248" s="4"/>
      <c r="BF248" s="4"/>
      <c r="BG248" s="4"/>
      <c r="BH248" s="4"/>
      <c r="BI248" s="4"/>
      <c r="BJ248" s="4"/>
      <c r="BK248" s="4"/>
      <c r="BL248" s="4"/>
      <c r="BM248" s="4"/>
    </row>
    <row r="249" spans="1:65" x14ac:dyDescent="0.15">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c r="AQ249" s="4"/>
      <c r="AR249" s="4"/>
      <c r="AS249" s="4"/>
      <c r="AT249" s="4"/>
      <c r="AU249" s="4"/>
      <c r="AV249" s="4"/>
      <c r="AW249" s="4"/>
      <c r="AX249" s="4"/>
      <c r="AY249" s="4"/>
      <c r="AZ249" s="4"/>
      <c r="BA249" s="4"/>
      <c r="BB249" s="4"/>
      <c r="BC249" s="4"/>
      <c r="BD249" s="4"/>
      <c r="BE249" s="4"/>
      <c r="BF249" s="4"/>
      <c r="BG249" s="4"/>
      <c r="BH249" s="4"/>
      <c r="BI249" s="4"/>
      <c r="BJ249" s="4"/>
      <c r="BK249" s="4"/>
      <c r="BL249" s="4"/>
      <c r="BM249" s="4"/>
    </row>
    <row r="250" spans="1:65" x14ac:dyDescent="0.15">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c r="AQ250" s="4"/>
      <c r="AR250" s="4"/>
      <c r="AS250" s="4"/>
      <c r="AT250" s="4"/>
      <c r="AU250" s="4"/>
      <c r="AV250" s="4"/>
      <c r="AW250" s="4"/>
      <c r="AX250" s="4"/>
      <c r="AY250" s="4"/>
      <c r="AZ250" s="4"/>
      <c r="BA250" s="4"/>
      <c r="BB250" s="4"/>
      <c r="BC250" s="4"/>
      <c r="BD250" s="4"/>
      <c r="BE250" s="4"/>
      <c r="BF250" s="4"/>
      <c r="BG250" s="4"/>
      <c r="BH250" s="4"/>
      <c r="BI250" s="4"/>
      <c r="BJ250" s="4"/>
      <c r="BK250" s="4"/>
      <c r="BL250" s="4"/>
      <c r="BM250" s="4"/>
    </row>
    <row r="251" spans="1:65" x14ac:dyDescent="0.15">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c r="AQ251" s="4"/>
      <c r="AR251" s="4"/>
      <c r="AS251" s="4"/>
      <c r="AT251" s="4"/>
      <c r="AU251" s="4"/>
      <c r="AV251" s="4"/>
      <c r="AW251" s="4"/>
      <c r="AX251" s="4"/>
      <c r="AY251" s="4"/>
      <c r="AZ251" s="4"/>
      <c r="BA251" s="4"/>
      <c r="BB251" s="4"/>
      <c r="BC251" s="4"/>
      <c r="BD251" s="4"/>
      <c r="BE251" s="4"/>
      <c r="BF251" s="4"/>
      <c r="BG251" s="4"/>
      <c r="BH251" s="4"/>
      <c r="BI251" s="4"/>
      <c r="BJ251" s="4"/>
      <c r="BK251" s="4"/>
      <c r="BL251" s="4"/>
      <c r="BM251" s="4"/>
    </row>
    <row r="252" spans="1:65" x14ac:dyDescent="0.15">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c r="AQ252" s="4"/>
      <c r="AR252" s="4"/>
      <c r="AS252" s="4"/>
      <c r="AT252" s="4"/>
      <c r="AU252" s="4"/>
      <c r="AV252" s="4"/>
      <c r="AW252" s="4"/>
      <c r="AX252" s="4"/>
      <c r="AY252" s="4"/>
      <c r="AZ252" s="4"/>
      <c r="BA252" s="4"/>
      <c r="BB252" s="4"/>
      <c r="BC252" s="4"/>
      <c r="BD252" s="4"/>
      <c r="BE252" s="4"/>
      <c r="BF252" s="4"/>
      <c r="BG252" s="4"/>
      <c r="BH252" s="4"/>
      <c r="BI252" s="4"/>
      <c r="BJ252" s="4"/>
      <c r="BK252" s="4"/>
      <c r="BL252" s="4"/>
      <c r="BM252" s="4"/>
    </row>
    <row r="253" spans="1:65" x14ac:dyDescent="0.15">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c r="AQ253" s="4"/>
      <c r="AR253" s="4"/>
      <c r="AS253" s="4"/>
      <c r="AT253" s="4"/>
      <c r="AU253" s="4"/>
      <c r="AV253" s="4"/>
      <c r="AW253" s="4"/>
      <c r="AX253" s="4"/>
      <c r="AY253" s="4"/>
      <c r="AZ253" s="4"/>
      <c r="BA253" s="4"/>
      <c r="BB253" s="4"/>
      <c r="BC253" s="4"/>
      <c r="BD253" s="4"/>
      <c r="BE253" s="4"/>
      <c r="BF253" s="4"/>
      <c r="BG253" s="4"/>
      <c r="BH253" s="4"/>
      <c r="BI253" s="4"/>
      <c r="BJ253" s="4"/>
      <c r="BK253" s="4"/>
      <c r="BL253" s="4"/>
      <c r="BM253" s="4"/>
    </row>
    <row r="254" spans="1:65" x14ac:dyDescent="0.15">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c r="AQ254" s="4"/>
      <c r="AR254" s="4"/>
      <c r="AS254" s="4"/>
      <c r="AT254" s="4"/>
      <c r="AU254" s="4"/>
      <c r="AV254" s="4"/>
      <c r="AW254" s="4"/>
      <c r="AX254" s="4"/>
      <c r="AY254" s="4"/>
      <c r="AZ254" s="4"/>
      <c r="BA254" s="4"/>
      <c r="BB254" s="4"/>
      <c r="BC254" s="4"/>
      <c r="BD254" s="4"/>
      <c r="BE254" s="4"/>
      <c r="BF254" s="4"/>
      <c r="BG254" s="4"/>
      <c r="BH254" s="4"/>
      <c r="BI254" s="4"/>
      <c r="BJ254" s="4"/>
      <c r="BK254" s="4"/>
      <c r="BL254" s="4"/>
      <c r="BM254" s="4"/>
    </row>
    <row r="255" spans="1:65" x14ac:dyDescent="0.1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c r="AQ255" s="4"/>
      <c r="AR255" s="4"/>
      <c r="AS255" s="4"/>
      <c r="AT255" s="4"/>
      <c r="AU255" s="4"/>
      <c r="AV255" s="4"/>
      <c r="AW255" s="4"/>
      <c r="AX255" s="4"/>
      <c r="AY255" s="4"/>
      <c r="AZ255" s="4"/>
      <c r="BA255" s="4"/>
      <c r="BB255" s="4"/>
      <c r="BC255" s="4"/>
      <c r="BD255" s="4"/>
      <c r="BE255" s="4"/>
      <c r="BF255" s="4"/>
      <c r="BG255" s="4"/>
      <c r="BH255" s="4"/>
      <c r="BI255" s="4"/>
      <c r="BJ255" s="4"/>
      <c r="BK255" s="4"/>
      <c r="BL255" s="4"/>
      <c r="BM255" s="4"/>
    </row>
    <row r="256" spans="1:65" x14ac:dyDescent="0.15">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c r="AQ256" s="4"/>
      <c r="AR256" s="4"/>
      <c r="AS256" s="4"/>
      <c r="AT256" s="4"/>
      <c r="AU256" s="4"/>
      <c r="AV256" s="4"/>
      <c r="AW256" s="4"/>
      <c r="AX256" s="4"/>
      <c r="AY256" s="4"/>
      <c r="AZ256" s="4"/>
      <c r="BA256" s="4"/>
      <c r="BB256" s="4"/>
      <c r="BC256" s="4"/>
      <c r="BD256" s="4"/>
      <c r="BE256" s="4"/>
      <c r="BF256" s="4"/>
      <c r="BG256" s="4"/>
      <c r="BH256" s="4"/>
      <c r="BI256" s="4"/>
      <c r="BJ256" s="4"/>
      <c r="BK256" s="4"/>
      <c r="BL256" s="4"/>
      <c r="BM256" s="4"/>
    </row>
    <row r="257" spans="1:65" x14ac:dyDescent="0.15">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c r="AO257" s="4"/>
      <c r="AP257" s="4"/>
      <c r="AQ257" s="4"/>
      <c r="AR257" s="4"/>
      <c r="AS257" s="4"/>
      <c r="AT257" s="4"/>
      <c r="AU257" s="4"/>
      <c r="AV257" s="4"/>
      <c r="AW257" s="4"/>
      <c r="AX257" s="4"/>
      <c r="AY257" s="4"/>
      <c r="AZ257" s="4"/>
      <c r="BA257" s="4"/>
      <c r="BB257" s="4"/>
      <c r="BC257" s="4"/>
      <c r="BD257" s="4"/>
      <c r="BE257" s="4"/>
      <c r="BF257" s="4"/>
      <c r="BG257" s="4"/>
      <c r="BH257" s="4"/>
      <c r="BI257" s="4"/>
      <c r="BJ257" s="4"/>
      <c r="BK257" s="4"/>
      <c r="BL257" s="4"/>
      <c r="BM257" s="4"/>
    </row>
    <row r="258" spans="1:65" x14ac:dyDescent="0.15">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c r="AQ258" s="4"/>
      <c r="AR258" s="4"/>
      <c r="AS258" s="4"/>
      <c r="AT258" s="4"/>
      <c r="AU258" s="4"/>
      <c r="AV258" s="4"/>
      <c r="AW258" s="4"/>
      <c r="AX258" s="4"/>
      <c r="AY258" s="4"/>
      <c r="AZ258" s="4"/>
      <c r="BA258" s="4"/>
      <c r="BB258" s="4"/>
      <c r="BC258" s="4"/>
      <c r="BD258" s="4"/>
      <c r="BE258" s="4"/>
      <c r="BF258" s="4"/>
      <c r="BG258" s="4"/>
      <c r="BH258" s="4"/>
      <c r="BI258" s="4"/>
      <c r="BJ258" s="4"/>
      <c r="BK258" s="4"/>
      <c r="BL258" s="4"/>
      <c r="BM258" s="4"/>
    </row>
    <row r="259" spans="1:65" x14ac:dyDescent="0.15">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4"/>
      <c r="AM259" s="4"/>
      <c r="AN259" s="4"/>
      <c r="AO259" s="4"/>
      <c r="AP259" s="4"/>
      <c r="AQ259" s="4"/>
      <c r="AR259" s="4"/>
      <c r="AS259" s="4"/>
      <c r="AT259" s="4"/>
      <c r="AU259" s="4"/>
      <c r="AV259" s="4"/>
      <c r="AW259" s="4"/>
      <c r="AX259" s="4"/>
      <c r="AY259" s="4"/>
      <c r="AZ259" s="4"/>
      <c r="BA259" s="4"/>
      <c r="BB259" s="4"/>
      <c r="BC259" s="4"/>
      <c r="BD259" s="4"/>
      <c r="BE259" s="4"/>
      <c r="BF259" s="4"/>
      <c r="BG259" s="4"/>
      <c r="BH259" s="4"/>
      <c r="BI259" s="4"/>
      <c r="BJ259" s="4"/>
      <c r="BK259" s="4"/>
      <c r="BL259" s="4"/>
      <c r="BM259" s="4"/>
    </row>
    <row r="260" spans="1:65" x14ac:dyDescent="0.15">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
      <c r="AK260" s="4"/>
      <c r="AL260" s="4"/>
      <c r="AM260" s="4"/>
      <c r="AN260" s="4"/>
      <c r="AO260" s="4"/>
      <c r="AP260" s="4"/>
      <c r="AQ260" s="4"/>
      <c r="AR260" s="4"/>
      <c r="AS260" s="4"/>
      <c r="AT260" s="4"/>
      <c r="AU260" s="4"/>
      <c r="AV260" s="4"/>
      <c r="AW260" s="4"/>
      <c r="AX260" s="4"/>
      <c r="AY260" s="4"/>
      <c r="AZ260" s="4"/>
      <c r="BA260" s="4"/>
      <c r="BB260" s="4"/>
      <c r="BC260" s="4"/>
      <c r="BD260" s="4"/>
      <c r="BE260" s="4"/>
      <c r="BF260" s="4"/>
      <c r="BG260" s="4"/>
      <c r="BH260" s="4"/>
      <c r="BI260" s="4"/>
      <c r="BJ260" s="4"/>
      <c r="BK260" s="4"/>
      <c r="BL260" s="4"/>
      <c r="BM260" s="4"/>
    </row>
    <row r="261" spans="1:65" x14ac:dyDescent="0.15">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c r="AI261" s="4"/>
      <c r="AJ261" s="4"/>
      <c r="AK261" s="4"/>
      <c r="AL261" s="4"/>
      <c r="AM261" s="4"/>
      <c r="AN261" s="4"/>
      <c r="AO261" s="4"/>
      <c r="AP261" s="4"/>
      <c r="AQ261" s="4"/>
      <c r="AR261" s="4"/>
      <c r="AS261" s="4"/>
      <c r="AT261" s="4"/>
      <c r="AU261" s="4"/>
      <c r="AV261" s="4"/>
      <c r="AW261" s="4"/>
      <c r="AX261" s="4"/>
      <c r="AY261" s="4"/>
      <c r="AZ261" s="4"/>
      <c r="BA261" s="4"/>
      <c r="BB261" s="4"/>
      <c r="BC261" s="4"/>
      <c r="BD261" s="4"/>
      <c r="BE261" s="4"/>
      <c r="BF261" s="4"/>
      <c r="BG261" s="4"/>
      <c r="BH261" s="4"/>
      <c r="BI261" s="4"/>
      <c r="BJ261" s="4"/>
      <c r="BK261" s="4"/>
      <c r="BL261" s="4"/>
      <c r="BM261" s="4"/>
    </row>
    <row r="262" spans="1:65" x14ac:dyDescent="0.15">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
      <c r="AK262" s="4"/>
      <c r="AL262" s="4"/>
      <c r="AM262" s="4"/>
      <c r="AN262" s="4"/>
      <c r="AO262" s="4"/>
      <c r="AP262" s="4"/>
      <c r="AQ262" s="4"/>
      <c r="AR262" s="4"/>
      <c r="AS262" s="4"/>
      <c r="AT262" s="4"/>
      <c r="AU262" s="4"/>
      <c r="AV262" s="4"/>
      <c r="AW262" s="4"/>
      <c r="AX262" s="4"/>
      <c r="AY262" s="4"/>
      <c r="AZ262" s="4"/>
      <c r="BA262" s="4"/>
      <c r="BB262" s="4"/>
      <c r="BC262" s="4"/>
      <c r="BD262" s="4"/>
      <c r="BE262" s="4"/>
      <c r="BF262" s="4"/>
      <c r="BG262" s="4"/>
      <c r="BH262" s="4"/>
      <c r="BI262" s="4"/>
      <c r="BJ262" s="4"/>
      <c r="BK262" s="4"/>
      <c r="BL262" s="4"/>
      <c r="BM262" s="4"/>
    </row>
    <row r="263" spans="1:65" x14ac:dyDescent="0.15">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c r="AI263" s="4"/>
      <c r="AJ263" s="4"/>
      <c r="AK263" s="4"/>
      <c r="AL263" s="4"/>
      <c r="AM263" s="4"/>
      <c r="AN263" s="4"/>
      <c r="AO263" s="4"/>
      <c r="AP263" s="4"/>
      <c r="AQ263" s="4"/>
      <c r="AR263" s="4"/>
      <c r="AS263" s="4"/>
      <c r="AT263" s="4"/>
      <c r="AU263" s="4"/>
      <c r="AV263" s="4"/>
      <c r="AW263" s="4"/>
      <c r="AX263" s="4"/>
      <c r="AY263" s="4"/>
      <c r="AZ263" s="4"/>
      <c r="BA263" s="4"/>
      <c r="BB263" s="4"/>
      <c r="BC263" s="4"/>
      <c r="BD263" s="4"/>
      <c r="BE263" s="4"/>
      <c r="BF263" s="4"/>
      <c r="BG263" s="4"/>
      <c r="BH263" s="4"/>
      <c r="BI263" s="4"/>
      <c r="BJ263" s="4"/>
      <c r="BK263" s="4"/>
      <c r="BL263" s="4"/>
      <c r="BM263" s="4"/>
    </row>
    <row r="264" spans="1:65" x14ac:dyDescent="0.15">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c r="AG264" s="4"/>
      <c r="AH264" s="4"/>
      <c r="AI264" s="4"/>
      <c r="AJ264" s="4"/>
      <c r="AK264" s="4"/>
      <c r="AL264" s="4"/>
      <c r="AM264" s="4"/>
      <c r="AN264" s="4"/>
      <c r="AO264" s="4"/>
      <c r="AP264" s="4"/>
      <c r="AQ264" s="4"/>
      <c r="AR264" s="4"/>
      <c r="AS264" s="4"/>
      <c r="AT264" s="4"/>
      <c r="AU264" s="4"/>
      <c r="AV264" s="4"/>
      <c r="AW264" s="4"/>
      <c r="AX264" s="4"/>
      <c r="AY264" s="4"/>
      <c r="AZ264" s="4"/>
      <c r="BA264" s="4"/>
      <c r="BB264" s="4"/>
      <c r="BC264" s="4"/>
      <c r="BD264" s="4"/>
      <c r="BE264" s="4"/>
      <c r="BF264" s="4"/>
      <c r="BG264" s="4"/>
      <c r="BH264" s="4"/>
      <c r="BI264" s="4"/>
      <c r="BJ264" s="4"/>
      <c r="BK264" s="4"/>
      <c r="BL264" s="4"/>
      <c r="BM264" s="4"/>
    </row>
    <row r="265" spans="1:65" x14ac:dyDescent="0.1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c r="AI265" s="4"/>
      <c r="AJ265" s="4"/>
      <c r="AK265" s="4"/>
      <c r="AL265" s="4"/>
      <c r="AM265" s="4"/>
      <c r="AN265" s="4"/>
      <c r="AO265" s="4"/>
      <c r="AP265" s="4"/>
      <c r="AQ265" s="4"/>
      <c r="AR265" s="4"/>
      <c r="AS265" s="4"/>
      <c r="AT265" s="4"/>
      <c r="AU265" s="4"/>
      <c r="AV265" s="4"/>
      <c r="AW265" s="4"/>
      <c r="AX265" s="4"/>
      <c r="AY265" s="4"/>
      <c r="AZ265" s="4"/>
      <c r="BA265" s="4"/>
      <c r="BB265" s="4"/>
      <c r="BC265" s="4"/>
      <c r="BD265" s="4"/>
      <c r="BE265" s="4"/>
      <c r="BF265" s="4"/>
      <c r="BG265" s="4"/>
      <c r="BH265" s="4"/>
      <c r="BI265" s="4"/>
      <c r="BJ265" s="4"/>
      <c r="BK265" s="4"/>
      <c r="BL265" s="4"/>
      <c r="BM265" s="4"/>
    </row>
    <row r="266" spans="1:65" x14ac:dyDescent="0.15">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c r="AI266" s="4"/>
      <c r="AJ266" s="4"/>
      <c r="AK266" s="4"/>
      <c r="AL266" s="4"/>
      <c r="AM266" s="4"/>
      <c r="AN266" s="4"/>
      <c r="AO266" s="4"/>
      <c r="AP266" s="4"/>
      <c r="AQ266" s="4"/>
      <c r="AR266" s="4"/>
      <c r="AS266" s="4"/>
      <c r="AT266" s="4"/>
      <c r="AU266" s="4"/>
      <c r="AV266" s="4"/>
      <c r="AW266" s="4"/>
      <c r="AX266" s="4"/>
      <c r="AY266" s="4"/>
      <c r="AZ266" s="4"/>
      <c r="BA266" s="4"/>
      <c r="BB266" s="4"/>
      <c r="BC266" s="4"/>
      <c r="BD266" s="4"/>
      <c r="BE266" s="4"/>
      <c r="BF266" s="4"/>
      <c r="BG266" s="4"/>
      <c r="BH266" s="4"/>
      <c r="BI266" s="4"/>
      <c r="BJ266" s="4"/>
      <c r="BK266" s="4"/>
      <c r="BL266" s="4"/>
      <c r="BM266" s="4"/>
    </row>
    <row r="267" spans="1:65" x14ac:dyDescent="0.15">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c r="AJ267" s="4"/>
      <c r="AK267" s="4"/>
      <c r="AL267" s="4"/>
      <c r="AM267" s="4"/>
      <c r="AN267" s="4"/>
      <c r="AO267" s="4"/>
      <c r="AP267" s="4"/>
      <c r="AQ267" s="4"/>
      <c r="AR267" s="4"/>
      <c r="AS267" s="4"/>
      <c r="AT267" s="4"/>
      <c r="AU267" s="4"/>
      <c r="AV267" s="4"/>
      <c r="AW267" s="4"/>
      <c r="AX267" s="4"/>
      <c r="AY267" s="4"/>
      <c r="AZ267" s="4"/>
      <c r="BA267" s="4"/>
      <c r="BB267" s="4"/>
      <c r="BC267" s="4"/>
      <c r="BD267" s="4"/>
      <c r="BE267" s="4"/>
      <c r="BF267" s="4"/>
      <c r="BG267" s="4"/>
      <c r="BH267" s="4"/>
      <c r="BI267" s="4"/>
      <c r="BJ267" s="4"/>
      <c r="BK267" s="4"/>
      <c r="BL267" s="4"/>
      <c r="BM267" s="4"/>
    </row>
    <row r="268" spans="1:65" x14ac:dyDescent="0.15">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4"/>
      <c r="AM268" s="4"/>
      <c r="AN268" s="4"/>
      <c r="AO268" s="4"/>
      <c r="AP268" s="4"/>
      <c r="AQ268" s="4"/>
      <c r="AR268" s="4"/>
      <c r="AS268" s="4"/>
      <c r="AT268" s="4"/>
      <c r="AU268" s="4"/>
      <c r="AV268" s="4"/>
      <c r="AW268" s="4"/>
      <c r="AX268" s="4"/>
      <c r="AY268" s="4"/>
      <c r="AZ268" s="4"/>
      <c r="BA268" s="4"/>
      <c r="BB268" s="4"/>
      <c r="BC268" s="4"/>
      <c r="BD268" s="4"/>
      <c r="BE268" s="4"/>
      <c r="BF268" s="4"/>
      <c r="BG268" s="4"/>
      <c r="BH268" s="4"/>
      <c r="BI268" s="4"/>
      <c r="BJ268" s="4"/>
      <c r="BK268" s="4"/>
      <c r="BL268" s="4"/>
      <c r="BM268" s="4"/>
    </row>
    <row r="269" spans="1:65" x14ac:dyDescent="0.15">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c r="AI269" s="4"/>
      <c r="AJ269" s="4"/>
      <c r="AK269" s="4"/>
      <c r="AL269" s="4"/>
      <c r="AM269" s="4"/>
      <c r="AN269" s="4"/>
      <c r="AO269" s="4"/>
      <c r="AP269" s="4"/>
      <c r="AQ269" s="4"/>
      <c r="AR269" s="4"/>
      <c r="AS269" s="4"/>
      <c r="AT269" s="4"/>
      <c r="AU269" s="4"/>
      <c r="AV269" s="4"/>
      <c r="AW269" s="4"/>
      <c r="AX269" s="4"/>
      <c r="AY269" s="4"/>
      <c r="AZ269" s="4"/>
      <c r="BA269" s="4"/>
      <c r="BB269" s="4"/>
      <c r="BC269" s="4"/>
      <c r="BD269" s="4"/>
      <c r="BE269" s="4"/>
      <c r="BF269" s="4"/>
      <c r="BG269" s="4"/>
      <c r="BH269" s="4"/>
      <c r="BI269" s="4"/>
      <c r="BJ269" s="4"/>
      <c r="BK269" s="4"/>
      <c r="BL269" s="4"/>
      <c r="BM269" s="4"/>
    </row>
    <row r="270" spans="1:65" x14ac:dyDescent="0.15">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c r="AI270" s="4"/>
      <c r="AJ270" s="4"/>
      <c r="AK270" s="4"/>
      <c r="AL270" s="4"/>
      <c r="AM270" s="4"/>
      <c r="AN270" s="4"/>
      <c r="AO270" s="4"/>
      <c r="AP270" s="4"/>
      <c r="AQ270" s="4"/>
      <c r="AR270" s="4"/>
      <c r="AS270" s="4"/>
      <c r="AT270" s="4"/>
      <c r="AU270" s="4"/>
      <c r="AV270" s="4"/>
      <c r="AW270" s="4"/>
      <c r="AX270" s="4"/>
      <c r="AY270" s="4"/>
      <c r="AZ270" s="4"/>
      <c r="BA270" s="4"/>
      <c r="BB270" s="4"/>
      <c r="BC270" s="4"/>
      <c r="BD270" s="4"/>
      <c r="BE270" s="4"/>
      <c r="BF270" s="4"/>
      <c r="BG270" s="4"/>
      <c r="BH270" s="4"/>
      <c r="BI270" s="4"/>
      <c r="BJ270" s="4"/>
      <c r="BK270" s="4"/>
      <c r="BL270" s="4"/>
      <c r="BM270" s="4"/>
    </row>
    <row r="271" spans="1:65" x14ac:dyDescent="0.15">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c r="AI271" s="4"/>
      <c r="AJ271" s="4"/>
      <c r="AK271" s="4"/>
      <c r="AL271" s="4"/>
      <c r="AM271" s="4"/>
      <c r="AN271" s="4"/>
      <c r="AO271" s="4"/>
      <c r="AP271" s="4"/>
      <c r="AQ271" s="4"/>
      <c r="AR271" s="4"/>
      <c r="AS271" s="4"/>
      <c r="AT271" s="4"/>
      <c r="AU271" s="4"/>
      <c r="AV271" s="4"/>
      <c r="AW271" s="4"/>
      <c r="AX271" s="4"/>
      <c r="AY271" s="4"/>
      <c r="AZ271" s="4"/>
      <c r="BA271" s="4"/>
      <c r="BB271" s="4"/>
      <c r="BC271" s="4"/>
      <c r="BD271" s="4"/>
      <c r="BE271" s="4"/>
      <c r="BF271" s="4"/>
      <c r="BG271" s="4"/>
      <c r="BH271" s="4"/>
      <c r="BI271" s="4"/>
      <c r="BJ271" s="4"/>
      <c r="BK271" s="4"/>
      <c r="BL271" s="4"/>
      <c r="BM271" s="4"/>
    </row>
    <row r="272" spans="1:65" x14ac:dyDescent="0.15">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c r="AJ272" s="4"/>
      <c r="AK272" s="4"/>
      <c r="AL272" s="4"/>
      <c r="AM272" s="4"/>
      <c r="AN272" s="4"/>
      <c r="AO272" s="4"/>
      <c r="AP272" s="4"/>
      <c r="AQ272" s="4"/>
      <c r="AR272" s="4"/>
      <c r="AS272" s="4"/>
      <c r="AT272" s="4"/>
      <c r="AU272" s="4"/>
      <c r="AV272" s="4"/>
      <c r="AW272" s="4"/>
      <c r="AX272" s="4"/>
      <c r="AY272" s="4"/>
      <c r="AZ272" s="4"/>
      <c r="BA272" s="4"/>
      <c r="BB272" s="4"/>
      <c r="BC272" s="4"/>
      <c r="BD272" s="4"/>
      <c r="BE272" s="4"/>
      <c r="BF272" s="4"/>
      <c r="BG272" s="4"/>
      <c r="BH272" s="4"/>
      <c r="BI272" s="4"/>
      <c r="BJ272" s="4"/>
      <c r="BK272" s="4"/>
      <c r="BL272" s="4"/>
      <c r="BM272" s="4"/>
    </row>
    <row r="273" spans="1:65" x14ac:dyDescent="0.15">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c r="AJ273" s="4"/>
      <c r="AK273" s="4"/>
      <c r="AL273" s="4"/>
      <c r="AM273" s="4"/>
      <c r="AN273" s="4"/>
      <c r="AO273" s="4"/>
      <c r="AP273" s="4"/>
      <c r="AQ273" s="4"/>
      <c r="AR273" s="4"/>
      <c r="AS273" s="4"/>
      <c r="AT273" s="4"/>
      <c r="AU273" s="4"/>
      <c r="AV273" s="4"/>
      <c r="AW273" s="4"/>
      <c r="AX273" s="4"/>
      <c r="AY273" s="4"/>
      <c r="AZ273" s="4"/>
      <c r="BA273" s="4"/>
      <c r="BB273" s="4"/>
      <c r="BC273" s="4"/>
      <c r="BD273" s="4"/>
      <c r="BE273" s="4"/>
      <c r="BF273" s="4"/>
      <c r="BG273" s="4"/>
      <c r="BH273" s="4"/>
      <c r="BI273" s="4"/>
      <c r="BJ273" s="4"/>
      <c r="BK273" s="4"/>
      <c r="BL273" s="4"/>
      <c r="BM273" s="4"/>
    </row>
    <row r="274" spans="1:65" x14ac:dyDescent="0.15">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4"/>
      <c r="AI274" s="4"/>
      <c r="AJ274" s="4"/>
      <c r="AK274" s="4"/>
      <c r="AL274" s="4"/>
      <c r="AM274" s="4"/>
      <c r="AN274" s="4"/>
      <c r="AO274" s="4"/>
      <c r="AP274" s="4"/>
      <c r="AQ274" s="4"/>
      <c r="AR274" s="4"/>
      <c r="AS274" s="4"/>
      <c r="AT274" s="4"/>
      <c r="AU274" s="4"/>
      <c r="AV274" s="4"/>
      <c r="AW274" s="4"/>
      <c r="AX274" s="4"/>
      <c r="AY274" s="4"/>
      <c r="AZ274" s="4"/>
      <c r="BA274" s="4"/>
      <c r="BB274" s="4"/>
      <c r="BC274" s="4"/>
      <c r="BD274" s="4"/>
      <c r="BE274" s="4"/>
      <c r="BF274" s="4"/>
      <c r="BG274" s="4"/>
      <c r="BH274" s="4"/>
      <c r="BI274" s="4"/>
      <c r="BJ274" s="4"/>
      <c r="BK274" s="4"/>
      <c r="BL274" s="4"/>
      <c r="BM274" s="4"/>
    </row>
    <row r="275" spans="1:65" x14ac:dyDescent="0.1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4"/>
      <c r="AI275" s="4"/>
      <c r="AJ275" s="4"/>
      <c r="AK275" s="4"/>
      <c r="AL275" s="4"/>
      <c r="AM275" s="4"/>
      <c r="AN275" s="4"/>
      <c r="AO275" s="4"/>
      <c r="AP275" s="4"/>
      <c r="AQ275" s="4"/>
      <c r="AR275" s="4"/>
      <c r="AS275" s="4"/>
      <c r="AT275" s="4"/>
      <c r="AU275" s="4"/>
      <c r="AV275" s="4"/>
      <c r="AW275" s="4"/>
      <c r="AX275" s="4"/>
      <c r="AY275" s="4"/>
      <c r="AZ275" s="4"/>
      <c r="BA275" s="4"/>
      <c r="BB275" s="4"/>
      <c r="BC275" s="4"/>
      <c r="BD275" s="4"/>
      <c r="BE275" s="4"/>
      <c r="BF275" s="4"/>
      <c r="BG275" s="4"/>
      <c r="BH275" s="4"/>
      <c r="BI275" s="4"/>
      <c r="BJ275" s="4"/>
      <c r="BK275" s="4"/>
      <c r="BL275" s="4"/>
      <c r="BM275" s="4"/>
    </row>
    <row r="276" spans="1:65" x14ac:dyDescent="0.15">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c r="AI276" s="4"/>
      <c r="AJ276" s="4"/>
      <c r="AK276" s="4"/>
      <c r="AL276" s="4"/>
      <c r="AM276" s="4"/>
      <c r="AN276" s="4"/>
      <c r="AO276" s="4"/>
      <c r="AP276" s="4"/>
      <c r="AQ276" s="4"/>
      <c r="AR276" s="4"/>
      <c r="AS276" s="4"/>
      <c r="AT276" s="4"/>
      <c r="AU276" s="4"/>
      <c r="AV276" s="4"/>
      <c r="AW276" s="4"/>
      <c r="AX276" s="4"/>
      <c r="AY276" s="4"/>
      <c r="AZ276" s="4"/>
      <c r="BA276" s="4"/>
      <c r="BB276" s="4"/>
      <c r="BC276" s="4"/>
      <c r="BD276" s="4"/>
      <c r="BE276" s="4"/>
      <c r="BF276" s="4"/>
      <c r="BG276" s="4"/>
      <c r="BH276" s="4"/>
      <c r="BI276" s="4"/>
      <c r="BJ276" s="4"/>
      <c r="BK276" s="4"/>
      <c r="BL276" s="4"/>
      <c r="BM276" s="4"/>
    </row>
    <row r="277" spans="1:65" x14ac:dyDescent="0.15">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c r="AI277" s="4"/>
      <c r="AJ277" s="4"/>
      <c r="AK277" s="4"/>
      <c r="AL277" s="4"/>
      <c r="AM277" s="4"/>
      <c r="AN277" s="4"/>
      <c r="AO277" s="4"/>
      <c r="AP277" s="4"/>
      <c r="AQ277" s="4"/>
      <c r="AR277" s="4"/>
      <c r="AS277" s="4"/>
      <c r="AT277" s="4"/>
      <c r="AU277" s="4"/>
      <c r="AV277" s="4"/>
      <c r="AW277" s="4"/>
      <c r="AX277" s="4"/>
      <c r="AY277" s="4"/>
      <c r="AZ277" s="4"/>
      <c r="BA277" s="4"/>
      <c r="BB277" s="4"/>
      <c r="BC277" s="4"/>
      <c r="BD277" s="4"/>
      <c r="BE277" s="4"/>
      <c r="BF277" s="4"/>
      <c r="BG277" s="4"/>
      <c r="BH277" s="4"/>
      <c r="BI277" s="4"/>
      <c r="BJ277" s="4"/>
      <c r="BK277" s="4"/>
      <c r="BL277" s="4"/>
      <c r="BM277" s="4"/>
    </row>
    <row r="278" spans="1:65" x14ac:dyDescent="0.15">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c r="AK278" s="4"/>
      <c r="AL278" s="4"/>
      <c r="AM278" s="4"/>
      <c r="AN278" s="4"/>
      <c r="AO278" s="4"/>
      <c r="AP278" s="4"/>
      <c r="AQ278" s="4"/>
      <c r="AR278" s="4"/>
      <c r="AS278" s="4"/>
      <c r="AT278" s="4"/>
      <c r="AU278" s="4"/>
      <c r="AV278" s="4"/>
      <c r="AW278" s="4"/>
      <c r="AX278" s="4"/>
      <c r="AY278" s="4"/>
      <c r="AZ278" s="4"/>
      <c r="BA278" s="4"/>
      <c r="BB278" s="4"/>
      <c r="BC278" s="4"/>
      <c r="BD278" s="4"/>
      <c r="BE278" s="4"/>
      <c r="BF278" s="4"/>
      <c r="BG278" s="4"/>
      <c r="BH278" s="4"/>
      <c r="BI278" s="4"/>
      <c r="BJ278" s="4"/>
      <c r="BK278" s="4"/>
      <c r="BL278" s="4"/>
      <c r="BM278" s="4"/>
    </row>
    <row r="279" spans="1:65" x14ac:dyDescent="0.15">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c r="AI279" s="4"/>
      <c r="AJ279" s="4"/>
      <c r="AK279" s="4"/>
      <c r="AL279" s="4"/>
      <c r="AM279" s="4"/>
      <c r="AN279" s="4"/>
      <c r="AO279" s="4"/>
      <c r="AP279" s="4"/>
      <c r="AQ279" s="4"/>
      <c r="AR279" s="4"/>
      <c r="AS279" s="4"/>
      <c r="AT279" s="4"/>
      <c r="AU279" s="4"/>
      <c r="AV279" s="4"/>
      <c r="AW279" s="4"/>
      <c r="AX279" s="4"/>
      <c r="AY279" s="4"/>
      <c r="AZ279" s="4"/>
      <c r="BA279" s="4"/>
      <c r="BB279" s="4"/>
      <c r="BC279" s="4"/>
      <c r="BD279" s="4"/>
      <c r="BE279" s="4"/>
      <c r="BF279" s="4"/>
      <c r="BG279" s="4"/>
      <c r="BH279" s="4"/>
      <c r="BI279" s="4"/>
      <c r="BJ279" s="4"/>
      <c r="BK279" s="4"/>
      <c r="BL279" s="4"/>
      <c r="BM279" s="4"/>
    </row>
    <row r="280" spans="1:65" x14ac:dyDescent="0.15">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c r="AI280" s="4"/>
      <c r="AJ280" s="4"/>
      <c r="AK280" s="4"/>
      <c r="AL280" s="4"/>
      <c r="AM280" s="4"/>
      <c r="AN280" s="4"/>
      <c r="AO280" s="4"/>
      <c r="AP280" s="4"/>
      <c r="AQ280" s="4"/>
      <c r="AR280" s="4"/>
      <c r="AS280" s="4"/>
      <c r="AT280" s="4"/>
      <c r="AU280" s="4"/>
      <c r="AV280" s="4"/>
      <c r="AW280" s="4"/>
      <c r="AX280" s="4"/>
      <c r="AY280" s="4"/>
      <c r="AZ280" s="4"/>
      <c r="BA280" s="4"/>
      <c r="BB280" s="4"/>
      <c r="BC280" s="4"/>
      <c r="BD280" s="4"/>
      <c r="BE280" s="4"/>
      <c r="BF280" s="4"/>
      <c r="BG280" s="4"/>
      <c r="BH280" s="4"/>
      <c r="BI280" s="4"/>
      <c r="BJ280" s="4"/>
      <c r="BK280" s="4"/>
      <c r="BL280" s="4"/>
      <c r="BM280" s="4"/>
    </row>
    <row r="281" spans="1:65" x14ac:dyDescent="0.15">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c r="AI281" s="4"/>
      <c r="AJ281" s="4"/>
      <c r="AK281" s="4"/>
      <c r="AL281" s="4"/>
      <c r="AM281" s="4"/>
      <c r="AN281" s="4"/>
      <c r="AO281" s="4"/>
      <c r="AP281" s="4"/>
      <c r="AQ281" s="4"/>
      <c r="AR281" s="4"/>
      <c r="AS281" s="4"/>
      <c r="AT281" s="4"/>
      <c r="AU281" s="4"/>
      <c r="AV281" s="4"/>
      <c r="AW281" s="4"/>
      <c r="AX281" s="4"/>
      <c r="AY281" s="4"/>
      <c r="AZ281" s="4"/>
      <c r="BA281" s="4"/>
      <c r="BB281" s="4"/>
      <c r="BC281" s="4"/>
      <c r="BD281" s="4"/>
      <c r="BE281" s="4"/>
      <c r="BF281" s="4"/>
      <c r="BG281" s="4"/>
      <c r="BH281" s="4"/>
      <c r="BI281" s="4"/>
      <c r="BJ281" s="4"/>
      <c r="BK281" s="4"/>
      <c r="BL281" s="4"/>
      <c r="BM281" s="4"/>
    </row>
    <row r="282" spans="1:65" x14ac:dyDescent="0.15">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c r="AI282" s="4"/>
      <c r="AJ282" s="4"/>
      <c r="AK282" s="4"/>
      <c r="AL282" s="4"/>
      <c r="AM282" s="4"/>
      <c r="AN282" s="4"/>
      <c r="AO282" s="4"/>
      <c r="AP282" s="4"/>
      <c r="AQ282" s="4"/>
      <c r="AR282" s="4"/>
      <c r="AS282" s="4"/>
      <c r="AT282" s="4"/>
      <c r="AU282" s="4"/>
      <c r="AV282" s="4"/>
      <c r="AW282" s="4"/>
      <c r="AX282" s="4"/>
      <c r="AY282" s="4"/>
      <c r="AZ282" s="4"/>
      <c r="BA282" s="4"/>
      <c r="BB282" s="4"/>
      <c r="BC282" s="4"/>
      <c r="BD282" s="4"/>
      <c r="BE282" s="4"/>
      <c r="BF282" s="4"/>
      <c r="BG282" s="4"/>
      <c r="BH282" s="4"/>
      <c r="BI282" s="4"/>
      <c r="BJ282" s="4"/>
      <c r="BK282" s="4"/>
      <c r="BL282" s="4"/>
      <c r="BM282" s="4"/>
    </row>
    <row r="283" spans="1:65" x14ac:dyDescent="0.15">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c r="AI283" s="4"/>
      <c r="AJ283" s="4"/>
      <c r="AK283" s="4"/>
      <c r="AL283" s="4"/>
      <c r="AM283" s="4"/>
      <c r="AN283" s="4"/>
      <c r="AO283" s="4"/>
      <c r="AP283" s="4"/>
      <c r="AQ283" s="4"/>
      <c r="AR283" s="4"/>
      <c r="AS283" s="4"/>
      <c r="AT283" s="4"/>
      <c r="AU283" s="4"/>
      <c r="AV283" s="4"/>
      <c r="AW283" s="4"/>
      <c r="AX283" s="4"/>
      <c r="AY283" s="4"/>
      <c r="AZ283" s="4"/>
      <c r="BA283" s="4"/>
      <c r="BB283" s="4"/>
      <c r="BC283" s="4"/>
      <c r="BD283" s="4"/>
      <c r="BE283" s="4"/>
      <c r="BF283" s="4"/>
      <c r="BG283" s="4"/>
      <c r="BH283" s="4"/>
      <c r="BI283" s="4"/>
      <c r="BJ283" s="4"/>
      <c r="BK283" s="4"/>
      <c r="BL283" s="4"/>
      <c r="BM283" s="4"/>
    </row>
    <row r="284" spans="1:65" x14ac:dyDescent="0.15">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c r="AI284" s="4"/>
      <c r="AJ284" s="4"/>
      <c r="AK284" s="4"/>
      <c r="AL284" s="4"/>
      <c r="AM284" s="4"/>
      <c r="AN284" s="4"/>
      <c r="AO284" s="4"/>
      <c r="AP284" s="4"/>
      <c r="AQ284" s="4"/>
      <c r="AR284" s="4"/>
      <c r="AS284" s="4"/>
      <c r="AT284" s="4"/>
      <c r="AU284" s="4"/>
      <c r="AV284" s="4"/>
      <c r="AW284" s="4"/>
      <c r="AX284" s="4"/>
      <c r="AY284" s="4"/>
      <c r="AZ284" s="4"/>
      <c r="BA284" s="4"/>
      <c r="BB284" s="4"/>
      <c r="BC284" s="4"/>
      <c r="BD284" s="4"/>
      <c r="BE284" s="4"/>
      <c r="BF284" s="4"/>
      <c r="BG284" s="4"/>
      <c r="BH284" s="4"/>
      <c r="BI284" s="4"/>
      <c r="BJ284" s="4"/>
      <c r="BK284" s="4"/>
      <c r="BL284" s="4"/>
      <c r="BM284" s="4"/>
    </row>
    <row r="285" spans="1:65" x14ac:dyDescent="0.1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c r="AI285" s="4"/>
      <c r="AJ285" s="4"/>
      <c r="AK285" s="4"/>
      <c r="AL285" s="4"/>
      <c r="AM285" s="4"/>
      <c r="AN285" s="4"/>
      <c r="AO285" s="4"/>
      <c r="AP285" s="4"/>
      <c r="AQ285" s="4"/>
      <c r="AR285" s="4"/>
      <c r="AS285" s="4"/>
      <c r="AT285" s="4"/>
      <c r="AU285" s="4"/>
      <c r="AV285" s="4"/>
      <c r="AW285" s="4"/>
      <c r="AX285" s="4"/>
      <c r="AY285" s="4"/>
      <c r="AZ285" s="4"/>
      <c r="BA285" s="4"/>
      <c r="BB285" s="4"/>
      <c r="BC285" s="4"/>
      <c r="BD285" s="4"/>
      <c r="BE285" s="4"/>
      <c r="BF285" s="4"/>
      <c r="BG285" s="4"/>
      <c r="BH285" s="4"/>
      <c r="BI285" s="4"/>
      <c r="BJ285" s="4"/>
      <c r="BK285" s="4"/>
      <c r="BL285" s="4"/>
      <c r="BM285" s="4"/>
    </row>
    <row r="286" spans="1:65" x14ac:dyDescent="0.15">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c r="AI286" s="4"/>
      <c r="AJ286" s="4"/>
      <c r="AK286" s="4"/>
      <c r="AL286" s="4"/>
      <c r="AM286" s="4"/>
      <c r="AN286" s="4"/>
      <c r="AO286" s="4"/>
      <c r="AP286" s="4"/>
      <c r="AQ286" s="4"/>
      <c r="AR286" s="4"/>
      <c r="AS286" s="4"/>
      <c r="AT286" s="4"/>
      <c r="AU286" s="4"/>
      <c r="AV286" s="4"/>
      <c r="AW286" s="4"/>
      <c r="AX286" s="4"/>
      <c r="AY286" s="4"/>
      <c r="AZ286" s="4"/>
      <c r="BA286" s="4"/>
      <c r="BB286" s="4"/>
      <c r="BC286" s="4"/>
      <c r="BD286" s="4"/>
      <c r="BE286" s="4"/>
      <c r="BF286" s="4"/>
      <c r="BG286" s="4"/>
      <c r="BH286" s="4"/>
      <c r="BI286" s="4"/>
      <c r="BJ286" s="4"/>
      <c r="BK286" s="4"/>
      <c r="BL286" s="4"/>
      <c r="BM286" s="4"/>
    </row>
    <row r="287" spans="1:65" x14ac:dyDescent="0.15">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c r="AI287" s="4"/>
      <c r="AJ287" s="4"/>
      <c r="AK287" s="4"/>
      <c r="AL287" s="4"/>
      <c r="AM287" s="4"/>
      <c r="AN287" s="4"/>
      <c r="AO287" s="4"/>
      <c r="AP287" s="4"/>
      <c r="AQ287" s="4"/>
      <c r="AR287" s="4"/>
      <c r="AS287" s="4"/>
      <c r="AT287" s="4"/>
      <c r="AU287" s="4"/>
      <c r="AV287" s="4"/>
      <c r="AW287" s="4"/>
      <c r="AX287" s="4"/>
      <c r="AY287" s="4"/>
      <c r="AZ287" s="4"/>
      <c r="BA287" s="4"/>
      <c r="BB287" s="4"/>
      <c r="BC287" s="4"/>
      <c r="BD287" s="4"/>
      <c r="BE287" s="4"/>
      <c r="BF287" s="4"/>
      <c r="BG287" s="4"/>
      <c r="BH287" s="4"/>
      <c r="BI287" s="4"/>
      <c r="BJ287" s="4"/>
      <c r="BK287" s="4"/>
      <c r="BL287" s="4"/>
      <c r="BM287" s="4"/>
    </row>
    <row r="288" spans="1:65" x14ac:dyDescent="0.15">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c r="AI288" s="4"/>
      <c r="AJ288" s="4"/>
      <c r="AK288" s="4"/>
      <c r="AL288" s="4"/>
      <c r="AM288" s="4"/>
      <c r="AN288" s="4"/>
      <c r="AO288" s="4"/>
      <c r="AP288" s="4"/>
      <c r="AQ288" s="4"/>
      <c r="AR288" s="4"/>
      <c r="AS288" s="4"/>
      <c r="AT288" s="4"/>
      <c r="AU288" s="4"/>
      <c r="AV288" s="4"/>
      <c r="AW288" s="4"/>
      <c r="AX288" s="4"/>
      <c r="AY288" s="4"/>
      <c r="AZ288" s="4"/>
      <c r="BA288" s="4"/>
      <c r="BB288" s="4"/>
      <c r="BC288" s="4"/>
      <c r="BD288" s="4"/>
      <c r="BE288" s="4"/>
      <c r="BF288" s="4"/>
      <c r="BG288" s="4"/>
      <c r="BH288" s="4"/>
      <c r="BI288" s="4"/>
      <c r="BJ288" s="4"/>
      <c r="BK288" s="4"/>
      <c r="BL288" s="4"/>
      <c r="BM288" s="4"/>
    </row>
    <row r="289" spans="1:65" x14ac:dyDescent="0.15">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4"/>
      <c r="AI289" s="4"/>
      <c r="AJ289" s="4"/>
      <c r="AK289" s="4"/>
      <c r="AL289" s="4"/>
      <c r="AM289" s="4"/>
      <c r="AN289" s="4"/>
      <c r="AO289" s="4"/>
      <c r="AP289" s="4"/>
      <c r="AQ289" s="4"/>
      <c r="AR289" s="4"/>
      <c r="AS289" s="4"/>
      <c r="AT289" s="4"/>
      <c r="AU289" s="4"/>
      <c r="AV289" s="4"/>
      <c r="AW289" s="4"/>
      <c r="AX289" s="4"/>
      <c r="AY289" s="4"/>
      <c r="AZ289" s="4"/>
      <c r="BA289" s="4"/>
      <c r="BB289" s="4"/>
      <c r="BC289" s="4"/>
      <c r="BD289" s="4"/>
      <c r="BE289" s="4"/>
      <c r="BF289" s="4"/>
      <c r="BG289" s="4"/>
      <c r="BH289" s="4"/>
      <c r="BI289" s="4"/>
      <c r="BJ289" s="4"/>
      <c r="BK289" s="4"/>
      <c r="BL289" s="4"/>
      <c r="BM289" s="4"/>
    </row>
    <row r="290" spans="1:65" x14ac:dyDescent="0.15">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4"/>
      <c r="AM290" s="4"/>
      <c r="AN290" s="4"/>
      <c r="AO290" s="4"/>
      <c r="AP290" s="4"/>
      <c r="AQ290" s="4"/>
      <c r="AR290" s="4"/>
      <c r="AS290" s="4"/>
      <c r="AT290" s="4"/>
      <c r="AU290" s="4"/>
      <c r="AV290" s="4"/>
      <c r="AW290" s="4"/>
      <c r="AX290" s="4"/>
      <c r="AY290" s="4"/>
      <c r="AZ290" s="4"/>
      <c r="BA290" s="4"/>
      <c r="BB290" s="4"/>
      <c r="BC290" s="4"/>
      <c r="BD290" s="4"/>
      <c r="BE290" s="4"/>
      <c r="BF290" s="4"/>
      <c r="BG290" s="4"/>
      <c r="BH290" s="4"/>
      <c r="BI290" s="4"/>
      <c r="BJ290" s="4"/>
      <c r="BK290" s="4"/>
      <c r="BL290" s="4"/>
      <c r="BM290" s="4"/>
    </row>
    <row r="291" spans="1:65" x14ac:dyDescent="0.15">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c r="AK291" s="4"/>
      <c r="AL291" s="4"/>
      <c r="AM291" s="4"/>
      <c r="AN291" s="4"/>
      <c r="AO291" s="4"/>
      <c r="AP291" s="4"/>
      <c r="AQ291" s="4"/>
      <c r="AR291" s="4"/>
      <c r="AS291" s="4"/>
      <c r="AT291" s="4"/>
      <c r="AU291" s="4"/>
      <c r="AV291" s="4"/>
      <c r="AW291" s="4"/>
      <c r="AX291" s="4"/>
      <c r="AY291" s="4"/>
      <c r="AZ291" s="4"/>
      <c r="BA291" s="4"/>
      <c r="BB291" s="4"/>
      <c r="BC291" s="4"/>
      <c r="BD291" s="4"/>
      <c r="BE291" s="4"/>
      <c r="BF291" s="4"/>
      <c r="BG291" s="4"/>
      <c r="BH291" s="4"/>
      <c r="BI291" s="4"/>
      <c r="BJ291" s="4"/>
      <c r="BK291" s="4"/>
      <c r="BL291" s="4"/>
      <c r="BM291" s="4"/>
    </row>
    <row r="292" spans="1:65" x14ac:dyDescent="0.15">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c r="AK292" s="4"/>
      <c r="AL292" s="4"/>
      <c r="AM292" s="4"/>
      <c r="AN292" s="4"/>
      <c r="AO292" s="4"/>
      <c r="AP292" s="4"/>
      <c r="AQ292" s="4"/>
      <c r="AR292" s="4"/>
      <c r="AS292" s="4"/>
      <c r="AT292" s="4"/>
      <c r="AU292" s="4"/>
      <c r="AV292" s="4"/>
      <c r="AW292" s="4"/>
      <c r="AX292" s="4"/>
      <c r="AY292" s="4"/>
      <c r="AZ292" s="4"/>
      <c r="BA292" s="4"/>
      <c r="BB292" s="4"/>
      <c r="BC292" s="4"/>
      <c r="BD292" s="4"/>
      <c r="BE292" s="4"/>
      <c r="BF292" s="4"/>
      <c r="BG292" s="4"/>
      <c r="BH292" s="4"/>
      <c r="BI292" s="4"/>
      <c r="BJ292" s="4"/>
      <c r="BK292" s="4"/>
      <c r="BL292" s="4"/>
      <c r="BM292" s="4"/>
    </row>
    <row r="293" spans="1:65" x14ac:dyDescent="0.15">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c r="AK293" s="4"/>
      <c r="AL293" s="4"/>
      <c r="AM293" s="4"/>
      <c r="AN293" s="4"/>
      <c r="AO293" s="4"/>
      <c r="AP293" s="4"/>
      <c r="AQ293" s="4"/>
      <c r="AR293" s="4"/>
      <c r="AS293" s="4"/>
      <c r="AT293" s="4"/>
      <c r="AU293" s="4"/>
      <c r="AV293" s="4"/>
      <c r="AW293" s="4"/>
      <c r="AX293" s="4"/>
      <c r="AY293" s="4"/>
      <c r="AZ293" s="4"/>
      <c r="BA293" s="4"/>
      <c r="BB293" s="4"/>
      <c r="BC293" s="4"/>
      <c r="BD293" s="4"/>
      <c r="BE293" s="4"/>
      <c r="BF293" s="4"/>
      <c r="BG293" s="4"/>
      <c r="BH293" s="4"/>
      <c r="BI293" s="4"/>
      <c r="BJ293" s="4"/>
      <c r="BK293" s="4"/>
      <c r="BL293" s="4"/>
      <c r="BM293" s="4"/>
    </row>
    <row r="294" spans="1:65" x14ac:dyDescent="0.15">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c r="AK294" s="4"/>
      <c r="AL294" s="4"/>
      <c r="AM294" s="4"/>
      <c r="AN294" s="4"/>
      <c r="AO294" s="4"/>
      <c r="AP294" s="4"/>
      <c r="AQ294" s="4"/>
      <c r="AR294" s="4"/>
      <c r="AS294" s="4"/>
      <c r="AT294" s="4"/>
      <c r="AU294" s="4"/>
      <c r="AV294" s="4"/>
      <c r="AW294" s="4"/>
      <c r="AX294" s="4"/>
      <c r="AY294" s="4"/>
      <c r="AZ294" s="4"/>
      <c r="BA294" s="4"/>
      <c r="BB294" s="4"/>
      <c r="BC294" s="4"/>
      <c r="BD294" s="4"/>
      <c r="BE294" s="4"/>
      <c r="BF294" s="4"/>
      <c r="BG294" s="4"/>
      <c r="BH294" s="4"/>
      <c r="BI294" s="4"/>
      <c r="BJ294" s="4"/>
      <c r="BK294" s="4"/>
      <c r="BL294" s="4"/>
      <c r="BM294" s="4"/>
    </row>
    <row r="295" spans="1:65" x14ac:dyDescent="0.1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4"/>
      <c r="AM295" s="4"/>
      <c r="AN295" s="4"/>
      <c r="AO295" s="4"/>
      <c r="AP295" s="4"/>
      <c r="AQ295" s="4"/>
      <c r="AR295" s="4"/>
      <c r="AS295" s="4"/>
      <c r="AT295" s="4"/>
      <c r="AU295" s="4"/>
      <c r="AV295" s="4"/>
      <c r="AW295" s="4"/>
      <c r="AX295" s="4"/>
      <c r="AY295" s="4"/>
      <c r="AZ295" s="4"/>
      <c r="BA295" s="4"/>
      <c r="BB295" s="4"/>
      <c r="BC295" s="4"/>
      <c r="BD295" s="4"/>
      <c r="BE295" s="4"/>
      <c r="BF295" s="4"/>
      <c r="BG295" s="4"/>
      <c r="BH295" s="4"/>
      <c r="BI295" s="4"/>
      <c r="BJ295" s="4"/>
      <c r="BK295" s="4"/>
      <c r="BL295" s="4"/>
      <c r="BM295" s="4"/>
    </row>
    <row r="296" spans="1:65" x14ac:dyDescent="0.15">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c r="AK296" s="4"/>
      <c r="AL296" s="4"/>
      <c r="AM296" s="4"/>
      <c r="AN296" s="4"/>
      <c r="AO296" s="4"/>
      <c r="AP296" s="4"/>
      <c r="AQ296" s="4"/>
      <c r="AR296" s="4"/>
      <c r="AS296" s="4"/>
      <c r="AT296" s="4"/>
      <c r="AU296" s="4"/>
      <c r="AV296" s="4"/>
      <c r="AW296" s="4"/>
      <c r="AX296" s="4"/>
      <c r="AY296" s="4"/>
      <c r="AZ296" s="4"/>
      <c r="BA296" s="4"/>
      <c r="BB296" s="4"/>
      <c r="BC296" s="4"/>
      <c r="BD296" s="4"/>
      <c r="BE296" s="4"/>
      <c r="BF296" s="4"/>
      <c r="BG296" s="4"/>
      <c r="BH296" s="4"/>
      <c r="BI296" s="4"/>
      <c r="BJ296" s="4"/>
      <c r="BK296" s="4"/>
      <c r="BL296" s="4"/>
      <c r="BM296" s="4"/>
    </row>
    <row r="297" spans="1:65" x14ac:dyDescent="0.15">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c r="AK297" s="4"/>
      <c r="AL297" s="4"/>
      <c r="AM297" s="4"/>
      <c r="AN297" s="4"/>
      <c r="AO297" s="4"/>
      <c r="AP297" s="4"/>
      <c r="AQ297" s="4"/>
      <c r="AR297" s="4"/>
      <c r="AS297" s="4"/>
      <c r="AT297" s="4"/>
      <c r="AU297" s="4"/>
      <c r="AV297" s="4"/>
      <c r="AW297" s="4"/>
      <c r="AX297" s="4"/>
      <c r="AY297" s="4"/>
      <c r="AZ297" s="4"/>
      <c r="BA297" s="4"/>
      <c r="BB297" s="4"/>
      <c r="BC297" s="4"/>
      <c r="BD297" s="4"/>
      <c r="BE297" s="4"/>
      <c r="BF297" s="4"/>
      <c r="BG297" s="4"/>
      <c r="BH297" s="4"/>
      <c r="BI297" s="4"/>
      <c r="BJ297" s="4"/>
      <c r="BK297" s="4"/>
      <c r="BL297" s="4"/>
      <c r="BM297" s="4"/>
    </row>
    <row r="298" spans="1:65" x14ac:dyDescent="0.15">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c r="AK298" s="4"/>
      <c r="AL298" s="4"/>
      <c r="AM298" s="4"/>
      <c r="AN298" s="4"/>
      <c r="AO298" s="4"/>
      <c r="AP298" s="4"/>
      <c r="AQ298" s="4"/>
      <c r="AR298" s="4"/>
      <c r="AS298" s="4"/>
      <c r="AT298" s="4"/>
      <c r="AU298" s="4"/>
      <c r="AV298" s="4"/>
      <c r="AW298" s="4"/>
      <c r="AX298" s="4"/>
      <c r="AY298" s="4"/>
      <c r="AZ298" s="4"/>
      <c r="BA298" s="4"/>
      <c r="BB298" s="4"/>
      <c r="BC298" s="4"/>
      <c r="BD298" s="4"/>
      <c r="BE298" s="4"/>
      <c r="BF298" s="4"/>
      <c r="BG298" s="4"/>
      <c r="BH298" s="4"/>
      <c r="BI298" s="4"/>
      <c r="BJ298" s="4"/>
      <c r="BK298" s="4"/>
      <c r="BL298" s="4"/>
      <c r="BM298" s="4"/>
    </row>
    <row r="299" spans="1:65" x14ac:dyDescent="0.15">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4"/>
      <c r="AM299" s="4"/>
      <c r="AN299" s="4"/>
      <c r="AO299" s="4"/>
      <c r="AP299" s="4"/>
      <c r="AQ299" s="4"/>
      <c r="AR299" s="4"/>
      <c r="AS299" s="4"/>
      <c r="AT299" s="4"/>
      <c r="AU299" s="4"/>
      <c r="AV299" s="4"/>
      <c r="AW299" s="4"/>
      <c r="AX299" s="4"/>
      <c r="AY299" s="4"/>
      <c r="AZ299" s="4"/>
      <c r="BA299" s="4"/>
      <c r="BB299" s="4"/>
      <c r="BC299" s="4"/>
      <c r="BD299" s="4"/>
      <c r="BE299" s="4"/>
      <c r="BF299" s="4"/>
      <c r="BG299" s="4"/>
      <c r="BH299" s="4"/>
      <c r="BI299" s="4"/>
      <c r="BJ299" s="4"/>
      <c r="BK299" s="4"/>
      <c r="BL299" s="4"/>
      <c r="BM299" s="4"/>
    </row>
    <row r="300" spans="1:65" x14ac:dyDescent="0.15">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4"/>
      <c r="AM300" s="4"/>
      <c r="AN300" s="4"/>
      <c r="AO300" s="4"/>
      <c r="AP300" s="4"/>
      <c r="AQ300" s="4"/>
      <c r="AR300" s="4"/>
      <c r="AS300" s="4"/>
      <c r="AT300" s="4"/>
      <c r="AU300" s="4"/>
      <c r="AV300" s="4"/>
      <c r="AW300" s="4"/>
      <c r="AX300" s="4"/>
      <c r="AY300" s="4"/>
      <c r="AZ300" s="4"/>
      <c r="BA300" s="4"/>
      <c r="BB300" s="4"/>
      <c r="BC300" s="4"/>
      <c r="BD300" s="4"/>
      <c r="BE300" s="4"/>
      <c r="BF300" s="4"/>
      <c r="BG300" s="4"/>
      <c r="BH300" s="4"/>
      <c r="BI300" s="4"/>
      <c r="BJ300" s="4"/>
      <c r="BK300" s="4"/>
      <c r="BL300" s="4"/>
      <c r="BM300" s="4"/>
    </row>
    <row r="301" spans="1:65" x14ac:dyDescent="0.15">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c r="AK301" s="4"/>
      <c r="AL301" s="4"/>
      <c r="AM301" s="4"/>
      <c r="AN301" s="4"/>
      <c r="AO301" s="4"/>
      <c r="AP301" s="4"/>
      <c r="AQ301" s="4"/>
      <c r="AR301" s="4"/>
      <c r="AS301" s="4"/>
      <c r="AT301" s="4"/>
      <c r="AU301" s="4"/>
      <c r="AV301" s="4"/>
      <c r="AW301" s="4"/>
      <c r="AX301" s="4"/>
      <c r="AY301" s="4"/>
      <c r="AZ301" s="4"/>
      <c r="BA301" s="4"/>
      <c r="BB301" s="4"/>
      <c r="BC301" s="4"/>
      <c r="BD301" s="4"/>
      <c r="BE301" s="4"/>
      <c r="BF301" s="4"/>
      <c r="BG301" s="4"/>
      <c r="BH301" s="4"/>
      <c r="BI301" s="4"/>
      <c r="BJ301" s="4"/>
      <c r="BK301" s="4"/>
      <c r="BL301" s="4"/>
      <c r="BM301" s="4"/>
    </row>
    <row r="302" spans="1:65" x14ac:dyDescent="0.15">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4"/>
      <c r="AM302" s="4"/>
      <c r="AN302" s="4"/>
      <c r="AO302" s="4"/>
      <c r="AP302" s="4"/>
      <c r="AQ302" s="4"/>
      <c r="AR302" s="4"/>
      <c r="AS302" s="4"/>
      <c r="AT302" s="4"/>
      <c r="AU302" s="4"/>
      <c r="AV302" s="4"/>
      <c r="AW302" s="4"/>
      <c r="AX302" s="4"/>
      <c r="AY302" s="4"/>
      <c r="AZ302" s="4"/>
      <c r="BA302" s="4"/>
      <c r="BB302" s="4"/>
      <c r="BC302" s="4"/>
      <c r="BD302" s="4"/>
      <c r="BE302" s="4"/>
      <c r="BF302" s="4"/>
      <c r="BG302" s="4"/>
      <c r="BH302" s="4"/>
      <c r="BI302" s="4"/>
      <c r="BJ302" s="4"/>
      <c r="BK302" s="4"/>
      <c r="BL302" s="4"/>
      <c r="BM302" s="4"/>
    </row>
    <row r="303" spans="1:65" x14ac:dyDescent="0.15">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4"/>
      <c r="AM303" s="4"/>
      <c r="AN303" s="4"/>
      <c r="AO303" s="4"/>
      <c r="AP303" s="4"/>
      <c r="AQ303" s="4"/>
      <c r="AR303" s="4"/>
      <c r="AS303" s="4"/>
      <c r="AT303" s="4"/>
      <c r="AU303" s="4"/>
      <c r="AV303" s="4"/>
      <c r="AW303" s="4"/>
      <c r="AX303" s="4"/>
      <c r="AY303" s="4"/>
      <c r="AZ303" s="4"/>
      <c r="BA303" s="4"/>
      <c r="BB303" s="4"/>
      <c r="BC303" s="4"/>
      <c r="BD303" s="4"/>
      <c r="BE303" s="4"/>
      <c r="BF303" s="4"/>
      <c r="BG303" s="4"/>
      <c r="BH303" s="4"/>
      <c r="BI303" s="4"/>
      <c r="BJ303" s="4"/>
      <c r="BK303" s="4"/>
      <c r="BL303" s="4"/>
      <c r="BM303" s="4"/>
    </row>
    <row r="304" spans="1:65" x14ac:dyDescent="0.15">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4"/>
      <c r="AM304" s="4"/>
      <c r="AN304" s="4"/>
      <c r="AO304" s="4"/>
      <c r="AP304" s="4"/>
      <c r="AQ304" s="4"/>
      <c r="AR304" s="4"/>
      <c r="AS304" s="4"/>
      <c r="AT304" s="4"/>
      <c r="AU304" s="4"/>
      <c r="AV304" s="4"/>
      <c r="AW304" s="4"/>
      <c r="AX304" s="4"/>
      <c r="AY304" s="4"/>
      <c r="AZ304" s="4"/>
      <c r="BA304" s="4"/>
      <c r="BB304" s="4"/>
      <c r="BC304" s="4"/>
      <c r="BD304" s="4"/>
      <c r="BE304" s="4"/>
      <c r="BF304" s="4"/>
      <c r="BG304" s="4"/>
      <c r="BH304" s="4"/>
      <c r="BI304" s="4"/>
      <c r="BJ304" s="4"/>
      <c r="BK304" s="4"/>
      <c r="BL304" s="4"/>
      <c r="BM304" s="4"/>
    </row>
    <row r="305" spans="1:65" x14ac:dyDescent="0.1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4"/>
      <c r="AM305" s="4"/>
      <c r="AN305" s="4"/>
      <c r="AO305" s="4"/>
      <c r="AP305" s="4"/>
      <c r="AQ305" s="4"/>
      <c r="AR305" s="4"/>
      <c r="AS305" s="4"/>
      <c r="AT305" s="4"/>
      <c r="AU305" s="4"/>
      <c r="AV305" s="4"/>
      <c r="AW305" s="4"/>
      <c r="AX305" s="4"/>
      <c r="AY305" s="4"/>
      <c r="AZ305" s="4"/>
      <c r="BA305" s="4"/>
      <c r="BB305" s="4"/>
      <c r="BC305" s="4"/>
      <c r="BD305" s="4"/>
      <c r="BE305" s="4"/>
      <c r="BF305" s="4"/>
      <c r="BG305" s="4"/>
      <c r="BH305" s="4"/>
      <c r="BI305" s="4"/>
      <c r="BJ305" s="4"/>
      <c r="BK305" s="4"/>
      <c r="BL305" s="4"/>
      <c r="BM305" s="4"/>
    </row>
    <row r="306" spans="1:65" x14ac:dyDescent="0.15">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4"/>
      <c r="AM306" s="4"/>
      <c r="AN306" s="4"/>
      <c r="AO306" s="4"/>
      <c r="AP306" s="4"/>
      <c r="AQ306" s="4"/>
      <c r="AR306" s="4"/>
      <c r="AS306" s="4"/>
      <c r="AT306" s="4"/>
      <c r="AU306" s="4"/>
      <c r="AV306" s="4"/>
      <c r="AW306" s="4"/>
      <c r="AX306" s="4"/>
      <c r="AY306" s="4"/>
      <c r="AZ306" s="4"/>
      <c r="BA306" s="4"/>
      <c r="BB306" s="4"/>
      <c r="BC306" s="4"/>
      <c r="BD306" s="4"/>
      <c r="BE306" s="4"/>
      <c r="BF306" s="4"/>
      <c r="BG306" s="4"/>
      <c r="BH306" s="4"/>
      <c r="BI306" s="4"/>
      <c r="BJ306" s="4"/>
      <c r="BK306" s="4"/>
      <c r="BL306" s="4"/>
      <c r="BM306" s="4"/>
    </row>
    <row r="307" spans="1:65" x14ac:dyDescent="0.15">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4"/>
      <c r="AM307" s="4"/>
      <c r="AN307" s="4"/>
      <c r="AO307" s="4"/>
      <c r="AP307" s="4"/>
      <c r="AQ307" s="4"/>
      <c r="AR307" s="4"/>
      <c r="AS307" s="4"/>
      <c r="AT307" s="4"/>
      <c r="AU307" s="4"/>
      <c r="AV307" s="4"/>
      <c r="AW307" s="4"/>
      <c r="AX307" s="4"/>
      <c r="AY307" s="4"/>
      <c r="AZ307" s="4"/>
      <c r="BA307" s="4"/>
      <c r="BB307" s="4"/>
      <c r="BC307" s="4"/>
      <c r="BD307" s="4"/>
      <c r="BE307" s="4"/>
      <c r="BF307" s="4"/>
      <c r="BG307" s="4"/>
      <c r="BH307" s="4"/>
      <c r="BI307" s="4"/>
      <c r="BJ307" s="4"/>
      <c r="BK307" s="4"/>
      <c r="BL307" s="4"/>
      <c r="BM307" s="4"/>
    </row>
    <row r="308" spans="1:65" x14ac:dyDescent="0.15">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4"/>
      <c r="AM308" s="4"/>
      <c r="AN308" s="4"/>
      <c r="AO308" s="4"/>
      <c r="AP308" s="4"/>
      <c r="AQ308" s="4"/>
      <c r="AR308" s="4"/>
      <c r="AS308" s="4"/>
      <c r="AT308" s="4"/>
      <c r="AU308" s="4"/>
      <c r="AV308" s="4"/>
      <c r="AW308" s="4"/>
      <c r="AX308" s="4"/>
      <c r="AY308" s="4"/>
      <c r="AZ308" s="4"/>
      <c r="BA308" s="4"/>
      <c r="BB308" s="4"/>
      <c r="BC308" s="4"/>
      <c r="BD308" s="4"/>
      <c r="BE308" s="4"/>
      <c r="BF308" s="4"/>
      <c r="BG308" s="4"/>
      <c r="BH308" s="4"/>
      <c r="BI308" s="4"/>
      <c r="BJ308" s="4"/>
      <c r="BK308" s="4"/>
      <c r="BL308" s="4"/>
      <c r="BM308" s="4"/>
    </row>
    <row r="309" spans="1:65" x14ac:dyDescent="0.15">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4"/>
      <c r="AM309" s="4"/>
      <c r="AN309" s="4"/>
      <c r="AO309" s="4"/>
      <c r="AP309" s="4"/>
      <c r="AQ309" s="4"/>
      <c r="AR309" s="4"/>
      <c r="AS309" s="4"/>
      <c r="AT309" s="4"/>
      <c r="AU309" s="4"/>
      <c r="AV309" s="4"/>
      <c r="AW309" s="4"/>
      <c r="AX309" s="4"/>
      <c r="AY309" s="4"/>
      <c r="AZ309" s="4"/>
      <c r="BA309" s="4"/>
      <c r="BB309" s="4"/>
      <c r="BC309" s="4"/>
      <c r="BD309" s="4"/>
      <c r="BE309" s="4"/>
      <c r="BF309" s="4"/>
      <c r="BG309" s="4"/>
      <c r="BH309" s="4"/>
      <c r="BI309" s="4"/>
      <c r="BJ309" s="4"/>
      <c r="BK309" s="4"/>
      <c r="BL309" s="4"/>
      <c r="BM309" s="4"/>
    </row>
    <row r="310" spans="1:65" x14ac:dyDescent="0.15">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c r="AK310" s="4"/>
      <c r="AL310" s="4"/>
      <c r="AM310" s="4"/>
      <c r="AN310" s="4"/>
      <c r="AO310" s="4"/>
      <c r="AP310" s="4"/>
      <c r="AQ310" s="4"/>
      <c r="AR310" s="4"/>
      <c r="AS310" s="4"/>
      <c r="AT310" s="4"/>
      <c r="AU310" s="4"/>
      <c r="AV310" s="4"/>
      <c r="AW310" s="4"/>
      <c r="AX310" s="4"/>
      <c r="AY310" s="4"/>
      <c r="AZ310" s="4"/>
      <c r="BA310" s="4"/>
      <c r="BB310" s="4"/>
      <c r="BC310" s="4"/>
      <c r="BD310" s="4"/>
      <c r="BE310" s="4"/>
      <c r="BF310" s="4"/>
      <c r="BG310" s="4"/>
      <c r="BH310" s="4"/>
      <c r="BI310" s="4"/>
      <c r="BJ310" s="4"/>
      <c r="BK310" s="4"/>
      <c r="BL310" s="4"/>
      <c r="BM310" s="4"/>
    </row>
    <row r="311" spans="1:65" x14ac:dyDescent="0.15">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c r="AK311" s="4"/>
      <c r="AL311" s="4"/>
      <c r="AM311" s="4"/>
      <c r="AN311" s="4"/>
      <c r="AO311" s="4"/>
      <c r="AP311" s="4"/>
      <c r="AQ311" s="4"/>
      <c r="AR311" s="4"/>
      <c r="AS311" s="4"/>
      <c r="AT311" s="4"/>
      <c r="AU311" s="4"/>
      <c r="AV311" s="4"/>
      <c r="AW311" s="4"/>
      <c r="AX311" s="4"/>
      <c r="AY311" s="4"/>
      <c r="AZ311" s="4"/>
      <c r="BA311" s="4"/>
      <c r="BB311" s="4"/>
      <c r="BC311" s="4"/>
      <c r="BD311" s="4"/>
      <c r="BE311" s="4"/>
      <c r="BF311" s="4"/>
      <c r="BG311" s="4"/>
      <c r="BH311" s="4"/>
      <c r="BI311" s="4"/>
      <c r="BJ311" s="4"/>
      <c r="BK311" s="4"/>
      <c r="BL311" s="4"/>
      <c r="BM311" s="4"/>
    </row>
    <row r="312" spans="1:65" x14ac:dyDescent="0.15">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4"/>
      <c r="AM312" s="4"/>
      <c r="AN312" s="4"/>
      <c r="AO312" s="4"/>
      <c r="AP312" s="4"/>
      <c r="AQ312" s="4"/>
      <c r="AR312" s="4"/>
      <c r="AS312" s="4"/>
      <c r="AT312" s="4"/>
      <c r="AU312" s="4"/>
      <c r="AV312" s="4"/>
      <c r="AW312" s="4"/>
      <c r="AX312" s="4"/>
      <c r="AY312" s="4"/>
      <c r="AZ312" s="4"/>
      <c r="BA312" s="4"/>
      <c r="BB312" s="4"/>
      <c r="BC312" s="4"/>
      <c r="BD312" s="4"/>
      <c r="BE312" s="4"/>
      <c r="BF312" s="4"/>
      <c r="BG312" s="4"/>
      <c r="BH312" s="4"/>
      <c r="BI312" s="4"/>
      <c r="BJ312" s="4"/>
      <c r="BK312" s="4"/>
      <c r="BL312" s="4"/>
      <c r="BM312" s="4"/>
    </row>
    <row r="313" spans="1:65" x14ac:dyDescent="0.15">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4"/>
      <c r="AM313" s="4"/>
      <c r="AN313" s="4"/>
      <c r="AO313" s="4"/>
      <c r="AP313" s="4"/>
      <c r="AQ313" s="4"/>
      <c r="AR313" s="4"/>
      <c r="AS313" s="4"/>
      <c r="AT313" s="4"/>
      <c r="AU313" s="4"/>
      <c r="AV313" s="4"/>
      <c r="AW313" s="4"/>
      <c r="AX313" s="4"/>
      <c r="AY313" s="4"/>
      <c r="AZ313" s="4"/>
      <c r="BA313" s="4"/>
      <c r="BB313" s="4"/>
      <c r="BC313" s="4"/>
      <c r="BD313" s="4"/>
      <c r="BE313" s="4"/>
      <c r="BF313" s="4"/>
      <c r="BG313" s="4"/>
      <c r="BH313" s="4"/>
      <c r="BI313" s="4"/>
      <c r="BJ313" s="4"/>
      <c r="BK313" s="4"/>
      <c r="BL313" s="4"/>
      <c r="BM313" s="4"/>
    </row>
    <row r="314" spans="1:65" x14ac:dyDescent="0.15">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4"/>
      <c r="AM314" s="4"/>
      <c r="AN314" s="4"/>
      <c r="AO314" s="4"/>
      <c r="AP314" s="4"/>
      <c r="AQ314" s="4"/>
      <c r="AR314" s="4"/>
      <c r="AS314" s="4"/>
      <c r="AT314" s="4"/>
      <c r="AU314" s="4"/>
      <c r="AV314" s="4"/>
      <c r="AW314" s="4"/>
      <c r="AX314" s="4"/>
      <c r="AY314" s="4"/>
      <c r="AZ314" s="4"/>
      <c r="BA314" s="4"/>
      <c r="BB314" s="4"/>
      <c r="BC314" s="4"/>
      <c r="BD314" s="4"/>
      <c r="BE314" s="4"/>
      <c r="BF314" s="4"/>
      <c r="BG314" s="4"/>
      <c r="BH314" s="4"/>
      <c r="BI314" s="4"/>
      <c r="BJ314" s="4"/>
      <c r="BK314" s="4"/>
      <c r="BL314" s="4"/>
      <c r="BM314" s="4"/>
    </row>
    <row r="315" spans="1:65" x14ac:dyDescent="0.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4"/>
      <c r="AM315" s="4"/>
      <c r="AN315" s="4"/>
      <c r="AO315" s="4"/>
      <c r="AP315" s="4"/>
      <c r="AQ315" s="4"/>
      <c r="AR315" s="4"/>
      <c r="AS315" s="4"/>
      <c r="AT315" s="4"/>
      <c r="AU315" s="4"/>
      <c r="AV315" s="4"/>
      <c r="AW315" s="4"/>
      <c r="AX315" s="4"/>
      <c r="AY315" s="4"/>
      <c r="AZ315" s="4"/>
      <c r="BA315" s="4"/>
      <c r="BB315" s="4"/>
      <c r="BC315" s="4"/>
      <c r="BD315" s="4"/>
      <c r="BE315" s="4"/>
      <c r="BF315" s="4"/>
      <c r="BG315" s="4"/>
      <c r="BH315" s="4"/>
      <c r="BI315" s="4"/>
      <c r="BJ315" s="4"/>
      <c r="BK315" s="4"/>
      <c r="BL315" s="4"/>
      <c r="BM315" s="4"/>
    </row>
    <row r="316" spans="1:65" x14ac:dyDescent="0.15">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c r="AK316" s="4"/>
      <c r="AL316" s="4"/>
      <c r="AM316" s="4"/>
      <c r="AN316" s="4"/>
      <c r="AO316" s="4"/>
      <c r="AP316" s="4"/>
      <c r="AQ316" s="4"/>
      <c r="AR316" s="4"/>
      <c r="AS316" s="4"/>
      <c r="AT316" s="4"/>
      <c r="AU316" s="4"/>
      <c r="AV316" s="4"/>
      <c r="AW316" s="4"/>
      <c r="AX316" s="4"/>
      <c r="AY316" s="4"/>
      <c r="AZ316" s="4"/>
      <c r="BA316" s="4"/>
      <c r="BB316" s="4"/>
      <c r="BC316" s="4"/>
      <c r="BD316" s="4"/>
      <c r="BE316" s="4"/>
      <c r="BF316" s="4"/>
      <c r="BG316" s="4"/>
      <c r="BH316" s="4"/>
      <c r="BI316" s="4"/>
      <c r="BJ316" s="4"/>
      <c r="BK316" s="4"/>
      <c r="BL316" s="4"/>
      <c r="BM316" s="4"/>
    </row>
    <row r="317" spans="1:65" x14ac:dyDescent="0.15">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4"/>
      <c r="AM317" s="4"/>
      <c r="AN317" s="4"/>
      <c r="AO317" s="4"/>
      <c r="AP317" s="4"/>
      <c r="AQ317" s="4"/>
      <c r="AR317" s="4"/>
      <c r="AS317" s="4"/>
      <c r="AT317" s="4"/>
      <c r="AU317" s="4"/>
      <c r="AV317" s="4"/>
      <c r="AW317" s="4"/>
      <c r="AX317" s="4"/>
      <c r="AY317" s="4"/>
      <c r="AZ317" s="4"/>
      <c r="BA317" s="4"/>
      <c r="BB317" s="4"/>
      <c r="BC317" s="4"/>
      <c r="BD317" s="4"/>
      <c r="BE317" s="4"/>
      <c r="BF317" s="4"/>
      <c r="BG317" s="4"/>
      <c r="BH317" s="4"/>
      <c r="BI317" s="4"/>
      <c r="BJ317" s="4"/>
      <c r="BK317" s="4"/>
      <c r="BL317" s="4"/>
      <c r="BM317" s="4"/>
    </row>
    <row r="318" spans="1:65" x14ac:dyDescent="0.15">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c r="AK318" s="4"/>
      <c r="AL318" s="4"/>
      <c r="AM318" s="4"/>
      <c r="AN318" s="4"/>
      <c r="AO318" s="4"/>
      <c r="AP318" s="4"/>
      <c r="AQ318" s="4"/>
      <c r="AR318" s="4"/>
      <c r="AS318" s="4"/>
      <c r="AT318" s="4"/>
      <c r="AU318" s="4"/>
      <c r="AV318" s="4"/>
      <c r="AW318" s="4"/>
      <c r="AX318" s="4"/>
      <c r="AY318" s="4"/>
      <c r="AZ318" s="4"/>
      <c r="BA318" s="4"/>
      <c r="BB318" s="4"/>
      <c r="BC318" s="4"/>
      <c r="BD318" s="4"/>
      <c r="BE318" s="4"/>
      <c r="BF318" s="4"/>
      <c r="BG318" s="4"/>
      <c r="BH318" s="4"/>
      <c r="BI318" s="4"/>
      <c r="BJ318" s="4"/>
      <c r="BK318" s="4"/>
      <c r="BL318" s="4"/>
      <c r="BM318" s="4"/>
    </row>
    <row r="319" spans="1:65" x14ac:dyDescent="0.15">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c r="AK319" s="4"/>
      <c r="AL319" s="4"/>
      <c r="AM319" s="4"/>
      <c r="AN319" s="4"/>
      <c r="AO319" s="4"/>
      <c r="AP319" s="4"/>
      <c r="AQ319" s="4"/>
      <c r="AR319" s="4"/>
      <c r="AS319" s="4"/>
      <c r="AT319" s="4"/>
      <c r="AU319" s="4"/>
      <c r="AV319" s="4"/>
      <c r="AW319" s="4"/>
      <c r="AX319" s="4"/>
      <c r="AY319" s="4"/>
      <c r="AZ319" s="4"/>
      <c r="BA319" s="4"/>
      <c r="BB319" s="4"/>
      <c r="BC319" s="4"/>
      <c r="BD319" s="4"/>
      <c r="BE319" s="4"/>
      <c r="BF319" s="4"/>
      <c r="BG319" s="4"/>
      <c r="BH319" s="4"/>
      <c r="BI319" s="4"/>
      <c r="BJ319" s="4"/>
      <c r="BK319" s="4"/>
      <c r="BL319" s="4"/>
      <c r="BM319" s="4"/>
    </row>
    <row r="320" spans="1:65" x14ac:dyDescent="0.15">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c r="AK320" s="4"/>
      <c r="AL320" s="4"/>
      <c r="AM320" s="4"/>
      <c r="AN320" s="4"/>
      <c r="AO320" s="4"/>
      <c r="AP320" s="4"/>
      <c r="AQ320" s="4"/>
      <c r="AR320" s="4"/>
      <c r="AS320" s="4"/>
      <c r="AT320" s="4"/>
      <c r="AU320" s="4"/>
      <c r="AV320" s="4"/>
      <c r="AW320" s="4"/>
      <c r="AX320" s="4"/>
      <c r="AY320" s="4"/>
      <c r="AZ320" s="4"/>
      <c r="BA320" s="4"/>
      <c r="BB320" s="4"/>
      <c r="BC320" s="4"/>
      <c r="BD320" s="4"/>
      <c r="BE320" s="4"/>
      <c r="BF320" s="4"/>
      <c r="BG320" s="4"/>
      <c r="BH320" s="4"/>
      <c r="BI320" s="4"/>
      <c r="BJ320" s="4"/>
      <c r="BK320" s="4"/>
      <c r="BL320" s="4"/>
      <c r="BM320" s="4"/>
    </row>
    <row r="321" spans="1:65" x14ac:dyDescent="0.15">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c r="AK321" s="4"/>
      <c r="AL321" s="4"/>
      <c r="AM321" s="4"/>
      <c r="AN321" s="4"/>
      <c r="AO321" s="4"/>
      <c r="AP321" s="4"/>
      <c r="AQ321" s="4"/>
      <c r="AR321" s="4"/>
      <c r="AS321" s="4"/>
      <c r="AT321" s="4"/>
      <c r="AU321" s="4"/>
      <c r="AV321" s="4"/>
      <c r="AW321" s="4"/>
      <c r="AX321" s="4"/>
      <c r="AY321" s="4"/>
      <c r="AZ321" s="4"/>
      <c r="BA321" s="4"/>
      <c r="BB321" s="4"/>
      <c r="BC321" s="4"/>
      <c r="BD321" s="4"/>
      <c r="BE321" s="4"/>
      <c r="BF321" s="4"/>
      <c r="BG321" s="4"/>
      <c r="BH321" s="4"/>
      <c r="BI321" s="4"/>
      <c r="BJ321" s="4"/>
      <c r="BK321" s="4"/>
      <c r="BL321" s="4"/>
      <c r="BM321" s="4"/>
    </row>
    <row r="322" spans="1:65" x14ac:dyDescent="0.15">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4"/>
      <c r="AM322" s="4"/>
      <c r="AN322" s="4"/>
      <c r="AO322" s="4"/>
      <c r="AP322" s="4"/>
      <c r="AQ322" s="4"/>
      <c r="AR322" s="4"/>
      <c r="AS322" s="4"/>
      <c r="AT322" s="4"/>
      <c r="AU322" s="4"/>
      <c r="AV322" s="4"/>
      <c r="AW322" s="4"/>
      <c r="AX322" s="4"/>
      <c r="AY322" s="4"/>
      <c r="AZ322" s="4"/>
      <c r="BA322" s="4"/>
      <c r="BB322" s="4"/>
      <c r="BC322" s="4"/>
      <c r="BD322" s="4"/>
      <c r="BE322" s="4"/>
      <c r="BF322" s="4"/>
      <c r="BG322" s="4"/>
      <c r="BH322" s="4"/>
      <c r="BI322" s="4"/>
      <c r="BJ322" s="4"/>
      <c r="BK322" s="4"/>
      <c r="BL322" s="4"/>
      <c r="BM322" s="4"/>
    </row>
    <row r="323" spans="1:65" x14ac:dyDescent="0.15">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c r="AK323" s="4"/>
      <c r="AL323" s="4"/>
      <c r="AM323" s="4"/>
      <c r="AN323" s="4"/>
      <c r="AO323" s="4"/>
      <c r="AP323" s="4"/>
      <c r="AQ323" s="4"/>
      <c r="AR323" s="4"/>
      <c r="AS323" s="4"/>
      <c r="AT323" s="4"/>
      <c r="AU323" s="4"/>
      <c r="AV323" s="4"/>
      <c r="AW323" s="4"/>
      <c r="AX323" s="4"/>
      <c r="AY323" s="4"/>
      <c r="AZ323" s="4"/>
      <c r="BA323" s="4"/>
      <c r="BB323" s="4"/>
      <c r="BC323" s="4"/>
      <c r="BD323" s="4"/>
      <c r="BE323" s="4"/>
      <c r="BF323" s="4"/>
      <c r="BG323" s="4"/>
      <c r="BH323" s="4"/>
      <c r="BI323" s="4"/>
      <c r="BJ323" s="4"/>
      <c r="BK323" s="4"/>
      <c r="BL323" s="4"/>
      <c r="BM323" s="4"/>
    </row>
    <row r="324" spans="1:65" x14ac:dyDescent="0.15">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c r="AK324" s="4"/>
      <c r="AL324" s="4"/>
      <c r="AM324" s="4"/>
      <c r="AN324" s="4"/>
      <c r="AO324" s="4"/>
      <c r="AP324" s="4"/>
      <c r="AQ324" s="4"/>
      <c r="AR324" s="4"/>
      <c r="AS324" s="4"/>
      <c r="AT324" s="4"/>
      <c r="AU324" s="4"/>
      <c r="AV324" s="4"/>
      <c r="AW324" s="4"/>
      <c r="AX324" s="4"/>
      <c r="AY324" s="4"/>
      <c r="AZ324" s="4"/>
      <c r="BA324" s="4"/>
      <c r="BB324" s="4"/>
      <c r="BC324" s="4"/>
      <c r="BD324" s="4"/>
      <c r="BE324" s="4"/>
      <c r="BF324" s="4"/>
      <c r="BG324" s="4"/>
      <c r="BH324" s="4"/>
      <c r="BI324" s="4"/>
      <c r="BJ324" s="4"/>
      <c r="BK324" s="4"/>
      <c r="BL324" s="4"/>
      <c r="BM324" s="4"/>
    </row>
    <row r="325" spans="1:65" x14ac:dyDescent="0.1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c r="AK325" s="4"/>
      <c r="AL325" s="4"/>
      <c r="AM325" s="4"/>
      <c r="AN325" s="4"/>
      <c r="AO325" s="4"/>
      <c r="AP325" s="4"/>
      <c r="AQ325" s="4"/>
      <c r="AR325" s="4"/>
      <c r="AS325" s="4"/>
      <c r="AT325" s="4"/>
      <c r="AU325" s="4"/>
      <c r="AV325" s="4"/>
      <c r="AW325" s="4"/>
      <c r="AX325" s="4"/>
      <c r="AY325" s="4"/>
      <c r="AZ325" s="4"/>
      <c r="BA325" s="4"/>
      <c r="BB325" s="4"/>
      <c r="BC325" s="4"/>
      <c r="BD325" s="4"/>
      <c r="BE325" s="4"/>
      <c r="BF325" s="4"/>
      <c r="BG325" s="4"/>
      <c r="BH325" s="4"/>
      <c r="BI325" s="4"/>
      <c r="BJ325" s="4"/>
      <c r="BK325" s="4"/>
      <c r="BL325" s="4"/>
      <c r="BM325" s="4"/>
    </row>
    <row r="326" spans="1:65" x14ac:dyDescent="0.15">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c r="AK326" s="4"/>
      <c r="AL326" s="4"/>
      <c r="AM326" s="4"/>
      <c r="AN326" s="4"/>
      <c r="AO326" s="4"/>
      <c r="AP326" s="4"/>
      <c r="AQ326" s="4"/>
      <c r="AR326" s="4"/>
      <c r="AS326" s="4"/>
      <c r="AT326" s="4"/>
      <c r="AU326" s="4"/>
      <c r="AV326" s="4"/>
      <c r="AW326" s="4"/>
      <c r="AX326" s="4"/>
      <c r="AY326" s="4"/>
      <c r="AZ326" s="4"/>
      <c r="BA326" s="4"/>
      <c r="BB326" s="4"/>
      <c r="BC326" s="4"/>
      <c r="BD326" s="4"/>
      <c r="BE326" s="4"/>
      <c r="BF326" s="4"/>
      <c r="BG326" s="4"/>
      <c r="BH326" s="4"/>
      <c r="BI326" s="4"/>
      <c r="BJ326" s="4"/>
      <c r="BK326" s="4"/>
      <c r="BL326" s="4"/>
      <c r="BM326" s="4"/>
    </row>
    <row r="327" spans="1:65" x14ac:dyDescent="0.15">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c r="AG327" s="4"/>
      <c r="AH327" s="4"/>
      <c r="AI327" s="4"/>
      <c r="AJ327" s="4"/>
      <c r="AK327" s="4"/>
      <c r="AL327" s="4"/>
      <c r="AM327" s="4"/>
      <c r="AN327" s="4"/>
      <c r="AO327" s="4"/>
      <c r="AP327" s="4"/>
      <c r="AQ327" s="4"/>
      <c r="AR327" s="4"/>
      <c r="AS327" s="4"/>
      <c r="AT327" s="4"/>
      <c r="AU327" s="4"/>
      <c r="AV327" s="4"/>
      <c r="AW327" s="4"/>
      <c r="AX327" s="4"/>
      <c r="AY327" s="4"/>
      <c r="AZ327" s="4"/>
      <c r="BA327" s="4"/>
      <c r="BB327" s="4"/>
      <c r="BC327" s="4"/>
      <c r="BD327" s="4"/>
      <c r="BE327" s="4"/>
      <c r="BF327" s="4"/>
      <c r="BG327" s="4"/>
      <c r="BH327" s="4"/>
      <c r="BI327" s="4"/>
      <c r="BJ327" s="4"/>
      <c r="BK327" s="4"/>
      <c r="BL327" s="4"/>
      <c r="BM327" s="4"/>
    </row>
    <row r="328" spans="1:65" x14ac:dyDescent="0.15">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c r="AG328" s="4"/>
      <c r="AH328" s="4"/>
      <c r="AI328" s="4"/>
      <c r="AJ328" s="4"/>
      <c r="AK328" s="4"/>
      <c r="AL328" s="4"/>
      <c r="AM328" s="4"/>
      <c r="AN328" s="4"/>
      <c r="AO328" s="4"/>
      <c r="AP328" s="4"/>
      <c r="AQ328" s="4"/>
      <c r="AR328" s="4"/>
      <c r="AS328" s="4"/>
      <c r="AT328" s="4"/>
      <c r="AU328" s="4"/>
      <c r="AV328" s="4"/>
      <c r="AW328" s="4"/>
      <c r="AX328" s="4"/>
      <c r="AY328" s="4"/>
      <c r="AZ328" s="4"/>
      <c r="BA328" s="4"/>
      <c r="BB328" s="4"/>
      <c r="BC328" s="4"/>
      <c r="BD328" s="4"/>
      <c r="BE328" s="4"/>
      <c r="BF328" s="4"/>
      <c r="BG328" s="4"/>
      <c r="BH328" s="4"/>
      <c r="BI328" s="4"/>
      <c r="BJ328" s="4"/>
      <c r="BK328" s="4"/>
      <c r="BL328" s="4"/>
      <c r="BM328" s="4"/>
    </row>
    <row r="329" spans="1:65" x14ac:dyDescent="0.15">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c r="AG329" s="4"/>
      <c r="AH329" s="4"/>
      <c r="AI329" s="4"/>
      <c r="AJ329" s="4"/>
      <c r="AK329" s="4"/>
      <c r="AL329" s="4"/>
      <c r="AM329" s="4"/>
      <c r="AN329" s="4"/>
      <c r="AO329" s="4"/>
      <c r="AP329" s="4"/>
      <c r="AQ329" s="4"/>
      <c r="AR329" s="4"/>
      <c r="AS329" s="4"/>
      <c r="AT329" s="4"/>
      <c r="AU329" s="4"/>
      <c r="AV329" s="4"/>
      <c r="AW329" s="4"/>
      <c r="AX329" s="4"/>
      <c r="AY329" s="4"/>
      <c r="AZ329" s="4"/>
      <c r="BA329" s="4"/>
      <c r="BB329" s="4"/>
      <c r="BC329" s="4"/>
      <c r="BD329" s="4"/>
      <c r="BE329" s="4"/>
      <c r="BF329" s="4"/>
      <c r="BG329" s="4"/>
      <c r="BH329" s="4"/>
      <c r="BI329" s="4"/>
      <c r="BJ329" s="4"/>
      <c r="BK329" s="4"/>
      <c r="BL329" s="4"/>
      <c r="BM329" s="4"/>
    </row>
    <row r="330" spans="1:65" x14ac:dyDescent="0.15">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c r="AG330" s="4"/>
      <c r="AH330" s="4"/>
      <c r="AI330" s="4"/>
      <c r="AJ330" s="4"/>
      <c r="AK330" s="4"/>
      <c r="AL330" s="4"/>
      <c r="AM330" s="4"/>
      <c r="AN330" s="4"/>
      <c r="AO330" s="4"/>
      <c r="AP330" s="4"/>
      <c r="AQ330" s="4"/>
      <c r="AR330" s="4"/>
      <c r="AS330" s="4"/>
      <c r="AT330" s="4"/>
      <c r="AU330" s="4"/>
      <c r="AV330" s="4"/>
      <c r="AW330" s="4"/>
      <c r="AX330" s="4"/>
      <c r="AY330" s="4"/>
      <c r="AZ330" s="4"/>
      <c r="BA330" s="4"/>
      <c r="BB330" s="4"/>
      <c r="BC330" s="4"/>
      <c r="BD330" s="4"/>
      <c r="BE330" s="4"/>
      <c r="BF330" s="4"/>
      <c r="BG330" s="4"/>
      <c r="BH330" s="4"/>
      <c r="BI330" s="4"/>
      <c r="BJ330" s="4"/>
      <c r="BK330" s="4"/>
      <c r="BL330" s="4"/>
      <c r="BM330" s="4"/>
    </row>
    <row r="331" spans="1:65" x14ac:dyDescent="0.15">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c r="AG331" s="4"/>
      <c r="AH331" s="4"/>
      <c r="AI331" s="4"/>
      <c r="AJ331" s="4"/>
      <c r="AK331" s="4"/>
      <c r="AL331" s="4"/>
      <c r="AM331" s="4"/>
      <c r="AN331" s="4"/>
      <c r="AO331" s="4"/>
      <c r="AP331" s="4"/>
      <c r="AQ331" s="4"/>
      <c r="AR331" s="4"/>
      <c r="AS331" s="4"/>
      <c r="AT331" s="4"/>
      <c r="AU331" s="4"/>
      <c r="AV331" s="4"/>
      <c r="AW331" s="4"/>
      <c r="AX331" s="4"/>
      <c r="AY331" s="4"/>
      <c r="AZ331" s="4"/>
      <c r="BA331" s="4"/>
      <c r="BB331" s="4"/>
      <c r="BC331" s="4"/>
      <c r="BD331" s="4"/>
      <c r="BE331" s="4"/>
      <c r="BF331" s="4"/>
      <c r="BG331" s="4"/>
      <c r="BH331" s="4"/>
      <c r="BI331" s="4"/>
      <c r="BJ331" s="4"/>
      <c r="BK331" s="4"/>
      <c r="BL331" s="4"/>
      <c r="BM331" s="4"/>
    </row>
    <row r="332" spans="1:65" x14ac:dyDescent="0.15">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4"/>
      <c r="AK332" s="4"/>
      <c r="AL332" s="4"/>
      <c r="AM332" s="4"/>
      <c r="AN332" s="4"/>
      <c r="AO332" s="4"/>
      <c r="AP332" s="4"/>
      <c r="AQ332" s="4"/>
      <c r="AR332" s="4"/>
      <c r="AS332" s="4"/>
      <c r="AT332" s="4"/>
      <c r="AU332" s="4"/>
      <c r="AV332" s="4"/>
      <c r="AW332" s="4"/>
      <c r="AX332" s="4"/>
      <c r="AY332" s="4"/>
      <c r="AZ332" s="4"/>
      <c r="BA332" s="4"/>
      <c r="BB332" s="4"/>
      <c r="BC332" s="4"/>
      <c r="BD332" s="4"/>
      <c r="BE332" s="4"/>
      <c r="BF332" s="4"/>
      <c r="BG332" s="4"/>
      <c r="BH332" s="4"/>
      <c r="BI332" s="4"/>
      <c r="BJ332" s="4"/>
      <c r="BK332" s="4"/>
      <c r="BL332" s="4"/>
      <c r="BM332" s="4"/>
    </row>
    <row r="333" spans="1:65" x14ac:dyDescent="0.15">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c r="AG333" s="4"/>
      <c r="AH333" s="4"/>
      <c r="AI333" s="4"/>
      <c r="AJ333" s="4"/>
      <c r="AK333" s="4"/>
      <c r="AL333" s="4"/>
      <c r="AM333" s="4"/>
      <c r="AN333" s="4"/>
      <c r="AO333" s="4"/>
      <c r="AP333" s="4"/>
      <c r="AQ333" s="4"/>
      <c r="AR333" s="4"/>
      <c r="AS333" s="4"/>
      <c r="AT333" s="4"/>
      <c r="AU333" s="4"/>
      <c r="AV333" s="4"/>
      <c r="AW333" s="4"/>
      <c r="AX333" s="4"/>
      <c r="AY333" s="4"/>
      <c r="AZ333" s="4"/>
      <c r="BA333" s="4"/>
      <c r="BB333" s="4"/>
      <c r="BC333" s="4"/>
      <c r="BD333" s="4"/>
      <c r="BE333" s="4"/>
      <c r="BF333" s="4"/>
      <c r="BG333" s="4"/>
      <c r="BH333" s="4"/>
      <c r="BI333" s="4"/>
      <c r="BJ333" s="4"/>
      <c r="BK333" s="4"/>
      <c r="BL333" s="4"/>
      <c r="BM333" s="4"/>
    </row>
    <row r="334" spans="1:65" x14ac:dyDescent="0.15">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4"/>
      <c r="AI334" s="4"/>
      <c r="AJ334" s="4"/>
      <c r="AK334" s="4"/>
      <c r="AL334" s="4"/>
      <c r="AM334" s="4"/>
      <c r="AN334" s="4"/>
      <c r="AO334" s="4"/>
      <c r="AP334" s="4"/>
      <c r="AQ334" s="4"/>
      <c r="AR334" s="4"/>
      <c r="AS334" s="4"/>
      <c r="AT334" s="4"/>
      <c r="AU334" s="4"/>
      <c r="AV334" s="4"/>
      <c r="AW334" s="4"/>
      <c r="AX334" s="4"/>
      <c r="AY334" s="4"/>
      <c r="AZ334" s="4"/>
      <c r="BA334" s="4"/>
      <c r="BB334" s="4"/>
      <c r="BC334" s="4"/>
      <c r="BD334" s="4"/>
      <c r="BE334" s="4"/>
      <c r="BF334" s="4"/>
      <c r="BG334" s="4"/>
      <c r="BH334" s="4"/>
      <c r="BI334" s="4"/>
      <c r="BJ334" s="4"/>
      <c r="BK334" s="4"/>
      <c r="BL334" s="4"/>
      <c r="BM334" s="4"/>
    </row>
    <row r="335" spans="1:65" x14ac:dyDescent="0.1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4"/>
      <c r="AK335" s="4"/>
      <c r="AL335" s="4"/>
      <c r="AM335" s="4"/>
      <c r="AN335" s="4"/>
      <c r="AO335" s="4"/>
      <c r="AP335" s="4"/>
      <c r="AQ335" s="4"/>
      <c r="AR335" s="4"/>
      <c r="AS335" s="4"/>
      <c r="AT335" s="4"/>
      <c r="AU335" s="4"/>
      <c r="AV335" s="4"/>
      <c r="AW335" s="4"/>
      <c r="AX335" s="4"/>
      <c r="AY335" s="4"/>
      <c r="AZ335" s="4"/>
      <c r="BA335" s="4"/>
      <c r="BB335" s="4"/>
      <c r="BC335" s="4"/>
      <c r="BD335" s="4"/>
      <c r="BE335" s="4"/>
      <c r="BF335" s="4"/>
      <c r="BG335" s="4"/>
      <c r="BH335" s="4"/>
      <c r="BI335" s="4"/>
      <c r="BJ335" s="4"/>
      <c r="BK335" s="4"/>
      <c r="BL335" s="4"/>
      <c r="BM335" s="4"/>
    </row>
    <row r="336" spans="1:65" x14ac:dyDescent="0.15">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4"/>
      <c r="AK336" s="4"/>
      <c r="AL336" s="4"/>
      <c r="AM336" s="4"/>
      <c r="AN336" s="4"/>
      <c r="AO336" s="4"/>
      <c r="AP336" s="4"/>
      <c r="AQ336" s="4"/>
      <c r="AR336" s="4"/>
      <c r="AS336" s="4"/>
      <c r="AT336" s="4"/>
      <c r="AU336" s="4"/>
      <c r="AV336" s="4"/>
      <c r="AW336" s="4"/>
      <c r="AX336" s="4"/>
      <c r="AY336" s="4"/>
      <c r="AZ336" s="4"/>
      <c r="BA336" s="4"/>
      <c r="BB336" s="4"/>
      <c r="BC336" s="4"/>
      <c r="BD336" s="4"/>
      <c r="BE336" s="4"/>
      <c r="BF336" s="4"/>
      <c r="BG336" s="4"/>
      <c r="BH336" s="4"/>
      <c r="BI336" s="4"/>
      <c r="BJ336" s="4"/>
      <c r="BK336" s="4"/>
      <c r="BL336" s="4"/>
      <c r="BM336" s="4"/>
    </row>
    <row r="337" spans="1:65" x14ac:dyDescent="0.15">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c r="AJ337" s="4"/>
      <c r="AK337" s="4"/>
      <c r="AL337" s="4"/>
      <c r="AM337" s="4"/>
      <c r="AN337" s="4"/>
      <c r="AO337" s="4"/>
      <c r="AP337" s="4"/>
      <c r="AQ337" s="4"/>
      <c r="AR337" s="4"/>
      <c r="AS337" s="4"/>
      <c r="AT337" s="4"/>
      <c r="AU337" s="4"/>
      <c r="AV337" s="4"/>
      <c r="AW337" s="4"/>
      <c r="AX337" s="4"/>
      <c r="AY337" s="4"/>
      <c r="AZ337" s="4"/>
      <c r="BA337" s="4"/>
      <c r="BB337" s="4"/>
      <c r="BC337" s="4"/>
      <c r="BD337" s="4"/>
      <c r="BE337" s="4"/>
      <c r="BF337" s="4"/>
      <c r="BG337" s="4"/>
      <c r="BH337" s="4"/>
      <c r="BI337" s="4"/>
      <c r="BJ337" s="4"/>
      <c r="BK337" s="4"/>
      <c r="BL337" s="4"/>
      <c r="BM337" s="4"/>
    </row>
    <row r="338" spans="1:65" x14ac:dyDescent="0.15">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c r="AG338" s="4"/>
      <c r="AH338" s="4"/>
      <c r="AI338" s="4"/>
      <c r="AJ338" s="4"/>
      <c r="AK338" s="4"/>
      <c r="AL338" s="4"/>
      <c r="AM338" s="4"/>
      <c r="AN338" s="4"/>
      <c r="AO338" s="4"/>
      <c r="AP338" s="4"/>
      <c r="AQ338" s="4"/>
      <c r="AR338" s="4"/>
      <c r="AS338" s="4"/>
      <c r="AT338" s="4"/>
      <c r="AU338" s="4"/>
      <c r="AV338" s="4"/>
      <c r="AW338" s="4"/>
      <c r="AX338" s="4"/>
      <c r="AY338" s="4"/>
      <c r="AZ338" s="4"/>
      <c r="BA338" s="4"/>
      <c r="BB338" s="4"/>
      <c r="BC338" s="4"/>
      <c r="BD338" s="4"/>
      <c r="BE338" s="4"/>
      <c r="BF338" s="4"/>
      <c r="BG338" s="4"/>
      <c r="BH338" s="4"/>
      <c r="BI338" s="4"/>
      <c r="BJ338" s="4"/>
      <c r="BK338" s="4"/>
      <c r="BL338" s="4"/>
      <c r="BM338" s="4"/>
    </row>
    <row r="339" spans="1:65" x14ac:dyDescent="0.15">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c r="AJ339" s="4"/>
      <c r="AK339" s="4"/>
      <c r="AL339" s="4"/>
      <c r="AM339" s="4"/>
      <c r="AN339" s="4"/>
      <c r="AO339" s="4"/>
      <c r="AP339" s="4"/>
      <c r="AQ339" s="4"/>
      <c r="AR339" s="4"/>
      <c r="AS339" s="4"/>
      <c r="AT339" s="4"/>
      <c r="AU339" s="4"/>
      <c r="AV339" s="4"/>
      <c r="AW339" s="4"/>
      <c r="AX339" s="4"/>
      <c r="AY339" s="4"/>
      <c r="AZ339" s="4"/>
      <c r="BA339" s="4"/>
      <c r="BB339" s="4"/>
      <c r="BC339" s="4"/>
      <c r="BD339" s="4"/>
      <c r="BE339" s="4"/>
      <c r="BF339" s="4"/>
      <c r="BG339" s="4"/>
      <c r="BH339" s="4"/>
      <c r="BI339" s="4"/>
      <c r="BJ339" s="4"/>
      <c r="BK339" s="4"/>
      <c r="BL339" s="4"/>
      <c r="BM339" s="4"/>
    </row>
    <row r="340" spans="1:65" x14ac:dyDescent="0.15">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c r="AG340" s="4"/>
      <c r="AH340" s="4"/>
      <c r="AI340" s="4"/>
      <c r="AJ340" s="4"/>
      <c r="AK340" s="4"/>
      <c r="AL340" s="4"/>
      <c r="AM340" s="4"/>
      <c r="AN340" s="4"/>
      <c r="AO340" s="4"/>
      <c r="AP340" s="4"/>
      <c r="AQ340" s="4"/>
      <c r="AR340" s="4"/>
      <c r="AS340" s="4"/>
      <c r="AT340" s="4"/>
      <c r="AU340" s="4"/>
      <c r="AV340" s="4"/>
      <c r="AW340" s="4"/>
      <c r="AX340" s="4"/>
      <c r="AY340" s="4"/>
      <c r="AZ340" s="4"/>
      <c r="BA340" s="4"/>
      <c r="BB340" s="4"/>
      <c r="BC340" s="4"/>
      <c r="BD340" s="4"/>
      <c r="BE340" s="4"/>
      <c r="BF340" s="4"/>
      <c r="BG340" s="4"/>
      <c r="BH340" s="4"/>
      <c r="BI340" s="4"/>
      <c r="BJ340" s="4"/>
      <c r="BK340" s="4"/>
      <c r="BL340" s="4"/>
      <c r="BM340" s="4"/>
    </row>
    <row r="341" spans="1:65" x14ac:dyDescent="0.15">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c r="AK341" s="4"/>
      <c r="AL341" s="4"/>
      <c r="AM341" s="4"/>
      <c r="AN341" s="4"/>
      <c r="AO341" s="4"/>
      <c r="AP341" s="4"/>
      <c r="AQ341" s="4"/>
      <c r="AR341" s="4"/>
      <c r="AS341" s="4"/>
      <c r="AT341" s="4"/>
      <c r="AU341" s="4"/>
      <c r="AV341" s="4"/>
      <c r="AW341" s="4"/>
      <c r="AX341" s="4"/>
      <c r="AY341" s="4"/>
      <c r="AZ341" s="4"/>
      <c r="BA341" s="4"/>
      <c r="BB341" s="4"/>
      <c r="BC341" s="4"/>
      <c r="BD341" s="4"/>
      <c r="BE341" s="4"/>
      <c r="BF341" s="4"/>
      <c r="BG341" s="4"/>
      <c r="BH341" s="4"/>
      <c r="BI341" s="4"/>
      <c r="BJ341" s="4"/>
      <c r="BK341" s="4"/>
      <c r="BL341" s="4"/>
      <c r="BM341" s="4"/>
    </row>
    <row r="342" spans="1:65" x14ac:dyDescent="0.15">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c r="AK342" s="4"/>
      <c r="AL342" s="4"/>
      <c r="AM342" s="4"/>
      <c r="AN342" s="4"/>
      <c r="AO342" s="4"/>
      <c r="AP342" s="4"/>
      <c r="AQ342" s="4"/>
      <c r="AR342" s="4"/>
      <c r="AS342" s="4"/>
      <c r="AT342" s="4"/>
      <c r="AU342" s="4"/>
      <c r="AV342" s="4"/>
      <c r="AW342" s="4"/>
      <c r="AX342" s="4"/>
      <c r="AY342" s="4"/>
      <c r="AZ342" s="4"/>
      <c r="BA342" s="4"/>
      <c r="BB342" s="4"/>
      <c r="BC342" s="4"/>
      <c r="BD342" s="4"/>
      <c r="BE342" s="4"/>
      <c r="BF342" s="4"/>
      <c r="BG342" s="4"/>
      <c r="BH342" s="4"/>
      <c r="BI342" s="4"/>
      <c r="BJ342" s="4"/>
      <c r="BK342" s="4"/>
      <c r="BL342" s="4"/>
      <c r="BM342" s="4"/>
    </row>
    <row r="343" spans="1:65" x14ac:dyDescent="0.15">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c r="AK343" s="4"/>
      <c r="AL343" s="4"/>
      <c r="AM343" s="4"/>
      <c r="AN343" s="4"/>
      <c r="AO343" s="4"/>
      <c r="AP343" s="4"/>
      <c r="AQ343" s="4"/>
      <c r="AR343" s="4"/>
      <c r="AS343" s="4"/>
      <c r="AT343" s="4"/>
      <c r="AU343" s="4"/>
      <c r="AV343" s="4"/>
      <c r="AW343" s="4"/>
      <c r="AX343" s="4"/>
      <c r="AY343" s="4"/>
      <c r="AZ343" s="4"/>
      <c r="BA343" s="4"/>
      <c r="BB343" s="4"/>
      <c r="BC343" s="4"/>
      <c r="BD343" s="4"/>
      <c r="BE343" s="4"/>
      <c r="BF343" s="4"/>
      <c r="BG343" s="4"/>
      <c r="BH343" s="4"/>
      <c r="BI343" s="4"/>
      <c r="BJ343" s="4"/>
      <c r="BK343" s="4"/>
      <c r="BL343" s="4"/>
      <c r="BM343" s="4"/>
    </row>
    <row r="344" spans="1:65" x14ac:dyDescent="0.15">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c r="AG344" s="4"/>
      <c r="AH344" s="4"/>
      <c r="AI344" s="4"/>
      <c r="AJ344" s="4"/>
      <c r="AK344" s="4"/>
      <c r="AL344" s="4"/>
      <c r="AM344" s="4"/>
      <c r="AN344" s="4"/>
      <c r="AO344" s="4"/>
      <c r="AP344" s="4"/>
      <c r="AQ344" s="4"/>
      <c r="AR344" s="4"/>
      <c r="AS344" s="4"/>
      <c r="AT344" s="4"/>
      <c r="AU344" s="4"/>
      <c r="AV344" s="4"/>
      <c r="AW344" s="4"/>
      <c r="AX344" s="4"/>
      <c r="AY344" s="4"/>
      <c r="AZ344" s="4"/>
      <c r="BA344" s="4"/>
      <c r="BB344" s="4"/>
      <c r="BC344" s="4"/>
      <c r="BD344" s="4"/>
      <c r="BE344" s="4"/>
      <c r="BF344" s="4"/>
      <c r="BG344" s="4"/>
      <c r="BH344" s="4"/>
      <c r="BI344" s="4"/>
      <c r="BJ344" s="4"/>
      <c r="BK344" s="4"/>
      <c r="BL344" s="4"/>
      <c r="BM344" s="4"/>
    </row>
    <row r="345" spans="1:65" x14ac:dyDescent="0.1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c r="AK345" s="4"/>
      <c r="AL345" s="4"/>
      <c r="AM345" s="4"/>
      <c r="AN345" s="4"/>
      <c r="AO345" s="4"/>
      <c r="AP345" s="4"/>
      <c r="AQ345" s="4"/>
      <c r="AR345" s="4"/>
      <c r="AS345" s="4"/>
      <c r="AT345" s="4"/>
      <c r="AU345" s="4"/>
      <c r="AV345" s="4"/>
      <c r="AW345" s="4"/>
      <c r="AX345" s="4"/>
      <c r="AY345" s="4"/>
      <c r="AZ345" s="4"/>
      <c r="BA345" s="4"/>
      <c r="BB345" s="4"/>
      <c r="BC345" s="4"/>
      <c r="BD345" s="4"/>
      <c r="BE345" s="4"/>
      <c r="BF345" s="4"/>
      <c r="BG345" s="4"/>
      <c r="BH345" s="4"/>
      <c r="BI345" s="4"/>
      <c r="BJ345" s="4"/>
      <c r="BK345" s="4"/>
      <c r="BL345" s="4"/>
      <c r="BM345" s="4"/>
    </row>
    <row r="346" spans="1:65" x14ac:dyDescent="0.15">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c r="AK346" s="4"/>
      <c r="AL346" s="4"/>
      <c r="AM346" s="4"/>
      <c r="AN346" s="4"/>
      <c r="AO346" s="4"/>
      <c r="AP346" s="4"/>
      <c r="AQ346" s="4"/>
      <c r="AR346" s="4"/>
      <c r="AS346" s="4"/>
      <c r="AT346" s="4"/>
      <c r="AU346" s="4"/>
      <c r="AV346" s="4"/>
      <c r="AW346" s="4"/>
      <c r="AX346" s="4"/>
      <c r="AY346" s="4"/>
      <c r="AZ346" s="4"/>
      <c r="BA346" s="4"/>
      <c r="BB346" s="4"/>
      <c r="BC346" s="4"/>
      <c r="BD346" s="4"/>
      <c r="BE346" s="4"/>
      <c r="BF346" s="4"/>
      <c r="BG346" s="4"/>
      <c r="BH346" s="4"/>
      <c r="BI346" s="4"/>
      <c r="BJ346" s="4"/>
      <c r="BK346" s="4"/>
      <c r="BL346" s="4"/>
      <c r="BM346" s="4"/>
    </row>
    <row r="347" spans="1:65" x14ac:dyDescent="0.15">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c r="AJ347" s="4"/>
      <c r="AK347" s="4"/>
      <c r="AL347" s="4"/>
      <c r="AM347" s="4"/>
      <c r="AN347" s="4"/>
      <c r="AO347" s="4"/>
      <c r="AP347" s="4"/>
      <c r="AQ347" s="4"/>
      <c r="AR347" s="4"/>
      <c r="AS347" s="4"/>
      <c r="AT347" s="4"/>
      <c r="AU347" s="4"/>
      <c r="AV347" s="4"/>
      <c r="AW347" s="4"/>
      <c r="AX347" s="4"/>
      <c r="AY347" s="4"/>
      <c r="AZ347" s="4"/>
      <c r="BA347" s="4"/>
      <c r="BB347" s="4"/>
      <c r="BC347" s="4"/>
      <c r="BD347" s="4"/>
      <c r="BE347" s="4"/>
      <c r="BF347" s="4"/>
      <c r="BG347" s="4"/>
      <c r="BH347" s="4"/>
      <c r="BI347" s="4"/>
      <c r="BJ347" s="4"/>
      <c r="BK347" s="4"/>
      <c r="BL347" s="4"/>
      <c r="BM347" s="4"/>
    </row>
    <row r="348" spans="1:65" x14ac:dyDescent="0.15">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c r="AG348" s="4"/>
      <c r="AH348" s="4"/>
      <c r="AI348" s="4"/>
      <c r="AJ348" s="4"/>
      <c r="AK348" s="4"/>
      <c r="AL348" s="4"/>
      <c r="AM348" s="4"/>
      <c r="AN348" s="4"/>
      <c r="AO348" s="4"/>
      <c r="AP348" s="4"/>
      <c r="AQ348" s="4"/>
      <c r="AR348" s="4"/>
      <c r="AS348" s="4"/>
      <c r="AT348" s="4"/>
      <c r="AU348" s="4"/>
      <c r="AV348" s="4"/>
      <c r="AW348" s="4"/>
      <c r="AX348" s="4"/>
      <c r="AY348" s="4"/>
      <c r="AZ348" s="4"/>
      <c r="BA348" s="4"/>
      <c r="BB348" s="4"/>
      <c r="BC348" s="4"/>
      <c r="BD348" s="4"/>
      <c r="BE348" s="4"/>
      <c r="BF348" s="4"/>
      <c r="BG348" s="4"/>
      <c r="BH348" s="4"/>
      <c r="BI348" s="4"/>
      <c r="BJ348" s="4"/>
      <c r="BK348" s="4"/>
      <c r="BL348" s="4"/>
      <c r="BM348" s="4"/>
    </row>
    <row r="349" spans="1:65" x14ac:dyDescent="0.15">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c r="AG349" s="4"/>
      <c r="AH349" s="4"/>
      <c r="AI349" s="4"/>
      <c r="AJ349" s="4"/>
      <c r="AK349" s="4"/>
      <c r="AL349" s="4"/>
      <c r="AM349" s="4"/>
      <c r="AN349" s="4"/>
      <c r="AO349" s="4"/>
      <c r="AP349" s="4"/>
      <c r="AQ349" s="4"/>
      <c r="AR349" s="4"/>
      <c r="AS349" s="4"/>
      <c r="AT349" s="4"/>
      <c r="AU349" s="4"/>
      <c r="AV349" s="4"/>
      <c r="AW349" s="4"/>
      <c r="AX349" s="4"/>
      <c r="AY349" s="4"/>
      <c r="AZ349" s="4"/>
      <c r="BA349" s="4"/>
      <c r="BB349" s="4"/>
      <c r="BC349" s="4"/>
      <c r="BD349" s="4"/>
      <c r="BE349" s="4"/>
      <c r="BF349" s="4"/>
      <c r="BG349" s="4"/>
      <c r="BH349" s="4"/>
      <c r="BI349" s="4"/>
      <c r="BJ349" s="4"/>
      <c r="BK349" s="4"/>
      <c r="BL349" s="4"/>
      <c r="BM349" s="4"/>
    </row>
    <row r="350" spans="1:65" x14ac:dyDescent="0.15">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c r="AG350" s="4"/>
      <c r="AH350" s="4"/>
      <c r="AI350" s="4"/>
      <c r="AJ350" s="4"/>
      <c r="AK350" s="4"/>
      <c r="AL350" s="4"/>
      <c r="AM350" s="4"/>
      <c r="AN350" s="4"/>
      <c r="AO350" s="4"/>
      <c r="AP350" s="4"/>
      <c r="AQ350" s="4"/>
      <c r="AR350" s="4"/>
      <c r="AS350" s="4"/>
      <c r="AT350" s="4"/>
      <c r="AU350" s="4"/>
      <c r="AV350" s="4"/>
      <c r="AW350" s="4"/>
      <c r="AX350" s="4"/>
      <c r="AY350" s="4"/>
      <c r="AZ350" s="4"/>
      <c r="BA350" s="4"/>
      <c r="BB350" s="4"/>
      <c r="BC350" s="4"/>
      <c r="BD350" s="4"/>
      <c r="BE350" s="4"/>
      <c r="BF350" s="4"/>
      <c r="BG350" s="4"/>
      <c r="BH350" s="4"/>
      <c r="BI350" s="4"/>
      <c r="BJ350" s="4"/>
      <c r="BK350" s="4"/>
      <c r="BL350" s="4"/>
      <c r="BM350" s="4"/>
    </row>
    <row r="351" spans="1:65" x14ac:dyDescent="0.15">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c r="AJ351" s="4"/>
      <c r="AK351" s="4"/>
      <c r="AL351" s="4"/>
      <c r="AM351" s="4"/>
      <c r="AN351" s="4"/>
      <c r="AO351" s="4"/>
      <c r="AP351" s="4"/>
      <c r="AQ351" s="4"/>
      <c r="AR351" s="4"/>
      <c r="AS351" s="4"/>
      <c r="AT351" s="4"/>
      <c r="AU351" s="4"/>
      <c r="AV351" s="4"/>
      <c r="AW351" s="4"/>
      <c r="AX351" s="4"/>
      <c r="AY351" s="4"/>
      <c r="AZ351" s="4"/>
      <c r="BA351" s="4"/>
      <c r="BB351" s="4"/>
      <c r="BC351" s="4"/>
      <c r="BD351" s="4"/>
      <c r="BE351" s="4"/>
      <c r="BF351" s="4"/>
      <c r="BG351" s="4"/>
      <c r="BH351" s="4"/>
      <c r="BI351" s="4"/>
      <c r="BJ351" s="4"/>
      <c r="BK351" s="4"/>
      <c r="BL351" s="4"/>
      <c r="BM351" s="4"/>
    </row>
    <row r="352" spans="1:65" x14ac:dyDescent="0.15">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c r="AM352" s="4"/>
      <c r="AN352" s="4"/>
      <c r="AO352" s="4"/>
      <c r="AP352" s="4"/>
      <c r="AQ352" s="4"/>
      <c r="AR352" s="4"/>
      <c r="AS352" s="4"/>
      <c r="AT352" s="4"/>
      <c r="AU352" s="4"/>
      <c r="AV352" s="4"/>
      <c r="AW352" s="4"/>
      <c r="AX352" s="4"/>
      <c r="AY352" s="4"/>
      <c r="AZ352" s="4"/>
      <c r="BA352" s="4"/>
      <c r="BB352" s="4"/>
      <c r="BC352" s="4"/>
      <c r="BD352" s="4"/>
      <c r="BE352" s="4"/>
      <c r="BF352" s="4"/>
      <c r="BG352" s="4"/>
      <c r="BH352" s="4"/>
      <c r="BI352" s="4"/>
      <c r="BJ352" s="4"/>
      <c r="BK352" s="4"/>
      <c r="BL352" s="4"/>
      <c r="BM352" s="4"/>
    </row>
    <row r="353" spans="1:65" x14ac:dyDescent="0.15">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c r="AK353" s="4"/>
      <c r="AL353" s="4"/>
      <c r="AM353" s="4"/>
      <c r="AN353" s="4"/>
      <c r="AO353" s="4"/>
      <c r="AP353" s="4"/>
      <c r="AQ353" s="4"/>
      <c r="AR353" s="4"/>
      <c r="AS353" s="4"/>
      <c r="AT353" s="4"/>
      <c r="AU353" s="4"/>
      <c r="AV353" s="4"/>
      <c r="AW353" s="4"/>
      <c r="AX353" s="4"/>
      <c r="AY353" s="4"/>
      <c r="AZ353" s="4"/>
      <c r="BA353" s="4"/>
      <c r="BB353" s="4"/>
      <c r="BC353" s="4"/>
      <c r="BD353" s="4"/>
      <c r="BE353" s="4"/>
      <c r="BF353" s="4"/>
      <c r="BG353" s="4"/>
      <c r="BH353" s="4"/>
      <c r="BI353" s="4"/>
      <c r="BJ353" s="4"/>
      <c r="BK353" s="4"/>
      <c r="BL353" s="4"/>
      <c r="BM353" s="4"/>
    </row>
    <row r="354" spans="1:65" x14ac:dyDescent="0.15">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c r="AJ354" s="4"/>
      <c r="AK354" s="4"/>
      <c r="AL354" s="4"/>
      <c r="AM354" s="4"/>
      <c r="AN354" s="4"/>
      <c r="AO354" s="4"/>
      <c r="AP354" s="4"/>
      <c r="AQ354" s="4"/>
      <c r="AR354" s="4"/>
      <c r="AS354" s="4"/>
      <c r="AT354" s="4"/>
      <c r="AU354" s="4"/>
      <c r="AV354" s="4"/>
      <c r="AW354" s="4"/>
      <c r="AX354" s="4"/>
      <c r="AY354" s="4"/>
      <c r="AZ354" s="4"/>
      <c r="BA354" s="4"/>
      <c r="BB354" s="4"/>
      <c r="BC354" s="4"/>
      <c r="BD354" s="4"/>
      <c r="BE354" s="4"/>
      <c r="BF354" s="4"/>
      <c r="BG354" s="4"/>
      <c r="BH354" s="4"/>
      <c r="BI354" s="4"/>
      <c r="BJ354" s="4"/>
      <c r="BK354" s="4"/>
      <c r="BL354" s="4"/>
      <c r="BM354" s="4"/>
    </row>
    <row r="355" spans="1:65" x14ac:dyDescent="0.1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c r="AG355" s="4"/>
      <c r="AH355" s="4"/>
      <c r="AI355" s="4"/>
      <c r="AJ355" s="4"/>
      <c r="AK355" s="4"/>
      <c r="AL355" s="4"/>
      <c r="AM355" s="4"/>
      <c r="AN355" s="4"/>
      <c r="AO355" s="4"/>
      <c r="AP355" s="4"/>
      <c r="AQ355" s="4"/>
      <c r="AR355" s="4"/>
      <c r="AS355" s="4"/>
      <c r="AT355" s="4"/>
      <c r="AU355" s="4"/>
      <c r="AV355" s="4"/>
      <c r="AW355" s="4"/>
      <c r="AX355" s="4"/>
      <c r="AY355" s="4"/>
      <c r="AZ355" s="4"/>
      <c r="BA355" s="4"/>
      <c r="BB355" s="4"/>
      <c r="BC355" s="4"/>
      <c r="BD355" s="4"/>
      <c r="BE355" s="4"/>
      <c r="BF355" s="4"/>
      <c r="BG355" s="4"/>
      <c r="BH355" s="4"/>
      <c r="BI355" s="4"/>
      <c r="BJ355" s="4"/>
      <c r="BK355" s="4"/>
      <c r="BL355" s="4"/>
      <c r="BM355" s="4"/>
    </row>
    <row r="356" spans="1:65" x14ac:dyDescent="0.15">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c r="AJ356" s="4"/>
      <c r="AK356" s="4"/>
      <c r="AL356" s="4"/>
      <c r="AM356" s="4"/>
      <c r="AN356" s="4"/>
      <c r="AO356" s="4"/>
      <c r="AP356" s="4"/>
      <c r="AQ356" s="4"/>
      <c r="AR356" s="4"/>
      <c r="AS356" s="4"/>
      <c r="AT356" s="4"/>
      <c r="AU356" s="4"/>
      <c r="AV356" s="4"/>
      <c r="AW356" s="4"/>
      <c r="AX356" s="4"/>
      <c r="AY356" s="4"/>
      <c r="AZ356" s="4"/>
      <c r="BA356" s="4"/>
      <c r="BB356" s="4"/>
      <c r="BC356" s="4"/>
      <c r="BD356" s="4"/>
      <c r="BE356" s="4"/>
      <c r="BF356" s="4"/>
      <c r="BG356" s="4"/>
      <c r="BH356" s="4"/>
      <c r="BI356" s="4"/>
      <c r="BJ356" s="4"/>
      <c r="BK356" s="4"/>
      <c r="BL356" s="4"/>
      <c r="BM356" s="4"/>
    </row>
    <row r="357" spans="1:65" x14ac:dyDescent="0.15">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c r="AJ357" s="4"/>
      <c r="AK357" s="4"/>
      <c r="AL357" s="4"/>
      <c r="AM357" s="4"/>
      <c r="AN357" s="4"/>
      <c r="AO357" s="4"/>
      <c r="AP357" s="4"/>
      <c r="AQ357" s="4"/>
      <c r="AR357" s="4"/>
      <c r="AS357" s="4"/>
      <c r="AT357" s="4"/>
      <c r="AU357" s="4"/>
      <c r="AV357" s="4"/>
      <c r="AW357" s="4"/>
      <c r="AX357" s="4"/>
      <c r="AY357" s="4"/>
      <c r="AZ357" s="4"/>
      <c r="BA357" s="4"/>
      <c r="BB357" s="4"/>
      <c r="BC357" s="4"/>
      <c r="BD357" s="4"/>
      <c r="BE357" s="4"/>
      <c r="BF357" s="4"/>
      <c r="BG357" s="4"/>
      <c r="BH357" s="4"/>
      <c r="BI357" s="4"/>
      <c r="BJ357" s="4"/>
      <c r="BK357" s="4"/>
      <c r="BL357" s="4"/>
      <c r="BM357" s="4"/>
    </row>
    <row r="358" spans="1:65" x14ac:dyDescent="0.15">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4"/>
      <c r="AI358" s="4"/>
      <c r="AJ358" s="4"/>
      <c r="AK358" s="4"/>
      <c r="AL358" s="4"/>
      <c r="AM358" s="4"/>
      <c r="AN358" s="4"/>
      <c r="AO358" s="4"/>
      <c r="AP358" s="4"/>
      <c r="AQ358" s="4"/>
      <c r="AR358" s="4"/>
      <c r="AS358" s="4"/>
      <c r="AT358" s="4"/>
      <c r="AU358" s="4"/>
      <c r="AV358" s="4"/>
      <c r="AW358" s="4"/>
      <c r="AX358" s="4"/>
      <c r="AY358" s="4"/>
      <c r="AZ358" s="4"/>
      <c r="BA358" s="4"/>
      <c r="BB358" s="4"/>
      <c r="BC358" s="4"/>
      <c r="BD358" s="4"/>
      <c r="BE358" s="4"/>
      <c r="BF358" s="4"/>
      <c r="BG358" s="4"/>
      <c r="BH358" s="4"/>
      <c r="BI358" s="4"/>
      <c r="BJ358" s="4"/>
      <c r="BK358" s="4"/>
      <c r="BL358" s="4"/>
      <c r="BM358" s="4"/>
    </row>
    <row r="359" spans="1:65" x14ac:dyDescent="0.15">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c r="AG359" s="4"/>
      <c r="AH359" s="4"/>
      <c r="AI359" s="4"/>
      <c r="AJ359" s="4"/>
      <c r="AK359" s="4"/>
      <c r="AL359" s="4"/>
      <c r="AM359" s="4"/>
      <c r="AN359" s="4"/>
      <c r="AO359" s="4"/>
      <c r="AP359" s="4"/>
      <c r="AQ359" s="4"/>
      <c r="AR359" s="4"/>
      <c r="AS359" s="4"/>
      <c r="AT359" s="4"/>
      <c r="AU359" s="4"/>
      <c r="AV359" s="4"/>
      <c r="AW359" s="4"/>
      <c r="AX359" s="4"/>
      <c r="AY359" s="4"/>
      <c r="AZ359" s="4"/>
      <c r="BA359" s="4"/>
      <c r="BB359" s="4"/>
      <c r="BC359" s="4"/>
      <c r="BD359" s="4"/>
      <c r="BE359" s="4"/>
      <c r="BF359" s="4"/>
      <c r="BG359" s="4"/>
      <c r="BH359" s="4"/>
      <c r="BI359" s="4"/>
      <c r="BJ359" s="4"/>
      <c r="BK359" s="4"/>
      <c r="BL359" s="4"/>
      <c r="BM359" s="4"/>
    </row>
    <row r="360" spans="1:65" x14ac:dyDescent="0.15">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4"/>
      <c r="AI360" s="4"/>
      <c r="AJ360" s="4"/>
      <c r="AK360" s="4"/>
      <c r="AL360" s="4"/>
      <c r="AM360" s="4"/>
      <c r="AN360" s="4"/>
      <c r="AO360" s="4"/>
      <c r="AP360" s="4"/>
      <c r="AQ360" s="4"/>
      <c r="AR360" s="4"/>
      <c r="AS360" s="4"/>
      <c r="AT360" s="4"/>
      <c r="AU360" s="4"/>
      <c r="AV360" s="4"/>
      <c r="AW360" s="4"/>
      <c r="AX360" s="4"/>
      <c r="AY360" s="4"/>
      <c r="AZ360" s="4"/>
      <c r="BA360" s="4"/>
      <c r="BB360" s="4"/>
      <c r="BC360" s="4"/>
      <c r="BD360" s="4"/>
      <c r="BE360" s="4"/>
      <c r="BF360" s="4"/>
      <c r="BG360" s="4"/>
      <c r="BH360" s="4"/>
      <c r="BI360" s="4"/>
      <c r="BJ360" s="4"/>
      <c r="BK360" s="4"/>
      <c r="BL360" s="4"/>
      <c r="BM360" s="4"/>
    </row>
    <row r="361" spans="1:65" x14ac:dyDescent="0.15">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4"/>
      <c r="AI361" s="4"/>
      <c r="AJ361" s="4"/>
      <c r="AK361" s="4"/>
      <c r="AL361" s="4"/>
      <c r="AM361" s="4"/>
      <c r="AN361" s="4"/>
      <c r="AO361" s="4"/>
      <c r="AP361" s="4"/>
      <c r="AQ361" s="4"/>
      <c r="AR361" s="4"/>
      <c r="AS361" s="4"/>
      <c r="AT361" s="4"/>
      <c r="AU361" s="4"/>
      <c r="AV361" s="4"/>
      <c r="AW361" s="4"/>
      <c r="AX361" s="4"/>
      <c r="AY361" s="4"/>
      <c r="AZ361" s="4"/>
      <c r="BA361" s="4"/>
      <c r="BB361" s="4"/>
      <c r="BC361" s="4"/>
      <c r="BD361" s="4"/>
      <c r="BE361" s="4"/>
      <c r="BF361" s="4"/>
      <c r="BG361" s="4"/>
      <c r="BH361" s="4"/>
      <c r="BI361" s="4"/>
      <c r="BJ361" s="4"/>
      <c r="BK361" s="4"/>
      <c r="BL361" s="4"/>
      <c r="BM361" s="4"/>
    </row>
    <row r="362" spans="1:65" x14ac:dyDescent="0.15">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4"/>
      <c r="AI362" s="4"/>
      <c r="AJ362" s="4"/>
      <c r="AK362" s="4"/>
      <c r="AL362" s="4"/>
      <c r="AM362" s="4"/>
      <c r="AN362" s="4"/>
      <c r="AO362" s="4"/>
      <c r="AP362" s="4"/>
      <c r="AQ362" s="4"/>
      <c r="AR362" s="4"/>
      <c r="AS362" s="4"/>
      <c r="AT362" s="4"/>
      <c r="AU362" s="4"/>
      <c r="AV362" s="4"/>
      <c r="AW362" s="4"/>
      <c r="AX362" s="4"/>
      <c r="AY362" s="4"/>
      <c r="AZ362" s="4"/>
      <c r="BA362" s="4"/>
      <c r="BB362" s="4"/>
      <c r="BC362" s="4"/>
      <c r="BD362" s="4"/>
      <c r="BE362" s="4"/>
      <c r="BF362" s="4"/>
      <c r="BG362" s="4"/>
      <c r="BH362" s="4"/>
      <c r="BI362" s="4"/>
      <c r="BJ362" s="4"/>
      <c r="BK362" s="4"/>
      <c r="BL362" s="4"/>
      <c r="BM362" s="4"/>
    </row>
    <row r="363" spans="1:65" x14ac:dyDescent="0.15">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c r="AG363" s="4"/>
      <c r="AH363" s="4"/>
      <c r="AI363" s="4"/>
      <c r="AJ363" s="4"/>
      <c r="AK363" s="4"/>
      <c r="AL363" s="4"/>
      <c r="AM363" s="4"/>
      <c r="AN363" s="4"/>
      <c r="AO363" s="4"/>
      <c r="AP363" s="4"/>
      <c r="AQ363" s="4"/>
      <c r="AR363" s="4"/>
      <c r="AS363" s="4"/>
      <c r="AT363" s="4"/>
      <c r="AU363" s="4"/>
      <c r="AV363" s="4"/>
      <c r="AW363" s="4"/>
      <c r="AX363" s="4"/>
      <c r="AY363" s="4"/>
      <c r="AZ363" s="4"/>
      <c r="BA363" s="4"/>
      <c r="BB363" s="4"/>
      <c r="BC363" s="4"/>
      <c r="BD363" s="4"/>
      <c r="BE363" s="4"/>
      <c r="BF363" s="4"/>
      <c r="BG363" s="4"/>
      <c r="BH363" s="4"/>
      <c r="BI363" s="4"/>
      <c r="BJ363" s="4"/>
      <c r="BK363" s="4"/>
      <c r="BL363" s="4"/>
      <c r="BM363" s="4"/>
    </row>
    <row r="364" spans="1:65" x14ac:dyDescent="0.15">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c r="AG364" s="4"/>
      <c r="AH364" s="4"/>
      <c r="AI364" s="4"/>
      <c r="AJ364" s="4"/>
      <c r="AK364" s="4"/>
      <c r="AL364" s="4"/>
      <c r="AM364" s="4"/>
      <c r="AN364" s="4"/>
      <c r="AO364" s="4"/>
      <c r="AP364" s="4"/>
      <c r="AQ364" s="4"/>
      <c r="AR364" s="4"/>
      <c r="AS364" s="4"/>
      <c r="AT364" s="4"/>
      <c r="AU364" s="4"/>
      <c r="AV364" s="4"/>
      <c r="AW364" s="4"/>
      <c r="AX364" s="4"/>
      <c r="AY364" s="4"/>
      <c r="AZ364" s="4"/>
      <c r="BA364" s="4"/>
      <c r="BB364" s="4"/>
      <c r="BC364" s="4"/>
      <c r="BD364" s="4"/>
      <c r="BE364" s="4"/>
      <c r="BF364" s="4"/>
      <c r="BG364" s="4"/>
      <c r="BH364" s="4"/>
      <c r="BI364" s="4"/>
      <c r="BJ364" s="4"/>
      <c r="BK364" s="4"/>
      <c r="BL364" s="4"/>
      <c r="BM364" s="4"/>
    </row>
    <row r="365" spans="1:65" x14ac:dyDescent="0.1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c r="AI365" s="4"/>
      <c r="AJ365" s="4"/>
      <c r="AK365" s="4"/>
      <c r="AL365" s="4"/>
      <c r="AM365" s="4"/>
      <c r="AN365" s="4"/>
      <c r="AO365" s="4"/>
      <c r="AP365" s="4"/>
      <c r="AQ365" s="4"/>
      <c r="AR365" s="4"/>
      <c r="AS365" s="4"/>
      <c r="AT365" s="4"/>
      <c r="AU365" s="4"/>
      <c r="AV365" s="4"/>
      <c r="AW365" s="4"/>
      <c r="AX365" s="4"/>
      <c r="AY365" s="4"/>
      <c r="AZ365" s="4"/>
      <c r="BA365" s="4"/>
      <c r="BB365" s="4"/>
      <c r="BC365" s="4"/>
      <c r="BD365" s="4"/>
      <c r="BE365" s="4"/>
      <c r="BF365" s="4"/>
      <c r="BG365" s="4"/>
      <c r="BH365" s="4"/>
      <c r="BI365" s="4"/>
      <c r="BJ365" s="4"/>
      <c r="BK365" s="4"/>
      <c r="BL365" s="4"/>
      <c r="BM365" s="4"/>
    </row>
    <row r="366" spans="1:65" x14ac:dyDescent="0.15">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c r="AI366" s="4"/>
      <c r="AJ366" s="4"/>
      <c r="AK366" s="4"/>
      <c r="AL366" s="4"/>
      <c r="AM366" s="4"/>
      <c r="AN366" s="4"/>
      <c r="AO366" s="4"/>
      <c r="AP366" s="4"/>
      <c r="AQ366" s="4"/>
      <c r="AR366" s="4"/>
      <c r="AS366" s="4"/>
      <c r="AT366" s="4"/>
      <c r="AU366" s="4"/>
      <c r="AV366" s="4"/>
      <c r="AW366" s="4"/>
      <c r="AX366" s="4"/>
      <c r="AY366" s="4"/>
      <c r="AZ366" s="4"/>
      <c r="BA366" s="4"/>
      <c r="BB366" s="4"/>
      <c r="BC366" s="4"/>
      <c r="BD366" s="4"/>
      <c r="BE366" s="4"/>
      <c r="BF366" s="4"/>
      <c r="BG366" s="4"/>
      <c r="BH366" s="4"/>
      <c r="BI366" s="4"/>
      <c r="BJ366" s="4"/>
      <c r="BK366" s="4"/>
      <c r="BL366" s="4"/>
      <c r="BM366" s="4"/>
    </row>
    <row r="367" spans="1:65" x14ac:dyDescent="0.15">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c r="AG367" s="4"/>
      <c r="AH367" s="4"/>
      <c r="AI367" s="4"/>
      <c r="AJ367" s="4"/>
      <c r="AK367" s="4"/>
      <c r="AL367" s="4"/>
      <c r="AM367" s="4"/>
      <c r="AN367" s="4"/>
      <c r="AO367" s="4"/>
      <c r="AP367" s="4"/>
      <c r="AQ367" s="4"/>
      <c r="AR367" s="4"/>
      <c r="AS367" s="4"/>
      <c r="AT367" s="4"/>
      <c r="AU367" s="4"/>
      <c r="AV367" s="4"/>
      <c r="AW367" s="4"/>
      <c r="AX367" s="4"/>
      <c r="AY367" s="4"/>
      <c r="AZ367" s="4"/>
      <c r="BA367" s="4"/>
      <c r="BB367" s="4"/>
      <c r="BC367" s="4"/>
      <c r="BD367" s="4"/>
      <c r="BE367" s="4"/>
      <c r="BF367" s="4"/>
      <c r="BG367" s="4"/>
      <c r="BH367" s="4"/>
      <c r="BI367" s="4"/>
      <c r="BJ367" s="4"/>
      <c r="BK367" s="4"/>
      <c r="BL367" s="4"/>
      <c r="BM367" s="4"/>
    </row>
    <row r="368" spans="1:65" x14ac:dyDescent="0.15">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c r="AG368" s="4"/>
      <c r="AH368" s="4"/>
      <c r="AI368" s="4"/>
      <c r="AJ368" s="4"/>
      <c r="AK368" s="4"/>
      <c r="AL368" s="4"/>
      <c r="AM368" s="4"/>
      <c r="AN368" s="4"/>
      <c r="AO368" s="4"/>
      <c r="AP368" s="4"/>
      <c r="AQ368" s="4"/>
      <c r="AR368" s="4"/>
      <c r="AS368" s="4"/>
      <c r="AT368" s="4"/>
      <c r="AU368" s="4"/>
      <c r="AV368" s="4"/>
      <c r="AW368" s="4"/>
      <c r="AX368" s="4"/>
      <c r="AY368" s="4"/>
      <c r="AZ368" s="4"/>
      <c r="BA368" s="4"/>
      <c r="BB368" s="4"/>
      <c r="BC368" s="4"/>
      <c r="BD368" s="4"/>
      <c r="BE368" s="4"/>
      <c r="BF368" s="4"/>
      <c r="BG368" s="4"/>
      <c r="BH368" s="4"/>
      <c r="BI368" s="4"/>
      <c r="BJ368" s="4"/>
      <c r="BK368" s="4"/>
      <c r="BL368" s="4"/>
      <c r="BM368" s="4"/>
    </row>
    <row r="369" spans="1:65" x14ac:dyDescent="0.15">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4"/>
      <c r="AI369" s="4"/>
      <c r="AJ369" s="4"/>
      <c r="AK369" s="4"/>
      <c r="AL369" s="4"/>
      <c r="AM369" s="4"/>
      <c r="AN369" s="4"/>
      <c r="AO369" s="4"/>
      <c r="AP369" s="4"/>
      <c r="AQ369" s="4"/>
      <c r="AR369" s="4"/>
      <c r="AS369" s="4"/>
      <c r="AT369" s="4"/>
      <c r="AU369" s="4"/>
      <c r="AV369" s="4"/>
      <c r="AW369" s="4"/>
      <c r="AX369" s="4"/>
      <c r="AY369" s="4"/>
      <c r="AZ369" s="4"/>
      <c r="BA369" s="4"/>
      <c r="BB369" s="4"/>
      <c r="BC369" s="4"/>
      <c r="BD369" s="4"/>
      <c r="BE369" s="4"/>
      <c r="BF369" s="4"/>
      <c r="BG369" s="4"/>
      <c r="BH369" s="4"/>
      <c r="BI369" s="4"/>
      <c r="BJ369" s="4"/>
      <c r="BK369" s="4"/>
      <c r="BL369" s="4"/>
      <c r="BM369" s="4"/>
    </row>
    <row r="370" spans="1:65" x14ac:dyDescent="0.15">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c r="AG370" s="4"/>
      <c r="AH370" s="4"/>
      <c r="AI370" s="4"/>
      <c r="AJ370" s="4"/>
      <c r="AK370" s="4"/>
      <c r="AL370" s="4"/>
      <c r="AM370" s="4"/>
      <c r="AN370" s="4"/>
      <c r="AO370" s="4"/>
      <c r="AP370" s="4"/>
      <c r="AQ370" s="4"/>
      <c r="AR370" s="4"/>
      <c r="AS370" s="4"/>
      <c r="AT370" s="4"/>
      <c r="AU370" s="4"/>
      <c r="AV370" s="4"/>
      <c r="AW370" s="4"/>
      <c r="AX370" s="4"/>
      <c r="AY370" s="4"/>
      <c r="AZ370" s="4"/>
      <c r="BA370" s="4"/>
      <c r="BB370" s="4"/>
      <c r="BC370" s="4"/>
      <c r="BD370" s="4"/>
      <c r="BE370" s="4"/>
      <c r="BF370" s="4"/>
      <c r="BG370" s="4"/>
      <c r="BH370" s="4"/>
      <c r="BI370" s="4"/>
      <c r="BJ370" s="4"/>
      <c r="BK370" s="4"/>
      <c r="BL370" s="4"/>
      <c r="BM370" s="4"/>
    </row>
    <row r="371" spans="1:65" x14ac:dyDescent="0.15">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4"/>
      <c r="AI371" s="4"/>
      <c r="AJ371" s="4"/>
      <c r="AK371" s="4"/>
      <c r="AL371" s="4"/>
      <c r="AM371" s="4"/>
      <c r="AN371" s="4"/>
      <c r="AO371" s="4"/>
      <c r="AP371" s="4"/>
      <c r="AQ371" s="4"/>
      <c r="AR371" s="4"/>
      <c r="AS371" s="4"/>
      <c r="AT371" s="4"/>
      <c r="AU371" s="4"/>
      <c r="AV371" s="4"/>
      <c r="AW371" s="4"/>
      <c r="AX371" s="4"/>
      <c r="AY371" s="4"/>
      <c r="AZ371" s="4"/>
      <c r="BA371" s="4"/>
      <c r="BB371" s="4"/>
      <c r="BC371" s="4"/>
      <c r="BD371" s="4"/>
      <c r="BE371" s="4"/>
      <c r="BF371" s="4"/>
      <c r="BG371" s="4"/>
      <c r="BH371" s="4"/>
      <c r="BI371" s="4"/>
      <c r="BJ371" s="4"/>
      <c r="BK371" s="4"/>
      <c r="BL371" s="4"/>
      <c r="BM371" s="4"/>
    </row>
    <row r="372" spans="1:65" x14ac:dyDescent="0.15">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4"/>
      <c r="AI372" s="4"/>
      <c r="AJ372" s="4"/>
      <c r="AK372" s="4"/>
      <c r="AL372" s="4"/>
      <c r="AM372" s="4"/>
      <c r="AN372" s="4"/>
      <c r="AO372" s="4"/>
      <c r="AP372" s="4"/>
      <c r="AQ372" s="4"/>
      <c r="AR372" s="4"/>
      <c r="AS372" s="4"/>
      <c r="AT372" s="4"/>
      <c r="AU372" s="4"/>
      <c r="AV372" s="4"/>
      <c r="AW372" s="4"/>
      <c r="AX372" s="4"/>
      <c r="AY372" s="4"/>
      <c r="AZ372" s="4"/>
      <c r="BA372" s="4"/>
      <c r="BB372" s="4"/>
      <c r="BC372" s="4"/>
      <c r="BD372" s="4"/>
      <c r="BE372" s="4"/>
      <c r="BF372" s="4"/>
      <c r="BG372" s="4"/>
      <c r="BH372" s="4"/>
      <c r="BI372" s="4"/>
      <c r="BJ372" s="4"/>
      <c r="BK372" s="4"/>
      <c r="BL372" s="4"/>
      <c r="BM372" s="4"/>
    </row>
    <row r="373" spans="1:65" x14ac:dyDescent="0.15">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c r="AG373" s="4"/>
      <c r="AH373" s="4"/>
      <c r="AI373" s="4"/>
      <c r="AJ373" s="4"/>
      <c r="AK373" s="4"/>
      <c r="AL373" s="4"/>
      <c r="AM373" s="4"/>
      <c r="AN373" s="4"/>
      <c r="AO373" s="4"/>
      <c r="AP373" s="4"/>
      <c r="AQ373" s="4"/>
      <c r="AR373" s="4"/>
      <c r="AS373" s="4"/>
      <c r="AT373" s="4"/>
      <c r="AU373" s="4"/>
      <c r="AV373" s="4"/>
      <c r="AW373" s="4"/>
      <c r="AX373" s="4"/>
      <c r="AY373" s="4"/>
      <c r="AZ373" s="4"/>
      <c r="BA373" s="4"/>
      <c r="BB373" s="4"/>
      <c r="BC373" s="4"/>
      <c r="BD373" s="4"/>
      <c r="BE373" s="4"/>
      <c r="BF373" s="4"/>
      <c r="BG373" s="4"/>
      <c r="BH373" s="4"/>
      <c r="BI373" s="4"/>
      <c r="BJ373" s="4"/>
      <c r="BK373" s="4"/>
      <c r="BL373" s="4"/>
      <c r="BM373" s="4"/>
    </row>
    <row r="374" spans="1:65" x14ac:dyDescent="0.15">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4"/>
      <c r="AI374" s="4"/>
      <c r="AJ374" s="4"/>
      <c r="AK374" s="4"/>
      <c r="AL374" s="4"/>
      <c r="AM374" s="4"/>
      <c r="AN374" s="4"/>
      <c r="AO374" s="4"/>
      <c r="AP374" s="4"/>
      <c r="AQ374" s="4"/>
      <c r="AR374" s="4"/>
      <c r="AS374" s="4"/>
      <c r="AT374" s="4"/>
      <c r="AU374" s="4"/>
      <c r="AV374" s="4"/>
      <c r="AW374" s="4"/>
      <c r="AX374" s="4"/>
      <c r="AY374" s="4"/>
      <c r="AZ374" s="4"/>
      <c r="BA374" s="4"/>
      <c r="BB374" s="4"/>
      <c r="BC374" s="4"/>
      <c r="BD374" s="4"/>
      <c r="BE374" s="4"/>
      <c r="BF374" s="4"/>
      <c r="BG374" s="4"/>
      <c r="BH374" s="4"/>
      <c r="BI374" s="4"/>
      <c r="BJ374" s="4"/>
      <c r="BK374" s="4"/>
      <c r="BL374" s="4"/>
      <c r="BM374" s="4"/>
    </row>
    <row r="375" spans="1:65" x14ac:dyDescent="0.1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4"/>
      <c r="AI375" s="4"/>
      <c r="AJ375" s="4"/>
      <c r="AK375" s="4"/>
      <c r="AL375" s="4"/>
      <c r="AM375" s="4"/>
      <c r="AN375" s="4"/>
      <c r="AO375" s="4"/>
      <c r="AP375" s="4"/>
      <c r="AQ375" s="4"/>
      <c r="AR375" s="4"/>
      <c r="AS375" s="4"/>
      <c r="AT375" s="4"/>
      <c r="AU375" s="4"/>
      <c r="AV375" s="4"/>
      <c r="AW375" s="4"/>
      <c r="AX375" s="4"/>
      <c r="AY375" s="4"/>
      <c r="AZ375" s="4"/>
      <c r="BA375" s="4"/>
      <c r="BB375" s="4"/>
      <c r="BC375" s="4"/>
      <c r="BD375" s="4"/>
      <c r="BE375" s="4"/>
      <c r="BF375" s="4"/>
      <c r="BG375" s="4"/>
      <c r="BH375" s="4"/>
      <c r="BI375" s="4"/>
      <c r="BJ375" s="4"/>
      <c r="BK375" s="4"/>
      <c r="BL375" s="4"/>
      <c r="BM375" s="4"/>
    </row>
    <row r="376" spans="1:65" x14ac:dyDescent="0.15">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c r="AJ376" s="4"/>
      <c r="AK376" s="4"/>
      <c r="AL376" s="4"/>
      <c r="AM376" s="4"/>
      <c r="AN376" s="4"/>
      <c r="AO376" s="4"/>
      <c r="AP376" s="4"/>
      <c r="AQ376" s="4"/>
      <c r="AR376" s="4"/>
      <c r="AS376" s="4"/>
      <c r="AT376" s="4"/>
      <c r="AU376" s="4"/>
      <c r="AV376" s="4"/>
      <c r="AW376" s="4"/>
      <c r="AX376" s="4"/>
      <c r="AY376" s="4"/>
      <c r="AZ376" s="4"/>
      <c r="BA376" s="4"/>
      <c r="BB376" s="4"/>
      <c r="BC376" s="4"/>
      <c r="BD376" s="4"/>
      <c r="BE376" s="4"/>
      <c r="BF376" s="4"/>
      <c r="BG376" s="4"/>
      <c r="BH376" s="4"/>
      <c r="BI376" s="4"/>
      <c r="BJ376" s="4"/>
      <c r="BK376" s="4"/>
      <c r="BL376" s="4"/>
      <c r="BM376" s="4"/>
    </row>
    <row r="377" spans="1:65" x14ac:dyDescent="0.15">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c r="AI377" s="4"/>
      <c r="AJ377" s="4"/>
      <c r="AK377" s="4"/>
      <c r="AL377" s="4"/>
      <c r="AM377" s="4"/>
      <c r="AN377" s="4"/>
      <c r="AO377" s="4"/>
      <c r="AP377" s="4"/>
      <c r="AQ377" s="4"/>
      <c r="AR377" s="4"/>
      <c r="AS377" s="4"/>
      <c r="AT377" s="4"/>
      <c r="AU377" s="4"/>
      <c r="AV377" s="4"/>
      <c r="AW377" s="4"/>
      <c r="AX377" s="4"/>
      <c r="AY377" s="4"/>
      <c r="AZ377" s="4"/>
      <c r="BA377" s="4"/>
      <c r="BB377" s="4"/>
      <c r="BC377" s="4"/>
      <c r="BD377" s="4"/>
      <c r="BE377" s="4"/>
      <c r="BF377" s="4"/>
      <c r="BG377" s="4"/>
      <c r="BH377" s="4"/>
      <c r="BI377" s="4"/>
      <c r="BJ377" s="4"/>
      <c r="BK377" s="4"/>
      <c r="BL377" s="4"/>
      <c r="BM377" s="4"/>
    </row>
    <row r="378" spans="1:65" x14ac:dyDescent="0.15">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4"/>
      <c r="AI378" s="4"/>
      <c r="AJ378" s="4"/>
      <c r="AK378" s="4"/>
      <c r="AL378" s="4"/>
      <c r="AM378" s="4"/>
      <c r="AN378" s="4"/>
      <c r="AO378" s="4"/>
      <c r="AP378" s="4"/>
      <c r="AQ378" s="4"/>
      <c r="AR378" s="4"/>
      <c r="AS378" s="4"/>
      <c r="AT378" s="4"/>
      <c r="AU378" s="4"/>
      <c r="AV378" s="4"/>
      <c r="AW378" s="4"/>
      <c r="AX378" s="4"/>
      <c r="AY378" s="4"/>
      <c r="AZ378" s="4"/>
      <c r="BA378" s="4"/>
      <c r="BB378" s="4"/>
      <c r="BC378" s="4"/>
      <c r="BD378" s="4"/>
      <c r="BE378" s="4"/>
      <c r="BF378" s="4"/>
      <c r="BG378" s="4"/>
      <c r="BH378" s="4"/>
      <c r="BI378" s="4"/>
      <c r="BJ378" s="4"/>
      <c r="BK378" s="4"/>
      <c r="BL378" s="4"/>
      <c r="BM378" s="4"/>
    </row>
    <row r="379" spans="1:65" x14ac:dyDescent="0.15">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c r="AG379" s="4"/>
      <c r="AH379" s="4"/>
      <c r="AI379" s="4"/>
      <c r="AJ379" s="4"/>
      <c r="AK379" s="4"/>
      <c r="AL379" s="4"/>
      <c r="AM379" s="4"/>
      <c r="AN379" s="4"/>
      <c r="AO379" s="4"/>
      <c r="AP379" s="4"/>
      <c r="AQ379" s="4"/>
      <c r="AR379" s="4"/>
      <c r="AS379" s="4"/>
      <c r="AT379" s="4"/>
      <c r="AU379" s="4"/>
      <c r="AV379" s="4"/>
      <c r="AW379" s="4"/>
      <c r="AX379" s="4"/>
      <c r="AY379" s="4"/>
      <c r="AZ379" s="4"/>
      <c r="BA379" s="4"/>
      <c r="BB379" s="4"/>
      <c r="BC379" s="4"/>
      <c r="BD379" s="4"/>
      <c r="BE379" s="4"/>
      <c r="BF379" s="4"/>
      <c r="BG379" s="4"/>
      <c r="BH379" s="4"/>
      <c r="BI379" s="4"/>
      <c r="BJ379" s="4"/>
      <c r="BK379" s="4"/>
      <c r="BL379" s="4"/>
      <c r="BM379" s="4"/>
    </row>
    <row r="380" spans="1:65" x14ac:dyDescent="0.15">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4"/>
      <c r="AI380" s="4"/>
      <c r="AJ380" s="4"/>
      <c r="AK380" s="4"/>
      <c r="AL380" s="4"/>
      <c r="AM380" s="4"/>
      <c r="AN380" s="4"/>
      <c r="AO380" s="4"/>
      <c r="AP380" s="4"/>
      <c r="AQ380" s="4"/>
      <c r="AR380" s="4"/>
      <c r="AS380" s="4"/>
      <c r="AT380" s="4"/>
      <c r="AU380" s="4"/>
      <c r="AV380" s="4"/>
      <c r="AW380" s="4"/>
      <c r="AX380" s="4"/>
      <c r="AY380" s="4"/>
      <c r="AZ380" s="4"/>
      <c r="BA380" s="4"/>
      <c r="BB380" s="4"/>
      <c r="BC380" s="4"/>
      <c r="BD380" s="4"/>
      <c r="BE380" s="4"/>
      <c r="BF380" s="4"/>
      <c r="BG380" s="4"/>
      <c r="BH380" s="4"/>
      <c r="BI380" s="4"/>
      <c r="BJ380" s="4"/>
      <c r="BK380" s="4"/>
      <c r="BL380" s="4"/>
      <c r="BM380" s="4"/>
    </row>
    <row r="381" spans="1:65" x14ac:dyDescent="0.15">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4"/>
      <c r="AI381" s="4"/>
      <c r="AJ381" s="4"/>
      <c r="AK381" s="4"/>
      <c r="AL381" s="4"/>
      <c r="AM381" s="4"/>
      <c r="AN381" s="4"/>
      <c r="AO381" s="4"/>
      <c r="AP381" s="4"/>
      <c r="AQ381" s="4"/>
      <c r="AR381" s="4"/>
      <c r="AS381" s="4"/>
      <c r="AT381" s="4"/>
      <c r="AU381" s="4"/>
      <c r="AV381" s="4"/>
      <c r="AW381" s="4"/>
      <c r="AX381" s="4"/>
      <c r="AY381" s="4"/>
      <c r="AZ381" s="4"/>
      <c r="BA381" s="4"/>
      <c r="BB381" s="4"/>
      <c r="BC381" s="4"/>
      <c r="BD381" s="4"/>
      <c r="BE381" s="4"/>
      <c r="BF381" s="4"/>
      <c r="BG381" s="4"/>
      <c r="BH381" s="4"/>
      <c r="BI381" s="4"/>
      <c r="BJ381" s="4"/>
      <c r="BK381" s="4"/>
      <c r="BL381" s="4"/>
      <c r="BM381" s="4"/>
    </row>
    <row r="382" spans="1:65" x14ac:dyDescent="0.15">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4"/>
      <c r="AI382" s="4"/>
      <c r="AJ382" s="4"/>
      <c r="AK382" s="4"/>
      <c r="AL382" s="4"/>
      <c r="AM382" s="4"/>
      <c r="AN382" s="4"/>
      <c r="AO382" s="4"/>
      <c r="AP382" s="4"/>
      <c r="AQ382" s="4"/>
      <c r="AR382" s="4"/>
      <c r="AS382" s="4"/>
      <c r="AT382" s="4"/>
      <c r="AU382" s="4"/>
      <c r="AV382" s="4"/>
      <c r="AW382" s="4"/>
      <c r="AX382" s="4"/>
      <c r="AY382" s="4"/>
      <c r="AZ382" s="4"/>
      <c r="BA382" s="4"/>
      <c r="BB382" s="4"/>
      <c r="BC382" s="4"/>
      <c r="BD382" s="4"/>
      <c r="BE382" s="4"/>
      <c r="BF382" s="4"/>
      <c r="BG382" s="4"/>
      <c r="BH382" s="4"/>
      <c r="BI382" s="4"/>
      <c r="BJ382" s="4"/>
      <c r="BK382" s="4"/>
      <c r="BL382" s="4"/>
      <c r="BM382" s="4"/>
    </row>
    <row r="383" spans="1:65" x14ac:dyDescent="0.15">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4"/>
      <c r="AI383" s="4"/>
      <c r="AJ383" s="4"/>
      <c r="AK383" s="4"/>
      <c r="AL383" s="4"/>
      <c r="AM383" s="4"/>
      <c r="AN383" s="4"/>
      <c r="AO383" s="4"/>
      <c r="AP383" s="4"/>
      <c r="AQ383" s="4"/>
      <c r="AR383" s="4"/>
      <c r="AS383" s="4"/>
      <c r="AT383" s="4"/>
      <c r="AU383" s="4"/>
      <c r="AV383" s="4"/>
      <c r="AW383" s="4"/>
      <c r="AX383" s="4"/>
      <c r="AY383" s="4"/>
      <c r="AZ383" s="4"/>
      <c r="BA383" s="4"/>
      <c r="BB383" s="4"/>
      <c r="BC383" s="4"/>
      <c r="BD383" s="4"/>
      <c r="BE383" s="4"/>
      <c r="BF383" s="4"/>
      <c r="BG383" s="4"/>
      <c r="BH383" s="4"/>
      <c r="BI383" s="4"/>
      <c r="BJ383" s="4"/>
      <c r="BK383" s="4"/>
      <c r="BL383" s="4"/>
      <c r="BM383" s="4"/>
    </row>
    <row r="384" spans="1:65" x14ac:dyDescent="0.15">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4"/>
      <c r="AI384" s="4"/>
      <c r="AJ384" s="4"/>
      <c r="AK384" s="4"/>
      <c r="AL384" s="4"/>
      <c r="AM384" s="4"/>
      <c r="AN384" s="4"/>
      <c r="AO384" s="4"/>
      <c r="AP384" s="4"/>
      <c r="AQ384" s="4"/>
      <c r="AR384" s="4"/>
      <c r="AS384" s="4"/>
      <c r="AT384" s="4"/>
      <c r="AU384" s="4"/>
      <c r="AV384" s="4"/>
      <c r="AW384" s="4"/>
      <c r="AX384" s="4"/>
      <c r="AY384" s="4"/>
      <c r="AZ384" s="4"/>
      <c r="BA384" s="4"/>
      <c r="BB384" s="4"/>
      <c r="BC384" s="4"/>
      <c r="BD384" s="4"/>
      <c r="BE384" s="4"/>
      <c r="BF384" s="4"/>
      <c r="BG384" s="4"/>
      <c r="BH384" s="4"/>
      <c r="BI384" s="4"/>
      <c r="BJ384" s="4"/>
      <c r="BK384" s="4"/>
      <c r="BL384" s="4"/>
      <c r="BM384" s="4"/>
    </row>
    <row r="385" spans="1:65" x14ac:dyDescent="0.1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4"/>
      <c r="AI385" s="4"/>
      <c r="AJ385" s="4"/>
      <c r="AK385" s="4"/>
      <c r="AL385" s="4"/>
      <c r="AM385" s="4"/>
      <c r="AN385" s="4"/>
      <c r="AO385" s="4"/>
      <c r="AP385" s="4"/>
      <c r="AQ385" s="4"/>
      <c r="AR385" s="4"/>
      <c r="AS385" s="4"/>
      <c r="AT385" s="4"/>
      <c r="AU385" s="4"/>
      <c r="AV385" s="4"/>
      <c r="AW385" s="4"/>
      <c r="AX385" s="4"/>
      <c r="AY385" s="4"/>
      <c r="AZ385" s="4"/>
      <c r="BA385" s="4"/>
      <c r="BB385" s="4"/>
      <c r="BC385" s="4"/>
      <c r="BD385" s="4"/>
      <c r="BE385" s="4"/>
      <c r="BF385" s="4"/>
      <c r="BG385" s="4"/>
      <c r="BH385" s="4"/>
      <c r="BI385" s="4"/>
      <c r="BJ385" s="4"/>
      <c r="BK385" s="4"/>
      <c r="BL385" s="4"/>
      <c r="BM385" s="4"/>
    </row>
    <row r="386" spans="1:65" x14ac:dyDescent="0.15">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4"/>
      <c r="AI386" s="4"/>
      <c r="AJ386" s="4"/>
      <c r="AK386" s="4"/>
      <c r="AL386" s="4"/>
      <c r="AM386" s="4"/>
      <c r="AN386" s="4"/>
      <c r="AO386" s="4"/>
      <c r="AP386" s="4"/>
      <c r="AQ386" s="4"/>
      <c r="AR386" s="4"/>
      <c r="AS386" s="4"/>
      <c r="AT386" s="4"/>
      <c r="AU386" s="4"/>
      <c r="AV386" s="4"/>
      <c r="AW386" s="4"/>
      <c r="AX386" s="4"/>
      <c r="AY386" s="4"/>
      <c r="AZ386" s="4"/>
      <c r="BA386" s="4"/>
      <c r="BB386" s="4"/>
      <c r="BC386" s="4"/>
      <c r="BD386" s="4"/>
      <c r="BE386" s="4"/>
      <c r="BF386" s="4"/>
      <c r="BG386" s="4"/>
      <c r="BH386" s="4"/>
      <c r="BI386" s="4"/>
      <c r="BJ386" s="4"/>
      <c r="BK386" s="4"/>
      <c r="BL386" s="4"/>
      <c r="BM386" s="4"/>
    </row>
    <row r="387" spans="1:65" x14ac:dyDescent="0.15">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4"/>
      <c r="AI387" s="4"/>
      <c r="AJ387" s="4"/>
      <c r="AK387" s="4"/>
      <c r="AL387" s="4"/>
      <c r="AM387" s="4"/>
      <c r="AN387" s="4"/>
      <c r="AO387" s="4"/>
      <c r="AP387" s="4"/>
      <c r="AQ387" s="4"/>
      <c r="AR387" s="4"/>
      <c r="AS387" s="4"/>
      <c r="AT387" s="4"/>
      <c r="AU387" s="4"/>
      <c r="AV387" s="4"/>
      <c r="AW387" s="4"/>
      <c r="AX387" s="4"/>
      <c r="AY387" s="4"/>
      <c r="AZ387" s="4"/>
      <c r="BA387" s="4"/>
      <c r="BB387" s="4"/>
      <c r="BC387" s="4"/>
      <c r="BD387" s="4"/>
      <c r="BE387" s="4"/>
      <c r="BF387" s="4"/>
      <c r="BG387" s="4"/>
      <c r="BH387" s="4"/>
      <c r="BI387" s="4"/>
      <c r="BJ387" s="4"/>
      <c r="BK387" s="4"/>
      <c r="BL387" s="4"/>
      <c r="BM387" s="4"/>
    </row>
    <row r="388" spans="1:65" x14ac:dyDescent="0.15">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4"/>
      <c r="AI388" s="4"/>
      <c r="AJ388" s="4"/>
      <c r="AK388" s="4"/>
      <c r="AL388" s="4"/>
      <c r="AM388" s="4"/>
      <c r="AN388" s="4"/>
      <c r="AO388" s="4"/>
      <c r="AP388" s="4"/>
      <c r="AQ388" s="4"/>
      <c r="AR388" s="4"/>
      <c r="AS388" s="4"/>
      <c r="AT388" s="4"/>
      <c r="AU388" s="4"/>
      <c r="AV388" s="4"/>
      <c r="AW388" s="4"/>
      <c r="AX388" s="4"/>
      <c r="AY388" s="4"/>
      <c r="AZ388" s="4"/>
      <c r="BA388" s="4"/>
      <c r="BB388" s="4"/>
      <c r="BC388" s="4"/>
      <c r="BD388" s="4"/>
      <c r="BE388" s="4"/>
      <c r="BF388" s="4"/>
      <c r="BG388" s="4"/>
      <c r="BH388" s="4"/>
      <c r="BI388" s="4"/>
      <c r="BJ388" s="4"/>
      <c r="BK388" s="4"/>
      <c r="BL388" s="4"/>
      <c r="BM388" s="4"/>
    </row>
    <row r="389" spans="1:65" x14ac:dyDescent="0.15">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c r="AI389" s="4"/>
      <c r="AJ389" s="4"/>
      <c r="AK389" s="4"/>
      <c r="AL389" s="4"/>
      <c r="AM389" s="4"/>
      <c r="AN389" s="4"/>
      <c r="AO389" s="4"/>
      <c r="AP389" s="4"/>
      <c r="AQ389" s="4"/>
      <c r="AR389" s="4"/>
      <c r="AS389" s="4"/>
      <c r="AT389" s="4"/>
      <c r="AU389" s="4"/>
      <c r="AV389" s="4"/>
      <c r="AW389" s="4"/>
      <c r="AX389" s="4"/>
      <c r="AY389" s="4"/>
      <c r="AZ389" s="4"/>
      <c r="BA389" s="4"/>
      <c r="BB389" s="4"/>
      <c r="BC389" s="4"/>
      <c r="BD389" s="4"/>
      <c r="BE389" s="4"/>
      <c r="BF389" s="4"/>
      <c r="BG389" s="4"/>
      <c r="BH389" s="4"/>
      <c r="BI389" s="4"/>
      <c r="BJ389" s="4"/>
      <c r="BK389" s="4"/>
      <c r="BL389" s="4"/>
      <c r="BM389" s="4"/>
    </row>
    <row r="390" spans="1:65" x14ac:dyDescent="0.15">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4"/>
      <c r="AI390" s="4"/>
      <c r="AJ390" s="4"/>
      <c r="AK390" s="4"/>
      <c r="AL390" s="4"/>
      <c r="AM390" s="4"/>
      <c r="AN390" s="4"/>
      <c r="AO390" s="4"/>
      <c r="AP390" s="4"/>
      <c r="AQ390" s="4"/>
      <c r="AR390" s="4"/>
      <c r="AS390" s="4"/>
      <c r="AT390" s="4"/>
      <c r="AU390" s="4"/>
      <c r="AV390" s="4"/>
      <c r="AW390" s="4"/>
      <c r="AX390" s="4"/>
      <c r="AY390" s="4"/>
      <c r="AZ390" s="4"/>
      <c r="BA390" s="4"/>
      <c r="BB390" s="4"/>
      <c r="BC390" s="4"/>
      <c r="BD390" s="4"/>
      <c r="BE390" s="4"/>
      <c r="BF390" s="4"/>
      <c r="BG390" s="4"/>
      <c r="BH390" s="4"/>
      <c r="BI390" s="4"/>
      <c r="BJ390" s="4"/>
      <c r="BK390" s="4"/>
      <c r="BL390" s="4"/>
      <c r="BM390" s="4"/>
    </row>
    <row r="391" spans="1:65" x14ac:dyDescent="0.15">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c r="AG391" s="4"/>
      <c r="AH391" s="4"/>
      <c r="AI391" s="4"/>
      <c r="AJ391" s="4"/>
      <c r="AK391" s="4"/>
      <c r="AL391" s="4"/>
      <c r="AM391" s="4"/>
      <c r="AN391" s="4"/>
      <c r="AO391" s="4"/>
      <c r="AP391" s="4"/>
      <c r="AQ391" s="4"/>
      <c r="AR391" s="4"/>
      <c r="AS391" s="4"/>
      <c r="AT391" s="4"/>
      <c r="AU391" s="4"/>
      <c r="AV391" s="4"/>
      <c r="AW391" s="4"/>
      <c r="AX391" s="4"/>
      <c r="AY391" s="4"/>
      <c r="AZ391" s="4"/>
      <c r="BA391" s="4"/>
      <c r="BB391" s="4"/>
      <c r="BC391" s="4"/>
      <c r="BD391" s="4"/>
      <c r="BE391" s="4"/>
      <c r="BF391" s="4"/>
      <c r="BG391" s="4"/>
      <c r="BH391" s="4"/>
      <c r="BI391" s="4"/>
      <c r="BJ391" s="4"/>
      <c r="BK391" s="4"/>
      <c r="BL391" s="4"/>
      <c r="BM391" s="4"/>
    </row>
    <row r="392" spans="1:65" x14ac:dyDescent="0.15">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4"/>
      <c r="AI392" s="4"/>
      <c r="AJ392" s="4"/>
      <c r="AK392" s="4"/>
      <c r="AL392" s="4"/>
      <c r="AM392" s="4"/>
      <c r="AN392" s="4"/>
      <c r="AO392" s="4"/>
      <c r="AP392" s="4"/>
      <c r="AQ392" s="4"/>
      <c r="AR392" s="4"/>
      <c r="AS392" s="4"/>
      <c r="AT392" s="4"/>
      <c r="AU392" s="4"/>
      <c r="AV392" s="4"/>
      <c r="AW392" s="4"/>
      <c r="AX392" s="4"/>
      <c r="AY392" s="4"/>
      <c r="AZ392" s="4"/>
      <c r="BA392" s="4"/>
      <c r="BB392" s="4"/>
      <c r="BC392" s="4"/>
      <c r="BD392" s="4"/>
      <c r="BE392" s="4"/>
      <c r="BF392" s="4"/>
      <c r="BG392" s="4"/>
      <c r="BH392" s="4"/>
      <c r="BI392" s="4"/>
      <c r="BJ392" s="4"/>
      <c r="BK392" s="4"/>
      <c r="BL392" s="4"/>
      <c r="BM392" s="4"/>
    </row>
    <row r="393" spans="1:65" x14ac:dyDescent="0.15">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c r="AG393" s="4"/>
      <c r="AH393" s="4"/>
      <c r="AI393" s="4"/>
      <c r="AJ393" s="4"/>
      <c r="AK393" s="4"/>
      <c r="AL393" s="4"/>
      <c r="AM393" s="4"/>
      <c r="AN393" s="4"/>
      <c r="AO393" s="4"/>
      <c r="AP393" s="4"/>
      <c r="AQ393" s="4"/>
      <c r="AR393" s="4"/>
      <c r="AS393" s="4"/>
      <c r="AT393" s="4"/>
      <c r="AU393" s="4"/>
      <c r="AV393" s="4"/>
      <c r="AW393" s="4"/>
      <c r="AX393" s="4"/>
      <c r="AY393" s="4"/>
      <c r="AZ393" s="4"/>
      <c r="BA393" s="4"/>
      <c r="BB393" s="4"/>
      <c r="BC393" s="4"/>
      <c r="BD393" s="4"/>
      <c r="BE393" s="4"/>
      <c r="BF393" s="4"/>
      <c r="BG393" s="4"/>
      <c r="BH393" s="4"/>
      <c r="BI393" s="4"/>
      <c r="BJ393" s="4"/>
      <c r="BK393" s="4"/>
      <c r="BL393" s="4"/>
      <c r="BM393" s="4"/>
    </row>
    <row r="394" spans="1:65" x14ac:dyDescent="0.15">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c r="AJ394" s="4"/>
      <c r="AK394" s="4"/>
      <c r="AL394" s="4"/>
      <c r="AM394" s="4"/>
      <c r="AN394" s="4"/>
      <c r="AO394" s="4"/>
      <c r="AP394" s="4"/>
      <c r="AQ394" s="4"/>
      <c r="AR394" s="4"/>
      <c r="AS394" s="4"/>
      <c r="AT394" s="4"/>
      <c r="AU394" s="4"/>
      <c r="AV394" s="4"/>
      <c r="AW394" s="4"/>
      <c r="AX394" s="4"/>
      <c r="AY394" s="4"/>
      <c r="AZ394" s="4"/>
      <c r="BA394" s="4"/>
      <c r="BB394" s="4"/>
      <c r="BC394" s="4"/>
      <c r="BD394" s="4"/>
      <c r="BE394" s="4"/>
      <c r="BF394" s="4"/>
      <c r="BG394" s="4"/>
      <c r="BH394" s="4"/>
      <c r="BI394" s="4"/>
      <c r="BJ394" s="4"/>
      <c r="BK394" s="4"/>
      <c r="BL394" s="4"/>
      <c r="BM394" s="4"/>
    </row>
    <row r="395" spans="1:65" x14ac:dyDescent="0.1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4"/>
      <c r="AI395" s="4"/>
      <c r="AJ395" s="4"/>
      <c r="AK395" s="4"/>
      <c r="AL395" s="4"/>
      <c r="AM395" s="4"/>
      <c r="AN395" s="4"/>
      <c r="AO395" s="4"/>
      <c r="AP395" s="4"/>
      <c r="AQ395" s="4"/>
      <c r="AR395" s="4"/>
      <c r="AS395" s="4"/>
      <c r="AT395" s="4"/>
      <c r="AU395" s="4"/>
      <c r="AV395" s="4"/>
      <c r="AW395" s="4"/>
      <c r="AX395" s="4"/>
      <c r="AY395" s="4"/>
      <c r="AZ395" s="4"/>
      <c r="BA395" s="4"/>
      <c r="BB395" s="4"/>
      <c r="BC395" s="4"/>
      <c r="BD395" s="4"/>
      <c r="BE395" s="4"/>
      <c r="BF395" s="4"/>
      <c r="BG395" s="4"/>
      <c r="BH395" s="4"/>
      <c r="BI395" s="4"/>
      <c r="BJ395" s="4"/>
      <c r="BK395" s="4"/>
      <c r="BL395" s="4"/>
      <c r="BM395" s="4"/>
    </row>
    <row r="396" spans="1:65" x14ac:dyDescent="0.15">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4"/>
      <c r="AI396" s="4"/>
      <c r="AJ396" s="4"/>
      <c r="AK396" s="4"/>
      <c r="AL396" s="4"/>
      <c r="AM396" s="4"/>
      <c r="AN396" s="4"/>
      <c r="AO396" s="4"/>
      <c r="AP396" s="4"/>
      <c r="AQ396" s="4"/>
      <c r="AR396" s="4"/>
      <c r="AS396" s="4"/>
      <c r="AT396" s="4"/>
      <c r="AU396" s="4"/>
      <c r="AV396" s="4"/>
      <c r="AW396" s="4"/>
      <c r="AX396" s="4"/>
      <c r="AY396" s="4"/>
      <c r="AZ396" s="4"/>
      <c r="BA396" s="4"/>
      <c r="BB396" s="4"/>
      <c r="BC396" s="4"/>
      <c r="BD396" s="4"/>
      <c r="BE396" s="4"/>
      <c r="BF396" s="4"/>
      <c r="BG396" s="4"/>
      <c r="BH396" s="4"/>
      <c r="BI396" s="4"/>
      <c r="BJ396" s="4"/>
      <c r="BK396" s="4"/>
      <c r="BL396" s="4"/>
      <c r="BM396" s="4"/>
    </row>
    <row r="397" spans="1:65" x14ac:dyDescent="0.15">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4"/>
      <c r="AI397" s="4"/>
      <c r="AJ397" s="4"/>
      <c r="AK397" s="4"/>
      <c r="AL397" s="4"/>
      <c r="AM397" s="4"/>
      <c r="AN397" s="4"/>
      <c r="AO397" s="4"/>
      <c r="AP397" s="4"/>
      <c r="AQ397" s="4"/>
      <c r="AR397" s="4"/>
      <c r="AS397" s="4"/>
      <c r="AT397" s="4"/>
      <c r="AU397" s="4"/>
      <c r="AV397" s="4"/>
      <c r="AW397" s="4"/>
      <c r="AX397" s="4"/>
      <c r="AY397" s="4"/>
      <c r="AZ397" s="4"/>
      <c r="BA397" s="4"/>
      <c r="BB397" s="4"/>
      <c r="BC397" s="4"/>
      <c r="BD397" s="4"/>
      <c r="BE397" s="4"/>
      <c r="BF397" s="4"/>
      <c r="BG397" s="4"/>
      <c r="BH397" s="4"/>
      <c r="BI397" s="4"/>
      <c r="BJ397" s="4"/>
      <c r="BK397" s="4"/>
      <c r="BL397" s="4"/>
      <c r="BM397" s="4"/>
    </row>
    <row r="398" spans="1:65" x14ac:dyDescent="0.15">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4"/>
      <c r="AI398" s="4"/>
      <c r="AJ398" s="4"/>
      <c r="AK398" s="4"/>
      <c r="AL398" s="4"/>
      <c r="AM398" s="4"/>
      <c r="AN398" s="4"/>
      <c r="AO398" s="4"/>
      <c r="AP398" s="4"/>
      <c r="AQ398" s="4"/>
      <c r="AR398" s="4"/>
      <c r="AS398" s="4"/>
      <c r="AT398" s="4"/>
      <c r="AU398" s="4"/>
      <c r="AV398" s="4"/>
      <c r="AW398" s="4"/>
      <c r="AX398" s="4"/>
      <c r="AY398" s="4"/>
      <c r="AZ398" s="4"/>
      <c r="BA398" s="4"/>
      <c r="BB398" s="4"/>
      <c r="BC398" s="4"/>
      <c r="BD398" s="4"/>
      <c r="BE398" s="4"/>
      <c r="BF398" s="4"/>
      <c r="BG398" s="4"/>
      <c r="BH398" s="4"/>
      <c r="BI398" s="4"/>
      <c r="BJ398" s="4"/>
      <c r="BK398" s="4"/>
      <c r="BL398" s="4"/>
      <c r="BM398" s="4"/>
    </row>
    <row r="399" spans="1:65" x14ac:dyDescent="0.15">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4"/>
      <c r="AI399" s="4"/>
      <c r="AJ399" s="4"/>
      <c r="AK399" s="4"/>
      <c r="AL399" s="4"/>
      <c r="AM399" s="4"/>
      <c r="AN399" s="4"/>
      <c r="AO399" s="4"/>
      <c r="AP399" s="4"/>
      <c r="AQ399" s="4"/>
      <c r="AR399" s="4"/>
      <c r="AS399" s="4"/>
      <c r="AT399" s="4"/>
      <c r="AU399" s="4"/>
      <c r="AV399" s="4"/>
      <c r="AW399" s="4"/>
      <c r="AX399" s="4"/>
      <c r="AY399" s="4"/>
      <c r="AZ399" s="4"/>
      <c r="BA399" s="4"/>
      <c r="BB399" s="4"/>
      <c r="BC399" s="4"/>
      <c r="BD399" s="4"/>
      <c r="BE399" s="4"/>
      <c r="BF399" s="4"/>
      <c r="BG399" s="4"/>
      <c r="BH399" s="4"/>
      <c r="BI399" s="4"/>
      <c r="BJ399" s="4"/>
      <c r="BK399" s="4"/>
      <c r="BL399" s="4"/>
      <c r="BM399" s="4"/>
    </row>
    <row r="400" spans="1:65" x14ac:dyDescent="0.15">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4"/>
      <c r="AI400" s="4"/>
      <c r="AJ400" s="4"/>
      <c r="AK400" s="4"/>
      <c r="AL400" s="4"/>
      <c r="AM400" s="4"/>
      <c r="AN400" s="4"/>
      <c r="AO400" s="4"/>
      <c r="AP400" s="4"/>
      <c r="AQ400" s="4"/>
      <c r="AR400" s="4"/>
      <c r="AS400" s="4"/>
      <c r="AT400" s="4"/>
      <c r="AU400" s="4"/>
      <c r="AV400" s="4"/>
      <c r="AW400" s="4"/>
      <c r="AX400" s="4"/>
      <c r="AY400" s="4"/>
      <c r="AZ400" s="4"/>
      <c r="BA400" s="4"/>
      <c r="BB400" s="4"/>
      <c r="BC400" s="4"/>
      <c r="BD400" s="4"/>
      <c r="BE400" s="4"/>
      <c r="BF400" s="4"/>
      <c r="BG400" s="4"/>
      <c r="BH400" s="4"/>
      <c r="BI400" s="4"/>
      <c r="BJ400" s="4"/>
      <c r="BK400" s="4"/>
      <c r="BL400" s="4"/>
      <c r="BM400" s="4"/>
    </row>
    <row r="401" spans="1:65" x14ac:dyDescent="0.15">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4"/>
      <c r="AI401" s="4"/>
      <c r="AJ401" s="4"/>
      <c r="AK401" s="4"/>
      <c r="AL401" s="4"/>
      <c r="AM401" s="4"/>
      <c r="AN401" s="4"/>
      <c r="AO401" s="4"/>
      <c r="AP401" s="4"/>
      <c r="AQ401" s="4"/>
      <c r="AR401" s="4"/>
      <c r="AS401" s="4"/>
      <c r="AT401" s="4"/>
      <c r="AU401" s="4"/>
      <c r="AV401" s="4"/>
      <c r="AW401" s="4"/>
      <c r="AX401" s="4"/>
      <c r="AY401" s="4"/>
      <c r="AZ401" s="4"/>
      <c r="BA401" s="4"/>
      <c r="BB401" s="4"/>
      <c r="BC401" s="4"/>
      <c r="BD401" s="4"/>
      <c r="BE401" s="4"/>
      <c r="BF401" s="4"/>
      <c r="BG401" s="4"/>
      <c r="BH401" s="4"/>
      <c r="BI401" s="4"/>
      <c r="BJ401" s="4"/>
      <c r="BK401" s="4"/>
      <c r="BL401" s="4"/>
      <c r="BM401" s="4"/>
    </row>
    <row r="402" spans="1:65" x14ac:dyDescent="0.15">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4"/>
      <c r="AI402" s="4"/>
      <c r="AJ402" s="4"/>
      <c r="AK402" s="4"/>
      <c r="AL402" s="4"/>
      <c r="AM402" s="4"/>
      <c r="AN402" s="4"/>
      <c r="AO402" s="4"/>
      <c r="AP402" s="4"/>
      <c r="AQ402" s="4"/>
      <c r="AR402" s="4"/>
      <c r="AS402" s="4"/>
      <c r="AT402" s="4"/>
      <c r="AU402" s="4"/>
      <c r="AV402" s="4"/>
      <c r="AW402" s="4"/>
      <c r="AX402" s="4"/>
      <c r="AY402" s="4"/>
      <c r="AZ402" s="4"/>
      <c r="BA402" s="4"/>
      <c r="BB402" s="4"/>
      <c r="BC402" s="4"/>
      <c r="BD402" s="4"/>
      <c r="BE402" s="4"/>
      <c r="BF402" s="4"/>
      <c r="BG402" s="4"/>
      <c r="BH402" s="4"/>
      <c r="BI402" s="4"/>
      <c r="BJ402" s="4"/>
      <c r="BK402" s="4"/>
      <c r="BL402" s="4"/>
      <c r="BM402" s="4"/>
    </row>
    <row r="403" spans="1:65" x14ac:dyDescent="0.15">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4"/>
      <c r="AI403" s="4"/>
      <c r="AJ403" s="4"/>
      <c r="AK403" s="4"/>
      <c r="AL403" s="4"/>
      <c r="AM403" s="4"/>
      <c r="AN403" s="4"/>
      <c r="AO403" s="4"/>
      <c r="AP403" s="4"/>
      <c r="AQ403" s="4"/>
      <c r="AR403" s="4"/>
      <c r="AS403" s="4"/>
      <c r="AT403" s="4"/>
      <c r="AU403" s="4"/>
      <c r="AV403" s="4"/>
      <c r="AW403" s="4"/>
      <c r="AX403" s="4"/>
      <c r="AY403" s="4"/>
      <c r="AZ403" s="4"/>
      <c r="BA403" s="4"/>
      <c r="BB403" s="4"/>
      <c r="BC403" s="4"/>
      <c r="BD403" s="4"/>
      <c r="BE403" s="4"/>
      <c r="BF403" s="4"/>
      <c r="BG403" s="4"/>
      <c r="BH403" s="4"/>
      <c r="BI403" s="4"/>
      <c r="BJ403" s="4"/>
      <c r="BK403" s="4"/>
      <c r="BL403" s="4"/>
      <c r="BM403" s="4"/>
    </row>
    <row r="404" spans="1:65" x14ac:dyDescent="0.15">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4"/>
      <c r="AI404" s="4"/>
      <c r="AJ404" s="4"/>
      <c r="AK404" s="4"/>
      <c r="AL404" s="4"/>
      <c r="AM404" s="4"/>
      <c r="AN404" s="4"/>
      <c r="AO404" s="4"/>
      <c r="AP404" s="4"/>
      <c r="AQ404" s="4"/>
      <c r="AR404" s="4"/>
      <c r="AS404" s="4"/>
      <c r="AT404" s="4"/>
      <c r="AU404" s="4"/>
      <c r="AV404" s="4"/>
      <c r="AW404" s="4"/>
      <c r="AX404" s="4"/>
      <c r="AY404" s="4"/>
      <c r="AZ404" s="4"/>
      <c r="BA404" s="4"/>
      <c r="BB404" s="4"/>
      <c r="BC404" s="4"/>
      <c r="BD404" s="4"/>
      <c r="BE404" s="4"/>
      <c r="BF404" s="4"/>
      <c r="BG404" s="4"/>
      <c r="BH404" s="4"/>
      <c r="BI404" s="4"/>
      <c r="BJ404" s="4"/>
      <c r="BK404" s="4"/>
      <c r="BL404" s="4"/>
      <c r="BM404" s="4"/>
    </row>
    <row r="405" spans="1:65" x14ac:dyDescent="0.1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c r="AG405" s="4"/>
      <c r="AH405" s="4"/>
      <c r="AI405" s="4"/>
      <c r="AJ405" s="4"/>
      <c r="AK405" s="4"/>
      <c r="AL405" s="4"/>
      <c r="AM405" s="4"/>
      <c r="AN405" s="4"/>
      <c r="AO405" s="4"/>
      <c r="AP405" s="4"/>
      <c r="AQ405" s="4"/>
      <c r="AR405" s="4"/>
      <c r="AS405" s="4"/>
      <c r="AT405" s="4"/>
      <c r="AU405" s="4"/>
      <c r="AV405" s="4"/>
      <c r="AW405" s="4"/>
      <c r="AX405" s="4"/>
      <c r="AY405" s="4"/>
      <c r="AZ405" s="4"/>
      <c r="BA405" s="4"/>
      <c r="BB405" s="4"/>
      <c r="BC405" s="4"/>
      <c r="BD405" s="4"/>
      <c r="BE405" s="4"/>
      <c r="BF405" s="4"/>
      <c r="BG405" s="4"/>
      <c r="BH405" s="4"/>
      <c r="BI405" s="4"/>
      <c r="BJ405" s="4"/>
      <c r="BK405" s="4"/>
      <c r="BL405" s="4"/>
      <c r="BM405" s="4"/>
    </row>
    <row r="406" spans="1:65" x14ac:dyDescent="0.15">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4"/>
      <c r="AI406" s="4"/>
      <c r="AJ406" s="4"/>
      <c r="AK406" s="4"/>
      <c r="AL406" s="4"/>
      <c r="AM406" s="4"/>
      <c r="AN406" s="4"/>
      <c r="AO406" s="4"/>
      <c r="AP406" s="4"/>
      <c r="AQ406" s="4"/>
      <c r="AR406" s="4"/>
      <c r="AS406" s="4"/>
      <c r="AT406" s="4"/>
      <c r="AU406" s="4"/>
      <c r="AV406" s="4"/>
      <c r="AW406" s="4"/>
      <c r="AX406" s="4"/>
      <c r="AY406" s="4"/>
      <c r="AZ406" s="4"/>
      <c r="BA406" s="4"/>
      <c r="BB406" s="4"/>
      <c r="BC406" s="4"/>
      <c r="BD406" s="4"/>
      <c r="BE406" s="4"/>
      <c r="BF406" s="4"/>
      <c r="BG406" s="4"/>
      <c r="BH406" s="4"/>
      <c r="BI406" s="4"/>
      <c r="BJ406" s="4"/>
      <c r="BK406" s="4"/>
      <c r="BL406" s="4"/>
      <c r="BM406" s="4"/>
    </row>
    <row r="407" spans="1:65" x14ac:dyDescent="0.15">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c r="AG407" s="4"/>
      <c r="AH407" s="4"/>
      <c r="AI407" s="4"/>
      <c r="AJ407" s="4"/>
      <c r="AK407" s="4"/>
      <c r="AL407" s="4"/>
      <c r="AM407" s="4"/>
      <c r="AN407" s="4"/>
      <c r="AO407" s="4"/>
      <c r="AP407" s="4"/>
      <c r="AQ407" s="4"/>
      <c r="AR407" s="4"/>
      <c r="AS407" s="4"/>
      <c r="AT407" s="4"/>
      <c r="AU407" s="4"/>
      <c r="AV407" s="4"/>
      <c r="AW407" s="4"/>
      <c r="AX407" s="4"/>
      <c r="AY407" s="4"/>
      <c r="AZ407" s="4"/>
      <c r="BA407" s="4"/>
      <c r="BB407" s="4"/>
      <c r="BC407" s="4"/>
      <c r="BD407" s="4"/>
      <c r="BE407" s="4"/>
      <c r="BF407" s="4"/>
      <c r="BG407" s="4"/>
      <c r="BH407" s="4"/>
      <c r="BI407" s="4"/>
      <c r="BJ407" s="4"/>
      <c r="BK407" s="4"/>
      <c r="BL407" s="4"/>
      <c r="BM407" s="4"/>
    </row>
    <row r="408" spans="1:65" x14ac:dyDescent="0.15">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4"/>
      <c r="AI408" s="4"/>
      <c r="AJ408" s="4"/>
      <c r="AK408" s="4"/>
      <c r="AL408" s="4"/>
      <c r="AM408" s="4"/>
      <c r="AN408" s="4"/>
      <c r="AO408" s="4"/>
      <c r="AP408" s="4"/>
      <c r="AQ408" s="4"/>
      <c r="AR408" s="4"/>
      <c r="AS408" s="4"/>
      <c r="AT408" s="4"/>
      <c r="AU408" s="4"/>
      <c r="AV408" s="4"/>
      <c r="AW408" s="4"/>
      <c r="AX408" s="4"/>
      <c r="AY408" s="4"/>
      <c r="AZ408" s="4"/>
      <c r="BA408" s="4"/>
      <c r="BB408" s="4"/>
      <c r="BC408" s="4"/>
      <c r="BD408" s="4"/>
      <c r="BE408" s="4"/>
      <c r="BF408" s="4"/>
      <c r="BG408" s="4"/>
      <c r="BH408" s="4"/>
      <c r="BI408" s="4"/>
      <c r="BJ408" s="4"/>
      <c r="BK408" s="4"/>
      <c r="BL408" s="4"/>
      <c r="BM408" s="4"/>
    </row>
    <row r="409" spans="1:65" x14ac:dyDescent="0.15">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c r="AG409" s="4"/>
      <c r="AH409" s="4"/>
      <c r="AI409" s="4"/>
      <c r="AJ409" s="4"/>
      <c r="AK409" s="4"/>
      <c r="AL409" s="4"/>
      <c r="AM409" s="4"/>
      <c r="AN409" s="4"/>
      <c r="AO409" s="4"/>
      <c r="AP409" s="4"/>
      <c r="AQ409" s="4"/>
      <c r="AR409" s="4"/>
      <c r="AS409" s="4"/>
      <c r="AT409" s="4"/>
      <c r="AU409" s="4"/>
      <c r="AV409" s="4"/>
      <c r="AW409" s="4"/>
      <c r="AX409" s="4"/>
      <c r="AY409" s="4"/>
      <c r="AZ409" s="4"/>
      <c r="BA409" s="4"/>
      <c r="BB409" s="4"/>
      <c r="BC409" s="4"/>
      <c r="BD409" s="4"/>
      <c r="BE409" s="4"/>
      <c r="BF409" s="4"/>
      <c r="BG409" s="4"/>
      <c r="BH409" s="4"/>
      <c r="BI409" s="4"/>
      <c r="BJ409" s="4"/>
      <c r="BK409" s="4"/>
      <c r="BL409" s="4"/>
      <c r="BM409" s="4"/>
    </row>
    <row r="410" spans="1:65" x14ac:dyDescent="0.15">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4"/>
      <c r="AI410" s="4"/>
      <c r="AJ410" s="4"/>
      <c r="AK410" s="4"/>
      <c r="AL410" s="4"/>
      <c r="AM410" s="4"/>
      <c r="AN410" s="4"/>
      <c r="AO410" s="4"/>
      <c r="AP410" s="4"/>
      <c r="AQ410" s="4"/>
      <c r="AR410" s="4"/>
      <c r="AS410" s="4"/>
      <c r="AT410" s="4"/>
      <c r="AU410" s="4"/>
      <c r="AV410" s="4"/>
      <c r="AW410" s="4"/>
      <c r="AX410" s="4"/>
      <c r="AY410" s="4"/>
      <c r="AZ410" s="4"/>
      <c r="BA410" s="4"/>
      <c r="BB410" s="4"/>
      <c r="BC410" s="4"/>
      <c r="BD410" s="4"/>
      <c r="BE410" s="4"/>
      <c r="BF410" s="4"/>
      <c r="BG410" s="4"/>
      <c r="BH410" s="4"/>
      <c r="BI410" s="4"/>
      <c r="BJ410" s="4"/>
      <c r="BK410" s="4"/>
      <c r="BL410" s="4"/>
      <c r="BM410" s="4"/>
    </row>
    <row r="411" spans="1:65" x14ac:dyDescent="0.15">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4"/>
      <c r="AI411" s="4"/>
      <c r="AJ411" s="4"/>
      <c r="AK411" s="4"/>
      <c r="AL411" s="4"/>
      <c r="AM411" s="4"/>
      <c r="AN411" s="4"/>
      <c r="AO411" s="4"/>
      <c r="AP411" s="4"/>
      <c r="AQ411" s="4"/>
      <c r="AR411" s="4"/>
      <c r="AS411" s="4"/>
      <c r="AT411" s="4"/>
      <c r="AU411" s="4"/>
      <c r="AV411" s="4"/>
      <c r="AW411" s="4"/>
      <c r="AX411" s="4"/>
      <c r="AY411" s="4"/>
      <c r="AZ411" s="4"/>
      <c r="BA411" s="4"/>
      <c r="BB411" s="4"/>
      <c r="BC411" s="4"/>
      <c r="BD411" s="4"/>
      <c r="BE411" s="4"/>
      <c r="BF411" s="4"/>
      <c r="BG411" s="4"/>
      <c r="BH411" s="4"/>
      <c r="BI411" s="4"/>
      <c r="BJ411" s="4"/>
      <c r="BK411" s="4"/>
      <c r="BL411" s="4"/>
      <c r="BM411" s="4"/>
    </row>
    <row r="412" spans="1:65" x14ac:dyDescent="0.15">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4"/>
      <c r="AI412" s="4"/>
      <c r="AJ412" s="4"/>
      <c r="AK412" s="4"/>
      <c r="AL412" s="4"/>
      <c r="AM412" s="4"/>
      <c r="AN412" s="4"/>
      <c r="AO412" s="4"/>
      <c r="AP412" s="4"/>
      <c r="AQ412" s="4"/>
      <c r="AR412" s="4"/>
      <c r="AS412" s="4"/>
      <c r="AT412" s="4"/>
      <c r="AU412" s="4"/>
      <c r="AV412" s="4"/>
      <c r="AW412" s="4"/>
      <c r="AX412" s="4"/>
      <c r="AY412" s="4"/>
      <c r="AZ412" s="4"/>
      <c r="BA412" s="4"/>
      <c r="BB412" s="4"/>
      <c r="BC412" s="4"/>
      <c r="BD412" s="4"/>
      <c r="BE412" s="4"/>
      <c r="BF412" s="4"/>
      <c r="BG412" s="4"/>
      <c r="BH412" s="4"/>
      <c r="BI412" s="4"/>
      <c r="BJ412" s="4"/>
      <c r="BK412" s="4"/>
      <c r="BL412" s="4"/>
      <c r="BM412" s="4"/>
    </row>
    <row r="413" spans="1:65" x14ac:dyDescent="0.15">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4"/>
      <c r="AI413" s="4"/>
      <c r="AJ413" s="4"/>
      <c r="AK413" s="4"/>
      <c r="AL413" s="4"/>
      <c r="AM413" s="4"/>
      <c r="AN413" s="4"/>
      <c r="AO413" s="4"/>
      <c r="AP413" s="4"/>
      <c r="AQ413" s="4"/>
      <c r="AR413" s="4"/>
      <c r="AS413" s="4"/>
      <c r="AT413" s="4"/>
      <c r="AU413" s="4"/>
      <c r="AV413" s="4"/>
      <c r="AW413" s="4"/>
      <c r="AX413" s="4"/>
      <c r="AY413" s="4"/>
      <c r="AZ413" s="4"/>
      <c r="BA413" s="4"/>
      <c r="BB413" s="4"/>
      <c r="BC413" s="4"/>
      <c r="BD413" s="4"/>
      <c r="BE413" s="4"/>
      <c r="BF413" s="4"/>
      <c r="BG413" s="4"/>
      <c r="BH413" s="4"/>
      <c r="BI413" s="4"/>
      <c r="BJ413" s="4"/>
      <c r="BK413" s="4"/>
      <c r="BL413" s="4"/>
      <c r="BM413" s="4"/>
    </row>
    <row r="414" spans="1:65" x14ac:dyDescent="0.15">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4"/>
      <c r="AI414" s="4"/>
      <c r="AJ414" s="4"/>
      <c r="AK414" s="4"/>
      <c r="AL414" s="4"/>
      <c r="AM414" s="4"/>
      <c r="AN414" s="4"/>
      <c r="AO414" s="4"/>
      <c r="AP414" s="4"/>
      <c r="AQ414" s="4"/>
      <c r="AR414" s="4"/>
      <c r="AS414" s="4"/>
      <c r="AT414" s="4"/>
      <c r="AU414" s="4"/>
      <c r="AV414" s="4"/>
      <c r="AW414" s="4"/>
      <c r="AX414" s="4"/>
      <c r="AY414" s="4"/>
      <c r="AZ414" s="4"/>
      <c r="BA414" s="4"/>
      <c r="BB414" s="4"/>
      <c r="BC414" s="4"/>
      <c r="BD414" s="4"/>
      <c r="BE414" s="4"/>
      <c r="BF414" s="4"/>
      <c r="BG414" s="4"/>
      <c r="BH414" s="4"/>
      <c r="BI414" s="4"/>
      <c r="BJ414" s="4"/>
      <c r="BK414" s="4"/>
      <c r="BL414" s="4"/>
      <c r="BM414" s="4"/>
    </row>
    <row r="415" spans="1:65" x14ac:dyDescent="0.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c r="AJ415" s="4"/>
      <c r="AK415" s="4"/>
      <c r="AL415" s="4"/>
      <c r="AM415" s="4"/>
      <c r="AN415" s="4"/>
      <c r="AO415" s="4"/>
      <c r="AP415" s="4"/>
      <c r="AQ415" s="4"/>
      <c r="AR415" s="4"/>
      <c r="AS415" s="4"/>
      <c r="AT415" s="4"/>
      <c r="AU415" s="4"/>
      <c r="AV415" s="4"/>
      <c r="AW415" s="4"/>
      <c r="AX415" s="4"/>
      <c r="AY415" s="4"/>
      <c r="AZ415" s="4"/>
      <c r="BA415" s="4"/>
      <c r="BB415" s="4"/>
      <c r="BC415" s="4"/>
      <c r="BD415" s="4"/>
      <c r="BE415" s="4"/>
      <c r="BF415" s="4"/>
      <c r="BG415" s="4"/>
      <c r="BH415" s="4"/>
      <c r="BI415" s="4"/>
      <c r="BJ415" s="4"/>
      <c r="BK415" s="4"/>
      <c r="BL415" s="4"/>
      <c r="BM415" s="4"/>
    </row>
    <row r="416" spans="1:65" x14ac:dyDescent="0.15">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4"/>
      <c r="AI416" s="4"/>
      <c r="AJ416" s="4"/>
      <c r="AK416" s="4"/>
      <c r="AL416" s="4"/>
      <c r="AM416" s="4"/>
      <c r="AN416" s="4"/>
      <c r="AO416" s="4"/>
      <c r="AP416" s="4"/>
      <c r="AQ416" s="4"/>
      <c r="AR416" s="4"/>
      <c r="AS416" s="4"/>
      <c r="AT416" s="4"/>
      <c r="AU416" s="4"/>
      <c r="AV416" s="4"/>
      <c r="AW416" s="4"/>
      <c r="AX416" s="4"/>
      <c r="AY416" s="4"/>
      <c r="AZ416" s="4"/>
      <c r="BA416" s="4"/>
      <c r="BB416" s="4"/>
      <c r="BC416" s="4"/>
      <c r="BD416" s="4"/>
      <c r="BE416" s="4"/>
      <c r="BF416" s="4"/>
      <c r="BG416" s="4"/>
      <c r="BH416" s="4"/>
      <c r="BI416" s="4"/>
      <c r="BJ416" s="4"/>
      <c r="BK416" s="4"/>
      <c r="BL416" s="4"/>
      <c r="BM416" s="4"/>
    </row>
    <row r="417" spans="1:65" x14ac:dyDescent="0.15">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c r="AO417" s="4"/>
      <c r="AP417" s="4"/>
      <c r="AQ417" s="4"/>
      <c r="AR417" s="4"/>
      <c r="AS417" s="4"/>
      <c r="AT417" s="4"/>
      <c r="AU417" s="4"/>
      <c r="AV417" s="4"/>
      <c r="AW417" s="4"/>
      <c r="AX417" s="4"/>
      <c r="AY417" s="4"/>
      <c r="AZ417" s="4"/>
      <c r="BA417" s="4"/>
      <c r="BB417" s="4"/>
      <c r="BC417" s="4"/>
      <c r="BD417" s="4"/>
      <c r="BE417" s="4"/>
      <c r="BF417" s="4"/>
      <c r="BG417" s="4"/>
      <c r="BH417" s="4"/>
      <c r="BI417" s="4"/>
      <c r="BJ417" s="4"/>
      <c r="BK417" s="4"/>
      <c r="BL417" s="4"/>
      <c r="BM417" s="4"/>
    </row>
    <row r="418" spans="1:65" x14ac:dyDescent="0.15">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c r="AO418" s="4"/>
      <c r="AP418" s="4"/>
      <c r="AQ418" s="4"/>
      <c r="AR418" s="4"/>
      <c r="AS418" s="4"/>
      <c r="AT418" s="4"/>
      <c r="AU418" s="4"/>
      <c r="AV418" s="4"/>
      <c r="AW418" s="4"/>
      <c r="AX418" s="4"/>
      <c r="AY418" s="4"/>
      <c r="AZ418" s="4"/>
      <c r="BA418" s="4"/>
      <c r="BB418" s="4"/>
      <c r="BC418" s="4"/>
      <c r="BD418" s="4"/>
      <c r="BE418" s="4"/>
      <c r="BF418" s="4"/>
      <c r="BG418" s="4"/>
      <c r="BH418" s="4"/>
      <c r="BI418" s="4"/>
      <c r="BJ418" s="4"/>
      <c r="BK418" s="4"/>
      <c r="BL418" s="4"/>
      <c r="BM418" s="4"/>
    </row>
    <row r="419" spans="1:65" x14ac:dyDescent="0.15">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c r="AO419" s="4"/>
      <c r="AP419" s="4"/>
      <c r="AQ419" s="4"/>
      <c r="AR419" s="4"/>
      <c r="AS419" s="4"/>
      <c r="AT419" s="4"/>
      <c r="AU419" s="4"/>
      <c r="AV419" s="4"/>
      <c r="AW419" s="4"/>
      <c r="AX419" s="4"/>
      <c r="AY419" s="4"/>
      <c r="AZ419" s="4"/>
      <c r="BA419" s="4"/>
      <c r="BB419" s="4"/>
      <c r="BC419" s="4"/>
      <c r="BD419" s="4"/>
      <c r="BE419" s="4"/>
      <c r="BF419" s="4"/>
      <c r="BG419" s="4"/>
      <c r="BH419" s="4"/>
      <c r="BI419" s="4"/>
      <c r="BJ419" s="4"/>
      <c r="BK419" s="4"/>
      <c r="BL419" s="4"/>
      <c r="BM419" s="4"/>
    </row>
    <row r="420" spans="1:65" x14ac:dyDescent="0.15">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c r="AO420" s="4"/>
      <c r="AP420" s="4"/>
      <c r="AQ420" s="4"/>
      <c r="AR420" s="4"/>
      <c r="AS420" s="4"/>
      <c r="AT420" s="4"/>
      <c r="AU420" s="4"/>
      <c r="AV420" s="4"/>
      <c r="AW420" s="4"/>
      <c r="AX420" s="4"/>
      <c r="AY420" s="4"/>
      <c r="AZ420" s="4"/>
      <c r="BA420" s="4"/>
      <c r="BB420" s="4"/>
      <c r="BC420" s="4"/>
      <c r="BD420" s="4"/>
      <c r="BE420" s="4"/>
      <c r="BF420" s="4"/>
      <c r="BG420" s="4"/>
      <c r="BH420" s="4"/>
      <c r="BI420" s="4"/>
      <c r="BJ420" s="4"/>
      <c r="BK420" s="4"/>
      <c r="BL420" s="4"/>
      <c r="BM420" s="4"/>
    </row>
    <row r="421" spans="1:65" x14ac:dyDescent="0.15">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c r="AO421" s="4"/>
      <c r="AP421" s="4"/>
      <c r="AQ421" s="4"/>
      <c r="AR421" s="4"/>
      <c r="AS421" s="4"/>
      <c r="AT421" s="4"/>
      <c r="AU421" s="4"/>
      <c r="AV421" s="4"/>
      <c r="AW421" s="4"/>
      <c r="AX421" s="4"/>
      <c r="AY421" s="4"/>
      <c r="AZ421" s="4"/>
      <c r="BA421" s="4"/>
      <c r="BB421" s="4"/>
      <c r="BC421" s="4"/>
      <c r="BD421" s="4"/>
      <c r="BE421" s="4"/>
      <c r="BF421" s="4"/>
      <c r="BG421" s="4"/>
      <c r="BH421" s="4"/>
      <c r="BI421" s="4"/>
      <c r="BJ421" s="4"/>
      <c r="BK421" s="4"/>
      <c r="BL421" s="4"/>
      <c r="BM421" s="4"/>
    </row>
    <row r="422" spans="1:65" x14ac:dyDescent="0.15">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c r="AO422" s="4"/>
      <c r="AP422" s="4"/>
      <c r="AQ422" s="4"/>
      <c r="AR422" s="4"/>
      <c r="AS422" s="4"/>
      <c r="AT422" s="4"/>
      <c r="AU422" s="4"/>
      <c r="AV422" s="4"/>
      <c r="AW422" s="4"/>
      <c r="AX422" s="4"/>
      <c r="AY422" s="4"/>
      <c r="AZ422" s="4"/>
      <c r="BA422" s="4"/>
      <c r="BB422" s="4"/>
      <c r="BC422" s="4"/>
      <c r="BD422" s="4"/>
      <c r="BE422" s="4"/>
      <c r="BF422" s="4"/>
      <c r="BG422" s="4"/>
      <c r="BH422" s="4"/>
      <c r="BI422" s="4"/>
      <c r="BJ422" s="4"/>
      <c r="BK422" s="4"/>
      <c r="BL422" s="4"/>
      <c r="BM422" s="4"/>
    </row>
    <row r="423" spans="1:65" x14ac:dyDescent="0.15">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c r="AO423" s="4"/>
      <c r="AP423" s="4"/>
      <c r="AQ423" s="4"/>
      <c r="AR423" s="4"/>
      <c r="AS423" s="4"/>
      <c r="AT423" s="4"/>
      <c r="AU423" s="4"/>
      <c r="AV423" s="4"/>
      <c r="AW423" s="4"/>
      <c r="AX423" s="4"/>
      <c r="AY423" s="4"/>
      <c r="AZ423" s="4"/>
      <c r="BA423" s="4"/>
      <c r="BB423" s="4"/>
      <c r="BC423" s="4"/>
      <c r="BD423" s="4"/>
      <c r="BE423" s="4"/>
      <c r="BF423" s="4"/>
      <c r="BG423" s="4"/>
      <c r="BH423" s="4"/>
      <c r="BI423" s="4"/>
      <c r="BJ423" s="4"/>
      <c r="BK423" s="4"/>
      <c r="BL423" s="4"/>
      <c r="BM423" s="4"/>
    </row>
    <row r="424" spans="1:65" x14ac:dyDescent="0.15">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c r="AO424" s="4"/>
      <c r="AP424" s="4"/>
      <c r="AQ424" s="4"/>
      <c r="AR424" s="4"/>
      <c r="AS424" s="4"/>
      <c r="AT424" s="4"/>
      <c r="AU424" s="4"/>
      <c r="AV424" s="4"/>
      <c r="AW424" s="4"/>
      <c r="AX424" s="4"/>
      <c r="AY424" s="4"/>
      <c r="AZ424" s="4"/>
      <c r="BA424" s="4"/>
      <c r="BB424" s="4"/>
      <c r="BC424" s="4"/>
      <c r="BD424" s="4"/>
      <c r="BE424" s="4"/>
      <c r="BF424" s="4"/>
      <c r="BG424" s="4"/>
      <c r="BH424" s="4"/>
      <c r="BI424" s="4"/>
      <c r="BJ424" s="4"/>
      <c r="BK424" s="4"/>
      <c r="BL424" s="4"/>
      <c r="BM424" s="4"/>
    </row>
    <row r="425" spans="1:65" x14ac:dyDescent="0.1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c r="AO425" s="4"/>
      <c r="AP425" s="4"/>
      <c r="AQ425" s="4"/>
      <c r="AR425" s="4"/>
      <c r="AS425" s="4"/>
      <c r="AT425" s="4"/>
      <c r="AU425" s="4"/>
      <c r="AV425" s="4"/>
      <c r="AW425" s="4"/>
      <c r="AX425" s="4"/>
      <c r="AY425" s="4"/>
      <c r="AZ425" s="4"/>
      <c r="BA425" s="4"/>
      <c r="BB425" s="4"/>
      <c r="BC425" s="4"/>
      <c r="BD425" s="4"/>
      <c r="BE425" s="4"/>
      <c r="BF425" s="4"/>
      <c r="BG425" s="4"/>
      <c r="BH425" s="4"/>
      <c r="BI425" s="4"/>
      <c r="BJ425" s="4"/>
      <c r="BK425" s="4"/>
      <c r="BL425" s="4"/>
      <c r="BM425" s="4"/>
    </row>
    <row r="426" spans="1:65" x14ac:dyDescent="0.15">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c r="AO426" s="4"/>
      <c r="AP426" s="4"/>
      <c r="AQ426" s="4"/>
      <c r="AR426" s="4"/>
      <c r="AS426" s="4"/>
      <c r="AT426" s="4"/>
      <c r="AU426" s="4"/>
      <c r="AV426" s="4"/>
      <c r="AW426" s="4"/>
      <c r="AX426" s="4"/>
      <c r="AY426" s="4"/>
      <c r="AZ426" s="4"/>
      <c r="BA426" s="4"/>
      <c r="BB426" s="4"/>
      <c r="BC426" s="4"/>
      <c r="BD426" s="4"/>
      <c r="BE426" s="4"/>
      <c r="BF426" s="4"/>
      <c r="BG426" s="4"/>
      <c r="BH426" s="4"/>
      <c r="BI426" s="4"/>
      <c r="BJ426" s="4"/>
      <c r="BK426" s="4"/>
      <c r="BL426" s="4"/>
      <c r="BM426" s="4"/>
    </row>
    <row r="427" spans="1:65" x14ac:dyDescent="0.15">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c r="AO427" s="4"/>
      <c r="AP427" s="4"/>
      <c r="AQ427" s="4"/>
      <c r="AR427" s="4"/>
      <c r="AS427" s="4"/>
      <c r="AT427" s="4"/>
      <c r="AU427" s="4"/>
      <c r="AV427" s="4"/>
      <c r="AW427" s="4"/>
      <c r="AX427" s="4"/>
      <c r="AY427" s="4"/>
      <c r="AZ427" s="4"/>
      <c r="BA427" s="4"/>
      <c r="BB427" s="4"/>
      <c r="BC427" s="4"/>
      <c r="BD427" s="4"/>
      <c r="BE427" s="4"/>
      <c r="BF427" s="4"/>
      <c r="BG427" s="4"/>
      <c r="BH427" s="4"/>
      <c r="BI427" s="4"/>
      <c r="BJ427" s="4"/>
      <c r="BK427" s="4"/>
      <c r="BL427" s="4"/>
      <c r="BM427" s="4"/>
    </row>
    <row r="428" spans="1:65" x14ac:dyDescent="0.15">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c r="AO428" s="4"/>
      <c r="AP428" s="4"/>
      <c r="AQ428" s="4"/>
      <c r="AR428" s="4"/>
      <c r="AS428" s="4"/>
      <c r="AT428" s="4"/>
      <c r="AU428" s="4"/>
      <c r="AV428" s="4"/>
      <c r="AW428" s="4"/>
      <c r="AX428" s="4"/>
      <c r="AY428" s="4"/>
      <c r="AZ428" s="4"/>
      <c r="BA428" s="4"/>
      <c r="BB428" s="4"/>
      <c r="BC428" s="4"/>
      <c r="BD428" s="4"/>
      <c r="BE428" s="4"/>
      <c r="BF428" s="4"/>
      <c r="BG428" s="4"/>
      <c r="BH428" s="4"/>
      <c r="BI428" s="4"/>
      <c r="BJ428" s="4"/>
      <c r="BK428" s="4"/>
      <c r="BL428" s="4"/>
      <c r="BM428" s="4"/>
    </row>
    <row r="429" spans="1:65" x14ac:dyDescent="0.15">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c r="AO429" s="4"/>
      <c r="AP429" s="4"/>
      <c r="AQ429" s="4"/>
      <c r="AR429" s="4"/>
      <c r="AS429" s="4"/>
      <c r="AT429" s="4"/>
      <c r="AU429" s="4"/>
      <c r="AV429" s="4"/>
      <c r="AW429" s="4"/>
      <c r="AX429" s="4"/>
      <c r="AY429" s="4"/>
      <c r="AZ429" s="4"/>
      <c r="BA429" s="4"/>
      <c r="BB429" s="4"/>
      <c r="BC429" s="4"/>
      <c r="BD429" s="4"/>
      <c r="BE429" s="4"/>
      <c r="BF429" s="4"/>
      <c r="BG429" s="4"/>
      <c r="BH429" s="4"/>
      <c r="BI429" s="4"/>
      <c r="BJ429" s="4"/>
      <c r="BK429" s="4"/>
      <c r="BL429" s="4"/>
      <c r="BM429" s="4"/>
    </row>
    <row r="430" spans="1:65" x14ac:dyDescent="0.15">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c r="AM430" s="4"/>
      <c r="AN430" s="4"/>
      <c r="AO430" s="4"/>
      <c r="AP430" s="4"/>
      <c r="AQ430" s="4"/>
      <c r="AR430" s="4"/>
      <c r="AS430" s="4"/>
      <c r="AT430" s="4"/>
      <c r="AU430" s="4"/>
      <c r="AV430" s="4"/>
      <c r="AW430" s="4"/>
      <c r="AX430" s="4"/>
      <c r="AY430" s="4"/>
      <c r="AZ430" s="4"/>
      <c r="BA430" s="4"/>
      <c r="BB430" s="4"/>
      <c r="BC430" s="4"/>
      <c r="BD430" s="4"/>
      <c r="BE430" s="4"/>
      <c r="BF430" s="4"/>
      <c r="BG430" s="4"/>
      <c r="BH430" s="4"/>
      <c r="BI430" s="4"/>
      <c r="BJ430" s="4"/>
      <c r="BK430" s="4"/>
      <c r="BL430" s="4"/>
      <c r="BM430" s="4"/>
    </row>
    <row r="431" spans="1:65" x14ac:dyDescent="0.15">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c r="AK431" s="4"/>
      <c r="AL431" s="4"/>
      <c r="AM431" s="4"/>
      <c r="AN431" s="4"/>
      <c r="AO431" s="4"/>
      <c r="AP431" s="4"/>
      <c r="AQ431" s="4"/>
      <c r="AR431" s="4"/>
      <c r="AS431" s="4"/>
      <c r="AT431" s="4"/>
      <c r="AU431" s="4"/>
      <c r="AV431" s="4"/>
      <c r="AW431" s="4"/>
      <c r="AX431" s="4"/>
      <c r="AY431" s="4"/>
      <c r="AZ431" s="4"/>
      <c r="BA431" s="4"/>
      <c r="BB431" s="4"/>
      <c r="BC431" s="4"/>
      <c r="BD431" s="4"/>
      <c r="BE431" s="4"/>
      <c r="BF431" s="4"/>
      <c r="BG431" s="4"/>
      <c r="BH431" s="4"/>
      <c r="BI431" s="4"/>
      <c r="BJ431" s="4"/>
      <c r="BK431" s="4"/>
      <c r="BL431" s="4"/>
      <c r="BM431" s="4"/>
    </row>
    <row r="432" spans="1:65" x14ac:dyDescent="0.15">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4"/>
      <c r="AI432" s="4"/>
      <c r="AJ432" s="4"/>
      <c r="AK432" s="4"/>
      <c r="AL432" s="4"/>
      <c r="AM432" s="4"/>
      <c r="AN432" s="4"/>
      <c r="AO432" s="4"/>
      <c r="AP432" s="4"/>
      <c r="AQ432" s="4"/>
      <c r="AR432" s="4"/>
      <c r="AS432" s="4"/>
      <c r="AT432" s="4"/>
      <c r="AU432" s="4"/>
      <c r="AV432" s="4"/>
      <c r="AW432" s="4"/>
      <c r="AX432" s="4"/>
      <c r="AY432" s="4"/>
      <c r="AZ432" s="4"/>
      <c r="BA432" s="4"/>
      <c r="BB432" s="4"/>
      <c r="BC432" s="4"/>
      <c r="BD432" s="4"/>
      <c r="BE432" s="4"/>
      <c r="BF432" s="4"/>
      <c r="BG432" s="4"/>
      <c r="BH432" s="4"/>
      <c r="BI432" s="4"/>
      <c r="BJ432" s="4"/>
      <c r="BK432" s="4"/>
      <c r="BL432" s="4"/>
      <c r="BM432" s="4"/>
    </row>
    <row r="433" spans="1:65" x14ac:dyDescent="0.15">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c r="AK433" s="4"/>
      <c r="AL433" s="4"/>
      <c r="AM433" s="4"/>
      <c r="AN433" s="4"/>
      <c r="AO433" s="4"/>
      <c r="AP433" s="4"/>
      <c r="AQ433" s="4"/>
      <c r="AR433" s="4"/>
      <c r="AS433" s="4"/>
      <c r="AT433" s="4"/>
      <c r="AU433" s="4"/>
      <c r="AV433" s="4"/>
      <c r="AW433" s="4"/>
      <c r="AX433" s="4"/>
      <c r="AY433" s="4"/>
      <c r="AZ433" s="4"/>
      <c r="BA433" s="4"/>
      <c r="BB433" s="4"/>
      <c r="BC433" s="4"/>
      <c r="BD433" s="4"/>
      <c r="BE433" s="4"/>
      <c r="BF433" s="4"/>
      <c r="BG433" s="4"/>
      <c r="BH433" s="4"/>
      <c r="BI433" s="4"/>
      <c r="BJ433" s="4"/>
      <c r="BK433" s="4"/>
      <c r="BL433" s="4"/>
      <c r="BM433" s="4"/>
    </row>
    <row r="434" spans="1:65" x14ac:dyDescent="0.15">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c r="AL434" s="4"/>
      <c r="AM434" s="4"/>
      <c r="AN434" s="4"/>
      <c r="AO434" s="4"/>
      <c r="AP434" s="4"/>
      <c r="AQ434" s="4"/>
      <c r="AR434" s="4"/>
      <c r="AS434" s="4"/>
      <c r="AT434" s="4"/>
      <c r="AU434" s="4"/>
      <c r="AV434" s="4"/>
      <c r="AW434" s="4"/>
      <c r="AX434" s="4"/>
      <c r="AY434" s="4"/>
      <c r="AZ434" s="4"/>
      <c r="BA434" s="4"/>
      <c r="BB434" s="4"/>
      <c r="BC434" s="4"/>
      <c r="BD434" s="4"/>
      <c r="BE434" s="4"/>
      <c r="BF434" s="4"/>
      <c r="BG434" s="4"/>
      <c r="BH434" s="4"/>
      <c r="BI434" s="4"/>
      <c r="BJ434" s="4"/>
      <c r="BK434" s="4"/>
      <c r="BL434" s="4"/>
      <c r="BM434" s="4"/>
    </row>
    <row r="435" spans="1:65" x14ac:dyDescent="0.1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4"/>
      <c r="AI435" s="4"/>
      <c r="AJ435" s="4"/>
      <c r="AK435" s="4"/>
      <c r="AL435" s="4"/>
      <c r="AM435" s="4"/>
      <c r="AN435" s="4"/>
      <c r="AO435" s="4"/>
      <c r="AP435" s="4"/>
      <c r="AQ435" s="4"/>
      <c r="AR435" s="4"/>
      <c r="AS435" s="4"/>
      <c r="AT435" s="4"/>
      <c r="AU435" s="4"/>
      <c r="AV435" s="4"/>
      <c r="AW435" s="4"/>
      <c r="AX435" s="4"/>
      <c r="AY435" s="4"/>
      <c r="AZ435" s="4"/>
      <c r="BA435" s="4"/>
      <c r="BB435" s="4"/>
      <c r="BC435" s="4"/>
      <c r="BD435" s="4"/>
      <c r="BE435" s="4"/>
      <c r="BF435" s="4"/>
      <c r="BG435" s="4"/>
      <c r="BH435" s="4"/>
      <c r="BI435" s="4"/>
      <c r="BJ435" s="4"/>
      <c r="BK435" s="4"/>
      <c r="BL435" s="4"/>
      <c r="BM435" s="4"/>
    </row>
    <row r="436" spans="1:65" x14ac:dyDescent="0.15">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4"/>
      <c r="AI436" s="4"/>
      <c r="AJ436" s="4"/>
      <c r="AK436" s="4"/>
      <c r="AL436" s="4"/>
      <c r="AM436" s="4"/>
      <c r="AN436" s="4"/>
      <c r="AO436" s="4"/>
      <c r="AP436" s="4"/>
      <c r="AQ436" s="4"/>
      <c r="AR436" s="4"/>
      <c r="AS436" s="4"/>
      <c r="AT436" s="4"/>
      <c r="AU436" s="4"/>
      <c r="AV436" s="4"/>
      <c r="AW436" s="4"/>
      <c r="AX436" s="4"/>
      <c r="AY436" s="4"/>
      <c r="AZ436" s="4"/>
      <c r="BA436" s="4"/>
      <c r="BB436" s="4"/>
      <c r="BC436" s="4"/>
      <c r="BD436" s="4"/>
      <c r="BE436" s="4"/>
      <c r="BF436" s="4"/>
      <c r="BG436" s="4"/>
      <c r="BH436" s="4"/>
      <c r="BI436" s="4"/>
      <c r="BJ436" s="4"/>
      <c r="BK436" s="4"/>
      <c r="BL436" s="4"/>
      <c r="BM436" s="4"/>
    </row>
    <row r="437" spans="1:65" x14ac:dyDescent="0.15">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c r="AG437" s="4"/>
      <c r="AH437" s="4"/>
      <c r="AI437" s="4"/>
      <c r="AJ437" s="4"/>
      <c r="AK437" s="4"/>
      <c r="AL437" s="4"/>
      <c r="AM437" s="4"/>
      <c r="AN437" s="4"/>
      <c r="AO437" s="4"/>
      <c r="AP437" s="4"/>
      <c r="AQ437" s="4"/>
      <c r="AR437" s="4"/>
      <c r="AS437" s="4"/>
      <c r="AT437" s="4"/>
      <c r="AU437" s="4"/>
      <c r="AV437" s="4"/>
      <c r="AW437" s="4"/>
      <c r="AX437" s="4"/>
      <c r="AY437" s="4"/>
      <c r="AZ437" s="4"/>
      <c r="BA437" s="4"/>
      <c r="BB437" s="4"/>
      <c r="BC437" s="4"/>
      <c r="BD437" s="4"/>
      <c r="BE437" s="4"/>
      <c r="BF437" s="4"/>
      <c r="BG437" s="4"/>
      <c r="BH437" s="4"/>
      <c r="BI437" s="4"/>
      <c r="BJ437" s="4"/>
      <c r="BK437" s="4"/>
      <c r="BL437" s="4"/>
      <c r="BM437" s="4"/>
    </row>
    <row r="438" spans="1:65" x14ac:dyDescent="0.15">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c r="AI438" s="4"/>
      <c r="AJ438" s="4"/>
      <c r="AK438" s="4"/>
      <c r="AL438" s="4"/>
      <c r="AM438" s="4"/>
      <c r="AN438" s="4"/>
      <c r="AO438" s="4"/>
      <c r="AP438" s="4"/>
      <c r="AQ438" s="4"/>
      <c r="AR438" s="4"/>
      <c r="AS438" s="4"/>
      <c r="AT438" s="4"/>
      <c r="AU438" s="4"/>
      <c r="AV438" s="4"/>
      <c r="AW438" s="4"/>
      <c r="AX438" s="4"/>
      <c r="AY438" s="4"/>
      <c r="AZ438" s="4"/>
      <c r="BA438" s="4"/>
      <c r="BB438" s="4"/>
      <c r="BC438" s="4"/>
      <c r="BD438" s="4"/>
      <c r="BE438" s="4"/>
      <c r="BF438" s="4"/>
      <c r="BG438" s="4"/>
      <c r="BH438" s="4"/>
      <c r="BI438" s="4"/>
      <c r="BJ438" s="4"/>
      <c r="BK438" s="4"/>
      <c r="BL438" s="4"/>
      <c r="BM438" s="4"/>
    </row>
    <row r="439" spans="1:65" x14ac:dyDescent="0.15">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c r="AI439" s="4"/>
      <c r="AJ439" s="4"/>
      <c r="AK439" s="4"/>
      <c r="AL439" s="4"/>
      <c r="AM439" s="4"/>
      <c r="AN439" s="4"/>
      <c r="AO439" s="4"/>
      <c r="AP439" s="4"/>
      <c r="AQ439" s="4"/>
      <c r="AR439" s="4"/>
      <c r="AS439" s="4"/>
      <c r="AT439" s="4"/>
      <c r="AU439" s="4"/>
      <c r="AV439" s="4"/>
      <c r="AW439" s="4"/>
      <c r="AX439" s="4"/>
      <c r="AY439" s="4"/>
      <c r="AZ439" s="4"/>
      <c r="BA439" s="4"/>
      <c r="BB439" s="4"/>
      <c r="BC439" s="4"/>
      <c r="BD439" s="4"/>
      <c r="BE439" s="4"/>
      <c r="BF439" s="4"/>
      <c r="BG439" s="4"/>
      <c r="BH439" s="4"/>
      <c r="BI439" s="4"/>
      <c r="BJ439" s="4"/>
      <c r="BK439" s="4"/>
      <c r="BL439" s="4"/>
      <c r="BM439" s="4"/>
    </row>
    <row r="440" spans="1:65" x14ac:dyDescent="0.15">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c r="AG440" s="4"/>
      <c r="AH440" s="4"/>
      <c r="AI440" s="4"/>
      <c r="AJ440" s="4"/>
      <c r="AK440" s="4"/>
      <c r="AL440" s="4"/>
      <c r="AM440" s="4"/>
      <c r="AN440" s="4"/>
      <c r="AO440" s="4"/>
      <c r="AP440" s="4"/>
      <c r="AQ440" s="4"/>
      <c r="AR440" s="4"/>
      <c r="AS440" s="4"/>
      <c r="AT440" s="4"/>
      <c r="AU440" s="4"/>
      <c r="AV440" s="4"/>
      <c r="AW440" s="4"/>
      <c r="AX440" s="4"/>
      <c r="AY440" s="4"/>
      <c r="AZ440" s="4"/>
      <c r="BA440" s="4"/>
      <c r="BB440" s="4"/>
      <c r="BC440" s="4"/>
      <c r="BD440" s="4"/>
      <c r="BE440" s="4"/>
      <c r="BF440" s="4"/>
      <c r="BG440" s="4"/>
      <c r="BH440" s="4"/>
      <c r="BI440" s="4"/>
      <c r="BJ440" s="4"/>
      <c r="BK440" s="4"/>
      <c r="BL440" s="4"/>
      <c r="BM440" s="4"/>
    </row>
    <row r="441" spans="1:65" x14ac:dyDescent="0.15">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4"/>
      <c r="AI441" s="4"/>
      <c r="AJ441" s="4"/>
      <c r="AK441" s="4"/>
      <c r="AL441" s="4"/>
      <c r="AM441" s="4"/>
      <c r="AN441" s="4"/>
      <c r="AO441" s="4"/>
      <c r="AP441" s="4"/>
      <c r="AQ441" s="4"/>
      <c r="AR441" s="4"/>
      <c r="AS441" s="4"/>
      <c r="AT441" s="4"/>
      <c r="AU441" s="4"/>
      <c r="AV441" s="4"/>
      <c r="AW441" s="4"/>
      <c r="AX441" s="4"/>
      <c r="AY441" s="4"/>
      <c r="AZ441" s="4"/>
      <c r="BA441" s="4"/>
      <c r="BB441" s="4"/>
      <c r="BC441" s="4"/>
      <c r="BD441" s="4"/>
      <c r="BE441" s="4"/>
      <c r="BF441" s="4"/>
      <c r="BG441" s="4"/>
      <c r="BH441" s="4"/>
      <c r="BI441" s="4"/>
      <c r="BJ441" s="4"/>
      <c r="BK441" s="4"/>
      <c r="BL441" s="4"/>
      <c r="BM441" s="4"/>
    </row>
    <row r="442" spans="1:65" x14ac:dyDescent="0.15">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4"/>
      <c r="AI442" s="4"/>
      <c r="AJ442" s="4"/>
      <c r="AK442" s="4"/>
      <c r="AL442" s="4"/>
      <c r="AM442" s="4"/>
      <c r="AN442" s="4"/>
      <c r="AO442" s="4"/>
      <c r="AP442" s="4"/>
      <c r="AQ442" s="4"/>
      <c r="AR442" s="4"/>
      <c r="AS442" s="4"/>
      <c r="AT442" s="4"/>
      <c r="AU442" s="4"/>
      <c r="AV442" s="4"/>
      <c r="AW442" s="4"/>
      <c r="AX442" s="4"/>
      <c r="AY442" s="4"/>
      <c r="AZ442" s="4"/>
      <c r="BA442" s="4"/>
      <c r="BB442" s="4"/>
      <c r="BC442" s="4"/>
      <c r="BD442" s="4"/>
      <c r="BE442" s="4"/>
      <c r="BF442" s="4"/>
      <c r="BG442" s="4"/>
      <c r="BH442" s="4"/>
      <c r="BI442" s="4"/>
      <c r="BJ442" s="4"/>
      <c r="BK442" s="4"/>
      <c r="BL442" s="4"/>
      <c r="BM442" s="4"/>
    </row>
    <row r="443" spans="1:65" x14ac:dyDescent="0.15">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4"/>
      <c r="AI443" s="4"/>
      <c r="AJ443" s="4"/>
      <c r="AK443" s="4"/>
      <c r="AL443" s="4"/>
      <c r="AM443" s="4"/>
      <c r="AN443" s="4"/>
      <c r="AO443" s="4"/>
      <c r="AP443" s="4"/>
      <c r="AQ443" s="4"/>
      <c r="AR443" s="4"/>
      <c r="AS443" s="4"/>
      <c r="AT443" s="4"/>
      <c r="AU443" s="4"/>
      <c r="AV443" s="4"/>
      <c r="AW443" s="4"/>
      <c r="AX443" s="4"/>
      <c r="AY443" s="4"/>
      <c r="AZ443" s="4"/>
      <c r="BA443" s="4"/>
      <c r="BB443" s="4"/>
      <c r="BC443" s="4"/>
      <c r="BD443" s="4"/>
      <c r="BE443" s="4"/>
      <c r="BF443" s="4"/>
      <c r="BG443" s="4"/>
      <c r="BH443" s="4"/>
      <c r="BI443" s="4"/>
      <c r="BJ443" s="4"/>
      <c r="BK443" s="4"/>
      <c r="BL443" s="4"/>
      <c r="BM443" s="4"/>
    </row>
    <row r="444" spans="1:65" x14ac:dyDescent="0.15">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c r="AI444" s="4"/>
      <c r="AJ444" s="4"/>
      <c r="AK444" s="4"/>
      <c r="AL444" s="4"/>
      <c r="AM444" s="4"/>
      <c r="AN444" s="4"/>
      <c r="AO444" s="4"/>
      <c r="AP444" s="4"/>
      <c r="AQ444" s="4"/>
      <c r="AR444" s="4"/>
      <c r="AS444" s="4"/>
      <c r="AT444" s="4"/>
      <c r="AU444" s="4"/>
      <c r="AV444" s="4"/>
      <c r="AW444" s="4"/>
      <c r="AX444" s="4"/>
      <c r="AY444" s="4"/>
      <c r="AZ444" s="4"/>
      <c r="BA444" s="4"/>
      <c r="BB444" s="4"/>
      <c r="BC444" s="4"/>
      <c r="BD444" s="4"/>
      <c r="BE444" s="4"/>
      <c r="BF444" s="4"/>
      <c r="BG444" s="4"/>
      <c r="BH444" s="4"/>
      <c r="BI444" s="4"/>
      <c r="BJ444" s="4"/>
      <c r="BK444" s="4"/>
      <c r="BL444" s="4"/>
      <c r="BM444" s="4"/>
    </row>
    <row r="445" spans="1:65" x14ac:dyDescent="0.1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c r="AI445" s="4"/>
      <c r="AJ445" s="4"/>
      <c r="AK445" s="4"/>
      <c r="AL445" s="4"/>
      <c r="AM445" s="4"/>
      <c r="AN445" s="4"/>
      <c r="AO445" s="4"/>
      <c r="AP445" s="4"/>
      <c r="AQ445" s="4"/>
      <c r="AR445" s="4"/>
      <c r="AS445" s="4"/>
      <c r="AT445" s="4"/>
      <c r="AU445" s="4"/>
      <c r="AV445" s="4"/>
      <c r="AW445" s="4"/>
      <c r="AX445" s="4"/>
      <c r="AY445" s="4"/>
      <c r="AZ445" s="4"/>
      <c r="BA445" s="4"/>
      <c r="BB445" s="4"/>
      <c r="BC445" s="4"/>
      <c r="BD445" s="4"/>
      <c r="BE445" s="4"/>
      <c r="BF445" s="4"/>
      <c r="BG445" s="4"/>
      <c r="BH445" s="4"/>
      <c r="BI445" s="4"/>
      <c r="BJ445" s="4"/>
      <c r="BK445" s="4"/>
      <c r="BL445" s="4"/>
      <c r="BM445" s="4"/>
    </row>
    <row r="446" spans="1:65" x14ac:dyDescent="0.15">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c r="AJ446" s="4"/>
      <c r="AK446" s="4"/>
      <c r="AL446" s="4"/>
      <c r="AM446" s="4"/>
      <c r="AN446" s="4"/>
      <c r="AO446" s="4"/>
      <c r="AP446" s="4"/>
      <c r="AQ446" s="4"/>
      <c r="AR446" s="4"/>
      <c r="AS446" s="4"/>
      <c r="AT446" s="4"/>
      <c r="AU446" s="4"/>
      <c r="AV446" s="4"/>
      <c r="AW446" s="4"/>
      <c r="AX446" s="4"/>
      <c r="AY446" s="4"/>
      <c r="AZ446" s="4"/>
      <c r="BA446" s="4"/>
      <c r="BB446" s="4"/>
      <c r="BC446" s="4"/>
      <c r="BD446" s="4"/>
      <c r="BE446" s="4"/>
      <c r="BF446" s="4"/>
      <c r="BG446" s="4"/>
      <c r="BH446" s="4"/>
      <c r="BI446" s="4"/>
      <c r="BJ446" s="4"/>
      <c r="BK446" s="4"/>
      <c r="BL446" s="4"/>
      <c r="BM446" s="4"/>
    </row>
    <row r="447" spans="1:65" x14ac:dyDescent="0.15">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c r="AI447" s="4"/>
      <c r="AJ447" s="4"/>
      <c r="AK447" s="4"/>
      <c r="AL447" s="4"/>
      <c r="AM447" s="4"/>
      <c r="AN447" s="4"/>
      <c r="AO447" s="4"/>
      <c r="AP447" s="4"/>
      <c r="AQ447" s="4"/>
      <c r="AR447" s="4"/>
      <c r="AS447" s="4"/>
      <c r="AT447" s="4"/>
      <c r="AU447" s="4"/>
      <c r="AV447" s="4"/>
      <c r="AW447" s="4"/>
      <c r="AX447" s="4"/>
      <c r="AY447" s="4"/>
      <c r="AZ447" s="4"/>
      <c r="BA447" s="4"/>
      <c r="BB447" s="4"/>
      <c r="BC447" s="4"/>
      <c r="BD447" s="4"/>
      <c r="BE447" s="4"/>
      <c r="BF447" s="4"/>
      <c r="BG447" s="4"/>
      <c r="BH447" s="4"/>
      <c r="BI447" s="4"/>
      <c r="BJ447" s="4"/>
      <c r="BK447" s="4"/>
      <c r="BL447" s="4"/>
      <c r="BM447" s="4"/>
    </row>
    <row r="448" spans="1:65" x14ac:dyDescent="0.15">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c r="AI448" s="4"/>
      <c r="AJ448" s="4"/>
      <c r="AK448" s="4"/>
      <c r="AL448" s="4"/>
      <c r="AM448" s="4"/>
      <c r="AN448" s="4"/>
      <c r="AO448" s="4"/>
      <c r="AP448" s="4"/>
      <c r="AQ448" s="4"/>
      <c r="AR448" s="4"/>
      <c r="AS448" s="4"/>
      <c r="AT448" s="4"/>
      <c r="AU448" s="4"/>
      <c r="AV448" s="4"/>
      <c r="AW448" s="4"/>
      <c r="AX448" s="4"/>
      <c r="AY448" s="4"/>
      <c r="AZ448" s="4"/>
      <c r="BA448" s="4"/>
      <c r="BB448" s="4"/>
      <c r="BC448" s="4"/>
      <c r="BD448" s="4"/>
      <c r="BE448" s="4"/>
      <c r="BF448" s="4"/>
      <c r="BG448" s="4"/>
      <c r="BH448" s="4"/>
      <c r="BI448" s="4"/>
      <c r="BJ448" s="4"/>
      <c r="BK448" s="4"/>
      <c r="BL448" s="4"/>
      <c r="BM448" s="4"/>
    </row>
    <row r="449" spans="1:65" x14ac:dyDescent="0.15">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c r="AI449" s="4"/>
      <c r="AJ449" s="4"/>
      <c r="AK449" s="4"/>
      <c r="AL449" s="4"/>
      <c r="AM449" s="4"/>
      <c r="AN449" s="4"/>
      <c r="AO449" s="4"/>
      <c r="AP449" s="4"/>
      <c r="AQ449" s="4"/>
      <c r="AR449" s="4"/>
      <c r="AS449" s="4"/>
      <c r="AT449" s="4"/>
      <c r="AU449" s="4"/>
      <c r="AV449" s="4"/>
      <c r="AW449" s="4"/>
      <c r="AX449" s="4"/>
      <c r="AY449" s="4"/>
      <c r="AZ449" s="4"/>
      <c r="BA449" s="4"/>
      <c r="BB449" s="4"/>
      <c r="BC449" s="4"/>
      <c r="BD449" s="4"/>
      <c r="BE449" s="4"/>
      <c r="BF449" s="4"/>
      <c r="BG449" s="4"/>
      <c r="BH449" s="4"/>
      <c r="BI449" s="4"/>
      <c r="BJ449" s="4"/>
      <c r="BK449" s="4"/>
      <c r="BL449" s="4"/>
      <c r="BM449" s="4"/>
    </row>
    <row r="450" spans="1:65" x14ac:dyDescent="0.15">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c r="AI450" s="4"/>
      <c r="AJ450" s="4"/>
      <c r="AK450" s="4"/>
      <c r="AL450" s="4"/>
      <c r="AM450" s="4"/>
      <c r="AN450" s="4"/>
      <c r="AO450" s="4"/>
      <c r="AP450" s="4"/>
      <c r="AQ450" s="4"/>
      <c r="AR450" s="4"/>
      <c r="AS450" s="4"/>
      <c r="AT450" s="4"/>
      <c r="AU450" s="4"/>
      <c r="AV450" s="4"/>
      <c r="AW450" s="4"/>
      <c r="AX450" s="4"/>
      <c r="AY450" s="4"/>
      <c r="AZ450" s="4"/>
      <c r="BA450" s="4"/>
      <c r="BB450" s="4"/>
      <c r="BC450" s="4"/>
      <c r="BD450" s="4"/>
      <c r="BE450" s="4"/>
      <c r="BF450" s="4"/>
      <c r="BG450" s="4"/>
      <c r="BH450" s="4"/>
      <c r="BI450" s="4"/>
      <c r="BJ450" s="4"/>
      <c r="BK450" s="4"/>
      <c r="BL450" s="4"/>
      <c r="BM450" s="4"/>
    </row>
    <row r="451" spans="1:65" x14ac:dyDescent="0.15">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c r="AG451" s="4"/>
      <c r="AH451" s="4"/>
      <c r="AI451" s="4"/>
      <c r="AJ451" s="4"/>
      <c r="AK451" s="4"/>
      <c r="AL451" s="4"/>
      <c r="AM451" s="4"/>
      <c r="AN451" s="4"/>
      <c r="AO451" s="4"/>
      <c r="AP451" s="4"/>
      <c r="AQ451" s="4"/>
      <c r="AR451" s="4"/>
      <c r="AS451" s="4"/>
      <c r="AT451" s="4"/>
      <c r="AU451" s="4"/>
      <c r="AV451" s="4"/>
      <c r="AW451" s="4"/>
      <c r="AX451" s="4"/>
      <c r="AY451" s="4"/>
      <c r="AZ451" s="4"/>
      <c r="BA451" s="4"/>
      <c r="BB451" s="4"/>
      <c r="BC451" s="4"/>
      <c r="BD451" s="4"/>
      <c r="BE451" s="4"/>
      <c r="BF451" s="4"/>
      <c r="BG451" s="4"/>
      <c r="BH451" s="4"/>
      <c r="BI451" s="4"/>
      <c r="BJ451" s="4"/>
      <c r="BK451" s="4"/>
      <c r="BL451" s="4"/>
      <c r="BM451" s="4"/>
    </row>
    <row r="452" spans="1:65" x14ac:dyDescent="0.15">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4"/>
      <c r="AI452" s="4"/>
      <c r="AJ452" s="4"/>
      <c r="AK452" s="4"/>
      <c r="AL452" s="4"/>
      <c r="AM452" s="4"/>
      <c r="AN452" s="4"/>
      <c r="AO452" s="4"/>
      <c r="AP452" s="4"/>
      <c r="AQ452" s="4"/>
      <c r="AR452" s="4"/>
      <c r="AS452" s="4"/>
      <c r="AT452" s="4"/>
      <c r="AU452" s="4"/>
      <c r="AV452" s="4"/>
      <c r="AW452" s="4"/>
      <c r="AX452" s="4"/>
      <c r="AY452" s="4"/>
      <c r="AZ452" s="4"/>
      <c r="BA452" s="4"/>
      <c r="BB452" s="4"/>
      <c r="BC452" s="4"/>
      <c r="BD452" s="4"/>
      <c r="BE452" s="4"/>
      <c r="BF452" s="4"/>
      <c r="BG452" s="4"/>
      <c r="BH452" s="4"/>
      <c r="BI452" s="4"/>
      <c r="BJ452" s="4"/>
      <c r="BK452" s="4"/>
      <c r="BL452" s="4"/>
      <c r="BM452" s="4"/>
    </row>
    <row r="453" spans="1:65" x14ac:dyDescent="0.15">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4"/>
      <c r="AI453" s="4"/>
      <c r="AJ453" s="4"/>
      <c r="AK453" s="4"/>
      <c r="AL453" s="4"/>
      <c r="AM453" s="4"/>
      <c r="AN453" s="4"/>
      <c r="AO453" s="4"/>
      <c r="AP453" s="4"/>
      <c r="AQ453" s="4"/>
      <c r="AR453" s="4"/>
      <c r="AS453" s="4"/>
      <c r="AT453" s="4"/>
      <c r="AU453" s="4"/>
      <c r="AV453" s="4"/>
      <c r="AW453" s="4"/>
      <c r="AX453" s="4"/>
      <c r="AY453" s="4"/>
      <c r="AZ453" s="4"/>
      <c r="BA453" s="4"/>
      <c r="BB453" s="4"/>
      <c r="BC453" s="4"/>
      <c r="BD453" s="4"/>
      <c r="BE453" s="4"/>
      <c r="BF453" s="4"/>
      <c r="BG453" s="4"/>
      <c r="BH453" s="4"/>
      <c r="BI453" s="4"/>
      <c r="BJ453" s="4"/>
      <c r="BK453" s="4"/>
      <c r="BL453" s="4"/>
      <c r="BM453" s="4"/>
    </row>
    <row r="454" spans="1:65" x14ac:dyDescent="0.15">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c r="AK454" s="4"/>
      <c r="AL454" s="4"/>
      <c r="AM454" s="4"/>
      <c r="AN454" s="4"/>
      <c r="AO454" s="4"/>
      <c r="AP454" s="4"/>
      <c r="AQ454" s="4"/>
      <c r="AR454" s="4"/>
      <c r="AS454" s="4"/>
      <c r="AT454" s="4"/>
      <c r="AU454" s="4"/>
      <c r="AV454" s="4"/>
      <c r="AW454" s="4"/>
      <c r="AX454" s="4"/>
      <c r="AY454" s="4"/>
      <c r="AZ454" s="4"/>
      <c r="BA454" s="4"/>
      <c r="BB454" s="4"/>
      <c r="BC454" s="4"/>
      <c r="BD454" s="4"/>
      <c r="BE454" s="4"/>
      <c r="BF454" s="4"/>
      <c r="BG454" s="4"/>
      <c r="BH454" s="4"/>
      <c r="BI454" s="4"/>
      <c r="BJ454" s="4"/>
      <c r="BK454" s="4"/>
      <c r="BL454" s="4"/>
      <c r="BM454" s="4"/>
    </row>
    <row r="455" spans="1:65" x14ac:dyDescent="0.1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c r="AI455" s="4"/>
      <c r="AJ455" s="4"/>
      <c r="AK455" s="4"/>
      <c r="AL455" s="4"/>
      <c r="AM455" s="4"/>
      <c r="AN455" s="4"/>
      <c r="AO455" s="4"/>
      <c r="AP455" s="4"/>
      <c r="AQ455" s="4"/>
      <c r="AR455" s="4"/>
      <c r="AS455" s="4"/>
      <c r="AT455" s="4"/>
      <c r="AU455" s="4"/>
      <c r="AV455" s="4"/>
      <c r="AW455" s="4"/>
      <c r="AX455" s="4"/>
      <c r="AY455" s="4"/>
      <c r="AZ455" s="4"/>
      <c r="BA455" s="4"/>
      <c r="BB455" s="4"/>
      <c r="BC455" s="4"/>
      <c r="BD455" s="4"/>
      <c r="BE455" s="4"/>
      <c r="BF455" s="4"/>
      <c r="BG455" s="4"/>
      <c r="BH455" s="4"/>
      <c r="BI455" s="4"/>
      <c r="BJ455" s="4"/>
      <c r="BK455" s="4"/>
      <c r="BL455" s="4"/>
      <c r="BM455" s="4"/>
    </row>
    <row r="456" spans="1:65" x14ac:dyDescent="0.15">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4"/>
      <c r="AI456" s="4"/>
      <c r="AJ456" s="4"/>
      <c r="AK456" s="4"/>
      <c r="AL456" s="4"/>
      <c r="AM456" s="4"/>
      <c r="AN456" s="4"/>
      <c r="AO456" s="4"/>
      <c r="AP456" s="4"/>
      <c r="AQ456" s="4"/>
      <c r="AR456" s="4"/>
      <c r="AS456" s="4"/>
      <c r="AT456" s="4"/>
      <c r="AU456" s="4"/>
      <c r="AV456" s="4"/>
      <c r="AW456" s="4"/>
      <c r="AX456" s="4"/>
      <c r="AY456" s="4"/>
      <c r="AZ456" s="4"/>
      <c r="BA456" s="4"/>
      <c r="BB456" s="4"/>
      <c r="BC456" s="4"/>
      <c r="BD456" s="4"/>
      <c r="BE456" s="4"/>
      <c r="BF456" s="4"/>
      <c r="BG456" s="4"/>
      <c r="BH456" s="4"/>
      <c r="BI456" s="4"/>
      <c r="BJ456" s="4"/>
      <c r="BK456" s="4"/>
      <c r="BL456" s="4"/>
      <c r="BM456" s="4"/>
    </row>
    <row r="457" spans="1:65" x14ac:dyDescent="0.15">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4"/>
      <c r="AI457" s="4"/>
      <c r="AJ457" s="4"/>
      <c r="AK457" s="4"/>
      <c r="AL457" s="4"/>
      <c r="AM457" s="4"/>
      <c r="AN457" s="4"/>
      <c r="AO457" s="4"/>
      <c r="AP457" s="4"/>
      <c r="AQ457" s="4"/>
      <c r="AR457" s="4"/>
      <c r="AS457" s="4"/>
      <c r="AT457" s="4"/>
      <c r="AU457" s="4"/>
      <c r="AV457" s="4"/>
      <c r="AW457" s="4"/>
      <c r="AX457" s="4"/>
      <c r="AY457" s="4"/>
      <c r="AZ457" s="4"/>
      <c r="BA457" s="4"/>
      <c r="BB457" s="4"/>
      <c r="BC457" s="4"/>
      <c r="BD457" s="4"/>
      <c r="BE457" s="4"/>
      <c r="BF457" s="4"/>
      <c r="BG457" s="4"/>
      <c r="BH457" s="4"/>
      <c r="BI457" s="4"/>
      <c r="BJ457" s="4"/>
      <c r="BK457" s="4"/>
      <c r="BL457" s="4"/>
      <c r="BM457" s="4"/>
    </row>
    <row r="458" spans="1:65" x14ac:dyDescent="0.15">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4"/>
      <c r="AI458" s="4"/>
      <c r="AJ458" s="4"/>
      <c r="AK458" s="4"/>
      <c r="AL458" s="4"/>
      <c r="AM458" s="4"/>
      <c r="AN458" s="4"/>
      <c r="AO458" s="4"/>
      <c r="AP458" s="4"/>
      <c r="AQ458" s="4"/>
      <c r="AR458" s="4"/>
      <c r="AS458" s="4"/>
      <c r="AT458" s="4"/>
      <c r="AU458" s="4"/>
      <c r="AV458" s="4"/>
      <c r="AW458" s="4"/>
      <c r="AX458" s="4"/>
      <c r="AY458" s="4"/>
      <c r="AZ458" s="4"/>
      <c r="BA458" s="4"/>
      <c r="BB458" s="4"/>
      <c r="BC458" s="4"/>
      <c r="BD458" s="4"/>
      <c r="BE458" s="4"/>
      <c r="BF458" s="4"/>
      <c r="BG458" s="4"/>
      <c r="BH458" s="4"/>
      <c r="BI458" s="4"/>
      <c r="BJ458" s="4"/>
      <c r="BK458" s="4"/>
      <c r="BL458" s="4"/>
      <c r="BM458" s="4"/>
    </row>
    <row r="459" spans="1:65" x14ac:dyDescent="0.15">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c r="AG459" s="4"/>
      <c r="AH459" s="4"/>
      <c r="AI459" s="4"/>
      <c r="AJ459" s="4"/>
      <c r="AK459" s="4"/>
      <c r="AL459" s="4"/>
      <c r="AM459" s="4"/>
      <c r="AN459" s="4"/>
      <c r="AO459" s="4"/>
      <c r="AP459" s="4"/>
      <c r="AQ459" s="4"/>
      <c r="AR459" s="4"/>
      <c r="AS459" s="4"/>
      <c r="AT459" s="4"/>
      <c r="AU459" s="4"/>
      <c r="AV459" s="4"/>
      <c r="AW459" s="4"/>
      <c r="AX459" s="4"/>
      <c r="AY459" s="4"/>
      <c r="AZ459" s="4"/>
      <c r="BA459" s="4"/>
      <c r="BB459" s="4"/>
      <c r="BC459" s="4"/>
      <c r="BD459" s="4"/>
      <c r="BE459" s="4"/>
      <c r="BF459" s="4"/>
      <c r="BG459" s="4"/>
      <c r="BH459" s="4"/>
      <c r="BI459" s="4"/>
      <c r="BJ459" s="4"/>
      <c r="BK459" s="4"/>
      <c r="BL459" s="4"/>
      <c r="BM459" s="4"/>
    </row>
    <row r="460" spans="1:65" x14ac:dyDescent="0.15">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4"/>
      <c r="AI460" s="4"/>
      <c r="AJ460" s="4"/>
      <c r="AK460" s="4"/>
      <c r="AL460" s="4"/>
      <c r="AM460" s="4"/>
      <c r="AN460" s="4"/>
      <c r="AO460" s="4"/>
      <c r="AP460" s="4"/>
      <c r="AQ460" s="4"/>
      <c r="AR460" s="4"/>
      <c r="AS460" s="4"/>
      <c r="AT460" s="4"/>
      <c r="AU460" s="4"/>
      <c r="AV460" s="4"/>
      <c r="AW460" s="4"/>
      <c r="AX460" s="4"/>
      <c r="AY460" s="4"/>
      <c r="AZ460" s="4"/>
      <c r="BA460" s="4"/>
      <c r="BB460" s="4"/>
      <c r="BC460" s="4"/>
      <c r="BD460" s="4"/>
      <c r="BE460" s="4"/>
      <c r="BF460" s="4"/>
      <c r="BG460" s="4"/>
      <c r="BH460" s="4"/>
      <c r="BI460" s="4"/>
      <c r="BJ460" s="4"/>
      <c r="BK460" s="4"/>
      <c r="BL460" s="4"/>
      <c r="BM460" s="4"/>
    </row>
    <row r="461" spans="1:65" x14ac:dyDescent="0.15">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4"/>
      <c r="AI461" s="4"/>
      <c r="AJ461" s="4"/>
      <c r="AK461" s="4"/>
      <c r="AL461" s="4"/>
      <c r="AM461" s="4"/>
      <c r="AN461" s="4"/>
      <c r="AO461" s="4"/>
      <c r="AP461" s="4"/>
      <c r="AQ461" s="4"/>
      <c r="AR461" s="4"/>
      <c r="AS461" s="4"/>
      <c r="AT461" s="4"/>
      <c r="AU461" s="4"/>
      <c r="AV461" s="4"/>
      <c r="AW461" s="4"/>
      <c r="AX461" s="4"/>
      <c r="AY461" s="4"/>
      <c r="AZ461" s="4"/>
      <c r="BA461" s="4"/>
      <c r="BB461" s="4"/>
      <c r="BC461" s="4"/>
      <c r="BD461" s="4"/>
      <c r="BE461" s="4"/>
      <c r="BF461" s="4"/>
      <c r="BG461" s="4"/>
      <c r="BH461" s="4"/>
      <c r="BI461" s="4"/>
      <c r="BJ461" s="4"/>
      <c r="BK461" s="4"/>
      <c r="BL461" s="4"/>
      <c r="BM461" s="4"/>
    </row>
    <row r="462" spans="1:65" x14ac:dyDescent="0.15">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4"/>
      <c r="AI462" s="4"/>
      <c r="AJ462" s="4"/>
      <c r="AK462" s="4"/>
      <c r="AL462" s="4"/>
      <c r="AM462" s="4"/>
      <c r="AN462" s="4"/>
      <c r="AO462" s="4"/>
      <c r="AP462" s="4"/>
      <c r="AQ462" s="4"/>
      <c r="AR462" s="4"/>
      <c r="AS462" s="4"/>
      <c r="AT462" s="4"/>
      <c r="AU462" s="4"/>
      <c r="AV462" s="4"/>
      <c r="AW462" s="4"/>
      <c r="AX462" s="4"/>
      <c r="AY462" s="4"/>
      <c r="AZ462" s="4"/>
      <c r="BA462" s="4"/>
      <c r="BB462" s="4"/>
      <c r="BC462" s="4"/>
      <c r="BD462" s="4"/>
      <c r="BE462" s="4"/>
      <c r="BF462" s="4"/>
      <c r="BG462" s="4"/>
      <c r="BH462" s="4"/>
      <c r="BI462" s="4"/>
      <c r="BJ462" s="4"/>
      <c r="BK462" s="4"/>
      <c r="BL462" s="4"/>
      <c r="BM462" s="4"/>
    </row>
    <row r="463" spans="1:65" x14ac:dyDescent="0.15">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c r="AG463" s="4"/>
      <c r="AH463" s="4"/>
      <c r="AI463" s="4"/>
      <c r="AJ463" s="4"/>
      <c r="AK463" s="4"/>
      <c r="AL463" s="4"/>
      <c r="AM463" s="4"/>
      <c r="AN463" s="4"/>
      <c r="AO463" s="4"/>
      <c r="AP463" s="4"/>
      <c r="AQ463" s="4"/>
      <c r="AR463" s="4"/>
      <c r="AS463" s="4"/>
      <c r="AT463" s="4"/>
      <c r="AU463" s="4"/>
      <c r="AV463" s="4"/>
      <c r="AW463" s="4"/>
      <c r="AX463" s="4"/>
      <c r="AY463" s="4"/>
      <c r="AZ463" s="4"/>
      <c r="BA463" s="4"/>
      <c r="BB463" s="4"/>
      <c r="BC463" s="4"/>
      <c r="BD463" s="4"/>
      <c r="BE463" s="4"/>
      <c r="BF463" s="4"/>
      <c r="BG463" s="4"/>
      <c r="BH463" s="4"/>
      <c r="BI463" s="4"/>
      <c r="BJ463" s="4"/>
      <c r="BK463" s="4"/>
      <c r="BL463" s="4"/>
      <c r="BM463" s="4"/>
    </row>
    <row r="464" spans="1:65" x14ac:dyDescent="0.15">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4"/>
      <c r="AI464" s="4"/>
      <c r="AJ464" s="4"/>
      <c r="AK464" s="4"/>
      <c r="AL464" s="4"/>
      <c r="AM464" s="4"/>
      <c r="AN464" s="4"/>
      <c r="AO464" s="4"/>
      <c r="AP464" s="4"/>
      <c r="AQ464" s="4"/>
      <c r="AR464" s="4"/>
      <c r="AS464" s="4"/>
      <c r="AT464" s="4"/>
      <c r="AU464" s="4"/>
      <c r="AV464" s="4"/>
      <c r="AW464" s="4"/>
      <c r="AX464" s="4"/>
      <c r="AY464" s="4"/>
      <c r="AZ464" s="4"/>
      <c r="BA464" s="4"/>
      <c r="BB464" s="4"/>
      <c r="BC464" s="4"/>
      <c r="BD464" s="4"/>
      <c r="BE464" s="4"/>
      <c r="BF464" s="4"/>
      <c r="BG464" s="4"/>
      <c r="BH464" s="4"/>
      <c r="BI464" s="4"/>
      <c r="BJ464" s="4"/>
      <c r="BK464" s="4"/>
      <c r="BL464" s="4"/>
      <c r="BM464" s="4"/>
    </row>
    <row r="465" spans="1:65" x14ac:dyDescent="0.1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c r="AI465" s="4"/>
      <c r="AJ465" s="4"/>
      <c r="AK465" s="4"/>
      <c r="AL465" s="4"/>
      <c r="AM465" s="4"/>
      <c r="AN465" s="4"/>
      <c r="AO465" s="4"/>
      <c r="AP465" s="4"/>
      <c r="AQ465" s="4"/>
      <c r="AR465" s="4"/>
      <c r="AS465" s="4"/>
      <c r="AT465" s="4"/>
      <c r="AU465" s="4"/>
      <c r="AV465" s="4"/>
      <c r="AW465" s="4"/>
      <c r="AX465" s="4"/>
      <c r="AY465" s="4"/>
      <c r="AZ465" s="4"/>
      <c r="BA465" s="4"/>
      <c r="BB465" s="4"/>
      <c r="BC465" s="4"/>
      <c r="BD465" s="4"/>
      <c r="BE465" s="4"/>
      <c r="BF465" s="4"/>
      <c r="BG465" s="4"/>
      <c r="BH465" s="4"/>
      <c r="BI465" s="4"/>
      <c r="BJ465" s="4"/>
      <c r="BK465" s="4"/>
      <c r="BL465" s="4"/>
      <c r="BM465" s="4"/>
    </row>
    <row r="466" spans="1:65" x14ac:dyDescent="0.15">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4"/>
      <c r="AI466" s="4"/>
      <c r="AJ466" s="4"/>
      <c r="AK466" s="4"/>
      <c r="AL466" s="4"/>
      <c r="AM466" s="4"/>
      <c r="AN466" s="4"/>
      <c r="AO466" s="4"/>
      <c r="AP466" s="4"/>
      <c r="AQ466" s="4"/>
      <c r="AR466" s="4"/>
      <c r="AS466" s="4"/>
      <c r="AT466" s="4"/>
      <c r="AU466" s="4"/>
      <c r="AV466" s="4"/>
      <c r="AW466" s="4"/>
      <c r="AX466" s="4"/>
      <c r="AY466" s="4"/>
      <c r="AZ466" s="4"/>
      <c r="BA466" s="4"/>
      <c r="BB466" s="4"/>
      <c r="BC466" s="4"/>
      <c r="BD466" s="4"/>
      <c r="BE466" s="4"/>
      <c r="BF466" s="4"/>
      <c r="BG466" s="4"/>
      <c r="BH466" s="4"/>
      <c r="BI466" s="4"/>
      <c r="BJ466" s="4"/>
      <c r="BK466" s="4"/>
      <c r="BL466" s="4"/>
      <c r="BM466" s="4"/>
    </row>
    <row r="467" spans="1:65" x14ac:dyDescent="0.15">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c r="AI467" s="4"/>
      <c r="AJ467" s="4"/>
      <c r="AK467" s="4"/>
      <c r="AL467" s="4"/>
      <c r="AM467" s="4"/>
      <c r="AN467" s="4"/>
      <c r="AO467" s="4"/>
      <c r="AP467" s="4"/>
      <c r="AQ467" s="4"/>
      <c r="AR467" s="4"/>
      <c r="AS467" s="4"/>
      <c r="AT467" s="4"/>
      <c r="AU467" s="4"/>
      <c r="AV467" s="4"/>
      <c r="AW467" s="4"/>
      <c r="AX467" s="4"/>
      <c r="AY467" s="4"/>
      <c r="AZ467" s="4"/>
      <c r="BA467" s="4"/>
      <c r="BB467" s="4"/>
      <c r="BC467" s="4"/>
      <c r="BD467" s="4"/>
      <c r="BE467" s="4"/>
      <c r="BF467" s="4"/>
      <c r="BG467" s="4"/>
      <c r="BH467" s="4"/>
      <c r="BI467" s="4"/>
      <c r="BJ467" s="4"/>
      <c r="BK467" s="4"/>
      <c r="BL467" s="4"/>
      <c r="BM467" s="4"/>
    </row>
    <row r="468" spans="1:65" x14ac:dyDescent="0.15">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c r="AI468" s="4"/>
      <c r="AJ468" s="4"/>
      <c r="AK468" s="4"/>
      <c r="AL468" s="4"/>
      <c r="AM468" s="4"/>
      <c r="AN468" s="4"/>
      <c r="AO468" s="4"/>
      <c r="AP468" s="4"/>
      <c r="AQ468" s="4"/>
      <c r="AR468" s="4"/>
      <c r="AS468" s="4"/>
      <c r="AT468" s="4"/>
      <c r="AU468" s="4"/>
      <c r="AV468" s="4"/>
      <c r="AW468" s="4"/>
      <c r="AX468" s="4"/>
      <c r="AY468" s="4"/>
      <c r="AZ468" s="4"/>
      <c r="BA468" s="4"/>
      <c r="BB468" s="4"/>
      <c r="BC468" s="4"/>
      <c r="BD468" s="4"/>
      <c r="BE468" s="4"/>
      <c r="BF468" s="4"/>
      <c r="BG468" s="4"/>
      <c r="BH468" s="4"/>
      <c r="BI468" s="4"/>
      <c r="BJ468" s="4"/>
      <c r="BK468" s="4"/>
      <c r="BL468" s="4"/>
      <c r="BM468" s="4"/>
    </row>
    <row r="469" spans="1:65" x14ac:dyDescent="0.15">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c r="AG469" s="4"/>
      <c r="AH469" s="4"/>
      <c r="AI469" s="4"/>
      <c r="AJ469" s="4"/>
      <c r="AK469" s="4"/>
      <c r="AL469" s="4"/>
      <c r="AM469" s="4"/>
      <c r="AN469" s="4"/>
      <c r="AO469" s="4"/>
      <c r="AP469" s="4"/>
      <c r="AQ469" s="4"/>
      <c r="AR469" s="4"/>
      <c r="AS469" s="4"/>
      <c r="AT469" s="4"/>
      <c r="AU469" s="4"/>
      <c r="AV469" s="4"/>
      <c r="AW469" s="4"/>
      <c r="AX469" s="4"/>
      <c r="AY469" s="4"/>
      <c r="AZ469" s="4"/>
      <c r="BA469" s="4"/>
      <c r="BB469" s="4"/>
      <c r="BC469" s="4"/>
      <c r="BD469" s="4"/>
      <c r="BE469" s="4"/>
      <c r="BF469" s="4"/>
      <c r="BG469" s="4"/>
      <c r="BH469" s="4"/>
      <c r="BI469" s="4"/>
      <c r="BJ469" s="4"/>
      <c r="BK469" s="4"/>
      <c r="BL469" s="4"/>
      <c r="BM469" s="4"/>
    </row>
    <row r="470" spans="1:65" x14ac:dyDescent="0.15">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c r="AG470" s="4"/>
      <c r="AH470" s="4"/>
      <c r="AI470" s="4"/>
      <c r="AJ470" s="4"/>
      <c r="AK470" s="4"/>
      <c r="AL470" s="4"/>
      <c r="AM470" s="4"/>
      <c r="AN470" s="4"/>
      <c r="AO470" s="4"/>
      <c r="AP470" s="4"/>
      <c r="AQ470" s="4"/>
      <c r="AR470" s="4"/>
      <c r="AS470" s="4"/>
      <c r="AT470" s="4"/>
      <c r="AU470" s="4"/>
      <c r="AV470" s="4"/>
      <c r="AW470" s="4"/>
      <c r="AX470" s="4"/>
      <c r="AY470" s="4"/>
      <c r="AZ470" s="4"/>
      <c r="BA470" s="4"/>
      <c r="BB470" s="4"/>
      <c r="BC470" s="4"/>
      <c r="BD470" s="4"/>
      <c r="BE470" s="4"/>
      <c r="BF470" s="4"/>
      <c r="BG470" s="4"/>
      <c r="BH470" s="4"/>
      <c r="BI470" s="4"/>
      <c r="BJ470" s="4"/>
      <c r="BK470" s="4"/>
      <c r="BL470" s="4"/>
      <c r="BM470" s="4"/>
    </row>
    <row r="471" spans="1:65" x14ac:dyDescent="0.15">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c r="AG471" s="4"/>
      <c r="AH471" s="4"/>
      <c r="AI471" s="4"/>
      <c r="AJ471" s="4"/>
      <c r="AK471" s="4"/>
      <c r="AL471" s="4"/>
      <c r="AM471" s="4"/>
      <c r="AN471" s="4"/>
      <c r="AO471" s="4"/>
      <c r="AP471" s="4"/>
      <c r="AQ471" s="4"/>
      <c r="AR471" s="4"/>
      <c r="AS471" s="4"/>
      <c r="AT471" s="4"/>
      <c r="AU471" s="4"/>
      <c r="AV471" s="4"/>
      <c r="AW471" s="4"/>
      <c r="AX471" s="4"/>
      <c r="AY471" s="4"/>
      <c r="AZ471" s="4"/>
      <c r="BA471" s="4"/>
      <c r="BB471" s="4"/>
      <c r="BC471" s="4"/>
      <c r="BD471" s="4"/>
      <c r="BE471" s="4"/>
      <c r="BF471" s="4"/>
      <c r="BG471" s="4"/>
      <c r="BH471" s="4"/>
      <c r="BI471" s="4"/>
      <c r="BJ471" s="4"/>
      <c r="BK471" s="4"/>
      <c r="BL471" s="4"/>
      <c r="BM471" s="4"/>
    </row>
    <row r="472" spans="1:65" x14ac:dyDescent="0.15">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c r="AG472" s="4"/>
      <c r="AH472" s="4"/>
      <c r="AI472" s="4"/>
      <c r="AJ472" s="4"/>
      <c r="AK472" s="4"/>
      <c r="AL472" s="4"/>
      <c r="AM472" s="4"/>
      <c r="AN472" s="4"/>
      <c r="AO472" s="4"/>
      <c r="AP472" s="4"/>
      <c r="AQ472" s="4"/>
      <c r="AR472" s="4"/>
      <c r="AS472" s="4"/>
      <c r="AT472" s="4"/>
      <c r="AU472" s="4"/>
      <c r="AV472" s="4"/>
      <c r="AW472" s="4"/>
      <c r="AX472" s="4"/>
      <c r="AY472" s="4"/>
      <c r="AZ472" s="4"/>
      <c r="BA472" s="4"/>
      <c r="BB472" s="4"/>
      <c r="BC472" s="4"/>
      <c r="BD472" s="4"/>
      <c r="BE472" s="4"/>
      <c r="BF472" s="4"/>
      <c r="BG472" s="4"/>
      <c r="BH472" s="4"/>
      <c r="BI472" s="4"/>
      <c r="BJ472" s="4"/>
      <c r="BK472" s="4"/>
      <c r="BL472" s="4"/>
      <c r="BM472" s="4"/>
    </row>
    <row r="473" spans="1:65" x14ac:dyDescent="0.15">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4"/>
      <c r="AI473" s="4"/>
      <c r="AJ473" s="4"/>
      <c r="AK473" s="4"/>
      <c r="AL473" s="4"/>
      <c r="AM473" s="4"/>
      <c r="AN473" s="4"/>
      <c r="AO473" s="4"/>
      <c r="AP473" s="4"/>
      <c r="AQ473" s="4"/>
      <c r="AR473" s="4"/>
      <c r="AS473" s="4"/>
      <c r="AT473" s="4"/>
      <c r="AU473" s="4"/>
      <c r="AV473" s="4"/>
      <c r="AW473" s="4"/>
      <c r="AX473" s="4"/>
      <c r="AY473" s="4"/>
      <c r="AZ473" s="4"/>
      <c r="BA473" s="4"/>
      <c r="BB473" s="4"/>
      <c r="BC473" s="4"/>
      <c r="BD473" s="4"/>
      <c r="BE473" s="4"/>
      <c r="BF473" s="4"/>
      <c r="BG473" s="4"/>
      <c r="BH473" s="4"/>
      <c r="BI473" s="4"/>
      <c r="BJ473" s="4"/>
      <c r="BK473" s="4"/>
      <c r="BL473" s="4"/>
      <c r="BM473" s="4"/>
    </row>
    <row r="474" spans="1:65" x14ac:dyDescent="0.15">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c r="AG474" s="4"/>
      <c r="AH474" s="4"/>
      <c r="AI474" s="4"/>
      <c r="AJ474" s="4"/>
      <c r="AK474" s="4"/>
      <c r="AL474" s="4"/>
      <c r="AM474" s="4"/>
      <c r="AN474" s="4"/>
      <c r="AO474" s="4"/>
      <c r="AP474" s="4"/>
      <c r="AQ474" s="4"/>
      <c r="AR474" s="4"/>
      <c r="AS474" s="4"/>
      <c r="AT474" s="4"/>
      <c r="AU474" s="4"/>
      <c r="AV474" s="4"/>
      <c r="AW474" s="4"/>
      <c r="AX474" s="4"/>
      <c r="AY474" s="4"/>
      <c r="AZ474" s="4"/>
      <c r="BA474" s="4"/>
      <c r="BB474" s="4"/>
      <c r="BC474" s="4"/>
      <c r="BD474" s="4"/>
      <c r="BE474" s="4"/>
      <c r="BF474" s="4"/>
      <c r="BG474" s="4"/>
      <c r="BH474" s="4"/>
      <c r="BI474" s="4"/>
      <c r="BJ474" s="4"/>
      <c r="BK474" s="4"/>
      <c r="BL474" s="4"/>
      <c r="BM474" s="4"/>
    </row>
    <row r="475" spans="1:65" x14ac:dyDescent="0.1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c r="AG475" s="4"/>
      <c r="AH475" s="4"/>
      <c r="AI475" s="4"/>
      <c r="AJ475" s="4"/>
      <c r="AK475" s="4"/>
      <c r="AL475" s="4"/>
      <c r="AM475" s="4"/>
      <c r="AN475" s="4"/>
      <c r="AO475" s="4"/>
      <c r="AP475" s="4"/>
      <c r="AQ475" s="4"/>
      <c r="AR475" s="4"/>
      <c r="AS475" s="4"/>
      <c r="AT475" s="4"/>
      <c r="AU475" s="4"/>
      <c r="AV475" s="4"/>
      <c r="AW475" s="4"/>
      <c r="AX475" s="4"/>
      <c r="AY475" s="4"/>
      <c r="AZ475" s="4"/>
      <c r="BA475" s="4"/>
      <c r="BB475" s="4"/>
      <c r="BC475" s="4"/>
      <c r="BD475" s="4"/>
      <c r="BE475" s="4"/>
      <c r="BF475" s="4"/>
      <c r="BG475" s="4"/>
      <c r="BH475" s="4"/>
      <c r="BI475" s="4"/>
      <c r="BJ475" s="4"/>
      <c r="BK475" s="4"/>
      <c r="BL475" s="4"/>
      <c r="BM475" s="4"/>
    </row>
    <row r="476" spans="1:65" x14ac:dyDescent="0.15">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4"/>
      <c r="AI476" s="4"/>
      <c r="AJ476" s="4"/>
      <c r="AK476" s="4"/>
      <c r="AL476" s="4"/>
      <c r="AM476" s="4"/>
      <c r="AN476" s="4"/>
      <c r="AO476" s="4"/>
      <c r="AP476" s="4"/>
      <c r="AQ476" s="4"/>
      <c r="AR476" s="4"/>
      <c r="AS476" s="4"/>
      <c r="AT476" s="4"/>
      <c r="AU476" s="4"/>
      <c r="AV476" s="4"/>
      <c r="AW476" s="4"/>
      <c r="AX476" s="4"/>
      <c r="AY476" s="4"/>
      <c r="AZ476" s="4"/>
      <c r="BA476" s="4"/>
      <c r="BB476" s="4"/>
      <c r="BC476" s="4"/>
      <c r="BD476" s="4"/>
      <c r="BE476" s="4"/>
      <c r="BF476" s="4"/>
      <c r="BG476" s="4"/>
      <c r="BH476" s="4"/>
      <c r="BI476" s="4"/>
      <c r="BJ476" s="4"/>
      <c r="BK476" s="4"/>
      <c r="BL476" s="4"/>
      <c r="BM476" s="4"/>
    </row>
    <row r="477" spans="1:65" x14ac:dyDescent="0.15">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c r="AI477" s="4"/>
      <c r="AJ477" s="4"/>
      <c r="AK477" s="4"/>
      <c r="AL477" s="4"/>
      <c r="AM477" s="4"/>
      <c r="AN477" s="4"/>
      <c r="AO477" s="4"/>
      <c r="AP477" s="4"/>
      <c r="AQ477" s="4"/>
      <c r="AR477" s="4"/>
      <c r="AS477" s="4"/>
      <c r="AT477" s="4"/>
      <c r="AU477" s="4"/>
      <c r="AV477" s="4"/>
      <c r="AW477" s="4"/>
      <c r="AX477" s="4"/>
      <c r="AY477" s="4"/>
      <c r="AZ477" s="4"/>
      <c r="BA477" s="4"/>
      <c r="BB477" s="4"/>
      <c r="BC477" s="4"/>
      <c r="BD477" s="4"/>
      <c r="BE477" s="4"/>
      <c r="BF477" s="4"/>
      <c r="BG477" s="4"/>
      <c r="BH477" s="4"/>
      <c r="BI477" s="4"/>
      <c r="BJ477" s="4"/>
      <c r="BK477" s="4"/>
      <c r="BL477" s="4"/>
      <c r="BM477" s="4"/>
    </row>
    <row r="478" spans="1:65" x14ac:dyDescent="0.15">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4"/>
      <c r="AI478" s="4"/>
      <c r="AJ478" s="4"/>
      <c r="AK478" s="4"/>
      <c r="AL478" s="4"/>
      <c r="AM478" s="4"/>
      <c r="AN478" s="4"/>
      <c r="AO478" s="4"/>
      <c r="AP478" s="4"/>
      <c r="AQ478" s="4"/>
      <c r="AR478" s="4"/>
      <c r="AS478" s="4"/>
      <c r="AT478" s="4"/>
      <c r="AU478" s="4"/>
      <c r="AV478" s="4"/>
      <c r="AW478" s="4"/>
      <c r="AX478" s="4"/>
      <c r="AY478" s="4"/>
      <c r="AZ478" s="4"/>
      <c r="BA478" s="4"/>
      <c r="BB478" s="4"/>
      <c r="BC478" s="4"/>
      <c r="BD478" s="4"/>
      <c r="BE478" s="4"/>
      <c r="BF478" s="4"/>
      <c r="BG478" s="4"/>
      <c r="BH478" s="4"/>
      <c r="BI478" s="4"/>
      <c r="BJ478" s="4"/>
      <c r="BK478" s="4"/>
      <c r="BL478" s="4"/>
      <c r="BM478" s="4"/>
    </row>
    <row r="479" spans="1:65" x14ac:dyDescent="0.15">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c r="AG479" s="4"/>
      <c r="AH479" s="4"/>
      <c r="AI479" s="4"/>
      <c r="AJ479" s="4"/>
      <c r="AK479" s="4"/>
      <c r="AL479" s="4"/>
      <c r="AM479" s="4"/>
      <c r="AN479" s="4"/>
      <c r="AO479" s="4"/>
      <c r="AP479" s="4"/>
      <c r="AQ479" s="4"/>
      <c r="AR479" s="4"/>
      <c r="AS479" s="4"/>
      <c r="AT479" s="4"/>
      <c r="AU479" s="4"/>
      <c r="AV479" s="4"/>
      <c r="AW479" s="4"/>
      <c r="AX479" s="4"/>
      <c r="AY479" s="4"/>
      <c r="AZ479" s="4"/>
      <c r="BA479" s="4"/>
      <c r="BB479" s="4"/>
      <c r="BC479" s="4"/>
      <c r="BD479" s="4"/>
      <c r="BE479" s="4"/>
      <c r="BF479" s="4"/>
      <c r="BG479" s="4"/>
      <c r="BH479" s="4"/>
      <c r="BI479" s="4"/>
      <c r="BJ479" s="4"/>
      <c r="BK479" s="4"/>
      <c r="BL479" s="4"/>
      <c r="BM479" s="4"/>
    </row>
    <row r="480" spans="1:65" x14ac:dyDescent="0.15">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4"/>
      <c r="AI480" s="4"/>
      <c r="AJ480" s="4"/>
      <c r="AK480" s="4"/>
      <c r="AL480" s="4"/>
      <c r="AM480" s="4"/>
      <c r="AN480" s="4"/>
      <c r="AO480" s="4"/>
      <c r="AP480" s="4"/>
      <c r="AQ480" s="4"/>
      <c r="AR480" s="4"/>
      <c r="AS480" s="4"/>
      <c r="AT480" s="4"/>
      <c r="AU480" s="4"/>
      <c r="AV480" s="4"/>
      <c r="AW480" s="4"/>
      <c r="AX480" s="4"/>
      <c r="AY480" s="4"/>
      <c r="AZ480" s="4"/>
      <c r="BA480" s="4"/>
      <c r="BB480" s="4"/>
      <c r="BC480" s="4"/>
      <c r="BD480" s="4"/>
      <c r="BE480" s="4"/>
      <c r="BF480" s="4"/>
      <c r="BG480" s="4"/>
      <c r="BH480" s="4"/>
      <c r="BI480" s="4"/>
      <c r="BJ480" s="4"/>
      <c r="BK480" s="4"/>
      <c r="BL480" s="4"/>
      <c r="BM480" s="4"/>
    </row>
    <row r="481" spans="1:65" x14ac:dyDescent="0.15">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4"/>
      <c r="AI481" s="4"/>
      <c r="AJ481" s="4"/>
      <c r="AK481" s="4"/>
      <c r="AL481" s="4"/>
      <c r="AM481" s="4"/>
      <c r="AN481" s="4"/>
      <c r="AO481" s="4"/>
      <c r="AP481" s="4"/>
      <c r="AQ481" s="4"/>
      <c r="AR481" s="4"/>
      <c r="AS481" s="4"/>
      <c r="AT481" s="4"/>
      <c r="AU481" s="4"/>
      <c r="AV481" s="4"/>
      <c r="AW481" s="4"/>
      <c r="AX481" s="4"/>
      <c r="AY481" s="4"/>
      <c r="AZ481" s="4"/>
      <c r="BA481" s="4"/>
      <c r="BB481" s="4"/>
      <c r="BC481" s="4"/>
      <c r="BD481" s="4"/>
      <c r="BE481" s="4"/>
      <c r="BF481" s="4"/>
      <c r="BG481" s="4"/>
      <c r="BH481" s="4"/>
      <c r="BI481" s="4"/>
      <c r="BJ481" s="4"/>
      <c r="BK481" s="4"/>
      <c r="BL481" s="4"/>
      <c r="BM481" s="4"/>
    </row>
    <row r="482" spans="1:65" x14ac:dyDescent="0.15">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c r="AG482" s="4"/>
      <c r="AH482" s="4"/>
      <c r="AI482" s="4"/>
      <c r="AJ482" s="4"/>
      <c r="AK482" s="4"/>
      <c r="AL482" s="4"/>
      <c r="AM482" s="4"/>
      <c r="AN482" s="4"/>
      <c r="AO482" s="4"/>
      <c r="AP482" s="4"/>
      <c r="AQ482" s="4"/>
      <c r="AR482" s="4"/>
      <c r="AS482" s="4"/>
      <c r="AT482" s="4"/>
      <c r="AU482" s="4"/>
      <c r="AV482" s="4"/>
      <c r="AW482" s="4"/>
      <c r="AX482" s="4"/>
      <c r="AY482" s="4"/>
      <c r="AZ482" s="4"/>
      <c r="BA482" s="4"/>
      <c r="BB482" s="4"/>
      <c r="BC482" s="4"/>
      <c r="BD482" s="4"/>
      <c r="BE482" s="4"/>
      <c r="BF482" s="4"/>
      <c r="BG482" s="4"/>
      <c r="BH482" s="4"/>
      <c r="BI482" s="4"/>
      <c r="BJ482" s="4"/>
      <c r="BK482" s="4"/>
      <c r="BL482" s="4"/>
      <c r="BM482" s="4"/>
    </row>
    <row r="483" spans="1:65" x14ac:dyDescent="0.15">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c r="AG483" s="4"/>
      <c r="AH483" s="4"/>
      <c r="AI483" s="4"/>
      <c r="AJ483" s="4"/>
      <c r="AK483" s="4"/>
      <c r="AL483" s="4"/>
      <c r="AM483" s="4"/>
      <c r="AN483" s="4"/>
      <c r="AO483" s="4"/>
      <c r="AP483" s="4"/>
      <c r="AQ483" s="4"/>
      <c r="AR483" s="4"/>
      <c r="AS483" s="4"/>
      <c r="AT483" s="4"/>
      <c r="AU483" s="4"/>
      <c r="AV483" s="4"/>
      <c r="AW483" s="4"/>
      <c r="AX483" s="4"/>
      <c r="AY483" s="4"/>
      <c r="AZ483" s="4"/>
      <c r="BA483" s="4"/>
      <c r="BB483" s="4"/>
      <c r="BC483" s="4"/>
      <c r="BD483" s="4"/>
      <c r="BE483" s="4"/>
      <c r="BF483" s="4"/>
      <c r="BG483" s="4"/>
      <c r="BH483" s="4"/>
      <c r="BI483" s="4"/>
      <c r="BJ483" s="4"/>
      <c r="BK483" s="4"/>
      <c r="BL483" s="4"/>
      <c r="BM483" s="4"/>
    </row>
    <row r="484" spans="1:65" x14ac:dyDescent="0.15">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c r="AG484" s="4"/>
      <c r="AH484" s="4"/>
      <c r="AI484" s="4"/>
      <c r="AJ484" s="4"/>
      <c r="AK484" s="4"/>
      <c r="AL484" s="4"/>
      <c r="AM484" s="4"/>
      <c r="AN484" s="4"/>
      <c r="AO484" s="4"/>
      <c r="AP484" s="4"/>
      <c r="AQ484" s="4"/>
      <c r="AR484" s="4"/>
      <c r="AS484" s="4"/>
      <c r="AT484" s="4"/>
      <c r="AU484" s="4"/>
      <c r="AV484" s="4"/>
      <c r="AW484" s="4"/>
      <c r="AX484" s="4"/>
      <c r="AY484" s="4"/>
      <c r="AZ484" s="4"/>
      <c r="BA484" s="4"/>
      <c r="BB484" s="4"/>
      <c r="BC484" s="4"/>
      <c r="BD484" s="4"/>
      <c r="BE484" s="4"/>
      <c r="BF484" s="4"/>
      <c r="BG484" s="4"/>
      <c r="BH484" s="4"/>
      <c r="BI484" s="4"/>
      <c r="BJ484" s="4"/>
      <c r="BK484" s="4"/>
      <c r="BL484" s="4"/>
      <c r="BM484" s="4"/>
    </row>
    <row r="485" spans="1:65" x14ac:dyDescent="0.1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c r="AG485" s="4"/>
      <c r="AH485" s="4"/>
      <c r="AI485" s="4"/>
      <c r="AJ485" s="4"/>
      <c r="AK485" s="4"/>
      <c r="AL485" s="4"/>
      <c r="AM485" s="4"/>
      <c r="AN485" s="4"/>
      <c r="AO485" s="4"/>
      <c r="AP485" s="4"/>
      <c r="AQ485" s="4"/>
      <c r="AR485" s="4"/>
      <c r="AS485" s="4"/>
      <c r="AT485" s="4"/>
      <c r="AU485" s="4"/>
      <c r="AV485" s="4"/>
      <c r="AW485" s="4"/>
      <c r="AX485" s="4"/>
      <c r="AY485" s="4"/>
      <c r="AZ485" s="4"/>
      <c r="BA485" s="4"/>
      <c r="BB485" s="4"/>
      <c r="BC485" s="4"/>
      <c r="BD485" s="4"/>
      <c r="BE485" s="4"/>
      <c r="BF485" s="4"/>
      <c r="BG485" s="4"/>
      <c r="BH485" s="4"/>
      <c r="BI485" s="4"/>
      <c r="BJ485" s="4"/>
      <c r="BK485" s="4"/>
      <c r="BL485" s="4"/>
      <c r="BM485" s="4"/>
    </row>
    <row r="486" spans="1:65" x14ac:dyDescent="0.15">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4"/>
      <c r="AI486" s="4"/>
      <c r="AJ486" s="4"/>
      <c r="AK486" s="4"/>
      <c r="AL486" s="4"/>
      <c r="AM486" s="4"/>
      <c r="AN486" s="4"/>
      <c r="AO486" s="4"/>
      <c r="AP486" s="4"/>
      <c r="AQ486" s="4"/>
      <c r="AR486" s="4"/>
      <c r="AS486" s="4"/>
      <c r="AT486" s="4"/>
      <c r="AU486" s="4"/>
      <c r="AV486" s="4"/>
      <c r="AW486" s="4"/>
      <c r="AX486" s="4"/>
      <c r="AY486" s="4"/>
      <c r="AZ486" s="4"/>
      <c r="BA486" s="4"/>
      <c r="BB486" s="4"/>
      <c r="BC486" s="4"/>
      <c r="BD486" s="4"/>
      <c r="BE486" s="4"/>
      <c r="BF486" s="4"/>
      <c r="BG486" s="4"/>
      <c r="BH486" s="4"/>
      <c r="BI486" s="4"/>
      <c r="BJ486" s="4"/>
      <c r="BK486" s="4"/>
      <c r="BL486" s="4"/>
      <c r="BM486" s="4"/>
    </row>
    <row r="487" spans="1:65" x14ac:dyDescent="0.15">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c r="AG487" s="4"/>
      <c r="AH487" s="4"/>
      <c r="AI487" s="4"/>
      <c r="AJ487" s="4"/>
      <c r="AK487" s="4"/>
      <c r="AL487" s="4"/>
      <c r="AM487" s="4"/>
      <c r="AN487" s="4"/>
      <c r="AO487" s="4"/>
      <c r="AP487" s="4"/>
      <c r="AQ487" s="4"/>
      <c r="AR487" s="4"/>
      <c r="AS487" s="4"/>
      <c r="AT487" s="4"/>
      <c r="AU487" s="4"/>
      <c r="AV487" s="4"/>
      <c r="AW487" s="4"/>
      <c r="AX487" s="4"/>
      <c r="AY487" s="4"/>
      <c r="AZ487" s="4"/>
      <c r="BA487" s="4"/>
      <c r="BB487" s="4"/>
      <c r="BC487" s="4"/>
      <c r="BD487" s="4"/>
      <c r="BE487" s="4"/>
      <c r="BF487" s="4"/>
      <c r="BG487" s="4"/>
      <c r="BH487" s="4"/>
      <c r="BI487" s="4"/>
      <c r="BJ487" s="4"/>
      <c r="BK487" s="4"/>
      <c r="BL487" s="4"/>
      <c r="BM487" s="4"/>
    </row>
    <row r="488" spans="1:65" x14ac:dyDescent="0.15">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c r="AG488" s="4"/>
      <c r="AH488" s="4"/>
      <c r="AI488" s="4"/>
      <c r="AJ488" s="4"/>
      <c r="AK488" s="4"/>
      <c r="AL488" s="4"/>
      <c r="AM488" s="4"/>
      <c r="AN488" s="4"/>
      <c r="AO488" s="4"/>
      <c r="AP488" s="4"/>
      <c r="AQ488" s="4"/>
      <c r="AR488" s="4"/>
      <c r="AS488" s="4"/>
      <c r="AT488" s="4"/>
      <c r="AU488" s="4"/>
      <c r="AV488" s="4"/>
      <c r="AW488" s="4"/>
      <c r="AX488" s="4"/>
      <c r="AY488" s="4"/>
      <c r="AZ488" s="4"/>
      <c r="BA488" s="4"/>
      <c r="BB488" s="4"/>
      <c r="BC488" s="4"/>
      <c r="BD488" s="4"/>
      <c r="BE488" s="4"/>
      <c r="BF488" s="4"/>
      <c r="BG488" s="4"/>
      <c r="BH488" s="4"/>
      <c r="BI488" s="4"/>
      <c r="BJ488" s="4"/>
      <c r="BK488" s="4"/>
      <c r="BL488" s="4"/>
      <c r="BM488" s="4"/>
    </row>
    <row r="489" spans="1:65" x14ac:dyDescent="0.15">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4"/>
      <c r="AI489" s="4"/>
      <c r="AJ489" s="4"/>
      <c r="AK489" s="4"/>
      <c r="AL489" s="4"/>
      <c r="AM489" s="4"/>
      <c r="AN489" s="4"/>
      <c r="AO489" s="4"/>
      <c r="AP489" s="4"/>
      <c r="AQ489" s="4"/>
      <c r="AR489" s="4"/>
      <c r="AS489" s="4"/>
      <c r="AT489" s="4"/>
      <c r="AU489" s="4"/>
      <c r="AV489" s="4"/>
      <c r="AW489" s="4"/>
      <c r="AX489" s="4"/>
      <c r="AY489" s="4"/>
      <c r="AZ489" s="4"/>
      <c r="BA489" s="4"/>
      <c r="BB489" s="4"/>
      <c r="BC489" s="4"/>
      <c r="BD489" s="4"/>
      <c r="BE489" s="4"/>
      <c r="BF489" s="4"/>
      <c r="BG489" s="4"/>
      <c r="BH489" s="4"/>
      <c r="BI489" s="4"/>
      <c r="BJ489" s="4"/>
      <c r="BK489" s="4"/>
      <c r="BL489" s="4"/>
      <c r="BM489" s="4"/>
    </row>
    <row r="490" spans="1:65" x14ac:dyDescent="0.15">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c r="AG490" s="4"/>
      <c r="AH490" s="4"/>
      <c r="AI490" s="4"/>
      <c r="AJ490" s="4"/>
      <c r="AK490" s="4"/>
      <c r="AL490" s="4"/>
      <c r="AM490" s="4"/>
      <c r="AN490" s="4"/>
      <c r="AO490" s="4"/>
      <c r="AP490" s="4"/>
      <c r="AQ490" s="4"/>
      <c r="AR490" s="4"/>
      <c r="AS490" s="4"/>
      <c r="AT490" s="4"/>
      <c r="AU490" s="4"/>
      <c r="AV490" s="4"/>
      <c r="AW490" s="4"/>
      <c r="AX490" s="4"/>
      <c r="AY490" s="4"/>
      <c r="AZ490" s="4"/>
      <c r="BA490" s="4"/>
      <c r="BB490" s="4"/>
      <c r="BC490" s="4"/>
      <c r="BD490" s="4"/>
      <c r="BE490" s="4"/>
      <c r="BF490" s="4"/>
      <c r="BG490" s="4"/>
      <c r="BH490" s="4"/>
      <c r="BI490" s="4"/>
      <c r="BJ490" s="4"/>
      <c r="BK490" s="4"/>
      <c r="BL490" s="4"/>
      <c r="BM490" s="4"/>
    </row>
    <row r="491" spans="1:65" x14ac:dyDescent="0.15">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c r="AG491" s="4"/>
      <c r="AH491" s="4"/>
      <c r="AI491" s="4"/>
      <c r="AJ491" s="4"/>
      <c r="AK491" s="4"/>
      <c r="AL491" s="4"/>
      <c r="AM491" s="4"/>
      <c r="AN491" s="4"/>
      <c r="AO491" s="4"/>
      <c r="AP491" s="4"/>
      <c r="AQ491" s="4"/>
      <c r="AR491" s="4"/>
      <c r="AS491" s="4"/>
      <c r="AT491" s="4"/>
      <c r="AU491" s="4"/>
      <c r="AV491" s="4"/>
      <c r="AW491" s="4"/>
      <c r="AX491" s="4"/>
      <c r="AY491" s="4"/>
      <c r="AZ491" s="4"/>
      <c r="BA491" s="4"/>
      <c r="BB491" s="4"/>
      <c r="BC491" s="4"/>
      <c r="BD491" s="4"/>
      <c r="BE491" s="4"/>
      <c r="BF491" s="4"/>
      <c r="BG491" s="4"/>
      <c r="BH491" s="4"/>
      <c r="BI491" s="4"/>
      <c r="BJ491" s="4"/>
      <c r="BK491" s="4"/>
      <c r="BL491" s="4"/>
      <c r="BM491" s="4"/>
    </row>
    <row r="492" spans="1:65" x14ac:dyDescent="0.15">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c r="AG492" s="4"/>
      <c r="AH492" s="4"/>
      <c r="AI492" s="4"/>
      <c r="AJ492" s="4"/>
      <c r="AK492" s="4"/>
      <c r="AL492" s="4"/>
      <c r="AM492" s="4"/>
      <c r="AN492" s="4"/>
      <c r="AO492" s="4"/>
      <c r="AP492" s="4"/>
      <c r="AQ492" s="4"/>
      <c r="AR492" s="4"/>
      <c r="AS492" s="4"/>
      <c r="AT492" s="4"/>
      <c r="AU492" s="4"/>
      <c r="AV492" s="4"/>
      <c r="AW492" s="4"/>
      <c r="AX492" s="4"/>
      <c r="AY492" s="4"/>
      <c r="AZ492" s="4"/>
      <c r="BA492" s="4"/>
      <c r="BB492" s="4"/>
      <c r="BC492" s="4"/>
      <c r="BD492" s="4"/>
      <c r="BE492" s="4"/>
      <c r="BF492" s="4"/>
      <c r="BG492" s="4"/>
      <c r="BH492" s="4"/>
      <c r="BI492" s="4"/>
      <c r="BJ492" s="4"/>
      <c r="BK492" s="4"/>
      <c r="BL492" s="4"/>
      <c r="BM492" s="4"/>
    </row>
    <row r="493" spans="1:65" x14ac:dyDescent="0.15">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4"/>
      <c r="AI493" s="4"/>
      <c r="AJ493" s="4"/>
      <c r="AK493" s="4"/>
      <c r="AL493" s="4"/>
      <c r="AM493" s="4"/>
      <c r="AN493" s="4"/>
      <c r="AO493" s="4"/>
      <c r="AP493" s="4"/>
      <c r="AQ493" s="4"/>
      <c r="AR493" s="4"/>
      <c r="AS493" s="4"/>
      <c r="AT493" s="4"/>
      <c r="AU493" s="4"/>
      <c r="AV493" s="4"/>
      <c r="AW493" s="4"/>
      <c r="AX493" s="4"/>
      <c r="AY493" s="4"/>
      <c r="AZ493" s="4"/>
      <c r="BA493" s="4"/>
      <c r="BB493" s="4"/>
      <c r="BC493" s="4"/>
      <c r="BD493" s="4"/>
      <c r="BE493" s="4"/>
      <c r="BF493" s="4"/>
      <c r="BG493" s="4"/>
      <c r="BH493" s="4"/>
      <c r="BI493" s="4"/>
      <c r="BJ493" s="4"/>
      <c r="BK493" s="4"/>
      <c r="BL493" s="4"/>
      <c r="BM493" s="4"/>
    </row>
    <row r="494" spans="1:65" x14ac:dyDescent="0.15">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4"/>
      <c r="AI494" s="4"/>
      <c r="AJ494" s="4"/>
      <c r="AK494" s="4"/>
      <c r="AL494" s="4"/>
      <c r="AM494" s="4"/>
      <c r="AN494" s="4"/>
      <c r="AO494" s="4"/>
      <c r="AP494" s="4"/>
      <c r="AQ494" s="4"/>
      <c r="AR494" s="4"/>
      <c r="AS494" s="4"/>
      <c r="AT494" s="4"/>
      <c r="AU494" s="4"/>
      <c r="AV494" s="4"/>
      <c r="AW494" s="4"/>
      <c r="AX494" s="4"/>
      <c r="AY494" s="4"/>
      <c r="AZ494" s="4"/>
      <c r="BA494" s="4"/>
      <c r="BB494" s="4"/>
      <c r="BC494" s="4"/>
      <c r="BD494" s="4"/>
      <c r="BE494" s="4"/>
      <c r="BF494" s="4"/>
      <c r="BG494" s="4"/>
      <c r="BH494" s="4"/>
      <c r="BI494" s="4"/>
      <c r="BJ494" s="4"/>
      <c r="BK494" s="4"/>
      <c r="BL494" s="4"/>
      <c r="BM494" s="4"/>
    </row>
    <row r="495" spans="1:65" x14ac:dyDescent="0.1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4"/>
      <c r="AI495" s="4"/>
      <c r="AJ495" s="4"/>
      <c r="AK495" s="4"/>
      <c r="AL495" s="4"/>
      <c r="AM495" s="4"/>
      <c r="AN495" s="4"/>
      <c r="AO495" s="4"/>
      <c r="AP495" s="4"/>
      <c r="AQ495" s="4"/>
      <c r="AR495" s="4"/>
      <c r="AS495" s="4"/>
      <c r="AT495" s="4"/>
      <c r="AU495" s="4"/>
      <c r="AV495" s="4"/>
      <c r="AW495" s="4"/>
      <c r="AX495" s="4"/>
      <c r="AY495" s="4"/>
      <c r="AZ495" s="4"/>
      <c r="BA495" s="4"/>
      <c r="BB495" s="4"/>
      <c r="BC495" s="4"/>
      <c r="BD495" s="4"/>
      <c r="BE495" s="4"/>
      <c r="BF495" s="4"/>
      <c r="BG495" s="4"/>
      <c r="BH495" s="4"/>
      <c r="BI495" s="4"/>
      <c r="BJ495" s="4"/>
      <c r="BK495" s="4"/>
      <c r="BL495" s="4"/>
      <c r="BM495" s="4"/>
    </row>
    <row r="496" spans="1:65" x14ac:dyDescent="0.15">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4"/>
      <c r="AI496" s="4"/>
      <c r="AJ496" s="4"/>
      <c r="AK496" s="4"/>
      <c r="AL496" s="4"/>
      <c r="AM496" s="4"/>
      <c r="AN496" s="4"/>
      <c r="AO496" s="4"/>
      <c r="AP496" s="4"/>
      <c r="AQ496" s="4"/>
      <c r="AR496" s="4"/>
      <c r="AS496" s="4"/>
      <c r="AT496" s="4"/>
      <c r="AU496" s="4"/>
      <c r="AV496" s="4"/>
      <c r="AW496" s="4"/>
      <c r="AX496" s="4"/>
      <c r="AY496" s="4"/>
      <c r="AZ496" s="4"/>
      <c r="BA496" s="4"/>
      <c r="BB496" s="4"/>
      <c r="BC496" s="4"/>
      <c r="BD496" s="4"/>
      <c r="BE496" s="4"/>
      <c r="BF496" s="4"/>
      <c r="BG496" s="4"/>
      <c r="BH496" s="4"/>
      <c r="BI496" s="4"/>
      <c r="BJ496" s="4"/>
      <c r="BK496" s="4"/>
      <c r="BL496" s="4"/>
      <c r="BM496" s="4"/>
    </row>
    <row r="497" spans="1:65" x14ac:dyDescent="0.15">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c r="AG497" s="4"/>
      <c r="AH497" s="4"/>
      <c r="AI497" s="4"/>
      <c r="AJ497" s="4"/>
      <c r="AK497" s="4"/>
      <c r="AL497" s="4"/>
      <c r="AM497" s="4"/>
      <c r="AN497" s="4"/>
      <c r="AO497" s="4"/>
      <c r="AP497" s="4"/>
      <c r="AQ497" s="4"/>
      <c r="AR497" s="4"/>
      <c r="AS497" s="4"/>
      <c r="AT497" s="4"/>
      <c r="AU497" s="4"/>
      <c r="AV497" s="4"/>
      <c r="AW497" s="4"/>
      <c r="AX497" s="4"/>
      <c r="AY497" s="4"/>
      <c r="AZ497" s="4"/>
      <c r="BA497" s="4"/>
      <c r="BB497" s="4"/>
      <c r="BC497" s="4"/>
      <c r="BD497" s="4"/>
      <c r="BE497" s="4"/>
      <c r="BF497" s="4"/>
      <c r="BG497" s="4"/>
      <c r="BH497" s="4"/>
      <c r="BI497" s="4"/>
      <c r="BJ497" s="4"/>
      <c r="BK497" s="4"/>
      <c r="BL497" s="4"/>
      <c r="BM497" s="4"/>
    </row>
    <row r="498" spans="1:65" x14ac:dyDescent="0.15">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4"/>
      <c r="AI498" s="4"/>
      <c r="AJ498" s="4"/>
      <c r="AK498" s="4"/>
      <c r="AL498" s="4"/>
      <c r="AM498" s="4"/>
      <c r="AN498" s="4"/>
      <c r="AO498" s="4"/>
      <c r="AP498" s="4"/>
      <c r="AQ498" s="4"/>
      <c r="AR498" s="4"/>
      <c r="AS498" s="4"/>
      <c r="AT498" s="4"/>
      <c r="AU498" s="4"/>
      <c r="AV498" s="4"/>
      <c r="AW498" s="4"/>
      <c r="AX498" s="4"/>
      <c r="AY498" s="4"/>
      <c r="AZ498" s="4"/>
      <c r="BA498" s="4"/>
      <c r="BB498" s="4"/>
      <c r="BC498" s="4"/>
      <c r="BD498" s="4"/>
      <c r="BE498" s="4"/>
      <c r="BF498" s="4"/>
      <c r="BG498" s="4"/>
      <c r="BH498" s="4"/>
      <c r="BI498" s="4"/>
      <c r="BJ498" s="4"/>
      <c r="BK498" s="4"/>
      <c r="BL498" s="4"/>
      <c r="BM498" s="4"/>
    </row>
    <row r="499" spans="1:65" x14ac:dyDescent="0.15">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4"/>
      <c r="AI499" s="4"/>
      <c r="AJ499" s="4"/>
      <c r="AK499" s="4"/>
      <c r="AL499" s="4"/>
      <c r="AM499" s="4"/>
      <c r="AN499" s="4"/>
      <c r="AO499" s="4"/>
      <c r="AP499" s="4"/>
      <c r="AQ499" s="4"/>
      <c r="AR499" s="4"/>
      <c r="AS499" s="4"/>
      <c r="AT499" s="4"/>
      <c r="AU499" s="4"/>
      <c r="AV499" s="4"/>
      <c r="AW499" s="4"/>
      <c r="AX499" s="4"/>
      <c r="AY499" s="4"/>
      <c r="AZ499" s="4"/>
      <c r="BA499" s="4"/>
      <c r="BB499" s="4"/>
      <c r="BC499" s="4"/>
      <c r="BD499" s="4"/>
      <c r="BE499" s="4"/>
      <c r="BF499" s="4"/>
      <c r="BG499" s="4"/>
      <c r="BH499" s="4"/>
      <c r="BI499" s="4"/>
      <c r="BJ499" s="4"/>
      <c r="BK499" s="4"/>
      <c r="BL499" s="4"/>
      <c r="BM499" s="4"/>
    </row>
    <row r="500" spans="1:65" x14ac:dyDescent="0.15">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c r="AI500" s="4"/>
      <c r="AJ500" s="4"/>
      <c r="AK500" s="4"/>
      <c r="AL500" s="4"/>
      <c r="AM500" s="4"/>
      <c r="AN500" s="4"/>
      <c r="AO500" s="4"/>
      <c r="AP500" s="4"/>
      <c r="AQ500" s="4"/>
      <c r="AR500" s="4"/>
      <c r="AS500" s="4"/>
      <c r="AT500" s="4"/>
      <c r="AU500" s="4"/>
      <c r="AV500" s="4"/>
      <c r="AW500" s="4"/>
      <c r="AX500" s="4"/>
      <c r="AY500" s="4"/>
      <c r="AZ500" s="4"/>
      <c r="BA500" s="4"/>
      <c r="BB500" s="4"/>
      <c r="BC500" s="4"/>
      <c r="BD500" s="4"/>
      <c r="BE500" s="4"/>
      <c r="BF500" s="4"/>
      <c r="BG500" s="4"/>
      <c r="BH500" s="4"/>
      <c r="BI500" s="4"/>
      <c r="BJ500" s="4"/>
      <c r="BK500" s="4"/>
      <c r="BL500" s="4"/>
      <c r="BM500" s="4"/>
    </row>
    <row r="501" spans="1:65" x14ac:dyDescent="0.15">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c r="AG501" s="4"/>
      <c r="AH501" s="4"/>
      <c r="AI501" s="4"/>
      <c r="AJ501" s="4"/>
      <c r="AK501" s="4"/>
      <c r="AL501" s="4"/>
      <c r="AM501" s="4"/>
      <c r="AN501" s="4"/>
      <c r="AO501" s="4"/>
      <c r="AP501" s="4"/>
      <c r="AQ501" s="4"/>
      <c r="AR501" s="4"/>
      <c r="AS501" s="4"/>
      <c r="AT501" s="4"/>
      <c r="AU501" s="4"/>
      <c r="AV501" s="4"/>
      <c r="AW501" s="4"/>
      <c r="AX501" s="4"/>
      <c r="AY501" s="4"/>
      <c r="AZ501" s="4"/>
      <c r="BA501" s="4"/>
      <c r="BB501" s="4"/>
      <c r="BC501" s="4"/>
      <c r="BD501" s="4"/>
      <c r="BE501" s="4"/>
      <c r="BF501" s="4"/>
      <c r="BG501" s="4"/>
      <c r="BH501" s="4"/>
      <c r="BI501" s="4"/>
      <c r="BJ501" s="4"/>
      <c r="BK501" s="4"/>
      <c r="BL501" s="4"/>
      <c r="BM501" s="4"/>
    </row>
    <row r="502" spans="1:65" x14ac:dyDescent="0.15">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c r="AG502" s="4"/>
      <c r="AH502" s="4"/>
      <c r="AI502" s="4"/>
      <c r="AJ502" s="4"/>
      <c r="AK502" s="4"/>
      <c r="AL502" s="4"/>
      <c r="AM502" s="4"/>
      <c r="AN502" s="4"/>
      <c r="AO502" s="4"/>
      <c r="AP502" s="4"/>
      <c r="AQ502" s="4"/>
      <c r="AR502" s="4"/>
      <c r="AS502" s="4"/>
      <c r="AT502" s="4"/>
      <c r="AU502" s="4"/>
      <c r="AV502" s="4"/>
      <c r="AW502" s="4"/>
      <c r="AX502" s="4"/>
      <c r="AY502" s="4"/>
      <c r="AZ502" s="4"/>
      <c r="BA502" s="4"/>
      <c r="BB502" s="4"/>
      <c r="BC502" s="4"/>
      <c r="BD502" s="4"/>
      <c r="BE502" s="4"/>
      <c r="BF502" s="4"/>
      <c r="BG502" s="4"/>
      <c r="BH502" s="4"/>
      <c r="BI502" s="4"/>
      <c r="BJ502" s="4"/>
      <c r="BK502" s="4"/>
      <c r="BL502" s="4"/>
      <c r="BM502" s="4"/>
    </row>
    <row r="503" spans="1:65" x14ac:dyDescent="0.15">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c r="AI503" s="4"/>
      <c r="AJ503" s="4"/>
      <c r="AK503" s="4"/>
      <c r="AL503" s="4"/>
      <c r="AM503" s="4"/>
      <c r="AN503" s="4"/>
      <c r="AO503" s="4"/>
      <c r="AP503" s="4"/>
      <c r="AQ503" s="4"/>
      <c r="AR503" s="4"/>
      <c r="AS503" s="4"/>
      <c r="AT503" s="4"/>
      <c r="AU503" s="4"/>
      <c r="AV503" s="4"/>
      <c r="AW503" s="4"/>
      <c r="AX503" s="4"/>
      <c r="AY503" s="4"/>
      <c r="AZ503" s="4"/>
      <c r="BA503" s="4"/>
      <c r="BB503" s="4"/>
      <c r="BC503" s="4"/>
      <c r="BD503" s="4"/>
      <c r="BE503" s="4"/>
      <c r="BF503" s="4"/>
      <c r="BG503" s="4"/>
      <c r="BH503" s="4"/>
      <c r="BI503" s="4"/>
      <c r="BJ503" s="4"/>
      <c r="BK503" s="4"/>
      <c r="BL503" s="4"/>
      <c r="BM503" s="4"/>
    </row>
    <row r="504" spans="1:65" x14ac:dyDescent="0.15">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4"/>
      <c r="AI504" s="4"/>
      <c r="AJ504" s="4"/>
      <c r="AK504" s="4"/>
      <c r="AL504" s="4"/>
      <c r="AM504" s="4"/>
      <c r="AN504" s="4"/>
      <c r="AO504" s="4"/>
      <c r="AP504" s="4"/>
      <c r="AQ504" s="4"/>
      <c r="AR504" s="4"/>
      <c r="AS504" s="4"/>
      <c r="AT504" s="4"/>
      <c r="AU504" s="4"/>
      <c r="AV504" s="4"/>
      <c r="AW504" s="4"/>
      <c r="AX504" s="4"/>
      <c r="AY504" s="4"/>
      <c r="AZ504" s="4"/>
      <c r="BA504" s="4"/>
      <c r="BB504" s="4"/>
      <c r="BC504" s="4"/>
      <c r="BD504" s="4"/>
      <c r="BE504" s="4"/>
      <c r="BF504" s="4"/>
      <c r="BG504" s="4"/>
      <c r="BH504" s="4"/>
      <c r="BI504" s="4"/>
      <c r="BJ504" s="4"/>
      <c r="BK504" s="4"/>
      <c r="BL504" s="4"/>
      <c r="BM504" s="4"/>
    </row>
    <row r="505" spans="1:65" x14ac:dyDescent="0.1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4"/>
      <c r="AI505" s="4"/>
      <c r="AJ505" s="4"/>
      <c r="AK505" s="4"/>
      <c r="AL505" s="4"/>
      <c r="AM505" s="4"/>
      <c r="AN505" s="4"/>
      <c r="AO505" s="4"/>
      <c r="AP505" s="4"/>
      <c r="AQ505" s="4"/>
      <c r="AR505" s="4"/>
      <c r="AS505" s="4"/>
      <c r="AT505" s="4"/>
      <c r="AU505" s="4"/>
      <c r="AV505" s="4"/>
      <c r="AW505" s="4"/>
      <c r="AX505" s="4"/>
      <c r="AY505" s="4"/>
      <c r="AZ505" s="4"/>
      <c r="BA505" s="4"/>
      <c r="BB505" s="4"/>
      <c r="BC505" s="4"/>
      <c r="BD505" s="4"/>
      <c r="BE505" s="4"/>
      <c r="BF505" s="4"/>
      <c r="BG505" s="4"/>
      <c r="BH505" s="4"/>
      <c r="BI505" s="4"/>
      <c r="BJ505" s="4"/>
      <c r="BK505" s="4"/>
      <c r="BL505" s="4"/>
      <c r="BM505" s="4"/>
    </row>
    <row r="506" spans="1:65" x14ac:dyDescent="0.15">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c r="AG506" s="4"/>
      <c r="AH506" s="4"/>
      <c r="AI506" s="4"/>
      <c r="AJ506" s="4"/>
      <c r="AK506" s="4"/>
      <c r="AL506" s="4"/>
      <c r="AM506" s="4"/>
      <c r="AN506" s="4"/>
      <c r="AO506" s="4"/>
      <c r="AP506" s="4"/>
      <c r="AQ506" s="4"/>
      <c r="AR506" s="4"/>
      <c r="AS506" s="4"/>
      <c r="AT506" s="4"/>
      <c r="AU506" s="4"/>
      <c r="AV506" s="4"/>
      <c r="AW506" s="4"/>
      <c r="AX506" s="4"/>
      <c r="AY506" s="4"/>
      <c r="AZ506" s="4"/>
      <c r="BA506" s="4"/>
      <c r="BB506" s="4"/>
      <c r="BC506" s="4"/>
      <c r="BD506" s="4"/>
      <c r="BE506" s="4"/>
      <c r="BF506" s="4"/>
      <c r="BG506" s="4"/>
      <c r="BH506" s="4"/>
      <c r="BI506" s="4"/>
      <c r="BJ506" s="4"/>
      <c r="BK506" s="4"/>
      <c r="BL506" s="4"/>
      <c r="BM506" s="4"/>
    </row>
    <row r="507" spans="1:65" x14ac:dyDescent="0.15">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c r="AG507" s="4"/>
      <c r="AH507" s="4"/>
      <c r="AI507" s="4"/>
      <c r="AJ507" s="4"/>
      <c r="AK507" s="4"/>
      <c r="AL507" s="4"/>
      <c r="AM507" s="4"/>
      <c r="AN507" s="4"/>
      <c r="AO507" s="4"/>
      <c r="AP507" s="4"/>
      <c r="AQ507" s="4"/>
      <c r="AR507" s="4"/>
      <c r="AS507" s="4"/>
      <c r="AT507" s="4"/>
      <c r="AU507" s="4"/>
      <c r="AV507" s="4"/>
      <c r="AW507" s="4"/>
      <c r="AX507" s="4"/>
      <c r="AY507" s="4"/>
      <c r="AZ507" s="4"/>
      <c r="BA507" s="4"/>
      <c r="BB507" s="4"/>
      <c r="BC507" s="4"/>
      <c r="BD507" s="4"/>
      <c r="BE507" s="4"/>
      <c r="BF507" s="4"/>
      <c r="BG507" s="4"/>
      <c r="BH507" s="4"/>
      <c r="BI507" s="4"/>
      <c r="BJ507" s="4"/>
      <c r="BK507" s="4"/>
      <c r="BL507" s="4"/>
      <c r="BM507" s="4"/>
    </row>
    <row r="508" spans="1:65" x14ac:dyDescent="0.15">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c r="AG508" s="4"/>
      <c r="AH508" s="4"/>
      <c r="AI508" s="4"/>
      <c r="AJ508" s="4"/>
      <c r="AK508" s="4"/>
      <c r="AL508" s="4"/>
      <c r="AM508" s="4"/>
      <c r="AN508" s="4"/>
      <c r="AO508" s="4"/>
      <c r="AP508" s="4"/>
      <c r="AQ508" s="4"/>
      <c r="AR508" s="4"/>
      <c r="AS508" s="4"/>
      <c r="AT508" s="4"/>
      <c r="AU508" s="4"/>
      <c r="AV508" s="4"/>
      <c r="AW508" s="4"/>
      <c r="AX508" s="4"/>
      <c r="AY508" s="4"/>
      <c r="AZ508" s="4"/>
      <c r="BA508" s="4"/>
      <c r="BB508" s="4"/>
      <c r="BC508" s="4"/>
      <c r="BD508" s="4"/>
      <c r="BE508" s="4"/>
      <c r="BF508" s="4"/>
      <c r="BG508" s="4"/>
      <c r="BH508" s="4"/>
      <c r="BI508" s="4"/>
      <c r="BJ508" s="4"/>
      <c r="BK508" s="4"/>
      <c r="BL508" s="4"/>
      <c r="BM508" s="4"/>
    </row>
    <row r="509" spans="1:65" x14ac:dyDescent="0.15">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4"/>
      <c r="AI509" s="4"/>
      <c r="AJ509" s="4"/>
      <c r="AK509" s="4"/>
      <c r="AL509" s="4"/>
      <c r="AM509" s="4"/>
      <c r="AN509" s="4"/>
      <c r="AO509" s="4"/>
      <c r="AP509" s="4"/>
      <c r="AQ509" s="4"/>
      <c r="AR509" s="4"/>
      <c r="AS509" s="4"/>
      <c r="AT509" s="4"/>
      <c r="AU509" s="4"/>
      <c r="AV509" s="4"/>
      <c r="AW509" s="4"/>
      <c r="AX509" s="4"/>
      <c r="AY509" s="4"/>
      <c r="AZ509" s="4"/>
      <c r="BA509" s="4"/>
      <c r="BB509" s="4"/>
      <c r="BC509" s="4"/>
      <c r="BD509" s="4"/>
      <c r="BE509" s="4"/>
      <c r="BF509" s="4"/>
      <c r="BG509" s="4"/>
      <c r="BH509" s="4"/>
      <c r="BI509" s="4"/>
      <c r="BJ509" s="4"/>
      <c r="BK509" s="4"/>
      <c r="BL509" s="4"/>
      <c r="BM509" s="4"/>
    </row>
    <row r="510" spans="1:65" x14ac:dyDescent="0.15">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c r="AI510" s="4"/>
      <c r="AJ510" s="4"/>
      <c r="AK510" s="4"/>
      <c r="AL510" s="4"/>
      <c r="AM510" s="4"/>
      <c r="AN510" s="4"/>
      <c r="AO510" s="4"/>
      <c r="AP510" s="4"/>
      <c r="AQ510" s="4"/>
      <c r="AR510" s="4"/>
      <c r="AS510" s="4"/>
      <c r="AT510" s="4"/>
      <c r="AU510" s="4"/>
      <c r="AV510" s="4"/>
      <c r="AW510" s="4"/>
      <c r="AX510" s="4"/>
      <c r="AY510" s="4"/>
      <c r="AZ510" s="4"/>
      <c r="BA510" s="4"/>
      <c r="BB510" s="4"/>
      <c r="BC510" s="4"/>
      <c r="BD510" s="4"/>
      <c r="BE510" s="4"/>
      <c r="BF510" s="4"/>
      <c r="BG510" s="4"/>
      <c r="BH510" s="4"/>
      <c r="BI510" s="4"/>
      <c r="BJ510" s="4"/>
      <c r="BK510" s="4"/>
      <c r="BL510" s="4"/>
      <c r="BM510" s="4"/>
    </row>
    <row r="511" spans="1:65" x14ac:dyDescent="0.15">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c r="AG511" s="4"/>
      <c r="AH511" s="4"/>
      <c r="AI511" s="4"/>
      <c r="AJ511" s="4"/>
      <c r="AK511" s="4"/>
      <c r="AL511" s="4"/>
      <c r="AM511" s="4"/>
      <c r="AN511" s="4"/>
      <c r="AO511" s="4"/>
      <c r="AP511" s="4"/>
      <c r="AQ511" s="4"/>
      <c r="AR511" s="4"/>
      <c r="AS511" s="4"/>
      <c r="AT511" s="4"/>
      <c r="AU511" s="4"/>
      <c r="AV511" s="4"/>
      <c r="AW511" s="4"/>
      <c r="AX511" s="4"/>
      <c r="AY511" s="4"/>
      <c r="AZ511" s="4"/>
      <c r="BA511" s="4"/>
      <c r="BB511" s="4"/>
      <c r="BC511" s="4"/>
      <c r="BD511" s="4"/>
      <c r="BE511" s="4"/>
      <c r="BF511" s="4"/>
      <c r="BG511" s="4"/>
      <c r="BH511" s="4"/>
      <c r="BI511" s="4"/>
      <c r="BJ511" s="4"/>
      <c r="BK511" s="4"/>
      <c r="BL511" s="4"/>
      <c r="BM511" s="4"/>
    </row>
    <row r="512" spans="1:65" x14ac:dyDescent="0.15">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c r="AG512" s="4"/>
      <c r="AH512" s="4"/>
      <c r="AI512" s="4"/>
      <c r="AJ512" s="4"/>
      <c r="AK512" s="4"/>
      <c r="AL512" s="4"/>
      <c r="AM512" s="4"/>
      <c r="AN512" s="4"/>
      <c r="AO512" s="4"/>
      <c r="AP512" s="4"/>
      <c r="AQ512" s="4"/>
      <c r="AR512" s="4"/>
      <c r="AS512" s="4"/>
      <c r="AT512" s="4"/>
      <c r="AU512" s="4"/>
      <c r="AV512" s="4"/>
      <c r="AW512" s="4"/>
      <c r="AX512" s="4"/>
      <c r="AY512" s="4"/>
      <c r="AZ512" s="4"/>
      <c r="BA512" s="4"/>
      <c r="BB512" s="4"/>
      <c r="BC512" s="4"/>
      <c r="BD512" s="4"/>
      <c r="BE512" s="4"/>
      <c r="BF512" s="4"/>
      <c r="BG512" s="4"/>
      <c r="BH512" s="4"/>
      <c r="BI512" s="4"/>
      <c r="BJ512" s="4"/>
      <c r="BK512" s="4"/>
      <c r="BL512" s="4"/>
      <c r="BM512" s="4"/>
    </row>
    <row r="513" spans="1:65" x14ac:dyDescent="0.15">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c r="AG513" s="4"/>
      <c r="AH513" s="4"/>
      <c r="AI513" s="4"/>
      <c r="AJ513" s="4"/>
      <c r="AK513" s="4"/>
      <c r="AL513" s="4"/>
      <c r="AM513" s="4"/>
      <c r="AN513" s="4"/>
      <c r="AO513" s="4"/>
      <c r="AP513" s="4"/>
      <c r="AQ513" s="4"/>
      <c r="AR513" s="4"/>
      <c r="AS513" s="4"/>
      <c r="AT513" s="4"/>
      <c r="AU513" s="4"/>
      <c r="AV513" s="4"/>
      <c r="AW513" s="4"/>
      <c r="AX513" s="4"/>
      <c r="AY513" s="4"/>
      <c r="AZ513" s="4"/>
      <c r="BA513" s="4"/>
      <c r="BB513" s="4"/>
      <c r="BC513" s="4"/>
      <c r="BD513" s="4"/>
      <c r="BE513" s="4"/>
      <c r="BF513" s="4"/>
      <c r="BG513" s="4"/>
      <c r="BH513" s="4"/>
      <c r="BI513" s="4"/>
      <c r="BJ513" s="4"/>
      <c r="BK513" s="4"/>
      <c r="BL513" s="4"/>
      <c r="BM513" s="4"/>
    </row>
    <row r="514" spans="1:65" x14ac:dyDescent="0.15">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4"/>
      <c r="AI514" s="4"/>
      <c r="AJ514" s="4"/>
      <c r="AK514" s="4"/>
      <c r="AL514" s="4"/>
      <c r="AM514" s="4"/>
      <c r="AN514" s="4"/>
      <c r="AO514" s="4"/>
      <c r="AP514" s="4"/>
      <c r="AQ514" s="4"/>
      <c r="AR514" s="4"/>
      <c r="AS514" s="4"/>
      <c r="AT514" s="4"/>
      <c r="AU514" s="4"/>
      <c r="AV514" s="4"/>
      <c r="AW514" s="4"/>
      <c r="AX514" s="4"/>
      <c r="AY514" s="4"/>
      <c r="AZ514" s="4"/>
      <c r="BA514" s="4"/>
      <c r="BB514" s="4"/>
      <c r="BC514" s="4"/>
      <c r="BD514" s="4"/>
      <c r="BE514" s="4"/>
      <c r="BF514" s="4"/>
      <c r="BG514" s="4"/>
      <c r="BH514" s="4"/>
      <c r="BI514" s="4"/>
      <c r="BJ514" s="4"/>
      <c r="BK514" s="4"/>
      <c r="BL514" s="4"/>
      <c r="BM514" s="4"/>
    </row>
    <row r="515" spans="1:65" x14ac:dyDescent="0.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c r="AG515" s="4"/>
      <c r="AH515" s="4"/>
      <c r="AI515" s="4"/>
      <c r="AJ515" s="4"/>
      <c r="AK515" s="4"/>
      <c r="AL515" s="4"/>
      <c r="AM515" s="4"/>
      <c r="AN515" s="4"/>
      <c r="AO515" s="4"/>
      <c r="AP515" s="4"/>
      <c r="AQ515" s="4"/>
      <c r="AR515" s="4"/>
      <c r="AS515" s="4"/>
      <c r="AT515" s="4"/>
      <c r="AU515" s="4"/>
      <c r="AV515" s="4"/>
      <c r="AW515" s="4"/>
      <c r="AX515" s="4"/>
      <c r="AY515" s="4"/>
      <c r="AZ515" s="4"/>
      <c r="BA515" s="4"/>
      <c r="BB515" s="4"/>
      <c r="BC515" s="4"/>
      <c r="BD515" s="4"/>
      <c r="BE515" s="4"/>
      <c r="BF515" s="4"/>
      <c r="BG515" s="4"/>
      <c r="BH515" s="4"/>
      <c r="BI515" s="4"/>
      <c r="BJ515" s="4"/>
      <c r="BK515" s="4"/>
      <c r="BL515" s="4"/>
      <c r="BM515" s="4"/>
    </row>
    <row r="516" spans="1:65" x14ac:dyDescent="0.15">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c r="AG516" s="4"/>
      <c r="AH516" s="4"/>
      <c r="AI516" s="4"/>
      <c r="AJ516" s="4"/>
      <c r="AK516" s="4"/>
      <c r="AL516" s="4"/>
      <c r="AM516" s="4"/>
      <c r="AN516" s="4"/>
      <c r="AO516" s="4"/>
      <c r="AP516" s="4"/>
      <c r="AQ516" s="4"/>
      <c r="AR516" s="4"/>
      <c r="AS516" s="4"/>
      <c r="AT516" s="4"/>
      <c r="AU516" s="4"/>
      <c r="AV516" s="4"/>
      <c r="AW516" s="4"/>
      <c r="AX516" s="4"/>
      <c r="AY516" s="4"/>
      <c r="AZ516" s="4"/>
      <c r="BA516" s="4"/>
      <c r="BB516" s="4"/>
      <c r="BC516" s="4"/>
      <c r="BD516" s="4"/>
      <c r="BE516" s="4"/>
      <c r="BF516" s="4"/>
      <c r="BG516" s="4"/>
      <c r="BH516" s="4"/>
      <c r="BI516" s="4"/>
      <c r="BJ516" s="4"/>
      <c r="BK516" s="4"/>
      <c r="BL516" s="4"/>
      <c r="BM516" s="4"/>
    </row>
    <row r="517" spans="1:65" x14ac:dyDescent="0.15">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c r="AG517" s="4"/>
      <c r="AH517" s="4"/>
      <c r="AI517" s="4"/>
      <c r="AJ517" s="4"/>
      <c r="AK517" s="4"/>
      <c r="AL517" s="4"/>
      <c r="AM517" s="4"/>
      <c r="AN517" s="4"/>
      <c r="AO517" s="4"/>
      <c r="AP517" s="4"/>
      <c r="AQ517" s="4"/>
      <c r="AR517" s="4"/>
      <c r="AS517" s="4"/>
      <c r="AT517" s="4"/>
      <c r="AU517" s="4"/>
      <c r="AV517" s="4"/>
      <c r="AW517" s="4"/>
      <c r="AX517" s="4"/>
      <c r="AY517" s="4"/>
      <c r="AZ517" s="4"/>
      <c r="BA517" s="4"/>
      <c r="BB517" s="4"/>
      <c r="BC517" s="4"/>
      <c r="BD517" s="4"/>
      <c r="BE517" s="4"/>
      <c r="BF517" s="4"/>
      <c r="BG517" s="4"/>
      <c r="BH517" s="4"/>
      <c r="BI517" s="4"/>
      <c r="BJ517" s="4"/>
      <c r="BK517" s="4"/>
      <c r="BL517" s="4"/>
      <c r="BM517" s="4"/>
    </row>
    <row r="518" spans="1:65" x14ac:dyDescent="0.15">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4"/>
      <c r="AI518" s="4"/>
      <c r="AJ518" s="4"/>
      <c r="AK518" s="4"/>
      <c r="AL518" s="4"/>
      <c r="AM518" s="4"/>
      <c r="AN518" s="4"/>
      <c r="AO518" s="4"/>
      <c r="AP518" s="4"/>
      <c r="AQ518" s="4"/>
      <c r="AR518" s="4"/>
      <c r="AS518" s="4"/>
      <c r="AT518" s="4"/>
      <c r="AU518" s="4"/>
      <c r="AV518" s="4"/>
      <c r="AW518" s="4"/>
      <c r="AX518" s="4"/>
      <c r="AY518" s="4"/>
      <c r="AZ518" s="4"/>
      <c r="BA518" s="4"/>
      <c r="BB518" s="4"/>
      <c r="BC518" s="4"/>
      <c r="BD518" s="4"/>
      <c r="BE518" s="4"/>
      <c r="BF518" s="4"/>
      <c r="BG518" s="4"/>
      <c r="BH518" s="4"/>
      <c r="BI518" s="4"/>
      <c r="BJ518" s="4"/>
      <c r="BK518" s="4"/>
      <c r="BL518" s="4"/>
      <c r="BM518" s="4"/>
    </row>
    <row r="519" spans="1:65" x14ac:dyDescent="0.15">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c r="AG519" s="4"/>
      <c r="AH519" s="4"/>
      <c r="AI519" s="4"/>
      <c r="AJ519" s="4"/>
      <c r="AK519" s="4"/>
      <c r="AL519" s="4"/>
      <c r="AM519" s="4"/>
      <c r="AN519" s="4"/>
      <c r="AO519" s="4"/>
      <c r="AP519" s="4"/>
      <c r="AQ519" s="4"/>
      <c r="AR519" s="4"/>
      <c r="AS519" s="4"/>
      <c r="AT519" s="4"/>
      <c r="AU519" s="4"/>
      <c r="AV519" s="4"/>
      <c r="AW519" s="4"/>
      <c r="AX519" s="4"/>
      <c r="AY519" s="4"/>
      <c r="AZ519" s="4"/>
      <c r="BA519" s="4"/>
      <c r="BB519" s="4"/>
      <c r="BC519" s="4"/>
      <c r="BD519" s="4"/>
      <c r="BE519" s="4"/>
      <c r="BF519" s="4"/>
      <c r="BG519" s="4"/>
      <c r="BH519" s="4"/>
      <c r="BI519" s="4"/>
      <c r="BJ519" s="4"/>
      <c r="BK519" s="4"/>
      <c r="BL519" s="4"/>
      <c r="BM519" s="4"/>
    </row>
    <row r="520" spans="1:65" x14ac:dyDescent="0.15">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4"/>
      <c r="AI520" s="4"/>
      <c r="AJ520" s="4"/>
      <c r="AK520" s="4"/>
      <c r="AL520" s="4"/>
      <c r="AM520" s="4"/>
      <c r="AN520" s="4"/>
      <c r="AO520" s="4"/>
      <c r="AP520" s="4"/>
      <c r="AQ520" s="4"/>
      <c r="AR520" s="4"/>
      <c r="AS520" s="4"/>
      <c r="AT520" s="4"/>
      <c r="AU520" s="4"/>
      <c r="AV520" s="4"/>
      <c r="AW520" s="4"/>
      <c r="AX520" s="4"/>
      <c r="AY520" s="4"/>
      <c r="AZ520" s="4"/>
      <c r="BA520" s="4"/>
      <c r="BB520" s="4"/>
      <c r="BC520" s="4"/>
      <c r="BD520" s="4"/>
      <c r="BE520" s="4"/>
      <c r="BF520" s="4"/>
      <c r="BG520" s="4"/>
      <c r="BH520" s="4"/>
      <c r="BI520" s="4"/>
      <c r="BJ520" s="4"/>
      <c r="BK520" s="4"/>
      <c r="BL520" s="4"/>
      <c r="BM520" s="4"/>
    </row>
    <row r="521" spans="1:65" x14ac:dyDescent="0.15">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c r="AG521" s="4"/>
      <c r="AH521" s="4"/>
      <c r="AI521" s="4"/>
      <c r="AJ521" s="4"/>
      <c r="AK521" s="4"/>
      <c r="AL521" s="4"/>
      <c r="AM521" s="4"/>
      <c r="AN521" s="4"/>
      <c r="AO521" s="4"/>
      <c r="AP521" s="4"/>
      <c r="AQ521" s="4"/>
      <c r="AR521" s="4"/>
      <c r="AS521" s="4"/>
      <c r="AT521" s="4"/>
      <c r="AU521" s="4"/>
      <c r="AV521" s="4"/>
      <c r="AW521" s="4"/>
      <c r="AX521" s="4"/>
      <c r="AY521" s="4"/>
      <c r="AZ521" s="4"/>
      <c r="BA521" s="4"/>
      <c r="BB521" s="4"/>
      <c r="BC521" s="4"/>
      <c r="BD521" s="4"/>
      <c r="BE521" s="4"/>
      <c r="BF521" s="4"/>
      <c r="BG521" s="4"/>
      <c r="BH521" s="4"/>
      <c r="BI521" s="4"/>
      <c r="BJ521" s="4"/>
      <c r="BK521" s="4"/>
      <c r="BL521" s="4"/>
      <c r="BM521" s="4"/>
    </row>
    <row r="522" spans="1:65" x14ac:dyDescent="0.15">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c r="AG522" s="4"/>
      <c r="AH522" s="4"/>
      <c r="AI522" s="4"/>
      <c r="AJ522" s="4"/>
      <c r="AK522" s="4"/>
      <c r="AL522" s="4"/>
      <c r="AM522" s="4"/>
      <c r="AN522" s="4"/>
      <c r="AO522" s="4"/>
      <c r="AP522" s="4"/>
      <c r="AQ522" s="4"/>
      <c r="AR522" s="4"/>
      <c r="AS522" s="4"/>
      <c r="AT522" s="4"/>
      <c r="AU522" s="4"/>
      <c r="AV522" s="4"/>
      <c r="AW522" s="4"/>
      <c r="AX522" s="4"/>
      <c r="AY522" s="4"/>
      <c r="AZ522" s="4"/>
      <c r="BA522" s="4"/>
      <c r="BB522" s="4"/>
      <c r="BC522" s="4"/>
      <c r="BD522" s="4"/>
      <c r="BE522" s="4"/>
      <c r="BF522" s="4"/>
      <c r="BG522" s="4"/>
      <c r="BH522" s="4"/>
      <c r="BI522" s="4"/>
      <c r="BJ522" s="4"/>
      <c r="BK522" s="4"/>
      <c r="BL522" s="4"/>
      <c r="BM522" s="4"/>
    </row>
    <row r="523" spans="1:65" x14ac:dyDescent="0.15">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c r="AG523" s="4"/>
      <c r="AH523" s="4"/>
      <c r="AI523" s="4"/>
      <c r="AJ523" s="4"/>
      <c r="AK523" s="4"/>
      <c r="AL523" s="4"/>
      <c r="AM523" s="4"/>
      <c r="AN523" s="4"/>
      <c r="AO523" s="4"/>
      <c r="AP523" s="4"/>
      <c r="AQ523" s="4"/>
      <c r="AR523" s="4"/>
      <c r="AS523" s="4"/>
      <c r="AT523" s="4"/>
      <c r="AU523" s="4"/>
      <c r="AV523" s="4"/>
      <c r="AW523" s="4"/>
      <c r="AX523" s="4"/>
      <c r="AY523" s="4"/>
      <c r="AZ523" s="4"/>
      <c r="BA523" s="4"/>
      <c r="BB523" s="4"/>
      <c r="BC523" s="4"/>
      <c r="BD523" s="4"/>
      <c r="BE523" s="4"/>
      <c r="BF523" s="4"/>
      <c r="BG523" s="4"/>
      <c r="BH523" s="4"/>
      <c r="BI523" s="4"/>
      <c r="BJ523" s="4"/>
      <c r="BK523" s="4"/>
      <c r="BL523" s="4"/>
      <c r="BM523" s="4"/>
    </row>
    <row r="524" spans="1:65" x14ac:dyDescent="0.15">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c r="AG524" s="4"/>
      <c r="AH524" s="4"/>
      <c r="AI524" s="4"/>
      <c r="AJ524" s="4"/>
      <c r="AK524" s="4"/>
      <c r="AL524" s="4"/>
      <c r="AM524" s="4"/>
      <c r="AN524" s="4"/>
      <c r="AO524" s="4"/>
      <c r="AP524" s="4"/>
      <c r="AQ524" s="4"/>
      <c r="AR524" s="4"/>
      <c r="AS524" s="4"/>
      <c r="AT524" s="4"/>
      <c r="AU524" s="4"/>
      <c r="AV524" s="4"/>
      <c r="AW524" s="4"/>
      <c r="AX524" s="4"/>
      <c r="AY524" s="4"/>
      <c r="AZ524" s="4"/>
      <c r="BA524" s="4"/>
      <c r="BB524" s="4"/>
      <c r="BC524" s="4"/>
      <c r="BD524" s="4"/>
      <c r="BE524" s="4"/>
      <c r="BF524" s="4"/>
      <c r="BG524" s="4"/>
      <c r="BH524" s="4"/>
      <c r="BI524" s="4"/>
      <c r="BJ524" s="4"/>
      <c r="BK524" s="4"/>
      <c r="BL524" s="4"/>
      <c r="BM524" s="4"/>
    </row>
    <row r="525" spans="1:65" x14ac:dyDescent="0.1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c r="AG525" s="4"/>
      <c r="AH525" s="4"/>
      <c r="AI525" s="4"/>
      <c r="AJ525" s="4"/>
      <c r="AK525" s="4"/>
      <c r="AL525" s="4"/>
      <c r="AM525" s="4"/>
      <c r="AN525" s="4"/>
      <c r="AO525" s="4"/>
      <c r="AP525" s="4"/>
      <c r="AQ525" s="4"/>
      <c r="AR525" s="4"/>
      <c r="AS525" s="4"/>
      <c r="AT525" s="4"/>
      <c r="AU525" s="4"/>
      <c r="AV525" s="4"/>
      <c r="AW525" s="4"/>
      <c r="AX525" s="4"/>
      <c r="AY525" s="4"/>
      <c r="AZ525" s="4"/>
      <c r="BA525" s="4"/>
      <c r="BB525" s="4"/>
      <c r="BC525" s="4"/>
      <c r="BD525" s="4"/>
      <c r="BE525" s="4"/>
      <c r="BF525" s="4"/>
      <c r="BG525" s="4"/>
      <c r="BH525" s="4"/>
      <c r="BI525" s="4"/>
      <c r="BJ525" s="4"/>
      <c r="BK525" s="4"/>
      <c r="BL525" s="4"/>
      <c r="BM525" s="4"/>
    </row>
    <row r="526" spans="1:65" x14ac:dyDescent="0.15">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c r="AG526" s="4"/>
      <c r="AH526" s="4"/>
      <c r="AI526" s="4"/>
      <c r="AJ526" s="4"/>
      <c r="AK526" s="4"/>
      <c r="AL526" s="4"/>
      <c r="AM526" s="4"/>
      <c r="AN526" s="4"/>
      <c r="AO526" s="4"/>
      <c r="AP526" s="4"/>
      <c r="AQ526" s="4"/>
      <c r="AR526" s="4"/>
      <c r="AS526" s="4"/>
      <c r="AT526" s="4"/>
      <c r="AU526" s="4"/>
      <c r="AV526" s="4"/>
      <c r="AW526" s="4"/>
      <c r="AX526" s="4"/>
      <c r="AY526" s="4"/>
      <c r="AZ526" s="4"/>
      <c r="BA526" s="4"/>
      <c r="BB526" s="4"/>
      <c r="BC526" s="4"/>
      <c r="BD526" s="4"/>
      <c r="BE526" s="4"/>
      <c r="BF526" s="4"/>
      <c r="BG526" s="4"/>
      <c r="BH526" s="4"/>
      <c r="BI526" s="4"/>
      <c r="BJ526" s="4"/>
      <c r="BK526" s="4"/>
      <c r="BL526" s="4"/>
      <c r="BM526" s="4"/>
    </row>
    <row r="527" spans="1:65" x14ac:dyDescent="0.15">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c r="AG527" s="4"/>
      <c r="AH527" s="4"/>
      <c r="AI527" s="4"/>
      <c r="AJ527" s="4"/>
      <c r="AK527" s="4"/>
      <c r="AL527" s="4"/>
      <c r="AM527" s="4"/>
      <c r="AN527" s="4"/>
      <c r="AO527" s="4"/>
      <c r="AP527" s="4"/>
      <c r="AQ527" s="4"/>
      <c r="AR527" s="4"/>
      <c r="AS527" s="4"/>
      <c r="AT527" s="4"/>
      <c r="AU527" s="4"/>
      <c r="AV527" s="4"/>
      <c r="AW527" s="4"/>
      <c r="AX527" s="4"/>
      <c r="AY527" s="4"/>
      <c r="AZ527" s="4"/>
      <c r="BA527" s="4"/>
      <c r="BB527" s="4"/>
      <c r="BC527" s="4"/>
      <c r="BD527" s="4"/>
      <c r="BE527" s="4"/>
      <c r="BF527" s="4"/>
      <c r="BG527" s="4"/>
      <c r="BH527" s="4"/>
      <c r="BI527" s="4"/>
      <c r="BJ527" s="4"/>
      <c r="BK527" s="4"/>
      <c r="BL527" s="4"/>
      <c r="BM527" s="4"/>
    </row>
    <row r="528" spans="1:65" x14ac:dyDescent="0.15">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4"/>
      <c r="AI528" s="4"/>
      <c r="AJ528" s="4"/>
      <c r="AK528" s="4"/>
      <c r="AL528" s="4"/>
      <c r="AM528" s="4"/>
      <c r="AN528" s="4"/>
      <c r="AO528" s="4"/>
      <c r="AP528" s="4"/>
      <c r="AQ528" s="4"/>
      <c r="AR528" s="4"/>
      <c r="AS528" s="4"/>
      <c r="AT528" s="4"/>
      <c r="AU528" s="4"/>
      <c r="AV528" s="4"/>
      <c r="AW528" s="4"/>
      <c r="AX528" s="4"/>
      <c r="AY528" s="4"/>
      <c r="AZ528" s="4"/>
      <c r="BA528" s="4"/>
      <c r="BB528" s="4"/>
      <c r="BC528" s="4"/>
      <c r="BD528" s="4"/>
      <c r="BE528" s="4"/>
      <c r="BF528" s="4"/>
      <c r="BG528" s="4"/>
      <c r="BH528" s="4"/>
      <c r="BI528" s="4"/>
      <c r="BJ528" s="4"/>
      <c r="BK528" s="4"/>
      <c r="BL528" s="4"/>
      <c r="BM528" s="4"/>
    </row>
    <row r="529" spans="1:65" x14ac:dyDescent="0.15">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c r="AG529" s="4"/>
      <c r="AH529" s="4"/>
      <c r="AI529" s="4"/>
      <c r="AJ529" s="4"/>
      <c r="AK529" s="4"/>
      <c r="AL529" s="4"/>
      <c r="AM529" s="4"/>
      <c r="AN529" s="4"/>
      <c r="AO529" s="4"/>
      <c r="AP529" s="4"/>
      <c r="AQ529" s="4"/>
      <c r="AR529" s="4"/>
      <c r="AS529" s="4"/>
      <c r="AT529" s="4"/>
      <c r="AU529" s="4"/>
      <c r="AV529" s="4"/>
      <c r="AW529" s="4"/>
      <c r="AX529" s="4"/>
      <c r="AY529" s="4"/>
      <c r="AZ529" s="4"/>
      <c r="BA529" s="4"/>
      <c r="BB529" s="4"/>
      <c r="BC529" s="4"/>
      <c r="BD529" s="4"/>
      <c r="BE529" s="4"/>
      <c r="BF529" s="4"/>
      <c r="BG529" s="4"/>
      <c r="BH529" s="4"/>
      <c r="BI529" s="4"/>
      <c r="BJ529" s="4"/>
      <c r="BK529" s="4"/>
      <c r="BL529" s="4"/>
      <c r="BM529" s="4"/>
    </row>
    <row r="530" spans="1:65" x14ac:dyDescent="0.15">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c r="AG530" s="4"/>
      <c r="AH530" s="4"/>
      <c r="AI530" s="4"/>
      <c r="AJ530" s="4"/>
      <c r="AK530" s="4"/>
      <c r="AL530" s="4"/>
      <c r="AM530" s="4"/>
      <c r="AN530" s="4"/>
      <c r="AO530" s="4"/>
      <c r="AP530" s="4"/>
      <c r="AQ530" s="4"/>
      <c r="AR530" s="4"/>
      <c r="AS530" s="4"/>
      <c r="AT530" s="4"/>
      <c r="AU530" s="4"/>
      <c r="AV530" s="4"/>
      <c r="AW530" s="4"/>
      <c r="AX530" s="4"/>
      <c r="AY530" s="4"/>
      <c r="AZ530" s="4"/>
      <c r="BA530" s="4"/>
      <c r="BB530" s="4"/>
      <c r="BC530" s="4"/>
      <c r="BD530" s="4"/>
      <c r="BE530" s="4"/>
      <c r="BF530" s="4"/>
      <c r="BG530" s="4"/>
      <c r="BH530" s="4"/>
      <c r="BI530" s="4"/>
      <c r="BJ530" s="4"/>
      <c r="BK530" s="4"/>
      <c r="BL530" s="4"/>
      <c r="BM530" s="4"/>
    </row>
    <row r="531" spans="1:65" x14ac:dyDescent="0.15">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c r="AG531" s="4"/>
      <c r="AH531" s="4"/>
      <c r="AI531" s="4"/>
      <c r="AJ531" s="4"/>
      <c r="AK531" s="4"/>
      <c r="AL531" s="4"/>
      <c r="AM531" s="4"/>
      <c r="AN531" s="4"/>
      <c r="AO531" s="4"/>
      <c r="AP531" s="4"/>
      <c r="AQ531" s="4"/>
      <c r="AR531" s="4"/>
      <c r="AS531" s="4"/>
      <c r="AT531" s="4"/>
      <c r="AU531" s="4"/>
      <c r="AV531" s="4"/>
      <c r="AW531" s="4"/>
      <c r="AX531" s="4"/>
      <c r="AY531" s="4"/>
      <c r="AZ531" s="4"/>
      <c r="BA531" s="4"/>
      <c r="BB531" s="4"/>
      <c r="BC531" s="4"/>
      <c r="BD531" s="4"/>
      <c r="BE531" s="4"/>
      <c r="BF531" s="4"/>
      <c r="BG531" s="4"/>
      <c r="BH531" s="4"/>
      <c r="BI531" s="4"/>
      <c r="BJ531" s="4"/>
      <c r="BK531" s="4"/>
      <c r="BL531" s="4"/>
      <c r="BM531" s="4"/>
    </row>
    <row r="532" spans="1:65" x14ac:dyDescent="0.15">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4"/>
      <c r="AI532" s="4"/>
      <c r="AJ532" s="4"/>
      <c r="AK532" s="4"/>
      <c r="AL532" s="4"/>
      <c r="AM532" s="4"/>
      <c r="AN532" s="4"/>
      <c r="AO532" s="4"/>
      <c r="AP532" s="4"/>
      <c r="AQ532" s="4"/>
      <c r="AR532" s="4"/>
      <c r="AS532" s="4"/>
      <c r="AT532" s="4"/>
      <c r="AU532" s="4"/>
      <c r="AV532" s="4"/>
      <c r="AW532" s="4"/>
      <c r="AX532" s="4"/>
      <c r="AY532" s="4"/>
      <c r="AZ532" s="4"/>
      <c r="BA532" s="4"/>
      <c r="BB532" s="4"/>
      <c r="BC532" s="4"/>
      <c r="BD532" s="4"/>
      <c r="BE532" s="4"/>
      <c r="BF532" s="4"/>
      <c r="BG532" s="4"/>
      <c r="BH532" s="4"/>
      <c r="BI532" s="4"/>
      <c r="BJ532" s="4"/>
      <c r="BK532" s="4"/>
      <c r="BL532" s="4"/>
      <c r="BM532" s="4"/>
    </row>
    <row r="533" spans="1:65" x14ac:dyDescent="0.15">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4"/>
      <c r="AI533" s="4"/>
      <c r="AJ533" s="4"/>
      <c r="AK533" s="4"/>
      <c r="AL533" s="4"/>
      <c r="AM533" s="4"/>
      <c r="AN533" s="4"/>
      <c r="AO533" s="4"/>
      <c r="AP533" s="4"/>
      <c r="AQ533" s="4"/>
      <c r="AR533" s="4"/>
      <c r="AS533" s="4"/>
      <c r="AT533" s="4"/>
      <c r="AU533" s="4"/>
      <c r="AV533" s="4"/>
      <c r="AW533" s="4"/>
      <c r="AX533" s="4"/>
      <c r="AY533" s="4"/>
      <c r="AZ533" s="4"/>
      <c r="BA533" s="4"/>
      <c r="BB533" s="4"/>
      <c r="BC533" s="4"/>
      <c r="BD533" s="4"/>
      <c r="BE533" s="4"/>
      <c r="BF533" s="4"/>
      <c r="BG533" s="4"/>
      <c r="BH533" s="4"/>
      <c r="BI533" s="4"/>
      <c r="BJ533" s="4"/>
      <c r="BK533" s="4"/>
      <c r="BL533" s="4"/>
      <c r="BM533" s="4"/>
    </row>
    <row r="534" spans="1:65" x14ac:dyDescent="0.15">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c r="AG534" s="4"/>
      <c r="AH534" s="4"/>
      <c r="AI534" s="4"/>
      <c r="AJ534" s="4"/>
      <c r="AK534" s="4"/>
      <c r="AL534" s="4"/>
      <c r="AM534" s="4"/>
      <c r="AN534" s="4"/>
      <c r="AO534" s="4"/>
      <c r="AP534" s="4"/>
      <c r="AQ534" s="4"/>
      <c r="AR534" s="4"/>
      <c r="AS534" s="4"/>
      <c r="AT534" s="4"/>
      <c r="AU534" s="4"/>
      <c r="AV534" s="4"/>
      <c r="AW534" s="4"/>
      <c r="AX534" s="4"/>
      <c r="AY534" s="4"/>
      <c r="AZ534" s="4"/>
      <c r="BA534" s="4"/>
      <c r="BB534" s="4"/>
      <c r="BC534" s="4"/>
      <c r="BD534" s="4"/>
      <c r="BE534" s="4"/>
      <c r="BF534" s="4"/>
      <c r="BG534" s="4"/>
      <c r="BH534" s="4"/>
      <c r="BI534" s="4"/>
      <c r="BJ534" s="4"/>
      <c r="BK534" s="4"/>
      <c r="BL534" s="4"/>
      <c r="BM534" s="4"/>
    </row>
    <row r="535" spans="1:65" x14ac:dyDescent="0.1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4"/>
      <c r="AI535" s="4"/>
      <c r="AJ535" s="4"/>
      <c r="AK535" s="4"/>
      <c r="AL535" s="4"/>
      <c r="AM535" s="4"/>
      <c r="AN535" s="4"/>
      <c r="AO535" s="4"/>
      <c r="AP535" s="4"/>
      <c r="AQ535" s="4"/>
      <c r="AR535" s="4"/>
      <c r="AS535" s="4"/>
      <c r="AT535" s="4"/>
      <c r="AU535" s="4"/>
      <c r="AV535" s="4"/>
      <c r="AW535" s="4"/>
      <c r="AX535" s="4"/>
      <c r="AY535" s="4"/>
      <c r="AZ535" s="4"/>
      <c r="BA535" s="4"/>
      <c r="BB535" s="4"/>
      <c r="BC535" s="4"/>
      <c r="BD535" s="4"/>
      <c r="BE535" s="4"/>
      <c r="BF535" s="4"/>
      <c r="BG535" s="4"/>
      <c r="BH535" s="4"/>
      <c r="BI535" s="4"/>
      <c r="BJ535" s="4"/>
      <c r="BK535" s="4"/>
      <c r="BL535" s="4"/>
      <c r="BM535" s="4"/>
    </row>
    <row r="536" spans="1:65" x14ac:dyDescent="0.15">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c r="AG536" s="4"/>
      <c r="AH536" s="4"/>
      <c r="AI536" s="4"/>
      <c r="AJ536" s="4"/>
      <c r="AK536" s="4"/>
      <c r="AL536" s="4"/>
      <c r="AM536" s="4"/>
      <c r="AN536" s="4"/>
      <c r="AO536" s="4"/>
      <c r="AP536" s="4"/>
      <c r="AQ536" s="4"/>
      <c r="AR536" s="4"/>
      <c r="AS536" s="4"/>
      <c r="AT536" s="4"/>
      <c r="AU536" s="4"/>
      <c r="AV536" s="4"/>
      <c r="AW536" s="4"/>
      <c r="AX536" s="4"/>
      <c r="AY536" s="4"/>
      <c r="AZ536" s="4"/>
      <c r="BA536" s="4"/>
      <c r="BB536" s="4"/>
      <c r="BC536" s="4"/>
      <c r="BD536" s="4"/>
      <c r="BE536" s="4"/>
      <c r="BF536" s="4"/>
      <c r="BG536" s="4"/>
      <c r="BH536" s="4"/>
      <c r="BI536" s="4"/>
      <c r="BJ536" s="4"/>
      <c r="BK536" s="4"/>
      <c r="BL536" s="4"/>
      <c r="BM536" s="4"/>
    </row>
    <row r="537" spans="1:65" x14ac:dyDescent="0.15">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c r="AG537" s="4"/>
      <c r="AH537" s="4"/>
      <c r="AI537" s="4"/>
      <c r="AJ537" s="4"/>
      <c r="AK537" s="4"/>
      <c r="AL537" s="4"/>
      <c r="AM537" s="4"/>
      <c r="AN537" s="4"/>
      <c r="AO537" s="4"/>
      <c r="AP537" s="4"/>
      <c r="AQ537" s="4"/>
      <c r="AR537" s="4"/>
      <c r="AS537" s="4"/>
      <c r="AT537" s="4"/>
      <c r="AU537" s="4"/>
      <c r="AV537" s="4"/>
      <c r="AW537" s="4"/>
      <c r="AX537" s="4"/>
      <c r="AY537" s="4"/>
      <c r="AZ537" s="4"/>
      <c r="BA537" s="4"/>
      <c r="BB537" s="4"/>
      <c r="BC537" s="4"/>
      <c r="BD537" s="4"/>
      <c r="BE537" s="4"/>
      <c r="BF537" s="4"/>
      <c r="BG537" s="4"/>
      <c r="BH537" s="4"/>
      <c r="BI537" s="4"/>
      <c r="BJ537" s="4"/>
      <c r="BK537" s="4"/>
      <c r="BL537" s="4"/>
      <c r="BM537" s="4"/>
    </row>
    <row r="538" spans="1:65" x14ac:dyDescent="0.15">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c r="AG538" s="4"/>
      <c r="AH538" s="4"/>
      <c r="AI538" s="4"/>
      <c r="AJ538" s="4"/>
      <c r="AK538" s="4"/>
      <c r="AL538" s="4"/>
      <c r="AM538" s="4"/>
      <c r="AN538" s="4"/>
      <c r="AO538" s="4"/>
      <c r="AP538" s="4"/>
      <c r="AQ538" s="4"/>
      <c r="AR538" s="4"/>
      <c r="AS538" s="4"/>
      <c r="AT538" s="4"/>
      <c r="AU538" s="4"/>
      <c r="AV538" s="4"/>
      <c r="AW538" s="4"/>
      <c r="AX538" s="4"/>
      <c r="AY538" s="4"/>
      <c r="AZ538" s="4"/>
      <c r="BA538" s="4"/>
      <c r="BB538" s="4"/>
      <c r="BC538" s="4"/>
      <c r="BD538" s="4"/>
      <c r="BE538" s="4"/>
      <c r="BF538" s="4"/>
      <c r="BG538" s="4"/>
      <c r="BH538" s="4"/>
      <c r="BI538" s="4"/>
      <c r="BJ538" s="4"/>
      <c r="BK538" s="4"/>
      <c r="BL538" s="4"/>
      <c r="BM538" s="4"/>
    </row>
    <row r="539" spans="1:65" x14ac:dyDescent="0.15">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c r="AI539" s="4"/>
      <c r="AJ539" s="4"/>
      <c r="AK539" s="4"/>
      <c r="AL539" s="4"/>
      <c r="AM539" s="4"/>
      <c r="AN539" s="4"/>
      <c r="AO539" s="4"/>
      <c r="AP539" s="4"/>
      <c r="AQ539" s="4"/>
      <c r="AR539" s="4"/>
      <c r="AS539" s="4"/>
      <c r="AT539" s="4"/>
      <c r="AU539" s="4"/>
      <c r="AV539" s="4"/>
      <c r="AW539" s="4"/>
      <c r="AX539" s="4"/>
      <c r="AY539" s="4"/>
      <c r="AZ539" s="4"/>
      <c r="BA539" s="4"/>
      <c r="BB539" s="4"/>
      <c r="BC539" s="4"/>
      <c r="BD539" s="4"/>
      <c r="BE539" s="4"/>
      <c r="BF539" s="4"/>
      <c r="BG539" s="4"/>
      <c r="BH539" s="4"/>
      <c r="BI539" s="4"/>
      <c r="BJ539" s="4"/>
      <c r="BK539" s="4"/>
      <c r="BL539" s="4"/>
      <c r="BM539" s="4"/>
    </row>
    <row r="540" spans="1:65" x14ac:dyDescent="0.15">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c r="AG540" s="4"/>
      <c r="AH540" s="4"/>
      <c r="AI540" s="4"/>
      <c r="AJ540" s="4"/>
      <c r="AK540" s="4"/>
      <c r="AL540" s="4"/>
      <c r="AM540" s="4"/>
      <c r="AN540" s="4"/>
      <c r="AO540" s="4"/>
      <c r="AP540" s="4"/>
      <c r="AQ540" s="4"/>
      <c r="AR540" s="4"/>
      <c r="AS540" s="4"/>
      <c r="AT540" s="4"/>
      <c r="AU540" s="4"/>
      <c r="AV540" s="4"/>
      <c r="AW540" s="4"/>
      <c r="AX540" s="4"/>
      <c r="AY540" s="4"/>
      <c r="AZ540" s="4"/>
      <c r="BA540" s="4"/>
      <c r="BB540" s="4"/>
      <c r="BC540" s="4"/>
      <c r="BD540" s="4"/>
      <c r="BE540" s="4"/>
      <c r="BF540" s="4"/>
      <c r="BG540" s="4"/>
      <c r="BH540" s="4"/>
      <c r="BI540" s="4"/>
      <c r="BJ540" s="4"/>
      <c r="BK540" s="4"/>
      <c r="BL540" s="4"/>
      <c r="BM540" s="4"/>
    </row>
    <row r="541" spans="1:65" x14ac:dyDescent="0.15">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c r="AI541" s="4"/>
      <c r="AJ541" s="4"/>
      <c r="AK541" s="4"/>
      <c r="AL541" s="4"/>
      <c r="AM541" s="4"/>
      <c r="AN541" s="4"/>
      <c r="AO541" s="4"/>
      <c r="AP541" s="4"/>
      <c r="AQ541" s="4"/>
      <c r="AR541" s="4"/>
      <c r="AS541" s="4"/>
      <c r="AT541" s="4"/>
      <c r="AU541" s="4"/>
      <c r="AV541" s="4"/>
      <c r="AW541" s="4"/>
      <c r="AX541" s="4"/>
      <c r="AY541" s="4"/>
      <c r="AZ541" s="4"/>
      <c r="BA541" s="4"/>
      <c r="BB541" s="4"/>
      <c r="BC541" s="4"/>
      <c r="BD541" s="4"/>
      <c r="BE541" s="4"/>
      <c r="BF541" s="4"/>
      <c r="BG541" s="4"/>
      <c r="BH541" s="4"/>
      <c r="BI541" s="4"/>
      <c r="BJ541" s="4"/>
      <c r="BK541" s="4"/>
      <c r="BL541" s="4"/>
      <c r="BM541" s="4"/>
    </row>
    <row r="542" spans="1:65" x14ac:dyDescent="0.15">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c r="AG542" s="4"/>
      <c r="AH542" s="4"/>
      <c r="AI542" s="4"/>
      <c r="AJ542" s="4"/>
      <c r="AK542" s="4"/>
      <c r="AL542" s="4"/>
      <c r="AM542" s="4"/>
      <c r="AN542" s="4"/>
      <c r="AO542" s="4"/>
      <c r="AP542" s="4"/>
      <c r="AQ542" s="4"/>
      <c r="AR542" s="4"/>
      <c r="AS542" s="4"/>
      <c r="AT542" s="4"/>
      <c r="AU542" s="4"/>
      <c r="AV542" s="4"/>
      <c r="AW542" s="4"/>
      <c r="AX542" s="4"/>
      <c r="AY542" s="4"/>
      <c r="AZ542" s="4"/>
      <c r="BA542" s="4"/>
      <c r="BB542" s="4"/>
      <c r="BC542" s="4"/>
      <c r="BD542" s="4"/>
      <c r="BE542" s="4"/>
      <c r="BF542" s="4"/>
      <c r="BG542" s="4"/>
      <c r="BH542" s="4"/>
      <c r="BI542" s="4"/>
      <c r="BJ542" s="4"/>
      <c r="BK542" s="4"/>
      <c r="BL542" s="4"/>
      <c r="BM542" s="4"/>
    </row>
    <row r="543" spans="1:65" x14ac:dyDescent="0.15">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4"/>
      <c r="AI543" s="4"/>
      <c r="AJ543" s="4"/>
      <c r="AK543" s="4"/>
      <c r="AL543" s="4"/>
      <c r="AM543" s="4"/>
      <c r="AN543" s="4"/>
      <c r="AO543" s="4"/>
      <c r="AP543" s="4"/>
      <c r="AQ543" s="4"/>
      <c r="AR543" s="4"/>
      <c r="AS543" s="4"/>
      <c r="AT543" s="4"/>
      <c r="AU543" s="4"/>
      <c r="AV543" s="4"/>
      <c r="AW543" s="4"/>
      <c r="AX543" s="4"/>
      <c r="AY543" s="4"/>
      <c r="AZ543" s="4"/>
      <c r="BA543" s="4"/>
      <c r="BB543" s="4"/>
      <c r="BC543" s="4"/>
      <c r="BD543" s="4"/>
      <c r="BE543" s="4"/>
      <c r="BF543" s="4"/>
      <c r="BG543" s="4"/>
      <c r="BH543" s="4"/>
      <c r="BI543" s="4"/>
      <c r="BJ543" s="4"/>
      <c r="BK543" s="4"/>
      <c r="BL543" s="4"/>
      <c r="BM543" s="4"/>
    </row>
    <row r="544" spans="1:65" x14ac:dyDescent="0.15">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c r="AG544" s="4"/>
      <c r="AH544" s="4"/>
      <c r="AI544" s="4"/>
      <c r="AJ544" s="4"/>
      <c r="AK544" s="4"/>
      <c r="AL544" s="4"/>
      <c r="AM544" s="4"/>
      <c r="AN544" s="4"/>
      <c r="AO544" s="4"/>
      <c r="AP544" s="4"/>
      <c r="AQ544" s="4"/>
      <c r="AR544" s="4"/>
      <c r="AS544" s="4"/>
      <c r="AT544" s="4"/>
      <c r="AU544" s="4"/>
      <c r="AV544" s="4"/>
      <c r="AW544" s="4"/>
      <c r="AX544" s="4"/>
      <c r="AY544" s="4"/>
      <c r="AZ544" s="4"/>
      <c r="BA544" s="4"/>
      <c r="BB544" s="4"/>
      <c r="BC544" s="4"/>
      <c r="BD544" s="4"/>
      <c r="BE544" s="4"/>
      <c r="BF544" s="4"/>
      <c r="BG544" s="4"/>
      <c r="BH544" s="4"/>
      <c r="BI544" s="4"/>
      <c r="BJ544" s="4"/>
      <c r="BK544" s="4"/>
      <c r="BL544" s="4"/>
      <c r="BM544" s="4"/>
    </row>
    <row r="545" spans="1:65" x14ac:dyDescent="0.1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4"/>
      <c r="AI545" s="4"/>
      <c r="AJ545" s="4"/>
      <c r="AK545" s="4"/>
      <c r="AL545" s="4"/>
      <c r="AM545" s="4"/>
      <c r="AN545" s="4"/>
      <c r="AO545" s="4"/>
      <c r="AP545" s="4"/>
      <c r="AQ545" s="4"/>
      <c r="AR545" s="4"/>
      <c r="AS545" s="4"/>
      <c r="AT545" s="4"/>
      <c r="AU545" s="4"/>
      <c r="AV545" s="4"/>
      <c r="AW545" s="4"/>
      <c r="AX545" s="4"/>
      <c r="AY545" s="4"/>
      <c r="AZ545" s="4"/>
      <c r="BA545" s="4"/>
      <c r="BB545" s="4"/>
      <c r="BC545" s="4"/>
      <c r="BD545" s="4"/>
      <c r="BE545" s="4"/>
      <c r="BF545" s="4"/>
      <c r="BG545" s="4"/>
      <c r="BH545" s="4"/>
      <c r="BI545" s="4"/>
      <c r="BJ545" s="4"/>
      <c r="BK545" s="4"/>
      <c r="BL545" s="4"/>
      <c r="BM545" s="4"/>
    </row>
    <row r="546" spans="1:65" x14ac:dyDescent="0.15">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4"/>
      <c r="AI546" s="4"/>
      <c r="AJ546" s="4"/>
      <c r="AK546" s="4"/>
      <c r="AL546" s="4"/>
      <c r="AM546" s="4"/>
      <c r="AN546" s="4"/>
      <c r="AO546" s="4"/>
      <c r="AP546" s="4"/>
      <c r="AQ546" s="4"/>
      <c r="AR546" s="4"/>
      <c r="AS546" s="4"/>
      <c r="AT546" s="4"/>
      <c r="AU546" s="4"/>
      <c r="AV546" s="4"/>
      <c r="AW546" s="4"/>
      <c r="AX546" s="4"/>
      <c r="AY546" s="4"/>
      <c r="AZ546" s="4"/>
      <c r="BA546" s="4"/>
      <c r="BB546" s="4"/>
      <c r="BC546" s="4"/>
      <c r="BD546" s="4"/>
      <c r="BE546" s="4"/>
      <c r="BF546" s="4"/>
      <c r="BG546" s="4"/>
      <c r="BH546" s="4"/>
      <c r="BI546" s="4"/>
      <c r="BJ546" s="4"/>
      <c r="BK546" s="4"/>
      <c r="BL546" s="4"/>
      <c r="BM546" s="4"/>
    </row>
    <row r="547" spans="1:65" x14ac:dyDescent="0.15">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c r="AI547" s="4"/>
      <c r="AJ547" s="4"/>
      <c r="AK547" s="4"/>
      <c r="AL547" s="4"/>
      <c r="AM547" s="4"/>
      <c r="AN547" s="4"/>
      <c r="AO547" s="4"/>
      <c r="AP547" s="4"/>
      <c r="AQ547" s="4"/>
      <c r="AR547" s="4"/>
      <c r="AS547" s="4"/>
      <c r="AT547" s="4"/>
      <c r="AU547" s="4"/>
      <c r="AV547" s="4"/>
      <c r="AW547" s="4"/>
      <c r="AX547" s="4"/>
      <c r="AY547" s="4"/>
      <c r="AZ547" s="4"/>
      <c r="BA547" s="4"/>
      <c r="BB547" s="4"/>
      <c r="BC547" s="4"/>
      <c r="BD547" s="4"/>
      <c r="BE547" s="4"/>
      <c r="BF547" s="4"/>
      <c r="BG547" s="4"/>
      <c r="BH547" s="4"/>
      <c r="BI547" s="4"/>
      <c r="BJ547" s="4"/>
      <c r="BK547" s="4"/>
      <c r="BL547" s="4"/>
      <c r="BM547" s="4"/>
    </row>
    <row r="548" spans="1:65" x14ac:dyDescent="0.15">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4"/>
      <c r="AI548" s="4"/>
      <c r="AJ548" s="4"/>
      <c r="AK548" s="4"/>
      <c r="AL548" s="4"/>
      <c r="AM548" s="4"/>
      <c r="AN548" s="4"/>
      <c r="AO548" s="4"/>
      <c r="AP548" s="4"/>
      <c r="AQ548" s="4"/>
      <c r="AR548" s="4"/>
      <c r="AS548" s="4"/>
      <c r="AT548" s="4"/>
      <c r="AU548" s="4"/>
      <c r="AV548" s="4"/>
      <c r="AW548" s="4"/>
      <c r="AX548" s="4"/>
      <c r="AY548" s="4"/>
      <c r="AZ548" s="4"/>
      <c r="BA548" s="4"/>
      <c r="BB548" s="4"/>
      <c r="BC548" s="4"/>
      <c r="BD548" s="4"/>
      <c r="BE548" s="4"/>
      <c r="BF548" s="4"/>
      <c r="BG548" s="4"/>
      <c r="BH548" s="4"/>
      <c r="BI548" s="4"/>
      <c r="BJ548" s="4"/>
      <c r="BK548" s="4"/>
      <c r="BL548" s="4"/>
      <c r="BM548" s="4"/>
    </row>
    <row r="549" spans="1:65" x14ac:dyDescent="0.15">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c r="AG549" s="4"/>
      <c r="AH549" s="4"/>
      <c r="AI549" s="4"/>
      <c r="AJ549" s="4"/>
      <c r="AK549" s="4"/>
      <c r="AL549" s="4"/>
      <c r="AM549" s="4"/>
      <c r="AN549" s="4"/>
      <c r="AO549" s="4"/>
      <c r="AP549" s="4"/>
      <c r="AQ549" s="4"/>
      <c r="AR549" s="4"/>
      <c r="AS549" s="4"/>
      <c r="AT549" s="4"/>
      <c r="AU549" s="4"/>
      <c r="AV549" s="4"/>
      <c r="AW549" s="4"/>
      <c r="AX549" s="4"/>
      <c r="AY549" s="4"/>
      <c r="AZ549" s="4"/>
      <c r="BA549" s="4"/>
      <c r="BB549" s="4"/>
      <c r="BC549" s="4"/>
      <c r="BD549" s="4"/>
      <c r="BE549" s="4"/>
      <c r="BF549" s="4"/>
      <c r="BG549" s="4"/>
      <c r="BH549" s="4"/>
      <c r="BI549" s="4"/>
      <c r="BJ549" s="4"/>
      <c r="BK549" s="4"/>
      <c r="BL549" s="4"/>
      <c r="BM549" s="4"/>
    </row>
    <row r="550" spans="1:65" x14ac:dyDescent="0.15">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c r="AG550" s="4"/>
      <c r="AH550" s="4"/>
      <c r="AI550" s="4"/>
      <c r="AJ550" s="4"/>
      <c r="AK550" s="4"/>
      <c r="AL550" s="4"/>
      <c r="AM550" s="4"/>
      <c r="AN550" s="4"/>
      <c r="AO550" s="4"/>
      <c r="AP550" s="4"/>
      <c r="AQ550" s="4"/>
      <c r="AR550" s="4"/>
      <c r="AS550" s="4"/>
      <c r="AT550" s="4"/>
      <c r="AU550" s="4"/>
      <c r="AV550" s="4"/>
      <c r="AW550" s="4"/>
      <c r="AX550" s="4"/>
      <c r="AY550" s="4"/>
      <c r="AZ550" s="4"/>
      <c r="BA550" s="4"/>
      <c r="BB550" s="4"/>
      <c r="BC550" s="4"/>
      <c r="BD550" s="4"/>
      <c r="BE550" s="4"/>
      <c r="BF550" s="4"/>
      <c r="BG550" s="4"/>
      <c r="BH550" s="4"/>
      <c r="BI550" s="4"/>
      <c r="BJ550" s="4"/>
      <c r="BK550" s="4"/>
      <c r="BL550" s="4"/>
      <c r="BM550" s="4"/>
    </row>
    <row r="551" spans="1:65" x14ac:dyDescent="0.15">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c r="AG551" s="4"/>
      <c r="AH551" s="4"/>
      <c r="AI551" s="4"/>
      <c r="AJ551" s="4"/>
      <c r="AK551" s="4"/>
      <c r="AL551" s="4"/>
      <c r="AM551" s="4"/>
      <c r="AN551" s="4"/>
      <c r="AO551" s="4"/>
      <c r="AP551" s="4"/>
      <c r="AQ551" s="4"/>
      <c r="AR551" s="4"/>
      <c r="AS551" s="4"/>
      <c r="AT551" s="4"/>
      <c r="AU551" s="4"/>
      <c r="AV551" s="4"/>
      <c r="AW551" s="4"/>
      <c r="AX551" s="4"/>
      <c r="AY551" s="4"/>
      <c r="AZ551" s="4"/>
      <c r="BA551" s="4"/>
      <c r="BB551" s="4"/>
      <c r="BC551" s="4"/>
      <c r="BD551" s="4"/>
      <c r="BE551" s="4"/>
      <c r="BF551" s="4"/>
      <c r="BG551" s="4"/>
      <c r="BH551" s="4"/>
      <c r="BI551" s="4"/>
      <c r="BJ551" s="4"/>
      <c r="BK551" s="4"/>
      <c r="BL551" s="4"/>
      <c r="BM551" s="4"/>
    </row>
    <row r="552" spans="1:65" x14ac:dyDescent="0.15">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c r="AG552" s="4"/>
      <c r="AH552" s="4"/>
      <c r="AI552" s="4"/>
      <c r="AJ552" s="4"/>
      <c r="AK552" s="4"/>
      <c r="AL552" s="4"/>
      <c r="AM552" s="4"/>
      <c r="AN552" s="4"/>
      <c r="AO552" s="4"/>
      <c r="AP552" s="4"/>
      <c r="AQ552" s="4"/>
      <c r="AR552" s="4"/>
      <c r="AS552" s="4"/>
      <c r="AT552" s="4"/>
      <c r="AU552" s="4"/>
      <c r="AV552" s="4"/>
      <c r="AW552" s="4"/>
      <c r="AX552" s="4"/>
      <c r="AY552" s="4"/>
      <c r="AZ552" s="4"/>
      <c r="BA552" s="4"/>
      <c r="BB552" s="4"/>
      <c r="BC552" s="4"/>
      <c r="BD552" s="4"/>
      <c r="BE552" s="4"/>
      <c r="BF552" s="4"/>
      <c r="BG552" s="4"/>
      <c r="BH552" s="4"/>
      <c r="BI552" s="4"/>
      <c r="BJ552" s="4"/>
      <c r="BK552" s="4"/>
      <c r="BL552" s="4"/>
      <c r="BM552" s="4"/>
    </row>
    <row r="553" spans="1:65" x14ac:dyDescent="0.15">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c r="AG553" s="4"/>
      <c r="AH553" s="4"/>
      <c r="AI553" s="4"/>
      <c r="AJ553" s="4"/>
      <c r="AK553" s="4"/>
      <c r="AL553" s="4"/>
      <c r="AM553" s="4"/>
      <c r="AN553" s="4"/>
      <c r="AO553" s="4"/>
      <c r="AP553" s="4"/>
      <c r="AQ553" s="4"/>
      <c r="AR553" s="4"/>
      <c r="AS553" s="4"/>
      <c r="AT553" s="4"/>
      <c r="AU553" s="4"/>
      <c r="AV553" s="4"/>
      <c r="AW553" s="4"/>
      <c r="AX553" s="4"/>
      <c r="AY553" s="4"/>
      <c r="AZ553" s="4"/>
      <c r="BA553" s="4"/>
      <c r="BB553" s="4"/>
      <c r="BC553" s="4"/>
      <c r="BD553" s="4"/>
      <c r="BE553" s="4"/>
      <c r="BF553" s="4"/>
      <c r="BG553" s="4"/>
      <c r="BH553" s="4"/>
      <c r="BI553" s="4"/>
      <c r="BJ553" s="4"/>
      <c r="BK553" s="4"/>
      <c r="BL553" s="4"/>
      <c r="BM553" s="4"/>
    </row>
    <row r="554" spans="1:65" x14ac:dyDescent="0.15">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c r="AG554" s="4"/>
      <c r="AH554" s="4"/>
      <c r="AI554" s="4"/>
      <c r="AJ554" s="4"/>
      <c r="AK554" s="4"/>
      <c r="AL554" s="4"/>
      <c r="AM554" s="4"/>
      <c r="AN554" s="4"/>
      <c r="AO554" s="4"/>
      <c r="AP554" s="4"/>
      <c r="AQ554" s="4"/>
      <c r="AR554" s="4"/>
      <c r="AS554" s="4"/>
      <c r="AT554" s="4"/>
      <c r="AU554" s="4"/>
      <c r="AV554" s="4"/>
      <c r="AW554" s="4"/>
      <c r="AX554" s="4"/>
      <c r="AY554" s="4"/>
      <c r="AZ554" s="4"/>
      <c r="BA554" s="4"/>
      <c r="BB554" s="4"/>
      <c r="BC554" s="4"/>
      <c r="BD554" s="4"/>
      <c r="BE554" s="4"/>
      <c r="BF554" s="4"/>
      <c r="BG554" s="4"/>
      <c r="BH554" s="4"/>
      <c r="BI554" s="4"/>
      <c r="BJ554" s="4"/>
      <c r="BK554" s="4"/>
      <c r="BL554" s="4"/>
      <c r="BM554" s="4"/>
    </row>
    <row r="555" spans="1:65" x14ac:dyDescent="0.1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c r="AG555" s="4"/>
      <c r="AH555" s="4"/>
      <c r="AI555" s="4"/>
      <c r="AJ555" s="4"/>
      <c r="AK555" s="4"/>
      <c r="AL555" s="4"/>
      <c r="AM555" s="4"/>
      <c r="AN555" s="4"/>
      <c r="AO555" s="4"/>
      <c r="AP555" s="4"/>
      <c r="AQ555" s="4"/>
      <c r="AR555" s="4"/>
      <c r="AS555" s="4"/>
      <c r="AT555" s="4"/>
      <c r="AU555" s="4"/>
      <c r="AV555" s="4"/>
      <c r="AW555" s="4"/>
      <c r="AX555" s="4"/>
      <c r="AY555" s="4"/>
      <c r="AZ555" s="4"/>
      <c r="BA555" s="4"/>
      <c r="BB555" s="4"/>
      <c r="BC555" s="4"/>
      <c r="BD555" s="4"/>
      <c r="BE555" s="4"/>
      <c r="BF555" s="4"/>
      <c r="BG555" s="4"/>
      <c r="BH555" s="4"/>
      <c r="BI555" s="4"/>
      <c r="BJ555" s="4"/>
      <c r="BK555" s="4"/>
      <c r="BL555" s="4"/>
      <c r="BM555" s="4"/>
    </row>
    <row r="556" spans="1:65" x14ac:dyDescent="0.15">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c r="AG556" s="4"/>
      <c r="AH556" s="4"/>
      <c r="AI556" s="4"/>
      <c r="AJ556" s="4"/>
      <c r="AK556" s="4"/>
      <c r="AL556" s="4"/>
      <c r="AM556" s="4"/>
      <c r="AN556" s="4"/>
      <c r="AO556" s="4"/>
      <c r="AP556" s="4"/>
      <c r="AQ556" s="4"/>
      <c r="AR556" s="4"/>
      <c r="AS556" s="4"/>
      <c r="AT556" s="4"/>
      <c r="AU556" s="4"/>
      <c r="AV556" s="4"/>
      <c r="AW556" s="4"/>
      <c r="AX556" s="4"/>
      <c r="AY556" s="4"/>
      <c r="AZ556" s="4"/>
      <c r="BA556" s="4"/>
      <c r="BB556" s="4"/>
      <c r="BC556" s="4"/>
      <c r="BD556" s="4"/>
      <c r="BE556" s="4"/>
      <c r="BF556" s="4"/>
      <c r="BG556" s="4"/>
      <c r="BH556" s="4"/>
      <c r="BI556" s="4"/>
      <c r="BJ556" s="4"/>
      <c r="BK556" s="4"/>
      <c r="BL556" s="4"/>
      <c r="BM556" s="4"/>
    </row>
    <row r="557" spans="1:65" x14ac:dyDescent="0.15">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c r="AG557" s="4"/>
      <c r="AH557" s="4"/>
      <c r="AI557" s="4"/>
      <c r="AJ557" s="4"/>
      <c r="AK557" s="4"/>
      <c r="AL557" s="4"/>
      <c r="AM557" s="4"/>
      <c r="AN557" s="4"/>
      <c r="AO557" s="4"/>
      <c r="AP557" s="4"/>
      <c r="AQ557" s="4"/>
      <c r="AR557" s="4"/>
      <c r="AS557" s="4"/>
      <c r="AT557" s="4"/>
      <c r="AU557" s="4"/>
      <c r="AV557" s="4"/>
      <c r="AW557" s="4"/>
      <c r="AX557" s="4"/>
      <c r="AY557" s="4"/>
      <c r="AZ557" s="4"/>
      <c r="BA557" s="4"/>
      <c r="BB557" s="4"/>
      <c r="BC557" s="4"/>
      <c r="BD557" s="4"/>
      <c r="BE557" s="4"/>
      <c r="BF557" s="4"/>
      <c r="BG557" s="4"/>
      <c r="BH557" s="4"/>
      <c r="BI557" s="4"/>
      <c r="BJ557" s="4"/>
      <c r="BK557" s="4"/>
      <c r="BL557" s="4"/>
      <c r="BM557" s="4"/>
    </row>
    <row r="558" spans="1:65" x14ac:dyDescent="0.15">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c r="AG558" s="4"/>
      <c r="AH558" s="4"/>
      <c r="AI558" s="4"/>
      <c r="AJ558" s="4"/>
      <c r="AK558" s="4"/>
      <c r="AL558" s="4"/>
      <c r="AM558" s="4"/>
      <c r="AN558" s="4"/>
      <c r="AO558" s="4"/>
      <c r="AP558" s="4"/>
      <c r="AQ558" s="4"/>
      <c r="AR558" s="4"/>
      <c r="AS558" s="4"/>
      <c r="AT558" s="4"/>
      <c r="AU558" s="4"/>
      <c r="AV558" s="4"/>
      <c r="AW558" s="4"/>
      <c r="AX558" s="4"/>
      <c r="AY558" s="4"/>
      <c r="AZ558" s="4"/>
      <c r="BA558" s="4"/>
      <c r="BB558" s="4"/>
      <c r="BC558" s="4"/>
      <c r="BD558" s="4"/>
      <c r="BE558" s="4"/>
      <c r="BF558" s="4"/>
      <c r="BG558" s="4"/>
      <c r="BH558" s="4"/>
      <c r="BI558" s="4"/>
      <c r="BJ558" s="4"/>
      <c r="BK558" s="4"/>
      <c r="BL558" s="4"/>
      <c r="BM558" s="4"/>
    </row>
    <row r="559" spans="1:65" x14ac:dyDescent="0.15">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c r="AG559" s="4"/>
      <c r="AH559" s="4"/>
      <c r="AI559" s="4"/>
      <c r="AJ559" s="4"/>
      <c r="AK559" s="4"/>
      <c r="AL559" s="4"/>
      <c r="AM559" s="4"/>
      <c r="AN559" s="4"/>
      <c r="AO559" s="4"/>
      <c r="AP559" s="4"/>
      <c r="AQ559" s="4"/>
      <c r="AR559" s="4"/>
      <c r="AS559" s="4"/>
      <c r="AT559" s="4"/>
      <c r="AU559" s="4"/>
      <c r="AV559" s="4"/>
      <c r="AW559" s="4"/>
      <c r="AX559" s="4"/>
      <c r="AY559" s="4"/>
      <c r="AZ559" s="4"/>
      <c r="BA559" s="4"/>
      <c r="BB559" s="4"/>
      <c r="BC559" s="4"/>
      <c r="BD559" s="4"/>
      <c r="BE559" s="4"/>
      <c r="BF559" s="4"/>
      <c r="BG559" s="4"/>
      <c r="BH559" s="4"/>
      <c r="BI559" s="4"/>
      <c r="BJ559" s="4"/>
      <c r="BK559" s="4"/>
      <c r="BL559" s="4"/>
      <c r="BM559" s="4"/>
    </row>
    <row r="560" spans="1:65" x14ac:dyDescent="0.15">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c r="AG560" s="4"/>
      <c r="AH560" s="4"/>
      <c r="AI560" s="4"/>
      <c r="AJ560" s="4"/>
      <c r="AK560" s="4"/>
      <c r="AL560" s="4"/>
      <c r="AM560" s="4"/>
      <c r="AN560" s="4"/>
      <c r="AO560" s="4"/>
      <c r="AP560" s="4"/>
      <c r="AQ560" s="4"/>
      <c r="AR560" s="4"/>
      <c r="AS560" s="4"/>
      <c r="AT560" s="4"/>
      <c r="AU560" s="4"/>
      <c r="AV560" s="4"/>
      <c r="AW560" s="4"/>
      <c r="AX560" s="4"/>
      <c r="AY560" s="4"/>
      <c r="AZ560" s="4"/>
      <c r="BA560" s="4"/>
      <c r="BB560" s="4"/>
      <c r="BC560" s="4"/>
      <c r="BD560" s="4"/>
      <c r="BE560" s="4"/>
      <c r="BF560" s="4"/>
      <c r="BG560" s="4"/>
      <c r="BH560" s="4"/>
      <c r="BI560" s="4"/>
      <c r="BJ560" s="4"/>
      <c r="BK560" s="4"/>
      <c r="BL560" s="4"/>
      <c r="BM560" s="4"/>
    </row>
    <row r="561" spans="1:65" x14ac:dyDescent="0.15">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c r="AG561" s="4"/>
      <c r="AH561" s="4"/>
      <c r="AI561" s="4"/>
      <c r="AJ561" s="4"/>
      <c r="AK561" s="4"/>
      <c r="AL561" s="4"/>
      <c r="AM561" s="4"/>
      <c r="AN561" s="4"/>
      <c r="AO561" s="4"/>
      <c r="AP561" s="4"/>
      <c r="AQ561" s="4"/>
      <c r="AR561" s="4"/>
      <c r="AS561" s="4"/>
      <c r="AT561" s="4"/>
      <c r="AU561" s="4"/>
      <c r="AV561" s="4"/>
      <c r="AW561" s="4"/>
      <c r="AX561" s="4"/>
      <c r="AY561" s="4"/>
      <c r="AZ561" s="4"/>
      <c r="BA561" s="4"/>
      <c r="BB561" s="4"/>
      <c r="BC561" s="4"/>
      <c r="BD561" s="4"/>
      <c r="BE561" s="4"/>
      <c r="BF561" s="4"/>
      <c r="BG561" s="4"/>
      <c r="BH561" s="4"/>
      <c r="BI561" s="4"/>
      <c r="BJ561" s="4"/>
      <c r="BK561" s="4"/>
      <c r="BL561" s="4"/>
      <c r="BM561" s="4"/>
    </row>
    <row r="562" spans="1:65" x14ac:dyDescent="0.15">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c r="AG562" s="4"/>
      <c r="AH562" s="4"/>
      <c r="AI562" s="4"/>
      <c r="AJ562" s="4"/>
      <c r="AK562" s="4"/>
      <c r="AL562" s="4"/>
      <c r="AM562" s="4"/>
      <c r="AN562" s="4"/>
      <c r="AO562" s="4"/>
      <c r="AP562" s="4"/>
      <c r="AQ562" s="4"/>
      <c r="AR562" s="4"/>
      <c r="AS562" s="4"/>
      <c r="AT562" s="4"/>
      <c r="AU562" s="4"/>
      <c r="AV562" s="4"/>
      <c r="AW562" s="4"/>
      <c r="AX562" s="4"/>
      <c r="AY562" s="4"/>
      <c r="AZ562" s="4"/>
      <c r="BA562" s="4"/>
      <c r="BB562" s="4"/>
      <c r="BC562" s="4"/>
      <c r="BD562" s="4"/>
      <c r="BE562" s="4"/>
      <c r="BF562" s="4"/>
      <c r="BG562" s="4"/>
      <c r="BH562" s="4"/>
      <c r="BI562" s="4"/>
      <c r="BJ562" s="4"/>
      <c r="BK562" s="4"/>
      <c r="BL562" s="4"/>
      <c r="BM562" s="4"/>
    </row>
    <row r="563" spans="1:65" x14ac:dyDescent="0.15">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c r="AG563" s="4"/>
      <c r="AH563" s="4"/>
      <c r="AI563" s="4"/>
      <c r="AJ563" s="4"/>
      <c r="AK563" s="4"/>
      <c r="AL563" s="4"/>
      <c r="AM563" s="4"/>
      <c r="AN563" s="4"/>
      <c r="AO563" s="4"/>
      <c r="AP563" s="4"/>
      <c r="AQ563" s="4"/>
      <c r="AR563" s="4"/>
      <c r="AS563" s="4"/>
      <c r="AT563" s="4"/>
      <c r="AU563" s="4"/>
      <c r="AV563" s="4"/>
      <c r="AW563" s="4"/>
      <c r="AX563" s="4"/>
      <c r="AY563" s="4"/>
      <c r="AZ563" s="4"/>
      <c r="BA563" s="4"/>
      <c r="BB563" s="4"/>
      <c r="BC563" s="4"/>
      <c r="BD563" s="4"/>
      <c r="BE563" s="4"/>
      <c r="BF563" s="4"/>
      <c r="BG563" s="4"/>
      <c r="BH563" s="4"/>
      <c r="BI563" s="4"/>
      <c r="BJ563" s="4"/>
      <c r="BK563" s="4"/>
      <c r="BL563" s="4"/>
      <c r="BM563" s="4"/>
    </row>
    <row r="564" spans="1:65" x14ac:dyDescent="0.15">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c r="AG564" s="4"/>
      <c r="AH564" s="4"/>
      <c r="AI564" s="4"/>
      <c r="AJ564" s="4"/>
      <c r="AK564" s="4"/>
      <c r="AL564" s="4"/>
      <c r="AM564" s="4"/>
      <c r="AN564" s="4"/>
      <c r="AO564" s="4"/>
      <c r="AP564" s="4"/>
      <c r="AQ564" s="4"/>
      <c r="AR564" s="4"/>
      <c r="AS564" s="4"/>
      <c r="AT564" s="4"/>
      <c r="AU564" s="4"/>
      <c r="AV564" s="4"/>
      <c r="AW564" s="4"/>
      <c r="AX564" s="4"/>
      <c r="AY564" s="4"/>
      <c r="AZ564" s="4"/>
      <c r="BA564" s="4"/>
      <c r="BB564" s="4"/>
      <c r="BC564" s="4"/>
      <c r="BD564" s="4"/>
      <c r="BE564" s="4"/>
      <c r="BF564" s="4"/>
      <c r="BG564" s="4"/>
      <c r="BH564" s="4"/>
      <c r="BI564" s="4"/>
      <c r="BJ564" s="4"/>
      <c r="BK564" s="4"/>
      <c r="BL564" s="4"/>
      <c r="BM564" s="4"/>
    </row>
    <row r="565" spans="1:65" x14ac:dyDescent="0.1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c r="AG565" s="4"/>
      <c r="AH565" s="4"/>
      <c r="AI565" s="4"/>
      <c r="AJ565" s="4"/>
      <c r="AK565" s="4"/>
      <c r="AL565" s="4"/>
      <c r="AM565" s="4"/>
      <c r="AN565" s="4"/>
      <c r="AO565" s="4"/>
      <c r="AP565" s="4"/>
      <c r="AQ565" s="4"/>
      <c r="AR565" s="4"/>
      <c r="AS565" s="4"/>
      <c r="AT565" s="4"/>
      <c r="AU565" s="4"/>
      <c r="AV565" s="4"/>
      <c r="AW565" s="4"/>
      <c r="AX565" s="4"/>
      <c r="AY565" s="4"/>
      <c r="AZ565" s="4"/>
      <c r="BA565" s="4"/>
      <c r="BB565" s="4"/>
      <c r="BC565" s="4"/>
      <c r="BD565" s="4"/>
      <c r="BE565" s="4"/>
      <c r="BF565" s="4"/>
      <c r="BG565" s="4"/>
      <c r="BH565" s="4"/>
      <c r="BI565" s="4"/>
      <c r="BJ565" s="4"/>
      <c r="BK565" s="4"/>
      <c r="BL565" s="4"/>
      <c r="BM565" s="4"/>
    </row>
    <row r="566" spans="1:65" x14ac:dyDescent="0.15">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c r="AG566" s="4"/>
      <c r="AH566" s="4"/>
      <c r="AI566" s="4"/>
      <c r="AJ566" s="4"/>
      <c r="AK566" s="4"/>
      <c r="AL566" s="4"/>
      <c r="AM566" s="4"/>
      <c r="AN566" s="4"/>
      <c r="AO566" s="4"/>
      <c r="AP566" s="4"/>
      <c r="AQ566" s="4"/>
      <c r="AR566" s="4"/>
      <c r="AS566" s="4"/>
      <c r="AT566" s="4"/>
      <c r="AU566" s="4"/>
      <c r="AV566" s="4"/>
      <c r="AW566" s="4"/>
      <c r="AX566" s="4"/>
      <c r="AY566" s="4"/>
      <c r="AZ566" s="4"/>
      <c r="BA566" s="4"/>
      <c r="BB566" s="4"/>
      <c r="BC566" s="4"/>
      <c r="BD566" s="4"/>
      <c r="BE566" s="4"/>
      <c r="BF566" s="4"/>
      <c r="BG566" s="4"/>
      <c r="BH566" s="4"/>
      <c r="BI566" s="4"/>
      <c r="BJ566" s="4"/>
      <c r="BK566" s="4"/>
      <c r="BL566" s="4"/>
      <c r="BM566" s="4"/>
    </row>
    <row r="567" spans="1:65" x14ac:dyDescent="0.15">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c r="AG567" s="4"/>
      <c r="AH567" s="4"/>
      <c r="AI567" s="4"/>
      <c r="AJ567" s="4"/>
      <c r="AK567" s="4"/>
      <c r="AL567" s="4"/>
      <c r="AM567" s="4"/>
      <c r="AN567" s="4"/>
      <c r="AO567" s="4"/>
      <c r="AP567" s="4"/>
      <c r="AQ567" s="4"/>
      <c r="AR567" s="4"/>
      <c r="AS567" s="4"/>
      <c r="AT567" s="4"/>
      <c r="AU567" s="4"/>
      <c r="AV567" s="4"/>
      <c r="AW567" s="4"/>
      <c r="AX567" s="4"/>
      <c r="AY567" s="4"/>
      <c r="AZ567" s="4"/>
      <c r="BA567" s="4"/>
      <c r="BB567" s="4"/>
      <c r="BC567" s="4"/>
      <c r="BD567" s="4"/>
      <c r="BE567" s="4"/>
      <c r="BF567" s="4"/>
      <c r="BG567" s="4"/>
      <c r="BH567" s="4"/>
      <c r="BI567" s="4"/>
      <c r="BJ567" s="4"/>
      <c r="BK567" s="4"/>
      <c r="BL567" s="4"/>
      <c r="BM567" s="4"/>
    </row>
    <row r="568" spans="1:65" x14ac:dyDescent="0.15">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c r="AG568" s="4"/>
      <c r="AH568" s="4"/>
      <c r="AI568" s="4"/>
      <c r="AJ568" s="4"/>
      <c r="AK568" s="4"/>
      <c r="AL568" s="4"/>
      <c r="AM568" s="4"/>
      <c r="AN568" s="4"/>
      <c r="AO568" s="4"/>
      <c r="AP568" s="4"/>
      <c r="AQ568" s="4"/>
      <c r="AR568" s="4"/>
      <c r="AS568" s="4"/>
      <c r="AT568" s="4"/>
      <c r="AU568" s="4"/>
      <c r="AV568" s="4"/>
      <c r="AW568" s="4"/>
      <c r="AX568" s="4"/>
      <c r="AY568" s="4"/>
      <c r="AZ568" s="4"/>
      <c r="BA568" s="4"/>
      <c r="BB568" s="4"/>
      <c r="BC568" s="4"/>
      <c r="BD568" s="4"/>
      <c r="BE568" s="4"/>
      <c r="BF568" s="4"/>
      <c r="BG568" s="4"/>
      <c r="BH568" s="4"/>
      <c r="BI568" s="4"/>
      <c r="BJ568" s="4"/>
      <c r="BK568" s="4"/>
      <c r="BL568" s="4"/>
      <c r="BM568" s="4"/>
    </row>
    <row r="569" spans="1:65" x14ac:dyDescent="0.15">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c r="AG569" s="4"/>
      <c r="AH569" s="4"/>
      <c r="AI569" s="4"/>
      <c r="AJ569" s="4"/>
      <c r="AK569" s="4"/>
      <c r="AL569" s="4"/>
      <c r="AM569" s="4"/>
      <c r="AN569" s="4"/>
      <c r="AO569" s="4"/>
      <c r="AP569" s="4"/>
      <c r="AQ569" s="4"/>
      <c r="AR569" s="4"/>
      <c r="AS569" s="4"/>
      <c r="AT569" s="4"/>
      <c r="AU569" s="4"/>
      <c r="AV569" s="4"/>
      <c r="AW569" s="4"/>
      <c r="AX569" s="4"/>
      <c r="AY569" s="4"/>
      <c r="AZ569" s="4"/>
      <c r="BA569" s="4"/>
      <c r="BB569" s="4"/>
      <c r="BC569" s="4"/>
      <c r="BD569" s="4"/>
      <c r="BE569" s="4"/>
      <c r="BF569" s="4"/>
      <c r="BG569" s="4"/>
      <c r="BH569" s="4"/>
      <c r="BI569" s="4"/>
      <c r="BJ569" s="4"/>
      <c r="BK569" s="4"/>
      <c r="BL569" s="4"/>
      <c r="BM569" s="4"/>
    </row>
    <row r="570" spans="1:65" x14ac:dyDescent="0.15">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c r="AG570" s="4"/>
      <c r="AH570" s="4"/>
      <c r="AI570" s="4"/>
      <c r="AJ570" s="4"/>
      <c r="AK570" s="4"/>
      <c r="AL570" s="4"/>
      <c r="AM570" s="4"/>
      <c r="AN570" s="4"/>
      <c r="AO570" s="4"/>
      <c r="AP570" s="4"/>
      <c r="AQ570" s="4"/>
      <c r="AR570" s="4"/>
      <c r="AS570" s="4"/>
      <c r="AT570" s="4"/>
      <c r="AU570" s="4"/>
      <c r="AV570" s="4"/>
      <c r="AW570" s="4"/>
      <c r="AX570" s="4"/>
      <c r="AY570" s="4"/>
      <c r="AZ570" s="4"/>
      <c r="BA570" s="4"/>
      <c r="BB570" s="4"/>
      <c r="BC570" s="4"/>
      <c r="BD570" s="4"/>
      <c r="BE570" s="4"/>
      <c r="BF570" s="4"/>
      <c r="BG570" s="4"/>
      <c r="BH570" s="4"/>
      <c r="BI570" s="4"/>
      <c r="BJ570" s="4"/>
      <c r="BK570" s="4"/>
      <c r="BL570" s="4"/>
      <c r="BM570" s="4"/>
    </row>
    <row r="571" spans="1:65" x14ac:dyDescent="0.15">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c r="AG571" s="4"/>
      <c r="AH571" s="4"/>
      <c r="AI571" s="4"/>
      <c r="AJ571" s="4"/>
      <c r="AK571" s="4"/>
      <c r="AL571" s="4"/>
      <c r="AM571" s="4"/>
      <c r="AN571" s="4"/>
      <c r="AO571" s="4"/>
      <c r="AP571" s="4"/>
      <c r="AQ571" s="4"/>
      <c r="AR571" s="4"/>
      <c r="AS571" s="4"/>
      <c r="AT571" s="4"/>
      <c r="AU571" s="4"/>
      <c r="AV571" s="4"/>
      <c r="AW571" s="4"/>
      <c r="AX571" s="4"/>
      <c r="AY571" s="4"/>
      <c r="AZ571" s="4"/>
      <c r="BA571" s="4"/>
      <c r="BB571" s="4"/>
      <c r="BC571" s="4"/>
      <c r="BD571" s="4"/>
      <c r="BE571" s="4"/>
      <c r="BF571" s="4"/>
      <c r="BG571" s="4"/>
      <c r="BH571" s="4"/>
      <c r="BI571" s="4"/>
      <c r="BJ571" s="4"/>
      <c r="BK571" s="4"/>
      <c r="BL571" s="4"/>
      <c r="BM571" s="4"/>
    </row>
    <row r="572" spans="1:65" x14ac:dyDescent="0.15">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c r="AG572" s="4"/>
      <c r="AH572" s="4"/>
      <c r="AI572" s="4"/>
      <c r="AJ572" s="4"/>
      <c r="AK572" s="4"/>
      <c r="AL572" s="4"/>
      <c r="AM572" s="4"/>
      <c r="AN572" s="4"/>
      <c r="AO572" s="4"/>
      <c r="AP572" s="4"/>
      <c r="AQ572" s="4"/>
      <c r="AR572" s="4"/>
      <c r="AS572" s="4"/>
      <c r="AT572" s="4"/>
      <c r="AU572" s="4"/>
      <c r="AV572" s="4"/>
      <c r="AW572" s="4"/>
      <c r="AX572" s="4"/>
      <c r="AY572" s="4"/>
      <c r="AZ572" s="4"/>
      <c r="BA572" s="4"/>
      <c r="BB572" s="4"/>
      <c r="BC572" s="4"/>
      <c r="BD572" s="4"/>
      <c r="BE572" s="4"/>
      <c r="BF572" s="4"/>
      <c r="BG572" s="4"/>
      <c r="BH572" s="4"/>
      <c r="BI572" s="4"/>
      <c r="BJ572" s="4"/>
      <c r="BK572" s="4"/>
      <c r="BL572" s="4"/>
      <c r="BM572" s="4"/>
    </row>
    <row r="573" spans="1:65" x14ac:dyDescent="0.15">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c r="AG573" s="4"/>
      <c r="AH573" s="4"/>
      <c r="AI573" s="4"/>
      <c r="AJ573" s="4"/>
      <c r="AK573" s="4"/>
      <c r="AL573" s="4"/>
      <c r="AM573" s="4"/>
      <c r="AN573" s="4"/>
      <c r="AO573" s="4"/>
      <c r="AP573" s="4"/>
      <c r="AQ573" s="4"/>
      <c r="AR573" s="4"/>
      <c r="AS573" s="4"/>
      <c r="AT573" s="4"/>
      <c r="AU573" s="4"/>
      <c r="AV573" s="4"/>
      <c r="AW573" s="4"/>
      <c r="AX573" s="4"/>
      <c r="AY573" s="4"/>
      <c r="AZ573" s="4"/>
      <c r="BA573" s="4"/>
      <c r="BB573" s="4"/>
      <c r="BC573" s="4"/>
      <c r="BD573" s="4"/>
      <c r="BE573" s="4"/>
      <c r="BF573" s="4"/>
      <c r="BG573" s="4"/>
      <c r="BH573" s="4"/>
      <c r="BI573" s="4"/>
      <c r="BJ573" s="4"/>
      <c r="BK573" s="4"/>
      <c r="BL573" s="4"/>
      <c r="BM573" s="4"/>
    </row>
    <row r="574" spans="1:65" x14ac:dyDescent="0.15">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c r="AG574" s="4"/>
      <c r="AH574" s="4"/>
      <c r="AI574" s="4"/>
      <c r="AJ574" s="4"/>
      <c r="AK574" s="4"/>
      <c r="AL574" s="4"/>
      <c r="AM574" s="4"/>
      <c r="AN574" s="4"/>
      <c r="AO574" s="4"/>
      <c r="AP574" s="4"/>
      <c r="AQ574" s="4"/>
      <c r="AR574" s="4"/>
      <c r="AS574" s="4"/>
      <c r="AT574" s="4"/>
      <c r="AU574" s="4"/>
      <c r="AV574" s="4"/>
      <c r="AW574" s="4"/>
      <c r="AX574" s="4"/>
      <c r="AY574" s="4"/>
      <c r="AZ574" s="4"/>
      <c r="BA574" s="4"/>
      <c r="BB574" s="4"/>
      <c r="BC574" s="4"/>
      <c r="BD574" s="4"/>
      <c r="BE574" s="4"/>
      <c r="BF574" s="4"/>
      <c r="BG574" s="4"/>
      <c r="BH574" s="4"/>
      <c r="BI574" s="4"/>
      <c r="BJ574" s="4"/>
      <c r="BK574" s="4"/>
      <c r="BL574" s="4"/>
      <c r="BM574" s="4"/>
    </row>
    <row r="575" spans="1:65" x14ac:dyDescent="0.1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c r="AG575" s="4"/>
      <c r="AH575" s="4"/>
      <c r="AI575" s="4"/>
      <c r="AJ575" s="4"/>
      <c r="AK575" s="4"/>
      <c r="AL575" s="4"/>
      <c r="AM575" s="4"/>
      <c r="AN575" s="4"/>
      <c r="AO575" s="4"/>
      <c r="AP575" s="4"/>
      <c r="AQ575" s="4"/>
      <c r="AR575" s="4"/>
      <c r="AS575" s="4"/>
      <c r="AT575" s="4"/>
      <c r="AU575" s="4"/>
      <c r="AV575" s="4"/>
      <c r="AW575" s="4"/>
      <c r="AX575" s="4"/>
      <c r="AY575" s="4"/>
      <c r="AZ575" s="4"/>
      <c r="BA575" s="4"/>
      <c r="BB575" s="4"/>
      <c r="BC575" s="4"/>
      <c r="BD575" s="4"/>
      <c r="BE575" s="4"/>
      <c r="BF575" s="4"/>
      <c r="BG575" s="4"/>
      <c r="BH575" s="4"/>
      <c r="BI575" s="4"/>
      <c r="BJ575" s="4"/>
      <c r="BK575" s="4"/>
      <c r="BL575" s="4"/>
      <c r="BM575" s="4"/>
    </row>
    <row r="576" spans="1:65" x14ac:dyDescent="0.15">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4"/>
      <c r="AI576" s="4"/>
      <c r="AJ576" s="4"/>
      <c r="AK576" s="4"/>
      <c r="AL576" s="4"/>
      <c r="AM576" s="4"/>
      <c r="AN576" s="4"/>
      <c r="AO576" s="4"/>
      <c r="AP576" s="4"/>
      <c r="AQ576" s="4"/>
      <c r="AR576" s="4"/>
      <c r="AS576" s="4"/>
      <c r="AT576" s="4"/>
      <c r="AU576" s="4"/>
      <c r="AV576" s="4"/>
      <c r="AW576" s="4"/>
      <c r="AX576" s="4"/>
      <c r="AY576" s="4"/>
      <c r="AZ576" s="4"/>
      <c r="BA576" s="4"/>
      <c r="BB576" s="4"/>
      <c r="BC576" s="4"/>
      <c r="BD576" s="4"/>
      <c r="BE576" s="4"/>
      <c r="BF576" s="4"/>
      <c r="BG576" s="4"/>
      <c r="BH576" s="4"/>
      <c r="BI576" s="4"/>
      <c r="BJ576" s="4"/>
      <c r="BK576" s="4"/>
      <c r="BL576" s="4"/>
      <c r="BM576" s="4"/>
    </row>
    <row r="577" spans="1:65" x14ac:dyDescent="0.15">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c r="AG577" s="4"/>
      <c r="AH577" s="4"/>
      <c r="AI577" s="4"/>
      <c r="AJ577" s="4"/>
      <c r="AK577" s="4"/>
      <c r="AL577" s="4"/>
      <c r="AM577" s="4"/>
      <c r="AN577" s="4"/>
      <c r="AO577" s="4"/>
      <c r="AP577" s="4"/>
      <c r="AQ577" s="4"/>
      <c r="AR577" s="4"/>
      <c r="AS577" s="4"/>
      <c r="AT577" s="4"/>
      <c r="AU577" s="4"/>
      <c r="AV577" s="4"/>
      <c r="AW577" s="4"/>
      <c r="AX577" s="4"/>
      <c r="AY577" s="4"/>
      <c r="AZ577" s="4"/>
      <c r="BA577" s="4"/>
      <c r="BB577" s="4"/>
      <c r="BC577" s="4"/>
      <c r="BD577" s="4"/>
      <c r="BE577" s="4"/>
      <c r="BF577" s="4"/>
      <c r="BG577" s="4"/>
      <c r="BH577" s="4"/>
      <c r="BI577" s="4"/>
      <c r="BJ577" s="4"/>
      <c r="BK577" s="4"/>
      <c r="BL577" s="4"/>
      <c r="BM577" s="4"/>
    </row>
    <row r="578" spans="1:65" x14ac:dyDescent="0.15">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c r="AG578" s="4"/>
      <c r="AH578" s="4"/>
      <c r="AI578" s="4"/>
      <c r="AJ578" s="4"/>
      <c r="AK578" s="4"/>
      <c r="AL578" s="4"/>
      <c r="AM578" s="4"/>
      <c r="AN578" s="4"/>
      <c r="AO578" s="4"/>
      <c r="AP578" s="4"/>
      <c r="AQ578" s="4"/>
      <c r="AR578" s="4"/>
      <c r="AS578" s="4"/>
      <c r="AT578" s="4"/>
      <c r="AU578" s="4"/>
      <c r="AV578" s="4"/>
      <c r="AW578" s="4"/>
      <c r="AX578" s="4"/>
      <c r="AY578" s="4"/>
      <c r="AZ578" s="4"/>
      <c r="BA578" s="4"/>
      <c r="BB578" s="4"/>
      <c r="BC578" s="4"/>
      <c r="BD578" s="4"/>
      <c r="BE578" s="4"/>
      <c r="BF578" s="4"/>
      <c r="BG578" s="4"/>
      <c r="BH578" s="4"/>
      <c r="BI578" s="4"/>
      <c r="BJ578" s="4"/>
      <c r="BK578" s="4"/>
      <c r="BL578" s="4"/>
      <c r="BM578" s="4"/>
    </row>
    <row r="579" spans="1:65" x14ac:dyDescent="0.15">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4"/>
      <c r="AI579" s="4"/>
      <c r="AJ579" s="4"/>
      <c r="AK579" s="4"/>
      <c r="AL579" s="4"/>
      <c r="AM579" s="4"/>
      <c r="AN579" s="4"/>
      <c r="AO579" s="4"/>
      <c r="AP579" s="4"/>
      <c r="AQ579" s="4"/>
      <c r="AR579" s="4"/>
      <c r="AS579" s="4"/>
      <c r="AT579" s="4"/>
      <c r="AU579" s="4"/>
      <c r="AV579" s="4"/>
      <c r="AW579" s="4"/>
      <c r="AX579" s="4"/>
      <c r="AY579" s="4"/>
      <c r="AZ579" s="4"/>
      <c r="BA579" s="4"/>
      <c r="BB579" s="4"/>
      <c r="BC579" s="4"/>
      <c r="BD579" s="4"/>
      <c r="BE579" s="4"/>
      <c r="BF579" s="4"/>
      <c r="BG579" s="4"/>
      <c r="BH579" s="4"/>
      <c r="BI579" s="4"/>
      <c r="BJ579" s="4"/>
      <c r="BK579" s="4"/>
      <c r="BL579" s="4"/>
      <c r="BM579" s="4"/>
    </row>
    <row r="580" spans="1:65" x14ac:dyDescent="0.15">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4"/>
      <c r="AI580" s="4"/>
      <c r="AJ580" s="4"/>
      <c r="AK580" s="4"/>
      <c r="AL580" s="4"/>
      <c r="AM580" s="4"/>
      <c r="AN580" s="4"/>
      <c r="AO580" s="4"/>
      <c r="AP580" s="4"/>
      <c r="AQ580" s="4"/>
      <c r="AR580" s="4"/>
      <c r="AS580" s="4"/>
      <c r="AT580" s="4"/>
      <c r="AU580" s="4"/>
      <c r="AV580" s="4"/>
      <c r="AW580" s="4"/>
      <c r="AX580" s="4"/>
      <c r="AY580" s="4"/>
      <c r="AZ580" s="4"/>
      <c r="BA580" s="4"/>
      <c r="BB580" s="4"/>
      <c r="BC580" s="4"/>
      <c r="BD580" s="4"/>
      <c r="BE580" s="4"/>
      <c r="BF580" s="4"/>
      <c r="BG580" s="4"/>
      <c r="BH580" s="4"/>
      <c r="BI580" s="4"/>
      <c r="BJ580" s="4"/>
      <c r="BK580" s="4"/>
      <c r="BL580" s="4"/>
      <c r="BM580" s="4"/>
    </row>
    <row r="581" spans="1:65" x14ac:dyDescent="0.15">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c r="AG581" s="4"/>
      <c r="AH581" s="4"/>
      <c r="AI581" s="4"/>
      <c r="AJ581" s="4"/>
      <c r="AK581" s="4"/>
      <c r="AL581" s="4"/>
      <c r="AM581" s="4"/>
      <c r="AN581" s="4"/>
      <c r="AO581" s="4"/>
      <c r="AP581" s="4"/>
      <c r="AQ581" s="4"/>
      <c r="AR581" s="4"/>
      <c r="AS581" s="4"/>
      <c r="AT581" s="4"/>
      <c r="AU581" s="4"/>
      <c r="AV581" s="4"/>
      <c r="AW581" s="4"/>
      <c r="AX581" s="4"/>
      <c r="AY581" s="4"/>
      <c r="AZ581" s="4"/>
      <c r="BA581" s="4"/>
      <c r="BB581" s="4"/>
      <c r="BC581" s="4"/>
      <c r="BD581" s="4"/>
      <c r="BE581" s="4"/>
      <c r="BF581" s="4"/>
      <c r="BG581" s="4"/>
      <c r="BH581" s="4"/>
      <c r="BI581" s="4"/>
      <c r="BJ581" s="4"/>
      <c r="BK581" s="4"/>
      <c r="BL581" s="4"/>
      <c r="BM581" s="4"/>
    </row>
    <row r="582" spans="1:65" x14ac:dyDescent="0.15">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c r="AG582" s="4"/>
      <c r="AH582" s="4"/>
      <c r="AI582" s="4"/>
      <c r="AJ582" s="4"/>
      <c r="AK582" s="4"/>
      <c r="AL582" s="4"/>
      <c r="AM582" s="4"/>
      <c r="AN582" s="4"/>
      <c r="AO582" s="4"/>
      <c r="AP582" s="4"/>
      <c r="AQ582" s="4"/>
      <c r="AR582" s="4"/>
      <c r="AS582" s="4"/>
      <c r="AT582" s="4"/>
      <c r="AU582" s="4"/>
      <c r="AV582" s="4"/>
      <c r="AW582" s="4"/>
      <c r="AX582" s="4"/>
      <c r="AY582" s="4"/>
      <c r="AZ582" s="4"/>
      <c r="BA582" s="4"/>
      <c r="BB582" s="4"/>
      <c r="BC582" s="4"/>
      <c r="BD582" s="4"/>
      <c r="BE582" s="4"/>
      <c r="BF582" s="4"/>
      <c r="BG582" s="4"/>
      <c r="BH582" s="4"/>
      <c r="BI582" s="4"/>
      <c r="BJ582" s="4"/>
      <c r="BK582" s="4"/>
      <c r="BL582" s="4"/>
      <c r="BM582" s="4"/>
    </row>
    <row r="583" spans="1:65" x14ac:dyDescent="0.15">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4"/>
      <c r="AI583" s="4"/>
      <c r="AJ583" s="4"/>
      <c r="AK583" s="4"/>
      <c r="AL583" s="4"/>
      <c r="AM583" s="4"/>
      <c r="AN583" s="4"/>
      <c r="AO583" s="4"/>
      <c r="AP583" s="4"/>
      <c r="AQ583" s="4"/>
      <c r="AR583" s="4"/>
      <c r="AS583" s="4"/>
      <c r="AT583" s="4"/>
      <c r="AU583" s="4"/>
      <c r="AV583" s="4"/>
      <c r="AW583" s="4"/>
      <c r="AX583" s="4"/>
      <c r="AY583" s="4"/>
      <c r="AZ583" s="4"/>
      <c r="BA583" s="4"/>
      <c r="BB583" s="4"/>
      <c r="BC583" s="4"/>
      <c r="BD583" s="4"/>
      <c r="BE583" s="4"/>
      <c r="BF583" s="4"/>
      <c r="BG583" s="4"/>
      <c r="BH583" s="4"/>
      <c r="BI583" s="4"/>
      <c r="BJ583" s="4"/>
      <c r="BK583" s="4"/>
      <c r="BL583" s="4"/>
      <c r="BM583" s="4"/>
    </row>
    <row r="584" spans="1:65" x14ac:dyDescent="0.15">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4"/>
      <c r="AI584" s="4"/>
      <c r="AJ584" s="4"/>
      <c r="AK584" s="4"/>
      <c r="AL584" s="4"/>
      <c r="AM584" s="4"/>
      <c r="AN584" s="4"/>
      <c r="AO584" s="4"/>
      <c r="AP584" s="4"/>
      <c r="AQ584" s="4"/>
      <c r="AR584" s="4"/>
      <c r="AS584" s="4"/>
      <c r="AT584" s="4"/>
      <c r="AU584" s="4"/>
      <c r="AV584" s="4"/>
      <c r="AW584" s="4"/>
      <c r="AX584" s="4"/>
      <c r="AY584" s="4"/>
      <c r="AZ584" s="4"/>
      <c r="BA584" s="4"/>
      <c r="BB584" s="4"/>
      <c r="BC584" s="4"/>
      <c r="BD584" s="4"/>
      <c r="BE584" s="4"/>
      <c r="BF584" s="4"/>
      <c r="BG584" s="4"/>
      <c r="BH584" s="4"/>
      <c r="BI584" s="4"/>
      <c r="BJ584" s="4"/>
      <c r="BK584" s="4"/>
      <c r="BL584" s="4"/>
      <c r="BM584" s="4"/>
    </row>
    <row r="585" spans="1:65" x14ac:dyDescent="0.1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4"/>
      <c r="AI585" s="4"/>
      <c r="AJ585" s="4"/>
      <c r="AK585" s="4"/>
      <c r="AL585" s="4"/>
      <c r="AM585" s="4"/>
      <c r="AN585" s="4"/>
      <c r="AO585" s="4"/>
      <c r="AP585" s="4"/>
      <c r="AQ585" s="4"/>
      <c r="AR585" s="4"/>
      <c r="AS585" s="4"/>
      <c r="AT585" s="4"/>
      <c r="AU585" s="4"/>
      <c r="AV585" s="4"/>
      <c r="AW585" s="4"/>
      <c r="AX585" s="4"/>
      <c r="AY585" s="4"/>
      <c r="AZ585" s="4"/>
      <c r="BA585" s="4"/>
      <c r="BB585" s="4"/>
      <c r="BC585" s="4"/>
      <c r="BD585" s="4"/>
      <c r="BE585" s="4"/>
      <c r="BF585" s="4"/>
      <c r="BG585" s="4"/>
      <c r="BH585" s="4"/>
      <c r="BI585" s="4"/>
      <c r="BJ585" s="4"/>
      <c r="BK585" s="4"/>
      <c r="BL585" s="4"/>
      <c r="BM585" s="4"/>
    </row>
    <row r="586" spans="1:65" x14ac:dyDescent="0.15">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4"/>
      <c r="AI586" s="4"/>
      <c r="AJ586" s="4"/>
      <c r="AK586" s="4"/>
      <c r="AL586" s="4"/>
      <c r="AM586" s="4"/>
      <c r="AN586" s="4"/>
      <c r="AO586" s="4"/>
      <c r="AP586" s="4"/>
      <c r="AQ586" s="4"/>
      <c r="AR586" s="4"/>
      <c r="AS586" s="4"/>
      <c r="AT586" s="4"/>
      <c r="AU586" s="4"/>
      <c r="AV586" s="4"/>
      <c r="AW586" s="4"/>
      <c r="AX586" s="4"/>
      <c r="AY586" s="4"/>
      <c r="AZ586" s="4"/>
      <c r="BA586" s="4"/>
      <c r="BB586" s="4"/>
      <c r="BC586" s="4"/>
      <c r="BD586" s="4"/>
      <c r="BE586" s="4"/>
      <c r="BF586" s="4"/>
      <c r="BG586" s="4"/>
      <c r="BH586" s="4"/>
      <c r="BI586" s="4"/>
      <c r="BJ586" s="4"/>
      <c r="BK586" s="4"/>
      <c r="BL586" s="4"/>
      <c r="BM586" s="4"/>
    </row>
    <row r="587" spans="1:65" x14ac:dyDescent="0.15">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c r="AG587" s="4"/>
      <c r="AH587" s="4"/>
      <c r="AI587" s="4"/>
      <c r="AJ587" s="4"/>
      <c r="AK587" s="4"/>
      <c r="AL587" s="4"/>
      <c r="AM587" s="4"/>
      <c r="AN587" s="4"/>
      <c r="AO587" s="4"/>
      <c r="AP587" s="4"/>
      <c r="AQ587" s="4"/>
      <c r="AR587" s="4"/>
      <c r="AS587" s="4"/>
      <c r="AT587" s="4"/>
      <c r="AU587" s="4"/>
      <c r="AV587" s="4"/>
      <c r="AW587" s="4"/>
      <c r="AX587" s="4"/>
      <c r="AY587" s="4"/>
      <c r="AZ587" s="4"/>
      <c r="BA587" s="4"/>
      <c r="BB587" s="4"/>
      <c r="BC587" s="4"/>
      <c r="BD587" s="4"/>
      <c r="BE587" s="4"/>
      <c r="BF587" s="4"/>
      <c r="BG587" s="4"/>
      <c r="BH587" s="4"/>
      <c r="BI587" s="4"/>
      <c r="BJ587" s="4"/>
      <c r="BK587" s="4"/>
      <c r="BL587" s="4"/>
      <c r="BM587" s="4"/>
    </row>
    <row r="588" spans="1:65" x14ac:dyDescent="0.15">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c r="AG588" s="4"/>
      <c r="AH588" s="4"/>
      <c r="AI588" s="4"/>
      <c r="AJ588" s="4"/>
      <c r="AK588" s="4"/>
      <c r="AL588" s="4"/>
      <c r="AM588" s="4"/>
      <c r="AN588" s="4"/>
      <c r="AO588" s="4"/>
      <c r="AP588" s="4"/>
      <c r="AQ588" s="4"/>
      <c r="AR588" s="4"/>
      <c r="AS588" s="4"/>
      <c r="AT588" s="4"/>
      <c r="AU588" s="4"/>
      <c r="AV588" s="4"/>
      <c r="AW588" s="4"/>
      <c r="AX588" s="4"/>
      <c r="AY588" s="4"/>
      <c r="AZ588" s="4"/>
      <c r="BA588" s="4"/>
      <c r="BB588" s="4"/>
      <c r="BC588" s="4"/>
      <c r="BD588" s="4"/>
      <c r="BE588" s="4"/>
      <c r="BF588" s="4"/>
      <c r="BG588" s="4"/>
      <c r="BH588" s="4"/>
      <c r="BI588" s="4"/>
      <c r="BJ588" s="4"/>
      <c r="BK588" s="4"/>
      <c r="BL588" s="4"/>
      <c r="BM588" s="4"/>
    </row>
    <row r="589" spans="1:65" x14ac:dyDescent="0.15">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c r="AG589" s="4"/>
      <c r="AH589" s="4"/>
      <c r="AI589" s="4"/>
      <c r="AJ589" s="4"/>
      <c r="AK589" s="4"/>
      <c r="AL589" s="4"/>
      <c r="AM589" s="4"/>
      <c r="AN589" s="4"/>
      <c r="AO589" s="4"/>
      <c r="AP589" s="4"/>
      <c r="AQ589" s="4"/>
      <c r="AR589" s="4"/>
      <c r="AS589" s="4"/>
      <c r="AT589" s="4"/>
      <c r="AU589" s="4"/>
      <c r="AV589" s="4"/>
      <c r="AW589" s="4"/>
      <c r="AX589" s="4"/>
      <c r="AY589" s="4"/>
      <c r="AZ589" s="4"/>
      <c r="BA589" s="4"/>
      <c r="BB589" s="4"/>
      <c r="BC589" s="4"/>
      <c r="BD589" s="4"/>
      <c r="BE589" s="4"/>
      <c r="BF589" s="4"/>
      <c r="BG589" s="4"/>
      <c r="BH589" s="4"/>
      <c r="BI589" s="4"/>
      <c r="BJ589" s="4"/>
      <c r="BK589" s="4"/>
      <c r="BL589" s="4"/>
      <c r="BM589" s="4"/>
    </row>
    <row r="590" spans="1:65" x14ac:dyDescent="0.15">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4"/>
      <c r="AI590" s="4"/>
      <c r="AJ590" s="4"/>
      <c r="AK590" s="4"/>
      <c r="AL590" s="4"/>
      <c r="AM590" s="4"/>
      <c r="AN590" s="4"/>
      <c r="AO590" s="4"/>
      <c r="AP590" s="4"/>
      <c r="AQ590" s="4"/>
      <c r="AR590" s="4"/>
      <c r="AS590" s="4"/>
      <c r="AT590" s="4"/>
      <c r="AU590" s="4"/>
      <c r="AV590" s="4"/>
      <c r="AW590" s="4"/>
      <c r="AX590" s="4"/>
      <c r="AY590" s="4"/>
      <c r="AZ590" s="4"/>
      <c r="BA590" s="4"/>
      <c r="BB590" s="4"/>
      <c r="BC590" s="4"/>
      <c r="BD590" s="4"/>
      <c r="BE590" s="4"/>
      <c r="BF590" s="4"/>
      <c r="BG590" s="4"/>
      <c r="BH590" s="4"/>
      <c r="BI590" s="4"/>
      <c r="BJ590" s="4"/>
      <c r="BK590" s="4"/>
      <c r="BL590" s="4"/>
      <c r="BM590" s="4"/>
    </row>
    <row r="591" spans="1:65" x14ac:dyDescent="0.15">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c r="AG591" s="4"/>
      <c r="AH591" s="4"/>
      <c r="AI591" s="4"/>
      <c r="AJ591" s="4"/>
      <c r="AK591" s="4"/>
      <c r="AL591" s="4"/>
      <c r="AM591" s="4"/>
      <c r="AN591" s="4"/>
      <c r="AO591" s="4"/>
      <c r="AP591" s="4"/>
      <c r="AQ591" s="4"/>
      <c r="AR591" s="4"/>
      <c r="AS591" s="4"/>
      <c r="AT591" s="4"/>
      <c r="AU591" s="4"/>
      <c r="AV591" s="4"/>
      <c r="AW591" s="4"/>
      <c r="AX591" s="4"/>
      <c r="AY591" s="4"/>
      <c r="AZ591" s="4"/>
      <c r="BA591" s="4"/>
      <c r="BB591" s="4"/>
      <c r="BC591" s="4"/>
      <c r="BD591" s="4"/>
      <c r="BE591" s="4"/>
      <c r="BF591" s="4"/>
      <c r="BG591" s="4"/>
      <c r="BH591" s="4"/>
      <c r="BI591" s="4"/>
      <c r="BJ591" s="4"/>
      <c r="BK591" s="4"/>
      <c r="BL591" s="4"/>
      <c r="BM591" s="4"/>
    </row>
    <row r="592" spans="1:65" x14ac:dyDescent="0.15">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c r="AG592" s="4"/>
      <c r="AH592" s="4"/>
      <c r="AI592" s="4"/>
      <c r="AJ592" s="4"/>
      <c r="AK592" s="4"/>
      <c r="AL592" s="4"/>
      <c r="AM592" s="4"/>
      <c r="AN592" s="4"/>
      <c r="AO592" s="4"/>
      <c r="AP592" s="4"/>
      <c r="AQ592" s="4"/>
      <c r="AR592" s="4"/>
      <c r="AS592" s="4"/>
      <c r="AT592" s="4"/>
      <c r="AU592" s="4"/>
      <c r="AV592" s="4"/>
      <c r="AW592" s="4"/>
      <c r="AX592" s="4"/>
      <c r="AY592" s="4"/>
      <c r="AZ592" s="4"/>
      <c r="BA592" s="4"/>
      <c r="BB592" s="4"/>
      <c r="BC592" s="4"/>
      <c r="BD592" s="4"/>
      <c r="BE592" s="4"/>
      <c r="BF592" s="4"/>
      <c r="BG592" s="4"/>
      <c r="BH592" s="4"/>
      <c r="BI592" s="4"/>
      <c r="BJ592" s="4"/>
      <c r="BK592" s="4"/>
      <c r="BL592" s="4"/>
      <c r="BM592" s="4"/>
    </row>
    <row r="593" spans="1:65" x14ac:dyDescent="0.15">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c r="AG593" s="4"/>
      <c r="AH593" s="4"/>
      <c r="AI593" s="4"/>
      <c r="AJ593" s="4"/>
      <c r="AK593" s="4"/>
      <c r="AL593" s="4"/>
      <c r="AM593" s="4"/>
      <c r="AN593" s="4"/>
      <c r="AO593" s="4"/>
      <c r="AP593" s="4"/>
      <c r="AQ593" s="4"/>
      <c r="AR593" s="4"/>
      <c r="AS593" s="4"/>
      <c r="AT593" s="4"/>
      <c r="AU593" s="4"/>
      <c r="AV593" s="4"/>
      <c r="AW593" s="4"/>
      <c r="AX593" s="4"/>
      <c r="AY593" s="4"/>
      <c r="AZ593" s="4"/>
      <c r="BA593" s="4"/>
      <c r="BB593" s="4"/>
      <c r="BC593" s="4"/>
      <c r="BD593" s="4"/>
      <c r="BE593" s="4"/>
      <c r="BF593" s="4"/>
      <c r="BG593" s="4"/>
      <c r="BH593" s="4"/>
      <c r="BI593" s="4"/>
      <c r="BJ593" s="4"/>
      <c r="BK593" s="4"/>
      <c r="BL593" s="4"/>
      <c r="BM593" s="4"/>
    </row>
    <row r="594" spans="1:65" x14ac:dyDescent="0.15">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c r="AG594" s="4"/>
      <c r="AH594" s="4"/>
      <c r="AI594" s="4"/>
      <c r="AJ594" s="4"/>
      <c r="AK594" s="4"/>
      <c r="AL594" s="4"/>
      <c r="AM594" s="4"/>
      <c r="AN594" s="4"/>
      <c r="AO594" s="4"/>
      <c r="AP594" s="4"/>
      <c r="AQ594" s="4"/>
      <c r="AR594" s="4"/>
      <c r="AS594" s="4"/>
      <c r="AT594" s="4"/>
      <c r="AU594" s="4"/>
      <c r="AV594" s="4"/>
      <c r="AW594" s="4"/>
      <c r="AX594" s="4"/>
      <c r="AY594" s="4"/>
      <c r="AZ594" s="4"/>
      <c r="BA594" s="4"/>
      <c r="BB594" s="4"/>
      <c r="BC594" s="4"/>
      <c r="BD594" s="4"/>
      <c r="BE594" s="4"/>
      <c r="BF594" s="4"/>
      <c r="BG594" s="4"/>
      <c r="BH594" s="4"/>
      <c r="BI594" s="4"/>
      <c r="BJ594" s="4"/>
      <c r="BK594" s="4"/>
      <c r="BL594" s="4"/>
      <c r="BM594" s="4"/>
    </row>
    <row r="595" spans="1:65" x14ac:dyDescent="0.1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c r="AG595" s="4"/>
      <c r="AH595" s="4"/>
      <c r="AI595" s="4"/>
      <c r="AJ595" s="4"/>
      <c r="AK595" s="4"/>
      <c r="AL595" s="4"/>
      <c r="AM595" s="4"/>
      <c r="AN595" s="4"/>
      <c r="AO595" s="4"/>
      <c r="AP595" s="4"/>
      <c r="AQ595" s="4"/>
      <c r="AR595" s="4"/>
      <c r="AS595" s="4"/>
      <c r="AT595" s="4"/>
      <c r="AU595" s="4"/>
      <c r="AV595" s="4"/>
      <c r="AW595" s="4"/>
      <c r="AX595" s="4"/>
      <c r="AY595" s="4"/>
      <c r="AZ595" s="4"/>
      <c r="BA595" s="4"/>
      <c r="BB595" s="4"/>
      <c r="BC595" s="4"/>
      <c r="BD595" s="4"/>
      <c r="BE595" s="4"/>
      <c r="BF595" s="4"/>
      <c r="BG595" s="4"/>
      <c r="BH595" s="4"/>
      <c r="BI595" s="4"/>
      <c r="BJ595" s="4"/>
      <c r="BK595" s="4"/>
      <c r="BL595" s="4"/>
      <c r="BM595" s="4"/>
    </row>
    <row r="596" spans="1:65" x14ac:dyDescent="0.15">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c r="AG596" s="4"/>
      <c r="AH596" s="4"/>
      <c r="AI596" s="4"/>
      <c r="AJ596" s="4"/>
      <c r="AK596" s="4"/>
      <c r="AL596" s="4"/>
      <c r="AM596" s="4"/>
      <c r="AN596" s="4"/>
      <c r="AO596" s="4"/>
      <c r="AP596" s="4"/>
      <c r="AQ596" s="4"/>
      <c r="AR596" s="4"/>
      <c r="AS596" s="4"/>
      <c r="AT596" s="4"/>
      <c r="AU596" s="4"/>
      <c r="AV596" s="4"/>
      <c r="AW596" s="4"/>
      <c r="AX596" s="4"/>
      <c r="AY596" s="4"/>
      <c r="AZ596" s="4"/>
      <c r="BA596" s="4"/>
      <c r="BB596" s="4"/>
      <c r="BC596" s="4"/>
      <c r="BD596" s="4"/>
      <c r="BE596" s="4"/>
      <c r="BF596" s="4"/>
      <c r="BG596" s="4"/>
      <c r="BH596" s="4"/>
      <c r="BI596" s="4"/>
      <c r="BJ596" s="4"/>
      <c r="BK596" s="4"/>
      <c r="BL596" s="4"/>
      <c r="BM596" s="4"/>
    </row>
    <row r="597" spans="1:65" x14ac:dyDescent="0.15">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c r="AG597" s="4"/>
      <c r="AH597" s="4"/>
      <c r="AI597" s="4"/>
      <c r="AJ597" s="4"/>
      <c r="AK597" s="4"/>
      <c r="AL597" s="4"/>
      <c r="AM597" s="4"/>
      <c r="AN597" s="4"/>
      <c r="AO597" s="4"/>
      <c r="AP597" s="4"/>
      <c r="AQ597" s="4"/>
      <c r="AR597" s="4"/>
      <c r="AS597" s="4"/>
      <c r="AT597" s="4"/>
      <c r="AU597" s="4"/>
      <c r="AV597" s="4"/>
      <c r="AW597" s="4"/>
      <c r="AX597" s="4"/>
      <c r="AY597" s="4"/>
      <c r="AZ597" s="4"/>
      <c r="BA597" s="4"/>
      <c r="BB597" s="4"/>
      <c r="BC597" s="4"/>
      <c r="BD597" s="4"/>
      <c r="BE597" s="4"/>
      <c r="BF597" s="4"/>
      <c r="BG597" s="4"/>
      <c r="BH597" s="4"/>
      <c r="BI597" s="4"/>
      <c r="BJ597" s="4"/>
      <c r="BK597" s="4"/>
      <c r="BL597" s="4"/>
      <c r="BM597" s="4"/>
    </row>
    <row r="598" spans="1:65" x14ac:dyDescent="0.15">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c r="AG598" s="4"/>
      <c r="AH598" s="4"/>
      <c r="AI598" s="4"/>
      <c r="AJ598" s="4"/>
      <c r="AK598" s="4"/>
      <c r="AL598" s="4"/>
      <c r="AM598" s="4"/>
      <c r="AN598" s="4"/>
      <c r="AO598" s="4"/>
      <c r="AP598" s="4"/>
      <c r="AQ598" s="4"/>
      <c r="AR598" s="4"/>
      <c r="AS598" s="4"/>
      <c r="AT598" s="4"/>
      <c r="AU598" s="4"/>
      <c r="AV598" s="4"/>
      <c r="AW598" s="4"/>
      <c r="AX598" s="4"/>
      <c r="AY598" s="4"/>
      <c r="AZ598" s="4"/>
      <c r="BA598" s="4"/>
      <c r="BB598" s="4"/>
      <c r="BC598" s="4"/>
      <c r="BD598" s="4"/>
      <c r="BE598" s="4"/>
      <c r="BF598" s="4"/>
      <c r="BG598" s="4"/>
      <c r="BH598" s="4"/>
      <c r="BI598" s="4"/>
      <c r="BJ598" s="4"/>
      <c r="BK598" s="4"/>
      <c r="BL598" s="4"/>
      <c r="BM598" s="4"/>
    </row>
    <row r="599" spans="1:65" x14ac:dyDescent="0.15">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c r="AG599" s="4"/>
      <c r="AH599" s="4"/>
      <c r="AI599" s="4"/>
      <c r="AJ599" s="4"/>
      <c r="AK599" s="4"/>
      <c r="AL599" s="4"/>
      <c r="AM599" s="4"/>
      <c r="AN599" s="4"/>
      <c r="AO599" s="4"/>
      <c r="AP599" s="4"/>
      <c r="AQ599" s="4"/>
      <c r="AR599" s="4"/>
      <c r="AS599" s="4"/>
      <c r="AT599" s="4"/>
      <c r="AU599" s="4"/>
      <c r="AV599" s="4"/>
      <c r="AW599" s="4"/>
      <c r="AX599" s="4"/>
      <c r="AY599" s="4"/>
      <c r="AZ599" s="4"/>
      <c r="BA599" s="4"/>
      <c r="BB599" s="4"/>
      <c r="BC599" s="4"/>
      <c r="BD599" s="4"/>
      <c r="BE599" s="4"/>
      <c r="BF599" s="4"/>
      <c r="BG599" s="4"/>
      <c r="BH599" s="4"/>
      <c r="BI599" s="4"/>
      <c r="BJ599" s="4"/>
      <c r="BK599" s="4"/>
      <c r="BL599" s="4"/>
      <c r="BM599" s="4"/>
    </row>
    <row r="600" spans="1:65" x14ac:dyDescent="0.15">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c r="AG600" s="4"/>
      <c r="AH600" s="4"/>
      <c r="AI600" s="4"/>
      <c r="AJ600" s="4"/>
      <c r="AK600" s="4"/>
      <c r="AL600" s="4"/>
      <c r="AM600" s="4"/>
      <c r="AN600" s="4"/>
      <c r="AO600" s="4"/>
      <c r="AP600" s="4"/>
      <c r="AQ600" s="4"/>
      <c r="AR600" s="4"/>
      <c r="AS600" s="4"/>
      <c r="AT600" s="4"/>
      <c r="AU600" s="4"/>
      <c r="AV600" s="4"/>
      <c r="AW600" s="4"/>
      <c r="AX600" s="4"/>
      <c r="AY600" s="4"/>
      <c r="AZ600" s="4"/>
      <c r="BA600" s="4"/>
      <c r="BB600" s="4"/>
      <c r="BC600" s="4"/>
      <c r="BD600" s="4"/>
      <c r="BE600" s="4"/>
      <c r="BF600" s="4"/>
      <c r="BG600" s="4"/>
      <c r="BH600" s="4"/>
      <c r="BI600" s="4"/>
      <c r="BJ600" s="4"/>
      <c r="BK600" s="4"/>
      <c r="BL600" s="4"/>
      <c r="BM600" s="4"/>
    </row>
    <row r="601" spans="1:65" x14ac:dyDescent="0.15">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4"/>
      <c r="AI601" s="4"/>
      <c r="AJ601" s="4"/>
      <c r="AK601" s="4"/>
      <c r="AL601" s="4"/>
      <c r="AM601" s="4"/>
      <c r="AN601" s="4"/>
      <c r="AO601" s="4"/>
      <c r="AP601" s="4"/>
      <c r="AQ601" s="4"/>
      <c r="AR601" s="4"/>
      <c r="AS601" s="4"/>
      <c r="AT601" s="4"/>
      <c r="AU601" s="4"/>
      <c r="AV601" s="4"/>
      <c r="AW601" s="4"/>
      <c r="AX601" s="4"/>
      <c r="AY601" s="4"/>
      <c r="AZ601" s="4"/>
      <c r="BA601" s="4"/>
      <c r="BB601" s="4"/>
      <c r="BC601" s="4"/>
      <c r="BD601" s="4"/>
      <c r="BE601" s="4"/>
      <c r="BF601" s="4"/>
      <c r="BG601" s="4"/>
      <c r="BH601" s="4"/>
      <c r="BI601" s="4"/>
      <c r="BJ601" s="4"/>
      <c r="BK601" s="4"/>
      <c r="BL601" s="4"/>
      <c r="BM601" s="4"/>
    </row>
    <row r="602" spans="1:65" x14ac:dyDescent="0.15">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c r="AG602" s="4"/>
      <c r="AH602" s="4"/>
      <c r="AI602" s="4"/>
      <c r="AJ602" s="4"/>
      <c r="AK602" s="4"/>
      <c r="AL602" s="4"/>
      <c r="AM602" s="4"/>
      <c r="AN602" s="4"/>
      <c r="AO602" s="4"/>
      <c r="AP602" s="4"/>
      <c r="AQ602" s="4"/>
      <c r="AR602" s="4"/>
      <c r="AS602" s="4"/>
      <c r="AT602" s="4"/>
      <c r="AU602" s="4"/>
      <c r="AV602" s="4"/>
      <c r="AW602" s="4"/>
      <c r="AX602" s="4"/>
      <c r="AY602" s="4"/>
      <c r="AZ602" s="4"/>
      <c r="BA602" s="4"/>
      <c r="BB602" s="4"/>
      <c r="BC602" s="4"/>
      <c r="BD602" s="4"/>
      <c r="BE602" s="4"/>
      <c r="BF602" s="4"/>
      <c r="BG602" s="4"/>
      <c r="BH602" s="4"/>
      <c r="BI602" s="4"/>
      <c r="BJ602" s="4"/>
      <c r="BK602" s="4"/>
      <c r="BL602" s="4"/>
      <c r="BM602" s="4"/>
    </row>
    <row r="603" spans="1:65" x14ac:dyDescent="0.15">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c r="AG603" s="4"/>
      <c r="AH603" s="4"/>
      <c r="AI603" s="4"/>
      <c r="AJ603" s="4"/>
      <c r="AK603" s="4"/>
      <c r="AL603" s="4"/>
      <c r="AM603" s="4"/>
      <c r="AN603" s="4"/>
      <c r="AO603" s="4"/>
      <c r="AP603" s="4"/>
      <c r="AQ603" s="4"/>
      <c r="AR603" s="4"/>
      <c r="AS603" s="4"/>
      <c r="AT603" s="4"/>
      <c r="AU603" s="4"/>
      <c r="AV603" s="4"/>
      <c r="AW603" s="4"/>
      <c r="AX603" s="4"/>
      <c r="AY603" s="4"/>
      <c r="AZ603" s="4"/>
      <c r="BA603" s="4"/>
      <c r="BB603" s="4"/>
      <c r="BC603" s="4"/>
      <c r="BD603" s="4"/>
      <c r="BE603" s="4"/>
      <c r="BF603" s="4"/>
      <c r="BG603" s="4"/>
      <c r="BH603" s="4"/>
      <c r="BI603" s="4"/>
      <c r="BJ603" s="4"/>
      <c r="BK603" s="4"/>
      <c r="BL603" s="4"/>
      <c r="BM603" s="4"/>
    </row>
    <row r="604" spans="1:65" x14ac:dyDescent="0.15">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4"/>
      <c r="AI604" s="4"/>
      <c r="AJ604" s="4"/>
      <c r="AK604" s="4"/>
      <c r="AL604" s="4"/>
      <c r="AM604" s="4"/>
      <c r="AN604" s="4"/>
      <c r="AO604" s="4"/>
      <c r="AP604" s="4"/>
      <c r="AQ604" s="4"/>
      <c r="AR604" s="4"/>
      <c r="AS604" s="4"/>
      <c r="AT604" s="4"/>
      <c r="AU604" s="4"/>
      <c r="AV604" s="4"/>
      <c r="AW604" s="4"/>
      <c r="AX604" s="4"/>
      <c r="AY604" s="4"/>
      <c r="AZ604" s="4"/>
      <c r="BA604" s="4"/>
      <c r="BB604" s="4"/>
      <c r="BC604" s="4"/>
      <c r="BD604" s="4"/>
      <c r="BE604" s="4"/>
      <c r="BF604" s="4"/>
      <c r="BG604" s="4"/>
      <c r="BH604" s="4"/>
      <c r="BI604" s="4"/>
      <c r="BJ604" s="4"/>
      <c r="BK604" s="4"/>
      <c r="BL604" s="4"/>
      <c r="BM604" s="4"/>
    </row>
    <row r="605" spans="1:65" x14ac:dyDescent="0.1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c r="AG605" s="4"/>
      <c r="AH605" s="4"/>
      <c r="AI605" s="4"/>
      <c r="AJ605" s="4"/>
      <c r="AK605" s="4"/>
      <c r="AL605" s="4"/>
      <c r="AM605" s="4"/>
      <c r="AN605" s="4"/>
      <c r="AO605" s="4"/>
      <c r="AP605" s="4"/>
      <c r="AQ605" s="4"/>
      <c r="AR605" s="4"/>
      <c r="AS605" s="4"/>
      <c r="AT605" s="4"/>
      <c r="AU605" s="4"/>
      <c r="AV605" s="4"/>
      <c r="AW605" s="4"/>
      <c r="AX605" s="4"/>
      <c r="AY605" s="4"/>
      <c r="AZ605" s="4"/>
      <c r="BA605" s="4"/>
      <c r="BB605" s="4"/>
      <c r="BC605" s="4"/>
      <c r="BD605" s="4"/>
      <c r="BE605" s="4"/>
      <c r="BF605" s="4"/>
      <c r="BG605" s="4"/>
      <c r="BH605" s="4"/>
      <c r="BI605" s="4"/>
      <c r="BJ605" s="4"/>
      <c r="BK605" s="4"/>
      <c r="BL605" s="4"/>
      <c r="BM605" s="4"/>
    </row>
    <row r="606" spans="1:65" x14ac:dyDescent="0.15">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c r="AG606" s="4"/>
      <c r="AH606" s="4"/>
      <c r="AI606" s="4"/>
      <c r="AJ606" s="4"/>
      <c r="AK606" s="4"/>
      <c r="AL606" s="4"/>
      <c r="AM606" s="4"/>
      <c r="AN606" s="4"/>
      <c r="AO606" s="4"/>
      <c r="AP606" s="4"/>
      <c r="AQ606" s="4"/>
      <c r="AR606" s="4"/>
      <c r="AS606" s="4"/>
      <c r="AT606" s="4"/>
      <c r="AU606" s="4"/>
      <c r="AV606" s="4"/>
      <c r="AW606" s="4"/>
      <c r="AX606" s="4"/>
      <c r="AY606" s="4"/>
      <c r="AZ606" s="4"/>
      <c r="BA606" s="4"/>
      <c r="BB606" s="4"/>
      <c r="BC606" s="4"/>
      <c r="BD606" s="4"/>
      <c r="BE606" s="4"/>
      <c r="BF606" s="4"/>
      <c r="BG606" s="4"/>
      <c r="BH606" s="4"/>
      <c r="BI606" s="4"/>
      <c r="BJ606" s="4"/>
      <c r="BK606" s="4"/>
      <c r="BL606" s="4"/>
      <c r="BM606" s="4"/>
    </row>
    <row r="607" spans="1:65" x14ac:dyDescent="0.15">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c r="AG607" s="4"/>
      <c r="AH607" s="4"/>
      <c r="AI607" s="4"/>
      <c r="AJ607" s="4"/>
      <c r="AK607" s="4"/>
      <c r="AL607" s="4"/>
      <c r="AM607" s="4"/>
      <c r="AN607" s="4"/>
      <c r="AO607" s="4"/>
      <c r="AP607" s="4"/>
      <c r="AQ607" s="4"/>
      <c r="AR607" s="4"/>
      <c r="AS607" s="4"/>
      <c r="AT607" s="4"/>
      <c r="AU607" s="4"/>
      <c r="AV607" s="4"/>
      <c r="AW607" s="4"/>
      <c r="AX607" s="4"/>
      <c r="AY607" s="4"/>
      <c r="AZ607" s="4"/>
      <c r="BA607" s="4"/>
      <c r="BB607" s="4"/>
      <c r="BC607" s="4"/>
      <c r="BD607" s="4"/>
      <c r="BE607" s="4"/>
      <c r="BF607" s="4"/>
      <c r="BG607" s="4"/>
      <c r="BH607" s="4"/>
      <c r="BI607" s="4"/>
      <c r="BJ607" s="4"/>
      <c r="BK607" s="4"/>
      <c r="BL607" s="4"/>
      <c r="BM607" s="4"/>
    </row>
    <row r="608" spans="1:65" x14ac:dyDescent="0.15">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c r="AG608" s="4"/>
      <c r="AH608" s="4"/>
      <c r="AI608" s="4"/>
      <c r="AJ608" s="4"/>
      <c r="AK608" s="4"/>
      <c r="AL608" s="4"/>
      <c r="AM608" s="4"/>
      <c r="AN608" s="4"/>
      <c r="AO608" s="4"/>
      <c r="AP608" s="4"/>
      <c r="AQ608" s="4"/>
      <c r="AR608" s="4"/>
      <c r="AS608" s="4"/>
      <c r="AT608" s="4"/>
      <c r="AU608" s="4"/>
      <c r="AV608" s="4"/>
      <c r="AW608" s="4"/>
      <c r="AX608" s="4"/>
      <c r="AY608" s="4"/>
      <c r="AZ608" s="4"/>
      <c r="BA608" s="4"/>
      <c r="BB608" s="4"/>
      <c r="BC608" s="4"/>
      <c r="BD608" s="4"/>
      <c r="BE608" s="4"/>
      <c r="BF608" s="4"/>
      <c r="BG608" s="4"/>
      <c r="BH608" s="4"/>
      <c r="BI608" s="4"/>
      <c r="BJ608" s="4"/>
      <c r="BK608" s="4"/>
      <c r="BL608" s="4"/>
      <c r="BM608" s="4"/>
    </row>
    <row r="609" spans="1:65" x14ac:dyDescent="0.15">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4"/>
      <c r="AI609" s="4"/>
      <c r="AJ609" s="4"/>
      <c r="AK609" s="4"/>
      <c r="AL609" s="4"/>
      <c r="AM609" s="4"/>
      <c r="AN609" s="4"/>
      <c r="AO609" s="4"/>
      <c r="AP609" s="4"/>
      <c r="AQ609" s="4"/>
      <c r="AR609" s="4"/>
      <c r="AS609" s="4"/>
      <c r="AT609" s="4"/>
      <c r="AU609" s="4"/>
      <c r="AV609" s="4"/>
      <c r="AW609" s="4"/>
      <c r="AX609" s="4"/>
      <c r="AY609" s="4"/>
      <c r="AZ609" s="4"/>
      <c r="BA609" s="4"/>
      <c r="BB609" s="4"/>
      <c r="BC609" s="4"/>
      <c r="BD609" s="4"/>
      <c r="BE609" s="4"/>
      <c r="BF609" s="4"/>
      <c r="BG609" s="4"/>
      <c r="BH609" s="4"/>
      <c r="BI609" s="4"/>
      <c r="BJ609" s="4"/>
      <c r="BK609" s="4"/>
      <c r="BL609" s="4"/>
      <c r="BM609" s="4"/>
    </row>
    <row r="610" spans="1:65" x14ac:dyDescent="0.15">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4"/>
      <c r="AI610" s="4"/>
      <c r="AJ610" s="4"/>
      <c r="AK610" s="4"/>
      <c r="AL610" s="4"/>
      <c r="AM610" s="4"/>
      <c r="AN610" s="4"/>
      <c r="AO610" s="4"/>
      <c r="AP610" s="4"/>
      <c r="AQ610" s="4"/>
      <c r="AR610" s="4"/>
      <c r="AS610" s="4"/>
      <c r="AT610" s="4"/>
      <c r="AU610" s="4"/>
      <c r="AV610" s="4"/>
      <c r="AW610" s="4"/>
      <c r="AX610" s="4"/>
      <c r="AY610" s="4"/>
      <c r="AZ610" s="4"/>
      <c r="BA610" s="4"/>
      <c r="BB610" s="4"/>
      <c r="BC610" s="4"/>
      <c r="BD610" s="4"/>
      <c r="BE610" s="4"/>
      <c r="BF610" s="4"/>
      <c r="BG610" s="4"/>
      <c r="BH610" s="4"/>
      <c r="BI610" s="4"/>
      <c r="BJ610" s="4"/>
      <c r="BK610" s="4"/>
      <c r="BL610" s="4"/>
      <c r="BM610" s="4"/>
    </row>
    <row r="611" spans="1:65" x14ac:dyDescent="0.15">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4"/>
      <c r="AI611" s="4"/>
      <c r="AJ611" s="4"/>
      <c r="AK611" s="4"/>
      <c r="AL611" s="4"/>
      <c r="AM611" s="4"/>
      <c r="AN611" s="4"/>
      <c r="AO611" s="4"/>
      <c r="AP611" s="4"/>
      <c r="AQ611" s="4"/>
      <c r="AR611" s="4"/>
      <c r="AS611" s="4"/>
      <c r="AT611" s="4"/>
      <c r="AU611" s="4"/>
      <c r="AV611" s="4"/>
      <c r="AW611" s="4"/>
      <c r="AX611" s="4"/>
      <c r="AY611" s="4"/>
      <c r="AZ611" s="4"/>
      <c r="BA611" s="4"/>
      <c r="BB611" s="4"/>
      <c r="BC611" s="4"/>
      <c r="BD611" s="4"/>
      <c r="BE611" s="4"/>
      <c r="BF611" s="4"/>
      <c r="BG611" s="4"/>
      <c r="BH611" s="4"/>
      <c r="BI611" s="4"/>
      <c r="BJ611" s="4"/>
      <c r="BK611" s="4"/>
      <c r="BL611" s="4"/>
      <c r="BM611" s="4"/>
    </row>
    <row r="612" spans="1:65" x14ac:dyDescent="0.15">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4"/>
      <c r="AI612" s="4"/>
      <c r="AJ612" s="4"/>
      <c r="AK612" s="4"/>
      <c r="AL612" s="4"/>
      <c r="AM612" s="4"/>
      <c r="AN612" s="4"/>
      <c r="AO612" s="4"/>
      <c r="AP612" s="4"/>
      <c r="AQ612" s="4"/>
      <c r="AR612" s="4"/>
      <c r="AS612" s="4"/>
      <c r="AT612" s="4"/>
      <c r="AU612" s="4"/>
      <c r="AV612" s="4"/>
      <c r="AW612" s="4"/>
      <c r="AX612" s="4"/>
      <c r="AY612" s="4"/>
      <c r="AZ612" s="4"/>
      <c r="BA612" s="4"/>
      <c r="BB612" s="4"/>
      <c r="BC612" s="4"/>
      <c r="BD612" s="4"/>
      <c r="BE612" s="4"/>
      <c r="BF612" s="4"/>
      <c r="BG612" s="4"/>
      <c r="BH612" s="4"/>
      <c r="BI612" s="4"/>
      <c r="BJ612" s="4"/>
      <c r="BK612" s="4"/>
      <c r="BL612" s="4"/>
      <c r="BM612" s="4"/>
    </row>
    <row r="613" spans="1:65" x14ac:dyDescent="0.15">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4"/>
      <c r="AI613" s="4"/>
      <c r="AJ613" s="4"/>
      <c r="AK613" s="4"/>
      <c r="AL613" s="4"/>
      <c r="AM613" s="4"/>
      <c r="AN613" s="4"/>
      <c r="AO613" s="4"/>
      <c r="AP613" s="4"/>
      <c r="AQ613" s="4"/>
      <c r="AR613" s="4"/>
      <c r="AS613" s="4"/>
      <c r="AT613" s="4"/>
      <c r="AU613" s="4"/>
      <c r="AV613" s="4"/>
      <c r="AW613" s="4"/>
      <c r="AX613" s="4"/>
      <c r="AY613" s="4"/>
      <c r="AZ613" s="4"/>
      <c r="BA613" s="4"/>
      <c r="BB613" s="4"/>
      <c r="BC613" s="4"/>
      <c r="BD613" s="4"/>
      <c r="BE613" s="4"/>
      <c r="BF613" s="4"/>
      <c r="BG613" s="4"/>
      <c r="BH613" s="4"/>
      <c r="BI613" s="4"/>
      <c r="BJ613" s="4"/>
      <c r="BK613" s="4"/>
      <c r="BL613" s="4"/>
      <c r="BM613" s="4"/>
    </row>
    <row r="614" spans="1:65" x14ac:dyDescent="0.15">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4"/>
      <c r="AI614" s="4"/>
      <c r="AJ614" s="4"/>
      <c r="AK614" s="4"/>
      <c r="AL614" s="4"/>
      <c r="AM614" s="4"/>
      <c r="AN614" s="4"/>
      <c r="AO614" s="4"/>
      <c r="AP614" s="4"/>
      <c r="AQ614" s="4"/>
      <c r="AR614" s="4"/>
      <c r="AS614" s="4"/>
      <c r="AT614" s="4"/>
      <c r="AU614" s="4"/>
      <c r="AV614" s="4"/>
      <c r="AW614" s="4"/>
      <c r="AX614" s="4"/>
      <c r="AY614" s="4"/>
      <c r="AZ614" s="4"/>
      <c r="BA614" s="4"/>
      <c r="BB614" s="4"/>
      <c r="BC614" s="4"/>
      <c r="BD614" s="4"/>
      <c r="BE614" s="4"/>
      <c r="BF614" s="4"/>
      <c r="BG614" s="4"/>
      <c r="BH614" s="4"/>
      <c r="BI614" s="4"/>
      <c r="BJ614" s="4"/>
      <c r="BK614" s="4"/>
      <c r="BL614" s="4"/>
      <c r="BM614" s="4"/>
    </row>
    <row r="615" spans="1:65" x14ac:dyDescent="0.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4"/>
      <c r="AI615" s="4"/>
      <c r="AJ615" s="4"/>
      <c r="AK615" s="4"/>
      <c r="AL615" s="4"/>
      <c r="AM615" s="4"/>
      <c r="AN615" s="4"/>
      <c r="AO615" s="4"/>
      <c r="AP615" s="4"/>
      <c r="AQ615" s="4"/>
      <c r="AR615" s="4"/>
      <c r="AS615" s="4"/>
      <c r="AT615" s="4"/>
      <c r="AU615" s="4"/>
      <c r="AV615" s="4"/>
      <c r="AW615" s="4"/>
      <c r="AX615" s="4"/>
      <c r="AY615" s="4"/>
      <c r="AZ615" s="4"/>
      <c r="BA615" s="4"/>
      <c r="BB615" s="4"/>
      <c r="BC615" s="4"/>
      <c r="BD615" s="4"/>
      <c r="BE615" s="4"/>
      <c r="BF615" s="4"/>
      <c r="BG615" s="4"/>
      <c r="BH615" s="4"/>
      <c r="BI615" s="4"/>
      <c r="BJ615" s="4"/>
      <c r="BK615" s="4"/>
      <c r="BL615" s="4"/>
      <c r="BM615" s="4"/>
    </row>
    <row r="616" spans="1:65" x14ac:dyDescent="0.15">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c r="AI616" s="4"/>
      <c r="AJ616" s="4"/>
      <c r="AK616" s="4"/>
      <c r="AL616" s="4"/>
      <c r="AM616" s="4"/>
      <c r="AN616" s="4"/>
      <c r="AO616" s="4"/>
      <c r="AP616" s="4"/>
      <c r="AQ616" s="4"/>
      <c r="AR616" s="4"/>
      <c r="AS616" s="4"/>
      <c r="AT616" s="4"/>
      <c r="AU616" s="4"/>
      <c r="AV616" s="4"/>
      <c r="AW616" s="4"/>
      <c r="AX616" s="4"/>
      <c r="AY616" s="4"/>
      <c r="AZ616" s="4"/>
      <c r="BA616" s="4"/>
      <c r="BB616" s="4"/>
      <c r="BC616" s="4"/>
      <c r="BD616" s="4"/>
      <c r="BE616" s="4"/>
      <c r="BF616" s="4"/>
      <c r="BG616" s="4"/>
      <c r="BH616" s="4"/>
      <c r="BI616" s="4"/>
      <c r="BJ616" s="4"/>
      <c r="BK616" s="4"/>
      <c r="BL616" s="4"/>
      <c r="BM616" s="4"/>
    </row>
    <row r="617" spans="1:65" x14ac:dyDescent="0.15">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4"/>
      <c r="AI617" s="4"/>
      <c r="AJ617" s="4"/>
      <c r="AK617" s="4"/>
      <c r="AL617" s="4"/>
      <c r="AM617" s="4"/>
      <c r="AN617" s="4"/>
      <c r="AO617" s="4"/>
      <c r="AP617" s="4"/>
      <c r="AQ617" s="4"/>
      <c r="AR617" s="4"/>
      <c r="AS617" s="4"/>
      <c r="AT617" s="4"/>
      <c r="AU617" s="4"/>
      <c r="AV617" s="4"/>
      <c r="AW617" s="4"/>
      <c r="AX617" s="4"/>
      <c r="AY617" s="4"/>
      <c r="AZ617" s="4"/>
      <c r="BA617" s="4"/>
      <c r="BB617" s="4"/>
      <c r="BC617" s="4"/>
      <c r="BD617" s="4"/>
      <c r="BE617" s="4"/>
      <c r="BF617" s="4"/>
      <c r="BG617" s="4"/>
      <c r="BH617" s="4"/>
      <c r="BI617" s="4"/>
      <c r="BJ617" s="4"/>
      <c r="BK617" s="4"/>
      <c r="BL617" s="4"/>
      <c r="BM617" s="4"/>
    </row>
    <row r="618" spans="1:65" x14ac:dyDescent="0.15">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4"/>
      <c r="AI618" s="4"/>
      <c r="AJ618" s="4"/>
      <c r="AK618" s="4"/>
      <c r="AL618" s="4"/>
      <c r="AM618" s="4"/>
      <c r="AN618" s="4"/>
      <c r="AO618" s="4"/>
      <c r="AP618" s="4"/>
      <c r="AQ618" s="4"/>
      <c r="AR618" s="4"/>
      <c r="AS618" s="4"/>
      <c r="AT618" s="4"/>
      <c r="AU618" s="4"/>
      <c r="AV618" s="4"/>
      <c r="AW618" s="4"/>
      <c r="AX618" s="4"/>
      <c r="AY618" s="4"/>
      <c r="AZ618" s="4"/>
      <c r="BA618" s="4"/>
      <c r="BB618" s="4"/>
      <c r="BC618" s="4"/>
      <c r="BD618" s="4"/>
      <c r="BE618" s="4"/>
      <c r="BF618" s="4"/>
      <c r="BG618" s="4"/>
      <c r="BH618" s="4"/>
      <c r="BI618" s="4"/>
      <c r="BJ618" s="4"/>
      <c r="BK618" s="4"/>
      <c r="BL618" s="4"/>
      <c r="BM618" s="4"/>
    </row>
    <row r="619" spans="1:65" x14ac:dyDescent="0.15">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4"/>
      <c r="AI619" s="4"/>
      <c r="AJ619" s="4"/>
      <c r="AK619" s="4"/>
      <c r="AL619" s="4"/>
      <c r="AM619" s="4"/>
      <c r="AN619" s="4"/>
      <c r="AO619" s="4"/>
      <c r="AP619" s="4"/>
      <c r="AQ619" s="4"/>
      <c r="AR619" s="4"/>
      <c r="AS619" s="4"/>
      <c r="AT619" s="4"/>
      <c r="AU619" s="4"/>
      <c r="AV619" s="4"/>
      <c r="AW619" s="4"/>
      <c r="AX619" s="4"/>
      <c r="AY619" s="4"/>
      <c r="AZ619" s="4"/>
      <c r="BA619" s="4"/>
      <c r="BB619" s="4"/>
      <c r="BC619" s="4"/>
      <c r="BD619" s="4"/>
      <c r="BE619" s="4"/>
      <c r="BF619" s="4"/>
      <c r="BG619" s="4"/>
      <c r="BH619" s="4"/>
      <c r="BI619" s="4"/>
      <c r="BJ619" s="4"/>
      <c r="BK619" s="4"/>
      <c r="BL619" s="4"/>
      <c r="BM619" s="4"/>
    </row>
    <row r="620" spans="1:65" x14ac:dyDescent="0.15">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c r="AI620" s="4"/>
      <c r="AJ620" s="4"/>
      <c r="AK620" s="4"/>
      <c r="AL620" s="4"/>
      <c r="AM620" s="4"/>
      <c r="AN620" s="4"/>
      <c r="AO620" s="4"/>
      <c r="AP620" s="4"/>
      <c r="AQ620" s="4"/>
      <c r="AR620" s="4"/>
      <c r="AS620" s="4"/>
      <c r="AT620" s="4"/>
      <c r="AU620" s="4"/>
      <c r="AV620" s="4"/>
      <c r="AW620" s="4"/>
      <c r="AX620" s="4"/>
      <c r="AY620" s="4"/>
      <c r="AZ620" s="4"/>
      <c r="BA620" s="4"/>
      <c r="BB620" s="4"/>
      <c r="BC620" s="4"/>
      <c r="BD620" s="4"/>
      <c r="BE620" s="4"/>
      <c r="BF620" s="4"/>
      <c r="BG620" s="4"/>
      <c r="BH620" s="4"/>
      <c r="BI620" s="4"/>
      <c r="BJ620" s="4"/>
      <c r="BK620" s="4"/>
      <c r="BL620" s="4"/>
      <c r="BM620" s="4"/>
    </row>
    <row r="621" spans="1:65" x14ac:dyDescent="0.15">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4"/>
      <c r="AI621" s="4"/>
      <c r="AJ621" s="4"/>
      <c r="AK621" s="4"/>
      <c r="AL621" s="4"/>
      <c r="AM621" s="4"/>
      <c r="AN621" s="4"/>
      <c r="AO621" s="4"/>
      <c r="AP621" s="4"/>
      <c r="AQ621" s="4"/>
      <c r="AR621" s="4"/>
      <c r="AS621" s="4"/>
      <c r="AT621" s="4"/>
      <c r="AU621" s="4"/>
      <c r="AV621" s="4"/>
      <c r="AW621" s="4"/>
      <c r="AX621" s="4"/>
      <c r="AY621" s="4"/>
      <c r="AZ621" s="4"/>
      <c r="BA621" s="4"/>
      <c r="BB621" s="4"/>
      <c r="BC621" s="4"/>
      <c r="BD621" s="4"/>
      <c r="BE621" s="4"/>
      <c r="BF621" s="4"/>
      <c r="BG621" s="4"/>
      <c r="BH621" s="4"/>
      <c r="BI621" s="4"/>
      <c r="BJ621" s="4"/>
      <c r="BK621" s="4"/>
      <c r="BL621" s="4"/>
      <c r="BM621" s="4"/>
    </row>
    <row r="622" spans="1:65" x14ac:dyDescent="0.15">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c r="AG622" s="4"/>
      <c r="AH622" s="4"/>
      <c r="AI622" s="4"/>
      <c r="AJ622" s="4"/>
      <c r="AK622" s="4"/>
      <c r="AL622" s="4"/>
      <c r="AM622" s="4"/>
      <c r="AN622" s="4"/>
      <c r="AO622" s="4"/>
      <c r="AP622" s="4"/>
      <c r="AQ622" s="4"/>
      <c r="AR622" s="4"/>
      <c r="AS622" s="4"/>
      <c r="AT622" s="4"/>
      <c r="AU622" s="4"/>
      <c r="AV622" s="4"/>
      <c r="AW622" s="4"/>
      <c r="AX622" s="4"/>
      <c r="AY622" s="4"/>
      <c r="AZ622" s="4"/>
      <c r="BA622" s="4"/>
      <c r="BB622" s="4"/>
      <c r="BC622" s="4"/>
      <c r="BD622" s="4"/>
      <c r="BE622" s="4"/>
      <c r="BF622" s="4"/>
      <c r="BG622" s="4"/>
      <c r="BH622" s="4"/>
      <c r="BI622" s="4"/>
      <c r="BJ622" s="4"/>
      <c r="BK622" s="4"/>
      <c r="BL622" s="4"/>
      <c r="BM622" s="4"/>
    </row>
    <row r="623" spans="1:65" x14ac:dyDescent="0.15">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c r="AG623" s="4"/>
      <c r="AH623" s="4"/>
      <c r="AI623" s="4"/>
      <c r="AJ623" s="4"/>
      <c r="AK623" s="4"/>
      <c r="AL623" s="4"/>
      <c r="AM623" s="4"/>
      <c r="AN623" s="4"/>
      <c r="AO623" s="4"/>
      <c r="AP623" s="4"/>
      <c r="AQ623" s="4"/>
      <c r="AR623" s="4"/>
      <c r="AS623" s="4"/>
      <c r="AT623" s="4"/>
      <c r="AU623" s="4"/>
      <c r="AV623" s="4"/>
      <c r="AW623" s="4"/>
      <c r="AX623" s="4"/>
      <c r="AY623" s="4"/>
      <c r="AZ623" s="4"/>
      <c r="BA623" s="4"/>
      <c r="BB623" s="4"/>
      <c r="BC623" s="4"/>
      <c r="BD623" s="4"/>
      <c r="BE623" s="4"/>
      <c r="BF623" s="4"/>
      <c r="BG623" s="4"/>
      <c r="BH623" s="4"/>
      <c r="BI623" s="4"/>
      <c r="BJ623" s="4"/>
      <c r="BK623" s="4"/>
      <c r="BL623" s="4"/>
      <c r="BM623" s="4"/>
    </row>
    <row r="624" spans="1:65" x14ac:dyDescent="0.15">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c r="AG624" s="4"/>
      <c r="AH624" s="4"/>
      <c r="AI624" s="4"/>
      <c r="AJ624" s="4"/>
      <c r="AK624" s="4"/>
      <c r="AL624" s="4"/>
      <c r="AM624" s="4"/>
      <c r="AN624" s="4"/>
      <c r="AO624" s="4"/>
      <c r="AP624" s="4"/>
      <c r="AQ624" s="4"/>
      <c r="AR624" s="4"/>
      <c r="AS624" s="4"/>
      <c r="AT624" s="4"/>
      <c r="AU624" s="4"/>
      <c r="AV624" s="4"/>
      <c r="AW624" s="4"/>
      <c r="AX624" s="4"/>
      <c r="AY624" s="4"/>
      <c r="AZ624" s="4"/>
      <c r="BA624" s="4"/>
      <c r="BB624" s="4"/>
      <c r="BC624" s="4"/>
      <c r="BD624" s="4"/>
      <c r="BE624" s="4"/>
      <c r="BF624" s="4"/>
      <c r="BG624" s="4"/>
      <c r="BH624" s="4"/>
      <c r="BI624" s="4"/>
      <c r="BJ624" s="4"/>
      <c r="BK624" s="4"/>
      <c r="BL624" s="4"/>
      <c r="BM624" s="4"/>
    </row>
    <row r="625" spans="1:65" x14ac:dyDescent="0.1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c r="AG625" s="4"/>
      <c r="AH625" s="4"/>
      <c r="AI625" s="4"/>
      <c r="AJ625" s="4"/>
      <c r="AK625" s="4"/>
      <c r="AL625" s="4"/>
      <c r="AM625" s="4"/>
      <c r="AN625" s="4"/>
      <c r="AO625" s="4"/>
      <c r="AP625" s="4"/>
      <c r="AQ625" s="4"/>
      <c r="AR625" s="4"/>
      <c r="AS625" s="4"/>
      <c r="AT625" s="4"/>
      <c r="AU625" s="4"/>
      <c r="AV625" s="4"/>
      <c r="AW625" s="4"/>
      <c r="AX625" s="4"/>
      <c r="AY625" s="4"/>
      <c r="AZ625" s="4"/>
      <c r="BA625" s="4"/>
      <c r="BB625" s="4"/>
      <c r="BC625" s="4"/>
      <c r="BD625" s="4"/>
      <c r="BE625" s="4"/>
      <c r="BF625" s="4"/>
      <c r="BG625" s="4"/>
      <c r="BH625" s="4"/>
      <c r="BI625" s="4"/>
      <c r="BJ625" s="4"/>
      <c r="BK625" s="4"/>
      <c r="BL625" s="4"/>
      <c r="BM625" s="4"/>
    </row>
    <row r="626" spans="1:65" x14ac:dyDescent="0.15">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c r="AG626" s="4"/>
      <c r="AH626" s="4"/>
      <c r="AI626" s="4"/>
      <c r="AJ626" s="4"/>
      <c r="AK626" s="4"/>
      <c r="AL626" s="4"/>
      <c r="AM626" s="4"/>
      <c r="AN626" s="4"/>
      <c r="AO626" s="4"/>
      <c r="AP626" s="4"/>
      <c r="AQ626" s="4"/>
      <c r="AR626" s="4"/>
      <c r="AS626" s="4"/>
      <c r="AT626" s="4"/>
      <c r="AU626" s="4"/>
      <c r="AV626" s="4"/>
      <c r="AW626" s="4"/>
      <c r="AX626" s="4"/>
      <c r="AY626" s="4"/>
      <c r="AZ626" s="4"/>
      <c r="BA626" s="4"/>
      <c r="BB626" s="4"/>
      <c r="BC626" s="4"/>
      <c r="BD626" s="4"/>
      <c r="BE626" s="4"/>
      <c r="BF626" s="4"/>
      <c r="BG626" s="4"/>
      <c r="BH626" s="4"/>
      <c r="BI626" s="4"/>
      <c r="BJ626" s="4"/>
      <c r="BK626" s="4"/>
      <c r="BL626" s="4"/>
      <c r="BM626" s="4"/>
    </row>
    <row r="627" spans="1:65" x14ac:dyDescent="0.15">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c r="AG627" s="4"/>
      <c r="AH627" s="4"/>
      <c r="AI627" s="4"/>
      <c r="AJ627" s="4"/>
      <c r="AK627" s="4"/>
      <c r="AL627" s="4"/>
      <c r="AM627" s="4"/>
      <c r="AN627" s="4"/>
      <c r="AO627" s="4"/>
      <c r="AP627" s="4"/>
      <c r="AQ627" s="4"/>
      <c r="AR627" s="4"/>
      <c r="AS627" s="4"/>
      <c r="AT627" s="4"/>
      <c r="AU627" s="4"/>
      <c r="AV627" s="4"/>
      <c r="AW627" s="4"/>
      <c r="AX627" s="4"/>
      <c r="AY627" s="4"/>
      <c r="AZ627" s="4"/>
      <c r="BA627" s="4"/>
      <c r="BB627" s="4"/>
      <c r="BC627" s="4"/>
      <c r="BD627" s="4"/>
      <c r="BE627" s="4"/>
      <c r="BF627" s="4"/>
      <c r="BG627" s="4"/>
      <c r="BH627" s="4"/>
      <c r="BI627" s="4"/>
      <c r="BJ627" s="4"/>
      <c r="BK627" s="4"/>
      <c r="BL627" s="4"/>
      <c r="BM627" s="4"/>
    </row>
    <row r="628" spans="1:65" x14ac:dyDescent="0.15">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c r="AG628" s="4"/>
      <c r="AH628" s="4"/>
      <c r="AI628" s="4"/>
      <c r="AJ628" s="4"/>
      <c r="AK628" s="4"/>
      <c r="AL628" s="4"/>
      <c r="AM628" s="4"/>
      <c r="AN628" s="4"/>
      <c r="AO628" s="4"/>
      <c r="AP628" s="4"/>
      <c r="AQ628" s="4"/>
      <c r="AR628" s="4"/>
      <c r="AS628" s="4"/>
      <c r="AT628" s="4"/>
      <c r="AU628" s="4"/>
      <c r="AV628" s="4"/>
      <c r="AW628" s="4"/>
      <c r="AX628" s="4"/>
      <c r="AY628" s="4"/>
      <c r="AZ628" s="4"/>
      <c r="BA628" s="4"/>
      <c r="BB628" s="4"/>
      <c r="BC628" s="4"/>
      <c r="BD628" s="4"/>
      <c r="BE628" s="4"/>
      <c r="BF628" s="4"/>
      <c r="BG628" s="4"/>
      <c r="BH628" s="4"/>
      <c r="BI628" s="4"/>
      <c r="BJ628" s="4"/>
      <c r="BK628" s="4"/>
      <c r="BL628" s="4"/>
      <c r="BM628" s="4"/>
    </row>
    <row r="629" spans="1:65" x14ac:dyDescent="0.15">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c r="AG629" s="4"/>
      <c r="AH629" s="4"/>
      <c r="AI629" s="4"/>
      <c r="AJ629" s="4"/>
      <c r="AK629" s="4"/>
      <c r="AL629" s="4"/>
      <c r="AM629" s="4"/>
      <c r="AN629" s="4"/>
      <c r="AO629" s="4"/>
      <c r="AP629" s="4"/>
      <c r="AQ629" s="4"/>
      <c r="AR629" s="4"/>
      <c r="AS629" s="4"/>
      <c r="AT629" s="4"/>
      <c r="AU629" s="4"/>
      <c r="AV629" s="4"/>
      <c r="AW629" s="4"/>
      <c r="AX629" s="4"/>
      <c r="AY629" s="4"/>
      <c r="AZ629" s="4"/>
      <c r="BA629" s="4"/>
      <c r="BB629" s="4"/>
      <c r="BC629" s="4"/>
      <c r="BD629" s="4"/>
      <c r="BE629" s="4"/>
      <c r="BF629" s="4"/>
      <c r="BG629" s="4"/>
      <c r="BH629" s="4"/>
      <c r="BI629" s="4"/>
      <c r="BJ629" s="4"/>
      <c r="BK629" s="4"/>
      <c r="BL629" s="4"/>
      <c r="BM629" s="4"/>
    </row>
    <row r="630" spans="1:65" x14ac:dyDescent="0.15">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c r="AG630" s="4"/>
      <c r="AH630" s="4"/>
      <c r="AI630" s="4"/>
      <c r="AJ630" s="4"/>
      <c r="AK630" s="4"/>
      <c r="AL630" s="4"/>
      <c r="AM630" s="4"/>
      <c r="AN630" s="4"/>
      <c r="AO630" s="4"/>
      <c r="AP630" s="4"/>
      <c r="AQ630" s="4"/>
      <c r="AR630" s="4"/>
      <c r="AS630" s="4"/>
      <c r="AT630" s="4"/>
      <c r="AU630" s="4"/>
      <c r="AV630" s="4"/>
      <c r="AW630" s="4"/>
      <c r="AX630" s="4"/>
      <c r="AY630" s="4"/>
      <c r="AZ630" s="4"/>
      <c r="BA630" s="4"/>
      <c r="BB630" s="4"/>
      <c r="BC630" s="4"/>
      <c r="BD630" s="4"/>
      <c r="BE630" s="4"/>
      <c r="BF630" s="4"/>
      <c r="BG630" s="4"/>
      <c r="BH630" s="4"/>
      <c r="BI630" s="4"/>
      <c r="BJ630" s="4"/>
      <c r="BK630" s="4"/>
      <c r="BL630" s="4"/>
      <c r="BM630" s="4"/>
    </row>
    <row r="631" spans="1:65" x14ac:dyDescent="0.15">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c r="AG631" s="4"/>
      <c r="AH631" s="4"/>
      <c r="AI631" s="4"/>
      <c r="AJ631" s="4"/>
      <c r="AK631" s="4"/>
      <c r="AL631" s="4"/>
      <c r="AM631" s="4"/>
      <c r="AN631" s="4"/>
      <c r="AO631" s="4"/>
      <c r="AP631" s="4"/>
      <c r="AQ631" s="4"/>
      <c r="AR631" s="4"/>
      <c r="AS631" s="4"/>
      <c r="AT631" s="4"/>
      <c r="AU631" s="4"/>
      <c r="AV631" s="4"/>
      <c r="AW631" s="4"/>
      <c r="AX631" s="4"/>
      <c r="AY631" s="4"/>
      <c r="AZ631" s="4"/>
      <c r="BA631" s="4"/>
      <c r="BB631" s="4"/>
      <c r="BC631" s="4"/>
      <c r="BD631" s="4"/>
      <c r="BE631" s="4"/>
      <c r="BF631" s="4"/>
      <c r="BG631" s="4"/>
      <c r="BH631" s="4"/>
      <c r="BI631" s="4"/>
      <c r="BJ631" s="4"/>
      <c r="BK631" s="4"/>
      <c r="BL631" s="4"/>
      <c r="BM631" s="4"/>
    </row>
    <row r="632" spans="1:65" x14ac:dyDescent="0.15">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c r="AG632" s="4"/>
      <c r="AH632" s="4"/>
      <c r="AI632" s="4"/>
      <c r="AJ632" s="4"/>
      <c r="AK632" s="4"/>
      <c r="AL632" s="4"/>
      <c r="AM632" s="4"/>
      <c r="AN632" s="4"/>
      <c r="AO632" s="4"/>
      <c r="AP632" s="4"/>
      <c r="AQ632" s="4"/>
      <c r="AR632" s="4"/>
      <c r="AS632" s="4"/>
      <c r="AT632" s="4"/>
      <c r="AU632" s="4"/>
      <c r="AV632" s="4"/>
      <c r="AW632" s="4"/>
      <c r="AX632" s="4"/>
      <c r="AY632" s="4"/>
      <c r="AZ632" s="4"/>
      <c r="BA632" s="4"/>
      <c r="BB632" s="4"/>
      <c r="BC632" s="4"/>
      <c r="BD632" s="4"/>
      <c r="BE632" s="4"/>
      <c r="BF632" s="4"/>
      <c r="BG632" s="4"/>
      <c r="BH632" s="4"/>
      <c r="BI632" s="4"/>
      <c r="BJ632" s="4"/>
      <c r="BK632" s="4"/>
      <c r="BL632" s="4"/>
      <c r="BM632" s="4"/>
    </row>
    <row r="633" spans="1:65" x14ac:dyDescent="0.15">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c r="AG633" s="4"/>
      <c r="AH633" s="4"/>
      <c r="AI633" s="4"/>
      <c r="AJ633" s="4"/>
      <c r="AK633" s="4"/>
      <c r="AL633" s="4"/>
      <c r="AM633" s="4"/>
      <c r="AN633" s="4"/>
      <c r="AO633" s="4"/>
      <c r="AP633" s="4"/>
      <c r="AQ633" s="4"/>
      <c r="AR633" s="4"/>
      <c r="AS633" s="4"/>
      <c r="AT633" s="4"/>
      <c r="AU633" s="4"/>
      <c r="AV633" s="4"/>
      <c r="AW633" s="4"/>
      <c r="AX633" s="4"/>
      <c r="AY633" s="4"/>
      <c r="AZ633" s="4"/>
      <c r="BA633" s="4"/>
      <c r="BB633" s="4"/>
      <c r="BC633" s="4"/>
      <c r="BD633" s="4"/>
      <c r="BE633" s="4"/>
      <c r="BF633" s="4"/>
      <c r="BG633" s="4"/>
      <c r="BH633" s="4"/>
      <c r="BI633" s="4"/>
      <c r="BJ633" s="4"/>
      <c r="BK633" s="4"/>
      <c r="BL633" s="4"/>
      <c r="BM633" s="4"/>
    </row>
    <row r="634" spans="1:65" x14ac:dyDescent="0.15">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c r="AG634" s="4"/>
      <c r="AH634" s="4"/>
      <c r="AI634" s="4"/>
      <c r="AJ634" s="4"/>
      <c r="AK634" s="4"/>
      <c r="AL634" s="4"/>
      <c r="AM634" s="4"/>
      <c r="AN634" s="4"/>
      <c r="AO634" s="4"/>
      <c r="AP634" s="4"/>
      <c r="AQ634" s="4"/>
      <c r="AR634" s="4"/>
      <c r="AS634" s="4"/>
      <c r="AT634" s="4"/>
      <c r="AU634" s="4"/>
      <c r="AV634" s="4"/>
      <c r="AW634" s="4"/>
      <c r="AX634" s="4"/>
      <c r="AY634" s="4"/>
      <c r="AZ634" s="4"/>
      <c r="BA634" s="4"/>
      <c r="BB634" s="4"/>
      <c r="BC634" s="4"/>
      <c r="BD634" s="4"/>
      <c r="BE634" s="4"/>
      <c r="BF634" s="4"/>
      <c r="BG634" s="4"/>
      <c r="BH634" s="4"/>
      <c r="BI634" s="4"/>
      <c r="BJ634" s="4"/>
      <c r="BK634" s="4"/>
      <c r="BL634" s="4"/>
      <c r="BM634" s="4"/>
    </row>
    <row r="635" spans="1:65" x14ac:dyDescent="0.1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c r="AG635" s="4"/>
      <c r="AH635" s="4"/>
      <c r="AI635" s="4"/>
      <c r="AJ635" s="4"/>
      <c r="AK635" s="4"/>
      <c r="AL635" s="4"/>
      <c r="AM635" s="4"/>
      <c r="AN635" s="4"/>
      <c r="AO635" s="4"/>
      <c r="AP635" s="4"/>
      <c r="AQ635" s="4"/>
      <c r="AR635" s="4"/>
      <c r="AS635" s="4"/>
      <c r="AT635" s="4"/>
      <c r="AU635" s="4"/>
      <c r="AV635" s="4"/>
      <c r="AW635" s="4"/>
      <c r="AX635" s="4"/>
      <c r="AY635" s="4"/>
      <c r="AZ635" s="4"/>
      <c r="BA635" s="4"/>
      <c r="BB635" s="4"/>
      <c r="BC635" s="4"/>
      <c r="BD635" s="4"/>
      <c r="BE635" s="4"/>
      <c r="BF635" s="4"/>
      <c r="BG635" s="4"/>
      <c r="BH635" s="4"/>
      <c r="BI635" s="4"/>
      <c r="BJ635" s="4"/>
      <c r="BK635" s="4"/>
      <c r="BL635" s="4"/>
      <c r="BM635" s="4"/>
    </row>
    <row r="636" spans="1:65" x14ac:dyDescent="0.15">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c r="AG636" s="4"/>
      <c r="AH636" s="4"/>
      <c r="AI636" s="4"/>
      <c r="AJ636" s="4"/>
      <c r="AK636" s="4"/>
      <c r="AL636" s="4"/>
      <c r="AM636" s="4"/>
      <c r="AN636" s="4"/>
      <c r="AO636" s="4"/>
      <c r="AP636" s="4"/>
      <c r="AQ636" s="4"/>
      <c r="AR636" s="4"/>
      <c r="AS636" s="4"/>
      <c r="AT636" s="4"/>
      <c r="AU636" s="4"/>
      <c r="AV636" s="4"/>
      <c r="AW636" s="4"/>
      <c r="AX636" s="4"/>
      <c r="AY636" s="4"/>
      <c r="AZ636" s="4"/>
      <c r="BA636" s="4"/>
      <c r="BB636" s="4"/>
      <c r="BC636" s="4"/>
      <c r="BD636" s="4"/>
      <c r="BE636" s="4"/>
      <c r="BF636" s="4"/>
      <c r="BG636" s="4"/>
      <c r="BH636" s="4"/>
      <c r="BI636" s="4"/>
      <c r="BJ636" s="4"/>
      <c r="BK636" s="4"/>
      <c r="BL636" s="4"/>
      <c r="BM636" s="4"/>
    </row>
    <row r="637" spans="1:65" x14ac:dyDescent="0.15">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c r="AG637" s="4"/>
      <c r="AH637" s="4"/>
      <c r="AI637" s="4"/>
      <c r="AJ637" s="4"/>
      <c r="AK637" s="4"/>
      <c r="AL637" s="4"/>
      <c r="AM637" s="4"/>
      <c r="AN637" s="4"/>
      <c r="AO637" s="4"/>
      <c r="AP637" s="4"/>
      <c r="AQ637" s="4"/>
      <c r="AR637" s="4"/>
      <c r="AS637" s="4"/>
      <c r="AT637" s="4"/>
      <c r="AU637" s="4"/>
      <c r="AV637" s="4"/>
      <c r="AW637" s="4"/>
      <c r="AX637" s="4"/>
      <c r="AY637" s="4"/>
      <c r="AZ637" s="4"/>
      <c r="BA637" s="4"/>
      <c r="BB637" s="4"/>
      <c r="BC637" s="4"/>
      <c r="BD637" s="4"/>
      <c r="BE637" s="4"/>
      <c r="BF637" s="4"/>
      <c r="BG637" s="4"/>
      <c r="BH637" s="4"/>
      <c r="BI637" s="4"/>
      <c r="BJ637" s="4"/>
      <c r="BK637" s="4"/>
      <c r="BL637" s="4"/>
      <c r="BM637" s="4"/>
    </row>
    <row r="638" spans="1:65" x14ac:dyDescent="0.15">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4"/>
      <c r="AI638" s="4"/>
      <c r="AJ638" s="4"/>
      <c r="AK638" s="4"/>
      <c r="AL638" s="4"/>
      <c r="AM638" s="4"/>
      <c r="AN638" s="4"/>
      <c r="AO638" s="4"/>
      <c r="AP638" s="4"/>
      <c r="AQ638" s="4"/>
      <c r="AR638" s="4"/>
      <c r="AS638" s="4"/>
      <c r="AT638" s="4"/>
      <c r="AU638" s="4"/>
      <c r="AV638" s="4"/>
      <c r="AW638" s="4"/>
      <c r="AX638" s="4"/>
      <c r="AY638" s="4"/>
      <c r="AZ638" s="4"/>
      <c r="BA638" s="4"/>
      <c r="BB638" s="4"/>
      <c r="BC638" s="4"/>
      <c r="BD638" s="4"/>
      <c r="BE638" s="4"/>
      <c r="BF638" s="4"/>
      <c r="BG638" s="4"/>
      <c r="BH638" s="4"/>
      <c r="BI638" s="4"/>
      <c r="BJ638" s="4"/>
      <c r="BK638" s="4"/>
      <c r="BL638" s="4"/>
      <c r="BM638" s="4"/>
    </row>
    <row r="639" spans="1:65" x14ac:dyDescent="0.15">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c r="AG639" s="4"/>
      <c r="AH639" s="4"/>
      <c r="AI639" s="4"/>
      <c r="AJ639" s="4"/>
      <c r="AK639" s="4"/>
      <c r="AL639" s="4"/>
      <c r="AM639" s="4"/>
      <c r="AN639" s="4"/>
      <c r="AO639" s="4"/>
      <c r="AP639" s="4"/>
      <c r="AQ639" s="4"/>
      <c r="AR639" s="4"/>
      <c r="AS639" s="4"/>
      <c r="AT639" s="4"/>
      <c r="AU639" s="4"/>
      <c r="AV639" s="4"/>
      <c r="AW639" s="4"/>
      <c r="AX639" s="4"/>
      <c r="AY639" s="4"/>
      <c r="AZ639" s="4"/>
      <c r="BA639" s="4"/>
      <c r="BB639" s="4"/>
      <c r="BC639" s="4"/>
      <c r="BD639" s="4"/>
      <c r="BE639" s="4"/>
      <c r="BF639" s="4"/>
      <c r="BG639" s="4"/>
      <c r="BH639" s="4"/>
      <c r="BI639" s="4"/>
      <c r="BJ639" s="4"/>
      <c r="BK639" s="4"/>
      <c r="BL639" s="4"/>
      <c r="BM639" s="4"/>
    </row>
    <row r="640" spans="1:65" x14ac:dyDescent="0.15">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c r="AG640" s="4"/>
      <c r="AH640" s="4"/>
      <c r="AI640" s="4"/>
      <c r="AJ640" s="4"/>
      <c r="AK640" s="4"/>
      <c r="AL640" s="4"/>
      <c r="AM640" s="4"/>
      <c r="AN640" s="4"/>
      <c r="AO640" s="4"/>
      <c r="AP640" s="4"/>
      <c r="AQ640" s="4"/>
      <c r="AR640" s="4"/>
      <c r="AS640" s="4"/>
      <c r="AT640" s="4"/>
      <c r="AU640" s="4"/>
      <c r="AV640" s="4"/>
      <c r="AW640" s="4"/>
      <c r="AX640" s="4"/>
      <c r="AY640" s="4"/>
      <c r="AZ640" s="4"/>
      <c r="BA640" s="4"/>
      <c r="BB640" s="4"/>
      <c r="BC640" s="4"/>
      <c r="BD640" s="4"/>
      <c r="BE640" s="4"/>
      <c r="BF640" s="4"/>
      <c r="BG640" s="4"/>
      <c r="BH640" s="4"/>
      <c r="BI640" s="4"/>
      <c r="BJ640" s="4"/>
      <c r="BK640" s="4"/>
      <c r="BL640" s="4"/>
      <c r="BM640" s="4"/>
    </row>
    <row r="641" spans="1:65" x14ac:dyDescent="0.15">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c r="AG641" s="4"/>
      <c r="AH641" s="4"/>
      <c r="AI641" s="4"/>
      <c r="AJ641" s="4"/>
      <c r="AK641" s="4"/>
      <c r="AL641" s="4"/>
      <c r="AM641" s="4"/>
      <c r="AN641" s="4"/>
      <c r="AO641" s="4"/>
      <c r="AP641" s="4"/>
      <c r="AQ641" s="4"/>
      <c r="AR641" s="4"/>
      <c r="AS641" s="4"/>
      <c r="AT641" s="4"/>
      <c r="AU641" s="4"/>
      <c r="AV641" s="4"/>
      <c r="AW641" s="4"/>
      <c r="AX641" s="4"/>
      <c r="AY641" s="4"/>
      <c r="AZ641" s="4"/>
      <c r="BA641" s="4"/>
      <c r="BB641" s="4"/>
      <c r="BC641" s="4"/>
      <c r="BD641" s="4"/>
      <c r="BE641" s="4"/>
      <c r="BF641" s="4"/>
      <c r="BG641" s="4"/>
      <c r="BH641" s="4"/>
      <c r="BI641" s="4"/>
      <c r="BJ641" s="4"/>
      <c r="BK641" s="4"/>
      <c r="BL641" s="4"/>
      <c r="BM641" s="4"/>
    </row>
    <row r="642" spans="1:65" x14ac:dyDescent="0.15">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c r="AG642" s="4"/>
      <c r="AH642" s="4"/>
      <c r="AI642" s="4"/>
      <c r="AJ642" s="4"/>
      <c r="AK642" s="4"/>
      <c r="AL642" s="4"/>
      <c r="AM642" s="4"/>
      <c r="AN642" s="4"/>
      <c r="AO642" s="4"/>
      <c r="AP642" s="4"/>
      <c r="AQ642" s="4"/>
      <c r="AR642" s="4"/>
      <c r="AS642" s="4"/>
      <c r="AT642" s="4"/>
      <c r="AU642" s="4"/>
      <c r="AV642" s="4"/>
      <c r="AW642" s="4"/>
      <c r="AX642" s="4"/>
      <c r="AY642" s="4"/>
      <c r="AZ642" s="4"/>
      <c r="BA642" s="4"/>
      <c r="BB642" s="4"/>
      <c r="BC642" s="4"/>
      <c r="BD642" s="4"/>
      <c r="BE642" s="4"/>
      <c r="BF642" s="4"/>
      <c r="BG642" s="4"/>
      <c r="BH642" s="4"/>
      <c r="BI642" s="4"/>
      <c r="BJ642" s="4"/>
      <c r="BK642" s="4"/>
      <c r="BL642" s="4"/>
      <c r="BM642" s="4"/>
    </row>
    <row r="643" spans="1:65" x14ac:dyDescent="0.15">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c r="AG643" s="4"/>
      <c r="AH643" s="4"/>
      <c r="AI643" s="4"/>
      <c r="AJ643" s="4"/>
      <c r="AK643" s="4"/>
      <c r="AL643" s="4"/>
      <c r="AM643" s="4"/>
      <c r="AN643" s="4"/>
      <c r="AO643" s="4"/>
      <c r="AP643" s="4"/>
      <c r="AQ643" s="4"/>
      <c r="AR643" s="4"/>
      <c r="AS643" s="4"/>
      <c r="AT643" s="4"/>
      <c r="AU643" s="4"/>
      <c r="AV643" s="4"/>
      <c r="AW643" s="4"/>
      <c r="AX643" s="4"/>
      <c r="AY643" s="4"/>
      <c r="AZ643" s="4"/>
      <c r="BA643" s="4"/>
      <c r="BB643" s="4"/>
      <c r="BC643" s="4"/>
      <c r="BD643" s="4"/>
      <c r="BE643" s="4"/>
      <c r="BF643" s="4"/>
      <c r="BG643" s="4"/>
      <c r="BH643" s="4"/>
      <c r="BI643" s="4"/>
      <c r="BJ643" s="4"/>
      <c r="BK643" s="4"/>
      <c r="BL643" s="4"/>
      <c r="BM643" s="4"/>
    </row>
    <row r="644" spans="1:65" x14ac:dyDescent="0.15">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c r="AG644" s="4"/>
      <c r="AH644" s="4"/>
      <c r="AI644" s="4"/>
      <c r="AJ644" s="4"/>
      <c r="AK644" s="4"/>
      <c r="AL644" s="4"/>
      <c r="AM644" s="4"/>
      <c r="AN644" s="4"/>
      <c r="AO644" s="4"/>
      <c r="AP644" s="4"/>
      <c r="AQ644" s="4"/>
      <c r="AR644" s="4"/>
      <c r="AS644" s="4"/>
      <c r="AT644" s="4"/>
      <c r="AU644" s="4"/>
      <c r="AV644" s="4"/>
      <c r="AW644" s="4"/>
      <c r="AX644" s="4"/>
      <c r="AY644" s="4"/>
      <c r="AZ644" s="4"/>
      <c r="BA644" s="4"/>
      <c r="BB644" s="4"/>
      <c r="BC644" s="4"/>
      <c r="BD644" s="4"/>
      <c r="BE644" s="4"/>
      <c r="BF644" s="4"/>
      <c r="BG644" s="4"/>
      <c r="BH644" s="4"/>
      <c r="BI644" s="4"/>
      <c r="BJ644" s="4"/>
      <c r="BK644" s="4"/>
      <c r="BL644" s="4"/>
      <c r="BM644" s="4"/>
    </row>
    <row r="645" spans="1:65" x14ac:dyDescent="0.1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c r="AG645" s="4"/>
      <c r="AH645" s="4"/>
      <c r="AI645" s="4"/>
      <c r="AJ645" s="4"/>
      <c r="AK645" s="4"/>
      <c r="AL645" s="4"/>
      <c r="AM645" s="4"/>
      <c r="AN645" s="4"/>
      <c r="AO645" s="4"/>
      <c r="AP645" s="4"/>
      <c r="AQ645" s="4"/>
      <c r="AR645" s="4"/>
      <c r="AS645" s="4"/>
      <c r="AT645" s="4"/>
      <c r="AU645" s="4"/>
      <c r="AV645" s="4"/>
      <c r="AW645" s="4"/>
      <c r="AX645" s="4"/>
      <c r="AY645" s="4"/>
      <c r="AZ645" s="4"/>
      <c r="BA645" s="4"/>
      <c r="BB645" s="4"/>
      <c r="BC645" s="4"/>
      <c r="BD645" s="4"/>
      <c r="BE645" s="4"/>
      <c r="BF645" s="4"/>
      <c r="BG645" s="4"/>
      <c r="BH645" s="4"/>
      <c r="BI645" s="4"/>
      <c r="BJ645" s="4"/>
      <c r="BK645" s="4"/>
      <c r="BL645" s="4"/>
      <c r="BM645" s="4"/>
    </row>
    <row r="646" spans="1:65" x14ac:dyDescent="0.15">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c r="AG646" s="4"/>
      <c r="AH646" s="4"/>
      <c r="AI646" s="4"/>
      <c r="AJ646" s="4"/>
      <c r="AK646" s="4"/>
      <c r="AL646" s="4"/>
      <c r="AM646" s="4"/>
      <c r="AN646" s="4"/>
      <c r="AO646" s="4"/>
      <c r="AP646" s="4"/>
      <c r="AQ646" s="4"/>
      <c r="AR646" s="4"/>
      <c r="AS646" s="4"/>
      <c r="AT646" s="4"/>
      <c r="AU646" s="4"/>
      <c r="AV646" s="4"/>
      <c r="AW646" s="4"/>
      <c r="AX646" s="4"/>
      <c r="AY646" s="4"/>
      <c r="AZ646" s="4"/>
      <c r="BA646" s="4"/>
      <c r="BB646" s="4"/>
      <c r="BC646" s="4"/>
      <c r="BD646" s="4"/>
      <c r="BE646" s="4"/>
      <c r="BF646" s="4"/>
      <c r="BG646" s="4"/>
      <c r="BH646" s="4"/>
      <c r="BI646" s="4"/>
      <c r="BJ646" s="4"/>
      <c r="BK646" s="4"/>
      <c r="BL646" s="4"/>
      <c r="BM646" s="4"/>
    </row>
    <row r="647" spans="1:65" x14ac:dyDescent="0.15">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c r="AG647" s="4"/>
      <c r="AH647" s="4"/>
      <c r="AI647" s="4"/>
      <c r="AJ647" s="4"/>
      <c r="AK647" s="4"/>
      <c r="AL647" s="4"/>
      <c r="AM647" s="4"/>
      <c r="AN647" s="4"/>
      <c r="AO647" s="4"/>
      <c r="AP647" s="4"/>
      <c r="AQ647" s="4"/>
      <c r="AR647" s="4"/>
      <c r="AS647" s="4"/>
      <c r="AT647" s="4"/>
      <c r="AU647" s="4"/>
      <c r="AV647" s="4"/>
      <c r="AW647" s="4"/>
      <c r="AX647" s="4"/>
      <c r="AY647" s="4"/>
      <c r="AZ647" s="4"/>
      <c r="BA647" s="4"/>
      <c r="BB647" s="4"/>
      <c r="BC647" s="4"/>
      <c r="BD647" s="4"/>
      <c r="BE647" s="4"/>
      <c r="BF647" s="4"/>
      <c r="BG647" s="4"/>
      <c r="BH647" s="4"/>
      <c r="BI647" s="4"/>
      <c r="BJ647" s="4"/>
      <c r="BK647" s="4"/>
      <c r="BL647" s="4"/>
      <c r="BM647" s="4"/>
    </row>
    <row r="648" spans="1:65" x14ac:dyDescent="0.15">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c r="AG648" s="4"/>
      <c r="AH648" s="4"/>
      <c r="AI648" s="4"/>
      <c r="AJ648" s="4"/>
      <c r="AK648" s="4"/>
      <c r="AL648" s="4"/>
      <c r="AM648" s="4"/>
      <c r="AN648" s="4"/>
      <c r="AO648" s="4"/>
      <c r="AP648" s="4"/>
      <c r="AQ648" s="4"/>
      <c r="AR648" s="4"/>
      <c r="AS648" s="4"/>
      <c r="AT648" s="4"/>
      <c r="AU648" s="4"/>
      <c r="AV648" s="4"/>
      <c r="AW648" s="4"/>
      <c r="AX648" s="4"/>
      <c r="AY648" s="4"/>
      <c r="AZ648" s="4"/>
      <c r="BA648" s="4"/>
      <c r="BB648" s="4"/>
      <c r="BC648" s="4"/>
      <c r="BD648" s="4"/>
      <c r="BE648" s="4"/>
      <c r="BF648" s="4"/>
      <c r="BG648" s="4"/>
      <c r="BH648" s="4"/>
      <c r="BI648" s="4"/>
      <c r="BJ648" s="4"/>
      <c r="BK648" s="4"/>
      <c r="BL648" s="4"/>
      <c r="BM648" s="4"/>
    </row>
    <row r="649" spans="1:65" x14ac:dyDescent="0.15">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c r="AG649" s="4"/>
      <c r="AH649" s="4"/>
      <c r="AI649" s="4"/>
      <c r="AJ649" s="4"/>
      <c r="AK649" s="4"/>
      <c r="AL649" s="4"/>
      <c r="AM649" s="4"/>
      <c r="AN649" s="4"/>
      <c r="AO649" s="4"/>
      <c r="AP649" s="4"/>
      <c r="AQ649" s="4"/>
      <c r="AR649" s="4"/>
      <c r="AS649" s="4"/>
      <c r="AT649" s="4"/>
      <c r="AU649" s="4"/>
      <c r="AV649" s="4"/>
      <c r="AW649" s="4"/>
      <c r="AX649" s="4"/>
      <c r="AY649" s="4"/>
      <c r="AZ649" s="4"/>
      <c r="BA649" s="4"/>
      <c r="BB649" s="4"/>
      <c r="BC649" s="4"/>
      <c r="BD649" s="4"/>
      <c r="BE649" s="4"/>
      <c r="BF649" s="4"/>
      <c r="BG649" s="4"/>
      <c r="BH649" s="4"/>
      <c r="BI649" s="4"/>
      <c r="BJ649" s="4"/>
      <c r="BK649" s="4"/>
      <c r="BL649" s="4"/>
      <c r="BM649" s="4"/>
    </row>
    <row r="650" spans="1:65" x14ac:dyDescent="0.15">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c r="AG650" s="4"/>
      <c r="AH650" s="4"/>
      <c r="AI650" s="4"/>
      <c r="AJ650" s="4"/>
      <c r="AK650" s="4"/>
      <c r="AL650" s="4"/>
      <c r="AM650" s="4"/>
      <c r="AN650" s="4"/>
      <c r="AO650" s="4"/>
      <c r="AP650" s="4"/>
      <c r="AQ650" s="4"/>
      <c r="AR650" s="4"/>
      <c r="AS650" s="4"/>
      <c r="AT650" s="4"/>
      <c r="AU650" s="4"/>
      <c r="AV650" s="4"/>
      <c r="AW650" s="4"/>
      <c r="AX650" s="4"/>
      <c r="AY650" s="4"/>
      <c r="AZ650" s="4"/>
      <c r="BA650" s="4"/>
      <c r="BB650" s="4"/>
      <c r="BC650" s="4"/>
      <c r="BD650" s="4"/>
      <c r="BE650" s="4"/>
      <c r="BF650" s="4"/>
      <c r="BG650" s="4"/>
      <c r="BH650" s="4"/>
      <c r="BI650" s="4"/>
      <c r="BJ650" s="4"/>
      <c r="BK650" s="4"/>
      <c r="BL650" s="4"/>
      <c r="BM650" s="4"/>
    </row>
    <row r="651" spans="1:65" x14ac:dyDescent="0.15">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c r="AG651" s="4"/>
      <c r="AH651" s="4"/>
      <c r="AI651" s="4"/>
      <c r="AJ651" s="4"/>
      <c r="AK651" s="4"/>
      <c r="AL651" s="4"/>
      <c r="AM651" s="4"/>
      <c r="AN651" s="4"/>
      <c r="AO651" s="4"/>
      <c r="AP651" s="4"/>
      <c r="AQ651" s="4"/>
      <c r="AR651" s="4"/>
      <c r="AS651" s="4"/>
      <c r="AT651" s="4"/>
      <c r="AU651" s="4"/>
      <c r="AV651" s="4"/>
      <c r="AW651" s="4"/>
      <c r="AX651" s="4"/>
      <c r="AY651" s="4"/>
      <c r="AZ651" s="4"/>
      <c r="BA651" s="4"/>
      <c r="BB651" s="4"/>
      <c r="BC651" s="4"/>
      <c r="BD651" s="4"/>
      <c r="BE651" s="4"/>
      <c r="BF651" s="4"/>
      <c r="BG651" s="4"/>
      <c r="BH651" s="4"/>
      <c r="BI651" s="4"/>
      <c r="BJ651" s="4"/>
      <c r="BK651" s="4"/>
      <c r="BL651" s="4"/>
      <c r="BM651" s="4"/>
    </row>
    <row r="652" spans="1:65" x14ac:dyDescent="0.15">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c r="AG652" s="4"/>
      <c r="AH652" s="4"/>
      <c r="AI652" s="4"/>
      <c r="AJ652" s="4"/>
      <c r="AK652" s="4"/>
      <c r="AL652" s="4"/>
      <c r="AM652" s="4"/>
      <c r="AN652" s="4"/>
      <c r="AO652" s="4"/>
      <c r="AP652" s="4"/>
      <c r="AQ652" s="4"/>
      <c r="AR652" s="4"/>
      <c r="AS652" s="4"/>
      <c r="AT652" s="4"/>
      <c r="AU652" s="4"/>
      <c r="AV652" s="4"/>
      <c r="AW652" s="4"/>
      <c r="AX652" s="4"/>
      <c r="AY652" s="4"/>
      <c r="AZ652" s="4"/>
      <c r="BA652" s="4"/>
      <c r="BB652" s="4"/>
      <c r="BC652" s="4"/>
      <c r="BD652" s="4"/>
      <c r="BE652" s="4"/>
      <c r="BF652" s="4"/>
      <c r="BG652" s="4"/>
      <c r="BH652" s="4"/>
      <c r="BI652" s="4"/>
      <c r="BJ652" s="4"/>
      <c r="BK652" s="4"/>
      <c r="BL652" s="4"/>
      <c r="BM652" s="4"/>
    </row>
    <row r="653" spans="1:65" x14ac:dyDescent="0.15">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c r="AG653" s="4"/>
      <c r="AH653" s="4"/>
      <c r="AI653" s="4"/>
      <c r="AJ653" s="4"/>
      <c r="AK653" s="4"/>
      <c r="AL653" s="4"/>
      <c r="AM653" s="4"/>
      <c r="AN653" s="4"/>
      <c r="AO653" s="4"/>
      <c r="AP653" s="4"/>
      <c r="AQ653" s="4"/>
      <c r="AR653" s="4"/>
      <c r="AS653" s="4"/>
      <c r="AT653" s="4"/>
      <c r="AU653" s="4"/>
      <c r="AV653" s="4"/>
      <c r="AW653" s="4"/>
      <c r="AX653" s="4"/>
      <c r="AY653" s="4"/>
      <c r="AZ653" s="4"/>
      <c r="BA653" s="4"/>
      <c r="BB653" s="4"/>
      <c r="BC653" s="4"/>
      <c r="BD653" s="4"/>
      <c r="BE653" s="4"/>
      <c r="BF653" s="4"/>
      <c r="BG653" s="4"/>
      <c r="BH653" s="4"/>
      <c r="BI653" s="4"/>
      <c r="BJ653" s="4"/>
      <c r="BK653" s="4"/>
      <c r="BL653" s="4"/>
      <c r="BM653" s="4"/>
    </row>
    <row r="654" spans="1:65" x14ac:dyDescent="0.15">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c r="AG654" s="4"/>
      <c r="AH654" s="4"/>
      <c r="AI654" s="4"/>
      <c r="AJ654" s="4"/>
      <c r="AK654" s="4"/>
      <c r="AL654" s="4"/>
      <c r="AM654" s="4"/>
      <c r="AN654" s="4"/>
      <c r="AO654" s="4"/>
      <c r="AP654" s="4"/>
      <c r="AQ654" s="4"/>
      <c r="AR654" s="4"/>
      <c r="AS654" s="4"/>
      <c r="AT654" s="4"/>
      <c r="AU654" s="4"/>
      <c r="AV654" s="4"/>
      <c r="AW654" s="4"/>
      <c r="AX654" s="4"/>
      <c r="AY654" s="4"/>
      <c r="AZ654" s="4"/>
      <c r="BA654" s="4"/>
      <c r="BB654" s="4"/>
      <c r="BC654" s="4"/>
      <c r="BD654" s="4"/>
      <c r="BE654" s="4"/>
      <c r="BF654" s="4"/>
      <c r="BG654" s="4"/>
      <c r="BH654" s="4"/>
      <c r="BI654" s="4"/>
      <c r="BJ654" s="4"/>
      <c r="BK654" s="4"/>
      <c r="BL654" s="4"/>
      <c r="BM654" s="4"/>
    </row>
    <row r="655" spans="1:65" x14ac:dyDescent="0.1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c r="AG655" s="4"/>
      <c r="AH655" s="4"/>
      <c r="AI655" s="4"/>
      <c r="AJ655" s="4"/>
      <c r="AK655" s="4"/>
      <c r="AL655" s="4"/>
      <c r="AM655" s="4"/>
      <c r="AN655" s="4"/>
      <c r="AO655" s="4"/>
      <c r="AP655" s="4"/>
      <c r="AQ655" s="4"/>
      <c r="AR655" s="4"/>
      <c r="AS655" s="4"/>
      <c r="AT655" s="4"/>
      <c r="AU655" s="4"/>
      <c r="AV655" s="4"/>
      <c r="AW655" s="4"/>
      <c r="AX655" s="4"/>
      <c r="AY655" s="4"/>
      <c r="AZ655" s="4"/>
      <c r="BA655" s="4"/>
      <c r="BB655" s="4"/>
      <c r="BC655" s="4"/>
      <c r="BD655" s="4"/>
      <c r="BE655" s="4"/>
      <c r="BF655" s="4"/>
      <c r="BG655" s="4"/>
      <c r="BH655" s="4"/>
      <c r="BI655" s="4"/>
      <c r="BJ655" s="4"/>
      <c r="BK655" s="4"/>
      <c r="BL655" s="4"/>
      <c r="BM655" s="4"/>
    </row>
    <row r="656" spans="1:65" x14ac:dyDescent="0.15">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c r="AG656" s="4"/>
      <c r="AH656" s="4"/>
      <c r="AI656" s="4"/>
      <c r="AJ656" s="4"/>
      <c r="AK656" s="4"/>
      <c r="AL656" s="4"/>
      <c r="AM656" s="4"/>
      <c r="AN656" s="4"/>
      <c r="AO656" s="4"/>
      <c r="AP656" s="4"/>
      <c r="AQ656" s="4"/>
      <c r="AR656" s="4"/>
      <c r="AS656" s="4"/>
      <c r="AT656" s="4"/>
      <c r="AU656" s="4"/>
      <c r="AV656" s="4"/>
      <c r="AW656" s="4"/>
      <c r="AX656" s="4"/>
      <c r="AY656" s="4"/>
      <c r="AZ656" s="4"/>
      <c r="BA656" s="4"/>
      <c r="BB656" s="4"/>
      <c r="BC656" s="4"/>
      <c r="BD656" s="4"/>
      <c r="BE656" s="4"/>
      <c r="BF656" s="4"/>
      <c r="BG656" s="4"/>
      <c r="BH656" s="4"/>
      <c r="BI656" s="4"/>
      <c r="BJ656" s="4"/>
      <c r="BK656" s="4"/>
      <c r="BL656" s="4"/>
      <c r="BM656" s="4"/>
    </row>
    <row r="657" spans="1:65" x14ac:dyDescent="0.15">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c r="AG657" s="4"/>
      <c r="AH657" s="4"/>
      <c r="AI657" s="4"/>
      <c r="AJ657" s="4"/>
      <c r="AK657" s="4"/>
      <c r="AL657" s="4"/>
      <c r="AM657" s="4"/>
      <c r="AN657" s="4"/>
      <c r="AO657" s="4"/>
      <c r="AP657" s="4"/>
      <c r="AQ657" s="4"/>
      <c r="AR657" s="4"/>
      <c r="AS657" s="4"/>
      <c r="AT657" s="4"/>
      <c r="AU657" s="4"/>
      <c r="AV657" s="4"/>
      <c r="AW657" s="4"/>
      <c r="AX657" s="4"/>
      <c r="AY657" s="4"/>
      <c r="AZ657" s="4"/>
      <c r="BA657" s="4"/>
      <c r="BB657" s="4"/>
      <c r="BC657" s="4"/>
      <c r="BD657" s="4"/>
      <c r="BE657" s="4"/>
      <c r="BF657" s="4"/>
      <c r="BG657" s="4"/>
      <c r="BH657" s="4"/>
      <c r="BI657" s="4"/>
      <c r="BJ657" s="4"/>
      <c r="BK657" s="4"/>
      <c r="BL657" s="4"/>
      <c r="BM657" s="4"/>
    </row>
    <row r="658" spans="1:65" x14ac:dyDescent="0.15">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c r="AG658" s="4"/>
      <c r="AH658" s="4"/>
      <c r="AI658" s="4"/>
      <c r="AJ658" s="4"/>
      <c r="AK658" s="4"/>
      <c r="AL658" s="4"/>
      <c r="AM658" s="4"/>
      <c r="AN658" s="4"/>
      <c r="AO658" s="4"/>
      <c r="AP658" s="4"/>
      <c r="AQ658" s="4"/>
      <c r="AR658" s="4"/>
      <c r="AS658" s="4"/>
      <c r="AT658" s="4"/>
      <c r="AU658" s="4"/>
      <c r="AV658" s="4"/>
      <c r="AW658" s="4"/>
      <c r="AX658" s="4"/>
      <c r="AY658" s="4"/>
      <c r="AZ658" s="4"/>
      <c r="BA658" s="4"/>
      <c r="BB658" s="4"/>
      <c r="BC658" s="4"/>
      <c r="BD658" s="4"/>
      <c r="BE658" s="4"/>
      <c r="BF658" s="4"/>
      <c r="BG658" s="4"/>
      <c r="BH658" s="4"/>
      <c r="BI658" s="4"/>
      <c r="BJ658" s="4"/>
      <c r="BK658" s="4"/>
      <c r="BL658" s="4"/>
      <c r="BM658" s="4"/>
    </row>
    <row r="659" spans="1:65" x14ac:dyDescent="0.15">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c r="AG659" s="4"/>
      <c r="AH659" s="4"/>
      <c r="AI659" s="4"/>
      <c r="AJ659" s="4"/>
      <c r="AK659" s="4"/>
      <c r="AL659" s="4"/>
      <c r="AM659" s="4"/>
      <c r="AN659" s="4"/>
      <c r="AO659" s="4"/>
      <c r="AP659" s="4"/>
      <c r="AQ659" s="4"/>
      <c r="AR659" s="4"/>
      <c r="AS659" s="4"/>
      <c r="AT659" s="4"/>
      <c r="AU659" s="4"/>
      <c r="AV659" s="4"/>
      <c r="AW659" s="4"/>
      <c r="AX659" s="4"/>
      <c r="AY659" s="4"/>
      <c r="AZ659" s="4"/>
      <c r="BA659" s="4"/>
      <c r="BB659" s="4"/>
      <c r="BC659" s="4"/>
      <c r="BD659" s="4"/>
      <c r="BE659" s="4"/>
      <c r="BF659" s="4"/>
      <c r="BG659" s="4"/>
      <c r="BH659" s="4"/>
      <c r="BI659" s="4"/>
      <c r="BJ659" s="4"/>
      <c r="BK659" s="4"/>
      <c r="BL659" s="4"/>
      <c r="BM659" s="4"/>
    </row>
    <row r="660" spans="1:65" x14ac:dyDescent="0.15">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c r="AG660" s="4"/>
      <c r="AH660" s="4"/>
      <c r="AI660" s="4"/>
      <c r="AJ660" s="4"/>
      <c r="AK660" s="4"/>
      <c r="AL660" s="4"/>
      <c r="AM660" s="4"/>
      <c r="AN660" s="4"/>
      <c r="AO660" s="4"/>
      <c r="AP660" s="4"/>
      <c r="AQ660" s="4"/>
      <c r="AR660" s="4"/>
      <c r="AS660" s="4"/>
      <c r="AT660" s="4"/>
      <c r="AU660" s="4"/>
      <c r="AV660" s="4"/>
      <c r="AW660" s="4"/>
      <c r="AX660" s="4"/>
      <c r="AY660" s="4"/>
      <c r="AZ660" s="4"/>
      <c r="BA660" s="4"/>
      <c r="BB660" s="4"/>
      <c r="BC660" s="4"/>
      <c r="BD660" s="4"/>
      <c r="BE660" s="4"/>
      <c r="BF660" s="4"/>
      <c r="BG660" s="4"/>
      <c r="BH660" s="4"/>
      <c r="BI660" s="4"/>
      <c r="BJ660" s="4"/>
      <c r="BK660" s="4"/>
      <c r="BL660" s="4"/>
      <c r="BM660" s="4"/>
    </row>
    <row r="661" spans="1:65" x14ac:dyDescent="0.15">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c r="AG661" s="4"/>
      <c r="AH661" s="4"/>
      <c r="AI661" s="4"/>
      <c r="AJ661" s="4"/>
      <c r="AK661" s="4"/>
      <c r="AL661" s="4"/>
      <c r="AM661" s="4"/>
      <c r="AN661" s="4"/>
      <c r="AO661" s="4"/>
      <c r="AP661" s="4"/>
      <c r="AQ661" s="4"/>
      <c r="AR661" s="4"/>
      <c r="AS661" s="4"/>
      <c r="AT661" s="4"/>
      <c r="AU661" s="4"/>
      <c r="AV661" s="4"/>
      <c r="AW661" s="4"/>
      <c r="AX661" s="4"/>
      <c r="AY661" s="4"/>
      <c r="AZ661" s="4"/>
      <c r="BA661" s="4"/>
      <c r="BB661" s="4"/>
      <c r="BC661" s="4"/>
      <c r="BD661" s="4"/>
      <c r="BE661" s="4"/>
      <c r="BF661" s="4"/>
      <c r="BG661" s="4"/>
      <c r="BH661" s="4"/>
      <c r="BI661" s="4"/>
      <c r="BJ661" s="4"/>
      <c r="BK661" s="4"/>
      <c r="BL661" s="4"/>
      <c r="BM661" s="4"/>
    </row>
    <row r="662" spans="1:65" x14ac:dyDescent="0.15">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c r="AG662" s="4"/>
      <c r="AH662" s="4"/>
      <c r="AI662" s="4"/>
      <c r="AJ662" s="4"/>
      <c r="AK662" s="4"/>
      <c r="AL662" s="4"/>
      <c r="AM662" s="4"/>
      <c r="AN662" s="4"/>
      <c r="AO662" s="4"/>
      <c r="AP662" s="4"/>
      <c r="AQ662" s="4"/>
      <c r="AR662" s="4"/>
      <c r="AS662" s="4"/>
      <c r="AT662" s="4"/>
      <c r="AU662" s="4"/>
      <c r="AV662" s="4"/>
      <c r="AW662" s="4"/>
      <c r="AX662" s="4"/>
      <c r="AY662" s="4"/>
      <c r="AZ662" s="4"/>
      <c r="BA662" s="4"/>
      <c r="BB662" s="4"/>
      <c r="BC662" s="4"/>
      <c r="BD662" s="4"/>
      <c r="BE662" s="4"/>
      <c r="BF662" s="4"/>
      <c r="BG662" s="4"/>
      <c r="BH662" s="4"/>
      <c r="BI662" s="4"/>
      <c r="BJ662" s="4"/>
      <c r="BK662" s="4"/>
      <c r="BL662" s="4"/>
      <c r="BM662" s="4"/>
    </row>
    <row r="663" spans="1:65" x14ac:dyDescent="0.15">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c r="AG663" s="4"/>
      <c r="AH663" s="4"/>
      <c r="AI663" s="4"/>
      <c r="AJ663" s="4"/>
      <c r="AK663" s="4"/>
      <c r="AL663" s="4"/>
      <c r="AM663" s="4"/>
      <c r="AN663" s="4"/>
      <c r="AO663" s="4"/>
      <c r="AP663" s="4"/>
      <c r="AQ663" s="4"/>
      <c r="AR663" s="4"/>
      <c r="AS663" s="4"/>
      <c r="AT663" s="4"/>
      <c r="AU663" s="4"/>
      <c r="AV663" s="4"/>
      <c r="AW663" s="4"/>
      <c r="AX663" s="4"/>
      <c r="AY663" s="4"/>
      <c r="AZ663" s="4"/>
      <c r="BA663" s="4"/>
      <c r="BB663" s="4"/>
      <c r="BC663" s="4"/>
      <c r="BD663" s="4"/>
      <c r="BE663" s="4"/>
      <c r="BF663" s="4"/>
      <c r="BG663" s="4"/>
      <c r="BH663" s="4"/>
      <c r="BI663" s="4"/>
      <c r="BJ663" s="4"/>
      <c r="BK663" s="4"/>
      <c r="BL663" s="4"/>
      <c r="BM663" s="4"/>
    </row>
    <row r="664" spans="1:65" x14ac:dyDescent="0.15">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c r="AG664" s="4"/>
      <c r="AH664" s="4"/>
      <c r="AI664" s="4"/>
      <c r="AJ664" s="4"/>
      <c r="AK664" s="4"/>
      <c r="AL664" s="4"/>
      <c r="AM664" s="4"/>
      <c r="AN664" s="4"/>
      <c r="AO664" s="4"/>
      <c r="AP664" s="4"/>
      <c r="AQ664" s="4"/>
      <c r="AR664" s="4"/>
      <c r="AS664" s="4"/>
      <c r="AT664" s="4"/>
      <c r="AU664" s="4"/>
      <c r="AV664" s="4"/>
      <c r="AW664" s="4"/>
      <c r="AX664" s="4"/>
      <c r="AY664" s="4"/>
      <c r="AZ664" s="4"/>
      <c r="BA664" s="4"/>
      <c r="BB664" s="4"/>
      <c r="BC664" s="4"/>
      <c r="BD664" s="4"/>
      <c r="BE664" s="4"/>
      <c r="BF664" s="4"/>
      <c r="BG664" s="4"/>
      <c r="BH664" s="4"/>
      <c r="BI664" s="4"/>
      <c r="BJ664" s="4"/>
      <c r="BK664" s="4"/>
      <c r="BL664" s="4"/>
      <c r="BM664" s="4"/>
    </row>
    <row r="665" spans="1:65" x14ac:dyDescent="0.1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c r="AG665" s="4"/>
      <c r="AH665" s="4"/>
      <c r="AI665" s="4"/>
      <c r="AJ665" s="4"/>
      <c r="AK665" s="4"/>
      <c r="AL665" s="4"/>
      <c r="AM665" s="4"/>
      <c r="AN665" s="4"/>
      <c r="AO665" s="4"/>
      <c r="AP665" s="4"/>
      <c r="AQ665" s="4"/>
      <c r="AR665" s="4"/>
      <c r="AS665" s="4"/>
      <c r="AT665" s="4"/>
      <c r="AU665" s="4"/>
      <c r="AV665" s="4"/>
      <c r="AW665" s="4"/>
      <c r="AX665" s="4"/>
      <c r="AY665" s="4"/>
      <c r="AZ665" s="4"/>
      <c r="BA665" s="4"/>
      <c r="BB665" s="4"/>
      <c r="BC665" s="4"/>
      <c r="BD665" s="4"/>
      <c r="BE665" s="4"/>
      <c r="BF665" s="4"/>
      <c r="BG665" s="4"/>
      <c r="BH665" s="4"/>
      <c r="BI665" s="4"/>
      <c r="BJ665" s="4"/>
      <c r="BK665" s="4"/>
      <c r="BL665" s="4"/>
      <c r="BM665" s="4"/>
    </row>
    <row r="666" spans="1:65" x14ac:dyDescent="0.15">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c r="AG666" s="4"/>
      <c r="AH666" s="4"/>
      <c r="AI666" s="4"/>
      <c r="AJ666" s="4"/>
      <c r="AK666" s="4"/>
      <c r="AL666" s="4"/>
      <c r="AM666" s="4"/>
      <c r="AN666" s="4"/>
      <c r="AO666" s="4"/>
      <c r="AP666" s="4"/>
      <c r="AQ666" s="4"/>
      <c r="AR666" s="4"/>
      <c r="AS666" s="4"/>
      <c r="AT666" s="4"/>
      <c r="AU666" s="4"/>
      <c r="AV666" s="4"/>
      <c r="AW666" s="4"/>
      <c r="AX666" s="4"/>
      <c r="AY666" s="4"/>
      <c r="AZ666" s="4"/>
      <c r="BA666" s="4"/>
      <c r="BB666" s="4"/>
      <c r="BC666" s="4"/>
      <c r="BD666" s="4"/>
      <c r="BE666" s="4"/>
      <c r="BF666" s="4"/>
      <c r="BG666" s="4"/>
      <c r="BH666" s="4"/>
      <c r="BI666" s="4"/>
      <c r="BJ666" s="4"/>
      <c r="BK666" s="4"/>
      <c r="BL666" s="4"/>
      <c r="BM666" s="4"/>
    </row>
    <row r="667" spans="1:65" x14ac:dyDescent="0.15">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c r="AG667" s="4"/>
      <c r="AH667" s="4"/>
      <c r="AI667" s="4"/>
      <c r="AJ667" s="4"/>
      <c r="AK667" s="4"/>
      <c r="AL667" s="4"/>
      <c r="AM667" s="4"/>
      <c r="AN667" s="4"/>
      <c r="AO667" s="4"/>
      <c r="AP667" s="4"/>
      <c r="AQ667" s="4"/>
      <c r="AR667" s="4"/>
      <c r="AS667" s="4"/>
      <c r="AT667" s="4"/>
      <c r="AU667" s="4"/>
      <c r="AV667" s="4"/>
      <c r="AW667" s="4"/>
      <c r="AX667" s="4"/>
      <c r="AY667" s="4"/>
      <c r="AZ667" s="4"/>
      <c r="BA667" s="4"/>
      <c r="BB667" s="4"/>
      <c r="BC667" s="4"/>
      <c r="BD667" s="4"/>
      <c r="BE667" s="4"/>
      <c r="BF667" s="4"/>
      <c r="BG667" s="4"/>
      <c r="BH667" s="4"/>
      <c r="BI667" s="4"/>
      <c r="BJ667" s="4"/>
      <c r="BK667" s="4"/>
      <c r="BL667" s="4"/>
      <c r="BM667" s="4"/>
    </row>
    <row r="668" spans="1:65" x14ac:dyDescent="0.15">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c r="AG668" s="4"/>
      <c r="AH668" s="4"/>
      <c r="AI668" s="4"/>
      <c r="AJ668" s="4"/>
      <c r="AK668" s="4"/>
      <c r="AL668" s="4"/>
      <c r="AM668" s="4"/>
      <c r="AN668" s="4"/>
      <c r="AO668" s="4"/>
      <c r="AP668" s="4"/>
      <c r="AQ668" s="4"/>
      <c r="AR668" s="4"/>
      <c r="AS668" s="4"/>
      <c r="AT668" s="4"/>
      <c r="AU668" s="4"/>
      <c r="AV668" s="4"/>
      <c r="AW668" s="4"/>
      <c r="AX668" s="4"/>
      <c r="AY668" s="4"/>
      <c r="AZ668" s="4"/>
      <c r="BA668" s="4"/>
      <c r="BB668" s="4"/>
      <c r="BC668" s="4"/>
      <c r="BD668" s="4"/>
      <c r="BE668" s="4"/>
      <c r="BF668" s="4"/>
      <c r="BG668" s="4"/>
      <c r="BH668" s="4"/>
      <c r="BI668" s="4"/>
      <c r="BJ668" s="4"/>
      <c r="BK668" s="4"/>
      <c r="BL668" s="4"/>
      <c r="BM668" s="4"/>
    </row>
    <row r="669" spans="1:65" x14ac:dyDescent="0.15">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c r="AG669" s="4"/>
      <c r="AH669" s="4"/>
      <c r="AI669" s="4"/>
      <c r="AJ669" s="4"/>
      <c r="AK669" s="4"/>
      <c r="AL669" s="4"/>
      <c r="AM669" s="4"/>
      <c r="AN669" s="4"/>
      <c r="AO669" s="4"/>
      <c r="AP669" s="4"/>
      <c r="AQ669" s="4"/>
      <c r="AR669" s="4"/>
      <c r="AS669" s="4"/>
      <c r="AT669" s="4"/>
      <c r="AU669" s="4"/>
      <c r="AV669" s="4"/>
      <c r="AW669" s="4"/>
      <c r="AX669" s="4"/>
      <c r="AY669" s="4"/>
      <c r="AZ669" s="4"/>
      <c r="BA669" s="4"/>
      <c r="BB669" s="4"/>
      <c r="BC669" s="4"/>
      <c r="BD669" s="4"/>
      <c r="BE669" s="4"/>
      <c r="BF669" s="4"/>
      <c r="BG669" s="4"/>
      <c r="BH669" s="4"/>
      <c r="BI669" s="4"/>
      <c r="BJ669" s="4"/>
      <c r="BK669" s="4"/>
      <c r="BL669" s="4"/>
      <c r="BM669" s="4"/>
    </row>
    <row r="670" spans="1:65" x14ac:dyDescent="0.15">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c r="AG670" s="4"/>
      <c r="AH670" s="4"/>
      <c r="AI670" s="4"/>
      <c r="AJ670" s="4"/>
      <c r="AK670" s="4"/>
      <c r="AL670" s="4"/>
      <c r="AM670" s="4"/>
      <c r="AN670" s="4"/>
      <c r="AO670" s="4"/>
      <c r="AP670" s="4"/>
      <c r="AQ670" s="4"/>
      <c r="AR670" s="4"/>
      <c r="AS670" s="4"/>
      <c r="AT670" s="4"/>
      <c r="AU670" s="4"/>
      <c r="AV670" s="4"/>
      <c r="AW670" s="4"/>
      <c r="AX670" s="4"/>
      <c r="AY670" s="4"/>
      <c r="AZ670" s="4"/>
      <c r="BA670" s="4"/>
      <c r="BB670" s="4"/>
      <c r="BC670" s="4"/>
      <c r="BD670" s="4"/>
      <c r="BE670" s="4"/>
      <c r="BF670" s="4"/>
      <c r="BG670" s="4"/>
      <c r="BH670" s="4"/>
      <c r="BI670" s="4"/>
      <c r="BJ670" s="4"/>
      <c r="BK670" s="4"/>
      <c r="BL670" s="4"/>
      <c r="BM670" s="4"/>
    </row>
    <row r="671" spans="1:65" x14ac:dyDescent="0.15">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c r="AG671" s="4"/>
      <c r="AH671" s="4"/>
      <c r="AI671" s="4"/>
      <c r="AJ671" s="4"/>
      <c r="AK671" s="4"/>
      <c r="AL671" s="4"/>
      <c r="AM671" s="4"/>
      <c r="AN671" s="4"/>
      <c r="AO671" s="4"/>
      <c r="AP671" s="4"/>
      <c r="AQ671" s="4"/>
      <c r="AR671" s="4"/>
      <c r="AS671" s="4"/>
      <c r="AT671" s="4"/>
      <c r="AU671" s="4"/>
      <c r="AV671" s="4"/>
      <c r="AW671" s="4"/>
      <c r="AX671" s="4"/>
      <c r="AY671" s="4"/>
      <c r="AZ671" s="4"/>
      <c r="BA671" s="4"/>
      <c r="BB671" s="4"/>
      <c r="BC671" s="4"/>
      <c r="BD671" s="4"/>
      <c r="BE671" s="4"/>
      <c r="BF671" s="4"/>
      <c r="BG671" s="4"/>
      <c r="BH671" s="4"/>
      <c r="BI671" s="4"/>
      <c r="BJ671" s="4"/>
      <c r="BK671" s="4"/>
      <c r="BL671" s="4"/>
      <c r="BM671" s="4"/>
    </row>
    <row r="672" spans="1:65" x14ac:dyDescent="0.15">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c r="AG672" s="4"/>
      <c r="AH672" s="4"/>
      <c r="AI672" s="4"/>
      <c r="AJ672" s="4"/>
      <c r="AK672" s="4"/>
      <c r="AL672" s="4"/>
      <c r="AM672" s="4"/>
      <c r="AN672" s="4"/>
      <c r="AO672" s="4"/>
      <c r="AP672" s="4"/>
      <c r="AQ672" s="4"/>
      <c r="AR672" s="4"/>
      <c r="AS672" s="4"/>
      <c r="AT672" s="4"/>
      <c r="AU672" s="4"/>
      <c r="AV672" s="4"/>
      <c r="AW672" s="4"/>
      <c r="AX672" s="4"/>
      <c r="AY672" s="4"/>
      <c r="AZ672" s="4"/>
      <c r="BA672" s="4"/>
      <c r="BB672" s="4"/>
      <c r="BC672" s="4"/>
      <c r="BD672" s="4"/>
      <c r="BE672" s="4"/>
      <c r="BF672" s="4"/>
      <c r="BG672" s="4"/>
      <c r="BH672" s="4"/>
      <c r="BI672" s="4"/>
      <c r="BJ672" s="4"/>
      <c r="BK672" s="4"/>
      <c r="BL672" s="4"/>
      <c r="BM672" s="4"/>
    </row>
    <row r="673" spans="1:65" x14ac:dyDescent="0.15">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c r="AG673" s="4"/>
      <c r="AH673" s="4"/>
      <c r="AI673" s="4"/>
      <c r="AJ673" s="4"/>
      <c r="AK673" s="4"/>
      <c r="AL673" s="4"/>
      <c r="AM673" s="4"/>
      <c r="AN673" s="4"/>
      <c r="AO673" s="4"/>
      <c r="AP673" s="4"/>
      <c r="AQ673" s="4"/>
      <c r="AR673" s="4"/>
      <c r="AS673" s="4"/>
      <c r="AT673" s="4"/>
      <c r="AU673" s="4"/>
      <c r="AV673" s="4"/>
      <c r="AW673" s="4"/>
      <c r="AX673" s="4"/>
      <c r="AY673" s="4"/>
      <c r="AZ673" s="4"/>
      <c r="BA673" s="4"/>
      <c r="BB673" s="4"/>
      <c r="BC673" s="4"/>
      <c r="BD673" s="4"/>
      <c r="BE673" s="4"/>
      <c r="BF673" s="4"/>
      <c r="BG673" s="4"/>
      <c r="BH673" s="4"/>
      <c r="BI673" s="4"/>
      <c r="BJ673" s="4"/>
      <c r="BK673" s="4"/>
      <c r="BL673" s="4"/>
      <c r="BM673" s="4"/>
    </row>
    <row r="674" spans="1:65" x14ac:dyDescent="0.15">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c r="AG674" s="4"/>
      <c r="AH674" s="4"/>
      <c r="AI674" s="4"/>
      <c r="AJ674" s="4"/>
      <c r="AK674" s="4"/>
      <c r="AL674" s="4"/>
      <c r="AM674" s="4"/>
      <c r="AN674" s="4"/>
      <c r="AO674" s="4"/>
      <c r="AP674" s="4"/>
      <c r="AQ674" s="4"/>
      <c r="AR674" s="4"/>
      <c r="AS674" s="4"/>
      <c r="AT674" s="4"/>
      <c r="AU674" s="4"/>
      <c r="AV674" s="4"/>
      <c r="AW674" s="4"/>
      <c r="AX674" s="4"/>
      <c r="AY674" s="4"/>
      <c r="AZ674" s="4"/>
      <c r="BA674" s="4"/>
      <c r="BB674" s="4"/>
      <c r="BC674" s="4"/>
      <c r="BD674" s="4"/>
      <c r="BE674" s="4"/>
      <c r="BF674" s="4"/>
      <c r="BG674" s="4"/>
      <c r="BH674" s="4"/>
      <c r="BI674" s="4"/>
      <c r="BJ674" s="4"/>
      <c r="BK674" s="4"/>
      <c r="BL674" s="4"/>
      <c r="BM674" s="4"/>
    </row>
    <row r="675" spans="1:65" x14ac:dyDescent="0.1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c r="AG675" s="4"/>
      <c r="AH675" s="4"/>
      <c r="AI675" s="4"/>
      <c r="AJ675" s="4"/>
      <c r="AK675" s="4"/>
      <c r="AL675" s="4"/>
      <c r="AM675" s="4"/>
      <c r="AN675" s="4"/>
      <c r="AO675" s="4"/>
      <c r="AP675" s="4"/>
      <c r="AQ675" s="4"/>
      <c r="AR675" s="4"/>
      <c r="AS675" s="4"/>
      <c r="AT675" s="4"/>
      <c r="AU675" s="4"/>
      <c r="AV675" s="4"/>
      <c r="AW675" s="4"/>
      <c r="AX675" s="4"/>
      <c r="AY675" s="4"/>
      <c r="AZ675" s="4"/>
      <c r="BA675" s="4"/>
      <c r="BB675" s="4"/>
      <c r="BC675" s="4"/>
      <c r="BD675" s="4"/>
      <c r="BE675" s="4"/>
      <c r="BF675" s="4"/>
      <c r="BG675" s="4"/>
      <c r="BH675" s="4"/>
      <c r="BI675" s="4"/>
      <c r="BJ675" s="4"/>
      <c r="BK675" s="4"/>
      <c r="BL675" s="4"/>
      <c r="BM675" s="4"/>
    </row>
    <row r="676" spans="1:65" x14ac:dyDescent="0.15">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c r="AG676" s="4"/>
      <c r="AH676" s="4"/>
      <c r="AI676" s="4"/>
      <c r="AJ676" s="4"/>
      <c r="AK676" s="4"/>
      <c r="AL676" s="4"/>
      <c r="AM676" s="4"/>
      <c r="AN676" s="4"/>
      <c r="AO676" s="4"/>
      <c r="AP676" s="4"/>
      <c r="AQ676" s="4"/>
      <c r="AR676" s="4"/>
      <c r="AS676" s="4"/>
      <c r="AT676" s="4"/>
      <c r="AU676" s="4"/>
      <c r="AV676" s="4"/>
      <c r="AW676" s="4"/>
      <c r="AX676" s="4"/>
      <c r="AY676" s="4"/>
      <c r="AZ676" s="4"/>
      <c r="BA676" s="4"/>
      <c r="BB676" s="4"/>
      <c r="BC676" s="4"/>
      <c r="BD676" s="4"/>
      <c r="BE676" s="4"/>
      <c r="BF676" s="4"/>
      <c r="BG676" s="4"/>
      <c r="BH676" s="4"/>
      <c r="BI676" s="4"/>
      <c r="BJ676" s="4"/>
      <c r="BK676" s="4"/>
      <c r="BL676" s="4"/>
      <c r="BM676" s="4"/>
    </row>
    <row r="677" spans="1:65" x14ac:dyDescent="0.15">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c r="AG677" s="4"/>
      <c r="AH677" s="4"/>
      <c r="AI677" s="4"/>
      <c r="AJ677" s="4"/>
      <c r="AK677" s="4"/>
      <c r="AL677" s="4"/>
      <c r="AM677" s="4"/>
      <c r="AN677" s="4"/>
      <c r="AO677" s="4"/>
      <c r="AP677" s="4"/>
      <c r="AQ677" s="4"/>
      <c r="AR677" s="4"/>
      <c r="AS677" s="4"/>
      <c r="AT677" s="4"/>
      <c r="AU677" s="4"/>
      <c r="AV677" s="4"/>
      <c r="AW677" s="4"/>
      <c r="AX677" s="4"/>
      <c r="AY677" s="4"/>
      <c r="AZ677" s="4"/>
      <c r="BA677" s="4"/>
      <c r="BB677" s="4"/>
      <c r="BC677" s="4"/>
      <c r="BD677" s="4"/>
      <c r="BE677" s="4"/>
      <c r="BF677" s="4"/>
      <c r="BG677" s="4"/>
      <c r="BH677" s="4"/>
      <c r="BI677" s="4"/>
      <c r="BJ677" s="4"/>
      <c r="BK677" s="4"/>
      <c r="BL677" s="4"/>
      <c r="BM677" s="4"/>
    </row>
    <row r="678" spans="1:65" x14ac:dyDescent="0.15">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c r="AG678" s="4"/>
      <c r="AH678" s="4"/>
      <c r="AI678" s="4"/>
      <c r="AJ678" s="4"/>
      <c r="AK678" s="4"/>
      <c r="AL678" s="4"/>
      <c r="AM678" s="4"/>
      <c r="AN678" s="4"/>
      <c r="AO678" s="4"/>
      <c r="AP678" s="4"/>
      <c r="AQ678" s="4"/>
      <c r="AR678" s="4"/>
      <c r="AS678" s="4"/>
      <c r="AT678" s="4"/>
      <c r="AU678" s="4"/>
      <c r="AV678" s="4"/>
      <c r="AW678" s="4"/>
      <c r="AX678" s="4"/>
      <c r="AY678" s="4"/>
      <c r="AZ678" s="4"/>
      <c r="BA678" s="4"/>
      <c r="BB678" s="4"/>
      <c r="BC678" s="4"/>
      <c r="BD678" s="4"/>
      <c r="BE678" s="4"/>
      <c r="BF678" s="4"/>
      <c r="BG678" s="4"/>
      <c r="BH678" s="4"/>
      <c r="BI678" s="4"/>
      <c r="BJ678" s="4"/>
      <c r="BK678" s="4"/>
      <c r="BL678" s="4"/>
      <c r="BM678" s="4"/>
    </row>
    <row r="679" spans="1:65" x14ac:dyDescent="0.15">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c r="AG679" s="4"/>
      <c r="AH679" s="4"/>
      <c r="AI679" s="4"/>
      <c r="AJ679" s="4"/>
      <c r="AK679" s="4"/>
      <c r="AL679" s="4"/>
      <c r="AM679" s="4"/>
      <c r="AN679" s="4"/>
      <c r="AO679" s="4"/>
      <c r="AP679" s="4"/>
      <c r="AQ679" s="4"/>
      <c r="AR679" s="4"/>
      <c r="AS679" s="4"/>
      <c r="AT679" s="4"/>
      <c r="AU679" s="4"/>
      <c r="AV679" s="4"/>
      <c r="AW679" s="4"/>
      <c r="AX679" s="4"/>
      <c r="AY679" s="4"/>
      <c r="AZ679" s="4"/>
      <c r="BA679" s="4"/>
      <c r="BB679" s="4"/>
      <c r="BC679" s="4"/>
      <c r="BD679" s="4"/>
      <c r="BE679" s="4"/>
      <c r="BF679" s="4"/>
      <c r="BG679" s="4"/>
      <c r="BH679" s="4"/>
      <c r="BI679" s="4"/>
      <c r="BJ679" s="4"/>
      <c r="BK679" s="4"/>
      <c r="BL679" s="4"/>
      <c r="BM679" s="4"/>
    </row>
    <row r="680" spans="1:65" x14ac:dyDescent="0.15">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c r="AG680" s="4"/>
      <c r="AH680" s="4"/>
      <c r="AI680" s="4"/>
      <c r="AJ680" s="4"/>
      <c r="AK680" s="4"/>
      <c r="AL680" s="4"/>
      <c r="AM680" s="4"/>
      <c r="AN680" s="4"/>
      <c r="AO680" s="4"/>
      <c r="AP680" s="4"/>
      <c r="AQ680" s="4"/>
      <c r="AR680" s="4"/>
      <c r="AS680" s="4"/>
      <c r="AT680" s="4"/>
      <c r="AU680" s="4"/>
      <c r="AV680" s="4"/>
      <c r="AW680" s="4"/>
      <c r="AX680" s="4"/>
      <c r="AY680" s="4"/>
      <c r="AZ680" s="4"/>
      <c r="BA680" s="4"/>
      <c r="BB680" s="4"/>
      <c r="BC680" s="4"/>
      <c r="BD680" s="4"/>
      <c r="BE680" s="4"/>
      <c r="BF680" s="4"/>
      <c r="BG680" s="4"/>
      <c r="BH680" s="4"/>
      <c r="BI680" s="4"/>
      <c r="BJ680" s="4"/>
      <c r="BK680" s="4"/>
      <c r="BL680" s="4"/>
      <c r="BM680" s="4"/>
    </row>
    <row r="681" spans="1:65" x14ac:dyDescent="0.15">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c r="AG681" s="4"/>
      <c r="AH681" s="4"/>
      <c r="AI681" s="4"/>
      <c r="AJ681" s="4"/>
      <c r="AK681" s="4"/>
      <c r="AL681" s="4"/>
      <c r="AM681" s="4"/>
      <c r="AN681" s="4"/>
      <c r="AO681" s="4"/>
      <c r="AP681" s="4"/>
      <c r="AQ681" s="4"/>
      <c r="AR681" s="4"/>
      <c r="AS681" s="4"/>
      <c r="AT681" s="4"/>
      <c r="AU681" s="4"/>
      <c r="AV681" s="4"/>
      <c r="AW681" s="4"/>
      <c r="AX681" s="4"/>
      <c r="AY681" s="4"/>
      <c r="AZ681" s="4"/>
      <c r="BA681" s="4"/>
      <c r="BB681" s="4"/>
      <c r="BC681" s="4"/>
      <c r="BD681" s="4"/>
      <c r="BE681" s="4"/>
      <c r="BF681" s="4"/>
      <c r="BG681" s="4"/>
      <c r="BH681" s="4"/>
      <c r="BI681" s="4"/>
      <c r="BJ681" s="4"/>
      <c r="BK681" s="4"/>
      <c r="BL681" s="4"/>
      <c r="BM681" s="4"/>
    </row>
    <row r="682" spans="1:65" x14ac:dyDescent="0.15">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c r="AG682" s="4"/>
      <c r="AH682" s="4"/>
      <c r="AI682" s="4"/>
      <c r="AJ682" s="4"/>
      <c r="AK682" s="4"/>
      <c r="AL682" s="4"/>
      <c r="AM682" s="4"/>
      <c r="AN682" s="4"/>
      <c r="AO682" s="4"/>
      <c r="AP682" s="4"/>
      <c r="AQ682" s="4"/>
      <c r="AR682" s="4"/>
      <c r="AS682" s="4"/>
      <c r="AT682" s="4"/>
      <c r="AU682" s="4"/>
      <c r="AV682" s="4"/>
      <c r="AW682" s="4"/>
      <c r="AX682" s="4"/>
      <c r="AY682" s="4"/>
      <c r="AZ682" s="4"/>
      <c r="BA682" s="4"/>
      <c r="BB682" s="4"/>
      <c r="BC682" s="4"/>
      <c r="BD682" s="4"/>
      <c r="BE682" s="4"/>
      <c r="BF682" s="4"/>
      <c r="BG682" s="4"/>
      <c r="BH682" s="4"/>
      <c r="BI682" s="4"/>
      <c r="BJ682" s="4"/>
      <c r="BK682" s="4"/>
      <c r="BL682" s="4"/>
      <c r="BM682" s="4"/>
    </row>
    <row r="683" spans="1:65" x14ac:dyDescent="0.15">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c r="AG683" s="4"/>
      <c r="AH683" s="4"/>
      <c r="AI683" s="4"/>
      <c r="AJ683" s="4"/>
      <c r="AK683" s="4"/>
      <c r="AL683" s="4"/>
      <c r="AM683" s="4"/>
      <c r="AN683" s="4"/>
      <c r="AO683" s="4"/>
      <c r="AP683" s="4"/>
      <c r="AQ683" s="4"/>
      <c r="AR683" s="4"/>
      <c r="AS683" s="4"/>
      <c r="AT683" s="4"/>
      <c r="AU683" s="4"/>
      <c r="AV683" s="4"/>
      <c r="AW683" s="4"/>
      <c r="AX683" s="4"/>
      <c r="AY683" s="4"/>
      <c r="AZ683" s="4"/>
      <c r="BA683" s="4"/>
      <c r="BB683" s="4"/>
      <c r="BC683" s="4"/>
      <c r="BD683" s="4"/>
      <c r="BE683" s="4"/>
      <c r="BF683" s="4"/>
      <c r="BG683" s="4"/>
      <c r="BH683" s="4"/>
      <c r="BI683" s="4"/>
      <c r="BJ683" s="4"/>
      <c r="BK683" s="4"/>
      <c r="BL683" s="4"/>
      <c r="BM683" s="4"/>
    </row>
    <row r="684" spans="1:65" x14ac:dyDescent="0.15">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c r="AG684" s="4"/>
      <c r="AH684" s="4"/>
      <c r="AI684" s="4"/>
      <c r="AJ684" s="4"/>
      <c r="AK684" s="4"/>
      <c r="AL684" s="4"/>
      <c r="AM684" s="4"/>
      <c r="AN684" s="4"/>
      <c r="AO684" s="4"/>
      <c r="AP684" s="4"/>
      <c r="AQ684" s="4"/>
      <c r="AR684" s="4"/>
      <c r="AS684" s="4"/>
      <c r="AT684" s="4"/>
      <c r="AU684" s="4"/>
      <c r="AV684" s="4"/>
      <c r="AW684" s="4"/>
      <c r="AX684" s="4"/>
      <c r="AY684" s="4"/>
      <c r="AZ684" s="4"/>
      <c r="BA684" s="4"/>
      <c r="BB684" s="4"/>
      <c r="BC684" s="4"/>
      <c r="BD684" s="4"/>
      <c r="BE684" s="4"/>
      <c r="BF684" s="4"/>
      <c r="BG684" s="4"/>
      <c r="BH684" s="4"/>
      <c r="BI684" s="4"/>
      <c r="BJ684" s="4"/>
      <c r="BK684" s="4"/>
      <c r="BL684" s="4"/>
      <c r="BM684" s="4"/>
    </row>
    <row r="685" spans="1:65" x14ac:dyDescent="0.1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c r="AG685" s="4"/>
      <c r="AH685" s="4"/>
      <c r="AI685" s="4"/>
      <c r="AJ685" s="4"/>
      <c r="AK685" s="4"/>
      <c r="AL685" s="4"/>
      <c r="AM685" s="4"/>
      <c r="AN685" s="4"/>
      <c r="AO685" s="4"/>
      <c r="AP685" s="4"/>
      <c r="AQ685" s="4"/>
      <c r="AR685" s="4"/>
      <c r="AS685" s="4"/>
      <c r="AT685" s="4"/>
      <c r="AU685" s="4"/>
      <c r="AV685" s="4"/>
      <c r="AW685" s="4"/>
      <c r="AX685" s="4"/>
      <c r="AY685" s="4"/>
      <c r="AZ685" s="4"/>
      <c r="BA685" s="4"/>
      <c r="BB685" s="4"/>
      <c r="BC685" s="4"/>
      <c r="BD685" s="4"/>
      <c r="BE685" s="4"/>
      <c r="BF685" s="4"/>
      <c r="BG685" s="4"/>
      <c r="BH685" s="4"/>
      <c r="BI685" s="4"/>
      <c r="BJ685" s="4"/>
      <c r="BK685" s="4"/>
      <c r="BL685" s="4"/>
      <c r="BM685" s="4"/>
    </row>
    <row r="686" spans="1:65" x14ac:dyDescent="0.15">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c r="AG686" s="4"/>
      <c r="AH686" s="4"/>
      <c r="AI686" s="4"/>
      <c r="AJ686" s="4"/>
      <c r="AK686" s="4"/>
      <c r="AL686" s="4"/>
      <c r="AM686" s="4"/>
      <c r="AN686" s="4"/>
      <c r="AO686" s="4"/>
      <c r="AP686" s="4"/>
      <c r="AQ686" s="4"/>
      <c r="AR686" s="4"/>
      <c r="AS686" s="4"/>
      <c r="AT686" s="4"/>
      <c r="AU686" s="4"/>
      <c r="AV686" s="4"/>
      <c r="AW686" s="4"/>
      <c r="AX686" s="4"/>
      <c r="AY686" s="4"/>
      <c r="AZ686" s="4"/>
      <c r="BA686" s="4"/>
      <c r="BB686" s="4"/>
      <c r="BC686" s="4"/>
      <c r="BD686" s="4"/>
      <c r="BE686" s="4"/>
      <c r="BF686" s="4"/>
      <c r="BG686" s="4"/>
      <c r="BH686" s="4"/>
      <c r="BI686" s="4"/>
      <c r="BJ686" s="4"/>
      <c r="BK686" s="4"/>
      <c r="BL686" s="4"/>
      <c r="BM686" s="4"/>
    </row>
    <row r="687" spans="1:65" x14ac:dyDescent="0.15">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c r="AG687" s="4"/>
      <c r="AH687" s="4"/>
      <c r="AI687" s="4"/>
      <c r="AJ687" s="4"/>
      <c r="AK687" s="4"/>
      <c r="AL687" s="4"/>
      <c r="AM687" s="4"/>
      <c r="AN687" s="4"/>
      <c r="AO687" s="4"/>
      <c r="AP687" s="4"/>
      <c r="AQ687" s="4"/>
      <c r="AR687" s="4"/>
      <c r="AS687" s="4"/>
      <c r="AT687" s="4"/>
      <c r="AU687" s="4"/>
      <c r="AV687" s="4"/>
      <c r="AW687" s="4"/>
      <c r="AX687" s="4"/>
      <c r="AY687" s="4"/>
      <c r="AZ687" s="4"/>
      <c r="BA687" s="4"/>
      <c r="BB687" s="4"/>
      <c r="BC687" s="4"/>
      <c r="BD687" s="4"/>
      <c r="BE687" s="4"/>
      <c r="BF687" s="4"/>
      <c r="BG687" s="4"/>
      <c r="BH687" s="4"/>
      <c r="BI687" s="4"/>
      <c r="BJ687" s="4"/>
      <c r="BK687" s="4"/>
      <c r="BL687" s="4"/>
      <c r="BM687" s="4"/>
    </row>
    <row r="688" spans="1:65" x14ac:dyDescent="0.15">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c r="AG688" s="4"/>
      <c r="AH688" s="4"/>
      <c r="AI688" s="4"/>
      <c r="AJ688" s="4"/>
      <c r="AK688" s="4"/>
      <c r="AL688" s="4"/>
      <c r="AM688" s="4"/>
      <c r="AN688" s="4"/>
      <c r="AO688" s="4"/>
      <c r="AP688" s="4"/>
      <c r="AQ688" s="4"/>
      <c r="AR688" s="4"/>
      <c r="AS688" s="4"/>
      <c r="AT688" s="4"/>
      <c r="AU688" s="4"/>
      <c r="AV688" s="4"/>
      <c r="AW688" s="4"/>
      <c r="AX688" s="4"/>
      <c r="AY688" s="4"/>
      <c r="AZ688" s="4"/>
      <c r="BA688" s="4"/>
      <c r="BB688" s="4"/>
      <c r="BC688" s="4"/>
      <c r="BD688" s="4"/>
      <c r="BE688" s="4"/>
      <c r="BF688" s="4"/>
      <c r="BG688" s="4"/>
      <c r="BH688" s="4"/>
      <c r="BI688" s="4"/>
      <c r="BJ688" s="4"/>
      <c r="BK688" s="4"/>
      <c r="BL688" s="4"/>
      <c r="BM688" s="4"/>
    </row>
    <row r="689" spans="1:65" x14ac:dyDescent="0.15">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c r="AG689" s="4"/>
      <c r="AH689" s="4"/>
      <c r="AI689" s="4"/>
      <c r="AJ689" s="4"/>
      <c r="AK689" s="4"/>
      <c r="AL689" s="4"/>
      <c r="AM689" s="4"/>
      <c r="AN689" s="4"/>
      <c r="AO689" s="4"/>
      <c r="AP689" s="4"/>
      <c r="AQ689" s="4"/>
      <c r="AR689" s="4"/>
      <c r="AS689" s="4"/>
      <c r="AT689" s="4"/>
      <c r="AU689" s="4"/>
      <c r="AV689" s="4"/>
      <c r="AW689" s="4"/>
      <c r="AX689" s="4"/>
      <c r="AY689" s="4"/>
      <c r="AZ689" s="4"/>
      <c r="BA689" s="4"/>
      <c r="BB689" s="4"/>
      <c r="BC689" s="4"/>
      <c r="BD689" s="4"/>
      <c r="BE689" s="4"/>
      <c r="BF689" s="4"/>
      <c r="BG689" s="4"/>
      <c r="BH689" s="4"/>
      <c r="BI689" s="4"/>
      <c r="BJ689" s="4"/>
      <c r="BK689" s="4"/>
      <c r="BL689" s="4"/>
      <c r="BM689" s="4"/>
    </row>
    <row r="690" spans="1:65" x14ac:dyDescent="0.15">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c r="AG690" s="4"/>
      <c r="AH690" s="4"/>
      <c r="AI690" s="4"/>
      <c r="AJ690" s="4"/>
      <c r="AK690" s="4"/>
      <c r="AL690" s="4"/>
      <c r="AM690" s="4"/>
      <c r="AN690" s="4"/>
      <c r="AO690" s="4"/>
      <c r="AP690" s="4"/>
      <c r="AQ690" s="4"/>
      <c r="AR690" s="4"/>
      <c r="AS690" s="4"/>
      <c r="AT690" s="4"/>
      <c r="AU690" s="4"/>
      <c r="AV690" s="4"/>
      <c r="AW690" s="4"/>
      <c r="AX690" s="4"/>
      <c r="AY690" s="4"/>
      <c r="AZ690" s="4"/>
      <c r="BA690" s="4"/>
      <c r="BB690" s="4"/>
      <c r="BC690" s="4"/>
      <c r="BD690" s="4"/>
      <c r="BE690" s="4"/>
      <c r="BF690" s="4"/>
      <c r="BG690" s="4"/>
      <c r="BH690" s="4"/>
      <c r="BI690" s="4"/>
      <c r="BJ690" s="4"/>
      <c r="BK690" s="4"/>
      <c r="BL690" s="4"/>
      <c r="BM690" s="4"/>
    </row>
    <row r="691" spans="1:65" x14ac:dyDescent="0.15">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c r="AG691" s="4"/>
      <c r="AH691" s="4"/>
      <c r="AI691" s="4"/>
      <c r="AJ691" s="4"/>
      <c r="AK691" s="4"/>
      <c r="AL691" s="4"/>
      <c r="AM691" s="4"/>
      <c r="AN691" s="4"/>
      <c r="AO691" s="4"/>
      <c r="AP691" s="4"/>
      <c r="AQ691" s="4"/>
      <c r="AR691" s="4"/>
      <c r="AS691" s="4"/>
      <c r="AT691" s="4"/>
      <c r="AU691" s="4"/>
      <c r="AV691" s="4"/>
      <c r="AW691" s="4"/>
      <c r="AX691" s="4"/>
      <c r="AY691" s="4"/>
      <c r="AZ691" s="4"/>
      <c r="BA691" s="4"/>
      <c r="BB691" s="4"/>
      <c r="BC691" s="4"/>
      <c r="BD691" s="4"/>
      <c r="BE691" s="4"/>
      <c r="BF691" s="4"/>
      <c r="BG691" s="4"/>
      <c r="BH691" s="4"/>
      <c r="BI691" s="4"/>
      <c r="BJ691" s="4"/>
      <c r="BK691" s="4"/>
      <c r="BL691" s="4"/>
      <c r="BM691" s="4"/>
    </row>
    <row r="692" spans="1:65" x14ac:dyDescent="0.15">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c r="AG692" s="4"/>
      <c r="AH692" s="4"/>
      <c r="AI692" s="4"/>
      <c r="AJ692" s="4"/>
      <c r="AK692" s="4"/>
      <c r="AL692" s="4"/>
      <c r="AM692" s="4"/>
      <c r="AN692" s="4"/>
      <c r="AO692" s="4"/>
      <c r="AP692" s="4"/>
      <c r="AQ692" s="4"/>
      <c r="AR692" s="4"/>
      <c r="AS692" s="4"/>
      <c r="AT692" s="4"/>
      <c r="AU692" s="4"/>
      <c r="AV692" s="4"/>
      <c r="AW692" s="4"/>
      <c r="AX692" s="4"/>
      <c r="AY692" s="4"/>
      <c r="AZ692" s="4"/>
      <c r="BA692" s="4"/>
      <c r="BB692" s="4"/>
      <c r="BC692" s="4"/>
      <c r="BD692" s="4"/>
      <c r="BE692" s="4"/>
      <c r="BF692" s="4"/>
      <c r="BG692" s="4"/>
      <c r="BH692" s="4"/>
      <c r="BI692" s="4"/>
      <c r="BJ692" s="4"/>
      <c r="BK692" s="4"/>
      <c r="BL692" s="4"/>
      <c r="BM692" s="4"/>
    </row>
    <row r="693" spans="1:65" x14ac:dyDescent="0.15">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c r="AG693" s="4"/>
      <c r="AH693" s="4"/>
      <c r="AI693" s="4"/>
      <c r="AJ693" s="4"/>
      <c r="AK693" s="4"/>
      <c r="AL693" s="4"/>
      <c r="AM693" s="4"/>
      <c r="AN693" s="4"/>
      <c r="AO693" s="4"/>
      <c r="AP693" s="4"/>
      <c r="AQ693" s="4"/>
      <c r="AR693" s="4"/>
      <c r="AS693" s="4"/>
      <c r="AT693" s="4"/>
      <c r="AU693" s="4"/>
      <c r="AV693" s="4"/>
      <c r="AW693" s="4"/>
      <c r="AX693" s="4"/>
      <c r="AY693" s="4"/>
      <c r="AZ693" s="4"/>
      <c r="BA693" s="4"/>
      <c r="BB693" s="4"/>
      <c r="BC693" s="4"/>
      <c r="BD693" s="4"/>
      <c r="BE693" s="4"/>
      <c r="BF693" s="4"/>
      <c r="BG693" s="4"/>
      <c r="BH693" s="4"/>
      <c r="BI693" s="4"/>
      <c r="BJ693" s="4"/>
      <c r="BK693" s="4"/>
      <c r="BL693" s="4"/>
      <c r="BM693" s="4"/>
    </row>
    <row r="694" spans="1:65" x14ac:dyDescent="0.15">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c r="AG694" s="4"/>
      <c r="AH694" s="4"/>
      <c r="AI694" s="4"/>
      <c r="AJ694" s="4"/>
      <c r="AK694" s="4"/>
      <c r="AL694" s="4"/>
      <c r="AM694" s="4"/>
      <c r="AN694" s="4"/>
      <c r="AO694" s="4"/>
      <c r="AP694" s="4"/>
      <c r="AQ694" s="4"/>
      <c r="AR694" s="4"/>
      <c r="AS694" s="4"/>
      <c r="AT694" s="4"/>
      <c r="AU694" s="4"/>
      <c r="AV694" s="4"/>
      <c r="AW694" s="4"/>
      <c r="AX694" s="4"/>
      <c r="AY694" s="4"/>
      <c r="AZ694" s="4"/>
      <c r="BA694" s="4"/>
      <c r="BB694" s="4"/>
      <c r="BC694" s="4"/>
      <c r="BD694" s="4"/>
      <c r="BE694" s="4"/>
      <c r="BF694" s="4"/>
      <c r="BG694" s="4"/>
      <c r="BH694" s="4"/>
      <c r="BI694" s="4"/>
      <c r="BJ694" s="4"/>
      <c r="BK694" s="4"/>
      <c r="BL694" s="4"/>
      <c r="BM694" s="4"/>
    </row>
    <row r="695" spans="1:65" x14ac:dyDescent="0.1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c r="AG695" s="4"/>
      <c r="AH695" s="4"/>
      <c r="AI695" s="4"/>
      <c r="AJ695" s="4"/>
      <c r="AK695" s="4"/>
      <c r="AL695" s="4"/>
      <c r="AM695" s="4"/>
      <c r="AN695" s="4"/>
      <c r="AO695" s="4"/>
      <c r="AP695" s="4"/>
      <c r="AQ695" s="4"/>
      <c r="AR695" s="4"/>
      <c r="AS695" s="4"/>
      <c r="AT695" s="4"/>
      <c r="AU695" s="4"/>
      <c r="AV695" s="4"/>
      <c r="AW695" s="4"/>
      <c r="AX695" s="4"/>
      <c r="AY695" s="4"/>
      <c r="AZ695" s="4"/>
      <c r="BA695" s="4"/>
      <c r="BB695" s="4"/>
      <c r="BC695" s="4"/>
      <c r="BD695" s="4"/>
      <c r="BE695" s="4"/>
      <c r="BF695" s="4"/>
      <c r="BG695" s="4"/>
      <c r="BH695" s="4"/>
      <c r="BI695" s="4"/>
      <c r="BJ695" s="4"/>
      <c r="BK695" s="4"/>
      <c r="BL695" s="4"/>
      <c r="BM695" s="4"/>
    </row>
    <row r="696" spans="1:65" x14ac:dyDescent="0.15">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c r="AG696" s="4"/>
      <c r="AH696" s="4"/>
      <c r="AI696" s="4"/>
      <c r="AJ696" s="4"/>
      <c r="AK696" s="4"/>
      <c r="AL696" s="4"/>
      <c r="AM696" s="4"/>
      <c r="AN696" s="4"/>
      <c r="AO696" s="4"/>
      <c r="AP696" s="4"/>
      <c r="AQ696" s="4"/>
      <c r="AR696" s="4"/>
      <c r="AS696" s="4"/>
      <c r="AT696" s="4"/>
      <c r="AU696" s="4"/>
      <c r="AV696" s="4"/>
      <c r="AW696" s="4"/>
      <c r="AX696" s="4"/>
      <c r="AY696" s="4"/>
      <c r="AZ696" s="4"/>
      <c r="BA696" s="4"/>
      <c r="BB696" s="4"/>
      <c r="BC696" s="4"/>
      <c r="BD696" s="4"/>
      <c r="BE696" s="4"/>
      <c r="BF696" s="4"/>
      <c r="BG696" s="4"/>
      <c r="BH696" s="4"/>
      <c r="BI696" s="4"/>
      <c r="BJ696" s="4"/>
      <c r="BK696" s="4"/>
      <c r="BL696" s="4"/>
      <c r="BM696" s="4"/>
    </row>
    <row r="697" spans="1:65" x14ac:dyDescent="0.15">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c r="AG697" s="4"/>
      <c r="AH697" s="4"/>
      <c r="AI697" s="4"/>
      <c r="AJ697" s="4"/>
      <c r="AK697" s="4"/>
      <c r="AL697" s="4"/>
      <c r="AM697" s="4"/>
      <c r="AN697" s="4"/>
      <c r="AO697" s="4"/>
      <c r="AP697" s="4"/>
      <c r="AQ697" s="4"/>
      <c r="AR697" s="4"/>
      <c r="AS697" s="4"/>
      <c r="AT697" s="4"/>
      <c r="AU697" s="4"/>
      <c r="AV697" s="4"/>
      <c r="AW697" s="4"/>
      <c r="AX697" s="4"/>
      <c r="AY697" s="4"/>
      <c r="AZ697" s="4"/>
      <c r="BA697" s="4"/>
      <c r="BB697" s="4"/>
      <c r="BC697" s="4"/>
      <c r="BD697" s="4"/>
      <c r="BE697" s="4"/>
      <c r="BF697" s="4"/>
      <c r="BG697" s="4"/>
      <c r="BH697" s="4"/>
      <c r="BI697" s="4"/>
      <c r="BJ697" s="4"/>
      <c r="BK697" s="4"/>
      <c r="BL697" s="4"/>
      <c r="BM697" s="4"/>
    </row>
    <row r="698" spans="1:65" x14ac:dyDescent="0.15">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c r="AG698" s="4"/>
      <c r="AH698" s="4"/>
      <c r="AI698" s="4"/>
      <c r="AJ698" s="4"/>
      <c r="AK698" s="4"/>
      <c r="AL698" s="4"/>
      <c r="AM698" s="4"/>
      <c r="AN698" s="4"/>
      <c r="AO698" s="4"/>
      <c r="AP698" s="4"/>
      <c r="AQ698" s="4"/>
      <c r="AR698" s="4"/>
      <c r="AS698" s="4"/>
      <c r="AT698" s="4"/>
      <c r="AU698" s="4"/>
      <c r="AV698" s="4"/>
      <c r="AW698" s="4"/>
      <c r="AX698" s="4"/>
      <c r="AY698" s="4"/>
      <c r="AZ698" s="4"/>
      <c r="BA698" s="4"/>
      <c r="BB698" s="4"/>
      <c r="BC698" s="4"/>
      <c r="BD698" s="4"/>
      <c r="BE698" s="4"/>
      <c r="BF698" s="4"/>
      <c r="BG698" s="4"/>
      <c r="BH698" s="4"/>
      <c r="BI698" s="4"/>
      <c r="BJ698" s="4"/>
      <c r="BK698" s="4"/>
      <c r="BL698" s="4"/>
      <c r="BM698" s="4"/>
    </row>
    <row r="699" spans="1:65" x14ac:dyDescent="0.15">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c r="AG699" s="4"/>
      <c r="AH699" s="4"/>
      <c r="AI699" s="4"/>
      <c r="AJ699" s="4"/>
      <c r="AK699" s="4"/>
      <c r="AL699" s="4"/>
      <c r="AM699" s="4"/>
      <c r="AN699" s="4"/>
      <c r="AO699" s="4"/>
      <c r="AP699" s="4"/>
      <c r="AQ699" s="4"/>
      <c r="AR699" s="4"/>
      <c r="AS699" s="4"/>
      <c r="AT699" s="4"/>
      <c r="AU699" s="4"/>
      <c r="AV699" s="4"/>
      <c r="AW699" s="4"/>
      <c r="AX699" s="4"/>
      <c r="AY699" s="4"/>
      <c r="AZ699" s="4"/>
      <c r="BA699" s="4"/>
      <c r="BB699" s="4"/>
      <c r="BC699" s="4"/>
      <c r="BD699" s="4"/>
      <c r="BE699" s="4"/>
      <c r="BF699" s="4"/>
      <c r="BG699" s="4"/>
      <c r="BH699" s="4"/>
      <c r="BI699" s="4"/>
      <c r="BJ699" s="4"/>
      <c r="BK699" s="4"/>
      <c r="BL699" s="4"/>
      <c r="BM699" s="4"/>
    </row>
    <row r="700" spans="1:65" x14ac:dyDescent="0.15">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c r="AG700" s="4"/>
      <c r="AH700" s="4"/>
      <c r="AI700" s="4"/>
      <c r="AJ700" s="4"/>
      <c r="AK700" s="4"/>
      <c r="AL700" s="4"/>
      <c r="AM700" s="4"/>
      <c r="AN700" s="4"/>
      <c r="AO700" s="4"/>
      <c r="AP700" s="4"/>
      <c r="AQ700" s="4"/>
      <c r="AR700" s="4"/>
      <c r="AS700" s="4"/>
      <c r="AT700" s="4"/>
      <c r="AU700" s="4"/>
      <c r="AV700" s="4"/>
      <c r="AW700" s="4"/>
      <c r="AX700" s="4"/>
      <c r="AY700" s="4"/>
      <c r="AZ700" s="4"/>
      <c r="BA700" s="4"/>
      <c r="BB700" s="4"/>
      <c r="BC700" s="4"/>
      <c r="BD700" s="4"/>
      <c r="BE700" s="4"/>
      <c r="BF700" s="4"/>
      <c r="BG700" s="4"/>
      <c r="BH700" s="4"/>
      <c r="BI700" s="4"/>
      <c r="BJ700" s="4"/>
      <c r="BK700" s="4"/>
      <c r="BL700" s="4"/>
      <c r="BM700" s="4"/>
    </row>
    <row r="701" spans="1:65" x14ac:dyDescent="0.15">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c r="AG701" s="4"/>
      <c r="AH701" s="4"/>
      <c r="AI701" s="4"/>
      <c r="AJ701" s="4"/>
      <c r="AK701" s="4"/>
      <c r="AL701" s="4"/>
      <c r="AM701" s="4"/>
      <c r="AN701" s="4"/>
      <c r="AO701" s="4"/>
      <c r="AP701" s="4"/>
      <c r="AQ701" s="4"/>
      <c r="AR701" s="4"/>
      <c r="AS701" s="4"/>
      <c r="AT701" s="4"/>
      <c r="AU701" s="4"/>
      <c r="AV701" s="4"/>
      <c r="AW701" s="4"/>
      <c r="AX701" s="4"/>
      <c r="AY701" s="4"/>
      <c r="AZ701" s="4"/>
      <c r="BA701" s="4"/>
      <c r="BB701" s="4"/>
      <c r="BC701" s="4"/>
      <c r="BD701" s="4"/>
      <c r="BE701" s="4"/>
      <c r="BF701" s="4"/>
      <c r="BG701" s="4"/>
      <c r="BH701" s="4"/>
      <c r="BI701" s="4"/>
      <c r="BJ701" s="4"/>
      <c r="BK701" s="4"/>
      <c r="BL701" s="4"/>
      <c r="BM701" s="4"/>
    </row>
    <row r="702" spans="1:65" x14ac:dyDescent="0.15">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c r="AG702" s="4"/>
      <c r="AH702" s="4"/>
      <c r="AI702" s="4"/>
      <c r="AJ702" s="4"/>
      <c r="AK702" s="4"/>
      <c r="AL702" s="4"/>
      <c r="AM702" s="4"/>
      <c r="AN702" s="4"/>
      <c r="AO702" s="4"/>
      <c r="AP702" s="4"/>
      <c r="AQ702" s="4"/>
      <c r="AR702" s="4"/>
      <c r="AS702" s="4"/>
      <c r="AT702" s="4"/>
      <c r="AU702" s="4"/>
      <c r="AV702" s="4"/>
      <c r="AW702" s="4"/>
      <c r="AX702" s="4"/>
      <c r="AY702" s="4"/>
      <c r="AZ702" s="4"/>
      <c r="BA702" s="4"/>
      <c r="BB702" s="4"/>
      <c r="BC702" s="4"/>
      <c r="BD702" s="4"/>
      <c r="BE702" s="4"/>
      <c r="BF702" s="4"/>
      <c r="BG702" s="4"/>
      <c r="BH702" s="4"/>
      <c r="BI702" s="4"/>
      <c r="BJ702" s="4"/>
      <c r="BK702" s="4"/>
      <c r="BL702" s="4"/>
      <c r="BM702" s="4"/>
    </row>
    <row r="703" spans="1:65" x14ac:dyDescent="0.15">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c r="AG703" s="4"/>
      <c r="AH703" s="4"/>
      <c r="AI703" s="4"/>
      <c r="AJ703" s="4"/>
      <c r="AK703" s="4"/>
      <c r="AL703" s="4"/>
      <c r="AM703" s="4"/>
      <c r="AN703" s="4"/>
      <c r="AO703" s="4"/>
      <c r="AP703" s="4"/>
      <c r="AQ703" s="4"/>
      <c r="AR703" s="4"/>
      <c r="AS703" s="4"/>
      <c r="AT703" s="4"/>
      <c r="AU703" s="4"/>
      <c r="AV703" s="4"/>
      <c r="AW703" s="4"/>
      <c r="AX703" s="4"/>
      <c r="AY703" s="4"/>
      <c r="AZ703" s="4"/>
      <c r="BA703" s="4"/>
      <c r="BB703" s="4"/>
      <c r="BC703" s="4"/>
      <c r="BD703" s="4"/>
      <c r="BE703" s="4"/>
      <c r="BF703" s="4"/>
      <c r="BG703" s="4"/>
      <c r="BH703" s="4"/>
      <c r="BI703" s="4"/>
      <c r="BJ703" s="4"/>
      <c r="BK703" s="4"/>
      <c r="BL703" s="4"/>
      <c r="BM703" s="4"/>
    </row>
    <row r="704" spans="1:65" x14ac:dyDescent="0.15">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c r="AG704" s="4"/>
      <c r="AH704" s="4"/>
      <c r="AI704" s="4"/>
      <c r="AJ704" s="4"/>
      <c r="AK704" s="4"/>
      <c r="AL704" s="4"/>
      <c r="AM704" s="4"/>
      <c r="AN704" s="4"/>
      <c r="AO704" s="4"/>
      <c r="AP704" s="4"/>
      <c r="AQ704" s="4"/>
      <c r="AR704" s="4"/>
      <c r="AS704" s="4"/>
      <c r="AT704" s="4"/>
      <c r="AU704" s="4"/>
      <c r="AV704" s="4"/>
      <c r="AW704" s="4"/>
      <c r="AX704" s="4"/>
      <c r="AY704" s="4"/>
      <c r="AZ704" s="4"/>
      <c r="BA704" s="4"/>
      <c r="BB704" s="4"/>
      <c r="BC704" s="4"/>
      <c r="BD704" s="4"/>
      <c r="BE704" s="4"/>
      <c r="BF704" s="4"/>
      <c r="BG704" s="4"/>
      <c r="BH704" s="4"/>
      <c r="BI704" s="4"/>
      <c r="BJ704" s="4"/>
      <c r="BK704" s="4"/>
      <c r="BL704" s="4"/>
      <c r="BM704" s="4"/>
    </row>
    <row r="705" spans="1:65" x14ac:dyDescent="0.1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c r="AG705" s="4"/>
      <c r="AH705" s="4"/>
      <c r="AI705" s="4"/>
      <c r="AJ705" s="4"/>
      <c r="AK705" s="4"/>
      <c r="AL705" s="4"/>
      <c r="AM705" s="4"/>
      <c r="AN705" s="4"/>
      <c r="AO705" s="4"/>
      <c r="AP705" s="4"/>
      <c r="AQ705" s="4"/>
      <c r="AR705" s="4"/>
      <c r="AS705" s="4"/>
      <c r="AT705" s="4"/>
      <c r="AU705" s="4"/>
      <c r="AV705" s="4"/>
      <c r="AW705" s="4"/>
      <c r="AX705" s="4"/>
      <c r="AY705" s="4"/>
      <c r="AZ705" s="4"/>
      <c r="BA705" s="4"/>
      <c r="BB705" s="4"/>
      <c r="BC705" s="4"/>
      <c r="BD705" s="4"/>
      <c r="BE705" s="4"/>
      <c r="BF705" s="4"/>
      <c r="BG705" s="4"/>
      <c r="BH705" s="4"/>
      <c r="BI705" s="4"/>
      <c r="BJ705" s="4"/>
      <c r="BK705" s="4"/>
      <c r="BL705" s="4"/>
      <c r="BM705" s="4"/>
    </row>
    <row r="706" spans="1:65" x14ac:dyDescent="0.15">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c r="AG706" s="4"/>
      <c r="AH706" s="4"/>
      <c r="AI706" s="4"/>
      <c r="AJ706" s="4"/>
      <c r="AK706" s="4"/>
      <c r="AL706" s="4"/>
      <c r="AM706" s="4"/>
      <c r="AN706" s="4"/>
      <c r="AO706" s="4"/>
      <c r="AP706" s="4"/>
      <c r="AQ706" s="4"/>
      <c r="AR706" s="4"/>
      <c r="AS706" s="4"/>
      <c r="AT706" s="4"/>
      <c r="AU706" s="4"/>
      <c r="AV706" s="4"/>
      <c r="AW706" s="4"/>
      <c r="AX706" s="4"/>
      <c r="AY706" s="4"/>
      <c r="AZ706" s="4"/>
      <c r="BA706" s="4"/>
      <c r="BB706" s="4"/>
      <c r="BC706" s="4"/>
      <c r="BD706" s="4"/>
      <c r="BE706" s="4"/>
      <c r="BF706" s="4"/>
      <c r="BG706" s="4"/>
      <c r="BH706" s="4"/>
      <c r="BI706" s="4"/>
      <c r="BJ706" s="4"/>
      <c r="BK706" s="4"/>
      <c r="BL706" s="4"/>
      <c r="BM706" s="4"/>
    </row>
    <row r="707" spans="1:65" x14ac:dyDescent="0.15">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c r="AG707" s="4"/>
      <c r="AH707" s="4"/>
      <c r="AI707" s="4"/>
      <c r="AJ707" s="4"/>
      <c r="AK707" s="4"/>
      <c r="AL707" s="4"/>
      <c r="AM707" s="4"/>
      <c r="AN707" s="4"/>
      <c r="AO707" s="4"/>
      <c r="AP707" s="4"/>
      <c r="AQ707" s="4"/>
      <c r="AR707" s="4"/>
      <c r="AS707" s="4"/>
      <c r="AT707" s="4"/>
      <c r="AU707" s="4"/>
      <c r="AV707" s="4"/>
      <c r="AW707" s="4"/>
      <c r="AX707" s="4"/>
      <c r="AY707" s="4"/>
      <c r="AZ707" s="4"/>
      <c r="BA707" s="4"/>
      <c r="BB707" s="4"/>
      <c r="BC707" s="4"/>
      <c r="BD707" s="4"/>
      <c r="BE707" s="4"/>
      <c r="BF707" s="4"/>
      <c r="BG707" s="4"/>
      <c r="BH707" s="4"/>
      <c r="BI707" s="4"/>
      <c r="BJ707" s="4"/>
      <c r="BK707" s="4"/>
      <c r="BL707" s="4"/>
      <c r="BM707" s="4"/>
    </row>
    <row r="708" spans="1:65" x14ac:dyDescent="0.15">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c r="AG708" s="4"/>
      <c r="AH708" s="4"/>
      <c r="AI708" s="4"/>
      <c r="AJ708" s="4"/>
      <c r="AK708" s="4"/>
      <c r="AL708" s="4"/>
      <c r="AM708" s="4"/>
      <c r="AN708" s="4"/>
      <c r="AO708" s="4"/>
      <c r="AP708" s="4"/>
      <c r="AQ708" s="4"/>
      <c r="AR708" s="4"/>
      <c r="AS708" s="4"/>
      <c r="AT708" s="4"/>
      <c r="AU708" s="4"/>
      <c r="AV708" s="4"/>
      <c r="AW708" s="4"/>
      <c r="AX708" s="4"/>
      <c r="AY708" s="4"/>
      <c r="AZ708" s="4"/>
      <c r="BA708" s="4"/>
      <c r="BB708" s="4"/>
      <c r="BC708" s="4"/>
      <c r="BD708" s="4"/>
      <c r="BE708" s="4"/>
      <c r="BF708" s="4"/>
      <c r="BG708" s="4"/>
      <c r="BH708" s="4"/>
      <c r="BI708" s="4"/>
      <c r="BJ708" s="4"/>
      <c r="BK708" s="4"/>
      <c r="BL708" s="4"/>
      <c r="BM708" s="4"/>
    </row>
    <row r="709" spans="1:65" x14ac:dyDescent="0.15">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c r="AG709" s="4"/>
      <c r="AH709" s="4"/>
      <c r="AI709" s="4"/>
      <c r="AJ709" s="4"/>
      <c r="AK709" s="4"/>
      <c r="AL709" s="4"/>
      <c r="AM709" s="4"/>
      <c r="AN709" s="4"/>
      <c r="AO709" s="4"/>
      <c r="AP709" s="4"/>
      <c r="AQ709" s="4"/>
      <c r="AR709" s="4"/>
      <c r="AS709" s="4"/>
      <c r="AT709" s="4"/>
      <c r="AU709" s="4"/>
      <c r="AV709" s="4"/>
      <c r="AW709" s="4"/>
      <c r="AX709" s="4"/>
      <c r="AY709" s="4"/>
      <c r="AZ709" s="4"/>
      <c r="BA709" s="4"/>
      <c r="BB709" s="4"/>
      <c r="BC709" s="4"/>
      <c r="BD709" s="4"/>
      <c r="BE709" s="4"/>
      <c r="BF709" s="4"/>
      <c r="BG709" s="4"/>
      <c r="BH709" s="4"/>
      <c r="BI709" s="4"/>
      <c r="BJ709" s="4"/>
      <c r="BK709" s="4"/>
      <c r="BL709" s="4"/>
      <c r="BM709" s="4"/>
    </row>
    <row r="710" spans="1:65" x14ac:dyDescent="0.15">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c r="AG710" s="4"/>
      <c r="AH710" s="4"/>
      <c r="AI710" s="4"/>
      <c r="AJ710" s="4"/>
      <c r="AK710" s="4"/>
      <c r="AL710" s="4"/>
      <c r="AM710" s="4"/>
      <c r="AN710" s="4"/>
      <c r="AO710" s="4"/>
      <c r="AP710" s="4"/>
      <c r="AQ710" s="4"/>
      <c r="AR710" s="4"/>
      <c r="AS710" s="4"/>
      <c r="AT710" s="4"/>
      <c r="AU710" s="4"/>
      <c r="AV710" s="4"/>
      <c r="AW710" s="4"/>
      <c r="AX710" s="4"/>
      <c r="AY710" s="4"/>
      <c r="AZ710" s="4"/>
      <c r="BA710" s="4"/>
      <c r="BB710" s="4"/>
      <c r="BC710" s="4"/>
      <c r="BD710" s="4"/>
      <c r="BE710" s="4"/>
      <c r="BF710" s="4"/>
      <c r="BG710" s="4"/>
      <c r="BH710" s="4"/>
      <c r="BI710" s="4"/>
      <c r="BJ710" s="4"/>
      <c r="BK710" s="4"/>
      <c r="BL710" s="4"/>
      <c r="BM710" s="4"/>
    </row>
    <row r="711" spans="1:65" x14ac:dyDescent="0.15">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c r="AG711" s="4"/>
      <c r="AH711" s="4"/>
      <c r="AI711" s="4"/>
      <c r="AJ711" s="4"/>
      <c r="AK711" s="4"/>
      <c r="AL711" s="4"/>
      <c r="AM711" s="4"/>
      <c r="AN711" s="4"/>
      <c r="AO711" s="4"/>
      <c r="AP711" s="4"/>
      <c r="AQ711" s="4"/>
      <c r="AR711" s="4"/>
      <c r="AS711" s="4"/>
      <c r="AT711" s="4"/>
      <c r="AU711" s="4"/>
      <c r="AV711" s="4"/>
      <c r="AW711" s="4"/>
      <c r="AX711" s="4"/>
      <c r="AY711" s="4"/>
      <c r="AZ711" s="4"/>
      <c r="BA711" s="4"/>
      <c r="BB711" s="4"/>
      <c r="BC711" s="4"/>
      <c r="BD711" s="4"/>
      <c r="BE711" s="4"/>
      <c r="BF711" s="4"/>
      <c r="BG711" s="4"/>
      <c r="BH711" s="4"/>
      <c r="BI711" s="4"/>
      <c r="BJ711" s="4"/>
      <c r="BK711" s="4"/>
      <c r="BL711" s="4"/>
      <c r="BM711" s="4"/>
    </row>
    <row r="712" spans="1:65" x14ac:dyDescent="0.15">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c r="AG712" s="4"/>
      <c r="AH712" s="4"/>
      <c r="AI712" s="4"/>
      <c r="AJ712" s="4"/>
      <c r="AK712" s="4"/>
      <c r="AL712" s="4"/>
      <c r="AM712" s="4"/>
      <c r="AN712" s="4"/>
      <c r="AO712" s="4"/>
      <c r="AP712" s="4"/>
      <c r="AQ712" s="4"/>
      <c r="AR712" s="4"/>
      <c r="AS712" s="4"/>
      <c r="AT712" s="4"/>
      <c r="AU712" s="4"/>
      <c r="AV712" s="4"/>
      <c r="AW712" s="4"/>
      <c r="AX712" s="4"/>
      <c r="AY712" s="4"/>
      <c r="AZ712" s="4"/>
      <c r="BA712" s="4"/>
      <c r="BB712" s="4"/>
      <c r="BC712" s="4"/>
      <c r="BD712" s="4"/>
      <c r="BE712" s="4"/>
      <c r="BF712" s="4"/>
      <c r="BG712" s="4"/>
      <c r="BH712" s="4"/>
      <c r="BI712" s="4"/>
      <c r="BJ712" s="4"/>
      <c r="BK712" s="4"/>
      <c r="BL712" s="4"/>
      <c r="BM712" s="4"/>
    </row>
    <row r="713" spans="1:65" x14ac:dyDescent="0.15">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c r="AG713" s="4"/>
      <c r="AH713" s="4"/>
      <c r="AI713" s="4"/>
      <c r="AJ713" s="4"/>
      <c r="AK713" s="4"/>
      <c r="AL713" s="4"/>
      <c r="AM713" s="4"/>
      <c r="AN713" s="4"/>
      <c r="AO713" s="4"/>
      <c r="AP713" s="4"/>
      <c r="AQ713" s="4"/>
      <c r="AR713" s="4"/>
      <c r="AS713" s="4"/>
      <c r="AT713" s="4"/>
      <c r="AU713" s="4"/>
      <c r="AV713" s="4"/>
      <c r="AW713" s="4"/>
      <c r="AX713" s="4"/>
      <c r="AY713" s="4"/>
      <c r="AZ713" s="4"/>
      <c r="BA713" s="4"/>
      <c r="BB713" s="4"/>
      <c r="BC713" s="4"/>
      <c r="BD713" s="4"/>
      <c r="BE713" s="4"/>
      <c r="BF713" s="4"/>
      <c r="BG713" s="4"/>
      <c r="BH713" s="4"/>
      <c r="BI713" s="4"/>
      <c r="BJ713" s="4"/>
      <c r="BK713" s="4"/>
      <c r="BL713" s="4"/>
      <c r="BM713" s="4"/>
    </row>
    <row r="714" spans="1:65" x14ac:dyDescent="0.15">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c r="AG714" s="4"/>
      <c r="AH714" s="4"/>
      <c r="AI714" s="4"/>
      <c r="AJ714" s="4"/>
      <c r="AK714" s="4"/>
      <c r="AL714" s="4"/>
      <c r="AM714" s="4"/>
      <c r="AN714" s="4"/>
      <c r="AO714" s="4"/>
      <c r="AP714" s="4"/>
      <c r="AQ714" s="4"/>
      <c r="AR714" s="4"/>
      <c r="AS714" s="4"/>
      <c r="AT714" s="4"/>
      <c r="AU714" s="4"/>
      <c r="AV714" s="4"/>
      <c r="AW714" s="4"/>
      <c r="AX714" s="4"/>
      <c r="AY714" s="4"/>
      <c r="AZ714" s="4"/>
      <c r="BA714" s="4"/>
      <c r="BB714" s="4"/>
      <c r="BC714" s="4"/>
      <c r="BD714" s="4"/>
      <c r="BE714" s="4"/>
      <c r="BF714" s="4"/>
      <c r="BG714" s="4"/>
      <c r="BH714" s="4"/>
      <c r="BI714" s="4"/>
      <c r="BJ714" s="4"/>
      <c r="BK714" s="4"/>
      <c r="BL714" s="4"/>
      <c r="BM714" s="4"/>
    </row>
    <row r="715" spans="1:65" x14ac:dyDescent="0.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c r="AG715" s="4"/>
      <c r="AH715" s="4"/>
      <c r="AI715" s="4"/>
      <c r="AJ715" s="4"/>
      <c r="AK715" s="4"/>
      <c r="AL715" s="4"/>
      <c r="AM715" s="4"/>
      <c r="AN715" s="4"/>
      <c r="AO715" s="4"/>
      <c r="AP715" s="4"/>
      <c r="AQ715" s="4"/>
      <c r="AR715" s="4"/>
      <c r="AS715" s="4"/>
      <c r="AT715" s="4"/>
      <c r="AU715" s="4"/>
      <c r="AV715" s="4"/>
      <c r="AW715" s="4"/>
      <c r="AX715" s="4"/>
      <c r="AY715" s="4"/>
      <c r="AZ715" s="4"/>
      <c r="BA715" s="4"/>
      <c r="BB715" s="4"/>
      <c r="BC715" s="4"/>
      <c r="BD715" s="4"/>
      <c r="BE715" s="4"/>
      <c r="BF715" s="4"/>
      <c r="BG715" s="4"/>
      <c r="BH715" s="4"/>
      <c r="BI715" s="4"/>
      <c r="BJ715" s="4"/>
      <c r="BK715" s="4"/>
      <c r="BL715" s="4"/>
      <c r="BM715" s="4"/>
    </row>
    <row r="716" spans="1:65" x14ac:dyDescent="0.15">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c r="AG716" s="4"/>
      <c r="AH716" s="4"/>
      <c r="AI716" s="4"/>
      <c r="AJ716" s="4"/>
      <c r="AK716" s="4"/>
      <c r="AL716" s="4"/>
      <c r="AM716" s="4"/>
      <c r="AN716" s="4"/>
      <c r="AO716" s="4"/>
      <c r="AP716" s="4"/>
      <c r="AQ716" s="4"/>
      <c r="AR716" s="4"/>
      <c r="AS716" s="4"/>
      <c r="AT716" s="4"/>
      <c r="AU716" s="4"/>
      <c r="AV716" s="4"/>
      <c r="AW716" s="4"/>
      <c r="AX716" s="4"/>
      <c r="AY716" s="4"/>
      <c r="AZ716" s="4"/>
      <c r="BA716" s="4"/>
      <c r="BB716" s="4"/>
      <c r="BC716" s="4"/>
      <c r="BD716" s="4"/>
      <c r="BE716" s="4"/>
      <c r="BF716" s="4"/>
      <c r="BG716" s="4"/>
      <c r="BH716" s="4"/>
      <c r="BI716" s="4"/>
      <c r="BJ716" s="4"/>
      <c r="BK716" s="4"/>
      <c r="BL716" s="4"/>
      <c r="BM716" s="4"/>
    </row>
    <row r="717" spans="1:65" x14ac:dyDescent="0.15">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c r="AG717" s="4"/>
      <c r="AH717" s="4"/>
      <c r="AI717" s="4"/>
      <c r="AJ717" s="4"/>
      <c r="AK717" s="4"/>
      <c r="AL717" s="4"/>
      <c r="AM717" s="4"/>
      <c r="AN717" s="4"/>
      <c r="AO717" s="4"/>
      <c r="AP717" s="4"/>
      <c r="AQ717" s="4"/>
      <c r="AR717" s="4"/>
      <c r="AS717" s="4"/>
      <c r="AT717" s="4"/>
      <c r="AU717" s="4"/>
      <c r="AV717" s="4"/>
      <c r="AW717" s="4"/>
      <c r="AX717" s="4"/>
      <c r="AY717" s="4"/>
      <c r="AZ717" s="4"/>
      <c r="BA717" s="4"/>
      <c r="BB717" s="4"/>
      <c r="BC717" s="4"/>
      <c r="BD717" s="4"/>
      <c r="BE717" s="4"/>
      <c r="BF717" s="4"/>
      <c r="BG717" s="4"/>
      <c r="BH717" s="4"/>
      <c r="BI717" s="4"/>
      <c r="BJ717" s="4"/>
      <c r="BK717" s="4"/>
      <c r="BL717" s="4"/>
      <c r="BM717" s="4"/>
    </row>
    <row r="718" spans="1:65" x14ac:dyDescent="0.15">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c r="AG718" s="4"/>
      <c r="AH718" s="4"/>
      <c r="AI718" s="4"/>
      <c r="AJ718" s="4"/>
      <c r="AK718" s="4"/>
      <c r="AL718" s="4"/>
      <c r="AM718" s="4"/>
      <c r="AN718" s="4"/>
      <c r="AO718" s="4"/>
      <c r="AP718" s="4"/>
      <c r="AQ718" s="4"/>
      <c r="AR718" s="4"/>
      <c r="AS718" s="4"/>
      <c r="AT718" s="4"/>
      <c r="AU718" s="4"/>
      <c r="AV718" s="4"/>
      <c r="AW718" s="4"/>
      <c r="AX718" s="4"/>
      <c r="AY718" s="4"/>
      <c r="AZ718" s="4"/>
      <c r="BA718" s="4"/>
      <c r="BB718" s="4"/>
      <c r="BC718" s="4"/>
      <c r="BD718" s="4"/>
      <c r="BE718" s="4"/>
      <c r="BF718" s="4"/>
      <c r="BG718" s="4"/>
      <c r="BH718" s="4"/>
      <c r="BI718" s="4"/>
      <c r="BJ718" s="4"/>
      <c r="BK718" s="4"/>
      <c r="BL718" s="4"/>
      <c r="BM718" s="4"/>
    </row>
    <row r="719" spans="1:65" x14ac:dyDescent="0.15">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4"/>
      <c r="AI719" s="4"/>
      <c r="AJ719" s="4"/>
      <c r="AK719" s="4"/>
      <c r="AL719" s="4"/>
      <c r="AM719" s="4"/>
      <c r="AN719" s="4"/>
      <c r="AO719" s="4"/>
      <c r="AP719" s="4"/>
      <c r="AQ719" s="4"/>
      <c r="AR719" s="4"/>
      <c r="AS719" s="4"/>
      <c r="AT719" s="4"/>
      <c r="AU719" s="4"/>
      <c r="AV719" s="4"/>
      <c r="AW719" s="4"/>
      <c r="AX719" s="4"/>
      <c r="AY719" s="4"/>
      <c r="AZ719" s="4"/>
      <c r="BA719" s="4"/>
      <c r="BB719" s="4"/>
      <c r="BC719" s="4"/>
      <c r="BD719" s="4"/>
      <c r="BE719" s="4"/>
      <c r="BF719" s="4"/>
      <c r="BG719" s="4"/>
      <c r="BH719" s="4"/>
      <c r="BI719" s="4"/>
      <c r="BJ719" s="4"/>
      <c r="BK719" s="4"/>
      <c r="BL719" s="4"/>
      <c r="BM719" s="4"/>
    </row>
    <row r="720" spans="1:65" x14ac:dyDescent="0.15">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4"/>
      <c r="AI720" s="4"/>
      <c r="AJ720" s="4"/>
      <c r="AK720" s="4"/>
      <c r="AL720" s="4"/>
      <c r="AM720" s="4"/>
      <c r="AN720" s="4"/>
      <c r="AO720" s="4"/>
      <c r="AP720" s="4"/>
      <c r="AQ720" s="4"/>
      <c r="AR720" s="4"/>
      <c r="AS720" s="4"/>
      <c r="AT720" s="4"/>
      <c r="AU720" s="4"/>
      <c r="AV720" s="4"/>
      <c r="AW720" s="4"/>
      <c r="AX720" s="4"/>
      <c r="AY720" s="4"/>
      <c r="AZ720" s="4"/>
      <c r="BA720" s="4"/>
      <c r="BB720" s="4"/>
      <c r="BC720" s="4"/>
      <c r="BD720" s="4"/>
      <c r="BE720" s="4"/>
      <c r="BF720" s="4"/>
      <c r="BG720" s="4"/>
      <c r="BH720" s="4"/>
      <c r="BI720" s="4"/>
      <c r="BJ720" s="4"/>
      <c r="BK720" s="4"/>
      <c r="BL720" s="4"/>
      <c r="BM720" s="4"/>
    </row>
    <row r="721" spans="1:65" x14ac:dyDescent="0.15">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4"/>
      <c r="AI721" s="4"/>
      <c r="AJ721" s="4"/>
      <c r="AK721" s="4"/>
      <c r="AL721" s="4"/>
      <c r="AM721" s="4"/>
      <c r="AN721" s="4"/>
      <c r="AO721" s="4"/>
      <c r="AP721" s="4"/>
      <c r="AQ721" s="4"/>
      <c r="AR721" s="4"/>
      <c r="AS721" s="4"/>
      <c r="AT721" s="4"/>
      <c r="AU721" s="4"/>
      <c r="AV721" s="4"/>
      <c r="AW721" s="4"/>
      <c r="AX721" s="4"/>
      <c r="AY721" s="4"/>
      <c r="AZ721" s="4"/>
      <c r="BA721" s="4"/>
      <c r="BB721" s="4"/>
      <c r="BC721" s="4"/>
      <c r="BD721" s="4"/>
      <c r="BE721" s="4"/>
      <c r="BF721" s="4"/>
      <c r="BG721" s="4"/>
      <c r="BH721" s="4"/>
      <c r="BI721" s="4"/>
      <c r="BJ721" s="4"/>
      <c r="BK721" s="4"/>
      <c r="BL721" s="4"/>
      <c r="BM721" s="4"/>
    </row>
    <row r="722" spans="1:65" x14ac:dyDescent="0.15">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4"/>
      <c r="AI722" s="4"/>
      <c r="AJ722" s="4"/>
      <c r="AK722" s="4"/>
      <c r="AL722" s="4"/>
      <c r="AM722" s="4"/>
      <c r="AN722" s="4"/>
      <c r="AO722" s="4"/>
      <c r="AP722" s="4"/>
      <c r="AQ722" s="4"/>
      <c r="AR722" s="4"/>
      <c r="AS722" s="4"/>
      <c r="AT722" s="4"/>
      <c r="AU722" s="4"/>
      <c r="AV722" s="4"/>
      <c r="AW722" s="4"/>
      <c r="AX722" s="4"/>
      <c r="AY722" s="4"/>
      <c r="AZ722" s="4"/>
      <c r="BA722" s="4"/>
      <c r="BB722" s="4"/>
      <c r="BC722" s="4"/>
      <c r="BD722" s="4"/>
      <c r="BE722" s="4"/>
      <c r="BF722" s="4"/>
      <c r="BG722" s="4"/>
      <c r="BH722" s="4"/>
      <c r="BI722" s="4"/>
      <c r="BJ722" s="4"/>
      <c r="BK722" s="4"/>
      <c r="BL722" s="4"/>
      <c r="BM722" s="4"/>
    </row>
    <row r="723" spans="1:65" x14ac:dyDescent="0.15">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4"/>
      <c r="AI723" s="4"/>
      <c r="AJ723" s="4"/>
      <c r="AK723" s="4"/>
      <c r="AL723" s="4"/>
      <c r="AM723" s="4"/>
      <c r="AN723" s="4"/>
      <c r="AO723" s="4"/>
      <c r="AP723" s="4"/>
      <c r="AQ723" s="4"/>
      <c r="AR723" s="4"/>
      <c r="AS723" s="4"/>
      <c r="AT723" s="4"/>
      <c r="AU723" s="4"/>
      <c r="AV723" s="4"/>
      <c r="AW723" s="4"/>
      <c r="AX723" s="4"/>
      <c r="AY723" s="4"/>
      <c r="AZ723" s="4"/>
      <c r="BA723" s="4"/>
      <c r="BB723" s="4"/>
      <c r="BC723" s="4"/>
      <c r="BD723" s="4"/>
      <c r="BE723" s="4"/>
      <c r="BF723" s="4"/>
      <c r="BG723" s="4"/>
      <c r="BH723" s="4"/>
      <c r="BI723" s="4"/>
      <c r="BJ723" s="4"/>
      <c r="BK723" s="4"/>
      <c r="BL723" s="4"/>
      <c r="BM723" s="4"/>
    </row>
    <row r="724" spans="1:65" x14ac:dyDescent="0.15">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4"/>
      <c r="AI724" s="4"/>
      <c r="AJ724" s="4"/>
      <c r="AK724" s="4"/>
      <c r="AL724" s="4"/>
      <c r="AM724" s="4"/>
      <c r="AN724" s="4"/>
      <c r="AO724" s="4"/>
      <c r="AP724" s="4"/>
      <c r="AQ724" s="4"/>
      <c r="AR724" s="4"/>
      <c r="AS724" s="4"/>
      <c r="AT724" s="4"/>
      <c r="AU724" s="4"/>
      <c r="AV724" s="4"/>
      <c r="AW724" s="4"/>
      <c r="AX724" s="4"/>
      <c r="AY724" s="4"/>
      <c r="AZ724" s="4"/>
      <c r="BA724" s="4"/>
      <c r="BB724" s="4"/>
      <c r="BC724" s="4"/>
      <c r="BD724" s="4"/>
      <c r="BE724" s="4"/>
      <c r="BF724" s="4"/>
      <c r="BG724" s="4"/>
      <c r="BH724" s="4"/>
      <c r="BI724" s="4"/>
      <c r="BJ724" s="4"/>
      <c r="BK724" s="4"/>
      <c r="BL724" s="4"/>
      <c r="BM724" s="4"/>
    </row>
    <row r="725" spans="1:65" x14ac:dyDescent="0.1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4"/>
      <c r="AI725" s="4"/>
      <c r="AJ725" s="4"/>
      <c r="AK725" s="4"/>
      <c r="AL725" s="4"/>
      <c r="AM725" s="4"/>
      <c r="AN725" s="4"/>
      <c r="AO725" s="4"/>
      <c r="AP725" s="4"/>
      <c r="AQ725" s="4"/>
      <c r="AR725" s="4"/>
      <c r="AS725" s="4"/>
      <c r="AT725" s="4"/>
      <c r="AU725" s="4"/>
      <c r="AV725" s="4"/>
      <c r="AW725" s="4"/>
      <c r="AX725" s="4"/>
      <c r="AY725" s="4"/>
      <c r="AZ725" s="4"/>
      <c r="BA725" s="4"/>
      <c r="BB725" s="4"/>
      <c r="BC725" s="4"/>
      <c r="BD725" s="4"/>
      <c r="BE725" s="4"/>
      <c r="BF725" s="4"/>
      <c r="BG725" s="4"/>
      <c r="BH725" s="4"/>
      <c r="BI725" s="4"/>
      <c r="BJ725" s="4"/>
      <c r="BK725" s="4"/>
      <c r="BL725" s="4"/>
      <c r="BM725" s="4"/>
    </row>
    <row r="726" spans="1:65" x14ac:dyDescent="0.15">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4"/>
      <c r="AI726" s="4"/>
      <c r="AJ726" s="4"/>
      <c r="AK726" s="4"/>
      <c r="AL726" s="4"/>
      <c r="AM726" s="4"/>
      <c r="AN726" s="4"/>
      <c r="AO726" s="4"/>
      <c r="AP726" s="4"/>
      <c r="AQ726" s="4"/>
      <c r="AR726" s="4"/>
      <c r="AS726" s="4"/>
      <c r="AT726" s="4"/>
      <c r="AU726" s="4"/>
      <c r="AV726" s="4"/>
      <c r="AW726" s="4"/>
      <c r="AX726" s="4"/>
      <c r="AY726" s="4"/>
      <c r="AZ726" s="4"/>
      <c r="BA726" s="4"/>
      <c r="BB726" s="4"/>
      <c r="BC726" s="4"/>
      <c r="BD726" s="4"/>
      <c r="BE726" s="4"/>
      <c r="BF726" s="4"/>
      <c r="BG726" s="4"/>
      <c r="BH726" s="4"/>
      <c r="BI726" s="4"/>
      <c r="BJ726" s="4"/>
      <c r="BK726" s="4"/>
      <c r="BL726" s="4"/>
      <c r="BM726" s="4"/>
    </row>
    <row r="727" spans="1:65" x14ac:dyDescent="0.15">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c r="AG727" s="4"/>
      <c r="AH727" s="4"/>
      <c r="AI727" s="4"/>
      <c r="AJ727" s="4"/>
      <c r="AK727" s="4"/>
      <c r="AL727" s="4"/>
      <c r="AM727" s="4"/>
      <c r="AN727" s="4"/>
      <c r="AO727" s="4"/>
      <c r="AP727" s="4"/>
      <c r="AQ727" s="4"/>
      <c r="AR727" s="4"/>
      <c r="AS727" s="4"/>
      <c r="AT727" s="4"/>
      <c r="AU727" s="4"/>
      <c r="AV727" s="4"/>
      <c r="AW727" s="4"/>
      <c r="AX727" s="4"/>
      <c r="AY727" s="4"/>
      <c r="AZ727" s="4"/>
      <c r="BA727" s="4"/>
      <c r="BB727" s="4"/>
      <c r="BC727" s="4"/>
      <c r="BD727" s="4"/>
      <c r="BE727" s="4"/>
      <c r="BF727" s="4"/>
      <c r="BG727" s="4"/>
      <c r="BH727" s="4"/>
      <c r="BI727" s="4"/>
      <c r="BJ727" s="4"/>
      <c r="BK727" s="4"/>
      <c r="BL727" s="4"/>
      <c r="BM727" s="4"/>
    </row>
    <row r="728" spans="1:65" x14ac:dyDescent="0.15">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c r="AG728" s="4"/>
      <c r="AH728" s="4"/>
      <c r="AI728" s="4"/>
      <c r="AJ728" s="4"/>
      <c r="AK728" s="4"/>
      <c r="AL728" s="4"/>
      <c r="AM728" s="4"/>
      <c r="AN728" s="4"/>
      <c r="AO728" s="4"/>
      <c r="AP728" s="4"/>
      <c r="AQ728" s="4"/>
      <c r="AR728" s="4"/>
      <c r="AS728" s="4"/>
      <c r="AT728" s="4"/>
      <c r="AU728" s="4"/>
      <c r="AV728" s="4"/>
      <c r="AW728" s="4"/>
      <c r="AX728" s="4"/>
      <c r="AY728" s="4"/>
      <c r="AZ728" s="4"/>
      <c r="BA728" s="4"/>
      <c r="BB728" s="4"/>
      <c r="BC728" s="4"/>
      <c r="BD728" s="4"/>
      <c r="BE728" s="4"/>
      <c r="BF728" s="4"/>
      <c r="BG728" s="4"/>
      <c r="BH728" s="4"/>
      <c r="BI728" s="4"/>
      <c r="BJ728" s="4"/>
      <c r="BK728" s="4"/>
      <c r="BL728" s="4"/>
      <c r="BM728" s="4"/>
    </row>
    <row r="729" spans="1:65" x14ac:dyDescent="0.15">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c r="AG729" s="4"/>
      <c r="AH729" s="4"/>
      <c r="AI729" s="4"/>
      <c r="AJ729" s="4"/>
      <c r="AK729" s="4"/>
      <c r="AL729" s="4"/>
      <c r="AM729" s="4"/>
      <c r="AN729" s="4"/>
      <c r="AO729" s="4"/>
      <c r="AP729" s="4"/>
      <c r="AQ729" s="4"/>
      <c r="AR729" s="4"/>
      <c r="AS729" s="4"/>
      <c r="AT729" s="4"/>
      <c r="AU729" s="4"/>
      <c r="AV729" s="4"/>
      <c r="AW729" s="4"/>
      <c r="AX729" s="4"/>
      <c r="AY729" s="4"/>
      <c r="AZ729" s="4"/>
      <c r="BA729" s="4"/>
      <c r="BB729" s="4"/>
      <c r="BC729" s="4"/>
      <c r="BD729" s="4"/>
      <c r="BE729" s="4"/>
      <c r="BF729" s="4"/>
      <c r="BG729" s="4"/>
      <c r="BH729" s="4"/>
      <c r="BI729" s="4"/>
      <c r="BJ729" s="4"/>
      <c r="BK729" s="4"/>
      <c r="BL729" s="4"/>
      <c r="BM729" s="4"/>
    </row>
    <row r="730" spans="1:65" x14ac:dyDescent="0.15">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c r="AG730" s="4"/>
      <c r="AH730" s="4"/>
      <c r="AI730" s="4"/>
      <c r="AJ730" s="4"/>
      <c r="AK730" s="4"/>
      <c r="AL730" s="4"/>
      <c r="AM730" s="4"/>
      <c r="AN730" s="4"/>
      <c r="AO730" s="4"/>
      <c r="AP730" s="4"/>
      <c r="AQ730" s="4"/>
      <c r="AR730" s="4"/>
      <c r="AS730" s="4"/>
      <c r="AT730" s="4"/>
      <c r="AU730" s="4"/>
      <c r="AV730" s="4"/>
      <c r="AW730" s="4"/>
      <c r="AX730" s="4"/>
      <c r="AY730" s="4"/>
      <c r="AZ730" s="4"/>
      <c r="BA730" s="4"/>
      <c r="BB730" s="4"/>
      <c r="BC730" s="4"/>
      <c r="BD730" s="4"/>
      <c r="BE730" s="4"/>
      <c r="BF730" s="4"/>
      <c r="BG730" s="4"/>
      <c r="BH730" s="4"/>
      <c r="BI730" s="4"/>
      <c r="BJ730" s="4"/>
      <c r="BK730" s="4"/>
      <c r="BL730" s="4"/>
      <c r="BM730" s="4"/>
    </row>
    <row r="731" spans="1:65" x14ac:dyDescent="0.15">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c r="AG731" s="4"/>
      <c r="AH731" s="4"/>
      <c r="AI731" s="4"/>
      <c r="AJ731" s="4"/>
      <c r="AK731" s="4"/>
      <c r="AL731" s="4"/>
      <c r="AM731" s="4"/>
      <c r="AN731" s="4"/>
      <c r="AO731" s="4"/>
      <c r="AP731" s="4"/>
      <c r="AQ731" s="4"/>
      <c r="AR731" s="4"/>
      <c r="AS731" s="4"/>
      <c r="AT731" s="4"/>
      <c r="AU731" s="4"/>
      <c r="AV731" s="4"/>
      <c r="AW731" s="4"/>
      <c r="AX731" s="4"/>
      <c r="AY731" s="4"/>
      <c r="AZ731" s="4"/>
      <c r="BA731" s="4"/>
      <c r="BB731" s="4"/>
      <c r="BC731" s="4"/>
      <c r="BD731" s="4"/>
      <c r="BE731" s="4"/>
      <c r="BF731" s="4"/>
      <c r="BG731" s="4"/>
      <c r="BH731" s="4"/>
      <c r="BI731" s="4"/>
      <c r="BJ731" s="4"/>
      <c r="BK731" s="4"/>
      <c r="BL731" s="4"/>
      <c r="BM731" s="4"/>
    </row>
    <row r="732" spans="1:65" x14ac:dyDescent="0.15">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c r="AG732" s="4"/>
      <c r="AH732" s="4"/>
      <c r="AI732" s="4"/>
      <c r="AJ732" s="4"/>
      <c r="AK732" s="4"/>
      <c r="AL732" s="4"/>
      <c r="AM732" s="4"/>
      <c r="AN732" s="4"/>
      <c r="AO732" s="4"/>
      <c r="AP732" s="4"/>
      <c r="AQ732" s="4"/>
      <c r="AR732" s="4"/>
      <c r="AS732" s="4"/>
      <c r="AT732" s="4"/>
      <c r="AU732" s="4"/>
      <c r="AV732" s="4"/>
      <c r="AW732" s="4"/>
      <c r="AX732" s="4"/>
      <c r="AY732" s="4"/>
      <c r="AZ732" s="4"/>
      <c r="BA732" s="4"/>
      <c r="BB732" s="4"/>
      <c r="BC732" s="4"/>
      <c r="BD732" s="4"/>
      <c r="BE732" s="4"/>
      <c r="BF732" s="4"/>
      <c r="BG732" s="4"/>
      <c r="BH732" s="4"/>
      <c r="BI732" s="4"/>
      <c r="BJ732" s="4"/>
      <c r="BK732" s="4"/>
      <c r="BL732" s="4"/>
      <c r="BM732" s="4"/>
    </row>
    <row r="733" spans="1:65" x14ac:dyDescent="0.15">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c r="AG733" s="4"/>
      <c r="AH733" s="4"/>
      <c r="AI733" s="4"/>
      <c r="AJ733" s="4"/>
      <c r="AK733" s="4"/>
      <c r="AL733" s="4"/>
      <c r="AM733" s="4"/>
      <c r="AN733" s="4"/>
      <c r="AO733" s="4"/>
      <c r="AP733" s="4"/>
      <c r="AQ733" s="4"/>
      <c r="AR733" s="4"/>
      <c r="AS733" s="4"/>
      <c r="AT733" s="4"/>
      <c r="AU733" s="4"/>
      <c r="AV733" s="4"/>
      <c r="AW733" s="4"/>
      <c r="AX733" s="4"/>
      <c r="AY733" s="4"/>
      <c r="AZ733" s="4"/>
      <c r="BA733" s="4"/>
      <c r="BB733" s="4"/>
      <c r="BC733" s="4"/>
      <c r="BD733" s="4"/>
      <c r="BE733" s="4"/>
      <c r="BF733" s="4"/>
      <c r="BG733" s="4"/>
      <c r="BH733" s="4"/>
      <c r="BI733" s="4"/>
      <c r="BJ733" s="4"/>
      <c r="BK733" s="4"/>
      <c r="BL733" s="4"/>
      <c r="BM733" s="4"/>
    </row>
    <row r="734" spans="1:65" x14ac:dyDescent="0.15">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c r="AG734" s="4"/>
      <c r="AH734" s="4"/>
      <c r="AI734" s="4"/>
      <c r="AJ734" s="4"/>
      <c r="AK734" s="4"/>
      <c r="AL734" s="4"/>
      <c r="AM734" s="4"/>
      <c r="AN734" s="4"/>
      <c r="AO734" s="4"/>
      <c r="AP734" s="4"/>
      <c r="AQ734" s="4"/>
      <c r="AR734" s="4"/>
      <c r="AS734" s="4"/>
      <c r="AT734" s="4"/>
      <c r="AU734" s="4"/>
      <c r="AV734" s="4"/>
      <c r="AW734" s="4"/>
      <c r="AX734" s="4"/>
      <c r="AY734" s="4"/>
      <c r="AZ734" s="4"/>
      <c r="BA734" s="4"/>
      <c r="BB734" s="4"/>
      <c r="BC734" s="4"/>
      <c r="BD734" s="4"/>
      <c r="BE734" s="4"/>
      <c r="BF734" s="4"/>
      <c r="BG734" s="4"/>
      <c r="BH734" s="4"/>
      <c r="BI734" s="4"/>
      <c r="BJ734" s="4"/>
      <c r="BK734" s="4"/>
      <c r="BL734" s="4"/>
      <c r="BM734" s="4"/>
    </row>
    <row r="735" spans="1:65" x14ac:dyDescent="0.1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c r="AG735" s="4"/>
      <c r="AH735" s="4"/>
      <c r="AI735" s="4"/>
      <c r="AJ735" s="4"/>
      <c r="AK735" s="4"/>
      <c r="AL735" s="4"/>
      <c r="AM735" s="4"/>
      <c r="AN735" s="4"/>
      <c r="AO735" s="4"/>
      <c r="AP735" s="4"/>
      <c r="AQ735" s="4"/>
      <c r="AR735" s="4"/>
      <c r="AS735" s="4"/>
      <c r="AT735" s="4"/>
      <c r="AU735" s="4"/>
      <c r="AV735" s="4"/>
      <c r="AW735" s="4"/>
      <c r="AX735" s="4"/>
      <c r="AY735" s="4"/>
      <c r="AZ735" s="4"/>
      <c r="BA735" s="4"/>
      <c r="BB735" s="4"/>
      <c r="BC735" s="4"/>
      <c r="BD735" s="4"/>
      <c r="BE735" s="4"/>
      <c r="BF735" s="4"/>
      <c r="BG735" s="4"/>
      <c r="BH735" s="4"/>
      <c r="BI735" s="4"/>
      <c r="BJ735" s="4"/>
      <c r="BK735" s="4"/>
      <c r="BL735" s="4"/>
      <c r="BM735" s="4"/>
    </row>
    <row r="736" spans="1:65" x14ac:dyDescent="0.15">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c r="AG736" s="4"/>
      <c r="AH736" s="4"/>
      <c r="AI736" s="4"/>
      <c r="AJ736" s="4"/>
      <c r="AK736" s="4"/>
      <c r="AL736" s="4"/>
      <c r="AM736" s="4"/>
      <c r="AN736" s="4"/>
      <c r="AO736" s="4"/>
      <c r="AP736" s="4"/>
      <c r="AQ736" s="4"/>
      <c r="AR736" s="4"/>
      <c r="AS736" s="4"/>
      <c r="AT736" s="4"/>
      <c r="AU736" s="4"/>
      <c r="AV736" s="4"/>
      <c r="AW736" s="4"/>
      <c r="AX736" s="4"/>
      <c r="AY736" s="4"/>
      <c r="AZ736" s="4"/>
      <c r="BA736" s="4"/>
      <c r="BB736" s="4"/>
      <c r="BC736" s="4"/>
      <c r="BD736" s="4"/>
      <c r="BE736" s="4"/>
      <c r="BF736" s="4"/>
      <c r="BG736" s="4"/>
      <c r="BH736" s="4"/>
      <c r="BI736" s="4"/>
      <c r="BJ736" s="4"/>
      <c r="BK736" s="4"/>
      <c r="BL736" s="4"/>
      <c r="BM736" s="4"/>
    </row>
    <row r="737" spans="1:65" x14ac:dyDescent="0.15">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c r="AG737" s="4"/>
      <c r="AH737" s="4"/>
      <c r="AI737" s="4"/>
      <c r="AJ737" s="4"/>
      <c r="AK737" s="4"/>
      <c r="AL737" s="4"/>
      <c r="AM737" s="4"/>
      <c r="AN737" s="4"/>
      <c r="AO737" s="4"/>
      <c r="AP737" s="4"/>
      <c r="AQ737" s="4"/>
      <c r="AR737" s="4"/>
      <c r="AS737" s="4"/>
      <c r="AT737" s="4"/>
      <c r="AU737" s="4"/>
      <c r="AV737" s="4"/>
      <c r="AW737" s="4"/>
      <c r="AX737" s="4"/>
      <c r="AY737" s="4"/>
      <c r="AZ737" s="4"/>
      <c r="BA737" s="4"/>
      <c r="BB737" s="4"/>
      <c r="BC737" s="4"/>
      <c r="BD737" s="4"/>
      <c r="BE737" s="4"/>
      <c r="BF737" s="4"/>
      <c r="BG737" s="4"/>
      <c r="BH737" s="4"/>
      <c r="BI737" s="4"/>
      <c r="BJ737" s="4"/>
      <c r="BK737" s="4"/>
      <c r="BL737" s="4"/>
      <c r="BM737" s="4"/>
    </row>
    <row r="738" spans="1:65" x14ac:dyDescent="0.15">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c r="AG738" s="4"/>
      <c r="AH738" s="4"/>
      <c r="AI738" s="4"/>
      <c r="AJ738" s="4"/>
      <c r="AK738" s="4"/>
      <c r="AL738" s="4"/>
      <c r="AM738" s="4"/>
      <c r="AN738" s="4"/>
      <c r="AO738" s="4"/>
      <c r="AP738" s="4"/>
      <c r="AQ738" s="4"/>
      <c r="AR738" s="4"/>
      <c r="AS738" s="4"/>
      <c r="AT738" s="4"/>
      <c r="AU738" s="4"/>
      <c r="AV738" s="4"/>
      <c r="AW738" s="4"/>
      <c r="AX738" s="4"/>
      <c r="AY738" s="4"/>
      <c r="AZ738" s="4"/>
      <c r="BA738" s="4"/>
      <c r="BB738" s="4"/>
      <c r="BC738" s="4"/>
      <c r="BD738" s="4"/>
      <c r="BE738" s="4"/>
      <c r="BF738" s="4"/>
      <c r="BG738" s="4"/>
      <c r="BH738" s="4"/>
      <c r="BI738" s="4"/>
      <c r="BJ738" s="4"/>
      <c r="BK738" s="4"/>
      <c r="BL738" s="4"/>
      <c r="BM738" s="4"/>
    </row>
    <row r="739" spans="1:65" x14ac:dyDescent="0.15">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c r="AG739" s="4"/>
      <c r="AH739" s="4"/>
      <c r="AI739" s="4"/>
      <c r="AJ739" s="4"/>
      <c r="AK739" s="4"/>
      <c r="AL739" s="4"/>
      <c r="AM739" s="4"/>
      <c r="AN739" s="4"/>
      <c r="AO739" s="4"/>
      <c r="AP739" s="4"/>
      <c r="AQ739" s="4"/>
      <c r="AR739" s="4"/>
      <c r="AS739" s="4"/>
      <c r="AT739" s="4"/>
      <c r="AU739" s="4"/>
      <c r="AV739" s="4"/>
      <c r="AW739" s="4"/>
      <c r="AX739" s="4"/>
      <c r="AY739" s="4"/>
      <c r="AZ739" s="4"/>
      <c r="BA739" s="4"/>
      <c r="BB739" s="4"/>
      <c r="BC739" s="4"/>
      <c r="BD739" s="4"/>
      <c r="BE739" s="4"/>
      <c r="BF739" s="4"/>
      <c r="BG739" s="4"/>
      <c r="BH739" s="4"/>
      <c r="BI739" s="4"/>
      <c r="BJ739" s="4"/>
      <c r="BK739" s="4"/>
      <c r="BL739" s="4"/>
      <c r="BM739" s="4"/>
    </row>
    <row r="740" spans="1:65" x14ac:dyDescent="0.15">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c r="AG740" s="4"/>
      <c r="AH740" s="4"/>
      <c r="AI740" s="4"/>
      <c r="AJ740" s="4"/>
      <c r="AK740" s="4"/>
      <c r="AL740" s="4"/>
      <c r="AM740" s="4"/>
      <c r="AN740" s="4"/>
      <c r="AO740" s="4"/>
      <c r="AP740" s="4"/>
      <c r="AQ740" s="4"/>
      <c r="AR740" s="4"/>
      <c r="AS740" s="4"/>
      <c r="AT740" s="4"/>
      <c r="AU740" s="4"/>
      <c r="AV740" s="4"/>
      <c r="AW740" s="4"/>
      <c r="AX740" s="4"/>
      <c r="AY740" s="4"/>
      <c r="AZ740" s="4"/>
      <c r="BA740" s="4"/>
      <c r="BB740" s="4"/>
      <c r="BC740" s="4"/>
      <c r="BD740" s="4"/>
      <c r="BE740" s="4"/>
      <c r="BF740" s="4"/>
      <c r="BG740" s="4"/>
      <c r="BH740" s="4"/>
      <c r="BI740" s="4"/>
      <c r="BJ740" s="4"/>
      <c r="BK740" s="4"/>
      <c r="BL740" s="4"/>
      <c r="BM740" s="4"/>
    </row>
    <row r="741" spans="1:65" x14ac:dyDescent="0.15">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c r="AG741" s="4"/>
      <c r="AH741" s="4"/>
      <c r="AI741" s="4"/>
      <c r="AJ741" s="4"/>
      <c r="AK741" s="4"/>
      <c r="AL741" s="4"/>
      <c r="AM741" s="4"/>
      <c r="AN741" s="4"/>
      <c r="AO741" s="4"/>
      <c r="AP741" s="4"/>
      <c r="AQ741" s="4"/>
      <c r="AR741" s="4"/>
      <c r="AS741" s="4"/>
      <c r="AT741" s="4"/>
      <c r="AU741" s="4"/>
      <c r="AV741" s="4"/>
      <c r="AW741" s="4"/>
      <c r="AX741" s="4"/>
      <c r="AY741" s="4"/>
      <c r="AZ741" s="4"/>
      <c r="BA741" s="4"/>
      <c r="BB741" s="4"/>
      <c r="BC741" s="4"/>
      <c r="BD741" s="4"/>
      <c r="BE741" s="4"/>
      <c r="BF741" s="4"/>
      <c r="BG741" s="4"/>
      <c r="BH741" s="4"/>
      <c r="BI741" s="4"/>
      <c r="BJ741" s="4"/>
      <c r="BK741" s="4"/>
      <c r="BL741" s="4"/>
      <c r="BM741" s="4"/>
    </row>
    <row r="742" spans="1:65" x14ac:dyDescent="0.15">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c r="AG742" s="4"/>
      <c r="AH742" s="4"/>
      <c r="AI742" s="4"/>
      <c r="AJ742" s="4"/>
      <c r="AK742" s="4"/>
      <c r="AL742" s="4"/>
      <c r="AM742" s="4"/>
      <c r="AN742" s="4"/>
      <c r="AO742" s="4"/>
      <c r="AP742" s="4"/>
      <c r="AQ742" s="4"/>
      <c r="AR742" s="4"/>
      <c r="AS742" s="4"/>
      <c r="AT742" s="4"/>
      <c r="AU742" s="4"/>
      <c r="AV742" s="4"/>
      <c r="AW742" s="4"/>
      <c r="AX742" s="4"/>
      <c r="AY742" s="4"/>
      <c r="AZ742" s="4"/>
      <c r="BA742" s="4"/>
      <c r="BB742" s="4"/>
      <c r="BC742" s="4"/>
      <c r="BD742" s="4"/>
      <c r="BE742" s="4"/>
      <c r="BF742" s="4"/>
      <c r="BG742" s="4"/>
      <c r="BH742" s="4"/>
      <c r="BI742" s="4"/>
      <c r="BJ742" s="4"/>
      <c r="BK742" s="4"/>
      <c r="BL742" s="4"/>
      <c r="BM742" s="4"/>
    </row>
    <row r="743" spans="1:65" x14ac:dyDescent="0.15">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c r="AG743" s="4"/>
      <c r="AH743" s="4"/>
      <c r="AI743" s="4"/>
      <c r="AJ743" s="4"/>
      <c r="AK743" s="4"/>
      <c r="AL743" s="4"/>
      <c r="AM743" s="4"/>
      <c r="AN743" s="4"/>
      <c r="AO743" s="4"/>
      <c r="AP743" s="4"/>
      <c r="AQ743" s="4"/>
      <c r="AR743" s="4"/>
      <c r="AS743" s="4"/>
      <c r="AT743" s="4"/>
      <c r="AU743" s="4"/>
      <c r="AV743" s="4"/>
      <c r="AW743" s="4"/>
      <c r="AX743" s="4"/>
      <c r="AY743" s="4"/>
      <c r="AZ743" s="4"/>
      <c r="BA743" s="4"/>
      <c r="BB743" s="4"/>
      <c r="BC743" s="4"/>
      <c r="BD743" s="4"/>
      <c r="BE743" s="4"/>
      <c r="BF743" s="4"/>
      <c r="BG743" s="4"/>
      <c r="BH743" s="4"/>
      <c r="BI743" s="4"/>
      <c r="BJ743" s="4"/>
      <c r="BK743" s="4"/>
      <c r="BL743" s="4"/>
      <c r="BM743" s="4"/>
    </row>
    <row r="744" spans="1:65" x14ac:dyDescent="0.15">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c r="AG744" s="4"/>
      <c r="AH744" s="4"/>
      <c r="AI744" s="4"/>
      <c r="AJ744" s="4"/>
      <c r="AK744" s="4"/>
      <c r="AL744" s="4"/>
      <c r="AM744" s="4"/>
      <c r="AN744" s="4"/>
      <c r="AO744" s="4"/>
      <c r="AP744" s="4"/>
      <c r="AQ744" s="4"/>
      <c r="AR744" s="4"/>
      <c r="AS744" s="4"/>
      <c r="AT744" s="4"/>
      <c r="AU744" s="4"/>
      <c r="AV744" s="4"/>
      <c r="AW744" s="4"/>
      <c r="AX744" s="4"/>
      <c r="AY744" s="4"/>
      <c r="AZ744" s="4"/>
      <c r="BA744" s="4"/>
      <c r="BB744" s="4"/>
      <c r="BC744" s="4"/>
      <c r="BD744" s="4"/>
      <c r="BE744" s="4"/>
      <c r="BF744" s="4"/>
      <c r="BG744" s="4"/>
      <c r="BH744" s="4"/>
      <c r="BI744" s="4"/>
      <c r="BJ744" s="4"/>
      <c r="BK744" s="4"/>
      <c r="BL744" s="4"/>
      <c r="BM744" s="4"/>
    </row>
    <row r="745" spans="1:65" x14ac:dyDescent="0.1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c r="AG745" s="4"/>
      <c r="AH745" s="4"/>
      <c r="AI745" s="4"/>
      <c r="AJ745" s="4"/>
      <c r="AK745" s="4"/>
      <c r="AL745" s="4"/>
      <c r="AM745" s="4"/>
      <c r="AN745" s="4"/>
      <c r="AO745" s="4"/>
      <c r="AP745" s="4"/>
      <c r="AQ745" s="4"/>
      <c r="AR745" s="4"/>
      <c r="AS745" s="4"/>
      <c r="AT745" s="4"/>
      <c r="AU745" s="4"/>
      <c r="AV745" s="4"/>
      <c r="AW745" s="4"/>
      <c r="AX745" s="4"/>
      <c r="AY745" s="4"/>
      <c r="AZ745" s="4"/>
      <c r="BA745" s="4"/>
      <c r="BB745" s="4"/>
      <c r="BC745" s="4"/>
      <c r="BD745" s="4"/>
      <c r="BE745" s="4"/>
      <c r="BF745" s="4"/>
      <c r="BG745" s="4"/>
      <c r="BH745" s="4"/>
      <c r="BI745" s="4"/>
      <c r="BJ745" s="4"/>
      <c r="BK745" s="4"/>
      <c r="BL745" s="4"/>
      <c r="BM745" s="4"/>
    </row>
    <row r="746" spans="1:65" x14ac:dyDescent="0.15">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c r="AG746" s="4"/>
      <c r="AH746" s="4"/>
      <c r="AI746" s="4"/>
      <c r="AJ746" s="4"/>
      <c r="AK746" s="4"/>
      <c r="AL746" s="4"/>
      <c r="AM746" s="4"/>
      <c r="AN746" s="4"/>
      <c r="AO746" s="4"/>
      <c r="AP746" s="4"/>
      <c r="AQ746" s="4"/>
      <c r="AR746" s="4"/>
      <c r="AS746" s="4"/>
      <c r="AT746" s="4"/>
      <c r="AU746" s="4"/>
      <c r="AV746" s="4"/>
      <c r="AW746" s="4"/>
      <c r="AX746" s="4"/>
      <c r="AY746" s="4"/>
      <c r="AZ746" s="4"/>
      <c r="BA746" s="4"/>
      <c r="BB746" s="4"/>
      <c r="BC746" s="4"/>
      <c r="BD746" s="4"/>
      <c r="BE746" s="4"/>
      <c r="BF746" s="4"/>
      <c r="BG746" s="4"/>
      <c r="BH746" s="4"/>
      <c r="BI746" s="4"/>
      <c r="BJ746" s="4"/>
      <c r="BK746" s="4"/>
      <c r="BL746" s="4"/>
      <c r="BM746" s="4"/>
    </row>
    <row r="747" spans="1:65" x14ac:dyDescent="0.15">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c r="AG747" s="4"/>
      <c r="AH747" s="4"/>
      <c r="AI747" s="4"/>
      <c r="AJ747" s="4"/>
      <c r="AK747" s="4"/>
      <c r="AL747" s="4"/>
      <c r="AM747" s="4"/>
      <c r="AN747" s="4"/>
      <c r="AO747" s="4"/>
      <c r="AP747" s="4"/>
      <c r="AQ747" s="4"/>
      <c r="AR747" s="4"/>
      <c r="AS747" s="4"/>
      <c r="AT747" s="4"/>
      <c r="AU747" s="4"/>
      <c r="AV747" s="4"/>
      <c r="AW747" s="4"/>
      <c r="AX747" s="4"/>
      <c r="AY747" s="4"/>
      <c r="AZ747" s="4"/>
      <c r="BA747" s="4"/>
      <c r="BB747" s="4"/>
      <c r="BC747" s="4"/>
      <c r="BD747" s="4"/>
      <c r="BE747" s="4"/>
      <c r="BF747" s="4"/>
      <c r="BG747" s="4"/>
      <c r="BH747" s="4"/>
      <c r="BI747" s="4"/>
      <c r="BJ747" s="4"/>
      <c r="BK747" s="4"/>
      <c r="BL747" s="4"/>
      <c r="BM747" s="4"/>
    </row>
    <row r="748" spans="1:65" x14ac:dyDescent="0.15">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c r="AG748" s="4"/>
      <c r="AH748" s="4"/>
      <c r="AI748" s="4"/>
      <c r="AJ748" s="4"/>
      <c r="AK748" s="4"/>
      <c r="AL748" s="4"/>
      <c r="AM748" s="4"/>
      <c r="AN748" s="4"/>
      <c r="AO748" s="4"/>
      <c r="AP748" s="4"/>
      <c r="AQ748" s="4"/>
      <c r="AR748" s="4"/>
      <c r="AS748" s="4"/>
      <c r="AT748" s="4"/>
      <c r="AU748" s="4"/>
      <c r="AV748" s="4"/>
      <c r="AW748" s="4"/>
      <c r="AX748" s="4"/>
      <c r="AY748" s="4"/>
      <c r="AZ748" s="4"/>
      <c r="BA748" s="4"/>
      <c r="BB748" s="4"/>
      <c r="BC748" s="4"/>
      <c r="BD748" s="4"/>
      <c r="BE748" s="4"/>
      <c r="BF748" s="4"/>
      <c r="BG748" s="4"/>
      <c r="BH748" s="4"/>
      <c r="BI748" s="4"/>
      <c r="BJ748" s="4"/>
      <c r="BK748" s="4"/>
      <c r="BL748" s="4"/>
      <c r="BM748" s="4"/>
    </row>
    <row r="749" spans="1:65" x14ac:dyDescent="0.15">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c r="AG749" s="4"/>
      <c r="AH749" s="4"/>
      <c r="AI749" s="4"/>
      <c r="AJ749" s="4"/>
      <c r="AK749" s="4"/>
      <c r="AL749" s="4"/>
      <c r="AM749" s="4"/>
      <c r="AN749" s="4"/>
      <c r="AO749" s="4"/>
      <c r="AP749" s="4"/>
      <c r="AQ749" s="4"/>
      <c r="AR749" s="4"/>
      <c r="AS749" s="4"/>
      <c r="AT749" s="4"/>
      <c r="AU749" s="4"/>
      <c r="AV749" s="4"/>
      <c r="AW749" s="4"/>
      <c r="AX749" s="4"/>
      <c r="AY749" s="4"/>
      <c r="AZ749" s="4"/>
      <c r="BA749" s="4"/>
      <c r="BB749" s="4"/>
      <c r="BC749" s="4"/>
      <c r="BD749" s="4"/>
      <c r="BE749" s="4"/>
      <c r="BF749" s="4"/>
      <c r="BG749" s="4"/>
      <c r="BH749" s="4"/>
      <c r="BI749" s="4"/>
      <c r="BJ749" s="4"/>
      <c r="BK749" s="4"/>
      <c r="BL749" s="4"/>
      <c r="BM749" s="4"/>
    </row>
    <row r="750" spans="1:65" x14ac:dyDescent="0.15">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c r="AG750" s="4"/>
      <c r="AH750" s="4"/>
      <c r="AI750" s="4"/>
      <c r="AJ750" s="4"/>
      <c r="AK750" s="4"/>
      <c r="AL750" s="4"/>
      <c r="AM750" s="4"/>
      <c r="AN750" s="4"/>
      <c r="AO750" s="4"/>
      <c r="AP750" s="4"/>
      <c r="AQ750" s="4"/>
      <c r="AR750" s="4"/>
      <c r="AS750" s="4"/>
      <c r="AT750" s="4"/>
      <c r="AU750" s="4"/>
      <c r="AV750" s="4"/>
      <c r="AW750" s="4"/>
      <c r="AX750" s="4"/>
      <c r="AY750" s="4"/>
      <c r="AZ750" s="4"/>
      <c r="BA750" s="4"/>
      <c r="BB750" s="4"/>
      <c r="BC750" s="4"/>
      <c r="BD750" s="4"/>
      <c r="BE750" s="4"/>
      <c r="BF750" s="4"/>
      <c r="BG750" s="4"/>
      <c r="BH750" s="4"/>
      <c r="BI750" s="4"/>
      <c r="BJ750" s="4"/>
      <c r="BK750" s="4"/>
      <c r="BL750" s="4"/>
      <c r="BM750" s="4"/>
    </row>
    <row r="751" spans="1:65" x14ac:dyDescent="0.15">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c r="AG751" s="4"/>
      <c r="AH751" s="4"/>
      <c r="AI751" s="4"/>
      <c r="AJ751" s="4"/>
      <c r="AK751" s="4"/>
      <c r="AL751" s="4"/>
      <c r="AM751" s="4"/>
      <c r="AN751" s="4"/>
      <c r="AO751" s="4"/>
      <c r="AP751" s="4"/>
      <c r="AQ751" s="4"/>
      <c r="AR751" s="4"/>
      <c r="AS751" s="4"/>
      <c r="AT751" s="4"/>
      <c r="AU751" s="4"/>
      <c r="AV751" s="4"/>
      <c r="AW751" s="4"/>
      <c r="AX751" s="4"/>
      <c r="AY751" s="4"/>
      <c r="AZ751" s="4"/>
      <c r="BA751" s="4"/>
      <c r="BB751" s="4"/>
      <c r="BC751" s="4"/>
      <c r="BD751" s="4"/>
      <c r="BE751" s="4"/>
      <c r="BF751" s="4"/>
      <c r="BG751" s="4"/>
      <c r="BH751" s="4"/>
      <c r="BI751" s="4"/>
      <c r="BJ751" s="4"/>
      <c r="BK751" s="4"/>
      <c r="BL751" s="4"/>
      <c r="BM751" s="4"/>
    </row>
    <row r="752" spans="1:65" x14ac:dyDescent="0.15">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c r="AG752" s="4"/>
      <c r="AH752" s="4"/>
      <c r="AI752" s="4"/>
      <c r="AJ752" s="4"/>
      <c r="AK752" s="4"/>
      <c r="AL752" s="4"/>
      <c r="AM752" s="4"/>
      <c r="AN752" s="4"/>
      <c r="AO752" s="4"/>
      <c r="AP752" s="4"/>
      <c r="AQ752" s="4"/>
      <c r="AR752" s="4"/>
      <c r="AS752" s="4"/>
      <c r="AT752" s="4"/>
      <c r="AU752" s="4"/>
      <c r="AV752" s="4"/>
      <c r="AW752" s="4"/>
      <c r="AX752" s="4"/>
      <c r="AY752" s="4"/>
      <c r="AZ752" s="4"/>
      <c r="BA752" s="4"/>
      <c r="BB752" s="4"/>
      <c r="BC752" s="4"/>
      <c r="BD752" s="4"/>
      <c r="BE752" s="4"/>
      <c r="BF752" s="4"/>
      <c r="BG752" s="4"/>
      <c r="BH752" s="4"/>
      <c r="BI752" s="4"/>
      <c r="BJ752" s="4"/>
      <c r="BK752" s="4"/>
      <c r="BL752" s="4"/>
      <c r="BM752" s="4"/>
    </row>
    <row r="753" spans="1:65" x14ac:dyDescent="0.15">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c r="AG753" s="4"/>
      <c r="AH753" s="4"/>
      <c r="AI753" s="4"/>
      <c r="AJ753" s="4"/>
      <c r="AK753" s="4"/>
      <c r="AL753" s="4"/>
      <c r="AM753" s="4"/>
      <c r="AN753" s="4"/>
      <c r="AO753" s="4"/>
      <c r="AP753" s="4"/>
      <c r="AQ753" s="4"/>
      <c r="AR753" s="4"/>
      <c r="AS753" s="4"/>
      <c r="AT753" s="4"/>
      <c r="AU753" s="4"/>
      <c r="AV753" s="4"/>
      <c r="AW753" s="4"/>
      <c r="AX753" s="4"/>
      <c r="AY753" s="4"/>
      <c r="AZ753" s="4"/>
      <c r="BA753" s="4"/>
      <c r="BB753" s="4"/>
      <c r="BC753" s="4"/>
      <c r="BD753" s="4"/>
      <c r="BE753" s="4"/>
      <c r="BF753" s="4"/>
      <c r="BG753" s="4"/>
      <c r="BH753" s="4"/>
      <c r="BI753" s="4"/>
      <c r="BJ753" s="4"/>
      <c r="BK753" s="4"/>
      <c r="BL753" s="4"/>
      <c r="BM753" s="4"/>
    </row>
    <row r="754" spans="1:65" x14ac:dyDescent="0.15">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c r="AG754" s="4"/>
      <c r="AH754" s="4"/>
      <c r="AI754" s="4"/>
      <c r="AJ754" s="4"/>
      <c r="AK754" s="4"/>
      <c r="AL754" s="4"/>
      <c r="AM754" s="4"/>
      <c r="AN754" s="4"/>
      <c r="AO754" s="4"/>
      <c r="AP754" s="4"/>
      <c r="AQ754" s="4"/>
      <c r="AR754" s="4"/>
      <c r="AS754" s="4"/>
      <c r="AT754" s="4"/>
      <c r="AU754" s="4"/>
      <c r="AV754" s="4"/>
      <c r="AW754" s="4"/>
      <c r="AX754" s="4"/>
      <c r="AY754" s="4"/>
      <c r="AZ754" s="4"/>
      <c r="BA754" s="4"/>
      <c r="BB754" s="4"/>
      <c r="BC754" s="4"/>
      <c r="BD754" s="4"/>
      <c r="BE754" s="4"/>
      <c r="BF754" s="4"/>
      <c r="BG754" s="4"/>
      <c r="BH754" s="4"/>
      <c r="BI754" s="4"/>
      <c r="BJ754" s="4"/>
      <c r="BK754" s="4"/>
      <c r="BL754" s="4"/>
      <c r="BM754" s="4"/>
    </row>
    <row r="755" spans="1:65" x14ac:dyDescent="0.1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c r="AG755" s="4"/>
      <c r="AH755" s="4"/>
      <c r="AI755" s="4"/>
      <c r="AJ755" s="4"/>
      <c r="AK755" s="4"/>
      <c r="AL755" s="4"/>
      <c r="AM755" s="4"/>
      <c r="AN755" s="4"/>
      <c r="AO755" s="4"/>
      <c r="AP755" s="4"/>
      <c r="AQ755" s="4"/>
      <c r="AR755" s="4"/>
      <c r="AS755" s="4"/>
      <c r="AT755" s="4"/>
      <c r="AU755" s="4"/>
      <c r="AV755" s="4"/>
      <c r="AW755" s="4"/>
      <c r="AX755" s="4"/>
      <c r="AY755" s="4"/>
      <c r="AZ755" s="4"/>
      <c r="BA755" s="4"/>
      <c r="BB755" s="4"/>
      <c r="BC755" s="4"/>
      <c r="BD755" s="4"/>
      <c r="BE755" s="4"/>
      <c r="BF755" s="4"/>
      <c r="BG755" s="4"/>
      <c r="BH755" s="4"/>
      <c r="BI755" s="4"/>
      <c r="BJ755" s="4"/>
      <c r="BK755" s="4"/>
      <c r="BL755" s="4"/>
      <c r="BM755" s="4"/>
    </row>
    <row r="756" spans="1:65" x14ac:dyDescent="0.15">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c r="AG756" s="4"/>
      <c r="AH756" s="4"/>
      <c r="AI756" s="4"/>
      <c r="AJ756" s="4"/>
      <c r="AK756" s="4"/>
      <c r="AL756" s="4"/>
      <c r="AM756" s="4"/>
      <c r="AN756" s="4"/>
      <c r="AO756" s="4"/>
      <c r="AP756" s="4"/>
      <c r="AQ756" s="4"/>
      <c r="AR756" s="4"/>
      <c r="AS756" s="4"/>
      <c r="AT756" s="4"/>
      <c r="AU756" s="4"/>
      <c r="AV756" s="4"/>
      <c r="AW756" s="4"/>
      <c r="AX756" s="4"/>
      <c r="AY756" s="4"/>
      <c r="AZ756" s="4"/>
      <c r="BA756" s="4"/>
      <c r="BB756" s="4"/>
      <c r="BC756" s="4"/>
      <c r="BD756" s="4"/>
      <c r="BE756" s="4"/>
      <c r="BF756" s="4"/>
      <c r="BG756" s="4"/>
      <c r="BH756" s="4"/>
      <c r="BI756" s="4"/>
      <c r="BJ756" s="4"/>
      <c r="BK756" s="4"/>
      <c r="BL756" s="4"/>
      <c r="BM756" s="4"/>
    </row>
    <row r="757" spans="1:65" x14ac:dyDescent="0.15">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c r="AG757" s="4"/>
      <c r="AH757" s="4"/>
      <c r="AI757" s="4"/>
      <c r="AJ757" s="4"/>
      <c r="AK757" s="4"/>
      <c r="AL757" s="4"/>
      <c r="AM757" s="4"/>
      <c r="AN757" s="4"/>
      <c r="AO757" s="4"/>
      <c r="AP757" s="4"/>
      <c r="AQ757" s="4"/>
      <c r="AR757" s="4"/>
      <c r="AS757" s="4"/>
      <c r="AT757" s="4"/>
      <c r="AU757" s="4"/>
      <c r="AV757" s="4"/>
      <c r="AW757" s="4"/>
      <c r="AX757" s="4"/>
      <c r="AY757" s="4"/>
      <c r="AZ757" s="4"/>
      <c r="BA757" s="4"/>
      <c r="BB757" s="4"/>
      <c r="BC757" s="4"/>
      <c r="BD757" s="4"/>
      <c r="BE757" s="4"/>
      <c r="BF757" s="4"/>
      <c r="BG757" s="4"/>
      <c r="BH757" s="4"/>
      <c r="BI757" s="4"/>
      <c r="BJ757" s="4"/>
      <c r="BK757" s="4"/>
      <c r="BL757" s="4"/>
      <c r="BM757" s="4"/>
    </row>
    <row r="758" spans="1:65" x14ac:dyDescent="0.15">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c r="AG758" s="4"/>
      <c r="AH758" s="4"/>
      <c r="AI758" s="4"/>
      <c r="AJ758" s="4"/>
      <c r="AK758" s="4"/>
      <c r="AL758" s="4"/>
      <c r="AM758" s="4"/>
      <c r="AN758" s="4"/>
      <c r="AO758" s="4"/>
      <c r="AP758" s="4"/>
      <c r="AQ758" s="4"/>
      <c r="AR758" s="4"/>
      <c r="AS758" s="4"/>
      <c r="AT758" s="4"/>
      <c r="AU758" s="4"/>
      <c r="AV758" s="4"/>
      <c r="AW758" s="4"/>
      <c r="AX758" s="4"/>
      <c r="AY758" s="4"/>
      <c r="AZ758" s="4"/>
      <c r="BA758" s="4"/>
      <c r="BB758" s="4"/>
      <c r="BC758" s="4"/>
      <c r="BD758" s="4"/>
      <c r="BE758" s="4"/>
      <c r="BF758" s="4"/>
      <c r="BG758" s="4"/>
      <c r="BH758" s="4"/>
      <c r="BI758" s="4"/>
      <c r="BJ758" s="4"/>
      <c r="BK758" s="4"/>
      <c r="BL758" s="4"/>
      <c r="BM758" s="4"/>
    </row>
    <row r="759" spans="1:65" x14ac:dyDescent="0.15">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c r="AG759" s="4"/>
      <c r="AH759" s="4"/>
      <c r="AI759" s="4"/>
      <c r="AJ759" s="4"/>
      <c r="AK759" s="4"/>
      <c r="AL759" s="4"/>
      <c r="AM759" s="4"/>
      <c r="AN759" s="4"/>
      <c r="AO759" s="4"/>
      <c r="AP759" s="4"/>
      <c r="AQ759" s="4"/>
      <c r="AR759" s="4"/>
      <c r="AS759" s="4"/>
      <c r="AT759" s="4"/>
      <c r="AU759" s="4"/>
      <c r="AV759" s="4"/>
      <c r="AW759" s="4"/>
      <c r="AX759" s="4"/>
      <c r="AY759" s="4"/>
      <c r="AZ759" s="4"/>
      <c r="BA759" s="4"/>
      <c r="BB759" s="4"/>
      <c r="BC759" s="4"/>
      <c r="BD759" s="4"/>
      <c r="BE759" s="4"/>
      <c r="BF759" s="4"/>
      <c r="BG759" s="4"/>
      <c r="BH759" s="4"/>
      <c r="BI759" s="4"/>
      <c r="BJ759" s="4"/>
      <c r="BK759" s="4"/>
      <c r="BL759" s="4"/>
      <c r="BM759" s="4"/>
    </row>
    <row r="760" spans="1:65" x14ac:dyDescent="0.15">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c r="AG760" s="4"/>
      <c r="AH760" s="4"/>
      <c r="AI760" s="4"/>
      <c r="AJ760" s="4"/>
      <c r="AK760" s="4"/>
      <c r="AL760" s="4"/>
      <c r="AM760" s="4"/>
      <c r="AN760" s="4"/>
      <c r="AO760" s="4"/>
      <c r="AP760" s="4"/>
      <c r="AQ760" s="4"/>
      <c r="AR760" s="4"/>
      <c r="AS760" s="4"/>
      <c r="AT760" s="4"/>
      <c r="AU760" s="4"/>
      <c r="AV760" s="4"/>
      <c r="AW760" s="4"/>
      <c r="AX760" s="4"/>
      <c r="AY760" s="4"/>
      <c r="AZ760" s="4"/>
      <c r="BA760" s="4"/>
      <c r="BB760" s="4"/>
      <c r="BC760" s="4"/>
      <c r="BD760" s="4"/>
      <c r="BE760" s="4"/>
      <c r="BF760" s="4"/>
      <c r="BG760" s="4"/>
      <c r="BH760" s="4"/>
      <c r="BI760" s="4"/>
      <c r="BJ760" s="4"/>
      <c r="BK760" s="4"/>
      <c r="BL760" s="4"/>
      <c r="BM760" s="4"/>
    </row>
    <row r="761" spans="1:65" x14ac:dyDescent="0.15">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c r="AG761" s="4"/>
      <c r="AH761" s="4"/>
      <c r="AI761" s="4"/>
      <c r="AJ761" s="4"/>
      <c r="AK761" s="4"/>
      <c r="AL761" s="4"/>
      <c r="AM761" s="4"/>
      <c r="AN761" s="4"/>
      <c r="AO761" s="4"/>
      <c r="AP761" s="4"/>
      <c r="AQ761" s="4"/>
      <c r="AR761" s="4"/>
      <c r="AS761" s="4"/>
      <c r="AT761" s="4"/>
      <c r="AU761" s="4"/>
      <c r="AV761" s="4"/>
      <c r="AW761" s="4"/>
      <c r="AX761" s="4"/>
      <c r="AY761" s="4"/>
      <c r="AZ761" s="4"/>
      <c r="BA761" s="4"/>
      <c r="BB761" s="4"/>
      <c r="BC761" s="4"/>
      <c r="BD761" s="4"/>
      <c r="BE761" s="4"/>
      <c r="BF761" s="4"/>
      <c r="BG761" s="4"/>
      <c r="BH761" s="4"/>
      <c r="BI761" s="4"/>
      <c r="BJ761" s="4"/>
      <c r="BK761" s="4"/>
      <c r="BL761" s="4"/>
      <c r="BM761" s="4"/>
    </row>
    <row r="762" spans="1:65" x14ac:dyDescent="0.15">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c r="AG762" s="4"/>
      <c r="AH762" s="4"/>
      <c r="AI762" s="4"/>
      <c r="AJ762" s="4"/>
      <c r="AK762" s="4"/>
      <c r="AL762" s="4"/>
      <c r="AM762" s="4"/>
      <c r="AN762" s="4"/>
      <c r="AO762" s="4"/>
      <c r="AP762" s="4"/>
      <c r="AQ762" s="4"/>
      <c r="AR762" s="4"/>
      <c r="AS762" s="4"/>
      <c r="AT762" s="4"/>
      <c r="AU762" s="4"/>
      <c r="AV762" s="4"/>
      <c r="AW762" s="4"/>
      <c r="AX762" s="4"/>
      <c r="AY762" s="4"/>
      <c r="AZ762" s="4"/>
      <c r="BA762" s="4"/>
      <c r="BB762" s="4"/>
      <c r="BC762" s="4"/>
      <c r="BD762" s="4"/>
      <c r="BE762" s="4"/>
      <c r="BF762" s="4"/>
      <c r="BG762" s="4"/>
      <c r="BH762" s="4"/>
      <c r="BI762" s="4"/>
      <c r="BJ762" s="4"/>
      <c r="BK762" s="4"/>
      <c r="BL762" s="4"/>
      <c r="BM762" s="4"/>
    </row>
    <row r="763" spans="1:65" x14ac:dyDescent="0.15">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c r="AG763" s="4"/>
      <c r="AH763" s="4"/>
      <c r="AI763" s="4"/>
      <c r="AJ763" s="4"/>
      <c r="AK763" s="4"/>
      <c r="AL763" s="4"/>
      <c r="AM763" s="4"/>
      <c r="AN763" s="4"/>
      <c r="AO763" s="4"/>
      <c r="AP763" s="4"/>
      <c r="AQ763" s="4"/>
      <c r="AR763" s="4"/>
      <c r="AS763" s="4"/>
      <c r="AT763" s="4"/>
      <c r="AU763" s="4"/>
      <c r="AV763" s="4"/>
      <c r="AW763" s="4"/>
      <c r="AX763" s="4"/>
      <c r="AY763" s="4"/>
      <c r="AZ763" s="4"/>
      <c r="BA763" s="4"/>
      <c r="BB763" s="4"/>
      <c r="BC763" s="4"/>
      <c r="BD763" s="4"/>
      <c r="BE763" s="4"/>
      <c r="BF763" s="4"/>
      <c r="BG763" s="4"/>
      <c r="BH763" s="4"/>
      <c r="BI763" s="4"/>
      <c r="BJ763" s="4"/>
      <c r="BK763" s="4"/>
      <c r="BL763" s="4"/>
      <c r="BM763" s="4"/>
    </row>
    <row r="764" spans="1:65" x14ac:dyDescent="0.15">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c r="AG764" s="4"/>
      <c r="AH764" s="4"/>
      <c r="AI764" s="4"/>
      <c r="AJ764" s="4"/>
      <c r="AK764" s="4"/>
      <c r="AL764" s="4"/>
      <c r="AM764" s="4"/>
      <c r="AN764" s="4"/>
      <c r="AO764" s="4"/>
      <c r="AP764" s="4"/>
      <c r="AQ764" s="4"/>
      <c r="AR764" s="4"/>
      <c r="AS764" s="4"/>
      <c r="AT764" s="4"/>
      <c r="AU764" s="4"/>
      <c r="AV764" s="4"/>
      <c r="AW764" s="4"/>
      <c r="AX764" s="4"/>
      <c r="AY764" s="4"/>
      <c r="AZ764" s="4"/>
      <c r="BA764" s="4"/>
      <c r="BB764" s="4"/>
      <c r="BC764" s="4"/>
      <c r="BD764" s="4"/>
      <c r="BE764" s="4"/>
      <c r="BF764" s="4"/>
      <c r="BG764" s="4"/>
      <c r="BH764" s="4"/>
      <c r="BI764" s="4"/>
      <c r="BJ764" s="4"/>
      <c r="BK764" s="4"/>
      <c r="BL764" s="4"/>
      <c r="BM764" s="4"/>
    </row>
    <row r="765" spans="1:65" x14ac:dyDescent="0.1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c r="AG765" s="4"/>
      <c r="AH765" s="4"/>
      <c r="AI765" s="4"/>
      <c r="AJ765" s="4"/>
      <c r="AK765" s="4"/>
      <c r="AL765" s="4"/>
      <c r="AM765" s="4"/>
      <c r="AN765" s="4"/>
      <c r="AO765" s="4"/>
      <c r="AP765" s="4"/>
      <c r="AQ765" s="4"/>
      <c r="AR765" s="4"/>
      <c r="AS765" s="4"/>
      <c r="AT765" s="4"/>
      <c r="AU765" s="4"/>
      <c r="AV765" s="4"/>
      <c r="AW765" s="4"/>
      <c r="AX765" s="4"/>
      <c r="AY765" s="4"/>
      <c r="AZ765" s="4"/>
      <c r="BA765" s="4"/>
      <c r="BB765" s="4"/>
      <c r="BC765" s="4"/>
      <c r="BD765" s="4"/>
      <c r="BE765" s="4"/>
      <c r="BF765" s="4"/>
      <c r="BG765" s="4"/>
      <c r="BH765" s="4"/>
      <c r="BI765" s="4"/>
      <c r="BJ765" s="4"/>
      <c r="BK765" s="4"/>
      <c r="BL765" s="4"/>
      <c r="BM765" s="4"/>
    </row>
    <row r="766" spans="1:65" x14ac:dyDescent="0.15">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c r="AG766" s="4"/>
      <c r="AH766" s="4"/>
      <c r="AI766" s="4"/>
      <c r="AJ766" s="4"/>
      <c r="AK766" s="4"/>
      <c r="AL766" s="4"/>
      <c r="AM766" s="4"/>
      <c r="AN766" s="4"/>
      <c r="AO766" s="4"/>
      <c r="AP766" s="4"/>
      <c r="AQ766" s="4"/>
      <c r="AR766" s="4"/>
      <c r="AS766" s="4"/>
      <c r="AT766" s="4"/>
      <c r="AU766" s="4"/>
      <c r="AV766" s="4"/>
      <c r="AW766" s="4"/>
      <c r="AX766" s="4"/>
      <c r="AY766" s="4"/>
      <c r="AZ766" s="4"/>
      <c r="BA766" s="4"/>
      <c r="BB766" s="4"/>
      <c r="BC766" s="4"/>
      <c r="BD766" s="4"/>
      <c r="BE766" s="4"/>
      <c r="BF766" s="4"/>
      <c r="BG766" s="4"/>
      <c r="BH766" s="4"/>
      <c r="BI766" s="4"/>
      <c r="BJ766" s="4"/>
      <c r="BK766" s="4"/>
      <c r="BL766" s="4"/>
      <c r="BM766" s="4"/>
    </row>
    <row r="767" spans="1:65" x14ac:dyDescent="0.15">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c r="AG767" s="4"/>
      <c r="AH767" s="4"/>
      <c r="AI767" s="4"/>
      <c r="AJ767" s="4"/>
      <c r="AK767" s="4"/>
      <c r="AL767" s="4"/>
      <c r="AM767" s="4"/>
      <c r="AN767" s="4"/>
      <c r="AO767" s="4"/>
      <c r="AP767" s="4"/>
      <c r="AQ767" s="4"/>
      <c r="AR767" s="4"/>
      <c r="AS767" s="4"/>
      <c r="AT767" s="4"/>
      <c r="AU767" s="4"/>
      <c r="AV767" s="4"/>
      <c r="AW767" s="4"/>
      <c r="AX767" s="4"/>
      <c r="AY767" s="4"/>
      <c r="AZ767" s="4"/>
      <c r="BA767" s="4"/>
      <c r="BB767" s="4"/>
      <c r="BC767" s="4"/>
      <c r="BD767" s="4"/>
      <c r="BE767" s="4"/>
      <c r="BF767" s="4"/>
      <c r="BG767" s="4"/>
      <c r="BH767" s="4"/>
      <c r="BI767" s="4"/>
      <c r="BJ767" s="4"/>
      <c r="BK767" s="4"/>
      <c r="BL767" s="4"/>
      <c r="BM767" s="4"/>
    </row>
    <row r="768" spans="1:65" x14ac:dyDescent="0.15">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c r="AG768" s="4"/>
      <c r="AH768" s="4"/>
      <c r="AI768" s="4"/>
      <c r="AJ768" s="4"/>
      <c r="AK768" s="4"/>
      <c r="AL768" s="4"/>
      <c r="AM768" s="4"/>
      <c r="AN768" s="4"/>
      <c r="AO768" s="4"/>
      <c r="AP768" s="4"/>
      <c r="AQ768" s="4"/>
      <c r="AR768" s="4"/>
      <c r="AS768" s="4"/>
      <c r="AT768" s="4"/>
      <c r="AU768" s="4"/>
      <c r="AV768" s="4"/>
      <c r="AW768" s="4"/>
      <c r="AX768" s="4"/>
      <c r="AY768" s="4"/>
      <c r="AZ768" s="4"/>
      <c r="BA768" s="4"/>
      <c r="BB768" s="4"/>
      <c r="BC768" s="4"/>
      <c r="BD768" s="4"/>
      <c r="BE768" s="4"/>
      <c r="BF768" s="4"/>
      <c r="BG768" s="4"/>
      <c r="BH768" s="4"/>
      <c r="BI768" s="4"/>
      <c r="BJ768" s="4"/>
      <c r="BK768" s="4"/>
      <c r="BL768" s="4"/>
      <c r="BM768" s="4"/>
    </row>
    <row r="769" spans="1:65" x14ac:dyDescent="0.15">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c r="AG769" s="4"/>
      <c r="AH769" s="4"/>
      <c r="AI769" s="4"/>
      <c r="AJ769" s="4"/>
      <c r="AK769" s="4"/>
      <c r="AL769" s="4"/>
      <c r="AM769" s="4"/>
      <c r="AN769" s="4"/>
      <c r="AO769" s="4"/>
      <c r="AP769" s="4"/>
      <c r="AQ769" s="4"/>
      <c r="AR769" s="4"/>
      <c r="AS769" s="4"/>
      <c r="AT769" s="4"/>
      <c r="AU769" s="4"/>
      <c r="AV769" s="4"/>
      <c r="AW769" s="4"/>
      <c r="AX769" s="4"/>
      <c r="AY769" s="4"/>
      <c r="AZ769" s="4"/>
      <c r="BA769" s="4"/>
      <c r="BB769" s="4"/>
      <c r="BC769" s="4"/>
      <c r="BD769" s="4"/>
      <c r="BE769" s="4"/>
      <c r="BF769" s="4"/>
      <c r="BG769" s="4"/>
      <c r="BH769" s="4"/>
      <c r="BI769" s="4"/>
      <c r="BJ769" s="4"/>
      <c r="BK769" s="4"/>
      <c r="BL769" s="4"/>
      <c r="BM769" s="4"/>
    </row>
    <row r="770" spans="1:65" x14ac:dyDescent="0.15">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c r="AG770" s="4"/>
      <c r="AH770" s="4"/>
      <c r="AI770" s="4"/>
      <c r="AJ770" s="4"/>
      <c r="AK770" s="4"/>
      <c r="AL770" s="4"/>
      <c r="AM770" s="4"/>
      <c r="AN770" s="4"/>
      <c r="AO770" s="4"/>
      <c r="AP770" s="4"/>
      <c r="AQ770" s="4"/>
      <c r="AR770" s="4"/>
      <c r="AS770" s="4"/>
      <c r="AT770" s="4"/>
      <c r="AU770" s="4"/>
      <c r="AV770" s="4"/>
      <c r="AW770" s="4"/>
      <c r="AX770" s="4"/>
      <c r="AY770" s="4"/>
      <c r="AZ770" s="4"/>
      <c r="BA770" s="4"/>
      <c r="BB770" s="4"/>
      <c r="BC770" s="4"/>
      <c r="BD770" s="4"/>
      <c r="BE770" s="4"/>
      <c r="BF770" s="4"/>
      <c r="BG770" s="4"/>
      <c r="BH770" s="4"/>
      <c r="BI770" s="4"/>
      <c r="BJ770" s="4"/>
      <c r="BK770" s="4"/>
      <c r="BL770" s="4"/>
      <c r="BM770" s="4"/>
    </row>
    <row r="771" spans="1:65" x14ac:dyDescent="0.15">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c r="AG771" s="4"/>
      <c r="AH771" s="4"/>
      <c r="AI771" s="4"/>
      <c r="AJ771" s="4"/>
      <c r="AK771" s="4"/>
      <c r="AL771" s="4"/>
      <c r="AM771" s="4"/>
      <c r="AN771" s="4"/>
      <c r="AO771" s="4"/>
      <c r="AP771" s="4"/>
      <c r="AQ771" s="4"/>
      <c r="AR771" s="4"/>
      <c r="AS771" s="4"/>
      <c r="AT771" s="4"/>
      <c r="AU771" s="4"/>
      <c r="AV771" s="4"/>
      <c r="AW771" s="4"/>
      <c r="AX771" s="4"/>
      <c r="AY771" s="4"/>
      <c r="AZ771" s="4"/>
      <c r="BA771" s="4"/>
      <c r="BB771" s="4"/>
      <c r="BC771" s="4"/>
      <c r="BD771" s="4"/>
      <c r="BE771" s="4"/>
      <c r="BF771" s="4"/>
      <c r="BG771" s="4"/>
      <c r="BH771" s="4"/>
      <c r="BI771" s="4"/>
      <c r="BJ771" s="4"/>
      <c r="BK771" s="4"/>
      <c r="BL771" s="4"/>
      <c r="BM771" s="4"/>
    </row>
    <row r="772" spans="1:65" x14ac:dyDescent="0.15">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c r="AG772" s="4"/>
      <c r="AH772" s="4"/>
      <c r="AI772" s="4"/>
      <c r="AJ772" s="4"/>
      <c r="AK772" s="4"/>
      <c r="AL772" s="4"/>
      <c r="AM772" s="4"/>
      <c r="AN772" s="4"/>
      <c r="AO772" s="4"/>
      <c r="AP772" s="4"/>
      <c r="AQ772" s="4"/>
      <c r="AR772" s="4"/>
      <c r="AS772" s="4"/>
      <c r="AT772" s="4"/>
      <c r="AU772" s="4"/>
      <c r="AV772" s="4"/>
      <c r="AW772" s="4"/>
      <c r="AX772" s="4"/>
      <c r="AY772" s="4"/>
      <c r="AZ772" s="4"/>
      <c r="BA772" s="4"/>
      <c r="BB772" s="4"/>
      <c r="BC772" s="4"/>
      <c r="BD772" s="4"/>
      <c r="BE772" s="4"/>
      <c r="BF772" s="4"/>
      <c r="BG772" s="4"/>
      <c r="BH772" s="4"/>
      <c r="BI772" s="4"/>
      <c r="BJ772" s="4"/>
      <c r="BK772" s="4"/>
      <c r="BL772" s="4"/>
      <c r="BM772" s="4"/>
    </row>
    <row r="773" spans="1:65" x14ac:dyDescent="0.15">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c r="AG773" s="4"/>
      <c r="AH773" s="4"/>
      <c r="AI773" s="4"/>
      <c r="AJ773" s="4"/>
      <c r="AK773" s="4"/>
      <c r="AL773" s="4"/>
      <c r="AM773" s="4"/>
      <c r="AN773" s="4"/>
      <c r="AO773" s="4"/>
      <c r="AP773" s="4"/>
      <c r="AQ773" s="4"/>
      <c r="AR773" s="4"/>
      <c r="AS773" s="4"/>
      <c r="AT773" s="4"/>
      <c r="AU773" s="4"/>
      <c r="AV773" s="4"/>
      <c r="AW773" s="4"/>
      <c r="AX773" s="4"/>
      <c r="AY773" s="4"/>
      <c r="AZ773" s="4"/>
      <c r="BA773" s="4"/>
      <c r="BB773" s="4"/>
      <c r="BC773" s="4"/>
      <c r="BD773" s="4"/>
      <c r="BE773" s="4"/>
      <c r="BF773" s="4"/>
      <c r="BG773" s="4"/>
      <c r="BH773" s="4"/>
      <c r="BI773" s="4"/>
      <c r="BJ773" s="4"/>
      <c r="BK773" s="4"/>
      <c r="BL773" s="4"/>
      <c r="BM773" s="4"/>
    </row>
    <row r="774" spans="1:65" x14ac:dyDescent="0.15">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c r="AG774" s="4"/>
      <c r="AH774" s="4"/>
      <c r="AI774" s="4"/>
      <c r="AJ774" s="4"/>
      <c r="AK774" s="4"/>
      <c r="AL774" s="4"/>
      <c r="AM774" s="4"/>
      <c r="AN774" s="4"/>
      <c r="AO774" s="4"/>
      <c r="AP774" s="4"/>
      <c r="AQ774" s="4"/>
      <c r="AR774" s="4"/>
      <c r="AS774" s="4"/>
      <c r="AT774" s="4"/>
      <c r="AU774" s="4"/>
      <c r="AV774" s="4"/>
      <c r="AW774" s="4"/>
      <c r="AX774" s="4"/>
      <c r="AY774" s="4"/>
      <c r="AZ774" s="4"/>
      <c r="BA774" s="4"/>
      <c r="BB774" s="4"/>
      <c r="BC774" s="4"/>
      <c r="BD774" s="4"/>
      <c r="BE774" s="4"/>
      <c r="BF774" s="4"/>
      <c r="BG774" s="4"/>
      <c r="BH774" s="4"/>
      <c r="BI774" s="4"/>
      <c r="BJ774" s="4"/>
      <c r="BK774" s="4"/>
      <c r="BL774" s="4"/>
      <c r="BM774" s="4"/>
    </row>
    <row r="775" spans="1:65" x14ac:dyDescent="0.1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c r="AG775" s="4"/>
      <c r="AH775" s="4"/>
      <c r="AI775" s="4"/>
      <c r="AJ775" s="4"/>
      <c r="AK775" s="4"/>
      <c r="AL775" s="4"/>
      <c r="AM775" s="4"/>
      <c r="AN775" s="4"/>
      <c r="AO775" s="4"/>
      <c r="AP775" s="4"/>
      <c r="AQ775" s="4"/>
      <c r="AR775" s="4"/>
      <c r="AS775" s="4"/>
      <c r="AT775" s="4"/>
      <c r="AU775" s="4"/>
      <c r="AV775" s="4"/>
      <c r="AW775" s="4"/>
      <c r="AX775" s="4"/>
      <c r="AY775" s="4"/>
      <c r="AZ775" s="4"/>
      <c r="BA775" s="4"/>
      <c r="BB775" s="4"/>
      <c r="BC775" s="4"/>
      <c r="BD775" s="4"/>
      <c r="BE775" s="4"/>
      <c r="BF775" s="4"/>
      <c r="BG775" s="4"/>
      <c r="BH775" s="4"/>
      <c r="BI775" s="4"/>
      <c r="BJ775" s="4"/>
      <c r="BK775" s="4"/>
      <c r="BL775" s="4"/>
      <c r="BM775" s="4"/>
    </row>
    <row r="776" spans="1:65" x14ac:dyDescent="0.15">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c r="AG776" s="4"/>
      <c r="AH776" s="4"/>
      <c r="AI776" s="4"/>
      <c r="AJ776" s="4"/>
      <c r="AK776" s="4"/>
      <c r="AL776" s="4"/>
      <c r="AM776" s="4"/>
      <c r="AN776" s="4"/>
      <c r="AO776" s="4"/>
      <c r="AP776" s="4"/>
      <c r="AQ776" s="4"/>
      <c r="AR776" s="4"/>
      <c r="AS776" s="4"/>
      <c r="AT776" s="4"/>
      <c r="AU776" s="4"/>
      <c r="AV776" s="4"/>
      <c r="AW776" s="4"/>
      <c r="AX776" s="4"/>
      <c r="AY776" s="4"/>
      <c r="AZ776" s="4"/>
      <c r="BA776" s="4"/>
      <c r="BB776" s="4"/>
      <c r="BC776" s="4"/>
      <c r="BD776" s="4"/>
      <c r="BE776" s="4"/>
      <c r="BF776" s="4"/>
      <c r="BG776" s="4"/>
      <c r="BH776" s="4"/>
      <c r="BI776" s="4"/>
      <c r="BJ776" s="4"/>
      <c r="BK776" s="4"/>
      <c r="BL776" s="4"/>
      <c r="BM776" s="4"/>
    </row>
    <row r="777" spans="1:65" x14ac:dyDescent="0.15">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c r="AG777" s="4"/>
      <c r="AH777" s="4"/>
      <c r="AI777" s="4"/>
      <c r="AJ777" s="4"/>
      <c r="AK777" s="4"/>
      <c r="AL777" s="4"/>
      <c r="AM777" s="4"/>
      <c r="AN777" s="4"/>
      <c r="AO777" s="4"/>
      <c r="AP777" s="4"/>
      <c r="AQ777" s="4"/>
      <c r="AR777" s="4"/>
      <c r="AS777" s="4"/>
      <c r="AT777" s="4"/>
      <c r="AU777" s="4"/>
      <c r="AV777" s="4"/>
      <c r="AW777" s="4"/>
      <c r="AX777" s="4"/>
      <c r="AY777" s="4"/>
      <c r="AZ777" s="4"/>
      <c r="BA777" s="4"/>
      <c r="BB777" s="4"/>
      <c r="BC777" s="4"/>
      <c r="BD777" s="4"/>
      <c r="BE777" s="4"/>
      <c r="BF777" s="4"/>
      <c r="BG777" s="4"/>
      <c r="BH777" s="4"/>
      <c r="BI777" s="4"/>
      <c r="BJ777" s="4"/>
      <c r="BK777" s="4"/>
      <c r="BL777" s="4"/>
      <c r="BM777" s="4"/>
    </row>
    <row r="778" spans="1:65" x14ac:dyDescent="0.15">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c r="AG778" s="4"/>
      <c r="AH778" s="4"/>
      <c r="AI778" s="4"/>
      <c r="AJ778" s="4"/>
      <c r="AK778" s="4"/>
      <c r="AL778" s="4"/>
      <c r="AM778" s="4"/>
      <c r="AN778" s="4"/>
      <c r="AO778" s="4"/>
      <c r="AP778" s="4"/>
      <c r="AQ778" s="4"/>
      <c r="AR778" s="4"/>
      <c r="AS778" s="4"/>
      <c r="AT778" s="4"/>
      <c r="AU778" s="4"/>
      <c r="AV778" s="4"/>
      <c r="AW778" s="4"/>
      <c r="AX778" s="4"/>
      <c r="AY778" s="4"/>
      <c r="AZ778" s="4"/>
      <c r="BA778" s="4"/>
      <c r="BB778" s="4"/>
      <c r="BC778" s="4"/>
      <c r="BD778" s="4"/>
      <c r="BE778" s="4"/>
      <c r="BF778" s="4"/>
      <c r="BG778" s="4"/>
      <c r="BH778" s="4"/>
      <c r="BI778" s="4"/>
      <c r="BJ778" s="4"/>
      <c r="BK778" s="4"/>
      <c r="BL778" s="4"/>
      <c r="BM778" s="4"/>
    </row>
    <row r="779" spans="1:65" x14ac:dyDescent="0.15">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c r="AG779" s="4"/>
      <c r="AH779" s="4"/>
      <c r="AI779" s="4"/>
      <c r="AJ779" s="4"/>
      <c r="AK779" s="4"/>
      <c r="AL779" s="4"/>
      <c r="AM779" s="4"/>
      <c r="AN779" s="4"/>
      <c r="AO779" s="4"/>
      <c r="AP779" s="4"/>
      <c r="AQ779" s="4"/>
      <c r="AR779" s="4"/>
      <c r="AS779" s="4"/>
      <c r="AT779" s="4"/>
      <c r="AU779" s="4"/>
      <c r="AV779" s="4"/>
      <c r="AW779" s="4"/>
      <c r="AX779" s="4"/>
      <c r="AY779" s="4"/>
      <c r="AZ779" s="4"/>
      <c r="BA779" s="4"/>
      <c r="BB779" s="4"/>
      <c r="BC779" s="4"/>
      <c r="BD779" s="4"/>
      <c r="BE779" s="4"/>
      <c r="BF779" s="4"/>
      <c r="BG779" s="4"/>
      <c r="BH779" s="4"/>
      <c r="BI779" s="4"/>
      <c r="BJ779" s="4"/>
      <c r="BK779" s="4"/>
      <c r="BL779" s="4"/>
      <c r="BM779" s="4"/>
    </row>
    <row r="780" spans="1:65" x14ac:dyDescent="0.15">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c r="AG780" s="4"/>
      <c r="AH780" s="4"/>
      <c r="AI780" s="4"/>
      <c r="AJ780" s="4"/>
      <c r="AK780" s="4"/>
      <c r="AL780" s="4"/>
      <c r="AM780" s="4"/>
      <c r="AN780" s="4"/>
      <c r="AO780" s="4"/>
      <c r="AP780" s="4"/>
      <c r="AQ780" s="4"/>
      <c r="AR780" s="4"/>
      <c r="AS780" s="4"/>
      <c r="AT780" s="4"/>
      <c r="AU780" s="4"/>
      <c r="AV780" s="4"/>
      <c r="AW780" s="4"/>
      <c r="AX780" s="4"/>
      <c r="AY780" s="4"/>
      <c r="AZ780" s="4"/>
      <c r="BA780" s="4"/>
      <c r="BB780" s="4"/>
      <c r="BC780" s="4"/>
      <c r="BD780" s="4"/>
      <c r="BE780" s="4"/>
      <c r="BF780" s="4"/>
      <c r="BG780" s="4"/>
      <c r="BH780" s="4"/>
      <c r="BI780" s="4"/>
      <c r="BJ780" s="4"/>
      <c r="BK780" s="4"/>
      <c r="BL780" s="4"/>
      <c r="BM780" s="4"/>
    </row>
    <row r="781" spans="1:65" x14ac:dyDescent="0.15">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c r="AG781" s="4"/>
      <c r="AH781" s="4"/>
      <c r="AI781" s="4"/>
      <c r="AJ781" s="4"/>
      <c r="AK781" s="4"/>
      <c r="AL781" s="4"/>
      <c r="AM781" s="4"/>
      <c r="AN781" s="4"/>
      <c r="AO781" s="4"/>
      <c r="AP781" s="4"/>
      <c r="AQ781" s="4"/>
      <c r="AR781" s="4"/>
      <c r="AS781" s="4"/>
      <c r="AT781" s="4"/>
      <c r="AU781" s="4"/>
      <c r="AV781" s="4"/>
      <c r="AW781" s="4"/>
      <c r="AX781" s="4"/>
      <c r="AY781" s="4"/>
      <c r="AZ781" s="4"/>
      <c r="BA781" s="4"/>
      <c r="BB781" s="4"/>
      <c r="BC781" s="4"/>
      <c r="BD781" s="4"/>
      <c r="BE781" s="4"/>
      <c r="BF781" s="4"/>
      <c r="BG781" s="4"/>
      <c r="BH781" s="4"/>
      <c r="BI781" s="4"/>
      <c r="BJ781" s="4"/>
      <c r="BK781" s="4"/>
      <c r="BL781" s="4"/>
      <c r="BM781" s="4"/>
    </row>
    <row r="782" spans="1:65" x14ac:dyDescent="0.15">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c r="AG782" s="4"/>
      <c r="AH782" s="4"/>
      <c r="AI782" s="4"/>
      <c r="AJ782" s="4"/>
      <c r="AK782" s="4"/>
      <c r="AL782" s="4"/>
      <c r="AM782" s="4"/>
      <c r="AN782" s="4"/>
      <c r="AO782" s="4"/>
      <c r="AP782" s="4"/>
      <c r="AQ782" s="4"/>
      <c r="AR782" s="4"/>
      <c r="AS782" s="4"/>
      <c r="AT782" s="4"/>
      <c r="AU782" s="4"/>
      <c r="AV782" s="4"/>
      <c r="AW782" s="4"/>
      <c r="AX782" s="4"/>
      <c r="AY782" s="4"/>
      <c r="AZ782" s="4"/>
      <c r="BA782" s="4"/>
      <c r="BB782" s="4"/>
      <c r="BC782" s="4"/>
      <c r="BD782" s="4"/>
      <c r="BE782" s="4"/>
      <c r="BF782" s="4"/>
      <c r="BG782" s="4"/>
      <c r="BH782" s="4"/>
      <c r="BI782" s="4"/>
      <c r="BJ782" s="4"/>
      <c r="BK782" s="4"/>
      <c r="BL782" s="4"/>
      <c r="BM782" s="4"/>
    </row>
    <row r="783" spans="1:65" x14ac:dyDescent="0.15">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c r="AG783" s="4"/>
      <c r="AH783" s="4"/>
      <c r="AI783" s="4"/>
      <c r="AJ783" s="4"/>
      <c r="AK783" s="4"/>
      <c r="AL783" s="4"/>
      <c r="AM783" s="4"/>
      <c r="AN783" s="4"/>
      <c r="AO783" s="4"/>
      <c r="AP783" s="4"/>
      <c r="AQ783" s="4"/>
      <c r="AR783" s="4"/>
      <c r="AS783" s="4"/>
      <c r="AT783" s="4"/>
      <c r="AU783" s="4"/>
      <c r="AV783" s="4"/>
      <c r="AW783" s="4"/>
      <c r="AX783" s="4"/>
      <c r="AY783" s="4"/>
      <c r="AZ783" s="4"/>
      <c r="BA783" s="4"/>
      <c r="BB783" s="4"/>
      <c r="BC783" s="4"/>
      <c r="BD783" s="4"/>
      <c r="BE783" s="4"/>
      <c r="BF783" s="4"/>
      <c r="BG783" s="4"/>
      <c r="BH783" s="4"/>
      <c r="BI783" s="4"/>
      <c r="BJ783" s="4"/>
      <c r="BK783" s="4"/>
      <c r="BL783" s="4"/>
      <c r="BM783" s="4"/>
    </row>
    <row r="784" spans="1:65" x14ac:dyDescent="0.15">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c r="AG784" s="4"/>
      <c r="AH784" s="4"/>
      <c r="AI784" s="4"/>
      <c r="AJ784" s="4"/>
      <c r="AK784" s="4"/>
      <c r="AL784" s="4"/>
      <c r="AM784" s="4"/>
      <c r="AN784" s="4"/>
      <c r="AO784" s="4"/>
      <c r="AP784" s="4"/>
      <c r="AQ784" s="4"/>
      <c r="AR784" s="4"/>
      <c r="AS784" s="4"/>
      <c r="AT784" s="4"/>
      <c r="AU784" s="4"/>
      <c r="AV784" s="4"/>
      <c r="AW784" s="4"/>
      <c r="AX784" s="4"/>
      <c r="AY784" s="4"/>
      <c r="AZ784" s="4"/>
      <c r="BA784" s="4"/>
      <c r="BB784" s="4"/>
      <c r="BC784" s="4"/>
      <c r="BD784" s="4"/>
      <c r="BE784" s="4"/>
      <c r="BF784" s="4"/>
      <c r="BG784" s="4"/>
      <c r="BH784" s="4"/>
      <c r="BI784" s="4"/>
      <c r="BJ784" s="4"/>
      <c r="BK784" s="4"/>
      <c r="BL784" s="4"/>
      <c r="BM784" s="4"/>
    </row>
    <row r="785" spans="1:65" x14ac:dyDescent="0.1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c r="AG785" s="4"/>
      <c r="AH785" s="4"/>
      <c r="AI785" s="4"/>
      <c r="AJ785" s="4"/>
      <c r="AK785" s="4"/>
      <c r="AL785" s="4"/>
      <c r="AM785" s="4"/>
      <c r="AN785" s="4"/>
      <c r="AO785" s="4"/>
      <c r="AP785" s="4"/>
      <c r="AQ785" s="4"/>
      <c r="AR785" s="4"/>
      <c r="AS785" s="4"/>
      <c r="AT785" s="4"/>
      <c r="AU785" s="4"/>
      <c r="AV785" s="4"/>
      <c r="AW785" s="4"/>
      <c r="AX785" s="4"/>
      <c r="AY785" s="4"/>
      <c r="AZ785" s="4"/>
      <c r="BA785" s="4"/>
      <c r="BB785" s="4"/>
      <c r="BC785" s="4"/>
      <c r="BD785" s="4"/>
      <c r="BE785" s="4"/>
      <c r="BF785" s="4"/>
      <c r="BG785" s="4"/>
      <c r="BH785" s="4"/>
      <c r="BI785" s="4"/>
      <c r="BJ785" s="4"/>
      <c r="BK785" s="4"/>
      <c r="BL785" s="4"/>
      <c r="BM785" s="4"/>
    </row>
    <row r="786" spans="1:65" x14ac:dyDescent="0.15">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c r="AG786" s="4"/>
      <c r="AH786" s="4"/>
      <c r="AI786" s="4"/>
      <c r="AJ786" s="4"/>
      <c r="AK786" s="4"/>
      <c r="AL786" s="4"/>
      <c r="AM786" s="4"/>
      <c r="AN786" s="4"/>
      <c r="AO786" s="4"/>
      <c r="AP786" s="4"/>
      <c r="AQ786" s="4"/>
      <c r="AR786" s="4"/>
      <c r="AS786" s="4"/>
      <c r="AT786" s="4"/>
      <c r="AU786" s="4"/>
      <c r="AV786" s="4"/>
      <c r="AW786" s="4"/>
      <c r="AX786" s="4"/>
      <c r="AY786" s="4"/>
      <c r="AZ786" s="4"/>
      <c r="BA786" s="4"/>
      <c r="BB786" s="4"/>
      <c r="BC786" s="4"/>
      <c r="BD786" s="4"/>
      <c r="BE786" s="4"/>
      <c r="BF786" s="4"/>
      <c r="BG786" s="4"/>
      <c r="BH786" s="4"/>
      <c r="BI786" s="4"/>
      <c r="BJ786" s="4"/>
      <c r="BK786" s="4"/>
      <c r="BL786" s="4"/>
      <c r="BM786" s="4"/>
    </row>
    <row r="787" spans="1:65" x14ac:dyDescent="0.15">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c r="AG787" s="4"/>
      <c r="AH787" s="4"/>
      <c r="AI787" s="4"/>
      <c r="AJ787" s="4"/>
      <c r="AK787" s="4"/>
      <c r="AL787" s="4"/>
      <c r="AM787" s="4"/>
      <c r="AN787" s="4"/>
      <c r="AO787" s="4"/>
      <c r="AP787" s="4"/>
      <c r="AQ787" s="4"/>
      <c r="AR787" s="4"/>
      <c r="AS787" s="4"/>
      <c r="AT787" s="4"/>
      <c r="AU787" s="4"/>
      <c r="AV787" s="4"/>
      <c r="AW787" s="4"/>
      <c r="AX787" s="4"/>
      <c r="AY787" s="4"/>
      <c r="AZ787" s="4"/>
      <c r="BA787" s="4"/>
      <c r="BB787" s="4"/>
      <c r="BC787" s="4"/>
      <c r="BD787" s="4"/>
      <c r="BE787" s="4"/>
      <c r="BF787" s="4"/>
      <c r="BG787" s="4"/>
      <c r="BH787" s="4"/>
      <c r="BI787" s="4"/>
      <c r="BJ787" s="4"/>
      <c r="BK787" s="4"/>
      <c r="BL787" s="4"/>
      <c r="BM787" s="4"/>
    </row>
    <row r="788" spans="1:65" x14ac:dyDescent="0.15">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c r="AG788" s="4"/>
      <c r="AH788" s="4"/>
      <c r="AI788" s="4"/>
      <c r="AJ788" s="4"/>
      <c r="AK788" s="4"/>
      <c r="AL788" s="4"/>
      <c r="AM788" s="4"/>
      <c r="AN788" s="4"/>
      <c r="AO788" s="4"/>
      <c r="AP788" s="4"/>
      <c r="AQ788" s="4"/>
      <c r="AR788" s="4"/>
      <c r="AS788" s="4"/>
      <c r="AT788" s="4"/>
      <c r="AU788" s="4"/>
      <c r="AV788" s="4"/>
      <c r="AW788" s="4"/>
      <c r="AX788" s="4"/>
      <c r="AY788" s="4"/>
      <c r="AZ788" s="4"/>
      <c r="BA788" s="4"/>
      <c r="BB788" s="4"/>
      <c r="BC788" s="4"/>
      <c r="BD788" s="4"/>
      <c r="BE788" s="4"/>
      <c r="BF788" s="4"/>
      <c r="BG788" s="4"/>
      <c r="BH788" s="4"/>
      <c r="BI788" s="4"/>
      <c r="BJ788" s="4"/>
      <c r="BK788" s="4"/>
      <c r="BL788" s="4"/>
      <c r="BM788" s="4"/>
    </row>
    <row r="789" spans="1:65" x14ac:dyDescent="0.15">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c r="AG789" s="4"/>
      <c r="AH789" s="4"/>
      <c r="AI789" s="4"/>
      <c r="AJ789" s="4"/>
      <c r="AK789" s="4"/>
      <c r="AL789" s="4"/>
      <c r="AM789" s="4"/>
      <c r="AN789" s="4"/>
      <c r="AO789" s="4"/>
      <c r="AP789" s="4"/>
      <c r="AQ789" s="4"/>
      <c r="AR789" s="4"/>
      <c r="AS789" s="4"/>
      <c r="AT789" s="4"/>
      <c r="AU789" s="4"/>
      <c r="AV789" s="4"/>
      <c r="AW789" s="4"/>
      <c r="AX789" s="4"/>
      <c r="AY789" s="4"/>
      <c r="AZ789" s="4"/>
      <c r="BA789" s="4"/>
      <c r="BB789" s="4"/>
      <c r="BC789" s="4"/>
      <c r="BD789" s="4"/>
      <c r="BE789" s="4"/>
      <c r="BF789" s="4"/>
      <c r="BG789" s="4"/>
      <c r="BH789" s="4"/>
      <c r="BI789" s="4"/>
      <c r="BJ789" s="4"/>
      <c r="BK789" s="4"/>
      <c r="BL789" s="4"/>
      <c r="BM789" s="4"/>
    </row>
    <row r="790" spans="1:65" x14ac:dyDescent="0.15">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c r="AG790" s="4"/>
      <c r="AH790" s="4"/>
      <c r="AI790" s="4"/>
      <c r="AJ790" s="4"/>
      <c r="AK790" s="4"/>
      <c r="AL790" s="4"/>
      <c r="AM790" s="4"/>
      <c r="AN790" s="4"/>
      <c r="AO790" s="4"/>
      <c r="AP790" s="4"/>
      <c r="AQ790" s="4"/>
      <c r="AR790" s="4"/>
      <c r="AS790" s="4"/>
      <c r="AT790" s="4"/>
      <c r="AU790" s="4"/>
      <c r="AV790" s="4"/>
      <c r="AW790" s="4"/>
      <c r="AX790" s="4"/>
      <c r="AY790" s="4"/>
      <c r="AZ790" s="4"/>
      <c r="BA790" s="4"/>
      <c r="BB790" s="4"/>
      <c r="BC790" s="4"/>
      <c r="BD790" s="4"/>
      <c r="BE790" s="4"/>
      <c r="BF790" s="4"/>
      <c r="BG790" s="4"/>
      <c r="BH790" s="4"/>
      <c r="BI790" s="4"/>
      <c r="BJ790" s="4"/>
      <c r="BK790" s="4"/>
      <c r="BL790" s="4"/>
      <c r="BM790" s="4"/>
    </row>
    <row r="791" spans="1:65" x14ac:dyDescent="0.15">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c r="AG791" s="4"/>
      <c r="AH791" s="4"/>
      <c r="AI791" s="4"/>
      <c r="AJ791" s="4"/>
      <c r="AK791" s="4"/>
      <c r="AL791" s="4"/>
      <c r="AM791" s="4"/>
      <c r="AN791" s="4"/>
      <c r="AO791" s="4"/>
      <c r="AP791" s="4"/>
      <c r="AQ791" s="4"/>
      <c r="AR791" s="4"/>
      <c r="AS791" s="4"/>
      <c r="AT791" s="4"/>
      <c r="AU791" s="4"/>
      <c r="AV791" s="4"/>
      <c r="AW791" s="4"/>
      <c r="AX791" s="4"/>
      <c r="AY791" s="4"/>
      <c r="AZ791" s="4"/>
      <c r="BA791" s="4"/>
      <c r="BB791" s="4"/>
      <c r="BC791" s="4"/>
      <c r="BD791" s="4"/>
      <c r="BE791" s="4"/>
      <c r="BF791" s="4"/>
      <c r="BG791" s="4"/>
      <c r="BH791" s="4"/>
      <c r="BI791" s="4"/>
      <c r="BJ791" s="4"/>
      <c r="BK791" s="4"/>
      <c r="BL791" s="4"/>
      <c r="BM791" s="4"/>
    </row>
    <row r="792" spans="1:65" x14ac:dyDescent="0.15">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c r="AG792" s="4"/>
      <c r="AH792" s="4"/>
      <c r="AI792" s="4"/>
      <c r="AJ792" s="4"/>
      <c r="AK792" s="4"/>
      <c r="AL792" s="4"/>
      <c r="AM792" s="4"/>
      <c r="AN792" s="4"/>
      <c r="AO792" s="4"/>
      <c r="AP792" s="4"/>
      <c r="AQ792" s="4"/>
      <c r="AR792" s="4"/>
      <c r="AS792" s="4"/>
      <c r="AT792" s="4"/>
      <c r="AU792" s="4"/>
      <c r="AV792" s="4"/>
      <c r="AW792" s="4"/>
      <c r="AX792" s="4"/>
      <c r="AY792" s="4"/>
      <c r="AZ792" s="4"/>
      <c r="BA792" s="4"/>
      <c r="BB792" s="4"/>
      <c r="BC792" s="4"/>
      <c r="BD792" s="4"/>
      <c r="BE792" s="4"/>
      <c r="BF792" s="4"/>
      <c r="BG792" s="4"/>
      <c r="BH792" s="4"/>
      <c r="BI792" s="4"/>
      <c r="BJ792" s="4"/>
      <c r="BK792" s="4"/>
      <c r="BL792" s="4"/>
      <c r="BM792" s="4"/>
    </row>
    <row r="793" spans="1:65" x14ac:dyDescent="0.15">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c r="AG793" s="4"/>
      <c r="AH793" s="4"/>
      <c r="AI793" s="4"/>
      <c r="AJ793" s="4"/>
      <c r="AK793" s="4"/>
      <c r="AL793" s="4"/>
      <c r="AM793" s="4"/>
      <c r="AN793" s="4"/>
      <c r="AO793" s="4"/>
      <c r="AP793" s="4"/>
      <c r="AQ793" s="4"/>
      <c r="AR793" s="4"/>
      <c r="AS793" s="4"/>
      <c r="AT793" s="4"/>
      <c r="AU793" s="4"/>
      <c r="AV793" s="4"/>
      <c r="AW793" s="4"/>
      <c r="AX793" s="4"/>
      <c r="AY793" s="4"/>
      <c r="AZ793" s="4"/>
      <c r="BA793" s="4"/>
      <c r="BB793" s="4"/>
      <c r="BC793" s="4"/>
      <c r="BD793" s="4"/>
      <c r="BE793" s="4"/>
      <c r="BF793" s="4"/>
      <c r="BG793" s="4"/>
      <c r="BH793" s="4"/>
      <c r="BI793" s="4"/>
      <c r="BJ793" s="4"/>
      <c r="BK793" s="4"/>
      <c r="BL793" s="4"/>
      <c r="BM793" s="4"/>
    </row>
    <row r="794" spans="1:65" x14ac:dyDescent="0.15">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c r="AG794" s="4"/>
      <c r="AH794" s="4"/>
      <c r="AI794" s="4"/>
      <c r="AJ794" s="4"/>
      <c r="AK794" s="4"/>
      <c r="AL794" s="4"/>
      <c r="AM794" s="4"/>
      <c r="AN794" s="4"/>
      <c r="AO794" s="4"/>
      <c r="AP794" s="4"/>
      <c r="AQ794" s="4"/>
      <c r="AR794" s="4"/>
      <c r="AS794" s="4"/>
      <c r="AT794" s="4"/>
      <c r="AU794" s="4"/>
      <c r="AV794" s="4"/>
      <c r="AW794" s="4"/>
      <c r="AX794" s="4"/>
      <c r="AY794" s="4"/>
      <c r="AZ794" s="4"/>
      <c r="BA794" s="4"/>
      <c r="BB794" s="4"/>
      <c r="BC794" s="4"/>
      <c r="BD794" s="4"/>
      <c r="BE794" s="4"/>
      <c r="BF794" s="4"/>
      <c r="BG794" s="4"/>
      <c r="BH794" s="4"/>
      <c r="BI794" s="4"/>
      <c r="BJ794" s="4"/>
      <c r="BK794" s="4"/>
      <c r="BL794" s="4"/>
      <c r="BM794" s="4"/>
    </row>
    <row r="795" spans="1:65" x14ac:dyDescent="0.1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c r="AG795" s="4"/>
      <c r="AH795" s="4"/>
      <c r="AI795" s="4"/>
      <c r="AJ795" s="4"/>
      <c r="AK795" s="4"/>
      <c r="AL795" s="4"/>
      <c r="AM795" s="4"/>
      <c r="AN795" s="4"/>
      <c r="AO795" s="4"/>
      <c r="AP795" s="4"/>
      <c r="AQ795" s="4"/>
      <c r="AR795" s="4"/>
      <c r="AS795" s="4"/>
      <c r="AT795" s="4"/>
      <c r="AU795" s="4"/>
      <c r="AV795" s="4"/>
      <c r="AW795" s="4"/>
      <c r="AX795" s="4"/>
      <c r="AY795" s="4"/>
      <c r="AZ795" s="4"/>
      <c r="BA795" s="4"/>
      <c r="BB795" s="4"/>
      <c r="BC795" s="4"/>
      <c r="BD795" s="4"/>
      <c r="BE795" s="4"/>
      <c r="BF795" s="4"/>
      <c r="BG795" s="4"/>
      <c r="BH795" s="4"/>
      <c r="BI795" s="4"/>
      <c r="BJ795" s="4"/>
      <c r="BK795" s="4"/>
      <c r="BL795" s="4"/>
      <c r="BM795" s="4"/>
    </row>
    <row r="796" spans="1:65" x14ac:dyDescent="0.15">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c r="AG796" s="4"/>
      <c r="AH796" s="4"/>
      <c r="AI796" s="4"/>
      <c r="AJ796" s="4"/>
      <c r="AK796" s="4"/>
      <c r="AL796" s="4"/>
      <c r="AM796" s="4"/>
      <c r="AN796" s="4"/>
      <c r="AO796" s="4"/>
      <c r="AP796" s="4"/>
      <c r="AQ796" s="4"/>
      <c r="AR796" s="4"/>
      <c r="AS796" s="4"/>
      <c r="AT796" s="4"/>
      <c r="AU796" s="4"/>
      <c r="AV796" s="4"/>
      <c r="AW796" s="4"/>
      <c r="AX796" s="4"/>
      <c r="AY796" s="4"/>
      <c r="AZ796" s="4"/>
      <c r="BA796" s="4"/>
      <c r="BB796" s="4"/>
      <c r="BC796" s="4"/>
      <c r="BD796" s="4"/>
      <c r="BE796" s="4"/>
      <c r="BF796" s="4"/>
      <c r="BG796" s="4"/>
      <c r="BH796" s="4"/>
      <c r="BI796" s="4"/>
      <c r="BJ796" s="4"/>
      <c r="BK796" s="4"/>
      <c r="BL796" s="4"/>
      <c r="BM796" s="4"/>
    </row>
    <row r="797" spans="1:65" x14ac:dyDescent="0.15">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c r="AG797" s="4"/>
      <c r="AH797" s="4"/>
      <c r="AI797" s="4"/>
      <c r="AJ797" s="4"/>
      <c r="AK797" s="4"/>
      <c r="AL797" s="4"/>
      <c r="AM797" s="4"/>
      <c r="AN797" s="4"/>
      <c r="AO797" s="4"/>
      <c r="AP797" s="4"/>
      <c r="AQ797" s="4"/>
      <c r="AR797" s="4"/>
      <c r="AS797" s="4"/>
      <c r="AT797" s="4"/>
      <c r="AU797" s="4"/>
      <c r="AV797" s="4"/>
      <c r="AW797" s="4"/>
      <c r="AX797" s="4"/>
      <c r="AY797" s="4"/>
      <c r="AZ797" s="4"/>
      <c r="BA797" s="4"/>
      <c r="BB797" s="4"/>
      <c r="BC797" s="4"/>
      <c r="BD797" s="4"/>
      <c r="BE797" s="4"/>
      <c r="BF797" s="4"/>
      <c r="BG797" s="4"/>
      <c r="BH797" s="4"/>
      <c r="BI797" s="4"/>
      <c r="BJ797" s="4"/>
      <c r="BK797" s="4"/>
      <c r="BL797" s="4"/>
      <c r="BM797" s="4"/>
    </row>
    <row r="798" spans="1:65" x14ac:dyDescent="0.15">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c r="AG798" s="4"/>
      <c r="AH798" s="4"/>
      <c r="AI798" s="4"/>
      <c r="AJ798" s="4"/>
      <c r="AK798" s="4"/>
      <c r="AL798" s="4"/>
      <c r="AM798" s="4"/>
      <c r="AN798" s="4"/>
      <c r="AO798" s="4"/>
      <c r="AP798" s="4"/>
      <c r="AQ798" s="4"/>
      <c r="AR798" s="4"/>
      <c r="AS798" s="4"/>
      <c r="AT798" s="4"/>
      <c r="AU798" s="4"/>
      <c r="AV798" s="4"/>
      <c r="AW798" s="4"/>
      <c r="AX798" s="4"/>
      <c r="AY798" s="4"/>
      <c r="AZ798" s="4"/>
      <c r="BA798" s="4"/>
      <c r="BB798" s="4"/>
      <c r="BC798" s="4"/>
      <c r="BD798" s="4"/>
      <c r="BE798" s="4"/>
      <c r="BF798" s="4"/>
      <c r="BG798" s="4"/>
      <c r="BH798" s="4"/>
      <c r="BI798" s="4"/>
      <c r="BJ798" s="4"/>
      <c r="BK798" s="4"/>
      <c r="BL798" s="4"/>
      <c r="BM798" s="4"/>
    </row>
    <row r="799" spans="1:65" x14ac:dyDescent="0.15">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c r="AG799" s="4"/>
      <c r="AH799" s="4"/>
      <c r="AI799" s="4"/>
      <c r="AJ799" s="4"/>
      <c r="AK799" s="4"/>
      <c r="AL799" s="4"/>
      <c r="AM799" s="4"/>
      <c r="AN799" s="4"/>
      <c r="AO799" s="4"/>
      <c r="AP799" s="4"/>
      <c r="AQ799" s="4"/>
      <c r="AR799" s="4"/>
      <c r="AS799" s="4"/>
      <c r="AT799" s="4"/>
      <c r="AU799" s="4"/>
      <c r="AV799" s="4"/>
      <c r="AW799" s="4"/>
      <c r="AX799" s="4"/>
      <c r="AY799" s="4"/>
      <c r="AZ799" s="4"/>
      <c r="BA799" s="4"/>
      <c r="BB799" s="4"/>
      <c r="BC799" s="4"/>
      <c r="BD799" s="4"/>
      <c r="BE799" s="4"/>
      <c r="BF799" s="4"/>
      <c r="BG799" s="4"/>
      <c r="BH799" s="4"/>
      <c r="BI799" s="4"/>
      <c r="BJ799" s="4"/>
      <c r="BK799" s="4"/>
      <c r="BL799" s="4"/>
      <c r="BM799" s="4"/>
    </row>
    <row r="800" spans="1:65" x14ac:dyDescent="0.15">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c r="AG800" s="4"/>
      <c r="AH800" s="4"/>
      <c r="AI800" s="4"/>
      <c r="AJ800" s="4"/>
      <c r="AK800" s="4"/>
      <c r="AL800" s="4"/>
      <c r="AM800" s="4"/>
      <c r="AN800" s="4"/>
      <c r="AO800" s="4"/>
      <c r="AP800" s="4"/>
      <c r="AQ800" s="4"/>
      <c r="AR800" s="4"/>
      <c r="AS800" s="4"/>
      <c r="AT800" s="4"/>
      <c r="AU800" s="4"/>
      <c r="AV800" s="4"/>
      <c r="AW800" s="4"/>
      <c r="AX800" s="4"/>
      <c r="AY800" s="4"/>
      <c r="AZ800" s="4"/>
      <c r="BA800" s="4"/>
      <c r="BB800" s="4"/>
      <c r="BC800" s="4"/>
      <c r="BD800" s="4"/>
      <c r="BE800" s="4"/>
      <c r="BF800" s="4"/>
      <c r="BG800" s="4"/>
      <c r="BH800" s="4"/>
      <c r="BI800" s="4"/>
      <c r="BJ800" s="4"/>
      <c r="BK800" s="4"/>
      <c r="BL800" s="4"/>
      <c r="BM800" s="4"/>
    </row>
    <row r="801" spans="1:65" x14ac:dyDescent="0.15">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c r="AG801" s="4"/>
      <c r="AH801" s="4"/>
      <c r="AI801" s="4"/>
      <c r="AJ801" s="4"/>
      <c r="AK801" s="4"/>
      <c r="AL801" s="4"/>
      <c r="AM801" s="4"/>
      <c r="AN801" s="4"/>
      <c r="AO801" s="4"/>
      <c r="AP801" s="4"/>
      <c r="AQ801" s="4"/>
      <c r="AR801" s="4"/>
      <c r="AS801" s="4"/>
      <c r="AT801" s="4"/>
      <c r="AU801" s="4"/>
      <c r="AV801" s="4"/>
      <c r="AW801" s="4"/>
      <c r="AX801" s="4"/>
      <c r="AY801" s="4"/>
      <c r="AZ801" s="4"/>
      <c r="BA801" s="4"/>
      <c r="BB801" s="4"/>
      <c r="BC801" s="4"/>
      <c r="BD801" s="4"/>
      <c r="BE801" s="4"/>
      <c r="BF801" s="4"/>
      <c r="BG801" s="4"/>
      <c r="BH801" s="4"/>
      <c r="BI801" s="4"/>
      <c r="BJ801" s="4"/>
      <c r="BK801" s="4"/>
      <c r="BL801" s="4"/>
      <c r="BM801" s="4"/>
    </row>
    <row r="802" spans="1:65" x14ac:dyDescent="0.15">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c r="AG802" s="4"/>
      <c r="AH802" s="4"/>
      <c r="AI802" s="4"/>
      <c r="AJ802" s="4"/>
      <c r="AK802" s="4"/>
      <c r="AL802" s="4"/>
      <c r="AM802" s="4"/>
      <c r="AN802" s="4"/>
      <c r="AO802" s="4"/>
      <c r="AP802" s="4"/>
      <c r="AQ802" s="4"/>
      <c r="AR802" s="4"/>
      <c r="AS802" s="4"/>
      <c r="AT802" s="4"/>
      <c r="AU802" s="4"/>
      <c r="AV802" s="4"/>
      <c r="AW802" s="4"/>
      <c r="AX802" s="4"/>
      <c r="AY802" s="4"/>
      <c r="AZ802" s="4"/>
      <c r="BA802" s="4"/>
      <c r="BB802" s="4"/>
      <c r="BC802" s="4"/>
      <c r="BD802" s="4"/>
      <c r="BE802" s="4"/>
      <c r="BF802" s="4"/>
      <c r="BG802" s="4"/>
      <c r="BH802" s="4"/>
      <c r="BI802" s="4"/>
      <c r="BJ802" s="4"/>
      <c r="BK802" s="4"/>
      <c r="BL802" s="4"/>
      <c r="BM802" s="4"/>
    </row>
    <row r="803" spans="1:65" x14ac:dyDescent="0.15">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c r="AG803" s="4"/>
      <c r="AH803" s="4"/>
      <c r="AI803" s="4"/>
      <c r="AJ803" s="4"/>
      <c r="AK803" s="4"/>
      <c r="AL803" s="4"/>
      <c r="AM803" s="4"/>
      <c r="AN803" s="4"/>
      <c r="AO803" s="4"/>
      <c r="AP803" s="4"/>
      <c r="AQ803" s="4"/>
      <c r="AR803" s="4"/>
      <c r="AS803" s="4"/>
      <c r="AT803" s="4"/>
      <c r="AU803" s="4"/>
      <c r="AV803" s="4"/>
      <c r="AW803" s="4"/>
      <c r="AX803" s="4"/>
      <c r="AY803" s="4"/>
      <c r="AZ803" s="4"/>
      <c r="BA803" s="4"/>
      <c r="BB803" s="4"/>
      <c r="BC803" s="4"/>
      <c r="BD803" s="4"/>
      <c r="BE803" s="4"/>
      <c r="BF803" s="4"/>
      <c r="BG803" s="4"/>
      <c r="BH803" s="4"/>
      <c r="BI803" s="4"/>
      <c r="BJ803" s="4"/>
      <c r="BK803" s="4"/>
      <c r="BL803" s="4"/>
      <c r="BM803" s="4"/>
    </row>
    <row r="804" spans="1:65" x14ac:dyDescent="0.15">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c r="AG804" s="4"/>
      <c r="AH804" s="4"/>
      <c r="AI804" s="4"/>
      <c r="AJ804" s="4"/>
      <c r="AK804" s="4"/>
      <c r="AL804" s="4"/>
      <c r="AM804" s="4"/>
      <c r="AN804" s="4"/>
      <c r="AO804" s="4"/>
      <c r="AP804" s="4"/>
      <c r="AQ804" s="4"/>
      <c r="AR804" s="4"/>
      <c r="AS804" s="4"/>
      <c r="AT804" s="4"/>
      <c r="AU804" s="4"/>
      <c r="AV804" s="4"/>
      <c r="AW804" s="4"/>
      <c r="AX804" s="4"/>
      <c r="AY804" s="4"/>
      <c r="AZ804" s="4"/>
      <c r="BA804" s="4"/>
      <c r="BB804" s="4"/>
      <c r="BC804" s="4"/>
      <c r="BD804" s="4"/>
      <c r="BE804" s="4"/>
      <c r="BF804" s="4"/>
      <c r="BG804" s="4"/>
      <c r="BH804" s="4"/>
      <c r="BI804" s="4"/>
      <c r="BJ804" s="4"/>
      <c r="BK804" s="4"/>
      <c r="BL804" s="4"/>
      <c r="BM804" s="4"/>
    </row>
    <row r="805" spans="1:65" x14ac:dyDescent="0.1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c r="AG805" s="4"/>
      <c r="AH805" s="4"/>
      <c r="AI805" s="4"/>
      <c r="AJ805" s="4"/>
      <c r="AK805" s="4"/>
      <c r="AL805" s="4"/>
      <c r="AM805" s="4"/>
      <c r="AN805" s="4"/>
      <c r="AO805" s="4"/>
      <c r="AP805" s="4"/>
      <c r="AQ805" s="4"/>
      <c r="AR805" s="4"/>
      <c r="AS805" s="4"/>
      <c r="AT805" s="4"/>
      <c r="AU805" s="4"/>
      <c r="AV805" s="4"/>
      <c r="AW805" s="4"/>
      <c r="AX805" s="4"/>
      <c r="AY805" s="4"/>
      <c r="AZ805" s="4"/>
      <c r="BA805" s="4"/>
      <c r="BB805" s="4"/>
      <c r="BC805" s="4"/>
      <c r="BD805" s="4"/>
      <c r="BE805" s="4"/>
      <c r="BF805" s="4"/>
      <c r="BG805" s="4"/>
      <c r="BH805" s="4"/>
      <c r="BI805" s="4"/>
      <c r="BJ805" s="4"/>
      <c r="BK805" s="4"/>
      <c r="BL805" s="4"/>
      <c r="BM805" s="4"/>
    </row>
    <row r="806" spans="1:65" x14ac:dyDescent="0.15">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c r="AG806" s="4"/>
      <c r="AH806" s="4"/>
      <c r="AI806" s="4"/>
      <c r="AJ806" s="4"/>
      <c r="AK806" s="4"/>
      <c r="AL806" s="4"/>
      <c r="AM806" s="4"/>
      <c r="AN806" s="4"/>
      <c r="AO806" s="4"/>
      <c r="AP806" s="4"/>
      <c r="AQ806" s="4"/>
      <c r="AR806" s="4"/>
      <c r="AS806" s="4"/>
      <c r="AT806" s="4"/>
      <c r="AU806" s="4"/>
      <c r="AV806" s="4"/>
      <c r="AW806" s="4"/>
      <c r="AX806" s="4"/>
      <c r="AY806" s="4"/>
      <c r="AZ806" s="4"/>
      <c r="BA806" s="4"/>
      <c r="BB806" s="4"/>
      <c r="BC806" s="4"/>
      <c r="BD806" s="4"/>
      <c r="BE806" s="4"/>
      <c r="BF806" s="4"/>
      <c r="BG806" s="4"/>
      <c r="BH806" s="4"/>
      <c r="BI806" s="4"/>
      <c r="BJ806" s="4"/>
      <c r="BK806" s="4"/>
      <c r="BL806" s="4"/>
      <c r="BM806" s="4"/>
    </row>
    <row r="807" spans="1:65" x14ac:dyDescent="0.15">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c r="AG807" s="4"/>
      <c r="AH807" s="4"/>
      <c r="AI807" s="4"/>
      <c r="AJ807" s="4"/>
      <c r="AK807" s="4"/>
      <c r="AL807" s="4"/>
      <c r="AM807" s="4"/>
      <c r="AN807" s="4"/>
      <c r="AO807" s="4"/>
      <c r="AP807" s="4"/>
      <c r="AQ807" s="4"/>
      <c r="AR807" s="4"/>
      <c r="AS807" s="4"/>
      <c r="AT807" s="4"/>
      <c r="AU807" s="4"/>
      <c r="AV807" s="4"/>
      <c r="AW807" s="4"/>
      <c r="AX807" s="4"/>
      <c r="AY807" s="4"/>
      <c r="AZ807" s="4"/>
      <c r="BA807" s="4"/>
      <c r="BB807" s="4"/>
      <c r="BC807" s="4"/>
      <c r="BD807" s="4"/>
      <c r="BE807" s="4"/>
      <c r="BF807" s="4"/>
      <c r="BG807" s="4"/>
      <c r="BH807" s="4"/>
      <c r="BI807" s="4"/>
      <c r="BJ807" s="4"/>
      <c r="BK807" s="4"/>
      <c r="BL807" s="4"/>
      <c r="BM807" s="4"/>
    </row>
    <row r="808" spans="1:65" x14ac:dyDescent="0.15">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c r="AG808" s="4"/>
      <c r="AH808" s="4"/>
      <c r="AI808" s="4"/>
      <c r="AJ808" s="4"/>
      <c r="AK808" s="4"/>
      <c r="AL808" s="4"/>
      <c r="AM808" s="4"/>
      <c r="AN808" s="4"/>
      <c r="AO808" s="4"/>
      <c r="AP808" s="4"/>
      <c r="AQ808" s="4"/>
      <c r="AR808" s="4"/>
      <c r="AS808" s="4"/>
      <c r="AT808" s="4"/>
      <c r="AU808" s="4"/>
      <c r="AV808" s="4"/>
      <c r="AW808" s="4"/>
      <c r="AX808" s="4"/>
      <c r="AY808" s="4"/>
      <c r="AZ808" s="4"/>
      <c r="BA808" s="4"/>
      <c r="BB808" s="4"/>
      <c r="BC808" s="4"/>
      <c r="BD808" s="4"/>
      <c r="BE808" s="4"/>
      <c r="BF808" s="4"/>
      <c r="BG808" s="4"/>
      <c r="BH808" s="4"/>
      <c r="BI808" s="4"/>
      <c r="BJ808" s="4"/>
      <c r="BK808" s="4"/>
      <c r="BL808" s="4"/>
      <c r="BM808" s="4"/>
    </row>
    <row r="809" spans="1:65" x14ac:dyDescent="0.15">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c r="AG809" s="4"/>
      <c r="AH809" s="4"/>
      <c r="AI809" s="4"/>
      <c r="AJ809" s="4"/>
      <c r="AK809" s="4"/>
      <c r="AL809" s="4"/>
      <c r="AM809" s="4"/>
      <c r="AN809" s="4"/>
      <c r="AO809" s="4"/>
      <c r="AP809" s="4"/>
      <c r="AQ809" s="4"/>
      <c r="AR809" s="4"/>
      <c r="AS809" s="4"/>
      <c r="AT809" s="4"/>
      <c r="AU809" s="4"/>
      <c r="AV809" s="4"/>
      <c r="AW809" s="4"/>
      <c r="AX809" s="4"/>
      <c r="AY809" s="4"/>
      <c r="AZ809" s="4"/>
      <c r="BA809" s="4"/>
      <c r="BB809" s="4"/>
      <c r="BC809" s="4"/>
      <c r="BD809" s="4"/>
      <c r="BE809" s="4"/>
      <c r="BF809" s="4"/>
      <c r="BG809" s="4"/>
      <c r="BH809" s="4"/>
      <c r="BI809" s="4"/>
      <c r="BJ809" s="4"/>
      <c r="BK809" s="4"/>
      <c r="BL809" s="4"/>
      <c r="BM809" s="4"/>
    </row>
    <row r="810" spans="1:65" x14ac:dyDescent="0.15">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c r="AG810" s="4"/>
      <c r="AH810" s="4"/>
      <c r="AI810" s="4"/>
      <c r="AJ810" s="4"/>
      <c r="AK810" s="4"/>
      <c r="AL810" s="4"/>
      <c r="AM810" s="4"/>
      <c r="AN810" s="4"/>
      <c r="AO810" s="4"/>
      <c r="AP810" s="4"/>
      <c r="AQ810" s="4"/>
      <c r="AR810" s="4"/>
      <c r="AS810" s="4"/>
      <c r="AT810" s="4"/>
      <c r="AU810" s="4"/>
      <c r="AV810" s="4"/>
      <c r="AW810" s="4"/>
      <c r="AX810" s="4"/>
      <c r="AY810" s="4"/>
      <c r="AZ810" s="4"/>
      <c r="BA810" s="4"/>
      <c r="BB810" s="4"/>
      <c r="BC810" s="4"/>
      <c r="BD810" s="4"/>
      <c r="BE810" s="4"/>
      <c r="BF810" s="4"/>
      <c r="BG810" s="4"/>
      <c r="BH810" s="4"/>
      <c r="BI810" s="4"/>
      <c r="BJ810" s="4"/>
      <c r="BK810" s="4"/>
      <c r="BL810" s="4"/>
      <c r="BM810" s="4"/>
    </row>
    <row r="811" spans="1:65" x14ac:dyDescent="0.15">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c r="AG811" s="4"/>
      <c r="AH811" s="4"/>
      <c r="AI811" s="4"/>
      <c r="AJ811" s="4"/>
      <c r="AK811" s="4"/>
      <c r="AL811" s="4"/>
      <c r="AM811" s="4"/>
      <c r="AN811" s="4"/>
      <c r="AO811" s="4"/>
      <c r="AP811" s="4"/>
      <c r="AQ811" s="4"/>
      <c r="AR811" s="4"/>
      <c r="AS811" s="4"/>
      <c r="AT811" s="4"/>
      <c r="AU811" s="4"/>
      <c r="AV811" s="4"/>
      <c r="AW811" s="4"/>
      <c r="AX811" s="4"/>
      <c r="AY811" s="4"/>
      <c r="AZ811" s="4"/>
      <c r="BA811" s="4"/>
      <c r="BB811" s="4"/>
      <c r="BC811" s="4"/>
      <c r="BD811" s="4"/>
      <c r="BE811" s="4"/>
      <c r="BF811" s="4"/>
      <c r="BG811" s="4"/>
      <c r="BH811" s="4"/>
      <c r="BI811" s="4"/>
      <c r="BJ811" s="4"/>
      <c r="BK811" s="4"/>
      <c r="BL811" s="4"/>
      <c r="BM811" s="4"/>
    </row>
    <row r="812" spans="1:65" x14ac:dyDescent="0.15">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c r="AG812" s="4"/>
      <c r="AH812" s="4"/>
      <c r="AI812" s="4"/>
      <c r="AJ812" s="4"/>
      <c r="AK812" s="4"/>
      <c r="AL812" s="4"/>
      <c r="AM812" s="4"/>
      <c r="AN812" s="4"/>
      <c r="AO812" s="4"/>
      <c r="AP812" s="4"/>
      <c r="AQ812" s="4"/>
      <c r="AR812" s="4"/>
      <c r="AS812" s="4"/>
      <c r="AT812" s="4"/>
      <c r="AU812" s="4"/>
      <c r="AV812" s="4"/>
      <c r="AW812" s="4"/>
      <c r="AX812" s="4"/>
      <c r="AY812" s="4"/>
      <c r="AZ812" s="4"/>
      <c r="BA812" s="4"/>
      <c r="BB812" s="4"/>
      <c r="BC812" s="4"/>
      <c r="BD812" s="4"/>
      <c r="BE812" s="4"/>
      <c r="BF812" s="4"/>
      <c r="BG812" s="4"/>
      <c r="BH812" s="4"/>
      <c r="BI812" s="4"/>
      <c r="BJ812" s="4"/>
      <c r="BK812" s="4"/>
      <c r="BL812" s="4"/>
      <c r="BM812" s="4"/>
    </row>
    <row r="813" spans="1:65" x14ac:dyDescent="0.15">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c r="AG813" s="4"/>
      <c r="AH813" s="4"/>
      <c r="AI813" s="4"/>
      <c r="AJ813" s="4"/>
      <c r="AK813" s="4"/>
      <c r="AL813" s="4"/>
      <c r="AM813" s="4"/>
      <c r="AN813" s="4"/>
      <c r="AO813" s="4"/>
      <c r="AP813" s="4"/>
      <c r="AQ813" s="4"/>
      <c r="AR813" s="4"/>
      <c r="AS813" s="4"/>
      <c r="AT813" s="4"/>
      <c r="AU813" s="4"/>
      <c r="AV813" s="4"/>
      <c r="AW813" s="4"/>
      <c r="AX813" s="4"/>
      <c r="AY813" s="4"/>
      <c r="AZ813" s="4"/>
      <c r="BA813" s="4"/>
      <c r="BB813" s="4"/>
      <c r="BC813" s="4"/>
      <c r="BD813" s="4"/>
      <c r="BE813" s="4"/>
      <c r="BF813" s="4"/>
      <c r="BG813" s="4"/>
      <c r="BH813" s="4"/>
      <c r="BI813" s="4"/>
      <c r="BJ813" s="4"/>
      <c r="BK813" s="4"/>
      <c r="BL813" s="4"/>
      <c r="BM813" s="4"/>
    </row>
    <row r="814" spans="1:65" x14ac:dyDescent="0.15">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c r="AG814" s="4"/>
      <c r="AH814" s="4"/>
      <c r="AI814" s="4"/>
      <c r="AJ814" s="4"/>
      <c r="AK814" s="4"/>
      <c r="AL814" s="4"/>
      <c r="AM814" s="4"/>
      <c r="AN814" s="4"/>
      <c r="AO814" s="4"/>
      <c r="AP814" s="4"/>
      <c r="AQ814" s="4"/>
      <c r="AR814" s="4"/>
      <c r="AS814" s="4"/>
      <c r="AT814" s="4"/>
      <c r="AU814" s="4"/>
      <c r="AV814" s="4"/>
      <c r="AW814" s="4"/>
      <c r="AX814" s="4"/>
      <c r="AY814" s="4"/>
      <c r="AZ814" s="4"/>
      <c r="BA814" s="4"/>
      <c r="BB814" s="4"/>
      <c r="BC814" s="4"/>
      <c r="BD814" s="4"/>
      <c r="BE814" s="4"/>
      <c r="BF814" s="4"/>
      <c r="BG814" s="4"/>
      <c r="BH814" s="4"/>
      <c r="BI814" s="4"/>
      <c r="BJ814" s="4"/>
      <c r="BK814" s="4"/>
      <c r="BL814" s="4"/>
      <c r="BM814" s="4"/>
    </row>
    <row r="815" spans="1:65" x14ac:dyDescent="0.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c r="AG815" s="4"/>
      <c r="AH815" s="4"/>
      <c r="AI815" s="4"/>
      <c r="AJ815" s="4"/>
      <c r="AK815" s="4"/>
      <c r="AL815" s="4"/>
      <c r="AM815" s="4"/>
      <c r="AN815" s="4"/>
      <c r="AO815" s="4"/>
      <c r="AP815" s="4"/>
      <c r="AQ815" s="4"/>
      <c r="AR815" s="4"/>
      <c r="AS815" s="4"/>
      <c r="AT815" s="4"/>
      <c r="AU815" s="4"/>
      <c r="AV815" s="4"/>
      <c r="AW815" s="4"/>
      <c r="AX815" s="4"/>
      <c r="AY815" s="4"/>
      <c r="AZ815" s="4"/>
      <c r="BA815" s="4"/>
      <c r="BB815" s="4"/>
      <c r="BC815" s="4"/>
      <c r="BD815" s="4"/>
      <c r="BE815" s="4"/>
      <c r="BF815" s="4"/>
      <c r="BG815" s="4"/>
      <c r="BH815" s="4"/>
      <c r="BI815" s="4"/>
      <c r="BJ815" s="4"/>
      <c r="BK815" s="4"/>
      <c r="BL815" s="4"/>
      <c r="BM815" s="4"/>
    </row>
    <row r="816" spans="1:65" x14ac:dyDescent="0.15">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c r="AG816" s="4"/>
      <c r="AH816" s="4"/>
      <c r="AI816" s="4"/>
      <c r="AJ816" s="4"/>
      <c r="AK816" s="4"/>
      <c r="AL816" s="4"/>
      <c r="AM816" s="4"/>
      <c r="AN816" s="4"/>
      <c r="AO816" s="4"/>
      <c r="AP816" s="4"/>
      <c r="AQ816" s="4"/>
      <c r="AR816" s="4"/>
      <c r="AS816" s="4"/>
      <c r="AT816" s="4"/>
      <c r="AU816" s="4"/>
      <c r="AV816" s="4"/>
      <c r="AW816" s="4"/>
      <c r="AX816" s="4"/>
      <c r="AY816" s="4"/>
      <c r="AZ816" s="4"/>
      <c r="BA816" s="4"/>
      <c r="BB816" s="4"/>
      <c r="BC816" s="4"/>
      <c r="BD816" s="4"/>
      <c r="BE816" s="4"/>
      <c r="BF816" s="4"/>
      <c r="BG816" s="4"/>
      <c r="BH816" s="4"/>
      <c r="BI816" s="4"/>
      <c r="BJ816" s="4"/>
      <c r="BK816" s="4"/>
      <c r="BL816" s="4"/>
      <c r="BM816" s="4"/>
    </row>
    <row r="817" spans="1:65" x14ac:dyDescent="0.15">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c r="AG817" s="4"/>
      <c r="AH817" s="4"/>
      <c r="AI817" s="4"/>
      <c r="AJ817" s="4"/>
      <c r="AK817" s="4"/>
      <c r="AL817" s="4"/>
      <c r="AM817" s="4"/>
      <c r="AN817" s="4"/>
      <c r="AO817" s="4"/>
      <c r="AP817" s="4"/>
      <c r="AQ817" s="4"/>
      <c r="AR817" s="4"/>
      <c r="AS817" s="4"/>
      <c r="AT817" s="4"/>
      <c r="AU817" s="4"/>
      <c r="AV817" s="4"/>
      <c r="AW817" s="4"/>
      <c r="AX817" s="4"/>
      <c r="AY817" s="4"/>
      <c r="AZ817" s="4"/>
      <c r="BA817" s="4"/>
      <c r="BB817" s="4"/>
      <c r="BC817" s="4"/>
      <c r="BD817" s="4"/>
      <c r="BE817" s="4"/>
      <c r="BF817" s="4"/>
      <c r="BG817" s="4"/>
      <c r="BH817" s="4"/>
      <c r="BI817" s="4"/>
      <c r="BJ817" s="4"/>
      <c r="BK817" s="4"/>
      <c r="BL817" s="4"/>
      <c r="BM817" s="4"/>
    </row>
    <row r="818" spans="1:65" x14ac:dyDescent="0.15">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c r="AG818" s="4"/>
      <c r="AH818" s="4"/>
      <c r="AI818" s="4"/>
      <c r="AJ818" s="4"/>
      <c r="AK818" s="4"/>
      <c r="AL818" s="4"/>
      <c r="AM818" s="4"/>
      <c r="AN818" s="4"/>
      <c r="AO818" s="4"/>
      <c r="AP818" s="4"/>
      <c r="AQ818" s="4"/>
      <c r="AR818" s="4"/>
      <c r="AS818" s="4"/>
      <c r="AT818" s="4"/>
      <c r="AU818" s="4"/>
      <c r="AV818" s="4"/>
      <c r="AW818" s="4"/>
      <c r="AX818" s="4"/>
      <c r="AY818" s="4"/>
      <c r="AZ818" s="4"/>
      <c r="BA818" s="4"/>
      <c r="BB818" s="4"/>
      <c r="BC818" s="4"/>
      <c r="BD818" s="4"/>
      <c r="BE818" s="4"/>
      <c r="BF818" s="4"/>
      <c r="BG818" s="4"/>
      <c r="BH818" s="4"/>
      <c r="BI818" s="4"/>
      <c r="BJ818" s="4"/>
      <c r="BK818" s="4"/>
      <c r="BL818" s="4"/>
      <c r="BM818" s="4"/>
    </row>
    <row r="819" spans="1:65" x14ac:dyDescent="0.15">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c r="AG819" s="4"/>
      <c r="AH819" s="4"/>
      <c r="AI819" s="4"/>
      <c r="AJ819" s="4"/>
      <c r="AK819" s="4"/>
      <c r="AL819" s="4"/>
      <c r="AM819" s="4"/>
      <c r="AN819" s="4"/>
      <c r="AO819" s="4"/>
      <c r="AP819" s="4"/>
      <c r="AQ819" s="4"/>
      <c r="AR819" s="4"/>
      <c r="AS819" s="4"/>
      <c r="AT819" s="4"/>
      <c r="AU819" s="4"/>
      <c r="AV819" s="4"/>
      <c r="AW819" s="4"/>
      <c r="AX819" s="4"/>
      <c r="AY819" s="4"/>
      <c r="AZ819" s="4"/>
      <c r="BA819" s="4"/>
      <c r="BB819" s="4"/>
      <c r="BC819" s="4"/>
      <c r="BD819" s="4"/>
      <c r="BE819" s="4"/>
      <c r="BF819" s="4"/>
      <c r="BG819" s="4"/>
      <c r="BH819" s="4"/>
      <c r="BI819" s="4"/>
      <c r="BJ819" s="4"/>
      <c r="BK819" s="4"/>
      <c r="BL819" s="4"/>
      <c r="BM819" s="4"/>
    </row>
    <row r="820" spans="1:65" x14ac:dyDescent="0.15">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c r="AG820" s="4"/>
      <c r="AH820" s="4"/>
      <c r="AI820" s="4"/>
      <c r="AJ820" s="4"/>
      <c r="AK820" s="4"/>
      <c r="AL820" s="4"/>
      <c r="AM820" s="4"/>
      <c r="AN820" s="4"/>
      <c r="AO820" s="4"/>
      <c r="AP820" s="4"/>
      <c r="AQ820" s="4"/>
      <c r="AR820" s="4"/>
      <c r="AS820" s="4"/>
      <c r="AT820" s="4"/>
      <c r="AU820" s="4"/>
      <c r="AV820" s="4"/>
      <c r="AW820" s="4"/>
      <c r="AX820" s="4"/>
      <c r="AY820" s="4"/>
      <c r="AZ820" s="4"/>
      <c r="BA820" s="4"/>
      <c r="BB820" s="4"/>
      <c r="BC820" s="4"/>
      <c r="BD820" s="4"/>
      <c r="BE820" s="4"/>
      <c r="BF820" s="4"/>
      <c r="BG820" s="4"/>
      <c r="BH820" s="4"/>
      <c r="BI820" s="4"/>
      <c r="BJ820" s="4"/>
      <c r="BK820" s="4"/>
      <c r="BL820" s="4"/>
      <c r="BM820" s="4"/>
    </row>
    <row r="821" spans="1:65" x14ac:dyDescent="0.15">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c r="AG821" s="4"/>
      <c r="AH821" s="4"/>
      <c r="AI821" s="4"/>
      <c r="AJ821" s="4"/>
      <c r="AK821" s="4"/>
      <c r="AL821" s="4"/>
      <c r="AM821" s="4"/>
      <c r="AN821" s="4"/>
      <c r="AO821" s="4"/>
      <c r="AP821" s="4"/>
      <c r="AQ821" s="4"/>
      <c r="AR821" s="4"/>
      <c r="AS821" s="4"/>
      <c r="AT821" s="4"/>
      <c r="AU821" s="4"/>
      <c r="AV821" s="4"/>
      <c r="AW821" s="4"/>
      <c r="AX821" s="4"/>
      <c r="AY821" s="4"/>
      <c r="AZ821" s="4"/>
      <c r="BA821" s="4"/>
      <c r="BB821" s="4"/>
      <c r="BC821" s="4"/>
      <c r="BD821" s="4"/>
      <c r="BE821" s="4"/>
      <c r="BF821" s="4"/>
      <c r="BG821" s="4"/>
      <c r="BH821" s="4"/>
      <c r="BI821" s="4"/>
      <c r="BJ821" s="4"/>
      <c r="BK821" s="4"/>
      <c r="BL821" s="4"/>
      <c r="BM821" s="4"/>
    </row>
    <row r="822" spans="1:65" x14ac:dyDescent="0.15">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c r="AG822" s="4"/>
      <c r="AH822" s="4"/>
      <c r="AI822" s="4"/>
      <c r="AJ822" s="4"/>
      <c r="AK822" s="4"/>
      <c r="AL822" s="4"/>
      <c r="AM822" s="4"/>
      <c r="AN822" s="4"/>
      <c r="AO822" s="4"/>
      <c r="AP822" s="4"/>
      <c r="AQ822" s="4"/>
      <c r="AR822" s="4"/>
      <c r="AS822" s="4"/>
      <c r="AT822" s="4"/>
      <c r="AU822" s="4"/>
      <c r="AV822" s="4"/>
      <c r="AW822" s="4"/>
      <c r="AX822" s="4"/>
      <c r="AY822" s="4"/>
      <c r="AZ822" s="4"/>
      <c r="BA822" s="4"/>
      <c r="BB822" s="4"/>
      <c r="BC822" s="4"/>
      <c r="BD822" s="4"/>
      <c r="BE822" s="4"/>
      <c r="BF822" s="4"/>
      <c r="BG822" s="4"/>
      <c r="BH822" s="4"/>
      <c r="BI822" s="4"/>
      <c r="BJ822" s="4"/>
      <c r="BK822" s="4"/>
      <c r="BL822" s="4"/>
      <c r="BM822" s="4"/>
    </row>
    <row r="823" spans="1:65" x14ac:dyDescent="0.15">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c r="AG823" s="4"/>
      <c r="AH823" s="4"/>
      <c r="AI823" s="4"/>
      <c r="AJ823" s="4"/>
      <c r="AK823" s="4"/>
      <c r="AL823" s="4"/>
      <c r="AM823" s="4"/>
      <c r="AN823" s="4"/>
      <c r="AO823" s="4"/>
      <c r="AP823" s="4"/>
      <c r="AQ823" s="4"/>
      <c r="AR823" s="4"/>
      <c r="AS823" s="4"/>
      <c r="AT823" s="4"/>
      <c r="AU823" s="4"/>
      <c r="AV823" s="4"/>
      <c r="AW823" s="4"/>
      <c r="AX823" s="4"/>
      <c r="AY823" s="4"/>
      <c r="AZ823" s="4"/>
      <c r="BA823" s="4"/>
      <c r="BB823" s="4"/>
      <c r="BC823" s="4"/>
      <c r="BD823" s="4"/>
      <c r="BE823" s="4"/>
      <c r="BF823" s="4"/>
      <c r="BG823" s="4"/>
      <c r="BH823" s="4"/>
      <c r="BI823" s="4"/>
      <c r="BJ823" s="4"/>
      <c r="BK823" s="4"/>
      <c r="BL823" s="4"/>
      <c r="BM823" s="4"/>
    </row>
    <row r="824" spans="1:65" x14ac:dyDescent="0.15">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c r="AG824" s="4"/>
      <c r="AH824" s="4"/>
      <c r="AI824" s="4"/>
      <c r="AJ824" s="4"/>
      <c r="AK824" s="4"/>
      <c r="AL824" s="4"/>
      <c r="AM824" s="4"/>
      <c r="AN824" s="4"/>
      <c r="AO824" s="4"/>
      <c r="AP824" s="4"/>
      <c r="AQ824" s="4"/>
      <c r="AR824" s="4"/>
      <c r="AS824" s="4"/>
      <c r="AT824" s="4"/>
      <c r="AU824" s="4"/>
      <c r="AV824" s="4"/>
      <c r="AW824" s="4"/>
      <c r="AX824" s="4"/>
      <c r="AY824" s="4"/>
      <c r="AZ824" s="4"/>
      <c r="BA824" s="4"/>
      <c r="BB824" s="4"/>
      <c r="BC824" s="4"/>
      <c r="BD824" s="4"/>
      <c r="BE824" s="4"/>
      <c r="BF824" s="4"/>
      <c r="BG824" s="4"/>
      <c r="BH824" s="4"/>
      <c r="BI824" s="4"/>
      <c r="BJ824" s="4"/>
      <c r="BK824" s="4"/>
      <c r="BL824" s="4"/>
      <c r="BM824" s="4"/>
    </row>
    <row r="825" spans="1:65" x14ac:dyDescent="0.1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c r="AG825" s="4"/>
      <c r="AH825" s="4"/>
      <c r="AI825" s="4"/>
      <c r="AJ825" s="4"/>
      <c r="AK825" s="4"/>
      <c r="AL825" s="4"/>
      <c r="AM825" s="4"/>
      <c r="AN825" s="4"/>
      <c r="AO825" s="4"/>
      <c r="AP825" s="4"/>
      <c r="AQ825" s="4"/>
      <c r="AR825" s="4"/>
      <c r="AS825" s="4"/>
      <c r="AT825" s="4"/>
      <c r="AU825" s="4"/>
      <c r="AV825" s="4"/>
      <c r="AW825" s="4"/>
      <c r="AX825" s="4"/>
      <c r="AY825" s="4"/>
      <c r="AZ825" s="4"/>
      <c r="BA825" s="4"/>
      <c r="BB825" s="4"/>
      <c r="BC825" s="4"/>
      <c r="BD825" s="4"/>
      <c r="BE825" s="4"/>
      <c r="BF825" s="4"/>
      <c r="BG825" s="4"/>
      <c r="BH825" s="4"/>
      <c r="BI825" s="4"/>
      <c r="BJ825" s="4"/>
      <c r="BK825" s="4"/>
      <c r="BL825" s="4"/>
      <c r="BM825" s="4"/>
    </row>
    <row r="826" spans="1:65" x14ac:dyDescent="0.15">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c r="AG826" s="4"/>
      <c r="AH826" s="4"/>
      <c r="AI826" s="4"/>
      <c r="AJ826" s="4"/>
      <c r="AK826" s="4"/>
      <c r="AL826" s="4"/>
      <c r="AM826" s="4"/>
      <c r="AN826" s="4"/>
      <c r="AO826" s="4"/>
      <c r="AP826" s="4"/>
      <c r="AQ826" s="4"/>
      <c r="AR826" s="4"/>
      <c r="AS826" s="4"/>
      <c r="AT826" s="4"/>
      <c r="AU826" s="4"/>
      <c r="AV826" s="4"/>
      <c r="AW826" s="4"/>
      <c r="AX826" s="4"/>
      <c r="AY826" s="4"/>
      <c r="AZ826" s="4"/>
      <c r="BA826" s="4"/>
      <c r="BB826" s="4"/>
      <c r="BC826" s="4"/>
      <c r="BD826" s="4"/>
      <c r="BE826" s="4"/>
      <c r="BF826" s="4"/>
      <c r="BG826" s="4"/>
      <c r="BH826" s="4"/>
      <c r="BI826" s="4"/>
      <c r="BJ826" s="4"/>
      <c r="BK826" s="4"/>
      <c r="BL826" s="4"/>
      <c r="BM826" s="4"/>
    </row>
    <row r="827" spans="1:65" x14ac:dyDescent="0.15">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c r="AG827" s="4"/>
      <c r="AH827" s="4"/>
      <c r="AI827" s="4"/>
      <c r="AJ827" s="4"/>
      <c r="AK827" s="4"/>
      <c r="AL827" s="4"/>
      <c r="AM827" s="4"/>
      <c r="AN827" s="4"/>
      <c r="AO827" s="4"/>
      <c r="AP827" s="4"/>
      <c r="AQ827" s="4"/>
      <c r="AR827" s="4"/>
      <c r="AS827" s="4"/>
      <c r="AT827" s="4"/>
      <c r="AU827" s="4"/>
      <c r="AV827" s="4"/>
      <c r="AW827" s="4"/>
      <c r="AX827" s="4"/>
      <c r="AY827" s="4"/>
      <c r="AZ827" s="4"/>
      <c r="BA827" s="4"/>
      <c r="BB827" s="4"/>
      <c r="BC827" s="4"/>
      <c r="BD827" s="4"/>
      <c r="BE827" s="4"/>
      <c r="BF827" s="4"/>
      <c r="BG827" s="4"/>
      <c r="BH827" s="4"/>
      <c r="BI827" s="4"/>
      <c r="BJ827" s="4"/>
      <c r="BK827" s="4"/>
      <c r="BL827" s="4"/>
      <c r="BM827" s="4"/>
    </row>
    <row r="828" spans="1:65" x14ac:dyDescent="0.15">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c r="AG828" s="4"/>
      <c r="AH828" s="4"/>
      <c r="AI828" s="4"/>
      <c r="AJ828" s="4"/>
      <c r="AK828" s="4"/>
      <c r="AL828" s="4"/>
      <c r="AM828" s="4"/>
      <c r="AN828" s="4"/>
      <c r="AO828" s="4"/>
      <c r="AP828" s="4"/>
      <c r="AQ828" s="4"/>
      <c r="AR828" s="4"/>
      <c r="AS828" s="4"/>
      <c r="AT828" s="4"/>
      <c r="AU828" s="4"/>
      <c r="AV828" s="4"/>
      <c r="AW828" s="4"/>
      <c r="AX828" s="4"/>
      <c r="AY828" s="4"/>
      <c r="AZ828" s="4"/>
      <c r="BA828" s="4"/>
      <c r="BB828" s="4"/>
      <c r="BC828" s="4"/>
      <c r="BD828" s="4"/>
      <c r="BE828" s="4"/>
      <c r="BF828" s="4"/>
      <c r="BG828" s="4"/>
      <c r="BH828" s="4"/>
      <c r="BI828" s="4"/>
      <c r="BJ828" s="4"/>
      <c r="BK828" s="4"/>
      <c r="BL828" s="4"/>
      <c r="BM828" s="4"/>
    </row>
    <row r="829" spans="1:65" x14ac:dyDescent="0.15">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c r="AG829" s="4"/>
      <c r="AH829" s="4"/>
      <c r="AI829" s="4"/>
      <c r="AJ829" s="4"/>
      <c r="AK829" s="4"/>
      <c r="AL829" s="4"/>
      <c r="AM829" s="4"/>
      <c r="AN829" s="4"/>
      <c r="AO829" s="4"/>
      <c r="AP829" s="4"/>
      <c r="AQ829" s="4"/>
      <c r="AR829" s="4"/>
      <c r="AS829" s="4"/>
      <c r="AT829" s="4"/>
      <c r="AU829" s="4"/>
      <c r="AV829" s="4"/>
      <c r="AW829" s="4"/>
      <c r="AX829" s="4"/>
      <c r="AY829" s="4"/>
      <c r="AZ829" s="4"/>
      <c r="BA829" s="4"/>
      <c r="BB829" s="4"/>
      <c r="BC829" s="4"/>
      <c r="BD829" s="4"/>
      <c r="BE829" s="4"/>
      <c r="BF829" s="4"/>
      <c r="BG829" s="4"/>
      <c r="BH829" s="4"/>
      <c r="BI829" s="4"/>
      <c r="BJ829" s="4"/>
      <c r="BK829" s="4"/>
      <c r="BL829" s="4"/>
      <c r="BM829" s="4"/>
    </row>
    <row r="830" spans="1:65" x14ac:dyDescent="0.15">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c r="AG830" s="4"/>
      <c r="AH830" s="4"/>
      <c r="AI830" s="4"/>
      <c r="AJ830" s="4"/>
      <c r="AK830" s="4"/>
      <c r="AL830" s="4"/>
      <c r="AM830" s="4"/>
      <c r="AN830" s="4"/>
      <c r="AO830" s="4"/>
      <c r="AP830" s="4"/>
      <c r="AQ830" s="4"/>
      <c r="AR830" s="4"/>
      <c r="AS830" s="4"/>
      <c r="AT830" s="4"/>
      <c r="AU830" s="4"/>
      <c r="AV830" s="4"/>
      <c r="AW830" s="4"/>
      <c r="AX830" s="4"/>
      <c r="AY830" s="4"/>
      <c r="AZ830" s="4"/>
      <c r="BA830" s="4"/>
      <c r="BB830" s="4"/>
      <c r="BC830" s="4"/>
      <c r="BD830" s="4"/>
      <c r="BE830" s="4"/>
      <c r="BF830" s="4"/>
      <c r="BG830" s="4"/>
      <c r="BH830" s="4"/>
      <c r="BI830" s="4"/>
      <c r="BJ830" s="4"/>
      <c r="BK830" s="4"/>
      <c r="BL830" s="4"/>
      <c r="BM830" s="4"/>
    </row>
    <row r="831" spans="1:65" x14ac:dyDescent="0.15">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c r="AG831" s="4"/>
      <c r="AH831" s="4"/>
      <c r="AI831" s="4"/>
      <c r="AJ831" s="4"/>
      <c r="AK831" s="4"/>
      <c r="AL831" s="4"/>
      <c r="AM831" s="4"/>
      <c r="AN831" s="4"/>
      <c r="AO831" s="4"/>
      <c r="AP831" s="4"/>
      <c r="AQ831" s="4"/>
      <c r="AR831" s="4"/>
      <c r="AS831" s="4"/>
      <c r="AT831" s="4"/>
      <c r="AU831" s="4"/>
      <c r="AV831" s="4"/>
      <c r="AW831" s="4"/>
      <c r="AX831" s="4"/>
      <c r="AY831" s="4"/>
      <c r="AZ831" s="4"/>
      <c r="BA831" s="4"/>
      <c r="BB831" s="4"/>
      <c r="BC831" s="4"/>
      <c r="BD831" s="4"/>
      <c r="BE831" s="4"/>
      <c r="BF831" s="4"/>
      <c r="BG831" s="4"/>
      <c r="BH831" s="4"/>
      <c r="BI831" s="4"/>
      <c r="BJ831" s="4"/>
      <c r="BK831" s="4"/>
      <c r="BL831" s="4"/>
      <c r="BM831" s="4"/>
    </row>
    <row r="832" spans="1:65" x14ac:dyDescent="0.15">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c r="AG832" s="4"/>
      <c r="AH832" s="4"/>
      <c r="AI832" s="4"/>
      <c r="AJ832" s="4"/>
      <c r="AK832" s="4"/>
      <c r="AL832" s="4"/>
      <c r="AM832" s="4"/>
      <c r="AN832" s="4"/>
      <c r="AO832" s="4"/>
      <c r="AP832" s="4"/>
      <c r="AQ832" s="4"/>
      <c r="AR832" s="4"/>
      <c r="AS832" s="4"/>
      <c r="AT832" s="4"/>
      <c r="AU832" s="4"/>
      <c r="AV832" s="4"/>
      <c r="AW832" s="4"/>
      <c r="AX832" s="4"/>
      <c r="AY832" s="4"/>
      <c r="AZ832" s="4"/>
      <c r="BA832" s="4"/>
      <c r="BB832" s="4"/>
      <c r="BC832" s="4"/>
      <c r="BD832" s="4"/>
      <c r="BE832" s="4"/>
      <c r="BF832" s="4"/>
      <c r="BG832" s="4"/>
      <c r="BH832" s="4"/>
      <c r="BI832" s="4"/>
      <c r="BJ832" s="4"/>
      <c r="BK832" s="4"/>
      <c r="BL832" s="4"/>
      <c r="BM832" s="4"/>
    </row>
    <row r="833" spans="1:65" x14ac:dyDescent="0.15">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c r="AG833" s="4"/>
      <c r="AH833" s="4"/>
      <c r="AI833" s="4"/>
      <c r="AJ833" s="4"/>
      <c r="AK833" s="4"/>
      <c r="AL833" s="4"/>
      <c r="AM833" s="4"/>
      <c r="AN833" s="4"/>
      <c r="AO833" s="4"/>
      <c r="AP833" s="4"/>
      <c r="AQ833" s="4"/>
      <c r="AR833" s="4"/>
      <c r="AS833" s="4"/>
      <c r="AT833" s="4"/>
      <c r="AU833" s="4"/>
      <c r="AV833" s="4"/>
      <c r="AW833" s="4"/>
      <c r="AX833" s="4"/>
      <c r="AY833" s="4"/>
      <c r="AZ833" s="4"/>
      <c r="BA833" s="4"/>
      <c r="BB833" s="4"/>
      <c r="BC833" s="4"/>
      <c r="BD833" s="4"/>
      <c r="BE833" s="4"/>
      <c r="BF833" s="4"/>
      <c r="BG833" s="4"/>
      <c r="BH833" s="4"/>
      <c r="BI833" s="4"/>
      <c r="BJ833" s="4"/>
      <c r="BK833" s="4"/>
      <c r="BL833" s="4"/>
      <c r="BM833" s="4"/>
    </row>
    <row r="834" spans="1:65" x14ac:dyDescent="0.15">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c r="AG834" s="4"/>
      <c r="AH834" s="4"/>
      <c r="AI834" s="4"/>
      <c r="AJ834" s="4"/>
      <c r="AK834" s="4"/>
      <c r="AL834" s="4"/>
      <c r="AM834" s="4"/>
      <c r="AN834" s="4"/>
      <c r="AO834" s="4"/>
      <c r="AP834" s="4"/>
      <c r="AQ834" s="4"/>
      <c r="AR834" s="4"/>
      <c r="AS834" s="4"/>
      <c r="AT834" s="4"/>
      <c r="AU834" s="4"/>
      <c r="AV834" s="4"/>
      <c r="AW834" s="4"/>
      <c r="AX834" s="4"/>
      <c r="AY834" s="4"/>
      <c r="AZ834" s="4"/>
      <c r="BA834" s="4"/>
      <c r="BB834" s="4"/>
      <c r="BC834" s="4"/>
      <c r="BD834" s="4"/>
      <c r="BE834" s="4"/>
      <c r="BF834" s="4"/>
      <c r="BG834" s="4"/>
      <c r="BH834" s="4"/>
      <c r="BI834" s="4"/>
      <c r="BJ834" s="4"/>
      <c r="BK834" s="4"/>
      <c r="BL834" s="4"/>
      <c r="BM834" s="4"/>
    </row>
    <row r="835" spans="1:65" x14ac:dyDescent="0.1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c r="AG835" s="4"/>
      <c r="AH835" s="4"/>
      <c r="AI835" s="4"/>
      <c r="AJ835" s="4"/>
      <c r="AK835" s="4"/>
      <c r="AL835" s="4"/>
      <c r="AM835" s="4"/>
      <c r="AN835" s="4"/>
      <c r="AO835" s="4"/>
      <c r="AP835" s="4"/>
      <c r="AQ835" s="4"/>
      <c r="AR835" s="4"/>
      <c r="AS835" s="4"/>
      <c r="AT835" s="4"/>
      <c r="AU835" s="4"/>
      <c r="AV835" s="4"/>
      <c r="AW835" s="4"/>
      <c r="AX835" s="4"/>
      <c r="AY835" s="4"/>
      <c r="AZ835" s="4"/>
      <c r="BA835" s="4"/>
      <c r="BB835" s="4"/>
      <c r="BC835" s="4"/>
      <c r="BD835" s="4"/>
      <c r="BE835" s="4"/>
      <c r="BF835" s="4"/>
      <c r="BG835" s="4"/>
      <c r="BH835" s="4"/>
      <c r="BI835" s="4"/>
      <c r="BJ835" s="4"/>
      <c r="BK835" s="4"/>
      <c r="BL835" s="4"/>
      <c r="BM835" s="4"/>
    </row>
    <row r="836" spans="1:65" x14ac:dyDescent="0.15">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c r="AG836" s="4"/>
      <c r="AH836" s="4"/>
      <c r="AI836" s="4"/>
      <c r="AJ836" s="4"/>
      <c r="AK836" s="4"/>
      <c r="AL836" s="4"/>
      <c r="AM836" s="4"/>
      <c r="AN836" s="4"/>
      <c r="AO836" s="4"/>
      <c r="AP836" s="4"/>
      <c r="AQ836" s="4"/>
      <c r="AR836" s="4"/>
      <c r="AS836" s="4"/>
      <c r="AT836" s="4"/>
      <c r="AU836" s="4"/>
      <c r="AV836" s="4"/>
      <c r="AW836" s="4"/>
      <c r="AX836" s="4"/>
      <c r="AY836" s="4"/>
      <c r="AZ836" s="4"/>
      <c r="BA836" s="4"/>
      <c r="BB836" s="4"/>
      <c r="BC836" s="4"/>
      <c r="BD836" s="4"/>
      <c r="BE836" s="4"/>
      <c r="BF836" s="4"/>
      <c r="BG836" s="4"/>
      <c r="BH836" s="4"/>
      <c r="BI836" s="4"/>
      <c r="BJ836" s="4"/>
      <c r="BK836" s="4"/>
      <c r="BL836" s="4"/>
      <c r="BM836" s="4"/>
    </row>
    <row r="837" spans="1:65" x14ac:dyDescent="0.15">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c r="AG837" s="4"/>
      <c r="AH837" s="4"/>
      <c r="AI837" s="4"/>
      <c r="AJ837" s="4"/>
      <c r="AK837" s="4"/>
      <c r="AL837" s="4"/>
      <c r="AM837" s="4"/>
      <c r="AN837" s="4"/>
      <c r="AO837" s="4"/>
      <c r="AP837" s="4"/>
      <c r="AQ837" s="4"/>
      <c r="AR837" s="4"/>
      <c r="AS837" s="4"/>
      <c r="AT837" s="4"/>
      <c r="AU837" s="4"/>
      <c r="AV837" s="4"/>
      <c r="AW837" s="4"/>
      <c r="AX837" s="4"/>
      <c r="AY837" s="4"/>
      <c r="AZ837" s="4"/>
      <c r="BA837" s="4"/>
      <c r="BB837" s="4"/>
      <c r="BC837" s="4"/>
      <c r="BD837" s="4"/>
      <c r="BE837" s="4"/>
      <c r="BF837" s="4"/>
      <c r="BG837" s="4"/>
      <c r="BH837" s="4"/>
      <c r="BI837" s="4"/>
      <c r="BJ837" s="4"/>
      <c r="BK837" s="4"/>
      <c r="BL837" s="4"/>
      <c r="BM837" s="4"/>
    </row>
    <row r="838" spans="1:65" x14ac:dyDescent="0.15">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c r="AG838" s="4"/>
      <c r="AH838" s="4"/>
      <c r="AI838" s="4"/>
      <c r="AJ838" s="4"/>
      <c r="AK838" s="4"/>
      <c r="AL838" s="4"/>
      <c r="AM838" s="4"/>
      <c r="AN838" s="4"/>
      <c r="AO838" s="4"/>
      <c r="AP838" s="4"/>
      <c r="AQ838" s="4"/>
      <c r="AR838" s="4"/>
      <c r="AS838" s="4"/>
      <c r="AT838" s="4"/>
      <c r="AU838" s="4"/>
      <c r="AV838" s="4"/>
      <c r="AW838" s="4"/>
      <c r="AX838" s="4"/>
      <c r="AY838" s="4"/>
      <c r="AZ838" s="4"/>
      <c r="BA838" s="4"/>
      <c r="BB838" s="4"/>
      <c r="BC838" s="4"/>
      <c r="BD838" s="4"/>
      <c r="BE838" s="4"/>
      <c r="BF838" s="4"/>
      <c r="BG838" s="4"/>
      <c r="BH838" s="4"/>
      <c r="BI838" s="4"/>
      <c r="BJ838" s="4"/>
      <c r="BK838" s="4"/>
      <c r="BL838" s="4"/>
      <c r="BM838" s="4"/>
    </row>
    <row r="839" spans="1:65" x14ac:dyDescent="0.15">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c r="AG839" s="4"/>
      <c r="AH839" s="4"/>
      <c r="AI839" s="4"/>
      <c r="AJ839" s="4"/>
      <c r="AK839" s="4"/>
      <c r="AL839" s="4"/>
      <c r="AM839" s="4"/>
      <c r="AN839" s="4"/>
      <c r="AO839" s="4"/>
      <c r="AP839" s="4"/>
      <c r="AQ839" s="4"/>
      <c r="AR839" s="4"/>
      <c r="AS839" s="4"/>
      <c r="AT839" s="4"/>
      <c r="AU839" s="4"/>
      <c r="AV839" s="4"/>
      <c r="AW839" s="4"/>
      <c r="AX839" s="4"/>
      <c r="AY839" s="4"/>
      <c r="AZ839" s="4"/>
      <c r="BA839" s="4"/>
      <c r="BB839" s="4"/>
      <c r="BC839" s="4"/>
      <c r="BD839" s="4"/>
      <c r="BE839" s="4"/>
      <c r="BF839" s="4"/>
      <c r="BG839" s="4"/>
      <c r="BH839" s="4"/>
      <c r="BI839" s="4"/>
      <c r="BJ839" s="4"/>
      <c r="BK839" s="4"/>
      <c r="BL839" s="4"/>
      <c r="BM839" s="4"/>
    </row>
    <row r="840" spans="1:65" x14ac:dyDescent="0.15">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c r="AG840" s="4"/>
      <c r="AH840" s="4"/>
      <c r="AI840" s="4"/>
      <c r="AJ840" s="4"/>
      <c r="AK840" s="4"/>
      <c r="AL840" s="4"/>
      <c r="AM840" s="4"/>
      <c r="AN840" s="4"/>
      <c r="AO840" s="4"/>
      <c r="AP840" s="4"/>
      <c r="AQ840" s="4"/>
      <c r="AR840" s="4"/>
      <c r="AS840" s="4"/>
      <c r="AT840" s="4"/>
      <c r="AU840" s="4"/>
      <c r="AV840" s="4"/>
      <c r="AW840" s="4"/>
      <c r="AX840" s="4"/>
      <c r="AY840" s="4"/>
      <c r="AZ840" s="4"/>
      <c r="BA840" s="4"/>
      <c r="BB840" s="4"/>
      <c r="BC840" s="4"/>
      <c r="BD840" s="4"/>
      <c r="BE840" s="4"/>
      <c r="BF840" s="4"/>
      <c r="BG840" s="4"/>
      <c r="BH840" s="4"/>
      <c r="BI840" s="4"/>
      <c r="BJ840" s="4"/>
      <c r="BK840" s="4"/>
      <c r="BL840" s="4"/>
      <c r="BM840" s="4"/>
    </row>
    <row r="841" spans="1:65" x14ac:dyDescent="0.15">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c r="AG841" s="4"/>
      <c r="AH841" s="4"/>
      <c r="AI841" s="4"/>
      <c r="AJ841" s="4"/>
      <c r="AK841" s="4"/>
      <c r="AL841" s="4"/>
      <c r="AM841" s="4"/>
      <c r="AN841" s="4"/>
      <c r="AO841" s="4"/>
      <c r="AP841" s="4"/>
      <c r="AQ841" s="4"/>
      <c r="AR841" s="4"/>
      <c r="AS841" s="4"/>
      <c r="AT841" s="4"/>
      <c r="AU841" s="4"/>
      <c r="AV841" s="4"/>
      <c r="AW841" s="4"/>
      <c r="AX841" s="4"/>
      <c r="AY841" s="4"/>
      <c r="AZ841" s="4"/>
      <c r="BA841" s="4"/>
      <c r="BB841" s="4"/>
      <c r="BC841" s="4"/>
      <c r="BD841" s="4"/>
      <c r="BE841" s="4"/>
      <c r="BF841" s="4"/>
      <c r="BG841" s="4"/>
      <c r="BH841" s="4"/>
      <c r="BI841" s="4"/>
      <c r="BJ841" s="4"/>
      <c r="BK841" s="4"/>
      <c r="BL841" s="4"/>
      <c r="BM841" s="4"/>
    </row>
    <row r="842" spans="1:65" x14ac:dyDescent="0.15">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c r="AG842" s="4"/>
      <c r="AH842" s="4"/>
      <c r="AI842" s="4"/>
      <c r="AJ842" s="4"/>
      <c r="AK842" s="4"/>
      <c r="AL842" s="4"/>
      <c r="AM842" s="4"/>
      <c r="AN842" s="4"/>
      <c r="AO842" s="4"/>
      <c r="AP842" s="4"/>
      <c r="AQ842" s="4"/>
      <c r="AR842" s="4"/>
      <c r="AS842" s="4"/>
      <c r="AT842" s="4"/>
      <c r="AU842" s="4"/>
      <c r="AV842" s="4"/>
      <c r="AW842" s="4"/>
      <c r="AX842" s="4"/>
      <c r="AY842" s="4"/>
      <c r="AZ842" s="4"/>
      <c r="BA842" s="4"/>
      <c r="BB842" s="4"/>
      <c r="BC842" s="4"/>
      <c r="BD842" s="4"/>
      <c r="BE842" s="4"/>
      <c r="BF842" s="4"/>
      <c r="BG842" s="4"/>
      <c r="BH842" s="4"/>
      <c r="BI842" s="4"/>
      <c r="BJ842" s="4"/>
      <c r="BK842" s="4"/>
      <c r="BL842" s="4"/>
      <c r="BM842" s="4"/>
    </row>
    <row r="843" spans="1:65" x14ac:dyDescent="0.15">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c r="AG843" s="4"/>
      <c r="AH843" s="4"/>
      <c r="AI843" s="4"/>
      <c r="AJ843" s="4"/>
      <c r="AK843" s="4"/>
      <c r="AL843" s="4"/>
      <c r="AM843" s="4"/>
      <c r="AN843" s="4"/>
      <c r="AO843" s="4"/>
      <c r="AP843" s="4"/>
      <c r="AQ843" s="4"/>
      <c r="AR843" s="4"/>
      <c r="AS843" s="4"/>
      <c r="AT843" s="4"/>
      <c r="AU843" s="4"/>
      <c r="AV843" s="4"/>
      <c r="AW843" s="4"/>
      <c r="AX843" s="4"/>
      <c r="AY843" s="4"/>
      <c r="AZ843" s="4"/>
      <c r="BA843" s="4"/>
      <c r="BB843" s="4"/>
      <c r="BC843" s="4"/>
      <c r="BD843" s="4"/>
      <c r="BE843" s="4"/>
      <c r="BF843" s="4"/>
      <c r="BG843" s="4"/>
      <c r="BH843" s="4"/>
      <c r="BI843" s="4"/>
      <c r="BJ843" s="4"/>
      <c r="BK843" s="4"/>
      <c r="BL843" s="4"/>
      <c r="BM843" s="4"/>
    </row>
    <row r="844" spans="1:65" x14ac:dyDescent="0.15">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c r="AG844" s="4"/>
      <c r="AH844" s="4"/>
      <c r="AI844" s="4"/>
      <c r="AJ844" s="4"/>
      <c r="AK844" s="4"/>
      <c r="AL844" s="4"/>
      <c r="AM844" s="4"/>
      <c r="AN844" s="4"/>
      <c r="AO844" s="4"/>
      <c r="AP844" s="4"/>
      <c r="AQ844" s="4"/>
      <c r="AR844" s="4"/>
      <c r="AS844" s="4"/>
      <c r="AT844" s="4"/>
      <c r="AU844" s="4"/>
      <c r="AV844" s="4"/>
      <c r="AW844" s="4"/>
      <c r="AX844" s="4"/>
      <c r="AY844" s="4"/>
      <c r="AZ844" s="4"/>
      <c r="BA844" s="4"/>
      <c r="BB844" s="4"/>
      <c r="BC844" s="4"/>
      <c r="BD844" s="4"/>
      <c r="BE844" s="4"/>
      <c r="BF844" s="4"/>
      <c r="BG844" s="4"/>
      <c r="BH844" s="4"/>
      <c r="BI844" s="4"/>
      <c r="BJ844" s="4"/>
      <c r="BK844" s="4"/>
      <c r="BL844" s="4"/>
      <c r="BM844" s="4"/>
    </row>
    <row r="845" spans="1:65" x14ac:dyDescent="0.1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c r="AG845" s="4"/>
      <c r="AH845" s="4"/>
      <c r="AI845" s="4"/>
      <c r="AJ845" s="4"/>
      <c r="AK845" s="4"/>
      <c r="AL845" s="4"/>
      <c r="AM845" s="4"/>
      <c r="AN845" s="4"/>
      <c r="AO845" s="4"/>
      <c r="AP845" s="4"/>
      <c r="AQ845" s="4"/>
      <c r="AR845" s="4"/>
      <c r="AS845" s="4"/>
      <c r="AT845" s="4"/>
      <c r="AU845" s="4"/>
      <c r="AV845" s="4"/>
      <c r="AW845" s="4"/>
      <c r="AX845" s="4"/>
      <c r="AY845" s="4"/>
      <c r="AZ845" s="4"/>
      <c r="BA845" s="4"/>
      <c r="BB845" s="4"/>
      <c r="BC845" s="4"/>
      <c r="BD845" s="4"/>
      <c r="BE845" s="4"/>
      <c r="BF845" s="4"/>
      <c r="BG845" s="4"/>
      <c r="BH845" s="4"/>
      <c r="BI845" s="4"/>
      <c r="BJ845" s="4"/>
      <c r="BK845" s="4"/>
      <c r="BL845" s="4"/>
      <c r="BM845" s="4"/>
    </row>
    <row r="846" spans="1:65" x14ac:dyDescent="0.15">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c r="AG846" s="4"/>
      <c r="AH846" s="4"/>
      <c r="AI846" s="4"/>
      <c r="AJ846" s="4"/>
      <c r="AK846" s="4"/>
      <c r="AL846" s="4"/>
      <c r="AM846" s="4"/>
      <c r="AN846" s="4"/>
      <c r="AO846" s="4"/>
      <c r="AP846" s="4"/>
      <c r="AQ846" s="4"/>
      <c r="AR846" s="4"/>
      <c r="AS846" s="4"/>
      <c r="AT846" s="4"/>
      <c r="AU846" s="4"/>
      <c r="AV846" s="4"/>
      <c r="AW846" s="4"/>
      <c r="AX846" s="4"/>
      <c r="AY846" s="4"/>
      <c r="AZ846" s="4"/>
      <c r="BA846" s="4"/>
      <c r="BB846" s="4"/>
      <c r="BC846" s="4"/>
      <c r="BD846" s="4"/>
      <c r="BE846" s="4"/>
      <c r="BF846" s="4"/>
      <c r="BG846" s="4"/>
      <c r="BH846" s="4"/>
      <c r="BI846" s="4"/>
      <c r="BJ846" s="4"/>
      <c r="BK846" s="4"/>
      <c r="BL846" s="4"/>
      <c r="BM846" s="4"/>
    </row>
    <row r="847" spans="1:65" x14ac:dyDescent="0.15">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c r="AG847" s="4"/>
      <c r="AH847" s="4"/>
      <c r="AI847" s="4"/>
      <c r="AJ847" s="4"/>
      <c r="AK847" s="4"/>
      <c r="AL847" s="4"/>
      <c r="AM847" s="4"/>
      <c r="AN847" s="4"/>
      <c r="AO847" s="4"/>
      <c r="AP847" s="4"/>
      <c r="AQ847" s="4"/>
      <c r="AR847" s="4"/>
      <c r="AS847" s="4"/>
      <c r="AT847" s="4"/>
      <c r="AU847" s="4"/>
      <c r="AV847" s="4"/>
      <c r="AW847" s="4"/>
      <c r="AX847" s="4"/>
      <c r="AY847" s="4"/>
      <c r="AZ847" s="4"/>
      <c r="BA847" s="4"/>
      <c r="BB847" s="4"/>
      <c r="BC847" s="4"/>
      <c r="BD847" s="4"/>
      <c r="BE847" s="4"/>
      <c r="BF847" s="4"/>
      <c r="BG847" s="4"/>
      <c r="BH847" s="4"/>
      <c r="BI847" s="4"/>
      <c r="BJ847" s="4"/>
      <c r="BK847" s="4"/>
      <c r="BL847" s="4"/>
      <c r="BM847" s="4"/>
    </row>
    <row r="848" spans="1:65" x14ac:dyDescent="0.15">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c r="AG848" s="4"/>
      <c r="AH848" s="4"/>
      <c r="AI848" s="4"/>
      <c r="AJ848" s="4"/>
      <c r="AK848" s="4"/>
      <c r="AL848" s="4"/>
      <c r="AM848" s="4"/>
      <c r="AN848" s="4"/>
      <c r="AO848" s="4"/>
      <c r="AP848" s="4"/>
      <c r="AQ848" s="4"/>
      <c r="AR848" s="4"/>
      <c r="AS848" s="4"/>
      <c r="AT848" s="4"/>
      <c r="AU848" s="4"/>
      <c r="AV848" s="4"/>
      <c r="AW848" s="4"/>
      <c r="AX848" s="4"/>
      <c r="AY848" s="4"/>
      <c r="AZ848" s="4"/>
      <c r="BA848" s="4"/>
      <c r="BB848" s="4"/>
      <c r="BC848" s="4"/>
      <c r="BD848" s="4"/>
      <c r="BE848" s="4"/>
      <c r="BF848" s="4"/>
      <c r="BG848" s="4"/>
      <c r="BH848" s="4"/>
      <c r="BI848" s="4"/>
      <c r="BJ848" s="4"/>
      <c r="BK848" s="4"/>
      <c r="BL848" s="4"/>
      <c r="BM848" s="4"/>
    </row>
    <row r="849" spans="1:65" x14ac:dyDescent="0.15">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c r="AG849" s="4"/>
      <c r="AH849" s="4"/>
      <c r="AI849" s="4"/>
      <c r="AJ849" s="4"/>
      <c r="AK849" s="4"/>
      <c r="AL849" s="4"/>
      <c r="AM849" s="4"/>
      <c r="AN849" s="4"/>
      <c r="AO849" s="4"/>
      <c r="AP849" s="4"/>
      <c r="AQ849" s="4"/>
      <c r="AR849" s="4"/>
      <c r="AS849" s="4"/>
      <c r="AT849" s="4"/>
      <c r="AU849" s="4"/>
      <c r="AV849" s="4"/>
      <c r="AW849" s="4"/>
      <c r="AX849" s="4"/>
      <c r="AY849" s="4"/>
      <c r="AZ849" s="4"/>
      <c r="BA849" s="4"/>
      <c r="BB849" s="4"/>
      <c r="BC849" s="4"/>
      <c r="BD849" s="4"/>
      <c r="BE849" s="4"/>
      <c r="BF849" s="4"/>
      <c r="BG849" s="4"/>
      <c r="BH849" s="4"/>
      <c r="BI849" s="4"/>
      <c r="BJ849" s="4"/>
      <c r="BK849" s="4"/>
      <c r="BL849" s="4"/>
      <c r="BM849" s="4"/>
    </row>
    <row r="850" spans="1:65" x14ac:dyDescent="0.15">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c r="AG850" s="4"/>
      <c r="AH850" s="4"/>
      <c r="AI850" s="4"/>
      <c r="AJ850" s="4"/>
      <c r="AK850" s="4"/>
      <c r="AL850" s="4"/>
      <c r="AM850" s="4"/>
      <c r="AN850" s="4"/>
      <c r="AO850" s="4"/>
      <c r="AP850" s="4"/>
      <c r="AQ850" s="4"/>
      <c r="AR850" s="4"/>
      <c r="AS850" s="4"/>
      <c r="AT850" s="4"/>
      <c r="AU850" s="4"/>
      <c r="AV850" s="4"/>
      <c r="AW850" s="4"/>
      <c r="AX850" s="4"/>
      <c r="AY850" s="4"/>
      <c r="AZ850" s="4"/>
      <c r="BA850" s="4"/>
      <c r="BB850" s="4"/>
      <c r="BC850" s="4"/>
      <c r="BD850" s="4"/>
      <c r="BE850" s="4"/>
      <c r="BF850" s="4"/>
      <c r="BG850" s="4"/>
      <c r="BH850" s="4"/>
      <c r="BI850" s="4"/>
      <c r="BJ850" s="4"/>
      <c r="BK850" s="4"/>
      <c r="BL850" s="4"/>
      <c r="BM850" s="4"/>
    </row>
    <row r="851" spans="1:65" x14ac:dyDescent="0.15">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c r="AG851" s="4"/>
      <c r="AH851" s="4"/>
      <c r="AI851" s="4"/>
      <c r="AJ851" s="4"/>
      <c r="AK851" s="4"/>
      <c r="AL851" s="4"/>
      <c r="AM851" s="4"/>
      <c r="AN851" s="4"/>
      <c r="AO851" s="4"/>
      <c r="AP851" s="4"/>
      <c r="AQ851" s="4"/>
      <c r="AR851" s="4"/>
      <c r="AS851" s="4"/>
      <c r="AT851" s="4"/>
      <c r="AU851" s="4"/>
      <c r="AV851" s="4"/>
      <c r="AW851" s="4"/>
      <c r="AX851" s="4"/>
      <c r="AY851" s="4"/>
      <c r="AZ851" s="4"/>
      <c r="BA851" s="4"/>
      <c r="BB851" s="4"/>
      <c r="BC851" s="4"/>
      <c r="BD851" s="4"/>
      <c r="BE851" s="4"/>
      <c r="BF851" s="4"/>
      <c r="BG851" s="4"/>
      <c r="BH851" s="4"/>
      <c r="BI851" s="4"/>
      <c r="BJ851" s="4"/>
      <c r="BK851" s="4"/>
      <c r="BL851" s="4"/>
      <c r="BM851" s="4"/>
    </row>
    <row r="852" spans="1:65" x14ac:dyDescent="0.15">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c r="AG852" s="4"/>
      <c r="AH852" s="4"/>
      <c r="AI852" s="4"/>
      <c r="AJ852" s="4"/>
      <c r="AK852" s="4"/>
      <c r="AL852" s="4"/>
      <c r="AM852" s="4"/>
      <c r="AN852" s="4"/>
      <c r="AO852" s="4"/>
      <c r="AP852" s="4"/>
      <c r="AQ852" s="4"/>
      <c r="AR852" s="4"/>
      <c r="AS852" s="4"/>
      <c r="AT852" s="4"/>
      <c r="AU852" s="4"/>
      <c r="AV852" s="4"/>
      <c r="AW852" s="4"/>
      <c r="AX852" s="4"/>
      <c r="AY852" s="4"/>
      <c r="AZ852" s="4"/>
      <c r="BA852" s="4"/>
      <c r="BB852" s="4"/>
      <c r="BC852" s="4"/>
      <c r="BD852" s="4"/>
      <c r="BE852" s="4"/>
      <c r="BF852" s="4"/>
      <c r="BG852" s="4"/>
      <c r="BH852" s="4"/>
      <c r="BI852" s="4"/>
      <c r="BJ852" s="4"/>
      <c r="BK852" s="4"/>
      <c r="BL852" s="4"/>
      <c r="BM852" s="4"/>
    </row>
    <row r="853" spans="1:65" x14ac:dyDescent="0.15">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c r="AG853" s="4"/>
      <c r="AH853" s="4"/>
      <c r="AI853" s="4"/>
      <c r="AJ853" s="4"/>
      <c r="AK853" s="4"/>
      <c r="AL853" s="4"/>
      <c r="AM853" s="4"/>
      <c r="AN853" s="4"/>
      <c r="AO853" s="4"/>
      <c r="AP853" s="4"/>
      <c r="AQ853" s="4"/>
      <c r="AR853" s="4"/>
      <c r="AS853" s="4"/>
      <c r="AT853" s="4"/>
      <c r="AU853" s="4"/>
      <c r="AV853" s="4"/>
      <c r="AW853" s="4"/>
      <c r="AX853" s="4"/>
      <c r="AY853" s="4"/>
      <c r="AZ853" s="4"/>
      <c r="BA853" s="4"/>
      <c r="BB853" s="4"/>
      <c r="BC853" s="4"/>
      <c r="BD853" s="4"/>
      <c r="BE853" s="4"/>
      <c r="BF853" s="4"/>
      <c r="BG853" s="4"/>
      <c r="BH853" s="4"/>
      <c r="BI853" s="4"/>
      <c r="BJ853" s="4"/>
      <c r="BK853" s="4"/>
      <c r="BL853" s="4"/>
      <c r="BM853" s="4"/>
    </row>
    <row r="854" spans="1:65" x14ac:dyDescent="0.15">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c r="AG854" s="4"/>
      <c r="AH854" s="4"/>
      <c r="AI854" s="4"/>
      <c r="AJ854" s="4"/>
      <c r="AK854" s="4"/>
      <c r="AL854" s="4"/>
      <c r="AM854" s="4"/>
      <c r="AN854" s="4"/>
      <c r="AO854" s="4"/>
      <c r="AP854" s="4"/>
      <c r="AQ854" s="4"/>
      <c r="AR854" s="4"/>
      <c r="AS854" s="4"/>
      <c r="AT854" s="4"/>
      <c r="AU854" s="4"/>
      <c r="AV854" s="4"/>
      <c r="AW854" s="4"/>
      <c r="AX854" s="4"/>
      <c r="AY854" s="4"/>
      <c r="AZ854" s="4"/>
      <c r="BA854" s="4"/>
      <c r="BB854" s="4"/>
      <c r="BC854" s="4"/>
      <c r="BD854" s="4"/>
      <c r="BE854" s="4"/>
      <c r="BF854" s="4"/>
      <c r="BG854" s="4"/>
      <c r="BH854" s="4"/>
      <c r="BI854" s="4"/>
      <c r="BJ854" s="4"/>
      <c r="BK854" s="4"/>
      <c r="BL854" s="4"/>
      <c r="BM854" s="4"/>
    </row>
    <row r="855" spans="1:65" x14ac:dyDescent="0.1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c r="AG855" s="4"/>
      <c r="AH855" s="4"/>
      <c r="AI855" s="4"/>
      <c r="AJ855" s="4"/>
      <c r="AK855" s="4"/>
      <c r="AL855" s="4"/>
      <c r="AM855" s="4"/>
      <c r="AN855" s="4"/>
      <c r="AO855" s="4"/>
      <c r="AP855" s="4"/>
      <c r="AQ855" s="4"/>
      <c r="AR855" s="4"/>
      <c r="AS855" s="4"/>
      <c r="AT855" s="4"/>
      <c r="AU855" s="4"/>
      <c r="AV855" s="4"/>
      <c r="AW855" s="4"/>
      <c r="AX855" s="4"/>
      <c r="AY855" s="4"/>
      <c r="AZ855" s="4"/>
      <c r="BA855" s="4"/>
      <c r="BB855" s="4"/>
      <c r="BC855" s="4"/>
      <c r="BD855" s="4"/>
      <c r="BE855" s="4"/>
      <c r="BF855" s="4"/>
      <c r="BG855" s="4"/>
      <c r="BH855" s="4"/>
      <c r="BI855" s="4"/>
      <c r="BJ855" s="4"/>
      <c r="BK855" s="4"/>
      <c r="BL855" s="4"/>
      <c r="BM855" s="4"/>
    </row>
    <row r="856" spans="1:65" x14ac:dyDescent="0.15">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c r="AG856" s="4"/>
      <c r="AH856" s="4"/>
      <c r="AI856" s="4"/>
      <c r="AJ856" s="4"/>
      <c r="AK856" s="4"/>
      <c r="AL856" s="4"/>
      <c r="AM856" s="4"/>
      <c r="AN856" s="4"/>
      <c r="AO856" s="4"/>
      <c r="AP856" s="4"/>
      <c r="AQ856" s="4"/>
      <c r="AR856" s="4"/>
      <c r="AS856" s="4"/>
      <c r="AT856" s="4"/>
      <c r="AU856" s="4"/>
      <c r="AV856" s="4"/>
      <c r="AW856" s="4"/>
      <c r="AX856" s="4"/>
      <c r="AY856" s="4"/>
      <c r="AZ856" s="4"/>
      <c r="BA856" s="4"/>
      <c r="BB856" s="4"/>
      <c r="BC856" s="4"/>
      <c r="BD856" s="4"/>
      <c r="BE856" s="4"/>
      <c r="BF856" s="4"/>
      <c r="BG856" s="4"/>
      <c r="BH856" s="4"/>
      <c r="BI856" s="4"/>
      <c r="BJ856" s="4"/>
      <c r="BK856" s="4"/>
      <c r="BL856" s="4"/>
      <c r="BM856" s="4"/>
    </row>
    <row r="857" spans="1:65" x14ac:dyDescent="0.15">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c r="AG857" s="4"/>
      <c r="AH857" s="4"/>
      <c r="AI857" s="4"/>
      <c r="AJ857" s="4"/>
      <c r="AK857" s="4"/>
      <c r="AL857" s="4"/>
      <c r="AM857" s="4"/>
      <c r="AN857" s="4"/>
      <c r="AO857" s="4"/>
      <c r="AP857" s="4"/>
      <c r="AQ857" s="4"/>
      <c r="AR857" s="4"/>
      <c r="AS857" s="4"/>
      <c r="AT857" s="4"/>
      <c r="AU857" s="4"/>
      <c r="AV857" s="4"/>
      <c r="AW857" s="4"/>
      <c r="AX857" s="4"/>
      <c r="AY857" s="4"/>
      <c r="AZ857" s="4"/>
      <c r="BA857" s="4"/>
      <c r="BB857" s="4"/>
      <c r="BC857" s="4"/>
      <c r="BD857" s="4"/>
      <c r="BE857" s="4"/>
      <c r="BF857" s="4"/>
      <c r="BG857" s="4"/>
      <c r="BH857" s="4"/>
      <c r="BI857" s="4"/>
      <c r="BJ857" s="4"/>
      <c r="BK857" s="4"/>
      <c r="BL857" s="4"/>
      <c r="BM857" s="4"/>
    </row>
    <row r="858" spans="1:65" x14ac:dyDescent="0.15">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c r="AG858" s="4"/>
      <c r="AH858" s="4"/>
      <c r="AI858" s="4"/>
      <c r="AJ858" s="4"/>
      <c r="AK858" s="4"/>
      <c r="AL858" s="4"/>
      <c r="AM858" s="4"/>
      <c r="AN858" s="4"/>
      <c r="AO858" s="4"/>
      <c r="AP858" s="4"/>
      <c r="AQ858" s="4"/>
      <c r="AR858" s="4"/>
      <c r="AS858" s="4"/>
      <c r="AT858" s="4"/>
      <c r="AU858" s="4"/>
      <c r="AV858" s="4"/>
      <c r="AW858" s="4"/>
      <c r="AX858" s="4"/>
      <c r="AY858" s="4"/>
      <c r="AZ858" s="4"/>
      <c r="BA858" s="4"/>
      <c r="BB858" s="4"/>
      <c r="BC858" s="4"/>
      <c r="BD858" s="4"/>
      <c r="BE858" s="4"/>
      <c r="BF858" s="4"/>
      <c r="BG858" s="4"/>
      <c r="BH858" s="4"/>
      <c r="BI858" s="4"/>
      <c r="BJ858" s="4"/>
      <c r="BK858" s="4"/>
      <c r="BL858" s="4"/>
      <c r="BM858" s="4"/>
    </row>
    <row r="859" spans="1:65" x14ac:dyDescent="0.15">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c r="AG859" s="4"/>
      <c r="AH859" s="4"/>
      <c r="AI859" s="4"/>
      <c r="AJ859" s="4"/>
      <c r="AK859" s="4"/>
      <c r="AL859" s="4"/>
      <c r="AM859" s="4"/>
      <c r="AN859" s="4"/>
      <c r="AO859" s="4"/>
      <c r="AP859" s="4"/>
      <c r="AQ859" s="4"/>
      <c r="AR859" s="4"/>
      <c r="AS859" s="4"/>
      <c r="AT859" s="4"/>
      <c r="AU859" s="4"/>
      <c r="AV859" s="4"/>
      <c r="AW859" s="4"/>
      <c r="AX859" s="4"/>
      <c r="AY859" s="4"/>
      <c r="AZ859" s="4"/>
      <c r="BA859" s="4"/>
      <c r="BB859" s="4"/>
      <c r="BC859" s="4"/>
      <c r="BD859" s="4"/>
      <c r="BE859" s="4"/>
      <c r="BF859" s="4"/>
      <c r="BG859" s="4"/>
      <c r="BH859" s="4"/>
      <c r="BI859" s="4"/>
      <c r="BJ859" s="4"/>
      <c r="BK859" s="4"/>
      <c r="BL859" s="4"/>
      <c r="BM859" s="4"/>
    </row>
    <row r="860" spans="1:65" x14ac:dyDescent="0.15">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c r="AG860" s="4"/>
      <c r="AH860" s="4"/>
      <c r="AI860" s="4"/>
      <c r="AJ860" s="4"/>
      <c r="AK860" s="4"/>
      <c r="AL860" s="4"/>
      <c r="AM860" s="4"/>
      <c r="AN860" s="4"/>
      <c r="AO860" s="4"/>
      <c r="AP860" s="4"/>
      <c r="AQ860" s="4"/>
      <c r="AR860" s="4"/>
      <c r="AS860" s="4"/>
      <c r="AT860" s="4"/>
      <c r="AU860" s="4"/>
      <c r="AV860" s="4"/>
      <c r="AW860" s="4"/>
      <c r="AX860" s="4"/>
      <c r="AY860" s="4"/>
      <c r="AZ860" s="4"/>
      <c r="BA860" s="4"/>
      <c r="BB860" s="4"/>
      <c r="BC860" s="4"/>
      <c r="BD860" s="4"/>
      <c r="BE860" s="4"/>
      <c r="BF860" s="4"/>
      <c r="BG860" s="4"/>
      <c r="BH860" s="4"/>
      <c r="BI860" s="4"/>
      <c r="BJ860" s="4"/>
      <c r="BK860" s="4"/>
      <c r="BL860" s="4"/>
      <c r="BM860" s="4"/>
    </row>
    <row r="861" spans="1:65" x14ac:dyDescent="0.15">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c r="AG861" s="4"/>
      <c r="AH861" s="4"/>
      <c r="AI861" s="4"/>
      <c r="AJ861" s="4"/>
      <c r="AK861" s="4"/>
      <c r="AL861" s="4"/>
      <c r="AM861" s="4"/>
      <c r="AN861" s="4"/>
      <c r="AO861" s="4"/>
      <c r="AP861" s="4"/>
      <c r="AQ861" s="4"/>
      <c r="AR861" s="4"/>
      <c r="AS861" s="4"/>
      <c r="AT861" s="4"/>
      <c r="AU861" s="4"/>
      <c r="AV861" s="4"/>
      <c r="AW861" s="4"/>
      <c r="AX861" s="4"/>
      <c r="AY861" s="4"/>
      <c r="AZ861" s="4"/>
      <c r="BA861" s="4"/>
      <c r="BB861" s="4"/>
      <c r="BC861" s="4"/>
      <c r="BD861" s="4"/>
      <c r="BE861" s="4"/>
      <c r="BF861" s="4"/>
      <c r="BG861" s="4"/>
      <c r="BH861" s="4"/>
      <c r="BI861" s="4"/>
      <c r="BJ861" s="4"/>
      <c r="BK861" s="4"/>
      <c r="BL861" s="4"/>
      <c r="BM861" s="4"/>
    </row>
    <row r="862" spans="1:65" x14ac:dyDescent="0.15">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c r="AG862" s="4"/>
      <c r="AH862" s="4"/>
      <c r="AI862" s="4"/>
      <c r="AJ862" s="4"/>
      <c r="AK862" s="4"/>
      <c r="AL862" s="4"/>
      <c r="AM862" s="4"/>
      <c r="AN862" s="4"/>
      <c r="AO862" s="4"/>
      <c r="AP862" s="4"/>
      <c r="AQ862" s="4"/>
      <c r="AR862" s="4"/>
      <c r="AS862" s="4"/>
      <c r="AT862" s="4"/>
      <c r="AU862" s="4"/>
      <c r="AV862" s="4"/>
      <c r="AW862" s="4"/>
      <c r="AX862" s="4"/>
      <c r="AY862" s="4"/>
      <c r="AZ862" s="4"/>
      <c r="BA862" s="4"/>
      <c r="BB862" s="4"/>
      <c r="BC862" s="4"/>
      <c r="BD862" s="4"/>
      <c r="BE862" s="4"/>
      <c r="BF862" s="4"/>
      <c r="BG862" s="4"/>
      <c r="BH862" s="4"/>
      <c r="BI862" s="4"/>
      <c r="BJ862" s="4"/>
      <c r="BK862" s="4"/>
      <c r="BL862" s="4"/>
      <c r="BM862" s="4"/>
    </row>
    <row r="863" spans="1:65" x14ac:dyDescent="0.15">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c r="AG863" s="4"/>
      <c r="AH863" s="4"/>
      <c r="AI863" s="4"/>
      <c r="AJ863" s="4"/>
      <c r="AK863" s="4"/>
      <c r="AL863" s="4"/>
      <c r="AM863" s="4"/>
      <c r="AN863" s="4"/>
      <c r="AO863" s="4"/>
      <c r="AP863" s="4"/>
      <c r="AQ863" s="4"/>
      <c r="AR863" s="4"/>
      <c r="AS863" s="4"/>
      <c r="AT863" s="4"/>
      <c r="AU863" s="4"/>
      <c r="AV863" s="4"/>
      <c r="AW863" s="4"/>
      <c r="AX863" s="4"/>
      <c r="AY863" s="4"/>
      <c r="AZ863" s="4"/>
      <c r="BA863" s="4"/>
      <c r="BB863" s="4"/>
      <c r="BC863" s="4"/>
      <c r="BD863" s="4"/>
      <c r="BE863" s="4"/>
      <c r="BF863" s="4"/>
      <c r="BG863" s="4"/>
      <c r="BH863" s="4"/>
      <c r="BI863" s="4"/>
      <c r="BJ863" s="4"/>
      <c r="BK863" s="4"/>
      <c r="BL863" s="4"/>
      <c r="BM863" s="4"/>
    </row>
    <row r="864" spans="1:65" x14ac:dyDescent="0.15">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c r="AG864" s="4"/>
      <c r="AH864" s="4"/>
      <c r="AI864" s="4"/>
      <c r="AJ864" s="4"/>
      <c r="AK864" s="4"/>
      <c r="AL864" s="4"/>
      <c r="AM864" s="4"/>
      <c r="AN864" s="4"/>
      <c r="AO864" s="4"/>
      <c r="AP864" s="4"/>
      <c r="AQ864" s="4"/>
      <c r="AR864" s="4"/>
      <c r="AS864" s="4"/>
      <c r="AT864" s="4"/>
      <c r="AU864" s="4"/>
      <c r="AV864" s="4"/>
      <c r="AW864" s="4"/>
      <c r="AX864" s="4"/>
      <c r="AY864" s="4"/>
      <c r="AZ864" s="4"/>
      <c r="BA864" s="4"/>
      <c r="BB864" s="4"/>
      <c r="BC864" s="4"/>
      <c r="BD864" s="4"/>
      <c r="BE864" s="4"/>
      <c r="BF864" s="4"/>
      <c r="BG864" s="4"/>
      <c r="BH864" s="4"/>
      <c r="BI864" s="4"/>
      <c r="BJ864" s="4"/>
      <c r="BK864" s="4"/>
      <c r="BL864" s="4"/>
      <c r="BM864" s="4"/>
    </row>
    <row r="865" spans="1:65" x14ac:dyDescent="0.1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c r="AG865" s="4"/>
      <c r="AH865" s="4"/>
      <c r="AI865" s="4"/>
      <c r="AJ865" s="4"/>
      <c r="AK865" s="4"/>
      <c r="AL865" s="4"/>
      <c r="AM865" s="4"/>
      <c r="AN865" s="4"/>
      <c r="AO865" s="4"/>
      <c r="AP865" s="4"/>
      <c r="AQ865" s="4"/>
      <c r="AR865" s="4"/>
      <c r="AS865" s="4"/>
      <c r="AT865" s="4"/>
      <c r="AU865" s="4"/>
      <c r="AV865" s="4"/>
      <c r="AW865" s="4"/>
      <c r="AX865" s="4"/>
      <c r="AY865" s="4"/>
      <c r="AZ865" s="4"/>
      <c r="BA865" s="4"/>
      <c r="BB865" s="4"/>
      <c r="BC865" s="4"/>
      <c r="BD865" s="4"/>
      <c r="BE865" s="4"/>
      <c r="BF865" s="4"/>
      <c r="BG865" s="4"/>
      <c r="BH865" s="4"/>
      <c r="BI865" s="4"/>
      <c r="BJ865" s="4"/>
      <c r="BK865" s="4"/>
      <c r="BL865" s="4"/>
      <c r="BM865" s="4"/>
    </row>
    <row r="866" spans="1:65" x14ac:dyDescent="0.15">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c r="AG866" s="4"/>
      <c r="AH866" s="4"/>
      <c r="AI866" s="4"/>
      <c r="AJ866" s="4"/>
      <c r="AK866" s="4"/>
      <c r="AL866" s="4"/>
      <c r="AM866" s="4"/>
      <c r="AN866" s="4"/>
      <c r="AO866" s="4"/>
      <c r="AP866" s="4"/>
      <c r="AQ866" s="4"/>
      <c r="AR866" s="4"/>
      <c r="AS866" s="4"/>
      <c r="AT866" s="4"/>
      <c r="AU866" s="4"/>
      <c r="AV866" s="4"/>
      <c r="AW866" s="4"/>
      <c r="AX866" s="4"/>
      <c r="AY866" s="4"/>
      <c r="AZ866" s="4"/>
      <c r="BA866" s="4"/>
      <c r="BB866" s="4"/>
      <c r="BC866" s="4"/>
      <c r="BD866" s="4"/>
      <c r="BE866" s="4"/>
      <c r="BF866" s="4"/>
      <c r="BG866" s="4"/>
      <c r="BH866" s="4"/>
      <c r="BI866" s="4"/>
      <c r="BJ866" s="4"/>
      <c r="BK866" s="4"/>
      <c r="BL866" s="4"/>
      <c r="BM866" s="4"/>
    </row>
    <row r="867" spans="1:65" x14ac:dyDescent="0.15">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c r="AG867" s="4"/>
      <c r="AH867" s="4"/>
      <c r="AI867" s="4"/>
      <c r="AJ867" s="4"/>
      <c r="AK867" s="4"/>
      <c r="AL867" s="4"/>
      <c r="AM867" s="4"/>
      <c r="AN867" s="4"/>
      <c r="AO867" s="4"/>
      <c r="AP867" s="4"/>
      <c r="AQ867" s="4"/>
      <c r="AR867" s="4"/>
      <c r="AS867" s="4"/>
      <c r="AT867" s="4"/>
      <c r="AU867" s="4"/>
      <c r="AV867" s="4"/>
      <c r="AW867" s="4"/>
      <c r="AX867" s="4"/>
      <c r="AY867" s="4"/>
      <c r="AZ867" s="4"/>
      <c r="BA867" s="4"/>
      <c r="BB867" s="4"/>
      <c r="BC867" s="4"/>
      <c r="BD867" s="4"/>
      <c r="BE867" s="4"/>
      <c r="BF867" s="4"/>
      <c r="BG867" s="4"/>
      <c r="BH867" s="4"/>
      <c r="BI867" s="4"/>
      <c r="BJ867" s="4"/>
      <c r="BK867" s="4"/>
      <c r="BL867" s="4"/>
      <c r="BM867" s="4"/>
    </row>
    <row r="868" spans="1:65" x14ac:dyDescent="0.15">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c r="AG868" s="4"/>
      <c r="AH868" s="4"/>
      <c r="AI868" s="4"/>
      <c r="AJ868" s="4"/>
      <c r="AK868" s="4"/>
      <c r="AL868" s="4"/>
      <c r="AM868" s="4"/>
      <c r="AN868" s="4"/>
      <c r="AO868" s="4"/>
      <c r="AP868" s="4"/>
      <c r="AQ868" s="4"/>
      <c r="AR868" s="4"/>
      <c r="AS868" s="4"/>
      <c r="AT868" s="4"/>
      <c r="AU868" s="4"/>
      <c r="AV868" s="4"/>
      <c r="AW868" s="4"/>
      <c r="AX868" s="4"/>
      <c r="AY868" s="4"/>
      <c r="AZ868" s="4"/>
      <c r="BA868" s="4"/>
      <c r="BB868" s="4"/>
      <c r="BC868" s="4"/>
      <c r="BD868" s="4"/>
      <c r="BE868" s="4"/>
      <c r="BF868" s="4"/>
      <c r="BG868" s="4"/>
      <c r="BH868" s="4"/>
      <c r="BI868" s="4"/>
      <c r="BJ868" s="4"/>
      <c r="BK868" s="4"/>
      <c r="BL868" s="4"/>
      <c r="BM868" s="4"/>
    </row>
    <row r="869" spans="1:65" x14ac:dyDescent="0.15">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c r="AG869" s="4"/>
      <c r="AH869" s="4"/>
      <c r="AI869" s="4"/>
      <c r="AJ869" s="4"/>
      <c r="AK869" s="4"/>
      <c r="AL869" s="4"/>
      <c r="AM869" s="4"/>
      <c r="AN869" s="4"/>
      <c r="AO869" s="4"/>
      <c r="AP869" s="4"/>
      <c r="AQ869" s="4"/>
      <c r="AR869" s="4"/>
      <c r="AS869" s="4"/>
      <c r="AT869" s="4"/>
      <c r="AU869" s="4"/>
      <c r="AV869" s="4"/>
      <c r="AW869" s="4"/>
      <c r="AX869" s="4"/>
      <c r="AY869" s="4"/>
      <c r="AZ869" s="4"/>
      <c r="BA869" s="4"/>
      <c r="BB869" s="4"/>
      <c r="BC869" s="4"/>
      <c r="BD869" s="4"/>
      <c r="BE869" s="4"/>
      <c r="BF869" s="4"/>
      <c r="BG869" s="4"/>
      <c r="BH869" s="4"/>
      <c r="BI869" s="4"/>
      <c r="BJ869" s="4"/>
      <c r="BK869" s="4"/>
      <c r="BL869" s="4"/>
      <c r="BM869" s="4"/>
    </row>
    <row r="870" spans="1:65" x14ac:dyDescent="0.15">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c r="AG870" s="4"/>
      <c r="AH870" s="4"/>
      <c r="AI870" s="4"/>
      <c r="AJ870" s="4"/>
      <c r="AK870" s="4"/>
      <c r="AL870" s="4"/>
      <c r="AM870" s="4"/>
      <c r="AN870" s="4"/>
      <c r="AO870" s="4"/>
      <c r="AP870" s="4"/>
      <c r="AQ870" s="4"/>
      <c r="AR870" s="4"/>
      <c r="AS870" s="4"/>
      <c r="AT870" s="4"/>
      <c r="AU870" s="4"/>
      <c r="AV870" s="4"/>
      <c r="AW870" s="4"/>
      <c r="AX870" s="4"/>
      <c r="AY870" s="4"/>
      <c r="AZ870" s="4"/>
      <c r="BA870" s="4"/>
      <c r="BB870" s="4"/>
      <c r="BC870" s="4"/>
      <c r="BD870" s="4"/>
      <c r="BE870" s="4"/>
      <c r="BF870" s="4"/>
      <c r="BG870" s="4"/>
      <c r="BH870" s="4"/>
      <c r="BI870" s="4"/>
      <c r="BJ870" s="4"/>
      <c r="BK870" s="4"/>
      <c r="BL870" s="4"/>
      <c r="BM870" s="4"/>
    </row>
    <row r="871" spans="1:65" x14ac:dyDescent="0.15">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c r="AG871" s="4"/>
      <c r="AH871" s="4"/>
      <c r="AI871" s="4"/>
      <c r="AJ871" s="4"/>
      <c r="AK871" s="4"/>
      <c r="AL871" s="4"/>
      <c r="AM871" s="4"/>
      <c r="AN871" s="4"/>
      <c r="AO871" s="4"/>
      <c r="AP871" s="4"/>
      <c r="AQ871" s="4"/>
      <c r="AR871" s="4"/>
      <c r="AS871" s="4"/>
      <c r="AT871" s="4"/>
      <c r="AU871" s="4"/>
      <c r="AV871" s="4"/>
      <c r="AW871" s="4"/>
      <c r="AX871" s="4"/>
      <c r="AY871" s="4"/>
      <c r="AZ871" s="4"/>
      <c r="BA871" s="4"/>
      <c r="BB871" s="4"/>
      <c r="BC871" s="4"/>
      <c r="BD871" s="4"/>
      <c r="BE871" s="4"/>
      <c r="BF871" s="4"/>
      <c r="BG871" s="4"/>
      <c r="BH871" s="4"/>
      <c r="BI871" s="4"/>
      <c r="BJ871" s="4"/>
      <c r="BK871" s="4"/>
      <c r="BL871" s="4"/>
      <c r="BM871" s="4"/>
    </row>
    <row r="872" spans="1:65" x14ac:dyDescent="0.15">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c r="AG872" s="4"/>
      <c r="AH872" s="4"/>
      <c r="AI872" s="4"/>
      <c r="AJ872" s="4"/>
      <c r="AK872" s="4"/>
      <c r="AL872" s="4"/>
      <c r="AM872" s="4"/>
      <c r="AN872" s="4"/>
      <c r="AO872" s="4"/>
      <c r="AP872" s="4"/>
      <c r="AQ872" s="4"/>
      <c r="AR872" s="4"/>
      <c r="AS872" s="4"/>
      <c r="AT872" s="4"/>
      <c r="AU872" s="4"/>
      <c r="AV872" s="4"/>
      <c r="AW872" s="4"/>
      <c r="AX872" s="4"/>
      <c r="AY872" s="4"/>
      <c r="AZ872" s="4"/>
      <c r="BA872" s="4"/>
      <c r="BB872" s="4"/>
      <c r="BC872" s="4"/>
      <c r="BD872" s="4"/>
      <c r="BE872" s="4"/>
      <c r="BF872" s="4"/>
      <c r="BG872" s="4"/>
      <c r="BH872" s="4"/>
      <c r="BI872" s="4"/>
      <c r="BJ872" s="4"/>
      <c r="BK872" s="4"/>
      <c r="BL872" s="4"/>
      <c r="BM872" s="4"/>
    </row>
    <row r="873" spans="1:65" x14ac:dyDescent="0.15">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c r="AG873" s="4"/>
      <c r="AH873" s="4"/>
      <c r="AI873" s="4"/>
      <c r="AJ873" s="4"/>
      <c r="AK873" s="4"/>
      <c r="AL873" s="4"/>
      <c r="AM873" s="4"/>
      <c r="AN873" s="4"/>
      <c r="AO873" s="4"/>
      <c r="AP873" s="4"/>
      <c r="AQ873" s="4"/>
      <c r="AR873" s="4"/>
      <c r="AS873" s="4"/>
      <c r="AT873" s="4"/>
      <c r="AU873" s="4"/>
      <c r="AV873" s="4"/>
      <c r="AW873" s="4"/>
      <c r="AX873" s="4"/>
      <c r="AY873" s="4"/>
      <c r="AZ873" s="4"/>
      <c r="BA873" s="4"/>
      <c r="BB873" s="4"/>
      <c r="BC873" s="4"/>
      <c r="BD873" s="4"/>
      <c r="BE873" s="4"/>
      <c r="BF873" s="4"/>
      <c r="BG873" s="4"/>
      <c r="BH873" s="4"/>
      <c r="BI873" s="4"/>
      <c r="BJ873" s="4"/>
      <c r="BK873" s="4"/>
      <c r="BL873" s="4"/>
      <c r="BM873" s="4"/>
    </row>
    <row r="874" spans="1:65" x14ac:dyDescent="0.15">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c r="AG874" s="4"/>
      <c r="AH874" s="4"/>
      <c r="AI874" s="4"/>
      <c r="AJ874" s="4"/>
      <c r="AK874" s="4"/>
      <c r="AL874" s="4"/>
      <c r="AM874" s="4"/>
      <c r="AN874" s="4"/>
      <c r="AO874" s="4"/>
      <c r="AP874" s="4"/>
      <c r="AQ874" s="4"/>
      <c r="AR874" s="4"/>
      <c r="AS874" s="4"/>
      <c r="AT874" s="4"/>
      <c r="AU874" s="4"/>
      <c r="AV874" s="4"/>
      <c r="AW874" s="4"/>
      <c r="AX874" s="4"/>
      <c r="AY874" s="4"/>
      <c r="AZ874" s="4"/>
      <c r="BA874" s="4"/>
      <c r="BB874" s="4"/>
      <c r="BC874" s="4"/>
      <c r="BD874" s="4"/>
      <c r="BE874" s="4"/>
      <c r="BF874" s="4"/>
      <c r="BG874" s="4"/>
      <c r="BH874" s="4"/>
      <c r="BI874" s="4"/>
      <c r="BJ874" s="4"/>
      <c r="BK874" s="4"/>
      <c r="BL874" s="4"/>
      <c r="BM874" s="4"/>
    </row>
    <row r="875" spans="1:65" x14ac:dyDescent="0.1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c r="AG875" s="4"/>
      <c r="AH875" s="4"/>
      <c r="AI875" s="4"/>
      <c r="AJ875" s="4"/>
      <c r="AK875" s="4"/>
      <c r="AL875" s="4"/>
      <c r="AM875" s="4"/>
      <c r="AN875" s="4"/>
      <c r="AO875" s="4"/>
      <c r="AP875" s="4"/>
      <c r="AQ875" s="4"/>
      <c r="AR875" s="4"/>
      <c r="AS875" s="4"/>
      <c r="AT875" s="4"/>
      <c r="AU875" s="4"/>
      <c r="AV875" s="4"/>
      <c r="AW875" s="4"/>
      <c r="AX875" s="4"/>
      <c r="AY875" s="4"/>
      <c r="AZ875" s="4"/>
      <c r="BA875" s="4"/>
      <c r="BB875" s="4"/>
      <c r="BC875" s="4"/>
      <c r="BD875" s="4"/>
      <c r="BE875" s="4"/>
      <c r="BF875" s="4"/>
      <c r="BG875" s="4"/>
      <c r="BH875" s="4"/>
      <c r="BI875" s="4"/>
      <c r="BJ875" s="4"/>
      <c r="BK875" s="4"/>
      <c r="BL875" s="4"/>
      <c r="BM875" s="4"/>
    </row>
    <row r="876" spans="1:65" x14ac:dyDescent="0.15">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c r="AG876" s="4"/>
      <c r="AH876" s="4"/>
      <c r="AI876" s="4"/>
      <c r="AJ876" s="4"/>
      <c r="AK876" s="4"/>
      <c r="AL876" s="4"/>
      <c r="AM876" s="4"/>
      <c r="AN876" s="4"/>
      <c r="AO876" s="4"/>
      <c r="AP876" s="4"/>
      <c r="AQ876" s="4"/>
      <c r="AR876" s="4"/>
      <c r="AS876" s="4"/>
      <c r="AT876" s="4"/>
      <c r="AU876" s="4"/>
      <c r="AV876" s="4"/>
      <c r="AW876" s="4"/>
      <c r="AX876" s="4"/>
      <c r="AY876" s="4"/>
      <c r="AZ876" s="4"/>
      <c r="BA876" s="4"/>
      <c r="BB876" s="4"/>
      <c r="BC876" s="4"/>
      <c r="BD876" s="4"/>
      <c r="BE876" s="4"/>
      <c r="BF876" s="4"/>
      <c r="BG876" s="4"/>
      <c r="BH876" s="4"/>
      <c r="BI876" s="4"/>
      <c r="BJ876" s="4"/>
      <c r="BK876" s="4"/>
      <c r="BL876" s="4"/>
      <c r="BM876" s="4"/>
    </row>
    <row r="877" spans="1:65" x14ac:dyDescent="0.15">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c r="AG877" s="4"/>
      <c r="AH877" s="4"/>
      <c r="AI877" s="4"/>
      <c r="AJ877" s="4"/>
      <c r="AK877" s="4"/>
      <c r="AL877" s="4"/>
      <c r="AM877" s="4"/>
      <c r="AN877" s="4"/>
      <c r="AO877" s="4"/>
      <c r="AP877" s="4"/>
      <c r="AQ877" s="4"/>
      <c r="AR877" s="4"/>
      <c r="AS877" s="4"/>
      <c r="AT877" s="4"/>
      <c r="AU877" s="4"/>
      <c r="AV877" s="4"/>
      <c r="AW877" s="4"/>
      <c r="AX877" s="4"/>
      <c r="AY877" s="4"/>
      <c r="AZ877" s="4"/>
      <c r="BA877" s="4"/>
      <c r="BB877" s="4"/>
      <c r="BC877" s="4"/>
      <c r="BD877" s="4"/>
      <c r="BE877" s="4"/>
      <c r="BF877" s="4"/>
      <c r="BG877" s="4"/>
      <c r="BH877" s="4"/>
      <c r="BI877" s="4"/>
      <c r="BJ877" s="4"/>
      <c r="BK877" s="4"/>
      <c r="BL877" s="4"/>
      <c r="BM877" s="4"/>
    </row>
    <row r="878" spans="1:65" x14ac:dyDescent="0.15">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c r="AG878" s="4"/>
      <c r="AH878" s="4"/>
      <c r="AI878" s="4"/>
      <c r="AJ878" s="4"/>
      <c r="AK878" s="4"/>
      <c r="AL878" s="4"/>
      <c r="AM878" s="4"/>
      <c r="AN878" s="4"/>
      <c r="AO878" s="4"/>
      <c r="AP878" s="4"/>
      <c r="AQ878" s="4"/>
      <c r="AR878" s="4"/>
      <c r="AS878" s="4"/>
      <c r="AT878" s="4"/>
      <c r="AU878" s="4"/>
      <c r="AV878" s="4"/>
      <c r="AW878" s="4"/>
      <c r="AX878" s="4"/>
      <c r="AY878" s="4"/>
      <c r="AZ878" s="4"/>
      <c r="BA878" s="4"/>
      <c r="BB878" s="4"/>
      <c r="BC878" s="4"/>
      <c r="BD878" s="4"/>
      <c r="BE878" s="4"/>
      <c r="BF878" s="4"/>
      <c r="BG878" s="4"/>
      <c r="BH878" s="4"/>
      <c r="BI878" s="4"/>
      <c r="BJ878" s="4"/>
      <c r="BK878" s="4"/>
      <c r="BL878" s="4"/>
      <c r="BM878" s="4"/>
    </row>
    <row r="879" spans="1:65" x14ac:dyDescent="0.15">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c r="AG879" s="4"/>
      <c r="AH879" s="4"/>
      <c r="AI879" s="4"/>
      <c r="AJ879" s="4"/>
      <c r="AK879" s="4"/>
      <c r="AL879" s="4"/>
      <c r="AM879" s="4"/>
      <c r="AN879" s="4"/>
      <c r="AO879" s="4"/>
      <c r="AP879" s="4"/>
      <c r="AQ879" s="4"/>
      <c r="AR879" s="4"/>
      <c r="AS879" s="4"/>
      <c r="AT879" s="4"/>
      <c r="AU879" s="4"/>
      <c r="AV879" s="4"/>
      <c r="AW879" s="4"/>
      <c r="AX879" s="4"/>
      <c r="AY879" s="4"/>
      <c r="AZ879" s="4"/>
      <c r="BA879" s="4"/>
      <c r="BB879" s="4"/>
      <c r="BC879" s="4"/>
      <c r="BD879" s="4"/>
      <c r="BE879" s="4"/>
      <c r="BF879" s="4"/>
      <c r="BG879" s="4"/>
      <c r="BH879" s="4"/>
      <c r="BI879" s="4"/>
      <c r="BJ879" s="4"/>
      <c r="BK879" s="4"/>
      <c r="BL879" s="4"/>
      <c r="BM879" s="4"/>
    </row>
    <row r="880" spans="1:65" x14ac:dyDescent="0.15">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c r="AG880" s="4"/>
      <c r="AH880" s="4"/>
      <c r="AI880" s="4"/>
      <c r="AJ880" s="4"/>
      <c r="AK880" s="4"/>
      <c r="AL880" s="4"/>
      <c r="AM880" s="4"/>
      <c r="AN880" s="4"/>
      <c r="AO880" s="4"/>
      <c r="AP880" s="4"/>
      <c r="AQ880" s="4"/>
      <c r="AR880" s="4"/>
      <c r="AS880" s="4"/>
      <c r="AT880" s="4"/>
      <c r="AU880" s="4"/>
      <c r="AV880" s="4"/>
      <c r="AW880" s="4"/>
      <c r="AX880" s="4"/>
      <c r="AY880" s="4"/>
      <c r="AZ880" s="4"/>
      <c r="BA880" s="4"/>
      <c r="BB880" s="4"/>
      <c r="BC880" s="4"/>
      <c r="BD880" s="4"/>
      <c r="BE880" s="4"/>
      <c r="BF880" s="4"/>
      <c r="BG880" s="4"/>
      <c r="BH880" s="4"/>
      <c r="BI880" s="4"/>
      <c r="BJ880" s="4"/>
      <c r="BK880" s="4"/>
      <c r="BL880" s="4"/>
      <c r="BM880" s="4"/>
    </row>
    <row r="881" spans="1:65" x14ac:dyDescent="0.15">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c r="AG881" s="4"/>
      <c r="AH881" s="4"/>
      <c r="AI881" s="4"/>
      <c r="AJ881" s="4"/>
      <c r="AK881" s="4"/>
      <c r="AL881" s="4"/>
      <c r="AM881" s="4"/>
      <c r="AN881" s="4"/>
      <c r="AO881" s="4"/>
      <c r="AP881" s="4"/>
      <c r="AQ881" s="4"/>
      <c r="AR881" s="4"/>
      <c r="AS881" s="4"/>
      <c r="AT881" s="4"/>
      <c r="AU881" s="4"/>
      <c r="AV881" s="4"/>
      <c r="AW881" s="4"/>
      <c r="AX881" s="4"/>
      <c r="AY881" s="4"/>
      <c r="AZ881" s="4"/>
      <c r="BA881" s="4"/>
      <c r="BB881" s="4"/>
      <c r="BC881" s="4"/>
      <c r="BD881" s="4"/>
      <c r="BE881" s="4"/>
      <c r="BF881" s="4"/>
      <c r="BG881" s="4"/>
      <c r="BH881" s="4"/>
      <c r="BI881" s="4"/>
      <c r="BJ881" s="4"/>
      <c r="BK881" s="4"/>
      <c r="BL881" s="4"/>
      <c r="BM881" s="4"/>
    </row>
    <row r="882" spans="1:65" x14ac:dyDescent="0.15">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c r="AG882" s="4"/>
      <c r="AH882" s="4"/>
      <c r="AI882" s="4"/>
      <c r="AJ882" s="4"/>
      <c r="AK882" s="4"/>
      <c r="AL882" s="4"/>
      <c r="AM882" s="4"/>
      <c r="AN882" s="4"/>
      <c r="AO882" s="4"/>
      <c r="AP882" s="4"/>
      <c r="AQ882" s="4"/>
      <c r="AR882" s="4"/>
      <c r="AS882" s="4"/>
      <c r="AT882" s="4"/>
      <c r="AU882" s="4"/>
      <c r="AV882" s="4"/>
      <c r="AW882" s="4"/>
      <c r="AX882" s="4"/>
      <c r="AY882" s="4"/>
      <c r="AZ882" s="4"/>
      <c r="BA882" s="4"/>
      <c r="BB882" s="4"/>
      <c r="BC882" s="4"/>
      <c r="BD882" s="4"/>
      <c r="BE882" s="4"/>
      <c r="BF882" s="4"/>
      <c r="BG882" s="4"/>
      <c r="BH882" s="4"/>
      <c r="BI882" s="4"/>
      <c r="BJ882" s="4"/>
      <c r="BK882" s="4"/>
      <c r="BL882" s="4"/>
      <c r="BM882" s="4"/>
    </row>
    <row r="883" spans="1:65" x14ac:dyDescent="0.15">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c r="AG883" s="4"/>
      <c r="AH883" s="4"/>
      <c r="AI883" s="4"/>
      <c r="AJ883" s="4"/>
      <c r="AK883" s="4"/>
      <c r="AL883" s="4"/>
      <c r="AM883" s="4"/>
      <c r="AN883" s="4"/>
      <c r="AO883" s="4"/>
      <c r="AP883" s="4"/>
      <c r="AQ883" s="4"/>
      <c r="AR883" s="4"/>
      <c r="AS883" s="4"/>
      <c r="AT883" s="4"/>
      <c r="AU883" s="4"/>
      <c r="AV883" s="4"/>
      <c r="AW883" s="4"/>
      <c r="AX883" s="4"/>
      <c r="AY883" s="4"/>
      <c r="AZ883" s="4"/>
      <c r="BA883" s="4"/>
      <c r="BB883" s="4"/>
      <c r="BC883" s="4"/>
      <c r="BD883" s="4"/>
      <c r="BE883" s="4"/>
      <c r="BF883" s="4"/>
      <c r="BG883" s="4"/>
      <c r="BH883" s="4"/>
      <c r="BI883" s="4"/>
      <c r="BJ883" s="4"/>
      <c r="BK883" s="4"/>
      <c r="BL883" s="4"/>
      <c r="BM883" s="4"/>
    </row>
    <row r="884" spans="1:65" x14ac:dyDescent="0.15">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c r="AG884" s="4"/>
      <c r="AH884" s="4"/>
      <c r="AI884" s="4"/>
      <c r="AJ884" s="4"/>
      <c r="AK884" s="4"/>
      <c r="AL884" s="4"/>
      <c r="AM884" s="4"/>
      <c r="AN884" s="4"/>
      <c r="AO884" s="4"/>
      <c r="AP884" s="4"/>
      <c r="AQ884" s="4"/>
      <c r="AR884" s="4"/>
      <c r="AS884" s="4"/>
      <c r="AT884" s="4"/>
      <c r="AU884" s="4"/>
      <c r="AV884" s="4"/>
      <c r="AW884" s="4"/>
      <c r="AX884" s="4"/>
      <c r="AY884" s="4"/>
      <c r="AZ884" s="4"/>
      <c r="BA884" s="4"/>
      <c r="BB884" s="4"/>
      <c r="BC884" s="4"/>
      <c r="BD884" s="4"/>
      <c r="BE884" s="4"/>
      <c r="BF884" s="4"/>
      <c r="BG884" s="4"/>
      <c r="BH884" s="4"/>
      <c r="BI884" s="4"/>
      <c r="BJ884" s="4"/>
      <c r="BK884" s="4"/>
      <c r="BL884" s="4"/>
      <c r="BM884" s="4"/>
    </row>
    <row r="885" spans="1:65" x14ac:dyDescent="0.1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c r="AG885" s="4"/>
      <c r="AH885" s="4"/>
      <c r="AI885" s="4"/>
      <c r="AJ885" s="4"/>
      <c r="AK885" s="4"/>
      <c r="AL885" s="4"/>
      <c r="AM885" s="4"/>
      <c r="AN885" s="4"/>
      <c r="AO885" s="4"/>
      <c r="AP885" s="4"/>
      <c r="AQ885" s="4"/>
      <c r="AR885" s="4"/>
      <c r="AS885" s="4"/>
      <c r="AT885" s="4"/>
      <c r="AU885" s="4"/>
      <c r="AV885" s="4"/>
      <c r="AW885" s="4"/>
      <c r="AX885" s="4"/>
      <c r="AY885" s="4"/>
      <c r="AZ885" s="4"/>
      <c r="BA885" s="4"/>
      <c r="BB885" s="4"/>
      <c r="BC885" s="4"/>
      <c r="BD885" s="4"/>
      <c r="BE885" s="4"/>
      <c r="BF885" s="4"/>
      <c r="BG885" s="4"/>
      <c r="BH885" s="4"/>
      <c r="BI885" s="4"/>
      <c r="BJ885" s="4"/>
      <c r="BK885" s="4"/>
      <c r="BL885" s="4"/>
      <c r="BM885" s="4"/>
    </row>
    <row r="886" spans="1:65" x14ac:dyDescent="0.15">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c r="AG886" s="4"/>
      <c r="AH886" s="4"/>
      <c r="AI886" s="4"/>
      <c r="AJ886" s="4"/>
      <c r="AK886" s="4"/>
      <c r="AL886" s="4"/>
      <c r="AM886" s="4"/>
      <c r="AN886" s="4"/>
      <c r="AO886" s="4"/>
      <c r="AP886" s="4"/>
      <c r="AQ886" s="4"/>
      <c r="AR886" s="4"/>
      <c r="AS886" s="4"/>
      <c r="AT886" s="4"/>
      <c r="AU886" s="4"/>
      <c r="AV886" s="4"/>
      <c r="AW886" s="4"/>
      <c r="AX886" s="4"/>
      <c r="AY886" s="4"/>
      <c r="AZ886" s="4"/>
      <c r="BA886" s="4"/>
      <c r="BB886" s="4"/>
      <c r="BC886" s="4"/>
      <c r="BD886" s="4"/>
      <c r="BE886" s="4"/>
      <c r="BF886" s="4"/>
      <c r="BG886" s="4"/>
      <c r="BH886" s="4"/>
      <c r="BI886" s="4"/>
      <c r="BJ886" s="4"/>
      <c r="BK886" s="4"/>
      <c r="BL886" s="4"/>
      <c r="BM886" s="4"/>
    </row>
    <row r="887" spans="1:65" x14ac:dyDescent="0.15">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c r="AG887" s="4"/>
      <c r="AH887" s="4"/>
      <c r="AI887" s="4"/>
      <c r="AJ887" s="4"/>
      <c r="AK887" s="4"/>
      <c r="AL887" s="4"/>
      <c r="AM887" s="4"/>
      <c r="AN887" s="4"/>
      <c r="AO887" s="4"/>
      <c r="AP887" s="4"/>
      <c r="AQ887" s="4"/>
      <c r="AR887" s="4"/>
      <c r="AS887" s="4"/>
      <c r="AT887" s="4"/>
      <c r="AU887" s="4"/>
      <c r="AV887" s="4"/>
      <c r="AW887" s="4"/>
      <c r="AX887" s="4"/>
      <c r="AY887" s="4"/>
      <c r="AZ887" s="4"/>
      <c r="BA887" s="4"/>
      <c r="BB887" s="4"/>
      <c r="BC887" s="4"/>
      <c r="BD887" s="4"/>
      <c r="BE887" s="4"/>
      <c r="BF887" s="4"/>
      <c r="BG887" s="4"/>
      <c r="BH887" s="4"/>
      <c r="BI887" s="4"/>
      <c r="BJ887" s="4"/>
      <c r="BK887" s="4"/>
      <c r="BL887" s="4"/>
      <c r="BM887" s="4"/>
    </row>
    <row r="888" spans="1:65" x14ac:dyDescent="0.15">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c r="AG888" s="4"/>
      <c r="AH888" s="4"/>
      <c r="AI888" s="4"/>
      <c r="AJ888" s="4"/>
      <c r="AK888" s="4"/>
      <c r="AL888" s="4"/>
      <c r="AM888" s="4"/>
      <c r="AN888" s="4"/>
      <c r="AO888" s="4"/>
      <c r="AP888" s="4"/>
      <c r="AQ888" s="4"/>
      <c r="AR888" s="4"/>
      <c r="AS888" s="4"/>
      <c r="AT888" s="4"/>
      <c r="AU888" s="4"/>
      <c r="AV888" s="4"/>
      <c r="AW888" s="4"/>
      <c r="AX888" s="4"/>
      <c r="AY888" s="4"/>
      <c r="AZ888" s="4"/>
      <c r="BA888" s="4"/>
      <c r="BB888" s="4"/>
      <c r="BC888" s="4"/>
      <c r="BD888" s="4"/>
      <c r="BE888" s="4"/>
      <c r="BF888" s="4"/>
      <c r="BG888" s="4"/>
      <c r="BH888" s="4"/>
      <c r="BI888" s="4"/>
      <c r="BJ888" s="4"/>
      <c r="BK888" s="4"/>
      <c r="BL888" s="4"/>
      <c r="BM888" s="4"/>
    </row>
    <row r="889" spans="1:65" x14ac:dyDescent="0.15">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c r="AG889" s="4"/>
      <c r="AH889" s="4"/>
      <c r="AI889" s="4"/>
      <c r="AJ889" s="4"/>
      <c r="AK889" s="4"/>
      <c r="AL889" s="4"/>
      <c r="AM889" s="4"/>
      <c r="AN889" s="4"/>
      <c r="AO889" s="4"/>
      <c r="AP889" s="4"/>
      <c r="AQ889" s="4"/>
      <c r="AR889" s="4"/>
      <c r="AS889" s="4"/>
      <c r="AT889" s="4"/>
      <c r="AU889" s="4"/>
      <c r="AV889" s="4"/>
      <c r="AW889" s="4"/>
      <c r="AX889" s="4"/>
      <c r="AY889" s="4"/>
      <c r="AZ889" s="4"/>
      <c r="BA889" s="4"/>
      <c r="BB889" s="4"/>
      <c r="BC889" s="4"/>
      <c r="BD889" s="4"/>
      <c r="BE889" s="4"/>
      <c r="BF889" s="4"/>
      <c r="BG889" s="4"/>
      <c r="BH889" s="4"/>
      <c r="BI889" s="4"/>
      <c r="BJ889" s="4"/>
      <c r="BK889" s="4"/>
      <c r="BL889" s="4"/>
      <c r="BM889" s="4"/>
    </row>
    <row r="890" spans="1:65" x14ac:dyDescent="0.15">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c r="AG890" s="4"/>
      <c r="AH890" s="4"/>
      <c r="AI890" s="4"/>
      <c r="AJ890" s="4"/>
      <c r="AK890" s="4"/>
      <c r="AL890" s="4"/>
      <c r="AM890" s="4"/>
      <c r="AN890" s="4"/>
      <c r="AO890" s="4"/>
      <c r="AP890" s="4"/>
      <c r="AQ890" s="4"/>
      <c r="AR890" s="4"/>
      <c r="AS890" s="4"/>
      <c r="AT890" s="4"/>
      <c r="AU890" s="4"/>
      <c r="AV890" s="4"/>
      <c r="AW890" s="4"/>
      <c r="AX890" s="4"/>
      <c r="AY890" s="4"/>
      <c r="AZ890" s="4"/>
      <c r="BA890" s="4"/>
      <c r="BB890" s="4"/>
      <c r="BC890" s="4"/>
      <c r="BD890" s="4"/>
      <c r="BE890" s="4"/>
      <c r="BF890" s="4"/>
      <c r="BG890" s="4"/>
      <c r="BH890" s="4"/>
      <c r="BI890" s="4"/>
      <c r="BJ890" s="4"/>
      <c r="BK890" s="4"/>
      <c r="BL890" s="4"/>
      <c r="BM890" s="4"/>
    </row>
    <row r="891" spans="1:65" x14ac:dyDescent="0.15">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c r="AG891" s="4"/>
      <c r="AH891" s="4"/>
      <c r="AI891" s="4"/>
      <c r="AJ891" s="4"/>
      <c r="AK891" s="4"/>
      <c r="AL891" s="4"/>
      <c r="AM891" s="4"/>
      <c r="AN891" s="4"/>
      <c r="AO891" s="4"/>
      <c r="AP891" s="4"/>
      <c r="AQ891" s="4"/>
      <c r="AR891" s="4"/>
      <c r="AS891" s="4"/>
      <c r="AT891" s="4"/>
      <c r="AU891" s="4"/>
      <c r="AV891" s="4"/>
      <c r="AW891" s="4"/>
      <c r="AX891" s="4"/>
      <c r="AY891" s="4"/>
      <c r="AZ891" s="4"/>
      <c r="BA891" s="4"/>
      <c r="BB891" s="4"/>
      <c r="BC891" s="4"/>
      <c r="BD891" s="4"/>
      <c r="BE891" s="4"/>
      <c r="BF891" s="4"/>
      <c r="BG891" s="4"/>
      <c r="BH891" s="4"/>
      <c r="BI891" s="4"/>
      <c r="BJ891" s="4"/>
      <c r="BK891" s="4"/>
      <c r="BL891" s="4"/>
      <c r="BM891" s="4"/>
    </row>
    <row r="892" spans="1:65" x14ac:dyDescent="0.15">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c r="AG892" s="4"/>
      <c r="AH892" s="4"/>
      <c r="AI892" s="4"/>
      <c r="AJ892" s="4"/>
      <c r="AK892" s="4"/>
      <c r="AL892" s="4"/>
      <c r="AM892" s="4"/>
      <c r="AN892" s="4"/>
      <c r="AO892" s="4"/>
      <c r="AP892" s="4"/>
      <c r="AQ892" s="4"/>
      <c r="AR892" s="4"/>
      <c r="AS892" s="4"/>
      <c r="AT892" s="4"/>
      <c r="AU892" s="4"/>
      <c r="AV892" s="4"/>
      <c r="AW892" s="4"/>
      <c r="AX892" s="4"/>
      <c r="AY892" s="4"/>
      <c r="AZ892" s="4"/>
      <c r="BA892" s="4"/>
      <c r="BB892" s="4"/>
      <c r="BC892" s="4"/>
      <c r="BD892" s="4"/>
      <c r="BE892" s="4"/>
      <c r="BF892" s="4"/>
      <c r="BG892" s="4"/>
      <c r="BH892" s="4"/>
      <c r="BI892" s="4"/>
      <c r="BJ892" s="4"/>
      <c r="BK892" s="4"/>
      <c r="BL892" s="4"/>
      <c r="BM892" s="4"/>
    </row>
    <row r="893" spans="1:65" x14ac:dyDescent="0.15">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c r="AG893" s="4"/>
      <c r="AH893" s="4"/>
      <c r="AI893" s="4"/>
      <c r="AJ893" s="4"/>
      <c r="AK893" s="4"/>
      <c r="AL893" s="4"/>
      <c r="AM893" s="4"/>
      <c r="AN893" s="4"/>
      <c r="AO893" s="4"/>
      <c r="AP893" s="4"/>
      <c r="AQ893" s="4"/>
      <c r="AR893" s="4"/>
      <c r="AS893" s="4"/>
      <c r="AT893" s="4"/>
      <c r="AU893" s="4"/>
      <c r="AV893" s="4"/>
      <c r="AW893" s="4"/>
      <c r="AX893" s="4"/>
      <c r="AY893" s="4"/>
      <c r="AZ893" s="4"/>
      <c r="BA893" s="4"/>
      <c r="BB893" s="4"/>
      <c r="BC893" s="4"/>
      <c r="BD893" s="4"/>
      <c r="BE893" s="4"/>
      <c r="BF893" s="4"/>
      <c r="BG893" s="4"/>
      <c r="BH893" s="4"/>
      <c r="BI893" s="4"/>
      <c r="BJ893" s="4"/>
      <c r="BK893" s="4"/>
      <c r="BL893" s="4"/>
      <c r="BM893" s="4"/>
    </row>
    <row r="894" spans="1:65" x14ac:dyDescent="0.15">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c r="AG894" s="4"/>
      <c r="AH894" s="4"/>
      <c r="AI894" s="4"/>
      <c r="AJ894" s="4"/>
      <c r="AK894" s="4"/>
      <c r="AL894" s="4"/>
      <c r="AM894" s="4"/>
      <c r="AN894" s="4"/>
      <c r="AO894" s="4"/>
      <c r="AP894" s="4"/>
      <c r="AQ894" s="4"/>
      <c r="AR894" s="4"/>
      <c r="AS894" s="4"/>
      <c r="AT894" s="4"/>
      <c r="AU894" s="4"/>
      <c r="AV894" s="4"/>
      <c r="AW894" s="4"/>
      <c r="AX894" s="4"/>
      <c r="AY894" s="4"/>
      <c r="AZ894" s="4"/>
      <c r="BA894" s="4"/>
      <c r="BB894" s="4"/>
      <c r="BC894" s="4"/>
      <c r="BD894" s="4"/>
      <c r="BE894" s="4"/>
      <c r="BF894" s="4"/>
      <c r="BG894" s="4"/>
      <c r="BH894" s="4"/>
      <c r="BI894" s="4"/>
      <c r="BJ894" s="4"/>
      <c r="BK894" s="4"/>
      <c r="BL894" s="4"/>
      <c r="BM894" s="4"/>
    </row>
    <row r="895" spans="1:65" x14ac:dyDescent="0.1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c r="AG895" s="4"/>
      <c r="AH895" s="4"/>
      <c r="AI895" s="4"/>
      <c r="AJ895" s="4"/>
      <c r="AK895" s="4"/>
      <c r="AL895" s="4"/>
      <c r="AM895" s="4"/>
      <c r="AN895" s="4"/>
      <c r="AO895" s="4"/>
      <c r="AP895" s="4"/>
      <c r="AQ895" s="4"/>
      <c r="AR895" s="4"/>
      <c r="AS895" s="4"/>
      <c r="AT895" s="4"/>
      <c r="AU895" s="4"/>
      <c r="AV895" s="4"/>
      <c r="AW895" s="4"/>
      <c r="AX895" s="4"/>
      <c r="AY895" s="4"/>
      <c r="AZ895" s="4"/>
      <c r="BA895" s="4"/>
      <c r="BB895" s="4"/>
      <c r="BC895" s="4"/>
      <c r="BD895" s="4"/>
      <c r="BE895" s="4"/>
      <c r="BF895" s="4"/>
      <c r="BG895" s="4"/>
      <c r="BH895" s="4"/>
      <c r="BI895" s="4"/>
      <c r="BJ895" s="4"/>
      <c r="BK895" s="4"/>
      <c r="BL895" s="4"/>
      <c r="BM895" s="4"/>
    </row>
    <row r="896" spans="1:65" x14ac:dyDescent="0.15">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c r="AG896" s="4"/>
      <c r="AH896" s="4"/>
      <c r="AI896" s="4"/>
      <c r="AJ896" s="4"/>
      <c r="AK896" s="4"/>
      <c r="AL896" s="4"/>
      <c r="AM896" s="4"/>
      <c r="AN896" s="4"/>
      <c r="AO896" s="4"/>
      <c r="AP896" s="4"/>
      <c r="AQ896" s="4"/>
      <c r="AR896" s="4"/>
      <c r="AS896" s="4"/>
      <c r="AT896" s="4"/>
      <c r="AU896" s="4"/>
      <c r="AV896" s="4"/>
      <c r="AW896" s="4"/>
      <c r="AX896" s="4"/>
      <c r="AY896" s="4"/>
      <c r="AZ896" s="4"/>
      <c r="BA896" s="4"/>
      <c r="BB896" s="4"/>
      <c r="BC896" s="4"/>
      <c r="BD896" s="4"/>
      <c r="BE896" s="4"/>
      <c r="BF896" s="4"/>
      <c r="BG896" s="4"/>
      <c r="BH896" s="4"/>
      <c r="BI896" s="4"/>
      <c r="BJ896" s="4"/>
      <c r="BK896" s="4"/>
      <c r="BL896" s="4"/>
      <c r="BM896" s="4"/>
    </row>
    <row r="897" spans="1:65" x14ac:dyDescent="0.15">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c r="AG897" s="4"/>
      <c r="AH897" s="4"/>
      <c r="AI897" s="4"/>
      <c r="AJ897" s="4"/>
      <c r="AK897" s="4"/>
      <c r="AL897" s="4"/>
      <c r="AM897" s="4"/>
      <c r="AN897" s="4"/>
      <c r="AO897" s="4"/>
      <c r="AP897" s="4"/>
      <c r="AQ897" s="4"/>
      <c r="AR897" s="4"/>
      <c r="AS897" s="4"/>
      <c r="AT897" s="4"/>
      <c r="AU897" s="4"/>
      <c r="AV897" s="4"/>
      <c r="AW897" s="4"/>
      <c r="AX897" s="4"/>
      <c r="AY897" s="4"/>
      <c r="AZ897" s="4"/>
      <c r="BA897" s="4"/>
      <c r="BB897" s="4"/>
      <c r="BC897" s="4"/>
      <c r="BD897" s="4"/>
      <c r="BE897" s="4"/>
      <c r="BF897" s="4"/>
      <c r="BG897" s="4"/>
      <c r="BH897" s="4"/>
      <c r="BI897" s="4"/>
      <c r="BJ897" s="4"/>
      <c r="BK897" s="4"/>
      <c r="BL897" s="4"/>
      <c r="BM897" s="4"/>
    </row>
    <row r="898" spans="1:65" x14ac:dyDescent="0.15">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c r="AG898" s="4"/>
      <c r="AH898" s="4"/>
      <c r="AI898" s="4"/>
      <c r="AJ898" s="4"/>
      <c r="AK898" s="4"/>
      <c r="AL898" s="4"/>
      <c r="AM898" s="4"/>
      <c r="AN898" s="4"/>
      <c r="AO898" s="4"/>
      <c r="AP898" s="4"/>
      <c r="AQ898" s="4"/>
      <c r="AR898" s="4"/>
      <c r="AS898" s="4"/>
      <c r="AT898" s="4"/>
      <c r="AU898" s="4"/>
      <c r="AV898" s="4"/>
      <c r="AW898" s="4"/>
      <c r="AX898" s="4"/>
      <c r="AY898" s="4"/>
      <c r="AZ898" s="4"/>
      <c r="BA898" s="4"/>
      <c r="BB898" s="4"/>
      <c r="BC898" s="4"/>
      <c r="BD898" s="4"/>
      <c r="BE898" s="4"/>
      <c r="BF898" s="4"/>
      <c r="BG898" s="4"/>
      <c r="BH898" s="4"/>
      <c r="BI898" s="4"/>
      <c r="BJ898" s="4"/>
      <c r="BK898" s="4"/>
      <c r="BL898" s="4"/>
      <c r="BM898" s="4"/>
    </row>
    <row r="899" spans="1:65" x14ac:dyDescent="0.15">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c r="AG899" s="4"/>
      <c r="AH899" s="4"/>
      <c r="AI899" s="4"/>
      <c r="AJ899" s="4"/>
      <c r="AK899" s="4"/>
      <c r="AL899" s="4"/>
      <c r="AM899" s="4"/>
      <c r="AN899" s="4"/>
      <c r="AO899" s="4"/>
      <c r="AP899" s="4"/>
      <c r="AQ899" s="4"/>
      <c r="AR899" s="4"/>
      <c r="AS899" s="4"/>
      <c r="AT899" s="4"/>
      <c r="AU899" s="4"/>
      <c r="AV899" s="4"/>
      <c r="AW899" s="4"/>
      <c r="AX899" s="4"/>
      <c r="AY899" s="4"/>
      <c r="AZ899" s="4"/>
      <c r="BA899" s="4"/>
      <c r="BB899" s="4"/>
      <c r="BC899" s="4"/>
      <c r="BD899" s="4"/>
      <c r="BE899" s="4"/>
      <c r="BF899" s="4"/>
      <c r="BG899" s="4"/>
      <c r="BH899" s="4"/>
      <c r="BI899" s="4"/>
      <c r="BJ899" s="4"/>
      <c r="BK899" s="4"/>
      <c r="BL899" s="4"/>
      <c r="BM899" s="4"/>
    </row>
    <row r="900" spans="1:65" x14ac:dyDescent="0.15">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c r="AG900" s="4"/>
      <c r="AH900" s="4"/>
      <c r="AI900" s="4"/>
      <c r="AJ900" s="4"/>
      <c r="AK900" s="4"/>
      <c r="AL900" s="4"/>
      <c r="AM900" s="4"/>
      <c r="AN900" s="4"/>
      <c r="AO900" s="4"/>
      <c r="AP900" s="4"/>
      <c r="AQ900" s="4"/>
      <c r="AR900" s="4"/>
      <c r="AS900" s="4"/>
      <c r="AT900" s="4"/>
      <c r="AU900" s="4"/>
      <c r="AV900" s="4"/>
      <c r="AW900" s="4"/>
      <c r="AX900" s="4"/>
      <c r="AY900" s="4"/>
      <c r="AZ900" s="4"/>
      <c r="BA900" s="4"/>
      <c r="BB900" s="4"/>
      <c r="BC900" s="4"/>
      <c r="BD900" s="4"/>
      <c r="BE900" s="4"/>
      <c r="BF900" s="4"/>
      <c r="BG900" s="4"/>
      <c r="BH900" s="4"/>
      <c r="BI900" s="4"/>
      <c r="BJ900" s="4"/>
      <c r="BK900" s="4"/>
      <c r="BL900" s="4"/>
      <c r="BM900" s="4"/>
    </row>
    <row r="901" spans="1:65" x14ac:dyDescent="0.15">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c r="AG901" s="4"/>
      <c r="AH901" s="4"/>
      <c r="AI901" s="4"/>
      <c r="AJ901" s="4"/>
      <c r="AK901" s="4"/>
      <c r="AL901" s="4"/>
      <c r="AM901" s="4"/>
      <c r="AN901" s="4"/>
      <c r="AO901" s="4"/>
      <c r="AP901" s="4"/>
      <c r="AQ901" s="4"/>
      <c r="AR901" s="4"/>
      <c r="AS901" s="4"/>
      <c r="AT901" s="4"/>
      <c r="AU901" s="4"/>
      <c r="AV901" s="4"/>
      <c r="AW901" s="4"/>
      <c r="AX901" s="4"/>
      <c r="AY901" s="4"/>
      <c r="AZ901" s="4"/>
      <c r="BA901" s="4"/>
      <c r="BB901" s="4"/>
      <c r="BC901" s="4"/>
      <c r="BD901" s="4"/>
      <c r="BE901" s="4"/>
      <c r="BF901" s="4"/>
      <c r="BG901" s="4"/>
      <c r="BH901" s="4"/>
      <c r="BI901" s="4"/>
      <c r="BJ901" s="4"/>
      <c r="BK901" s="4"/>
      <c r="BL901" s="4"/>
      <c r="BM901" s="4"/>
    </row>
    <row r="902" spans="1:65" x14ac:dyDescent="0.15">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c r="AG902" s="4"/>
      <c r="AH902" s="4"/>
      <c r="AI902" s="4"/>
      <c r="AJ902" s="4"/>
      <c r="AK902" s="4"/>
      <c r="AL902" s="4"/>
      <c r="AM902" s="4"/>
      <c r="AN902" s="4"/>
      <c r="AO902" s="4"/>
      <c r="AP902" s="4"/>
      <c r="AQ902" s="4"/>
      <c r="AR902" s="4"/>
      <c r="AS902" s="4"/>
      <c r="AT902" s="4"/>
      <c r="AU902" s="4"/>
      <c r="AV902" s="4"/>
      <c r="AW902" s="4"/>
      <c r="AX902" s="4"/>
      <c r="AY902" s="4"/>
      <c r="AZ902" s="4"/>
      <c r="BA902" s="4"/>
      <c r="BB902" s="4"/>
      <c r="BC902" s="4"/>
      <c r="BD902" s="4"/>
      <c r="BE902" s="4"/>
      <c r="BF902" s="4"/>
      <c r="BG902" s="4"/>
      <c r="BH902" s="4"/>
      <c r="BI902" s="4"/>
      <c r="BJ902" s="4"/>
      <c r="BK902" s="4"/>
      <c r="BL902" s="4"/>
      <c r="BM902" s="4"/>
    </row>
    <row r="903" spans="1:65" x14ac:dyDescent="0.15">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c r="AG903" s="4"/>
      <c r="AH903" s="4"/>
      <c r="AI903" s="4"/>
      <c r="AJ903" s="4"/>
      <c r="AK903" s="4"/>
      <c r="AL903" s="4"/>
      <c r="AM903" s="4"/>
      <c r="AN903" s="4"/>
      <c r="AO903" s="4"/>
      <c r="AP903" s="4"/>
      <c r="AQ903" s="4"/>
      <c r="AR903" s="4"/>
      <c r="AS903" s="4"/>
      <c r="AT903" s="4"/>
      <c r="AU903" s="4"/>
      <c r="AV903" s="4"/>
      <c r="AW903" s="4"/>
      <c r="AX903" s="4"/>
      <c r="AY903" s="4"/>
      <c r="AZ903" s="4"/>
      <c r="BA903" s="4"/>
      <c r="BB903" s="4"/>
      <c r="BC903" s="4"/>
      <c r="BD903" s="4"/>
      <c r="BE903" s="4"/>
      <c r="BF903" s="4"/>
      <c r="BG903" s="4"/>
      <c r="BH903" s="4"/>
      <c r="BI903" s="4"/>
      <c r="BJ903" s="4"/>
      <c r="BK903" s="4"/>
      <c r="BL903" s="4"/>
      <c r="BM903" s="4"/>
    </row>
    <row r="904" spans="1:65" x14ac:dyDescent="0.15">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c r="AG904" s="4"/>
      <c r="AH904" s="4"/>
      <c r="AI904" s="4"/>
      <c r="AJ904" s="4"/>
      <c r="AK904" s="4"/>
      <c r="AL904" s="4"/>
      <c r="AM904" s="4"/>
      <c r="AN904" s="4"/>
      <c r="AO904" s="4"/>
      <c r="AP904" s="4"/>
      <c r="AQ904" s="4"/>
      <c r="AR904" s="4"/>
      <c r="AS904" s="4"/>
      <c r="AT904" s="4"/>
      <c r="AU904" s="4"/>
      <c r="AV904" s="4"/>
      <c r="AW904" s="4"/>
      <c r="AX904" s="4"/>
      <c r="AY904" s="4"/>
      <c r="AZ904" s="4"/>
      <c r="BA904" s="4"/>
      <c r="BB904" s="4"/>
      <c r="BC904" s="4"/>
      <c r="BD904" s="4"/>
      <c r="BE904" s="4"/>
      <c r="BF904" s="4"/>
      <c r="BG904" s="4"/>
      <c r="BH904" s="4"/>
      <c r="BI904" s="4"/>
      <c r="BJ904" s="4"/>
      <c r="BK904" s="4"/>
      <c r="BL904" s="4"/>
      <c r="BM904" s="4"/>
    </row>
    <row r="905" spans="1:65" x14ac:dyDescent="0.1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c r="AG905" s="4"/>
      <c r="AH905" s="4"/>
      <c r="AI905" s="4"/>
      <c r="AJ905" s="4"/>
      <c r="AK905" s="4"/>
      <c r="AL905" s="4"/>
      <c r="AM905" s="4"/>
      <c r="AN905" s="4"/>
      <c r="AO905" s="4"/>
      <c r="AP905" s="4"/>
      <c r="AQ905" s="4"/>
      <c r="AR905" s="4"/>
      <c r="AS905" s="4"/>
      <c r="AT905" s="4"/>
      <c r="AU905" s="4"/>
      <c r="AV905" s="4"/>
      <c r="AW905" s="4"/>
      <c r="AX905" s="4"/>
      <c r="AY905" s="4"/>
      <c r="AZ905" s="4"/>
      <c r="BA905" s="4"/>
      <c r="BB905" s="4"/>
      <c r="BC905" s="4"/>
      <c r="BD905" s="4"/>
      <c r="BE905" s="4"/>
      <c r="BF905" s="4"/>
      <c r="BG905" s="4"/>
      <c r="BH905" s="4"/>
      <c r="BI905" s="4"/>
      <c r="BJ905" s="4"/>
      <c r="BK905" s="4"/>
      <c r="BL905" s="4"/>
      <c r="BM905" s="4"/>
    </row>
    <row r="906" spans="1:65" x14ac:dyDescent="0.15">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c r="AG906" s="4"/>
      <c r="AH906" s="4"/>
      <c r="AI906" s="4"/>
      <c r="AJ906" s="4"/>
      <c r="AK906" s="4"/>
      <c r="AL906" s="4"/>
      <c r="AM906" s="4"/>
      <c r="AN906" s="4"/>
      <c r="AO906" s="4"/>
      <c r="AP906" s="4"/>
      <c r="AQ906" s="4"/>
      <c r="AR906" s="4"/>
      <c r="AS906" s="4"/>
      <c r="AT906" s="4"/>
      <c r="AU906" s="4"/>
      <c r="AV906" s="4"/>
      <c r="AW906" s="4"/>
      <c r="AX906" s="4"/>
      <c r="AY906" s="4"/>
      <c r="AZ906" s="4"/>
      <c r="BA906" s="4"/>
      <c r="BB906" s="4"/>
      <c r="BC906" s="4"/>
      <c r="BD906" s="4"/>
      <c r="BE906" s="4"/>
      <c r="BF906" s="4"/>
      <c r="BG906" s="4"/>
      <c r="BH906" s="4"/>
      <c r="BI906" s="4"/>
      <c r="BJ906" s="4"/>
      <c r="BK906" s="4"/>
      <c r="BL906" s="4"/>
      <c r="BM906" s="4"/>
    </row>
    <row r="907" spans="1:65" x14ac:dyDescent="0.15">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c r="AG907" s="4"/>
      <c r="AH907" s="4"/>
      <c r="AI907" s="4"/>
      <c r="AJ907" s="4"/>
      <c r="AK907" s="4"/>
      <c r="AL907" s="4"/>
      <c r="AM907" s="4"/>
      <c r="AN907" s="4"/>
      <c r="AO907" s="4"/>
      <c r="AP907" s="4"/>
      <c r="AQ907" s="4"/>
      <c r="AR907" s="4"/>
      <c r="AS907" s="4"/>
      <c r="AT907" s="4"/>
      <c r="AU907" s="4"/>
      <c r="AV907" s="4"/>
      <c r="AW907" s="4"/>
      <c r="AX907" s="4"/>
      <c r="AY907" s="4"/>
      <c r="AZ907" s="4"/>
      <c r="BA907" s="4"/>
      <c r="BB907" s="4"/>
      <c r="BC907" s="4"/>
      <c r="BD907" s="4"/>
      <c r="BE907" s="4"/>
      <c r="BF907" s="4"/>
      <c r="BG907" s="4"/>
      <c r="BH907" s="4"/>
      <c r="BI907" s="4"/>
      <c r="BJ907" s="4"/>
      <c r="BK907" s="4"/>
      <c r="BL907" s="4"/>
      <c r="BM907" s="4"/>
    </row>
    <row r="908" spans="1:65" x14ac:dyDescent="0.15">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c r="AG908" s="4"/>
      <c r="AH908" s="4"/>
      <c r="AI908" s="4"/>
      <c r="AJ908" s="4"/>
      <c r="AK908" s="4"/>
      <c r="AL908" s="4"/>
      <c r="AM908" s="4"/>
      <c r="AN908" s="4"/>
      <c r="AO908" s="4"/>
      <c r="AP908" s="4"/>
      <c r="AQ908" s="4"/>
      <c r="AR908" s="4"/>
      <c r="AS908" s="4"/>
      <c r="AT908" s="4"/>
      <c r="AU908" s="4"/>
      <c r="AV908" s="4"/>
      <c r="AW908" s="4"/>
      <c r="AX908" s="4"/>
      <c r="AY908" s="4"/>
      <c r="AZ908" s="4"/>
      <c r="BA908" s="4"/>
      <c r="BB908" s="4"/>
      <c r="BC908" s="4"/>
      <c r="BD908" s="4"/>
      <c r="BE908" s="4"/>
      <c r="BF908" s="4"/>
      <c r="BG908" s="4"/>
      <c r="BH908" s="4"/>
      <c r="BI908" s="4"/>
      <c r="BJ908" s="4"/>
      <c r="BK908" s="4"/>
      <c r="BL908" s="4"/>
      <c r="BM908" s="4"/>
    </row>
    <row r="909" spans="1:65" x14ac:dyDescent="0.15">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c r="AG909" s="4"/>
      <c r="AH909" s="4"/>
      <c r="AI909" s="4"/>
      <c r="AJ909" s="4"/>
      <c r="AK909" s="4"/>
      <c r="AL909" s="4"/>
      <c r="AM909" s="4"/>
      <c r="AN909" s="4"/>
      <c r="AO909" s="4"/>
      <c r="AP909" s="4"/>
      <c r="AQ909" s="4"/>
      <c r="AR909" s="4"/>
      <c r="AS909" s="4"/>
      <c r="AT909" s="4"/>
      <c r="AU909" s="4"/>
      <c r="AV909" s="4"/>
      <c r="AW909" s="4"/>
      <c r="AX909" s="4"/>
      <c r="AY909" s="4"/>
      <c r="AZ909" s="4"/>
      <c r="BA909" s="4"/>
      <c r="BB909" s="4"/>
      <c r="BC909" s="4"/>
      <c r="BD909" s="4"/>
      <c r="BE909" s="4"/>
      <c r="BF909" s="4"/>
      <c r="BG909" s="4"/>
      <c r="BH909" s="4"/>
      <c r="BI909" s="4"/>
      <c r="BJ909" s="4"/>
      <c r="BK909" s="4"/>
      <c r="BL909" s="4"/>
      <c r="BM909" s="4"/>
    </row>
    <row r="910" spans="1:65" x14ac:dyDescent="0.15">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c r="AG910" s="4"/>
      <c r="AH910" s="4"/>
      <c r="AI910" s="4"/>
      <c r="AJ910" s="4"/>
      <c r="AK910" s="4"/>
      <c r="AL910" s="4"/>
      <c r="AM910" s="4"/>
      <c r="AN910" s="4"/>
      <c r="AO910" s="4"/>
      <c r="AP910" s="4"/>
      <c r="AQ910" s="4"/>
      <c r="AR910" s="4"/>
      <c r="AS910" s="4"/>
      <c r="AT910" s="4"/>
      <c r="AU910" s="4"/>
      <c r="AV910" s="4"/>
      <c r="AW910" s="4"/>
      <c r="AX910" s="4"/>
      <c r="AY910" s="4"/>
      <c r="AZ910" s="4"/>
      <c r="BA910" s="4"/>
      <c r="BB910" s="4"/>
      <c r="BC910" s="4"/>
      <c r="BD910" s="4"/>
      <c r="BE910" s="4"/>
      <c r="BF910" s="4"/>
      <c r="BG910" s="4"/>
      <c r="BH910" s="4"/>
      <c r="BI910" s="4"/>
      <c r="BJ910" s="4"/>
      <c r="BK910" s="4"/>
      <c r="BL910" s="4"/>
      <c r="BM910" s="4"/>
    </row>
    <row r="911" spans="1:65" x14ac:dyDescent="0.15">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c r="AG911" s="4"/>
      <c r="AH911" s="4"/>
      <c r="AI911" s="4"/>
      <c r="AJ911" s="4"/>
      <c r="AK911" s="4"/>
      <c r="AL911" s="4"/>
      <c r="AM911" s="4"/>
      <c r="AN911" s="4"/>
      <c r="AO911" s="4"/>
      <c r="AP911" s="4"/>
      <c r="AQ911" s="4"/>
      <c r="AR911" s="4"/>
      <c r="AS911" s="4"/>
      <c r="AT911" s="4"/>
      <c r="AU911" s="4"/>
      <c r="AV911" s="4"/>
      <c r="AW911" s="4"/>
      <c r="AX911" s="4"/>
      <c r="AY911" s="4"/>
      <c r="AZ911" s="4"/>
      <c r="BA911" s="4"/>
      <c r="BB911" s="4"/>
      <c r="BC911" s="4"/>
      <c r="BD911" s="4"/>
      <c r="BE911" s="4"/>
      <c r="BF911" s="4"/>
      <c r="BG911" s="4"/>
      <c r="BH911" s="4"/>
      <c r="BI911" s="4"/>
      <c r="BJ911" s="4"/>
      <c r="BK911" s="4"/>
      <c r="BL911" s="4"/>
      <c r="BM911" s="4"/>
    </row>
    <row r="912" spans="1:65" x14ac:dyDescent="0.15">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c r="AG912" s="4"/>
      <c r="AH912" s="4"/>
      <c r="AI912" s="4"/>
      <c r="AJ912" s="4"/>
      <c r="AK912" s="4"/>
      <c r="AL912" s="4"/>
      <c r="AM912" s="4"/>
      <c r="AN912" s="4"/>
      <c r="AO912" s="4"/>
      <c r="AP912" s="4"/>
      <c r="AQ912" s="4"/>
      <c r="AR912" s="4"/>
      <c r="AS912" s="4"/>
      <c r="AT912" s="4"/>
      <c r="AU912" s="4"/>
      <c r="AV912" s="4"/>
      <c r="AW912" s="4"/>
      <c r="AX912" s="4"/>
      <c r="AY912" s="4"/>
      <c r="AZ912" s="4"/>
      <c r="BA912" s="4"/>
      <c r="BB912" s="4"/>
      <c r="BC912" s="4"/>
      <c r="BD912" s="4"/>
      <c r="BE912" s="4"/>
      <c r="BF912" s="4"/>
      <c r="BG912" s="4"/>
      <c r="BH912" s="4"/>
      <c r="BI912" s="4"/>
      <c r="BJ912" s="4"/>
      <c r="BK912" s="4"/>
      <c r="BL912" s="4"/>
      <c r="BM912" s="4"/>
    </row>
    <row r="913" spans="1:65" x14ac:dyDescent="0.15">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c r="AG913" s="4"/>
      <c r="AH913" s="4"/>
      <c r="AI913" s="4"/>
      <c r="AJ913" s="4"/>
      <c r="AK913" s="4"/>
      <c r="AL913" s="4"/>
      <c r="AM913" s="4"/>
      <c r="AN913" s="4"/>
      <c r="AO913" s="4"/>
      <c r="AP913" s="4"/>
      <c r="AQ913" s="4"/>
      <c r="AR913" s="4"/>
      <c r="AS913" s="4"/>
      <c r="AT913" s="4"/>
      <c r="AU913" s="4"/>
      <c r="AV913" s="4"/>
      <c r="AW913" s="4"/>
      <c r="AX913" s="4"/>
      <c r="AY913" s="4"/>
      <c r="AZ913" s="4"/>
      <c r="BA913" s="4"/>
      <c r="BB913" s="4"/>
      <c r="BC913" s="4"/>
      <c r="BD913" s="4"/>
      <c r="BE913" s="4"/>
      <c r="BF913" s="4"/>
      <c r="BG913" s="4"/>
      <c r="BH913" s="4"/>
      <c r="BI913" s="4"/>
      <c r="BJ913" s="4"/>
      <c r="BK913" s="4"/>
      <c r="BL913" s="4"/>
      <c r="BM913" s="4"/>
    </row>
    <row r="914" spans="1:65" x14ac:dyDescent="0.15">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c r="AG914" s="4"/>
      <c r="AH914" s="4"/>
      <c r="AI914" s="4"/>
      <c r="AJ914" s="4"/>
      <c r="AK914" s="4"/>
      <c r="AL914" s="4"/>
      <c r="AM914" s="4"/>
      <c r="AN914" s="4"/>
      <c r="AO914" s="4"/>
      <c r="AP914" s="4"/>
      <c r="AQ914" s="4"/>
      <c r="AR914" s="4"/>
      <c r="AS914" s="4"/>
      <c r="AT914" s="4"/>
      <c r="AU914" s="4"/>
      <c r="AV914" s="4"/>
      <c r="AW914" s="4"/>
      <c r="AX914" s="4"/>
      <c r="AY914" s="4"/>
      <c r="AZ914" s="4"/>
      <c r="BA914" s="4"/>
      <c r="BB914" s="4"/>
      <c r="BC914" s="4"/>
      <c r="BD914" s="4"/>
      <c r="BE914" s="4"/>
      <c r="BF914" s="4"/>
      <c r="BG914" s="4"/>
      <c r="BH914" s="4"/>
      <c r="BI914" s="4"/>
      <c r="BJ914" s="4"/>
      <c r="BK914" s="4"/>
      <c r="BL914" s="4"/>
      <c r="BM914" s="4"/>
    </row>
    <row r="915" spans="1:65" x14ac:dyDescent="0.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c r="AG915" s="4"/>
      <c r="AH915" s="4"/>
      <c r="AI915" s="4"/>
      <c r="AJ915" s="4"/>
      <c r="AK915" s="4"/>
      <c r="AL915" s="4"/>
      <c r="AM915" s="4"/>
      <c r="AN915" s="4"/>
      <c r="AO915" s="4"/>
      <c r="AP915" s="4"/>
      <c r="AQ915" s="4"/>
      <c r="AR915" s="4"/>
      <c r="AS915" s="4"/>
      <c r="AT915" s="4"/>
      <c r="AU915" s="4"/>
      <c r="AV915" s="4"/>
      <c r="AW915" s="4"/>
      <c r="AX915" s="4"/>
      <c r="AY915" s="4"/>
      <c r="AZ915" s="4"/>
      <c r="BA915" s="4"/>
      <c r="BB915" s="4"/>
      <c r="BC915" s="4"/>
      <c r="BD915" s="4"/>
      <c r="BE915" s="4"/>
      <c r="BF915" s="4"/>
      <c r="BG915" s="4"/>
      <c r="BH915" s="4"/>
      <c r="BI915" s="4"/>
      <c r="BJ915" s="4"/>
      <c r="BK915" s="4"/>
      <c r="BL915" s="4"/>
      <c r="BM915" s="4"/>
    </row>
    <row r="916" spans="1:65" x14ac:dyDescent="0.15">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c r="AG916" s="4"/>
      <c r="AH916" s="4"/>
      <c r="AI916" s="4"/>
      <c r="AJ916" s="4"/>
      <c r="AK916" s="4"/>
      <c r="AL916" s="4"/>
      <c r="AM916" s="4"/>
      <c r="AN916" s="4"/>
      <c r="AO916" s="4"/>
      <c r="AP916" s="4"/>
      <c r="AQ916" s="4"/>
      <c r="AR916" s="4"/>
      <c r="AS916" s="4"/>
      <c r="AT916" s="4"/>
      <c r="AU916" s="4"/>
      <c r="AV916" s="4"/>
      <c r="AW916" s="4"/>
      <c r="AX916" s="4"/>
      <c r="AY916" s="4"/>
      <c r="AZ916" s="4"/>
      <c r="BA916" s="4"/>
      <c r="BB916" s="4"/>
      <c r="BC916" s="4"/>
      <c r="BD916" s="4"/>
      <c r="BE916" s="4"/>
      <c r="BF916" s="4"/>
      <c r="BG916" s="4"/>
      <c r="BH916" s="4"/>
      <c r="BI916" s="4"/>
      <c r="BJ916" s="4"/>
      <c r="BK916" s="4"/>
      <c r="BL916" s="4"/>
      <c r="BM916" s="4"/>
    </row>
    <row r="917" spans="1:65" x14ac:dyDescent="0.15">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c r="AG917" s="4"/>
      <c r="AH917" s="4"/>
      <c r="AI917" s="4"/>
      <c r="AJ917" s="4"/>
      <c r="AK917" s="4"/>
      <c r="AL917" s="4"/>
      <c r="AM917" s="4"/>
      <c r="AN917" s="4"/>
      <c r="AO917" s="4"/>
      <c r="AP917" s="4"/>
      <c r="AQ917" s="4"/>
      <c r="AR917" s="4"/>
      <c r="AS917" s="4"/>
      <c r="AT917" s="4"/>
      <c r="AU917" s="4"/>
      <c r="AV917" s="4"/>
      <c r="AW917" s="4"/>
      <c r="AX917" s="4"/>
      <c r="AY917" s="4"/>
      <c r="AZ917" s="4"/>
      <c r="BA917" s="4"/>
      <c r="BB917" s="4"/>
      <c r="BC917" s="4"/>
      <c r="BD917" s="4"/>
      <c r="BE917" s="4"/>
      <c r="BF917" s="4"/>
      <c r="BG917" s="4"/>
      <c r="BH917" s="4"/>
      <c r="BI917" s="4"/>
      <c r="BJ917" s="4"/>
      <c r="BK917" s="4"/>
      <c r="BL917" s="4"/>
      <c r="BM917" s="4"/>
    </row>
    <row r="918" spans="1:65" x14ac:dyDescent="0.15">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c r="AG918" s="4"/>
      <c r="AH918" s="4"/>
      <c r="AI918" s="4"/>
      <c r="AJ918" s="4"/>
      <c r="AK918" s="4"/>
      <c r="AL918" s="4"/>
      <c r="AM918" s="4"/>
      <c r="AN918" s="4"/>
      <c r="AO918" s="4"/>
      <c r="AP918" s="4"/>
      <c r="AQ918" s="4"/>
      <c r="AR918" s="4"/>
      <c r="AS918" s="4"/>
      <c r="AT918" s="4"/>
      <c r="AU918" s="4"/>
      <c r="AV918" s="4"/>
      <c r="AW918" s="4"/>
      <c r="AX918" s="4"/>
      <c r="AY918" s="4"/>
      <c r="AZ918" s="4"/>
      <c r="BA918" s="4"/>
      <c r="BB918" s="4"/>
      <c r="BC918" s="4"/>
      <c r="BD918" s="4"/>
      <c r="BE918" s="4"/>
      <c r="BF918" s="4"/>
      <c r="BG918" s="4"/>
      <c r="BH918" s="4"/>
      <c r="BI918" s="4"/>
      <c r="BJ918" s="4"/>
      <c r="BK918" s="4"/>
      <c r="BL918" s="4"/>
      <c r="BM918" s="4"/>
    </row>
    <row r="919" spans="1:65" x14ac:dyDescent="0.15">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c r="AG919" s="4"/>
      <c r="AH919" s="4"/>
      <c r="AI919" s="4"/>
      <c r="AJ919" s="4"/>
      <c r="AK919" s="4"/>
      <c r="AL919" s="4"/>
      <c r="AM919" s="4"/>
      <c r="AN919" s="4"/>
      <c r="AO919" s="4"/>
      <c r="AP919" s="4"/>
      <c r="AQ919" s="4"/>
      <c r="AR919" s="4"/>
      <c r="AS919" s="4"/>
      <c r="AT919" s="4"/>
      <c r="AU919" s="4"/>
      <c r="AV919" s="4"/>
      <c r="AW919" s="4"/>
      <c r="AX919" s="4"/>
      <c r="AY919" s="4"/>
      <c r="AZ919" s="4"/>
      <c r="BA919" s="4"/>
      <c r="BB919" s="4"/>
      <c r="BC919" s="4"/>
      <c r="BD919" s="4"/>
      <c r="BE919" s="4"/>
      <c r="BF919" s="4"/>
      <c r="BG919" s="4"/>
      <c r="BH919" s="4"/>
      <c r="BI919" s="4"/>
      <c r="BJ919" s="4"/>
      <c r="BK919" s="4"/>
      <c r="BL919" s="4"/>
      <c r="BM919" s="4"/>
    </row>
    <row r="920" spans="1:65" x14ac:dyDescent="0.15">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c r="AG920" s="4"/>
      <c r="AH920" s="4"/>
      <c r="AI920" s="4"/>
      <c r="AJ920" s="4"/>
      <c r="AK920" s="4"/>
      <c r="AL920" s="4"/>
      <c r="AM920" s="4"/>
      <c r="AN920" s="4"/>
      <c r="AO920" s="4"/>
      <c r="AP920" s="4"/>
      <c r="AQ920" s="4"/>
      <c r="AR920" s="4"/>
      <c r="AS920" s="4"/>
      <c r="AT920" s="4"/>
      <c r="AU920" s="4"/>
      <c r="AV920" s="4"/>
      <c r="AW920" s="4"/>
      <c r="AX920" s="4"/>
      <c r="AY920" s="4"/>
      <c r="AZ920" s="4"/>
      <c r="BA920" s="4"/>
      <c r="BB920" s="4"/>
      <c r="BC920" s="4"/>
      <c r="BD920" s="4"/>
      <c r="BE920" s="4"/>
      <c r="BF920" s="4"/>
      <c r="BG920" s="4"/>
      <c r="BH920" s="4"/>
      <c r="BI920" s="4"/>
      <c r="BJ920" s="4"/>
      <c r="BK920" s="4"/>
      <c r="BL920" s="4"/>
      <c r="BM920" s="4"/>
    </row>
    <row r="921" spans="1:65" x14ac:dyDescent="0.15">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c r="AG921" s="4"/>
      <c r="AH921" s="4"/>
      <c r="AI921" s="4"/>
      <c r="AJ921" s="4"/>
      <c r="AK921" s="4"/>
      <c r="AL921" s="4"/>
      <c r="AM921" s="4"/>
      <c r="AN921" s="4"/>
      <c r="AO921" s="4"/>
      <c r="AP921" s="4"/>
      <c r="AQ921" s="4"/>
      <c r="AR921" s="4"/>
      <c r="AS921" s="4"/>
      <c r="AT921" s="4"/>
      <c r="AU921" s="4"/>
      <c r="AV921" s="4"/>
      <c r="AW921" s="4"/>
      <c r="AX921" s="4"/>
      <c r="AY921" s="4"/>
      <c r="AZ921" s="4"/>
      <c r="BA921" s="4"/>
      <c r="BB921" s="4"/>
      <c r="BC921" s="4"/>
      <c r="BD921" s="4"/>
      <c r="BE921" s="4"/>
      <c r="BF921" s="4"/>
      <c r="BG921" s="4"/>
      <c r="BH921" s="4"/>
      <c r="BI921" s="4"/>
      <c r="BJ921" s="4"/>
      <c r="BK921" s="4"/>
      <c r="BL921" s="4"/>
      <c r="BM921" s="4"/>
    </row>
    <row r="922" spans="1:65" x14ac:dyDescent="0.15">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c r="AG922" s="4"/>
      <c r="AH922" s="4"/>
      <c r="AI922" s="4"/>
      <c r="AJ922" s="4"/>
      <c r="AK922" s="4"/>
      <c r="AL922" s="4"/>
      <c r="AM922" s="4"/>
      <c r="AN922" s="4"/>
      <c r="AO922" s="4"/>
      <c r="AP922" s="4"/>
      <c r="AQ922" s="4"/>
      <c r="AR922" s="4"/>
      <c r="AS922" s="4"/>
      <c r="AT922" s="4"/>
      <c r="AU922" s="4"/>
      <c r="AV922" s="4"/>
      <c r="AW922" s="4"/>
      <c r="AX922" s="4"/>
      <c r="AY922" s="4"/>
      <c r="AZ922" s="4"/>
      <c r="BA922" s="4"/>
      <c r="BB922" s="4"/>
      <c r="BC922" s="4"/>
      <c r="BD922" s="4"/>
      <c r="BE922" s="4"/>
      <c r="BF922" s="4"/>
      <c r="BG922" s="4"/>
      <c r="BH922" s="4"/>
      <c r="BI922" s="4"/>
      <c r="BJ922" s="4"/>
      <c r="BK922" s="4"/>
      <c r="BL922" s="4"/>
      <c r="BM922" s="4"/>
    </row>
    <row r="923" spans="1:65" x14ac:dyDescent="0.15">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c r="AG923" s="4"/>
      <c r="AH923" s="4"/>
      <c r="AI923" s="4"/>
      <c r="AJ923" s="4"/>
      <c r="AK923" s="4"/>
      <c r="AL923" s="4"/>
      <c r="AM923" s="4"/>
      <c r="AN923" s="4"/>
      <c r="AO923" s="4"/>
      <c r="AP923" s="4"/>
      <c r="AQ923" s="4"/>
      <c r="AR923" s="4"/>
      <c r="AS923" s="4"/>
      <c r="AT923" s="4"/>
      <c r="AU923" s="4"/>
      <c r="AV923" s="4"/>
      <c r="AW923" s="4"/>
      <c r="AX923" s="4"/>
      <c r="AY923" s="4"/>
      <c r="AZ923" s="4"/>
      <c r="BA923" s="4"/>
      <c r="BB923" s="4"/>
      <c r="BC923" s="4"/>
      <c r="BD923" s="4"/>
      <c r="BE923" s="4"/>
      <c r="BF923" s="4"/>
      <c r="BG923" s="4"/>
      <c r="BH923" s="4"/>
      <c r="BI923" s="4"/>
      <c r="BJ923" s="4"/>
      <c r="BK923" s="4"/>
      <c r="BL923" s="4"/>
      <c r="BM923" s="4"/>
    </row>
    <row r="924" spans="1:65" x14ac:dyDescent="0.15">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c r="AG924" s="4"/>
      <c r="AH924" s="4"/>
      <c r="AI924" s="4"/>
      <c r="AJ924" s="4"/>
      <c r="AK924" s="4"/>
      <c r="AL924" s="4"/>
      <c r="AM924" s="4"/>
      <c r="AN924" s="4"/>
      <c r="AO924" s="4"/>
      <c r="AP924" s="4"/>
      <c r="AQ924" s="4"/>
      <c r="AR924" s="4"/>
      <c r="AS924" s="4"/>
      <c r="AT924" s="4"/>
      <c r="AU924" s="4"/>
      <c r="AV924" s="4"/>
      <c r="AW924" s="4"/>
      <c r="AX924" s="4"/>
      <c r="AY924" s="4"/>
      <c r="AZ924" s="4"/>
      <c r="BA924" s="4"/>
      <c r="BB924" s="4"/>
      <c r="BC924" s="4"/>
      <c r="BD924" s="4"/>
      <c r="BE924" s="4"/>
      <c r="BF924" s="4"/>
      <c r="BG924" s="4"/>
      <c r="BH924" s="4"/>
      <c r="BI924" s="4"/>
      <c r="BJ924" s="4"/>
      <c r="BK924" s="4"/>
      <c r="BL924" s="4"/>
      <c r="BM924" s="4"/>
    </row>
    <row r="925" spans="1:65" x14ac:dyDescent="0.1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c r="AG925" s="4"/>
      <c r="AH925" s="4"/>
      <c r="AI925" s="4"/>
      <c r="AJ925" s="4"/>
      <c r="AK925" s="4"/>
      <c r="AL925" s="4"/>
      <c r="AM925" s="4"/>
      <c r="AN925" s="4"/>
      <c r="AO925" s="4"/>
      <c r="AP925" s="4"/>
      <c r="AQ925" s="4"/>
      <c r="AR925" s="4"/>
      <c r="AS925" s="4"/>
      <c r="AT925" s="4"/>
      <c r="AU925" s="4"/>
      <c r="AV925" s="4"/>
      <c r="AW925" s="4"/>
      <c r="AX925" s="4"/>
      <c r="AY925" s="4"/>
      <c r="AZ925" s="4"/>
      <c r="BA925" s="4"/>
      <c r="BB925" s="4"/>
      <c r="BC925" s="4"/>
      <c r="BD925" s="4"/>
      <c r="BE925" s="4"/>
      <c r="BF925" s="4"/>
      <c r="BG925" s="4"/>
      <c r="BH925" s="4"/>
      <c r="BI925" s="4"/>
      <c r="BJ925" s="4"/>
      <c r="BK925" s="4"/>
      <c r="BL925" s="4"/>
      <c r="BM925" s="4"/>
    </row>
    <row r="926" spans="1:65" x14ac:dyDescent="0.15">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c r="AG926" s="4"/>
      <c r="AH926" s="4"/>
      <c r="AI926" s="4"/>
      <c r="AJ926" s="4"/>
      <c r="AK926" s="4"/>
      <c r="AL926" s="4"/>
      <c r="AM926" s="4"/>
      <c r="AN926" s="4"/>
      <c r="AO926" s="4"/>
      <c r="AP926" s="4"/>
      <c r="AQ926" s="4"/>
      <c r="AR926" s="4"/>
      <c r="AS926" s="4"/>
      <c r="AT926" s="4"/>
      <c r="AU926" s="4"/>
      <c r="AV926" s="4"/>
      <c r="AW926" s="4"/>
      <c r="AX926" s="4"/>
      <c r="AY926" s="4"/>
      <c r="AZ926" s="4"/>
      <c r="BA926" s="4"/>
      <c r="BB926" s="4"/>
      <c r="BC926" s="4"/>
      <c r="BD926" s="4"/>
      <c r="BE926" s="4"/>
      <c r="BF926" s="4"/>
      <c r="BG926" s="4"/>
      <c r="BH926" s="4"/>
      <c r="BI926" s="4"/>
      <c r="BJ926" s="4"/>
      <c r="BK926" s="4"/>
      <c r="BL926" s="4"/>
      <c r="BM926" s="4"/>
    </row>
    <row r="927" spans="1:65" x14ac:dyDescent="0.15">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c r="AG927" s="4"/>
      <c r="AH927" s="4"/>
      <c r="AI927" s="4"/>
      <c r="AJ927" s="4"/>
      <c r="AK927" s="4"/>
      <c r="AL927" s="4"/>
      <c r="AM927" s="4"/>
      <c r="AN927" s="4"/>
      <c r="AO927" s="4"/>
      <c r="AP927" s="4"/>
      <c r="AQ927" s="4"/>
      <c r="AR927" s="4"/>
      <c r="AS927" s="4"/>
      <c r="AT927" s="4"/>
      <c r="AU927" s="4"/>
      <c r="AV927" s="4"/>
      <c r="AW927" s="4"/>
      <c r="AX927" s="4"/>
      <c r="AY927" s="4"/>
      <c r="AZ927" s="4"/>
      <c r="BA927" s="4"/>
      <c r="BB927" s="4"/>
      <c r="BC927" s="4"/>
      <c r="BD927" s="4"/>
      <c r="BE927" s="4"/>
      <c r="BF927" s="4"/>
      <c r="BG927" s="4"/>
      <c r="BH927" s="4"/>
      <c r="BI927" s="4"/>
      <c r="BJ927" s="4"/>
      <c r="BK927" s="4"/>
      <c r="BL927" s="4"/>
      <c r="BM927" s="4"/>
    </row>
    <row r="928" spans="1:65" x14ac:dyDescent="0.15">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c r="AG928" s="4"/>
      <c r="AH928" s="4"/>
      <c r="AI928" s="4"/>
      <c r="AJ928" s="4"/>
      <c r="AK928" s="4"/>
      <c r="AL928" s="4"/>
      <c r="AM928" s="4"/>
      <c r="AN928" s="4"/>
      <c r="AO928" s="4"/>
      <c r="AP928" s="4"/>
      <c r="AQ928" s="4"/>
      <c r="AR928" s="4"/>
      <c r="AS928" s="4"/>
      <c r="AT928" s="4"/>
      <c r="AU928" s="4"/>
      <c r="AV928" s="4"/>
      <c r="AW928" s="4"/>
      <c r="AX928" s="4"/>
      <c r="AY928" s="4"/>
      <c r="AZ928" s="4"/>
      <c r="BA928" s="4"/>
      <c r="BB928" s="4"/>
      <c r="BC928" s="4"/>
      <c r="BD928" s="4"/>
      <c r="BE928" s="4"/>
      <c r="BF928" s="4"/>
      <c r="BG928" s="4"/>
      <c r="BH928" s="4"/>
      <c r="BI928" s="4"/>
      <c r="BJ928" s="4"/>
      <c r="BK928" s="4"/>
      <c r="BL928" s="4"/>
      <c r="BM928" s="4"/>
    </row>
    <row r="929" spans="1:65" x14ac:dyDescent="0.15">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c r="AG929" s="4"/>
      <c r="AH929" s="4"/>
      <c r="AI929" s="4"/>
      <c r="AJ929" s="4"/>
      <c r="AK929" s="4"/>
      <c r="AL929" s="4"/>
      <c r="AM929" s="4"/>
      <c r="AN929" s="4"/>
      <c r="AO929" s="4"/>
      <c r="AP929" s="4"/>
      <c r="AQ929" s="4"/>
      <c r="AR929" s="4"/>
      <c r="AS929" s="4"/>
      <c r="AT929" s="4"/>
      <c r="AU929" s="4"/>
      <c r="AV929" s="4"/>
      <c r="AW929" s="4"/>
      <c r="AX929" s="4"/>
      <c r="AY929" s="4"/>
      <c r="AZ929" s="4"/>
      <c r="BA929" s="4"/>
      <c r="BB929" s="4"/>
      <c r="BC929" s="4"/>
      <c r="BD929" s="4"/>
      <c r="BE929" s="4"/>
      <c r="BF929" s="4"/>
      <c r="BG929" s="4"/>
      <c r="BH929" s="4"/>
      <c r="BI929" s="4"/>
      <c r="BJ929" s="4"/>
      <c r="BK929" s="4"/>
      <c r="BL929" s="4"/>
      <c r="BM929" s="4"/>
    </row>
    <row r="930" spans="1:65" x14ac:dyDescent="0.15">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c r="AG930" s="4"/>
      <c r="AH930" s="4"/>
      <c r="AI930" s="4"/>
      <c r="AJ930" s="4"/>
      <c r="AK930" s="4"/>
      <c r="AL930" s="4"/>
      <c r="AM930" s="4"/>
      <c r="AN930" s="4"/>
      <c r="AO930" s="4"/>
      <c r="AP930" s="4"/>
      <c r="AQ930" s="4"/>
      <c r="AR930" s="4"/>
      <c r="AS930" s="4"/>
      <c r="AT930" s="4"/>
      <c r="AU930" s="4"/>
      <c r="AV930" s="4"/>
      <c r="AW930" s="4"/>
      <c r="AX930" s="4"/>
      <c r="AY930" s="4"/>
      <c r="AZ930" s="4"/>
      <c r="BA930" s="4"/>
      <c r="BB930" s="4"/>
      <c r="BC930" s="4"/>
      <c r="BD930" s="4"/>
      <c r="BE930" s="4"/>
      <c r="BF930" s="4"/>
      <c r="BG930" s="4"/>
      <c r="BH930" s="4"/>
      <c r="BI930" s="4"/>
      <c r="BJ930" s="4"/>
      <c r="BK930" s="4"/>
      <c r="BL930" s="4"/>
      <c r="BM930" s="4"/>
    </row>
    <row r="931" spans="1:65" x14ac:dyDescent="0.15">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c r="AG931" s="4"/>
      <c r="AH931" s="4"/>
      <c r="AI931" s="4"/>
      <c r="AJ931" s="4"/>
      <c r="AK931" s="4"/>
      <c r="AL931" s="4"/>
      <c r="AM931" s="4"/>
      <c r="AN931" s="4"/>
      <c r="AO931" s="4"/>
      <c r="AP931" s="4"/>
      <c r="AQ931" s="4"/>
      <c r="AR931" s="4"/>
      <c r="AS931" s="4"/>
      <c r="AT931" s="4"/>
      <c r="AU931" s="4"/>
      <c r="AV931" s="4"/>
      <c r="AW931" s="4"/>
      <c r="AX931" s="4"/>
      <c r="AY931" s="4"/>
      <c r="AZ931" s="4"/>
      <c r="BA931" s="4"/>
      <c r="BB931" s="4"/>
      <c r="BC931" s="4"/>
      <c r="BD931" s="4"/>
      <c r="BE931" s="4"/>
      <c r="BF931" s="4"/>
      <c r="BG931" s="4"/>
      <c r="BH931" s="4"/>
      <c r="BI931" s="4"/>
      <c r="BJ931" s="4"/>
      <c r="BK931" s="4"/>
      <c r="BL931" s="4"/>
      <c r="BM931" s="4"/>
    </row>
    <row r="932" spans="1:65" x14ac:dyDescent="0.15">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c r="AG932" s="4"/>
      <c r="AH932" s="4"/>
      <c r="AI932" s="4"/>
      <c r="AJ932" s="4"/>
      <c r="AK932" s="4"/>
      <c r="AL932" s="4"/>
      <c r="AM932" s="4"/>
      <c r="AN932" s="4"/>
      <c r="AO932" s="4"/>
      <c r="AP932" s="4"/>
      <c r="AQ932" s="4"/>
      <c r="AR932" s="4"/>
      <c r="AS932" s="4"/>
      <c r="AT932" s="4"/>
      <c r="AU932" s="4"/>
      <c r="AV932" s="4"/>
      <c r="AW932" s="4"/>
      <c r="AX932" s="4"/>
      <c r="AY932" s="4"/>
      <c r="AZ932" s="4"/>
      <c r="BA932" s="4"/>
      <c r="BB932" s="4"/>
      <c r="BC932" s="4"/>
      <c r="BD932" s="4"/>
      <c r="BE932" s="4"/>
      <c r="BF932" s="4"/>
      <c r="BG932" s="4"/>
      <c r="BH932" s="4"/>
      <c r="BI932" s="4"/>
      <c r="BJ932" s="4"/>
      <c r="BK932" s="4"/>
      <c r="BL932" s="4"/>
      <c r="BM932" s="4"/>
    </row>
    <row r="933" spans="1:65" x14ac:dyDescent="0.15">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c r="AG933" s="4"/>
      <c r="AH933" s="4"/>
      <c r="AI933" s="4"/>
      <c r="AJ933" s="4"/>
      <c r="AK933" s="4"/>
      <c r="AL933" s="4"/>
      <c r="AM933" s="4"/>
      <c r="AN933" s="4"/>
      <c r="AO933" s="4"/>
      <c r="AP933" s="4"/>
      <c r="AQ933" s="4"/>
      <c r="AR933" s="4"/>
      <c r="AS933" s="4"/>
      <c r="AT933" s="4"/>
      <c r="AU933" s="4"/>
      <c r="AV933" s="4"/>
      <c r="AW933" s="4"/>
      <c r="AX933" s="4"/>
      <c r="AY933" s="4"/>
      <c r="AZ933" s="4"/>
      <c r="BA933" s="4"/>
      <c r="BB933" s="4"/>
      <c r="BC933" s="4"/>
      <c r="BD933" s="4"/>
      <c r="BE933" s="4"/>
      <c r="BF933" s="4"/>
      <c r="BG933" s="4"/>
      <c r="BH933" s="4"/>
      <c r="BI933" s="4"/>
      <c r="BJ933" s="4"/>
      <c r="BK933" s="4"/>
      <c r="BL933" s="4"/>
      <c r="BM933" s="4"/>
    </row>
    <row r="934" spans="1:65" x14ac:dyDescent="0.15">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c r="AG934" s="4"/>
      <c r="AH934" s="4"/>
      <c r="AI934" s="4"/>
      <c r="AJ934" s="4"/>
      <c r="AK934" s="4"/>
      <c r="AL934" s="4"/>
      <c r="AM934" s="4"/>
      <c r="AN934" s="4"/>
      <c r="AO934" s="4"/>
      <c r="AP934" s="4"/>
      <c r="AQ934" s="4"/>
      <c r="AR934" s="4"/>
      <c r="AS934" s="4"/>
      <c r="AT934" s="4"/>
      <c r="AU934" s="4"/>
      <c r="AV934" s="4"/>
      <c r="AW934" s="4"/>
      <c r="AX934" s="4"/>
      <c r="AY934" s="4"/>
      <c r="AZ934" s="4"/>
      <c r="BA934" s="4"/>
      <c r="BB934" s="4"/>
      <c r="BC934" s="4"/>
      <c r="BD934" s="4"/>
      <c r="BE934" s="4"/>
      <c r="BF934" s="4"/>
      <c r="BG934" s="4"/>
      <c r="BH934" s="4"/>
      <c r="BI934" s="4"/>
      <c r="BJ934" s="4"/>
      <c r="BK934" s="4"/>
      <c r="BL934" s="4"/>
      <c r="BM934" s="4"/>
    </row>
    <row r="935" spans="1:65" x14ac:dyDescent="0.1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c r="AG935" s="4"/>
      <c r="AH935" s="4"/>
      <c r="AI935" s="4"/>
      <c r="AJ935" s="4"/>
      <c r="AK935" s="4"/>
      <c r="AL935" s="4"/>
      <c r="AM935" s="4"/>
      <c r="AN935" s="4"/>
      <c r="AO935" s="4"/>
      <c r="AP935" s="4"/>
      <c r="AQ935" s="4"/>
      <c r="AR935" s="4"/>
      <c r="AS935" s="4"/>
      <c r="AT935" s="4"/>
      <c r="AU935" s="4"/>
      <c r="AV935" s="4"/>
      <c r="AW935" s="4"/>
      <c r="AX935" s="4"/>
      <c r="AY935" s="4"/>
      <c r="AZ935" s="4"/>
      <c r="BA935" s="4"/>
      <c r="BB935" s="4"/>
      <c r="BC935" s="4"/>
      <c r="BD935" s="4"/>
      <c r="BE935" s="4"/>
      <c r="BF935" s="4"/>
      <c r="BG935" s="4"/>
      <c r="BH935" s="4"/>
      <c r="BI935" s="4"/>
      <c r="BJ935" s="4"/>
      <c r="BK935" s="4"/>
      <c r="BL935" s="4"/>
      <c r="BM935" s="4"/>
    </row>
    <row r="936" spans="1:65" x14ac:dyDescent="0.15">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c r="AG936" s="4"/>
      <c r="AH936" s="4"/>
      <c r="AI936" s="4"/>
      <c r="AJ936" s="4"/>
      <c r="AK936" s="4"/>
      <c r="AL936" s="4"/>
      <c r="AM936" s="4"/>
      <c r="AN936" s="4"/>
      <c r="AO936" s="4"/>
      <c r="AP936" s="4"/>
      <c r="AQ936" s="4"/>
      <c r="AR936" s="4"/>
      <c r="AS936" s="4"/>
      <c r="AT936" s="4"/>
      <c r="AU936" s="4"/>
      <c r="AV936" s="4"/>
      <c r="AW936" s="4"/>
      <c r="AX936" s="4"/>
      <c r="AY936" s="4"/>
      <c r="AZ936" s="4"/>
      <c r="BA936" s="4"/>
      <c r="BB936" s="4"/>
      <c r="BC936" s="4"/>
      <c r="BD936" s="4"/>
      <c r="BE936" s="4"/>
      <c r="BF936" s="4"/>
      <c r="BG936" s="4"/>
      <c r="BH936" s="4"/>
      <c r="BI936" s="4"/>
      <c r="BJ936" s="4"/>
      <c r="BK936" s="4"/>
      <c r="BL936" s="4"/>
      <c r="BM936" s="4"/>
    </row>
    <row r="937" spans="1:65" x14ac:dyDescent="0.15">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c r="AG937" s="4"/>
      <c r="AH937" s="4"/>
      <c r="AI937" s="4"/>
      <c r="AJ937" s="4"/>
      <c r="AK937" s="4"/>
      <c r="AL937" s="4"/>
      <c r="AM937" s="4"/>
      <c r="AN937" s="4"/>
      <c r="AO937" s="4"/>
      <c r="AP937" s="4"/>
      <c r="AQ937" s="4"/>
      <c r="AR937" s="4"/>
      <c r="AS937" s="4"/>
      <c r="AT937" s="4"/>
      <c r="AU937" s="4"/>
      <c r="AV937" s="4"/>
      <c r="AW937" s="4"/>
      <c r="AX937" s="4"/>
      <c r="AY937" s="4"/>
      <c r="AZ937" s="4"/>
      <c r="BA937" s="4"/>
      <c r="BB937" s="4"/>
      <c r="BC937" s="4"/>
      <c r="BD937" s="4"/>
      <c r="BE937" s="4"/>
      <c r="BF937" s="4"/>
      <c r="BG937" s="4"/>
      <c r="BH937" s="4"/>
      <c r="BI937" s="4"/>
      <c r="BJ937" s="4"/>
      <c r="BK937" s="4"/>
      <c r="BL937" s="4"/>
      <c r="BM937" s="4"/>
    </row>
    <row r="938" spans="1:65" x14ac:dyDescent="0.15">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c r="AG938" s="4"/>
      <c r="AH938" s="4"/>
      <c r="AI938" s="4"/>
      <c r="AJ938" s="4"/>
      <c r="AK938" s="4"/>
      <c r="AL938" s="4"/>
      <c r="AM938" s="4"/>
      <c r="AN938" s="4"/>
      <c r="AO938" s="4"/>
      <c r="AP938" s="4"/>
      <c r="AQ938" s="4"/>
      <c r="AR938" s="4"/>
      <c r="AS938" s="4"/>
      <c r="AT938" s="4"/>
      <c r="AU938" s="4"/>
      <c r="AV938" s="4"/>
      <c r="AW938" s="4"/>
      <c r="AX938" s="4"/>
      <c r="AY938" s="4"/>
      <c r="AZ938" s="4"/>
      <c r="BA938" s="4"/>
      <c r="BB938" s="4"/>
      <c r="BC938" s="4"/>
      <c r="BD938" s="4"/>
      <c r="BE938" s="4"/>
      <c r="BF938" s="4"/>
      <c r="BG938" s="4"/>
      <c r="BH938" s="4"/>
      <c r="BI938" s="4"/>
      <c r="BJ938" s="4"/>
      <c r="BK938" s="4"/>
      <c r="BL938" s="4"/>
      <c r="BM938" s="4"/>
    </row>
    <row r="939" spans="1:65" x14ac:dyDescent="0.15">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c r="AG939" s="4"/>
      <c r="AH939" s="4"/>
      <c r="AI939" s="4"/>
      <c r="AJ939" s="4"/>
      <c r="AK939" s="4"/>
      <c r="AL939" s="4"/>
      <c r="AM939" s="4"/>
      <c r="AN939" s="4"/>
      <c r="AO939" s="4"/>
      <c r="AP939" s="4"/>
      <c r="AQ939" s="4"/>
      <c r="AR939" s="4"/>
      <c r="AS939" s="4"/>
      <c r="AT939" s="4"/>
      <c r="AU939" s="4"/>
      <c r="AV939" s="4"/>
      <c r="AW939" s="4"/>
      <c r="AX939" s="4"/>
      <c r="AY939" s="4"/>
      <c r="AZ939" s="4"/>
      <c r="BA939" s="4"/>
      <c r="BB939" s="4"/>
      <c r="BC939" s="4"/>
      <c r="BD939" s="4"/>
      <c r="BE939" s="4"/>
      <c r="BF939" s="4"/>
      <c r="BG939" s="4"/>
      <c r="BH939" s="4"/>
      <c r="BI939" s="4"/>
      <c r="BJ939" s="4"/>
      <c r="BK939" s="4"/>
      <c r="BL939" s="4"/>
      <c r="BM939" s="4"/>
    </row>
    <row r="940" spans="1:65" x14ac:dyDescent="0.15">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c r="AG940" s="4"/>
      <c r="AH940" s="4"/>
      <c r="AI940" s="4"/>
      <c r="AJ940" s="4"/>
      <c r="AK940" s="4"/>
      <c r="AL940" s="4"/>
      <c r="AM940" s="4"/>
      <c r="AN940" s="4"/>
      <c r="AO940" s="4"/>
      <c r="AP940" s="4"/>
      <c r="AQ940" s="4"/>
      <c r="AR940" s="4"/>
      <c r="AS940" s="4"/>
      <c r="AT940" s="4"/>
      <c r="AU940" s="4"/>
      <c r="AV940" s="4"/>
      <c r="AW940" s="4"/>
      <c r="AX940" s="4"/>
      <c r="AY940" s="4"/>
      <c r="AZ940" s="4"/>
      <c r="BA940" s="4"/>
      <c r="BB940" s="4"/>
      <c r="BC940" s="4"/>
      <c r="BD940" s="4"/>
      <c r="BE940" s="4"/>
      <c r="BF940" s="4"/>
      <c r="BG940" s="4"/>
      <c r="BH940" s="4"/>
      <c r="BI940" s="4"/>
      <c r="BJ940" s="4"/>
      <c r="BK940" s="4"/>
      <c r="BL940" s="4"/>
      <c r="BM940" s="4"/>
    </row>
    <row r="941" spans="1:65" x14ac:dyDescent="0.15">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c r="AG941" s="4"/>
      <c r="AH941" s="4"/>
      <c r="AI941" s="4"/>
      <c r="AJ941" s="4"/>
      <c r="AK941" s="4"/>
      <c r="AL941" s="4"/>
      <c r="AM941" s="4"/>
      <c r="AN941" s="4"/>
      <c r="AO941" s="4"/>
      <c r="AP941" s="4"/>
      <c r="AQ941" s="4"/>
      <c r="AR941" s="4"/>
      <c r="AS941" s="4"/>
      <c r="AT941" s="4"/>
      <c r="AU941" s="4"/>
      <c r="AV941" s="4"/>
      <c r="AW941" s="4"/>
      <c r="AX941" s="4"/>
      <c r="AY941" s="4"/>
      <c r="AZ941" s="4"/>
      <c r="BA941" s="4"/>
      <c r="BB941" s="4"/>
      <c r="BC941" s="4"/>
      <c r="BD941" s="4"/>
      <c r="BE941" s="4"/>
      <c r="BF941" s="4"/>
      <c r="BG941" s="4"/>
      <c r="BH941" s="4"/>
      <c r="BI941" s="4"/>
      <c r="BJ941" s="4"/>
      <c r="BK941" s="4"/>
      <c r="BL941" s="4"/>
      <c r="BM941" s="4"/>
    </row>
    <row r="942" spans="1:65" x14ac:dyDescent="0.15">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c r="AG942" s="4"/>
      <c r="AH942" s="4"/>
      <c r="AI942" s="4"/>
      <c r="AJ942" s="4"/>
      <c r="AK942" s="4"/>
      <c r="AL942" s="4"/>
      <c r="AM942" s="4"/>
      <c r="AN942" s="4"/>
      <c r="AO942" s="4"/>
      <c r="AP942" s="4"/>
      <c r="AQ942" s="4"/>
      <c r="AR942" s="4"/>
      <c r="AS942" s="4"/>
      <c r="AT942" s="4"/>
      <c r="AU942" s="4"/>
      <c r="AV942" s="4"/>
      <c r="AW942" s="4"/>
      <c r="AX942" s="4"/>
      <c r="AY942" s="4"/>
      <c r="AZ942" s="4"/>
      <c r="BA942" s="4"/>
      <c r="BB942" s="4"/>
      <c r="BC942" s="4"/>
      <c r="BD942" s="4"/>
      <c r="BE942" s="4"/>
      <c r="BF942" s="4"/>
      <c r="BG942" s="4"/>
      <c r="BH942" s="4"/>
      <c r="BI942" s="4"/>
      <c r="BJ942" s="4"/>
      <c r="BK942" s="4"/>
      <c r="BL942" s="4"/>
      <c r="BM942" s="4"/>
    </row>
    <row r="943" spans="1:65" x14ac:dyDescent="0.15">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c r="AG943" s="4"/>
      <c r="AH943" s="4"/>
      <c r="AI943" s="4"/>
      <c r="AJ943" s="4"/>
      <c r="AK943" s="4"/>
      <c r="AL943" s="4"/>
      <c r="AM943" s="4"/>
      <c r="AN943" s="4"/>
      <c r="AO943" s="4"/>
      <c r="AP943" s="4"/>
      <c r="AQ943" s="4"/>
      <c r="AR943" s="4"/>
      <c r="AS943" s="4"/>
      <c r="AT943" s="4"/>
      <c r="AU943" s="4"/>
      <c r="AV943" s="4"/>
      <c r="AW943" s="4"/>
      <c r="AX943" s="4"/>
      <c r="AY943" s="4"/>
      <c r="AZ943" s="4"/>
      <c r="BA943" s="4"/>
      <c r="BB943" s="4"/>
      <c r="BC943" s="4"/>
      <c r="BD943" s="4"/>
      <c r="BE943" s="4"/>
      <c r="BF943" s="4"/>
      <c r="BG943" s="4"/>
      <c r="BH943" s="4"/>
      <c r="BI943" s="4"/>
      <c r="BJ943" s="4"/>
      <c r="BK943" s="4"/>
      <c r="BL943" s="4"/>
      <c r="BM943" s="4"/>
    </row>
    <row r="944" spans="1:65" x14ac:dyDescent="0.15">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c r="AG944" s="4"/>
      <c r="AH944" s="4"/>
      <c r="AI944" s="4"/>
      <c r="AJ944" s="4"/>
      <c r="AK944" s="4"/>
      <c r="AL944" s="4"/>
      <c r="AM944" s="4"/>
      <c r="AN944" s="4"/>
      <c r="AO944" s="4"/>
      <c r="AP944" s="4"/>
      <c r="AQ944" s="4"/>
      <c r="AR944" s="4"/>
      <c r="AS944" s="4"/>
      <c r="AT944" s="4"/>
      <c r="AU944" s="4"/>
      <c r="AV944" s="4"/>
      <c r="AW944" s="4"/>
      <c r="AX944" s="4"/>
      <c r="AY944" s="4"/>
      <c r="AZ944" s="4"/>
      <c r="BA944" s="4"/>
      <c r="BB944" s="4"/>
      <c r="BC944" s="4"/>
      <c r="BD944" s="4"/>
      <c r="BE944" s="4"/>
      <c r="BF944" s="4"/>
      <c r="BG944" s="4"/>
      <c r="BH944" s="4"/>
      <c r="BI944" s="4"/>
      <c r="BJ944" s="4"/>
      <c r="BK944" s="4"/>
      <c r="BL944" s="4"/>
      <c r="BM944" s="4"/>
    </row>
    <row r="945" spans="1:65" x14ac:dyDescent="0.1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c r="AG945" s="4"/>
      <c r="AH945" s="4"/>
      <c r="AI945" s="4"/>
      <c r="AJ945" s="4"/>
      <c r="AK945" s="4"/>
      <c r="AL945" s="4"/>
      <c r="AM945" s="4"/>
      <c r="AN945" s="4"/>
      <c r="AO945" s="4"/>
      <c r="AP945" s="4"/>
      <c r="AQ945" s="4"/>
      <c r="AR945" s="4"/>
      <c r="AS945" s="4"/>
      <c r="AT945" s="4"/>
      <c r="AU945" s="4"/>
      <c r="AV945" s="4"/>
      <c r="AW945" s="4"/>
      <c r="AX945" s="4"/>
      <c r="AY945" s="4"/>
      <c r="AZ945" s="4"/>
      <c r="BA945" s="4"/>
      <c r="BB945" s="4"/>
      <c r="BC945" s="4"/>
      <c r="BD945" s="4"/>
      <c r="BE945" s="4"/>
      <c r="BF945" s="4"/>
      <c r="BG945" s="4"/>
      <c r="BH945" s="4"/>
      <c r="BI945" s="4"/>
      <c r="BJ945" s="4"/>
      <c r="BK945" s="4"/>
      <c r="BL945" s="4"/>
      <c r="BM945" s="4"/>
    </row>
    <row r="946" spans="1:65" x14ac:dyDescent="0.15">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c r="AG946" s="4"/>
      <c r="AH946" s="4"/>
      <c r="AI946" s="4"/>
      <c r="AJ946" s="4"/>
      <c r="AK946" s="4"/>
      <c r="AL946" s="4"/>
      <c r="AM946" s="4"/>
      <c r="AN946" s="4"/>
      <c r="AO946" s="4"/>
      <c r="AP946" s="4"/>
      <c r="AQ946" s="4"/>
      <c r="AR946" s="4"/>
      <c r="AS946" s="4"/>
      <c r="AT946" s="4"/>
      <c r="AU946" s="4"/>
      <c r="AV946" s="4"/>
      <c r="AW946" s="4"/>
      <c r="AX946" s="4"/>
      <c r="AY946" s="4"/>
      <c r="AZ946" s="4"/>
      <c r="BA946" s="4"/>
      <c r="BB946" s="4"/>
      <c r="BC946" s="4"/>
      <c r="BD946" s="4"/>
      <c r="BE946" s="4"/>
      <c r="BF946" s="4"/>
      <c r="BG946" s="4"/>
      <c r="BH946" s="4"/>
      <c r="BI946" s="4"/>
      <c r="BJ946" s="4"/>
      <c r="BK946" s="4"/>
      <c r="BL946" s="4"/>
      <c r="BM946" s="4"/>
    </row>
    <row r="947" spans="1:65" x14ac:dyDescent="0.15">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c r="AG947" s="4"/>
      <c r="AH947" s="4"/>
      <c r="AI947" s="4"/>
      <c r="AJ947" s="4"/>
      <c r="AK947" s="4"/>
      <c r="AL947" s="4"/>
      <c r="AM947" s="4"/>
      <c r="AN947" s="4"/>
      <c r="AO947" s="4"/>
      <c r="AP947" s="4"/>
      <c r="AQ947" s="4"/>
      <c r="AR947" s="4"/>
      <c r="AS947" s="4"/>
      <c r="AT947" s="4"/>
      <c r="AU947" s="4"/>
      <c r="AV947" s="4"/>
      <c r="AW947" s="4"/>
      <c r="AX947" s="4"/>
      <c r="AY947" s="4"/>
      <c r="AZ947" s="4"/>
      <c r="BA947" s="4"/>
      <c r="BB947" s="4"/>
      <c r="BC947" s="4"/>
      <c r="BD947" s="4"/>
      <c r="BE947" s="4"/>
      <c r="BF947" s="4"/>
      <c r="BG947" s="4"/>
      <c r="BH947" s="4"/>
      <c r="BI947" s="4"/>
      <c r="BJ947" s="4"/>
      <c r="BK947" s="4"/>
      <c r="BL947" s="4"/>
      <c r="BM947" s="4"/>
    </row>
    <row r="948" spans="1:65" x14ac:dyDescent="0.15">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c r="AG948" s="4"/>
      <c r="AH948" s="4"/>
      <c r="AI948" s="4"/>
      <c r="AJ948" s="4"/>
      <c r="AK948" s="4"/>
      <c r="AL948" s="4"/>
      <c r="AM948" s="4"/>
      <c r="AN948" s="4"/>
      <c r="AO948" s="4"/>
      <c r="AP948" s="4"/>
      <c r="AQ948" s="4"/>
      <c r="AR948" s="4"/>
      <c r="AS948" s="4"/>
      <c r="AT948" s="4"/>
      <c r="AU948" s="4"/>
      <c r="AV948" s="4"/>
      <c r="AW948" s="4"/>
      <c r="AX948" s="4"/>
      <c r="AY948" s="4"/>
      <c r="AZ948" s="4"/>
      <c r="BA948" s="4"/>
      <c r="BB948" s="4"/>
      <c r="BC948" s="4"/>
      <c r="BD948" s="4"/>
      <c r="BE948" s="4"/>
      <c r="BF948" s="4"/>
      <c r="BG948" s="4"/>
      <c r="BH948" s="4"/>
      <c r="BI948" s="4"/>
      <c r="BJ948" s="4"/>
      <c r="BK948" s="4"/>
      <c r="BL948" s="4"/>
      <c r="BM948" s="4"/>
    </row>
    <row r="949" spans="1:65" x14ac:dyDescent="0.15">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c r="AG949" s="4"/>
      <c r="AH949" s="4"/>
      <c r="AI949" s="4"/>
      <c r="AJ949" s="4"/>
      <c r="AK949" s="4"/>
      <c r="AL949" s="4"/>
      <c r="AM949" s="4"/>
      <c r="AN949" s="4"/>
      <c r="AO949" s="4"/>
      <c r="AP949" s="4"/>
      <c r="AQ949" s="4"/>
      <c r="AR949" s="4"/>
      <c r="AS949" s="4"/>
      <c r="AT949" s="4"/>
      <c r="AU949" s="4"/>
      <c r="AV949" s="4"/>
      <c r="AW949" s="4"/>
      <c r="AX949" s="4"/>
      <c r="AY949" s="4"/>
      <c r="AZ949" s="4"/>
      <c r="BA949" s="4"/>
      <c r="BB949" s="4"/>
      <c r="BC949" s="4"/>
      <c r="BD949" s="4"/>
      <c r="BE949" s="4"/>
      <c r="BF949" s="4"/>
      <c r="BG949" s="4"/>
      <c r="BH949" s="4"/>
      <c r="BI949" s="4"/>
      <c r="BJ949" s="4"/>
      <c r="BK949" s="4"/>
      <c r="BL949" s="4"/>
      <c r="BM949" s="4"/>
    </row>
    <row r="950" spans="1:65" x14ac:dyDescent="0.15">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c r="AG950" s="4"/>
      <c r="AH950" s="4"/>
      <c r="AI950" s="4"/>
      <c r="AJ950" s="4"/>
      <c r="AK950" s="4"/>
      <c r="AL950" s="4"/>
      <c r="AM950" s="4"/>
      <c r="AN950" s="4"/>
      <c r="AO950" s="4"/>
      <c r="AP950" s="4"/>
      <c r="AQ950" s="4"/>
      <c r="AR950" s="4"/>
      <c r="AS950" s="4"/>
      <c r="AT950" s="4"/>
      <c r="AU950" s="4"/>
      <c r="AV950" s="4"/>
      <c r="AW950" s="4"/>
      <c r="AX950" s="4"/>
      <c r="AY950" s="4"/>
      <c r="AZ950" s="4"/>
      <c r="BA950" s="4"/>
      <c r="BB950" s="4"/>
      <c r="BC950" s="4"/>
      <c r="BD950" s="4"/>
      <c r="BE950" s="4"/>
      <c r="BF950" s="4"/>
      <c r="BG950" s="4"/>
      <c r="BH950" s="4"/>
      <c r="BI950" s="4"/>
      <c r="BJ950" s="4"/>
      <c r="BK950" s="4"/>
      <c r="BL950" s="4"/>
      <c r="BM950" s="4"/>
    </row>
    <row r="951" spans="1:65" x14ac:dyDescent="0.15">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c r="AG951" s="4"/>
      <c r="AH951" s="4"/>
      <c r="AI951" s="4"/>
      <c r="AJ951" s="4"/>
      <c r="AK951" s="4"/>
      <c r="AL951" s="4"/>
      <c r="AM951" s="4"/>
      <c r="AN951" s="4"/>
      <c r="AO951" s="4"/>
      <c r="AP951" s="4"/>
      <c r="AQ951" s="4"/>
      <c r="AR951" s="4"/>
      <c r="AS951" s="4"/>
      <c r="AT951" s="4"/>
      <c r="AU951" s="4"/>
      <c r="AV951" s="4"/>
      <c r="AW951" s="4"/>
      <c r="AX951" s="4"/>
      <c r="AY951" s="4"/>
      <c r="AZ951" s="4"/>
      <c r="BA951" s="4"/>
      <c r="BB951" s="4"/>
      <c r="BC951" s="4"/>
      <c r="BD951" s="4"/>
      <c r="BE951" s="4"/>
      <c r="BF951" s="4"/>
      <c r="BG951" s="4"/>
      <c r="BH951" s="4"/>
      <c r="BI951" s="4"/>
      <c r="BJ951" s="4"/>
      <c r="BK951" s="4"/>
      <c r="BL951" s="4"/>
      <c r="BM951" s="4"/>
    </row>
    <row r="952" spans="1:65" x14ac:dyDescent="0.15">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c r="AG952" s="4"/>
      <c r="AH952" s="4"/>
      <c r="AI952" s="4"/>
      <c r="AJ952" s="4"/>
      <c r="AK952" s="4"/>
      <c r="AL952" s="4"/>
      <c r="AM952" s="4"/>
      <c r="AN952" s="4"/>
      <c r="AO952" s="4"/>
      <c r="AP952" s="4"/>
      <c r="AQ952" s="4"/>
      <c r="AR952" s="4"/>
      <c r="AS952" s="4"/>
      <c r="AT952" s="4"/>
      <c r="AU952" s="4"/>
      <c r="AV952" s="4"/>
      <c r="AW952" s="4"/>
      <c r="AX952" s="4"/>
      <c r="AY952" s="4"/>
      <c r="AZ952" s="4"/>
      <c r="BA952" s="4"/>
      <c r="BB952" s="4"/>
      <c r="BC952" s="4"/>
      <c r="BD952" s="4"/>
      <c r="BE952" s="4"/>
      <c r="BF952" s="4"/>
      <c r="BG952" s="4"/>
      <c r="BH952" s="4"/>
      <c r="BI952" s="4"/>
      <c r="BJ952" s="4"/>
      <c r="BK952" s="4"/>
      <c r="BL952" s="4"/>
      <c r="BM952" s="4"/>
    </row>
  </sheetData>
  <autoFilter ref="A1:BM952" xr:uid="{00000000-0009-0000-0000-00000B000000}">
    <sortState xmlns:xlrd2="http://schemas.microsoft.com/office/spreadsheetml/2017/richdata2" ref="A2:BM952">
      <sortCondition ref="A1:A952"/>
    </sortState>
  </autoFilter>
  <pageMargins left="0.7" right="0.7" top="0.75" bottom="0.75" header="0.3" footer="0.3"/>
  <pageSetup paperSize="9" orientation="portrait" horizontalDpi="4294967292" verticalDpi="4294967292"/>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FF9900"/>
    <outlinePr summaryBelow="0" summaryRight="0"/>
  </sheetPr>
  <dimension ref="A1:BE1053"/>
  <sheetViews>
    <sheetView workbookViewId="0">
      <pane xSplit="2" ySplit="1" topLeftCell="S21" activePane="bottomRight" state="frozen"/>
      <selection pane="topRight" activeCell="C1" sqref="C1"/>
      <selection pane="bottomLeft" activeCell="A2" sqref="A2"/>
      <selection pane="bottomRight" activeCell="B85" sqref="B85"/>
    </sheetView>
  </sheetViews>
  <sheetFormatPr baseColWidth="10" defaultColWidth="12.6640625" defaultRowHeight="13" x14ac:dyDescent="0.15"/>
  <cols>
    <col min="1" max="1" width="8.1640625" style="3" bestFit="1" customWidth="1"/>
    <col min="2" max="2" width="46.6640625" style="3" bestFit="1" customWidth="1"/>
    <col min="3" max="3" width="18" style="3" bestFit="1" customWidth="1"/>
    <col min="4" max="4" width="13.5" style="3" bestFit="1" customWidth="1"/>
    <col min="5" max="5" width="14.6640625" style="3" bestFit="1" customWidth="1"/>
    <col min="6" max="6" width="16.6640625" style="3" bestFit="1" customWidth="1"/>
    <col min="7" max="8" width="10.1640625" style="3" bestFit="1" customWidth="1"/>
    <col min="9" max="9" width="21.1640625" style="3" bestFit="1" customWidth="1"/>
    <col min="10" max="10" width="8.6640625" style="3" bestFit="1" customWidth="1"/>
    <col min="11" max="11" width="12.5" style="3" bestFit="1" customWidth="1"/>
    <col min="12" max="12" width="26.1640625" style="3" bestFit="1" customWidth="1"/>
    <col min="13" max="13" width="13.83203125" style="3" bestFit="1" customWidth="1"/>
    <col min="14" max="14" width="12.33203125" style="3" bestFit="1" customWidth="1"/>
    <col min="15" max="15" width="19.6640625" style="3" bestFit="1" customWidth="1"/>
    <col min="16" max="16" width="42.1640625" style="3" bestFit="1" customWidth="1"/>
    <col min="17" max="17" width="22.33203125" style="3" bestFit="1" customWidth="1"/>
    <col min="18" max="18" width="32.83203125" style="3" bestFit="1" customWidth="1"/>
    <col min="19" max="19" width="97.33203125" style="3" bestFit="1" customWidth="1"/>
    <col min="20" max="20" width="29" style="3" bestFit="1" customWidth="1"/>
    <col min="21" max="21" width="28.1640625" style="3" bestFit="1" customWidth="1"/>
    <col min="22" max="22" width="12.33203125" style="3" bestFit="1" customWidth="1"/>
    <col min="23" max="23" width="32.83203125" style="3" bestFit="1" customWidth="1"/>
    <col min="24" max="24" width="18.5" style="3" bestFit="1" customWidth="1"/>
    <col min="25" max="25" width="24.1640625" style="3" bestFit="1" customWidth="1"/>
    <col min="26" max="26" width="20.83203125" style="3" bestFit="1" customWidth="1"/>
    <col min="27" max="27" width="26.1640625" style="3" bestFit="1" customWidth="1"/>
    <col min="28" max="28" width="30.83203125" style="3" bestFit="1" customWidth="1"/>
    <col min="29" max="29" width="25.1640625" style="3" bestFit="1" customWidth="1"/>
    <col min="30" max="30" width="52.6640625" style="3" bestFit="1" customWidth="1"/>
    <col min="31" max="31" width="23.5" style="3" bestFit="1" customWidth="1"/>
    <col min="32" max="32" width="22.83203125" style="3" bestFit="1" customWidth="1"/>
    <col min="33" max="33" width="14.33203125" style="3" bestFit="1" customWidth="1"/>
    <col min="34" max="34" width="23.5" style="3" bestFit="1" customWidth="1"/>
    <col min="35" max="35" width="27.33203125" style="3" bestFit="1" customWidth="1"/>
    <col min="36" max="36" width="12.83203125" style="3" bestFit="1" customWidth="1"/>
    <col min="37" max="37" width="12.6640625" style="3" bestFit="1" customWidth="1"/>
    <col min="38" max="38" width="28.83203125" style="3" bestFit="1" customWidth="1"/>
    <col min="39" max="39" width="32.33203125" style="3" bestFit="1" customWidth="1"/>
    <col min="40" max="40" width="41.83203125" style="3" bestFit="1" customWidth="1"/>
    <col min="41" max="41" width="55" style="3" bestFit="1" customWidth="1"/>
    <col min="42" max="42" width="16" style="3" bestFit="1" customWidth="1"/>
    <col min="43" max="43" width="25.6640625" style="3" bestFit="1" customWidth="1"/>
    <col min="44" max="44" width="30.83203125" style="3" bestFit="1" customWidth="1"/>
    <col min="45" max="45" width="59" style="3" bestFit="1" customWidth="1"/>
    <col min="46" max="46" width="80.83203125" style="3" bestFit="1" customWidth="1"/>
    <col min="47" max="47" width="41.33203125" style="3" bestFit="1" customWidth="1"/>
    <col min="48" max="48" width="70.1640625" style="3" bestFit="1" customWidth="1"/>
    <col min="49" max="49" width="18.33203125" style="3" bestFit="1" customWidth="1"/>
    <col min="50" max="50" width="19.83203125" style="3" bestFit="1" customWidth="1"/>
    <col min="51" max="51" width="32.33203125" style="3" bestFit="1" customWidth="1"/>
    <col min="52" max="52" width="60.1640625" style="3" bestFit="1" customWidth="1"/>
    <col min="53" max="53" width="14.1640625" style="3" bestFit="1" customWidth="1"/>
    <col min="54" max="54" width="32.83203125" style="3" bestFit="1" customWidth="1"/>
    <col min="55" max="55" width="14.83203125" style="3" bestFit="1" customWidth="1"/>
    <col min="56" max="56" width="37.1640625" style="3" bestFit="1" customWidth="1"/>
    <col min="57" max="57" width="39.5" style="3" bestFit="1" customWidth="1"/>
    <col min="58" max="16384" width="12.6640625" style="3"/>
  </cols>
  <sheetData>
    <row r="1" spans="1:57" ht="28" x14ac:dyDescent="0.15">
      <c r="A1" s="1" t="s">
        <v>439</v>
      </c>
      <c r="B1" s="1" t="s">
        <v>2386</v>
      </c>
      <c r="C1" s="1" t="s">
        <v>11125</v>
      </c>
      <c r="D1" s="2" t="s">
        <v>11051</v>
      </c>
      <c r="E1" s="2" t="s">
        <v>11052</v>
      </c>
      <c r="F1" s="2" t="s">
        <v>11053</v>
      </c>
      <c r="G1" s="57" t="s">
        <v>2387</v>
      </c>
      <c r="H1" s="57" t="s">
        <v>2388</v>
      </c>
      <c r="I1" s="58" t="s">
        <v>441</v>
      </c>
      <c r="J1" s="58" t="s">
        <v>0</v>
      </c>
      <c r="K1" s="1" t="s">
        <v>2389</v>
      </c>
      <c r="L1" s="58" t="s">
        <v>1</v>
      </c>
      <c r="M1" s="1" t="s">
        <v>1725</v>
      </c>
      <c r="N1" s="1" t="s">
        <v>1726</v>
      </c>
      <c r="O1" s="22" t="s">
        <v>2390</v>
      </c>
      <c r="P1" s="1" t="s">
        <v>460</v>
      </c>
      <c r="Q1" s="1" t="s">
        <v>1565</v>
      </c>
      <c r="R1" s="1" t="s">
        <v>2391</v>
      </c>
      <c r="S1" s="1" t="s">
        <v>2392</v>
      </c>
      <c r="T1" s="23" t="s">
        <v>2393</v>
      </c>
      <c r="U1" s="23" t="s">
        <v>2394</v>
      </c>
      <c r="V1" s="23" t="s">
        <v>2395</v>
      </c>
      <c r="W1" s="1" t="s">
        <v>2396</v>
      </c>
      <c r="X1" s="58" t="s">
        <v>2627</v>
      </c>
      <c r="Y1" s="58" t="s">
        <v>2628</v>
      </c>
      <c r="Z1" s="59" t="s">
        <v>2629</v>
      </c>
      <c r="AA1" s="59" t="s">
        <v>2630</v>
      </c>
      <c r="AB1" s="59" t="s">
        <v>2631</v>
      </c>
      <c r="AC1" s="59" t="s">
        <v>2632</v>
      </c>
      <c r="AD1" s="59" t="s">
        <v>2633</v>
      </c>
      <c r="AE1" s="59" t="s">
        <v>2634</v>
      </c>
      <c r="AF1" s="59" t="s">
        <v>2635</v>
      </c>
      <c r="AG1" s="1" t="s">
        <v>2636</v>
      </c>
      <c r="AH1" s="60" t="s">
        <v>2637</v>
      </c>
      <c r="AI1" s="60" t="s">
        <v>2638</v>
      </c>
      <c r="AJ1" s="60" t="s">
        <v>2639</v>
      </c>
      <c r="AK1" s="60" t="s">
        <v>2640</v>
      </c>
      <c r="AL1" s="60" t="s">
        <v>2641</v>
      </c>
      <c r="AM1" s="60" t="s">
        <v>2642</v>
      </c>
      <c r="AN1" s="60" t="s">
        <v>2643</v>
      </c>
      <c r="AO1" s="60" t="s">
        <v>2644</v>
      </c>
      <c r="AP1" s="1" t="s">
        <v>2645</v>
      </c>
      <c r="AQ1" s="61" t="s">
        <v>2646</v>
      </c>
      <c r="AR1" s="61" t="s">
        <v>2647</v>
      </c>
      <c r="AS1" s="61" t="s">
        <v>2648</v>
      </c>
      <c r="AT1" s="61" t="s">
        <v>2649</v>
      </c>
      <c r="AU1" s="61" t="s">
        <v>2650</v>
      </c>
      <c r="AV1" s="61" t="s">
        <v>2651</v>
      </c>
      <c r="AW1" s="61" t="s">
        <v>2652</v>
      </c>
      <c r="AX1" s="61" t="s">
        <v>2653</v>
      </c>
      <c r="AY1" s="61" t="s">
        <v>2654</v>
      </c>
      <c r="AZ1" s="61" t="s">
        <v>2655</v>
      </c>
      <c r="BA1" s="58" t="s">
        <v>2656</v>
      </c>
      <c r="BB1" s="62" t="s">
        <v>2657</v>
      </c>
      <c r="BC1" s="58" t="s">
        <v>2658</v>
      </c>
      <c r="BD1" s="58" t="s">
        <v>2659</v>
      </c>
      <c r="BE1" s="58" t="s">
        <v>2660</v>
      </c>
    </row>
    <row r="2" spans="1:57" x14ac:dyDescent="0.15">
      <c r="A2" s="4">
        <v>1</v>
      </c>
      <c r="B2" s="4" t="s">
        <v>36</v>
      </c>
      <c r="C2" s="4" t="s">
        <v>464</v>
      </c>
      <c r="D2" s="5" t="s">
        <v>2441</v>
      </c>
      <c r="E2" s="5" t="s">
        <v>1600</v>
      </c>
      <c r="F2" s="5" t="s">
        <v>2442</v>
      </c>
      <c r="G2" s="5">
        <v>55.621206999999998</v>
      </c>
      <c r="H2" s="5">
        <v>10.293464999999999</v>
      </c>
      <c r="I2" s="7" t="s">
        <v>1302</v>
      </c>
      <c r="J2" s="4" t="s">
        <v>2443</v>
      </c>
      <c r="K2" s="4"/>
      <c r="L2" s="4" t="s">
        <v>5</v>
      </c>
      <c r="M2" s="4">
        <v>4400</v>
      </c>
      <c r="N2" s="4">
        <v>4000</v>
      </c>
      <c r="O2" s="19">
        <f t="shared" ref="O2:O33" si="0">MEDIAN(M2:N2)</f>
        <v>4200</v>
      </c>
      <c r="P2" s="4" t="s">
        <v>1550</v>
      </c>
      <c r="Q2" s="4">
        <v>2003</v>
      </c>
      <c r="R2" s="4" t="s">
        <v>2444</v>
      </c>
      <c r="S2" s="19">
        <v>470</v>
      </c>
      <c r="T2" s="7" t="s">
        <v>2445</v>
      </c>
      <c r="U2" s="47"/>
      <c r="V2" s="7">
        <f>Y2/S2</f>
        <v>8.5106382978723406E-3</v>
      </c>
      <c r="W2" s="19">
        <f t="shared" ref="W2:W33" si="1">COUNT(Z2:AF2,AH2:AO2,AQ2:AZ2,BB2)</f>
        <v>2</v>
      </c>
      <c r="X2" s="19">
        <v>3981</v>
      </c>
      <c r="Y2" s="19">
        <f>SUM(AG2,AP2,BA2,BC2)</f>
        <v>4</v>
      </c>
      <c r="Z2" s="51">
        <v>3</v>
      </c>
      <c r="AA2" s="51"/>
      <c r="AB2" s="51"/>
      <c r="AC2" s="51"/>
      <c r="AD2" s="51"/>
      <c r="AE2" s="51"/>
      <c r="AF2" s="51"/>
      <c r="AG2" s="1">
        <f t="shared" ref="AG2:AG33" si="2">SUM(Z2:AF2)</f>
        <v>3</v>
      </c>
      <c r="AH2" s="49"/>
      <c r="AI2" s="49"/>
      <c r="AJ2" s="49"/>
      <c r="AK2" s="49"/>
      <c r="AL2" s="49"/>
      <c r="AM2" s="49"/>
      <c r="AN2" s="49"/>
      <c r="AO2" s="49"/>
      <c r="AP2" s="1">
        <f t="shared" ref="AP2:AP33" si="3">SUM(AH2:AO2)</f>
        <v>0</v>
      </c>
      <c r="AQ2" s="52"/>
      <c r="AR2" s="52"/>
      <c r="AS2" s="52"/>
      <c r="AT2" s="52"/>
      <c r="AU2" s="52"/>
      <c r="AV2" s="52"/>
      <c r="AW2" s="52"/>
      <c r="AX2" s="52"/>
      <c r="AY2" s="52"/>
      <c r="AZ2" s="52"/>
      <c r="BA2" s="1">
        <f t="shared" ref="BA2:BA33" si="4">SUM(AQ2:AZ2)</f>
        <v>0</v>
      </c>
      <c r="BB2" s="63">
        <v>1</v>
      </c>
      <c r="BC2" s="1">
        <f t="shared" ref="BC2:BC33" si="5">SUM(BB2)</f>
        <v>1</v>
      </c>
      <c r="BD2" s="4" t="s">
        <v>2661</v>
      </c>
      <c r="BE2" s="4"/>
    </row>
    <row r="3" spans="1:57" x14ac:dyDescent="0.15">
      <c r="A3" s="4">
        <v>2</v>
      </c>
      <c r="B3" s="4" t="s">
        <v>37</v>
      </c>
      <c r="C3" s="4" t="s">
        <v>464</v>
      </c>
      <c r="D3" s="5" t="s">
        <v>2447</v>
      </c>
      <c r="E3" s="5" t="s">
        <v>1600</v>
      </c>
      <c r="F3" s="5" t="s">
        <v>2448</v>
      </c>
      <c r="G3" s="5">
        <v>57</v>
      </c>
      <c r="H3" s="5">
        <v>9.2799999999999994</v>
      </c>
      <c r="I3" s="4" t="s">
        <v>534</v>
      </c>
      <c r="J3" s="4" t="s">
        <v>2443</v>
      </c>
      <c r="K3" s="4"/>
      <c r="L3" s="4" t="s">
        <v>5</v>
      </c>
      <c r="M3" s="4">
        <v>4540</v>
      </c>
      <c r="N3" s="4">
        <v>4000</v>
      </c>
      <c r="O3" s="19">
        <f t="shared" si="0"/>
        <v>4270</v>
      </c>
      <c r="P3" s="4" t="s">
        <v>2662</v>
      </c>
      <c r="Q3" s="4">
        <v>1978</v>
      </c>
      <c r="R3" s="4" t="s">
        <v>2663</v>
      </c>
      <c r="S3" s="19">
        <v>71</v>
      </c>
      <c r="T3" s="7" t="s">
        <v>2445</v>
      </c>
      <c r="U3" s="47"/>
      <c r="V3" s="7">
        <f>Y3/S3</f>
        <v>4.2253521126760563E-2</v>
      </c>
      <c r="W3" s="19">
        <f t="shared" si="1"/>
        <v>1</v>
      </c>
      <c r="X3" s="19">
        <v>208</v>
      </c>
      <c r="Y3" s="19">
        <f>SUM(AG3,AP3,BA3,BC3)</f>
        <v>3</v>
      </c>
      <c r="Z3" s="51">
        <v>3</v>
      </c>
      <c r="AA3" s="51"/>
      <c r="AB3" s="51"/>
      <c r="AC3" s="51"/>
      <c r="AD3" s="51"/>
      <c r="AE3" s="51"/>
      <c r="AF3" s="51"/>
      <c r="AG3" s="1">
        <f t="shared" si="2"/>
        <v>3</v>
      </c>
      <c r="AH3" s="49"/>
      <c r="AI3" s="49"/>
      <c r="AJ3" s="49"/>
      <c r="AK3" s="49"/>
      <c r="AL3" s="49"/>
      <c r="AM3" s="49"/>
      <c r="AN3" s="49"/>
      <c r="AO3" s="49"/>
      <c r="AP3" s="1">
        <f t="shared" si="3"/>
        <v>0</v>
      </c>
      <c r="AQ3" s="52"/>
      <c r="AR3" s="52"/>
      <c r="AS3" s="52"/>
      <c r="AT3" s="52"/>
      <c r="AU3" s="52"/>
      <c r="AV3" s="52"/>
      <c r="AW3" s="52"/>
      <c r="AX3" s="52"/>
      <c r="AY3" s="52"/>
      <c r="AZ3" s="52"/>
      <c r="BA3" s="1">
        <f t="shared" si="4"/>
        <v>0</v>
      </c>
      <c r="BB3" s="63"/>
      <c r="BC3" s="1">
        <f t="shared" si="5"/>
        <v>0</v>
      </c>
      <c r="BD3" s="4" t="s">
        <v>2661</v>
      </c>
      <c r="BE3" s="4"/>
    </row>
    <row r="4" spans="1:57" x14ac:dyDescent="0.15">
      <c r="A4" s="4">
        <v>3</v>
      </c>
      <c r="B4" s="4" t="s">
        <v>43</v>
      </c>
      <c r="C4" s="4" t="s">
        <v>464</v>
      </c>
      <c r="D4" s="5" t="s">
        <v>2447</v>
      </c>
      <c r="E4" s="5" t="s">
        <v>1600</v>
      </c>
      <c r="F4" s="5" t="s">
        <v>2448</v>
      </c>
      <c r="G4" s="5">
        <v>56.879427</v>
      </c>
      <c r="H4" s="9">
        <v>9.2167189999999994</v>
      </c>
      <c r="I4" s="4" t="s">
        <v>534</v>
      </c>
      <c r="J4" s="4" t="s">
        <v>2443</v>
      </c>
      <c r="K4" s="4" t="s">
        <v>2453</v>
      </c>
      <c r="L4" s="4" t="s">
        <v>626</v>
      </c>
      <c r="M4" s="4">
        <v>5210</v>
      </c>
      <c r="N4" s="4">
        <v>3100</v>
      </c>
      <c r="O4" s="19">
        <f t="shared" si="0"/>
        <v>4155</v>
      </c>
      <c r="P4" s="4" t="s">
        <v>1149</v>
      </c>
      <c r="Q4" s="4">
        <v>2011</v>
      </c>
      <c r="R4" s="4" t="s">
        <v>2444</v>
      </c>
      <c r="S4" s="19">
        <v>100</v>
      </c>
      <c r="T4" s="19" t="s">
        <v>2489</v>
      </c>
      <c r="U4" s="19">
        <v>0.5</v>
      </c>
      <c r="V4" s="7">
        <f>Y4/S4</f>
        <v>0.03</v>
      </c>
      <c r="W4" s="19">
        <f t="shared" si="1"/>
        <v>1</v>
      </c>
      <c r="X4" s="19">
        <v>190</v>
      </c>
      <c r="Y4" s="19">
        <f>SUM(AG4,AP4,BA4,BC4)</f>
        <v>3</v>
      </c>
      <c r="Z4" s="51"/>
      <c r="AA4" s="51">
        <v>3</v>
      </c>
      <c r="AB4" s="51"/>
      <c r="AC4" s="51"/>
      <c r="AD4" s="51"/>
      <c r="AE4" s="51"/>
      <c r="AF4" s="51"/>
      <c r="AG4" s="1">
        <f t="shared" si="2"/>
        <v>3</v>
      </c>
      <c r="AH4" s="49"/>
      <c r="AI4" s="49"/>
      <c r="AJ4" s="49"/>
      <c r="AK4" s="49"/>
      <c r="AL4" s="49"/>
      <c r="AM4" s="49"/>
      <c r="AN4" s="49"/>
      <c r="AO4" s="49"/>
      <c r="AP4" s="1">
        <f t="shared" si="3"/>
        <v>0</v>
      </c>
      <c r="AQ4" s="52"/>
      <c r="AR4" s="52"/>
      <c r="AS4" s="52"/>
      <c r="AT4" s="52"/>
      <c r="AU4" s="52"/>
      <c r="AV4" s="52"/>
      <c r="AW4" s="52"/>
      <c r="AX4" s="52"/>
      <c r="AY4" s="52"/>
      <c r="AZ4" s="52"/>
      <c r="BA4" s="1">
        <f t="shared" si="4"/>
        <v>0</v>
      </c>
      <c r="BB4" s="63"/>
      <c r="BC4" s="1">
        <f t="shared" si="5"/>
        <v>0</v>
      </c>
      <c r="BD4" s="4" t="s">
        <v>2664</v>
      </c>
      <c r="BE4" s="4"/>
    </row>
    <row r="5" spans="1:57" x14ac:dyDescent="0.15">
      <c r="A5" s="4">
        <v>4</v>
      </c>
      <c r="B5" s="4" t="s">
        <v>2665</v>
      </c>
      <c r="C5" s="4" t="s">
        <v>11126</v>
      </c>
      <c r="D5" s="5" t="s">
        <v>1631</v>
      </c>
      <c r="E5" s="5" t="s">
        <v>1600</v>
      </c>
      <c r="F5" s="5" t="s">
        <v>2448</v>
      </c>
      <c r="G5" s="5">
        <v>56.682664000000003</v>
      </c>
      <c r="H5" s="5">
        <v>10.109755</v>
      </c>
      <c r="I5" s="4" t="s">
        <v>534</v>
      </c>
      <c r="J5" s="4" t="s">
        <v>2478</v>
      </c>
      <c r="K5" s="4" t="s">
        <v>2443</v>
      </c>
      <c r="L5" s="4" t="s">
        <v>1332</v>
      </c>
      <c r="M5" s="4">
        <v>5590</v>
      </c>
      <c r="N5" s="4">
        <v>4560</v>
      </c>
      <c r="O5" s="19">
        <f t="shared" si="0"/>
        <v>5075</v>
      </c>
      <c r="P5" s="4" t="s">
        <v>2492</v>
      </c>
      <c r="Q5" s="4">
        <v>1900</v>
      </c>
      <c r="R5" s="4" t="s">
        <v>2481</v>
      </c>
      <c r="S5" s="4">
        <v>88</v>
      </c>
      <c r="T5" s="7" t="s">
        <v>2493</v>
      </c>
      <c r="U5" s="47"/>
      <c r="V5" s="47"/>
      <c r="W5" s="19">
        <f t="shared" si="1"/>
        <v>0</v>
      </c>
      <c r="X5" s="4" t="s">
        <v>1683</v>
      </c>
      <c r="Y5" s="4" t="s">
        <v>1683</v>
      </c>
      <c r="Z5" s="51"/>
      <c r="AA5" s="51" t="s">
        <v>2451</v>
      </c>
      <c r="AB5" s="51"/>
      <c r="AC5" s="51"/>
      <c r="AD5" s="51"/>
      <c r="AE5" s="51"/>
      <c r="AF5" s="51"/>
      <c r="AG5" s="1">
        <f t="shared" si="2"/>
        <v>0</v>
      </c>
      <c r="AH5" s="49"/>
      <c r="AI5" s="49"/>
      <c r="AJ5" s="49"/>
      <c r="AK5" s="49"/>
      <c r="AL5" s="49"/>
      <c r="AM5" s="49"/>
      <c r="AN5" s="49"/>
      <c r="AO5" s="49"/>
      <c r="AP5" s="1">
        <f t="shared" si="3"/>
        <v>0</v>
      </c>
      <c r="AQ5" s="52"/>
      <c r="AR5" s="52"/>
      <c r="AS5" s="52"/>
      <c r="AT5" s="52"/>
      <c r="AU5" s="52"/>
      <c r="AV5" s="52"/>
      <c r="AW5" s="52"/>
      <c r="AX5" s="52"/>
      <c r="AY5" s="52"/>
      <c r="AZ5" s="52"/>
      <c r="BA5" s="1">
        <f t="shared" si="4"/>
        <v>0</v>
      </c>
      <c r="BB5" s="63"/>
      <c r="BC5" s="1">
        <f t="shared" si="5"/>
        <v>0</v>
      </c>
      <c r="BD5" s="4" t="s">
        <v>2664</v>
      </c>
      <c r="BE5" s="4"/>
    </row>
    <row r="6" spans="1:57" x14ac:dyDescent="0.15">
      <c r="A6" s="4">
        <v>5</v>
      </c>
      <c r="B6" s="4" t="s">
        <v>47</v>
      </c>
      <c r="C6" s="4" t="s">
        <v>11126</v>
      </c>
      <c r="D6" s="4" t="s">
        <v>47</v>
      </c>
      <c r="E6" s="5" t="s">
        <v>1600</v>
      </c>
      <c r="F6" s="5" t="s">
        <v>2442</v>
      </c>
      <c r="G6" s="4">
        <v>56.711804999999998</v>
      </c>
      <c r="H6" s="4">
        <v>11.554872</v>
      </c>
      <c r="I6" s="4" t="s">
        <v>534</v>
      </c>
      <c r="J6" s="4" t="s">
        <v>2453</v>
      </c>
      <c r="K6" s="4"/>
      <c r="L6" s="4" t="s">
        <v>12</v>
      </c>
      <c r="M6" s="4">
        <v>3900</v>
      </c>
      <c r="N6" s="4">
        <v>3300</v>
      </c>
      <c r="O6" s="19">
        <f t="shared" si="0"/>
        <v>3600</v>
      </c>
      <c r="P6" s="4" t="s">
        <v>2666</v>
      </c>
      <c r="Q6" s="4">
        <v>1933</v>
      </c>
      <c r="R6" s="4" t="s">
        <v>2481</v>
      </c>
      <c r="S6" s="7" t="s">
        <v>2455</v>
      </c>
      <c r="T6" s="7" t="s">
        <v>2466</v>
      </c>
      <c r="U6" s="47"/>
      <c r="V6" s="47"/>
      <c r="W6" s="19">
        <f t="shared" si="1"/>
        <v>0</v>
      </c>
      <c r="X6" s="19" t="s">
        <v>1683</v>
      </c>
      <c r="Y6" s="19" t="s">
        <v>1683</v>
      </c>
      <c r="Z6" s="51"/>
      <c r="AA6" s="51" t="s">
        <v>2451</v>
      </c>
      <c r="AB6" s="51"/>
      <c r="AC6" s="51"/>
      <c r="AD6" s="51"/>
      <c r="AE6" s="51"/>
      <c r="AF6" s="51"/>
      <c r="AG6" s="1">
        <f t="shared" si="2"/>
        <v>0</v>
      </c>
      <c r="AH6" s="49"/>
      <c r="AI6" s="49"/>
      <c r="AJ6" s="49"/>
      <c r="AK6" s="49"/>
      <c r="AL6" s="49"/>
      <c r="AM6" s="49"/>
      <c r="AN6" s="49"/>
      <c r="AO6" s="49"/>
      <c r="AP6" s="1">
        <f t="shared" si="3"/>
        <v>0</v>
      </c>
      <c r="AQ6" s="52"/>
      <c r="AR6" s="52"/>
      <c r="AS6" s="52"/>
      <c r="AT6" s="52"/>
      <c r="AU6" s="52"/>
      <c r="AV6" s="52"/>
      <c r="AW6" s="52"/>
      <c r="AX6" s="52"/>
      <c r="AY6" s="52"/>
      <c r="AZ6" s="52"/>
      <c r="BA6" s="1">
        <f t="shared" si="4"/>
        <v>0</v>
      </c>
      <c r="BB6" s="63"/>
      <c r="BC6" s="1">
        <f t="shared" si="5"/>
        <v>0</v>
      </c>
      <c r="BD6" s="4"/>
      <c r="BE6" s="4" t="s">
        <v>2664</v>
      </c>
    </row>
    <row r="7" spans="1:57" x14ac:dyDescent="0.15">
      <c r="A7" s="4">
        <v>6</v>
      </c>
      <c r="B7" s="4" t="s">
        <v>52</v>
      </c>
      <c r="C7" s="4" t="s">
        <v>464</v>
      </c>
      <c r="D7" s="5" t="s">
        <v>1599</v>
      </c>
      <c r="E7" s="5" t="s">
        <v>1600</v>
      </c>
      <c r="F7" s="5" t="s">
        <v>2442</v>
      </c>
      <c r="G7" s="5">
        <v>55.670400000000001</v>
      </c>
      <c r="H7" s="5">
        <v>10.9572</v>
      </c>
      <c r="I7" s="7" t="s">
        <v>1302</v>
      </c>
      <c r="J7" s="4" t="s">
        <v>2443</v>
      </c>
      <c r="K7" s="4"/>
      <c r="L7" s="4" t="s">
        <v>5</v>
      </c>
      <c r="M7" s="4">
        <v>4700</v>
      </c>
      <c r="N7" s="4">
        <v>4000</v>
      </c>
      <c r="O7" s="19">
        <f t="shared" si="0"/>
        <v>4350</v>
      </c>
      <c r="P7" s="4" t="s">
        <v>2667</v>
      </c>
      <c r="Q7" s="4">
        <v>2013</v>
      </c>
      <c r="R7" s="4" t="s">
        <v>2444</v>
      </c>
      <c r="S7" s="19">
        <v>22</v>
      </c>
      <c r="T7" s="7">
        <v>4</v>
      </c>
      <c r="U7" s="47" t="s">
        <v>2459</v>
      </c>
      <c r="V7" s="7">
        <f>Y7/S7</f>
        <v>8.1818181818181817</v>
      </c>
      <c r="W7" s="19">
        <f t="shared" si="1"/>
        <v>2</v>
      </c>
      <c r="X7" s="19">
        <v>2214</v>
      </c>
      <c r="Y7" s="19">
        <f>SUM(AG7,AP7,BA7,BC7)</f>
        <v>180</v>
      </c>
      <c r="Z7" s="51">
        <v>166</v>
      </c>
      <c r="AA7" s="51"/>
      <c r="AB7" s="51"/>
      <c r="AC7" s="51"/>
      <c r="AD7" s="51"/>
      <c r="AE7" s="51"/>
      <c r="AF7" s="51"/>
      <c r="AG7" s="1">
        <f t="shared" si="2"/>
        <v>166</v>
      </c>
      <c r="AH7" s="49"/>
      <c r="AI7" s="49"/>
      <c r="AJ7" s="49"/>
      <c r="AK7" s="49"/>
      <c r="AL7" s="49"/>
      <c r="AM7" s="49"/>
      <c r="AN7" s="49"/>
      <c r="AO7" s="49"/>
      <c r="AP7" s="1">
        <f t="shared" si="3"/>
        <v>0</v>
      </c>
      <c r="AQ7" s="52"/>
      <c r="AR7" s="52"/>
      <c r="AS7" s="52"/>
      <c r="AT7" s="52"/>
      <c r="AU7" s="52"/>
      <c r="AV7" s="52"/>
      <c r="AW7" s="52"/>
      <c r="AX7" s="52"/>
      <c r="AY7" s="52"/>
      <c r="AZ7" s="52"/>
      <c r="BA7" s="1">
        <f t="shared" si="4"/>
        <v>0</v>
      </c>
      <c r="BB7" s="63">
        <v>14</v>
      </c>
      <c r="BC7" s="1">
        <f t="shared" si="5"/>
        <v>14</v>
      </c>
      <c r="BD7" s="4" t="s">
        <v>2668</v>
      </c>
      <c r="BE7" s="4"/>
    </row>
    <row r="8" spans="1:57" x14ac:dyDescent="0.15">
      <c r="A8" s="4">
        <v>7</v>
      </c>
      <c r="B8" s="4" t="s">
        <v>56</v>
      </c>
      <c r="C8" s="4" t="s">
        <v>11126</v>
      </c>
      <c r="D8" s="4" t="s">
        <v>1675</v>
      </c>
      <c r="E8" s="4" t="s">
        <v>1600</v>
      </c>
      <c r="F8" s="4" t="s">
        <v>2442</v>
      </c>
      <c r="G8" s="5">
        <v>56.022226000000003</v>
      </c>
      <c r="H8" s="5">
        <v>12.603260000000001</v>
      </c>
      <c r="I8" s="7" t="s">
        <v>1302</v>
      </c>
      <c r="J8" s="4" t="s">
        <v>2478</v>
      </c>
      <c r="K8" s="4" t="s">
        <v>2443</v>
      </c>
      <c r="L8" s="4" t="s">
        <v>1332</v>
      </c>
      <c r="M8" s="4">
        <v>5610</v>
      </c>
      <c r="N8" s="4">
        <v>5370</v>
      </c>
      <c r="O8" s="19">
        <f t="shared" si="0"/>
        <v>5490</v>
      </c>
      <c r="P8" s="4" t="s">
        <v>2669</v>
      </c>
      <c r="Q8" s="4">
        <v>2011</v>
      </c>
      <c r="R8" s="4" t="s">
        <v>2444</v>
      </c>
      <c r="S8" s="7" t="s">
        <v>2455</v>
      </c>
      <c r="T8" s="7" t="s">
        <v>2445</v>
      </c>
      <c r="U8" s="7"/>
      <c r="V8" s="47"/>
      <c r="W8" s="19">
        <f t="shared" si="1"/>
        <v>0</v>
      </c>
      <c r="X8" s="4" t="s">
        <v>1683</v>
      </c>
      <c r="Y8" s="4" t="s">
        <v>1683</v>
      </c>
      <c r="Z8" s="51"/>
      <c r="AA8" s="51" t="s">
        <v>2451</v>
      </c>
      <c r="AB8" s="51"/>
      <c r="AC8" s="51"/>
      <c r="AD8" s="51"/>
      <c r="AE8" s="51"/>
      <c r="AF8" s="51"/>
      <c r="AG8" s="1">
        <f t="shared" si="2"/>
        <v>0</v>
      </c>
      <c r="AH8" s="49" t="s">
        <v>2451</v>
      </c>
      <c r="AI8" s="49"/>
      <c r="AJ8" s="49"/>
      <c r="AK8" s="49"/>
      <c r="AL8" s="49"/>
      <c r="AM8" s="49"/>
      <c r="AN8" s="49"/>
      <c r="AO8" s="49"/>
      <c r="AP8" s="1">
        <f t="shared" si="3"/>
        <v>0</v>
      </c>
      <c r="AQ8" s="52"/>
      <c r="AR8" s="52"/>
      <c r="AS8" s="52"/>
      <c r="AT8" s="52"/>
      <c r="AU8" s="52"/>
      <c r="AV8" s="52"/>
      <c r="AW8" s="52"/>
      <c r="AX8" s="52"/>
      <c r="AY8" s="52"/>
      <c r="AZ8" s="52"/>
      <c r="BA8" s="1">
        <f t="shared" si="4"/>
        <v>0</v>
      </c>
      <c r="BB8" s="63"/>
      <c r="BC8" s="1">
        <f t="shared" si="5"/>
        <v>0</v>
      </c>
      <c r="BD8" s="4" t="s">
        <v>2670</v>
      </c>
      <c r="BE8" s="4" t="s">
        <v>2670</v>
      </c>
    </row>
    <row r="9" spans="1:57" x14ac:dyDescent="0.15">
      <c r="A9" s="4">
        <v>8</v>
      </c>
      <c r="B9" s="4" t="s">
        <v>2467</v>
      </c>
      <c r="C9" s="4" t="s">
        <v>464</v>
      </c>
      <c r="D9" s="5" t="s">
        <v>2447</v>
      </c>
      <c r="E9" s="5" t="s">
        <v>1600</v>
      </c>
      <c r="F9" s="5" t="s">
        <v>2448</v>
      </c>
      <c r="G9" s="5">
        <v>56.871536999999996</v>
      </c>
      <c r="H9" s="5">
        <v>9.2131369999999997</v>
      </c>
      <c r="I9" s="4" t="s">
        <v>534</v>
      </c>
      <c r="J9" s="4" t="s">
        <v>2443</v>
      </c>
      <c r="K9" s="4"/>
      <c r="L9" s="4" t="s">
        <v>5</v>
      </c>
      <c r="M9" s="4">
        <v>4890</v>
      </c>
      <c r="N9" s="4">
        <v>4000</v>
      </c>
      <c r="O9" s="19">
        <f t="shared" si="0"/>
        <v>4445</v>
      </c>
      <c r="P9" s="4" t="s">
        <v>2671</v>
      </c>
      <c r="Q9" s="4">
        <v>1991</v>
      </c>
      <c r="R9" s="4" t="s">
        <v>2444</v>
      </c>
      <c r="S9" s="19">
        <v>28</v>
      </c>
      <c r="T9" s="7" t="s">
        <v>2469</v>
      </c>
      <c r="U9" s="7">
        <v>0.6</v>
      </c>
      <c r="V9" s="7">
        <f>Y9/S9</f>
        <v>0.10714285714285714</v>
      </c>
      <c r="W9" s="19">
        <f t="shared" si="1"/>
        <v>2</v>
      </c>
      <c r="X9" s="19">
        <v>376</v>
      </c>
      <c r="Y9" s="19">
        <f>SUM(AG9,AP9,BA9,BC9)</f>
        <v>3</v>
      </c>
      <c r="Z9" s="51"/>
      <c r="AA9" s="51">
        <v>2</v>
      </c>
      <c r="AB9" s="51"/>
      <c r="AC9" s="51"/>
      <c r="AD9" s="51"/>
      <c r="AE9" s="51"/>
      <c r="AF9" s="51"/>
      <c r="AG9" s="1">
        <f t="shared" si="2"/>
        <v>2</v>
      </c>
      <c r="AH9" s="49"/>
      <c r="AI9" s="49"/>
      <c r="AJ9" s="49"/>
      <c r="AK9" s="49"/>
      <c r="AL9" s="49"/>
      <c r="AM9" s="49"/>
      <c r="AN9" s="49"/>
      <c r="AO9" s="49"/>
      <c r="AP9" s="1">
        <f t="shared" si="3"/>
        <v>0</v>
      </c>
      <c r="AQ9" s="52"/>
      <c r="AR9" s="52"/>
      <c r="AS9" s="52"/>
      <c r="AT9" s="52"/>
      <c r="AU9" s="52"/>
      <c r="AV9" s="52"/>
      <c r="AW9" s="52"/>
      <c r="AX9" s="52"/>
      <c r="AY9" s="52"/>
      <c r="AZ9" s="52"/>
      <c r="BA9" s="1">
        <f t="shared" si="4"/>
        <v>0</v>
      </c>
      <c r="BB9" s="63">
        <v>1</v>
      </c>
      <c r="BC9" s="1">
        <f t="shared" si="5"/>
        <v>1</v>
      </c>
      <c r="BD9" s="4" t="s">
        <v>2672</v>
      </c>
      <c r="BE9" s="4"/>
    </row>
    <row r="10" spans="1:57" x14ac:dyDescent="0.15">
      <c r="A10" s="4">
        <v>9</v>
      </c>
      <c r="B10" s="4" t="s">
        <v>64</v>
      </c>
      <c r="C10" s="4" t="s">
        <v>11126</v>
      </c>
      <c r="D10" s="5" t="s">
        <v>2447</v>
      </c>
      <c r="E10" s="5" t="s">
        <v>1600</v>
      </c>
      <c r="F10" s="5" t="s">
        <v>2448</v>
      </c>
      <c r="G10" s="5">
        <v>57.030744237062301</v>
      </c>
      <c r="H10" s="5">
        <v>9.9409755558900503</v>
      </c>
      <c r="I10" s="4" t="s">
        <v>534</v>
      </c>
      <c r="J10" s="4" t="s">
        <v>2443</v>
      </c>
      <c r="K10" s="4"/>
      <c r="L10" s="4" t="s">
        <v>5</v>
      </c>
      <c r="M10" s="4">
        <v>5400</v>
      </c>
      <c r="N10" s="4">
        <v>4000</v>
      </c>
      <c r="O10" s="19">
        <f t="shared" si="0"/>
        <v>4700</v>
      </c>
      <c r="P10" s="4" t="s">
        <v>2673</v>
      </c>
      <c r="Q10" s="4">
        <v>1904</v>
      </c>
      <c r="R10" s="4" t="s">
        <v>2481</v>
      </c>
      <c r="S10" s="7" t="s">
        <v>2455</v>
      </c>
      <c r="T10" s="7" t="s">
        <v>2466</v>
      </c>
      <c r="U10" s="19"/>
      <c r="V10" s="7"/>
      <c r="W10" s="19">
        <f t="shared" si="1"/>
        <v>0</v>
      </c>
      <c r="X10" s="19" t="s">
        <v>1683</v>
      </c>
      <c r="Y10" s="19" t="s">
        <v>1683</v>
      </c>
      <c r="Z10" s="51"/>
      <c r="AA10" s="51" t="s">
        <v>2451</v>
      </c>
      <c r="AB10" s="51"/>
      <c r="AC10" s="51"/>
      <c r="AD10" s="51"/>
      <c r="AE10" s="51"/>
      <c r="AF10" s="51"/>
      <c r="AG10" s="1">
        <f t="shared" si="2"/>
        <v>0</v>
      </c>
      <c r="AH10" s="49"/>
      <c r="AI10" s="49"/>
      <c r="AJ10" s="49"/>
      <c r="AK10" s="49"/>
      <c r="AL10" s="49"/>
      <c r="AM10" s="49"/>
      <c r="AN10" s="49"/>
      <c r="AO10" s="49"/>
      <c r="AP10" s="1">
        <f t="shared" si="3"/>
        <v>0</v>
      </c>
      <c r="AQ10" s="52"/>
      <c r="AR10" s="52"/>
      <c r="AS10" s="52"/>
      <c r="AT10" s="52"/>
      <c r="AU10" s="52"/>
      <c r="AV10" s="52"/>
      <c r="AW10" s="52"/>
      <c r="AX10" s="52"/>
      <c r="AY10" s="52"/>
      <c r="AZ10" s="52"/>
      <c r="BA10" s="1">
        <f t="shared" si="4"/>
        <v>0</v>
      </c>
      <c r="BB10" s="63"/>
      <c r="BC10" s="1">
        <f t="shared" si="5"/>
        <v>0</v>
      </c>
      <c r="BD10" s="4"/>
      <c r="BE10" s="4" t="s">
        <v>2664</v>
      </c>
    </row>
    <row r="11" spans="1:57" x14ac:dyDescent="0.15">
      <c r="A11" s="4">
        <v>10</v>
      </c>
      <c r="B11" s="4" t="s">
        <v>65</v>
      </c>
      <c r="C11" s="4" t="s">
        <v>464</v>
      </c>
      <c r="D11" s="4" t="s">
        <v>1675</v>
      </c>
      <c r="E11" s="4" t="s">
        <v>1600</v>
      </c>
      <c r="F11" s="4" t="s">
        <v>2442</v>
      </c>
      <c r="G11" s="5">
        <v>57.257302000000003</v>
      </c>
      <c r="H11" s="5">
        <v>9.6318940000000008</v>
      </c>
      <c r="I11" s="7" t="s">
        <v>2473</v>
      </c>
      <c r="J11" s="4" t="s">
        <v>2443</v>
      </c>
      <c r="K11" s="4" t="s">
        <v>2453</v>
      </c>
      <c r="L11" s="4" t="s">
        <v>626</v>
      </c>
      <c r="M11" s="4">
        <v>4030</v>
      </c>
      <c r="N11" s="4">
        <v>3800</v>
      </c>
      <c r="O11" s="19">
        <f t="shared" si="0"/>
        <v>3915</v>
      </c>
      <c r="P11" s="4" t="s">
        <v>2674</v>
      </c>
      <c r="Q11" s="4">
        <v>1927</v>
      </c>
      <c r="R11" s="4" t="s">
        <v>2481</v>
      </c>
      <c r="S11" s="19">
        <v>250</v>
      </c>
      <c r="T11" s="7" t="s">
        <v>2445</v>
      </c>
      <c r="U11" s="7"/>
      <c r="V11" s="7">
        <f>Y11/S11</f>
        <v>0.16800000000000001</v>
      </c>
      <c r="W11" s="19">
        <f t="shared" si="1"/>
        <v>5</v>
      </c>
      <c r="X11" s="4" t="s">
        <v>1683</v>
      </c>
      <c r="Y11" s="19">
        <f>SUM(AG11,AP11,BA11,BC11)</f>
        <v>42</v>
      </c>
      <c r="Z11" s="51"/>
      <c r="AA11" s="51">
        <v>26</v>
      </c>
      <c r="AB11" s="51">
        <v>4</v>
      </c>
      <c r="AC11" s="51">
        <v>3</v>
      </c>
      <c r="AD11" s="51">
        <v>5</v>
      </c>
      <c r="AE11" s="51" t="s">
        <v>2675</v>
      </c>
      <c r="AF11" s="51"/>
      <c r="AG11" s="1">
        <f t="shared" si="2"/>
        <v>38</v>
      </c>
      <c r="AH11" s="49"/>
      <c r="AI11" s="49"/>
      <c r="AJ11" s="49"/>
      <c r="AK11" s="49"/>
      <c r="AL11" s="49"/>
      <c r="AM11" s="49"/>
      <c r="AN11" s="49"/>
      <c r="AO11" s="49"/>
      <c r="AP11" s="1">
        <f t="shared" si="3"/>
        <v>0</v>
      </c>
      <c r="AQ11" s="52"/>
      <c r="AR11" s="52"/>
      <c r="AS11" s="52"/>
      <c r="AT11" s="52"/>
      <c r="AU11" s="52"/>
      <c r="AV11" s="52"/>
      <c r="AW11" s="52"/>
      <c r="AX11" s="52"/>
      <c r="AY11" s="52"/>
      <c r="AZ11" s="52"/>
      <c r="BA11" s="1">
        <f t="shared" si="4"/>
        <v>0</v>
      </c>
      <c r="BB11" s="63">
        <v>4</v>
      </c>
      <c r="BC11" s="1">
        <f t="shared" si="5"/>
        <v>4</v>
      </c>
      <c r="BD11" s="4" t="s">
        <v>2664</v>
      </c>
      <c r="BE11" s="4" t="s">
        <v>2670</v>
      </c>
    </row>
    <row r="12" spans="1:57" x14ac:dyDescent="0.15">
      <c r="A12" s="4">
        <v>11</v>
      </c>
      <c r="B12" s="4" t="s">
        <v>69</v>
      </c>
      <c r="C12" s="4" t="s">
        <v>464</v>
      </c>
      <c r="D12" s="5" t="s">
        <v>1567</v>
      </c>
      <c r="E12" s="5" t="s">
        <v>1568</v>
      </c>
      <c r="F12" s="5" t="s">
        <v>2452</v>
      </c>
      <c r="G12" s="5">
        <v>55.587106613287901</v>
      </c>
      <c r="H12" s="5">
        <v>11.5376380100811</v>
      </c>
      <c r="I12" s="4" t="s">
        <v>999</v>
      </c>
      <c r="J12" s="4" t="s">
        <v>2443</v>
      </c>
      <c r="K12" s="4" t="s">
        <v>2453</v>
      </c>
      <c r="L12" s="4" t="s">
        <v>626</v>
      </c>
      <c r="M12" s="4">
        <v>5270</v>
      </c>
      <c r="N12" s="4">
        <v>3640</v>
      </c>
      <c r="O12" s="19">
        <f t="shared" si="0"/>
        <v>4455</v>
      </c>
      <c r="P12" s="4" t="s">
        <v>2676</v>
      </c>
      <c r="Q12" s="4">
        <v>2004</v>
      </c>
      <c r="R12" s="4" t="s">
        <v>2481</v>
      </c>
      <c r="S12" s="19">
        <v>9600</v>
      </c>
      <c r="T12" s="7">
        <v>4</v>
      </c>
      <c r="U12" s="7">
        <v>4</v>
      </c>
      <c r="V12" s="7">
        <f>Y12/S12</f>
        <v>2.6041666666666665E-3</v>
      </c>
      <c r="W12" s="19">
        <f t="shared" si="1"/>
        <v>1</v>
      </c>
      <c r="X12" s="19">
        <v>5672</v>
      </c>
      <c r="Y12" s="19">
        <f>SUM(AG12,AP12,BA12,BC12)</f>
        <v>25</v>
      </c>
      <c r="Z12" s="51">
        <v>25</v>
      </c>
      <c r="AA12" s="51"/>
      <c r="AB12" s="51"/>
      <c r="AC12" s="51"/>
      <c r="AD12" s="51"/>
      <c r="AE12" s="51"/>
      <c r="AF12" s="51"/>
      <c r="AG12" s="1">
        <f t="shared" si="2"/>
        <v>25</v>
      </c>
      <c r="AH12" s="49"/>
      <c r="AI12" s="49"/>
      <c r="AJ12" s="49"/>
      <c r="AK12" s="49"/>
      <c r="AL12" s="49"/>
      <c r="AM12" s="49"/>
      <c r="AN12" s="49"/>
      <c r="AO12" s="49"/>
      <c r="AP12" s="1">
        <f t="shared" si="3"/>
        <v>0</v>
      </c>
      <c r="AQ12" s="52"/>
      <c r="AR12" s="52"/>
      <c r="AS12" s="52"/>
      <c r="AT12" s="52"/>
      <c r="AU12" s="52"/>
      <c r="AV12" s="52"/>
      <c r="AW12" s="52"/>
      <c r="AX12" s="52"/>
      <c r="AY12" s="52"/>
      <c r="AZ12" s="52"/>
      <c r="BA12" s="1">
        <f t="shared" si="4"/>
        <v>0</v>
      </c>
      <c r="BB12" s="63"/>
      <c r="BC12" s="1">
        <f t="shared" si="5"/>
        <v>0</v>
      </c>
      <c r="BD12" s="4"/>
      <c r="BE12" s="4" t="s">
        <v>2664</v>
      </c>
    </row>
    <row r="13" spans="1:57" x14ac:dyDescent="0.15">
      <c r="A13" s="4">
        <v>12</v>
      </c>
      <c r="B13" s="4" t="s">
        <v>80</v>
      </c>
      <c r="C13" s="4" t="s">
        <v>11126</v>
      </c>
      <c r="D13" s="5" t="s">
        <v>1631</v>
      </c>
      <c r="E13" s="5" t="s">
        <v>1600</v>
      </c>
      <c r="F13" s="5" t="s">
        <v>2448</v>
      </c>
      <c r="G13" s="5">
        <v>56.145192999999999</v>
      </c>
      <c r="H13" s="5">
        <v>10.119089000000001</v>
      </c>
      <c r="I13" s="4" t="s">
        <v>999</v>
      </c>
      <c r="J13" s="4" t="s">
        <v>2443</v>
      </c>
      <c r="K13" s="4"/>
      <c r="L13" s="4" t="s">
        <v>5</v>
      </c>
      <c r="M13" s="4">
        <v>5400</v>
      </c>
      <c r="N13" s="4">
        <v>4000</v>
      </c>
      <c r="O13" s="19">
        <f t="shared" si="0"/>
        <v>4700</v>
      </c>
      <c r="P13" s="4" t="s">
        <v>2476</v>
      </c>
      <c r="Q13" s="4">
        <v>1906</v>
      </c>
      <c r="R13" s="4" t="s">
        <v>2481</v>
      </c>
      <c r="S13" s="19">
        <v>120</v>
      </c>
      <c r="T13" s="7" t="s">
        <v>2445</v>
      </c>
      <c r="U13" s="7"/>
      <c r="V13" s="47"/>
      <c r="W13" s="19">
        <f t="shared" si="1"/>
        <v>0</v>
      </c>
      <c r="X13" s="4" t="s">
        <v>1683</v>
      </c>
      <c r="Y13" s="4" t="s">
        <v>1683</v>
      </c>
      <c r="Z13" s="51" t="s">
        <v>2677</v>
      </c>
      <c r="AA13" s="51" t="s">
        <v>2678</v>
      </c>
      <c r="AB13" s="51"/>
      <c r="AC13" s="51"/>
      <c r="AD13" s="51"/>
      <c r="AE13" s="51"/>
      <c r="AF13" s="51"/>
      <c r="AG13" s="1">
        <f t="shared" si="2"/>
        <v>0</v>
      </c>
      <c r="AH13" s="49"/>
      <c r="AI13" s="49"/>
      <c r="AJ13" s="49"/>
      <c r="AK13" s="49"/>
      <c r="AL13" s="49"/>
      <c r="AM13" s="49"/>
      <c r="AN13" s="49"/>
      <c r="AO13" s="49"/>
      <c r="AP13" s="1">
        <f t="shared" si="3"/>
        <v>0</v>
      </c>
      <c r="AQ13" s="52" t="s">
        <v>2678</v>
      </c>
      <c r="AR13" s="52"/>
      <c r="AS13" s="52"/>
      <c r="AT13" s="52"/>
      <c r="AU13" s="52"/>
      <c r="AV13" s="52"/>
      <c r="AW13" s="52"/>
      <c r="AX13" s="52"/>
      <c r="AY13" s="52"/>
      <c r="AZ13" s="52"/>
      <c r="BA13" s="1">
        <f t="shared" si="4"/>
        <v>0</v>
      </c>
      <c r="BB13" s="63"/>
      <c r="BC13" s="1">
        <f t="shared" si="5"/>
        <v>0</v>
      </c>
      <c r="BD13" s="4" t="s">
        <v>2664</v>
      </c>
      <c r="BE13" s="4" t="s">
        <v>2670</v>
      </c>
    </row>
    <row r="14" spans="1:57" x14ac:dyDescent="0.15">
      <c r="A14" s="4">
        <v>13</v>
      </c>
      <c r="B14" s="4" t="s">
        <v>80</v>
      </c>
      <c r="C14" s="4" t="s">
        <v>11126</v>
      </c>
      <c r="D14" s="5" t="s">
        <v>1631</v>
      </c>
      <c r="E14" s="5" t="s">
        <v>1600</v>
      </c>
      <c r="F14" s="5" t="s">
        <v>2448</v>
      </c>
      <c r="G14" s="5">
        <v>56.145192999999999</v>
      </c>
      <c r="H14" s="5">
        <v>10.119089000000001</v>
      </c>
      <c r="I14" s="4" t="s">
        <v>999</v>
      </c>
      <c r="J14" s="4" t="s">
        <v>2443</v>
      </c>
      <c r="K14" s="4"/>
      <c r="L14" s="4" t="s">
        <v>5</v>
      </c>
      <c r="M14" s="4">
        <v>5400</v>
      </c>
      <c r="N14" s="4">
        <v>4000</v>
      </c>
      <c r="O14" s="19">
        <f t="shared" si="0"/>
        <v>4700</v>
      </c>
      <c r="P14" s="4" t="s">
        <v>2679</v>
      </c>
      <c r="Q14" s="4">
        <v>1933</v>
      </c>
      <c r="R14" s="4" t="s">
        <v>2481</v>
      </c>
      <c r="S14" s="19">
        <v>120</v>
      </c>
      <c r="T14" s="7" t="s">
        <v>2445</v>
      </c>
      <c r="U14" s="7"/>
      <c r="V14" s="47"/>
      <c r="W14" s="19">
        <f t="shared" si="1"/>
        <v>0</v>
      </c>
      <c r="X14" s="19" t="s">
        <v>1683</v>
      </c>
      <c r="Y14" s="19" t="s">
        <v>1683</v>
      </c>
      <c r="Z14" s="51"/>
      <c r="AA14" s="51"/>
      <c r="AB14" s="51"/>
      <c r="AC14" s="51"/>
      <c r="AD14" s="51"/>
      <c r="AE14" s="51"/>
      <c r="AF14" s="51"/>
      <c r="AG14" s="1">
        <f t="shared" si="2"/>
        <v>0</v>
      </c>
      <c r="AH14" s="49"/>
      <c r="AI14" s="49"/>
      <c r="AJ14" s="49"/>
      <c r="AK14" s="49"/>
      <c r="AL14" s="49"/>
      <c r="AM14" s="49"/>
      <c r="AN14" s="49"/>
      <c r="AO14" s="49"/>
      <c r="AP14" s="1">
        <f t="shared" si="3"/>
        <v>0</v>
      </c>
      <c r="AQ14" s="52"/>
      <c r="AR14" s="52"/>
      <c r="AS14" s="52"/>
      <c r="AT14" s="52"/>
      <c r="AU14" s="52" t="s">
        <v>2451</v>
      </c>
      <c r="AV14" s="52"/>
      <c r="AW14" s="52"/>
      <c r="AX14" s="52"/>
      <c r="AY14" s="52"/>
      <c r="AZ14" s="52"/>
      <c r="BA14" s="1">
        <f t="shared" si="4"/>
        <v>0</v>
      </c>
      <c r="BB14" s="63"/>
      <c r="BC14" s="1">
        <f t="shared" si="5"/>
        <v>0</v>
      </c>
      <c r="BD14" s="4" t="s">
        <v>2664</v>
      </c>
      <c r="BE14" s="4"/>
    </row>
    <row r="15" spans="1:57" x14ac:dyDescent="0.15">
      <c r="A15" s="4">
        <v>14</v>
      </c>
      <c r="B15" s="4" t="s">
        <v>2680</v>
      </c>
      <c r="C15" s="4" t="s">
        <v>464</v>
      </c>
      <c r="D15" s="5" t="s">
        <v>2477</v>
      </c>
      <c r="E15" s="5" t="s">
        <v>1600</v>
      </c>
      <c r="F15" s="5" t="s">
        <v>2448</v>
      </c>
      <c r="G15" s="5">
        <v>57.092910000000003</v>
      </c>
      <c r="H15" s="5">
        <v>9.5292110000000001</v>
      </c>
      <c r="I15" s="4" t="s">
        <v>534</v>
      </c>
      <c r="J15" s="4" t="s">
        <v>2478</v>
      </c>
      <c r="K15" s="4" t="s">
        <v>2443</v>
      </c>
      <c r="L15" s="4" t="s">
        <v>1332</v>
      </c>
      <c r="M15" s="4">
        <v>5880</v>
      </c>
      <c r="N15" s="4">
        <v>4400</v>
      </c>
      <c r="O15" s="19">
        <f t="shared" si="0"/>
        <v>5140</v>
      </c>
      <c r="P15" s="4" t="s">
        <v>2681</v>
      </c>
      <c r="Q15" s="4">
        <v>1980</v>
      </c>
      <c r="R15" s="4" t="s">
        <v>2444</v>
      </c>
      <c r="S15" s="4">
        <v>150</v>
      </c>
      <c r="T15" s="7" t="s">
        <v>2445</v>
      </c>
      <c r="U15" s="7"/>
      <c r="V15" s="7">
        <f>Y15/S15</f>
        <v>0.02</v>
      </c>
      <c r="W15" s="19">
        <f t="shared" si="1"/>
        <v>2</v>
      </c>
      <c r="X15" s="4">
        <v>143</v>
      </c>
      <c r="Y15" s="19">
        <f t="shared" ref="Y15:Y20" si="6">SUM(AG15,AP15,BA15,BC15)</f>
        <v>3</v>
      </c>
      <c r="Z15" s="51">
        <v>2</v>
      </c>
      <c r="AA15" s="51">
        <v>1</v>
      </c>
      <c r="AB15" s="51"/>
      <c r="AC15" s="51"/>
      <c r="AD15" s="51"/>
      <c r="AE15" s="51"/>
      <c r="AF15" s="51"/>
      <c r="AG15" s="1">
        <f t="shared" si="2"/>
        <v>3</v>
      </c>
      <c r="AH15" s="49"/>
      <c r="AI15" s="49"/>
      <c r="AJ15" s="49"/>
      <c r="AK15" s="49"/>
      <c r="AL15" s="49"/>
      <c r="AM15" s="49"/>
      <c r="AN15" s="49"/>
      <c r="AO15" s="49"/>
      <c r="AP15" s="1">
        <f t="shared" si="3"/>
        <v>0</v>
      </c>
      <c r="AQ15" s="52"/>
      <c r="AR15" s="52"/>
      <c r="AS15" s="52"/>
      <c r="AT15" s="52"/>
      <c r="AU15" s="52"/>
      <c r="AV15" s="52"/>
      <c r="AW15" s="52"/>
      <c r="AX15" s="52"/>
      <c r="AY15" s="52"/>
      <c r="AZ15" s="52"/>
      <c r="BA15" s="1">
        <f t="shared" si="4"/>
        <v>0</v>
      </c>
      <c r="BB15" s="63"/>
      <c r="BC15" s="1">
        <f t="shared" si="5"/>
        <v>0</v>
      </c>
      <c r="BD15" s="4" t="s">
        <v>2664</v>
      </c>
      <c r="BE15" s="4"/>
    </row>
    <row r="16" spans="1:57" x14ac:dyDescent="0.15">
      <c r="A16" s="4">
        <v>15</v>
      </c>
      <c r="B16" s="4" t="s">
        <v>2682</v>
      </c>
      <c r="C16" s="4" t="s">
        <v>464</v>
      </c>
      <c r="D16" s="5" t="s">
        <v>2477</v>
      </c>
      <c r="E16" s="5" t="s">
        <v>1600</v>
      </c>
      <c r="F16" s="5" t="s">
        <v>2448</v>
      </c>
      <c r="G16" s="5">
        <v>57.092910000000003</v>
      </c>
      <c r="H16" s="5">
        <v>9.5292110000000001</v>
      </c>
      <c r="I16" s="4" t="s">
        <v>534</v>
      </c>
      <c r="J16" s="4" t="s">
        <v>2443</v>
      </c>
      <c r="K16" s="4"/>
      <c r="L16" s="4" t="s">
        <v>5</v>
      </c>
      <c r="M16" s="4">
        <v>4260</v>
      </c>
      <c r="N16" s="4">
        <v>3700</v>
      </c>
      <c r="O16" s="19">
        <f t="shared" si="0"/>
        <v>3980</v>
      </c>
      <c r="P16" s="4" t="s">
        <v>2681</v>
      </c>
      <c r="Q16" s="4">
        <v>1980</v>
      </c>
      <c r="R16" s="4" t="s">
        <v>2444</v>
      </c>
      <c r="S16" s="4">
        <v>150</v>
      </c>
      <c r="T16" s="7" t="s">
        <v>2445</v>
      </c>
      <c r="U16" s="7"/>
      <c r="V16" s="7">
        <f>Y16/S16</f>
        <v>0.06</v>
      </c>
      <c r="W16" s="19">
        <f t="shared" si="1"/>
        <v>1</v>
      </c>
      <c r="X16" s="4">
        <v>217</v>
      </c>
      <c r="Y16" s="19">
        <f t="shared" si="6"/>
        <v>9</v>
      </c>
      <c r="Z16" s="51">
        <v>9</v>
      </c>
      <c r="AA16" s="51"/>
      <c r="AB16" s="51"/>
      <c r="AC16" s="51"/>
      <c r="AD16" s="51"/>
      <c r="AE16" s="51"/>
      <c r="AF16" s="51"/>
      <c r="AG16" s="1">
        <f t="shared" si="2"/>
        <v>9</v>
      </c>
      <c r="AH16" s="49"/>
      <c r="AI16" s="49"/>
      <c r="AJ16" s="49"/>
      <c r="AK16" s="49"/>
      <c r="AL16" s="49"/>
      <c r="AM16" s="49"/>
      <c r="AN16" s="49"/>
      <c r="AO16" s="49"/>
      <c r="AP16" s="1">
        <f t="shared" si="3"/>
        <v>0</v>
      </c>
      <c r="AQ16" s="52"/>
      <c r="AR16" s="52"/>
      <c r="AS16" s="52"/>
      <c r="AT16" s="52"/>
      <c r="AU16" s="52"/>
      <c r="AV16" s="52"/>
      <c r="AW16" s="52"/>
      <c r="AX16" s="52"/>
      <c r="AY16" s="52"/>
      <c r="AZ16" s="52"/>
      <c r="BA16" s="1">
        <f t="shared" si="4"/>
        <v>0</v>
      </c>
      <c r="BB16" s="63"/>
      <c r="BC16" s="1">
        <f t="shared" si="5"/>
        <v>0</v>
      </c>
      <c r="BD16" s="4" t="s">
        <v>2664</v>
      </c>
      <c r="BE16" s="4"/>
    </row>
    <row r="17" spans="1:57" x14ac:dyDescent="0.15">
      <c r="A17" s="4">
        <v>16</v>
      </c>
      <c r="B17" s="4" t="s">
        <v>2683</v>
      </c>
      <c r="C17" s="4" t="s">
        <v>464</v>
      </c>
      <c r="D17" s="5" t="s">
        <v>2477</v>
      </c>
      <c r="E17" s="5" t="s">
        <v>1600</v>
      </c>
      <c r="F17" s="5" t="s">
        <v>2448</v>
      </c>
      <c r="G17" s="5">
        <v>57.092910000000003</v>
      </c>
      <c r="H17" s="5">
        <v>9.5292110000000001</v>
      </c>
      <c r="I17" s="4" t="s">
        <v>534</v>
      </c>
      <c r="J17" s="4" t="s">
        <v>2443</v>
      </c>
      <c r="K17" s="4" t="s">
        <v>2453</v>
      </c>
      <c r="L17" s="4" t="s">
        <v>626</v>
      </c>
      <c r="M17" s="4">
        <v>4490</v>
      </c>
      <c r="N17" s="4">
        <v>3610</v>
      </c>
      <c r="O17" s="19">
        <f t="shared" si="0"/>
        <v>4050</v>
      </c>
      <c r="P17" s="4" t="s">
        <v>2681</v>
      </c>
      <c r="Q17" s="4">
        <v>1980</v>
      </c>
      <c r="R17" s="4" t="s">
        <v>2444</v>
      </c>
      <c r="S17" s="4">
        <v>150</v>
      </c>
      <c r="T17" s="7" t="s">
        <v>2445</v>
      </c>
      <c r="U17" s="7"/>
      <c r="V17" s="7">
        <f>Y17/S17</f>
        <v>0.14000000000000001</v>
      </c>
      <c r="W17" s="19">
        <f t="shared" si="1"/>
        <v>2</v>
      </c>
      <c r="X17" s="19">
        <v>502</v>
      </c>
      <c r="Y17" s="19">
        <f t="shared" si="6"/>
        <v>21</v>
      </c>
      <c r="Z17" s="51">
        <v>18</v>
      </c>
      <c r="AA17" s="51">
        <v>3</v>
      </c>
      <c r="AB17" s="51"/>
      <c r="AC17" s="51"/>
      <c r="AD17" s="51"/>
      <c r="AE17" s="51"/>
      <c r="AF17" s="51"/>
      <c r="AG17" s="1">
        <f t="shared" si="2"/>
        <v>21</v>
      </c>
      <c r="AH17" s="49"/>
      <c r="AI17" s="49"/>
      <c r="AJ17" s="49"/>
      <c r="AK17" s="49"/>
      <c r="AL17" s="49"/>
      <c r="AM17" s="49"/>
      <c r="AN17" s="49"/>
      <c r="AO17" s="49"/>
      <c r="AP17" s="1">
        <f t="shared" si="3"/>
        <v>0</v>
      </c>
      <c r="AQ17" s="52"/>
      <c r="AR17" s="52"/>
      <c r="AS17" s="52"/>
      <c r="AT17" s="52"/>
      <c r="AU17" s="52"/>
      <c r="AV17" s="52"/>
      <c r="AW17" s="52"/>
      <c r="AX17" s="52"/>
      <c r="AY17" s="52"/>
      <c r="AZ17" s="52"/>
      <c r="BA17" s="1">
        <f t="shared" si="4"/>
        <v>0</v>
      </c>
      <c r="BB17" s="63"/>
      <c r="BC17" s="1">
        <f t="shared" si="5"/>
        <v>0</v>
      </c>
      <c r="BD17" s="4" t="s">
        <v>2664</v>
      </c>
      <c r="BE17" s="4"/>
    </row>
    <row r="18" spans="1:57" x14ac:dyDescent="0.15">
      <c r="A18" s="4">
        <v>17</v>
      </c>
      <c r="B18" s="4" t="s">
        <v>84</v>
      </c>
      <c r="C18" s="4" t="s">
        <v>464</v>
      </c>
      <c r="D18" s="5" t="s">
        <v>948</v>
      </c>
      <c r="E18" s="5" t="s">
        <v>1600</v>
      </c>
      <c r="F18" s="5" t="s">
        <v>2442</v>
      </c>
      <c r="G18" s="5">
        <v>55.022767999999999</v>
      </c>
      <c r="H18" s="5">
        <v>9.7647189999999995</v>
      </c>
      <c r="I18" s="4" t="s">
        <v>573</v>
      </c>
      <c r="J18" s="4" t="s">
        <v>2471</v>
      </c>
      <c r="K18" s="4"/>
      <c r="L18" s="4" t="s">
        <v>12</v>
      </c>
      <c r="M18" s="4">
        <v>3300</v>
      </c>
      <c r="N18" s="4">
        <v>2600</v>
      </c>
      <c r="O18" s="19">
        <f t="shared" si="0"/>
        <v>2950</v>
      </c>
      <c r="P18" s="4" t="s">
        <v>2684</v>
      </c>
      <c r="Q18" s="4">
        <v>1939</v>
      </c>
      <c r="R18" s="4" t="s">
        <v>2481</v>
      </c>
      <c r="S18" s="7" t="s">
        <v>2455</v>
      </c>
      <c r="T18" s="7" t="s">
        <v>2445</v>
      </c>
      <c r="U18" s="7"/>
      <c r="V18" s="7"/>
      <c r="W18" s="19">
        <f t="shared" si="1"/>
        <v>2</v>
      </c>
      <c r="X18" s="19">
        <v>3386</v>
      </c>
      <c r="Y18" s="19">
        <f t="shared" si="6"/>
        <v>10</v>
      </c>
      <c r="Z18" s="51">
        <v>6</v>
      </c>
      <c r="AA18" s="51"/>
      <c r="AB18" s="51">
        <v>4</v>
      </c>
      <c r="AC18" s="51"/>
      <c r="AD18" s="51"/>
      <c r="AE18" s="51"/>
      <c r="AF18" s="51"/>
      <c r="AG18" s="1">
        <f t="shared" si="2"/>
        <v>10</v>
      </c>
      <c r="AH18" s="49"/>
      <c r="AI18" s="49"/>
      <c r="AJ18" s="49"/>
      <c r="AK18" s="49"/>
      <c r="AL18" s="49"/>
      <c r="AM18" s="49"/>
      <c r="AN18" s="49"/>
      <c r="AO18" s="49"/>
      <c r="AP18" s="1">
        <f t="shared" si="3"/>
        <v>0</v>
      </c>
      <c r="AQ18" s="52"/>
      <c r="AR18" s="52"/>
      <c r="AS18" s="52"/>
      <c r="AT18" s="52"/>
      <c r="AU18" s="52"/>
      <c r="AV18" s="52"/>
      <c r="AW18" s="52"/>
      <c r="AX18" s="52"/>
      <c r="AY18" s="52"/>
      <c r="AZ18" s="52"/>
      <c r="BA18" s="1">
        <f t="shared" si="4"/>
        <v>0</v>
      </c>
      <c r="BB18" s="63"/>
      <c r="BC18" s="1">
        <f t="shared" si="5"/>
        <v>0</v>
      </c>
      <c r="BD18" s="4"/>
      <c r="BE18" s="4" t="s">
        <v>2664</v>
      </c>
    </row>
    <row r="19" spans="1:57" x14ac:dyDescent="0.15">
      <c r="A19" s="4">
        <v>18</v>
      </c>
      <c r="B19" s="4" t="s">
        <v>92</v>
      </c>
      <c r="C19" s="4" t="s">
        <v>464</v>
      </c>
      <c r="D19" s="4" t="s">
        <v>1599</v>
      </c>
      <c r="E19" s="4" t="s">
        <v>1600</v>
      </c>
      <c r="F19" s="4" t="s">
        <v>2448</v>
      </c>
      <c r="G19" s="5">
        <v>55.768026999999996</v>
      </c>
      <c r="H19" s="5">
        <v>11.387836999999999</v>
      </c>
      <c r="I19" s="4" t="s">
        <v>534</v>
      </c>
      <c r="J19" s="4" t="s">
        <v>2443</v>
      </c>
      <c r="K19" s="4"/>
      <c r="L19" s="4" t="s">
        <v>5</v>
      </c>
      <c r="M19" s="4">
        <v>5470</v>
      </c>
      <c r="N19" s="4">
        <v>4000</v>
      </c>
      <c r="O19" s="19">
        <f t="shared" si="0"/>
        <v>4735</v>
      </c>
      <c r="P19" s="4" t="s">
        <v>29</v>
      </c>
      <c r="Q19" s="4">
        <v>2022</v>
      </c>
      <c r="R19" s="4" t="s">
        <v>2444</v>
      </c>
      <c r="S19" s="4">
        <v>248</v>
      </c>
      <c r="T19" s="7" t="s">
        <v>2482</v>
      </c>
      <c r="U19" s="7">
        <v>1</v>
      </c>
      <c r="V19" s="7">
        <f>Y19/S19</f>
        <v>0.125</v>
      </c>
      <c r="W19" s="19">
        <f t="shared" si="1"/>
        <v>3</v>
      </c>
      <c r="X19" s="4">
        <v>1969</v>
      </c>
      <c r="Y19" s="19">
        <f t="shared" si="6"/>
        <v>31</v>
      </c>
      <c r="Z19" s="51">
        <v>1</v>
      </c>
      <c r="AA19" s="51">
        <v>23</v>
      </c>
      <c r="AB19" s="51"/>
      <c r="AC19" s="51"/>
      <c r="AD19" s="51"/>
      <c r="AE19" s="51"/>
      <c r="AF19" s="51"/>
      <c r="AG19" s="1">
        <f t="shared" si="2"/>
        <v>24</v>
      </c>
      <c r="AH19" s="49"/>
      <c r="AI19" s="49"/>
      <c r="AJ19" s="49"/>
      <c r="AK19" s="49"/>
      <c r="AL19" s="49"/>
      <c r="AM19" s="49"/>
      <c r="AN19" s="49"/>
      <c r="AO19" s="49"/>
      <c r="AP19" s="1">
        <f t="shared" si="3"/>
        <v>0</v>
      </c>
      <c r="AQ19" s="52"/>
      <c r="AR19" s="52"/>
      <c r="AS19" s="52"/>
      <c r="AT19" s="52"/>
      <c r="AU19" s="52"/>
      <c r="AV19" s="52"/>
      <c r="AW19" s="52"/>
      <c r="AX19" s="52"/>
      <c r="AY19" s="52"/>
      <c r="AZ19" s="52"/>
      <c r="BA19" s="1">
        <f t="shared" si="4"/>
        <v>0</v>
      </c>
      <c r="BB19" s="63">
        <v>7</v>
      </c>
      <c r="BC19" s="1">
        <f t="shared" si="5"/>
        <v>7</v>
      </c>
      <c r="BD19" s="4" t="s">
        <v>2668</v>
      </c>
      <c r="BE19" s="4"/>
    </row>
    <row r="20" spans="1:57" x14ac:dyDescent="0.15">
      <c r="A20" s="4">
        <v>19</v>
      </c>
      <c r="B20" s="4" t="s">
        <v>97</v>
      </c>
      <c r="C20" s="4" t="s">
        <v>464</v>
      </c>
      <c r="D20" s="5" t="s">
        <v>1631</v>
      </c>
      <c r="E20" s="5" t="s">
        <v>1600</v>
      </c>
      <c r="F20" s="5" t="s">
        <v>2448</v>
      </c>
      <c r="G20" s="5">
        <v>56.43</v>
      </c>
      <c r="H20" s="5">
        <v>10.27</v>
      </c>
      <c r="I20" s="7" t="s">
        <v>2473</v>
      </c>
      <c r="J20" s="4" t="s">
        <v>2443</v>
      </c>
      <c r="K20" s="4"/>
      <c r="L20" s="4" t="s">
        <v>5</v>
      </c>
      <c r="M20" s="4">
        <v>5360</v>
      </c>
      <c r="N20" s="4">
        <v>4790</v>
      </c>
      <c r="O20" s="19">
        <f t="shared" si="0"/>
        <v>5075</v>
      </c>
      <c r="P20" s="4" t="s">
        <v>2681</v>
      </c>
      <c r="Q20" s="4">
        <v>1980</v>
      </c>
      <c r="R20" s="4" t="s">
        <v>2444</v>
      </c>
      <c r="S20" s="7">
        <v>1610.5</v>
      </c>
      <c r="T20" s="7" t="s">
        <v>2445</v>
      </c>
      <c r="U20" s="7"/>
      <c r="V20" s="7">
        <f>Y20/S20</f>
        <v>2.4837007140639552E-3</v>
      </c>
      <c r="W20" s="19">
        <f t="shared" si="1"/>
        <v>3</v>
      </c>
      <c r="X20" s="19">
        <v>1179</v>
      </c>
      <c r="Y20" s="19">
        <f t="shared" si="6"/>
        <v>4</v>
      </c>
      <c r="Z20" s="51"/>
      <c r="AA20" s="51"/>
      <c r="AB20" s="51"/>
      <c r="AC20" s="51"/>
      <c r="AD20" s="51"/>
      <c r="AE20" s="51"/>
      <c r="AF20" s="51"/>
      <c r="AG20" s="1">
        <f t="shared" si="2"/>
        <v>0</v>
      </c>
      <c r="AH20" s="49"/>
      <c r="AI20" s="49"/>
      <c r="AJ20" s="49"/>
      <c r="AK20" s="49">
        <v>1</v>
      </c>
      <c r="AL20" s="49"/>
      <c r="AM20" s="49"/>
      <c r="AN20" s="49"/>
      <c r="AO20" s="49"/>
      <c r="AP20" s="1">
        <f t="shared" si="3"/>
        <v>1</v>
      </c>
      <c r="AQ20" s="52"/>
      <c r="AR20" s="52">
        <v>1</v>
      </c>
      <c r="AS20" s="52"/>
      <c r="AT20" s="52"/>
      <c r="AU20" s="52"/>
      <c r="AV20" s="52"/>
      <c r="AW20" s="52"/>
      <c r="AX20" s="52"/>
      <c r="AY20" s="52">
        <v>2</v>
      </c>
      <c r="AZ20" s="52"/>
      <c r="BA20" s="1">
        <f t="shared" si="4"/>
        <v>3</v>
      </c>
      <c r="BB20" s="63"/>
      <c r="BC20" s="1">
        <f t="shared" si="5"/>
        <v>0</v>
      </c>
      <c r="BD20" s="4" t="s">
        <v>2664</v>
      </c>
      <c r="BE20" s="4"/>
    </row>
    <row r="21" spans="1:57" x14ac:dyDescent="0.15">
      <c r="A21" s="4">
        <v>20</v>
      </c>
      <c r="B21" s="4" t="s">
        <v>97</v>
      </c>
      <c r="C21" s="4" t="s">
        <v>11126</v>
      </c>
      <c r="D21" s="5" t="s">
        <v>1631</v>
      </c>
      <c r="E21" s="5" t="s">
        <v>1600</v>
      </c>
      <c r="F21" s="5" t="s">
        <v>2448</v>
      </c>
      <c r="G21" s="5">
        <v>56.43</v>
      </c>
      <c r="H21" s="5">
        <v>10.27</v>
      </c>
      <c r="I21" s="7" t="s">
        <v>2473</v>
      </c>
      <c r="J21" s="4" t="s">
        <v>2443</v>
      </c>
      <c r="K21" s="4"/>
      <c r="L21" s="4" t="s">
        <v>5</v>
      </c>
      <c r="M21" s="4">
        <v>5360</v>
      </c>
      <c r="N21" s="4">
        <v>4790</v>
      </c>
      <c r="O21" s="19">
        <f t="shared" si="0"/>
        <v>5075</v>
      </c>
      <c r="P21" s="4" t="s">
        <v>2685</v>
      </c>
      <c r="Q21" s="4">
        <v>1942</v>
      </c>
      <c r="R21" s="4" t="s">
        <v>2481</v>
      </c>
      <c r="S21" s="7">
        <v>1610.5</v>
      </c>
      <c r="T21" s="7" t="s">
        <v>2445</v>
      </c>
      <c r="U21" s="7"/>
      <c r="V21" s="7"/>
      <c r="W21" s="19">
        <f t="shared" si="1"/>
        <v>0</v>
      </c>
      <c r="X21" s="19" t="s">
        <v>1683</v>
      </c>
      <c r="Y21" s="19" t="s">
        <v>1683</v>
      </c>
      <c r="Z21" s="51"/>
      <c r="AA21" s="51"/>
      <c r="AB21" s="51" t="s">
        <v>2451</v>
      </c>
      <c r="AC21" s="51"/>
      <c r="AD21" s="51"/>
      <c r="AE21" s="51"/>
      <c r="AF21" s="51"/>
      <c r="AG21" s="1">
        <f t="shared" si="2"/>
        <v>0</v>
      </c>
      <c r="AH21" s="49"/>
      <c r="AI21" s="49"/>
      <c r="AJ21" s="49"/>
      <c r="AK21" s="49"/>
      <c r="AL21" s="49"/>
      <c r="AM21" s="49"/>
      <c r="AN21" s="49"/>
      <c r="AO21" s="49"/>
      <c r="AP21" s="1">
        <f t="shared" si="3"/>
        <v>0</v>
      </c>
      <c r="AQ21" s="52"/>
      <c r="AR21" s="52" t="s">
        <v>2451</v>
      </c>
      <c r="AS21" s="52"/>
      <c r="AT21" s="52"/>
      <c r="AU21" s="52"/>
      <c r="AV21" s="52"/>
      <c r="AW21" s="52"/>
      <c r="AX21" s="52"/>
      <c r="AY21" s="52" t="s">
        <v>2451</v>
      </c>
      <c r="AZ21" s="52"/>
      <c r="BA21" s="1">
        <f t="shared" si="4"/>
        <v>0</v>
      </c>
      <c r="BB21" s="63" t="s">
        <v>2451</v>
      </c>
      <c r="BC21" s="1">
        <f t="shared" si="5"/>
        <v>0</v>
      </c>
      <c r="BD21" s="4" t="s">
        <v>2664</v>
      </c>
      <c r="BE21" s="4"/>
    </row>
    <row r="22" spans="1:57" x14ac:dyDescent="0.15">
      <c r="A22" s="4">
        <v>21</v>
      </c>
      <c r="B22" s="4" t="s">
        <v>2491</v>
      </c>
      <c r="C22" s="4" t="s">
        <v>11126</v>
      </c>
      <c r="D22" s="5" t="s">
        <v>2447</v>
      </c>
      <c r="E22" s="5" t="s">
        <v>1600</v>
      </c>
      <c r="F22" s="5" t="s">
        <v>2448</v>
      </c>
      <c r="G22" s="5">
        <v>56.81</v>
      </c>
      <c r="H22" s="5">
        <v>9.1769400000000001</v>
      </c>
      <c r="I22" s="4" t="s">
        <v>534</v>
      </c>
      <c r="J22" s="4" t="s">
        <v>2443</v>
      </c>
      <c r="K22" s="4"/>
      <c r="L22" s="4" t="s">
        <v>5</v>
      </c>
      <c r="M22" s="4">
        <v>4890</v>
      </c>
      <c r="N22" s="4">
        <v>4000</v>
      </c>
      <c r="O22" s="19">
        <f t="shared" si="0"/>
        <v>4445</v>
      </c>
      <c r="P22" s="4" t="s">
        <v>2492</v>
      </c>
      <c r="Q22" s="4">
        <v>1900</v>
      </c>
      <c r="R22" s="4" t="s">
        <v>2481</v>
      </c>
      <c r="S22" s="4">
        <v>308</v>
      </c>
      <c r="T22" s="7" t="s">
        <v>2493</v>
      </c>
      <c r="U22" s="7"/>
      <c r="V22" s="7"/>
      <c r="W22" s="19">
        <f t="shared" si="1"/>
        <v>0</v>
      </c>
      <c r="X22" s="4" t="s">
        <v>1683</v>
      </c>
      <c r="Y22" s="4" t="s">
        <v>1683</v>
      </c>
      <c r="Z22" s="51"/>
      <c r="AA22" s="51" t="s">
        <v>2451</v>
      </c>
      <c r="AB22" s="51"/>
      <c r="AC22" s="51"/>
      <c r="AD22" s="51"/>
      <c r="AE22" s="51"/>
      <c r="AF22" s="51" t="s">
        <v>2451</v>
      </c>
      <c r="AG22" s="1">
        <f t="shared" si="2"/>
        <v>0</v>
      </c>
      <c r="AH22" s="49"/>
      <c r="AI22" s="49"/>
      <c r="AJ22" s="49"/>
      <c r="AK22" s="49"/>
      <c r="AL22" s="49"/>
      <c r="AM22" s="49"/>
      <c r="AN22" s="49"/>
      <c r="AO22" s="49"/>
      <c r="AP22" s="1">
        <f t="shared" si="3"/>
        <v>0</v>
      </c>
      <c r="AQ22" s="52"/>
      <c r="AR22" s="52"/>
      <c r="AS22" s="52"/>
      <c r="AT22" s="52"/>
      <c r="AU22" s="52"/>
      <c r="AV22" s="52"/>
      <c r="AW22" s="52" t="s">
        <v>2451</v>
      </c>
      <c r="AX22" s="52"/>
      <c r="AY22" s="52"/>
      <c r="AZ22" s="52"/>
      <c r="BA22" s="1">
        <f t="shared" si="4"/>
        <v>0</v>
      </c>
      <c r="BB22" s="63" t="s">
        <v>2451</v>
      </c>
      <c r="BC22" s="1">
        <f t="shared" si="5"/>
        <v>0</v>
      </c>
      <c r="BD22" s="4" t="s">
        <v>2664</v>
      </c>
      <c r="BE22" s="4" t="s">
        <v>2670</v>
      </c>
    </row>
    <row r="23" spans="1:57" x14ac:dyDescent="0.15">
      <c r="A23" s="4">
        <v>22</v>
      </c>
      <c r="B23" s="4" t="s">
        <v>2494</v>
      </c>
      <c r="C23" s="4" t="s">
        <v>464</v>
      </c>
      <c r="D23" s="5" t="s">
        <v>2447</v>
      </c>
      <c r="E23" s="5" t="s">
        <v>1600</v>
      </c>
      <c r="F23" s="5" t="s">
        <v>2448</v>
      </c>
      <c r="G23" s="5">
        <v>56.81</v>
      </c>
      <c r="H23" s="5">
        <v>9.1769400000000001</v>
      </c>
      <c r="I23" s="4" t="s">
        <v>534</v>
      </c>
      <c r="J23" s="4" t="s">
        <v>2443</v>
      </c>
      <c r="K23" s="4"/>
      <c r="L23" s="4" t="s">
        <v>5</v>
      </c>
      <c r="M23" s="4">
        <v>4890</v>
      </c>
      <c r="N23" s="4">
        <v>4000</v>
      </c>
      <c r="O23" s="19">
        <f t="shared" si="0"/>
        <v>4445</v>
      </c>
      <c r="P23" s="4" t="s">
        <v>1149</v>
      </c>
      <c r="Q23" s="4">
        <v>2011</v>
      </c>
      <c r="R23" s="4" t="s">
        <v>2444</v>
      </c>
      <c r="S23" s="19">
        <v>28</v>
      </c>
      <c r="T23" s="7" t="s">
        <v>2496</v>
      </c>
      <c r="U23" s="7">
        <v>0.5</v>
      </c>
      <c r="V23" s="7">
        <f>Y23/S23</f>
        <v>0.14285714285714285</v>
      </c>
      <c r="W23" s="19">
        <f t="shared" si="1"/>
        <v>2</v>
      </c>
      <c r="X23" s="19">
        <v>491</v>
      </c>
      <c r="Y23" s="19">
        <f>SUM(AG23,AP23,BA23,BC23)</f>
        <v>4</v>
      </c>
      <c r="Z23" s="51"/>
      <c r="AA23" s="51">
        <v>3</v>
      </c>
      <c r="AB23" s="51"/>
      <c r="AC23" s="51"/>
      <c r="AD23" s="51">
        <v>1</v>
      </c>
      <c r="AE23" s="51"/>
      <c r="AF23" s="51"/>
      <c r="AG23" s="1">
        <f t="shared" si="2"/>
        <v>4</v>
      </c>
      <c r="AH23" s="49"/>
      <c r="AI23" s="49"/>
      <c r="AJ23" s="49"/>
      <c r="AK23" s="49"/>
      <c r="AL23" s="49"/>
      <c r="AM23" s="49"/>
      <c r="AN23" s="49"/>
      <c r="AO23" s="49"/>
      <c r="AP23" s="1">
        <f t="shared" si="3"/>
        <v>0</v>
      </c>
      <c r="AQ23" s="52"/>
      <c r="AR23" s="52"/>
      <c r="AS23" s="52"/>
      <c r="AT23" s="52"/>
      <c r="AU23" s="52"/>
      <c r="AV23" s="52"/>
      <c r="AW23" s="52"/>
      <c r="AX23" s="52"/>
      <c r="AY23" s="52"/>
      <c r="AZ23" s="52"/>
      <c r="BA23" s="1">
        <f t="shared" si="4"/>
        <v>0</v>
      </c>
      <c r="BB23" s="63"/>
      <c r="BC23" s="1">
        <f t="shared" si="5"/>
        <v>0</v>
      </c>
      <c r="BD23" s="4" t="s">
        <v>2686</v>
      </c>
      <c r="BE23" s="4"/>
    </row>
    <row r="24" spans="1:57" x14ac:dyDescent="0.15">
      <c r="A24" s="4">
        <v>23</v>
      </c>
      <c r="B24" s="4" t="s">
        <v>106</v>
      </c>
      <c r="C24" s="4" t="s">
        <v>11126</v>
      </c>
      <c r="D24" s="4" t="s">
        <v>1631</v>
      </c>
      <c r="E24" s="4" t="s">
        <v>1600</v>
      </c>
      <c r="F24" s="4" t="s">
        <v>2448</v>
      </c>
      <c r="G24" s="5">
        <v>56.399836999999998</v>
      </c>
      <c r="H24" s="5">
        <v>10.713417</v>
      </c>
      <c r="I24" s="4" t="s">
        <v>2503</v>
      </c>
      <c r="J24" s="4" t="s">
        <v>2443</v>
      </c>
      <c r="K24" s="4"/>
      <c r="L24" s="4" t="s">
        <v>5</v>
      </c>
      <c r="M24" s="4">
        <v>5400</v>
      </c>
      <c r="N24" s="4">
        <v>4000</v>
      </c>
      <c r="O24" s="19">
        <f t="shared" si="0"/>
        <v>4700</v>
      </c>
      <c r="P24" s="4" t="s">
        <v>2687</v>
      </c>
      <c r="Q24" s="4">
        <v>1904</v>
      </c>
      <c r="R24" s="4" t="s">
        <v>2481</v>
      </c>
      <c r="S24" s="7" t="s">
        <v>2455</v>
      </c>
      <c r="T24" s="7" t="s">
        <v>2466</v>
      </c>
      <c r="U24" s="7"/>
      <c r="V24" s="7"/>
      <c r="W24" s="19">
        <f t="shared" si="1"/>
        <v>0</v>
      </c>
      <c r="X24" s="19" t="s">
        <v>1683</v>
      </c>
      <c r="Y24" s="19" t="s">
        <v>1683</v>
      </c>
      <c r="Z24" s="51"/>
      <c r="AA24" s="51" t="s">
        <v>2451</v>
      </c>
      <c r="AB24" s="51"/>
      <c r="AC24" s="51"/>
      <c r="AD24" s="51"/>
      <c r="AE24" s="51"/>
      <c r="AF24" s="51"/>
      <c r="AG24" s="1">
        <f t="shared" si="2"/>
        <v>0</v>
      </c>
      <c r="AH24" s="49"/>
      <c r="AI24" s="49"/>
      <c r="AJ24" s="49"/>
      <c r="AK24" s="49"/>
      <c r="AL24" s="49"/>
      <c r="AM24" s="49"/>
      <c r="AN24" s="49"/>
      <c r="AO24" s="49"/>
      <c r="AP24" s="1">
        <f t="shared" si="3"/>
        <v>0</v>
      </c>
      <c r="AQ24" s="52"/>
      <c r="AR24" s="52"/>
      <c r="AS24" s="52"/>
      <c r="AT24" s="52"/>
      <c r="AU24" s="52"/>
      <c r="AV24" s="52"/>
      <c r="AW24" s="52"/>
      <c r="AX24" s="52"/>
      <c r="AY24" s="52"/>
      <c r="AZ24" s="52"/>
      <c r="BA24" s="1">
        <f t="shared" si="4"/>
        <v>0</v>
      </c>
      <c r="BB24" s="63" t="s">
        <v>2451</v>
      </c>
      <c r="BC24" s="1">
        <f t="shared" si="5"/>
        <v>0</v>
      </c>
      <c r="BD24" s="4"/>
      <c r="BE24" s="4" t="s">
        <v>2664</v>
      </c>
    </row>
    <row r="25" spans="1:57" x14ac:dyDescent="0.15">
      <c r="A25" s="4">
        <v>24</v>
      </c>
      <c r="B25" s="4" t="s">
        <v>111</v>
      </c>
      <c r="C25" s="4" t="s">
        <v>464</v>
      </c>
      <c r="D25" s="4" t="s">
        <v>1631</v>
      </c>
      <c r="E25" s="4" t="s">
        <v>1600</v>
      </c>
      <c r="F25" s="4" t="s">
        <v>2448</v>
      </c>
      <c r="G25" s="5">
        <v>56.399836999999998</v>
      </c>
      <c r="H25" s="5">
        <v>10.713417</v>
      </c>
      <c r="I25" s="4" t="s">
        <v>534</v>
      </c>
      <c r="J25" s="4" t="s">
        <v>2688</v>
      </c>
      <c r="K25" s="4"/>
      <c r="L25" s="4"/>
      <c r="M25" s="4">
        <v>790</v>
      </c>
      <c r="N25" s="4">
        <v>400</v>
      </c>
      <c r="O25" s="19">
        <f t="shared" si="0"/>
        <v>595</v>
      </c>
      <c r="P25" s="4" t="s">
        <v>2689</v>
      </c>
      <c r="Q25" s="4">
        <v>1980</v>
      </c>
      <c r="R25" s="4" t="s">
        <v>2444</v>
      </c>
      <c r="S25" s="19">
        <v>33</v>
      </c>
      <c r="T25" s="7" t="s">
        <v>2466</v>
      </c>
      <c r="U25" s="19"/>
      <c r="V25" s="7">
        <f>Y25/S25</f>
        <v>0.45454545454545453</v>
      </c>
      <c r="W25" s="19">
        <f t="shared" si="1"/>
        <v>1</v>
      </c>
      <c r="X25" s="19">
        <v>998</v>
      </c>
      <c r="Y25" s="19">
        <f>SUM(AG25,AP25,BA25,BC25)</f>
        <v>15</v>
      </c>
      <c r="Z25" s="51">
        <v>15</v>
      </c>
      <c r="AA25" s="51"/>
      <c r="AB25" s="51"/>
      <c r="AC25" s="51"/>
      <c r="AD25" s="51"/>
      <c r="AE25" s="51"/>
      <c r="AF25" s="51"/>
      <c r="AG25" s="1">
        <f t="shared" si="2"/>
        <v>15</v>
      </c>
      <c r="AH25" s="49"/>
      <c r="AI25" s="49"/>
      <c r="AJ25" s="49"/>
      <c r="AK25" s="49"/>
      <c r="AL25" s="49"/>
      <c r="AM25" s="49"/>
      <c r="AN25" s="49"/>
      <c r="AO25" s="49"/>
      <c r="AP25" s="1">
        <f t="shared" si="3"/>
        <v>0</v>
      </c>
      <c r="AQ25" s="52"/>
      <c r="AR25" s="52"/>
      <c r="AS25" s="52"/>
      <c r="AT25" s="52"/>
      <c r="AU25" s="52"/>
      <c r="AV25" s="52"/>
      <c r="AW25" s="52"/>
      <c r="AX25" s="52"/>
      <c r="AY25" s="52"/>
      <c r="AZ25" s="52"/>
      <c r="BA25" s="1">
        <f t="shared" si="4"/>
        <v>0</v>
      </c>
      <c r="BB25" s="63"/>
      <c r="BC25" s="1">
        <f t="shared" si="5"/>
        <v>0</v>
      </c>
      <c r="BD25" s="4"/>
      <c r="BE25" s="4" t="s">
        <v>2664</v>
      </c>
    </row>
    <row r="26" spans="1:57" x14ac:dyDescent="0.15">
      <c r="A26" s="4">
        <v>25</v>
      </c>
      <c r="B26" s="4" t="s">
        <v>112</v>
      </c>
      <c r="C26" s="4" t="s">
        <v>464</v>
      </c>
      <c r="D26" s="4" t="s">
        <v>1631</v>
      </c>
      <c r="E26" s="4" t="s">
        <v>1600</v>
      </c>
      <c r="F26" s="4" t="s">
        <v>2448</v>
      </c>
      <c r="G26" s="5">
        <v>56.399836999999998</v>
      </c>
      <c r="H26" s="5">
        <v>10.713417</v>
      </c>
      <c r="I26" s="4" t="s">
        <v>534</v>
      </c>
      <c r="J26" s="4" t="s">
        <v>2688</v>
      </c>
      <c r="K26" s="4"/>
      <c r="L26" s="4"/>
      <c r="M26" s="4">
        <v>760</v>
      </c>
      <c r="N26" s="4">
        <v>390</v>
      </c>
      <c r="O26" s="19">
        <f t="shared" si="0"/>
        <v>575</v>
      </c>
      <c r="P26" s="4" t="s">
        <v>2689</v>
      </c>
      <c r="Q26" s="4">
        <v>1980</v>
      </c>
      <c r="R26" s="4" t="s">
        <v>2444</v>
      </c>
      <c r="S26" s="19">
        <v>6</v>
      </c>
      <c r="T26" s="7" t="s">
        <v>2466</v>
      </c>
      <c r="U26" s="19"/>
      <c r="V26" s="7">
        <f>Y26/S26</f>
        <v>0.33333333333333331</v>
      </c>
      <c r="W26" s="19">
        <f t="shared" si="1"/>
        <v>1</v>
      </c>
      <c r="X26" s="19">
        <v>184</v>
      </c>
      <c r="Y26" s="19">
        <f>SUM(AG26,AP26,BA26,BC26)</f>
        <v>2</v>
      </c>
      <c r="Z26" s="51">
        <v>2</v>
      </c>
      <c r="AA26" s="51"/>
      <c r="AB26" s="51"/>
      <c r="AC26" s="51"/>
      <c r="AD26" s="51"/>
      <c r="AE26" s="51"/>
      <c r="AF26" s="51"/>
      <c r="AG26" s="1">
        <f t="shared" si="2"/>
        <v>2</v>
      </c>
      <c r="AH26" s="49"/>
      <c r="AI26" s="49"/>
      <c r="AJ26" s="49"/>
      <c r="AK26" s="49"/>
      <c r="AL26" s="49"/>
      <c r="AM26" s="49"/>
      <c r="AN26" s="49"/>
      <c r="AO26" s="49"/>
      <c r="AP26" s="1">
        <f t="shared" si="3"/>
        <v>0</v>
      </c>
      <c r="AQ26" s="52"/>
      <c r="AR26" s="52"/>
      <c r="AS26" s="52"/>
      <c r="AT26" s="52"/>
      <c r="AU26" s="52"/>
      <c r="AV26" s="52"/>
      <c r="AW26" s="52"/>
      <c r="AX26" s="52"/>
      <c r="AY26" s="52"/>
      <c r="AZ26" s="52"/>
      <c r="BA26" s="1">
        <f t="shared" si="4"/>
        <v>0</v>
      </c>
      <c r="BB26" s="63"/>
      <c r="BC26" s="1">
        <f t="shared" si="5"/>
        <v>0</v>
      </c>
      <c r="BD26" s="4"/>
      <c r="BE26" s="4" t="s">
        <v>2664</v>
      </c>
    </row>
    <row r="27" spans="1:57" x14ac:dyDescent="0.15">
      <c r="A27" s="4">
        <v>26</v>
      </c>
      <c r="B27" s="4" t="s">
        <v>113</v>
      </c>
      <c r="C27" s="4" t="s">
        <v>464</v>
      </c>
      <c r="D27" s="5" t="s">
        <v>1599</v>
      </c>
      <c r="E27" s="5" t="s">
        <v>1600</v>
      </c>
      <c r="F27" s="5" t="s">
        <v>2442</v>
      </c>
      <c r="G27" s="5">
        <v>55.812440000000002</v>
      </c>
      <c r="H27" s="5">
        <v>11.457186</v>
      </c>
      <c r="I27" s="4" t="s">
        <v>534</v>
      </c>
      <c r="J27" s="4" t="s">
        <v>2443</v>
      </c>
      <c r="K27" s="4"/>
      <c r="L27" s="4" t="s">
        <v>5</v>
      </c>
      <c r="M27" s="4">
        <v>5400</v>
      </c>
      <c r="N27" s="4">
        <v>4000</v>
      </c>
      <c r="O27" s="19">
        <f t="shared" si="0"/>
        <v>4700</v>
      </c>
      <c r="P27" s="4" t="s">
        <v>2690</v>
      </c>
      <c r="Q27" s="4">
        <v>2013</v>
      </c>
      <c r="R27" s="4" t="s">
        <v>2444</v>
      </c>
      <c r="S27" s="19">
        <v>102</v>
      </c>
      <c r="T27" s="7">
        <v>4</v>
      </c>
      <c r="U27" s="7">
        <v>4</v>
      </c>
      <c r="V27" s="7">
        <f>Y27/S27</f>
        <v>4.9019607843137254E-2</v>
      </c>
      <c r="W27" s="19">
        <f t="shared" si="1"/>
        <v>1</v>
      </c>
      <c r="X27" s="19">
        <v>1268</v>
      </c>
      <c r="Y27" s="19">
        <f>SUM(AG27,AP27,BA27,BC27)</f>
        <v>5</v>
      </c>
      <c r="Z27" s="51">
        <v>5</v>
      </c>
      <c r="AA27" s="51"/>
      <c r="AB27" s="51"/>
      <c r="AC27" s="51"/>
      <c r="AD27" s="51"/>
      <c r="AE27" s="51"/>
      <c r="AF27" s="51"/>
      <c r="AG27" s="1">
        <f t="shared" si="2"/>
        <v>5</v>
      </c>
      <c r="AH27" s="49"/>
      <c r="AI27" s="49"/>
      <c r="AJ27" s="49"/>
      <c r="AK27" s="49"/>
      <c r="AL27" s="49"/>
      <c r="AM27" s="49"/>
      <c r="AN27" s="49"/>
      <c r="AO27" s="49"/>
      <c r="AP27" s="1">
        <f t="shared" si="3"/>
        <v>0</v>
      </c>
      <c r="AQ27" s="52"/>
      <c r="AR27" s="52"/>
      <c r="AS27" s="52"/>
      <c r="AT27" s="52"/>
      <c r="AU27" s="52"/>
      <c r="AV27" s="52"/>
      <c r="AW27" s="52"/>
      <c r="AX27" s="52"/>
      <c r="AY27" s="52"/>
      <c r="AZ27" s="52"/>
      <c r="BA27" s="1">
        <f t="shared" si="4"/>
        <v>0</v>
      </c>
      <c r="BB27" s="63"/>
      <c r="BC27" s="1">
        <f t="shared" si="5"/>
        <v>0</v>
      </c>
      <c r="BD27" s="4" t="s">
        <v>2668</v>
      </c>
      <c r="BE27" s="4"/>
    </row>
    <row r="28" spans="1:57" x14ac:dyDescent="0.15">
      <c r="A28" s="4">
        <v>27</v>
      </c>
      <c r="B28" s="4" t="s">
        <v>117</v>
      </c>
      <c r="C28" s="4" t="s">
        <v>464</v>
      </c>
      <c r="D28" s="5" t="s">
        <v>1631</v>
      </c>
      <c r="E28" s="5" t="s">
        <v>1600</v>
      </c>
      <c r="F28" s="5" t="s">
        <v>2448</v>
      </c>
      <c r="G28" s="5">
        <v>56.011386999999999</v>
      </c>
      <c r="H28" s="5">
        <v>10.222830999999999</v>
      </c>
      <c r="I28" s="4" t="s">
        <v>534</v>
      </c>
      <c r="J28" s="4" t="s">
        <v>2443</v>
      </c>
      <c r="K28" s="4"/>
      <c r="L28" s="4" t="s">
        <v>5</v>
      </c>
      <c r="M28" s="4">
        <v>4670</v>
      </c>
      <c r="N28" s="4">
        <v>4000</v>
      </c>
      <c r="O28" s="19">
        <f t="shared" si="0"/>
        <v>4335</v>
      </c>
      <c r="P28" s="4" t="s">
        <v>2669</v>
      </c>
      <c r="Q28" s="4">
        <v>2011</v>
      </c>
      <c r="R28" s="4" t="s">
        <v>2444</v>
      </c>
      <c r="S28" s="19">
        <v>76</v>
      </c>
      <c r="T28" s="7" t="s">
        <v>2445</v>
      </c>
      <c r="U28" s="7"/>
      <c r="V28" s="7">
        <f>Y28/S28</f>
        <v>2.3026315789473686</v>
      </c>
      <c r="W28" s="19">
        <f t="shared" si="1"/>
        <v>8</v>
      </c>
      <c r="X28" s="19">
        <v>1705</v>
      </c>
      <c r="Y28" s="19">
        <f>SUM(AG28,AP28,BA28,BC28)</f>
        <v>175</v>
      </c>
      <c r="Z28" s="51">
        <v>89</v>
      </c>
      <c r="AA28" s="51">
        <v>26</v>
      </c>
      <c r="AB28" s="51">
        <v>15</v>
      </c>
      <c r="AC28" s="51"/>
      <c r="AD28" s="51"/>
      <c r="AE28" s="51"/>
      <c r="AF28" s="51"/>
      <c r="AG28" s="1">
        <f t="shared" si="2"/>
        <v>130</v>
      </c>
      <c r="AH28" s="49">
        <v>19</v>
      </c>
      <c r="AI28" s="49"/>
      <c r="AJ28" s="49"/>
      <c r="AK28" s="49"/>
      <c r="AL28" s="49"/>
      <c r="AM28" s="49"/>
      <c r="AN28" s="49"/>
      <c r="AO28" s="49"/>
      <c r="AP28" s="1">
        <f t="shared" si="3"/>
        <v>19</v>
      </c>
      <c r="AQ28" s="52">
        <v>9</v>
      </c>
      <c r="AR28" s="52"/>
      <c r="AS28" s="52"/>
      <c r="AT28" s="52"/>
      <c r="AU28" s="52">
        <v>4</v>
      </c>
      <c r="AV28" s="52"/>
      <c r="AW28" s="52">
        <v>7</v>
      </c>
      <c r="AX28" s="52"/>
      <c r="AY28" s="52"/>
      <c r="AZ28" s="52"/>
      <c r="BA28" s="1">
        <f t="shared" si="4"/>
        <v>20</v>
      </c>
      <c r="BB28" s="63">
        <v>6</v>
      </c>
      <c r="BC28" s="1">
        <f t="shared" si="5"/>
        <v>6</v>
      </c>
      <c r="BD28" s="4" t="s">
        <v>2664</v>
      </c>
      <c r="BE28" s="4"/>
    </row>
    <row r="29" spans="1:57" x14ac:dyDescent="0.15">
      <c r="A29" s="4">
        <v>28</v>
      </c>
      <c r="B29" s="4" t="s">
        <v>121</v>
      </c>
      <c r="C29" s="4" t="s">
        <v>11126</v>
      </c>
      <c r="D29" s="4" t="s">
        <v>1513</v>
      </c>
      <c r="E29" s="5" t="s">
        <v>1600</v>
      </c>
      <c r="F29" s="5" t="s">
        <v>2442</v>
      </c>
      <c r="G29" s="5">
        <v>55.127607699365299</v>
      </c>
      <c r="H29" s="5">
        <v>15.151472863808999</v>
      </c>
      <c r="I29" s="7" t="s">
        <v>1302</v>
      </c>
      <c r="J29" s="4" t="s">
        <v>2443</v>
      </c>
      <c r="K29" s="4"/>
      <c r="L29" s="4" t="s">
        <v>5</v>
      </c>
      <c r="M29" s="4">
        <v>5400</v>
      </c>
      <c r="N29" s="4">
        <v>4000</v>
      </c>
      <c r="O29" s="19">
        <f t="shared" si="0"/>
        <v>4700</v>
      </c>
      <c r="P29" s="4" t="s">
        <v>2691</v>
      </c>
      <c r="Q29" s="4">
        <v>1904</v>
      </c>
      <c r="R29" s="4" t="s">
        <v>2481</v>
      </c>
      <c r="S29" s="19">
        <v>8</v>
      </c>
      <c r="T29" s="7" t="s">
        <v>2466</v>
      </c>
      <c r="U29" s="7"/>
      <c r="V29" s="7"/>
      <c r="W29" s="19">
        <f t="shared" si="1"/>
        <v>0</v>
      </c>
      <c r="X29" s="19" t="s">
        <v>1683</v>
      </c>
      <c r="Y29" s="19" t="s">
        <v>1683</v>
      </c>
      <c r="Z29" s="51"/>
      <c r="AA29" s="51" t="s">
        <v>2451</v>
      </c>
      <c r="AB29" s="51" t="s">
        <v>2451</v>
      </c>
      <c r="AC29" s="51"/>
      <c r="AD29" s="51"/>
      <c r="AE29" s="51"/>
      <c r="AF29" s="51"/>
      <c r="AG29" s="1">
        <f t="shared" si="2"/>
        <v>0</v>
      </c>
      <c r="AH29" s="49"/>
      <c r="AI29" s="49"/>
      <c r="AJ29" s="49"/>
      <c r="AK29" s="49"/>
      <c r="AL29" s="49"/>
      <c r="AM29" s="49"/>
      <c r="AN29" s="49"/>
      <c r="AO29" s="49"/>
      <c r="AP29" s="1">
        <f t="shared" si="3"/>
        <v>0</v>
      </c>
      <c r="AQ29" s="52"/>
      <c r="AR29" s="52"/>
      <c r="AS29" s="52"/>
      <c r="AT29" s="52"/>
      <c r="AU29" s="52"/>
      <c r="AV29" s="52"/>
      <c r="AW29" s="52"/>
      <c r="AX29" s="52"/>
      <c r="AY29" s="52"/>
      <c r="AZ29" s="52"/>
      <c r="BA29" s="1">
        <f t="shared" si="4"/>
        <v>0</v>
      </c>
      <c r="BB29" s="63" t="s">
        <v>2451</v>
      </c>
      <c r="BC29" s="1">
        <f t="shared" si="5"/>
        <v>0</v>
      </c>
      <c r="BD29" s="4"/>
      <c r="BE29" s="4" t="s">
        <v>2664</v>
      </c>
    </row>
    <row r="30" spans="1:57" x14ac:dyDescent="0.15">
      <c r="A30" s="4">
        <v>29</v>
      </c>
      <c r="B30" s="4" t="s">
        <v>129</v>
      </c>
      <c r="C30" s="4" t="s">
        <v>11126</v>
      </c>
      <c r="D30" s="4" t="s">
        <v>1151</v>
      </c>
      <c r="E30" s="4" t="s">
        <v>1568</v>
      </c>
      <c r="F30" s="4" t="s">
        <v>2452</v>
      </c>
      <c r="G30" s="5">
        <v>54.688073000000003</v>
      </c>
      <c r="H30" s="5">
        <v>11.564188</v>
      </c>
      <c r="I30" s="7" t="s">
        <v>2484</v>
      </c>
      <c r="J30" s="4" t="s">
        <v>2443</v>
      </c>
      <c r="K30" s="4"/>
      <c r="L30" s="4" t="s">
        <v>5</v>
      </c>
      <c r="M30" s="4">
        <v>5400</v>
      </c>
      <c r="N30" s="4">
        <v>4000</v>
      </c>
      <c r="O30" s="19">
        <f t="shared" si="0"/>
        <v>4700</v>
      </c>
      <c r="P30" s="4" t="s">
        <v>2666</v>
      </c>
      <c r="Q30" s="4">
        <v>1933</v>
      </c>
      <c r="R30" s="4" t="s">
        <v>2481</v>
      </c>
      <c r="S30" s="19">
        <v>79</v>
      </c>
      <c r="T30" s="7" t="s">
        <v>2445</v>
      </c>
      <c r="U30" s="7"/>
      <c r="V30" s="7"/>
      <c r="W30" s="19">
        <f t="shared" si="1"/>
        <v>0</v>
      </c>
      <c r="X30" s="19" t="s">
        <v>1683</v>
      </c>
      <c r="Y30" s="19" t="s">
        <v>1683</v>
      </c>
      <c r="Z30" s="51"/>
      <c r="AA30" s="51"/>
      <c r="AB30" s="51"/>
      <c r="AC30" s="51"/>
      <c r="AD30" s="51"/>
      <c r="AE30" s="51" t="s">
        <v>2451</v>
      </c>
      <c r="AF30" s="51"/>
      <c r="AG30" s="1">
        <f t="shared" si="2"/>
        <v>0</v>
      </c>
      <c r="AH30" s="49"/>
      <c r="AI30" s="49"/>
      <c r="AJ30" s="49"/>
      <c r="AK30" s="49"/>
      <c r="AL30" s="49"/>
      <c r="AM30" s="49"/>
      <c r="AN30" s="49"/>
      <c r="AO30" s="49"/>
      <c r="AP30" s="1">
        <f t="shared" si="3"/>
        <v>0</v>
      </c>
      <c r="AQ30" s="52"/>
      <c r="AR30" s="52"/>
      <c r="AS30" s="52"/>
      <c r="AT30" s="52"/>
      <c r="AU30" s="52"/>
      <c r="AV30" s="52"/>
      <c r="AW30" s="52"/>
      <c r="AX30" s="52"/>
      <c r="AY30" s="52"/>
      <c r="AZ30" s="52"/>
      <c r="BA30" s="1">
        <f t="shared" si="4"/>
        <v>0</v>
      </c>
      <c r="BB30" s="63"/>
      <c r="BC30" s="1">
        <f t="shared" si="5"/>
        <v>0</v>
      </c>
      <c r="BD30" s="4" t="s">
        <v>2664</v>
      </c>
      <c r="BE30" s="4"/>
    </row>
    <row r="31" spans="1:57" x14ac:dyDescent="0.15">
      <c r="A31" s="4">
        <v>30</v>
      </c>
      <c r="B31" s="4" t="s">
        <v>134</v>
      </c>
      <c r="C31" s="4" t="s">
        <v>11126</v>
      </c>
      <c r="D31" s="4" t="s">
        <v>2692</v>
      </c>
      <c r="E31" s="4" t="s">
        <v>1600</v>
      </c>
      <c r="F31" s="4" t="s">
        <v>2442</v>
      </c>
      <c r="G31" s="5">
        <v>56.939126999999999</v>
      </c>
      <c r="H31" s="5">
        <v>10.109586999999999</v>
      </c>
      <c r="I31" s="4" t="s">
        <v>534</v>
      </c>
      <c r="J31" s="4" t="s">
        <v>2443</v>
      </c>
      <c r="K31" s="4"/>
      <c r="L31" s="4" t="s">
        <v>5</v>
      </c>
      <c r="M31" s="4">
        <v>5400</v>
      </c>
      <c r="N31" s="4">
        <v>3350</v>
      </c>
      <c r="O31" s="19">
        <f t="shared" si="0"/>
        <v>4375</v>
      </c>
      <c r="P31" s="4" t="s">
        <v>2673</v>
      </c>
      <c r="Q31" s="4">
        <v>1904</v>
      </c>
      <c r="R31" s="4" t="s">
        <v>2481</v>
      </c>
      <c r="S31" s="7" t="s">
        <v>2455</v>
      </c>
      <c r="T31" s="7" t="s">
        <v>2466</v>
      </c>
      <c r="U31" s="7"/>
      <c r="V31" s="7"/>
      <c r="W31" s="19">
        <f t="shared" si="1"/>
        <v>0</v>
      </c>
      <c r="X31" s="19" t="s">
        <v>1683</v>
      </c>
      <c r="Y31" s="19" t="s">
        <v>1683</v>
      </c>
      <c r="Z31" s="51"/>
      <c r="AA31" s="51" t="s">
        <v>2451</v>
      </c>
      <c r="AB31" s="51" t="s">
        <v>2451</v>
      </c>
      <c r="AC31" s="51"/>
      <c r="AD31" s="51"/>
      <c r="AE31" s="51"/>
      <c r="AF31" s="51"/>
      <c r="AG31" s="1">
        <f t="shared" si="2"/>
        <v>0</v>
      </c>
      <c r="AH31" s="49"/>
      <c r="AI31" s="49"/>
      <c r="AJ31" s="49"/>
      <c r="AK31" s="49"/>
      <c r="AL31" s="49"/>
      <c r="AM31" s="49"/>
      <c r="AN31" s="49"/>
      <c r="AO31" s="49"/>
      <c r="AP31" s="1">
        <f t="shared" si="3"/>
        <v>0</v>
      </c>
      <c r="AQ31" s="52"/>
      <c r="AR31" s="52"/>
      <c r="AS31" s="52"/>
      <c r="AT31" s="52"/>
      <c r="AU31" s="52"/>
      <c r="AV31" s="52"/>
      <c r="AW31" s="52"/>
      <c r="AX31" s="52"/>
      <c r="AY31" s="52"/>
      <c r="AZ31" s="52"/>
      <c r="BA31" s="1">
        <f t="shared" si="4"/>
        <v>0</v>
      </c>
      <c r="BB31" s="63"/>
      <c r="BC31" s="1">
        <f t="shared" si="5"/>
        <v>0</v>
      </c>
      <c r="BD31" s="4" t="s">
        <v>2670</v>
      </c>
      <c r="BE31" s="4"/>
    </row>
    <row r="32" spans="1:57" x14ac:dyDescent="0.15">
      <c r="A32" s="4">
        <v>31</v>
      </c>
      <c r="B32" s="4" t="s">
        <v>140</v>
      </c>
      <c r="C32" s="4" t="s">
        <v>11126</v>
      </c>
      <c r="D32" s="4" t="s">
        <v>1675</v>
      </c>
      <c r="E32" s="4" t="s">
        <v>1600</v>
      </c>
      <c r="F32" s="4" t="s">
        <v>2448</v>
      </c>
      <c r="G32" s="5">
        <v>55.903762</v>
      </c>
      <c r="H32" s="5">
        <v>12.068434</v>
      </c>
      <c r="I32" s="4" t="s">
        <v>534</v>
      </c>
      <c r="J32" s="4" t="s">
        <v>2443</v>
      </c>
      <c r="K32" s="4"/>
      <c r="L32" s="4" t="s">
        <v>5</v>
      </c>
      <c r="M32" s="4">
        <v>5400</v>
      </c>
      <c r="N32" s="4">
        <v>4000</v>
      </c>
      <c r="O32" s="19">
        <f t="shared" si="0"/>
        <v>4700</v>
      </c>
      <c r="P32" s="4" t="s">
        <v>2693</v>
      </c>
      <c r="Q32" s="4">
        <v>1851</v>
      </c>
      <c r="R32" s="4" t="s">
        <v>2481</v>
      </c>
      <c r="S32" s="7" t="s">
        <v>2455</v>
      </c>
      <c r="T32" s="7" t="s">
        <v>2466</v>
      </c>
      <c r="U32" s="7"/>
      <c r="V32" s="7"/>
      <c r="W32" s="19">
        <f t="shared" si="1"/>
        <v>0</v>
      </c>
      <c r="X32" s="4" t="s">
        <v>1683</v>
      </c>
      <c r="Y32" s="4" t="s">
        <v>1683</v>
      </c>
      <c r="Z32" s="51"/>
      <c r="AA32" s="51" t="s">
        <v>2451</v>
      </c>
      <c r="AB32" s="51" t="s">
        <v>2451</v>
      </c>
      <c r="AC32" s="51"/>
      <c r="AD32" s="51"/>
      <c r="AE32" s="51"/>
      <c r="AF32" s="51"/>
      <c r="AG32" s="1">
        <f t="shared" si="2"/>
        <v>0</v>
      </c>
      <c r="AH32" s="49"/>
      <c r="AI32" s="49"/>
      <c r="AJ32" s="49"/>
      <c r="AK32" s="49"/>
      <c r="AL32" s="49"/>
      <c r="AM32" s="49"/>
      <c r="AN32" s="49"/>
      <c r="AO32" s="49"/>
      <c r="AP32" s="1">
        <f t="shared" si="3"/>
        <v>0</v>
      </c>
      <c r="AQ32" s="52"/>
      <c r="AR32" s="52"/>
      <c r="AS32" s="52"/>
      <c r="AT32" s="52"/>
      <c r="AU32" s="52"/>
      <c r="AV32" s="52"/>
      <c r="AW32" s="52"/>
      <c r="AX32" s="52"/>
      <c r="AY32" s="52"/>
      <c r="AZ32" s="52"/>
      <c r="BA32" s="1">
        <f t="shared" si="4"/>
        <v>0</v>
      </c>
      <c r="BB32" s="63"/>
      <c r="BC32" s="1">
        <f t="shared" si="5"/>
        <v>0</v>
      </c>
      <c r="BD32" s="4" t="s">
        <v>2664</v>
      </c>
      <c r="BE32" s="4" t="s">
        <v>2670</v>
      </c>
    </row>
    <row r="33" spans="1:57" x14ac:dyDescent="0.15">
      <c r="A33" s="4">
        <v>32</v>
      </c>
      <c r="B33" s="4" t="s">
        <v>141</v>
      </c>
      <c r="C33" s="4" t="s">
        <v>11126</v>
      </c>
      <c r="D33" s="4" t="s">
        <v>2694</v>
      </c>
      <c r="E33" s="4" t="s">
        <v>1600</v>
      </c>
      <c r="F33" s="4" t="s">
        <v>2442</v>
      </c>
      <c r="G33" s="5">
        <v>55.268169119701803</v>
      </c>
      <c r="H33" s="5">
        <v>12.339674967226401</v>
      </c>
      <c r="I33" s="7" t="s">
        <v>1302</v>
      </c>
      <c r="J33" s="4" t="s">
        <v>2453</v>
      </c>
      <c r="K33" s="4"/>
      <c r="L33" s="4" t="s">
        <v>12</v>
      </c>
      <c r="M33" s="4">
        <v>3930</v>
      </c>
      <c r="N33" s="4">
        <v>3660</v>
      </c>
      <c r="O33" s="19">
        <f t="shared" si="0"/>
        <v>3795</v>
      </c>
      <c r="P33" s="4" t="s">
        <v>2695</v>
      </c>
      <c r="Q33" s="4">
        <v>1940</v>
      </c>
      <c r="R33" s="4" t="s">
        <v>2481</v>
      </c>
      <c r="S33" s="19">
        <v>150</v>
      </c>
      <c r="T33" s="7" t="s">
        <v>2466</v>
      </c>
      <c r="U33" s="7"/>
      <c r="V33" s="7"/>
      <c r="W33" s="19">
        <f t="shared" si="1"/>
        <v>0</v>
      </c>
      <c r="X33" s="19" t="s">
        <v>1683</v>
      </c>
      <c r="Y33" s="19" t="s">
        <v>1683</v>
      </c>
      <c r="Z33" s="51"/>
      <c r="AA33" s="51"/>
      <c r="AB33" s="51"/>
      <c r="AC33" s="51"/>
      <c r="AD33" s="51"/>
      <c r="AE33" s="51"/>
      <c r="AF33" s="51" t="s">
        <v>2451</v>
      </c>
      <c r="AG33" s="1">
        <f t="shared" si="2"/>
        <v>0</v>
      </c>
      <c r="AH33" s="49"/>
      <c r="AI33" s="49"/>
      <c r="AJ33" s="49"/>
      <c r="AK33" s="49"/>
      <c r="AL33" s="49"/>
      <c r="AM33" s="49"/>
      <c r="AN33" s="49"/>
      <c r="AO33" s="49"/>
      <c r="AP33" s="1">
        <f t="shared" si="3"/>
        <v>0</v>
      </c>
      <c r="AQ33" s="52"/>
      <c r="AR33" s="52"/>
      <c r="AS33" s="52"/>
      <c r="AT33" s="52"/>
      <c r="AU33" s="52"/>
      <c r="AV33" s="52"/>
      <c r="AW33" s="52"/>
      <c r="AX33" s="52"/>
      <c r="AY33" s="52"/>
      <c r="AZ33" s="52"/>
      <c r="BA33" s="1">
        <f t="shared" si="4"/>
        <v>0</v>
      </c>
      <c r="BB33" s="63"/>
      <c r="BC33" s="1">
        <f t="shared" si="5"/>
        <v>0</v>
      </c>
      <c r="BD33" s="4" t="s">
        <v>2664</v>
      </c>
      <c r="BE33" s="4"/>
    </row>
    <row r="34" spans="1:57" x14ac:dyDescent="0.15">
      <c r="A34" s="4">
        <v>33</v>
      </c>
      <c r="B34" s="4" t="s">
        <v>2513</v>
      </c>
      <c r="C34" s="4" t="s">
        <v>11126</v>
      </c>
      <c r="D34" s="5" t="s">
        <v>1631</v>
      </c>
      <c r="E34" s="5" t="s">
        <v>1600</v>
      </c>
      <c r="F34" s="5" t="s">
        <v>2448</v>
      </c>
      <c r="G34" s="5">
        <v>56.707484000000001</v>
      </c>
      <c r="H34" s="5">
        <v>10.174768</v>
      </c>
      <c r="I34" s="4" t="s">
        <v>534</v>
      </c>
      <c r="J34" s="4" t="s">
        <v>2443</v>
      </c>
      <c r="K34" s="4"/>
      <c r="L34" s="4" t="s">
        <v>5</v>
      </c>
      <c r="M34" s="4">
        <v>5210</v>
      </c>
      <c r="N34" s="4">
        <v>4000</v>
      </c>
      <c r="O34" s="19">
        <f t="shared" ref="O34:O65" si="7">MEDIAN(M34:N34)</f>
        <v>4605</v>
      </c>
      <c r="P34" s="4" t="s">
        <v>2492</v>
      </c>
      <c r="Q34" s="4">
        <v>1900</v>
      </c>
      <c r="R34" s="4" t="s">
        <v>2481</v>
      </c>
      <c r="S34" s="4">
        <v>67</v>
      </c>
      <c r="T34" s="7" t="s">
        <v>2493</v>
      </c>
      <c r="U34" s="7"/>
      <c r="V34" s="7"/>
      <c r="W34" s="19">
        <f t="shared" ref="W34:W65" si="8">COUNT(Z34:AF34,AH34:AO34,AQ34:AZ34,BB34)</f>
        <v>0</v>
      </c>
      <c r="X34" s="4" t="s">
        <v>1683</v>
      </c>
      <c r="Y34" s="19" t="s">
        <v>1683</v>
      </c>
      <c r="Z34" s="51"/>
      <c r="AA34" s="51" t="s">
        <v>2451</v>
      </c>
      <c r="AB34" s="51"/>
      <c r="AC34" s="51"/>
      <c r="AD34" s="51"/>
      <c r="AE34" s="51"/>
      <c r="AF34" s="51"/>
      <c r="AG34" s="1">
        <f t="shared" ref="AG34:AG65" si="9">SUM(Z34:AF34)</f>
        <v>0</v>
      </c>
      <c r="AH34" s="49"/>
      <c r="AI34" s="49"/>
      <c r="AJ34" s="49"/>
      <c r="AK34" s="49"/>
      <c r="AL34" s="49"/>
      <c r="AM34" s="49"/>
      <c r="AN34" s="49"/>
      <c r="AO34" s="49"/>
      <c r="AP34" s="1">
        <f t="shared" ref="AP34:AP65" si="10">SUM(AH34:AO34)</f>
        <v>0</v>
      </c>
      <c r="AQ34" s="52"/>
      <c r="AR34" s="52"/>
      <c r="AS34" s="52"/>
      <c r="AT34" s="52"/>
      <c r="AU34" s="52"/>
      <c r="AV34" s="52"/>
      <c r="AW34" s="52"/>
      <c r="AX34" s="52"/>
      <c r="AY34" s="52"/>
      <c r="AZ34" s="52"/>
      <c r="BA34" s="1">
        <f t="shared" ref="BA34:BA65" si="11">SUM(AQ34:AZ34)</f>
        <v>0</v>
      </c>
      <c r="BB34" s="63"/>
      <c r="BC34" s="1">
        <f t="shared" ref="BC34:BC65" si="12">SUM(BB34)</f>
        <v>0</v>
      </c>
      <c r="BD34" s="4" t="s">
        <v>2664</v>
      </c>
      <c r="BE34" s="4"/>
    </row>
    <row r="35" spans="1:57" x14ac:dyDescent="0.15">
      <c r="A35" s="4">
        <v>34</v>
      </c>
      <c r="B35" s="4" t="s">
        <v>2514</v>
      </c>
      <c r="C35" s="4" t="s">
        <v>464</v>
      </c>
      <c r="D35" s="5" t="s">
        <v>1631</v>
      </c>
      <c r="E35" s="5" t="s">
        <v>1600</v>
      </c>
      <c r="F35" s="5" t="s">
        <v>2448</v>
      </c>
      <c r="G35" s="5">
        <v>56.707484000000001</v>
      </c>
      <c r="H35" s="5">
        <v>10.174768</v>
      </c>
      <c r="I35" s="4" t="s">
        <v>534</v>
      </c>
      <c r="J35" s="4" t="s">
        <v>2443</v>
      </c>
      <c r="K35" s="4" t="s">
        <v>2488</v>
      </c>
      <c r="L35" s="4" t="s">
        <v>626</v>
      </c>
      <c r="M35" s="4">
        <v>5210</v>
      </c>
      <c r="N35" s="4">
        <v>2600</v>
      </c>
      <c r="O35" s="19">
        <f t="shared" si="7"/>
        <v>3905</v>
      </c>
      <c r="P35" s="4" t="s">
        <v>2690</v>
      </c>
      <c r="Q35" s="4">
        <v>2013</v>
      </c>
      <c r="R35" s="4" t="s">
        <v>2444</v>
      </c>
      <c r="S35" s="19">
        <v>171</v>
      </c>
      <c r="T35" s="7" t="s">
        <v>2516</v>
      </c>
      <c r="U35" s="7">
        <v>0.5</v>
      </c>
      <c r="V35" s="7">
        <f>Y35/S35</f>
        <v>0.50292397660818711</v>
      </c>
      <c r="W35" s="19">
        <f t="shared" si="8"/>
        <v>2</v>
      </c>
      <c r="X35" s="19">
        <v>1186</v>
      </c>
      <c r="Y35" s="19">
        <f>SUM(AG35,AP35,BA35,BC35)</f>
        <v>86</v>
      </c>
      <c r="Z35" s="51">
        <v>38</v>
      </c>
      <c r="AA35" s="51">
        <v>48</v>
      </c>
      <c r="AB35" s="51"/>
      <c r="AC35" s="51"/>
      <c r="AD35" s="51"/>
      <c r="AE35" s="51"/>
      <c r="AF35" s="51"/>
      <c r="AG35" s="1">
        <f t="shared" si="9"/>
        <v>86</v>
      </c>
      <c r="AH35" s="49"/>
      <c r="AI35" s="49"/>
      <c r="AJ35" s="49"/>
      <c r="AK35" s="49"/>
      <c r="AL35" s="49"/>
      <c r="AM35" s="49"/>
      <c r="AN35" s="49"/>
      <c r="AO35" s="49"/>
      <c r="AP35" s="1">
        <f t="shared" si="10"/>
        <v>0</v>
      </c>
      <c r="AQ35" s="52"/>
      <c r="AR35" s="52"/>
      <c r="AS35" s="52"/>
      <c r="AT35" s="52"/>
      <c r="AU35" s="52"/>
      <c r="AV35" s="52"/>
      <c r="AW35" s="52"/>
      <c r="AX35" s="52"/>
      <c r="AY35" s="52"/>
      <c r="AZ35" s="52"/>
      <c r="BA35" s="1">
        <f t="shared" si="11"/>
        <v>0</v>
      </c>
      <c r="BB35" s="63"/>
      <c r="BC35" s="1">
        <f t="shared" si="12"/>
        <v>0</v>
      </c>
      <c r="BD35" s="4" t="s">
        <v>2668</v>
      </c>
      <c r="BE35" s="4"/>
    </row>
    <row r="36" spans="1:57" x14ac:dyDescent="0.15">
      <c r="A36" s="4">
        <v>35</v>
      </c>
      <c r="B36" s="4" t="s">
        <v>2514</v>
      </c>
      <c r="C36" s="4" t="s">
        <v>11126</v>
      </c>
      <c r="D36" s="5" t="s">
        <v>1631</v>
      </c>
      <c r="E36" s="5" t="s">
        <v>1600</v>
      </c>
      <c r="F36" s="5" t="s">
        <v>2448</v>
      </c>
      <c r="G36" s="5">
        <v>56.707484000000001</v>
      </c>
      <c r="H36" s="5">
        <v>10.174768</v>
      </c>
      <c r="I36" s="4" t="s">
        <v>534</v>
      </c>
      <c r="J36" s="4" t="s">
        <v>2443</v>
      </c>
      <c r="K36" s="4" t="s">
        <v>2488</v>
      </c>
      <c r="L36" s="4" t="s">
        <v>626</v>
      </c>
      <c r="M36" s="4">
        <v>5210</v>
      </c>
      <c r="N36" s="4">
        <v>2600</v>
      </c>
      <c r="O36" s="19">
        <f t="shared" si="7"/>
        <v>3905</v>
      </c>
      <c r="P36" s="4" t="s">
        <v>2696</v>
      </c>
      <c r="Q36" s="4">
        <v>2011</v>
      </c>
      <c r="R36" s="4" t="s">
        <v>2444</v>
      </c>
      <c r="S36" s="19">
        <v>171</v>
      </c>
      <c r="T36" s="7" t="s">
        <v>2516</v>
      </c>
      <c r="U36" s="7">
        <v>0.5</v>
      </c>
      <c r="V36" s="7"/>
      <c r="W36" s="19">
        <f t="shared" si="8"/>
        <v>0</v>
      </c>
      <c r="X36" s="19" t="s">
        <v>1683</v>
      </c>
      <c r="Y36" s="19" t="s">
        <v>1683</v>
      </c>
      <c r="Z36" s="51"/>
      <c r="AA36" s="51" t="s">
        <v>2451</v>
      </c>
      <c r="AB36" s="51"/>
      <c r="AC36" s="51"/>
      <c r="AD36" s="51"/>
      <c r="AE36" s="51"/>
      <c r="AF36" s="51"/>
      <c r="AG36" s="1">
        <f t="shared" si="9"/>
        <v>0</v>
      </c>
      <c r="AH36" s="49"/>
      <c r="AI36" s="49"/>
      <c r="AJ36" s="49"/>
      <c r="AK36" s="49"/>
      <c r="AL36" s="49"/>
      <c r="AM36" s="49"/>
      <c r="AN36" s="49"/>
      <c r="AO36" s="49"/>
      <c r="AP36" s="1">
        <f t="shared" si="10"/>
        <v>0</v>
      </c>
      <c r="AQ36" s="52"/>
      <c r="AR36" s="52"/>
      <c r="AS36" s="52"/>
      <c r="AT36" s="52"/>
      <c r="AU36" s="52"/>
      <c r="AV36" s="52"/>
      <c r="AW36" s="52"/>
      <c r="AX36" s="52"/>
      <c r="AY36" s="52"/>
      <c r="AZ36" s="52"/>
      <c r="BA36" s="1">
        <f t="shared" si="11"/>
        <v>0</v>
      </c>
      <c r="BB36" s="63"/>
      <c r="BC36" s="1">
        <f t="shared" si="12"/>
        <v>0</v>
      </c>
      <c r="BD36" s="4"/>
      <c r="BE36" s="4" t="s">
        <v>2670</v>
      </c>
    </row>
    <row r="37" spans="1:57" x14ac:dyDescent="0.15">
      <c r="A37" s="4">
        <v>36</v>
      </c>
      <c r="B37" s="4" t="s">
        <v>2697</v>
      </c>
      <c r="C37" s="4" t="s">
        <v>11126</v>
      </c>
      <c r="D37" s="5" t="s">
        <v>1631</v>
      </c>
      <c r="E37" s="5" t="s">
        <v>1600</v>
      </c>
      <c r="F37" s="5" t="s">
        <v>2442</v>
      </c>
      <c r="G37" s="5">
        <v>56.109967999961597</v>
      </c>
      <c r="H37" s="5">
        <v>10.508425796592</v>
      </c>
      <c r="I37" s="7" t="s">
        <v>1302</v>
      </c>
      <c r="J37" s="4" t="s">
        <v>2443</v>
      </c>
      <c r="K37" s="4"/>
      <c r="L37" s="4" t="s">
        <v>5</v>
      </c>
      <c r="M37" s="4">
        <v>5400</v>
      </c>
      <c r="N37" s="4">
        <v>4000</v>
      </c>
      <c r="O37" s="19">
        <f t="shared" si="7"/>
        <v>4700</v>
      </c>
      <c r="P37" s="4" t="s">
        <v>2698</v>
      </c>
      <c r="Q37" s="4">
        <v>1935</v>
      </c>
      <c r="R37" s="4" t="s">
        <v>2444</v>
      </c>
      <c r="S37" s="7" t="s">
        <v>2455</v>
      </c>
      <c r="T37" s="7" t="s">
        <v>2466</v>
      </c>
      <c r="U37" s="7"/>
      <c r="V37" s="7"/>
      <c r="W37" s="19">
        <f t="shared" si="8"/>
        <v>0</v>
      </c>
      <c r="X37" s="19" t="s">
        <v>1683</v>
      </c>
      <c r="Y37" s="19" t="s">
        <v>1683</v>
      </c>
      <c r="Z37" s="51" t="s">
        <v>2451</v>
      </c>
      <c r="AA37" s="51"/>
      <c r="AB37" s="51"/>
      <c r="AC37" s="51"/>
      <c r="AD37" s="51"/>
      <c r="AE37" s="51"/>
      <c r="AF37" s="51"/>
      <c r="AG37" s="1">
        <f t="shared" si="9"/>
        <v>0</v>
      </c>
      <c r="AH37" s="49"/>
      <c r="AI37" s="49"/>
      <c r="AJ37" s="49"/>
      <c r="AK37" s="49"/>
      <c r="AL37" s="49"/>
      <c r="AM37" s="49"/>
      <c r="AN37" s="49"/>
      <c r="AO37" s="49"/>
      <c r="AP37" s="1">
        <f t="shared" si="10"/>
        <v>0</v>
      </c>
      <c r="AQ37" s="52"/>
      <c r="AR37" s="52"/>
      <c r="AS37" s="52"/>
      <c r="AT37" s="52"/>
      <c r="AU37" s="52"/>
      <c r="AV37" s="52"/>
      <c r="AW37" s="52"/>
      <c r="AX37" s="52"/>
      <c r="AY37" s="52"/>
      <c r="AZ37" s="52"/>
      <c r="BA37" s="1">
        <f t="shared" si="11"/>
        <v>0</v>
      </c>
      <c r="BB37" s="63"/>
      <c r="BC37" s="1">
        <f t="shared" si="12"/>
        <v>0</v>
      </c>
      <c r="BD37" s="4"/>
      <c r="BE37" s="4" t="s">
        <v>2664</v>
      </c>
    </row>
    <row r="38" spans="1:57" x14ac:dyDescent="0.15">
      <c r="A38" s="4">
        <v>37</v>
      </c>
      <c r="B38" s="4" t="s">
        <v>149</v>
      </c>
      <c r="C38" s="4" t="s">
        <v>11126</v>
      </c>
      <c r="D38" s="4" t="s">
        <v>149</v>
      </c>
      <c r="E38" s="5" t="s">
        <v>1600</v>
      </c>
      <c r="F38" s="5" t="s">
        <v>2442</v>
      </c>
      <c r="G38" s="5">
        <v>56.196688677391698</v>
      </c>
      <c r="H38" s="5">
        <v>11.704747047503201</v>
      </c>
      <c r="I38" s="4" t="s">
        <v>534</v>
      </c>
      <c r="J38" s="4" t="s">
        <v>2453</v>
      </c>
      <c r="K38" s="4" t="s">
        <v>2471</v>
      </c>
      <c r="L38" s="4" t="s">
        <v>12</v>
      </c>
      <c r="M38" s="4">
        <v>3900</v>
      </c>
      <c r="N38" s="4">
        <v>2600</v>
      </c>
      <c r="O38" s="19">
        <f t="shared" si="7"/>
        <v>3250</v>
      </c>
      <c r="P38" s="4" t="s">
        <v>2699</v>
      </c>
      <c r="Q38" s="4">
        <v>1938</v>
      </c>
      <c r="R38" s="4" t="s">
        <v>2481</v>
      </c>
      <c r="S38" s="19">
        <v>52</v>
      </c>
      <c r="T38" s="7" t="s">
        <v>2466</v>
      </c>
      <c r="U38" s="19"/>
      <c r="V38" s="7"/>
      <c r="W38" s="19">
        <f t="shared" si="8"/>
        <v>0</v>
      </c>
      <c r="X38" s="19" t="s">
        <v>1683</v>
      </c>
      <c r="Y38" s="19" t="s">
        <v>1683</v>
      </c>
      <c r="Z38" s="51"/>
      <c r="AA38" s="51" t="s">
        <v>2451</v>
      </c>
      <c r="AB38" s="51"/>
      <c r="AC38" s="51"/>
      <c r="AD38" s="51"/>
      <c r="AE38" s="51"/>
      <c r="AF38" s="51"/>
      <c r="AG38" s="1">
        <f t="shared" si="9"/>
        <v>0</v>
      </c>
      <c r="AH38" s="49"/>
      <c r="AI38" s="49"/>
      <c r="AJ38" s="49"/>
      <c r="AK38" s="49"/>
      <c r="AL38" s="49"/>
      <c r="AM38" s="49"/>
      <c r="AN38" s="49"/>
      <c r="AO38" s="49"/>
      <c r="AP38" s="1">
        <f t="shared" si="10"/>
        <v>0</v>
      </c>
      <c r="AQ38" s="52"/>
      <c r="AR38" s="52"/>
      <c r="AS38" s="52"/>
      <c r="AT38" s="52"/>
      <c r="AU38" s="52"/>
      <c r="AV38" s="52"/>
      <c r="AW38" s="52"/>
      <c r="AX38" s="52"/>
      <c r="AY38" s="52"/>
      <c r="AZ38" s="52"/>
      <c r="BA38" s="1">
        <f t="shared" si="11"/>
        <v>0</v>
      </c>
      <c r="BB38" s="63"/>
      <c r="BC38" s="1">
        <f t="shared" si="12"/>
        <v>0</v>
      </c>
      <c r="BD38" s="4"/>
      <c r="BE38" s="4" t="s">
        <v>2664</v>
      </c>
    </row>
    <row r="39" spans="1:57" x14ac:dyDescent="0.15">
      <c r="A39" s="4">
        <v>38</v>
      </c>
      <c r="B39" s="4" t="s">
        <v>150</v>
      </c>
      <c r="C39" s="4" t="s">
        <v>464</v>
      </c>
      <c r="D39" s="5" t="s">
        <v>2518</v>
      </c>
      <c r="E39" s="5" t="s">
        <v>1600</v>
      </c>
      <c r="F39" s="5" t="s">
        <v>2448</v>
      </c>
      <c r="G39" s="5">
        <v>55.823644000000002</v>
      </c>
      <c r="H39" s="5">
        <v>10.061343000000001</v>
      </c>
      <c r="I39" s="4" t="s">
        <v>534</v>
      </c>
      <c r="J39" s="4" t="s">
        <v>2478</v>
      </c>
      <c r="K39" s="4" t="s">
        <v>2443</v>
      </c>
      <c r="L39" s="4" t="s">
        <v>1332</v>
      </c>
      <c r="M39" s="4">
        <v>5530</v>
      </c>
      <c r="N39" s="4">
        <v>4450</v>
      </c>
      <c r="O39" s="19">
        <f t="shared" si="7"/>
        <v>4990</v>
      </c>
      <c r="P39" s="4" t="s">
        <v>2519</v>
      </c>
      <c r="Q39" s="4">
        <v>2020</v>
      </c>
      <c r="R39" s="4" t="s">
        <v>2444</v>
      </c>
      <c r="S39" s="4">
        <v>50</v>
      </c>
      <c r="T39" s="7" t="s">
        <v>2456</v>
      </c>
      <c r="U39" s="7">
        <v>3</v>
      </c>
      <c r="V39" s="7">
        <f>Y39/S39</f>
        <v>0.06</v>
      </c>
      <c r="W39" s="19">
        <f t="shared" si="8"/>
        <v>1</v>
      </c>
      <c r="X39" s="4">
        <v>10</v>
      </c>
      <c r="Y39" s="19">
        <f>SUM(AG39,AP39,BA39,BC39)</f>
        <v>3</v>
      </c>
      <c r="Z39" s="51"/>
      <c r="AA39" s="51">
        <v>3</v>
      </c>
      <c r="AB39" s="51"/>
      <c r="AC39" s="51"/>
      <c r="AD39" s="51"/>
      <c r="AE39" s="51"/>
      <c r="AF39" s="51"/>
      <c r="AG39" s="1">
        <f t="shared" si="9"/>
        <v>3</v>
      </c>
      <c r="AH39" s="49"/>
      <c r="AI39" s="49"/>
      <c r="AJ39" s="49"/>
      <c r="AK39" s="49"/>
      <c r="AL39" s="49"/>
      <c r="AM39" s="49"/>
      <c r="AN39" s="49"/>
      <c r="AO39" s="49"/>
      <c r="AP39" s="1">
        <f t="shared" si="10"/>
        <v>0</v>
      </c>
      <c r="AQ39" s="52"/>
      <c r="AR39" s="52"/>
      <c r="AS39" s="52"/>
      <c r="AT39" s="52"/>
      <c r="AU39" s="52"/>
      <c r="AV39" s="52"/>
      <c r="AW39" s="52"/>
      <c r="AX39" s="52"/>
      <c r="AY39" s="52"/>
      <c r="AZ39" s="52"/>
      <c r="BA39" s="1">
        <f t="shared" si="11"/>
        <v>0</v>
      </c>
      <c r="BB39" s="63"/>
      <c r="BC39" s="1">
        <f t="shared" si="12"/>
        <v>0</v>
      </c>
      <c r="BD39" s="4"/>
      <c r="BE39" s="4" t="s">
        <v>2664</v>
      </c>
    </row>
    <row r="40" spans="1:57" x14ac:dyDescent="0.15">
      <c r="A40" s="4">
        <v>39</v>
      </c>
      <c r="B40" s="4" t="s">
        <v>151</v>
      </c>
      <c r="C40" s="4" t="s">
        <v>464</v>
      </c>
      <c r="D40" s="5" t="s">
        <v>2518</v>
      </c>
      <c r="E40" s="5" t="s">
        <v>1600</v>
      </c>
      <c r="F40" s="5" t="s">
        <v>2448</v>
      </c>
      <c r="G40" s="5">
        <v>55.828972999999998</v>
      </c>
      <c r="H40" s="5">
        <v>10.056480000000001</v>
      </c>
      <c r="I40" s="4" t="s">
        <v>534</v>
      </c>
      <c r="J40" s="4" t="s">
        <v>2443</v>
      </c>
      <c r="K40" s="4"/>
      <c r="L40" s="4" t="s">
        <v>5</v>
      </c>
      <c r="M40" s="4">
        <v>5410</v>
      </c>
      <c r="N40" s="4">
        <v>5050</v>
      </c>
      <c r="O40" s="19">
        <f t="shared" si="7"/>
        <v>5230</v>
      </c>
      <c r="P40" s="4" t="s">
        <v>2520</v>
      </c>
      <c r="Q40" s="4">
        <v>2021</v>
      </c>
      <c r="R40" s="4" t="s">
        <v>2444</v>
      </c>
      <c r="S40" s="19">
        <v>40</v>
      </c>
      <c r="T40" s="7" t="s">
        <v>2456</v>
      </c>
      <c r="U40" s="7">
        <v>3</v>
      </c>
      <c r="V40" s="7">
        <f>Y40/S40</f>
        <v>0.05</v>
      </c>
      <c r="W40" s="19">
        <f t="shared" si="8"/>
        <v>1</v>
      </c>
      <c r="X40" s="19">
        <v>24</v>
      </c>
      <c r="Y40" s="19">
        <f>SUM(AG40,AP40,BA40,BC40)</f>
        <v>2</v>
      </c>
      <c r="Z40" s="51"/>
      <c r="AA40" s="51"/>
      <c r="AB40" s="51"/>
      <c r="AC40" s="51"/>
      <c r="AD40" s="51"/>
      <c r="AE40" s="51"/>
      <c r="AF40" s="51"/>
      <c r="AG40" s="1">
        <f t="shared" si="9"/>
        <v>0</v>
      </c>
      <c r="AH40" s="49">
        <v>2</v>
      </c>
      <c r="AI40" s="49"/>
      <c r="AJ40" s="49"/>
      <c r="AK40" s="49"/>
      <c r="AL40" s="49"/>
      <c r="AM40" s="49"/>
      <c r="AN40" s="49"/>
      <c r="AO40" s="49"/>
      <c r="AP40" s="1">
        <f t="shared" si="10"/>
        <v>2</v>
      </c>
      <c r="AQ40" s="52"/>
      <c r="AR40" s="52"/>
      <c r="AS40" s="52"/>
      <c r="AT40" s="52"/>
      <c r="AU40" s="52"/>
      <c r="AV40" s="52"/>
      <c r="AW40" s="52"/>
      <c r="AX40" s="52"/>
      <c r="AY40" s="52"/>
      <c r="AZ40" s="52"/>
      <c r="BA40" s="1">
        <f t="shared" si="11"/>
        <v>0</v>
      </c>
      <c r="BB40" s="63"/>
      <c r="BC40" s="1">
        <f t="shared" si="12"/>
        <v>0</v>
      </c>
      <c r="BD40" s="4"/>
      <c r="BE40" s="4" t="s">
        <v>2664</v>
      </c>
    </row>
    <row r="41" spans="1:57" x14ac:dyDescent="0.15">
      <c r="A41" s="4">
        <v>40</v>
      </c>
      <c r="B41" s="4" t="s">
        <v>152</v>
      </c>
      <c r="C41" s="4" t="s">
        <v>464</v>
      </c>
      <c r="D41" s="5" t="s">
        <v>2447</v>
      </c>
      <c r="E41" s="5" t="s">
        <v>1600</v>
      </c>
      <c r="F41" s="5" t="s">
        <v>2448</v>
      </c>
      <c r="G41" s="5">
        <v>56.69</v>
      </c>
      <c r="H41" s="5">
        <v>8.92</v>
      </c>
      <c r="I41" s="4" t="s">
        <v>534</v>
      </c>
      <c r="J41" s="4" t="s">
        <v>2443</v>
      </c>
      <c r="K41" s="4"/>
      <c r="L41" s="4" t="s">
        <v>5</v>
      </c>
      <c r="M41" s="4">
        <v>5400</v>
      </c>
      <c r="N41" s="4">
        <v>4000</v>
      </c>
      <c r="O41" s="19">
        <f t="shared" si="7"/>
        <v>4700</v>
      </c>
      <c r="P41" s="4" t="s">
        <v>2700</v>
      </c>
      <c r="Q41" s="4">
        <v>1973</v>
      </c>
      <c r="R41" s="4" t="s">
        <v>2481</v>
      </c>
      <c r="S41" s="19" t="s">
        <v>2445</v>
      </c>
      <c r="T41" s="19" t="s">
        <v>2445</v>
      </c>
      <c r="U41" s="19"/>
      <c r="V41" s="19"/>
      <c r="W41" s="19">
        <f t="shared" si="8"/>
        <v>1</v>
      </c>
      <c r="X41" s="19">
        <v>644</v>
      </c>
      <c r="Y41" s="19">
        <f>SUM(AG41,AP41,BA41,BC41)</f>
        <v>8</v>
      </c>
      <c r="Z41" s="51"/>
      <c r="AA41" s="51"/>
      <c r="AB41" s="51"/>
      <c r="AC41" s="51"/>
      <c r="AD41" s="51"/>
      <c r="AE41" s="51"/>
      <c r="AF41" s="51"/>
      <c r="AG41" s="1">
        <f t="shared" si="9"/>
        <v>0</v>
      </c>
      <c r="AH41" s="49">
        <v>8</v>
      </c>
      <c r="AI41" s="49"/>
      <c r="AJ41" s="49"/>
      <c r="AK41" s="49"/>
      <c r="AL41" s="49"/>
      <c r="AM41" s="49"/>
      <c r="AN41" s="49"/>
      <c r="AO41" s="49"/>
      <c r="AP41" s="1">
        <f t="shared" si="10"/>
        <v>8</v>
      </c>
      <c r="AQ41" s="52"/>
      <c r="AR41" s="52"/>
      <c r="AS41" s="52"/>
      <c r="AT41" s="52"/>
      <c r="AU41" s="52"/>
      <c r="AV41" s="52"/>
      <c r="AW41" s="52"/>
      <c r="AX41" s="52"/>
      <c r="AY41" s="52"/>
      <c r="AZ41" s="52"/>
      <c r="BA41" s="1">
        <f t="shared" si="11"/>
        <v>0</v>
      </c>
      <c r="BB41" s="63"/>
      <c r="BC41" s="1">
        <f t="shared" si="12"/>
        <v>0</v>
      </c>
      <c r="BD41" s="4" t="s">
        <v>2661</v>
      </c>
      <c r="BE41" s="4"/>
    </row>
    <row r="42" spans="1:57" x14ac:dyDescent="0.15">
      <c r="A42" s="4">
        <v>41</v>
      </c>
      <c r="B42" s="4" t="s">
        <v>155</v>
      </c>
      <c r="C42" s="4" t="s">
        <v>464</v>
      </c>
      <c r="D42" s="5" t="s">
        <v>1631</v>
      </c>
      <c r="E42" s="5" t="s">
        <v>1600</v>
      </c>
      <c r="F42" s="5" t="s">
        <v>2448</v>
      </c>
      <c r="G42" s="5">
        <v>56.239993263430399</v>
      </c>
      <c r="H42" s="5">
        <v>10.747830307173899</v>
      </c>
      <c r="I42" s="4" t="s">
        <v>534</v>
      </c>
      <c r="J42" s="4" t="s">
        <v>2471</v>
      </c>
      <c r="K42" s="4"/>
      <c r="L42" s="4" t="s">
        <v>19</v>
      </c>
      <c r="M42" s="19">
        <v>2850</v>
      </c>
      <c r="N42" s="19">
        <v>2250</v>
      </c>
      <c r="O42" s="19">
        <f t="shared" si="7"/>
        <v>2550</v>
      </c>
      <c r="P42" s="6" t="s">
        <v>2681</v>
      </c>
      <c r="Q42" s="4">
        <v>1980</v>
      </c>
      <c r="R42" s="4" t="s">
        <v>2444</v>
      </c>
      <c r="S42" s="7" t="s">
        <v>2455</v>
      </c>
      <c r="T42" s="7" t="s">
        <v>2701</v>
      </c>
      <c r="U42" s="7"/>
      <c r="V42" s="7"/>
      <c r="W42" s="19">
        <f t="shared" si="8"/>
        <v>1</v>
      </c>
      <c r="X42" s="4">
        <v>57</v>
      </c>
      <c r="Y42" s="19">
        <f>SUM(AG42,AP42,BA42,BC42)</f>
        <v>8</v>
      </c>
      <c r="Z42" s="51">
        <v>8</v>
      </c>
      <c r="AA42" s="51"/>
      <c r="AB42" s="51"/>
      <c r="AC42" s="51"/>
      <c r="AD42" s="51"/>
      <c r="AE42" s="51"/>
      <c r="AF42" s="51"/>
      <c r="AG42" s="1">
        <f t="shared" si="9"/>
        <v>8</v>
      </c>
      <c r="AH42" s="49"/>
      <c r="AI42" s="49"/>
      <c r="AJ42" s="49"/>
      <c r="AK42" s="49"/>
      <c r="AL42" s="49"/>
      <c r="AM42" s="49"/>
      <c r="AN42" s="49"/>
      <c r="AO42" s="49"/>
      <c r="AP42" s="1">
        <f t="shared" si="10"/>
        <v>0</v>
      </c>
      <c r="AQ42" s="52"/>
      <c r="AR42" s="52"/>
      <c r="AS42" s="52"/>
      <c r="AT42" s="52"/>
      <c r="AU42" s="52"/>
      <c r="AV42" s="52"/>
      <c r="AW42" s="52"/>
      <c r="AX42" s="52"/>
      <c r="AY42" s="52"/>
      <c r="AZ42" s="52"/>
      <c r="BA42" s="1">
        <f t="shared" si="11"/>
        <v>0</v>
      </c>
      <c r="BB42" s="63"/>
      <c r="BC42" s="1">
        <f t="shared" si="12"/>
        <v>0</v>
      </c>
      <c r="BD42" s="4" t="s">
        <v>2664</v>
      </c>
      <c r="BE42" s="4"/>
    </row>
    <row r="43" spans="1:57" x14ac:dyDescent="0.15">
      <c r="A43" s="4">
        <v>42</v>
      </c>
      <c r="B43" s="4" t="s">
        <v>158</v>
      </c>
      <c r="C43" s="4" t="s">
        <v>11126</v>
      </c>
      <c r="D43" s="4" t="s">
        <v>1631</v>
      </c>
      <c r="E43" s="4" t="s">
        <v>1600</v>
      </c>
      <c r="F43" s="4" t="s">
        <v>2442</v>
      </c>
      <c r="G43" s="5">
        <v>56.250999999999998</v>
      </c>
      <c r="H43" s="5">
        <v>10.755000000000001</v>
      </c>
      <c r="I43" s="4" t="s">
        <v>534</v>
      </c>
      <c r="J43" s="4" t="s">
        <v>2443</v>
      </c>
      <c r="K43" s="4"/>
      <c r="L43" s="4" t="s">
        <v>5</v>
      </c>
      <c r="M43" s="4">
        <v>5480</v>
      </c>
      <c r="N43" s="4">
        <v>4030</v>
      </c>
      <c r="O43" s="19">
        <f t="shared" si="7"/>
        <v>4755</v>
      </c>
      <c r="P43" s="4" t="s">
        <v>2702</v>
      </c>
      <c r="Q43" s="4">
        <v>2018</v>
      </c>
      <c r="R43" s="4" t="s">
        <v>2444</v>
      </c>
      <c r="S43" s="4">
        <v>91</v>
      </c>
      <c r="T43" s="7">
        <v>2.5</v>
      </c>
      <c r="U43" s="7">
        <v>2.5</v>
      </c>
      <c r="V43" s="7"/>
      <c r="W43" s="19">
        <f t="shared" si="8"/>
        <v>0</v>
      </c>
      <c r="X43" s="4" t="s">
        <v>1683</v>
      </c>
      <c r="Y43" s="4" t="s">
        <v>1683</v>
      </c>
      <c r="Z43" s="51"/>
      <c r="AA43" s="51" t="s">
        <v>2451</v>
      </c>
      <c r="AB43" s="51"/>
      <c r="AC43" s="51"/>
      <c r="AD43" s="51"/>
      <c r="AE43" s="51"/>
      <c r="AF43" s="51"/>
      <c r="AG43" s="1">
        <f t="shared" si="9"/>
        <v>0</v>
      </c>
      <c r="AH43" s="49"/>
      <c r="AI43" s="49"/>
      <c r="AJ43" s="49"/>
      <c r="AK43" s="49"/>
      <c r="AL43" s="49"/>
      <c r="AM43" s="49"/>
      <c r="AN43" s="49"/>
      <c r="AO43" s="49"/>
      <c r="AP43" s="1">
        <f t="shared" si="10"/>
        <v>0</v>
      </c>
      <c r="AQ43" s="52"/>
      <c r="AR43" s="52"/>
      <c r="AS43" s="52"/>
      <c r="AT43" s="52"/>
      <c r="AU43" s="52"/>
      <c r="AV43" s="52"/>
      <c r="AW43" s="52"/>
      <c r="AX43" s="52"/>
      <c r="AY43" s="52" t="s">
        <v>2451</v>
      </c>
      <c r="AZ43" s="52"/>
      <c r="BA43" s="1">
        <f t="shared" si="11"/>
        <v>0</v>
      </c>
      <c r="BB43" s="63"/>
      <c r="BC43" s="1">
        <f t="shared" si="12"/>
        <v>0</v>
      </c>
      <c r="BD43" s="4"/>
      <c r="BE43" s="4" t="s">
        <v>2670</v>
      </c>
    </row>
    <row r="44" spans="1:57" x14ac:dyDescent="0.15">
      <c r="A44" s="4">
        <v>43</v>
      </c>
      <c r="B44" s="4" t="s">
        <v>163</v>
      </c>
      <c r="C44" s="4" t="s">
        <v>11126</v>
      </c>
      <c r="D44" s="4" t="s">
        <v>1675</v>
      </c>
      <c r="E44" s="4" t="s">
        <v>1600</v>
      </c>
      <c r="F44" s="4" t="s">
        <v>2448</v>
      </c>
      <c r="G44" s="5">
        <v>55.866908225453201</v>
      </c>
      <c r="H44" s="5">
        <v>11.983611097115899</v>
      </c>
      <c r="I44" s="4" t="s">
        <v>534</v>
      </c>
      <c r="J44" s="4" t="s">
        <v>2443</v>
      </c>
      <c r="K44" s="4"/>
      <c r="L44" s="4" t="s">
        <v>5</v>
      </c>
      <c r="M44" s="4">
        <v>5400</v>
      </c>
      <c r="N44" s="4">
        <v>4000</v>
      </c>
      <c r="O44" s="19">
        <f t="shared" si="7"/>
        <v>4700</v>
      </c>
      <c r="P44" s="4" t="s">
        <v>2673</v>
      </c>
      <c r="Q44" s="4">
        <v>1904</v>
      </c>
      <c r="R44" s="4" t="s">
        <v>2481</v>
      </c>
      <c r="S44" s="7" t="s">
        <v>2455</v>
      </c>
      <c r="T44" s="7" t="s">
        <v>2466</v>
      </c>
      <c r="U44" s="7"/>
      <c r="V44" s="7"/>
      <c r="W44" s="19">
        <f t="shared" si="8"/>
        <v>0</v>
      </c>
      <c r="X44" s="19" t="s">
        <v>1683</v>
      </c>
      <c r="Y44" s="19" t="s">
        <v>1683</v>
      </c>
      <c r="Z44" s="51"/>
      <c r="AA44" s="51" t="s">
        <v>2451</v>
      </c>
      <c r="AB44" s="51"/>
      <c r="AC44" s="51"/>
      <c r="AD44" s="51"/>
      <c r="AE44" s="51"/>
      <c r="AF44" s="51"/>
      <c r="AG44" s="1">
        <f t="shared" si="9"/>
        <v>0</v>
      </c>
      <c r="AH44" s="49"/>
      <c r="AI44" s="49"/>
      <c r="AJ44" s="49"/>
      <c r="AK44" s="49"/>
      <c r="AL44" s="49"/>
      <c r="AM44" s="49"/>
      <c r="AN44" s="49"/>
      <c r="AO44" s="49"/>
      <c r="AP44" s="1">
        <f t="shared" si="10"/>
        <v>0</v>
      </c>
      <c r="AQ44" s="52"/>
      <c r="AR44" s="52"/>
      <c r="AS44" s="52"/>
      <c r="AT44" s="52"/>
      <c r="AU44" s="52"/>
      <c r="AV44" s="52"/>
      <c r="AW44" s="52"/>
      <c r="AX44" s="52"/>
      <c r="AY44" s="52"/>
      <c r="AZ44" s="52"/>
      <c r="BA44" s="1">
        <f t="shared" si="11"/>
        <v>0</v>
      </c>
      <c r="BB44" s="63"/>
      <c r="BC44" s="1">
        <f t="shared" si="12"/>
        <v>0</v>
      </c>
      <c r="BD44" s="4"/>
      <c r="BE44" s="4" t="s">
        <v>2664</v>
      </c>
    </row>
    <row r="45" spans="1:57" x14ac:dyDescent="0.15">
      <c r="A45" s="4">
        <v>44</v>
      </c>
      <c r="B45" s="4" t="s">
        <v>2703</v>
      </c>
      <c r="C45" s="4" t="s">
        <v>464</v>
      </c>
      <c r="D45" s="5" t="s">
        <v>1631</v>
      </c>
      <c r="E45" s="5" t="s">
        <v>1600</v>
      </c>
      <c r="F45" s="5" t="s">
        <v>2448</v>
      </c>
      <c r="G45" s="5">
        <v>56.018942593296998</v>
      </c>
      <c r="H45" s="5">
        <v>10.246360301971</v>
      </c>
      <c r="I45" s="4" t="s">
        <v>534</v>
      </c>
      <c r="J45" s="4" t="s">
        <v>2443</v>
      </c>
      <c r="K45" s="4"/>
      <c r="L45" s="4" t="s">
        <v>5</v>
      </c>
      <c r="M45" s="4">
        <v>5400</v>
      </c>
      <c r="N45" s="4">
        <v>4000</v>
      </c>
      <c r="O45" s="19">
        <f t="shared" si="7"/>
        <v>4700</v>
      </c>
      <c r="P45" s="4" t="s">
        <v>2704</v>
      </c>
      <c r="Q45" s="4">
        <v>1999</v>
      </c>
      <c r="R45" s="4" t="s">
        <v>2481</v>
      </c>
      <c r="S45" s="7" t="s">
        <v>2455</v>
      </c>
      <c r="T45" s="7" t="s">
        <v>2466</v>
      </c>
      <c r="U45" s="7"/>
      <c r="V45" s="7"/>
      <c r="W45" s="19">
        <f t="shared" si="8"/>
        <v>2</v>
      </c>
      <c r="X45" s="4">
        <v>57</v>
      </c>
      <c r="Y45" s="19">
        <f>SUM(AG45,AP45,BA45,BC45)</f>
        <v>4</v>
      </c>
      <c r="Z45" s="51">
        <v>3</v>
      </c>
      <c r="AA45" s="51">
        <v>1</v>
      </c>
      <c r="AB45" s="51"/>
      <c r="AC45" s="51"/>
      <c r="AD45" s="51"/>
      <c r="AE45" s="51"/>
      <c r="AF45" s="51"/>
      <c r="AG45" s="1">
        <f t="shared" si="9"/>
        <v>4</v>
      </c>
      <c r="AH45" s="49"/>
      <c r="AI45" s="49"/>
      <c r="AJ45" s="49"/>
      <c r="AK45" s="49"/>
      <c r="AL45" s="49"/>
      <c r="AM45" s="49"/>
      <c r="AN45" s="49"/>
      <c r="AO45" s="49"/>
      <c r="AP45" s="1">
        <f t="shared" si="10"/>
        <v>0</v>
      </c>
      <c r="AQ45" s="52"/>
      <c r="AR45" s="52"/>
      <c r="AS45" s="52"/>
      <c r="AT45" s="52"/>
      <c r="AU45" s="52"/>
      <c r="AV45" s="52"/>
      <c r="AW45" s="52"/>
      <c r="AX45" s="52"/>
      <c r="AY45" s="52"/>
      <c r="AZ45" s="52"/>
      <c r="BA45" s="1">
        <f t="shared" si="11"/>
        <v>0</v>
      </c>
      <c r="BB45" s="63"/>
      <c r="BC45" s="1">
        <f t="shared" si="12"/>
        <v>0</v>
      </c>
      <c r="BD45" s="4"/>
      <c r="BE45" s="4" t="s">
        <v>2664</v>
      </c>
    </row>
    <row r="46" spans="1:57" x14ac:dyDescent="0.15">
      <c r="A46" s="4">
        <v>45</v>
      </c>
      <c r="B46" s="4" t="s">
        <v>2703</v>
      </c>
      <c r="C46" s="4" t="s">
        <v>464</v>
      </c>
      <c r="D46" s="5" t="s">
        <v>1631</v>
      </c>
      <c r="E46" s="5" t="s">
        <v>1600</v>
      </c>
      <c r="F46" s="5" t="s">
        <v>2448</v>
      </c>
      <c r="G46" s="5">
        <v>56.018942593296998</v>
      </c>
      <c r="H46" s="5">
        <v>10.246360301971</v>
      </c>
      <c r="I46" s="4" t="s">
        <v>534</v>
      </c>
      <c r="J46" s="4" t="s">
        <v>2471</v>
      </c>
      <c r="K46" s="4" t="s">
        <v>2705</v>
      </c>
      <c r="L46" s="4" t="s">
        <v>2706</v>
      </c>
      <c r="M46" s="4">
        <v>2540</v>
      </c>
      <c r="N46" s="4">
        <v>1270</v>
      </c>
      <c r="O46" s="19">
        <f t="shared" si="7"/>
        <v>1905</v>
      </c>
      <c r="P46" s="4" t="s">
        <v>2704</v>
      </c>
      <c r="Q46" s="4">
        <v>1999</v>
      </c>
      <c r="R46" s="4" t="s">
        <v>2481</v>
      </c>
      <c r="S46" s="7" t="s">
        <v>2455</v>
      </c>
      <c r="T46" s="7" t="s">
        <v>2466</v>
      </c>
      <c r="U46" s="7"/>
      <c r="V46" s="7"/>
      <c r="W46" s="19">
        <f t="shared" si="8"/>
        <v>5</v>
      </c>
      <c r="X46" s="19">
        <v>896</v>
      </c>
      <c r="Y46" s="19">
        <f>SUM(AG46,AP46,BA46,BC46)</f>
        <v>21</v>
      </c>
      <c r="Z46" s="51">
        <v>3</v>
      </c>
      <c r="AA46" s="51">
        <v>4</v>
      </c>
      <c r="AB46" s="51">
        <v>2</v>
      </c>
      <c r="AC46" s="51"/>
      <c r="AD46" s="51">
        <v>9</v>
      </c>
      <c r="AE46" s="51"/>
      <c r="AF46" s="51">
        <v>3</v>
      </c>
      <c r="AG46" s="1">
        <f t="shared" si="9"/>
        <v>21</v>
      </c>
      <c r="AH46" s="49"/>
      <c r="AI46" s="49"/>
      <c r="AJ46" s="49"/>
      <c r="AK46" s="49"/>
      <c r="AL46" s="49"/>
      <c r="AM46" s="49"/>
      <c r="AN46" s="49"/>
      <c r="AO46" s="49"/>
      <c r="AP46" s="1">
        <f t="shared" si="10"/>
        <v>0</v>
      </c>
      <c r="AQ46" s="52"/>
      <c r="AR46" s="52"/>
      <c r="AS46" s="52"/>
      <c r="AT46" s="52"/>
      <c r="AU46" s="52"/>
      <c r="AV46" s="52"/>
      <c r="AW46" s="52"/>
      <c r="AX46" s="52"/>
      <c r="AY46" s="52"/>
      <c r="AZ46" s="52"/>
      <c r="BA46" s="1">
        <f t="shared" si="11"/>
        <v>0</v>
      </c>
      <c r="BB46" s="63"/>
      <c r="BC46" s="1">
        <f t="shared" si="12"/>
        <v>0</v>
      </c>
      <c r="BD46" s="4"/>
      <c r="BE46" s="4" t="s">
        <v>2664</v>
      </c>
    </row>
    <row r="47" spans="1:57" x14ac:dyDescent="0.15">
      <c r="A47" s="4">
        <v>46</v>
      </c>
      <c r="B47" s="4" t="s">
        <v>181</v>
      </c>
      <c r="C47" s="4" t="s">
        <v>11126</v>
      </c>
      <c r="D47" s="4" t="s">
        <v>1675</v>
      </c>
      <c r="E47" s="4" t="s">
        <v>1600</v>
      </c>
      <c r="F47" s="4" t="s">
        <v>2442</v>
      </c>
      <c r="G47" s="5">
        <v>55.960365000000003</v>
      </c>
      <c r="H47" s="5">
        <v>12.006878</v>
      </c>
      <c r="I47" s="7" t="s">
        <v>534</v>
      </c>
      <c r="J47" s="4" t="s">
        <v>2443</v>
      </c>
      <c r="K47" s="4"/>
      <c r="L47" s="4" t="s">
        <v>5</v>
      </c>
      <c r="M47" s="4">
        <v>5400</v>
      </c>
      <c r="N47" s="4">
        <v>4000</v>
      </c>
      <c r="O47" s="19">
        <f t="shared" si="7"/>
        <v>4700</v>
      </c>
      <c r="P47" s="4" t="s">
        <v>2707</v>
      </c>
      <c r="Q47" s="4">
        <v>2011</v>
      </c>
      <c r="R47" s="4" t="s">
        <v>2444</v>
      </c>
      <c r="S47" s="7" t="s">
        <v>2455</v>
      </c>
      <c r="T47" s="7" t="s">
        <v>2445</v>
      </c>
      <c r="U47" s="7"/>
      <c r="V47" s="7"/>
      <c r="W47" s="19">
        <f t="shared" si="8"/>
        <v>0</v>
      </c>
      <c r="X47" s="4" t="s">
        <v>1683</v>
      </c>
      <c r="Y47" s="4" t="s">
        <v>1683</v>
      </c>
      <c r="Z47" s="51"/>
      <c r="AA47" s="51" t="s">
        <v>2451</v>
      </c>
      <c r="AB47" s="51"/>
      <c r="AC47" s="51"/>
      <c r="AD47" s="51"/>
      <c r="AE47" s="51"/>
      <c r="AF47" s="51"/>
      <c r="AG47" s="1">
        <f t="shared" si="9"/>
        <v>0</v>
      </c>
      <c r="AH47" s="49"/>
      <c r="AI47" s="49"/>
      <c r="AJ47" s="49"/>
      <c r="AK47" s="49"/>
      <c r="AL47" s="49"/>
      <c r="AM47" s="49"/>
      <c r="AN47" s="49"/>
      <c r="AO47" s="49"/>
      <c r="AP47" s="1">
        <f t="shared" si="10"/>
        <v>0</v>
      </c>
      <c r="AQ47" s="52"/>
      <c r="AR47" s="52"/>
      <c r="AS47" s="52"/>
      <c r="AT47" s="52"/>
      <c r="AU47" s="52"/>
      <c r="AV47" s="52"/>
      <c r="AW47" s="52"/>
      <c r="AX47" s="52"/>
      <c r="AY47" s="52"/>
      <c r="AZ47" s="52"/>
      <c r="BA47" s="1">
        <f t="shared" si="11"/>
        <v>0</v>
      </c>
      <c r="BB47" s="63"/>
      <c r="BC47" s="1">
        <f t="shared" si="12"/>
        <v>0</v>
      </c>
      <c r="BD47" s="4" t="s">
        <v>2664</v>
      </c>
      <c r="BE47" s="4" t="s">
        <v>2670</v>
      </c>
    </row>
    <row r="48" spans="1:57" x14ac:dyDescent="0.15">
      <c r="A48" s="4">
        <v>47</v>
      </c>
      <c r="B48" s="4" t="s">
        <v>183</v>
      </c>
      <c r="C48" s="4" t="s">
        <v>11126</v>
      </c>
      <c r="D48" s="5" t="s">
        <v>1567</v>
      </c>
      <c r="E48" s="5" t="s">
        <v>1568</v>
      </c>
      <c r="F48" s="5" t="s">
        <v>2452</v>
      </c>
      <c r="G48" s="5">
        <v>55.608995386558199</v>
      </c>
      <c r="H48" s="5">
        <v>11.5365345540557</v>
      </c>
      <c r="I48" s="4" t="s">
        <v>999</v>
      </c>
      <c r="J48" s="4" t="s">
        <v>2443</v>
      </c>
      <c r="K48" s="4"/>
      <c r="L48" s="4" t="s">
        <v>5</v>
      </c>
      <c r="M48" s="4">
        <v>5400</v>
      </c>
      <c r="N48" s="4">
        <v>4000</v>
      </c>
      <c r="O48" s="19">
        <f t="shared" si="7"/>
        <v>4700</v>
      </c>
      <c r="P48" s="4" t="s">
        <v>2485</v>
      </c>
      <c r="Q48" s="4">
        <v>1943</v>
      </c>
      <c r="R48" s="4" t="s">
        <v>2481</v>
      </c>
      <c r="S48" s="19">
        <v>100</v>
      </c>
      <c r="T48" s="7" t="s">
        <v>2466</v>
      </c>
      <c r="U48" s="7"/>
      <c r="V48" s="7">
        <f>Y48/S48</f>
        <v>0.05</v>
      </c>
      <c r="W48" s="19">
        <f t="shared" si="8"/>
        <v>1</v>
      </c>
      <c r="X48" s="4">
        <v>62</v>
      </c>
      <c r="Y48" s="19">
        <f>SUM(AG48,AP48,BA48,BC48)</f>
        <v>5</v>
      </c>
      <c r="Z48" s="51"/>
      <c r="AA48" s="51"/>
      <c r="AB48" s="51"/>
      <c r="AC48" s="51"/>
      <c r="AD48" s="51"/>
      <c r="AE48" s="51"/>
      <c r="AF48" s="51"/>
      <c r="AG48" s="1">
        <f t="shared" si="9"/>
        <v>0</v>
      </c>
      <c r="AH48" s="49"/>
      <c r="AI48" s="49"/>
      <c r="AJ48" s="49"/>
      <c r="AK48" s="49"/>
      <c r="AL48" s="49"/>
      <c r="AM48" s="49"/>
      <c r="AN48" s="49"/>
      <c r="AO48" s="49"/>
      <c r="AP48" s="1">
        <f t="shared" si="10"/>
        <v>0</v>
      </c>
      <c r="AQ48" s="52"/>
      <c r="AR48" s="52">
        <v>5</v>
      </c>
      <c r="AS48" s="52"/>
      <c r="AT48" s="52"/>
      <c r="AU48" s="52"/>
      <c r="AV48" s="52"/>
      <c r="AW48" s="52"/>
      <c r="AX48" s="52"/>
      <c r="AY48" s="52"/>
      <c r="AZ48" s="52"/>
      <c r="BA48" s="1">
        <f t="shared" si="11"/>
        <v>5</v>
      </c>
      <c r="BB48" s="63"/>
      <c r="BC48" s="1">
        <f t="shared" si="12"/>
        <v>0</v>
      </c>
      <c r="BD48" s="4" t="s">
        <v>2670</v>
      </c>
      <c r="BE48" s="4" t="s">
        <v>2664</v>
      </c>
    </row>
    <row r="49" spans="1:57" x14ac:dyDescent="0.15">
      <c r="A49" s="4">
        <v>48</v>
      </c>
      <c r="B49" s="4" t="s">
        <v>189</v>
      </c>
      <c r="C49" s="4" t="s">
        <v>11126</v>
      </c>
      <c r="D49" s="5" t="s">
        <v>1599</v>
      </c>
      <c r="E49" s="5" t="s">
        <v>1600</v>
      </c>
      <c r="F49" s="5" t="s">
        <v>2442</v>
      </c>
      <c r="G49" s="5">
        <v>55.961100999999999</v>
      </c>
      <c r="H49" s="5">
        <v>11.583404</v>
      </c>
      <c r="I49" s="4" t="s">
        <v>534</v>
      </c>
      <c r="J49" s="4" t="s">
        <v>2443</v>
      </c>
      <c r="K49" s="4"/>
      <c r="L49" s="4" t="s">
        <v>5</v>
      </c>
      <c r="M49" s="4">
        <v>5400</v>
      </c>
      <c r="N49" s="4">
        <v>4000</v>
      </c>
      <c r="O49" s="19">
        <f t="shared" si="7"/>
        <v>4700</v>
      </c>
      <c r="P49" s="4" t="s">
        <v>2492</v>
      </c>
      <c r="Q49" s="4">
        <v>1900</v>
      </c>
      <c r="R49" s="4" t="s">
        <v>2481</v>
      </c>
      <c r="S49" s="19">
        <v>94</v>
      </c>
      <c r="T49" s="7" t="s">
        <v>2493</v>
      </c>
      <c r="U49" s="7"/>
      <c r="V49" s="7"/>
      <c r="W49" s="19">
        <f t="shared" si="8"/>
        <v>0</v>
      </c>
      <c r="X49" s="4" t="s">
        <v>1683</v>
      </c>
      <c r="Y49" s="19" t="s">
        <v>1683</v>
      </c>
      <c r="Z49" s="51"/>
      <c r="AA49" s="51" t="s">
        <v>2451</v>
      </c>
      <c r="AB49" s="51"/>
      <c r="AC49" s="51" t="s">
        <v>2451</v>
      </c>
      <c r="AD49" s="51"/>
      <c r="AE49" s="51" t="s">
        <v>2451</v>
      </c>
      <c r="AF49" s="51"/>
      <c r="AG49" s="1">
        <f t="shared" si="9"/>
        <v>0</v>
      </c>
      <c r="AH49" s="49"/>
      <c r="AI49" s="49"/>
      <c r="AJ49" s="49"/>
      <c r="AK49" s="49"/>
      <c r="AL49" s="49"/>
      <c r="AM49" s="49"/>
      <c r="AN49" s="49"/>
      <c r="AO49" s="49"/>
      <c r="AP49" s="1">
        <f t="shared" si="10"/>
        <v>0</v>
      </c>
      <c r="AQ49" s="52"/>
      <c r="AR49" s="52"/>
      <c r="AS49" s="52"/>
      <c r="AT49" s="52"/>
      <c r="AU49" s="52"/>
      <c r="AV49" s="52"/>
      <c r="AW49" s="52"/>
      <c r="AX49" s="52"/>
      <c r="AY49" s="52"/>
      <c r="AZ49" s="52"/>
      <c r="BA49" s="1">
        <f t="shared" si="11"/>
        <v>0</v>
      </c>
      <c r="BB49" s="63" t="s">
        <v>2451</v>
      </c>
      <c r="BC49" s="1">
        <f t="shared" si="12"/>
        <v>0</v>
      </c>
      <c r="BD49" s="4" t="s">
        <v>2664</v>
      </c>
      <c r="BE49" s="4"/>
    </row>
    <row r="50" spans="1:57" x14ac:dyDescent="0.15">
      <c r="A50" s="4">
        <v>49</v>
      </c>
      <c r="B50" s="4" t="s">
        <v>195</v>
      </c>
      <c r="C50" s="4" t="s">
        <v>11126</v>
      </c>
      <c r="D50" s="4" t="s">
        <v>2518</v>
      </c>
      <c r="E50" s="4" t="s">
        <v>1600</v>
      </c>
      <c r="F50" s="4" t="s">
        <v>2448</v>
      </c>
      <c r="G50" s="5">
        <v>55.501669999999997</v>
      </c>
      <c r="H50" s="5">
        <v>9.5923359999999995</v>
      </c>
      <c r="I50" s="4" t="s">
        <v>2524</v>
      </c>
      <c r="J50" s="4" t="s">
        <v>2443</v>
      </c>
      <c r="K50" s="4"/>
      <c r="L50" s="4" t="s">
        <v>5</v>
      </c>
      <c r="M50" s="4">
        <v>5400</v>
      </c>
      <c r="N50" s="4">
        <v>4000</v>
      </c>
      <c r="O50" s="19">
        <f t="shared" si="7"/>
        <v>4700</v>
      </c>
      <c r="P50" s="4" t="s">
        <v>2673</v>
      </c>
      <c r="Q50" s="4">
        <v>1904</v>
      </c>
      <c r="R50" s="4" t="s">
        <v>2481</v>
      </c>
      <c r="S50" s="7" t="s">
        <v>2455</v>
      </c>
      <c r="T50" s="7" t="s">
        <v>2445</v>
      </c>
      <c r="U50" s="7"/>
      <c r="V50" s="7"/>
      <c r="W50" s="19">
        <f t="shared" si="8"/>
        <v>0</v>
      </c>
      <c r="X50" s="19" t="s">
        <v>1683</v>
      </c>
      <c r="Y50" s="19" t="s">
        <v>1683</v>
      </c>
      <c r="Z50" s="51"/>
      <c r="AA50" s="51" t="s">
        <v>2451</v>
      </c>
      <c r="AB50" s="51"/>
      <c r="AC50" s="51"/>
      <c r="AD50" s="51"/>
      <c r="AE50" s="51"/>
      <c r="AF50" s="51"/>
      <c r="AG50" s="1">
        <f t="shared" si="9"/>
        <v>0</v>
      </c>
      <c r="AH50" s="49"/>
      <c r="AI50" s="49"/>
      <c r="AJ50" s="49"/>
      <c r="AK50" s="49"/>
      <c r="AL50" s="49"/>
      <c r="AM50" s="49"/>
      <c r="AN50" s="49"/>
      <c r="AO50" s="49"/>
      <c r="AP50" s="1">
        <f t="shared" si="10"/>
        <v>0</v>
      </c>
      <c r="AQ50" s="52"/>
      <c r="AR50" s="52"/>
      <c r="AS50" s="52"/>
      <c r="AT50" s="52"/>
      <c r="AU50" s="52"/>
      <c r="AV50" s="52"/>
      <c r="AW50" s="52"/>
      <c r="AX50" s="52"/>
      <c r="AY50" s="52"/>
      <c r="AZ50" s="52"/>
      <c r="BA50" s="1">
        <f t="shared" si="11"/>
        <v>0</v>
      </c>
      <c r="BB50" s="63"/>
      <c r="BC50" s="1">
        <f t="shared" si="12"/>
        <v>0</v>
      </c>
      <c r="BD50" s="4" t="s">
        <v>2664</v>
      </c>
      <c r="BE50" s="4"/>
    </row>
    <row r="51" spans="1:57" x14ac:dyDescent="0.15">
      <c r="A51" s="4">
        <v>50</v>
      </c>
      <c r="B51" s="4" t="s">
        <v>196</v>
      </c>
      <c r="C51" s="4" t="s">
        <v>11126</v>
      </c>
      <c r="D51" s="4" t="s">
        <v>1631</v>
      </c>
      <c r="E51" s="4" t="s">
        <v>1600</v>
      </c>
      <c r="F51" s="4" t="s">
        <v>2448</v>
      </c>
      <c r="G51" s="5">
        <v>56.43</v>
      </c>
      <c r="H51" s="5">
        <v>10.27</v>
      </c>
      <c r="I51" s="4" t="s">
        <v>534</v>
      </c>
      <c r="J51" s="4" t="s">
        <v>2443</v>
      </c>
      <c r="K51" s="4"/>
      <c r="L51" s="4" t="s">
        <v>5</v>
      </c>
      <c r="M51" s="4">
        <v>5400</v>
      </c>
      <c r="N51" s="4">
        <v>4000</v>
      </c>
      <c r="O51" s="19">
        <f t="shared" si="7"/>
        <v>4700</v>
      </c>
      <c r="P51" s="4" t="s">
        <v>2685</v>
      </c>
      <c r="Q51" s="4">
        <v>1942</v>
      </c>
      <c r="R51" s="4" t="s">
        <v>2481</v>
      </c>
      <c r="S51" s="7" t="s">
        <v>2455</v>
      </c>
      <c r="T51" s="7" t="s">
        <v>2445</v>
      </c>
      <c r="U51" s="7"/>
      <c r="V51" s="7"/>
      <c r="W51" s="19">
        <f t="shared" si="8"/>
        <v>0</v>
      </c>
      <c r="X51" s="19" t="s">
        <v>1683</v>
      </c>
      <c r="Y51" s="19" t="s">
        <v>1683</v>
      </c>
      <c r="Z51" s="51"/>
      <c r="AA51" s="51" t="s">
        <v>2451</v>
      </c>
      <c r="AB51" s="51"/>
      <c r="AC51" s="51"/>
      <c r="AD51" s="51"/>
      <c r="AE51" s="51"/>
      <c r="AF51" s="51"/>
      <c r="AG51" s="1">
        <f t="shared" si="9"/>
        <v>0</v>
      </c>
      <c r="AH51" s="49"/>
      <c r="AI51" s="49"/>
      <c r="AJ51" s="49"/>
      <c r="AK51" s="49"/>
      <c r="AL51" s="49"/>
      <c r="AM51" s="49"/>
      <c r="AN51" s="49"/>
      <c r="AO51" s="49"/>
      <c r="AP51" s="1">
        <f t="shared" si="10"/>
        <v>0</v>
      </c>
      <c r="AQ51" s="52"/>
      <c r="AR51" s="52"/>
      <c r="AS51" s="52"/>
      <c r="AT51" s="52"/>
      <c r="AU51" s="52"/>
      <c r="AV51" s="52"/>
      <c r="AW51" s="52"/>
      <c r="AX51" s="52"/>
      <c r="AY51" s="52"/>
      <c r="AZ51" s="52"/>
      <c r="BA51" s="1">
        <f t="shared" si="11"/>
        <v>0</v>
      </c>
      <c r="BB51" s="63" t="s">
        <v>2451</v>
      </c>
      <c r="BC51" s="1">
        <f t="shared" si="12"/>
        <v>0</v>
      </c>
      <c r="BD51" s="4" t="s">
        <v>2664</v>
      </c>
      <c r="BE51" s="4"/>
    </row>
    <row r="52" spans="1:57" x14ac:dyDescent="0.15">
      <c r="A52" s="4">
        <v>51</v>
      </c>
      <c r="B52" s="4" t="s">
        <v>196</v>
      </c>
      <c r="C52" s="4" t="s">
        <v>11126</v>
      </c>
      <c r="D52" s="4" t="s">
        <v>1631</v>
      </c>
      <c r="E52" s="4" t="s">
        <v>1600</v>
      </c>
      <c r="F52" s="4" t="s">
        <v>2448</v>
      </c>
      <c r="G52" s="5">
        <v>56.43</v>
      </c>
      <c r="H52" s="5">
        <v>10.27</v>
      </c>
      <c r="I52" s="4" t="s">
        <v>534</v>
      </c>
      <c r="J52" s="4" t="s">
        <v>2453</v>
      </c>
      <c r="K52" s="4" t="s">
        <v>2471</v>
      </c>
      <c r="L52" s="4" t="s">
        <v>12</v>
      </c>
      <c r="M52" s="4">
        <v>3900</v>
      </c>
      <c r="N52" s="4">
        <v>2600</v>
      </c>
      <c r="O52" s="19">
        <f t="shared" si="7"/>
        <v>3250</v>
      </c>
      <c r="P52" s="4" t="s">
        <v>2708</v>
      </c>
      <c r="Q52" s="4">
        <v>1942</v>
      </c>
      <c r="R52" s="4" t="s">
        <v>2481</v>
      </c>
      <c r="S52" s="7" t="s">
        <v>2455</v>
      </c>
      <c r="T52" s="7" t="s">
        <v>2445</v>
      </c>
      <c r="U52" s="7"/>
      <c r="V52" s="4"/>
      <c r="W52" s="19">
        <f t="shared" si="8"/>
        <v>0</v>
      </c>
      <c r="X52" s="19" t="s">
        <v>1683</v>
      </c>
      <c r="Y52" s="19" t="s">
        <v>1683</v>
      </c>
      <c r="Z52" s="51"/>
      <c r="AA52" s="51" t="s">
        <v>2451</v>
      </c>
      <c r="AB52" s="51" t="s">
        <v>2451</v>
      </c>
      <c r="AC52" s="51"/>
      <c r="AD52" s="51"/>
      <c r="AE52" s="51" t="s">
        <v>2451</v>
      </c>
      <c r="AF52" s="51"/>
      <c r="AG52" s="1">
        <f t="shared" si="9"/>
        <v>0</v>
      </c>
      <c r="AH52" s="49"/>
      <c r="AI52" s="49"/>
      <c r="AJ52" s="49"/>
      <c r="AK52" s="49"/>
      <c r="AL52" s="49"/>
      <c r="AM52" s="49"/>
      <c r="AN52" s="49"/>
      <c r="AO52" s="49"/>
      <c r="AP52" s="1">
        <f t="shared" si="10"/>
        <v>0</v>
      </c>
      <c r="AQ52" s="52"/>
      <c r="AR52" s="52"/>
      <c r="AS52" s="52"/>
      <c r="AT52" s="52"/>
      <c r="AU52" s="52"/>
      <c r="AV52" s="52"/>
      <c r="AW52" s="52"/>
      <c r="AX52" s="52"/>
      <c r="AY52" s="52"/>
      <c r="AZ52" s="52"/>
      <c r="BA52" s="1">
        <f t="shared" si="11"/>
        <v>0</v>
      </c>
      <c r="BB52" s="63"/>
      <c r="BC52" s="1">
        <f t="shared" si="12"/>
        <v>0</v>
      </c>
      <c r="BD52" s="4" t="s">
        <v>2664</v>
      </c>
      <c r="BE52" s="4"/>
    </row>
    <row r="53" spans="1:57" x14ac:dyDescent="0.15">
      <c r="A53" s="4">
        <v>52</v>
      </c>
      <c r="B53" s="4" t="s">
        <v>202</v>
      </c>
      <c r="C53" s="4" t="s">
        <v>464</v>
      </c>
      <c r="D53" s="4" t="s">
        <v>1631</v>
      </c>
      <c r="E53" s="4" t="s">
        <v>1600</v>
      </c>
      <c r="F53" s="4" t="s">
        <v>2448</v>
      </c>
      <c r="G53" s="5">
        <v>56.303042343416102</v>
      </c>
      <c r="H53" s="5">
        <v>10.740909597516</v>
      </c>
      <c r="I53" s="4" t="s">
        <v>573</v>
      </c>
      <c r="J53" s="4" t="s">
        <v>2453</v>
      </c>
      <c r="K53" s="4" t="s">
        <v>2471</v>
      </c>
      <c r="L53" s="4" t="s">
        <v>12</v>
      </c>
      <c r="M53" s="4">
        <v>3900</v>
      </c>
      <c r="N53" s="4">
        <v>2600</v>
      </c>
      <c r="O53" s="19">
        <f t="shared" si="7"/>
        <v>3250</v>
      </c>
      <c r="P53" s="4" t="s">
        <v>2527</v>
      </c>
      <c r="Q53" s="4">
        <v>1973</v>
      </c>
      <c r="R53" s="4" t="s">
        <v>2481</v>
      </c>
      <c r="S53" s="7" t="s">
        <v>2455</v>
      </c>
      <c r="T53" s="7" t="s">
        <v>2445</v>
      </c>
      <c r="U53" s="47"/>
      <c r="V53" s="7"/>
      <c r="W53" s="19">
        <f t="shared" si="8"/>
        <v>1</v>
      </c>
      <c r="X53" s="19">
        <v>118</v>
      </c>
      <c r="Y53" s="19">
        <f>SUM(AG53,AP53,BA53,BC53)</f>
        <v>1</v>
      </c>
      <c r="Z53" s="51">
        <v>1</v>
      </c>
      <c r="AA53" s="51"/>
      <c r="AB53" s="51"/>
      <c r="AC53" s="51"/>
      <c r="AD53" s="51"/>
      <c r="AE53" s="51"/>
      <c r="AF53" s="51"/>
      <c r="AG53" s="1">
        <f t="shared" si="9"/>
        <v>1</v>
      </c>
      <c r="AH53" s="49"/>
      <c r="AI53" s="49"/>
      <c r="AJ53" s="49"/>
      <c r="AK53" s="49"/>
      <c r="AL53" s="49"/>
      <c r="AM53" s="49"/>
      <c r="AN53" s="49"/>
      <c r="AO53" s="49"/>
      <c r="AP53" s="1">
        <f t="shared" si="10"/>
        <v>0</v>
      </c>
      <c r="AQ53" s="52"/>
      <c r="AR53" s="52"/>
      <c r="AS53" s="52"/>
      <c r="AT53" s="52"/>
      <c r="AU53" s="52"/>
      <c r="AV53" s="52"/>
      <c r="AW53" s="52"/>
      <c r="AX53" s="52"/>
      <c r="AY53" s="52"/>
      <c r="AZ53" s="52"/>
      <c r="BA53" s="1">
        <f t="shared" si="11"/>
        <v>0</v>
      </c>
      <c r="BB53" s="63"/>
      <c r="BC53" s="1">
        <f t="shared" si="12"/>
        <v>0</v>
      </c>
      <c r="BD53" s="1"/>
      <c r="BE53" s="4" t="s">
        <v>2664</v>
      </c>
    </row>
    <row r="54" spans="1:57" x14ac:dyDescent="0.15">
      <c r="A54" s="4">
        <v>53</v>
      </c>
      <c r="B54" s="4" t="s">
        <v>203</v>
      </c>
      <c r="C54" s="4" t="s">
        <v>11126</v>
      </c>
      <c r="D54" s="5" t="s">
        <v>2447</v>
      </c>
      <c r="E54" s="5" t="s">
        <v>1600</v>
      </c>
      <c r="F54" s="5" t="s">
        <v>2448</v>
      </c>
      <c r="G54" s="5">
        <v>56.575099999999999</v>
      </c>
      <c r="H54" s="5">
        <v>9.0506100000000007</v>
      </c>
      <c r="I54" s="4" t="s">
        <v>534</v>
      </c>
      <c r="J54" s="4" t="s">
        <v>2443</v>
      </c>
      <c r="K54" s="4" t="s">
        <v>2453</v>
      </c>
      <c r="L54" s="4" t="s">
        <v>626</v>
      </c>
      <c r="M54" s="4">
        <v>4320</v>
      </c>
      <c r="N54" s="4">
        <v>3810</v>
      </c>
      <c r="O54" s="19">
        <f t="shared" si="7"/>
        <v>4065</v>
      </c>
      <c r="P54" s="4" t="s">
        <v>2709</v>
      </c>
      <c r="Q54" s="4">
        <v>1904</v>
      </c>
      <c r="R54" s="4" t="s">
        <v>2481</v>
      </c>
      <c r="S54" s="7" t="s">
        <v>2455</v>
      </c>
      <c r="T54" s="7" t="s">
        <v>2445</v>
      </c>
      <c r="U54" s="47"/>
      <c r="V54" s="7"/>
      <c r="W54" s="19">
        <f t="shared" si="8"/>
        <v>0</v>
      </c>
      <c r="X54" s="19">
        <v>13</v>
      </c>
      <c r="Y54" s="4" t="s">
        <v>1683</v>
      </c>
      <c r="Z54" s="51"/>
      <c r="AA54" s="51"/>
      <c r="AB54" s="51"/>
      <c r="AC54" s="51"/>
      <c r="AD54" s="51"/>
      <c r="AE54" s="51"/>
      <c r="AF54" s="51"/>
      <c r="AG54" s="1">
        <f t="shared" si="9"/>
        <v>0</v>
      </c>
      <c r="AH54" s="49"/>
      <c r="AI54" s="49"/>
      <c r="AJ54" s="49"/>
      <c r="AK54" s="49"/>
      <c r="AL54" s="49"/>
      <c r="AM54" s="49"/>
      <c r="AN54" s="49"/>
      <c r="AO54" s="49"/>
      <c r="AP54" s="1">
        <f t="shared" si="10"/>
        <v>0</v>
      </c>
      <c r="AQ54" s="52"/>
      <c r="AR54" s="52"/>
      <c r="AS54" s="52"/>
      <c r="AT54" s="52"/>
      <c r="AU54" s="52"/>
      <c r="AV54" s="52" t="s">
        <v>2451</v>
      </c>
      <c r="AW54" s="52"/>
      <c r="AX54" s="52"/>
      <c r="AY54" s="52"/>
      <c r="AZ54" s="52"/>
      <c r="BA54" s="1">
        <f t="shared" si="11"/>
        <v>0</v>
      </c>
      <c r="BB54" s="63"/>
      <c r="BC54" s="1">
        <f t="shared" si="12"/>
        <v>0</v>
      </c>
      <c r="BD54" s="4"/>
      <c r="BE54" s="4" t="s">
        <v>2670</v>
      </c>
    </row>
    <row r="55" spans="1:57" x14ac:dyDescent="0.15">
      <c r="A55" s="4">
        <v>54</v>
      </c>
      <c r="B55" s="4" t="s">
        <v>204</v>
      </c>
      <c r="C55" s="4" t="s">
        <v>464</v>
      </c>
      <c r="D55" s="5" t="s">
        <v>2447</v>
      </c>
      <c r="E55" s="5" t="s">
        <v>1600</v>
      </c>
      <c r="F55" s="5" t="s">
        <v>2448</v>
      </c>
      <c r="G55" s="5">
        <v>56.575099999999999</v>
      </c>
      <c r="H55" s="5">
        <v>9.0506100000000007</v>
      </c>
      <c r="I55" s="4" t="s">
        <v>534</v>
      </c>
      <c r="J55" s="4" t="s">
        <v>2443</v>
      </c>
      <c r="K55" s="4" t="s">
        <v>2453</v>
      </c>
      <c r="L55" s="4" t="s">
        <v>626</v>
      </c>
      <c r="M55" s="4">
        <v>5200</v>
      </c>
      <c r="N55" s="4">
        <v>3330</v>
      </c>
      <c r="O55" s="19">
        <f t="shared" si="7"/>
        <v>4265</v>
      </c>
      <c r="P55" s="4" t="s">
        <v>1149</v>
      </c>
      <c r="Q55" s="4">
        <v>2011</v>
      </c>
      <c r="R55" s="4" t="s">
        <v>2444</v>
      </c>
      <c r="S55" s="19">
        <v>20</v>
      </c>
      <c r="T55" s="7" t="s">
        <v>2530</v>
      </c>
      <c r="U55" s="7">
        <v>0.5</v>
      </c>
      <c r="V55" s="7">
        <f>Y55/S55</f>
        <v>0.05</v>
      </c>
      <c r="W55" s="19">
        <f t="shared" si="8"/>
        <v>1</v>
      </c>
      <c r="X55" s="19">
        <v>72</v>
      </c>
      <c r="Y55" s="19">
        <f>SUM(AG55,AP55,BA55,BC55)</f>
        <v>1</v>
      </c>
      <c r="Z55" s="51"/>
      <c r="AA55" s="51">
        <v>1</v>
      </c>
      <c r="AB55" s="51"/>
      <c r="AC55" s="51"/>
      <c r="AD55" s="51"/>
      <c r="AE55" s="51"/>
      <c r="AF55" s="51"/>
      <c r="AG55" s="1">
        <f t="shared" si="9"/>
        <v>1</v>
      </c>
      <c r="AH55" s="49"/>
      <c r="AI55" s="49"/>
      <c r="AJ55" s="49"/>
      <c r="AK55" s="49"/>
      <c r="AL55" s="49"/>
      <c r="AM55" s="49"/>
      <c r="AN55" s="49"/>
      <c r="AO55" s="49"/>
      <c r="AP55" s="1">
        <f t="shared" si="10"/>
        <v>0</v>
      </c>
      <c r="AQ55" s="52"/>
      <c r="AR55" s="52"/>
      <c r="AS55" s="52"/>
      <c r="AT55" s="52"/>
      <c r="AU55" s="52"/>
      <c r="AV55" s="52"/>
      <c r="AW55" s="52"/>
      <c r="AX55" s="52"/>
      <c r="AY55" s="52"/>
      <c r="AZ55" s="52"/>
      <c r="BA55" s="1">
        <f t="shared" si="11"/>
        <v>0</v>
      </c>
      <c r="BB55" s="63"/>
      <c r="BC55" s="1">
        <f t="shared" si="12"/>
        <v>0</v>
      </c>
      <c r="BD55" s="4" t="s">
        <v>2686</v>
      </c>
      <c r="BE55" s="4"/>
    </row>
    <row r="56" spans="1:57" x14ac:dyDescent="0.15">
      <c r="A56" s="4">
        <v>55</v>
      </c>
      <c r="B56" s="4" t="s">
        <v>209</v>
      </c>
      <c r="C56" s="4" t="s">
        <v>11126</v>
      </c>
      <c r="D56" s="4" t="s">
        <v>2576</v>
      </c>
      <c r="E56" s="4" t="s">
        <v>1600</v>
      </c>
      <c r="F56" s="4" t="s">
        <v>2442</v>
      </c>
      <c r="G56" s="5">
        <v>55.574565</v>
      </c>
      <c r="H56" s="5">
        <v>10.160352</v>
      </c>
      <c r="I56" s="4" t="s">
        <v>534</v>
      </c>
      <c r="J56" s="4" t="s">
        <v>2453</v>
      </c>
      <c r="K56" s="4"/>
      <c r="L56" s="4" t="s">
        <v>12</v>
      </c>
      <c r="M56" s="4">
        <v>3900</v>
      </c>
      <c r="N56" s="4">
        <v>3360</v>
      </c>
      <c r="O56" s="19">
        <f t="shared" si="7"/>
        <v>3630</v>
      </c>
      <c r="P56" s="4" t="s">
        <v>2710</v>
      </c>
      <c r="Q56" s="4">
        <v>1928</v>
      </c>
      <c r="R56" s="4" t="s">
        <v>2481</v>
      </c>
      <c r="S56" s="7" t="s">
        <v>2455</v>
      </c>
      <c r="T56" s="7" t="s">
        <v>2445</v>
      </c>
      <c r="U56" s="7"/>
      <c r="V56" s="7"/>
      <c r="W56" s="19">
        <f t="shared" si="8"/>
        <v>0</v>
      </c>
      <c r="X56" s="19" t="s">
        <v>1683</v>
      </c>
      <c r="Y56" s="19" t="s">
        <v>1683</v>
      </c>
      <c r="Z56" s="51"/>
      <c r="AA56" s="51"/>
      <c r="AB56" s="51" t="s">
        <v>2451</v>
      </c>
      <c r="AC56" s="51"/>
      <c r="AD56" s="51"/>
      <c r="AE56" s="51" t="s">
        <v>2451</v>
      </c>
      <c r="AF56" s="51"/>
      <c r="AG56" s="1">
        <f t="shared" si="9"/>
        <v>0</v>
      </c>
      <c r="AH56" s="49"/>
      <c r="AI56" s="49"/>
      <c r="AJ56" s="49"/>
      <c r="AK56" s="49"/>
      <c r="AL56" s="49"/>
      <c r="AM56" s="49"/>
      <c r="AN56" s="49"/>
      <c r="AO56" s="49"/>
      <c r="AP56" s="1">
        <f t="shared" si="10"/>
        <v>0</v>
      </c>
      <c r="AQ56" s="52"/>
      <c r="AR56" s="52"/>
      <c r="AS56" s="52"/>
      <c r="AT56" s="52"/>
      <c r="AU56" s="52"/>
      <c r="AV56" s="52"/>
      <c r="AW56" s="52"/>
      <c r="AX56" s="52"/>
      <c r="AY56" s="52"/>
      <c r="AZ56" s="52"/>
      <c r="BA56" s="1">
        <f t="shared" si="11"/>
        <v>0</v>
      </c>
      <c r="BB56" s="63"/>
      <c r="BC56" s="1">
        <f t="shared" si="12"/>
        <v>0</v>
      </c>
      <c r="BD56" s="4" t="s">
        <v>2664</v>
      </c>
      <c r="BE56" s="4"/>
    </row>
    <row r="57" spans="1:57" x14ac:dyDescent="0.15">
      <c r="A57" s="4">
        <v>56</v>
      </c>
      <c r="B57" s="4" t="s">
        <v>2531</v>
      </c>
      <c r="C57" s="4" t="s">
        <v>464</v>
      </c>
      <c r="D57" s="5" t="s">
        <v>1151</v>
      </c>
      <c r="E57" s="5" t="s">
        <v>1600</v>
      </c>
      <c r="F57" s="5" t="s">
        <v>2442</v>
      </c>
      <c r="G57" s="5">
        <v>54.686022000000001</v>
      </c>
      <c r="H57" s="5">
        <v>11.326419</v>
      </c>
      <c r="I57" s="4" t="s">
        <v>573</v>
      </c>
      <c r="J57" s="4" t="s">
        <v>2453</v>
      </c>
      <c r="K57" s="4" t="s">
        <v>2471</v>
      </c>
      <c r="L57" s="4" t="s">
        <v>12</v>
      </c>
      <c r="M57" s="4">
        <v>3900</v>
      </c>
      <c r="N57" s="4">
        <v>2600</v>
      </c>
      <c r="O57" s="19">
        <f t="shared" si="7"/>
        <v>3250</v>
      </c>
      <c r="P57" s="4" t="s">
        <v>2711</v>
      </c>
      <c r="Q57" s="4">
        <v>1978</v>
      </c>
      <c r="R57" s="4" t="s">
        <v>2444</v>
      </c>
      <c r="S57" s="7" t="s">
        <v>2455</v>
      </c>
      <c r="T57" s="7" t="s">
        <v>2466</v>
      </c>
      <c r="U57" s="7"/>
      <c r="V57" s="7"/>
      <c r="W57" s="19">
        <f t="shared" si="8"/>
        <v>3</v>
      </c>
      <c r="X57" s="19">
        <v>940</v>
      </c>
      <c r="Y57" s="19">
        <f>SUM(AG57,AP57,BA57,BC57)</f>
        <v>12</v>
      </c>
      <c r="Z57" s="51">
        <v>5</v>
      </c>
      <c r="AA57" s="51"/>
      <c r="AB57" s="51">
        <v>5</v>
      </c>
      <c r="AC57" s="51"/>
      <c r="AD57" s="51"/>
      <c r="AE57" s="51"/>
      <c r="AF57" s="51">
        <v>2</v>
      </c>
      <c r="AG57" s="1">
        <f t="shared" si="9"/>
        <v>12</v>
      </c>
      <c r="AH57" s="49"/>
      <c r="AI57" s="49"/>
      <c r="AJ57" s="49"/>
      <c r="AK57" s="49"/>
      <c r="AL57" s="49"/>
      <c r="AM57" s="49"/>
      <c r="AN57" s="49"/>
      <c r="AO57" s="49"/>
      <c r="AP57" s="1">
        <f t="shared" si="10"/>
        <v>0</v>
      </c>
      <c r="AQ57" s="52"/>
      <c r="AR57" s="52"/>
      <c r="AS57" s="52"/>
      <c r="AT57" s="52"/>
      <c r="AU57" s="52"/>
      <c r="AV57" s="52"/>
      <c r="AW57" s="52"/>
      <c r="AX57" s="52"/>
      <c r="AY57" s="52"/>
      <c r="AZ57" s="52"/>
      <c r="BA57" s="1">
        <f t="shared" si="11"/>
        <v>0</v>
      </c>
      <c r="BB57" s="63"/>
      <c r="BC57" s="1">
        <f t="shared" si="12"/>
        <v>0</v>
      </c>
      <c r="BD57" s="4"/>
      <c r="BE57" s="4" t="s">
        <v>2712</v>
      </c>
    </row>
    <row r="58" spans="1:57" x14ac:dyDescent="0.15">
      <c r="A58" s="4">
        <v>57</v>
      </c>
      <c r="B58" s="4" t="s">
        <v>215</v>
      </c>
      <c r="C58" s="4" t="s">
        <v>11126</v>
      </c>
      <c r="D58" s="4" t="s">
        <v>533</v>
      </c>
      <c r="E58" s="4" t="s">
        <v>1600</v>
      </c>
      <c r="F58" s="4" t="s">
        <v>2442</v>
      </c>
      <c r="G58" s="5">
        <v>54.879064999999997</v>
      </c>
      <c r="H58" s="5">
        <v>10.705086</v>
      </c>
      <c r="I58" s="4" t="s">
        <v>573</v>
      </c>
      <c r="J58" s="4" t="s">
        <v>2453</v>
      </c>
      <c r="K58" s="4" t="s">
        <v>2471</v>
      </c>
      <c r="L58" s="4" t="s">
        <v>12</v>
      </c>
      <c r="M58" s="4">
        <v>3550</v>
      </c>
      <c r="N58" s="4">
        <v>2850</v>
      </c>
      <c r="O58" s="19">
        <f t="shared" si="7"/>
        <v>3200</v>
      </c>
      <c r="P58" s="4" t="s">
        <v>2713</v>
      </c>
      <c r="Q58" s="4">
        <v>1928</v>
      </c>
      <c r="R58" s="4" t="s">
        <v>2481</v>
      </c>
      <c r="S58" s="19">
        <v>154</v>
      </c>
      <c r="T58" s="7" t="s">
        <v>2466</v>
      </c>
      <c r="U58" s="7"/>
      <c r="V58" s="7"/>
      <c r="W58" s="19">
        <f t="shared" si="8"/>
        <v>0</v>
      </c>
      <c r="X58" s="19" t="s">
        <v>1683</v>
      </c>
      <c r="Y58" s="19" t="s">
        <v>1683</v>
      </c>
      <c r="Z58" s="51"/>
      <c r="AA58" s="51" t="s">
        <v>2451</v>
      </c>
      <c r="AB58" s="51" t="s">
        <v>2451</v>
      </c>
      <c r="AC58" s="51"/>
      <c r="AD58" s="51"/>
      <c r="AE58" s="51"/>
      <c r="AF58" s="51"/>
      <c r="AG58" s="1">
        <f t="shared" si="9"/>
        <v>0</v>
      </c>
      <c r="AH58" s="49"/>
      <c r="AI58" s="49"/>
      <c r="AJ58" s="49"/>
      <c r="AK58" s="49"/>
      <c r="AL58" s="49"/>
      <c r="AM58" s="49"/>
      <c r="AN58" s="49"/>
      <c r="AO58" s="49"/>
      <c r="AP58" s="1">
        <f t="shared" si="10"/>
        <v>0</v>
      </c>
      <c r="AQ58" s="52"/>
      <c r="AR58" s="52"/>
      <c r="AS58" s="52"/>
      <c r="AT58" s="52"/>
      <c r="AU58" s="52"/>
      <c r="AV58" s="52"/>
      <c r="AW58" s="52" t="s">
        <v>2451</v>
      </c>
      <c r="AX58" s="52"/>
      <c r="AY58" s="52"/>
      <c r="AZ58" s="52"/>
      <c r="BA58" s="1">
        <f t="shared" si="11"/>
        <v>0</v>
      </c>
      <c r="BB58" s="63"/>
      <c r="BC58" s="1">
        <f t="shared" si="12"/>
        <v>0</v>
      </c>
      <c r="BD58" s="4"/>
      <c r="BE58" s="4" t="s">
        <v>2664</v>
      </c>
    </row>
    <row r="59" spans="1:57" x14ac:dyDescent="0.15">
      <c r="A59" s="4">
        <v>58</v>
      </c>
      <c r="B59" s="4" t="s">
        <v>221</v>
      </c>
      <c r="C59" s="4" t="s">
        <v>464</v>
      </c>
      <c r="D59" s="5" t="s">
        <v>1675</v>
      </c>
      <c r="E59" s="5" t="s">
        <v>1600</v>
      </c>
      <c r="F59" s="5" t="s">
        <v>2448</v>
      </c>
      <c r="G59" s="5">
        <v>55.760489999999997</v>
      </c>
      <c r="H59" s="5">
        <v>12.022081999999999</v>
      </c>
      <c r="I59" s="4" t="s">
        <v>534</v>
      </c>
      <c r="J59" s="4" t="s">
        <v>2533</v>
      </c>
      <c r="K59" s="4" t="s">
        <v>2453</v>
      </c>
      <c r="L59" s="4" t="s">
        <v>2534</v>
      </c>
      <c r="M59" s="4">
        <v>5470</v>
      </c>
      <c r="N59" s="4">
        <v>3780</v>
      </c>
      <c r="O59" s="19">
        <f t="shared" si="7"/>
        <v>4625</v>
      </c>
      <c r="P59" s="4" t="s">
        <v>2714</v>
      </c>
      <c r="Q59" s="4">
        <v>2007</v>
      </c>
      <c r="R59" s="4" t="s">
        <v>2481</v>
      </c>
      <c r="S59" s="19">
        <v>36</v>
      </c>
      <c r="T59" s="7">
        <v>4.5</v>
      </c>
      <c r="U59" s="7">
        <v>4.5</v>
      </c>
      <c r="V59" s="7">
        <f>Y59/S59</f>
        <v>0.47222222222222221</v>
      </c>
      <c r="W59" s="19">
        <f t="shared" si="8"/>
        <v>2</v>
      </c>
      <c r="X59" s="19">
        <v>1054</v>
      </c>
      <c r="Y59" s="19">
        <f>SUM(AG59,AP59,BA59,BC59)</f>
        <v>17</v>
      </c>
      <c r="Z59" s="51">
        <v>16</v>
      </c>
      <c r="AA59" s="51"/>
      <c r="AB59" s="51"/>
      <c r="AC59" s="51"/>
      <c r="AD59" s="51"/>
      <c r="AE59" s="51"/>
      <c r="AF59" s="51"/>
      <c r="AG59" s="1">
        <f t="shared" si="9"/>
        <v>16</v>
      </c>
      <c r="AH59" s="49"/>
      <c r="AI59" s="49"/>
      <c r="AJ59" s="49"/>
      <c r="AK59" s="49"/>
      <c r="AL59" s="49"/>
      <c r="AM59" s="49"/>
      <c r="AN59" s="49"/>
      <c r="AO59" s="49"/>
      <c r="AP59" s="1">
        <f t="shared" si="10"/>
        <v>0</v>
      </c>
      <c r="AQ59" s="52"/>
      <c r="AR59" s="52"/>
      <c r="AS59" s="52"/>
      <c r="AT59" s="52"/>
      <c r="AU59" s="52"/>
      <c r="AV59" s="52"/>
      <c r="AW59" s="52"/>
      <c r="AX59" s="52"/>
      <c r="AY59" s="52"/>
      <c r="AZ59" s="52"/>
      <c r="BA59" s="1">
        <f t="shared" si="11"/>
        <v>0</v>
      </c>
      <c r="BB59" s="63">
        <v>1</v>
      </c>
      <c r="BC59" s="1">
        <f t="shared" si="12"/>
        <v>1</v>
      </c>
      <c r="BD59" s="4" t="s">
        <v>2661</v>
      </c>
      <c r="BE59" s="4"/>
    </row>
    <row r="60" spans="1:57" x14ac:dyDescent="0.15">
      <c r="A60" s="4">
        <v>59</v>
      </c>
      <c r="B60" s="4" t="s">
        <v>225</v>
      </c>
      <c r="C60" s="4" t="s">
        <v>464</v>
      </c>
      <c r="D60" s="4" t="s">
        <v>225</v>
      </c>
      <c r="E60" s="4" t="s">
        <v>1600</v>
      </c>
      <c r="F60" s="4" t="s">
        <v>2442</v>
      </c>
      <c r="G60" s="5">
        <v>55.18</v>
      </c>
      <c r="H60" s="5">
        <v>10.37</v>
      </c>
      <c r="I60" s="4" t="s">
        <v>1302</v>
      </c>
      <c r="J60" s="4" t="s">
        <v>2471</v>
      </c>
      <c r="K60" s="4"/>
      <c r="L60" s="4" t="s">
        <v>12</v>
      </c>
      <c r="M60" s="4">
        <v>3301</v>
      </c>
      <c r="N60" s="4">
        <v>3299</v>
      </c>
      <c r="O60" s="19">
        <f t="shared" si="7"/>
        <v>3300</v>
      </c>
      <c r="P60" s="4" t="s">
        <v>2715</v>
      </c>
      <c r="Q60" s="4">
        <v>1985</v>
      </c>
      <c r="R60" s="4" t="s">
        <v>2481</v>
      </c>
      <c r="S60" s="7" t="s">
        <v>2455</v>
      </c>
      <c r="T60" s="7" t="s">
        <v>2466</v>
      </c>
      <c r="U60" s="7"/>
      <c r="V60" s="7"/>
      <c r="W60" s="19">
        <f t="shared" si="8"/>
        <v>1</v>
      </c>
      <c r="X60" s="19">
        <v>474</v>
      </c>
      <c r="Y60" s="19">
        <f>SUM(AG60,AP60,BA60,BC60)</f>
        <v>25</v>
      </c>
      <c r="Z60" s="51">
        <v>25</v>
      </c>
      <c r="AA60" s="51"/>
      <c r="AB60" s="51"/>
      <c r="AC60" s="51"/>
      <c r="AD60" s="51"/>
      <c r="AE60" s="51"/>
      <c r="AF60" s="51"/>
      <c r="AG60" s="1">
        <f t="shared" si="9"/>
        <v>25</v>
      </c>
      <c r="AH60" s="49"/>
      <c r="AI60" s="49"/>
      <c r="AJ60" s="49"/>
      <c r="AK60" s="49"/>
      <c r="AL60" s="49"/>
      <c r="AM60" s="49"/>
      <c r="AN60" s="49"/>
      <c r="AO60" s="49"/>
      <c r="AP60" s="1">
        <f t="shared" si="10"/>
        <v>0</v>
      </c>
      <c r="AQ60" s="52"/>
      <c r="AR60" s="52"/>
      <c r="AS60" s="52"/>
      <c r="AT60" s="52"/>
      <c r="AU60" s="52"/>
      <c r="AV60" s="52"/>
      <c r="AW60" s="52"/>
      <c r="AX60" s="52"/>
      <c r="AY60" s="52"/>
      <c r="AZ60" s="52"/>
      <c r="BA60" s="1">
        <f t="shared" si="11"/>
        <v>0</v>
      </c>
      <c r="BB60" s="63"/>
      <c r="BC60" s="1">
        <f t="shared" si="12"/>
        <v>0</v>
      </c>
      <c r="BD60" s="4"/>
      <c r="BE60" s="4" t="s">
        <v>2664</v>
      </c>
    </row>
    <row r="61" spans="1:57" x14ac:dyDescent="0.15">
      <c r="A61" s="4">
        <v>60</v>
      </c>
      <c r="B61" s="4" t="s">
        <v>225</v>
      </c>
      <c r="C61" s="4" t="s">
        <v>11126</v>
      </c>
      <c r="D61" s="4" t="s">
        <v>225</v>
      </c>
      <c r="E61" s="4" t="s">
        <v>1600</v>
      </c>
      <c r="F61" s="4" t="s">
        <v>2442</v>
      </c>
      <c r="G61" s="5">
        <v>55.18</v>
      </c>
      <c r="H61" s="5">
        <v>10.37</v>
      </c>
      <c r="I61" s="4" t="s">
        <v>1302</v>
      </c>
      <c r="J61" s="4" t="s">
        <v>2471</v>
      </c>
      <c r="K61" s="4"/>
      <c r="L61" s="4" t="s">
        <v>12</v>
      </c>
      <c r="M61" s="4">
        <v>3301</v>
      </c>
      <c r="N61" s="4">
        <v>3299</v>
      </c>
      <c r="O61" s="19">
        <f t="shared" si="7"/>
        <v>3300</v>
      </c>
      <c r="P61" s="4" t="s">
        <v>2666</v>
      </c>
      <c r="Q61" s="4">
        <v>1933</v>
      </c>
      <c r="R61" s="4" t="s">
        <v>2481</v>
      </c>
      <c r="S61" s="7" t="s">
        <v>2455</v>
      </c>
      <c r="T61" s="7" t="s">
        <v>2466</v>
      </c>
      <c r="U61" s="7"/>
      <c r="V61" s="7"/>
      <c r="W61" s="19">
        <f t="shared" si="8"/>
        <v>0</v>
      </c>
      <c r="X61" s="19" t="s">
        <v>1683</v>
      </c>
      <c r="Y61" s="19" t="s">
        <v>1683</v>
      </c>
      <c r="Z61" s="51"/>
      <c r="AA61" s="51" t="s">
        <v>2451</v>
      </c>
      <c r="AB61" s="51" t="s">
        <v>2451</v>
      </c>
      <c r="AC61" s="51"/>
      <c r="AD61" s="51"/>
      <c r="AE61" s="51" t="s">
        <v>2451</v>
      </c>
      <c r="AF61" s="51"/>
      <c r="AG61" s="1">
        <f t="shared" si="9"/>
        <v>0</v>
      </c>
      <c r="AH61" s="49"/>
      <c r="AI61" s="49"/>
      <c r="AJ61" s="49"/>
      <c r="AK61" s="49"/>
      <c r="AL61" s="49"/>
      <c r="AM61" s="49"/>
      <c r="AN61" s="49"/>
      <c r="AO61" s="49"/>
      <c r="AP61" s="1">
        <f t="shared" si="10"/>
        <v>0</v>
      </c>
      <c r="AQ61" s="52"/>
      <c r="AR61" s="52"/>
      <c r="AS61" s="52"/>
      <c r="AT61" s="52"/>
      <c r="AU61" s="52"/>
      <c r="AV61" s="52"/>
      <c r="AW61" s="52"/>
      <c r="AX61" s="52"/>
      <c r="AY61" s="52"/>
      <c r="AZ61" s="52"/>
      <c r="BA61" s="1">
        <f t="shared" si="11"/>
        <v>0</v>
      </c>
      <c r="BB61" s="63"/>
      <c r="BC61" s="1">
        <f t="shared" si="12"/>
        <v>0</v>
      </c>
      <c r="BD61" s="4"/>
      <c r="BE61" s="4" t="s">
        <v>2664</v>
      </c>
    </row>
    <row r="62" spans="1:57" x14ac:dyDescent="0.15">
      <c r="A62" s="4">
        <v>61</v>
      </c>
      <c r="B62" s="4" t="s">
        <v>226</v>
      </c>
      <c r="C62" s="4" t="s">
        <v>464</v>
      </c>
      <c r="D62" s="5" t="s">
        <v>1631</v>
      </c>
      <c r="E62" s="5" t="s">
        <v>1600</v>
      </c>
      <c r="F62" s="5" t="s">
        <v>2442</v>
      </c>
      <c r="G62" s="5">
        <v>56.237504000000001</v>
      </c>
      <c r="H62" s="5">
        <v>10.237776999999999</v>
      </c>
      <c r="I62" s="7" t="s">
        <v>2538</v>
      </c>
      <c r="J62" s="4" t="s">
        <v>2478</v>
      </c>
      <c r="K62" s="4" t="s">
        <v>2443</v>
      </c>
      <c r="L62" s="4" t="s">
        <v>1332</v>
      </c>
      <c r="M62" s="4">
        <v>5660</v>
      </c>
      <c r="N62" s="4">
        <v>4000</v>
      </c>
      <c r="O62" s="19">
        <f t="shared" si="7"/>
        <v>4830</v>
      </c>
      <c r="P62" s="4" t="s">
        <v>1149</v>
      </c>
      <c r="Q62" s="4">
        <v>2011</v>
      </c>
      <c r="R62" s="4" t="s">
        <v>2444</v>
      </c>
      <c r="S62" s="19">
        <v>3500</v>
      </c>
      <c r="T62" s="7" t="s">
        <v>2540</v>
      </c>
      <c r="U62" s="7">
        <v>1</v>
      </c>
      <c r="V62" s="7">
        <f>Y62/S62</f>
        <v>7.3999999999999996E-2</v>
      </c>
      <c r="W62" s="19">
        <f t="shared" si="8"/>
        <v>8</v>
      </c>
      <c r="X62" s="19">
        <v>1996</v>
      </c>
      <c r="Y62" s="19">
        <f>SUM(AG62,AP62,BA62,BC62)</f>
        <v>259</v>
      </c>
      <c r="Z62" s="51">
        <v>3</v>
      </c>
      <c r="AA62" s="51"/>
      <c r="AB62" s="51"/>
      <c r="AC62" s="51"/>
      <c r="AD62" s="51"/>
      <c r="AE62" s="51"/>
      <c r="AF62" s="51"/>
      <c r="AG62" s="1">
        <f t="shared" si="9"/>
        <v>3</v>
      </c>
      <c r="AH62" s="49">
        <v>72</v>
      </c>
      <c r="AI62" s="49">
        <v>1</v>
      </c>
      <c r="AJ62" s="49"/>
      <c r="AK62" s="49"/>
      <c r="AL62" s="49">
        <v>1</v>
      </c>
      <c r="AM62" s="49"/>
      <c r="AN62" s="49">
        <v>1</v>
      </c>
      <c r="AO62" s="49"/>
      <c r="AP62" s="1">
        <f t="shared" si="10"/>
        <v>75</v>
      </c>
      <c r="AQ62" s="52"/>
      <c r="AR62" s="52"/>
      <c r="AS62" s="52"/>
      <c r="AT62" s="52"/>
      <c r="AU62" s="52">
        <v>3</v>
      </c>
      <c r="AV62" s="52"/>
      <c r="AW62" s="52">
        <v>175</v>
      </c>
      <c r="AX62" s="52"/>
      <c r="AY62" s="52">
        <v>3</v>
      </c>
      <c r="AZ62" s="52"/>
      <c r="BA62" s="1">
        <f t="shared" si="11"/>
        <v>181</v>
      </c>
      <c r="BB62" s="63"/>
      <c r="BC62" s="1">
        <f t="shared" si="12"/>
        <v>0</v>
      </c>
      <c r="BD62" s="4" t="s">
        <v>2686</v>
      </c>
      <c r="BE62" s="4"/>
    </row>
    <row r="63" spans="1:57" x14ac:dyDescent="0.15">
      <c r="A63" s="4">
        <v>62</v>
      </c>
      <c r="B63" s="4" t="s">
        <v>234</v>
      </c>
      <c r="C63" s="4" t="s">
        <v>11126</v>
      </c>
      <c r="D63" s="5" t="s">
        <v>1631</v>
      </c>
      <c r="E63" s="5" t="s">
        <v>1600</v>
      </c>
      <c r="F63" s="5" t="s">
        <v>2448</v>
      </c>
      <c r="G63" s="5">
        <v>56.501417000000004</v>
      </c>
      <c r="H63" s="5">
        <v>10.658606000000001</v>
      </c>
      <c r="I63" s="4" t="s">
        <v>534</v>
      </c>
      <c r="J63" s="4" t="s">
        <v>2443</v>
      </c>
      <c r="K63" s="4" t="s">
        <v>2453</v>
      </c>
      <c r="L63" s="4" t="s">
        <v>626</v>
      </c>
      <c r="M63" s="4">
        <v>4050</v>
      </c>
      <c r="N63" s="4">
        <v>3710</v>
      </c>
      <c r="O63" s="19">
        <f t="shared" si="7"/>
        <v>3880</v>
      </c>
      <c r="P63" s="4" t="s">
        <v>2716</v>
      </c>
      <c r="Q63" s="4">
        <v>1888</v>
      </c>
      <c r="R63" s="4" t="s">
        <v>2481</v>
      </c>
      <c r="S63" s="4">
        <v>42</v>
      </c>
      <c r="T63" s="7" t="s">
        <v>2543</v>
      </c>
      <c r="U63" s="7"/>
      <c r="V63" s="7"/>
      <c r="W63" s="19">
        <f t="shared" si="8"/>
        <v>3</v>
      </c>
      <c r="X63" s="4" t="s">
        <v>1683</v>
      </c>
      <c r="Y63" s="4" t="s">
        <v>1683</v>
      </c>
      <c r="Z63" s="51"/>
      <c r="AA63" s="51" t="s">
        <v>2717</v>
      </c>
      <c r="AB63" s="51">
        <v>1</v>
      </c>
      <c r="AC63" s="51"/>
      <c r="AD63" s="51" t="s">
        <v>2678</v>
      </c>
      <c r="AE63" s="51"/>
      <c r="AF63" s="51">
        <v>1</v>
      </c>
      <c r="AG63" s="1">
        <f t="shared" si="9"/>
        <v>2</v>
      </c>
      <c r="AH63" s="49"/>
      <c r="AI63" s="49"/>
      <c r="AJ63" s="49"/>
      <c r="AK63" s="49"/>
      <c r="AL63" s="49"/>
      <c r="AM63" s="49"/>
      <c r="AN63" s="49"/>
      <c r="AO63" s="49">
        <v>1</v>
      </c>
      <c r="AP63" s="1">
        <f t="shared" si="10"/>
        <v>1</v>
      </c>
      <c r="AQ63" s="52"/>
      <c r="AR63" s="52"/>
      <c r="AS63" s="52"/>
      <c r="AT63" s="52"/>
      <c r="AU63" s="52"/>
      <c r="AV63" s="52"/>
      <c r="AW63" s="52"/>
      <c r="AX63" s="52"/>
      <c r="AY63" s="52" t="s">
        <v>2678</v>
      </c>
      <c r="AZ63" s="52"/>
      <c r="BA63" s="1">
        <f t="shared" si="11"/>
        <v>0</v>
      </c>
      <c r="BB63" s="63" t="s">
        <v>2678</v>
      </c>
      <c r="BC63" s="1">
        <f t="shared" si="12"/>
        <v>0</v>
      </c>
      <c r="BD63" s="4" t="s">
        <v>2664</v>
      </c>
      <c r="BE63" s="4" t="s">
        <v>2670</v>
      </c>
    </row>
    <row r="64" spans="1:57" x14ac:dyDescent="0.15">
      <c r="A64" s="4">
        <v>63</v>
      </c>
      <c r="B64" s="4" t="s">
        <v>237</v>
      </c>
      <c r="C64" s="4" t="s">
        <v>464</v>
      </c>
      <c r="D64" s="5" t="s">
        <v>1368</v>
      </c>
      <c r="E64" s="5" t="s">
        <v>1600</v>
      </c>
      <c r="F64" s="5" t="s">
        <v>2442</v>
      </c>
      <c r="G64" s="5">
        <v>54.901141918733003</v>
      </c>
      <c r="H64" s="5">
        <v>10.420017242431999</v>
      </c>
      <c r="I64" s="4" t="s">
        <v>1337</v>
      </c>
      <c r="J64" s="4" t="s">
        <v>2478</v>
      </c>
      <c r="K64" s="4" t="s">
        <v>2443</v>
      </c>
      <c r="L64" s="4" t="s">
        <v>1332</v>
      </c>
      <c r="M64" s="4">
        <v>5470</v>
      </c>
      <c r="N64" s="4">
        <v>4540</v>
      </c>
      <c r="O64" s="19">
        <f t="shared" si="7"/>
        <v>5005</v>
      </c>
      <c r="P64" s="4" t="s">
        <v>2718</v>
      </c>
      <c r="Q64" s="4">
        <v>2004</v>
      </c>
      <c r="R64" s="4" t="s">
        <v>2444</v>
      </c>
      <c r="S64" s="19">
        <v>23.75</v>
      </c>
      <c r="T64" s="7" t="s">
        <v>2546</v>
      </c>
      <c r="U64" s="7">
        <v>4</v>
      </c>
      <c r="V64" s="7">
        <f>Y64/S64</f>
        <v>0.42105263157894735</v>
      </c>
      <c r="W64" s="19">
        <f t="shared" si="8"/>
        <v>3</v>
      </c>
      <c r="X64" s="19">
        <v>87</v>
      </c>
      <c r="Y64" s="19">
        <f>SUM(AG64,AP64,BA64,BC64)</f>
        <v>10</v>
      </c>
      <c r="Z64" s="51">
        <v>4</v>
      </c>
      <c r="AA64" s="51">
        <v>5</v>
      </c>
      <c r="AB64" s="51"/>
      <c r="AC64" s="51"/>
      <c r="AD64" s="51"/>
      <c r="AE64" s="51"/>
      <c r="AF64" s="51"/>
      <c r="AG64" s="1">
        <f t="shared" si="9"/>
        <v>9</v>
      </c>
      <c r="AH64" s="49"/>
      <c r="AI64" s="49"/>
      <c r="AJ64" s="49"/>
      <c r="AK64" s="49">
        <v>1</v>
      </c>
      <c r="AL64" s="49"/>
      <c r="AM64" s="49"/>
      <c r="AN64" s="49"/>
      <c r="AO64" s="49"/>
      <c r="AP64" s="1">
        <f t="shared" si="10"/>
        <v>1</v>
      </c>
      <c r="AQ64" s="52"/>
      <c r="AR64" s="52"/>
      <c r="AS64" s="52"/>
      <c r="AT64" s="52"/>
      <c r="AU64" s="52"/>
      <c r="AV64" s="52"/>
      <c r="AW64" s="52"/>
      <c r="AX64" s="52"/>
      <c r="AY64" s="52"/>
      <c r="AZ64" s="52"/>
      <c r="BA64" s="1">
        <f t="shared" si="11"/>
        <v>0</v>
      </c>
      <c r="BB64" s="63"/>
      <c r="BC64" s="1">
        <f t="shared" si="12"/>
        <v>0</v>
      </c>
      <c r="BD64" s="4" t="s">
        <v>2661</v>
      </c>
      <c r="BE64" s="4"/>
    </row>
    <row r="65" spans="1:57" x14ac:dyDescent="0.15">
      <c r="A65" s="4">
        <v>64</v>
      </c>
      <c r="B65" s="4" t="s">
        <v>238</v>
      </c>
      <c r="C65" s="4" t="s">
        <v>11126</v>
      </c>
      <c r="D65" s="5" t="s">
        <v>2447</v>
      </c>
      <c r="E65" s="5" t="s">
        <v>1600</v>
      </c>
      <c r="F65" s="5" t="s">
        <v>2442</v>
      </c>
      <c r="G65" s="5">
        <v>56.903803156899798</v>
      </c>
      <c r="H65" s="5">
        <v>9.2853463603383304</v>
      </c>
      <c r="I65" s="4" t="s">
        <v>981</v>
      </c>
      <c r="J65" s="4" t="s">
        <v>2443</v>
      </c>
      <c r="K65" s="4" t="s">
        <v>2453</v>
      </c>
      <c r="L65" s="4" t="s">
        <v>626</v>
      </c>
      <c r="M65" s="4">
        <v>5400</v>
      </c>
      <c r="N65" s="4">
        <v>2600</v>
      </c>
      <c r="O65" s="19">
        <f t="shared" si="7"/>
        <v>4000</v>
      </c>
      <c r="P65" s="4" t="s">
        <v>2719</v>
      </c>
      <c r="Q65" s="4">
        <v>2009</v>
      </c>
      <c r="R65" s="4" t="s">
        <v>2444</v>
      </c>
      <c r="S65" s="7" t="s">
        <v>2455</v>
      </c>
      <c r="T65" s="7" t="s">
        <v>2466</v>
      </c>
      <c r="U65" s="7"/>
      <c r="V65" s="7"/>
      <c r="W65" s="19">
        <f t="shared" si="8"/>
        <v>0</v>
      </c>
      <c r="X65" s="4" t="s">
        <v>1683</v>
      </c>
      <c r="Y65" s="4" t="s">
        <v>1683</v>
      </c>
      <c r="Z65" s="51"/>
      <c r="AA65" s="51"/>
      <c r="AB65" s="51"/>
      <c r="AC65" s="51"/>
      <c r="AD65" s="51"/>
      <c r="AE65" s="51"/>
      <c r="AF65" s="51"/>
      <c r="AG65" s="1">
        <f t="shared" si="9"/>
        <v>0</v>
      </c>
      <c r="AH65" s="49"/>
      <c r="AI65" s="49"/>
      <c r="AJ65" s="49"/>
      <c r="AK65" s="49"/>
      <c r="AL65" s="49"/>
      <c r="AM65" s="49"/>
      <c r="AN65" s="49"/>
      <c r="AO65" s="49"/>
      <c r="AP65" s="1">
        <f t="shared" si="10"/>
        <v>0</v>
      </c>
      <c r="AQ65" s="52"/>
      <c r="AR65" s="52" t="s">
        <v>2451</v>
      </c>
      <c r="AS65" s="52"/>
      <c r="AT65" s="52"/>
      <c r="AU65" s="52"/>
      <c r="AV65" s="52"/>
      <c r="AW65" s="52"/>
      <c r="AX65" s="52"/>
      <c r="AY65" s="52"/>
      <c r="AZ65" s="52"/>
      <c r="BA65" s="1">
        <f t="shared" si="11"/>
        <v>0</v>
      </c>
      <c r="BB65" s="63"/>
      <c r="BC65" s="1">
        <f t="shared" si="12"/>
        <v>0</v>
      </c>
      <c r="BD65" s="4"/>
      <c r="BE65" s="4" t="s">
        <v>2670</v>
      </c>
    </row>
    <row r="66" spans="1:57" x14ac:dyDescent="0.15">
      <c r="A66" s="4">
        <v>65</v>
      </c>
      <c r="B66" s="4" t="s">
        <v>246</v>
      </c>
      <c r="C66" s="4" t="s">
        <v>11126</v>
      </c>
      <c r="D66" s="4" t="s">
        <v>246</v>
      </c>
      <c r="E66" s="5" t="s">
        <v>1600</v>
      </c>
      <c r="F66" s="5" t="s">
        <v>2448</v>
      </c>
      <c r="G66" s="5">
        <v>55.675166481124798</v>
      </c>
      <c r="H66" s="5">
        <v>11.8047409009951</v>
      </c>
      <c r="I66" s="4" t="s">
        <v>534</v>
      </c>
      <c r="J66" s="4" t="s">
        <v>2453</v>
      </c>
      <c r="K66" s="4"/>
      <c r="L66" s="4" t="s">
        <v>12</v>
      </c>
      <c r="M66" s="4">
        <v>3900</v>
      </c>
      <c r="N66" s="4">
        <v>3300</v>
      </c>
      <c r="O66" s="19">
        <f t="shared" ref="O66:O97" si="13">MEDIAN(M66:N66)</f>
        <v>3600</v>
      </c>
      <c r="P66" s="4" t="s">
        <v>2673</v>
      </c>
      <c r="Q66" s="4">
        <v>1904</v>
      </c>
      <c r="R66" s="4" t="s">
        <v>2481</v>
      </c>
      <c r="S66" s="7" t="s">
        <v>2455</v>
      </c>
      <c r="T66" s="7" t="s">
        <v>2466</v>
      </c>
      <c r="U66" s="7"/>
      <c r="V66" s="7"/>
      <c r="W66" s="19">
        <f t="shared" ref="W66:W97" si="14">COUNT(Z66:AF66,AH66:AO66,AQ66:AZ66,BB66)</f>
        <v>0</v>
      </c>
      <c r="X66" s="19" t="s">
        <v>1683</v>
      </c>
      <c r="Y66" s="19" t="s">
        <v>1683</v>
      </c>
      <c r="Z66" s="51"/>
      <c r="AA66" s="51"/>
      <c r="AB66" s="51" t="s">
        <v>2451</v>
      </c>
      <c r="AC66" s="51"/>
      <c r="AD66" s="51"/>
      <c r="AE66" s="51"/>
      <c r="AF66" s="51"/>
      <c r="AG66" s="1">
        <f t="shared" ref="AG66:AG97" si="15">SUM(Z66:AF66)</f>
        <v>0</v>
      </c>
      <c r="AH66" s="49"/>
      <c r="AI66" s="49"/>
      <c r="AJ66" s="49"/>
      <c r="AK66" s="49"/>
      <c r="AL66" s="49"/>
      <c r="AM66" s="49"/>
      <c r="AN66" s="49"/>
      <c r="AO66" s="49"/>
      <c r="AP66" s="1">
        <f t="shared" ref="AP66:AP97" si="16">SUM(AH66:AO66)</f>
        <v>0</v>
      </c>
      <c r="AQ66" s="52"/>
      <c r="AR66" s="52"/>
      <c r="AS66" s="52"/>
      <c r="AT66" s="52"/>
      <c r="AU66" s="52"/>
      <c r="AV66" s="52"/>
      <c r="AW66" s="52"/>
      <c r="AX66" s="52"/>
      <c r="AY66" s="52"/>
      <c r="AZ66" s="52"/>
      <c r="BA66" s="1">
        <f t="shared" ref="BA66:BA97" si="17">SUM(AQ66:AZ66)</f>
        <v>0</v>
      </c>
      <c r="BB66" s="63"/>
      <c r="BC66" s="1">
        <f t="shared" ref="BC66:BC97" si="18">SUM(BB66)</f>
        <v>0</v>
      </c>
      <c r="BD66" s="4"/>
      <c r="BE66" s="4" t="s">
        <v>2664</v>
      </c>
    </row>
    <row r="67" spans="1:57" x14ac:dyDescent="0.15">
      <c r="A67" s="4">
        <v>66</v>
      </c>
      <c r="B67" s="4" t="s">
        <v>635</v>
      </c>
      <c r="C67" s="4" t="s">
        <v>464</v>
      </c>
      <c r="D67" s="5" t="s">
        <v>1631</v>
      </c>
      <c r="E67" s="5" t="s">
        <v>1600</v>
      </c>
      <c r="F67" s="5" t="s">
        <v>2448</v>
      </c>
      <c r="G67" s="5">
        <v>56.337772000000001</v>
      </c>
      <c r="H67" s="5">
        <v>10.627791</v>
      </c>
      <c r="I67" s="4" t="s">
        <v>534</v>
      </c>
      <c r="J67" s="4" t="s">
        <v>2443</v>
      </c>
      <c r="K67" s="4"/>
      <c r="L67" s="4" t="s">
        <v>5</v>
      </c>
      <c r="M67" s="4">
        <v>5225</v>
      </c>
      <c r="N67" s="4">
        <v>4000</v>
      </c>
      <c r="O67" s="19">
        <f t="shared" si="13"/>
        <v>4612.5</v>
      </c>
      <c r="P67" s="4" t="s">
        <v>2720</v>
      </c>
      <c r="Q67" s="4">
        <v>2011</v>
      </c>
      <c r="R67" s="4" t="s">
        <v>2444</v>
      </c>
      <c r="S67" s="4">
        <v>4000</v>
      </c>
      <c r="T67" s="7" t="s">
        <v>2556</v>
      </c>
      <c r="U67" s="47" t="s">
        <v>2528</v>
      </c>
      <c r="V67" s="7">
        <f>Y67/S67</f>
        <v>1.75E-3</v>
      </c>
      <c r="W67" s="19">
        <f t="shared" si="14"/>
        <v>2</v>
      </c>
      <c r="X67" s="19">
        <v>1170</v>
      </c>
      <c r="Y67" s="19">
        <f>SUM(AG67,AP67,BA67,BC67)</f>
        <v>7</v>
      </c>
      <c r="Z67" s="51">
        <v>6</v>
      </c>
      <c r="AA67" s="51">
        <v>1</v>
      </c>
      <c r="AB67" s="51"/>
      <c r="AC67" s="51"/>
      <c r="AD67" s="51"/>
      <c r="AE67" s="51"/>
      <c r="AF67" s="51"/>
      <c r="AG67" s="1">
        <f t="shared" si="15"/>
        <v>7</v>
      </c>
      <c r="AH67" s="49"/>
      <c r="AI67" s="49"/>
      <c r="AJ67" s="49"/>
      <c r="AK67" s="49"/>
      <c r="AL67" s="49"/>
      <c r="AM67" s="49"/>
      <c r="AN67" s="49"/>
      <c r="AO67" s="49"/>
      <c r="AP67" s="1">
        <f t="shared" si="16"/>
        <v>0</v>
      </c>
      <c r="AQ67" s="52"/>
      <c r="AR67" s="52"/>
      <c r="AS67" s="52"/>
      <c r="AT67" s="52"/>
      <c r="AU67" s="52"/>
      <c r="AV67" s="52"/>
      <c r="AW67" s="52"/>
      <c r="AX67" s="52"/>
      <c r="AY67" s="52"/>
      <c r="AZ67" s="52"/>
      <c r="BA67" s="1">
        <f t="shared" si="17"/>
        <v>0</v>
      </c>
      <c r="BB67" s="63"/>
      <c r="BC67" s="1">
        <f t="shared" si="18"/>
        <v>0</v>
      </c>
      <c r="BD67" s="4" t="s">
        <v>2664</v>
      </c>
      <c r="BE67" s="4"/>
    </row>
    <row r="68" spans="1:57" x14ac:dyDescent="0.15">
      <c r="A68" s="4">
        <v>67</v>
      </c>
      <c r="B68" s="4" t="s">
        <v>253</v>
      </c>
      <c r="C68" s="4" t="s">
        <v>11126</v>
      </c>
      <c r="D68" s="4" t="s">
        <v>249</v>
      </c>
      <c r="E68" s="4" t="s">
        <v>1600</v>
      </c>
      <c r="F68" s="4" t="s">
        <v>2442</v>
      </c>
      <c r="G68" s="5">
        <v>55.78217867</v>
      </c>
      <c r="H68" s="5">
        <v>11.28916733</v>
      </c>
      <c r="I68" s="4" t="s">
        <v>534</v>
      </c>
      <c r="J68" s="4" t="s">
        <v>2453</v>
      </c>
      <c r="K68" s="4"/>
      <c r="L68" s="4" t="s">
        <v>12</v>
      </c>
      <c r="M68" s="4">
        <v>3650</v>
      </c>
      <c r="N68" s="4">
        <v>3370</v>
      </c>
      <c r="O68" s="19">
        <f t="shared" si="13"/>
        <v>3510</v>
      </c>
      <c r="P68" s="4" t="s">
        <v>2698</v>
      </c>
      <c r="Q68" s="4">
        <v>1935</v>
      </c>
      <c r="R68" s="4" t="s">
        <v>2444</v>
      </c>
      <c r="S68" s="7" t="s">
        <v>2455</v>
      </c>
      <c r="T68" s="7" t="s">
        <v>2445</v>
      </c>
      <c r="U68" s="7"/>
      <c r="V68" s="7"/>
      <c r="W68" s="19">
        <f t="shared" si="14"/>
        <v>0</v>
      </c>
      <c r="X68" s="19" t="s">
        <v>1683</v>
      </c>
      <c r="Y68" s="19" t="s">
        <v>1683</v>
      </c>
      <c r="Z68" s="51"/>
      <c r="AA68" s="51" t="s">
        <v>2451</v>
      </c>
      <c r="AB68" s="51"/>
      <c r="AC68" s="51"/>
      <c r="AD68" s="51"/>
      <c r="AE68" s="51"/>
      <c r="AF68" s="51"/>
      <c r="AG68" s="1">
        <f t="shared" si="15"/>
        <v>0</v>
      </c>
      <c r="AH68" s="49"/>
      <c r="AI68" s="49"/>
      <c r="AJ68" s="49"/>
      <c r="AK68" s="49"/>
      <c r="AL68" s="49"/>
      <c r="AM68" s="49"/>
      <c r="AN68" s="49"/>
      <c r="AO68" s="49"/>
      <c r="AP68" s="1">
        <f t="shared" si="16"/>
        <v>0</v>
      </c>
      <c r="AQ68" s="52"/>
      <c r="AR68" s="52"/>
      <c r="AS68" s="52"/>
      <c r="AT68" s="52"/>
      <c r="AU68" s="52"/>
      <c r="AV68" s="52"/>
      <c r="AW68" s="52"/>
      <c r="AX68" s="52"/>
      <c r="AY68" s="52"/>
      <c r="AZ68" s="52"/>
      <c r="BA68" s="1">
        <f t="shared" si="17"/>
        <v>0</v>
      </c>
      <c r="BB68" s="63"/>
      <c r="BC68" s="1">
        <f t="shared" si="18"/>
        <v>0</v>
      </c>
      <c r="BD68" s="4"/>
      <c r="BE68" s="4" t="s">
        <v>2664</v>
      </c>
    </row>
    <row r="69" spans="1:57" x14ac:dyDescent="0.15">
      <c r="A69" s="4">
        <v>68</v>
      </c>
      <c r="B69" s="4" t="s">
        <v>2721</v>
      </c>
      <c r="C69" s="4" t="s">
        <v>11126</v>
      </c>
      <c r="D69" s="4" t="s">
        <v>1675</v>
      </c>
      <c r="E69" s="4" t="s">
        <v>1600</v>
      </c>
      <c r="F69" s="4" t="s">
        <v>2448</v>
      </c>
      <c r="G69" s="5">
        <v>55.92709361</v>
      </c>
      <c r="H69" s="5">
        <v>12.510881619999999</v>
      </c>
      <c r="I69" s="4" t="s">
        <v>534</v>
      </c>
      <c r="J69" s="4" t="s">
        <v>2478</v>
      </c>
      <c r="K69" s="4" t="s">
        <v>2443</v>
      </c>
      <c r="L69" s="4" t="s">
        <v>1332</v>
      </c>
      <c r="M69" s="4">
        <v>5740</v>
      </c>
      <c r="N69" s="4">
        <v>3640</v>
      </c>
      <c r="O69" s="19">
        <f t="shared" si="13"/>
        <v>4690</v>
      </c>
      <c r="P69" s="4" t="s">
        <v>2679</v>
      </c>
      <c r="Q69" s="4">
        <v>1933</v>
      </c>
      <c r="R69" s="4" t="s">
        <v>2481</v>
      </c>
      <c r="S69" s="19">
        <v>54</v>
      </c>
      <c r="T69" s="19" t="s">
        <v>2493</v>
      </c>
      <c r="U69" s="7"/>
      <c r="V69" s="7"/>
      <c r="W69" s="19">
        <f t="shared" si="14"/>
        <v>0</v>
      </c>
      <c r="X69" s="19" t="s">
        <v>1683</v>
      </c>
      <c r="Y69" s="19" t="s">
        <v>1683</v>
      </c>
      <c r="Z69" s="51"/>
      <c r="AA69" s="51"/>
      <c r="AB69" s="51"/>
      <c r="AC69" s="51"/>
      <c r="AD69" s="51"/>
      <c r="AE69" s="51"/>
      <c r="AF69" s="51"/>
      <c r="AG69" s="1">
        <f t="shared" si="15"/>
        <v>0</v>
      </c>
      <c r="AH69" s="49"/>
      <c r="AI69" s="49"/>
      <c r="AJ69" s="49"/>
      <c r="AK69" s="49"/>
      <c r="AL69" s="49"/>
      <c r="AM69" s="49"/>
      <c r="AN69" s="49"/>
      <c r="AO69" s="49"/>
      <c r="AP69" s="1">
        <f t="shared" si="16"/>
        <v>0</v>
      </c>
      <c r="AQ69" s="52"/>
      <c r="AR69" s="52"/>
      <c r="AS69" s="52"/>
      <c r="AT69" s="52"/>
      <c r="AU69" s="52"/>
      <c r="AV69" s="52"/>
      <c r="AW69" s="52"/>
      <c r="AX69" s="52"/>
      <c r="AY69" s="52"/>
      <c r="AZ69" s="52"/>
      <c r="BA69" s="1">
        <f t="shared" si="17"/>
        <v>0</v>
      </c>
      <c r="BB69" s="63" t="s">
        <v>2451</v>
      </c>
      <c r="BC69" s="1">
        <f t="shared" si="18"/>
        <v>0</v>
      </c>
      <c r="BD69" s="4" t="s">
        <v>2664</v>
      </c>
      <c r="BE69" s="4"/>
    </row>
    <row r="70" spans="1:57" x14ac:dyDescent="0.15">
      <c r="A70" s="4">
        <v>69</v>
      </c>
      <c r="B70" s="4" t="s">
        <v>2721</v>
      </c>
      <c r="C70" s="4" t="s">
        <v>464</v>
      </c>
      <c r="D70" s="4" t="s">
        <v>1675</v>
      </c>
      <c r="E70" s="4" t="s">
        <v>1600</v>
      </c>
      <c r="F70" s="4" t="s">
        <v>2448</v>
      </c>
      <c r="G70" s="5">
        <v>55.92709361</v>
      </c>
      <c r="H70" s="5">
        <v>12.510881619999999</v>
      </c>
      <c r="I70" s="4" t="s">
        <v>534</v>
      </c>
      <c r="J70" s="4" t="s">
        <v>2478</v>
      </c>
      <c r="K70" s="4" t="s">
        <v>2443</v>
      </c>
      <c r="L70" s="4" t="s">
        <v>1332</v>
      </c>
      <c r="M70" s="4">
        <v>5740</v>
      </c>
      <c r="N70" s="4">
        <v>3640</v>
      </c>
      <c r="O70" s="19">
        <f t="shared" si="13"/>
        <v>4690</v>
      </c>
      <c r="P70" s="4" t="s">
        <v>2722</v>
      </c>
      <c r="Q70" s="4">
        <v>1926</v>
      </c>
      <c r="R70" s="4" t="s">
        <v>2481</v>
      </c>
      <c r="S70" s="19">
        <v>54</v>
      </c>
      <c r="T70" s="19" t="s">
        <v>2493</v>
      </c>
      <c r="U70" s="7"/>
      <c r="V70" s="7">
        <f>Y70/S70</f>
        <v>0.57407407407407407</v>
      </c>
      <c r="W70" s="19">
        <f t="shared" si="14"/>
        <v>3</v>
      </c>
      <c r="X70" s="19">
        <v>2559</v>
      </c>
      <c r="Y70" s="19">
        <f>SUM(AG70,AP70,BA70,BC70)</f>
        <v>31</v>
      </c>
      <c r="Z70" s="51">
        <v>19</v>
      </c>
      <c r="AA70" s="51">
        <v>9</v>
      </c>
      <c r="AB70" s="51" t="s">
        <v>2451</v>
      </c>
      <c r="AC70" s="51"/>
      <c r="AD70" s="51"/>
      <c r="AE70" s="51"/>
      <c r="AF70" s="51"/>
      <c r="AG70" s="1">
        <f t="shared" si="15"/>
        <v>28</v>
      </c>
      <c r="AH70" s="49"/>
      <c r="AI70" s="49"/>
      <c r="AJ70" s="49"/>
      <c r="AK70" s="49"/>
      <c r="AL70" s="49"/>
      <c r="AM70" s="49"/>
      <c r="AN70" s="49"/>
      <c r="AO70" s="49"/>
      <c r="AP70" s="1">
        <f t="shared" si="16"/>
        <v>0</v>
      </c>
      <c r="AQ70" s="52"/>
      <c r="AR70" s="52"/>
      <c r="AS70" s="52"/>
      <c r="AT70" s="52"/>
      <c r="AU70" s="52"/>
      <c r="AV70" s="52"/>
      <c r="AW70" s="52"/>
      <c r="AX70" s="52"/>
      <c r="AY70" s="52"/>
      <c r="AZ70" s="52">
        <v>3</v>
      </c>
      <c r="BA70" s="1">
        <f t="shared" si="17"/>
        <v>3</v>
      </c>
      <c r="BB70" s="63"/>
      <c r="BC70" s="1">
        <f t="shared" si="18"/>
        <v>0</v>
      </c>
      <c r="BD70" s="4" t="s">
        <v>2664</v>
      </c>
      <c r="BE70" s="4"/>
    </row>
    <row r="71" spans="1:57" x14ac:dyDescent="0.15">
      <c r="A71" s="4">
        <v>70</v>
      </c>
      <c r="B71" s="4" t="s">
        <v>261</v>
      </c>
      <c r="C71" s="4" t="s">
        <v>464</v>
      </c>
      <c r="D71" s="5" t="s">
        <v>1631</v>
      </c>
      <c r="E71" s="5" t="s">
        <v>1600</v>
      </c>
      <c r="F71" s="5" t="s">
        <v>2448</v>
      </c>
      <c r="G71" s="5">
        <v>56.011676000000001</v>
      </c>
      <c r="H71" s="5">
        <v>10.224106000000001</v>
      </c>
      <c r="I71" s="4" t="s">
        <v>534</v>
      </c>
      <c r="J71" s="4" t="s">
        <v>2443</v>
      </c>
      <c r="K71" s="4"/>
      <c r="L71" s="4" t="s">
        <v>5</v>
      </c>
      <c r="M71" s="4">
        <v>5360</v>
      </c>
      <c r="N71" s="4">
        <v>4330</v>
      </c>
      <c r="O71" s="19">
        <f t="shared" si="13"/>
        <v>4845</v>
      </c>
      <c r="P71" s="4" t="s">
        <v>2557</v>
      </c>
      <c r="Q71" s="4">
        <v>1965</v>
      </c>
      <c r="R71" s="4" t="s">
        <v>2481</v>
      </c>
      <c r="S71" s="4">
        <v>85</v>
      </c>
      <c r="T71" s="7" t="s">
        <v>2543</v>
      </c>
      <c r="U71" s="7"/>
      <c r="V71" s="7">
        <f>Y71/S71</f>
        <v>0.4823529411764706</v>
      </c>
      <c r="W71" s="19">
        <f t="shared" si="14"/>
        <v>4</v>
      </c>
      <c r="X71" s="4">
        <v>747</v>
      </c>
      <c r="Y71" s="19">
        <f>SUM(AG71,AP71,BA71,BC71)</f>
        <v>41</v>
      </c>
      <c r="Z71" s="51">
        <v>18</v>
      </c>
      <c r="AA71" s="51">
        <v>13</v>
      </c>
      <c r="AB71" s="51"/>
      <c r="AC71" s="51"/>
      <c r="AD71" s="51"/>
      <c r="AE71" s="51"/>
      <c r="AF71" s="51"/>
      <c r="AG71" s="1">
        <f t="shared" si="15"/>
        <v>31</v>
      </c>
      <c r="AH71" s="49">
        <v>9</v>
      </c>
      <c r="AI71" s="49"/>
      <c r="AJ71" s="49"/>
      <c r="AK71" s="49"/>
      <c r="AL71" s="49"/>
      <c r="AM71" s="49"/>
      <c r="AN71" s="49"/>
      <c r="AO71" s="49"/>
      <c r="AP71" s="1">
        <f t="shared" si="16"/>
        <v>9</v>
      </c>
      <c r="AQ71" s="52"/>
      <c r="AR71" s="52"/>
      <c r="AS71" s="52"/>
      <c r="AT71" s="52"/>
      <c r="AU71" s="52"/>
      <c r="AV71" s="52"/>
      <c r="AW71" s="52"/>
      <c r="AX71" s="52"/>
      <c r="AY71" s="52"/>
      <c r="AZ71" s="52"/>
      <c r="BA71" s="1">
        <f t="shared" si="17"/>
        <v>0</v>
      </c>
      <c r="BB71" s="63">
        <v>1</v>
      </c>
      <c r="BC71" s="1">
        <f t="shared" si="18"/>
        <v>1</v>
      </c>
      <c r="BD71" s="4" t="s">
        <v>2664</v>
      </c>
      <c r="BE71" s="4"/>
    </row>
    <row r="72" spans="1:57" x14ac:dyDescent="0.15">
      <c r="A72" s="4">
        <v>71</v>
      </c>
      <c r="B72" s="4" t="s">
        <v>262</v>
      </c>
      <c r="C72" s="4" t="s">
        <v>464</v>
      </c>
      <c r="D72" s="5" t="s">
        <v>1631</v>
      </c>
      <c r="E72" s="5" t="s">
        <v>1600</v>
      </c>
      <c r="F72" s="5" t="s">
        <v>2448</v>
      </c>
      <c r="G72" s="5">
        <v>56.026524000000002</v>
      </c>
      <c r="H72" s="5">
        <v>10.255637</v>
      </c>
      <c r="I72" s="4" t="s">
        <v>534</v>
      </c>
      <c r="J72" s="4" t="s">
        <v>2443</v>
      </c>
      <c r="K72" s="4"/>
      <c r="L72" s="4" t="s">
        <v>5</v>
      </c>
      <c r="M72" s="4">
        <v>4520</v>
      </c>
      <c r="N72" s="4">
        <v>4000</v>
      </c>
      <c r="O72" s="19">
        <f t="shared" si="13"/>
        <v>4260</v>
      </c>
      <c r="P72" s="4" t="s">
        <v>2681</v>
      </c>
      <c r="Q72" s="4">
        <v>1980</v>
      </c>
      <c r="R72" s="4" t="s">
        <v>2444</v>
      </c>
      <c r="S72" s="19">
        <v>286</v>
      </c>
      <c r="T72" s="7">
        <v>0.5</v>
      </c>
      <c r="U72" s="7">
        <v>0.5</v>
      </c>
      <c r="V72" s="7">
        <f>Y72/S72</f>
        <v>2.097902097902098E-2</v>
      </c>
      <c r="W72" s="19">
        <f t="shared" si="14"/>
        <v>3</v>
      </c>
      <c r="X72" s="4">
        <v>255</v>
      </c>
      <c r="Y72" s="19">
        <f>SUM(AG72,AP72,BA72,BC72)</f>
        <v>6</v>
      </c>
      <c r="Z72" s="51">
        <v>4</v>
      </c>
      <c r="AA72" s="51">
        <v>1</v>
      </c>
      <c r="AB72" s="51"/>
      <c r="AC72" s="51"/>
      <c r="AD72" s="51"/>
      <c r="AE72" s="51"/>
      <c r="AF72" s="51"/>
      <c r="AG72" s="1">
        <f t="shared" si="15"/>
        <v>5</v>
      </c>
      <c r="AH72" s="49"/>
      <c r="AI72" s="49"/>
      <c r="AJ72" s="49"/>
      <c r="AK72" s="49"/>
      <c r="AL72" s="49"/>
      <c r="AM72" s="49"/>
      <c r="AN72" s="49"/>
      <c r="AO72" s="49"/>
      <c r="AP72" s="1">
        <f t="shared" si="16"/>
        <v>0</v>
      </c>
      <c r="AQ72" s="52"/>
      <c r="AR72" s="52"/>
      <c r="AS72" s="52"/>
      <c r="AT72" s="52"/>
      <c r="AU72" s="52"/>
      <c r="AV72" s="52"/>
      <c r="AW72" s="52"/>
      <c r="AX72" s="52"/>
      <c r="AY72" s="52">
        <v>1</v>
      </c>
      <c r="AZ72" s="52"/>
      <c r="BA72" s="1">
        <f t="shared" si="17"/>
        <v>1</v>
      </c>
      <c r="BB72" s="63"/>
      <c r="BC72" s="1">
        <f t="shared" si="18"/>
        <v>0</v>
      </c>
      <c r="BD72" s="4" t="s">
        <v>2664</v>
      </c>
      <c r="BE72" s="4"/>
    </row>
    <row r="73" spans="1:57" x14ac:dyDescent="0.15">
      <c r="A73" s="4">
        <v>72</v>
      </c>
      <c r="B73" s="4" t="s">
        <v>273</v>
      </c>
      <c r="C73" s="4" t="s">
        <v>464</v>
      </c>
      <c r="D73" s="5" t="s">
        <v>2559</v>
      </c>
      <c r="E73" s="5" t="s">
        <v>1600</v>
      </c>
      <c r="F73" s="5" t="s">
        <v>2442</v>
      </c>
      <c r="G73" s="5">
        <v>55.486105999999999</v>
      </c>
      <c r="H73" s="5">
        <v>12.146153999999999</v>
      </c>
      <c r="I73" s="4" t="s">
        <v>999</v>
      </c>
      <c r="J73" s="4" t="s">
        <v>2443</v>
      </c>
      <c r="K73" s="4"/>
      <c r="L73" s="4" t="s">
        <v>5</v>
      </c>
      <c r="M73" s="4">
        <v>4450</v>
      </c>
      <c r="N73" s="4">
        <v>4000</v>
      </c>
      <c r="O73" s="19">
        <f t="shared" si="13"/>
        <v>4225</v>
      </c>
      <c r="P73" s="4" t="s">
        <v>2723</v>
      </c>
      <c r="Q73" s="4">
        <v>1971</v>
      </c>
      <c r="R73" s="4" t="s">
        <v>2481</v>
      </c>
      <c r="S73" s="19">
        <v>50</v>
      </c>
      <c r="T73" s="7">
        <v>10</v>
      </c>
      <c r="U73" s="7">
        <v>10</v>
      </c>
      <c r="V73" s="7">
        <f>Y73/S73</f>
        <v>3.32</v>
      </c>
      <c r="W73" s="19">
        <f t="shared" si="14"/>
        <v>4</v>
      </c>
      <c r="X73" s="19">
        <v>1340</v>
      </c>
      <c r="Y73" s="19">
        <f>SUM(AG73,AP73,BA73,BC73)</f>
        <v>166</v>
      </c>
      <c r="Z73" s="51">
        <v>91</v>
      </c>
      <c r="AA73" s="51">
        <v>9</v>
      </c>
      <c r="AB73" s="51">
        <v>43</v>
      </c>
      <c r="AC73" s="51"/>
      <c r="AD73" s="51"/>
      <c r="AE73" s="51"/>
      <c r="AF73" s="51"/>
      <c r="AG73" s="1">
        <f t="shared" si="15"/>
        <v>143</v>
      </c>
      <c r="AH73" s="49"/>
      <c r="AI73" s="49"/>
      <c r="AJ73" s="49"/>
      <c r="AK73" s="49"/>
      <c r="AL73" s="49"/>
      <c r="AM73" s="49"/>
      <c r="AN73" s="49"/>
      <c r="AO73" s="49"/>
      <c r="AP73" s="1">
        <f t="shared" si="16"/>
        <v>0</v>
      </c>
      <c r="AQ73" s="52"/>
      <c r="AR73" s="52"/>
      <c r="AS73" s="52"/>
      <c r="AT73" s="52"/>
      <c r="AU73" s="52"/>
      <c r="AV73" s="52"/>
      <c r="AW73" s="52"/>
      <c r="AX73" s="52"/>
      <c r="AY73" s="52"/>
      <c r="AZ73" s="52"/>
      <c r="BA73" s="1">
        <f t="shared" si="17"/>
        <v>0</v>
      </c>
      <c r="BB73" s="63">
        <v>23</v>
      </c>
      <c r="BC73" s="1">
        <f t="shared" si="18"/>
        <v>23</v>
      </c>
      <c r="BD73" s="4" t="s">
        <v>2664</v>
      </c>
      <c r="BE73" s="4"/>
    </row>
    <row r="74" spans="1:57" x14ac:dyDescent="0.15">
      <c r="A74" s="4">
        <v>73</v>
      </c>
      <c r="B74" s="4" t="s">
        <v>276</v>
      </c>
      <c r="C74" s="4" t="s">
        <v>464</v>
      </c>
      <c r="D74" s="4" t="s">
        <v>1599</v>
      </c>
      <c r="E74" s="4" t="s">
        <v>1600</v>
      </c>
      <c r="F74" s="4" t="s">
        <v>2442</v>
      </c>
      <c r="G74" s="5">
        <v>55.762735999999997</v>
      </c>
      <c r="H74" s="5">
        <v>12.579822</v>
      </c>
      <c r="I74" s="4" t="s">
        <v>999</v>
      </c>
      <c r="J74" s="4" t="s">
        <v>2443</v>
      </c>
      <c r="K74" s="4"/>
      <c r="L74" s="4" t="s">
        <v>5</v>
      </c>
      <c r="M74" s="4">
        <v>5400</v>
      </c>
      <c r="N74" s="4">
        <v>4000</v>
      </c>
      <c r="O74" s="19">
        <f t="shared" si="13"/>
        <v>4700</v>
      </c>
      <c r="P74" s="4" t="s">
        <v>2724</v>
      </c>
      <c r="Q74" s="4">
        <v>1939</v>
      </c>
      <c r="R74" s="4" t="s">
        <v>2481</v>
      </c>
      <c r="S74" s="19">
        <v>143</v>
      </c>
      <c r="T74" s="7">
        <v>5</v>
      </c>
      <c r="U74" s="7">
        <v>5</v>
      </c>
      <c r="V74" s="7">
        <f>Y74/S74</f>
        <v>4.8951048951048952E-2</v>
      </c>
      <c r="W74" s="19">
        <f t="shared" si="14"/>
        <v>3</v>
      </c>
      <c r="X74" s="4">
        <v>81</v>
      </c>
      <c r="Y74" s="19">
        <f>SUM(AG74,AP74,BA74,BC74)</f>
        <v>7</v>
      </c>
      <c r="Z74" s="51">
        <v>3</v>
      </c>
      <c r="AA74" s="51">
        <v>3</v>
      </c>
      <c r="AB74" s="51"/>
      <c r="AC74" s="51"/>
      <c r="AD74" s="51"/>
      <c r="AE74" s="51"/>
      <c r="AF74" s="51"/>
      <c r="AG74" s="1">
        <f t="shared" si="15"/>
        <v>6</v>
      </c>
      <c r="AH74" s="49"/>
      <c r="AI74" s="49"/>
      <c r="AJ74" s="49"/>
      <c r="AK74" s="49"/>
      <c r="AL74" s="49"/>
      <c r="AM74" s="49"/>
      <c r="AN74" s="49"/>
      <c r="AO74" s="49"/>
      <c r="AP74" s="1">
        <f t="shared" si="16"/>
        <v>0</v>
      </c>
      <c r="AQ74" s="52"/>
      <c r="AR74" s="52"/>
      <c r="AS74" s="52"/>
      <c r="AT74" s="52"/>
      <c r="AU74" s="52"/>
      <c r="AV74" s="52"/>
      <c r="AW74" s="52"/>
      <c r="AX74" s="52"/>
      <c r="AY74" s="52"/>
      <c r="AZ74" s="52"/>
      <c r="BA74" s="1">
        <f t="shared" si="17"/>
        <v>0</v>
      </c>
      <c r="BB74" s="63">
        <v>1</v>
      </c>
      <c r="BC74" s="1">
        <f t="shared" si="18"/>
        <v>1</v>
      </c>
      <c r="BD74" s="4" t="s">
        <v>2664</v>
      </c>
      <c r="BE74" s="4"/>
    </row>
    <row r="75" spans="1:57" x14ac:dyDescent="0.15">
      <c r="A75" s="4">
        <v>74</v>
      </c>
      <c r="B75" s="4" t="s">
        <v>281</v>
      </c>
      <c r="C75" s="4" t="s">
        <v>11126</v>
      </c>
      <c r="D75" s="5" t="s">
        <v>2518</v>
      </c>
      <c r="E75" s="5" t="s">
        <v>1600</v>
      </c>
      <c r="F75" s="5" t="s">
        <v>2448</v>
      </c>
      <c r="G75" s="5">
        <v>55.753426422160501</v>
      </c>
      <c r="H75" s="64">
        <v>9.74817495677922</v>
      </c>
      <c r="I75" s="4" t="s">
        <v>534</v>
      </c>
      <c r="J75" s="4" t="s">
        <v>2453</v>
      </c>
      <c r="K75" s="4"/>
      <c r="L75" s="4" t="s">
        <v>12</v>
      </c>
      <c r="M75" s="4">
        <v>3900</v>
      </c>
      <c r="N75" s="4">
        <v>3300</v>
      </c>
      <c r="O75" s="19">
        <f t="shared" si="13"/>
        <v>3600</v>
      </c>
      <c r="P75" s="4" t="s">
        <v>2492</v>
      </c>
      <c r="Q75" s="4">
        <v>1900</v>
      </c>
      <c r="R75" s="4" t="s">
        <v>2481</v>
      </c>
      <c r="S75" s="4">
        <v>86</v>
      </c>
      <c r="T75" s="7" t="s">
        <v>2493</v>
      </c>
      <c r="U75" s="7"/>
      <c r="V75" s="4"/>
      <c r="W75" s="19">
        <f t="shared" si="14"/>
        <v>0</v>
      </c>
      <c r="X75" s="4" t="s">
        <v>1683</v>
      </c>
      <c r="Y75" s="19" t="s">
        <v>1683</v>
      </c>
      <c r="Z75" s="51"/>
      <c r="AA75" s="51" t="s">
        <v>2451</v>
      </c>
      <c r="AB75" s="51" t="s">
        <v>2451</v>
      </c>
      <c r="AC75" s="51"/>
      <c r="AD75" s="51"/>
      <c r="AE75" s="51"/>
      <c r="AF75" s="51"/>
      <c r="AG75" s="1">
        <f t="shared" si="15"/>
        <v>0</v>
      </c>
      <c r="AH75" s="49"/>
      <c r="AI75" s="49"/>
      <c r="AJ75" s="49"/>
      <c r="AK75" s="49"/>
      <c r="AL75" s="49"/>
      <c r="AM75" s="49"/>
      <c r="AN75" s="49"/>
      <c r="AO75" s="49"/>
      <c r="AP75" s="1">
        <f t="shared" si="16"/>
        <v>0</v>
      </c>
      <c r="AQ75" s="52"/>
      <c r="AR75" s="52"/>
      <c r="AS75" s="52"/>
      <c r="AT75" s="52"/>
      <c r="AU75" s="52"/>
      <c r="AV75" s="52"/>
      <c r="AW75" s="52"/>
      <c r="AX75" s="52"/>
      <c r="AY75" s="52"/>
      <c r="AZ75" s="52"/>
      <c r="BA75" s="1">
        <f t="shared" si="17"/>
        <v>0</v>
      </c>
      <c r="BB75" s="63"/>
      <c r="BC75" s="1">
        <f t="shared" si="18"/>
        <v>0</v>
      </c>
      <c r="BD75" s="4"/>
      <c r="BE75" s="4" t="s">
        <v>2664</v>
      </c>
    </row>
    <row r="76" spans="1:57" x14ac:dyDescent="0.15">
      <c r="A76" s="4">
        <v>75</v>
      </c>
      <c r="B76" s="4" t="s">
        <v>284</v>
      </c>
      <c r="C76" s="4" t="s">
        <v>11126</v>
      </c>
      <c r="D76" s="5" t="s">
        <v>2447</v>
      </c>
      <c r="E76" s="5" t="s">
        <v>1600</v>
      </c>
      <c r="F76" s="5" t="s">
        <v>2448</v>
      </c>
      <c r="G76" s="5">
        <v>57.026819191144902</v>
      </c>
      <c r="H76" s="5">
        <v>9.0113869745665802</v>
      </c>
      <c r="I76" s="4" t="s">
        <v>534</v>
      </c>
      <c r="J76" s="4" t="s">
        <v>2453</v>
      </c>
      <c r="K76" s="4"/>
      <c r="L76" s="4" t="s">
        <v>12</v>
      </c>
      <c r="M76" s="4">
        <v>3900</v>
      </c>
      <c r="N76" s="4">
        <v>3300</v>
      </c>
      <c r="O76" s="19">
        <f t="shared" si="13"/>
        <v>3600</v>
      </c>
      <c r="P76" s="4" t="s">
        <v>2666</v>
      </c>
      <c r="Q76" s="4">
        <v>1933</v>
      </c>
      <c r="R76" s="4" t="s">
        <v>2481</v>
      </c>
      <c r="S76" s="7" t="s">
        <v>2455</v>
      </c>
      <c r="T76" s="7" t="s">
        <v>2466</v>
      </c>
      <c r="U76" s="7"/>
      <c r="V76" s="7"/>
      <c r="W76" s="19">
        <f t="shared" si="14"/>
        <v>0</v>
      </c>
      <c r="X76" s="19" t="s">
        <v>1683</v>
      </c>
      <c r="Y76" s="19" t="s">
        <v>1683</v>
      </c>
      <c r="Z76" s="51"/>
      <c r="AA76" s="51" t="s">
        <v>2451</v>
      </c>
      <c r="AB76" s="51"/>
      <c r="AC76" s="51"/>
      <c r="AD76" s="51"/>
      <c r="AE76" s="51"/>
      <c r="AF76" s="51"/>
      <c r="AG76" s="1">
        <f t="shared" si="15"/>
        <v>0</v>
      </c>
      <c r="AH76" s="49"/>
      <c r="AI76" s="49"/>
      <c r="AJ76" s="49"/>
      <c r="AK76" s="49"/>
      <c r="AL76" s="49"/>
      <c r="AM76" s="49"/>
      <c r="AN76" s="49"/>
      <c r="AO76" s="49"/>
      <c r="AP76" s="1">
        <f t="shared" si="16"/>
        <v>0</v>
      </c>
      <c r="AQ76" s="52"/>
      <c r="AR76" s="52"/>
      <c r="AS76" s="52"/>
      <c r="AT76" s="52"/>
      <c r="AU76" s="52"/>
      <c r="AV76" s="52"/>
      <c r="AW76" s="52"/>
      <c r="AX76" s="52"/>
      <c r="AY76" s="52"/>
      <c r="AZ76" s="52"/>
      <c r="BA76" s="1">
        <f t="shared" si="17"/>
        <v>0</v>
      </c>
      <c r="BB76" s="63"/>
      <c r="BC76" s="1">
        <f t="shared" si="18"/>
        <v>0</v>
      </c>
      <c r="BD76" s="4"/>
      <c r="BE76" s="4" t="s">
        <v>2664</v>
      </c>
    </row>
    <row r="77" spans="1:57" x14ac:dyDescent="0.15">
      <c r="A77" s="4">
        <v>76</v>
      </c>
      <c r="B77" s="4" t="s">
        <v>285</v>
      </c>
      <c r="C77" s="4" t="s">
        <v>464</v>
      </c>
      <c r="D77" s="5" t="s">
        <v>2477</v>
      </c>
      <c r="E77" s="5" t="s">
        <v>1600</v>
      </c>
      <c r="F77" s="5" t="s">
        <v>2442</v>
      </c>
      <c r="G77" s="5">
        <v>57.563491999999997</v>
      </c>
      <c r="H77" s="5">
        <v>10.425587999999999</v>
      </c>
      <c r="I77" s="4" t="s">
        <v>999</v>
      </c>
      <c r="J77" s="4" t="s">
        <v>2443</v>
      </c>
      <c r="K77" s="4" t="s">
        <v>2453</v>
      </c>
      <c r="L77" s="4" t="s">
        <v>626</v>
      </c>
      <c r="M77" s="4">
        <v>5220</v>
      </c>
      <c r="N77" s="4">
        <v>3640</v>
      </c>
      <c r="O77" s="19">
        <f t="shared" si="13"/>
        <v>4430</v>
      </c>
      <c r="P77" s="4" t="s">
        <v>1149</v>
      </c>
      <c r="Q77" s="4">
        <v>2011</v>
      </c>
      <c r="R77" s="4" t="s">
        <v>2444</v>
      </c>
      <c r="S77" s="7" t="s">
        <v>2455</v>
      </c>
      <c r="T77" s="7">
        <v>1.4</v>
      </c>
      <c r="U77" s="7">
        <v>1.4</v>
      </c>
      <c r="V77" s="7"/>
      <c r="W77" s="19">
        <f t="shared" si="14"/>
        <v>8</v>
      </c>
      <c r="X77" s="19">
        <v>2972</v>
      </c>
      <c r="Y77" s="19">
        <f>SUM(AG77,AP77,BA77,BC77)</f>
        <v>142</v>
      </c>
      <c r="Z77" s="51">
        <v>93</v>
      </c>
      <c r="AA77" s="51">
        <v>25</v>
      </c>
      <c r="AB77" s="51">
        <v>10</v>
      </c>
      <c r="AC77" s="51"/>
      <c r="AD77" s="51">
        <v>4</v>
      </c>
      <c r="AE77" s="51"/>
      <c r="AF77" s="51">
        <v>1</v>
      </c>
      <c r="AG77" s="1">
        <f t="shared" si="15"/>
        <v>133</v>
      </c>
      <c r="AH77" s="49">
        <v>6</v>
      </c>
      <c r="AI77" s="49"/>
      <c r="AJ77" s="49"/>
      <c r="AK77" s="49"/>
      <c r="AL77" s="49"/>
      <c r="AM77" s="49"/>
      <c r="AN77" s="49"/>
      <c r="AO77" s="49"/>
      <c r="AP77" s="1">
        <f t="shared" si="16"/>
        <v>6</v>
      </c>
      <c r="AQ77" s="52"/>
      <c r="AR77" s="52"/>
      <c r="AS77" s="52"/>
      <c r="AT77" s="52"/>
      <c r="AU77" s="52"/>
      <c r="AV77" s="52"/>
      <c r="AW77" s="52">
        <v>2</v>
      </c>
      <c r="AX77" s="52"/>
      <c r="AY77" s="52"/>
      <c r="AZ77" s="52"/>
      <c r="BA77" s="1">
        <f t="shared" si="17"/>
        <v>2</v>
      </c>
      <c r="BB77" s="63">
        <v>1</v>
      </c>
      <c r="BC77" s="1">
        <f t="shared" si="18"/>
        <v>1</v>
      </c>
      <c r="BD77" s="4" t="s">
        <v>2686</v>
      </c>
      <c r="BE77" s="4"/>
    </row>
    <row r="78" spans="1:57" x14ac:dyDescent="0.15">
      <c r="A78" s="4">
        <v>77</v>
      </c>
      <c r="B78" s="4" t="s">
        <v>287</v>
      </c>
      <c r="C78" s="4" t="s">
        <v>11126</v>
      </c>
      <c r="D78" s="5" t="s">
        <v>2447</v>
      </c>
      <c r="E78" s="5" t="s">
        <v>1600</v>
      </c>
      <c r="F78" s="5" t="s">
        <v>2448</v>
      </c>
      <c r="G78" s="5">
        <v>56.821181000000003</v>
      </c>
      <c r="H78" s="5">
        <v>8.6984410000000008</v>
      </c>
      <c r="I78" s="4" t="s">
        <v>534</v>
      </c>
      <c r="J78" s="4" t="s">
        <v>2478</v>
      </c>
      <c r="K78" s="4" t="s">
        <v>2443</v>
      </c>
      <c r="L78" s="4" t="s">
        <v>1332</v>
      </c>
      <c r="M78" s="4">
        <v>6000</v>
      </c>
      <c r="N78" s="4">
        <v>4340</v>
      </c>
      <c r="O78" s="19">
        <f t="shared" si="13"/>
        <v>5170</v>
      </c>
      <c r="P78" s="4" t="s">
        <v>2719</v>
      </c>
      <c r="Q78" s="4">
        <v>2009</v>
      </c>
      <c r="R78" s="4" t="s">
        <v>2444</v>
      </c>
      <c r="S78" s="7" t="s">
        <v>2455</v>
      </c>
      <c r="T78" s="7" t="s">
        <v>2466</v>
      </c>
      <c r="U78" s="7"/>
      <c r="V78" s="7"/>
      <c r="W78" s="19">
        <f t="shared" si="14"/>
        <v>0</v>
      </c>
      <c r="X78" s="19" t="s">
        <v>1683</v>
      </c>
      <c r="Y78" s="19" t="s">
        <v>1683</v>
      </c>
      <c r="Z78" s="51"/>
      <c r="AA78" s="51" t="s">
        <v>2451</v>
      </c>
      <c r="AB78" s="51"/>
      <c r="AC78" s="51"/>
      <c r="AD78" s="51"/>
      <c r="AE78" s="51"/>
      <c r="AF78" s="51"/>
      <c r="AG78" s="1">
        <f t="shared" si="15"/>
        <v>0</v>
      </c>
      <c r="AH78" s="49"/>
      <c r="AI78" s="49"/>
      <c r="AJ78" s="49"/>
      <c r="AK78" s="49"/>
      <c r="AL78" s="49"/>
      <c r="AM78" s="49"/>
      <c r="AN78" s="49"/>
      <c r="AO78" s="49"/>
      <c r="AP78" s="1">
        <f t="shared" si="16"/>
        <v>0</v>
      </c>
      <c r="AQ78" s="52"/>
      <c r="AR78" s="52"/>
      <c r="AS78" s="52"/>
      <c r="AT78" s="52"/>
      <c r="AU78" s="52"/>
      <c r="AV78" s="52"/>
      <c r="AW78" s="52"/>
      <c r="AX78" s="52"/>
      <c r="AY78" s="52"/>
      <c r="AZ78" s="52"/>
      <c r="BA78" s="1">
        <f t="shared" si="17"/>
        <v>0</v>
      </c>
      <c r="BB78" s="63"/>
      <c r="BC78" s="1">
        <f t="shared" si="18"/>
        <v>0</v>
      </c>
      <c r="BD78" s="4"/>
      <c r="BE78" s="4" t="s">
        <v>2670</v>
      </c>
    </row>
    <row r="79" spans="1:57" x14ac:dyDescent="0.15">
      <c r="A79" s="4">
        <v>78</v>
      </c>
      <c r="B79" s="4" t="s">
        <v>297</v>
      </c>
      <c r="C79" s="4" t="s">
        <v>464</v>
      </c>
      <c r="D79" s="5" t="s">
        <v>1631</v>
      </c>
      <c r="E79" s="5" t="s">
        <v>1568</v>
      </c>
      <c r="F79" s="5" t="s">
        <v>2452</v>
      </c>
      <c r="G79" s="5">
        <v>56.013039999999997</v>
      </c>
      <c r="H79" s="5">
        <v>9.9661069999999992</v>
      </c>
      <c r="I79" s="4" t="s">
        <v>999</v>
      </c>
      <c r="J79" s="4" t="s">
        <v>2443</v>
      </c>
      <c r="K79" s="4"/>
      <c r="L79" s="4" t="s">
        <v>5</v>
      </c>
      <c r="M79" s="4">
        <v>5400</v>
      </c>
      <c r="N79" s="4">
        <v>4000</v>
      </c>
      <c r="O79" s="19">
        <f t="shared" si="13"/>
        <v>4700</v>
      </c>
      <c r="P79" s="4" t="s">
        <v>2681</v>
      </c>
      <c r="Q79" s="4">
        <v>1980</v>
      </c>
      <c r="R79" s="4" t="s">
        <v>2444</v>
      </c>
      <c r="S79" s="19">
        <v>2100</v>
      </c>
      <c r="T79" s="7">
        <v>2.5</v>
      </c>
      <c r="U79" s="7">
        <v>2.5</v>
      </c>
      <c r="V79" s="7">
        <f>Y79/S79</f>
        <v>1.4285714285714286E-3</v>
      </c>
      <c r="W79" s="19">
        <f t="shared" si="14"/>
        <v>1</v>
      </c>
      <c r="X79" s="19">
        <v>5157</v>
      </c>
      <c r="Y79" s="19">
        <f t="shared" ref="Y79:Y85" si="19">SUM(AG79,AP79,BA79,BC79)</f>
        <v>3</v>
      </c>
      <c r="Z79" s="51"/>
      <c r="AA79" s="51"/>
      <c r="AB79" s="51"/>
      <c r="AC79" s="51"/>
      <c r="AD79" s="51"/>
      <c r="AE79" s="51"/>
      <c r="AF79" s="51"/>
      <c r="AG79" s="1">
        <f t="shared" si="15"/>
        <v>0</v>
      </c>
      <c r="AH79" s="49"/>
      <c r="AI79" s="49"/>
      <c r="AJ79" s="49"/>
      <c r="AK79" s="49"/>
      <c r="AL79" s="49"/>
      <c r="AM79" s="49"/>
      <c r="AN79" s="49"/>
      <c r="AO79" s="49"/>
      <c r="AP79" s="1">
        <f t="shared" si="16"/>
        <v>0</v>
      </c>
      <c r="AQ79" s="52"/>
      <c r="AR79" s="52"/>
      <c r="AS79" s="52"/>
      <c r="AT79" s="52"/>
      <c r="AU79" s="52"/>
      <c r="AV79" s="52"/>
      <c r="AW79" s="52"/>
      <c r="AX79" s="52"/>
      <c r="AY79" s="52">
        <v>3</v>
      </c>
      <c r="AZ79" s="52"/>
      <c r="BA79" s="1">
        <f t="shared" si="17"/>
        <v>3</v>
      </c>
      <c r="BB79" s="63"/>
      <c r="BC79" s="1">
        <f t="shared" si="18"/>
        <v>0</v>
      </c>
      <c r="BD79" s="4" t="s">
        <v>2725</v>
      </c>
      <c r="BE79" s="4"/>
    </row>
    <row r="80" spans="1:57" x14ac:dyDescent="0.15">
      <c r="A80" s="4">
        <v>79</v>
      </c>
      <c r="B80" s="4" t="s">
        <v>2726</v>
      </c>
      <c r="C80" s="4" t="s">
        <v>464</v>
      </c>
      <c r="D80" s="4" t="s">
        <v>320</v>
      </c>
      <c r="E80" s="4" t="s">
        <v>1600</v>
      </c>
      <c r="F80" s="4" t="s">
        <v>2442</v>
      </c>
      <c r="G80" s="5">
        <v>55.916153000000001</v>
      </c>
      <c r="H80" s="5">
        <v>11.082509</v>
      </c>
      <c r="I80" s="4" t="s">
        <v>534</v>
      </c>
      <c r="J80" s="4" t="s">
        <v>2443</v>
      </c>
      <c r="K80" s="4" t="s">
        <v>2453</v>
      </c>
      <c r="L80" s="4" t="s">
        <v>626</v>
      </c>
      <c r="M80" s="4">
        <v>4780</v>
      </c>
      <c r="N80" s="4">
        <v>3370</v>
      </c>
      <c r="O80" s="19">
        <f t="shared" si="13"/>
        <v>4075</v>
      </c>
      <c r="P80" s="4" t="s">
        <v>2574</v>
      </c>
      <c r="Q80" s="4">
        <v>2021</v>
      </c>
      <c r="R80" s="4" t="s">
        <v>2444</v>
      </c>
      <c r="S80" s="7" t="s">
        <v>2455</v>
      </c>
      <c r="T80" s="7" t="s">
        <v>2445</v>
      </c>
      <c r="U80" s="19"/>
      <c r="V80" s="19"/>
      <c r="W80" s="19">
        <f t="shared" si="14"/>
        <v>3</v>
      </c>
      <c r="X80" s="19">
        <v>45</v>
      </c>
      <c r="Y80" s="19">
        <f t="shared" si="19"/>
        <v>22</v>
      </c>
      <c r="Z80" s="51">
        <v>9</v>
      </c>
      <c r="AA80" s="51">
        <v>6</v>
      </c>
      <c r="AB80" s="51"/>
      <c r="AC80" s="51"/>
      <c r="AD80" s="51"/>
      <c r="AE80" s="51"/>
      <c r="AF80" s="51"/>
      <c r="AG80" s="1">
        <f t="shared" si="15"/>
        <v>15</v>
      </c>
      <c r="AH80" s="49"/>
      <c r="AI80" s="49"/>
      <c r="AJ80" s="49"/>
      <c r="AK80" s="49"/>
      <c r="AL80" s="49"/>
      <c r="AM80" s="49"/>
      <c r="AN80" s="49"/>
      <c r="AO80" s="49"/>
      <c r="AP80" s="1">
        <f t="shared" si="16"/>
        <v>0</v>
      </c>
      <c r="AQ80" s="52"/>
      <c r="AR80" s="52"/>
      <c r="AS80" s="52"/>
      <c r="AT80" s="52"/>
      <c r="AU80" s="52"/>
      <c r="AV80" s="52"/>
      <c r="AW80" s="52"/>
      <c r="AX80" s="52"/>
      <c r="AY80" s="52"/>
      <c r="AZ80" s="52"/>
      <c r="BA80" s="1">
        <f t="shared" si="17"/>
        <v>0</v>
      </c>
      <c r="BB80" s="63">
        <v>7</v>
      </c>
      <c r="BC80" s="1">
        <f t="shared" si="18"/>
        <v>7</v>
      </c>
      <c r="BD80" s="4"/>
      <c r="BE80" s="4" t="s">
        <v>2664</v>
      </c>
    </row>
    <row r="81" spans="1:57" x14ac:dyDescent="0.15">
      <c r="A81" s="4">
        <v>80</v>
      </c>
      <c r="B81" s="4" t="s">
        <v>2727</v>
      </c>
      <c r="C81" s="4" t="s">
        <v>464</v>
      </c>
      <c r="D81" s="4" t="s">
        <v>320</v>
      </c>
      <c r="E81" s="4" t="s">
        <v>1600</v>
      </c>
      <c r="F81" s="4" t="s">
        <v>2442</v>
      </c>
      <c r="G81" s="5">
        <v>55.916153000000001</v>
      </c>
      <c r="H81" s="5">
        <v>11.082509</v>
      </c>
      <c r="I81" s="4" t="s">
        <v>534</v>
      </c>
      <c r="J81" s="4" t="s">
        <v>2443</v>
      </c>
      <c r="K81" s="4" t="s">
        <v>2453</v>
      </c>
      <c r="L81" s="4" t="s">
        <v>626</v>
      </c>
      <c r="M81" s="4">
        <v>4780</v>
      </c>
      <c r="N81" s="4">
        <v>3370</v>
      </c>
      <c r="O81" s="19">
        <f t="shared" si="13"/>
        <v>4075</v>
      </c>
      <c r="P81" s="4" t="s">
        <v>2574</v>
      </c>
      <c r="Q81" s="4">
        <v>2021</v>
      </c>
      <c r="R81" s="4" t="s">
        <v>2444</v>
      </c>
      <c r="S81" s="7" t="s">
        <v>2455</v>
      </c>
      <c r="T81" s="7" t="s">
        <v>2445</v>
      </c>
      <c r="U81" s="19"/>
      <c r="V81" s="19"/>
      <c r="W81" s="19">
        <f t="shared" si="14"/>
        <v>3</v>
      </c>
      <c r="X81" s="19">
        <v>66</v>
      </c>
      <c r="Y81" s="19">
        <f t="shared" si="19"/>
        <v>13</v>
      </c>
      <c r="Z81" s="51">
        <v>8</v>
      </c>
      <c r="AA81" s="51">
        <v>3</v>
      </c>
      <c r="AB81" s="51"/>
      <c r="AC81" s="51"/>
      <c r="AD81" s="51"/>
      <c r="AE81" s="51"/>
      <c r="AF81" s="51"/>
      <c r="AG81" s="1">
        <f t="shared" si="15"/>
        <v>11</v>
      </c>
      <c r="AH81" s="49"/>
      <c r="AI81" s="49"/>
      <c r="AJ81" s="49"/>
      <c r="AK81" s="49"/>
      <c r="AL81" s="49"/>
      <c r="AM81" s="49"/>
      <c r="AN81" s="49"/>
      <c r="AO81" s="49"/>
      <c r="AP81" s="1">
        <f t="shared" si="16"/>
        <v>0</v>
      </c>
      <c r="AQ81" s="52"/>
      <c r="AR81" s="52"/>
      <c r="AS81" s="52"/>
      <c r="AT81" s="52"/>
      <c r="AU81" s="52"/>
      <c r="AV81" s="52"/>
      <c r="AW81" s="52"/>
      <c r="AX81" s="52"/>
      <c r="AY81" s="52"/>
      <c r="AZ81" s="52"/>
      <c r="BA81" s="1">
        <f t="shared" si="17"/>
        <v>0</v>
      </c>
      <c r="BB81" s="63">
        <v>2</v>
      </c>
      <c r="BC81" s="1">
        <f t="shared" si="18"/>
        <v>2</v>
      </c>
      <c r="BD81" s="4"/>
      <c r="BE81" s="4" t="s">
        <v>2664</v>
      </c>
    </row>
    <row r="82" spans="1:57" x14ac:dyDescent="0.15">
      <c r="A82" s="4">
        <v>81</v>
      </c>
      <c r="B82" s="4" t="s">
        <v>2728</v>
      </c>
      <c r="C82" s="4" t="s">
        <v>464</v>
      </c>
      <c r="D82" s="4" t="s">
        <v>320</v>
      </c>
      <c r="E82" s="4" t="s">
        <v>1600</v>
      </c>
      <c r="F82" s="4" t="s">
        <v>2442</v>
      </c>
      <c r="G82" s="5">
        <v>55.916153000000001</v>
      </c>
      <c r="H82" s="5">
        <v>11.082509</v>
      </c>
      <c r="I82" s="4" t="s">
        <v>534</v>
      </c>
      <c r="J82" s="4" t="s">
        <v>2443</v>
      </c>
      <c r="K82" s="4" t="s">
        <v>2453</v>
      </c>
      <c r="L82" s="4" t="s">
        <v>626</v>
      </c>
      <c r="M82" s="4">
        <v>4780</v>
      </c>
      <c r="N82" s="4">
        <v>3370</v>
      </c>
      <c r="O82" s="19">
        <f t="shared" si="13"/>
        <v>4075</v>
      </c>
      <c r="P82" s="4" t="s">
        <v>2574</v>
      </c>
      <c r="Q82" s="4">
        <v>2021</v>
      </c>
      <c r="R82" s="4" t="s">
        <v>2444</v>
      </c>
      <c r="S82" s="7" t="s">
        <v>2455</v>
      </c>
      <c r="T82" s="7" t="s">
        <v>2445</v>
      </c>
      <c r="U82" s="19"/>
      <c r="V82" s="19"/>
      <c r="W82" s="19">
        <f t="shared" si="14"/>
        <v>1</v>
      </c>
      <c r="X82" s="19">
        <v>6</v>
      </c>
      <c r="Y82" s="19">
        <f t="shared" si="19"/>
        <v>2</v>
      </c>
      <c r="Z82" s="51">
        <v>2</v>
      </c>
      <c r="AA82" s="51"/>
      <c r="AB82" s="51"/>
      <c r="AC82" s="51"/>
      <c r="AD82" s="51"/>
      <c r="AE82" s="51"/>
      <c r="AF82" s="51"/>
      <c r="AG82" s="1">
        <f t="shared" si="15"/>
        <v>2</v>
      </c>
      <c r="AH82" s="49"/>
      <c r="AI82" s="49"/>
      <c r="AJ82" s="49"/>
      <c r="AK82" s="49"/>
      <c r="AL82" s="49"/>
      <c r="AM82" s="49"/>
      <c r="AN82" s="49"/>
      <c r="AO82" s="49"/>
      <c r="AP82" s="1">
        <f t="shared" si="16"/>
        <v>0</v>
      </c>
      <c r="AQ82" s="52"/>
      <c r="AR82" s="52"/>
      <c r="AS82" s="52"/>
      <c r="AT82" s="52"/>
      <c r="AU82" s="52"/>
      <c r="AV82" s="52"/>
      <c r="AW82" s="52"/>
      <c r="AX82" s="52"/>
      <c r="AY82" s="52"/>
      <c r="AZ82" s="52"/>
      <c r="BA82" s="1">
        <f t="shared" si="17"/>
        <v>0</v>
      </c>
      <c r="BB82" s="63"/>
      <c r="BC82" s="1">
        <f t="shared" si="18"/>
        <v>0</v>
      </c>
      <c r="BD82" s="4"/>
      <c r="BE82" s="4" t="s">
        <v>2664</v>
      </c>
    </row>
    <row r="83" spans="1:57" x14ac:dyDescent="0.15">
      <c r="A83" s="4">
        <v>82</v>
      </c>
      <c r="B83" s="4" t="s">
        <v>2729</v>
      </c>
      <c r="C83" s="4" t="s">
        <v>464</v>
      </c>
      <c r="D83" s="4" t="s">
        <v>320</v>
      </c>
      <c r="E83" s="4" t="s">
        <v>1600</v>
      </c>
      <c r="F83" s="4" t="s">
        <v>2442</v>
      </c>
      <c r="G83" s="5">
        <v>55.916153000000001</v>
      </c>
      <c r="H83" s="5">
        <v>11.082509</v>
      </c>
      <c r="I83" s="4" t="s">
        <v>534</v>
      </c>
      <c r="J83" s="4" t="s">
        <v>2443</v>
      </c>
      <c r="K83" s="4" t="s">
        <v>2453</v>
      </c>
      <c r="L83" s="4" t="s">
        <v>626</v>
      </c>
      <c r="M83" s="4">
        <v>4780</v>
      </c>
      <c r="N83" s="4">
        <v>3370</v>
      </c>
      <c r="O83" s="19">
        <f t="shared" si="13"/>
        <v>4075</v>
      </c>
      <c r="P83" s="4" t="s">
        <v>2574</v>
      </c>
      <c r="Q83" s="4">
        <v>2021</v>
      </c>
      <c r="R83" s="4" t="s">
        <v>2444</v>
      </c>
      <c r="S83" s="7" t="s">
        <v>2455</v>
      </c>
      <c r="T83" s="7" t="s">
        <v>2445</v>
      </c>
      <c r="U83" s="19"/>
      <c r="V83" s="19"/>
      <c r="W83" s="19">
        <f t="shared" si="14"/>
        <v>2</v>
      </c>
      <c r="X83" s="19">
        <v>9</v>
      </c>
      <c r="Y83" s="19">
        <f t="shared" si="19"/>
        <v>3</v>
      </c>
      <c r="Z83" s="51">
        <v>2</v>
      </c>
      <c r="AA83" s="51">
        <v>1</v>
      </c>
      <c r="AB83" s="51"/>
      <c r="AC83" s="51"/>
      <c r="AD83" s="51"/>
      <c r="AE83" s="51"/>
      <c r="AF83" s="51"/>
      <c r="AG83" s="1">
        <f t="shared" si="15"/>
        <v>3</v>
      </c>
      <c r="AH83" s="49"/>
      <c r="AI83" s="49"/>
      <c r="AJ83" s="49"/>
      <c r="AK83" s="49"/>
      <c r="AL83" s="49"/>
      <c r="AM83" s="49"/>
      <c r="AN83" s="49"/>
      <c r="AO83" s="49"/>
      <c r="AP83" s="1">
        <f t="shared" si="16"/>
        <v>0</v>
      </c>
      <c r="AQ83" s="52"/>
      <c r="AR83" s="52"/>
      <c r="AS83" s="52"/>
      <c r="AT83" s="52"/>
      <c r="AU83" s="52"/>
      <c r="AV83" s="52"/>
      <c r="AW83" s="52"/>
      <c r="AX83" s="52"/>
      <c r="AY83" s="52"/>
      <c r="AZ83" s="52"/>
      <c r="BA83" s="1">
        <f t="shared" si="17"/>
        <v>0</v>
      </c>
      <c r="BB83" s="63"/>
      <c r="BC83" s="1">
        <f t="shared" si="18"/>
        <v>0</v>
      </c>
      <c r="BD83" s="4"/>
      <c r="BE83" s="4" t="s">
        <v>2664</v>
      </c>
    </row>
    <row r="84" spans="1:57" x14ac:dyDescent="0.15">
      <c r="A84" s="4">
        <v>83</v>
      </c>
      <c r="B84" s="4" t="s">
        <v>2730</v>
      </c>
      <c r="C84" s="4" t="s">
        <v>464</v>
      </c>
      <c r="D84" s="4" t="s">
        <v>320</v>
      </c>
      <c r="E84" s="4" t="s">
        <v>1600</v>
      </c>
      <c r="F84" s="4" t="s">
        <v>2442</v>
      </c>
      <c r="G84" s="5">
        <v>55.916153000000001</v>
      </c>
      <c r="H84" s="5">
        <v>11.082509</v>
      </c>
      <c r="I84" s="4" t="s">
        <v>534</v>
      </c>
      <c r="J84" s="4" t="s">
        <v>2443</v>
      </c>
      <c r="K84" s="4" t="s">
        <v>2453</v>
      </c>
      <c r="L84" s="4" t="s">
        <v>626</v>
      </c>
      <c r="M84" s="4">
        <v>4780</v>
      </c>
      <c r="N84" s="4">
        <v>3370</v>
      </c>
      <c r="O84" s="19">
        <f t="shared" si="13"/>
        <v>4075</v>
      </c>
      <c r="P84" s="4" t="s">
        <v>2574</v>
      </c>
      <c r="Q84" s="4">
        <v>2021</v>
      </c>
      <c r="R84" s="4" t="s">
        <v>2444</v>
      </c>
      <c r="S84" s="19">
        <v>40</v>
      </c>
      <c r="T84" s="7">
        <v>5</v>
      </c>
      <c r="U84" s="7">
        <v>5</v>
      </c>
      <c r="V84" s="7">
        <f>Y84/S84</f>
        <v>2.5000000000000001E-2</v>
      </c>
      <c r="W84" s="19">
        <f t="shared" si="14"/>
        <v>1</v>
      </c>
      <c r="X84" s="19">
        <v>11</v>
      </c>
      <c r="Y84" s="19">
        <f t="shared" si="19"/>
        <v>1</v>
      </c>
      <c r="Z84" s="51">
        <v>1</v>
      </c>
      <c r="AA84" s="51"/>
      <c r="AB84" s="51"/>
      <c r="AC84" s="51"/>
      <c r="AD84" s="51"/>
      <c r="AE84" s="51"/>
      <c r="AF84" s="51"/>
      <c r="AG84" s="1">
        <f t="shared" si="15"/>
        <v>1</v>
      </c>
      <c r="AH84" s="49"/>
      <c r="AI84" s="49"/>
      <c r="AJ84" s="49"/>
      <c r="AK84" s="49"/>
      <c r="AL84" s="49"/>
      <c r="AM84" s="49"/>
      <c r="AN84" s="49"/>
      <c r="AO84" s="49"/>
      <c r="AP84" s="1">
        <f t="shared" si="16"/>
        <v>0</v>
      </c>
      <c r="AQ84" s="52"/>
      <c r="AR84" s="52"/>
      <c r="AS84" s="52"/>
      <c r="AT84" s="52"/>
      <c r="AU84" s="52"/>
      <c r="AV84" s="52"/>
      <c r="AW84" s="52"/>
      <c r="AX84" s="52"/>
      <c r="AY84" s="52"/>
      <c r="AZ84" s="52"/>
      <c r="BA84" s="1">
        <f t="shared" si="17"/>
        <v>0</v>
      </c>
      <c r="BB84" s="63"/>
      <c r="BC84" s="1">
        <f t="shared" si="18"/>
        <v>0</v>
      </c>
      <c r="BD84" s="4"/>
      <c r="BE84" s="4" t="s">
        <v>2664</v>
      </c>
    </row>
    <row r="85" spans="1:57" x14ac:dyDescent="0.15">
      <c r="A85" s="4">
        <v>84</v>
      </c>
      <c r="B85" s="4" t="s">
        <v>300</v>
      </c>
      <c r="C85" s="4" t="s">
        <v>464</v>
      </c>
      <c r="D85" s="4" t="s">
        <v>2576</v>
      </c>
      <c r="E85" s="4" t="s">
        <v>1600</v>
      </c>
      <c r="F85" s="4" t="s">
        <v>2442</v>
      </c>
      <c r="G85" s="5">
        <v>55.444323786360997</v>
      </c>
      <c r="H85" s="5">
        <v>9.8065654417809007</v>
      </c>
      <c r="I85" s="4" t="s">
        <v>1337</v>
      </c>
      <c r="J85" s="4" t="s">
        <v>2443</v>
      </c>
      <c r="K85" s="4"/>
      <c r="L85" s="4" t="s">
        <v>5</v>
      </c>
      <c r="M85" s="4">
        <v>5210</v>
      </c>
      <c r="N85" s="4">
        <v>4000</v>
      </c>
      <c r="O85" s="19">
        <f t="shared" si="13"/>
        <v>4605</v>
      </c>
      <c r="P85" s="4" t="s">
        <v>1149</v>
      </c>
      <c r="Q85" s="4">
        <v>2011</v>
      </c>
      <c r="R85" s="4" t="s">
        <v>2481</v>
      </c>
      <c r="S85" s="19">
        <v>95</v>
      </c>
      <c r="T85" s="7" t="s">
        <v>2578</v>
      </c>
      <c r="U85" s="47" t="s">
        <v>2579</v>
      </c>
      <c r="V85" s="7">
        <f>Y85/S85</f>
        <v>0.49473684210526314</v>
      </c>
      <c r="W85" s="19">
        <f t="shared" si="14"/>
        <v>9</v>
      </c>
      <c r="X85" s="4">
        <v>517</v>
      </c>
      <c r="Y85" s="19">
        <f t="shared" si="19"/>
        <v>47</v>
      </c>
      <c r="Z85" s="51">
        <v>24</v>
      </c>
      <c r="AA85" s="51">
        <v>3</v>
      </c>
      <c r="AB85" s="51">
        <v>6</v>
      </c>
      <c r="AC85" s="51">
        <v>1</v>
      </c>
      <c r="AD85" s="51"/>
      <c r="AE85" s="51"/>
      <c r="AF85" s="51"/>
      <c r="AG85" s="1">
        <f t="shared" si="15"/>
        <v>34</v>
      </c>
      <c r="AH85" s="49">
        <v>5</v>
      </c>
      <c r="AI85" s="49"/>
      <c r="AJ85" s="49"/>
      <c r="AK85" s="49"/>
      <c r="AL85" s="49"/>
      <c r="AM85" s="49"/>
      <c r="AN85" s="49"/>
      <c r="AO85" s="49"/>
      <c r="AP85" s="1">
        <f t="shared" si="16"/>
        <v>5</v>
      </c>
      <c r="AQ85" s="52"/>
      <c r="AR85" s="52">
        <v>2</v>
      </c>
      <c r="AS85" s="52"/>
      <c r="AT85" s="52"/>
      <c r="AU85" s="52"/>
      <c r="AV85" s="52"/>
      <c r="AW85" s="52">
        <v>1</v>
      </c>
      <c r="AX85" s="52"/>
      <c r="AY85" s="52">
        <v>2</v>
      </c>
      <c r="AZ85" s="52"/>
      <c r="BA85" s="1">
        <f t="shared" si="17"/>
        <v>5</v>
      </c>
      <c r="BB85" s="63">
        <v>3</v>
      </c>
      <c r="BC85" s="1">
        <f t="shared" si="18"/>
        <v>3</v>
      </c>
      <c r="BD85" s="4" t="s">
        <v>2664</v>
      </c>
      <c r="BE85" s="4"/>
    </row>
    <row r="86" spans="1:57" x14ac:dyDescent="0.15">
      <c r="A86" s="4">
        <v>85</v>
      </c>
      <c r="B86" s="4" t="s">
        <v>320</v>
      </c>
      <c r="C86" s="4" t="s">
        <v>11126</v>
      </c>
      <c r="D86" s="4" t="s">
        <v>320</v>
      </c>
      <c r="E86" s="4" t="s">
        <v>1600</v>
      </c>
      <c r="F86" s="4" t="s">
        <v>2442</v>
      </c>
      <c r="G86" s="5">
        <v>55.916153000000001</v>
      </c>
      <c r="H86" s="5">
        <v>11.082509</v>
      </c>
      <c r="I86" s="4" t="s">
        <v>534</v>
      </c>
      <c r="J86" s="4" t="s">
        <v>2443</v>
      </c>
      <c r="K86" s="4" t="s">
        <v>2453</v>
      </c>
      <c r="L86" s="4" t="s">
        <v>626</v>
      </c>
      <c r="M86" s="4">
        <v>4780</v>
      </c>
      <c r="N86" s="4">
        <v>3370</v>
      </c>
      <c r="O86" s="19">
        <f t="shared" si="13"/>
        <v>4075</v>
      </c>
      <c r="P86" s="4" t="s">
        <v>2673</v>
      </c>
      <c r="Q86" s="4">
        <v>1904</v>
      </c>
      <c r="R86" s="4" t="s">
        <v>2481</v>
      </c>
      <c r="S86" s="7" t="s">
        <v>2455</v>
      </c>
      <c r="T86" s="7" t="s">
        <v>2445</v>
      </c>
      <c r="U86" s="19"/>
      <c r="V86" s="19"/>
      <c r="W86" s="19">
        <f t="shared" si="14"/>
        <v>0</v>
      </c>
      <c r="X86" s="19" t="s">
        <v>1683</v>
      </c>
      <c r="Y86" s="19" t="s">
        <v>1683</v>
      </c>
      <c r="Z86" s="51"/>
      <c r="AA86" s="51" t="s">
        <v>2451</v>
      </c>
      <c r="AB86" s="51"/>
      <c r="AC86" s="51"/>
      <c r="AD86" s="51"/>
      <c r="AE86" s="51"/>
      <c r="AF86" s="51"/>
      <c r="AG86" s="1">
        <f t="shared" si="15"/>
        <v>0</v>
      </c>
      <c r="AH86" s="49"/>
      <c r="AI86" s="49"/>
      <c r="AJ86" s="49"/>
      <c r="AK86" s="49"/>
      <c r="AL86" s="49"/>
      <c r="AM86" s="49"/>
      <c r="AN86" s="49"/>
      <c r="AO86" s="49"/>
      <c r="AP86" s="1">
        <f t="shared" si="16"/>
        <v>0</v>
      </c>
      <c r="AQ86" s="52"/>
      <c r="AR86" s="52"/>
      <c r="AS86" s="52"/>
      <c r="AT86" s="52"/>
      <c r="AU86" s="52"/>
      <c r="AV86" s="52"/>
      <c r="AW86" s="52"/>
      <c r="AX86" s="52"/>
      <c r="AY86" s="52"/>
      <c r="AZ86" s="52"/>
      <c r="BA86" s="1">
        <f t="shared" si="17"/>
        <v>0</v>
      </c>
      <c r="BB86" s="63"/>
      <c r="BC86" s="1">
        <f t="shared" si="18"/>
        <v>0</v>
      </c>
      <c r="BD86" s="4"/>
      <c r="BE86" s="4" t="s">
        <v>2664</v>
      </c>
    </row>
    <row r="87" spans="1:57" x14ac:dyDescent="0.15">
      <c r="A87" s="4">
        <v>86</v>
      </c>
      <c r="B87" s="4" t="s">
        <v>328</v>
      </c>
      <c r="C87" s="4" t="s">
        <v>11126</v>
      </c>
      <c r="D87" s="5" t="s">
        <v>2447</v>
      </c>
      <c r="E87" s="5" t="s">
        <v>1600</v>
      </c>
      <c r="F87" s="5" t="s">
        <v>2448</v>
      </c>
      <c r="G87" s="5">
        <v>57.045817</v>
      </c>
      <c r="H87" s="5">
        <v>9.9575639999999996</v>
      </c>
      <c r="I87" s="4" t="s">
        <v>534</v>
      </c>
      <c r="J87" s="4" t="s">
        <v>2453</v>
      </c>
      <c r="K87" s="7"/>
      <c r="L87" s="4" t="s">
        <v>12</v>
      </c>
      <c r="M87" s="4">
        <v>3900</v>
      </c>
      <c r="N87" s="4">
        <v>3370</v>
      </c>
      <c r="O87" s="19">
        <f t="shared" si="13"/>
        <v>3635</v>
      </c>
      <c r="P87" s="4" t="s">
        <v>2492</v>
      </c>
      <c r="Q87" s="4">
        <v>1900</v>
      </c>
      <c r="R87" s="4" t="s">
        <v>2481</v>
      </c>
      <c r="S87" s="19">
        <v>100</v>
      </c>
      <c r="T87" s="7" t="s">
        <v>2493</v>
      </c>
      <c r="U87" s="47"/>
      <c r="V87" s="47"/>
      <c r="W87" s="19">
        <f t="shared" si="14"/>
        <v>0</v>
      </c>
      <c r="X87" s="4" t="s">
        <v>1683</v>
      </c>
      <c r="Y87" s="19" t="s">
        <v>1683</v>
      </c>
      <c r="Z87" s="51"/>
      <c r="AA87" s="51" t="s">
        <v>2451</v>
      </c>
      <c r="AB87" s="51"/>
      <c r="AC87" s="51"/>
      <c r="AD87" s="51"/>
      <c r="AE87" s="51"/>
      <c r="AF87" s="51"/>
      <c r="AG87" s="1">
        <f t="shared" si="15"/>
        <v>0</v>
      </c>
      <c r="AH87" s="49"/>
      <c r="AI87" s="49"/>
      <c r="AJ87" s="49"/>
      <c r="AK87" s="49"/>
      <c r="AL87" s="49"/>
      <c r="AM87" s="49"/>
      <c r="AN87" s="49"/>
      <c r="AO87" s="49"/>
      <c r="AP87" s="1">
        <f t="shared" si="16"/>
        <v>0</v>
      </c>
      <c r="AQ87" s="52"/>
      <c r="AR87" s="52"/>
      <c r="AS87" s="52"/>
      <c r="AT87" s="52"/>
      <c r="AU87" s="52"/>
      <c r="AV87" s="52"/>
      <c r="AW87" s="52"/>
      <c r="AX87" s="52"/>
      <c r="AY87" s="52"/>
      <c r="AZ87" s="52"/>
      <c r="BA87" s="1">
        <f t="shared" si="17"/>
        <v>0</v>
      </c>
      <c r="BB87" s="63"/>
      <c r="BC87" s="1">
        <f t="shared" si="18"/>
        <v>0</v>
      </c>
      <c r="BD87" s="4"/>
      <c r="BE87" s="4" t="s">
        <v>2664</v>
      </c>
    </row>
    <row r="88" spans="1:57" x14ac:dyDescent="0.15">
      <c r="A88" s="4">
        <v>87</v>
      </c>
      <c r="B88" s="4" t="s">
        <v>331</v>
      </c>
      <c r="C88" s="4" t="s">
        <v>464</v>
      </c>
      <c r="D88" s="4" t="s">
        <v>2731</v>
      </c>
      <c r="E88" s="5" t="s">
        <v>1600</v>
      </c>
      <c r="F88" s="5" t="s">
        <v>2442</v>
      </c>
      <c r="G88" s="5">
        <v>55.166800000000002</v>
      </c>
      <c r="H88" s="5">
        <v>9.9841999999999995</v>
      </c>
      <c r="I88" s="4" t="s">
        <v>999</v>
      </c>
      <c r="J88" s="4" t="s">
        <v>2453</v>
      </c>
      <c r="K88" s="4"/>
      <c r="L88" s="4" t="s">
        <v>12</v>
      </c>
      <c r="M88" s="4">
        <v>3400</v>
      </c>
      <c r="N88" s="4">
        <v>3300</v>
      </c>
      <c r="O88" s="19">
        <f t="shared" si="13"/>
        <v>3350</v>
      </c>
      <c r="P88" s="4" t="s">
        <v>2732</v>
      </c>
      <c r="Q88" s="4">
        <v>2008</v>
      </c>
      <c r="R88" s="4" t="s">
        <v>2481</v>
      </c>
      <c r="S88" s="4">
        <v>163</v>
      </c>
      <c r="T88" s="7" t="s">
        <v>2466</v>
      </c>
      <c r="U88" s="47"/>
      <c r="V88" s="7">
        <f>Y88/S88</f>
        <v>1.2269938650306749E-2</v>
      </c>
      <c r="W88" s="19">
        <f t="shared" si="14"/>
        <v>1</v>
      </c>
      <c r="X88" s="4">
        <v>402</v>
      </c>
      <c r="Y88" s="19">
        <f t="shared" ref="Y88:Y95" si="20">SUM(AG88,AP88,BA88,BC88)</f>
        <v>2</v>
      </c>
      <c r="Z88" s="51"/>
      <c r="AA88" s="51">
        <v>2</v>
      </c>
      <c r="AB88" s="51"/>
      <c r="AC88" s="51"/>
      <c r="AD88" s="51"/>
      <c r="AE88" s="51"/>
      <c r="AF88" s="51"/>
      <c r="AG88" s="1">
        <f t="shared" si="15"/>
        <v>2</v>
      </c>
      <c r="AH88" s="49"/>
      <c r="AI88" s="49"/>
      <c r="AJ88" s="49"/>
      <c r="AK88" s="49"/>
      <c r="AL88" s="49"/>
      <c r="AM88" s="49"/>
      <c r="AN88" s="49"/>
      <c r="AO88" s="49"/>
      <c r="AP88" s="1">
        <f t="shared" si="16"/>
        <v>0</v>
      </c>
      <c r="AQ88" s="52"/>
      <c r="AR88" s="52"/>
      <c r="AS88" s="52"/>
      <c r="AT88" s="52"/>
      <c r="AU88" s="52"/>
      <c r="AV88" s="52"/>
      <c r="AW88" s="52"/>
      <c r="AX88" s="52"/>
      <c r="AY88" s="52"/>
      <c r="AZ88" s="52"/>
      <c r="BA88" s="1">
        <f t="shared" si="17"/>
        <v>0</v>
      </c>
      <c r="BB88" s="63"/>
      <c r="BC88" s="1">
        <f t="shared" si="18"/>
        <v>0</v>
      </c>
      <c r="BD88" s="4"/>
      <c r="BE88" s="4" t="s">
        <v>2664</v>
      </c>
    </row>
    <row r="89" spans="1:57" x14ac:dyDescent="0.15">
      <c r="A89" s="4">
        <v>88</v>
      </c>
      <c r="B89" s="4" t="s">
        <v>333</v>
      </c>
      <c r="C89" s="4" t="s">
        <v>464</v>
      </c>
      <c r="D89" s="4" t="s">
        <v>1631</v>
      </c>
      <c r="E89" s="4" t="s">
        <v>1600</v>
      </c>
      <c r="F89" s="4" t="s">
        <v>2442</v>
      </c>
      <c r="G89" s="5">
        <v>56.177880999999999</v>
      </c>
      <c r="H89" s="5">
        <v>10.443979000000001</v>
      </c>
      <c r="I89" s="4" t="s">
        <v>534</v>
      </c>
      <c r="J89" s="4" t="s">
        <v>2443</v>
      </c>
      <c r="K89" s="4"/>
      <c r="L89" s="4" t="s">
        <v>5</v>
      </c>
      <c r="M89" s="4">
        <v>5360</v>
      </c>
      <c r="N89" s="4">
        <v>4850</v>
      </c>
      <c r="O89" s="19">
        <f t="shared" si="13"/>
        <v>5105</v>
      </c>
      <c r="P89" s="4" t="s">
        <v>2583</v>
      </c>
      <c r="Q89" s="4">
        <v>2021</v>
      </c>
      <c r="R89" s="4" t="s">
        <v>2444</v>
      </c>
      <c r="S89" s="19">
        <v>28</v>
      </c>
      <c r="T89" s="7" t="s">
        <v>2584</v>
      </c>
      <c r="U89" s="47" t="s">
        <v>2528</v>
      </c>
      <c r="V89" s="7">
        <f>X89/S89</f>
        <v>3.4285714285714284</v>
      </c>
      <c r="W89" s="19">
        <f t="shared" si="14"/>
        <v>3</v>
      </c>
      <c r="X89" s="4">
        <v>96</v>
      </c>
      <c r="Y89" s="19">
        <f t="shared" si="20"/>
        <v>4</v>
      </c>
      <c r="Z89" s="51"/>
      <c r="AA89" s="51"/>
      <c r="AB89" s="51"/>
      <c r="AC89" s="51"/>
      <c r="AD89" s="51"/>
      <c r="AE89" s="51"/>
      <c r="AF89" s="51"/>
      <c r="AG89" s="1">
        <f t="shared" si="15"/>
        <v>0</v>
      </c>
      <c r="AH89" s="49"/>
      <c r="AI89" s="49"/>
      <c r="AJ89" s="49"/>
      <c r="AK89" s="49"/>
      <c r="AL89" s="49"/>
      <c r="AM89" s="49"/>
      <c r="AN89" s="49"/>
      <c r="AO89" s="49"/>
      <c r="AP89" s="1">
        <f t="shared" si="16"/>
        <v>0</v>
      </c>
      <c r="AQ89" s="52"/>
      <c r="AR89" s="52"/>
      <c r="AS89" s="52"/>
      <c r="AT89" s="52"/>
      <c r="AU89" s="52"/>
      <c r="AV89" s="52"/>
      <c r="AW89" s="52">
        <v>2</v>
      </c>
      <c r="AX89" s="52"/>
      <c r="AY89" s="52">
        <v>1</v>
      </c>
      <c r="AZ89" s="52"/>
      <c r="BA89" s="1">
        <f t="shared" si="17"/>
        <v>3</v>
      </c>
      <c r="BB89" s="63">
        <v>1</v>
      </c>
      <c r="BC89" s="1">
        <f t="shared" si="18"/>
        <v>1</v>
      </c>
      <c r="BE89" s="4" t="s">
        <v>2686</v>
      </c>
    </row>
    <row r="90" spans="1:57" x14ac:dyDescent="0.15">
      <c r="A90" s="4">
        <v>89</v>
      </c>
      <c r="B90" s="4" t="s">
        <v>338</v>
      </c>
      <c r="C90" s="4" t="s">
        <v>464</v>
      </c>
      <c r="D90" s="5" t="s">
        <v>1599</v>
      </c>
      <c r="E90" s="5" t="s">
        <v>1600</v>
      </c>
      <c r="F90" s="5" t="s">
        <v>2442</v>
      </c>
      <c r="G90" s="5">
        <v>55.684600000000003</v>
      </c>
      <c r="H90" s="5">
        <v>11.235799999999999</v>
      </c>
      <c r="I90" s="4" t="s">
        <v>999</v>
      </c>
      <c r="J90" s="4" t="s">
        <v>2443</v>
      </c>
      <c r="K90" s="4"/>
      <c r="L90" s="4" t="s">
        <v>5</v>
      </c>
      <c r="M90" s="4">
        <v>5210</v>
      </c>
      <c r="N90" s="4">
        <v>4000</v>
      </c>
      <c r="O90" s="19">
        <f t="shared" si="13"/>
        <v>4605</v>
      </c>
      <c r="P90" s="4" t="s">
        <v>2733</v>
      </c>
      <c r="Q90" s="4">
        <v>2005</v>
      </c>
      <c r="R90" s="4" t="s">
        <v>2444</v>
      </c>
      <c r="S90" s="19">
        <v>55</v>
      </c>
      <c r="T90" s="7">
        <v>4</v>
      </c>
      <c r="U90" s="47" t="s">
        <v>2459</v>
      </c>
      <c r="V90" s="7">
        <f>Y90/S90</f>
        <v>7.2727272727272724E-2</v>
      </c>
      <c r="W90" s="19">
        <f t="shared" si="14"/>
        <v>2</v>
      </c>
      <c r="X90" s="19">
        <v>1743</v>
      </c>
      <c r="Y90" s="19">
        <f t="shared" si="20"/>
        <v>4</v>
      </c>
      <c r="Z90" s="51"/>
      <c r="AA90" s="51">
        <v>3</v>
      </c>
      <c r="AB90" s="51"/>
      <c r="AC90" s="51"/>
      <c r="AD90" s="51"/>
      <c r="AE90" s="51"/>
      <c r="AF90" s="51">
        <v>1</v>
      </c>
      <c r="AG90" s="1">
        <f t="shared" si="15"/>
        <v>4</v>
      </c>
      <c r="AH90" s="49"/>
      <c r="AI90" s="49"/>
      <c r="AJ90" s="49"/>
      <c r="AK90" s="49"/>
      <c r="AL90" s="49"/>
      <c r="AM90" s="49"/>
      <c r="AN90" s="49"/>
      <c r="AO90" s="49"/>
      <c r="AP90" s="1">
        <f t="shared" si="16"/>
        <v>0</v>
      </c>
      <c r="AQ90" s="52"/>
      <c r="AR90" s="52"/>
      <c r="AS90" s="52"/>
      <c r="AT90" s="52"/>
      <c r="AU90" s="52"/>
      <c r="AV90" s="52"/>
      <c r="AW90" s="52"/>
      <c r="AX90" s="52"/>
      <c r="AY90" s="52"/>
      <c r="AZ90" s="52"/>
      <c r="BA90" s="1">
        <f t="shared" si="17"/>
        <v>0</v>
      </c>
      <c r="BB90" s="63"/>
      <c r="BC90" s="1">
        <f t="shared" si="18"/>
        <v>0</v>
      </c>
      <c r="BD90" s="4" t="s">
        <v>2661</v>
      </c>
      <c r="BE90" s="4"/>
    </row>
    <row r="91" spans="1:57" x14ac:dyDescent="0.15">
      <c r="A91" s="4">
        <v>90</v>
      </c>
      <c r="B91" s="4" t="s">
        <v>2734</v>
      </c>
      <c r="C91" s="4" t="s">
        <v>464</v>
      </c>
      <c r="D91" s="4" t="s">
        <v>1675</v>
      </c>
      <c r="E91" s="4" t="s">
        <v>1600</v>
      </c>
      <c r="F91" s="4" t="s">
        <v>2448</v>
      </c>
      <c r="G91" s="5">
        <v>55.949710000000003</v>
      </c>
      <c r="H91" s="5">
        <v>11.898104</v>
      </c>
      <c r="I91" s="4" t="s">
        <v>534</v>
      </c>
      <c r="J91" s="4" t="s">
        <v>2443</v>
      </c>
      <c r="K91" s="4"/>
      <c r="L91" s="4" t="s">
        <v>5</v>
      </c>
      <c r="M91" s="4">
        <v>4600</v>
      </c>
      <c r="N91" s="4">
        <v>4000</v>
      </c>
      <c r="O91" s="19">
        <f t="shared" si="13"/>
        <v>4300</v>
      </c>
      <c r="P91" s="4" t="s">
        <v>2588</v>
      </c>
      <c r="Q91" s="4">
        <v>1973</v>
      </c>
      <c r="R91" s="4" t="s">
        <v>2589</v>
      </c>
      <c r="S91" s="19">
        <v>77</v>
      </c>
      <c r="T91" s="7" t="s">
        <v>2466</v>
      </c>
      <c r="U91" s="47"/>
      <c r="V91" s="7">
        <f>Y91/S91</f>
        <v>0.44155844155844154</v>
      </c>
      <c r="W91" s="19">
        <f t="shared" si="14"/>
        <v>2</v>
      </c>
      <c r="X91" s="4">
        <v>1965</v>
      </c>
      <c r="Y91" s="19">
        <f t="shared" si="20"/>
        <v>34</v>
      </c>
      <c r="Z91" s="51">
        <v>33</v>
      </c>
      <c r="AA91" s="51"/>
      <c r="AB91" s="51"/>
      <c r="AC91" s="51"/>
      <c r="AD91" s="51"/>
      <c r="AE91" s="51"/>
      <c r="AF91" s="51"/>
      <c r="AG91" s="1">
        <f t="shared" si="15"/>
        <v>33</v>
      </c>
      <c r="AH91" s="49"/>
      <c r="AI91" s="49"/>
      <c r="AJ91" s="49"/>
      <c r="AK91" s="49"/>
      <c r="AL91" s="49"/>
      <c r="AM91" s="49"/>
      <c r="AN91" s="49"/>
      <c r="AO91" s="49"/>
      <c r="AP91" s="1">
        <f t="shared" si="16"/>
        <v>0</v>
      </c>
      <c r="AQ91" s="52"/>
      <c r="AR91" s="52"/>
      <c r="AS91" s="52"/>
      <c r="AT91" s="52"/>
      <c r="AU91" s="52"/>
      <c r="AV91" s="52"/>
      <c r="AW91" s="52"/>
      <c r="AX91" s="52"/>
      <c r="AY91" s="52"/>
      <c r="AZ91" s="52"/>
      <c r="BA91" s="1">
        <f t="shared" si="17"/>
        <v>0</v>
      </c>
      <c r="BB91" s="63">
        <v>1</v>
      </c>
      <c r="BC91" s="1">
        <f t="shared" si="18"/>
        <v>1</v>
      </c>
      <c r="BD91" s="4" t="s">
        <v>2686</v>
      </c>
      <c r="BE91" s="4"/>
    </row>
    <row r="92" spans="1:57" x14ac:dyDescent="0.15">
      <c r="A92" s="4">
        <v>91</v>
      </c>
      <c r="B92" s="4" t="s">
        <v>2735</v>
      </c>
      <c r="C92" s="4" t="s">
        <v>464</v>
      </c>
      <c r="D92" s="4" t="s">
        <v>1675</v>
      </c>
      <c r="E92" s="4" t="s">
        <v>1600</v>
      </c>
      <c r="F92" s="4" t="s">
        <v>2448</v>
      </c>
      <c r="G92" s="5">
        <v>55.949710000000003</v>
      </c>
      <c r="H92" s="5">
        <v>11.898104</v>
      </c>
      <c r="I92" s="4" t="s">
        <v>534</v>
      </c>
      <c r="J92" s="4" t="s">
        <v>2453</v>
      </c>
      <c r="K92" s="4"/>
      <c r="L92" s="4" t="s">
        <v>12</v>
      </c>
      <c r="M92" s="4">
        <v>3900</v>
      </c>
      <c r="N92" s="4">
        <v>3300</v>
      </c>
      <c r="O92" s="19">
        <f t="shared" si="13"/>
        <v>3600</v>
      </c>
      <c r="P92" s="4" t="s">
        <v>2588</v>
      </c>
      <c r="Q92" s="4">
        <v>1973</v>
      </c>
      <c r="R92" s="4" t="s">
        <v>2589</v>
      </c>
      <c r="S92" s="19">
        <v>77</v>
      </c>
      <c r="T92" s="7" t="s">
        <v>2466</v>
      </c>
      <c r="U92" s="47"/>
      <c r="V92" s="7">
        <f>Y92/S92</f>
        <v>0.12987012987012986</v>
      </c>
      <c r="W92" s="19">
        <f t="shared" si="14"/>
        <v>1</v>
      </c>
      <c r="X92" s="4">
        <v>623</v>
      </c>
      <c r="Y92" s="19">
        <f t="shared" si="20"/>
        <v>10</v>
      </c>
      <c r="Z92" s="51">
        <v>10</v>
      </c>
      <c r="AA92" s="51"/>
      <c r="AB92" s="51"/>
      <c r="AC92" s="51"/>
      <c r="AD92" s="51"/>
      <c r="AE92" s="51"/>
      <c r="AF92" s="51"/>
      <c r="AG92" s="1">
        <f t="shared" si="15"/>
        <v>10</v>
      </c>
      <c r="AH92" s="49"/>
      <c r="AI92" s="49"/>
      <c r="AJ92" s="49"/>
      <c r="AK92" s="49"/>
      <c r="AL92" s="49"/>
      <c r="AM92" s="49"/>
      <c r="AN92" s="49"/>
      <c r="AO92" s="49"/>
      <c r="AP92" s="1">
        <f t="shared" si="16"/>
        <v>0</v>
      </c>
      <c r="AQ92" s="52"/>
      <c r="AR92" s="52"/>
      <c r="AS92" s="52"/>
      <c r="AT92" s="52"/>
      <c r="AU92" s="52"/>
      <c r="AV92" s="52"/>
      <c r="AW92" s="52"/>
      <c r="AX92" s="52"/>
      <c r="AY92" s="52"/>
      <c r="AZ92" s="52"/>
      <c r="BA92" s="1">
        <f t="shared" si="17"/>
        <v>0</v>
      </c>
      <c r="BB92" s="63"/>
      <c r="BC92" s="1">
        <f t="shared" si="18"/>
        <v>0</v>
      </c>
      <c r="BD92" s="4" t="s">
        <v>2686</v>
      </c>
      <c r="BE92" s="4"/>
    </row>
    <row r="93" spans="1:57" x14ac:dyDescent="0.15">
      <c r="A93" s="4">
        <v>92</v>
      </c>
      <c r="B93" s="4" t="s">
        <v>2736</v>
      </c>
      <c r="C93" s="4" t="s">
        <v>464</v>
      </c>
      <c r="D93" s="4" t="s">
        <v>1675</v>
      </c>
      <c r="E93" s="4" t="s">
        <v>1600</v>
      </c>
      <c r="F93" s="4" t="s">
        <v>2448</v>
      </c>
      <c r="G93" s="5">
        <v>55.949710000000003</v>
      </c>
      <c r="H93" s="5">
        <v>11.898104</v>
      </c>
      <c r="I93" s="4" t="s">
        <v>534</v>
      </c>
      <c r="J93" s="4" t="s">
        <v>2453</v>
      </c>
      <c r="K93" s="4"/>
      <c r="L93" s="4" t="s">
        <v>12</v>
      </c>
      <c r="M93" s="4">
        <v>3300</v>
      </c>
      <c r="N93" s="4">
        <v>3020</v>
      </c>
      <c r="O93" s="19">
        <f t="shared" si="13"/>
        <v>3160</v>
      </c>
      <c r="P93" s="4" t="s">
        <v>2588</v>
      </c>
      <c r="Q93" s="4">
        <v>1973</v>
      </c>
      <c r="R93" s="4" t="s">
        <v>2589</v>
      </c>
      <c r="S93" s="19">
        <v>77</v>
      </c>
      <c r="T93" s="7" t="s">
        <v>2466</v>
      </c>
      <c r="U93" s="47"/>
      <c r="V93" s="7">
        <f>Y93/S93</f>
        <v>5.1948051948051951E-2</v>
      </c>
      <c r="W93" s="19">
        <f t="shared" si="14"/>
        <v>1</v>
      </c>
      <c r="X93" s="4">
        <v>281</v>
      </c>
      <c r="Y93" s="19">
        <f t="shared" si="20"/>
        <v>4</v>
      </c>
      <c r="Z93" s="51">
        <v>4</v>
      </c>
      <c r="AA93" s="51"/>
      <c r="AB93" s="51"/>
      <c r="AC93" s="51"/>
      <c r="AD93" s="51"/>
      <c r="AE93" s="51"/>
      <c r="AF93" s="51"/>
      <c r="AG93" s="1">
        <f t="shared" si="15"/>
        <v>4</v>
      </c>
      <c r="AH93" s="49"/>
      <c r="AI93" s="49"/>
      <c r="AJ93" s="49"/>
      <c r="AK93" s="49"/>
      <c r="AL93" s="49"/>
      <c r="AM93" s="49"/>
      <c r="AN93" s="49"/>
      <c r="AO93" s="49"/>
      <c r="AP93" s="1">
        <f t="shared" si="16"/>
        <v>0</v>
      </c>
      <c r="AQ93" s="52"/>
      <c r="AR93" s="52"/>
      <c r="AS93" s="52"/>
      <c r="AT93" s="52"/>
      <c r="AU93" s="52"/>
      <c r="AV93" s="52"/>
      <c r="AW93" s="52"/>
      <c r="AX93" s="52"/>
      <c r="AY93" s="52"/>
      <c r="AZ93" s="52"/>
      <c r="BA93" s="1">
        <f t="shared" si="17"/>
        <v>0</v>
      </c>
      <c r="BB93" s="63"/>
      <c r="BC93" s="1">
        <f t="shared" si="18"/>
        <v>0</v>
      </c>
      <c r="BD93" s="4" t="s">
        <v>2686</v>
      </c>
      <c r="BE93" s="4"/>
    </row>
    <row r="94" spans="1:57" x14ac:dyDescent="0.15">
      <c r="A94" s="4">
        <v>93</v>
      </c>
      <c r="B94" s="4" t="s">
        <v>2737</v>
      </c>
      <c r="C94" s="4" t="s">
        <v>464</v>
      </c>
      <c r="D94" s="4" t="s">
        <v>1675</v>
      </c>
      <c r="E94" s="4" t="s">
        <v>1600</v>
      </c>
      <c r="F94" s="4" t="s">
        <v>2448</v>
      </c>
      <c r="G94" s="5">
        <v>55.949710000000003</v>
      </c>
      <c r="H94" s="5">
        <v>11.898104</v>
      </c>
      <c r="I94" s="4" t="s">
        <v>534</v>
      </c>
      <c r="J94" s="4" t="s">
        <v>2453</v>
      </c>
      <c r="K94" s="4"/>
      <c r="L94" s="4" t="s">
        <v>12</v>
      </c>
      <c r="M94" s="4">
        <v>3020</v>
      </c>
      <c r="N94" s="4">
        <v>2600</v>
      </c>
      <c r="O94" s="19">
        <f t="shared" si="13"/>
        <v>2810</v>
      </c>
      <c r="P94" s="4" t="s">
        <v>2588</v>
      </c>
      <c r="Q94" s="4">
        <v>1973</v>
      </c>
      <c r="R94" s="4" t="s">
        <v>2589</v>
      </c>
      <c r="S94" s="19">
        <v>77</v>
      </c>
      <c r="T94" s="7" t="s">
        <v>2466</v>
      </c>
      <c r="U94" s="47"/>
      <c r="V94" s="7">
        <f>Y94/S94</f>
        <v>2.5974025974025976E-2</v>
      </c>
      <c r="W94" s="19">
        <f t="shared" si="14"/>
        <v>1</v>
      </c>
      <c r="X94" s="4">
        <v>70</v>
      </c>
      <c r="Y94" s="19">
        <f t="shared" si="20"/>
        <v>2</v>
      </c>
      <c r="Z94" s="51">
        <v>2</v>
      </c>
      <c r="AA94" s="51"/>
      <c r="AB94" s="51"/>
      <c r="AC94" s="51"/>
      <c r="AD94" s="51"/>
      <c r="AE94" s="51"/>
      <c r="AF94" s="51"/>
      <c r="AG94" s="1">
        <f t="shared" si="15"/>
        <v>2</v>
      </c>
      <c r="AH94" s="49"/>
      <c r="AI94" s="49"/>
      <c r="AJ94" s="49"/>
      <c r="AK94" s="49"/>
      <c r="AL94" s="49"/>
      <c r="AM94" s="49"/>
      <c r="AN94" s="49"/>
      <c r="AO94" s="49"/>
      <c r="AP94" s="1">
        <f t="shared" si="16"/>
        <v>0</v>
      </c>
      <c r="AQ94" s="52"/>
      <c r="AR94" s="52"/>
      <c r="AS94" s="52"/>
      <c r="AT94" s="52"/>
      <c r="AU94" s="52"/>
      <c r="AV94" s="52"/>
      <c r="AW94" s="52"/>
      <c r="AX94" s="52"/>
      <c r="AY94" s="52"/>
      <c r="AZ94" s="52"/>
      <c r="BA94" s="1">
        <f t="shared" si="17"/>
        <v>0</v>
      </c>
      <c r="BB94" s="63"/>
      <c r="BC94" s="1">
        <f t="shared" si="18"/>
        <v>0</v>
      </c>
      <c r="BD94" s="4" t="s">
        <v>2686</v>
      </c>
      <c r="BE94" s="4"/>
    </row>
    <row r="95" spans="1:57" x14ac:dyDescent="0.15">
      <c r="A95" s="4">
        <v>94</v>
      </c>
      <c r="B95" s="4" t="s">
        <v>351</v>
      </c>
      <c r="C95" s="4" t="s">
        <v>464</v>
      </c>
      <c r="D95" s="4" t="s">
        <v>533</v>
      </c>
      <c r="E95" s="4" t="s">
        <v>1600</v>
      </c>
      <c r="F95" s="5" t="s">
        <v>2442</v>
      </c>
      <c r="G95" s="5">
        <v>54.9377</v>
      </c>
      <c r="H95" s="5">
        <v>10.8262</v>
      </c>
      <c r="I95" s="4" t="s">
        <v>1302</v>
      </c>
      <c r="J95" s="4" t="s">
        <v>2471</v>
      </c>
      <c r="K95" s="4"/>
      <c r="L95" s="4" t="s">
        <v>12</v>
      </c>
      <c r="M95" s="4">
        <v>2740</v>
      </c>
      <c r="N95" s="4">
        <v>2600</v>
      </c>
      <c r="O95" s="19">
        <f t="shared" si="13"/>
        <v>2670</v>
      </c>
      <c r="P95" s="4" t="s">
        <v>2715</v>
      </c>
      <c r="Q95" s="4">
        <v>1985</v>
      </c>
      <c r="R95" s="4" t="s">
        <v>2481</v>
      </c>
      <c r="S95" s="7" t="s">
        <v>2455</v>
      </c>
      <c r="T95" s="7" t="s">
        <v>2466</v>
      </c>
      <c r="U95" s="47"/>
      <c r="V95" s="47"/>
      <c r="W95" s="19">
        <f t="shared" si="14"/>
        <v>2</v>
      </c>
      <c r="X95" s="19">
        <v>3893</v>
      </c>
      <c r="Y95" s="19">
        <f t="shared" si="20"/>
        <v>124</v>
      </c>
      <c r="Z95" s="51">
        <v>23</v>
      </c>
      <c r="AA95" s="51"/>
      <c r="AB95" s="51"/>
      <c r="AC95" s="51"/>
      <c r="AD95" s="51"/>
      <c r="AE95" s="51"/>
      <c r="AF95" s="51"/>
      <c r="AG95" s="1">
        <f t="shared" si="15"/>
        <v>23</v>
      </c>
      <c r="AH95" s="49">
        <v>101</v>
      </c>
      <c r="AI95" s="49"/>
      <c r="AJ95" s="49"/>
      <c r="AK95" s="49"/>
      <c r="AL95" s="49"/>
      <c r="AM95" s="49"/>
      <c r="AN95" s="49"/>
      <c r="AO95" s="49"/>
      <c r="AP95" s="1">
        <f t="shared" si="16"/>
        <v>101</v>
      </c>
      <c r="AQ95" s="52"/>
      <c r="AR95" s="52"/>
      <c r="AS95" s="52"/>
      <c r="AT95" s="52"/>
      <c r="AU95" s="52"/>
      <c r="AV95" s="52"/>
      <c r="AW95" s="52"/>
      <c r="AX95" s="52"/>
      <c r="AY95" s="52"/>
      <c r="AZ95" s="52"/>
      <c r="BA95" s="1">
        <f t="shared" si="17"/>
        <v>0</v>
      </c>
      <c r="BB95" s="63"/>
      <c r="BC95" s="1">
        <f t="shared" si="18"/>
        <v>0</v>
      </c>
      <c r="BD95" s="4"/>
      <c r="BE95" s="4" t="s">
        <v>2664</v>
      </c>
    </row>
    <row r="96" spans="1:57" x14ac:dyDescent="0.15">
      <c r="A96" s="4">
        <v>95</v>
      </c>
      <c r="B96" s="4" t="s">
        <v>364</v>
      </c>
      <c r="C96" s="4" t="s">
        <v>11126</v>
      </c>
      <c r="D96" s="4" t="s">
        <v>2694</v>
      </c>
      <c r="E96" s="4" t="s">
        <v>1600</v>
      </c>
      <c r="F96" s="5" t="s">
        <v>2442</v>
      </c>
      <c r="G96" s="5">
        <v>55.192561128018703</v>
      </c>
      <c r="H96" s="5">
        <v>12.125670949206601</v>
      </c>
      <c r="I96" s="4" t="s">
        <v>2738</v>
      </c>
      <c r="J96" s="4" t="s">
        <v>2453</v>
      </c>
      <c r="K96" s="4"/>
      <c r="L96" s="4" t="s">
        <v>12</v>
      </c>
      <c r="M96" s="4">
        <v>3800</v>
      </c>
      <c r="N96" s="4">
        <v>3500</v>
      </c>
      <c r="O96" s="19">
        <f t="shared" si="13"/>
        <v>3650</v>
      </c>
      <c r="P96" s="4" t="s">
        <v>2739</v>
      </c>
      <c r="Q96" s="4">
        <v>1931</v>
      </c>
      <c r="R96" s="4" t="s">
        <v>2589</v>
      </c>
      <c r="S96" s="7" t="s">
        <v>2455</v>
      </c>
      <c r="T96" s="7" t="s">
        <v>2466</v>
      </c>
      <c r="U96" s="47"/>
      <c r="V96" s="47"/>
      <c r="W96" s="19">
        <f t="shared" si="14"/>
        <v>0</v>
      </c>
      <c r="X96" s="19" t="s">
        <v>1683</v>
      </c>
      <c r="Y96" s="19" t="s">
        <v>1683</v>
      </c>
      <c r="Z96" s="51" t="s">
        <v>2451</v>
      </c>
      <c r="AA96" s="51"/>
      <c r="AB96" s="51"/>
      <c r="AC96" s="51"/>
      <c r="AD96" s="51"/>
      <c r="AE96" s="51"/>
      <c r="AF96" s="51"/>
      <c r="AG96" s="1">
        <f t="shared" si="15"/>
        <v>0</v>
      </c>
      <c r="AH96" s="49"/>
      <c r="AI96" s="49"/>
      <c r="AJ96" s="49"/>
      <c r="AK96" s="49"/>
      <c r="AL96" s="49"/>
      <c r="AM96" s="49"/>
      <c r="AN96" s="49"/>
      <c r="AO96" s="49"/>
      <c r="AP96" s="1">
        <f t="shared" si="16"/>
        <v>0</v>
      </c>
      <c r="AQ96" s="52"/>
      <c r="AR96" s="52"/>
      <c r="AS96" s="52"/>
      <c r="AT96" s="52"/>
      <c r="AU96" s="52"/>
      <c r="AV96" s="52"/>
      <c r="AW96" s="52"/>
      <c r="AX96" s="52"/>
      <c r="AY96" s="52"/>
      <c r="AZ96" s="52"/>
      <c r="BA96" s="1">
        <f t="shared" si="17"/>
        <v>0</v>
      </c>
      <c r="BB96" s="63" t="s">
        <v>2451</v>
      </c>
      <c r="BC96" s="1">
        <f t="shared" si="18"/>
        <v>0</v>
      </c>
      <c r="BD96" s="4" t="s">
        <v>2664</v>
      </c>
      <c r="BE96" s="4"/>
    </row>
    <row r="97" spans="1:57" x14ac:dyDescent="0.15">
      <c r="A97" s="4">
        <v>96</v>
      </c>
      <c r="B97" s="4" t="s">
        <v>368</v>
      </c>
      <c r="C97" s="4" t="s">
        <v>464</v>
      </c>
      <c r="D97" s="4" t="s">
        <v>1675</v>
      </c>
      <c r="E97" s="4" t="s">
        <v>1600</v>
      </c>
      <c r="F97" s="4" t="s">
        <v>2448</v>
      </c>
      <c r="G97" s="5">
        <v>55.8338189919331</v>
      </c>
      <c r="H97" s="5">
        <v>12.0651203943239</v>
      </c>
      <c r="I97" s="4" t="s">
        <v>1302</v>
      </c>
      <c r="J97" s="4" t="s">
        <v>2443</v>
      </c>
      <c r="K97" s="4" t="s">
        <v>2741</v>
      </c>
      <c r="L97" s="4" t="s">
        <v>2742</v>
      </c>
      <c r="M97" s="4">
        <v>5400</v>
      </c>
      <c r="N97" s="4">
        <v>2600</v>
      </c>
      <c r="O97" s="19">
        <f t="shared" si="13"/>
        <v>4000</v>
      </c>
      <c r="P97" s="4" t="s">
        <v>2588</v>
      </c>
      <c r="Q97" s="4">
        <v>1973</v>
      </c>
      <c r="R97" s="4" t="s">
        <v>2589</v>
      </c>
      <c r="S97" s="7" t="s">
        <v>2455</v>
      </c>
      <c r="T97" s="7" t="s">
        <v>2466</v>
      </c>
      <c r="U97" s="47"/>
      <c r="V97" s="47"/>
      <c r="W97" s="19">
        <f t="shared" si="14"/>
        <v>1</v>
      </c>
      <c r="X97" s="19">
        <v>309</v>
      </c>
      <c r="Y97" s="19">
        <f t="shared" ref="Y97:Y105" si="21">SUM(AG97,AP97,BA97,BC97)</f>
        <v>10</v>
      </c>
      <c r="Z97" s="51">
        <v>10</v>
      </c>
      <c r="AA97" s="51"/>
      <c r="AB97" s="51"/>
      <c r="AC97" s="51"/>
      <c r="AD97" s="51"/>
      <c r="AE97" s="51"/>
      <c r="AF97" s="51"/>
      <c r="AG97" s="1">
        <f t="shared" si="15"/>
        <v>10</v>
      </c>
      <c r="AH97" s="49"/>
      <c r="AI97" s="49"/>
      <c r="AJ97" s="49"/>
      <c r="AK97" s="49"/>
      <c r="AL97" s="49"/>
      <c r="AM97" s="49"/>
      <c r="AN97" s="49"/>
      <c r="AO97" s="49"/>
      <c r="AP97" s="1">
        <f t="shared" si="16"/>
        <v>0</v>
      </c>
      <c r="AQ97" s="52"/>
      <c r="AR97" s="52"/>
      <c r="AS97" s="52"/>
      <c r="AT97" s="52"/>
      <c r="AU97" s="52"/>
      <c r="AV97" s="52"/>
      <c r="AW97" s="52"/>
      <c r="AX97" s="52"/>
      <c r="AY97" s="52"/>
      <c r="AZ97" s="52"/>
      <c r="BA97" s="1">
        <f t="shared" si="17"/>
        <v>0</v>
      </c>
      <c r="BB97" s="63"/>
      <c r="BC97" s="1">
        <f t="shared" si="18"/>
        <v>0</v>
      </c>
      <c r="BD97" s="4"/>
      <c r="BE97" s="4" t="s">
        <v>2664</v>
      </c>
    </row>
    <row r="98" spans="1:57" x14ac:dyDescent="0.15">
      <c r="A98" s="4">
        <v>97</v>
      </c>
      <c r="B98" s="4" t="s">
        <v>377</v>
      </c>
      <c r="C98" s="4" t="s">
        <v>464</v>
      </c>
      <c r="D98" s="4" t="s">
        <v>1631</v>
      </c>
      <c r="E98" s="4" t="s">
        <v>1600</v>
      </c>
      <c r="F98" s="4" t="s">
        <v>2448</v>
      </c>
      <c r="G98" s="5">
        <v>56.701734000000002</v>
      </c>
      <c r="H98" s="5">
        <v>10.097375</v>
      </c>
      <c r="I98" s="4" t="s">
        <v>534</v>
      </c>
      <c r="J98" s="4" t="s">
        <v>2443</v>
      </c>
      <c r="K98" s="4" t="s">
        <v>2453</v>
      </c>
      <c r="L98" s="4" t="s">
        <v>626</v>
      </c>
      <c r="M98" s="4">
        <v>4230</v>
      </c>
      <c r="N98" s="4">
        <v>3370</v>
      </c>
      <c r="O98" s="19">
        <f t="shared" ref="O98:O117" si="22">MEDIAN(M98:N98)</f>
        <v>3800</v>
      </c>
      <c r="P98" s="4" t="s">
        <v>2743</v>
      </c>
      <c r="Q98" s="4" t="s">
        <v>1683</v>
      </c>
      <c r="R98" s="4" t="s">
        <v>2444</v>
      </c>
      <c r="S98" s="4">
        <v>4</v>
      </c>
      <c r="T98" s="7" t="s">
        <v>2462</v>
      </c>
      <c r="U98" s="47" t="s">
        <v>2463</v>
      </c>
      <c r="V98" s="7">
        <f>X98/S98</f>
        <v>54.75</v>
      </c>
      <c r="W98" s="19">
        <f t="shared" ref="W98:W108" si="23">COUNT(Z98:AF98,AH98:AO98,AQ98:AZ98,BB98)</f>
        <v>2</v>
      </c>
      <c r="X98" s="19">
        <v>219</v>
      </c>
      <c r="Y98" s="19">
        <f t="shared" si="21"/>
        <v>4</v>
      </c>
      <c r="Z98" s="51"/>
      <c r="AA98" s="51">
        <v>2</v>
      </c>
      <c r="AB98" s="51"/>
      <c r="AC98" s="51"/>
      <c r="AD98" s="51"/>
      <c r="AE98" s="51"/>
      <c r="AF98" s="51"/>
      <c r="AG98" s="1">
        <f t="shared" ref="AG98:AG117" si="24">SUM(Z98:AF98)</f>
        <v>2</v>
      </c>
      <c r="AH98" s="49"/>
      <c r="AI98" s="49"/>
      <c r="AJ98" s="49"/>
      <c r="AK98" s="49"/>
      <c r="AL98" s="49"/>
      <c r="AM98" s="49"/>
      <c r="AN98" s="49"/>
      <c r="AO98" s="49"/>
      <c r="AP98" s="1">
        <f t="shared" ref="AP98:AP117" si="25">SUM(AH98:AO98)</f>
        <v>0</v>
      </c>
      <c r="AQ98" s="52"/>
      <c r="AR98" s="52"/>
      <c r="AS98" s="52"/>
      <c r="AT98" s="52"/>
      <c r="AU98" s="52"/>
      <c r="AV98" s="52"/>
      <c r="AW98" s="52">
        <v>2</v>
      </c>
      <c r="AX98" s="52"/>
      <c r="AY98" s="52"/>
      <c r="AZ98" s="52"/>
      <c r="BA98" s="1">
        <f t="shared" ref="BA98:BA117" si="26">SUM(AQ98:AZ98)</f>
        <v>2</v>
      </c>
      <c r="BB98" s="63"/>
      <c r="BC98" s="1">
        <f t="shared" ref="BC98:BC117" si="27">SUM(BB98)</f>
        <v>0</v>
      </c>
      <c r="BD98" s="4"/>
      <c r="BE98" s="4" t="s">
        <v>2686</v>
      </c>
    </row>
    <row r="99" spans="1:57" x14ac:dyDescent="0.15">
      <c r="A99" s="4">
        <v>98</v>
      </c>
      <c r="B99" s="4" t="s">
        <v>16</v>
      </c>
      <c r="C99" s="4" t="s">
        <v>464</v>
      </c>
      <c r="D99" s="4" t="s">
        <v>533</v>
      </c>
      <c r="E99" s="4" t="s">
        <v>1600</v>
      </c>
      <c r="F99" s="5" t="s">
        <v>2442</v>
      </c>
      <c r="G99" s="5">
        <v>54.875999999999998</v>
      </c>
      <c r="H99" s="5">
        <v>10.788</v>
      </c>
      <c r="I99" s="4" t="s">
        <v>1302</v>
      </c>
      <c r="J99" s="4" t="s">
        <v>2453</v>
      </c>
      <c r="K99" s="4" t="s">
        <v>2471</v>
      </c>
      <c r="L99" s="4" t="s">
        <v>12</v>
      </c>
      <c r="M99" s="4">
        <v>3300</v>
      </c>
      <c r="N99" s="4">
        <v>2600</v>
      </c>
      <c r="O99" s="19">
        <f t="shared" si="22"/>
        <v>2950</v>
      </c>
      <c r="P99" s="4" t="s">
        <v>2715</v>
      </c>
      <c r="Q99" s="4">
        <v>1985</v>
      </c>
      <c r="R99" s="4" t="s">
        <v>2481</v>
      </c>
      <c r="S99" s="7" t="s">
        <v>2455</v>
      </c>
      <c r="T99" s="7" t="s">
        <v>2466</v>
      </c>
      <c r="U99" s="47"/>
      <c r="V99" s="47"/>
      <c r="W99" s="19">
        <f t="shared" si="23"/>
        <v>1</v>
      </c>
      <c r="X99" s="19">
        <v>24985</v>
      </c>
      <c r="Y99" s="19">
        <f t="shared" si="21"/>
        <v>5</v>
      </c>
      <c r="Z99" s="51">
        <v>5</v>
      </c>
      <c r="AA99" s="51"/>
      <c r="AB99" s="51"/>
      <c r="AC99" s="51"/>
      <c r="AD99" s="51"/>
      <c r="AE99" s="51"/>
      <c r="AF99" s="51"/>
      <c r="AG99" s="1">
        <f t="shared" si="24"/>
        <v>5</v>
      </c>
      <c r="AH99" s="49"/>
      <c r="AI99" s="49"/>
      <c r="AJ99" s="49"/>
      <c r="AK99" s="49"/>
      <c r="AL99" s="49"/>
      <c r="AM99" s="49"/>
      <c r="AN99" s="49"/>
      <c r="AO99" s="49"/>
      <c r="AP99" s="1">
        <f t="shared" si="25"/>
        <v>0</v>
      </c>
      <c r="AQ99" s="52"/>
      <c r="AR99" s="52"/>
      <c r="AS99" s="52"/>
      <c r="AT99" s="52"/>
      <c r="AU99" s="52"/>
      <c r="AV99" s="52"/>
      <c r="AW99" s="52"/>
      <c r="AX99" s="52"/>
      <c r="AY99" s="52"/>
      <c r="AZ99" s="52"/>
      <c r="BA99" s="1">
        <f t="shared" si="26"/>
        <v>0</v>
      </c>
      <c r="BB99" s="63"/>
      <c r="BC99" s="1">
        <f t="shared" si="27"/>
        <v>0</v>
      </c>
      <c r="BD99" s="4"/>
      <c r="BE99" s="4" t="s">
        <v>2664</v>
      </c>
    </row>
    <row r="100" spans="1:57" x14ac:dyDescent="0.15">
      <c r="A100" s="4">
        <v>99</v>
      </c>
      <c r="B100" s="4" t="s">
        <v>389</v>
      </c>
      <c r="C100" s="4" t="s">
        <v>464</v>
      </c>
      <c r="D100" s="5" t="s">
        <v>1567</v>
      </c>
      <c r="E100" s="5" t="s">
        <v>1568</v>
      </c>
      <c r="F100" s="5" t="s">
        <v>2452</v>
      </c>
      <c r="G100" s="5">
        <v>55.626303999999998</v>
      </c>
      <c r="H100" s="5">
        <v>11.330558999999999</v>
      </c>
      <c r="I100" s="4" t="s">
        <v>999</v>
      </c>
      <c r="J100" s="4" t="s">
        <v>2443</v>
      </c>
      <c r="K100" s="4"/>
      <c r="L100" s="4" t="s">
        <v>5</v>
      </c>
      <c r="M100" s="4">
        <v>4800</v>
      </c>
      <c r="N100" s="4">
        <v>4000</v>
      </c>
      <c r="O100" s="19">
        <f t="shared" si="22"/>
        <v>4400</v>
      </c>
      <c r="P100" s="4" t="s">
        <v>2690</v>
      </c>
      <c r="Q100" s="4">
        <v>2013</v>
      </c>
      <c r="R100" s="4" t="s">
        <v>2444</v>
      </c>
      <c r="S100" s="19">
        <v>47</v>
      </c>
      <c r="T100" s="7">
        <v>4</v>
      </c>
      <c r="U100" s="47" t="s">
        <v>2459</v>
      </c>
      <c r="V100" s="7">
        <f t="shared" ref="V100:V105" si="28">Y100/S100</f>
        <v>2.1276595744680851E-2</v>
      </c>
      <c r="W100" s="19">
        <f t="shared" si="23"/>
        <v>1</v>
      </c>
      <c r="X100" s="19">
        <v>1241</v>
      </c>
      <c r="Y100" s="19">
        <f t="shared" si="21"/>
        <v>1</v>
      </c>
      <c r="Z100" s="51"/>
      <c r="AA100" s="51">
        <v>1</v>
      </c>
      <c r="AB100" s="51"/>
      <c r="AC100" s="51"/>
      <c r="AD100" s="51"/>
      <c r="AE100" s="51"/>
      <c r="AF100" s="51"/>
      <c r="AG100" s="1">
        <f t="shared" si="24"/>
        <v>1</v>
      </c>
      <c r="AH100" s="49"/>
      <c r="AI100" s="49"/>
      <c r="AJ100" s="49"/>
      <c r="AK100" s="49"/>
      <c r="AL100" s="49"/>
      <c r="AM100" s="49"/>
      <c r="AN100" s="49"/>
      <c r="AO100" s="49"/>
      <c r="AP100" s="1">
        <f t="shared" si="25"/>
        <v>0</v>
      </c>
      <c r="AQ100" s="52"/>
      <c r="AR100" s="52"/>
      <c r="AS100" s="52"/>
      <c r="AT100" s="52"/>
      <c r="AU100" s="52"/>
      <c r="AV100" s="52"/>
      <c r="AW100" s="52"/>
      <c r="AX100" s="52"/>
      <c r="AY100" s="52"/>
      <c r="AZ100" s="52"/>
      <c r="BA100" s="1">
        <f t="shared" si="26"/>
        <v>0</v>
      </c>
      <c r="BB100" s="63"/>
      <c r="BC100" s="1">
        <f t="shared" si="27"/>
        <v>0</v>
      </c>
      <c r="BD100" s="4" t="s">
        <v>2668</v>
      </c>
      <c r="BE100" s="4"/>
    </row>
    <row r="101" spans="1:57" x14ac:dyDescent="0.15">
      <c r="A101" s="4">
        <v>100</v>
      </c>
      <c r="B101" s="4" t="s">
        <v>392</v>
      </c>
      <c r="C101" s="4" t="s">
        <v>464</v>
      </c>
      <c r="D101" s="5" t="s">
        <v>2576</v>
      </c>
      <c r="E101" s="5" t="s">
        <v>1600</v>
      </c>
      <c r="F101" s="5" t="s">
        <v>2442</v>
      </c>
      <c r="G101" s="5">
        <v>55.388427</v>
      </c>
      <c r="H101" s="5">
        <v>9.8188659999996997</v>
      </c>
      <c r="I101" s="4" t="s">
        <v>1337</v>
      </c>
      <c r="J101" s="4" t="s">
        <v>2443</v>
      </c>
      <c r="K101" s="4"/>
      <c r="L101" s="4" t="s">
        <v>5</v>
      </c>
      <c r="M101" s="4">
        <v>5400</v>
      </c>
      <c r="N101" s="4">
        <v>4000</v>
      </c>
      <c r="O101" s="19">
        <f t="shared" si="22"/>
        <v>4700</v>
      </c>
      <c r="P101" s="4" t="s">
        <v>2681</v>
      </c>
      <c r="Q101" s="4">
        <v>1980</v>
      </c>
      <c r="R101" s="4" t="s">
        <v>2444</v>
      </c>
      <c r="S101" s="19">
        <v>196</v>
      </c>
      <c r="T101" s="7" t="s">
        <v>2597</v>
      </c>
      <c r="U101" s="47" t="s">
        <v>2579</v>
      </c>
      <c r="V101" s="7">
        <f t="shared" si="28"/>
        <v>1.5306122448979591E-2</v>
      </c>
      <c r="W101" s="19">
        <f t="shared" si="23"/>
        <v>2</v>
      </c>
      <c r="X101" s="19">
        <v>270</v>
      </c>
      <c r="Y101" s="19">
        <f t="shared" si="21"/>
        <v>3</v>
      </c>
      <c r="Z101" s="51">
        <v>2</v>
      </c>
      <c r="AA101" s="51"/>
      <c r="AB101" s="51"/>
      <c r="AC101" s="51"/>
      <c r="AD101" s="51"/>
      <c r="AE101" s="51"/>
      <c r="AF101" s="51"/>
      <c r="AG101" s="1">
        <f t="shared" si="24"/>
        <v>2</v>
      </c>
      <c r="AH101" s="49"/>
      <c r="AI101" s="49"/>
      <c r="AJ101" s="49"/>
      <c r="AK101" s="49"/>
      <c r="AL101" s="49"/>
      <c r="AM101" s="49"/>
      <c r="AN101" s="49"/>
      <c r="AO101" s="49"/>
      <c r="AP101" s="1">
        <f t="shared" si="25"/>
        <v>0</v>
      </c>
      <c r="AQ101" s="52"/>
      <c r="AR101" s="52"/>
      <c r="AS101" s="52"/>
      <c r="AT101" s="52"/>
      <c r="AU101" s="52"/>
      <c r="AV101" s="52"/>
      <c r="AW101" s="52"/>
      <c r="AX101" s="52"/>
      <c r="AY101" s="52"/>
      <c r="AZ101" s="52"/>
      <c r="BA101" s="1">
        <f t="shared" si="26"/>
        <v>0</v>
      </c>
      <c r="BB101" s="63">
        <v>1</v>
      </c>
      <c r="BC101" s="1">
        <f t="shared" si="27"/>
        <v>1</v>
      </c>
      <c r="BD101" s="4" t="s">
        <v>2664</v>
      </c>
      <c r="BE101" s="4"/>
    </row>
    <row r="102" spans="1:57" x14ac:dyDescent="0.15">
      <c r="A102" s="4">
        <v>101</v>
      </c>
      <c r="B102" s="4" t="s">
        <v>392</v>
      </c>
      <c r="C102" s="4" t="s">
        <v>464</v>
      </c>
      <c r="D102" s="5" t="s">
        <v>2576</v>
      </c>
      <c r="E102" s="5" t="s">
        <v>1600</v>
      </c>
      <c r="F102" s="5" t="s">
        <v>2442</v>
      </c>
      <c r="G102" s="5">
        <v>55.388427</v>
      </c>
      <c r="H102" s="5">
        <v>9.8188659999996997</v>
      </c>
      <c r="I102" s="4" t="s">
        <v>1337</v>
      </c>
      <c r="J102" s="4" t="s">
        <v>2443</v>
      </c>
      <c r="K102" s="4"/>
      <c r="L102" s="4" t="s">
        <v>5</v>
      </c>
      <c r="M102" s="4">
        <v>5400</v>
      </c>
      <c r="N102" s="4">
        <v>4000</v>
      </c>
      <c r="O102" s="19">
        <f t="shared" si="22"/>
        <v>4700</v>
      </c>
      <c r="P102" s="4" t="s">
        <v>2744</v>
      </c>
      <c r="Q102" s="4">
        <v>2013</v>
      </c>
      <c r="R102" s="4" t="s">
        <v>2444</v>
      </c>
      <c r="S102" s="19">
        <v>196</v>
      </c>
      <c r="T102" s="7" t="s">
        <v>2597</v>
      </c>
      <c r="U102" s="47" t="s">
        <v>2579</v>
      </c>
      <c r="V102" s="7">
        <f t="shared" si="28"/>
        <v>0.20918367346938777</v>
      </c>
      <c r="W102" s="19">
        <f t="shared" si="23"/>
        <v>7</v>
      </c>
      <c r="X102" s="19">
        <v>2593</v>
      </c>
      <c r="Y102" s="19">
        <f t="shared" si="21"/>
        <v>41</v>
      </c>
      <c r="Z102" s="51">
        <v>21</v>
      </c>
      <c r="AA102" s="51">
        <v>14</v>
      </c>
      <c r="AB102" s="51"/>
      <c r="AC102" s="51"/>
      <c r="AD102" s="51"/>
      <c r="AE102" s="51"/>
      <c r="AF102" s="51"/>
      <c r="AG102" s="1">
        <f t="shared" si="24"/>
        <v>35</v>
      </c>
      <c r="AH102" s="49"/>
      <c r="AI102" s="49"/>
      <c r="AJ102" s="49">
        <v>1</v>
      </c>
      <c r="AK102" s="49"/>
      <c r="AL102" s="49"/>
      <c r="AM102" s="49"/>
      <c r="AN102" s="49"/>
      <c r="AO102" s="49"/>
      <c r="AP102" s="1">
        <f t="shared" si="25"/>
        <v>1</v>
      </c>
      <c r="AQ102" s="52"/>
      <c r="AR102" s="52"/>
      <c r="AS102" s="52"/>
      <c r="AT102" s="52"/>
      <c r="AU102" s="52">
        <v>2</v>
      </c>
      <c r="AV102" s="52"/>
      <c r="AW102" s="52">
        <v>1</v>
      </c>
      <c r="AX102" s="52">
        <v>1</v>
      </c>
      <c r="AY102" s="52"/>
      <c r="AZ102" s="52"/>
      <c r="BA102" s="1">
        <f t="shared" si="26"/>
        <v>4</v>
      </c>
      <c r="BB102" s="63">
        <v>1</v>
      </c>
      <c r="BC102" s="1">
        <f t="shared" si="27"/>
        <v>1</v>
      </c>
      <c r="BD102" s="4" t="s">
        <v>2725</v>
      </c>
      <c r="BE102" s="4"/>
    </row>
    <row r="103" spans="1:57" x14ac:dyDescent="0.15">
      <c r="A103" s="4">
        <v>102</v>
      </c>
      <c r="B103" s="4" t="s">
        <v>403</v>
      </c>
      <c r="C103" s="4" t="s">
        <v>464</v>
      </c>
      <c r="D103" s="5" t="s">
        <v>1631</v>
      </c>
      <c r="E103" s="5" t="s">
        <v>1600</v>
      </c>
      <c r="F103" s="5" t="s">
        <v>2442</v>
      </c>
      <c r="G103" s="5">
        <v>56.152455000000003</v>
      </c>
      <c r="H103" s="5">
        <v>10.541892000000001</v>
      </c>
      <c r="I103" s="4" t="s">
        <v>534</v>
      </c>
      <c r="J103" s="4"/>
      <c r="K103" s="4"/>
      <c r="L103" s="4" t="s">
        <v>5</v>
      </c>
      <c r="M103" s="4">
        <v>4440</v>
      </c>
      <c r="N103" s="4">
        <v>4250</v>
      </c>
      <c r="O103" s="19">
        <f t="shared" si="22"/>
        <v>4345</v>
      </c>
      <c r="P103" s="6" t="s">
        <v>2681</v>
      </c>
      <c r="Q103" s="4">
        <v>1980</v>
      </c>
      <c r="R103" s="4" t="s">
        <v>2444</v>
      </c>
      <c r="S103" s="4">
        <v>35</v>
      </c>
      <c r="T103" s="7" t="s">
        <v>2466</v>
      </c>
      <c r="U103" s="4"/>
      <c r="V103" s="7">
        <f t="shared" si="28"/>
        <v>0.97142857142857142</v>
      </c>
      <c r="W103" s="19">
        <f t="shared" si="23"/>
        <v>3</v>
      </c>
      <c r="X103" s="4">
        <v>53</v>
      </c>
      <c r="Y103" s="19">
        <f t="shared" si="21"/>
        <v>34</v>
      </c>
      <c r="Z103" s="51"/>
      <c r="AA103" s="51">
        <v>1</v>
      </c>
      <c r="AB103" s="51"/>
      <c r="AC103" s="51"/>
      <c r="AD103" s="51"/>
      <c r="AE103" s="51"/>
      <c r="AF103" s="51"/>
      <c r="AG103" s="1">
        <f t="shared" si="24"/>
        <v>1</v>
      </c>
      <c r="AH103" s="49"/>
      <c r="AI103" s="49"/>
      <c r="AJ103" s="49">
        <v>30</v>
      </c>
      <c r="AK103" s="49"/>
      <c r="AL103" s="49"/>
      <c r="AM103" s="49"/>
      <c r="AN103" s="49"/>
      <c r="AO103" s="49"/>
      <c r="AP103" s="1">
        <f t="shared" si="25"/>
        <v>30</v>
      </c>
      <c r="AQ103" s="52"/>
      <c r="AR103" s="52"/>
      <c r="AS103" s="52"/>
      <c r="AT103" s="52"/>
      <c r="AU103" s="52"/>
      <c r="AV103" s="52"/>
      <c r="AW103" s="52"/>
      <c r="AX103" s="52"/>
      <c r="AY103" s="52"/>
      <c r="AZ103" s="52"/>
      <c r="BA103" s="1">
        <f t="shared" si="26"/>
        <v>0</v>
      </c>
      <c r="BB103" s="63">
        <v>3</v>
      </c>
      <c r="BC103" s="1">
        <f t="shared" si="27"/>
        <v>3</v>
      </c>
      <c r="BD103" s="4" t="s">
        <v>2664</v>
      </c>
      <c r="BE103" s="4"/>
    </row>
    <row r="104" spans="1:57" x14ac:dyDescent="0.15">
      <c r="A104" s="4">
        <v>103</v>
      </c>
      <c r="B104" s="4" t="s">
        <v>404</v>
      </c>
      <c r="C104" s="4" t="s">
        <v>464</v>
      </c>
      <c r="D104" s="5" t="s">
        <v>1631</v>
      </c>
      <c r="E104" s="5" t="s">
        <v>1600</v>
      </c>
      <c r="F104" s="5" t="s">
        <v>2442</v>
      </c>
      <c r="G104" s="5">
        <v>56.152455000000003</v>
      </c>
      <c r="H104" s="5">
        <v>10.541892000000001</v>
      </c>
      <c r="I104" s="4" t="s">
        <v>534</v>
      </c>
      <c r="J104" s="4" t="s">
        <v>2443</v>
      </c>
      <c r="K104" s="4" t="s">
        <v>2488</v>
      </c>
      <c r="L104" s="4" t="s">
        <v>626</v>
      </c>
      <c r="M104" s="4">
        <v>4580</v>
      </c>
      <c r="N104" s="4">
        <v>2600</v>
      </c>
      <c r="O104" s="19">
        <f t="shared" si="22"/>
        <v>3590</v>
      </c>
      <c r="P104" s="6" t="s">
        <v>2681</v>
      </c>
      <c r="Q104" s="4">
        <v>1980</v>
      </c>
      <c r="R104" s="4" t="s">
        <v>2444</v>
      </c>
      <c r="S104" s="19">
        <v>130</v>
      </c>
      <c r="T104" s="7" t="s">
        <v>2445</v>
      </c>
      <c r="U104" s="47"/>
      <c r="V104" s="7">
        <f t="shared" si="28"/>
        <v>1.0615384615384615</v>
      </c>
      <c r="W104" s="19">
        <f t="shared" si="23"/>
        <v>8</v>
      </c>
      <c r="X104" s="19">
        <v>441</v>
      </c>
      <c r="Y104" s="19">
        <f t="shared" si="21"/>
        <v>138</v>
      </c>
      <c r="Z104" s="51">
        <v>50</v>
      </c>
      <c r="AA104" s="51">
        <v>1</v>
      </c>
      <c r="AB104" s="51">
        <v>2</v>
      </c>
      <c r="AC104" s="51">
        <v>2</v>
      </c>
      <c r="AD104" s="51"/>
      <c r="AE104" s="51"/>
      <c r="AF104" s="51"/>
      <c r="AG104" s="1">
        <f t="shared" si="24"/>
        <v>55</v>
      </c>
      <c r="AH104" s="49"/>
      <c r="AI104" s="49"/>
      <c r="AJ104" s="49">
        <v>25</v>
      </c>
      <c r="AK104" s="49">
        <v>5</v>
      </c>
      <c r="AL104" s="49"/>
      <c r="AM104" s="49"/>
      <c r="AN104" s="49"/>
      <c r="AO104" s="49"/>
      <c r="AP104" s="1">
        <f t="shared" si="25"/>
        <v>30</v>
      </c>
      <c r="AQ104" s="52"/>
      <c r="AR104" s="52"/>
      <c r="AS104" s="52"/>
      <c r="AT104" s="52"/>
      <c r="AU104" s="52">
        <v>23</v>
      </c>
      <c r="AV104" s="52"/>
      <c r="AW104" s="52"/>
      <c r="AX104" s="52"/>
      <c r="AY104" s="52"/>
      <c r="AZ104" s="52"/>
      <c r="BA104" s="1">
        <f t="shared" si="26"/>
        <v>23</v>
      </c>
      <c r="BB104" s="63">
        <v>30</v>
      </c>
      <c r="BC104" s="1">
        <f t="shared" si="27"/>
        <v>30</v>
      </c>
      <c r="BD104" s="4" t="s">
        <v>2664</v>
      </c>
      <c r="BE104" s="4"/>
    </row>
    <row r="105" spans="1:57" x14ac:dyDescent="0.15">
      <c r="A105" s="4">
        <v>104</v>
      </c>
      <c r="B105" s="4" t="s">
        <v>405</v>
      </c>
      <c r="C105" s="4" t="s">
        <v>464</v>
      </c>
      <c r="D105" s="5" t="s">
        <v>1631</v>
      </c>
      <c r="E105" s="5" t="s">
        <v>1600</v>
      </c>
      <c r="F105" s="5" t="s">
        <v>2442</v>
      </c>
      <c r="G105" s="5">
        <v>56.152455000000003</v>
      </c>
      <c r="H105" s="5">
        <v>10.541892000000001</v>
      </c>
      <c r="I105" s="4" t="s">
        <v>534</v>
      </c>
      <c r="J105" s="4" t="s">
        <v>2443</v>
      </c>
      <c r="K105" s="4" t="s">
        <v>2453</v>
      </c>
      <c r="L105" s="4" t="s">
        <v>626</v>
      </c>
      <c r="M105" s="4">
        <v>4500</v>
      </c>
      <c r="N105" s="4">
        <v>3500</v>
      </c>
      <c r="O105" s="19">
        <f t="shared" si="22"/>
        <v>4000</v>
      </c>
      <c r="P105" s="4" t="s">
        <v>1149</v>
      </c>
      <c r="Q105" s="4">
        <v>2011</v>
      </c>
      <c r="R105" s="4" t="s">
        <v>2444</v>
      </c>
      <c r="S105" s="19">
        <v>199</v>
      </c>
      <c r="T105" s="7" t="s">
        <v>2599</v>
      </c>
      <c r="U105" s="47" t="s">
        <v>2600</v>
      </c>
      <c r="V105" s="7">
        <f t="shared" si="28"/>
        <v>1.7638190954773869</v>
      </c>
      <c r="W105" s="19">
        <f t="shared" si="23"/>
        <v>11</v>
      </c>
      <c r="X105" s="19">
        <v>961</v>
      </c>
      <c r="Y105" s="19">
        <f t="shared" si="21"/>
        <v>351</v>
      </c>
      <c r="Z105" s="51">
        <v>260</v>
      </c>
      <c r="AA105" s="51">
        <v>56</v>
      </c>
      <c r="AB105" s="51">
        <v>9</v>
      </c>
      <c r="AC105" s="51"/>
      <c r="AD105" s="51">
        <v>3</v>
      </c>
      <c r="AE105" s="51"/>
      <c r="AF105" s="51"/>
      <c r="AG105" s="1">
        <f t="shared" si="24"/>
        <v>328</v>
      </c>
      <c r="AH105" s="49">
        <v>6</v>
      </c>
      <c r="AI105" s="49"/>
      <c r="AJ105" s="49"/>
      <c r="AK105" s="49"/>
      <c r="AL105" s="49"/>
      <c r="AM105" s="49">
        <v>1</v>
      </c>
      <c r="AN105" s="49"/>
      <c r="AO105" s="49"/>
      <c r="AP105" s="1">
        <f t="shared" si="25"/>
        <v>7</v>
      </c>
      <c r="AQ105" s="52"/>
      <c r="AR105" s="52"/>
      <c r="AS105" s="52">
        <v>1</v>
      </c>
      <c r="AT105" s="52">
        <v>4</v>
      </c>
      <c r="AU105" s="52">
        <v>4</v>
      </c>
      <c r="AV105" s="52"/>
      <c r="AW105" s="52">
        <v>1</v>
      </c>
      <c r="AX105" s="52"/>
      <c r="AY105" s="52"/>
      <c r="AZ105" s="52"/>
      <c r="BA105" s="1">
        <f t="shared" si="26"/>
        <v>10</v>
      </c>
      <c r="BB105" s="63">
        <v>6</v>
      </c>
      <c r="BC105" s="1">
        <f t="shared" si="27"/>
        <v>6</v>
      </c>
      <c r="BD105" s="4" t="s">
        <v>2686</v>
      </c>
      <c r="BE105" s="4"/>
    </row>
    <row r="106" spans="1:57" x14ac:dyDescent="0.15">
      <c r="A106" s="4">
        <v>105</v>
      </c>
      <c r="B106" s="4" t="s">
        <v>409</v>
      </c>
      <c r="C106" s="4" t="s">
        <v>11126</v>
      </c>
      <c r="D106" s="4" t="s">
        <v>1675</v>
      </c>
      <c r="E106" s="4" t="s">
        <v>1600</v>
      </c>
      <c r="F106" s="4" t="s">
        <v>2448</v>
      </c>
      <c r="G106" s="5">
        <v>55.852603000000002</v>
      </c>
      <c r="H106" s="5">
        <v>12.559704</v>
      </c>
      <c r="I106" s="7" t="s">
        <v>664</v>
      </c>
      <c r="J106" s="4" t="s">
        <v>2478</v>
      </c>
      <c r="K106" s="4" t="s">
        <v>2443</v>
      </c>
      <c r="L106" s="4" t="s">
        <v>1332</v>
      </c>
      <c r="M106" s="4">
        <v>5500</v>
      </c>
      <c r="N106" s="4">
        <v>4490</v>
      </c>
      <c r="O106" s="19">
        <f t="shared" si="22"/>
        <v>4995</v>
      </c>
      <c r="P106" s="4" t="s">
        <v>2745</v>
      </c>
      <c r="Q106" s="4">
        <v>1976</v>
      </c>
      <c r="R106" s="4" t="s">
        <v>2444</v>
      </c>
      <c r="S106" s="19">
        <v>2500</v>
      </c>
      <c r="T106" s="7" t="s">
        <v>2604</v>
      </c>
      <c r="U106" s="47" t="s">
        <v>2457</v>
      </c>
      <c r="V106" s="4"/>
      <c r="W106" s="19">
        <f t="shared" si="23"/>
        <v>0</v>
      </c>
      <c r="X106" s="4" t="s">
        <v>1683</v>
      </c>
      <c r="Y106" s="4" t="s">
        <v>1683</v>
      </c>
      <c r="Z106" s="51" t="s">
        <v>2451</v>
      </c>
      <c r="AA106" s="51" t="s">
        <v>2451</v>
      </c>
      <c r="AB106" s="51"/>
      <c r="AC106" s="51"/>
      <c r="AD106" s="51"/>
      <c r="AE106" s="51"/>
      <c r="AF106" s="51"/>
      <c r="AG106" s="1">
        <f t="shared" si="24"/>
        <v>0</v>
      </c>
      <c r="AH106" s="49"/>
      <c r="AI106" s="49"/>
      <c r="AJ106" s="49"/>
      <c r="AK106" s="49"/>
      <c r="AL106" s="49"/>
      <c r="AM106" s="49"/>
      <c r="AN106" s="49"/>
      <c r="AO106" s="49"/>
      <c r="AP106" s="1">
        <f t="shared" si="25"/>
        <v>0</v>
      </c>
      <c r="AQ106" s="52"/>
      <c r="AR106" s="52"/>
      <c r="AS106" s="52"/>
      <c r="AT106" s="52"/>
      <c r="AU106" s="52"/>
      <c r="AV106" s="52"/>
      <c r="AW106" s="52"/>
      <c r="AX106" s="52"/>
      <c r="AY106" s="52"/>
      <c r="AZ106" s="52"/>
      <c r="BA106" s="1">
        <f t="shared" si="26"/>
        <v>0</v>
      </c>
      <c r="BB106" s="63" t="s">
        <v>2451</v>
      </c>
      <c r="BC106" s="1">
        <f t="shared" si="27"/>
        <v>0</v>
      </c>
      <c r="BD106" s="4" t="s">
        <v>2664</v>
      </c>
      <c r="BE106" s="4" t="s">
        <v>2670</v>
      </c>
    </row>
    <row r="107" spans="1:57" x14ac:dyDescent="0.15">
      <c r="A107" s="4">
        <v>106</v>
      </c>
      <c r="B107" s="4" t="s">
        <v>2605</v>
      </c>
      <c r="C107" s="4" t="s">
        <v>11126</v>
      </c>
      <c r="D107" s="4" t="s">
        <v>1675</v>
      </c>
      <c r="E107" s="4" t="s">
        <v>1600</v>
      </c>
      <c r="F107" s="4" t="s">
        <v>2448</v>
      </c>
      <c r="G107" s="5">
        <v>55.852196999999997</v>
      </c>
      <c r="H107" s="5">
        <v>12.541648</v>
      </c>
      <c r="I107" s="4" t="s">
        <v>1302</v>
      </c>
      <c r="J107" s="4" t="s">
        <v>2453</v>
      </c>
      <c r="K107" s="4" t="s">
        <v>2471</v>
      </c>
      <c r="L107" s="4" t="s">
        <v>12</v>
      </c>
      <c r="M107" s="4">
        <v>3900</v>
      </c>
      <c r="N107" s="4">
        <v>2600</v>
      </c>
      <c r="O107" s="19">
        <f t="shared" si="22"/>
        <v>3250</v>
      </c>
      <c r="P107" s="4" t="s">
        <v>2746</v>
      </c>
      <c r="Q107" s="4">
        <v>2011</v>
      </c>
      <c r="R107" s="4" t="s">
        <v>2444</v>
      </c>
      <c r="S107" s="19">
        <v>81</v>
      </c>
      <c r="T107" s="7">
        <v>3.5</v>
      </c>
      <c r="U107" s="47" t="s">
        <v>2606</v>
      </c>
      <c r="V107" s="4"/>
      <c r="W107" s="19">
        <f t="shared" si="23"/>
        <v>0</v>
      </c>
      <c r="X107" s="4" t="s">
        <v>1683</v>
      </c>
      <c r="Y107" s="4" t="s">
        <v>1683</v>
      </c>
      <c r="Z107" s="51"/>
      <c r="AA107" s="51"/>
      <c r="AB107" s="51" t="s">
        <v>2451</v>
      </c>
      <c r="AC107" s="51"/>
      <c r="AD107" s="51"/>
      <c r="AE107" s="51"/>
      <c r="AF107" s="51"/>
      <c r="AG107" s="1">
        <f t="shared" si="24"/>
        <v>0</v>
      </c>
      <c r="AH107" s="49"/>
      <c r="AI107" s="49"/>
      <c r="AJ107" s="49"/>
      <c r="AK107" s="49"/>
      <c r="AL107" s="49"/>
      <c r="AM107" s="49"/>
      <c r="AN107" s="49"/>
      <c r="AO107" s="49"/>
      <c r="AP107" s="1">
        <f t="shared" si="25"/>
        <v>0</v>
      </c>
      <c r="AQ107" s="52" t="s">
        <v>2451</v>
      </c>
      <c r="AR107" s="52"/>
      <c r="AS107" s="52"/>
      <c r="AT107" s="52"/>
      <c r="AU107" s="52"/>
      <c r="AV107" s="52"/>
      <c r="AW107" s="52"/>
      <c r="AX107" s="52"/>
      <c r="AY107" s="52"/>
      <c r="AZ107" s="52"/>
      <c r="BA107" s="1">
        <f t="shared" si="26"/>
        <v>0</v>
      </c>
      <c r="BB107" s="63"/>
      <c r="BC107" s="1">
        <f t="shared" si="27"/>
        <v>0</v>
      </c>
      <c r="BD107" s="4" t="s">
        <v>2664</v>
      </c>
      <c r="BE107" s="4" t="s">
        <v>2670</v>
      </c>
    </row>
    <row r="108" spans="1:57" x14ac:dyDescent="0.15">
      <c r="A108" s="4">
        <v>107</v>
      </c>
      <c r="B108" s="4" t="s">
        <v>411</v>
      </c>
      <c r="C108" s="4" t="s">
        <v>11126</v>
      </c>
      <c r="D108" s="4" t="s">
        <v>1675</v>
      </c>
      <c r="E108" s="4" t="s">
        <v>1600</v>
      </c>
      <c r="F108" s="4" t="s">
        <v>2448</v>
      </c>
      <c r="G108" s="5">
        <v>55.848495</v>
      </c>
      <c r="H108" s="5">
        <v>12.550836</v>
      </c>
      <c r="I108" s="7" t="s">
        <v>2608</v>
      </c>
      <c r="J108" s="4" t="s">
        <v>2443</v>
      </c>
      <c r="K108" s="4"/>
      <c r="L108" s="4" t="s">
        <v>5</v>
      </c>
      <c r="M108" s="4">
        <v>5400</v>
      </c>
      <c r="N108" s="4">
        <v>4000</v>
      </c>
      <c r="O108" s="19">
        <f t="shared" si="22"/>
        <v>4700</v>
      </c>
      <c r="P108" s="4" t="s">
        <v>2747</v>
      </c>
      <c r="Q108" s="4">
        <v>1980</v>
      </c>
      <c r="R108" s="4" t="s">
        <v>2444</v>
      </c>
      <c r="S108" s="19">
        <v>480</v>
      </c>
      <c r="T108" s="7" t="s">
        <v>2610</v>
      </c>
      <c r="U108" s="47" t="s">
        <v>2463</v>
      </c>
      <c r="V108" s="4"/>
      <c r="W108" s="19">
        <f t="shared" si="23"/>
        <v>0</v>
      </c>
      <c r="X108" s="4" t="s">
        <v>1683</v>
      </c>
      <c r="Y108" s="4" t="s">
        <v>1683</v>
      </c>
      <c r="Z108" s="51" t="s">
        <v>2451</v>
      </c>
      <c r="AA108" s="51" t="s">
        <v>2451</v>
      </c>
      <c r="AB108" s="51"/>
      <c r="AC108" s="51"/>
      <c r="AD108" s="51"/>
      <c r="AE108" s="51"/>
      <c r="AF108" s="51"/>
      <c r="AG108" s="1">
        <f t="shared" si="24"/>
        <v>0</v>
      </c>
      <c r="AH108" s="49"/>
      <c r="AI108" s="49"/>
      <c r="AJ108" s="49"/>
      <c r="AK108" s="49"/>
      <c r="AL108" s="49"/>
      <c r="AM108" s="49"/>
      <c r="AN108" s="49"/>
      <c r="AO108" s="49"/>
      <c r="AP108" s="1">
        <f t="shared" si="25"/>
        <v>0</v>
      </c>
      <c r="AQ108" s="52"/>
      <c r="AR108" s="52"/>
      <c r="AS108" s="52"/>
      <c r="AT108" s="52"/>
      <c r="AU108" s="52"/>
      <c r="AV108" s="52"/>
      <c r="AW108" s="52"/>
      <c r="AX108" s="52"/>
      <c r="AY108" s="52"/>
      <c r="AZ108" s="52"/>
      <c r="BA108" s="1">
        <f t="shared" si="26"/>
        <v>0</v>
      </c>
      <c r="BB108" s="63"/>
      <c r="BC108" s="1">
        <f t="shared" si="27"/>
        <v>0</v>
      </c>
      <c r="BD108" s="4" t="s">
        <v>2664</v>
      </c>
      <c r="BE108" s="4" t="s">
        <v>2670</v>
      </c>
    </row>
    <row r="109" spans="1:57" x14ac:dyDescent="0.15">
      <c r="A109" s="4">
        <v>108</v>
      </c>
      <c r="B109" s="4" t="s">
        <v>413</v>
      </c>
      <c r="C109" s="4" t="s">
        <v>11126</v>
      </c>
      <c r="D109" s="4" t="s">
        <v>1675</v>
      </c>
      <c r="E109" s="4" t="s">
        <v>1600</v>
      </c>
      <c r="F109" s="4" t="s">
        <v>2448</v>
      </c>
      <c r="G109" s="5">
        <v>55.847631</v>
      </c>
      <c r="H109" s="5">
        <v>12.554353000000001</v>
      </c>
      <c r="I109" s="7" t="s">
        <v>1302</v>
      </c>
      <c r="J109" s="4" t="s">
        <v>2478</v>
      </c>
      <c r="K109" s="4" t="s">
        <v>2443</v>
      </c>
      <c r="L109" s="4" t="s">
        <v>1332</v>
      </c>
      <c r="M109" s="4">
        <v>6210</v>
      </c>
      <c r="N109" s="4">
        <v>4000</v>
      </c>
      <c r="O109" s="19">
        <f t="shared" si="22"/>
        <v>5105</v>
      </c>
      <c r="P109" s="4" t="s">
        <v>2748</v>
      </c>
      <c r="Q109" s="4">
        <v>2011</v>
      </c>
      <c r="R109" s="4" t="s">
        <v>2444</v>
      </c>
      <c r="S109" s="7" t="s">
        <v>2455</v>
      </c>
      <c r="T109" s="7" t="s">
        <v>2604</v>
      </c>
      <c r="U109" s="47" t="s">
        <v>2457</v>
      </c>
      <c r="V109" s="4"/>
      <c r="W109" s="19">
        <f>COUNTA(Z109:AF109,AH109:AO109,AQ109:AZ109,BB109)</f>
        <v>3</v>
      </c>
      <c r="X109" s="4" t="s">
        <v>1683</v>
      </c>
      <c r="Y109" s="4" t="s">
        <v>1683</v>
      </c>
      <c r="Z109" s="51" t="s">
        <v>2451</v>
      </c>
      <c r="AA109" s="51"/>
      <c r="AB109" s="51"/>
      <c r="AC109" s="51"/>
      <c r="AD109" s="51"/>
      <c r="AE109" s="51"/>
      <c r="AF109" s="51"/>
      <c r="AG109" s="1">
        <f t="shared" si="24"/>
        <v>0</v>
      </c>
      <c r="AH109" s="49" t="s">
        <v>2451</v>
      </c>
      <c r="AI109" s="49"/>
      <c r="AJ109" s="49"/>
      <c r="AK109" s="49"/>
      <c r="AL109" s="49"/>
      <c r="AM109" s="49"/>
      <c r="AN109" s="49"/>
      <c r="AO109" s="49"/>
      <c r="AP109" s="1">
        <f t="shared" si="25"/>
        <v>0</v>
      </c>
      <c r="AQ109" s="52"/>
      <c r="AR109" s="52"/>
      <c r="AS109" s="52"/>
      <c r="AT109" s="52"/>
      <c r="AU109" s="52"/>
      <c r="AV109" s="52"/>
      <c r="AW109" s="52"/>
      <c r="AX109" s="52"/>
      <c r="AY109" s="52"/>
      <c r="AZ109" s="52"/>
      <c r="BA109" s="1">
        <f t="shared" si="26"/>
        <v>0</v>
      </c>
      <c r="BB109" s="63" t="s">
        <v>2451</v>
      </c>
      <c r="BC109" s="1">
        <f t="shared" si="27"/>
        <v>0</v>
      </c>
      <c r="BD109" s="4" t="s">
        <v>2664</v>
      </c>
      <c r="BE109" s="4" t="s">
        <v>2670</v>
      </c>
    </row>
    <row r="110" spans="1:57" x14ac:dyDescent="0.15">
      <c r="A110" s="4">
        <v>109</v>
      </c>
      <c r="B110" s="4" t="s">
        <v>422</v>
      </c>
      <c r="C110" s="4" t="s">
        <v>464</v>
      </c>
      <c r="D110" s="4" t="s">
        <v>1631</v>
      </c>
      <c r="E110" s="4" t="s">
        <v>1600</v>
      </c>
      <c r="F110" s="4" t="s">
        <v>2442</v>
      </c>
      <c r="G110" s="5">
        <v>56.196163800000001</v>
      </c>
      <c r="H110" s="5">
        <v>10.236137899999999</v>
      </c>
      <c r="I110" s="4" t="s">
        <v>534</v>
      </c>
      <c r="J110" s="4" t="s">
        <v>2443</v>
      </c>
      <c r="K110" s="4"/>
      <c r="L110" s="4" t="s">
        <v>5</v>
      </c>
      <c r="M110" s="4">
        <v>5400</v>
      </c>
      <c r="N110" s="4">
        <v>5000</v>
      </c>
      <c r="O110" s="19">
        <f t="shared" si="22"/>
        <v>5200</v>
      </c>
      <c r="P110" s="4" t="s">
        <v>2615</v>
      </c>
      <c r="Q110" s="4">
        <v>2023</v>
      </c>
      <c r="R110" s="4" t="s">
        <v>2481</v>
      </c>
      <c r="S110" s="19">
        <v>3</v>
      </c>
      <c r="T110" s="7">
        <v>2</v>
      </c>
      <c r="U110" s="47" t="s">
        <v>2579</v>
      </c>
      <c r="V110" s="7">
        <f>Y110/S110</f>
        <v>0.66666666666666663</v>
      </c>
      <c r="W110" s="19">
        <f t="shared" ref="W110:W117" si="29">COUNT(Z110:AF110,AH110:AO110,AQ110:AZ110,BB110)</f>
        <v>2</v>
      </c>
      <c r="X110" s="4">
        <v>185</v>
      </c>
      <c r="Y110" s="19">
        <f>SUM(AG110,AP110,BA110,BC110)</f>
        <v>2</v>
      </c>
      <c r="Z110" s="51"/>
      <c r="AA110" s="51"/>
      <c r="AB110" s="51"/>
      <c r="AC110" s="51">
        <v>1</v>
      </c>
      <c r="AD110" s="51"/>
      <c r="AE110" s="51"/>
      <c r="AF110" s="51"/>
      <c r="AG110" s="1">
        <f t="shared" si="24"/>
        <v>1</v>
      </c>
      <c r="AH110" s="49"/>
      <c r="AI110" s="49"/>
      <c r="AJ110" s="49"/>
      <c r="AK110" s="49"/>
      <c r="AL110" s="49"/>
      <c r="AM110" s="49"/>
      <c r="AN110" s="49"/>
      <c r="AO110" s="49"/>
      <c r="AP110" s="1">
        <f t="shared" si="25"/>
        <v>0</v>
      </c>
      <c r="AQ110" s="52"/>
      <c r="AR110" s="52"/>
      <c r="AS110" s="52"/>
      <c r="AT110" s="52"/>
      <c r="AU110" s="52"/>
      <c r="AV110" s="52"/>
      <c r="AW110" s="52"/>
      <c r="AX110" s="52"/>
      <c r="AY110" s="52">
        <v>1</v>
      </c>
      <c r="AZ110" s="52"/>
      <c r="BA110" s="1">
        <f t="shared" si="26"/>
        <v>1</v>
      </c>
      <c r="BB110" s="63"/>
      <c r="BC110" s="1">
        <f t="shared" si="27"/>
        <v>0</v>
      </c>
      <c r="BD110" s="4"/>
      <c r="BE110" s="4" t="s">
        <v>2664</v>
      </c>
    </row>
    <row r="111" spans="1:57" x14ac:dyDescent="0.15">
      <c r="A111" s="4">
        <v>110</v>
      </c>
      <c r="B111" s="4" t="s">
        <v>428</v>
      </c>
      <c r="C111" s="4" t="s">
        <v>11126</v>
      </c>
      <c r="D111" s="5" t="s">
        <v>2447</v>
      </c>
      <c r="E111" s="5" t="s">
        <v>1600</v>
      </c>
      <c r="F111" s="5" t="s">
        <v>2448</v>
      </c>
      <c r="G111" s="5">
        <v>56.564307975130802</v>
      </c>
      <c r="H111" s="5">
        <v>8.2951040686234094</v>
      </c>
      <c r="I111" s="4" t="s">
        <v>1337</v>
      </c>
      <c r="J111" s="4" t="s">
        <v>2443</v>
      </c>
      <c r="K111" s="4"/>
      <c r="L111" s="4" t="s">
        <v>5</v>
      </c>
      <c r="M111" s="4">
        <v>5400</v>
      </c>
      <c r="N111" s="4">
        <v>4000</v>
      </c>
      <c r="O111" s="19">
        <f t="shared" si="22"/>
        <v>4700</v>
      </c>
      <c r="P111" s="4" t="s">
        <v>2669</v>
      </c>
      <c r="Q111" s="4">
        <v>2011</v>
      </c>
      <c r="R111" s="4" t="s">
        <v>2444</v>
      </c>
      <c r="S111" s="7" t="s">
        <v>2445</v>
      </c>
      <c r="T111" s="7" t="s">
        <v>2445</v>
      </c>
      <c r="U111" s="4"/>
      <c r="V111" s="4"/>
      <c r="W111" s="19">
        <f t="shared" si="29"/>
        <v>0</v>
      </c>
      <c r="X111" s="4" t="s">
        <v>1683</v>
      </c>
      <c r="Y111" s="4" t="s">
        <v>1683</v>
      </c>
      <c r="Z111" s="51"/>
      <c r="AA111" s="51" t="s">
        <v>2451</v>
      </c>
      <c r="AB111" s="51"/>
      <c r="AC111" s="51"/>
      <c r="AD111" s="51" t="s">
        <v>2451</v>
      </c>
      <c r="AE111" s="51"/>
      <c r="AF111" s="51"/>
      <c r="AG111" s="1">
        <f t="shared" si="24"/>
        <v>0</v>
      </c>
      <c r="AH111" s="49" t="s">
        <v>2451</v>
      </c>
      <c r="AI111" s="49"/>
      <c r="AJ111" s="49"/>
      <c r="AK111" s="49"/>
      <c r="AL111" s="49"/>
      <c r="AM111" s="49"/>
      <c r="AN111" s="49"/>
      <c r="AO111" s="49"/>
      <c r="AP111" s="1">
        <f t="shared" si="25"/>
        <v>0</v>
      </c>
      <c r="AQ111" s="52"/>
      <c r="AR111" s="52"/>
      <c r="AS111" s="52"/>
      <c r="AT111" s="52"/>
      <c r="AU111" s="52"/>
      <c r="AV111" s="52"/>
      <c r="AW111" s="52"/>
      <c r="AX111" s="52"/>
      <c r="AY111" s="52" t="s">
        <v>2451</v>
      </c>
      <c r="AZ111" s="52"/>
      <c r="BA111" s="1">
        <f t="shared" si="26"/>
        <v>0</v>
      </c>
      <c r="BB111" s="63"/>
      <c r="BC111" s="1">
        <f t="shared" si="27"/>
        <v>0</v>
      </c>
      <c r="BD111" s="4" t="s">
        <v>2670</v>
      </c>
      <c r="BE111" s="4" t="s">
        <v>2670</v>
      </c>
    </row>
    <row r="112" spans="1:57" x14ac:dyDescent="0.15">
      <c r="A112" s="4">
        <v>111</v>
      </c>
      <c r="B112" s="4" t="s">
        <v>429</v>
      </c>
      <c r="C112" s="4" t="s">
        <v>11126</v>
      </c>
      <c r="D112" s="5" t="s">
        <v>2447</v>
      </c>
      <c r="E112" s="5" t="s">
        <v>1600</v>
      </c>
      <c r="F112" s="5" t="s">
        <v>2448</v>
      </c>
      <c r="G112" s="5">
        <v>56.605304889420303</v>
      </c>
      <c r="H112" s="5">
        <v>9.2739220078489506</v>
      </c>
      <c r="I112" s="4" t="s">
        <v>534</v>
      </c>
      <c r="J112" s="4" t="s">
        <v>2443</v>
      </c>
      <c r="K112" s="4"/>
      <c r="L112" s="4" t="s">
        <v>5</v>
      </c>
      <c r="M112" s="4">
        <v>5400</v>
      </c>
      <c r="N112" s="4">
        <v>4000</v>
      </c>
      <c r="O112" s="19">
        <f t="shared" si="22"/>
        <v>4700</v>
      </c>
      <c r="P112" s="4" t="s">
        <v>2673</v>
      </c>
      <c r="Q112" s="4">
        <v>1904</v>
      </c>
      <c r="R112" s="4" t="s">
        <v>2481</v>
      </c>
      <c r="S112" s="7" t="s">
        <v>2455</v>
      </c>
      <c r="T112" s="7" t="s">
        <v>2466</v>
      </c>
      <c r="U112" s="47"/>
      <c r="V112" s="47"/>
      <c r="W112" s="19">
        <f t="shared" si="29"/>
        <v>0</v>
      </c>
      <c r="X112" s="19" t="s">
        <v>1683</v>
      </c>
      <c r="Y112" s="19" t="s">
        <v>1683</v>
      </c>
      <c r="Z112" s="51"/>
      <c r="AA112" s="51"/>
      <c r="AB112" s="51" t="s">
        <v>2451</v>
      </c>
      <c r="AC112" s="51"/>
      <c r="AD112" s="51"/>
      <c r="AE112" s="51"/>
      <c r="AF112" s="51"/>
      <c r="AG112" s="1">
        <f t="shared" si="24"/>
        <v>0</v>
      </c>
      <c r="AH112" s="49"/>
      <c r="AI112" s="49"/>
      <c r="AJ112" s="49"/>
      <c r="AK112" s="49"/>
      <c r="AL112" s="49"/>
      <c r="AM112" s="49"/>
      <c r="AN112" s="49"/>
      <c r="AO112" s="49"/>
      <c r="AP112" s="1">
        <f t="shared" si="25"/>
        <v>0</v>
      </c>
      <c r="AQ112" s="52"/>
      <c r="AR112" s="52"/>
      <c r="AS112" s="52"/>
      <c r="AT112" s="52"/>
      <c r="AU112" s="52"/>
      <c r="AV112" s="52"/>
      <c r="AW112" s="52"/>
      <c r="AX112" s="52"/>
      <c r="AY112" s="52"/>
      <c r="AZ112" s="52"/>
      <c r="BA112" s="1">
        <f t="shared" si="26"/>
        <v>0</v>
      </c>
      <c r="BB112" s="63"/>
      <c r="BC112" s="1">
        <f t="shared" si="27"/>
        <v>0</v>
      </c>
      <c r="BD112" s="4"/>
      <c r="BE112" s="4" t="s">
        <v>2664</v>
      </c>
    </row>
    <row r="113" spans="1:57" x14ac:dyDescent="0.15">
      <c r="A113" s="4">
        <v>112</v>
      </c>
      <c r="B113" s="4" t="s">
        <v>2619</v>
      </c>
      <c r="C113" s="4" t="s">
        <v>464</v>
      </c>
      <c r="D113" s="5" t="s">
        <v>1631</v>
      </c>
      <c r="E113" s="5" t="s">
        <v>1600</v>
      </c>
      <c r="F113" s="5" t="s">
        <v>2448</v>
      </c>
      <c r="G113" s="5">
        <v>56.723671000000003</v>
      </c>
      <c r="H113" s="5">
        <v>10.150873000000001</v>
      </c>
      <c r="I113" s="4" t="s">
        <v>534</v>
      </c>
      <c r="J113" s="4" t="s">
        <v>2443</v>
      </c>
      <c r="K113" s="4" t="s">
        <v>2453</v>
      </c>
      <c r="L113" s="4" t="s">
        <v>626</v>
      </c>
      <c r="M113" s="4">
        <v>4720</v>
      </c>
      <c r="N113" s="4">
        <v>3380</v>
      </c>
      <c r="O113" s="19">
        <f t="shared" si="22"/>
        <v>4050</v>
      </c>
      <c r="P113" s="4" t="s">
        <v>6192</v>
      </c>
      <c r="Q113" s="4">
        <v>2019</v>
      </c>
      <c r="R113" s="4" t="s">
        <v>2444</v>
      </c>
      <c r="S113" s="19">
        <v>52</v>
      </c>
      <c r="T113" s="7" t="s">
        <v>2620</v>
      </c>
      <c r="U113" s="47" t="s">
        <v>2459</v>
      </c>
      <c r="V113" s="7">
        <f>Y113/S113</f>
        <v>0.17307692307692307</v>
      </c>
      <c r="W113" s="19">
        <f t="shared" si="29"/>
        <v>1</v>
      </c>
      <c r="X113" s="19">
        <v>129</v>
      </c>
      <c r="Y113" s="19">
        <f>SUM(AG113,AP113,BA113,BC113)</f>
        <v>9</v>
      </c>
      <c r="Z113" s="51">
        <v>9</v>
      </c>
      <c r="AA113" s="51"/>
      <c r="AB113" s="51"/>
      <c r="AC113" s="51"/>
      <c r="AD113" s="51"/>
      <c r="AE113" s="51"/>
      <c r="AF113" s="51"/>
      <c r="AG113" s="1">
        <f t="shared" si="24"/>
        <v>9</v>
      </c>
      <c r="AH113" s="49"/>
      <c r="AI113" s="49"/>
      <c r="AJ113" s="49"/>
      <c r="AK113" s="49"/>
      <c r="AL113" s="49"/>
      <c r="AM113" s="49"/>
      <c r="AN113" s="49"/>
      <c r="AO113" s="49"/>
      <c r="AP113" s="1">
        <f t="shared" si="25"/>
        <v>0</v>
      </c>
      <c r="AQ113" s="52"/>
      <c r="AR113" s="52"/>
      <c r="AS113" s="52"/>
      <c r="AT113" s="52"/>
      <c r="AU113" s="52"/>
      <c r="AV113" s="52"/>
      <c r="AW113" s="52"/>
      <c r="AX113" s="52"/>
      <c r="AY113" s="52"/>
      <c r="AZ113" s="52"/>
      <c r="BA113" s="1">
        <f t="shared" si="26"/>
        <v>0</v>
      </c>
      <c r="BB113" s="63"/>
      <c r="BC113" s="1">
        <f t="shared" si="27"/>
        <v>0</v>
      </c>
      <c r="BD113" s="4"/>
      <c r="BE113" s="4" t="s">
        <v>2664</v>
      </c>
    </row>
    <row r="114" spans="1:57" x14ac:dyDescent="0.15">
      <c r="A114" s="4">
        <v>113</v>
      </c>
      <c r="B114" s="4" t="s">
        <v>2616</v>
      </c>
      <c r="C114" s="4" t="s">
        <v>464</v>
      </c>
      <c r="D114" s="5" t="s">
        <v>1631</v>
      </c>
      <c r="E114" s="5" t="s">
        <v>1600</v>
      </c>
      <c r="F114" s="5" t="s">
        <v>2448</v>
      </c>
      <c r="G114" s="5">
        <v>56.726517000000001</v>
      </c>
      <c r="H114" s="5">
        <v>10.155961</v>
      </c>
      <c r="I114" s="4" t="s">
        <v>534</v>
      </c>
      <c r="J114" s="4" t="s">
        <v>2443</v>
      </c>
      <c r="K114" s="4" t="s">
        <v>2453</v>
      </c>
      <c r="L114" s="4" t="s">
        <v>626</v>
      </c>
      <c r="M114" s="4">
        <v>4460</v>
      </c>
      <c r="N114" s="4">
        <v>2900</v>
      </c>
      <c r="O114" s="19">
        <f t="shared" si="22"/>
        <v>3680</v>
      </c>
      <c r="P114" s="4" t="s">
        <v>1149</v>
      </c>
      <c r="Q114" s="4">
        <v>2011</v>
      </c>
      <c r="R114" s="4" t="s">
        <v>2444</v>
      </c>
      <c r="S114" s="19">
        <v>300</v>
      </c>
      <c r="T114" s="7" t="s">
        <v>2617</v>
      </c>
      <c r="U114" s="47" t="s">
        <v>2618</v>
      </c>
      <c r="V114" s="7">
        <f>Y114/S114</f>
        <v>3.3333333333333333E-2</v>
      </c>
      <c r="W114" s="19">
        <f t="shared" si="29"/>
        <v>3</v>
      </c>
      <c r="X114" s="19">
        <v>128</v>
      </c>
      <c r="Y114" s="19">
        <f>SUM(AG114,AP114,BA114,BC114)</f>
        <v>10</v>
      </c>
      <c r="Z114" s="51">
        <v>2</v>
      </c>
      <c r="AA114" s="51">
        <v>7</v>
      </c>
      <c r="AB114" s="51"/>
      <c r="AC114" s="51"/>
      <c r="AD114" s="51">
        <v>1</v>
      </c>
      <c r="AE114" s="51"/>
      <c r="AF114" s="51"/>
      <c r="AG114" s="1">
        <f t="shared" si="24"/>
        <v>10</v>
      </c>
      <c r="AH114" s="49"/>
      <c r="AI114" s="49"/>
      <c r="AJ114" s="49"/>
      <c r="AK114" s="49"/>
      <c r="AL114" s="49"/>
      <c r="AM114" s="49"/>
      <c r="AN114" s="49"/>
      <c r="AO114" s="49"/>
      <c r="AP114" s="1">
        <f t="shared" si="25"/>
        <v>0</v>
      </c>
      <c r="AQ114" s="52"/>
      <c r="AR114" s="52"/>
      <c r="AS114" s="52"/>
      <c r="AT114" s="52"/>
      <c r="AU114" s="52"/>
      <c r="AV114" s="52"/>
      <c r="AW114" s="52"/>
      <c r="AX114" s="52"/>
      <c r="AY114" s="52"/>
      <c r="AZ114" s="52"/>
      <c r="BA114" s="1">
        <f t="shared" si="26"/>
        <v>0</v>
      </c>
      <c r="BB114" s="63"/>
      <c r="BC114" s="1">
        <f t="shared" si="27"/>
        <v>0</v>
      </c>
      <c r="BD114" s="4" t="s">
        <v>2686</v>
      </c>
      <c r="BE114" s="4"/>
    </row>
    <row r="115" spans="1:57" x14ac:dyDescent="0.15">
      <c r="A115" s="4">
        <v>114</v>
      </c>
      <c r="B115" s="4" t="s">
        <v>2616</v>
      </c>
      <c r="C115" s="4" t="s">
        <v>464</v>
      </c>
      <c r="D115" s="5" t="s">
        <v>1631</v>
      </c>
      <c r="E115" s="5" t="s">
        <v>1600</v>
      </c>
      <c r="F115" s="5" t="s">
        <v>2448</v>
      </c>
      <c r="G115" s="5">
        <v>56.726517000000001</v>
      </c>
      <c r="H115" s="5">
        <v>10.155961</v>
      </c>
      <c r="I115" s="4" t="s">
        <v>534</v>
      </c>
      <c r="J115" s="4" t="s">
        <v>2443</v>
      </c>
      <c r="K115" s="4"/>
      <c r="L115" s="4" t="s">
        <v>5</v>
      </c>
      <c r="M115" s="4">
        <v>4460</v>
      </c>
      <c r="N115" s="4">
        <v>4000</v>
      </c>
      <c r="O115" s="19">
        <f t="shared" si="22"/>
        <v>4230</v>
      </c>
      <c r="P115" s="4" t="s">
        <v>1149</v>
      </c>
      <c r="Q115" s="4">
        <v>2011</v>
      </c>
      <c r="R115" s="4" t="s">
        <v>2444</v>
      </c>
      <c r="S115" s="19">
        <v>300</v>
      </c>
      <c r="T115" s="7" t="s">
        <v>2617</v>
      </c>
      <c r="U115" s="47" t="s">
        <v>2618</v>
      </c>
      <c r="V115" s="7">
        <f>Y115/S115</f>
        <v>0.1</v>
      </c>
      <c r="W115" s="19">
        <f t="shared" si="29"/>
        <v>5</v>
      </c>
      <c r="X115" s="19">
        <v>768</v>
      </c>
      <c r="Y115" s="19">
        <f>SUM(AG115,AP115,BA115,BC115)</f>
        <v>30</v>
      </c>
      <c r="Z115" s="51">
        <v>7</v>
      </c>
      <c r="AA115" s="51">
        <v>19</v>
      </c>
      <c r="AB115" s="51">
        <v>2</v>
      </c>
      <c r="AC115" s="51"/>
      <c r="AD115" s="51">
        <v>1</v>
      </c>
      <c r="AE115" s="51"/>
      <c r="AF115" s="51"/>
      <c r="AG115" s="1">
        <f t="shared" si="24"/>
        <v>29</v>
      </c>
      <c r="AH115" s="49"/>
      <c r="AI115" s="49"/>
      <c r="AJ115" s="49"/>
      <c r="AK115" s="49"/>
      <c r="AL115" s="49"/>
      <c r="AM115" s="49"/>
      <c r="AN115" s="49"/>
      <c r="AO115" s="49"/>
      <c r="AP115" s="1">
        <f t="shared" si="25"/>
        <v>0</v>
      </c>
      <c r="AQ115" s="52"/>
      <c r="AR115" s="52"/>
      <c r="AS115" s="52"/>
      <c r="AT115" s="52"/>
      <c r="AU115" s="52"/>
      <c r="AV115" s="52"/>
      <c r="AW115" s="52">
        <v>1</v>
      </c>
      <c r="AX115" s="52"/>
      <c r="AY115" s="52"/>
      <c r="AZ115" s="52"/>
      <c r="BA115" s="1">
        <f t="shared" si="26"/>
        <v>1</v>
      </c>
      <c r="BB115" s="63"/>
      <c r="BC115" s="1">
        <f t="shared" si="27"/>
        <v>0</v>
      </c>
      <c r="BD115" s="4" t="s">
        <v>2686</v>
      </c>
      <c r="BE115" s="4"/>
    </row>
    <row r="116" spans="1:57" x14ac:dyDescent="0.15">
      <c r="A116" s="4">
        <v>115</v>
      </c>
      <c r="B116" s="4" t="s">
        <v>2616</v>
      </c>
      <c r="C116" s="4" t="s">
        <v>464</v>
      </c>
      <c r="D116" s="5" t="s">
        <v>1631</v>
      </c>
      <c r="E116" s="5" t="s">
        <v>1600</v>
      </c>
      <c r="F116" s="5" t="s">
        <v>2448</v>
      </c>
      <c r="G116" s="5">
        <v>56.726517000000001</v>
      </c>
      <c r="H116" s="5">
        <v>10.155961</v>
      </c>
      <c r="I116" s="4" t="s">
        <v>534</v>
      </c>
      <c r="J116" s="4" t="s">
        <v>2453</v>
      </c>
      <c r="K116" s="4" t="s">
        <v>2471</v>
      </c>
      <c r="L116" s="4" t="s">
        <v>12</v>
      </c>
      <c r="M116" s="4">
        <v>3900</v>
      </c>
      <c r="N116" s="4">
        <v>2900</v>
      </c>
      <c r="O116" s="19">
        <f t="shared" si="22"/>
        <v>3400</v>
      </c>
      <c r="P116" s="4" t="s">
        <v>1149</v>
      </c>
      <c r="Q116" s="4">
        <v>2011</v>
      </c>
      <c r="R116" s="4" t="s">
        <v>2444</v>
      </c>
      <c r="S116" s="19">
        <v>300</v>
      </c>
      <c r="T116" s="7" t="s">
        <v>2617</v>
      </c>
      <c r="U116" s="47" t="s">
        <v>2618</v>
      </c>
      <c r="V116" s="7">
        <f>Y116/S116</f>
        <v>6.6666666666666671E-3</v>
      </c>
      <c r="W116" s="19">
        <f t="shared" si="29"/>
        <v>2</v>
      </c>
      <c r="X116" s="19">
        <v>272</v>
      </c>
      <c r="Y116" s="19">
        <f>SUM(AG116,AP116,BA116,BC116)</f>
        <v>2</v>
      </c>
      <c r="Z116" s="51">
        <v>1</v>
      </c>
      <c r="AA116" s="51">
        <v>1</v>
      </c>
      <c r="AB116" s="51"/>
      <c r="AC116" s="51"/>
      <c r="AD116" s="51"/>
      <c r="AE116" s="51"/>
      <c r="AF116" s="51"/>
      <c r="AG116" s="1">
        <f t="shared" si="24"/>
        <v>2</v>
      </c>
      <c r="AH116" s="49"/>
      <c r="AI116" s="49"/>
      <c r="AJ116" s="49"/>
      <c r="AK116" s="49"/>
      <c r="AL116" s="49"/>
      <c r="AM116" s="49"/>
      <c r="AN116" s="49"/>
      <c r="AO116" s="49"/>
      <c r="AP116" s="1">
        <f t="shared" si="25"/>
        <v>0</v>
      </c>
      <c r="AQ116" s="52"/>
      <c r="AR116" s="52"/>
      <c r="AS116" s="52"/>
      <c r="AT116" s="52"/>
      <c r="AU116" s="52"/>
      <c r="AV116" s="52"/>
      <c r="AW116" s="52"/>
      <c r="AX116" s="52"/>
      <c r="AY116" s="52"/>
      <c r="AZ116" s="52"/>
      <c r="BA116" s="1">
        <f t="shared" si="26"/>
        <v>0</v>
      </c>
      <c r="BB116" s="63"/>
      <c r="BC116" s="1">
        <f t="shared" si="27"/>
        <v>0</v>
      </c>
      <c r="BD116" s="4" t="s">
        <v>2686</v>
      </c>
      <c r="BE116" s="4"/>
    </row>
    <row r="117" spans="1:57" x14ac:dyDescent="0.15">
      <c r="A117" s="4">
        <v>116</v>
      </c>
      <c r="B117" s="4" t="s">
        <v>438</v>
      </c>
      <c r="C117" s="4" t="s">
        <v>464</v>
      </c>
      <c r="D117" s="5" t="s">
        <v>2477</v>
      </c>
      <c r="E117" s="5" t="s">
        <v>1600</v>
      </c>
      <c r="F117" s="5" t="s">
        <v>2442</v>
      </c>
      <c r="G117" s="5">
        <v>57.483476869999997</v>
      </c>
      <c r="H117" s="5">
        <v>10.31691526</v>
      </c>
      <c r="I117" s="4" t="s">
        <v>999</v>
      </c>
      <c r="J117" s="4" t="s">
        <v>2478</v>
      </c>
      <c r="K117" s="4" t="s">
        <v>2443</v>
      </c>
      <c r="L117" s="4" t="s">
        <v>1332</v>
      </c>
      <c r="M117" s="4">
        <v>5450</v>
      </c>
      <c r="N117" s="4">
        <v>4850</v>
      </c>
      <c r="O117" s="19">
        <f t="shared" si="22"/>
        <v>5150</v>
      </c>
      <c r="P117" s="4" t="s">
        <v>1149</v>
      </c>
      <c r="Q117" s="4">
        <v>2011</v>
      </c>
      <c r="R117" s="4" t="s">
        <v>2444</v>
      </c>
      <c r="S117" s="19">
        <v>45</v>
      </c>
      <c r="T117" s="7" t="s">
        <v>2622</v>
      </c>
      <c r="U117" s="47" t="s">
        <v>2463</v>
      </c>
      <c r="V117" s="7">
        <f>Y117/S117</f>
        <v>0.24444444444444444</v>
      </c>
      <c r="W117" s="19">
        <f t="shared" si="29"/>
        <v>2</v>
      </c>
      <c r="X117" s="19">
        <v>194</v>
      </c>
      <c r="Y117" s="19">
        <f>SUM(AG117,AP117,BA117,BC117)</f>
        <v>11</v>
      </c>
      <c r="Z117" s="51">
        <v>6</v>
      </c>
      <c r="AA117" s="51">
        <v>5</v>
      </c>
      <c r="AB117" s="51"/>
      <c r="AC117" s="51"/>
      <c r="AD117" s="51"/>
      <c r="AE117" s="51"/>
      <c r="AF117" s="51"/>
      <c r="AG117" s="1">
        <f t="shared" si="24"/>
        <v>11</v>
      </c>
      <c r="AH117" s="49"/>
      <c r="AI117" s="49"/>
      <c r="AJ117" s="49"/>
      <c r="AK117" s="49"/>
      <c r="AL117" s="49"/>
      <c r="AM117" s="49"/>
      <c r="AN117" s="49"/>
      <c r="AO117" s="49"/>
      <c r="AP117" s="1">
        <f t="shared" si="25"/>
        <v>0</v>
      </c>
      <c r="AQ117" s="52"/>
      <c r="AR117" s="52"/>
      <c r="AS117" s="52"/>
      <c r="AT117" s="52"/>
      <c r="AU117" s="52"/>
      <c r="AV117" s="52"/>
      <c r="AW117" s="52"/>
      <c r="AX117" s="52"/>
      <c r="AY117" s="52"/>
      <c r="AZ117" s="52"/>
      <c r="BA117" s="1">
        <f t="shared" si="26"/>
        <v>0</v>
      </c>
      <c r="BB117" s="63"/>
      <c r="BC117" s="1">
        <f t="shared" si="27"/>
        <v>0</v>
      </c>
      <c r="BD117" s="4" t="s">
        <v>2686</v>
      </c>
      <c r="BE117" s="4"/>
    </row>
    <row r="118" spans="1:57" x14ac:dyDescent="0.15">
      <c r="A118" s="4"/>
      <c r="B118" s="1"/>
      <c r="C118" s="1"/>
      <c r="D118" s="1"/>
      <c r="E118" s="1"/>
      <c r="F118" s="1"/>
      <c r="G118" s="1"/>
      <c r="H118" s="1"/>
      <c r="I118" s="1"/>
      <c r="J118" s="1"/>
      <c r="K118" s="1"/>
      <c r="L118" s="1"/>
      <c r="M118" s="1"/>
      <c r="N118" s="1"/>
      <c r="O118" s="1"/>
      <c r="P118" s="1" t="s">
        <v>2749</v>
      </c>
      <c r="Q118" s="1"/>
      <c r="R118" s="1"/>
      <c r="S118" s="22"/>
      <c r="T118" s="22"/>
      <c r="U118" s="22"/>
      <c r="V118" s="22"/>
      <c r="W118" s="1"/>
      <c r="X118" s="22">
        <f t="shared" ref="X118:BC118" si="30">SUM(X15:X117)</f>
        <v>76488</v>
      </c>
      <c r="Y118" s="22">
        <f t="shared" si="30"/>
        <v>2067</v>
      </c>
      <c r="Z118" s="1">
        <f t="shared" si="30"/>
        <v>978</v>
      </c>
      <c r="AA118" s="1">
        <f t="shared" si="30"/>
        <v>304</v>
      </c>
      <c r="AB118" s="1">
        <f t="shared" si="30"/>
        <v>99</v>
      </c>
      <c r="AC118" s="1">
        <f t="shared" si="30"/>
        <v>4</v>
      </c>
      <c r="AD118" s="1">
        <f t="shared" si="30"/>
        <v>19</v>
      </c>
      <c r="AE118" s="1">
        <f t="shared" si="30"/>
        <v>0</v>
      </c>
      <c r="AF118" s="1">
        <f t="shared" si="30"/>
        <v>8</v>
      </c>
      <c r="AG118" s="1">
        <f t="shared" si="30"/>
        <v>1412</v>
      </c>
      <c r="AH118" s="1">
        <f t="shared" si="30"/>
        <v>228</v>
      </c>
      <c r="AI118" s="1">
        <f t="shared" si="30"/>
        <v>1</v>
      </c>
      <c r="AJ118" s="1">
        <f t="shared" si="30"/>
        <v>56</v>
      </c>
      <c r="AK118" s="1">
        <f t="shared" si="30"/>
        <v>7</v>
      </c>
      <c r="AL118" s="1">
        <f t="shared" si="30"/>
        <v>1</v>
      </c>
      <c r="AM118" s="1">
        <f t="shared" si="30"/>
        <v>1</v>
      </c>
      <c r="AN118" s="1">
        <f t="shared" si="30"/>
        <v>1</v>
      </c>
      <c r="AO118" s="1">
        <f t="shared" si="30"/>
        <v>1</v>
      </c>
      <c r="AP118" s="1">
        <f t="shared" si="30"/>
        <v>296</v>
      </c>
      <c r="AQ118" s="1">
        <f t="shared" si="30"/>
        <v>9</v>
      </c>
      <c r="AR118" s="1">
        <f t="shared" si="30"/>
        <v>8</v>
      </c>
      <c r="AS118" s="1">
        <f t="shared" si="30"/>
        <v>1</v>
      </c>
      <c r="AT118" s="1">
        <f t="shared" si="30"/>
        <v>4</v>
      </c>
      <c r="AU118" s="1">
        <f t="shared" si="30"/>
        <v>36</v>
      </c>
      <c r="AV118" s="1">
        <f t="shared" si="30"/>
        <v>0</v>
      </c>
      <c r="AW118" s="1">
        <f t="shared" si="30"/>
        <v>192</v>
      </c>
      <c r="AX118" s="1">
        <f t="shared" si="30"/>
        <v>1</v>
      </c>
      <c r="AY118" s="1">
        <f t="shared" si="30"/>
        <v>13</v>
      </c>
      <c r="AZ118" s="1">
        <f t="shared" si="30"/>
        <v>3</v>
      </c>
      <c r="BA118" s="1">
        <f t="shared" si="30"/>
        <v>267</v>
      </c>
      <c r="BB118" s="1">
        <f t="shared" si="30"/>
        <v>95</v>
      </c>
      <c r="BC118" s="1">
        <f t="shared" si="30"/>
        <v>95</v>
      </c>
      <c r="BD118" s="1"/>
      <c r="BE118" s="1"/>
    </row>
    <row r="119" spans="1:57" x14ac:dyDescent="0.15">
      <c r="A119" s="4"/>
      <c r="D119" s="4"/>
      <c r="E119" s="4"/>
      <c r="F119" s="4"/>
      <c r="G119" s="4"/>
      <c r="H119" s="4"/>
      <c r="I119" s="4"/>
      <c r="J119" s="4"/>
      <c r="K119" s="4"/>
      <c r="L119" s="4"/>
      <c r="M119" s="4"/>
      <c r="N119" s="4"/>
      <c r="O119" s="4"/>
      <c r="P119" s="4"/>
      <c r="Q119" s="4"/>
      <c r="R119" s="4"/>
      <c r="S119" s="1" t="s">
        <v>2623</v>
      </c>
      <c r="T119" s="4"/>
      <c r="U119" s="4"/>
      <c r="V119" s="4"/>
      <c r="W119" s="4"/>
      <c r="X119" s="4"/>
      <c r="Y119" s="4"/>
      <c r="Z119" s="4"/>
      <c r="AA119" s="4"/>
      <c r="AB119" s="4"/>
      <c r="AC119" s="4"/>
      <c r="AD119" s="4"/>
      <c r="AE119" s="4"/>
      <c r="AF119" s="4"/>
      <c r="AG119" s="1"/>
      <c r="AH119" s="4"/>
      <c r="AI119" s="4"/>
      <c r="AJ119" s="4"/>
      <c r="AK119" s="4"/>
      <c r="AL119" s="4"/>
      <c r="AM119" s="4"/>
      <c r="AN119" s="4"/>
      <c r="AO119" s="4"/>
      <c r="AP119" s="1"/>
      <c r="AQ119" s="4"/>
      <c r="AR119" s="4"/>
      <c r="AS119" s="4"/>
      <c r="AT119" s="4"/>
      <c r="AU119" s="4"/>
      <c r="AV119" s="4"/>
      <c r="AW119" s="4"/>
      <c r="AX119" s="4"/>
      <c r="AY119" s="4"/>
      <c r="AZ119" s="4"/>
      <c r="BA119" s="1"/>
      <c r="BB119" s="4"/>
      <c r="BC119" s="1"/>
      <c r="BD119" s="4"/>
      <c r="BE119" s="4"/>
    </row>
    <row r="120" spans="1:57" x14ac:dyDescent="0.15">
      <c r="A120" s="4"/>
      <c r="D120" s="4"/>
      <c r="E120" s="4"/>
      <c r="F120" s="4"/>
      <c r="G120" s="4"/>
      <c r="H120" s="4"/>
      <c r="I120" s="4"/>
      <c r="J120" s="4"/>
      <c r="K120" s="4"/>
      <c r="L120" s="4"/>
      <c r="M120" s="4"/>
      <c r="N120" s="4"/>
      <c r="O120" s="4"/>
      <c r="Q120" s="4"/>
      <c r="R120" s="4"/>
      <c r="S120" s="4" t="s">
        <v>2624</v>
      </c>
      <c r="T120" s="4"/>
      <c r="U120" s="4"/>
      <c r="V120" s="4"/>
      <c r="W120" s="4"/>
      <c r="X120" s="4"/>
      <c r="Y120" s="4"/>
      <c r="Z120" s="4"/>
      <c r="AA120" s="4"/>
      <c r="AB120" s="4"/>
      <c r="AC120" s="4"/>
      <c r="AD120" s="4"/>
      <c r="AE120" s="4"/>
      <c r="AF120" s="4"/>
      <c r="AG120" s="1"/>
      <c r="AH120" s="4"/>
      <c r="AI120" s="4"/>
      <c r="AJ120" s="4"/>
      <c r="AK120" s="4"/>
      <c r="AL120" s="4"/>
      <c r="AM120" s="4"/>
      <c r="AN120" s="4"/>
      <c r="AO120" s="4"/>
      <c r="AP120" s="1"/>
      <c r="AQ120" s="4"/>
      <c r="AR120" s="4"/>
      <c r="AS120" s="4"/>
      <c r="AT120" s="4"/>
      <c r="AU120" s="4"/>
      <c r="AV120" s="4"/>
      <c r="AW120" s="4"/>
      <c r="AX120" s="4"/>
      <c r="AY120" s="4"/>
      <c r="AZ120" s="4"/>
      <c r="BA120" s="1"/>
      <c r="BB120" s="4"/>
      <c r="BC120" s="1"/>
      <c r="BD120" s="4"/>
      <c r="BE120" s="4"/>
    </row>
    <row r="121" spans="1:57" x14ac:dyDescent="0.15">
      <c r="A121" s="4"/>
      <c r="D121" s="4"/>
      <c r="E121" s="4"/>
      <c r="F121" s="4"/>
      <c r="G121" s="4"/>
      <c r="H121" s="4"/>
      <c r="I121" s="4"/>
      <c r="J121" s="4"/>
      <c r="K121" s="4"/>
      <c r="L121" s="4"/>
      <c r="M121" s="4"/>
      <c r="N121" s="4"/>
      <c r="O121" s="4"/>
      <c r="Q121" s="4"/>
      <c r="R121" s="4"/>
      <c r="S121" s="4" t="s">
        <v>2625</v>
      </c>
      <c r="T121" s="4"/>
      <c r="U121" s="4"/>
      <c r="V121" s="4"/>
      <c r="W121" s="4"/>
      <c r="X121" s="4"/>
      <c r="Y121" s="4"/>
      <c r="Z121" s="4"/>
      <c r="AA121" s="4"/>
      <c r="AB121" s="4"/>
      <c r="AC121" s="4"/>
      <c r="AD121" s="4"/>
      <c r="AE121" s="4"/>
      <c r="AF121" s="4"/>
      <c r="AG121" s="1"/>
      <c r="AH121" s="4"/>
      <c r="AI121" s="4"/>
      <c r="AJ121" s="4"/>
      <c r="AK121" s="4"/>
      <c r="AL121" s="4"/>
      <c r="AM121" s="4"/>
      <c r="AN121" s="4"/>
      <c r="AO121" s="4"/>
      <c r="AP121" s="1"/>
      <c r="AQ121" s="4"/>
      <c r="AR121" s="4"/>
      <c r="AS121" s="4"/>
      <c r="AT121" s="4"/>
      <c r="AU121" s="4"/>
      <c r="AV121" s="4"/>
      <c r="AW121" s="4"/>
      <c r="AX121" s="4"/>
      <c r="AY121" s="4"/>
      <c r="AZ121" s="4"/>
      <c r="BA121" s="1"/>
      <c r="BB121" s="4"/>
      <c r="BC121" s="1"/>
      <c r="BD121" s="4"/>
      <c r="BE121" s="4"/>
    </row>
    <row r="122" spans="1:57" x14ac:dyDescent="0.15">
      <c r="A122" s="4"/>
      <c r="B122" s="4"/>
      <c r="C122" s="4"/>
      <c r="D122" s="4"/>
      <c r="E122" s="4"/>
      <c r="F122" s="4"/>
      <c r="G122" s="4"/>
      <c r="H122" s="4"/>
      <c r="I122" s="4"/>
      <c r="J122" s="4"/>
      <c r="K122" s="4"/>
      <c r="L122" s="4"/>
      <c r="M122" s="4"/>
      <c r="N122" s="4"/>
      <c r="O122" s="4"/>
      <c r="Q122" s="4"/>
      <c r="R122" s="4"/>
      <c r="S122" s="4"/>
      <c r="T122" s="4"/>
      <c r="U122" s="4"/>
      <c r="V122" s="4"/>
      <c r="W122" s="4"/>
      <c r="X122" s="4"/>
      <c r="Y122" s="4"/>
      <c r="Z122" s="4"/>
      <c r="AA122" s="4"/>
      <c r="AB122" s="4"/>
      <c r="AC122" s="4"/>
      <c r="AD122" s="4"/>
      <c r="AE122" s="4"/>
      <c r="AF122" s="4"/>
      <c r="AG122" s="1"/>
      <c r="AH122" s="4"/>
      <c r="AI122" s="4"/>
      <c r="AJ122" s="4"/>
      <c r="AK122" s="4"/>
      <c r="AL122" s="4"/>
      <c r="AM122" s="4"/>
      <c r="AN122" s="4"/>
      <c r="AO122" s="4"/>
      <c r="AP122" s="1"/>
      <c r="AQ122" s="4"/>
      <c r="AR122" s="4"/>
      <c r="AS122" s="4"/>
      <c r="AT122" s="4"/>
      <c r="AU122" s="4"/>
      <c r="AV122" s="4"/>
      <c r="AW122" s="4"/>
      <c r="AX122" s="4"/>
      <c r="AY122" s="4"/>
      <c r="AZ122" s="4"/>
      <c r="BA122" s="1"/>
      <c r="BB122" s="4"/>
      <c r="BC122" s="1"/>
      <c r="BD122" s="4"/>
      <c r="BE122" s="4"/>
    </row>
    <row r="123" spans="1:57" x14ac:dyDescent="0.15">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1"/>
      <c r="AH123" s="4"/>
      <c r="AI123" s="4"/>
      <c r="AJ123" s="4"/>
      <c r="AK123" s="4"/>
      <c r="AL123" s="4"/>
      <c r="AM123" s="4"/>
      <c r="AN123" s="4"/>
      <c r="AO123" s="4"/>
      <c r="AP123" s="1"/>
      <c r="AQ123" s="4"/>
      <c r="AR123" s="4"/>
      <c r="AS123" s="4"/>
      <c r="AT123" s="4"/>
      <c r="AU123" s="4"/>
      <c r="AV123" s="4"/>
      <c r="AW123" s="4"/>
      <c r="AX123" s="4"/>
      <c r="AY123" s="4"/>
      <c r="AZ123" s="4"/>
      <c r="BA123" s="1"/>
      <c r="BB123" s="4"/>
      <c r="BC123" s="1"/>
      <c r="BD123" s="4"/>
      <c r="BE123" s="4"/>
    </row>
    <row r="124" spans="1:57" x14ac:dyDescent="0.15">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1"/>
      <c r="AH124" s="4"/>
      <c r="AI124" s="4"/>
      <c r="AJ124" s="4"/>
      <c r="AK124" s="4"/>
      <c r="AL124" s="4"/>
      <c r="AM124" s="4"/>
      <c r="AN124" s="4"/>
      <c r="AO124" s="4"/>
      <c r="AP124" s="1"/>
      <c r="AQ124" s="4"/>
      <c r="AR124" s="4"/>
      <c r="AS124" s="4"/>
      <c r="AT124" s="4"/>
      <c r="AU124" s="4"/>
      <c r="AV124" s="4"/>
      <c r="AW124" s="4"/>
      <c r="AX124" s="4"/>
      <c r="AY124" s="4"/>
      <c r="AZ124" s="4"/>
      <c r="BA124" s="1"/>
      <c r="BB124" s="4"/>
      <c r="BC124" s="1"/>
      <c r="BD124" s="4"/>
      <c r="BE124" s="4"/>
    </row>
    <row r="125" spans="1:57" x14ac:dyDescent="0.1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1"/>
      <c r="AH125" s="4"/>
      <c r="AI125" s="4"/>
      <c r="AJ125" s="4"/>
      <c r="AK125" s="4"/>
      <c r="AL125" s="4"/>
      <c r="AM125" s="4"/>
      <c r="AN125" s="4"/>
      <c r="AO125" s="4"/>
      <c r="AP125" s="1"/>
      <c r="AQ125" s="4"/>
      <c r="AR125" s="4"/>
      <c r="AS125" s="4"/>
      <c r="AT125" s="4"/>
      <c r="AU125" s="4"/>
      <c r="AV125" s="4"/>
      <c r="AW125" s="4"/>
      <c r="AX125" s="4"/>
      <c r="AY125" s="4"/>
      <c r="AZ125" s="4"/>
      <c r="BA125" s="1"/>
      <c r="BB125" s="4"/>
      <c r="BC125" s="1"/>
      <c r="BD125" s="4"/>
      <c r="BE125" s="4"/>
    </row>
    <row r="126" spans="1:57" x14ac:dyDescent="0.15">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1"/>
      <c r="AH126" s="4"/>
      <c r="AI126" s="4"/>
      <c r="AJ126" s="4"/>
      <c r="AK126" s="4"/>
      <c r="AL126" s="4"/>
      <c r="AM126" s="4"/>
      <c r="AN126" s="4"/>
      <c r="AO126" s="4"/>
      <c r="AP126" s="1"/>
      <c r="AQ126" s="4"/>
      <c r="AR126" s="4"/>
      <c r="AS126" s="4"/>
      <c r="AT126" s="4"/>
      <c r="AU126" s="4"/>
      <c r="AV126" s="4"/>
      <c r="AW126" s="4"/>
      <c r="AX126" s="4"/>
      <c r="AY126" s="4"/>
      <c r="AZ126" s="4"/>
      <c r="BA126" s="1"/>
      <c r="BB126" s="4"/>
      <c r="BC126" s="1"/>
      <c r="BD126" s="4"/>
      <c r="BE126" s="4"/>
    </row>
    <row r="127" spans="1:57" x14ac:dyDescent="0.15">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1"/>
      <c r="AH127" s="4"/>
      <c r="AI127" s="4"/>
      <c r="AJ127" s="4"/>
      <c r="AK127" s="4"/>
      <c r="AL127" s="4"/>
      <c r="AM127" s="4"/>
      <c r="AN127" s="4"/>
      <c r="AO127" s="4"/>
      <c r="AP127" s="1"/>
      <c r="AQ127" s="4"/>
      <c r="AR127" s="4"/>
      <c r="AS127" s="4"/>
      <c r="AT127" s="4"/>
      <c r="AU127" s="4"/>
      <c r="AV127" s="4"/>
      <c r="AW127" s="4"/>
      <c r="AX127" s="4"/>
      <c r="AY127" s="4"/>
      <c r="AZ127" s="4"/>
      <c r="BA127" s="1"/>
      <c r="BB127" s="4"/>
      <c r="BC127" s="1"/>
      <c r="BD127" s="4"/>
      <c r="BE127" s="4"/>
    </row>
    <row r="128" spans="1:57" x14ac:dyDescent="0.15">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1"/>
      <c r="AH128" s="4"/>
      <c r="AI128" s="4"/>
      <c r="AJ128" s="4"/>
      <c r="AK128" s="4"/>
      <c r="AL128" s="4"/>
      <c r="AM128" s="4"/>
      <c r="AN128" s="4"/>
      <c r="AO128" s="4"/>
      <c r="AP128" s="1"/>
      <c r="AQ128" s="4"/>
      <c r="AR128" s="4"/>
      <c r="AS128" s="4"/>
      <c r="AT128" s="4"/>
      <c r="AU128" s="4"/>
      <c r="AV128" s="4"/>
      <c r="AW128" s="4"/>
      <c r="AX128" s="4"/>
      <c r="AY128" s="4"/>
      <c r="AZ128" s="4"/>
      <c r="BA128" s="1"/>
      <c r="BB128" s="4"/>
      <c r="BC128" s="1"/>
      <c r="BD128" s="4"/>
      <c r="BE128" s="4"/>
    </row>
    <row r="129" spans="1:57" x14ac:dyDescent="0.15">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1"/>
      <c r="AH129" s="4"/>
      <c r="AI129" s="4"/>
      <c r="AJ129" s="4"/>
      <c r="AK129" s="4"/>
      <c r="AL129" s="4"/>
      <c r="AM129" s="4"/>
      <c r="AN129" s="4"/>
      <c r="AO129" s="4"/>
      <c r="AP129" s="1"/>
      <c r="AQ129" s="4"/>
      <c r="AR129" s="4"/>
      <c r="AS129" s="4"/>
      <c r="AT129" s="4"/>
      <c r="AU129" s="4"/>
      <c r="AV129" s="4"/>
      <c r="AW129" s="4"/>
      <c r="AX129" s="4"/>
      <c r="AY129" s="4"/>
      <c r="AZ129" s="4"/>
      <c r="BA129" s="1"/>
      <c r="BB129" s="4"/>
      <c r="BC129" s="1"/>
      <c r="BD129" s="4"/>
      <c r="BE129" s="4"/>
    </row>
    <row r="130" spans="1:57" x14ac:dyDescent="0.15">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1"/>
      <c r="AH130" s="4"/>
      <c r="AI130" s="4"/>
      <c r="AJ130" s="4"/>
      <c r="AK130" s="4"/>
      <c r="AL130" s="4"/>
      <c r="AM130" s="4"/>
      <c r="AN130" s="4"/>
      <c r="AO130" s="4"/>
      <c r="AP130" s="1"/>
      <c r="AQ130" s="4"/>
      <c r="AR130" s="4"/>
      <c r="AS130" s="4"/>
      <c r="AT130" s="4"/>
      <c r="AU130" s="4"/>
      <c r="AV130" s="4"/>
      <c r="AW130" s="4"/>
      <c r="AX130" s="4"/>
      <c r="AY130" s="4"/>
      <c r="AZ130" s="4"/>
      <c r="BA130" s="1"/>
      <c r="BB130" s="4"/>
      <c r="BC130" s="1"/>
      <c r="BD130" s="4"/>
      <c r="BE130" s="4"/>
    </row>
    <row r="131" spans="1:57" x14ac:dyDescent="0.15">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1"/>
      <c r="AH131" s="4"/>
      <c r="AI131" s="4"/>
      <c r="AJ131" s="4"/>
      <c r="AK131" s="4"/>
      <c r="AL131" s="4"/>
      <c r="AM131" s="4"/>
      <c r="AN131" s="4"/>
      <c r="AO131" s="4"/>
      <c r="AP131" s="1"/>
      <c r="AQ131" s="4"/>
      <c r="AR131" s="4"/>
      <c r="AS131" s="4"/>
      <c r="AT131" s="4"/>
      <c r="AU131" s="4"/>
      <c r="AV131" s="4"/>
      <c r="AW131" s="4"/>
      <c r="AX131" s="4"/>
      <c r="AY131" s="4"/>
      <c r="AZ131" s="4"/>
      <c r="BA131" s="1"/>
      <c r="BB131" s="4"/>
      <c r="BC131" s="1"/>
      <c r="BD131" s="4"/>
      <c r="BE131" s="4"/>
    </row>
    <row r="132" spans="1:57" x14ac:dyDescent="0.15">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1"/>
      <c r="AH132" s="4"/>
      <c r="AI132" s="4"/>
      <c r="AJ132" s="4"/>
      <c r="AK132" s="4"/>
      <c r="AL132" s="4"/>
      <c r="AM132" s="4"/>
      <c r="AN132" s="4"/>
      <c r="AO132" s="4"/>
      <c r="AP132" s="1"/>
      <c r="AQ132" s="4"/>
      <c r="AR132" s="4"/>
      <c r="AS132" s="4"/>
      <c r="AT132" s="4"/>
      <c r="AU132" s="4"/>
      <c r="AV132" s="4"/>
      <c r="AW132" s="4"/>
      <c r="AX132" s="4"/>
      <c r="AY132" s="4"/>
      <c r="AZ132" s="4"/>
      <c r="BA132" s="1"/>
      <c r="BB132" s="4"/>
      <c r="BC132" s="1"/>
      <c r="BD132" s="4"/>
      <c r="BE132" s="4"/>
    </row>
    <row r="133" spans="1:57" x14ac:dyDescent="0.15">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1"/>
      <c r="AH133" s="4"/>
      <c r="AI133" s="4"/>
      <c r="AJ133" s="4"/>
      <c r="AK133" s="4"/>
      <c r="AL133" s="4"/>
      <c r="AM133" s="4"/>
      <c r="AN133" s="4"/>
      <c r="AO133" s="4"/>
      <c r="AP133" s="1"/>
      <c r="AQ133" s="4"/>
      <c r="AR133" s="4"/>
      <c r="AS133" s="4"/>
      <c r="AT133" s="4"/>
      <c r="AU133" s="4"/>
      <c r="AV133" s="4"/>
      <c r="AW133" s="4"/>
      <c r="AX133" s="4"/>
      <c r="AY133" s="4"/>
      <c r="AZ133" s="4"/>
      <c r="BA133" s="1"/>
      <c r="BB133" s="4"/>
      <c r="BC133" s="1"/>
      <c r="BD133" s="4"/>
      <c r="BE133" s="4"/>
    </row>
    <row r="134" spans="1:57" x14ac:dyDescent="0.15">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1"/>
      <c r="AH134" s="4"/>
      <c r="AI134" s="4"/>
      <c r="AJ134" s="4"/>
      <c r="AK134" s="4"/>
      <c r="AL134" s="4"/>
      <c r="AM134" s="4"/>
      <c r="AN134" s="4"/>
      <c r="AO134" s="4"/>
      <c r="AP134" s="1"/>
      <c r="AQ134" s="4"/>
      <c r="AR134" s="4"/>
      <c r="AS134" s="4"/>
      <c r="AT134" s="4"/>
      <c r="AU134" s="4"/>
      <c r="AV134" s="4"/>
      <c r="AW134" s="4"/>
      <c r="AX134" s="4"/>
      <c r="AY134" s="4"/>
      <c r="AZ134" s="4"/>
      <c r="BA134" s="1"/>
      <c r="BB134" s="4"/>
      <c r="BC134" s="1"/>
      <c r="BD134" s="4"/>
      <c r="BE134" s="4"/>
    </row>
    <row r="135" spans="1:57" x14ac:dyDescent="0.1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1"/>
      <c r="AH135" s="4"/>
      <c r="AI135" s="4"/>
      <c r="AJ135" s="4"/>
      <c r="AK135" s="4"/>
      <c r="AL135" s="4"/>
      <c r="AM135" s="4"/>
      <c r="AN135" s="4"/>
      <c r="AO135" s="4"/>
      <c r="AP135" s="1"/>
      <c r="AQ135" s="4"/>
      <c r="AR135" s="4"/>
      <c r="AS135" s="4"/>
      <c r="AT135" s="4"/>
      <c r="AU135" s="4"/>
      <c r="AV135" s="4"/>
      <c r="AW135" s="4"/>
      <c r="AX135" s="4"/>
      <c r="AY135" s="4"/>
      <c r="AZ135" s="4"/>
      <c r="BA135" s="1"/>
      <c r="BB135" s="4"/>
      <c r="BC135" s="1"/>
      <c r="BD135" s="4"/>
      <c r="BE135" s="4"/>
    </row>
    <row r="136" spans="1:57" x14ac:dyDescent="0.15">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1"/>
      <c r="AH136" s="4"/>
      <c r="AI136" s="4"/>
      <c r="AJ136" s="4"/>
      <c r="AK136" s="4"/>
      <c r="AL136" s="4"/>
      <c r="AM136" s="4"/>
      <c r="AN136" s="4"/>
      <c r="AO136" s="4"/>
      <c r="AP136" s="1"/>
      <c r="AQ136" s="4"/>
      <c r="AR136" s="4"/>
      <c r="AS136" s="4"/>
      <c r="AT136" s="4"/>
      <c r="AU136" s="4"/>
      <c r="AV136" s="4"/>
      <c r="AW136" s="4"/>
      <c r="AX136" s="4"/>
      <c r="AY136" s="4"/>
      <c r="AZ136" s="4"/>
      <c r="BA136" s="1"/>
      <c r="BB136" s="4"/>
      <c r="BC136" s="1"/>
      <c r="BD136" s="4"/>
      <c r="BE136" s="4"/>
    </row>
    <row r="137" spans="1:57" x14ac:dyDescent="0.15">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1"/>
      <c r="AH137" s="4"/>
      <c r="AI137" s="4"/>
      <c r="AJ137" s="4"/>
      <c r="AK137" s="4"/>
      <c r="AL137" s="4"/>
      <c r="AM137" s="4"/>
      <c r="AN137" s="4"/>
      <c r="AO137" s="4"/>
      <c r="AP137" s="1"/>
      <c r="AQ137" s="4"/>
      <c r="AR137" s="4"/>
      <c r="AS137" s="4"/>
      <c r="AT137" s="4"/>
      <c r="AU137" s="4"/>
      <c r="AV137" s="4"/>
      <c r="AW137" s="4"/>
      <c r="AX137" s="4"/>
      <c r="AY137" s="4"/>
      <c r="AZ137" s="4"/>
      <c r="BA137" s="1"/>
      <c r="BB137" s="4"/>
      <c r="BC137" s="1"/>
      <c r="BD137" s="4"/>
      <c r="BE137" s="4"/>
    </row>
    <row r="138" spans="1:57" x14ac:dyDescent="0.15">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1"/>
      <c r="AH138" s="4"/>
      <c r="AI138" s="4"/>
      <c r="AJ138" s="4"/>
      <c r="AK138" s="4"/>
      <c r="AL138" s="4"/>
      <c r="AM138" s="4"/>
      <c r="AN138" s="4"/>
      <c r="AO138" s="4"/>
      <c r="AP138" s="1"/>
      <c r="AQ138" s="4"/>
      <c r="AR138" s="4"/>
      <c r="AS138" s="4"/>
      <c r="AT138" s="4"/>
      <c r="AU138" s="4"/>
      <c r="AV138" s="4"/>
      <c r="AW138" s="4"/>
      <c r="AX138" s="4"/>
      <c r="AY138" s="4"/>
      <c r="AZ138" s="4"/>
      <c r="BA138" s="1"/>
      <c r="BB138" s="4"/>
      <c r="BC138" s="1"/>
      <c r="BD138" s="4"/>
      <c r="BE138" s="4"/>
    </row>
    <row r="139" spans="1:57" x14ac:dyDescent="0.15">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1"/>
      <c r="AH139" s="4"/>
      <c r="AI139" s="4"/>
      <c r="AJ139" s="4"/>
      <c r="AK139" s="4"/>
      <c r="AL139" s="4"/>
      <c r="AM139" s="4"/>
      <c r="AN139" s="4"/>
      <c r="AO139" s="4"/>
      <c r="AP139" s="1"/>
      <c r="AQ139" s="4"/>
      <c r="AR139" s="4"/>
      <c r="AS139" s="4"/>
      <c r="AT139" s="4"/>
      <c r="AU139" s="4"/>
      <c r="AV139" s="4"/>
      <c r="AW139" s="4"/>
      <c r="AX139" s="4"/>
      <c r="AY139" s="4"/>
      <c r="AZ139" s="4"/>
      <c r="BA139" s="1"/>
      <c r="BB139" s="4"/>
      <c r="BC139" s="1"/>
      <c r="BD139" s="4"/>
      <c r="BE139" s="4"/>
    </row>
    <row r="140" spans="1:57" x14ac:dyDescent="0.15">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1"/>
      <c r="AH140" s="4"/>
      <c r="AI140" s="4"/>
      <c r="AJ140" s="4"/>
      <c r="AK140" s="4"/>
      <c r="AL140" s="4"/>
      <c r="AM140" s="4"/>
      <c r="AN140" s="4"/>
      <c r="AO140" s="4"/>
      <c r="AP140" s="1"/>
      <c r="AQ140" s="4"/>
      <c r="AR140" s="4"/>
      <c r="AS140" s="4"/>
      <c r="AT140" s="4"/>
      <c r="AU140" s="4"/>
      <c r="AV140" s="4"/>
      <c r="AW140" s="4"/>
      <c r="AX140" s="4"/>
      <c r="AY140" s="4"/>
      <c r="AZ140" s="4"/>
      <c r="BA140" s="1"/>
      <c r="BB140" s="4"/>
      <c r="BC140" s="1"/>
      <c r="BD140" s="4"/>
      <c r="BE140" s="4"/>
    </row>
    <row r="141" spans="1:57" x14ac:dyDescent="0.15">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1"/>
      <c r="AH141" s="4"/>
      <c r="AI141" s="4"/>
      <c r="AJ141" s="4"/>
      <c r="AK141" s="4"/>
      <c r="AL141" s="4"/>
      <c r="AM141" s="4"/>
      <c r="AN141" s="4"/>
      <c r="AO141" s="4"/>
      <c r="AP141" s="1"/>
      <c r="AQ141" s="4"/>
      <c r="AR141" s="4"/>
      <c r="AS141" s="4"/>
      <c r="AT141" s="4"/>
      <c r="AU141" s="4"/>
      <c r="AV141" s="4"/>
      <c r="AW141" s="4"/>
      <c r="AX141" s="4"/>
      <c r="AY141" s="4"/>
      <c r="AZ141" s="4"/>
      <c r="BA141" s="1"/>
      <c r="BB141" s="4"/>
      <c r="BC141" s="1"/>
      <c r="BD141" s="4"/>
      <c r="BE141" s="4"/>
    </row>
    <row r="142" spans="1:57" x14ac:dyDescent="0.15">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1"/>
      <c r="AH142" s="4"/>
      <c r="AI142" s="4"/>
      <c r="AJ142" s="4"/>
      <c r="AK142" s="4"/>
      <c r="AL142" s="4"/>
      <c r="AM142" s="4"/>
      <c r="AN142" s="4"/>
      <c r="AO142" s="4"/>
      <c r="AP142" s="1"/>
      <c r="AQ142" s="4"/>
      <c r="AR142" s="4"/>
      <c r="AS142" s="4"/>
      <c r="AT142" s="4"/>
      <c r="AU142" s="4"/>
      <c r="AV142" s="4"/>
      <c r="AW142" s="4"/>
      <c r="AX142" s="4"/>
      <c r="AY142" s="4"/>
      <c r="AZ142" s="4"/>
      <c r="BA142" s="1"/>
      <c r="BB142" s="4"/>
      <c r="BC142" s="1"/>
      <c r="BD142" s="4"/>
      <c r="BE142" s="4"/>
    </row>
    <row r="143" spans="1:57" x14ac:dyDescent="0.15">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1"/>
      <c r="AH143" s="4"/>
      <c r="AI143" s="4"/>
      <c r="AJ143" s="4"/>
      <c r="AK143" s="4"/>
      <c r="AL143" s="4"/>
      <c r="AM143" s="4"/>
      <c r="AN143" s="4"/>
      <c r="AO143" s="4"/>
      <c r="AP143" s="1"/>
      <c r="AQ143" s="4"/>
      <c r="AR143" s="4"/>
      <c r="AS143" s="4"/>
      <c r="AT143" s="4"/>
      <c r="AU143" s="4"/>
      <c r="AV143" s="4"/>
      <c r="AW143" s="4"/>
      <c r="AX143" s="4"/>
      <c r="AY143" s="4"/>
      <c r="AZ143" s="4"/>
      <c r="BA143" s="1"/>
      <c r="BB143" s="4"/>
      <c r="BC143" s="1"/>
      <c r="BD143" s="4"/>
      <c r="BE143" s="4"/>
    </row>
    <row r="144" spans="1:57" x14ac:dyDescent="0.15">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1"/>
      <c r="AH144" s="4"/>
      <c r="AI144" s="4"/>
      <c r="AJ144" s="4"/>
      <c r="AK144" s="4"/>
      <c r="AL144" s="4"/>
      <c r="AM144" s="4"/>
      <c r="AN144" s="4"/>
      <c r="AO144" s="4"/>
      <c r="AP144" s="1"/>
      <c r="AQ144" s="4"/>
      <c r="AR144" s="4"/>
      <c r="AS144" s="4"/>
      <c r="AT144" s="4"/>
      <c r="AU144" s="4"/>
      <c r="AV144" s="4"/>
      <c r="AW144" s="4"/>
      <c r="AX144" s="4"/>
      <c r="AY144" s="4"/>
      <c r="AZ144" s="4"/>
      <c r="BA144" s="1"/>
      <c r="BB144" s="4"/>
      <c r="BC144" s="1"/>
      <c r="BD144" s="4"/>
      <c r="BE144" s="4"/>
    </row>
    <row r="145" spans="1:57" x14ac:dyDescent="0.1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1"/>
      <c r="AH145" s="4"/>
      <c r="AI145" s="4"/>
      <c r="AJ145" s="4"/>
      <c r="AK145" s="4"/>
      <c r="AL145" s="4"/>
      <c r="AM145" s="4"/>
      <c r="AN145" s="4"/>
      <c r="AO145" s="4"/>
      <c r="AP145" s="1"/>
      <c r="AQ145" s="4"/>
      <c r="AR145" s="4"/>
      <c r="AS145" s="4"/>
      <c r="AT145" s="4"/>
      <c r="AU145" s="4"/>
      <c r="AV145" s="4"/>
      <c r="AW145" s="4"/>
      <c r="AX145" s="4"/>
      <c r="AY145" s="4"/>
      <c r="AZ145" s="4"/>
      <c r="BA145" s="1"/>
      <c r="BB145" s="4"/>
      <c r="BC145" s="1"/>
      <c r="BD145" s="4"/>
      <c r="BE145" s="4"/>
    </row>
    <row r="146" spans="1:57" x14ac:dyDescent="0.15">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1"/>
      <c r="AH146" s="4"/>
      <c r="AI146" s="4"/>
      <c r="AJ146" s="4"/>
      <c r="AK146" s="4"/>
      <c r="AL146" s="4"/>
      <c r="AM146" s="4"/>
      <c r="AN146" s="4"/>
      <c r="AO146" s="4"/>
      <c r="AP146" s="1"/>
      <c r="AQ146" s="4"/>
      <c r="AR146" s="4"/>
      <c r="AS146" s="4"/>
      <c r="AT146" s="4"/>
      <c r="AU146" s="4"/>
      <c r="AV146" s="4"/>
      <c r="AW146" s="4"/>
      <c r="AX146" s="4"/>
      <c r="AY146" s="4"/>
      <c r="AZ146" s="4"/>
      <c r="BA146" s="1"/>
      <c r="BB146" s="4"/>
      <c r="BC146" s="1"/>
      <c r="BD146" s="4"/>
      <c r="BE146" s="4"/>
    </row>
    <row r="147" spans="1:57" x14ac:dyDescent="0.15">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1"/>
      <c r="AH147" s="4"/>
      <c r="AI147" s="4"/>
      <c r="AJ147" s="4"/>
      <c r="AK147" s="4"/>
      <c r="AL147" s="4"/>
      <c r="AM147" s="4"/>
      <c r="AN147" s="4"/>
      <c r="AO147" s="4"/>
      <c r="AP147" s="1"/>
      <c r="AQ147" s="4"/>
      <c r="AR147" s="4"/>
      <c r="AS147" s="4"/>
      <c r="AT147" s="4"/>
      <c r="AU147" s="4"/>
      <c r="AV147" s="4"/>
      <c r="AW147" s="4"/>
      <c r="AX147" s="4"/>
      <c r="AY147" s="4"/>
      <c r="AZ147" s="4"/>
      <c r="BA147" s="1"/>
      <c r="BB147" s="4"/>
      <c r="BC147" s="1"/>
      <c r="BD147" s="4"/>
      <c r="BE147" s="4"/>
    </row>
    <row r="148" spans="1:57" x14ac:dyDescent="0.15">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1"/>
      <c r="AH148" s="4"/>
      <c r="AI148" s="4"/>
      <c r="AJ148" s="4"/>
      <c r="AK148" s="4"/>
      <c r="AL148" s="4"/>
      <c r="AM148" s="4"/>
      <c r="AN148" s="4"/>
      <c r="AO148" s="4"/>
      <c r="AP148" s="1"/>
      <c r="AQ148" s="4"/>
      <c r="AR148" s="4"/>
      <c r="AS148" s="4"/>
      <c r="AT148" s="4"/>
      <c r="AU148" s="4"/>
      <c r="AV148" s="4"/>
      <c r="AW148" s="4"/>
      <c r="AX148" s="4"/>
      <c r="AY148" s="4"/>
      <c r="AZ148" s="4"/>
      <c r="BA148" s="1"/>
      <c r="BB148" s="4"/>
      <c r="BC148" s="1"/>
      <c r="BD148" s="4"/>
      <c r="BE148" s="4"/>
    </row>
    <row r="149" spans="1:57" x14ac:dyDescent="0.15">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1"/>
      <c r="AH149" s="4"/>
      <c r="AI149" s="4"/>
      <c r="AJ149" s="4"/>
      <c r="AK149" s="4"/>
      <c r="AL149" s="4"/>
      <c r="AM149" s="4"/>
      <c r="AN149" s="4"/>
      <c r="AO149" s="4"/>
      <c r="AP149" s="1"/>
      <c r="AQ149" s="4"/>
      <c r="AR149" s="4"/>
      <c r="AS149" s="4"/>
      <c r="AT149" s="4"/>
      <c r="AU149" s="4"/>
      <c r="AV149" s="4"/>
      <c r="AW149" s="4"/>
      <c r="AX149" s="4"/>
      <c r="AY149" s="4"/>
      <c r="AZ149" s="4"/>
      <c r="BA149" s="1"/>
      <c r="BB149" s="4"/>
      <c r="BC149" s="1"/>
      <c r="BD149" s="4"/>
      <c r="BE149" s="4"/>
    </row>
    <row r="150" spans="1:57" x14ac:dyDescent="0.15">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1"/>
      <c r="AH150" s="4"/>
      <c r="AI150" s="4"/>
      <c r="AJ150" s="4"/>
      <c r="AK150" s="4"/>
      <c r="AL150" s="4"/>
      <c r="AM150" s="4"/>
      <c r="AN150" s="4"/>
      <c r="AO150" s="4"/>
      <c r="AP150" s="1"/>
      <c r="AQ150" s="4"/>
      <c r="AR150" s="4"/>
      <c r="AS150" s="4"/>
      <c r="AT150" s="4"/>
      <c r="AU150" s="4"/>
      <c r="AV150" s="4"/>
      <c r="AW150" s="4"/>
      <c r="AX150" s="4"/>
      <c r="AY150" s="4"/>
      <c r="AZ150" s="4"/>
      <c r="BA150" s="1"/>
      <c r="BB150" s="4"/>
      <c r="BC150" s="1"/>
      <c r="BD150" s="4"/>
      <c r="BE150" s="4"/>
    </row>
    <row r="151" spans="1:57" x14ac:dyDescent="0.15">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1"/>
      <c r="AH151" s="4"/>
      <c r="AI151" s="4"/>
      <c r="AJ151" s="4"/>
      <c r="AK151" s="4"/>
      <c r="AL151" s="4"/>
      <c r="AM151" s="4"/>
      <c r="AN151" s="4"/>
      <c r="AO151" s="4"/>
      <c r="AP151" s="1"/>
      <c r="AQ151" s="4"/>
      <c r="AR151" s="4"/>
      <c r="AS151" s="4"/>
      <c r="AT151" s="4"/>
      <c r="AU151" s="4"/>
      <c r="AV151" s="4"/>
      <c r="AW151" s="4"/>
      <c r="AX151" s="4"/>
      <c r="AY151" s="4"/>
      <c r="AZ151" s="4"/>
      <c r="BA151" s="1"/>
      <c r="BB151" s="4"/>
      <c r="BC151" s="1"/>
      <c r="BD151" s="4"/>
      <c r="BE151" s="4"/>
    </row>
    <row r="152" spans="1:57" x14ac:dyDescent="0.15">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1"/>
      <c r="AH152" s="4"/>
      <c r="AI152" s="4"/>
      <c r="AJ152" s="4"/>
      <c r="AK152" s="4"/>
      <c r="AL152" s="4"/>
      <c r="AM152" s="4"/>
      <c r="AN152" s="4"/>
      <c r="AO152" s="4"/>
      <c r="AP152" s="1"/>
      <c r="AQ152" s="4"/>
      <c r="AR152" s="4"/>
      <c r="AS152" s="4"/>
      <c r="AT152" s="4"/>
      <c r="AU152" s="4"/>
      <c r="AV152" s="4"/>
      <c r="AW152" s="4"/>
      <c r="AX152" s="4"/>
      <c r="AY152" s="4"/>
      <c r="AZ152" s="4"/>
      <c r="BA152" s="1"/>
      <c r="BB152" s="4"/>
      <c r="BC152" s="1"/>
      <c r="BD152" s="4"/>
      <c r="BE152" s="4"/>
    </row>
    <row r="153" spans="1:57" x14ac:dyDescent="0.15">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1"/>
      <c r="AH153" s="4"/>
      <c r="AI153" s="4"/>
      <c r="AJ153" s="4"/>
      <c r="AK153" s="4"/>
      <c r="AL153" s="4"/>
      <c r="AM153" s="4"/>
      <c r="AN153" s="4"/>
      <c r="AO153" s="4"/>
      <c r="AP153" s="1"/>
      <c r="AQ153" s="4"/>
      <c r="AR153" s="4"/>
      <c r="AS153" s="4"/>
      <c r="AT153" s="4"/>
      <c r="AU153" s="4"/>
      <c r="AV153" s="4"/>
      <c r="AW153" s="4"/>
      <c r="AX153" s="4"/>
      <c r="AY153" s="4"/>
      <c r="AZ153" s="4"/>
      <c r="BA153" s="1"/>
      <c r="BB153" s="4"/>
      <c r="BC153" s="1"/>
      <c r="BD153" s="4"/>
      <c r="BE153" s="4"/>
    </row>
    <row r="154" spans="1:57" x14ac:dyDescent="0.15">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1"/>
      <c r="AH154" s="4"/>
      <c r="AI154" s="4"/>
      <c r="AJ154" s="4"/>
      <c r="AK154" s="4"/>
      <c r="AL154" s="4"/>
      <c r="AM154" s="4"/>
      <c r="AN154" s="4"/>
      <c r="AO154" s="4"/>
      <c r="AP154" s="1"/>
      <c r="AQ154" s="4"/>
      <c r="AR154" s="4"/>
      <c r="AS154" s="4"/>
      <c r="AT154" s="4"/>
      <c r="AU154" s="4"/>
      <c r="AV154" s="4"/>
      <c r="AW154" s="4"/>
      <c r="AX154" s="4"/>
      <c r="AY154" s="4"/>
      <c r="AZ154" s="4"/>
      <c r="BA154" s="1"/>
      <c r="BB154" s="4"/>
      <c r="BC154" s="1"/>
      <c r="BD154" s="4"/>
      <c r="BE154" s="4"/>
    </row>
    <row r="155" spans="1:57" x14ac:dyDescent="0.1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1"/>
      <c r="AH155" s="4"/>
      <c r="AI155" s="4"/>
      <c r="AJ155" s="4"/>
      <c r="AK155" s="4"/>
      <c r="AL155" s="4"/>
      <c r="AM155" s="4"/>
      <c r="AN155" s="4"/>
      <c r="AO155" s="4"/>
      <c r="AP155" s="1"/>
      <c r="AQ155" s="4"/>
      <c r="AR155" s="4"/>
      <c r="AS155" s="4"/>
      <c r="AT155" s="4"/>
      <c r="AU155" s="4"/>
      <c r="AV155" s="4"/>
      <c r="AW155" s="4"/>
      <c r="AX155" s="4"/>
      <c r="AY155" s="4"/>
      <c r="AZ155" s="4"/>
      <c r="BA155" s="1"/>
      <c r="BB155" s="4"/>
      <c r="BC155" s="1"/>
      <c r="BD155" s="4"/>
      <c r="BE155" s="4"/>
    </row>
    <row r="156" spans="1:57" x14ac:dyDescent="0.15">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1"/>
      <c r="AH156" s="4"/>
      <c r="AI156" s="4"/>
      <c r="AJ156" s="4"/>
      <c r="AK156" s="4"/>
      <c r="AL156" s="4"/>
      <c r="AM156" s="4"/>
      <c r="AN156" s="4"/>
      <c r="AO156" s="4"/>
      <c r="AP156" s="1"/>
      <c r="AQ156" s="4"/>
      <c r="AR156" s="4"/>
      <c r="AS156" s="4"/>
      <c r="AT156" s="4"/>
      <c r="AU156" s="4"/>
      <c r="AV156" s="4"/>
      <c r="AW156" s="4"/>
      <c r="AX156" s="4"/>
      <c r="AY156" s="4"/>
      <c r="AZ156" s="4"/>
      <c r="BA156" s="1"/>
      <c r="BB156" s="4"/>
      <c r="BC156" s="1"/>
      <c r="BD156" s="4"/>
      <c r="BE156" s="4"/>
    </row>
    <row r="157" spans="1:57" x14ac:dyDescent="0.15">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1"/>
      <c r="AH157" s="4"/>
      <c r="AI157" s="4"/>
      <c r="AJ157" s="4"/>
      <c r="AK157" s="4"/>
      <c r="AL157" s="4"/>
      <c r="AM157" s="4"/>
      <c r="AN157" s="4"/>
      <c r="AO157" s="4"/>
      <c r="AP157" s="1"/>
      <c r="AQ157" s="4"/>
      <c r="AR157" s="4"/>
      <c r="AS157" s="4"/>
      <c r="AT157" s="4"/>
      <c r="AU157" s="4"/>
      <c r="AV157" s="4"/>
      <c r="AW157" s="4"/>
      <c r="AX157" s="4"/>
      <c r="AY157" s="4"/>
      <c r="AZ157" s="4"/>
      <c r="BA157" s="1"/>
      <c r="BB157" s="4"/>
      <c r="BC157" s="1"/>
      <c r="BD157" s="4"/>
      <c r="BE157" s="4"/>
    </row>
    <row r="158" spans="1:57" x14ac:dyDescent="0.15">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1"/>
      <c r="AH158" s="4"/>
      <c r="AI158" s="4"/>
      <c r="AJ158" s="4"/>
      <c r="AK158" s="4"/>
      <c r="AL158" s="4"/>
      <c r="AM158" s="4"/>
      <c r="AN158" s="4"/>
      <c r="AO158" s="4"/>
      <c r="AP158" s="1"/>
      <c r="AQ158" s="4"/>
      <c r="AR158" s="4"/>
      <c r="AS158" s="4"/>
      <c r="AT158" s="4"/>
      <c r="AU158" s="4"/>
      <c r="AV158" s="4"/>
      <c r="AW158" s="4"/>
      <c r="AX158" s="4"/>
      <c r="AY158" s="4"/>
      <c r="AZ158" s="4"/>
      <c r="BA158" s="1"/>
      <c r="BB158" s="4"/>
      <c r="BC158" s="1"/>
      <c r="BD158" s="4"/>
      <c r="BE158" s="4"/>
    </row>
    <row r="159" spans="1:57" x14ac:dyDescent="0.15">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1"/>
      <c r="AH159" s="4"/>
      <c r="AI159" s="4"/>
      <c r="AJ159" s="4"/>
      <c r="AK159" s="4"/>
      <c r="AL159" s="4"/>
      <c r="AM159" s="4"/>
      <c r="AN159" s="4"/>
      <c r="AO159" s="4"/>
      <c r="AP159" s="1"/>
      <c r="AQ159" s="4"/>
      <c r="AR159" s="4"/>
      <c r="AS159" s="4"/>
      <c r="AT159" s="4"/>
      <c r="AU159" s="4"/>
      <c r="AV159" s="4"/>
      <c r="AW159" s="4"/>
      <c r="AX159" s="4"/>
      <c r="AY159" s="4"/>
      <c r="AZ159" s="4"/>
      <c r="BA159" s="1"/>
      <c r="BB159" s="4"/>
      <c r="BC159" s="1"/>
      <c r="BD159" s="4"/>
      <c r="BE159" s="4"/>
    </row>
    <row r="160" spans="1:57" x14ac:dyDescent="0.15">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1"/>
      <c r="AH160" s="4"/>
      <c r="AI160" s="4"/>
      <c r="AJ160" s="4"/>
      <c r="AK160" s="4"/>
      <c r="AL160" s="4"/>
      <c r="AM160" s="4"/>
      <c r="AN160" s="4"/>
      <c r="AO160" s="4"/>
      <c r="AP160" s="1"/>
      <c r="AQ160" s="4"/>
      <c r="AR160" s="4"/>
      <c r="AS160" s="4"/>
      <c r="AT160" s="4"/>
      <c r="AU160" s="4"/>
      <c r="AV160" s="4"/>
      <c r="AW160" s="4"/>
      <c r="AX160" s="4"/>
      <c r="AY160" s="4"/>
      <c r="AZ160" s="4"/>
      <c r="BA160" s="1"/>
      <c r="BB160" s="4"/>
      <c r="BC160" s="1"/>
      <c r="BD160" s="4"/>
      <c r="BE160" s="4"/>
    </row>
    <row r="161" spans="1:57" x14ac:dyDescent="0.15">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1"/>
      <c r="AH161" s="4"/>
      <c r="AI161" s="4"/>
      <c r="AJ161" s="4"/>
      <c r="AK161" s="4"/>
      <c r="AL161" s="4"/>
      <c r="AM161" s="4"/>
      <c r="AN161" s="4"/>
      <c r="AO161" s="4"/>
      <c r="AP161" s="1"/>
      <c r="AQ161" s="4"/>
      <c r="AR161" s="4"/>
      <c r="AS161" s="4"/>
      <c r="AT161" s="4"/>
      <c r="AU161" s="4"/>
      <c r="AV161" s="4"/>
      <c r="AW161" s="4"/>
      <c r="AX161" s="4"/>
      <c r="AY161" s="4"/>
      <c r="AZ161" s="4"/>
      <c r="BA161" s="1"/>
      <c r="BB161" s="4"/>
      <c r="BC161" s="1"/>
      <c r="BD161" s="4"/>
      <c r="BE161" s="4"/>
    </row>
    <row r="162" spans="1:57" x14ac:dyDescent="0.15">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1"/>
      <c r="AH162" s="4"/>
      <c r="AI162" s="4"/>
      <c r="AJ162" s="4"/>
      <c r="AK162" s="4"/>
      <c r="AL162" s="4"/>
      <c r="AM162" s="4"/>
      <c r="AN162" s="4"/>
      <c r="AO162" s="4"/>
      <c r="AP162" s="1"/>
      <c r="AQ162" s="4"/>
      <c r="AR162" s="4"/>
      <c r="AS162" s="4"/>
      <c r="AT162" s="4"/>
      <c r="AU162" s="4"/>
      <c r="AV162" s="4"/>
      <c r="AW162" s="4"/>
      <c r="AX162" s="4"/>
      <c r="AY162" s="4"/>
      <c r="AZ162" s="4"/>
      <c r="BA162" s="1"/>
      <c r="BB162" s="4"/>
      <c r="BC162" s="1"/>
      <c r="BD162" s="4"/>
      <c r="BE162" s="4"/>
    </row>
    <row r="163" spans="1:57" x14ac:dyDescent="0.15">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1"/>
      <c r="AH163" s="4"/>
      <c r="AI163" s="4"/>
      <c r="AJ163" s="4"/>
      <c r="AK163" s="4"/>
      <c r="AL163" s="4"/>
      <c r="AM163" s="4"/>
      <c r="AN163" s="4"/>
      <c r="AO163" s="4"/>
      <c r="AP163" s="1"/>
      <c r="AQ163" s="4"/>
      <c r="AR163" s="4"/>
      <c r="AS163" s="4"/>
      <c r="AT163" s="4"/>
      <c r="AU163" s="4"/>
      <c r="AV163" s="4"/>
      <c r="AW163" s="4"/>
      <c r="AX163" s="4"/>
      <c r="AY163" s="4"/>
      <c r="AZ163" s="4"/>
      <c r="BA163" s="1"/>
      <c r="BB163" s="4"/>
      <c r="BC163" s="1"/>
      <c r="BD163" s="4"/>
      <c r="BE163" s="4"/>
    </row>
    <row r="164" spans="1:57" x14ac:dyDescent="0.15">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1"/>
      <c r="AH164" s="4"/>
      <c r="AI164" s="4"/>
      <c r="AJ164" s="4"/>
      <c r="AK164" s="4"/>
      <c r="AL164" s="4"/>
      <c r="AM164" s="4"/>
      <c r="AN164" s="4"/>
      <c r="AO164" s="4"/>
      <c r="AP164" s="1"/>
      <c r="AQ164" s="4"/>
      <c r="AR164" s="4"/>
      <c r="AS164" s="4"/>
      <c r="AT164" s="4"/>
      <c r="AU164" s="4"/>
      <c r="AV164" s="4"/>
      <c r="AW164" s="4"/>
      <c r="AX164" s="4"/>
      <c r="AY164" s="4"/>
      <c r="AZ164" s="4"/>
      <c r="BA164" s="1"/>
      <c r="BB164" s="4"/>
      <c r="BC164" s="1"/>
      <c r="BD164" s="4"/>
      <c r="BE164" s="4"/>
    </row>
    <row r="165" spans="1:57" x14ac:dyDescent="0.1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1"/>
      <c r="AH165" s="4"/>
      <c r="AI165" s="4"/>
      <c r="AJ165" s="4"/>
      <c r="AK165" s="4"/>
      <c r="AL165" s="4"/>
      <c r="AM165" s="4"/>
      <c r="AN165" s="4"/>
      <c r="AO165" s="4"/>
      <c r="AP165" s="1"/>
      <c r="AQ165" s="4"/>
      <c r="AR165" s="4"/>
      <c r="AS165" s="4"/>
      <c r="AT165" s="4"/>
      <c r="AU165" s="4"/>
      <c r="AV165" s="4"/>
      <c r="AW165" s="4"/>
      <c r="AX165" s="4"/>
      <c r="AY165" s="4"/>
      <c r="AZ165" s="4"/>
      <c r="BA165" s="1"/>
      <c r="BB165" s="4"/>
      <c r="BC165" s="1"/>
      <c r="BD165" s="4"/>
      <c r="BE165" s="4"/>
    </row>
    <row r="166" spans="1:57" x14ac:dyDescent="0.15">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1"/>
      <c r="AH166" s="4"/>
      <c r="AI166" s="4"/>
      <c r="AJ166" s="4"/>
      <c r="AK166" s="4"/>
      <c r="AL166" s="4"/>
      <c r="AM166" s="4"/>
      <c r="AN166" s="4"/>
      <c r="AO166" s="4"/>
      <c r="AP166" s="1"/>
      <c r="AQ166" s="4"/>
      <c r="AR166" s="4"/>
      <c r="AS166" s="4"/>
      <c r="AT166" s="4"/>
      <c r="AU166" s="4"/>
      <c r="AV166" s="4"/>
      <c r="AW166" s="4"/>
      <c r="AX166" s="4"/>
      <c r="AY166" s="4"/>
      <c r="AZ166" s="4"/>
      <c r="BA166" s="1"/>
      <c r="BB166" s="4"/>
      <c r="BC166" s="1"/>
      <c r="BD166" s="4"/>
      <c r="BE166" s="4"/>
    </row>
    <row r="167" spans="1:57" x14ac:dyDescent="0.15">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1"/>
      <c r="AH167" s="4"/>
      <c r="AI167" s="4"/>
      <c r="AJ167" s="4"/>
      <c r="AK167" s="4"/>
      <c r="AL167" s="4"/>
      <c r="AM167" s="4"/>
      <c r="AN167" s="4"/>
      <c r="AO167" s="4"/>
      <c r="AP167" s="1"/>
      <c r="AQ167" s="4"/>
      <c r="AR167" s="4"/>
      <c r="AS167" s="4"/>
      <c r="AT167" s="4"/>
      <c r="AU167" s="4"/>
      <c r="AV167" s="4"/>
      <c r="AW167" s="4"/>
      <c r="AX167" s="4"/>
      <c r="AY167" s="4"/>
      <c r="AZ167" s="4"/>
      <c r="BA167" s="1"/>
      <c r="BB167" s="4"/>
      <c r="BC167" s="1"/>
      <c r="BD167" s="4"/>
      <c r="BE167" s="4"/>
    </row>
    <row r="168" spans="1:57" x14ac:dyDescent="0.15">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1"/>
      <c r="AH168" s="4"/>
      <c r="AI168" s="4"/>
      <c r="AJ168" s="4"/>
      <c r="AK168" s="4"/>
      <c r="AL168" s="4"/>
      <c r="AM168" s="4"/>
      <c r="AN168" s="4"/>
      <c r="AO168" s="4"/>
      <c r="AP168" s="1"/>
      <c r="AQ168" s="4"/>
      <c r="AR168" s="4"/>
      <c r="AS168" s="4"/>
      <c r="AT168" s="4"/>
      <c r="AU168" s="4"/>
      <c r="AV168" s="4"/>
      <c r="AW168" s="4"/>
      <c r="AX168" s="4"/>
      <c r="AY168" s="4"/>
      <c r="AZ168" s="4"/>
      <c r="BA168" s="1"/>
      <c r="BB168" s="4"/>
      <c r="BC168" s="1"/>
      <c r="BD168" s="4"/>
      <c r="BE168" s="4"/>
    </row>
    <row r="169" spans="1:57" x14ac:dyDescent="0.15">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1"/>
      <c r="AH169" s="4"/>
      <c r="AI169" s="4"/>
      <c r="AJ169" s="4"/>
      <c r="AK169" s="4"/>
      <c r="AL169" s="4"/>
      <c r="AM169" s="4"/>
      <c r="AN169" s="4"/>
      <c r="AO169" s="4"/>
      <c r="AP169" s="1"/>
      <c r="AQ169" s="4"/>
      <c r="AR169" s="4"/>
      <c r="AS169" s="4"/>
      <c r="AT169" s="4"/>
      <c r="AU169" s="4"/>
      <c r="AV169" s="4"/>
      <c r="AW169" s="4"/>
      <c r="AX169" s="4"/>
      <c r="AY169" s="4"/>
      <c r="AZ169" s="4"/>
      <c r="BA169" s="1"/>
      <c r="BB169" s="4"/>
      <c r="BC169" s="1"/>
      <c r="BD169" s="4"/>
      <c r="BE169" s="4"/>
    </row>
    <row r="170" spans="1:57" x14ac:dyDescent="0.15">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1"/>
      <c r="AH170" s="4"/>
      <c r="AI170" s="4"/>
      <c r="AJ170" s="4"/>
      <c r="AK170" s="4"/>
      <c r="AL170" s="4"/>
      <c r="AM170" s="4"/>
      <c r="AN170" s="4"/>
      <c r="AO170" s="4"/>
      <c r="AP170" s="1"/>
      <c r="AQ170" s="4"/>
      <c r="AR170" s="4"/>
      <c r="AS170" s="4"/>
      <c r="AT170" s="4"/>
      <c r="AU170" s="4"/>
      <c r="AV170" s="4"/>
      <c r="AW170" s="4"/>
      <c r="AX170" s="4"/>
      <c r="AY170" s="4"/>
      <c r="AZ170" s="4"/>
      <c r="BA170" s="1"/>
      <c r="BB170" s="4"/>
      <c r="BC170" s="1"/>
      <c r="BD170" s="4"/>
      <c r="BE170" s="4"/>
    </row>
    <row r="171" spans="1:57" x14ac:dyDescent="0.15">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1"/>
      <c r="AH171" s="4"/>
      <c r="AI171" s="4"/>
      <c r="AJ171" s="4"/>
      <c r="AK171" s="4"/>
      <c r="AL171" s="4"/>
      <c r="AM171" s="4"/>
      <c r="AN171" s="4"/>
      <c r="AO171" s="4"/>
      <c r="AP171" s="1"/>
      <c r="AQ171" s="4"/>
      <c r="AR171" s="4"/>
      <c r="AS171" s="4"/>
      <c r="AT171" s="4"/>
      <c r="AU171" s="4"/>
      <c r="AV171" s="4"/>
      <c r="AW171" s="4"/>
      <c r="AX171" s="4"/>
      <c r="AY171" s="4"/>
      <c r="AZ171" s="4"/>
      <c r="BA171" s="1"/>
      <c r="BB171" s="4"/>
      <c r="BC171" s="1"/>
      <c r="BD171" s="4"/>
      <c r="BE171" s="4"/>
    </row>
    <row r="172" spans="1:57" x14ac:dyDescent="0.15">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1"/>
      <c r="AH172" s="4"/>
      <c r="AI172" s="4"/>
      <c r="AJ172" s="4"/>
      <c r="AK172" s="4"/>
      <c r="AL172" s="4"/>
      <c r="AM172" s="4"/>
      <c r="AN172" s="4"/>
      <c r="AO172" s="4"/>
      <c r="AP172" s="1"/>
      <c r="AQ172" s="4"/>
      <c r="AR172" s="4"/>
      <c r="AS172" s="4"/>
      <c r="AT172" s="4"/>
      <c r="AU172" s="4"/>
      <c r="AV172" s="4"/>
      <c r="AW172" s="4"/>
      <c r="AX172" s="4"/>
      <c r="AY172" s="4"/>
      <c r="AZ172" s="4"/>
      <c r="BA172" s="1"/>
      <c r="BB172" s="4"/>
      <c r="BC172" s="1"/>
      <c r="BD172" s="4"/>
      <c r="BE172" s="4"/>
    </row>
    <row r="173" spans="1:57" x14ac:dyDescent="0.15">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1"/>
      <c r="AH173" s="4"/>
      <c r="AI173" s="4"/>
      <c r="AJ173" s="4"/>
      <c r="AK173" s="4"/>
      <c r="AL173" s="4"/>
      <c r="AM173" s="4"/>
      <c r="AN173" s="4"/>
      <c r="AO173" s="4"/>
      <c r="AP173" s="1"/>
      <c r="AQ173" s="4"/>
      <c r="AR173" s="4"/>
      <c r="AS173" s="4"/>
      <c r="AT173" s="4"/>
      <c r="AU173" s="4"/>
      <c r="AV173" s="4"/>
      <c r="AW173" s="4"/>
      <c r="AX173" s="4"/>
      <c r="AY173" s="4"/>
      <c r="AZ173" s="4"/>
      <c r="BA173" s="1"/>
      <c r="BB173" s="4"/>
      <c r="BC173" s="1"/>
      <c r="BD173" s="4"/>
      <c r="BE173" s="4"/>
    </row>
    <row r="174" spans="1:57" x14ac:dyDescent="0.15">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1"/>
      <c r="AH174" s="4"/>
      <c r="AI174" s="4"/>
      <c r="AJ174" s="4"/>
      <c r="AK174" s="4"/>
      <c r="AL174" s="4"/>
      <c r="AM174" s="4"/>
      <c r="AN174" s="4"/>
      <c r="AO174" s="4"/>
      <c r="AP174" s="1"/>
      <c r="AQ174" s="4"/>
      <c r="AR174" s="4"/>
      <c r="AS174" s="4"/>
      <c r="AT174" s="4"/>
      <c r="AU174" s="4"/>
      <c r="AV174" s="4"/>
      <c r="AW174" s="4"/>
      <c r="AX174" s="4"/>
      <c r="AY174" s="4"/>
      <c r="AZ174" s="4"/>
      <c r="BA174" s="1"/>
      <c r="BB174" s="4"/>
      <c r="BC174" s="1"/>
      <c r="BD174" s="4"/>
      <c r="BE174" s="4"/>
    </row>
    <row r="175" spans="1:57" x14ac:dyDescent="0.1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1"/>
      <c r="AH175" s="4"/>
      <c r="AI175" s="4"/>
      <c r="AJ175" s="4"/>
      <c r="AK175" s="4"/>
      <c r="AL175" s="4"/>
      <c r="AM175" s="4"/>
      <c r="AN175" s="4"/>
      <c r="AO175" s="4"/>
      <c r="AP175" s="1"/>
      <c r="AQ175" s="4"/>
      <c r="AR175" s="4"/>
      <c r="AS175" s="4"/>
      <c r="AT175" s="4"/>
      <c r="AU175" s="4"/>
      <c r="AV175" s="4"/>
      <c r="AW175" s="4"/>
      <c r="AX175" s="4"/>
      <c r="AY175" s="4"/>
      <c r="AZ175" s="4"/>
      <c r="BA175" s="1"/>
      <c r="BB175" s="4"/>
      <c r="BC175" s="1"/>
      <c r="BD175" s="4"/>
      <c r="BE175" s="4"/>
    </row>
    <row r="176" spans="1:57" x14ac:dyDescent="0.15">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1"/>
      <c r="AH176" s="4"/>
      <c r="AI176" s="4"/>
      <c r="AJ176" s="4"/>
      <c r="AK176" s="4"/>
      <c r="AL176" s="4"/>
      <c r="AM176" s="4"/>
      <c r="AN176" s="4"/>
      <c r="AO176" s="4"/>
      <c r="AP176" s="1"/>
      <c r="AQ176" s="4"/>
      <c r="AR176" s="4"/>
      <c r="AS176" s="4"/>
      <c r="AT176" s="4"/>
      <c r="AU176" s="4"/>
      <c r="AV176" s="4"/>
      <c r="AW176" s="4"/>
      <c r="AX176" s="4"/>
      <c r="AY176" s="4"/>
      <c r="AZ176" s="4"/>
      <c r="BA176" s="1"/>
      <c r="BB176" s="4"/>
      <c r="BC176" s="1"/>
      <c r="BD176" s="4"/>
      <c r="BE176" s="4"/>
    </row>
    <row r="177" spans="1:57" x14ac:dyDescent="0.15">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1"/>
      <c r="AH177" s="4"/>
      <c r="AI177" s="4"/>
      <c r="AJ177" s="4"/>
      <c r="AK177" s="4"/>
      <c r="AL177" s="4"/>
      <c r="AM177" s="4"/>
      <c r="AN177" s="4"/>
      <c r="AO177" s="4"/>
      <c r="AP177" s="1"/>
      <c r="AQ177" s="4"/>
      <c r="AR177" s="4"/>
      <c r="AS177" s="4"/>
      <c r="AT177" s="4"/>
      <c r="AU177" s="4"/>
      <c r="AV177" s="4"/>
      <c r="AW177" s="4"/>
      <c r="AX177" s="4"/>
      <c r="AY177" s="4"/>
      <c r="AZ177" s="4"/>
      <c r="BA177" s="1"/>
      <c r="BB177" s="4"/>
      <c r="BC177" s="1"/>
      <c r="BD177" s="4"/>
      <c r="BE177" s="4"/>
    </row>
    <row r="178" spans="1:57" x14ac:dyDescent="0.15">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1"/>
      <c r="AH178" s="4"/>
      <c r="AI178" s="4"/>
      <c r="AJ178" s="4"/>
      <c r="AK178" s="4"/>
      <c r="AL178" s="4"/>
      <c r="AM178" s="4"/>
      <c r="AN178" s="4"/>
      <c r="AO178" s="4"/>
      <c r="AP178" s="1"/>
      <c r="AQ178" s="4"/>
      <c r="AR178" s="4"/>
      <c r="AS178" s="4"/>
      <c r="AT178" s="4"/>
      <c r="AU178" s="4"/>
      <c r="AV178" s="4"/>
      <c r="AW178" s="4"/>
      <c r="AX178" s="4"/>
      <c r="AY178" s="4"/>
      <c r="AZ178" s="4"/>
      <c r="BA178" s="1"/>
      <c r="BB178" s="4"/>
      <c r="BC178" s="1"/>
      <c r="BD178" s="4"/>
      <c r="BE178" s="4"/>
    </row>
    <row r="179" spans="1:57" x14ac:dyDescent="0.15">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1"/>
      <c r="AH179" s="4"/>
      <c r="AI179" s="4"/>
      <c r="AJ179" s="4"/>
      <c r="AK179" s="4"/>
      <c r="AL179" s="4"/>
      <c r="AM179" s="4"/>
      <c r="AN179" s="4"/>
      <c r="AO179" s="4"/>
      <c r="AP179" s="1"/>
      <c r="AQ179" s="4"/>
      <c r="AR179" s="4"/>
      <c r="AS179" s="4"/>
      <c r="AT179" s="4"/>
      <c r="AU179" s="4"/>
      <c r="AV179" s="4"/>
      <c r="AW179" s="4"/>
      <c r="AX179" s="4"/>
      <c r="AY179" s="4"/>
      <c r="AZ179" s="4"/>
      <c r="BA179" s="1"/>
      <c r="BB179" s="4"/>
      <c r="BC179" s="1"/>
      <c r="BD179" s="4"/>
      <c r="BE179" s="4"/>
    </row>
    <row r="180" spans="1:57" x14ac:dyDescent="0.15">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1"/>
      <c r="AH180" s="4"/>
      <c r="AI180" s="4"/>
      <c r="AJ180" s="4"/>
      <c r="AK180" s="4"/>
      <c r="AL180" s="4"/>
      <c r="AM180" s="4"/>
      <c r="AN180" s="4"/>
      <c r="AO180" s="4"/>
      <c r="AP180" s="1"/>
      <c r="AQ180" s="4"/>
      <c r="AR180" s="4"/>
      <c r="AS180" s="4"/>
      <c r="AT180" s="4"/>
      <c r="AU180" s="4"/>
      <c r="AV180" s="4"/>
      <c r="AW180" s="4"/>
      <c r="AX180" s="4"/>
      <c r="AY180" s="4"/>
      <c r="AZ180" s="4"/>
      <c r="BA180" s="1"/>
      <c r="BB180" s="4"/>
      <c r="BC180" s="1"/>
      <c r="BD180" s="4"/>
      <c r="BE180" s="4"/>
    </row>
    <row r="181" spans="1:57" x14ac:dyDescent="0.15">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1"/>
      <c r="AH181" s="4"/>
      <c r="AI181" s="4"/>
      <c r="AJ181" s="4"/>
      <c r="AK181" s="4"/>
      <c r="AL181" s="4"/>
      <c r="AM181" s="4"/>
      <c r="AN181" s="4"/>
      <c r="AO181" s="4"/>
      <c r="AP181" s="1"/>
      <c r="AQ181" s="4"/>
      <c r="AR181" s="4"/>
      <c r="AS181" s="4"/>
      <c r="AT181" s="4"/>
      <c r="AU181" s="4"/>
      <c r="AV181" s="4"/>
      <c r="AW181" s="4"/>
      <c r="AX181" s="4"/>
      <c r="AY181" s="4"/>
      <c r="AZ181" s="4"/>
      <c r="BA181" s="1"/>
      <c r="BB181" s="4"/>
      <c r="BC181" s="1"/>
      <c r="BD181" s="4"/>
      <c r="BE181" s="4"/>
    </row>
    <row r="182" spans="1:57" x14ac:dyDescent="0.15">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1"/>
      <c r="AH182" s="4"/>
      <c r="AI182" s="4"/>
      <c r="AJ182" s="4"/>
      <c r="AK182" s="4"/>
      <c r="AL182" s="4"/>
      <c r="AM182" s="4"/>
      <c r="AN182" s="4"/>
      <c r="AO182" s="4"/>
      <c r="AP182" s="1"/>
      <c r="AQ182" s="4"/>
      <c r="AR182" s="4"/>
      <c r="AS182" s="4"/>
      <c r="AT182" s="4"/>
      <c r="AU182" s="4"/>
      <c r="AV182" s="4"/>
      <c r="AW182" s="4"/>
      <c r="AX182" s="4"/>
      <c r="AY182" s="4"/>
      <c r="AZ182" s="4"/>
      <c r="BA182" s="1"/>
      <c r="BB182" s="4"/>
      <c r="BC182" s="1"/>
      <c r="BD182" s="4"/>
      <c r="BE182" s="4"/>
    </row>
    <row r="183" spans="1:57" x14ac:dyDescent="0.15">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1"/>
      <c r="AH183" s="4"/>
      <c r="AI183" s="4"/>
      <c r="AJ183" s="4"/>
      <c r="AK183" s="4"/>
      <c r="AL183" s="4"/>
      <c r="AM183" s="4"/>
      <c r="AN183" s="4"/>
      <c r="AO183" s="4"/>
      <c r="AP183" s="1"/>
      <c r="AQ183" s="4"/>
      <c r="AR183" s="4"/>
      <c r="AS183" s="4"/>
      <c r="AT183" s="4"/>
      <c r="AU183" s="4"/>
      <c r="AV183" s="4"/>
      <c r="AW183" s="4"/>
      <c r="AX183" s="4"/>
      <c r="AY183" s="4"/>
      <c r="AZ183" s="4"/>
      <c r="BA183" s="1"/>
      <c r="BB183" s="4"/>
      <c r="BC183" s="1"/>
      <c r="BD183" s="4"/>
      <c r="BE183" s="4"/>
    </row>
    <row r="184" spans="1:57" x14ac:dyDescent="0.15">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1"/>
      <c r="AH184" s="4"/>
      <c r="AI184" s="4"/>
      <c r="AJ184" s="4"/>
      <c r="AK184" s="4"/>
      <c r="AL184" s="4"/>
      <c r="AM184" s="4"/>
      <c r="AN184" s="4"/>
      <c r="AO184" s="4"/>
      <c r="AP184" s="1"/>
      <c r="AQ184" s="4"/>
      <c r="AR184" s="4"/>
      <c r="AS184" s="4"/>
      <c r="AT184" s="4"/>
      <c r="AU184" s="4"/>
      <c r="AV184" s="4"/>
      <c r="AW184" s="4"/>
      <c r="AX184" s="4"/>
      <c r="AY184" s="4"/>
      <c r="AZ184" s="4"/>
      <c r="BA184" s="1"/>
      <c r="BB184" s="4"/>
      <c r="BC184" s="1"/>
      <c r="BD184" s="4"/>
      <c r="BE184" s="4"/>
    </row>
    <row r="185" spans="1:57" x14ac:dyDescent="0.1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1"/>
      <c r="AH185" s="4"/>
      <c r="AI185" s="4"/>
      <c r="AJ185" s="4"/>
      <c r="AK185" s="4"/>
      <c r="AL185" s="4"/>
      <c r="AM185" s="4"/>
      <c r="AN185" s="4"/>
      <c r="AO185" s="4"/>
      <c r="AP185" s="1"/>
      <c r="AQ185" s="4"/>
      <c r="AR185" s="4"/>
      <c r="AS185" s="4"/>
      <c r="AT185" s="4"/>
      <c r="AU185" s="4"/>
      <c r="AV185" s="4"/>
      <c r="AW185" s="4"/>
      <c r="AX185" s="4"/>
      <c r="AY185" s="4"/>
      <c r="AZ185" s="4"/>
      <c r="BA185" s="1"/>
      <c r="BB185" s="4"/>
      <c r="BC185" s="1"/>
      <c r="BD185" s="4"/>
      <c r="BE185" s="4"/>
    </row>
    <row r="186" spans="1:57" x14ac:dyDescent="0.15">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1"/>
      <c r="AH186" s="4"/>
      <c r="AI186" s="4"/>
      <c r="AJ186" s="4"/>
      <c r="AK186" s="4"/>
      <c r="AL186" s="4"/>
      <c r="AM186" s="4"/>
      <c r="AN186" s="4"/>
      <c r="AO186" s="4"/>
      <c r="AP186" s="1"/>
      <c r="AQ186" s="4"/>
      <c r="AR186" s="4"/>
      <c r="AS186" s="4"/>
      <c r="AT186" s="4"/>
      <c r="AU186" s="4"/>
      <c r="AV186" s="4"/>
      <c r="AW186" s="4"/>
      <c r="AX186" s="4"/>
      <c r="AY186" s="4"/>
      <c r="AZ186" s="4"/>
      <c r="BA186" s="1"/>
      <c r="BB186" s="4"/>
      <c r="BC186" s="1"/>
      <c r="BD186" s="4"/>
      <c r="BE186" s="4"/>
    </row>
    <row r="187" spans="1:57" x14ac:dyDescent="0.15">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1"/>
      <c r="AH187" s="4"/>
      <c r="AI187" s="4"/>
      <c r="AJ187" s="4"/>
      <c r="AK187" s="4"/>
      <c r="AL187" s="4"/>
      <c r="AM187" s="4"/>
      <c r="AN187" s="4"/>
      <c r="AO187" s="4"/>
      <c r="AP187" s="1"/>
      <c r="AQ187" s="4"/>
      <c r="AR187" s="4"/>
      <c r="AS187" s="4"/>
      <c r="AT187" s="4"/>
      <c r="AU187" s="4"/>
      <c r="AV187" s="4"/>
      <c r="AW187" s="4"/>
      <c r="AX187" s="4"/>
      <c r="AY187" s="4"/>
      <c r="AZ187" s="4"/>
      <c r="BA187" s="1"/>
      <c r="BB187" s="4"/>
      <c r="BC187" s="1"/>
      <c r="BD187" s="4"/>
      <c r="BE187" s="4"/>
    </row>
    <row r="188" spans="1:57" x14ac:dyDescent="0.15">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1"/>
      <c r="AH188" s="4"/>
      <c r="AI188" s="4"/>
      <c r="AJ188" s="4"/>
      <c r="AK188" s="4"/>
      <c r="AL188" s="4"/>
      <c r="AM188" s="4"/>
      <c r="AN188" s="4"/>
      <c r="AO188" s="4"/>
      <c r="AP188" s="1"/>
      <c r="AQ188" s="4"/>
      <c r="AR188" s="4"/>
      <c r="AS188" s="4"/>
      <c r="AT188" s="4"/>
      <c r="AU188" s="4"/>
      <c r="AV188" s="4"/>
      <c r="AW188" s="4"/>
      <c r="AX188" s="4"/>
      <c r="AY188" s="4"/>
      <c r="AZ188" s="4"/>
      <c r="BA188" s="1"/>
      <c r="BB188" s="4"/>
      <c r="BC188" s="1"/>
      <c r="BD188" s="4"/>
      <c r="BE188" s="4"/>
    </row>
    <row r="189" spans="1:57" x14ac:dyDescent="0.15">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1"/>
      <c r="AH189" s="4"/>
      <c r="AI189" s="4"/>
      <c r="AJ189" s="4"/>
      <c r="AK189" s="4"/>
      <c r="AL189" s="4"/>
      <c r="AM189" s="4"/>
      <c r="AN189" s="4"/>
      <c r="AO189" s="4"/>
      <c r="AP189" s="1"/>
      <c r="AQ189" s="4"/>
      <c r="AR189" s="4"/>
      <c r="AS189" s="4"/>
      <c r="AT189" s="4"/>
      <c r="AU189" s="4"/>
      <c r="AV189" s="4"/>
      <c r="AW189" s="4"/>
      <c r="AX189" s="4"/>
      <c r="AY189" s="4"/>
      <c r="AZ189" s="4"/>
      <c r="BA189" s="1"/>
      <c r="BB189" s="4"/>
      <c r="BC189" s="1"/>
      <c r="BD189" s="4"/>
      <c r="BE189" s="4"/>
    </row>
    <row r="190" spans="1:57" x14ac:dyDescent="0.15">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1"/>
      <c r="AH190" s="4"/>
      <c r="AI190" s="4"/>
      <c r="AJ190" s="4"/>
      <c r="AK190" s="4"/>
      <c r="AL190" s="4"/>
      <c r="AM190" s="4"/>
      <c r="AN190" s="4"/>
      <c r="AO190" s="4"/>
      <c r="AP190" s="1"/>
      <c r="AQ190" s="4"/>
      <c r="AR190" s="4"/>
      <c r="AS190" s="4"/>
      <c r="AT190" s="4"/>
      <c r="AU190" s="4"/>
      <c r="AV190" s="4"/>
      <c r="AW190" s="4"/>
      <c r="AX190" s="4"/>
      <c r="AY190" s="4"/>
      <c r="AZ190" s="4"/>
      <c r="BA190" s="1"/>
      <c r="BB190" s="4"/>
      <c r="BC190" s="1"/>
      <c r="BD190" s="4"/>
      <c r="BE190" s="4"/>
    </row>
    <row r="191" spans="1:57" x14ac:dyDescent="0.15">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1"/>
      <c r="AH191" s="4"/>
      <c r="AI191" s="4"/>
      <c r="AJ191" s="4"/>
      <c r="AK191" s="4"/>
      <c r="AL191" s="4"/>
      <c r="AM191" s="4"/>
      <c r="AN191" s="4"/>
      <c r="AO191" s="4"/>
      <c r="AP191" s="1"/>
      <c r="AQ191" s="4"/>
      <c r="AR191" s="4"/>
      <c r="AS191" s="4"/>
      <c r="AT191" s="4"/>
      <c r="AU191" s="4"/>
      <c r="AV191" s="4"/>
      <c r="AW191" s="4"/>
      <c r="AX191" s="4"/>
      <c r="AY191" s="4"/>
      <c r="AZ191" s="4"/>
      <c r="BA191" s="1"/>
      <c r="BB191" s="4"/>
      <c r="BC191" s="1"/>
      <c r="BD191" s="4"/>
      <c r="BE191" s="4"/>
    </row>
    <row r="192" spans="1:57" x14ac:dyDescent="0.15">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1"/>
      <c r="AH192" s="4"/>
      <c r="AI192" s="4"/>
      <c r="AJ192" s="4"/>
      <c r="AK192" s="4"/>
      <c r="AL192" s="4"/>
      <c r="AM192" s="4"/>
      <c r="AN192" s="4"/>
      <c r="AO192" s="4"/>
      <c r="AP192" s="1"/>
      <c r="AQ192" s="4"/>
      <c r="AR192" s="4"/>
      <c r="AS192" s="4"/>
      <c r="AT192" s="4"/>
      <c r="AU192" s="4"/>
      <c r="AV192" s="4"/>
      <c r="AW192" s="4"/>
      <c r="AX192" s="4"/>
      <c r="AY192" s="4"/>
      <c r="AZ192" s="4"/>
      <c r="BA192" s="1"/>
      <c r="BB192" s="4"/>
      <c r="BC192" s="1"/>
      <c r="BD192" s="4"/>
      <c r="BE192" s="4"/>
    </row>
    <row r="193" spans="1:57" x14ac:dyDescent="0.15">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1"/>
      <c r="AH193" s="4"/>
      <c r="AI193" s="4"/>
      <c r="AJ193" s="4"/>
      <c r="AK193" s="4"/>
      <c r="AL193" s="4"/>
      <c r="AM193" s="4"/>
      <c r="AN193" s="4"/>
      <c r="AO193" s="4"/>
      <c r="AP193" s="1"/>
      <c r="AQ193" s="4"/>
      <c r="AR193" s="4"/>
      <c r="AS193" s="4"/>
      <c r="AT193" s="4"/>
      <c r="AU193" s="4"/>
      <c r="AV193" s="4"/>
      <c r="AW193" s="4"/>
      <c r="AX193" s="4"/>
      <c r="AY193" s="4"/>
      <c r="AZ193" s="4"/>
      <c r="BA193" s="1"/>
      <c r="BB193" s="4"/>
      <c r="BC193" s="1"/>
      <c r="BD193" s="4"/>
      <c r="BE193" s="4"/>
    </row>
    <row r="194" spans="1:57" x14ac:dyDescent="0.15">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1"/>
      <c r="AH194" s="4"/>
      <c r="AI194" s="4"/>
      <c r="AJ194" s="4"/>
      <c r="AK194" s="4"/>
      <c r="AL194" s="4"/>
      <c r="AM194" s="4"/>
      <c r="AN194" s="4"/>
      <c r="AO194" s="4"/>
      <c r="AP194" s="1"/>
      <c r="AQ194" s="4"/>
      <c r="AR194" s="4"/>
      <c r="AS194" s="4"/>
      <c r="AT194" s="4"/>
      <c r="AU194" s="4"/>
      <c r="AV194" s="4"/>
      <c r="AW194" s="4"/>
      <c r="AX194" s="4"/>
      <c r="AY194" s="4"/>
      <c r="AZ194" s="4"/>
      <c r="BA194" s="1"/>
      <c r="BB194" s="4"/>
      <c r="BC194" s="1"/>
      <c r="BD194" s="4"/>
      <c r="BE194" s="4"/>
    </row>
    <row r="195" spans="1:57" x14ac:dyDescent="0.1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1"/>
      <c r="AH195" s="4"/>
      <c r="AI195" s="4"/>
      <c r="AJ195" s="4"/>
      <c r="AK195" s="4"/>
      <c r="AL195" s="4"/>
      <c r="AM195" s="4"/>
      <c r="AN195" s="4"/>
      <c r="AO195" s="4"/>
      <c r="AP195" s="1"/>
      <c r="AQ195" s="4"/>
      <c r="AR195" s="4"/>
      <c r="AS195" s="4"/>
      <c r="AT195" s="4"/>
      <c r="AU195" s="4"/>
      <c r="AV195" s="4"/>
      <c r="AW195" s="4"/>
      <c r="AX195" s="4"/>
      <c r="AY195" s="4"/>
      <c r="AZ195" s="4"/>
      <c r="BA195" s="1"/>
      <c r="BB195" s="4"/>
      <c r="BC195" s="1"/>
      <c r="BD195" s="4"/>
      <c r="BE195" s="4"/>
    </row>
    <row r="196" spans="1:57" x14ac:dyDescent="0.15">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1"/>
      <c r="AH196" s="4"/>
      <c r="AI196" s="4"/>
      <c r="AJ196" s="4"/>
      <c r="AK196" s="4"/>
      <c r="AL196" s="4"/>
      <c r="AM196" s="4"/>
      <c r="AN196" s="4"/>
      <c r="AO196" s="4"/>
      <c r="AP196" s="1"/>
      <c r="AQ196" s="4"/>
      <c r="AR196" s="4"/>
      <c r="AS196" s="4"/>
      <c r="AT196" s="4"/>
      <c r="AU196" s="4"/>
      <c r="AV196" s="4"/>
      <c r="AW196" s="4"/>
      <c r="AX196" s="4"/>
      <c r="AY196" s="4"/>
      <c r="AZ196" s="4"/>
      <c r="BA196" s="1"/>
      <c r="BB196" s="4"/>
      <c r="BC196" s="1"/>
      <c r="BD196" s="4"/>
      <c r="BE196" s="4"/>
    </row>
    <row r="197" spans="1:57" x14ac:dyDescent="0.15">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1"/>
      <c r="AH197" s="4"/>
      <c r="AI197" s="4"/>
      <c r="AJ197" s="4"/>
      <c r="AK197" s="4"/>
      <c r="AL197" s="4"/>
      <c r="AM197" s="4"/>
      <c r="AN197" s="4"/>
      <c r="AO197" s="4"/>
      <c r="AP197" s="1"/>
      <c r="AQ197" s="4"/>
      <c r="AR197" s="4"/>
      <c r="AS197" s="4"/>
      <c r="AT197" s="4"/>
      <c r="AU197" s="4"/>
      <c r="AV197" s="4"/>
      <c r="AW197" s="4"/>
      <c r="AX197" s="4"/>
      <c r="AY197" s="4"/>
      <c r="AZ197" s="4"/>
      <c r="BA197" s="1"/>
      <c r="BB197" s="4"/>
      <c r="BC197" s="1"/>
      <c r="BD197" s="4"/>
      <c r="BE197" s="4"/>
    </row>
    <row r="198" spans="1:57" x14ac:dyDescent="0.15">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1"/>
      <c r="AH198" s="4"/>
      <c r="AI198" s="4"/>
      <c r="AJ198" s="4"/>
      <c r="AK198" s="4"/>
      <c r="AL198" s="4"/>
      <c r="AM198" s="4"/>
      <c r="AN198" s="4"/>
      <c r="AO198" s="4"/>
      <c r="AP198" s="1"/>
      <c r="AQ198" s="4"/>
      <c r="AR198" s="4"/>
      <c r="AS198" s="4"/>
      <c r="AT198" s="4"/>
      <c r="AU198" s="4"/>
      <c r="AV198" s="4"/>
      <c r="AW198" s="4"/>
      <c r="AX198" s="4"/>
      <c r="AY198" s="4"/>
      <c r="AZ198" s="4"/>
      <c r="BA198" s="1"/>
      <c r="BB198" s="4"/>
      <c r="BC198" s="1"/>
      <c r="BD198" s="4"/>
      <c r="BE198" s="4"/>
    </row>
    <row r="199" spans="1:57" x14ac:dyDescent="0.15">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1"/>
      <c r="AH199" s="4"/>
      <c r="AI199" s="4"/>
      <c r="AJ199" s="4"/>
      <c r="AK199" s="4"/>
      <c r="AL199" s="4"/>
      <c r="AM199" s="4"/>
      <c r="AN199" s="4"/>
      <c r="AO199" s="4"/>
      <c r="AP199" s="1"/>
      <c r="AQ199" s="4"/>
      <c r="AR199" s="4"/>
      <c r="AS199" s="4"/>
      <c r="AT199" s="4"/>
      <c r="AU199" s="4"/>
      <c r="AV199" s="4"/>
      <c r="AW199" s="4"/>
      <c r="AX199" s="4"/>
      <c r="AY199" s="4"/>
      <c r="AZ199" s="4"/>
      <c r="BA199" s="1"/>
      <c r="BB199" s="4"/>
      <c r="BC199" s="1"/>
      <c r="BD199" s="4"/>
      <c r="BE199" s="4"/>
    </row>
    <row r="200" spans="1:57" x14ac:dyDescent="0.15">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1"/>
      <c r="AH200" s="4"/>
      <c r="AI200" s="4"/>
      <c r="AJ200" s="4"/>
      <c r="AK200" s="4"/>
      <c r="AL200" s="4"/>
      <c r="AM200" s="4"/>
      <c r="AN200" s="4"/>
      <c r="AO200" s="4"/>
      <c r="AP200" s="1"/>
      <c r="AQ200" s="4"/>
      <c r="AR200" s="4"/>
      <c r="AS200" s="4"/>
      <c r="AT200" s="4"/>
      <c r="AU200" s="4"/>
      <c r="AV200" s="4"/>
      <c r="AW200" s="4"/>
      <c r="AX200" s="4"/>
      <c r="AY200" s="4"/>
      <c r="AZ200" s="4"/>
      <c r="BA200" s="1"/>
      <c r="BB200" s="4"/>
      <c r="BC200" s="1"/>
      <c r="BD200" s="4"/>
      <c r="BE200" s="4"/>
    </row>
    <row r="201" spans="1:57" x14ac:dyDescent="0.15">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1"/>
      <c r="AH201" s="4"/>
      <c r="AI201" s="4"/>
      <c r="AJ201" s="4"/>
      <c r="AK201" s="4"/>
      <c r="AL201" s="4"/>
      <c r="AM201" s="4"/>
      <c r="AN201" s="4"/>
      <c r="AO201" s="4"/>
      <c r="AP201" s="1"/>
      <c r="AQ201" s="4"/>
      <c r="AR201" s="4"/>
      <c r="AS201" s="4"/>
      <c r="AT201" s="4"/>
      <c r="AU201" s="4"/>
      <c r="AV201" s="4"/>
      <c r="AW201" s="4"/>
      <c r="AX201" s="4"/>
      <c r="AY201" s="4"/>
      <c r="AZ201" s="4"/>
      <c r="BA201" s="1"/>
      <c r="BB201" s="4"/>
      <c r="BC201" s="1"/>
      <c r="BD201" s="4"/>
      <c r="BE201" s="4"/>
    </row>
    <row r="202" spans="1:57" x14ac:dyDescent="0.15">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1"/>
      <c r="AH202" s="4"/>
      <c r="AI202" s="4"/>
      <c r="AJ202" s="4"/>
      <c r="AK202" s="4"/>
      <c r="AL202" s="4"/>
      <c r="AM202" s="4"/>
      <c r="AN202" s="4"/>
      <c r="AO202" s="4"/>
      <c r="AP202" s="1"/>
      <c r="AQ202" s="4"/>
      <c r="AR202" s="4"/>
      <c r="AS202" s="4"/>
      <c r="AT202" s="4"/>
      <c r="AU202" s="4"/>
      <c r="AV202" s="4"/>
      <c r="AW202" s="4"/>
      <c r="AX202" s="4"/>
      <c r="AY202" s="4"/>
      <c r="AZ202" s="4"/>
      <c r="BA202" s="1"/>
      <c r="BB202" s="4"/>
      <c r="BC202" s="1"/>
      <c r="BD202" s="4"/>
      <c r="BE202" s="4"/>
    </row>
    <row r="203" spans="1:57" x14ac:dyDescent="0.15">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1"/>
      <c r="AH203" s="4"/>
      <c r="AI203" s="4"/>
      <c r="AJ203" s="4"/>
      <c r="AK203" s="4"/>
      <c r="AL203" s="4"/>
      <c r="AM203" s="4"/>
      <c r="AN203" s="4"/>
      <c r="AO203" s="4"/>
      <c r="AP203" s="1"/>
      <c r="AQ203" s="4"/>
      <c r="AR203" s="4"/>
      <c r="AS203" s="4"/>
      <c r="AT203" s="4"/>
      <c r="AU203" s="4"/>
      <c r="AV203" s="4"/>
      <c r="AW203" s="4"/>
      <c r="AX203" s="4"/>
      <c r="AY203" s="4"/>
      <c r="AZ203" s="4"/>
      <c r="BA203" s="1"/>
      <c r="BB203" s="4"/>
      <c r="BC203" s="1"/>
      <c r="BD203" s="4"/>
      <c r="BE203" s="4"/>
    </row>
    <row r="204" spans="1:57" x14ac:dyDescent="0.15">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1"/>
      <c r="AH204" s="4"/>
      <c r="AI204" s="4"/>
      <c r="AJ204" s="4"/>
      <c r="AK204" s="4"/>
      <c r="AL204" s="4"/>
      <c r="AM204" s="4"/>
      <c r="AN204" s="4"/>
      <c r="AO204" s="4"/>
      <c r="AP204" s="1"/>
      <c r="AQ204" s="4"/>
      <c r="AR204" s="4"/>
      <c r="AS204" s="4"/>
      <c r="AT204" s="4"/>
      <c r="AU204" s="4"/>
      <c r="AV204" s="4"/>
      <c r="AW204" s="4"/>
      <c r="AX204" s="4"/>
      <c r="AY204" s="4"/>
      <c r="AZ204" s="4"/>
      <c r="BA204" s="1"/>
      <c r="BB204" s="4"/>
      <c r="BC204" s="1"/>
      <c r="BD204" s="4"/>
      <c r="BE204" s="4"/>
    </row>
    <row r="205" spans="1:57" x14ac:dyDescent="0.1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1"/>
      <c r="AH205" s="4"/>
      <c r="AI205" s="4"/>
      <c r="AJ205" s="4"/>
      <c r="AK205" s="4"/>
      <c r="AL205" s="4"/>
      <c r="AM205" s="4"/>
      <c r="AN205" s="4"/>
      <c r="AO205" s="4"/>
      <c r="AP205" s="1"/>
      <c r="AQ205" s="4"/>
      <c r="AR205" s="4"/>
      <c r="AS205" s="4"/>
      <c r="AT205" s="4"/>
      <c r="AU205" s="4"/>
      <c r="AV205" s="4"/>
      <c r="AW205" s="4"/>
      <c r="AX205" s="4"/>
      <c r="AY205" s="4"/>
      <c r="AZ205" s="4"/>
      <c r="BA205" s="1"/>
      <c r="BB205" s="4"/>
      <c r="BC205" s="1"/>
      <c r="BD205" s="4"/>
      <c r="BE205" s="4"/>
    </row>
    <row r="206" spans="1:57" x14ac:dyDescent="0.15">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1"/>
      <c r="AH206" s="4"/>
      <c r="AI206" s="4"/>
      <c r="AJ206" s="4"/>
      <c r="AK206" s="4"/>
      <c r="AL206" s="4"/>
      <c r="AM206" s="4"/>
      <c r="AN206" s="4"/>
      <c r="AO206" s="4"/>
      <c r="AP206" s="1"/>
      <c r="AQ206" s="4"/>
      <c r="AR206" s="4"/>
      <c r="AS206" s="4"/>
      <c r="AT206" s="4"/>
      <c r="AU206" s="4"/>
      <c r="AV206" s="4"/>
      <c r="AW206" s="4"/>
      <c r="AX206" s="4"/>
      <c r="AY206" s="4"/>
      <c r="AZ206" s="4"/>
      <c r="BA206" s="1"/>
      <c r="BB206" s="4"/>
      <c r="BC206" s="1"/>
      <c r="BD206" s="4"/>
      <c r="BE206" s="4"/>
    </row>
    <row r="207" spans="1:57" x14ac:dyDescent="0.15">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1"/>
      <c r="AH207" s="4"/>
      <c r="AI207" s="4"/>
      <c r="AJ207" s="4"/>
      <c r="AK207" s="4"/>
      <c r="AL207" s="4"/>
      <c r="AM207" s="4"/>
      <c r="AN207" s="4"/>
      <c r="AO207" s="4"/>
      <c r="AP207" s="1"/>
      <c r="AQ207" s="4"/>
      <c r="AR207" s="4"/>
      <c r="AS207" s="4"/>
      <c r="AT207" s="4"/>
      <c r="AU207" s="4"/>
      <c r="AV207" s="4"/>
      <c r="AW207" s="4"/>
      <c r="AX207" s="4"/>
      <c r="AY207" s="4"/>
      <c r="AZ207" s="4"/>
      <c r="BA207" s="1"/>
      <c r="BB207" s="4"/>
      <c r="BC207" s="1"/>
      <c r="BD207" s="4"/>
      <c r="BE207" s="4"/>
    </row>
    <row r="208" spans="1:57" x14ac:dyDescent="0.15">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1"/>
      <c r="AH208" s="4"/>
      <c r="AI208" s="4"/>
      <c r="AJ208" s="4"/>
      <c r="AK208" s="4"/>
      <c r="AL208" s="4"/>
      <c r="AM208" s="4"/>
      <c r="AN208" s="4"/>
      <c r="AO208" s="4"/>
      <c r="AP208" s="1"/>
      <c r="AQ208" s="4"/>
      <c r="AR208" s="4"/>
      <c r="AS208" s="4"/>
      <c r="AT208" s="4"/>
      <c r="AU208" s="4"/>
      <c r="AV208" s="4"/>
      <c r="AW208" s="4"/>
      <c r="AX208" s="4"/>
      <c r="AY208" s="4"/>
      <c r="AZ208" s="4"/>
      <c r="BA208" s="1"/>
      <c r="BB208" s="4"/>
      <c r="BC208" s="1"/>
      <c r="BD208" s="4"/>
      <c r="BE208" s="4"/>
    </row>
    <row r="209" spans="1:57" x14ac:dyDescent="0.15">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1"/>
      <c r="AH209" s="4"/>
      <c r="AI209" s="4"/>
      <c r="AJ209" s="4"/>
      <c r="AK209" s="4"/>
      <c r="AL209" s="4"/>
      <c r="AM209" s="4"/>
      <c r="AN209" s="4"/>
      <c r="AO209" s="4"/>
      <c r="AP209" s="1"/>
      <c r="AQ209" s="4"/>
      <c r="AR209" s="4"/>
      <c r="AS209" s="4"/>
      <c r="AT209" s="4"/>
      <c r="AU209" s="4"/>
      <c r="AV209" s="4"/>
      <c r="AW209" s="4"/>
      <c r="AX209" s="4"/>
      <c r="AY209" s="4"/>
      <c r="AZ209" s="4"/>
      <c r="BA209" s="1"/>
      <c r="BB209" s="4"/>
      <c r="BC209" s="1"/>
      <c r="BD209" s="4"/>
      <c r="BE209" s="4"/>
    </row>
    <row r="210" spans="1:57" x14ac:dyDescent="0.15">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1"/>
      <c r="AH210" s="4"/>
      <c r="AI210" s="4"/>
      <c r="AJ210" s="4"/>
      <c r="AK210" s="4"/>
      <c r="AL210" s="4"/>
      <c r="AM210" s="4"/>
      <c r="AN210" s="4"/>
      <c r="AO210" s="4"/>
      <c r="AP210" s="1"/>
      <c r="AQ210" s="4"/>
      <c r="AR210" s="4"/>
      <c r="AS210" s="4"/>
      <c r="AT210" s="4"/>
      <c r="AU210" s="4"/>
      <c r="AV210" s="4"/>
      <c r="AW210" s="4"/>
      <c r="AX210" s="4"/>
      <c r="AY210" s="4"/>
      <c r="AZ210" s="4"/>
      <c r="BA210" s="1"/>
      <c r="BB210" s="4"/>
      <c r="BC210" s="1"/>
      <c r="BD210" s="4"/>
      <c r="BE210" s="4"/>
    </row>
    <row r="211" spans="1:57" x14ac:dyDescent="0.15">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1"/>
      <c r="AH211" s="4"/>
      <c r="AI211" s="4"/>
      <c r="AJ211" s="4"/>
      <c r="AK211" s="4"/>
      <c r="AL211" s="4"/>
      <c r="AM211" s="4"/>
      <c r="AN211" s="4"/>
      <c r="AO211" s="4"/>
      <c r="AP211" s="1"/>
      <c r="AQ211" s="4"/>
      <c r="AR211" s="4"/>
      <c r="AS211" s="4"/>
      <c r="AT211" s="4"/>
      <c r="AU211" s="4"/>
      <c r="AV211" s="4"/>
      <c r="AW211" s="4"/>
      <c r="AX211" s="4"/>
      <c r="AY211" s="4"/>
      <c r="AZ211" s="4"/>
      <c r="BA211" s="1"/>
      <c r="BB211" s="4"/>
      <c r="BC211" s="1"/>
      <c r="BD211" s="4"/>
      <c r="BE211" s="4"/>
    </row>
    <row r="212" spans="1:57" x14ac:dyDescent="0.15">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1"/>
      <c r="AH212" s="4"/>
      <c r="AI212" s="4"/>
      <c r="AJ212" s="4"/>
      <c r="AK212" s="4"/>
      <c r="AL212" s="4"/>
      <c r="AM212" s="4"/>
      <c r="AN212" s="4"/>
      <c r="AO212" s="4"/>
      <c r="AP212" s="1"/>
      <c r="AQ212" s="4"/>
      <c r="AR212" s="4"/>
      <c r="AS212" s="4"/>
      <c r="AT212" s="4"/>
      <c r="AU212" s="4"/>
      <c r="AV212" s="4"/>
      <c r="AW212" s="4"/>
      <c r="AX212" s="4"/>
      <c r="AY212" s="4"/>
      <c r="AZ212" s="4"/>
      <c r="BA212" s="1"/>
      <c r="BB212" s="4"/>
      <c r="BC212" s="1"/>
      <c r="BD212" s="4"/>
      <c r="BE212" s="4"/>
    </row>
    <row r="213" spans="1:57" x14ac:dyDescent="0.15">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1"/>
      <c r="AH213" s="4"/>
      <c r="AI213" s="4"/>
      <c r="AJ213" s="4"/>
      <c r="AK213" s="4"/>
      <c r="AL213" s="4"/>
      <c r="AM213" s="4"/>
      <c r="AN213" s="4"/>
      <c r="AO213" s="4"/>
      <c r="AP213" s="1"/>
      <c r="AQ213" s="4"/>
      <c r="AR213" s="4"/>
      <c r="AS213" s="4"/>
      <c r="AT213" s="4"/>
      <c r="AU213" s="4"/>
      <c r="AV213" s="4"/>
      <c r="AW213" s="4"/>
      <c r="AX213" s="4"/>
      <c r="AY213" s="4"/>
      <c r="AZ213" s="4"/>
      <c r="BA213" s="1"/>
      <c r="BB213" s="4"/>
      <c r="BC213" s="1"/>
      <c r="BD213" s="4"/>
      <c r="BE213" s="4"/>
    </row>
    <row r="214" spans="1:57" x14ac:dyDescent="0.15">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1"/>
      <c r="AH214" s="4"/>
      <c r="AI214" s="4"/>
      <c r="AJ214" s="4"/>
      <c r="AK214" s="4"/>
      <c r="AL214" s="4"/>
      <c r="AM214" s="4"/>
      <c r="AN214" s="4"/>
      <c r="AO214" s="4"/>
      <c r="AP214" s="1"/>
      <c r="AQ214" s="4"/>
      <c r="AR214" s="4"/>
      <c r="AS214" s="4"/>
      <c r="AT214" s="4"/>
      <c r="AU214" s="4"/>
      <c r="AV214" s="4"/>
      <c r="AW214" s="4"/>
      <c r="AX214" s="4"/>
      <c r="AY214" s="4"/>
      <c r="AZ214" s="4"/>
      <c r="BA214" s="1"/>
      <c r="BB214" s="4"/>
      <c r="BC214" s="1"/>
      <c r="BD214" s="4"/>
      <c r="BE214" s="4"/>
    </row>
    <row r="215" spans="1:57" x14ac:dyDescent="0.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1"/>
      <c r="AH215" s="4"/>
      <c r="AI215" s="4"/>
      <c r="AJ215" s="4"/>
      <c r="AK215" s="4"/>
      <c r="AL215" s="4"/>
      <c r="AM215" s="4"/>
      <c r="AN215" s="4"/>
      <c r="AO215" s="4"/>
      <c r="AP215" s="1"/>
      <c r="AQ215" s="4"/>
      <c r="AR215" s="4"/>
      <c r="AS215" s="4"/>
      <c r="AT215" s="4"/>
      <c r="AU215" s="4"/>
      <c r="AV215" s="4"/>
      <c r="AW215" s="4"/>
      <c r="AX215" s="4"/>
      <c r="AY215" s="4"/>
      <c r="AZ215" s="4"/>
      <c r="BA215" s="1"/>
      <c r="BB215" s="4"/>
      <c r="BC215" s="1"/>
      <c r="BD215" s="4"/>
      <c r="BE215" s="4"/>
    </row>
    <row r="216" spans="1:57" x14ac:dyDescent="0.15">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1"/>
      <c r="AH216" s="4"/>
      <c r="AI216" s="4"/>
      <c r="AJ216" s="4"/>
      <c r="AK216" s="4"/>
      <c r="AL216" s="4"/>
      <c r="AM216" s="4"/>
      <c r="AN216" s="4"/>
      <c r="AO216" s="4"/>
      <c r="AP216" s="1"/>
      <c r="AQ216" s="4"/>
      <c r="AR216" s="4"/>
      <c r="AS216" s="4"/>
      <c r="AT216" s="4"/>
      <c r="AU216" s="4"/>
      <c r="AV216" s="4"/>
      <c r="AW216" s="4"/>
      <c r="AX216" s="4"/>
      <c r="AY216" s="4"/>
      <c r="AZ216" s="4"/>
      <c r="BA216" s="1"/>
      <c r="BB216" s="4"/>
      <c r="BC216" s="1"/>
      <c r="BD216" s="4"/>
      <c r="BE216" s="4"/>
    </row>
    <row r="217" spans="1:57" x14ac:dyDescent="0.15">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1"/>
      <c r="AH217" s="4"/>
      <c r="AI217" s="4"/>
      <c r="AJ217" s="4"/>
      <c r="AK217" s="4"/>
      <c r="AL217" s="4"/>
      <c r="AM217" s="4"/>
      <c r="AN217" s="4"/>
      <c r="AO217" s="4"/>
      <c r="AP217" s="1"/>
      <c r="AQ217" s="4"/>
      <c r="AR217" s="4"/>
      <c r="AS217" s="4"/>
      <c r="AT217" s="4"/>
      <c r="AU217" s="4"/>
      <c r="AV217" s="4"/>
      <c r="AW217" s="4"/>
      <c r="AX217" s="4"/>
      <c r="AY217" s="4"/>
      <c r="AZ217" s="4"/>
      <c r="BA217" s="1"/>
      <c r="BB217" s="4"/>
      <c r="BC217" s="1"/>
      <c r="BD217" s="4"/>
      <c r="BE217" s="4"/>
    </row>
    <row r="218" spans="1:57" x14ac:dyDescent="0.15">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1"/>
      <c r="AH218" s="4"/>
      <c r="AI218" s="4"/>
      <c r="AJ218" s="4"/>
      <c r="AK218" s="4"/>
      <c r="AL218" s="4"/>
      <c r="AM218" s="4"/>
      <c r="AN218" s="4"/>
      <c r="AO218" s="4"/>
      <c r="AP218" s="1"/>
      <c r="AQ218" s="4"/>
      <c r="AR218" s="4"/>
      <c r="AS218" s="4"/>
      <c r="AT218" s="4"/>
      <c r="AU218" s="4"/>
      <c r="AV218" s="4"/>
      <c r="AW218" s="4"/>
      <c r="AX218" s="4"/>
      <c r="AY218" s="4"/>
      <c r="AZ218" s="4"/>
      <c r="BA218" s="1"/>
      <c r="BB218" s="4"/>
      <c r="BC218" s="1"/>
      <c r="BD218" s="4"/>
      <c r="BE218" s="4"/>
    </row>
    <row r="219" spans="1:57" x14ac:dyDescent="0.15">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1"/>
      <c r="AH219" s="4"/>
      <c r="AI219" s="4"/>
      <c r="AJ219" s="4"/>
      <c r="AK219" s="4"/>
      <c r="AL219" s="4"/>
      <c r="AM219" s="4"/>
      <c r="AN219" s="4"/>
      <c r="AO219" s="4"/>
      <c r="AP219" s="1"/>
      <c r="AQ219" s="4"/>
      <c r="AR219" s="4"/>
      <c r="AS219" s="4"/>
      <c r="AT219" s="4"/>
      <c r="AU219" s="4"/>
      <c r="AV219" s="4"/>
      <c r="AW219" s="4"/>
      <c r="AX219" s="4"/>
      <c r="AY219" s="4"/>
      <c r="AZ219" s="4"/>
      <c r="BA219" s="1"/>
      <c r="BB219" s="4"/>
      <c r="BC219" s="1"/>
      <c r="BD219" s="4"/>
      <c r="BE219" s="4"/>
    </row>
    <row r="220" spans="1:57" x14ac:dyDescent="0.15">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1"/>
      <c r="AH220" s="4"/>
      <c r="AI220" s="4"/>
      <c r="AJ220" s="4"/>
      <c r="AK220" s="4"/>
      <c r="AL220" s="4"/>
      <c r="AM220" s="4"/>
      <c r="AN220" s="4"/>
      <c r="AO220" s="4"/>
      <c r="AP220" s="1"/>
      <c r="AQ220" s="4"/>
      <c r="AR220" s="4"/>
      <c r="AS220" s="4"/>
      <c r="AT220" s="4"/>
      <c r="AU220" s="4"/>
      <c r="AV220" s="4"/>
      <c r="AW220" s="4"/>
      <c r="AX220" s="4"/>
      <c r="AY220" s="4"/>
      <c r="AZ220" s="4"/>
      <c r="BA220" s="1"/>
      <c r="BB220" s="4"/>
      <c r="BC220" s="1"/>
      <c r="BD220" s="4"/>
      <c r="BE220" s="4"/>
    </row>
    <row r="221" spans="1:57" x14ac:dyDescent="0.15">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1"/>
      <c r="AH221" s="4"/>
      <c r="AI221" s="4"/>
      <c r="AJ221" s="4"/>
      <c r="AK221" s="4"/>
      <c r="AL221" s="4"/>
      <c r="AM221" s="4"/>
      <c r="AN221" s="4"/>
      <c r="AO221" s="4"/>
      <c r="AP221" s="1"/>
      <c r="AQ221" s="4"/>
      <c r="AR221" s="4"/>
      <c r="AS221" s="4"/>
      <c r="AT221" s="4"/>
      <c r="AU221" s="4"/>
      <c r="AV221" s="4"/>
      <c r="AW221" s="4"/>
      <c r="AX221" s="4"/>
      <c r="AY221" s="4"/>
      <c r="AZ221" s="4"/>
      <c r="BA221" s="1"/>
      <c r="BB221" s="4"/>
      <c r="BC221" s="1"/>
      <c r="BD221" s="4"/>
      <c r="BE221" s="4"/>
    </row>
    <row r="222" spans="1:57" x14ac:dyDescent="0.15">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1"/>
      <c r="AH222" s="4"/>
      <c r="AI222" s="4"/>
      <c r="AJ222" s="4"/>
      <c r="AK222" s="4"/>
      <c r="AL222" s="4"/>
      <c r="AM222" s="4"/>
      <c r="AN222" s="4"/>
      <c r="AO222" s="4"/>
      <c r="AP222" s="1"/>
      <c r="AQ222" s="4"/>
      <c r="AR222" s="4"/>
      <c r="AS222" s="4"/>
      <c r="AT222" s="4"/>
      <c r="AU222" s="4"/>
      <c r="AV222" s="4"/>
      <c r="AW222" s="4"/>
      <c r="AX222" s="4"/>
      <c r="AY222" s="4"/>
      <c r="AZ222" s="4"/>
      <c r="BA222" s="1"/>
      <c r="BB222" s="4"/>
      <c r="BC222" s="1"/>
      <c r="BD222" s="4"/>
      <c r="BE222" s="4"/>
    </row>
    <row r="223" spans="1:57" x14ac:dyDescent="0.15">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1"/>
      <c r="AH223" s="4"/>
      <c r="AI223" s="4"/>
      <c r="AJ223" s="4"/>
      <c r="AK223" s="4"/>
      <c r="AL223" s="4"/>
      <c r="AM223" s="4"/>
      <c r="AN223" s="4"/>
      <c r="AO223" s="4"/>
      <c r="AP223" s="1"/>
      <c r="AQ223" s="4"/>
      <c r="AR223" s="4"/>
      <c r="AS223" s="4"/>
      <c r="AT223" s="4"/>
      <c r="AU223" s="4"/>
      <c r="AV223" s="4"/>
      <c r="AW223" s="4"/>
      <c r="AX223" s="4"/>
      <c r="AY223" s="4"/>
      <c r="AZ223" s="4"/>
      <c r="BA223" s="1"/>
      <c r="BB223" s="4"/>
      <c r="BC223" s="1"/>
      <c r="BD223" s="4"/>
      <c r="BE223" s="4"/>
    </row>
    <row r="224" spans="1:57" x14ac:dyDescent="0.15">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1"/>
      <c r="AH224" s="4"/>
      <c r="AI224" s="4"/>
      <c r="AJ224" s="4"/>
      <c r="AK224" s="4"/>
      <c r="AL224" s="4"/>
      <c r="AM224" s="4"/>
      <c r="AN224" s="4"/>
      <c r="AO224" s="4"/>
      <c r="AP224" s="1"/>
      <c r="AQ224" s="4"/>
      <c r="AR224" s="4"/>
      <c r="AS224" s="4"/>
      <c r="AT224" s="4"/>
      <c r="AU224" s="4"/>
      <c r="AV224" s="4"/>
      <c r="AW224" s="4"/>
      <c r="AX224" s="4"/>
      <c r="AY224" s="4"/>
      <c r="AZ224" s="4"/>
      <c r="BA224" s="1"/>
      <c r="BB224" s="4"/>
      <c r="BC224" s="1"/>
      <c r="BD224" s="4"/>
      <c r="BE224" s="4"/>
    </row>
    <row r="225" spans="1:57" x14ac:dyDescent="0.1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1"/>
      <c r="AH225" s="4"/>
      <c r="AI225" s="4"/>
      <c r="AJ225" s="4"/>
      <c r="AK225" s="4"/>
      <c r="AL225" s="4"/>
      <c r="AM225" s="4"/>
      <c r="AN225" s="4"/>
      <c r="AO225" s="4"/>
      <c r="AP225" s="1"/>
      <c r="AQ225" s="4"/>
      <c r="AR225" s="4"/>
      <c r="AS225" s="4"/>
      <c r="AT225" s="4"/>
      <c r="AU225" s="4"/>
      <c r="AV225" s="4"/>
      <c r="AW225" s="4"/>
      <c r="AX225" s="4"/>
      <c r="AY225" s="4"/>
      <c r="AZ225" s="4"/>
      <c r="BA225" s="1"/>
      <c r="BB225" s="4"/>
      <c r="BC225" s="1"/>
      <c r="BD225" s="4"/>
      <c r="BE225" s="4"/>
    </row>
    <row r="226" spans="1:57" x14ac:dyDescent="0.15">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1"/>
      <c r="AH226" s="4"/>
      <c r="AI226" s="4"/>
      <c r="AJ226" s="4"/>
      <c r="AK226" s="4"/>
      <c r="AL226" s="4"/>
      <c r="AM226" s="4"/>
      <c r="AN226" s="4"/>
      <c r="AO226" s="4"/>
      <c r="AP226" s="1"/>
      <c r="AQ226" s="4"/>
      <c r="AR226" s="4"/>
      <c r="AS226" s="4"/>
      <c r="AT226" s="4"/>
      <c r="AU226" s="4"/>
      <c r="AV226" s="4"/>
      <c r="AW226" s="4"/>
      <c r="AX226" s="4"/>
      <c r="AY226" s="4"/>
      <c r="AZ226" s="4"/>
      <c r="BA226" s="1"/>
      <c r="BB226" s="4"/>
      <c r="BC226" s="1"/>
      <c r="BD226" s="4"/>
      <c r="BE226" s="4"/>
    </row>
    <row r="227" spans="1:57" x14ac:dyDescent="0.15">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1"/>
      <c r="AH227" s="4"/>
      <c r="AI227" s="4"/>
      <c r="AJ227" s="4"/>
      <c r="AK227" s="4"/>
      <c r="AL227" s="4"/>
      <c r="AM227" s="4"/>
      <c r="AN227" s="4"/>
      <c r="AO227" s="4"/>
      <c r="AP227" s="1"/>
      <c r="AQ227" s="4"/>
      <c r="AR227" s="4"/>
      <c r="AS227" s="4"/>
      <c r="AT227" s="4"/>
      <c r="AU227" s="4"/>
      <c r="AV227" s="4"/>
      <c r="AW227" s="4"/>
      <c r="AX227" s="4"/>
      <c r="AY227" s="4"/>
      <c r="AZ227" s="4"/>
      <c r="BA227" s="1"/>
      <c r="BB227" s="4"/>
      <c r="BC227" s="1"/>
      <c r="BD227" s="4"/>
      <c r="BE227" s="4"/>
    </row>
    <row r="228" spans="1:57" x14ac:dyDescent="0.15">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1"/>
      <c r="AH228" s="4"/>
      <c r="AI228" s="4"/>
      <c r="AJ228" s="4"/>
      <c r="AK228" s="4"/>
      <c r="AL228" s="4"/>
      <c r="AM228" s="4"/>
      <c r="AN228" s="4"/>
      <c r="AO228" s="4"/>
      <c r="AP228" s="1"/>
      <c r="AQ228" s="4"/>
      <c r="AR228" s="4"/>
      <c r="AS228" s="4"/>
      <c r="AT228" s="4"/>
      <c r="AU228" s="4"/>
      <c r="AV228" s="4"/>
      <c r="AW228" s="4"/>
      <c r="AX228" s="4"/>
      <c r="AY228" s="4"/>
      <c r="AZ228" s="4"/>
      <c r="BA228" s="1"/>
      <c r="BB228" s="4"/>
      <c r="BC228" s="1"/>
      <c r="BD228" s="4"/>
      <c r="BE228" s="4"/>
    </row>
    <row r="229" spans="1:57" x14ac:dyDescent="0.15">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1"/>
      <c r="AH229" s="4"/>
      <c r="AI229" s="4"/>
      <c r="AJ229" s="4"/>
      <c r="AK229" s="4"/>
      <c r="AL229" s="4"/>
      <c r="AM229" s="4"/>
      <c r="AN229" s="4"/>
      <c r="AO229" s="4"/>
      <c r="AP229" s="1"/>
      <c r="AQ229" s="4"/>
      <c r="AR229" s="4"/>
      <c r="AS229" s="4"/>
      <c r="AT229" s="4"/>
      <c r="AU229" s="4"/>
      <c r="AV229" s="4"/>
      <c r="AW229" s="4"/>
      <c r="AX229" s="4"/>
      <c r="AY229" s="4"/>
      <c r="AZ229" s="4"/>
      <c r="BA229" s="1"/>
      <c r="BB229" s="4"/>
      <c r="BC229" s="1"/>
      <c r="BD229" s="4"/>
      <c r="BE229" s="4"/>
    </row>
    <row r="230" spans="1:57" x14ac:dyDescent="0.15">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1"/>
      <c r="AH230" s="4"/>
      <c r="AI230" s="4"/>
      <c r="AJ230" s="4"/>
      <c r="AK230" s="4"/>
      <c r="AL230" s="4"/>
      <c r="AM230" s="4"/>
      <c r="AN230" s="4"/>
      <c r="AO230" s="4"/>
      <c r="AP230" s="1"/>
      <c r="AQ230" s="4"/>
      <c r="AR230" s="4"/>
      <c r="AS230" s="4"/>
      <c r="AT230" s="4"/>
      <c r="AU230" s="4"/>
      <c r="AV230" s="4"/>
      <c r="AW230" s="4"/>
      <c r="AX230" s="4"/>
      <c r="AY230" s="4"/>
      <c r="AZ230" s="4"/>
      <c r="BA230" s="1"/>
      <c r="BB230" s="4"/>
      <c r="BC230" s="1"/>
      <c r="BD230" s="4"/>
      <c r="BE230" s="4"/>
    </row>
    <row r="231" spans="1:57" x14ac:dyDescent="0.15">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1"/>
      <c r="AH231" s="4"/>
      <c r="AI231" s="4"/>
      <c r="AJ231" s="4"/>
      <c r="AK231" s="4"/>
      <c r="AL231" s="4"/>
      <c r="AM231" s="4"/>
      <c r="AN231" s="4"/>
      <c r="AO231" s="4"/>
      <c r="AP231" s="1"/>
      <c r="AQ231" s="4"/>
      <c r="AR231" s="4"/>
      <c r="AS231" s="4"/>
      <c r="AT231" s="4"/>
      <c r="AU231" s="4"/>
      <c r="AV231" s="4"/>
      <c r="AW231" s="4"/>
      <c r="AX231" s="4"/>
      <c r="AY231" s="4"/>
      <c r="AZ231" s="4"/>
      <c r="BA231" s="1"/>
      <c r="BB231" s="4"/>
      <c r="BC231" s="1"/>
      <c r="BD231" s="4"/>
      <c r="BE231" s="4"/>
    </row>
    <row r="232" spans="1:57" x14ac:dyDescent="0.15">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1"/>
      <c r="AH232" s="4"/>
      <c r="AI232" s="4"/>
      <c r="AJ232" s="4"/>
      <c r="AK232" s="4"/>
      <c r="AL232" s="4"/>
      <c r="AM232" s="4"/>
      <c r="AN232" s="4"/>
      <c r="AO232" s="4"/>
      <c r="AP232" s="1"/>
      <c r="AQ232" s="4"/>
      <c r="AR232" s="4"/>
      <c r="AS232" s="4"/>
      <c r="AT232" s="4"/>
      <c r="AU232" s="4"/>
      <c r="AV232" s="4"/>
      <c r="AW232" s="4"/>
      <c r="AX232" s="4"/>
      <c r="AY232" s="4"/>
      <c r="AZ232" s="4"/>
      <c r="BA232" s="1"/>
      <c r="BB232" s="4"/>
      <c r="BC232" s="1"/>
      <c r="BD232" s="4"/>
      <c r="BE232" s="4"/>
    </row>
    <row r="233" spans="1:57" x14ac:dyDescent="0.15">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1"/>
      <c r="AH233" s="4"/>
      <c r="AI233" s="4"/>
      <c r="AJ233" s="4"/>
      <c r="AK233" s="4"/>
      <c r="AL233" s="4"/>
      <c r="AM233" s="4"/>
      <c r="AN233" s="4"/>
      <c r="AO233" s="4"/>
      <c r="AP233" s="1"/>
      <c r="AQ233" s="4"/>
      <c r="AR233" s="4"/>
      <c r="AS233" s="4"/>
      <c r="AT233" s="4"/>
      <c r="AU233" s="4"/>
      <c r="AV233" s="4"/>
      <c r="AW233" s="4"/>
      <c r="AX233" s="4"/>
      <c r="AY233" s="4"/>
      <c r="AZ233" s="4"/>
      <c r="BA233" s="1"/>
      <c r="BB233" s="4"/>
      <c r="BC233" s="1"/>
      <c r="BD233" s="4"/>
      <c r="BE233" s="4"/>
    </row>
    <row r="234" spans="1:57" x14ac:dyDescent="0.15">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1"/>
      <c r="AH234" s="4"/>
      <c r="AI234" s="4"/>
      <c r="AJ234" s="4"/>
      <c r="AK234" s="4"/>
      <c r="AL234" s="4"/>
      <c r="AM234" s="4"/>
      <c r="AN234" s="4"/>
      <c r="AO234" s="4"/>
      <c r="AP234" s="1"/>
      <c r="AQ234" s="4"/>
      <c r="AR234" s="4"/>
      <c r="AS234" s="4"/>
      <c r="AT234" s="4"/>
      <c r="AU234" s="4"/>
      <c r="AV234" s="4"/>
      <c r="AW234" s="4"/>
      <c r="AX234" s="4"/>
      <c r="AY234" s="4"/>
      <c r="AZ234" s="4"/>
      <c r="BA234" s="1"/>
      <c r="BB234" s="4"/>
      <c r="BC234" s="1"/>
      <c r="BD234" s="4"/>
      <c r="BE234" s="4"/>
    </row>
    <row r="235" spans="1:57" x14ac:dyDescent="0.1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1"/>
      <c r="AH235" s="4"/>
      <c r="AI235" s="4"/>
      <c r="AJ235" s="4"/>
      <c r="AK235" s="4"/>
      <c r="AL235" s="4"/>
      <c r="AM235" s="4"/>
      <c r="AN235" s="4"/>
      <c r="AO235" s="4"/>
      <c r="AP235" s="1"/>
      <c r="AQ235" s="4"/>
      <c r="AR235" s="4"/>
      <c r="AS235" s="4"/>
      <c r="AT235" s="4"/>
      <c r="AU235" s="4"/>
      <c r="AV235" s="4"/>
      <c r="AW235" s="4"/>
      <c r="AX235" s="4"/>
      <c r="AY235" s="4"/>
      <c r="AZ235" s="4"/>
      <c r="BA235" s="1"/>
      <c r="BB235" s="4"/>
      <c r="BC235" s="1"/>
      <c r="BD235" s="4"/>
      <c r="BE235" s="4"/>
    </row>
    <row r="236" spans="1:57" x14ac:dyDescent="0.15">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1"/>
      <c r="AH236" s="4"/>
      <c r="AI236" s="4"/>
      <c r="AJ236" s="4"/>
      <c r="AK236" s="4"/>
      <c r="AL236" s="4"/>
      <c r="AM236" s="4"/>
      <c r="AN236" s="4"/>
      <c r="AO236" s="4"/>
      <c r="AP236" s="1"/>
      <c r="AQ236" s="4"/>
      <c r="AR236" s="4"/>
      <c r="AS236" s="4"/>
      <c r="AT236" s="4"/>
      <c r="AU236" s="4"/>
      <c r="AV236" s="4"/>
      <c r="AW236" s="4"/>
      <c r="AX236" s="4"/>
      <c r="AY236" s="4"/>
      <c r="AZ236" s="4"/>
      <c r="BA236" s="1"/>
      <c r="BB236" s="4"/>
      <c r="BC236" s="1"/>
      <c r="BD236" s="4"/>
      <c r="BE236" s="4"/>
    </row>
    <row r="237" spans="1:57" x14ac:dyDescent="0.15">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1"/>
      <c r="AH237" s="4"/>
      <c r="AI237" s="4"/>
      <c r="AJ237" s="4"/>
      <c r="AK237" s="4"/>
      <c r="AL237" s="4"/>
      <c r="AM237" s="4"/>
      <c r="AN237" s="4"/>
      <c r="AO237" s="4"/>
      <c r="AP237" s="1"/>
      <c r="AQ237" s="4"/>
      <c r="AR237" s="4"/>
      <c r="AS237" s="4"/>
      <c r="AT237" s="4"/>
      <c r="AU237" s="4"/>
      <c r="AV237" s="4"/>
      <c r="AW237" s="4"/>
      <c r="AX237" s="4"/>
      <c r="AY237" s="4"/>
      <c r="AZ237" s="4"/>
      <c r="BA237" s="1"/>
      <c r="BB237" s="4"/>
      <c r="BC237" s="1"/>
      <c r="BD237" s="4"/>
      <c r="BE237" s="4"/>
    </row>
    <row r="238" spans="1:57" x14ac:dyDescent="0.15">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1"/>
      <c r="AH238" s="4"/>
      <c r="AI238" s="4"/>
      <c r="AJ238" s="4"/>
      <c r="AK238" s="4"/>
      <c r="AL238" s="4"/>
      <c r="AM238" s="4"/>
      <c r="AN238" s="4"/>
      <c r="AO238" s="4"/>
      <c r="AP238" s="1"/>
      <c r="AQ238" s="4"/>
      <c r="AR238" s="4"/>
      <c r="AS238" s="4"/>
      <c r="AT238" s="4"/>
      <c r="AU238" s="4"/>
      <c r="AV238" s="4"/>
      <c r="AW238" s="4"/>
      <c r="AX238" s="4"/>
      <c r="AY238" s="4"/>
      <c r="AZ238" s="4"/>
      <c r="BA238" s="1"/>
      <c r="BB238" s="4"/>
      <c r="BC238" s="1"/>
      <c r="BD238" s="4"/>
      <c r="BE238" s="4"/>
    </row>
    <row r="239" spans="1:57" x14ac:dyDescent="0.15">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1"/>
      <c r="AH239" s="4"/>
      <c r="AI239" s="4"/>
      <c r="AJ239" s="4"/>
      <c r="AK239" s="4"/>
      <c r="AL239" s="4"/>
      <c r="AM239" s="4"/>
      <c r="AN239" s="4"/>
      <c r="AO239" s="4"/>
      <c r="AP239" s="1"/>
      <c r="AQ239" s="4"/>
      <c r="AR239" s="4"/>
      <c r="AS239" s="4"/>
      <c r="AT239" s="4"/>
      <c r="AU239" s="4"/>
      <c r="AV239" s="4"/>
      <c r="AW239" s="4"/>
      <c r="AX239" s="4"/>
      <c r="AY239" s="4"/>
      <c r="AZ239" s="4"/>
      <c r="BA239" s="1"/>
      <c r="BB239" s="4"/>
      <c r="BC239" s="1"/>
      <c r="BD239" s="4"/>
      <c r="BE239" s="4"/>
    </row>
    <row r="240" spans="1:57" x14ac:dyDescent="0.15">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1"/>
      <c r="AH240" s="4"/>
      <c r="AI240" s="4"/>
      <c r="AJ240" s="4"/>
      <c r="AK240" s="4"/>
      <c r="AL240" s="4"/>
      <c r="AM240" s="4"/>
      <c r="AN240" s="4"/>
      <c r="AO240" s="4"/>
      <c r="AP240" s="1"/>
      <c r="AQ240" s="4"/>
      <c r="AR240" s="4"/>
      <c r="AS240" s="4"/>
      <c r="AT240" s="4"/>
      <c r="AU240" s="4"/>
      <c r="AV240" s="4"/>
      <c r="AW240" s="4"/>
      <c r="AX240" s="4"/>
      <c r="AY240" s="4"/>
      <c r="AZ240" s="4"/>
      <c r="BA240" s="1"/>
      <c r="BB240" s="4"/>
      <c r="BC240" s="1"/>
      <c r="BD240" s="4"/>
      <c r="BE240" s="4"/>
    </row>
    <row r="241" spans="1:57" x14ac:dyDescent="0.15">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1"/>
      <c r="AH241" s="4"/>
      <c r="AI241" s="4"/>
      <c r="AJ241" s="4"/>
      <c r="AK241" s="4"/>
      <c r="AL241" s="4"/>
      <c r="AM241" s="4"/>
      <c r="AN241" s="4"/>
      <c r="AO241" s="4"/>
      <c r="AP241" s="1"/>
      <c r="AQ241" s="4"/>
      <c r="AR241" s="4"/>
      <c r="AS241" s="4"/>
      <c r="AT241" s="4"/>
      <c r="AU241" s="4"/>
      <c r="AV241" s="4"/>
      <c r="AW241" s="4"/>
      <c r="AX241" s="4"/>
      <c r="AY241" s="4"/>
      <c r="AZ241" s="4"/>
      <c r="BA241" s="1"/>
      <c r="BB241" s="4"/>
      <c r="BC241" s="1"/>
      <c r="BD241" s="4"/>
      <c r="BE241" s="4"/>
    </row>
    <row r="242" spans="1:57" x14ac:dyDescent="0.15">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1"/>
      <c r="AH242" s="4"/>
      <c r="AI242" s="4"/>
      <c r="AJ242" s="4"/>
      <c r="AK242" s="4"/>
      <c r="AL242" s="4"/>
      <c r="AM242" s="4"/>
      <c r="AN242" s="4"/>
      <c r="AO242" s="4"/>
      <c r="AP242" s="1"/>
      <c r="AQ242" s="4"/>
      <c r="AR242" s="4"/>
      <c r="AS242" s="4"/>
      <c r="AT242" s="4"/>
      <c r="AU242" s="4"/>
      <c r="AV242" s="4"/>
      <c r="AW242" s="4"/>
      <c r="AX242" s="4"/>
      <c r="AY242" s="4"/>
      <c r="AZ242" s="4"/>
      <c r="BA242" s="1"/>
      <c r="BB242" s="4"/>
      <c r="BC242" s="1"/>
      <c r="BD242" s="4"/>
      <c r="BE242" s="4"/>
    </row>
    <row r="243" spans="1:57" x14ac:dyDescent="0.15">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1"/>
      <c r="AH243" s="4"/>
      <c r="AI243" s="4"/>
      <c r="AJ243" s="4"/>
      <c r="AK243" s="4"/>
      <c r="AL243" s="4"/>
      <c r="AM243" s="4"/>
      <c r="AN243" s="4"/>
      <c r="AO243" s="4"/>
      <c r="AP243" s="1"/>
      <c r="AQ243" s="4"/>
      <c r="AR243" s="4"/>
      <c r="AS243" s="4"/>
      <c r="AT243" s="4"/>
      <c r="AU243" s="4"/>
      <c r="AV243" s="4"/>
      <c r="AW243" s="4"/>
      <c r="AX243" s="4"/>
      <c r="AY243" s="4"/>
      <c r="AZ243" s="4"/>
      <c r="BA243" s="1"/>
      <c r="BB243" s="4"/>
      <c r="BC243" s="1"/>
      <c r="BD243" s="4"/>
      <c r="BE243" s="4"/>
    </row>
    <row r="244" spans="1:57" x14ac:dyDescent="0.15">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1"/>
      <c r="AH244" s="4"/>
      <c r="AI244" s="4"/>
      <c r="AJ244" s="4"/>
      <c r="AK244" s="4"/>
      <c r="AL244" s="4"/>
      <c r="AM244" s="4"/>
      <c r="AN244" s="4"/>
      <c r="AO244" s="4"/>
      <c r="AP244" s="1"/>
      <c r="AQ244" s="4"/>
      <c r="AR244" s="4"/>
      <c r="AS244" s="4"/>
      <c r="AT244" s="4"/>
      <c r="AU244" s="4"/>
      <c r="AV244" s="4"/>
      <c r="AW244" s="4"/>
      <c r="AX244" s="4"/>
      <c r="AY244" s="4"/>
      <c r="AZ244" s="4"/>
      <c r="BA244" s="1"/>
      <c r="BB244" s="4"/>
      <c r="BC244" s="1"/>
      <c r="BD244" s="4"/>
      <c r="BE244" s="4"/>
    </row>
    <row r="245" spans="1:57" x14ac:dyDescent="0.1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1"/>
      <c r="AH245" s="4"/>
      <c r="AI245" s="4"/>
      <c r="AJ245" s="4"/>
      <c r="AK245" s="4"/>
      <c r="AL245" s="4"/>
      <c r="AM245" s="4"/>
      <c r="AN245" s="4"/>
      <c r="AO245" s="4"/>
      <c r="AP245" s="1"/>
      <c r="AQ245" s="4"/>
      <c r="AR245" s="4"/>
      <c r="AS245" s="4"/>
      <c r="AT245" s="4"/>
      <c r="AU245" s="4"/>
      <c r="AV245" s="4"/>
      <c r="AW245" s="4"/>
      <c r="AX245" s="4"/>
      <c r="AY245" s="4"/>
      <c r="AZ245" s="4"/>
      <c r="BA245" s="1"/>
      <c r="BB245" s="4"/>
      <c r="BC245" s="1"/>
      <c r="BD245" s="4"/>
      <c r="BE245" s="4"/>
    </row>
    <row r="246" spans="1:57" x14ac:dyDescent="0.15">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1"/>
      <c r="AH246" s="4"/>
      <c r="AI246" s="4"/>
      <c r="AJ246" s="4"/>
      <c r="AK246" s="4"/>
      <c r="AL246" s="4"/>
      <c r="AM246" s="4"/>
      <c r="AN246" s="4"/>
      <c r="AO246" s="4"/>
      <c r="AP246" s="1"/>
      <c r="AQ246" s="4"/>
      <c r="AR246" s="4"/>
      <c r="AS246" s="4"/>
      <c r="AT246" s="4"/>
      <c r="AU246" s="4"/>
      <c r="AV246" s="4"/>
      <c r="AW246" s="4"/>
      <c r="AX246" s="4"/>
      <c r="AY246" s="4"/>
      <c r="AZ246" s="4"/>
      <c r="BA246" s="1"/>
      <c r="BB246" s="4"/>
      <c r="BC246" s="1"/>
      <c r="BD246" s="4"/>
      <c r="BE246" s="4"/>
    </row>
    <row r="247" spans="1:57" x14ac:dyDescent="0.15">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1"/>
      <c r="AH247" s="4"/>
      <c r="AI247" s="4"/>
      <c r="AJ247" s="4"/>
      <c r="AK247" s="4"/>
      <c r="AL247" s="4"/>
      <c r="AM247" s="4"/>
      <c r="AN247" s="4"/>
      <c r="AO247" s="4"/>
      <c r="AP247" s="1"/>
      <c r="AQ247" s="4"/>
      <c r="AR247" s="4"/>
      <c r="AS247" s="4"/>
      <c r="AT247" s="4"/>
      <c r="AU247" s="4"/>
      <c r="AV247" s="4"/>
      <c r="AW247" s="4"/>
      <c r="AX247" s="4"/>
      <c r="AY247" s="4"/>
      <c r="AZ247" s="4"/>
      <c r="BA247" s="1"/>
      <c r="BB247" s="4"/>
      <c r="BC247" s="1"/>
      <c r="BD247" s="4"/>
      <c r="BE247" s="4"/>
    </row>
    <row r="248" spans="1:57" x14ac:dyDescent="0.15">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1"/>
      <c r="AH248" s="4"/>
      <c r="AI248" s="4"/>
      <c r="AJ248" s="4"/>
      <c r="AK248" s="4"/>
      <c r="AL248" s="4"/>
      <c r="AM248" s="4"/>
      <c r="AN248" s="4"/>
      <c r="AO248" s="4"/>
      <c r="AP248" s="1"/>
      <c r="AQ248" s="4"/>
      <c r="AR248" s="4"/>
      <c r="AS248" s="4"/>
      <c r="AT248" s="4"/>
      <c r="AU248" s="4"/>
      <c r="AV248" s="4"/>
      <c r="AW248" s="4"/>
      <c r="AX248" s="4"/>
      <c r="AY248" s="4"/>
      <c r="AZ248" s="4"/>
      <c r="BA248" s="1"/>
      <c r="BB248" s="4"/>
      <c r="BC248" s="1"/>
      <c r="BD248" s="4"/>
      <c r="BE248" s="4"/>
    </row>
    <row r="249" spans="1:57" x14ac:dyDescent="0.15">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1"/>
      <c r="AH249" s="4"/>
      <c r="AI249" s="4"/>
      <c r="AJ249" s="4"/>
      <c r="AK249" s="4"/>
      <c r="AL249" s="4"/>
      <c r="AM249" s="4"/>
      <c r="AN249" s="4"/>
      <c r="AO249" s="4"/>
      <c r="AP249" s="1"/>
      <c r="AQ249" s="4"/>
      <c r="AR249" s="4"/>
      <c r="AS249" s="4"/>
      <c r="AT249" s="4"/>
      <c r="AU249" s="4"/>
      <c r="AV249" s="4"/>
      <c r="AW249" s="4"/>
      <c r="AX249" s="4"/>
      <c r="AY249" s="4"/>
      <c r="AZ249" s="4"/>
      <c r="BA249" s="1"/>
      <c r="BB249" s="4"/>
      <c r="BC249" s="1"/>
      <c r="BD249" s="4"/>
      <c r="BE249" s="4"/>
    </row>
    <row r="250" spans="1:57" x14ac:dyDescent="0.15">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1"/>
      <c r="AH250" s="4"/>
      <c r="AI250" s="4"/>
      <c r="AJ250" s="4"/>
      <c r="AK250" s="4"/>
      <c r="AL250" s="4"/>
      <c r="AM250" s="4"/>
      <c r="AN250" s="4"/>
      <c r="AO250" s="4"/>
      <c r="AP250" s="1"/>
      <c r="AQ250" s="4"/>
      <c r="AR250" s="4"/>
      <c r="AS250" s="4"/>
      <c r="AT250" s="4"/>
      <c r="AU250" s="4"/>
      <c r="AV250" s="4"/>
      <c r="AW250" s="4"/>
      <c r="AX250" s="4"/>
      <c r="AY250" s="4"/>
      <c r="AZ250" s="4"/>
      <c r="BA250" s="1"/>
      <c r="BB250" s="4"/>
      <c r="BC250" s="1"/>
      <c r="BD250" s="4"/>
      <c r="BE250" s="4"/>
    </row>
    <row r="251" spans="1:57" x14ac:dyDescent="0.15">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1"/>
      <c r="AH251" s="4"/>
      <c r="AI251" s="4"/>
      <c r="AJ251" s="4"/>
      <c r="AK251" s="4"/>
      <c r="AL251" s="4"/>
      <c r="AM251" s="4"/>
      <c r="AN251" s="4"/>
      <c r="AO251" s="4"/>
      <c r="AP251" s="1"/>
      <c r="AQ251" s="4"/>
      <c r="AR251" s="4"/>
      <c r="AS251" s="4"/>
      <c r="AT251" s="4"/>
      <c r="AU251" s="4"/>
      <c r="AV251" s="4"/>
      <c r="AW251" s="4"/>
      <c r="AX251" s="4"/>
      <c r="AY251" s="4"/>
      <c r="AZ251" s="4"/>
      <c r="BA251" s="1"/>
      <c r="BB251" s="4"/>
      <c r="BC251" s="1"/>
      <c r="BD251" s="4"/>
      <c r="BE251" s="4"/>
    </row>
    <row r="252" spans="1:57" x14ac:dyDescent="0.15">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1"/>
      <c r="AH252" s="4"/>
      <c r="AI252" s="4"/>
      <c r="AJ252" s="4"/>
      <c r="AK252" s="4"/>
      <c r="AL252" s="4"/>
      <c r="AM252" s="4"/>
      <c r="AN252" s="4"/>
      <c r="AO252" s="4"/>
      <c r="AP252" s="1"/>
      <c r="AQ252" s="4"/>
      <c r="AR252" s="4"/>
      <c r="AS252" s="4"/>
      <c r="AT252" s="4"/>
      <c r="AU252" s="4"/>
      <c r="AV252" s="4"/>
      <c r="AW252" s="4"/>
      <c r="AX252" s="4"/>
      <c r="AY252" s="4"/>
      <c r="AZ252" s="4"/>
      <c r="BA252" s="1"/>
      <c r="BB252" s="4"/>
      <c r="BC252" s="1"/>
      <c r="BD252" s="4"/>
      <c r="BE252" s="4"/>
    </row>
    <row r="253" spans="1:57" x14ac:dyDescent="0.15">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1"/>
      <c r="AH253" s="4"/>
      <c r="AI253" s="4"/>
      <c r="AJ253" s="4"/>
      <c r="AK253" s="4"/>
      <c r="AL253" s="4"/>
      <c r="AM253" s="4"/>
      <c r="AN253" s="4"/>
      <c r="AO253" s="4"/>
      <c r="AP253" s="1"/>
      <c r="AQ253" s="4"/>
      <c r="AR253" s="4"/>
      <c r="AS253" s="4"/>
      <c r="AT253" s="4"/>
      <c r="AU253" s="4"/>
      <c r="AV253" s="4"/>
      <c r="AW253" s="4"/>
      <c r="AX253" s="4"/>
      <c r="AY253" s="4"/>
      <c r="AZ253" s="4"/>
      <c r="BA253" s="1"/>
      <c r="BB253" s="4"/>
      <c r="BC253" s="1"/>
      <c r="BD253" s="4"/>
      <c r="BE253" s="4"/>
    </row>
    <row r="254" spans="1:57" x14ac:dyDescent="0.15">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1"/>
      <c r="AH254" s="4"/>
      <c r="AI254" s="4"/>
      <c r="AJ254" s="4"/>
      <c r="AK254" s="4"/>
      <c r="AL254" s="4"/>
      <c r="AM254" s="4"/>
      <c r="AN254" s="4"/>
      <c r="AO254" s="4"/>
      <c r="AP254" s="1"/>
      <c r="AQ254" s="4"/>
      <c r="AR254" s="4"/>
      <c r="AS254" s="4"/>
      <c r="AT254" s="4"/>
      <c r="AU254" s="4"/>
      <c r="AV254" s="4"/>
      <c r="AW254" s="4"/>
      <c r="AX254" s="4"/>
      <c r="AY254" s="4"/>
      <c r="AZ254" s="4"/>
      <c r="BA254" s="1"/>
      <c r="BB254" s="4"/>
      <c r="BC254" s="1"/>
      <c r="BD254" s="4"/>
      <c r="BE254" s="4"/>
    </row>
    <row r="255" spans="1:57" x14ac:dyDescent="0.1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1"/>
      <c r="AH255" s="4"/>
      <c r="AI255" s="4"/>
      <c r="AJ255" s="4"/>
      <c r="AK255" s="4"/>
      <c r="AL255" s="4"/>
      <c r="AM255" s="4"/>
      <c r="AN255" s="4"/>
      <c r="AO255" s="4"/>
      <c r="AP255" s="1"/>
      <c r="AQ255" s="4"/>
      <c r="AR255" s="4"/>
      <c r="AS255" s="4"/>
      <c r="AT255" s="4"/>
      <c r="AU255" s="4"/>
      <c r="AV255" s="4"/>
      <c r="AW255" s="4"/>
      <c r="AX255" s="4"/>
      <c r="AY255" s="4"/>
      <c r="AZ255" s="4"/>
      <c r="BA255" s="1"/>
      <c r="BB255" s="4"/>
      <c r="BC255" s="1"/>
      <c r="BD255" s="4"/>
      <c r="BE255" s="4"/>
    </row>
    <row r="256" spans="1:57" x14ac:dyDescent="0.15">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1"/>
      <c r="AH256" s="4"/>
      <c r="AI256" s="4"/>
      <c r="AJ256" s="4"/>
      <c r="AK256" s="4"/>
      <c r="AL256" s="4"/>
      <c r="AM256" s="4"/>
      <c r="AN256" s="4"/>
      <c r="AO256" s="4"/>
      <c r="AP256" s="1"/>
      <c r="AQ256" s="4"/>
      <c r="AR256" s="4"/>
      <c r="AS256" s="4"/>
      <c r="AT256" s="4"/>
      <c r="AU256" s="4"/>
      <c r="AV256" s="4"/>
      <c r="AW256" s="4"/>
      <c r="AX256" s="4"/>
      <c r="AY256" s="4"/>
      <c r="AZ256" s="4"/>
      <c r="BA256" s="1"/>
      <c r="BB256" s="4"/>
      <c r="BC256" s="1"/>
      <c r="BD256" s="4"/>
      <c r="BE256" s="4"/>
    </row>
    <row r="257" spans="1:57" x14ac:dyDescent="0.15">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1"/>
      <c r="AH257" s="4"/>
      <c r="AI257" s="4"/>
      <c r="AJ257" s="4"/>
      <c r="AK257" s="4"/>
      <c r="AL257" s="4"/>
      <c r="AM257" s="4"/>
      <c r="AN257" s="4"/>
      <c r="AO257" s="4"/>
      <c r="AP257" s="1"/>
      <c r="AQ257" s="4"/>
      <c r="AR257" s="4"/>
      <c r="AS257" s="4"/>
      <c r="AT257" s="4"/>
      <c r="AU257" s="4"/>
      <c r="AV257" s="4"/>
      <c r="AW257" s="4"/>
      <c r="AX257" s="4"/>
      <c r="AY257" s="4"/>
      <c r="AZ257" s="4"/>
      <c r="BA257" s="1"/>
      <c r="BB257" s="4"/>
      <c r="BC257" s="1"/>
      <c r="BD257" s="4"/>
      <c r="BE257" s="4"/>
    </row>
    <row r="258" spans="1:57" x14ac:dyDescent="0.15">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1"/>
      <c r="AH258" s="4"/>
      <c r="AI258" s="4"/>
      <c r="AJ258" s="4"/>
      <c r="AK258" s="4"/>
      <c r="AL258" s="4"/>
      <c r="AM258" s="4"/>
      <c r="AN258" s="4"/>
      <c r="AO258" s="4"/>
      <c r="AP258" s="1"/>
      <c r="AQ258" s="4"/>
      <c r="AR258" s="4"/>
      <c r="AS258" s="4"/>
      <c r="AT258" s="4"/>
      <c r="AU258" s="4"/>
      <c r="AV258" s="4"/>
      <c r="AW258" s="4"/>
      <c r="AX258" s="4"/>
      <c r="AY258" s="4"/>
      <c r="AZ258" s="4"/>
      <c r="BA258" s="1"/>
      <c r="BB258" s="4"/>
      <c r="BC258" s="1"/>
      <c r="BD258" s="4"/>
      <c r="BE258" s="4"/>
    </row>
    <row r="259" spans="1:57" x14ac:dyDescent="0.15">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c r="AG259" s="1"/>
      <c r="AH259" s="4"/>
      <c r="AI259" s="4"/>
      <c r="AJ259" s="4"/>
      <c r="AK259" s="4"/>
      <c r="AL259" s="4"/>
      <c r="AM259" s="4"/>
      <c r="AN259" s="4"/>
      <c r="AO259" s="4"/>
      <c r="AP259" s="1"/>
      <c r="AQ259" s="4"/>
      <c r="AR259" s="4"/>
      <c r="AS259" s="4"/>
      <c r="AT259" s="4"/>
      <c r="AU259" s="4"/>
      <c r="AV259" s="4"/>
      <c r="AW259" s="4"/>
      <c r="AX259" s="4"/>
      <c r="AY259" s="4"/>
      <c r="AZ259" s="4"/>
      <c r="BA259" s="1"/>
      <c r="BB259" s="4"/>
      <c r="BC259" s="1"/>
      <c r="BD259" s="4"/>
      <c r="BE259" s="4"/>
    </row>
    <row r="260" spans="1:57" x14ac:dyDescent="0.15">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c r="AG260" s="1"/>
      <c r="AH260" s="4"/>
      <c r="AI260" s="4"/>
      <c r="AJ260" s="4"/>
      <c r="AK260" s="4"/>
      <c r="AL260" s="4"/>
      <c r="AM260" s="4"/>
      <c r="AN260" s="4"/>
      <c r="AO260" s="4"/>
      <c r="AP260" s="1"/>
      <c r="AQ260" s="4"/>
      <c r="AR260" s="4"/>
      <c r="AS260" s="4"/>
      <c r="AT260" s="4"/>
      <c r="AU260" s="4"/>
      <c r="AV260" s="4"/>
      <c r="AW260" s="4"/>
      <c r="AX260" s="4"/>
      <c r="AY260" s="4"/>
      <c r="AZ260" s="4"/>
      <c r="BA260" s="1"/>
      <c r="BB260" s="4"/>
      <c r="BC260" s="1"/>
      <c r="BD260" s="4"/>
      <c r="BE260" s="4"/>
    </row>
    <row r="261" spans="1:57" x14ac:dyDescent="0.15">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c r="AG261" s="1"/>
      <c r="AH261" s="4"/>
      <c r="AI261" s="4"/>
      <c r="AJ261" s="4"/>
      <c r="AK261" s="4"/>
      <c r="AL261" s="4"/>
      <c r="AM261" s="4"/>
      <c r="AN261" s="4"/>
      <c r="AO261" s="4"/>
      <c r="AP261" s="1"/>
      <c r="AQ261" s="4"/>
      <c r="AR261" s="4"/>
      <c r="AS261" s="4"/>
      <c r="AT261" s="4"/>
      <c r="AU261" s="4"/>
      <c r="AV261" s="4"/>
      <c r="AW261" s="4"/>
      <c r="AX261" s="4"/>
      <c r="AY261" s="4"/>
      <c r="AZ261" s="4"/>
      <c r="BA261" s="1"/>
      <c r="BB261" s="4"/>
      <c r="BC261" s="1"/>
      <c r="BD261" s="4"/>
      <c r="BE261" s="4"/>
    </row>
    <row r="262" spans="1:57" x14ac:dyDescent="0.15">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c r="AG262" s="1"/>
      <c r="AH262" s="4"/>
      <c r="AI262" s="4"/>
      <c r="AJ262" s="4"/>
      <c r="AK262" s="4"/>
      <c r="AL262" s="4"/>
      <c r="AM262" s="4"/>
      <c r="AN262" s="4"/>
      <c r="AO262" s="4"/>
      <c r="AP262" s="1"/>
      <c r="AQ262" s="4"/>
      <c r="AR262" s="4"/>
      <c r="AS262" s="4"/>
      <c r="AT262" s="4"/>
      <c r="AU262" s="4"/>
      <c r="AV262" s="4"/>
      <c r="AW262" s="4"/>
      <c r="AX262" s="4"/>
      <c r="AY262" s="4"/>
      <c r="AZ262" s="4"/>
      <c r="BA262" s="1"/>
      <c r="BB262" s="4"/>
      <c r="BC262" s="1"/>
      <c r="BD262" s="4"/>
      <c r="BE262" s="4"/>
    </row>
    <row r="263" spans="1:57" x14ac:dyDescent="0.15">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c r="AG263" s="1"/>
      <c r="AH263" s="4"/>
      <c r="AI263" s="4"/>
      <c r="AJ263" s="4"/>
      <c r="AK263" s="4"/>
      <c r="AL263" s="4"/>
      <c r="AM263" s="4"/>
      <c r="AN263" s="4"/>
      <c r="AO263" s="4"/>
      <c r="AP263" s="1"/>
      <c r="AQ263" s="4"/>
      <c r="AR263" s="4"/>
      <c r="AS263" s="4"/>
      <c r="AT263" s="4"/>
      <c r="AU263" s="4"/>
      <c r="AV263" s="4"/>
      <c r="AW263" s="4"/>
      <c r="AX263" s="4"/>
      <c r="AY263" s="4"/>
      <c r="AZ263" s="4"/>
      <c r="BA263" s="1"/>
      <c r="BB263" s="4"/>
      <c r="BC263" s="1"/>
      <c r="BD263" s="4"/>
      <c r="BE263" s="4"/>
    </row>
    <row r="264" spans="1:57" x14ac:dyDescent="0.15">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c r="AG264" s="1"/>
      <c r="AH264" s="4"/>
      <c r="AI264" s="4"/>
      <c r="AJ264" s="4"/>
      <c r="AK264" s="4"/>
      <c r="AL264" s="4"/>
      <c r="AM264" s="4"/>
      <c r="AN264" s="4"/>
      <c r="AO264" s="4"/>
      <c r="AP264" s="1"/>
      <c r="AQ264" s="4"/>
      <c r="AR264" s="4"/>
      <c r="AS264" s="4"/>
      <c r="AT264" s="4"/>
      <c r="AU264" s="4"/>
      <c r="AV264" s="4"/>
      <c r="AW264" s="4"/>
      <c r="AX264" s="4"/>
      <c r="AY264" s="4"/>
      <c r="AZ264" s="4"/>
      <c r="BA264" s="1"/>
      <c r="BB264" s="4"/>
      <c r="BC264" s="1"/>
      <c r="BD264" s="4"/>
      <c r="BE264" s="4"/>
    </row>
    <row r="265" spans="1:57" x14ac:dyDescent="0.1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c r="AG265" s="1"/>
      <c r="AH265" s="4"/>
      <c r="AI265" s="4"/>
      <c r="AJ265" s="4"/>
      <c r="AK265" s="4"/>
      <c r="AL265" s="4"/>
      <c r="AM265" s="4"/>
      <c r="AN265" s="4"/>
      <c r="AO265" s="4"/>
      <c r="AP265" s="1"/>
      <c r="AQ265" s="4"/>
      <c r="AR265" s="4"/>
      <c r="AS265" s="4"/>
      <c r="AT265" s="4"/>
      <c r="AU265" s="4"/>
      <c r="AV265" s="4"/>
      <c r="AW265" s="4"/>
      <c r="AX265" s="4"/>
      <c r="AY265" s="4"/>
      <c r="AZ265" s="4"/>
      <c r="BA265" s="1"/>
      <c r="BB265" s="4"/>
      <c r="BC265" s="1"/>
      <c r="BD265" s="4"/>
      <c r="BE265" s="4"/>
    </row>
    <row r="266" spans="1:57" x14ac:dyDescent="0.15">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c r="AG266" s="1"/>
      <c r="AH266" s="4"/>
      <c r="AI266" s="4"/>
      <c r="AJ266" s="4"/>
      <c r="AK266" s="4"/>
      <c r="AL266" s="4"/>
      <c r="AM266" s="4"/>
      <c r="AN266" s="4"/>
      <c r="AO266" s="4"/>
      <c r="AP266" s="1"/>
      <c r="AQ266" s="4"/>
      <c r="AR266" s="4"/>
      <c r="AS266" s="4"/>
      <c r="AT266" s="4"/>
      <c r="AU266" s="4"/>
      <c r="AV266" s="4"/>
      <c r="AW266" s="4"/>
      <c r="AX266" s="4"/>
      <c r="AY266" s="4"/>
      <c r="AZ266" s="4"/>
      <c r="BA266" s="1"/>
      <c r="BB266" s="4"/>
      <c r="BC266" s="1"/>
      <c r="BD266" s="4"/>
      <c r="BE266" s="4"/>
    </row>
    <row r="267" spans="1:57" x14ac:dyDescent="0.15">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c r="AG267" s="1"/>
      <c r="AH267" s="4"/>
      <c r="AI267" s="4"/>
      <c r="AJ267" s="4"/>
      <c r="AK267" s="4"/>
      <c r="AL267" s="4"/>
      <c r="AM267" s="4"/>
      <c r="AN267" s="4"/>
      <c r="AO267" s="4"/>
      <c r="AP267" s="1"/>
      <c r="AQ267" s="4"/>
      <c r="AR267" s="4"/>
      <c r="AS267" s="4"/>
      <c r="AT267" s="4"/>
      <c r="AU267" s="4"/>
      <c r="AV267" s="4"/>
      <c r="AW267" s="4"/>
      <c r="AX267" s="4"/>
      <c r="AY267" s="4"/>
      <c r="AZ267" s="4"/>
      <c r="BA267" s="1"/>
      <c r="BB267" s="4"/>
      <c r="BC267" s="1"/>
      <c r="BD267" s="4"/>
      <c r="BE267" s="4"/>
    </row>
    <row r="268" spans="1:57" x14ac:dyDescent="0.15">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c r="AG268" s="1"/>
      <c r="AH268" s="4"/>
      <c r="AI268" s="4"/>
      <c r="AJ268" s="4"/>
      <c r="AK268" s="4"/>
      <c r="AL268" s="4"/>
      <c r="AM268" s="4"/>
      <c r="AN268" s="4"/>
      <c r="AO268" s="4"/>
      <c r="AP268" s="1"/>
      <c r="AQ268" s="4"/>
      <c r="AR268" s="4"/>
      <c r="AS268" s="4"/>
      <c r="AT268" s="4"/>
      <c r="AU268" s="4"/>
      <c r="AV268" s="4"/>
      <c r="AW268" s="4"/>
      <c r="AX268" s="4"/>
      <c r="AY268" s="4"/>
      <c r="AZ268" s="4"/>
      <c r="BA268" s="1"/>
      <c r="BB268" s="4"/>
      <c r="BC268" s="1"/>
      <c r="BD268" s="4"/>
      <c r="BE268" s="4"/>
    </row>
    <row r="269" spans="1:57" x14ac:dyDescent="0.15">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c r="AG269" s="1"/>
      <c r="AH269" s="4"/>
      <c r="AI269" s="4"/>
      <c r="AJ269" s="4"/>
      <c r="AK269" s="4"/>
      <c r="AL269" s="4"/>
      <c r="AM269" s="4"/>
      <c r="AN269" s="4"/>
      <c r="AO269" s="4"/>
      <c r="AP269" s="1"/>
      <c r="AQ269" s="4"/>
      <c r="AR269" s="4"/>
      <c r="AS269" s="4"/>
      <c r="AT269" s="4"/>
      <c r="AU269" s="4"/>
      <c r="AV269" s="4"/>
      <c r="AW269" s="4"/>
      <c r="AX269" s="4"/>
      <c r="AY269" s="4"/>
      <c r="AZ269" s="4"/>
      <c r="BA269" s="1"/>
      <c r="BB269" s="4"/>
      <c r="BC269" s="1"/>
      <c r="BD269" s="4"/>
      <c r="BE269" s="4"/>
    </row>
    <row r="270" spans="1:57" x14ac:dyDescent="0.15">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c r="AG270" s="1"/>
      <c r="AH270" s="4"/>
      <c r="AI270" s="4"/>
      <c r="AJ270" s="4"/>
      <c r="AK270" s="4"/>
      <c r="AL270" s="4"/>
      <c r="AM270" s="4"/>
      <c r="AN270" s="4"/>
      <c r="AO270" s="4"/>
      <c r="AP270" s="1"/>
      <c r="AQ270" s="4"/>
      <c r="AR270" s="4"/>
      <c r="AS270" s="4"/>
      <c r="AT270" s="4"/>
      <c r="AU270" s="4"/>
      <c r="AV270" s="4"/>
      <c r="AW270" s="4"/>
      <c r="AX270" s="4"/>
      <c r="AY270" s="4"/>
      <c r="AZ270" s="4"/>
      <c r="BA270" s="1"/>
      <c r="BB270" s="4"/>
      <c r="BC270" s="1"/>
      <c r="BD270" s="4"/>
      <c r="BE270" s="4"/>
    </row>
    <row r="271" spans="1:57" x14ac:dyDescent="0.15">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c r="AG271" s="1"/>
      <c r="AH271" s="4"/>
      <c r="AI271" s="4"/>
      <c r="AJ271" s="4"/>
      <c r="AK271" s="4"/>
      <c r="AL271" s="4"/>
      <c r="AM271" s="4"/>
      <c r="AN271" s="4"/>
      <c r="AO271" s="4"/>
      <c r="AP271" s="1"/>
      <c r="AQ271" s="4"/>
      <c r="AR271" s="4"/>
      <c r="AS271" s="4"/>
      <c r="AT271" s="4"/>
      <c r="AU271" s="4"/>
      <c r="AV271" s="4"/>
      <c r="AW271" s="4"/>
      <c r="AX271" s="4"/>
      <c r="AY271" s="4"/>
      <c r="AZ271" s="4"/>
      <c r="BA271" s="1"/>
      <c r="BB271" s="4"/>
      <c r="BC271" s="1"/>
      <c r="BD271" s="4"/>
      <c r="BE271" s="4"/>
    </row>
    <row r="272" spans="1:57" x14ac:dyDescent="0.15">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c r="AG272" s="1"/>
      <c r="AH272" s="4"/>
      <c r="AI272" s="4"/>
      <c r="AJ272" s="4"/>
      <c r="AK272" s="4"/>
      <c r="AL272" s="4"/>
      <c r="AM272" s="4"/>
      <c r="AN272" s="4"/>
      <c r="AO272" s="4"/>
      <c r="AP272" s="1"/>
      <c r="AQ272" s="4"/>
      <c r="AR272" s="4"/>
      <c r="AS272" s="4"/>
      <c r="AT272" s="4"/>
      <c r="AU272" s="4"/>
      <c r="AV272" s="4"/>
      <c r="AW272" s="4"/>
      <c r="AX272" s="4"/>
      <c r="AY272" s="4"/>
      <c r="AZ272" s="4"/>
      <c r="BA272" s="1"/>
      <c r="BB272" s="4"/>
      <c r="BC272" s="1"/>
      <c r="BD272" s="4"/>
      <c r="BE272" s="4"/>
    </row>
    <row r="273" spans="1:57" x14ac:dyDescent="0.15">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c r="AG273" s="1"/>
      <c r="AH273" s="4"/>
      <c r="AI273" s="4"/>
      <c r="AJ273" s="4"/>
      <c r="AK273" s="4"/>
      <c r="AL273" s="4"/>
      <c r="AM273" s="4"/>
      <c r="AN273" s="4"/>
      <c r="AO273" s="4"/>
      <c r="AP273" s="1"/>
      <c r="AQ273" s="4"/>
      <c r="AR273" s="4"/>
      <c r="AS273" s="4"/>
      <c r="AT273" s="4"/>
      <c r="AU273" s="4"/>
      <c r="AV273" s="4"/>
      <c r="AW273" s="4"/>
      <c r="AX273" s="4"/>
      <c r="AY273" s="4"/>
      <c r="AZ273" s="4"/>
      <c r="BA273" s="1"/>
      <c r="BB273" s="4"/>
      <c r="BC273" s="1"/>
      <c r="BD273" s="4"/>
      <c r="BE273" s="4"/>
    </row>
    <row r="274" spans="1:57" x14ac:dyDescent="0.15">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c r="AG274" s="1"/>
      <c r="AH274" s="4"/>
      <c r="AI274" s="4"/>
      <c r="AJ274" s="4"/>
      <c r="AK274" s="4"/>
      <c r="AL274" s="4"/>
      <c r="AM274" s="4"/>
      <c r="AN274" s="4"/>
      <c r="AO274" s="4"/>
      <c r="AP274" s="1"/>
      <c r="AQ274" s="4"/>
      <c r="AR274" s="4"/>
      <c r="AS274" s="4"/>
      <c r="AT274" s="4"/>
      <c r="AU274" s="4"/>
      <c r="AV274" s="4"/>
      <c r="AW274" s="4"/>
      <c r="AX274" s="4"/>
      <c r="AY274" s="4"/>
      <c r="AZ274" s="4"/>
      <c r="BA274" s="1"/>
      <c r="BB274" s="4"/>
      <c r="BC274" s="1"/>
      <c r="BD274" s="4"/>
      <c r="BE274" s="4"/>
    </row>
    <row r="275" spans="1:57" x14ac:dyDescent="0.1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c r="AG275" s="1"/>
      <c r="AH275" s="4"/>
      <c r="AI275" s="4"/>
      <c r="AJ275" s="4"/>
      <c r="AK275" s="4"/>
      <c r="AL275" s="4"/>
      <c r="AM275" s="4"/>
      <c r="AN275" s="4"/>
      <c r="AO275" s="4"/>
      <c r="AP275" s="1"/>
      <c r="AQ275" s="4"/>
      <c r="AR275" s="4"/>
      <c r="AS275" s="4"/>
      <c r="AT275" s="4"/>
      <c r="AU275" s="4"/>
      <c r="AV275" s="4"/>
      <c r="AW275" s="4"/>
      <c r="AX275" s="4"/>
      <c r="AY275" s="4"/>
      <c r="AZ275" s="4"/>
      <c r="BA275" s="1"/>
      <c r="BB275" s="4"/>
      <c r="BC275" s="1"/>
      <c r="BD275" s="4"/>
      <c r="BE275" s="4"/>
    </row>
    <row r="276" spans="1:57" x14ac:dyDescent="0.15">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c r="AG276" s="1"/>
      <c r="AH276" s="4"/>
      <c r="AI276" s="4"/>
      <c r="AJ276" s="4"/>
      <c r="AK276" s="4"/>
      <c r="AL276" s="4"/>
      <c r="AM276" s="4"/>
      <c r="AN276" s="4"/>
      <c r="AO276" s="4"/>
      <c r="AP276" s="1"/>
      <c r="AQ276" s="4"/>
      <c r="AR276" s="4"/>
      <c r="AS276" s="4"/>
      <c r="AT276" s="4"/>
      <c r="AU276" s="4"/>
      <c r="AV276" s="4"/>
      <c r="AW276" s="4"/>
      <c r="AX276" s="4"/>
      <c r="AY276" s="4"/>
      <c r="AZ276" s="4"/>
      <c r="BA276" s="1"/>
      <c r="BB276" s="4"/>
      <c r="BC276" s="1"/>
      <c r="BD276" s="4"/>
      <c r="BE276" s="4"/>
    </row>
    <row r="277" spans="1:57" x14ac:dyDescent="0.15">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c r="AG277" s="1"/>
      <c r="AH277" s="4"/>
      <c r="AI277" s="4"/>
      <c r="AJ277" s="4"/>
      <c r="AK277" s="4"/>
      <c r="AL277" s="4"/>
      <c r="AM277" s="4"/>
      <c r="AN277" s="4"/>
      <c r="AO277" s="4"/>
      <c r="AP277" s="1"/>
      <c r="AQ277" s="4"/>
      <c r="AR277" s="4"/>
      <c r="AS277" s="4"/>
      <c r="AT277" s="4"/>
      <c r="AU277" s="4"/>
      <c r="AV277" s="4"/>
      <c r="AW277" s="4"/>
      <c r="AX277" s="4"/>
      <c r="AY277" s="4"/>
      <c r="AZ277" s="4"/>
      <c r="BA277" s="1"/>
      <c r="BB277" s="4"/>
      <c r="BC277" s="1"/>
      <c r="BD277" s="4"/>
      <c r="BE277" s="4"/>
    </row>
    <row r="278" spans="1:57" x14ac:dyDescent="0.15">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c r="AG278" s="1"/>
      <c r="AH278" s="4"/>
      <c r="AI278" s="4"/>
      <c r="AJ278" s="4"/>
      <c r="AK278" s="4"/>
      <c r="AL278" s="4"/>
      <c r="AM278" s="4"/>
      <c r="AN278" s="4"/>
      <c r="AO278" s="4"/>
      <c r="AP278" s="1"/>
      <c r="AQ278" s="4"/>
      <c r="AR278" s="4"/>
      <c r="AS278" s="4"/>
      <c r="AT278" s="4"/>
      <c r="AU278" s="4"/>
      <c r="AV278" s="4"/>
      <c r="AW278" s="4"/>
      <c r="AX278" s="4"/>
      <c r="AY278" s="4"/>
      <c r="AZ278" s="4"/>
      <c r="BA278" s="1"/>
      <c r="BB278" s="4"/>
      <c r="BC278" s="1"/>
      <c r="BD278" s="4"/>
      <c r="BE278" s="4"/>
    </row>
    <row r="279" spans="1:57" x14ac:dyDescent="0.15">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c r="AG279" s="1"/>
      <c r="AH279" s="4"/>
      <c r="AI279" s="4"/>
      <c r="AJ279" s="4"/>
      <c r="AK279" s="4"/>
      <c r="AL279" s="4"/>
      <c r="AM279" s="4"/>
      <c r="AN279" s="4"/>
      <c r="AO279" s="4"/>
      <c r="AP279" s="1"/>
      <c r="AQ279" s="4"/>
      <c r="AR279" s="4"/>
      <c r="AS279" s="4"/>
      <c r="AT279" s="4"/>
      <c r="AU279" s="4"/>
      <c r="AV279" s="4"/>
      <c r="AW279" s="4"/>
      <c r="AX279" s="4"/>
      <c r="AY279" s="4"/>
      <c r="AZ279" s="4"/>
      <c r="BA279" s="1"/>
      <c r="BB279" s="4"/>
      <c r="BC279" s="1"/>
      <c r="BD279" s="4"/>
      <c r="BE279" s="4"/>
    </row>
    <row r="280" spans="1:57" x14ac:dyDescent="0.15">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c r="AG280" s="1"/>
      <c r="AH280" s="4"/>
      <c r="AI280" s="4"/>
      <c r="AJ280" s="4"/>
      <c r="AK280" s="4"/>
      <c r="AL280" s="4"/>
      <c r="AM280" s="4"/>
      <c r="AN280" s="4"/>
      <c r="AO280" s="4"/>
      <c r="AP280" s="1"/>
      <c r="AQ280" s="4"/>
      <c r="AR280" s="4"/>
      <c r="AS280" s="4"/>
      <c r="AT280" s="4"/>
      <c r="AU280" s="4"/>
      <c r="AV280" s="4"/>
      <c r="AW280" s="4"/>
      <c r="AX280" s="4"/>
      <c r="AY280" s="4"/>
      <c r="AZ280" s="4"/>
      <c r="BA280" s="1"/>
      <c r="BB280" s="4"/>
      <c r="BC280" s="1"/>
      <c r="BD280" s="4"/>
      <c r="BE280" s="4"/>
    </row>
    <row r="281" spans="1:57" x14ac:dyDescent="0.15">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c r="AG281" s="1"/>
      <c r="AH281" s="4"/>
      <c r="AI281" s="4"/>
      <c r="AJ281" s="4"/>
      <c r="AK281" s="4"/>
      <c r="AL281" s="4"/>
      <c r="AM281" s="4"/>
      <c r="AN281" s="4"/>
      <c r="AO281" s="4"/>
      <c r="AP281" s="1"/>
      <c r="AQ281" s="4"/>
      <c r="AR281" s="4"/>
      <c r="AS281" s="4"/>
      <c r="AT281" s="4"/>
      <c r="AU281" s="4"/>
      <c r="AV281" s="4"/>
      <c r="AW281" s="4"/>
      <c r="AX281" s="4"/>
      <c r="AY281" s="4"/>
      <c r="AZ281" s="4"/>
      <c r="BA281" s="1"/>
      <c r="BB281" s="4"/>
      <c r="BC281" s="1"/>
      <c r="BD281" s="4"/>
      <c r="BE281" s="4"/>
    </row>
    <row r="282" spans="1:57" x14ac:dyDescent="0.15">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c r="AG282" s="1"/>
      <c r="AH282" s="4"/>
      <c r="AI282" s="4"/>
      <c r="AJ282" s="4"/>
      <c r="AK282" s="4"/>
      <c r="AL282" s="4"/>
      <c r="AM282" s="4"/>
      <c r="AN282" s="4"/>
      <c r="AO282" s="4"/>
      <c r="AP282" s="1"/>
      <c r="AQ282" s="4"/>
      <c r="AR282" s="4"/>
      <c r="AS282" s="4"/>
      <c r="AT282" s="4"/>
      <c r="AU282" s="4"/>
      <c r="AV282" s="4"/>
      <c r="AW282" s="4"/>
      <c r="AX282" s="4"/>
      <c r="AY282" s="4"/>
      <c r="AZ282" s="4"/>
      <c r="BA282" s="1"/>
      <c r="BB282" s="4"/>
      <c r="BC282" s="1"/>
      <c r="BD282" s="4"/>
      <c r="BE282" s="4"/>
    </row>
    <row r="283" spans="1:57" x14ac:dyDescent="0.15">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c r="AG283" s="1"/>
      <c r="AH283" s="4"/>
      <c r="AI283" s="4"/>
      <c r="AJ283" s="4"/>
      <c r="AK283" s="4"/>
      <c r="AL283" s="4"/>
      <c r="AM283" s="4"/>
      <c r="AN283" s="4"/>
      <c r="AO283" s="4"/>
      <c r="AP283" s="1"/>
      <c r="AQ283" s="4"/>
      <c r="AR283" s="4"/>
      <c r="AS283" s="4"/>
      <c r="AT283" s="4"/>
      <c r="AU283" s="4"/>
      <c r="AV283" s="4"/>
      <c r="AW283" s="4"/>
      <c r="AX283" s="4"/>
      <c r="AY283" s="4"/>
      <c r="AZ283" s="4"/>
      <c r="BA283" s="1"/>
      <c r="BB283" s="4"/>
      <c r="BC283" s="1"/>
      <c r="BD283" s="4"/>
      <c r="BE283" s="4"/>
    </row>
    <row r="284" spans="1:57" x14ac:dyDescent="0.15">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c r="AG284" s="1"/>
      <c r="AH284" s="4"/>
      <c r="AI284" s="4"/>
      <c r="AJ284" s="4"/>
      <c r="AK284" s="4"/>
      <c r="AL284" s="4"/>
      <c r="AM284" s="4"/>
      <c r="AN284" s="4"/>
      <c r="AO284" s="4"/>
      <c r="AP284" s="1"/>
      <c r="AQ284" s="4"/>
      <c r="AR284" s="4"/>
      <c r="AS284" s="4"/>
      <c r="AT284" s="4"/>
      <c r="AU284" s="4"/>
      <c r="AV284" s="4"/>
      <c r="AW284" s="4"/>
      <c r="AX284" s="4"/>
      <c r="AY284" s="4"/>
      <c r="AZ284" s="4"/>
      <c r="BA284" s="1"/>
      <c r="BB284" s="4"/>
      <c r="BC284" s="1"/>
      <c r="BD284" s="4"/>
      <c r="BE284" s="4"/>
    </row>
    <row r="285" spans="1:57" x14ac:dyDescent="0.1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c r="AG285" s="1"/>
      <c r="AH285" s="4"/>
      <c r="AI285" s="4"/>
      <c r="AJ285" s="4"/>
      <c r="AK285" s="4"/>
      <c r="AL285" s="4"/>
      <c r="AM285" s="4"/>
      <c r="AN285" s="4"/>
      <c r="AO285" s="4"/>
      <c r="AP285" s="1"/>
      <c r="AQ285" s="4"/>
      <c r="AR285" s="4"/>
      <c r="AS285" s="4"/>
      <c r="AT285" s="4"/>
      <c r="AU285" s="4"/>
      <c r="AV285" s="4"/>
      <c r="AW285" s="4"/>
      <c r="AX285" s="4"/>
      <c r="AY285" s="4"/>
      <c r="AZ285" s="4"/>
      <c r="BA285" s="1"/>
      <c r="BB285" s="4"/>
      <c r="BC285" s="1"/>
      <c r="BD285" s="4"/>
      <c r="BE285" s="4"/>
    </row>
    <row r="286" spans="1:57" x14ac:dyDescent="0.15">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c r="AG286" s="1"/>
      <c r="AH286" s="4"/>
      <c r="AI286" s="4"/>
      <c r="AJ286" s="4"/>
      <c r="AK286" s="4"/>
      <c r="AL286" s="4"/>
      <c r="AM286" s="4"/>
      <c r="AN286" s="4"/>
      <c r="AO286" s="4"/>
      <c r="AP286" s="1"/>
      <c r="AQ286" s="4"/>
      <c r="AR286" s="4"/>
      <c r="AS286" s="4"/>
      <c r="AT286" s="4"/>
      <c r="AU286" s="4"/>
      <c r="AV286" s="4"/>
      <c r="AW286" s="4"/>
      <c r="AX286" s="4"/>
      <c r="AY286" s="4"/>
      <c r="AZ286" s="4"/>
      <c r="BA286" s="1"/>
      <c r="BB286" s="4"/>
      <c r="BC286" s="1"/>
      <c r="BD286" s="4"/>
      <c r="BE286" s="4"/>
    </row>
    <row r="287" spans="1:57" x14ac:dyDescent="0.15">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c r="AG287" s="1"/>
      <c r="AH287" s="4"/>
      <c r="AI287" s="4"/>
      <c r="AJ287" s="4"/>
      <c r="AK287" s="4"/>
      <c r="AL287" s="4"/>
      <c r="AM287" s="4"/>
      <c r="AN287" s="4"/>
      <c r="AO287" s="4"/>
      <c r="AP287" s="1"/>
      <c r="AQ287" s="4"/>
      <c r="AR287" s="4"/>
      <c r="AS287" s="4"/>
      <c r="AT287" s="4"/>
      <c r="AU287" s="4"/>
      <c r="AV287" s="4"/>
      <c r="AW287" s="4"/>
      <c r="AX287" s="4"/>
      <c r="AY287" s="4"/>
      <c r="AZ287" s="4"/>
      <c r="BA287" s="1"/>
      <c r="BB287" s="4"/>
      <c r="BC287" s="1"/>
      <c r="BD287" s="4"/>
      <c r="BE287" s="4"/>
    </row>
    <row r="288" spans="1:57" x14ac:dyDescent="0.15">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c r="AG288" s="1"/>
      <c r="AH288" s="4"/>
      <c r="AI288" s="4"/>
      <c r="AJ288" s="4"/>
      <c r="AK288" s="4"/>
      <c r="AL288" s="4"/>
      <c r="AM288" s="4"/>
      <c r="AN288" s="4"/>
      <c r="AO288" s="4"/>
      <c r="AP288" s="1"/>
      <c r="AQ288" s="4"/>
      <c r="AR288" s="4"/>
      <c r="AS288" s="4"/>
      <c r="AT288" s="4"/>
      <c r="AU288" s="4"/>
      <c r="AV288" s="4"/>
      <c r="AW288" s="4"/>
      <c r="AX288" s="4"/>
      <c r="AY288" s="4"/>
      <c r="AZ288" s="4"/>
      <c r="BA288" s="1"/>
      <c r="BB288" s="4"/>
      <c r="BC288" s="1"/>
      <c r="BD288" s="4"/>
      <c r="BE288" s="4"/>
    </row>
    <row r="289" spans="1:57" x14ac:dyDescent="0.15">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c r="AG289" s="1"/>
      <c r="AH289" s="4"/>
      <c r="AI289" s="4"/>
      <c r="AJ289" s="4"/>
      <c r="AK289" s="4"/>
      <c r="AL289" s="4"/>
      <c r="AM289" s="4"/>
      <c r="AN289" s="4"/>
      <c r="AO289" s="4"/>
      <c r="AP289" s="1"/>
      <c r="AQ289" s="4"/>
      <c r="AR289" s="4"/>
      <c r="AS289" s="4"/>
      <c r="AT289" s="4"/>
      <c r="AU289" s="4"/>
      <c r="AV289" s="4"/>
      <c r="AW289" s="4"/>
      <c r="AX289" s="4"/>
      <c r="AY289" s="4"/>
      <c r="AZ289" s="4"/>
      <c r="BA289" s="1"/>
      <c r="BB289" s="4"/>
      <c r="BC289" s="1"/>
      <c r="BD289" s="4"/>
      <c r="BE289" s="4"/>
    </row>
    <row r="290" spans="1:57" x14ac:dyDescent="0.15">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c r="AG290" s="1"/>
      <c r="AH290" s="4"/>
      <c r="AI290" s="4"/>
      <c r="AJ290" s="4"/>
      <c r="AK290" s="4"/>
      <c r="AL290" s="4"/>
      <c r="AM290" s="4"/>
      <c r="AN290" s="4"/>
      <c r="AO290" s="4"/>
      <c r="AP290" s="1"/>
      <c r="AQ290" s="4"/>
      <c r="AR290" s="4"/>
      <c r="AS290" s="4"/>
      <c r="AT290" s="4"/>
      <c r="AU290" s="4"/>
      <c r="AV290" s="4"/>
      <c r="AW290" s="4"/>
      <c r="AX290" s="4"/>
      <c r="AY290" s="4"/>
      <c r="AZ290" s="4"/>
      <c r="BA290" s="1"/>
      <c r="BB290" s="4"/>
      <c r="BC290" s="1"/>
      <c r="BD290" s="4"/>
      <c r="BE290" s="4"/>
    </row>
    <row r="291" spans="1:57" x14ac:dyDescent="0.15">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c r="AG291" s="1"/>
      <c r="AH291" s="4"/>
      <c r="AI291" s="4"/>
      <c r="AJ291" s="4"/>
      <c r="AK291" s="4"/>
      <c r="AL291" s="4"/>
      <c r="AM291" s="4"/>
      <c r="AN291" s="4"/>
      <c r="AO291" s="4"/>
      <c r="AP291" s="1"/>
      <c r="AQ291" s="4"/>
      <c r="AR291" s="4"/>
      <c r="AS291" s="4"/>
      <c r="AT291" s="4"/>
      <c r="AU291" s="4"/>
      <c r="AV291" s="4"/>
      <c r="AW291" s="4"/>
      <c r="AX291" s="4"/>
      <c r="AY291" s="4"/>
      <c r="AZ291" s="4"/>
      <c r="BA291" s="1"/>
      <c r="BB291" s="4"/>
      <c r="BC291" s="1"/>
      <c r="BD291" s="4"/>
      <c r="BE291" s="4"/>
    </row>
    <row r="292" spans="1:57" x14ac:dyDescent="0.15">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c r="AG292" s="1"/>
      <c r="AH292" s="4"/>
      <c r="AI292" s="4"/>
      <c r="AJ292" s="4"/>
      <c r="AK292" s="4"/>
      <c r="AL292" s="4"/>
      <c r="AM292" s="4"/>
      <c r="AN292" s="4"/>
      <c r="AO292" s="4"/>
      <c r="AP292" s="1"/>
      <c r="AQ292" s="4"/>
      <c r="AR292" s="4"/>
      <c r="AS292" s="4"/>
      <c r="AT292" s="4"/>
      <c r="AU292" s="4"/>
      <c r="AV292" s="4"/>
      <c r="AW292" s="4"/>
      <c r="AX292" s="4"/>
      <c r="AY292" s="4"/>
      <c r="AZ292" s="4"/>
      <c r="BA292" s="1"/>
      <c r="BB292" s="4"/>
      <c r="BC292" s="1"/>
      <c r="BD292" s="4"/>
      <c r="BE292" s="4"/>
    </row>
    <row r="293" spans="1:57" x14ac:dyDescent="0.15">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c r="AG293" s="1"/>
      <c r="AH293" s="4"/>
      <c r="AI293" s="4"/>
      <c r="AJ293" s="4"/>
      <c r="AK293" s="4"/>
      <c r="AL293" s="4"/>
      <c r="AM293" s="4"/>
      <c r="AN293" s="4"/>
      <c r="AO293" s="4"/>
      <c r="AP293" s="1"/>
      <c r="AQ293" s="4"/>
      <c r="AR293" s="4"/>
      <c r="AS293" s="4"/>
      <c r="AT293" s="4"/>
      <c r="AU293" s="4"/>
      <c r="AV293" s="4"/>
      <c r="AW293" s="4"/>
      <c r="AX293" s="4"/>
      <c r="AY293" s="4"/>
      <c r="AZ293" s="4"/>
      <c r="BA293" s="1"/>
      <c r="BB293" s="4"/>
      <c r="BC293" s="1"/>
      <c r="BD293" s="4"/>
      <c r="BE293" s="4"/>
    </row>
    <row r="294" spans="1:57" x14ac:dyDescent="0.15">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c r="AG294" s="1"/>
      <c r="AH294" s="4"/>
      <c r="AI294" s="4"/>
      <c r="AJ294" s="4"/>
      <c r="AK294" s="4"/>
      <c r="AL294" s="4"/>
      <c r="AM294" s="4"/>
      <c r="AN294" s="4"/>
      <c r="AO294" s="4"/>
      <c r="AP294" s="1"/>
      <c r="AQ294" s="4"/>
      <c r="AR294" s="4"/>
      <c r="AS294" s="4"/>
      <c r="AT294" s="4"/>
      <c r="AU294" s="4"/>
      <c r="AV294" s="4"/>
      <c r="AW294" s="4"/>
      <c r="AX294" s="4"/>
      <c r="AY294" s="4"/>
      <c r="AZ294" s="4"/>
      <c r="BA294" s="1"/>
      <c r="BB294" s="4"/>
      <c r="BC294" s="1"/>
      <c r="BD294" s="4"/>
      <c r="BE294" s="4"/>
    </row>
    <row r="295" spans="1:57" x14ac:dyDescent="0.1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c r="AG295" s="1"/>
      <c r="AH295" s="4"/>
      <c r="AI295" s="4"/>
      <c r="AJ295" s="4"/>
      <c r="AK295" s="4"/>
      <c r="AL295" s="4"/>
      <c r="AM295" s="4"/>
      <c r="AN295" s="4"/>
      <c r="AO295" s="4"/>
      <c r="AP295" s="1"/>
      <c r="AQ295" s="4"/>
      <c r="AR295" s="4"/>
      <c r="AS295" s="4"/>
      <c r="AT295" s="4"/>
      <c r="AU295" s="4"/>
      <c r="AV295" s="4"/>
      <c r="AW295" s="4"/>
      <c r="AX295" s="4"/>
      <c r="AY295" s="4"/>
      <c r="AZ295" s="4"/>
      <c r="BA295" s="1"/>
      <c r="BB295" s="4"/>
      <c r="BC295" s="1"/>
      <c r="BD295" s="4"/>
      <c r="BE295" s="4"/>
    </row>
    <row r="296" spans="1:57" x14ac:dyDescent="0.15">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c r="AG296" s="1"/>
      <c r="AH296" s="4"/>
      <c r="AI296" s="4"/>
      <c r="AJ296" s="4"/>
      <c r="AK296" s="4"/>
      <c r="AL296" s="4"/>
      <c r="AM296" s="4"/>
      <c r="AN296" s="4"/>
      <c r="AO296" s="4"/>
      <c r="AP296" s="1"/>
      <c r="AQ296" s="4"/>
      <c r="AR296" s="4"/>
      <c r="AS296" s="4"/>
      <c r="AT296" s="4"/>
      <c r="AU296" s="4"/>
      <c r="AV296" s="4"/>
      <c r="AW296" s="4"/>
      <c r="AX296" s="4"/>
      <c r="AY296" s="4"/>
      <c r="AZ296" s="4"/>
      <c r="BA296" s="1"/>
      <c r="BB296" s="4"/>
      <c r="BC296" s="1"/>
      <c r="BD296" s="4"/>
      <c r="BE296" s="4"/>
    </row>
    <row r="297" spans="1:57" x14ac:dyDescent="0.15">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c r="AG297" s="1"/>
      <c r="AH297" s="4"/>
      <c r="AI297" s="4"/>
      <c r="AJ297" s="4"/>
      <c r="AK297" s="4"/>
      <c r="AL297" s="4"/>
      <c r="AM297" s="4"/>
      <c r="AN297" s="4"/>
      <c r="AO297" s="4"/>
      <c r="AP297" s="1"/>
      <c r="AQ297" s="4"/>
      <c r="AR297" s="4"/>
      <c r="AS297" s="4"/>
      <c r="AT297" s="4"/>
      <c r="AU297" s="4"/>
      <c r="AV297" s="4"/>
      <c r="AW297" s="4"/>
      <c r="AX297" s="4"/>
      <c r="AY297" s="4"/>
      <c r="AZ297" s="4"/>
      <c r="BA297" s="1"/>
      <c r="BB297" s="4"/>
      <c r="BC297" s="1"/>
      <c r="BD297" s="4"/>
      <c r="BE297" s="4"/>
    </row>
    <row r="298" spans="1:57" x14ac:dyDescent="0.15">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c r="AG298" s="1"/>
      <c r="AH298" s="4"/>
      <c r="AI298" s="4"/>
      <c r="AJ298" s="4"/>
      <c r="AK298" s="4"/>
      <c r="AL298" s="4"/>
      <c r="AM298" s="4"/>
      <c r="AN298" s="4"/>
      <c r="AO298" s="4"/>
      <c r="AP298" s="1"/>
      <c r="AQ298" s="4"/>
      <c r="AR298" s="4"/>
      <c r="AS298" s="4"/>
      <c r="AT298" s="4"/>
      <c r="AU298" s="4"/>
      <c r="AV298" s="4"/>
      <c r="AW298" s="4"/>
      <c r="AX298" s="4"/>
      <c r="AY298" s="4"/>
      <c r="AZ298" s="4"/>
      <c r="BA298" s="1"/>
      <c r="BB298" s="4"/>
      <c r="BC298" s="1"/>
      <c r="BD298" s="4"/>
      <c r="BE298" s="4"/>
    </row>
    <row r="299" spans="1:57" x14ac:dyDescent="0.15">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c r="AG299" s="1"/>
      <c r="AH299" s="4"/>
      <c r="AI299" s="4"/>
      <c r="AJ299" s="4"/>
      <c r="AK299" s="4"/>
      <c r="AL299" s="4"/>
      <c r="AM299" s="4"/>
      <c r="AN299" s="4"/>
      <c r="AO299" s="4"/>
      <c r="AP299" s="1"/>
      <c r="AQ299" s="4"/>
      <c r="AR299" s="4"/>
      <c r="AS299" s="4"/>
      <c r="AT299" s="4"/>
      <c r="AU299" s="4"/>
      <c r="AV299" s="4"/>
      <c r="AW299" s="4"/>
      <c r="AX299" s="4"/>
      <c r="AY299" s="4"/>
      <c r="AZ299" s="4"/>
      <c r="BA299" s="1"/>
      <c r="BB299" s="4"/>
      <c r="BC299" s="1"/>
      <c r="BD299" s="4"/>
      <c r="BE299" s="4"/>
    </row>
    <row r="300" spans="1:57" x14ac:dyDescent="0.15">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c r="AG300" s="1"/>
      <c r="AH300" s="4"/>
      <c r="AI300" s="4"/>
      <c r="AJ300" s="4"/>
      <c r="AK300" s="4"/>
      <c r="AL300" s="4"/>
      <c r="AM300" s="4"/>
      <c r="AN300" s="4"/>
      <c r="AO300" s="4"/>
      <c r="AP300" s="1"/>
      <c r="AQ300" s="4"/>
      <c r="AR300" s="4"/>
      <c r="AS300" s="4"/>
      <c r="AT300" s="4"/>
      <c r="AU300" s="4"/>
      <c r="AV300" s="4"/>
      <c r="AW300" s="4"/>
      <c r="AX300" s="4"/>
      <c r="AY300" s="4"/>
      <c r="AZ300" s="4"/>
      <c r="BA300" s="1"/>
      <c r="BB300" s="4"/>
      <c r="BC300" s="1"/>
      <c r="BD300" s="4"/>
      <c r="BE300" s="4"/>
    </row>
    <row r="301" spans="1:57" x14ac:dyDescent="0.15">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c r="AG301" s="1"/>
      <c r="AH301" s="4"/>
      <c r="AI301" s="4"/>
      <c r="AJ301" s="4"/>
      <c r="AK301" s="4"/>
      <c r="AL301" s="4"/>
      <c r="AM301" s="4"/>
      <c r="AN301" s="4"/>
      <c r="AO301" s="4"/>
      <c r="AP301" s="1"/>
      <c r="AQ301" s="4"/>
      <c r="AR301" s="4"/>
      <c r="AS301" s="4"/>
      <c r="AT301" s="4"/>
      <c r="AU301" s="4"/>
      <c r="AV301" s="4"/>
      <c r="AW301" s="4"/>
      <c r="AX301" s="4"/>
      <c r="AY301" s="4"/>
      <c r="AZ301" s="4"/>
      <c r="BA301" s="1"/>
      <c r="BB301" s="4"/>
      <c r="BC301" s="1"/>
      <c r="BD301" s="4"/>
      <c r="BE301" s="4"/>
    </row>
    <row r="302" spans="1:57" x14ac:dyDescent="0.15">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c r="AG302" s="1"/>
      <c r="AH302" s="4"/>
      <c r="AI302" s="4"/>
      <c r="AJ302" s="4"/>
      <c r="AK302" s="4"/>
      <c r="AL302" s="4"/>
      <c r="AM302" s="4"/>
      <c r="AN302" s="4"/>
      <c r="AO302" s="4"/>
      <c r="AP302" s="1"/>
      <c r="AQ302" s="4"/>
      <c r="AR302" s="4"/>
      <c r="AS302" s="4"/>
      <c r="AT302" s="4"/>
      <c r="AU302" s="4"/>
      <c r="AV302" s="4"/>
      <c r="AW302" s="4"/>
      <c r="AX302" s="4"/>
      <c r="AY302" s="4"/>
      <c r="AZ302" s="4"/>
      <c r="BA302" s="1"/>
      <c r="BB302" s="4"/>
      <c r="BC302" s="1"/>
      <c r="BD302" s="4"/>
      <c r="BE302" s="4"/>
    </row>
    <row r="303" spans="1:57" x14ac:dyDescent="0.15">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c r="AG303" s="1"/>
      <c r="AH303" s="4"/>
      <c r="AI303" s="4"/>
      <c r="AJ303" s="4"/>
      <c r="AK303" s="4"/>
      <c r="AL303" s="4"/>
      <c r="AM303" s="4"/>
      <c r="AN303" s="4"/>
      <c r="AO303" s="4"/>
      <c r="AP303" s="1"/>
      <c r="AQ303" s="4"/>
      <c r="AR303" s="4"/>
      <c r="AS303" s="4"/>
      <c r="AT303" s="4"/>
      <c r="AU303" s="4"/>
      <c r="AV303" s="4"/>
      <c r="AW303" s="4"/>
      <c r="AX303" s="4"/>
      <c r="AY303" s="4"/>
      <c r="AZ303" s="4"/>
      <c r="BA303" s="1"/>
      <c r="BB303" s="4"/>
      <c r="BC303" s="1"/>
      <c r="BD303" s="4"/>
      <c r="BE303" s="4"/>
    </row>
    <row r="304" spans="1:57" x14ac:dyDescent="0.15">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c r="AG304" s="1"/>
      <c r="AH304" s="4"/>
      <c r="AI304" s="4"/>
      <c r="AJ304" s="4"/>
      <c r="AK304" s="4"/>
      <c r="AL304" s="4"/>
      <c r="AM304" s="4"/>
      <c r="AN304" s="4"/>
      <c r="AO304" s="4"/>
      <c r="AP304" s="1"/>
      <c r="AQ304" s="4"/>
      <c r="AR304" s="4"/>
      <c r="AS304" s="4"/>
      <c r="AT304" s="4"/>
      <c r="AU304" s="4"/>
      <c r="AV304" s="4"/>
      <c r="AW304" s="4"/>
      <c r="AX304" s="4"/>
      <c r="AY304" s="4"/>
      <c r="AZ304" s="4"/>
      <c r="BA304" s="1"/>
      <c r="BB304" s="4"/>
      <c r="BC304" s="1"/>
      <c r="BD304" s="4"/>
      <c r="BE304" s="4"/>
    </row>
    <row r="305" spans="1:57" x14ac:dyDescent="0.1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c r="AG305" s="1"/>
      <c r="AH305" s="4"/>
      <c r="AI305" s="4"/>
      <c r="AJ305" s="4"/>
      <c r="AK305" s="4"/>
      <c r="AL305" s="4"/>
      <c r="AM305" s="4"/>
      <c r="AN305" s="4"/>
      <c r="AO305" s="4"/>
      <c r="AP305" s="1"/>
      <c r="AQ305" s="4"/>
      <c r="AR305" s="4"/>
      <c r="AS305" s="4"/>
      <c r="AT305" s="4"/>
      <c r="AU305" s="4"/>
      <c r="AV305" s="4"/>
      <c r="AW305" s="4"/>
      <c r="AX305" s="4"/>
      <c r="AY305" s="4"/>
      <c r="AZ305" s="4"/>
      <c r="BA305" s="1"/>
      <c r="BB305" s="4"/>
      <c r="BC305" s="1"/>
      <c r="BD305" s="4"/>
      <c r="BE305" s="4"/>
    </row>
    <row r="306" spans="1:57" x14ac:dyDescent="0.15">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c r="AG306" s="1"/>
      <c r="AH306" s="4"/>
      <c r="AI306" s="4"/>
      <c r="AJ306" s="4"/>
      <c r="AK306" s="4"/>
      <c r="AL306" s="4"/>
      <c r="AM306" s="4"/>
      <c r="AN306" s="4"/>
      <c r="AO306" s="4"/>
      <c r="AP306" s="1"/>
      <c r="AQ306" s="4"/>
      <c r="AR306" s="4"/>
      <c r="AS306" s="4"/>
      <c r="AT306" s="4"/>
      <c r="AU306" s="4"/>
      <c r="AV306" s="4"/>
      <c r="AW306" s="4"/>
      <c r="AX306" s="4"/>
      <c r="AY306" s="4"/>
      <c r="AZ306" s="4"/>
      <c r="BA306" s="1"/>
      <c r="BB306" s="4"/>
      <c r="BC306" s="1"/>
      <c r="BD306" s="4"/>
      <c r="BE306" s="4"/>
    </row>
    <row r="307" spans="1:57" x14ac:dyDescent="0.15">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c r="AG307" s="1"/>
      <c r="AH307" s="4"/>
      <c r="AI307" s="4"/>
      <c r="AJ307" s="4"/>
      <c r="AK307" s="4"/>
      <c r="AL307" s="4"/>
      <c r="AM307" s="4"/>
      <c r="AN307" s="4"/>
      <c r="AO307" s="4"/>
      <c r="AP307" s="1"/>
      <c r="AQ307" s="4"/>
      <c r="AR307" s="4"/>
      <c r="AS307" s="4"/>
      <c r="AT307" s="4"/>
      <c r="AU307" s="4"/>
      <c r="AV307" s="4"/>
      <c r="AW307" s="4"/>
      <c r="AX307" s="4"/>
      <c r="AY307" s="4"/>
      <c r="AZ307" s="4"/>
      <c r="BA307" s="1"/>
      <c r="BB307" s="4"/>
      <c r="BC307" s="1"/>
      <c r="BD307" s="4"/>
      <c r="BE307" s="4"/>
    </row>
    <row r="308" spans="1:57" x14ac:dyDescent="0.15">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c r="AG308" s="1"/>
      <c r="AH308" s="4"/>
      <c r="AI308" s="4"/>
      <c r="AJ308" s="4"/>
      <c r="AK308" s="4"/>
      <c r="AL308" s="4"/>
      <c r="AM308" s="4"/>
      <c r="AN308" s="4"/>
      <c r="AO308" s="4"/>
      <c r="AP308" s="1"/>
      <c r="AQ308" s="4"/>
      <c r="AR308" s="4"/>
      <c r="AS308" s="4"/>
      <c r="AT308" s="4"/>
      <c r="AU308" s="4"/>
      <c r="AV308" s="4"/>
      <c r="AW308" s="4"/>
      <c r="AX308" s="4"/>
      <c r="AY308" s="4"/>
      <c r="AZ308" s="4"/>
      <c r="BA308" s="1"/>
      <c r="BB308" s="4"/>
      <c r="BC308" s="1"/>
      <c r="BD308" s="4"/>
      <c r="BE308" s="4"/>
    </row>
    <row r="309" spans="1:57" x14ac:dyDescent="0.15">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c r="AG309" s="1"/>
      <c r="AH309" s="4"/>
      <c r="AI309" s="4"/>
      <c r="AJ309" s="4"/>
      <c r="AK309" s="4"/>
      <c r="AL309" s="4"/>
      <c r="AM309" s="4"/>
      <c r="AN309" s="4"/>
      <c r="AO309" s="4"/>
      <c r="AP309" s="1"/>
      <c r="AQ309" s="4"/>
      <c r="AR309" s="4"/>
      <c r="AS309" s="4"/>
      <c r="AT309" s="4"/>
      <c r="AU309" s="4"/>
      <c r="AV309" s="4"/>
      <c r="AW309" s="4"/>
      <c r="AX309" s="4"/>
      <c r="AY309" s="4"/>
      <c r="AZ309" s="4"/>
      <c r="BA309" s="1"/>
      <c r="BB309" s="4"/>
      <c r="BC309" s="1"/>
      <c r="BD309" s="4"/>
      <c r="BE309" s="4"/>
    </row>
    <row r="310" spans="1:57" x14ac:dyDescent="0.15">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c r="AG310" s="1"/>
      <c r="AH310" s="4"/>
      <c r="AI310" s="4"/>
      <c r="AJ310" s="4"/>
      <c r="AK310" s="4"/>
      <c r="AL310" s="4"/>
      <c r="AM310" s="4"/>
      <c r="AN310" s="4"/>
      <c r="AO310" s="4"/>
      <c r="AP310" s="1"/>
      <c r="AQ310" s="4"/>
      <c r="AR310" s="4"/>
      <c r="AS310" s="4"/>
      <c r="AT310" s="4"/>
      <c r="AU310" s="4"/>
      <c r="AV310" s="4"/>
      <c r="AW310" s="4"/>
      <c r="AX310" s="4"/>
      <c r="AY310" s="4"/>
      <c r="AZ310" s="4"/>
      <c r="BA310" s="1"/>
      <c r="BB310" s="4"/>
      <c r="BC310" s="1"/>
      <c r="BD310" s="4"/>
      <c r="BE310" s="4"/>
    </row>
    <row r="311" spans="1:57" x14ac:dyDescent="0.15">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c r="AG311" s="1"/>
      <c r="AH311" s="4"/>
      <c r="AI311" s="4"/>
      <c r="AJ311" s="4"/>
      <c r="AK311" s="4"/>
      <c r="AL311" s="4"/>
      <c r="AM311" s="4"/>
      <c r="AN311" s="4"/>
      <c r="AO311" s="4"/>
      <c r="AP311" s="1"/>
      <c r="AQ311" s="4"/>
      <c r="AR311" s="4"/>
      <c r="AS311" s="4"/>
      <c r="AT311" s="4"/>
      <c r="AU311" s="4"/>
      <c r="AV311" s="4"/>
      <c r="AW311" s="4"/>
      <c r="AX311" s="4"/>
      <c r="AY311" s="4"/>
      <c r="AZ311" s="4"/>
      <c r="BA311" s="1"/>
      <c r="BB311" s="4"/>
      <c r="BC311" s="1"/>
      <c r="BD311" s="4"/>
      <c r="BE311" s="4"/>
    </row>
    <row r="312" spans="1:57" x14ac:dyDescent="0.15">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c r="AG312" s="1"/>
      <c r="AH312" s="4"/>
      <c r="AI312" s="4"/>
      <c r="AJ312" s="4"/>
      <c r="AK312" s="4"/>
      <c r="AL312" s="4"/>
      <c r="AM312" s="4"/>
      <c r="AN312" s="4"/>
      <c r="AO312" s="4"/>
      <c r="AP312" s="1"/>
      <c r="AQ312" s="4"/>
      <c r="AR312" s="4"/>
      <c r="AS312" s="4"/>
      <c r="AT312" s="4"/>
      <c r="AU312" s="4"/>
      <c r="AV312" s="4"/>
      <c r="AW312" s="4"/>
      <c r="AX312" s="4"/>
      <c r="AY312" s="4"/>
      <c r="AZ312" s="4"/>
      <c r="BA312" s="1"/>
      <c r="BB312" s="4"/>
      <c r="BC312" s="1"/>
      <c r="BD312" s="4"/>
      <c r="BE312" s="4"/>
    </row>
    <row r="313" spans="1:57" x14ac:dyDescent="0.15">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c r="AG313" s="1"/>
      <c r="AH313" s="4"/>
      <c r="AI313" s="4"/>
      <c r="AJ313" s="4"/>
      <c r="AK313" s="4"/>
      <c r="AL313" s="4"/>
      <c r="AM313" s="4"/>
      <c r="AN313" s="4"/>
      <c r="AO313" s="4"/>
      <c r="AP313" s="1"/>
      <c r="AQ313" s="4"/>
      <c r="AR313" s="4"/>
      <c r="AS313" s="4"/>
      <c r="AT313" s="4"/>
      <c r="AU313" s="4"/>
      <c r="AV313" s="4"/>
      <c r="AW313" s="4"/>
      <c r="AX313" s="4"/>
      <c r="AY313" s="4"/>
      <c r="AZ313" s="4"/>
      <c r="BA313" s="1"/>
      <c r="BB313" s="4"/>
      <c r="BC313" s="1"/>
      <c r="BD313" s="4"/>
      <c r="BE313" s="4"/>
    </row>
    <row r="314" spans="1:57" x14ac:dyDescent="0.15">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c r="AG314" s="1"/>
      <c r="AH314" s="4"/>
      <c r="AI314" s="4"/>
      <c r="AJ314" s="4"/>
      <c r="AK314" s="4"/>
      <c r="AL314" s="4"/>
      <c r="AM314" s="4"/>
      <c r="AN314" s="4"/>
      <c r="AO314" s="4"/>
      <c r="AP314" s="1"/>
      <c r="AQ314" s="4"/>
      <c r="AR314" s="4"/>
      <c r="AS314" s="4"/>
      <c r="AT314" s="4"/>
      <c r="AU314" s="4"/>
      <c r="AV314" s="4"/>
      <c r="AW314" s="4"/>
      <c r="AX314" s="4"/>
      <c r="AY314" s="4"/>
      <c r="AZ314" s="4"/>
      <c r="BA314" s="1"/>
      <c r="BB314" s="4"/>
      <c r="BC314" s="1"/>
      <c r="BD314" s="4"/>
      <c r="BE314" s="4"/>
    </row>
    <row r="315" spans="1:57" x14ac:dyDescent="0.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c r="AG315" s="1"/>
      <c r="AH315" s="4"/>
      <c r="AI315" s="4"/>
      <c r="AJ315" s="4"/>
      <c r="AK315" s="4"/>
      <c r="AL315" s="4"/>
      <c r="AM315" s="4"/>
      <c r="AN315" s="4"/>
      <c r="AO315" s="4"/>
      <c r="AP315" s="1"/>
      <c r="AQ315" s="4"/>
      <c r="AR315" s="4"/>
      <c r="AS315" s="4"/>
      <c r="AT315" s="4"/>
      <c r="AU315" s="4"/>
      <c r="AV315" s="4"/>
      <c r="AW315" s="4"/>
      <c r="AX315" s="4"/>
      <c r="AY315" s="4"/>
      <c r="AZ315" s="4"/>
      <c r="BA315" s="1"/>
      <c r="BB315" s="4"/>
      <c r="BC315" s="1"/>
      <c r="BD315" s="4"/>
      <c r="BE315" s="4"/>
    </row>
    <row r="316" spans="1:57" x14ac:dyDescent="0.15">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c r="AG316" s="1"/>
      <c r="AH316" s="4"/>
      <c r="AI316" s="4"/>
      <c r="AJ316" s="4"/>
      <c r="AK316" s="4"/>
      <c r="AL316" s="4"/>
      <c r="AM316" s="4"/>
      <c r="AN316" s="4"/>
      <c r="AO316" s="4"/>
      <c r="AP316" s="1"/>
      <c r="AQ316" s="4"/>
      <c r="AR316" s="4"/>
      <c r="AS316" s="4"/>
      <c r="AT316" s="4"/>
      <c r="AU316" s="4"/>
      <c r="AV316" s="4"/>
      <c r="AW316" s="4"/>
      <c r="AX316" s="4"/>
      <c r="AY316" s="4"/>
      <c r="AZ316" s="4"/>
      <c r="BA316" s="1"/>
      <c r="BB316" s="4"/>
      <c r="BC316" s="1"/>
      <c r="BD316" s="4"/>
      <c r="BE316" s="4"/>
    </row>
    <row r="317" spans="1:57" x14ac:dyDescent="0.15">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c r="AG317" s="1"/>
      <c r="AH317" s="4"/>
      <c r="AI317" s="4"/>
      <c r="AJ317" s="4"/>
      <c r="AK317" s="4"/>
      <c r="AL317" s="4"/>
      <c r="AM317" s="4"/>
      <c r="AN317" s="4"/>
      <c r="AO317" s="4"/>
      <c r="AP317" s="1"/>
      <c r="AQ317" s="4"/>
      <c r="AR317" s="4"/>
      <c r="AS317" s="4"/>
      <c r="AT317" s="4"/>
      <c r="AU317" s="4"/>
      <c r="AV317" s="4"/>
      <c r="AW317" s="4"/>
      <c r="AX317" s="4"/>
      <c r="AY317" s="4"/>
      <c r="AZ317" s="4"/>
      <c r="BA317" s="1"/>
      <c r="BB317" s="4"/>
      <c r="BC317" s="1"/>
      <c r="BD317" s="4"/>
      <c r="BE317" s="4"/>
    </row>
    <row r="318" spans="1:57" x14ac:dyDescent="0.15">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c r="AG318" s="1"/>
      <c r="AH318" s="4"/>
      <c r="AI318" s="4"/>
      <c r="AJ318" s="4"/>
      <c r="AK318" s="4"/>
      <c r="AL318" s="4"/>
      <c r="AM318" s="4"/>
      <c r="AN318" s="4"/>
      <c r="AO318" s="4"/>
      <c r="AP318" s="1"/>
      <c r="AQ318" s="4"/>
      <c r="AR318" s="4"/>
      <c r="AS318" s="4"/>
      <c r="AT318" s="4"/>
      <c r="AU318" s="4"/>
      <c r="AV318" s="4"/>
      <c r="AW318" s="4"/>
      <c r="AX318" s="4"/>
      <c r="AY318" s="4"/>
      <c r="AZ318" s="4"/>
      <c r="BA318" s="1"/>
      <c r="BB318" s="4"/>
      <c r="BC318" s="1"/>
      <c r="BD318" s="4"/>
      <c r="BE318" s="4"/>
    </row>
    <row r="319" spans="1:57" x14ac:dyDescent="0.15">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c r="AG319" s="1"/>
      <c r="AH319" s="4"/>
      <c r="AI319" s="4"/>
      <c r="AJ319" s="4"/>
      <c r="AK319" s="4"/>
      <c r="AL319" s="4"/>
      <c r="AM319" s="4"/>
      <c r="AN319" s="4"/>
      <c r="AO319" s="4"/>
      <c r="AP319" s="1"/>
      <c r="AQ319" s="4"/>
      <c r="AR319" s="4"/>
      <c r="AS319" s="4"/>
      <c r="AT319" s="4"/>
      <c r="AU319" s="4"/>
      <c r="AV319" s="4"/>
      <c r="AW319" s="4"/>
      <c r="AX319" s="4"/>
      <c r="AY319" s="4"/>
      <c r="AZ319" s="4"/>
      <c r="BA319" s="1"/>
      <c r="BB319" s="4"/>
      <c r="BC319" s="1"/>
      <c r="BD319" s="4"/>
      <c r="BE319" s="4"/>
    </row>
    <row r="320" spans="1:57" x14ac:dyDescent="0.15">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c r="AG320" s="1"/>
      <c r="AH320" s="4"/>
      <c r="AI320" s="4"/>
      <c r="AJ320" s="4"/>
      <c r="AK320" s="4"/>
      <c r="AL320" s="4"/>
      <c r="AM320" s="4"/>
      <c r="AN320" s="4"/>
      <c r="AO320" s="4"/>
      <c r="AP320" s="1"/>
      <c r="AQ320" s="4"/>
      <c r="AR320" s="4"/>
      <c r="AS320" s="4"/>
      <c r="AT320" s="4"/>
      <c r="AU320" s="4"/>
      <c r="AV320" s="4"/>
      <c r="AW320" s="4"/>
      <c r="AX320" s="4"/>
      <c r="AY320" s="4"/>
      <c r="AZ320" s="4"/>
      <c r="BA320" s="1"/>
      <c r="BB320" s="4"/>
      <c r="BC320" s="1"/>
      <c r="BD320" s="4"/>
      <c r="BE320" s="4"/>
    </row>
    <row r="321" spans="1:57" x14ac:dyDescent="0.15">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c r="AG321" s="1"/>
      <c r="AH321" s="4"/>
      <c r="AI321" s="4"/>
      <c r="AJ321" s="4"/>
      <c r="AK321" s="4"/>
      <c r="AL321" s="4"/>
      <c r="AM321" s="4"/>
      <c r="AN321" s="4"/>
      <c r="AO321" s="4"/>
      <c r="AP321" s="1"/>
      <c r="AQ321" s="4"/>
      <c r="AR321" s="4"/>
      <c r="AS321" s="4"/>
      <c r="AT321" s="4"/>
      <c r="AU321" s="4"/>
      <c r="AV321" s="4"/>
      <c r="AW321" s="4"/>
      <c r="AX321" s="4"/>
      <c r="AY321" s="4"/>
      <c r="AZ321" s="4"/>
      <c r="BA321" s="1"/>
      <c r="BB321" s="4"/>
      <c r="BC321" s="1"/>
      <c r="BD321" s="4"/>
      <c r="BE321" s="4"/>
    </row>
    <row r="322" spans="1:57" x14ac:dyDescent="0.15">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c r="AG322" s="1"/>
      <c r="AH322" s="4"/>
      <c r="AI322" s="4"/>
      <c r="AJ322" s="4"/>
      <c r="AK322" s="4"/>
      <c r="AL322" s="4"/>
      <c r="AM322" s="4"/>
      <c r="AN322" s="4"/>
      <c r="AO322" s="4"/>
      <c r="AP322" s="1"/>
      <c r="AQ322" s="4"/>
      <c r="AR322" s="4"/>
      <c r="AS322" s="4"/>
      <c r="AT322" s="4"/>
      <c r="AU322" s="4"/>
      <c r="AV322" s="4"/>
      <c r="AW322" s="4"/>
      <c r="AX322" s="4"/>
      <c r="AY322" s="4"/>
      <c r="AZ322" s="4"/>
      <c r="BA322" s="1"/>
      <c r="BB322" s="4"/>
      <c r="BC322" s="1"/>
      <c r="BD322" s="4"/>
      <c r="BE322" s="4"/>
    </row>
    <row r="323" spans="1:57" x14ac:dyDescent="0.15">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c r="AG323" s="1"/>
      <c r="AH323" s="4"/>
      <c r="AI323" s="4"/>
      <c r="AJ323" s="4"/>
      <c r="AK323" s="4"/>
      <c r="AL323" s="4"/>
      <c r="AM323" s="4"/>
      <c r="AN323" s="4"/>
      <c r="AO323" s="4"/>
      <c r="AP323" s="1"/>
      <c r="AQ323" s="4"/>
      <c r="AR323" s="4"/>
      <c r="AS323" s="4"/>
      <c r="AT323" s="4"/>
      <c r="AU323" s="4"/>
      <c r="AV323" s="4"/>
      <c r="AW323" s="4"/>
      <c r="AX323" s="4"/>
      <c r="AY323" s="4"/>
      <c r="AZ323" s="4"/>
      <c r="BA323" s="1"/>
      <c r="BB323" s="4"/>
      <c r="BC323" s="1"/>
      <c r="BD323" s="4"/>
      <c r="BE323" s="4"/>
    </row>
    <row r="324" spans="1:57" x14ac:dyDescent="0.15">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c r="AG324" s="1"/>
      <c r="AH324" s="4"/>
      <c r="AI324" s="4"/>
      <c r="AJ324" s="4"/>
      <c r="AK324" s="4"/>
      <c r="AL324" s="4"/>
      <c r="AM324" s="4"/>
      <c r="AN324" s="4"/>
      <c r="AO324" s="4"/>
      <c r="AP324" s="1"/>
      <c r="AQ324" s="4"/>
      <c r="AR324" s="4"/>
      <c r="AS324" s="4"/>
      <c r="AT324" s="4"/>
      <c r="AU324" s="4"/>
      <c r="AV324" s="4"/>
      <c r="AW324" s="4"/>
      <c r="AX324" s="4"/>
      <c r="AY324" s="4"/>
      <c r="AZ324" s="4"/>
      <c r="BA324" s="1"/>
      <c r="BB324" s="4"/>
      <c r="BC324" s="1"/>
      <c r="BD324" s="4"/>
      <c r="BE324" s="4"/>
    </row>
    <row r="325" spans="1:57" x14ac:dyDescent="0.1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c r="AG325" s="1"/>
      <c r="AH325" s="4"/>
      <c r="AI325" s="4"/>
      <c r="AJ325" s="4"/>
      <c r="AK325" s="4"/>
      <c r="AL325" s="4"/>
      <c r="AM325" s="4"/>
      <c r="AN325" s="4"/>
      <c r="AO325" s="4"/>
      <c r="AP325" s="1"/>
      <c r="AQ325" s="4"/>
      <c r="AR325" s="4"/>
      <c r="AS325" s="4"/>
      <c r="AT325" s="4"/>
      <c r="AU325" s="4"/>
      <c r="AV325" s="4"/>
      <c r="AW325" s="4"/>
      <c r="AX325" s="4"/>
      <c r="AY325" s="4"/>
      <c r="AZ325" s="4"/>
      <c r="BA325" s="1"/>
      <c r="BB325" s="4"/>
      <c r="BC325" s="1"/>
      <c r="BD325" s="4"/>
      <c r="BE325" s="4"/>
    </row>
    <row r="326" spans="1:57" x14ac:dyDescent="0.15">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c r="AG326" s="1"/>
      <c r="AH326" s="4"/>
      <c r="AI326" s="4"/>
      <c r="AJ326" s="4"/>
      <c r="AK326" s="4"/>
      <c r="AL326" s="4"/>
      <c r="AM326" s="4"/>
      <c r="AN326" s="4"/>
      <c r="AO326" s="4"/>
      <c r="AP326" s="1"/>
      <c r="AQ326" s="4"/>
      <c r="AR326" s="4"/>
      <c r="AS326" s="4"/>
      <c r="AT326" s="4"/>
      <c r="AU326" s="4"/>
      <c r="AV326" s="4"/>
      <c r="AW326" s="4"/>
      <c r="AX326" s="4"/>
      <c r="AY326" s="4"/>
      <c r="AZ326" s="4"/>
      <c r="BA326" s="1"/>
      <c r="BB326" s="4"/>
      <c r="BC326" s="1"/>
      <c r="BD326" s="4"/>
      <c r="BE326" s="4"/>
    </row>
    <row r="327" spans="1:57" x14ac:dyDescent="0.15">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c r="AG327" s="1"/>
      <c r="AH327" s="4"/>
      <c r="AI327" s="4"/>
      <c r="AJ327" s="4"/>
      <c r="AK327" s="4"/>
      <c r="AL327" s="4"/>
      <c r="AM327" s="4"/>
      <c r="AN327" s="4"/>
      <c r="AO327" s="4"/>
      <c r="AP327" s="1"/>
      <c r="AQ327" s="4"/>
      <c r="AR327" s="4"/>
      <c r="AS327" s="4"/>
      <c r="AT327" s="4"/>
      <c r="AU327" s="4"/>
      <c r="AV327" s="4"/>
      <c r="AW327" s="4"/>
      <c r="AX327" s="4"/>
      <c r="AY327" s="4"/>
      <c r="AZ327" s="4"/>
      <c r="BA327" s="1"/>
      <c r="BB327" s="4"/>
      <c r="BC327" s="1"/>
      <c r="BD327" s="4"/>
      <c r="BE327" s="4"/>
    </row>
    <row r="328" spans="1:57" x14ac:dyDescent="0.15">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c r="AG328" s="1"/>
      <c r="AH328" s="4"/>
      <c r="AI328" s="4"/>
      <c r="AJ328" s="4"/>
      <c r="AK328" s="4"/>
      <c r="AL328" s="4"/>
      <c r="AM328" s="4"/>
      <c r="AN328" s="4"/>
      <c r="AO328" s="4"/>
      <c r="AP328" s="1"/>
      <c r="AQ328" s="4"/>
      <c r="AR328" s="4"/>
      <c r="AS328" s="4"/>
      <c r="AT328" s="4"/>
      <c r="AU328" s="4"/>
      <c r="AV328" s="4"/>
      <c r="AW328" s="4"/>
      <c r="AX328" s="4"/>
      <c r="AY328" s="4"/>
      <c r="AZ328" s="4"/>
      <c r="BA328" s="1"/>
      <c r="BB328" s="4"/>
      <c r="BC328" s="1"/>
      <c r="BD328" s="4"/>
      <c r="BE328" s="4"/>
    </row>
    <row r="329" spans="1:57" x14ac:dyDescent="0.15">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c r="AG329" s="1"/>
      <c r="AH329" s="4"/>
      <c r="AI329" s="4"/>
      <c r="AJ329" s="4"/>
      <c r="AK329" s="4"/>
      <c r="AL329" s="4"/>
      <c r="AM329" s="4"/>
      <c r="AN329" s="4"/>
      <c r="AO329" s="4"/>
      <c r="AP329" s="1"/>
      <c r="AQ329" s="4"/>
      <c r="AR329" s="4"/>
      <c r="AS329" s="4"/>
      <c r="AT329" s="4"/>
      <c r="AU329" s="4"/>
      <c r="AV329" s="4"/>
      <c r="AW329" s="4"/>
      <c r="AX329" s="4"/>
      <c r="AY329" s="4"/>
      <c r="AZ329" s="4"/>
      <c r="BA329" s="1"/>
      <c r="BB329" s="4"/>
      <c r="BC329" s="1"/>
      <c r="BD329" s="4"/>
      <c r="BE329" s="4"/>
    </row>
    <row r="330" spans="1:57" x14ac:dyDescent="0.15">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c r="AG330" s="1"/>
      <c r="AH330" s="4"/>
      <c r="AI330" s="4"/>
      <c r="AJ330" s="4"/>
      <c r="AK330" s="4"/>
      <c r="AL330" s="4"/>
      <c r="AM330" s="4"/>
      <c r="AN330" s="4"/>
      <c r="AO330" s="4"/>
      <c r="AP330" s="1"/>
      <c r="AQ330" s="4"/>
      <c r="AR330" s="4"/>
      <c r="AS330" s="4"/>
      <c r="AT330" s="4"/>
      <c r="AU330" s="4"/>
      <c r="AV330" s="4"/>
      <c r="AW330" s="4"/>
      <c r="AX330" s="4"/>
      <c r="AY330" s="4"/>
      <c r="AZ330" s="4"/>
      <c r="BA330" s="1"/>
      <c r="BB330" s="4"/>
      <c r="BC330" s="1"/>
      <c r="BD330" s="4"/>
      <c r="BE330" s="4"/>
    </row>
    <row r="331" spans="1:57" x14ac:dyDescent="0.15">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c r="AG331" s="1"/>
      <c r="AH331" s="4"/>
      <c r="AI331" s="4"/>
      <c r="AJ331" s="4"/>
      <c r="AK331" s="4"/>
      <c r="AL331" s="4"/>
      <c r="AM331" s="4"/>
      <c r="AN331" s="4"/>
      <c r="AO331" s="4"/>
      <c r="AP331" s="1"/>
      <c r="AQ331" s="4"/>
      <c r="AR331" s="4"/>
      <c r="AS331" s="4"/>
      <c r="AT331" s="4"/>
      <c r="AU331" s="4"/>
      <c r="AV331" s="4"/>
      <c r="AW331" s="4"/>
      <c r="AX331" s="4"/>
      <c r="AY331" s="4"/>
      <c r="AZ331" s="4"/>
      <c r="BA331" s="1"/>
      <c r="BB331" s="4"/>
      <c r="BC331" s="1"/>
      <c r="BD331" s="4"/>
      <c r="BE331" s="4"/>
    </row>
    <row r="332" spans="1:57" x14ac:dyDescent="0.15">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c r="AG332" s="1"/>
      <c r="AH332" s="4"/>
      <c r="AI332" s="4"/>
      <c r="AJ332" s="4"/>
      <c r="AK332" s="4"/>
      <c r="AL332" s="4"/>
      <c r="AM332" s="4"/>
      <c r="AN332" s="4"/>
      <c r="AO332" s="4"/>
      <c r="AP332" s="1"/>
      <c r="AQ332" s="4"/>
      <c r="AR332" s="4"/>
      <c r="AS332" s="4"/>
      <c r="AT332" s="4"/>
      <c r="AU332" s="4"/>
      <c r="AV332" s="4"/>
      <c r="AW332" s="4"/>
      <c r="AX332" s="4"/>
      <c r="AY332" s="4"/>
      <c r="AZ332" s="4"/>
      <c r="BA332" s="1"/>
      <c r="BB332" s="4"/>
      <c r="BC332" s="1"/>
      <c r="BD332" s="4"/>
      <c r="BE332" s="4"/>
    </row>
    <row r="333" spans="1:57" x14ac:dyDescent="0.15">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c r="AG333" s="1"/>
      <c r="AH333" s="4"/>
      <c r="AI333" s="4"/>
      <c r="AJ333" s="4"/>
      <c r="AK333" s="4"/>
      <c r="AL333" s="4"/>
      <c r="AM333" s="4"/>
      <c r="AN333" s="4"/>
      <c r="AO333" s="4"/>
      <c r="AP333" s="1"/>
      <c r="AQ333" s="4"/>
      <c r="AR333" s="4"/>
      <c r="AS333" s="4"/>
      <c r="AT333" s="4"/>
      <c r="AU333" s="4"/>
      <c r="AV333" s="4"/>
      <c r="AW333" s="4"/>
      <c r="AX333" s="4"/>
      <c r="AY333" s="4"/>
      <c r="AZ333" s="4"/>
      <c r="BA333" s="1"/>
      <c r="BB333" s="4"/>
      <c r="BC333" s="1"/>
      <c r="BD333" s="4"/>
      <c r="BE333" s="4"/>
    </row>
    <row r="334" spans="1:57" x14ac:dyDescent="0.15">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c r="AG334" s="1"/>
      <c r="AH334" s="4"/>
      <c r="AI334" s="4"/>
      <c r="AJ334" s="4"/>
      <c r="AK334" s="4"/>
      <c r="AL334" s="4"/>
      <c r="AM334" s="4"/>
      <c r="AN334" s="4"/>
      <c r="AO334" s="4"/>
      <c r="AP334" s="1"/>
      <c r="AQ334" s="4"/>
      <c r="AR334" s="4"/>
      <c r="AS334" s="4"/>
      <c r="AT334" s="4"/>
      <c r="AU334" s="4"/>
      <c r="AV334" s="4"/>
      <c r="AW334" s="4"/>
      <c r="AX334" s="4"/>
      <c r="AY334" s="4"/>
      <c r="AZ334" s="4"/>
      <c r="BA334" s="1"/>
      <c r="BB334" s="4"/>
      <c r="BC334" s="1"/>
      <c r="BD334" s="4"/>
      <c r="BE334" s="4"/>
    </row>
    <row r="335" spans="1:57" x14ac:dyDescent="0.1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c r="AG335" s="1"/>
      <c r="AH335" s="4"/>
      <c r="AI335" s="4"/>
      <c r="AJ335" s="4"/>
      <c r="AK335" s="4"/>
      <c r="AL335" s="4"/>
      <c r="AM335" s="4"/>
      <c r="AN335" s="4"/>
      <c r="AO335" s="4"/>
      <c r="AP335" s="1"/>
      <c r="AQ335" s="4"/>
      <c r="AR335" s="4"/>
      <c r="AS335" s="4"/>
      <c r="AT335" s="4"/>
      <c r="AU335" s="4"/>
      <c r="AV335" s="4"/>
      <c r="AW335" s="4"/>
      <c r="AX335" s="4"/>
      <c r="AY335" s="4"/>
      <c r="AZ335" s="4"/>
      <c r="BA335" s="1"/>
      <c r="BB335" s="4"/>
      <c r="BC335" s="1"/>
      <c r="BD335" s="4"/>
      <c r="BE335" s="4"/>
    </row>
    <row r="336" spans="1:57" x14ac:dyDescent="0.15">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c r="AG336" s="1"/>
      <c r="AH336" s="4"/>
      <c r="AI336" s="4"/>
      <c r="AJ336" s="4"/>
      <c r="AK336" s="4"/>
      <c r="AL336" s="4"/>
      <c r="AM336" s="4"/>
      <c r="AN336" s="4"/>
      <c r="AO336" s="4"/>
      <c r="AP336" s="1"/>
      <c r="AQ336" s="4"/>
      <c r="AR336" s="4"/>
      <c r="AS336" s="4"/>
      <c r="AT336" s="4"/>
      <c r="AU336" s="4"/>
      <c r="AV336" s="4"/>
      <c r="AW336" s="4"/>
      <c r="AX336" s="4"/>
      <c r="AY336" s="4"/>
      <c r="AZ336" s="4"/>
      <c r="BA336" s="1"/>
      <c r="BB336" s="4"/>
      <c r="BC336" s="1"/>
      <c r="BD336" s="4"/>
      <c r="BE336" s="4"/>
    </row>
    <row r="337" spans="1:57" x14ac:dyDescent="0.15">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c r="AG337" s="1"/>
      <c r="AH337" s="4"/>
      <c r="AI337" s="4"/>
      <c r="AJ337" s="4"/>
      <c r="AK337" s="4"/>
      <c r="AL337" s="4"/>
      <c r="AM337" s="4"/>
      <c r="AN337" s="4"/>
      <c r="AO337" s="4"/>
      <c r="AP337" s="1"/>
      <c r="AQ337" s="4"/>
      <c r="AR337" s="4"/>
      <c r="AS337" s="4"/>
      <c r="AT337" s="4"/>
      <c r="AU337" s="4"/>
      <c r="AV337" s="4"/>
      <c r="AW337" s="4"/>
      <c r="AX337" s="4"/>
      <c r="AY337" s="4"/>
      <c r="AZ337" s="4"/>
      <c r="BA337" s="1"/>
      <c r="BB337" s="4"/>
      <c r="BC337" s="1"/>
      <c r="BD337" s="4"/>
      <c r="BE337" s="4"/>
    </row>
    <row r="338" spans="1:57" x14ac:dyDescent="0.15">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c r="AG338" s="1"/>
      <c r="AH338" s="4"/>
      <c r="AI338" s="4"/>
      <c r="AJ338" s="4"/>
      <c r="AK338" s="4"/>
      <c r="AL338" s="4"/>
      <c r="AM338" s="4"/>
      <c r="AN338" s="4"/>
      <c r="AO338" s="4"/>
      <c r="AP338" s="1"/>
      <c r="AQ338" s="4"/>
      <c r="AR338" s="4"/>
      <c r="AS338" s="4"/>
      <c r="AT338" s="4"/>
      <c r="AU338" s="4"/>
      <c r="AV338" s="4"/>
      <c r="AW338" s="4"/>
      <c r="AX338" s="4"/>
      <c r="AY338" s="4"/>
      <c r="AZ338" s="4"/>
      <c r="BA338" s="1"/>
      <c r="BB338" s="4"/>
      <c r="BC338" s="1"/>
      <c r="BD338" s="4"/>
      <c r="BE338" s="4"/>
    </row>
    <row r="339" spans="1:57" x14ac:dyDescent="0.15">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c r="AG339" s="1"/>
      <c r="AH339" s="4"/>
      <c r="AI339" s="4"/>
      <c r="AJ339" s="4"/>
      <c r="AK339" s="4"/>
      <c r="AL339" s="4"/>
      <c r="AM339" s="4"/>
      <c r="AN339" s="4"/>
      <c r="AO339" s="4"/>
      <c r="AP339" s="1"/>
      <c r="AQ339" s="4"/>
      <c r="AR339" s="4"/>
      <c r="AS339" s="4"/>
      <c r="AT339" s="4"/>
      <c r="AU339" s="4"/>
      <c r="AV339" s="4"/>
      <c r="AW339" s="4"/>
      <c r="AX339" s="4"/>
      <c r="AY339" s="4"/>
      <c r="AZ339" s="4"/>
      <c r="BA339" s="1"/>
      <c r="BB339" s="4"/>
      <c r="BC339" s="1"/>
      <c r="BD339" s="4"/>
      <c r="BE339" s="4"/>
    </row>
    <row r="340" spans="1:57" x14ac:dyDescent="0.15">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c r="AG340" s="1"/>
      <c r="AH340" s="4"/>
      <c r="AI340" s="4"/>
      <c r="AJ340" s="4"/>
      <c r="AK340" s="4"/>
      <c r="AL340" s="4"/>
      <c r="AM340" s="4"/>
      <c r="AN340" s="4"/>
      <c r="AO340" s="4"/>
      <c r="AP340" s="1"/>
      <c r="AQ340" s="4"/>
      <c r="AR340" s="4"/>
      <c r="AS340" s="4"/>
      <c r="AT340" s="4"/>
      <c r="AU340" s="4"/>
      <c r="AV340" s="4"/>
      <c r="AW340" s="4"/>
      <c r="AX340" s="4"/>
      <c r="AY340" s="4"/>
      <c r="AZ340" s="4"/>
      <c r="BA340" s="1"/>
      <c r="BB340" s="4"/>
      <c r="BC340" s="1"/>
      <c r="BD340" s="4"/>
      <c r="BE340" s="4"/>
    </row>
    <row r="341" spans="1:57" x14ac:dyDescent="0.15">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c r="AG341" s="1"/>
      <c r="AH341" s="4"/>
      <c r="AI341" s="4"/>
      <c r="AJ341" s="4"/>
      <c r="AK341" s="4"/>
      <c r="AL341" s="4"/>
      <c r="AM341" s="4"/>
      <c r="AN341" s="4"/>
      <c r="AO341" s="4"/>
      <c r="AP341" s="1"/>
      <c r="AQ341" s="4"/>
      <c r="AR341" s="4"/>
      <c r="AS341" s="4"/>
      <c r="AT341" s="4"/>
      <c r="AU341" s="4"/>
      <c r="AV341" s="4"/>
      <c r="AW341" s="4"/>
      <c r="AX341" s="4"/>
      <c r="AY341" s="4"/>
      <c r="AZ341" s="4"/>
      <c r="BA341" s="1"/>
      <c r="BB341" s="4"/>
      <c r="BC341" s="1"/>
      <c r="BD341" s="4"/>
      <c r="BE341" s="4"/>
    </row>
    <row r="342" spans="1:57" x14ac:dyDescent="0.15">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c r="AG342" s="1"/>
      <c r="AH342" s="4"/>
      <c r="AI342" s="4"/>
      <c r="AJ342" s="4"/>
      <c r="AK342" s="4"/>
      <c r="AL342" s="4"/>
      <c r="AM342" s="4"/>
      <c r="AN342" s="4"/>
      <c r="AO342" s="4"/>
      <c r="AP342" s="1"/>
      <c r="AQ342" s="4"/>
      <c r="AR342" s="4"/>
      <c r="AS342" s="4"/>
      <c r="AT342" s="4"/>
      <c r="AU342" s="4"/>
      <c r="AV342" s="4"/>
      <c r="AW342" s="4"/>
      <c r="AX342" s="4"/>
      <c r="AY342" s="4"/>
      <c r="AZ342" s="4"/>
      <c r="BA342" s="1"/>
      <c r="BB342" s="4"/>
      <c r="BC342" s="1"/>
      <c r="BD342" s="4"/>
      <c r="BE342" s="4"/>
    </row>
    <row r="343" spans="1:57" x14ac:dyDescent="0.15">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c r="AG343" s="1"/>
      <c r="AH343" s="4"/>
      <c r="AI343" s="4"/>
      <c r="AJ343" s="4"/>
      <c r="AK343" s="4"/>
      <c r="AL343" s="4"/>
      <c r="AM343" s="4"/>
      <c r="AN343" s="4"/>
      <c r="AO343" s="4"/>
      <c r="AP343" s="1"/>
      <c r="AQ343" s="4"/>
      <c r="AR343" s="4"/>
      <c r="AS343" s="4"/>
      <c r="AT343" s="4"/>
      <c r="AU343" s="4"/>
      <c r="AV343" s="4"/>
      <c r="AW343" s="4"/>
      <c r="AX343" s="4"/>
      <c r="AY343" s="4"/>
      <c r="AZ343" s="4"/>
      <c r="BA343" s="1"/>
      <c r="BB343" s="4"/>
      <c r="BC343" s="1"/>
      <c r="BD343" s="4"/>
      <c r="BE343" s="4"/>
    </row>
    <row r="344" spans="1:57" x14ac:dyDescent="0.15">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c r="AG344" s="1"/>
      <c r="AH344" s="4"/>
      <c r="AI344" s="4"/>
      <c r="AJ344" s="4"/>
      <c r="AK344" s="4"/>
      <c r="AL344" s="4"/>
      <c r="AM344" s="4"/>
      <c r="AN344" s="4"/>
      <c r="AO344" s="4"/>
      <c r="AP344" s="1"/>
      <c r="AQ344" s="4"/>
      <c r="AR344" s="4"/>
      <c r="AS344" s="4"/>
      <c r="AT344" s="4"/>
      <c r="AU344" s="4"/>
      <c r="AV344" s="4"/>
      <c r="AW344" s="4"/>
      <c r="AX344" s="4"/>
      <c r="AY344" s="4"/>
      <c r="AZ344" s="4"/>
      <c r="BA344" s="1"/>
      <c r="BB344" s="4"/>
      <c r="BC344" s="1"/>
      <c r="BD344" s="4"/>
      <c r="BE344" s="4"/>
    </row>
    <row r="345" spans="1:57" x14ac:dyDescent="0.1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c r="AG345" s="1"/>
      <c r="AH345" s="4"/>
      <c r="AI345" s="4"/>
      <c r="AJ345" s="4"/>
      <c r="AK345" s="4"/>
      <c r="AL345" s="4"/>
      <c r="AM345" s="4"/>
      <c r="AN345" s="4"/>
      <c r="AO345" s="4"/>
      <c r="AP345" s="1"/>
      <c r="AQ345" s="4"/>
      <c r="AR345" s="4"/>
      <c r="AS345" s="4"/>
      <c r="AT345" s="4"/>
      <c r="AU345" s="4"/>
      <c r="AV345" s="4"/>
      <c r="AW345" s="4"/>
      <c r="AX345" s="4"/>
      <c r="AY345" s="4"/>
      <c r="AZ345" s="4"/>
      <c r="BA345" s="1"/>
      <c r="BB345" s="4"/>
      <c r="BC345" s="1"/>
      <c r="BD345" s="4"/>
      <c r="BE345" s="4"/>
    </row>
    <row r="346" spans="1:57" x14ac:dyDescent="0.15">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c r="AG346" s="1"/>
      <c r="AH346" s="4"/>
      <c r="AI346" s="4"/>
      <c r="AJ346" s="4"/>
      <c r="AK346" s="4"/>
      <c r="AL346" s="4"/>
      <c r="AM346" s="4"/>
      <c r="AN346" s="4"/>
      <c r="AO346" s="4"/>
      <c r="AP346" s="1"/>
      <c r="AQ346" s="4"/>
      <c r="AR346" s="4"/>
      <c r="AS346" s="4"/>
      <c r="AT346" s="4"/>
      <c r="AU346" s="4"/>
      <c r="AV346" s="4"/>
      <c r="AW346" s="4"/>
      <c r="AX346" s="4"/>
      <c r="AY346" s="4"/>
      <c r="AZ346" s="4"/>
      <c r="BA346" s="1"/>
      <c r="BB346" s="4"/>
      <c r="BC346" s="1"/>
      <c r="BD346" s="4"/>
      <c r="BE346" s="4"/>
    </row>
    <row r="347" spans="1:57" x14ac:dyDescent="0.15">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c r="AG347" s="1"/>
      <c r="AH347" s="4"/>
      <c r="AI347" s="4"/>
      <c r="AJ347" s="4"/>
      <c r="AK347" s="4"/>
      <c r="AL347" s="4"/>
      <c r="AM347" s="4"/>
      <c r="AN347" s="4"/>
      <c r="AO347" s="4"/>
      <c r="AP347" s="1"/>
      <c r="AQ347" s="4"/>
      <c r="AR347" s="4"/>
      <c r="AS347" s="4"/>
      <c r="AT347" s="4"/>
      <c r="AU347" s="4"/>
      <c r="AV347" s="4"/>
      <c r="AW347" s="4"/>
      <c r="AX347" s="4"/>
      <c r="AY347" s="4"/>
      <c r="AZ347" s="4"/>
      <c r="BA347" s="1"/>
      <c r="BB347" s="4"/>
      <c r="BC347" s="1"/>
      <c r="BD347" s="4"/>
      <c r="BE347" s="4"/>
    </row>
    <row r="348" spans="1:57" x14ac:dyDescent="0.15">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c r="AG348" s="1"/>
      <c r="AH348" s="4"/>
      <c r="AI348" s="4"/>
      <c r="AJ348" s="4"/>
      <c r="AK348" s="4"/>
      <c r="AL348" s="4"/>
      <c r="AM348" s="4"/>
      <c r="AN348" s="4"/>
      <c r="AO348" s="4"/>
      <c r="AP348" s="1"/>
      <c r="AQ348" s="4"/>
      <c r="AR348" s="4"/>
      <c r="AS348" s="4"/>
      <c r="AT348" s="4"/>
      <c r="AU348" s="4"/>
      <c r="AV348" s="4"/>
      <c r="AW348" s="4"/>
      <c r="AX348" s="4"/>
      <c r="AY348" s="4"/>
      <c r="AZ348" s="4"/>
      <c r="BA348" s="1"/>
      <c r="BB348" s="4"/>
      <c r="BC348" s="1"/>
      <c r="BD348" s="4"/>
      <c r="BE348" s="4"/>
    </row>
    <row r="349" spans="1:57" x14ac:dyDescent="0.15">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c r="AG349" s="1"/>
      <c r="AH349" s="4"/>
      <c r="AI349" s="4"/>
      <c r="AJ349" s="4"/>
      <c r="AK349" s="4"/>
      <c r="AL349" s="4"/>
      <c r="AM349" s="4"/>
      <c r="AN349" s="4"/>
      <c r="AO349" s="4"/>
      <c r="AP349" s="1"/>
      <c r="AQ349" s="4"/>
      <c r="AR349" s="4"/>
      <c r="AS349" s="4"/>
      <c r="AT349" s="4"/>
      <c r="AU349" s="4"/>
      <c r="AV349" s="4"/>
      <c r="AW349" s="4"/>
      <c r="AX349" s="4"/>
      <c r="AY349" s="4"/>
      <c r="AZ349" s="4"/>
      <c r="BA349" s="1"/>
      <c r="BB349" s="4"/>
      <c r="BC349" s="1"/>
      <c r="BD349" s="4"/>
      <c r="BE349" s="4"/>
    </row>
    <row r="350" spans="1:57" x14ac:dyDescent="0.15">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c r="AG350" s="1"/>
      <c r="AH350" s="4"/>
      <c r="AI350" s="4"/>
      <c r="AJ350" s="4"/>
      <c r="AK350" s="4"/>
      <c r="AL350" s="4"/>
      <c r="AM350" s="4"/>
      <c r="AN350" s="4"/>
      <c r="AO350" s="4"/>
      <c r="AP350" s="1"/>
      <c r="AQ350" s="4"/>
      <c r="AR350" s="4"/>
      <c r="AS350" s="4"/>
      <c r="AT350" s="4"/>
      <c r="AU350" s="4"/>
      <c r="AV350" s="4"/>
      <c r="AW350" s="4"/>
      <c r="AX350" s="4"/>
      <c r="AY350" s="4"/>
      <c r="AZ350" s="4"/>
      <c r="BA350" s="1"/>
      <c r="BB350" s="4"/>
      <c r="BC350" s="1"/>
      <c r="BD350" s="4"/>
      <c r="BE350" s="4"/>
    </row>
    <row r="351" spans="1:57" x14ac:dyDescent="0.15">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c r="AG351" s="1"/>
      <c r="AH351" s="4"/>
      <c r="AI351" s="4"/>
      <c r="AJ351" s="4"/>
      <c r="AK351" s="4"/>
      <c r="AL351" s="4"/>
      <c r="AM351" s="4"/>
      <c r="AN351" s="4"/>
      <c r="AO351" s="4"/>
      <c r="AP351" s="1"/>
      <c r="AQ351" s="4"/>
      <c r="AR351" s="4"/>
      <c r="AS351" s="4"/>
      <c r="AT351" s="4"/>
      <c r="AU351" s="4"/>
      <c r="AV351" s="4"/>
      <c r="AW351" s="4"/>
      <c r="AX351" s="4"/>
      <c r="AY351" s="4"/>
      <c r="AZ351" s="4"/>
      <c r="BA351" s="1"/>
      <c r="BB351" s="4"/>
      <c r="BC351" s="1"/>
      <c r="BD351" s="4"/>
      <c r="BE351" s="4"/>
    </row>
    <row r="352" spans="1:57" x14ac:dyDescent="0.15">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c r="AG352" s="1"/>
      <c r="AH352" s="4"/>
      <c r="AI352" s="4"/>
      <c r="AJ352" s="4"/>
      <c r="AK352" s="4"/>
      <c r="AL352" s="4"/>
      <c r="AM352" s="4"/>
      <c r="AN352" s="4"/>
      <c r="AO352" s="4"/>
      <c r="AP352" s="1"/>
      <c r="AQ352" s="4"/>
      <c r="AR352" s="4"/>
      <c r="AS352" s="4"/>
      <c r="AT352" s="4"/>
      <c r="AU352" s="4"/>
      <c r="AV352" s="4"/>
      <c r="AW352" s="4"/>
      <c r="AX352" s="4"/>
      <c r="AY352" s="4"/>
      <c r="AZ352" s="4"/>
      <c r="BA352" s="1"/>
      <c r="BB352" s="4"/>
      <c r="BC352" s="1"/>
      <c r="BD352" s="4"/>
      <c r="BE352" s="4"/>
    </row>
    <row r="353" spans="1:57" x14ac:dyDescent="0.15">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c r="AG353" s="1"/>
      <c r="AH353" s="4"/>
      <c r="AI353" s="4"/>
      <c r="AJ353" s="4"/>
      <c r="AK353" s="4"/>
      <c r="AL353" s="4"/>
      <c r="AM353" s="4"/>
      <c r="AN353" s="4"/>
      <c r="AO353" s="4"/>
      <c r="AP353" s="1"/>
      <c r="AQ353" s="4"/>
      <c r="AR353" s="4"/>
      <c r="AS353" s="4"/>
      <c r="AT353" s="4"/>
      <c r="AU353" s="4"/>
      <c r="AV353" s="4"/>
      <c r="AW353" s="4"/>
      <c r="AX353" s="4"/>
      <c r="AY353" s="4"/>
      <c r="AZ353" s="4"/>
      <c r="BA353" s="1"/>
      <c r="BB353" s="4"/>
      <c r="BC353" s="1"/>
      <c r="BD353" s="4"/>
      <c r="BE353" s="4"/>
    </row>
    <row r="354" spans="1:57" x14ac:dyDescent="0.15">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c r="AG354" s="1"/>
      <c r="AH354" s="4"/>
      <c r="AI354" s="4"/>
      <c r="AJ354" s="4"/>
      <c r="AK354" s="4"/>
      <c r="AL354" s="4"/>
      <c r="AM354" s="4"/>
      <c r="AN354" s="4"/>
      <c r="AO354" s="4"/>
      <c r="AP354" s="1"/>
      <c r="AQ354" s="4"/>
      <c r="AR354" s="4"/>
      <c r="AS354" s="4"/>
      <c r="AT354" s="4"/>
      <c r="AU354" s="4"/>
      <c r="AV354" s="4"/>
      <c r="AW354" s="4"/>
      <c r="AX354" s="4"/>
      <c r="AY354" s="4"/>
      <c r="AZ354" s="4"/>
      <c r="BA354" s="1"/>
      <c r="BB354" s="4"/>
      <c r="BC354" s="1"/>
      <c r="BD354" s="4"/>
      <c r="BE354" s="4"/>
    </row>
    <row r="355" spans="1:57" x14ac:dyDescent="0.1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c r="AG355" s="1"/>
      <c r="AH355" s="4"/>
      <c r="AI355" s="4"/>
      <c r="AJ355" s="4"/>
      <c r="AK355" s="4"/>
      <c r="AL355" s="4"/>
      <c r="AM355" s="4"/>
      <c r="AN355" s="4"/>
      <c r="AO355" s="4"/>
      <c r="AP355" s="1"/>
      <c r="AQ355" s="4"/>
      <c r="AR355" s="4"/>
      <c r="AS355" s="4"/>
      <c r="AT355" s="4"/>
      <c r="AU355" s="4"/>
      <c r="AV355" s="4"/>
      <c r="AW355" s="4"/>
      <c r="AX355" s="4"/>
      <c r="AY355" s="4"/>
      <c r="AZ355" s="4"/>
      <c r="BA355" s="1"/>
      <c r="BB355" s="4"/>
      <c r="BC355" s="1"/>
      <c r="BD355" s="4"/>
      <c r="BE355" s="4"/>
    </row>
    <row r="356" spans="1:57" x14ac:dyDescent="0.15">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c r="AG356" s="1"/>
      <c r="AH356" s="4"/>
      <c r="AI356" s="4"/>
      <c r="AJ356" s="4"/>
      <c r="AK356" s="4"/>
      <c r="AL356" s="4"/>
      <c r="AM356" s="4"/>
      <c r="AN356" s="4"/>
      <c r="AO356" s="4"/>
      <c r="AP356" s="1"/>
      <c r="AQ356" s="4"/>
      <c r="AR356" s="4"/>
      <c r="AS356" s="4"/>
      <c r="AT356" s="4"/>
      <c r="AU356" s="4"/>
      <c r="AV356" s="4"/>
      <c r="AW356" s="4"/>
      <c r="AX356" s="4"/>
      <c r="AY356" s="4"/>
      <c r="AZ356" s="4"/>
      <c r="BA356" s="1"/>
      <c r="BB356" s="4"/>
      <c r="BC356" s="1"/>
      <c r="BD356" s="4"/>
      <c r="BE356" s="4"/>
    </row>
    <row r="357" spans="1:57" x14ac:dyDescent="0.15">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c r="AG357" s="1"/>
      <c r="AH357" s="4"/>
      <c r="AI357" s="4"/>
      <c r="AJ357" s="4"/>
      <c r="AK357" s="4"/>
      <c r="AL357" s="4"/>
      <c r="AM357" s="4"/>
      <c r="AN357" s="4"/>
      <c r="AO357" s="4"/>
      <c r="AP357" s="1"/>
      <c r="AQ357" s="4"/>
      <c r="AR357" s="4"/>
      <c r="AS357" s="4"/>
      <c r="AT357" s="4"/>
      <c r="AU357" s="4"/>
      <c r="AV357" s="4"/>
      <c r="AW357" s="4"/>
      <c r="AX357" s="4"/>
      <c r="AY357" s="4"/>
      <c r="AZ357" s="4"/>
      <c r="BA357" s="1"/>
      <c r="BB357" s="4"/>
      <c r="BC357" s="1"/>
      <c r="BD357" s="4"/>
      <c r="BE357" s="4"/>
    </row>
    <row r="358" spans="1:57" x14ac:dyDescent="0.15">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c r="AG358" s="1"/>
      <c r="AH358" s="4"/>
      <c r="AI358" s="4"/>
      <c r="AJ358" s="4"/>
      <c r="AK358" s="4"/>
      <c r="AL358" s="4"/>
      <c r="AM358" s="4"/>
      <c r="AN358" s="4"/>
      <c r="AO358" s="4"/>
      <c r="AP358" s="1"/>
      <c r="AQ358" s="4"/>
      <c r="AR358" s="4"/>
      <c r="AS358" s="4"/>
      <c r="AT358" s="4"/>
      <c r="AU358" s="4"/>
      <c r="AV358" s="4"/>
      <c r="AW358" s="4"/>
      <c r="AX358" s="4"/>
      <c r="AY358" s="4"/>
      <c r="AZ358" s="4"/>
      <c r="BA358" s="1"/>
      <c r="BB358" s="4"/>
      <c r="BC358" s="1"/>
      <c r="BD358" s="4"/>
      <c r="BE358" s="4"/>
    </row>
    <row r="359" spans="1:57" x14ac:dyDescent="0.15">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c r="AG359" s="1"/>
      <c r="AH359" s="4"/>
      <c r="AI359" s="4"/>
      <c r="AJ359" s="4"/>
      <c r="AK359" s="4"/>
      <c r="AL359" s="4"/>
      <c r="AM359" s="4"/>
      <c r="AN359" s="4"/>
      <c r="AO359" s="4"/>
      <c r="AP359" s="1"/>
      <c r="AQ359" s="4"/>
      <c r="AR359" s="4"/>
      <c r="AS359" s="4"/>
      <c r="AT359" s="4"/>
      <c r="AU359" s="4"/>
      <c r="AV359" s="4"/>
      <c r="AW359" s="4"/>
      <c r="AX359" s="4"/>
      <c r="AY359" s="4"/>
      <c r="AZ359" s="4"/>
      <c r="BA359" s="1"/>
      <c r="BB359" s="4"/>
      <c r="BC359" s="1"/>
      <c r="BD359" s="4"/>
      <c r="BE359" s="4"/>
    </row>
    <row r="360" spans="1:57" x14ac:dyDescent="0.15">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c r="AG360" s="1"/>
      <c r="AH360" s="4"/>
      <c r="AI360" s="4"/>
      <c r="AJ360" s="4"/>
      <c r="AK360" s="4"/>
      <c r="AL360" s="4"/>
      <c r="AM360" s="4"/>
      <c r="AN360" s="4"/>
      <c r="AO360" s="4"/>
      <c r="AP360" s="1"/>
      <c r="AQ360" s="4"/>
      <c r="AR360" s="4"/>
      <c r="AS360" s="4"/>
      <c r="AT360" s="4"/>
      <c r="AU360" s="4"/>
      <c r="AV360" s="4"/>
      <c r="AW360" s="4"/>
      <c r="AX360" s="4"/>
      <c r="AY360" s="4"/>
      <c r="AZ360" s="4"/>
      <c r="BA360" s="1"/>
      <c r="BB360" s="4"/>
      <c r="BC360" s="1"/>
      <c r="BD360" s="4"/>
      <c r="BE360" s="4"/>
    </row>
    <row r="361" spans="1:57" x14ac:dyDescent="0.15">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c r="AG361" s="1"/>
      <c r="AH361" s="4"/>
      <c r="AI361" s="4"/>
      <c r="AJ361" s="4"/>
      <c r="AK361" s="4"/>
      <c r="AL361" s="4"/>
      <c r="AM361" s="4"/>
      <c r="AN361" s="4"/>
      <c r="AO361" s="4"/>
      <c r="AP361" s="1"/>
      <c r="AQ361" s="4"/>
      <c r="AR361" s="4"/>
      <c r="AS361" s="4"/>
      <c r="AT361" s="4"/>
      <c r="AU361" s="4"/>
      <c r="AV361" s="4"/>
      <c r="AW361" s="4"/>
      <c r="AX361" s="4"/>
      <c r="AY361" s="4"/>
      <c r="AZ361" s="4"/>
      <c r="BA361" s="1"/>
      <c r="BB361" s="4"/>
      <c r="BC361" s="1"/>
      <c r="BD361" s="4"/>
      <c r="BE361" s="4"/>
    </row>
    <row r="362" spans="1:57" x14ac:dyDescent="0.15">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c r="AG362" s="1"/>
      <c r="AH362" s="4"/>
      <c r="AI362" s="4"/>
      <c r="AJ362" s="4"/>
      <c r="AK362" s="4"/>
      <c r="AL362" s="4"/>
      <c r="AM362" s="4"/>
      <c r="AN362" s="4"/>
      <c r="AO362" s="4"/>
      <c r="AP362" s="1"/>
      <c r="AQ362" s="4"/>
      <c r="AR362" s="4"/>
      <c r="AS362" s="4"/>
      <c r="AT362" s="4"/>
      <c r="AU362" s="4"/>
      <c r="AV362" s="4"/>
      <c r="AW362" s="4"/>
      <c r="AX362" s="4"/>
      <c r="AY362" s="4"/>
      <c r="AZ362" s="4"/>
      <c r="BA362" s="1"/>
      <c r="BB362" s="4"/>
      <c r="BC362" s="1"/>
      <c r="BD362" s="4"/>
      <c r="BE362" s="4"/>
    </row>
    <row r="363" spans="1:57" x14ac:dyDescent="0.15">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c r="AG363" s="1"/>
      <c r="AH363" s="4"/>
      <c r="AI363" s="4"/>
      <c r="AJ363" s="4"/>
      <c r="AK363" s="4"/>
      <c r="AL363" s="4"/>
      <c r="AM363" s="4"/>
      <c r="AN363" s="4"/>
      <c r="AO363" s="4"/>
      <c r="AP363" s="1"/>
      <c r="AQ363" s="4"/>
      <c r="AR363" s="4"/>
      <c r="AS363" s="4"/>
      <c r="AT363" s="4"/>
      <c r="AU363" s="4"/>
      <c r="AV363" s="4"/>
      <c r="AW363" s="4"/>
      <c r="AX363" s="4"/>
      <c r="AY363" s="4"/>
      <c r="AZ363" s="4"/>
      <c r="BA363" s="1"/>
      <c r="BB363" s="4"/>
      <c r="BC363" s="1"/>
      <c r="BD363" s="4"/>
      <c r="BE363" s="4"/>
    </row>
    <row r="364" spans="1:57" x14ac:dyDescent="0.15">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c r="AG364" s="1"/>
      <c r="AH364" s="4"/>
      <c r="AI364" s="4"/>
      <c r="AJ364" s="4"/>
      <c r="AK364" s="4"/>
      <c r="AL364" s="4"/>
      <c r="AM364" s="4"/>
      <c r="AN364" s="4"/>
      <c r="AO364" s="4"/>
      <c r="AP364" s="1"/>
      <c r="AQ364" s="4"/>
      <c r="AR364" s="4"/>
      <c r="AS364" s="4"/>
      <c r="AT364" s="4"/>
      <c r="AU364" s="4"/>
      <c r="AV364" s="4"/>
      <c r="AW364" s="4"/>
      <c r="AX364" s="4"/>
      <c r="AY364" s="4"/>
      <c r="AZ364" s="4"/>
      <c r="BA364" s="1"/>
      <c r="BB364" s="4"/>
      <c r="BC364" s="1"/>
      <c r="BD364" s="4"/>
      <c r="BE364" s="4"/>
    </row>
    <row r="365" spans="1:57" x14ac:dyDescent="0.1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c r="AG365" s="1"/>
      <c r="AH365" s="4"/>
      <c r="AI365" s="4"/>
      <c r="AJ365" s="4"/>
      <c r="AK365" s="4"/>
      <c r="AL365" s="4"/>
      <c r="AM365" s="4"/>
      <c r="AN365" s="4"/>
      <c r="AO365" s="4"/>
      <c r="AP365" s="1"/>
      <c r="AQ365" s="4"/>
      <c r="AR365" s="4"/>
      <c r="AS365" s="4"/>
      <c r="AT365" s="4"/>
      <c r="AU365" s="4"/>
      <c r="AV365" s="4"/>
      <c r="AW365" s="4"/>
      <c r="AX365" s="4"/>
      <c r="AY365" s="4"/>
      <c r="AZ365" s="4"/>
      <c r="BA365" s="1"/>
      <c r="BB365" s="4"/>
      <c r="BC365" s="1"/>
      <c r="BD365" s="4"/>
      <c r="BE365" s="4"/>
    </row>
    <row r="366" spans="1:57" x14ac:dyDescent="0.15">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c r="AG366" s="1"/>
      <c r="AH366" s="4"/>
      <c r="AI366" s="4"/>
      <c r="AJ366" s="4"/>
      <c r="AK366" s="4"/>
      <c r="AL366" s="4"/>
      <c r="AM366" s="4"/>
      <c r="AN366" s="4"/>
      <c r="AO366" s="4"/>
      <c r="AP366" s="1"/>
      <c r="AQ366" s="4"/>
      <c r="AR366" s="4"/>
      <c r="AS366" s="4"/>
      <c r="AT366" s="4"/>
      <c r="AU366" s="4"/>
      <c r="AV366" s="4"/>
      <c r="AW366" s="4"/>
      <c r="AX366" s="4"/>
      <c r="AY366" s="4"/>
      <c r="AZ366" s="4"/>
      <c r="BA366" s="1"/>
      <c r="BB366" s="4"/>
      <c r="BC366" s="1"/>
      <c r="BD366" s="4"/>
      <c r="BE366" s="4"/>
    </row>
    <row r="367" spans="1:57" x14ac:dyDescent="0.15">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c r="AG367" s="1"/>
      <c r="AH367" s="4"/>
      <c r="AI367" s="4"/>
      <c r="AJ367" s="4"/>
      <c r="AK367" s="4"/>
      <c r="AL367" s="4"/>
      <c r="AM367" s="4"/>
      <c r="AN367" s="4"/>
      <c r="AO367" s="4"/>
      <c r="AP367" s="1"/>
      <c r="AQ367" s="4"/>
      <c r="AR367" s="4"/>
      <c r="AS367" s="4"/>
      <c r="AT367" s="4"/>
      <c r="AU367" s="4"/>
      <c r="AV367" s="4"/>
      <c r="AW367" s="4"/>
      <c r="AX367" s="4"/>
      <c r="AY367" s="4"/>
      <c r="AZ367" s="4"/>
      <c r="BA367" s="1"/>
      <c r="BB367" s="4"/>
      <c r="BC367" s="1"/>
      <c r="BD367" s="4"/>
      <c r="BE367" s="4"/>
    </row>
    <row r="368" spans="1:57" x14ac:dyDescent="0.15">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c r="AG368" s="1"/>
      <c r="AH368" s="4"/>
      <c r="AI368" s="4"/>
      <c r="AJ368" s="4"/>
      <c r="AK368" s="4"/>
      <c r="AL368" s="4"/>
      <c r="AM368" s="4"/>
      <c r="AN368" s="4"/>
      <c r="AO368" s="4"/>
      <c r="AP368" s="1"/>
      <c r="AQ368" s="4"/>
      <c r="AR368" s="4"/>
      <c r="AS368" s="4"/>
      <c r="AT368" s="4"/>
      <c r="AU368" s="4"/>
      <c r="AV368" s="4"/>
      <c r="AW368" s="4"/>
      <c r="AX368" s="4"/>
      <c r="AY368" s="4"/>
      <c r="AZ368" s="4"/>
      <c r="BA368" s="1"/>
      <c r="BB368" s="4"/>
      <c r="BC368" s="1"/>
      <c r="BD368" s="4"/>
      <c r="BE368" s="4"/>
    </row>
    <row r="369" spans="1:57" x14ac:dyDescent="0.15">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c r="AG369" s="1"/>
      <c r="AH369" s="4"/>
      <c r="AI369" s="4"/>
      <c r="AJ369" s="4"/>
      <c r="AK369" s="4"/>
      <c r="AL369" s="4"/>
      <c r="AM369" s="4"/>
      <c r="AN369" s="4"/>
      <c r="AO369" s="4"/>
      <c r="AP369" s="1"/>
      <c r="AQ369" s="4"/>
      <c r="AR369" s="4"/>
      <c r="AS369" s="4"/>
      <c r="AT369" s="4"/>
      <c r="AU369" s="4"/>
      <c r="AV369" s="4"/>
      <c r="AW369" s="4"/>
      <c r="AX369" s="4"/>
      <c r="AY369" s="4"/>
      <c r="AZ369" s="4"/>
      <c r="BA369" s="1"/>
      <c r="BB369" s="4"/>
      <c r="BC369" s="1"/>
      <c r="BD369" s="4"/>
      <c r="BE369" s="4"/>
    </row>
    <row r="370" spans="1:57" x14ac:dyDescent="0.15">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c r="AG370" s="1"/>
      <c r="AH370" s="4"/>
      <c r="AI370" s="4"/>
      <c r="AJ370" s="4"/>
      <c r="AK370" s="4"/>
      <c r="AL370" s="4"/>
      <c r="AM370" s="4"/>
      <c r="AN370" s="4"/>
      <c r="AO370" s="4"/>
      <c r="AP370" s="1"/>
      <c r="AQ370" s="4"/>
      <c r="AR370" s="4"/>
      <c r="AS370" s="4"/>
      <c r="AT370" s="4"/>
      <c r="AU370" s="4"/>
      <c r="AV370" s="4"/>
      <c r="AW370" s="4"/>
      <c r="AX370" s="4"/>
      <c r="AY370" s="4"/>
      <c r="AZ370" s="4"/>
      <c r="BA370" s="1"/>
      <c r="BB370" s="4"/>
      <c r="BC370" s="1"/>
      <c r="BD370" s="4"/>
      <c r="BE370" s="4"/>
    </row>
    <row r="371" spans="1:57" x14ac:dyDescent="0.15">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c r="AG371" s="1"/>
      <c r="AH371" s="4"/>
      <c r="AI371" s="4"/>
      <c r="AJ371" s="4"/>
      <c r="AK371" s="4"/>
      <c r="AL371" s="4"/>
      <c r="AM371" s="4"/>
      <c r="AN371" s="4"/>
      <c r="AO371" s="4"/>
      <c r="AP371" s="1"/>
      <c r="AQ371" s="4"/>
      <c r="AR371" s="4"/>
      <c r="AS371" s="4"/>
      <c r="AT371" s="4"/>
      <c r="AU371" s="4"/>
      <c r="AV371" s="4"/>
      <c r="AW371" s="4"/>
      <c r="AX371" s="4"/>
      <c r="AY371" s="4"/>
      <c r="AZ371" s="4"/>
      <c r="BA371" s="1"/>
      <c r="BB371" s="4"/>
      <c r="BC371" s="1"/>
      <c r="BD371" s="4"/>
      <c r="BE371" s="4"/>
    </row>
    <row r="372" spans="1:57" x14ac:dyDescent="0.15">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c r="AG372" s="1"/>
      <c r="AH372" s="4"/>
      <c r="AI372" s="4"/>
      <c r="AJ372" s="4"/>
      <c r="AK372" s="4"/>
      <c r="AL372" s="4"/>
      <c r="AM372" s="4"/>
      <c r="AN372" s="4"/>
      <c r="AO372" s="4"/>
      <c r="AP372" s="1"/>
      <c r="AQ372" s="4"/>
      <c r="AR372" s="4"/>
      <c r="AS372" s="4"/>
      <c r="AT372" s="4"/>
      <c r="AU372" s="4"/>
      <c r="AV372" s="4"/>
      <c r="AW372" s="4"/>
      <c r="AX372" s="4"/>
      <c r="AY372" s="4"/>
      <c r="AZ372" s="4"/>
      <c r="BA372" s="1"/>
      <c r="BB372" s="4"/>
      <c r="BC372" s="1"/>
      <c r="BD372" s="4"/>
      <c r="BE372" s="4"/>
    </row>
    <row r="373" spans="1:57" x14ac:dyDescent="0.15">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c r="AG373" s="1"/>
      <c r="AH373" s="4"/>
      <c r="AI373" s="4"/>
      <c r="AJ373" s="4"/>
      <c r="AK373" s="4"/>
      <c r="AL373" s="4"/>
      <c r="AM373" s="4"/>
      <c r="AN373" s="4"/>
      <c r="AO373" s="4"/>
      <c r="AP373" s="1"/>
      <c r="AQ373" s="4"/>
      <c r="AR373" s="4"/>
      <c r="AS373" s="4"/>
      <c r="AT373" s="4"/>
      <c r="AU373" s="4"/>
      <c r="AV373" s="4"/>
      <c r="AW373" s="4"/>
      <c r="AX373" s="4"/>
      <c r="AY373" s="4"/>
      <c r="AZ373" s="4"/>
      <c r="BA373" s="1"/>
      <c r="BB373" s="4"/>
      <c r="BC373" s="1"/>
      <c r="BD373" s="4"/>
      <c r="BE373" s="4"/>
    </row>
    <row r="374" spans="1:57" x14ac:dyDescent="0.15">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c r="AG374" s="1"/>
      <c r="AH374" s="4"/>
      <c r="AI374" s="4"/>
      <c r="AJ374" s="4"/>
      <c r="AK374" s="4"/>
      <c r="AL374" s="4"/>
      <c r="AM374" s="4"/>
      <c r="AN374" s="4"/>
      <c r="AO374" s="4"/>
      <c r="AP374" s="1"/>
      <c r="AQ374" s="4"/>
      <c r="AR374" s="4"/>
      <c r="AS374" s="4"/>
      <c r="AT374" s="4"/>
      <c r="AU374" s="4"/>
      <c r="AV374" s="4"/>
      <c r="AW374" s="4"/>
      <c r="AX374" s="4"/>
      <c r="AY374" s="4"/>
      <c r="AZ374" s="4"/>
      <c r="BA374" s="1"/>
      <c r="BB374" s="4"/>
      <c r="BC374" s="1"/>
      <c r="BD374" s="4"/>
      <c r="BE374" s="4"/>
    </row>
    <row r="375" spans="1:57" x14ac:dyDescent="0.1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c r="AG375" s="1"/>
      <c r="AH375" s="4"/>
      <c r="AI375" s="4"/>
      <c r="AJ375" s="4"/>
      <c r="AK375" s="4"/>
      <c r="AL375" s="4"/>
      <c r="AM375" s="4"/>
      <c r="AN375" s="4"/>
      <c r="AO375" s="4"/>
      <c r="AP375" s="1"/>
      <c r="AQ375" s="4"/>
      <c r="AR375" s="4"/>
      <c r="AS375" s="4"/>
      <c r="AT375" s="4"/>
      <c r="AU375" s="4"/>
      <c r="AV375" s="4"/>
      <c r="AW375" s="4"/>
      <c r="AX375" s="4"/>
      <c r="AY375" s="4"/>
      <c r="AZ375" s="4"/>
      <c r="BA375" s="1"/>
      <c r="BB375" s="4"/>
      <c r="BC375" s="1"/>
      <c r="BD375" s="4"/>
      <c r="BE375" s="4"/>
    </row>
    <row r="376" spans="1:57" x14ac:dyDescent="0.15">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c r="AG376" s="1"/>
      <c r="AH376" s="4"/>
      <c r="AI376" s="4"/>
      <c r="AJ376" s="4"/>
      <c r="AK376" s="4"/>
      <c r="AL376" s="4"/>
      <c r="AM376" s="4"/>
      <c r="AN376" s="4"/>
      <c r="AO376" s="4"/>
      <c r="AP376" s="1"/>
      <c r="AQ376" s="4"/>
      <c r="AR376" s="4"/>
      <c r="AS376" s="4"/>
      <c r="AT376" s="4"/>
      <c r="AU376" s="4"/>
      <c r="AV376" s="4"/>
      <c r="AW376" s="4"/>
      <c r="AX376" s="4"/>
      <c r="AY376" s="4"/>
      <c r="AZ376" s="4"/>
      <c r="BA376" s="1"/>
      <c r="BB376" s="4"/>
      <c r="BC376" s="1"/>
      <c r="BD376" s="4"/>
      <c r="BE376" s="4"/>
    </row>
    <row r="377" spans="1:57" x14ac:dyDescent="0.15">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c r="AG377" s="1"/>
      <c r="AH377" s="4"/>
      <c r="AI377" s="4"/>
      <c r="AJ377" s="4"/>
      <c r="AK377" s="4"/>
      <c r="AL377" s="4"/>
      <c r="AM377" s="4"/>
      <c r="AN377" s="4"/>
      <c r="AO377" s="4"/>
      <c r="AP377" s="1"/>
      <c r="AQ377" s="4"/>
      <c r="AR377" s="4"/>
      <c r="AS377" s="4"/>
      <c r="AT377" s="4"/>
      <c r="AU377" s="4"/>
      <c r="AV377" s="4"/>
      <c r="AW377" s="4"/>
      <c r="AX377" s="4"/>
      <c r="AY377" s="4"/>
      <c r="AZ377" s="4"/>
      <c r="BA377" s="1"/>
      <c r="BB377" s="4"/>
      <c r="BC377" s="1"/>
      <c r="BD377" s="4"/>
      <c r="BE377" s="4"/>
    </row>
    <row r="378" spans="1:57" x14ac:dyDescent="0.15">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c r="AG378" s="1"/>
      <c r="AH378" s="4"/>
      <c r="AI378" s="4"/>
      <c r="AJ378" s="4"/>
      <c r="AK378" s="4"/>
      <c r="AL378" s="4"/>
      <c r="AM378" s="4"/>
      <c r="AN378" s="4"/>
      <c r="AO378" s="4"/>
      <c r="AP378" s="1"/>
      <c r="AQ378" s="4"/>
      <c r="AR378" s="4"/>
      <c r="AS378" s="4"/>
      <c r="AT378" s="4"/>
      <c r="AU378" s="4"/>
      <c r="AV378" s="4"/>
      <c r="AW378" s="4"/>
      <c r="AX378" s="4"/>
      <c r="AY378" s="4"/>
      <c r="AZ378" s="4"/>
      <c r="BA378" s="1"/>
      <c r="BB378" s="4"/>
      <c r="BC378" s="1"/>
      <c r="BD378" s="4"/>
      <c r="BE378" s="4"/>
    </row>
    <row r="379" spans="1:57" x14ac:dyDescent="0.15">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c r="AG379" s="1"/>
      <c r="AH379" s="4"/>
      <c r="AI379" s="4"/>
      <c r="AJ379" s="4"/>
      <c r="AK379" s="4"/>
      <c r="AL379" s="4"/>
      <c r="AM379" s="4"/>
      <c r="AN379" s="4"/>
      <c r="AO379" s="4"/>
      <c r="AP379" s="1"/>
      <c r="AQ379" s="4"/>
      <c r="AR379" s="4"/>
      <c r="AS379" s="4"/>
      <c r="AT379" s="4"/>
      <c r="AU379" s="4"/>
      <c r="AV379" s="4"/>
      <c r="AW379" s="4"/>
      <c r="AX379" s="4"/>
      <c r="AY379" s="4"/>
      <c r="AZ379" s="4"/>
      <c r="BA379" s="1"/>
      <c r="BB379" s="4"/>
      <c r="BC379" s="1"/>
      <c r="BD379" s="4"/>
      <c r="BE379" s="4"/>
    </row>
    <row r="380" spans="1:57" x14ac:dyDescent="0.15">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c r="AG380" s="1"/>
      <c r="AH380" s="4"/>
      <c r="AI380" s="4"/>
      <c r="AJ380" s="4"/>
      <c r="AK380" s="4"/>
      <c r="AL380" s="4"/>
      <c r="AM380" s="4"/>
      <c r="AN380" s="4"/>
      <c r="AO380" s="4"/>
      <c r="AP380" s="1"/>
      <c r="AQ380" s="4"/>
      <c r="AR380" s="4"/>
      <c r="AS380" s="4"/>
      <c r="AT380" s="4"/>
      <c r="AU380" s="4"/>
      <c r="AV380" s="4"/>
      <c r="AW380" s="4"/>
      <c r="AX380" s="4"/>
      <c r="AY380" s="4"/>
      <c r="AZ380" s="4"/>
      <c r="BA380" s="1"/>
      <c r="BB380" s="4"/>
      <c r="BC380" s="1"/>
      <c r="BD380" s="4"/>
      <c r="BE380" s="4"/>
    </row>
    <row r="381" spans="1:57" x14ac:dyDescent="0.15">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c r="AG381" s="1"/>
      <c r="AH381" s="4"/>
      <c r="AI381" s="4"/>
      <c r="AJ381" s="4"/>
      <c r="AK381" s="4"/>
      <c r="AL381" s="4"/>
      <c r="AM381" s="4"/>
      <c r="AN381" s="4"/>
      <c r="AO381" s="4"/>
      <c r="AP381" s="1"/>
      <c r="AQ381" s="4"/>
      <c r="AR381" s="4"/>
      <c r="AS381" s="4"/>
      <c r="AT381" s="4"/>
      <c r="AU381" s="4"/>
      <c r="AV381" s="4"/>
      <c r="AW381" s="4"/>
      <c r="AX381" s="4"/>
      <c r="AY381" s="4"/>
      <c r="AZ381" s="4"/>
      <c r="BA381" s="1"/>
      <c r="BB381" s="4"/>
      <c r="BC381" s="1"/>
      <c r="BD381" s="4"/>
      <c r="BE381" s="4"/>
    </row>
    <row r="382" spans="1:57" x14ac:dyDescent="0.15">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c r="AG382" s="1"/>
      <c r="AH382" s="4"/>
      <c r="AI382" s="4"/>
      <c r="AJ382" s="4"/>
      <c r="AK382" s="4"/>
      <c r="AL382" s="4"/>
      <c r="AM382" s="4"/>
      <c r="AN382" s="4"/>
      <c r="AO382" s="4"/>
      <c r="AP382" s="1"/>
      <c r="AQ382" s="4"/>
      <c r="AR382" s="4"/>
      <c r="AS382" s="4"/>
      <c r="AT382" s="4"/>
      <c r="AU382" s="4"/>
      <c r="AV382" s="4"/>
      <c r="AW382" s="4"/>
      <c r="AX382" s="4"/>
      <c r="AY382" s="4"/>
      <c r="AZ382" s="4"/>
      <c r="BA382" s="1"/>
      <c r="BB382" s="4"/>
      <c r="BC382" s="1"/>
      <c r="BD382" s="4"/>
      <c r="BE382" s="4"/>
    </row>
    <row r="383" spans="1:57" x14ac:dyDescent="0.15">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c r="AG383" s="1"/>
      <c r="AH383" s="4"/>
      <c r="AI383" s="4"/>
      <c r="AJ383" s="4"/>
      <c r="AK383" s="4"/>
      <c r="AL383" s="4"/>
      <c r="AM383" s="4"/>
      <c r="AN383" s="4"/>
      <c r="AO383" s="4"/>
      <c r="AP383" s="1"/>
      <c r="AQ383" s="4"/>
      <c r="AR383" s="4"/>
      <c r="AS383" s="4"/>
      <c r="AT383" s="4"/>
      <c r="AU383" s="4"/>
      <c r="AV383" s="4"/>
      <c r="AW383" s="4"/>
      <c r="AX383" s="4"/>
      <c r="AY383" s="4"/>
      <c r="AZ383" s="4"/>
      <c r="BA383" s="1"/>
      <c r="BB383" s="4"/>
      <c r="BC383" s="1"/>
      <c r="BD383" s="4"/>
      <c r="BE383" s="4"/>
    </row>
    <row r="384" spans="1:57" x14ac:dyDescent="0.15">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c r="AG384" s="1"/>
      <c r="AH384" s="4"/>
      <c r="AI384" s="4"/>
      <c r="AJ384" s="4"/>
      <c r="AK384" s="4"/>
      <c r="AL384" s="4"/>
      <c r="AM384" s="4"/>
      <c r="AN384" s="4"/>
      <c r="AO384" s="4"/>
      <c r="AP384" s="1"/>
      <c r="AQ384" s="4"/>
      <c r="AR384" s="4"/>
      <c r="AS384" s="4"/>
      <c r="AT384" s="4"/>
      <c r="AU384" s="4"/>
      <c r="AV384" s="4"/>
      <c r="AW384" s="4"/>
      <c r="AX384" s="4"/>
      <c r="AY384" s="4"/>
      <c r="AZ384" s="4"/>
      <c r="BA384" s="1"/>
      <c r="BB384" s="4"/>
      <c r="BC384" s="1"/>
      <c r="BD384" s="4"/>
      <c r="BE384" s="4"/>
    </row>
    <row r="385" spans="1:57" x14ac:dyDescent="0.1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c r="AG385" s="1"/>
      <c r="AH385" s="4"/>
      <c r="AI385" s="4"/>
      <c r="AJ385" s="4"/>
      <c r="AK385" s="4"/>
      <c r="AL385" s="4"/>
      <c r="AM385" s="4"/>
      <c r="AN385" s="4"/>
      <c r="AO385" s="4"/>
      <c r="AP385" s="1"/>
      <c r="AQ385" s="4"/>
      <c r="AR385" s="4"/>
      <c r="AS385" s="4"/>
      <c r="AT385" s="4"/>
      <c r="AU385" s="4"/>
      <c r="AV385" s="4"/>
      <c r="AW385" s="4"/>
      <c r="AX385" s="4"/>
      <c r="AY385" s="4"/>
      <c r="AZ385" s="4"/>
      <c r="BA385" s="1"/>
      <c r="BB385" s="4"/>
      <c r="BC385" s="1"/>
      <c r="BD385" s="4"/>
      <c r="BE385" s="4"/>
    </row>
    <row r="386" spans="1:57" x14ac:dyDescent="0.15">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c r="AG386" s="1"/>
      <c r="AH386" s="4"/>
      <c r="AI386" s="4"/>
      <c r="AJ386" s="4"/>
      <c r="AK386" s="4"/>
      <c r="AL386" s="4"/>
      <c r="AM386" s="4"/>
      <c r="AN386" s="4"/>
      <c r="AO386" s="4"/>
      <c r="AP386" s="1"/>
      <c r="AQ386" s="4"/>
      <c r="AR386" s="4"/>
      <c r="AS386" s="4"/>
      <c r="AT386" s="4"/>
      <c r="AU386" s="4"/>
      <c r="AV386" s="4"/>
      <c r="AW386" s="4"/>
      <c r="AX386" s="4"/>
      <c r="AY386" s="4"/>
      <c r="AZ386" s="4"/>
      <c r="BA386" s="1"/>
      <c r="BB386" s="4"/>
      <c r="BC386" s="1"/>
      <c r="BD386" s="4"/>
      <c r="BE386" s="4"/>
    </row>
    <row r="387" spans="1:57" x14ac:dyDescent="0.15">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c r="AG387" s="1"/>
      <c r="AH387" s="4"/>
      <c r="AI387" s="4"/>
      <c r="AJ387" s="4"/>
      <c r="AK387" s="4"/>
      <c r="AL387" s="4"/>
      <c r="AM387" s="4"/>
      <c r="AN387" s="4"/>
      <c r="AO387" s="4"/>
      <c r="AP387" s="1"/>
      <c r="AQ387" s="4"/>
      <c r="AR387" s="4"/>
      <c r="AS387" s="4"/>
      <c r="AT387" s="4"/>
      <c r="AU387" s="4"/>
      <c r="AV387" s="4"/>
      <c r="AW387" s="4"/>
      <c r="AX387" s="4"/>
      <c r="AY387" s="4"/>
      <c r="AZ387" s="4"/>
      <c r="BA387" s="1"/>
      <c r="BB387" s="4"/>
      <c r="BC387" s="1"/>
      <c r="BD387" s="4"/>
      <c r="BE387" s="4"/>
    </row>
    <row r="388" spans="1:57" x14ac:dyDescent="0.15">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c r="AG388" s="1"/>
      <c r="AH388" s="4"/>
      <c r="AI388" s="4"/>
      <c r="AJ388" s="4"/>
      <c r="AK388" s="4"/>
      <c r="AL388" s="4"/>
      <c r="AM388" s="4"/>
      <c r="AN388" s="4"/>
      <c r="AO388" s="4"/>
      <c r="AP388" s="1"/>
      <c r="AQ388" s="4"/>
      <c r="AR388" s="4"/>
      <c r="AS388" s="4"/>
      <c r="AT388" s="4"/>
      <c r="AU388" s="4"/>
      <c r="AV388" s="4"/>
      <c r="AW388" s="4"/>
      <c r="AX388" s="4"/>
      <c r="AY388" s="4"/>
      <c r="AZ388" s="4"/>
      <c r="BA388" s="1"/>
      <c r="BB388" s="4"/>
      <c r="BC388" s="1"/>
      <c r="BD388" s="4"/>
      <c r="BE388" s="4"/>
    </row>
    <row r="389" spans="1:57" x14ac:dyDescent="0.15">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c r="AG389" s="1"/>
      <c r="AH389" s="4"/>
      <c r="AI389" s="4"/>
      <c r="AJ389" s="4"/>
      <c r="AK389" s="4"/>
      <c r="AL389" s="4"/>
      <c r="AM389" s="4"/>
      <c r="AN389" s="4"/>
      <c r="AO389" s="4"/>
      <c r="AP389" s="1"/>
      <c r="AQ389" s="4"/>
      <c r="AR389" s="4"/>
      <c r="AS389" s="4"/>
      <c r="AT389" s="4"/>
      <c r="AU389" s="4"/>
      <c r="AV389" s="4"/>
      <c r="AW389" s="4"/>
      <c r="AX389" s="4"/>
      <c r="AY389" s="4"/>
      <c r="AZ389" s="4"/>
      <c r="BA389" s="1"/>
      <c r="BB389" s="4"/>
      <c r="BC389" s="1"/>
      <c r="BD389" s="4"/>
      <c r="BE389" s="4"/>
    </row>
    <row r="390" spans="1:57" x14ac:dyDescent="0.15">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c r="AG390" s="1"/>
      <c r="AH390" s="4"/>
      <c r="AI390" s="4"/>
      <c r="AJ390" s="4"/>
      <c r="AK390" s="4"/>
      <c r="AL390" s="4"/>
      <c r="AM390" s="4"/>
      <c r="AN390" s="4"/>
      <c r="AO390" s="4"/>
      <c r="AP390" s="1"/>
      <c r="AQ390" s="4"/>
      <c r="AR390" s="4"/>
      <c r="AS390" s="4"/>
      <c r="AT390" s="4"/>
      <c r="AU390" s="4"/>
      <c r="AV390" s="4"/>
      <c r="AW390" s="4"/>
      <c r="AX390" s="4"/>
      <c r="AY390" s="4"/>
      <c r="AZ390" s="4"/>
      <c r="BA390" s="1"/>
      <c r="BB390" s="4"/>
      <c r="BC390" s="1"/>
      <c r="BD390" s="4"/>
      <c r="BE390" s="4"/>
    </row>
    <row r="391" spans="1:57" x14ac:dyDescent="0.15">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c r="AG391" s="1"/>
      <c r="AH391" s="4"/>
      <c r="AI391" s="4"/>
      <c r="AJ391" s="4"/>
      <c r="AK391" s="4"/>
      <c r="AL391" s="4"/>
      <c r="AM391" s="4"/>
      <c r="AN391" s="4"/>
      <c r="AO391" s="4"/>
      <c r="AP391" s="1"/>
      <c r="AQ391" s="4"/>
      <c r="AR391" s="4"/>
      <c r="AS391" s="4"/>
      <c r="AT391" s="4"/>
      <c r="AU391" s="4"/>
      <c r="AV391" s="4"/>
      <c r="AW391" s="4"/>
      <c r="AX391" s="4"/>
      <c r="AY391" s="4"/>
      <c r="AZ391" s="4"/>
      <c r="BA391" s="1"/>
      <c r="BB391" s="4"/>
      <c r="BC391" s="1"/>
      <c r="BD391" s="4"/>
      <c r="BE391" s="4"/>
    </row>
    <row r="392" spans="1:57" x14ac:dyDescent="0.15">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c r="AG392" s="1"/>
      <c r="AH392" s="4"/>
      <c r="AI392" s="4"/>
      <c r="AJ392" s="4"/>
      <c r="AK392" s="4"/>
      <c r="AL392" s="4"/>
      <c r="AM392" s="4"/>
      <c r="AN392" s="4"/>
      <c r="AO392" s="4"/>
      <c r="AP392" s="1"/>
      <c r="AQ392" s="4"/>
      <c r="AR392" s="4"/>
      <c r="AS392" s="4"/>
      <c r="AT392" s="4"/>
      <c r="AU392" s="4"/>
      <c r="AV392" s="4"/>
      <c r="AW392" s="4"/>
      <c r="AX392" s="4"/>
      <c r="AY392" s="4"/>
      <c r="AZ392" s="4"/>
      <c r="BA392" s="1"/>
      <c r="BB392" s="4"/>
      <c r="BC392" s="1"/>
      <c r="BD392" s="4"/>
      <c r="BE392" s="4"/>
    </row>
    <row r="393" spans="1:57" x14ac:dyDescent="0.15">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c r="AG393" s="1"/>
      <c r="AH393" s="4"/>
      <c r="AI393" s="4"/>
      <c r="AJ393" s="4"/>
      <c r="AK393" s="4"/>
      <c r="AL393" s="4"/>
      <c r="AM393" s="4"/>
      <c r="AN393" s="4"/>
      <c r="AO393" s="4"/>
      <c r="AP393" s="1"/>
      <c r="AQ393" s="4"/>
      <c r="AR393" s="4"/>
      <c r="AS393" s="4"/>
      <c r="AT393" s="4"/>
      <c r="AU393" s="4"/>
      <c r="AV393" s="4"/>
      <c r="AW393" s="4"/>
      <c r="AX393" s="4"/>
      <c r="AY393" s="4"/>
      <c r="AZ393" s="4"/>
      <c r="BA393" s="1"/>
      <c r="BB393" s="4"/>
      <c r="BC393" s="1"/>
      <c r="BD393" s="4"/>
      <c r="BE393" s="4"/>
    </row>
    <row r="394" spans="1:57" x14ac:dyDescent="0.15">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c r="AG394" s="1"/>
      <c r="AH394" s="4"/>
      <c r="AI394" s="4"/>
      <c r="AJ394" s="4"/>
      <c r="AK394" s="4"/>
      <c r="AL394" s="4"/>
      <c r="AM394" s="4"/>
      <c r="AN394" s="4"/>
      <c r="AO394" s="4"/>
      <c r="AP394" s="1"/>
      <c r="AQ394" s="4"/>
      <c r="AR394" s="4"/>
      <c r="AS394" s="4"/>
      <c r="AT394" s="4"/>
      <c r="AU394" s="4"/>
      <c r="AV394" s="4"/>
      <c r="AW394" s="4"/>
      <c r="AX394" s="4"/>
      <c r="AY394" s="4"/>
      <c r="AZ394" s="4"/>
      <c r="BA394" s="1"/>
      <c r="BB394" s="4"/>
      <c r="BC394" s="1"/>
      <c r="BD394" s="4"/>
      <c r="BE394" s="4"/>
    </row>
    <row r="395" spans="1:57" x14ac:dyDescent="0.1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c r="AG395" s="1"/>
      <c r="AH395" s="4"/>
      <c r="AI395" s="4"/>
      <c r="AJ395" s="4"/>
      <c r="AK395" s="4"/>
      <c r="AL395" s="4"/>
      <c r="AM395" s="4"/>
      <c r="AN395" s="4"/>
      <c r="AO395" s="4"/>
      <c r="AP395" s="1"/>
      <c r="AQ395" s="4"/>
      <c r="AR395" s="4"/>
      <c r="AS395" s="4"/>
      <c r="AT395" s="4"/>
      <c r="AU395" s="4"/>
      <c r="AV395" s="4"/>
      <c r="AW395" s="4"/>
      <c r="AX395" s="4"/>
      <c r="AY395" s="4"/>
      <c r="AZ395" s="4"/>
      <c r="BA395" s="1"/>
      <c r="BB395" s="4"/>
      <c r="BC395" s="1"/>
      <c r="BD395" s="4"/>
      <c r="BE395" s="4"/>
    </row>
    <row r="396" spans="1:57" x14ac:dyDescent="0.15">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c r="AG396" s="1"/>
      <c r="AH396" s="4"/>
      <c r="AI396" s="4"/>
      <c r="AJ396" s="4"/>
      <c r="AK396" s="4"/>
      <c r="AL396" s="4"/>
      <c r="AM396" s="4"/>
      <c r="AN396" s="4"/>
      <c r="AO396" s="4"/>
      <c r="AP396" s="1"/>
      <c r="AQ396" s="4"/>
      <c r="AR396" s="4"/>
      <c r="AS396" s="4"/>
      <c r="AT396" s="4"/>
      <c r="AU396" s="4"/>
      <c r="AV396" s="4"/>
      <c r="AW396" s="4"/>
      <c r="AX396" s="4"/>
      <c r="AY396" s="4"/>
      <c r="AZ396" s="4"/>
      <c r="BA396" s="1"/>
      <c r="BB396" s="4"/>
      <c r="BC396" s="1"/>
      <c r="BD396" s="4"/>
      <c r="BE396" s="4"/>
    </row>
    <row r="397" spans="1:57" x14ac:dyDescent="0.15">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c r="AG397" s="1"/>
      <c r="AH397" s="4"/>
      <c r="AI397" s="4"/>
      <c r="AJ397" s="4"/>
      <c r="AK397" s="4"/>
      <c r="AL397" s="4"/>
      <c r="AM397" s="4"/>
      <c r="AN397" s="4"/>
      <c r="AO397" s="4"/>
      <c r="AP397" s="1"/>
      <c r="AQ397" s="4"/>
      <c r="AR397" s="4"/>
      <c r="AS397" s="4"/>
      <c r="AT397" s="4"/>
      <c r="AU397" s="4"/>
      <c r="AV397" s="4"/>
      <c r="AW397" s="4"/>
      <c r="AX397" s="4"/>
      <c r="AY397" s="4"/>
      <c r="AZ397" s="4"/>
      <c r="BA397" s="1"/>
      <c r="BB397" s="4"/>
      <c r="BC397" s="1"/>
      <c r="BD397" s="4"/>
      <c r="BE397" s="4"/>
    </row>
    <row r="398" spans="1:57" x14ac:dyDescent="0.15">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c r="AG398" s="1"/>
      <c r="AH398" s="4"/>
      <c r="AI398" s="4"/>
      <c r="AJ398" s="4"/>
      <c r="AK398" s="4"/>
      <c r="AL398" s="4"/>
      <c r="AM398" s="4"/>
      <c r="AN398" s="4"/>
      <c r="AO398" s="4"/>
      <c r="AP398" s="1"/>
      <c r="AQ398" s="4"/>
      <c r="AR398" s="4"/>
      <c r="AS398" s="4"/>
      <c r="AT398" s="4"/>
      <c r="AU398" s="4"/>
      <c r="AV398" s="4"/>
      <c r="AW398" s="4"/>
      <c r="AX398" s="4"/>
      <c r="AY398" s="4"/>
      <c r="AZ398" s="4"/>
      <c r="BA398" s="1"/>
      <c r="BB398" s="4"/>
      <c r="BC398" s="1"/>
      <c r="BD398" s="4"/>
      <c r="BE398" s="4"/>
    </row>
    <row r="399" spans="1:57" x14ac:dyDescent="0.15">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c r="AG399" s="1"/>
      <c r="AH399" s="4"/>
      <c r="AI399" s="4"/>
      <c r="AJ399" s="4"/>
      <c r="AK399" s="4"/>
      <c r="AL399" s="4"/>
      <c r="AM399" s="4"/>
      <c r="AN399" s="4"/>
      <c r="AO399" s="4"/>
      <c r="AP399" s="1"/>
      <c r="AQ399" s="4"/>
      <c r="AR399" s="4"/>
      <c r="AS399" s="4"/>
      <c r="AT399" s="4"/>
      <c r="AU399" s="4"/>
      <c r="AV399" s="4"/>
      <c r="AW399" s="4"/>
      <c r="AX399" s="4"/>
      <c r="AY399" s="4"/>
      <c r="AZ399" s="4"/>
      <c r="BA399" s="1"/>
      <c r="BB399" s="4"/>
      <c r="BC399" s="1"/>
      <c r="BD399" s="4"/>
      <c r="BE399" s="4"/>
    </row>
    <row r="400" spans="1:57" x14ac:dyDescent="0.15">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c r="AG400" s="1"/>
      <c r="AH400" s="4"/>
      <c r="AI400" s="4"/>
      <c r="AJ400" s="4"/>
      <c r="AK400" s="4"/>
      <c r="AL400" s="4"/>
      <c r="AM400" s="4"/>
      <c r="AN400" s="4"/>
      <c r="AO400" s="4"/>
      <c r="AP400" s="1"/>
      <c r="AQ400" s="4"/>
      <c r="AR400" s="4"/>
      <c r="AS400" s="4"/>
      <c r="AT400" s="4"/>
      <c r="AU400" s="4"/>
      <c r="AV400" s="4"/>
      <c r="AW400" s="4"/>
      <c r="AX400" s="4"/>
      <c r="AY400" s="4"/>
      <c r="AZ400" s="4"/>
      <c r="BA400" s="1"/>
      <c r="BB400" s="4"/>
      <c r="BC400" s="1"/>
      <c r="BD400" s="4"/>
      <c r="BE400" s="4"/>
    </row>
    <row r="401" spans="1:57" x14ac:dyDescent="0.15">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c r="AG401" s="1"/>
      <c r="AH401" s="4"/>
      <c r="AI401" s="4"/>
      <c r="AJ401" s="4"/>
      <c r="AK401" s="4"/>
      <c r="AL401" s="4"/>
      <c r="AM401" s="4"/>
      <c r="AN401" s="4"/>
      <c r="AO401" s="4"/>
      <c r="AP401" s="1"/>
      <c r="AQ401" s="4"/>
      <c r="AR401" s="4"/>
      <c r="AS401" s="4"/>
      <c r="AT401" s="4"/>
      <c r="AU401" s="4"/>
      <c r="AV401" s="4"/>
      <c r="AW401" s="4"/>
      <c r="AX401" s="4"/>
      <c r="AY401" s="4"/>
      <c r="AZ401" s="4"/>
      <c r="BA401" s="1"/>
      <c r="BB401" s="4"/>
      <c r="BC401" s="1"/>
      <c r="BD401" s="4"/>
      <c r="BE401" s="4"/>
    </row>
    <row r="402" spans="1:57" x14ac:dyDescent="0.15">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c r="AG402" s="1"/>
      <c r="AH402" s="4"/>
      <c r="AI402" s="4"/>
      <c r="AJ402" s="4"/>
      <c r="AK402" s="4"/>
      <c r="AL402" s="4"/>
      <c r="AM402" s="4"/>
      <c r="AN402" s="4"/>
      <c r="AO402" s="4"/>
      <c r="AP402" s="1"/>
      <c r="AQ402" s="4"/>
      <c r="AR402" s="4"/>
      <c r="AS402" s="4"/>
      <c r="AT402" s="4"/>
      <c r="AU402" s="4"/>
      <c r="AV402" s="4"/>
      <c r="AW402" s="4"/>
      <c r="AX402" s="4"/>
      <c r="AY402" s="4"/>
      <c r="AZ402" s="4"/>
      <c r="BA402" s="1"/>
      <c r="BB402" s="4"/>
      <c r="BC402" s="1"/>
      <c r="BD402" s="4"/>
      <c r="BE402" s="4"/>
    </row>
    <row r="403" spans="1:57" x14ac:dyDescent="0.15">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c r="AG403" s="1"/>
      <c r="AH403" s="4"/>
      <c r="AI403" s="4"/>
      <c r="AJ403" s="4"/>
      <c r="AK403" s="4"/>
      <c r="AL403" s="4"/>
      <c r="AM403" s="4"/>
      <c r="AN403" s="4"/>
      <c r="AO403" s="4"/>
      <c r="AP403" s="1"/>
      <c r="AQ403" s="4"/>
      <c r="AR403" s="4"/>
      <c r="AS403" s="4"/>
      <c r="AT403" s="4"/>
      <c r="AU403" s="4"/>
      <c r="AV403" s="4"/>
      <c r="AW403" s="4"/>
      <c r="AX403" s="4"/>
      <c r="AY403" s="4"/>
      <c r="AZ403" s="4"/>
      <c r="BA403" s="1"/>
      <c r="BB403" s="4"/>
      <c r="BC403" s="1"/>
      <c r="BD403" s="4"/>
      <c r="BE403" s="4"/>
    </row>
    <row r="404" spans="1:57" x14ac:dyDescent="0.15">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c r="AG404" s="1"/>
      <c r="AH404" s="4"/>
      <c r="AI404" s="4"/>
      <c r="AJ404" s="4"/>
      <c r="AK404" s="4"/>
      <c r="AL404" s="4"/>
      <c r="AM404" s="4"/>
      <c r="AN404" s="4"/>
      <c r="AO404" s="4"/>
      <c r="AP404" s="1"/>
      <c r="AQ404" s="4"/>
      <c r="AR404" s="4"/>
      <c r="AS404" s="4"/>
      <c r="AT404" s="4"/>
      <c r="AU404" s="4"/>
      <c r="AV404" s="4"/>
      <c r="AW404" s="4"/>
      <c r="AX404" s="4"/>
      <c r="AY404" s="4"/>
      <c r="AZ404" s="4"/>
      <c r="BA404" s="1"/>
      <c r="BB404" s="4"/>
      <c r="BC404" s="1"/>
      <c r="BD404" s="4"/>
      <c r="BE404" s="4"/>
    </row>
    <row r="405" spans="1:57" x14ac:dyDescent="0.1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c r="AG405" s="1"/>
      <c r="AH405" s="4"/>
      <c r="AI405" s="4"/>
      <c r="AJ405" s="4"/>
      <c r="AK405" s="4"/>
      <c r="AL405" s="4"/>
      <c r="AM405" s="4"/>
      <c r="AN405" s="4"/>
      <c r="AO405" s="4"/>
      <c r="AP405" s="1"/>
      <c r="AQ405" s="4"/>
      <c r="AR405" s="4"/>
      <c r="AS405" s="4"/>
      <c r="AT405" s="4"/>
      <c r="AU405" s="4"/>
      <c r="AV405" s="4"/>
      <c r="AW405" s="4"/>
      <c r="AX405" s="4"/>
      <c r="AY405" s="4"/>
      <c r="AZ405" s="4"/>
      <c r="BA405" s="1"/>
      <c r="BB405" s="4"/>
      <c r="BC405" s="1"/>
      <c r="BD405" s="4"/>
      <c r="BE405" s="4"/>
    </row>
    <row r="406" spans="1:57" x14ac:dyDescent="0.15">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c r="AG406" s="1"/>
      <c r="AH406" s="4"/>
      <c r="AI406" s="4"/>
      <c r="AJ406" s="4"/>
      <c r="AK406" s="4"/>
      <c r="AL406" s="4"/>
      <c r="AM406" s="4"/>
      <c r="AN406" s="4"/>
      <c r="AO406" s="4"/>
      <c r="AP406" s="1"/>
      <c r="AQ406" s="4"/>
      <c r="AR406" s="4"/>
      <c r="AS406" s="4"/>
      <c r="AT406" s="4"/>
      <c r="AU406" s="4"/>
      <c r="AV406" s="4"/>
      <c r="AW406" s="4"/>
      <c r="AX406" s="4"/>
      <c r="AY406" s="4"/>
      <c r="AZ406" s="4"/>
      <c r="BA406" s="1"/>
      <c r="BB406" s="4"/>
      <c r="BC406" s="1"/>
      <c r="BD406" s="4"/>
      <c r="BE406" s="4"/>
    </row>
    <row r="407" spans="1:57" x14ac:dyDescent="0.15">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c r="AG407" s="1"/>
      <c r="AH407" s="4"/>
      <c r="AI407" s="4"/>
      <c r="AJ407" s="4"/>
      <c r="AK407" s="4"/>
      <c r="AL407" s="4"/>
      <c r="AM407" s="4"/>
      <c r="AN407" s="4"/>
      <c r="AO407" s="4"/>
      <c r="AP407" s="1"/>
      <c r="AQ407" s="4"/>
      <c r="AR407" s="4"/>
      <c r="AS407" s="4"/>
      <c r="AT407" s="4"/>
      <c r="AU407" s="4"/>
      <c r="AV407" s="4"/>
      <c r="AW407" s="4"/>
      <c r="AX407" s="4"/>
      <c r="AY407" s="4"/>
      <c r="AZ407" s="4"/>
      <c r="BA407" s="1"/>
      <c r="BB407" s="4"/>
      <c r="BC407" s="1"/>
      <c r="BD407" s="4"/>
      <c r="BE407" s="4"/>
    </row>
    <row r="408" spans="1:57" x14ac:dyDescent="0.15">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c r="AG408" s="1"/>
      <c r="AH408" s="4"/>
      <c r="AI408" s="4"/>
      <c r="AJ408" s="4"/>
      <c r="AK408" s="4"/>
      <c r="AL408" s="4"/>
      <c r="AM408" s="4"/>
      <c r="AN408" s="4"/>
      <c r="AO408" s="4"/>
      <c r="AP408" s="1"/>
      <c r="AQ408" s="4"/>
      <c r="AR408" s="4"/>
      <c r="AS408" s="4"/>
      <c r="AT408" s="4"/>
      <c r="AU408" s="4"/>
      <c r="AV408" s="4"/>
      <c r="AW408" s="4"/>
      <c r="AX408" s="4"/>
      <c r="AY408" s="4"/>
      <c r="AZ408" s="4"/>
      <c r="BA408" s="1"/>
      <c r="BB408" s="4"/>
      <c r="BC408" s="1"/>
      <c r="BD408" s="4"/>
      <c r="BE408" s="4"/>
    </row>
    <row r="409" spans="1:57" x14ac:dyDescent="0.15">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c r="AG409" s="1"/>
      <c r="AH409" s="4"/>
      <c r="AI409" s="4"/>
      <c r="AJ409" s="4"/>
      <c r="AK409" s="4"/>
      <c r="AL409" s="4"/>
      <c r="AM409" s="4"/>
      <c r="AN409" s="4"/>
      <c r="AO409" s="4"/>
      <c r="AP409" s="1"/>
      <c r="AQ409" s="4"/>
      <c r="AR409" s="4"/>
      <c r="AS409" s="4"/>
      <c r="AT409" s="4"/>
      <c r="AU409" s="4"/>
      <c r="AV409" s="4"/>
      <c r="AW409" s="4"/>
      <c r="AX409" s="4"/>
      <c r="AY409" s="4"/>
      <c r="AZ409" s="4"/>
      <c r="BA409" s="1"/>
      <c r="BB409" s="4"/>
      <c r="BC409" s="1"/>
      <c r="BD409" s="4"/>
      <c r="BE409" s="4"/>
    </row>
    <row r="410" spans="1:57" x14ac:dyDescent="0.15">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c r="AG410" s="1"/>
      <c r="AH410" s="4"/>
      <c r="AI410" s="4"/>
      <c r="AJ410" s="4"/>
      <c r="AK410" s="4"/>
      <c r="AL410" s="4"/>
      <c r="AM410" s="4"/>
      <c r="AN410" s="4"/>
      <c r="AO410" s="4"/>
      <c r="AP410" s="1"/>
      <c r="AQ410" s="4"/>
      <c r="AR410" s="4"/>
      <c r="AS410" s="4"/>
      <c r="AT410" s="4"/>
      <c r="AU410" s="4"/>
      <c r="AV410" s="4"/>
      <c r="AW410" s="4"/>
      <c r="AX410" s="4"/>
      <c r="AY410" s="4"/>
      <c r="AZ410" s="4"/>
      <c r="BA410" s="1"/>
      <c r="BB410" s="4"/>
      <c r="BC410" s="1"/>
      <c r="BD410" s="4"/>
      <c r="BE410" s="4"/>
    </row>
    <row r="411" spans="1:57" x14ac:dyDescent="0.15">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c r="AG411" s="1"/>
      <c r="AH411" s="4"/>
      <c r="AI411" s="4"/>
      <c r="AJ411" s="4"/>
      <c r="AK411" s="4"/>
      <c r="AL411" s="4"/>
      <c r="AM411" s="4"/>
      <c r="AN411" s="4"/>
      <c r="AO411" s="4"/>
      <c r="AP411" s="1"/>
      <c r="AQ411" s="4"/>
      <c r="AR411" s="4"/>
      <c r="AS411" s="4"/>
      <c r="AT411" s="4"/>
      <c r="AU411" s="4"/>
      <c r="AV411" s="4"/>
      <c r="AW411" s="4"/>
      <c r="AX411" s="4"/>
      <c r="AY411" s="4"/>
      <c r="AZ411" s="4"/>
      <c r="BA411" s="1"/>
      <c r="BB411" s="4"/>
      <c r="BC411" s="1"/>
      <c r="BD411" s="4"/>
      <c r="BE411" s="4"/>
    </row>
    <row r="412" spans="1:57" x14ac:dyDescent="0.15">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c r="AG412" s="1"/>
      <c r="AH412" s="4"/>
      <c r="AI412" s="4"/>
      <c r="AJ412" s="4"/>
      <c r="AK412" s="4"/>
      <c r="AL412" s="4"/>
      <c r="AM412" s="4"/>
      <c r="AN412" s="4"/>
      <c r="AO412" s="4"/>
      <c r="AP412" s="1"/>
      <c r="AQ412" s="4"/>
      <c r="AR412" s="4"/>
      <c r="AS412" s="4"/>
      <c r="AT412" s="4"/>
      <c r="AU412" s="4"/>
      <c r="AV412" s="4"/>
      <c r="AW412" s="4"/>
      <c r="AX412" s="4"/>
      <c r="AY412" s="4"/>
      <c r="AZ412" s="4"/>
      <c r="BA412" s="1"/>
      <c r="BB412" s="4"/>
      <c r="BC412" s="1"/>
      <c r="BD412" s="4"/>
      <c r="BE412" s="4"/>
    </row>
    <row r="413" spans="1:57" x14ac:dyDescent="0.15">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c r="AG413" s="1"/>
      <c r="AH413" s="4"/>
      <c r="AI413" s="4"/>
      <c r="AJ413" s="4"/>
      <c r="AK413" s="4"/>
      <c r="AL413" s="4"/>
      <c r="AM413" s="4"/>
      <c r="AN413" s="4"/>
      <c r="AO413" s="4"/>
      <c r="AP413" s="1"/>
      <c r="AQ413" s="4"/>
      <c r="AR413" s="4"/>
      <c r="AS413" s="4"/>
      <c r="AT413" s="4"/>
      <c r="AU413" s="4"/>
      <c r="AV413" s="4"/>
      <c r="AW413" s="4"/>
      <c r="AX413" s="4"/>
      <c r="AY413" s="4"/>
      <c r="AZ413" s="4"/>
      <c r="BA413" s="1"/>
      <c r="BB413" s="4"/>
      <c r="BC413" s="1"/>
      <c r="BD413" s="4"/>
      <c r="BE413" s="4"/>
    </row>
    <row r="414" spans="1:57" x14ac:dyDescent="0.15">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c r="AG414" s="1"/>
      <c r="AH414" s="4"/>
      <c r="AI414" s="4"/>
      <c r="AJ414" s="4"/>
      <c r="AK414" s="4"/>
      <c r="AL414" s="4"/>
      <c r="AM414" s="4"/>
      <c r="AN414" s="4"/>
      <c r="AO414" s="4"/>
      <c r="AP414" s="1"/>
      <c r="AQ414" s="4"/>
      <c r="AR414" s="4"/>
      <c r="AS414" s="4"/>
      <c r="AT414" s="4"/>
      <c r="AU414" s="4"/>
      <c r="AV414" s="4"/>
      <c r="AW414" s="4"/>
      <c r="AX414" s="4"/>
      <c r="AY414" s="4"/>
      <c r="AZ414" s="4"/>
      <c r="BA414" s="1"/>
      <c r="BB414" s="4"/>
      <c r="BC414" s="1"/>
      <c r="BD414" s="4"/>
      <c r="BE414" s="4"/>
    </row>
    <row r="415" spans="1:57" x14ac:dyDescent="0.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c r="AG415" s="1"/>
      <c r="AH415" s="4"/>
      <c r="AI415" s="4"/>
      <c r="AJ415" s="4"/>
      <c r="AK415" s="4"/>
      <c r="AL415" s="4"/>
      <c r="AM415" s="4"/>
      <c r="AN415" s="4"/>
      <c r="AO415" s="4"/>
      <c r="AP415" s="1"/>
      <c r="AQ415" s="4"/>
      <c r="AR415" s="4"/>
      <c r="AS415" s="4"/>
      <c r="AT415" s="4"/>
      <c r="AU415" s="4"/>
      <c r="AV415" s="4"/>
      <c r="AW415" s="4"/>
      <c r="AX415" s="4"/>
      <c r="AY415" s="4"/>
      <c r="AZ415" s="4"/>
      <c r="BA415" s="1"/>
      <c r="BB415" s="4"/>
      <c r="BC415" s="1"/>
      <c r="BD415" s="4"/>
      <c r="BE415" s="4"/>
    </row>
    <row r="416" spans="1:57" x14ac:dyDescent="0.15">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c r="AG416" s="1"/>
      <c r="AH416" s="4"/>
      <c r="AI416" s="4"/>
      <c r="AJ416" s="4"/>
      <c r="AK416" s="4"/>
      <c r="AL416" s="4"/>
      <c r="AM416" s="4"/>
      <c r="AN416" s="4"/>
      <c r="AO416" s="4"/>
      <c r="AP416" s="1"/>
      <c r="AQ416" s="4"/>
      <c r="AR416" s="4"/>
      <c r="AS416" s="4"/>
      <c r="AT416" s="4"/>
      <c r="AU416" s="4"/>
      <c r="AV416" s="4"/>
      <c r="AW416" s="4"/>
      <c r="AX416" s="4"/>
      <c r="AY416" s="4"/>
      <c r="AZ416" s="4"/>
      <c r="BA416" s="1"/>
      <c r="BB416" s="4"/>
      <c r="BC416" s="1"/>
      <c r="BD416" s="4"/>
      <c r="BE416" s="4"/>
    </row>
    <row r="417" spans="1:57" x14ac:dyDescent="0.15">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c r="AG417" s="1"/>
      <c r="AH417" s="4"/>
      <c r="AI417" s="4"/>
      <c r="AJ417" s="4"/>
      <c r="AK417" s="4"/>
      <c r="AL417" s="4"/>
      <c r="AM417" s="4"/>
      <c r="AN417" s="4"/>
      <c r="AO417" s="4"/>
      <c r="AP417" s="1"/>
      <c r="AQ417" s="4"/>
      <c r="AR417" s="4"/>
      <c r="AS417" s="4"/>
      <c r="AT417" s="4"/>
      <c r="AU417" s="4"/>
      <c r="AV417" s="4"/>
      <c r="AW417" s="4"/>
      <c r="AX417" s="4"/>
      <c r="AY417" s="4"/>
      <c r="AZ417" s="4"/>
      <c r="BA417" s="1"/>
      <c r="BB417" s="4"/>
      <c r="BC417" s="1"/>
      <c r="BD417" s="4"/>
      <c r="BE417" s="4"/>
    </row>
    <row r="418" spans="1:57" x14ac:dyDescent="0.15">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c r="AG418" s="1"/>
      <c r="AH418" s="4"/>
      <c r="AI418" s="4"/>
      <c r="AJ418" s="4"/>
      <c r="AK418" s="4"/>
      <c r="AL418" s="4"/>
      <c r="AM418" s="4"/>
      <c r="AN418" s="4"/>
      <c r="AO418" s="4"/>
      <c r="AP418" s="1"/>
      <c r="AQ418" s="4"/>
      <c r="AR418" s="4"/>
      <c r="AS418" s="4"/>
      <c r="AT418" s="4"/>
      <c r="AU418" s="4"/>
      <c r="AV418" s="4"/>
      <c r="AW418" s="4"/>
      <c r="AX418" s="4"/>
      <c r="AY418" s="4"/>
      <c r="AZ418" s="4"/>
      <c r="BA418" s="1"/>
      <c r="BB418" s="4"/>
      <c r="BC418" s="1"/>
      <c r="BD418" s="4"/>
      <c r="BE418" s="4"/>
    </row>
    <row r="419" spans="1:57" x14ac:dyDescent="0.15">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c r="AG419" s="1"/>
      <c r="AH419" s="4"/>
      <c r="AI419" s="4"/>
      <c r="AJ419" s="4"/>
      <c r="AK419" s="4"/>
      <c r="AL419" s="4"/>
      <c r="AM419" s="4"/>
      <c r="AN419" s="4"/>
      <c r="AO419" s="4"/>
      <c r="AP419" s="1"/>
      <c r="AQ419" s="4"/>
      <c r="AR419" s="4"/>
      <c r="AS419" s="4"/>
      <c r="AT419" s="4"/>
      <c r="AU419" s="4"/>
      <c r="AV419" s="4"/>
      <c r="AW419" s="4"/>
      <c r="AX419" s="4"/>
      <c r="AY419" s="4"/>
      <c r="AZ419" s="4"/>
      <c r="BA419" s="1"/>
      <c r="BB419" s="4"/>
      <c r="BC419" s="1"/>
      <c r="BD419" s="4"/>
      <c r="BE419" s="4"/>
    </row>
    <row r="420" spans="1:57" x14ac:dyDescent="0.15">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c r="AG420" s="1"/>
      <c r="AH420" s="4"/>
      <c r="AI420" s="4"/>
      <c r="AJ420" s="4"/>
      <c r="AK420" s="4"/>
      <c r="AL420" s="4"/>
      <c r="AM420" s="4"/>
      <c r="AN420" s="4"/>
      <c r="AO420" s="4"/>
      <c r="AP420" s="1"/>
      <c r="AQ420" s="4"/>
      <c r="AR420" s="4"/>
      <c r="AS420" s="4"/>
      <c r="AT420" s="4"/>
      <c r="AU420" s="4"/>
      <c r="AV420" s="4"/>
      <c r="AW420" s="4"/>
      <c r="AX420" s="4"/>
      <c r="AY420" s="4"/>
      <c r="AZ420" s="4"/>
      <c r="BA420" s="1"/>
      <c r="BB420" s="4"/>
      <c r="BC420" s="1"/>
      <c r="BD420" s="4"/>
      <c r="BE420" s="4"/>
    </row>
    <row r="421" spans="1:57" x14ac:dyDescent="0.15">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c r="AG421" s="1"/>
      <c r="AH421" s="4"/>
      <c r="AI421" s="4"/>
      <c r="AJ421" s="4"/>
      <c r="AK421" s="4"/>
      <c r="AL421" s="4"/>
      <c r="AM421" s="4"/>
      <c r="AN421" s="4"/>
      <c r="AO421" s="4"/>
      <c r="AP421" s="1"/>
      <c r="AQ421" s="4"/>
      <c r="AR421" s="4"/>
      <c r="AS421" s="4"/>
      <c r="AT421" s="4"/>
      <c r="AU421" s="4"/>
      <c r="AV421" s="4"/>
      <c r="AW421" s="4"/>
      <c r="AX421" s="4"/>
      <c r="AY421" s="4"/>
      <c r="AZ421" s="4"/>
      <c r="BA421" s="1"/>
      <c r="BB421" s="4"/>
      <c r="BC421" s="1"/>
      <c r="BD421" s="4"/>
      <c r="BE421" s="4"/>
    </row>
    <row r="422" spans="1:57" x14ac:dyDescent="0.15">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1"/>
      <c r="AH422" s="4"/>
      <c r="AI422" s="4"/>
      <c r="AJ422" s="4"/>
      <c r="AK422" s="4"/>
      <c r="AL422" s="4"/>
      <c r="AM422" s="4"/>
      <c r="AN422" s="4"/>
      <c r="AO422" s="4"/>
      <c r="AP422" s="1"/>
      <c r="AQ422" s="4"/>
      <c r="AR422" s="4"/>
      <c r="AS422" s="4"/>
      <c r="AT422" s="4"/>
      <c r="AU422" s="4"/>
      <c r="AV422" s="4"/>
      <c r="AW422" s="4"/>
      <c r="AX422" s="4"/>
      <c r="AY422" s="4"/>
      <c r="AZ422" s="4"/>
      <c r="BA422" s="1"/>
      <c r="BB422" s="4"/>
      <c r="BC422" s="1"/>
      <c r="BD422" s="4"/>
      <c r="BE422" s="4"/>
    </row>
    <row r="423" spans="1:57" x14ac:dyDescent="0.15">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c r="AG423" s="1"/>
      <c r="AH423" s="4"/>
      <c r="AI423" s="4"/>
      <c r="AJ423" s="4"/>
      <c r="AK423" s="4"/>
      <c r="AL423" s="4"/>
      <c r="AM423" s="4"/>
      <c r="AN423" s="4"/>
      <c r="AO423" s="4"/>
      <c r="AP423" s="1"/>
      <c r="AQ423" s="4"/>
      <c r="AR423" s="4"/>
      <c r="AS423" s="4"/>
      <c r="AT423" s="4"/>
      <c r="AU423" s="4"/>
      <c r="AV423" s="4"/>
      <c r="AW423" s="4"/>
      <c r="AX423" s="4"/>
      <c r="AY423" s="4"/>
      <c r="AZ423" s="4"/>
      <c r="BA423" s="1"/>
      <c r="BB423" s="4"/>
      <c r="BC423" s="1"/>
      <c r="BD423" s="4"/>
      <c r="BE423" s="4"/>
    </row>
    <row r="424" spans="1:57" x14ac:dyDescent="0.15">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c r="AG424" s="1"/>
      <c r="AH424" s="4"/>
      <c r="AI424" s="4"/>
      <c r="AJ424" s="4"/>
      <c r="AK424" s="4"/>
      <c r="AL424" s="4"/>
      <c r="AM424" s="4"/>
      <c r="AN424" s="4"/>
      <c r="AO424" s="4"/>
      <c r="AP424" s="1"/>
      <c r="AQ424" s="4"/>
      <c r="AR424" s="4"/>
      <c r="AS424" s="4"/>
      <c r="AT424" s="4"/>
      <c r="AU424" s="4"/>
      <c r="AV424" s="4"/>
      <c r="AW424" s="4"/>
      <c r="AX424" s="4"/>
      <c r="AY424" s="4"/>
      <c r="AZ424" s="4"/>
      <c r="BA424" s="1"/>
      <c r="BB424" s="4"/>
      <c r="BC424" s="1"/>
      <c r="BD424" s="4"/>
      <c r="BE424" s="4"/>
    </row>
    <row r="425" spans="1:57" x14ac:dyDescent="0.1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c r="AG425" s="1"/>
      <c r="AH425" s="4"/>
      <c r="AI425" s="4"/>
      <c r="AJ425" s="4"/>
      <c r="AK425" s="4"/>
      <c r="AL425" s="4"/>
      <c r="AM425" s="4"/>
      <c r="AN425" s="4"/>
      <c r="AO425" s="4"/>
      <c r="AP425" s="1"/>
      <c r="AQ425" s="4"/>
      <c r="AR425" s="4"/>
      <c r="AS425" s="4"/>
      <c r="AT425" s="4"/>
      <c r="AU425" s="4"/>
      <c r="AV425" s="4"/>
      <c r="AW425" s="4"/>
      <c r="AX425" s="4"/>
      <c r="AY425" s="4"/>
      <c r="AZ425" s="4"/>
      <c r="BA425" s="1"/>
      <c r="BB425" s="4"/>
      <c r="BC425" s="1"/>
      <c r="BD425" s="4"/>
      <c r="BE425" s="4"/>
    </row>
    <row r="426" spans="1:57" x14ac:dyDescent="0.15">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1"/>
      <c r="AH426" s="4"/>
      <c r="AI426" s="4"/>
      <c r="AJ426" s="4"/>
      <c r="AK426" s="4"/>
      <c r="AL426" s="4"/>
      <c r="AM426" s="4"/>
      <c r="AN426" s="4"/>
      <c r="AO426" s="4"/>
      <c r="AP426" s="1"/>
      <c r="AQ426" s="4"/>
      <c r="AR426" s="4"/>
      <c r="AS426" s="4"/>
      <c r="AT426" s="4"/>
      <c r="AU426" s="4"/>
      <c r="AV426" s="4"/>
      <c r="AW426" s="4"/>
      <c r="AX426" s="4"/>
      <c r="AY426" s="4"/>
      <c r="AZ426" s="4"/>
      <c r="BA426" s="1"/>
      <c r="BB426" s="4"/>
      <c r="BC426" s="1"/>
      <c r="BD426" s="4"/>
      <c r="BE426" s="4"/>
    </row>
    <row r="427" spans="1:57" x14ac:dyDescent="0.15">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c r="AG427" s="1"/>
      <c r="AH427" s="4"/>
      <c r="AI427" s="4"/>
      <c r="AJ427" s="4"/>
      <c r="AK427" s="4"/>
      <c r="AL427" s="4"/>
      <c r="AM427" s="4"/>
      <c r="AN427" s="4"/>
      <c r="AO427" s="4"/>
      <c r="AP427" s="1"/>
      <c r="AQ427" s="4"/>
      <c r="AR427" s="4"/>
      <c r="AS427" s="4"/>
      <c r="AT427" s="4"/>
      <c r="AU427" s="4"/>
      <c r="AV427" s="4"/>
      <c r="AW427" s="4"/>
      <c r="AX427" s="4"/>
      <c r="AY427" s="4"/>
      <c r="AZ427" s="4"/>
      <c r="BA427" s="1"/>
      <c r="BB427" s="4"/>
      <c r="BC427" s="1"/>
      <c r="BD427" s="4"/>
      <c r="BE427" s="4"/>
    </row>
    <row r="428" spans="1:57" x14ac:dyDescent="0.15">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c r="AG428" s="1"/>
      <c r="AH428" s="4"/>
      <c r="AI428" s="4"/>
      <c r="AJ428" s="4"/>
      <c r="AK428" s="4"/>
      <c r="AL428" s="4"/>
      <c r="AM428" s="4"/>
      <c r="AN428" s="4"/>
      <c r="AO428" s="4"/>
      <c r="AP428" s="1"/>
      <c r="AQ428" s="4"/>
      <c r="AR428" s="4"/>
      <c r="AS428" s="4"/>
      <c r="AT428" s="4"/>
      <c r="AU428" s="4"/>
      <c r="AV428" s="4"/>
      <c r="AW428" s="4"/>
      <c r="AX428" s="4"/>
      <c r="AY428" s="4"/>
      <c r="AZ428" s="4"/>
      <c r="BA428" s="1"/>
      <c r="BB428" s="4"/>
      <c r="BC428" s="1"/>
      <c r="BD428" s="4"/>
      <c r="BE428" s="4"/>
    </row>
    <row r="429" spans="1:57" x14ac:dyDescent="0.15">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1"/>
      <c r="AH429" s="4"/>
      <c r="AI429" s="4"/>
      <c r="AJ429" s="4"/>
      <c r="AK429" s="4"/>
      <c r="AL429" s="4"/>
      <c r="AM429" s="4"/>
      <c r="AN429" s="4"/>
      <c r="AO429" s="4"/>
      <c r="AP429" s="1"/>
      <c r="AQ429" s="4"/>
      <c r="AR429" s="4"/>
      <c r="AS429" s="4"/>
      <c r="AT429" s="4"/>
      <c r="AU429" s="4"/>
      <c r="AV429" s="4"/>
      <c r="AW429" s="4"/>
      <c r="AX429" s="4"/>
      <c r="AY429" s="4"/>
      <c r="AZ429" s="4"/>
      <c r="BA429" s="1"/>
      <c r="BB429" s="4"/>
      <c r="BC429" s="1"/>
      <c r="BD429" s="4"/>
      <c r="BE429" s="4"/>
    </row>
    <row r="430" spans="1:57" x14ac:dyDescent="0.15">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c r="AG430" s="1"/>
      <c r="AH430" s="4"/>
      <c r="AI430" s="4"/>
      <c r="AJ430" s="4"/>
      <c r="AK430" s="4"/>
      <c r="AL430" s="4"/>
      <c r="AM430" s="4"/>
      <c r="AN430" s="4"/>
      <c r="AO430" s="4"/>
      <c r="AP430" s="1"/>
      <c r="AQ430" s="4"/>
      <c r="AR430" s="4"/>
      <c r="AS430" s="4"/>
      <c r="AT430" s="4"/>
      <c r="AU430" s="4"/>
      <c r="AV430" s="4"/>
      <c r="AW430" s="4"/>
      <c r="AX430" s="4"/>
      <c r="AY430" s="4"/>
      <c r="AZ430" s="4"/>
      <c r="BA430" s="1"/>
      <c r="BB430" s="4"/>
      <c r="BC430" s="1"/>
      <c r="BD430" s="4"/>
      <c r="BE430" s="4"/>
    </row>
    <row r="431" spans="1:57" x14ac:dyDescent="0.15">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c r="AG431" s="1"/>
      <c r="AH431" s="4"/>
      <c r="AI431" s="4"/>
      <c r="AJ431" s="4"/>
      <c r="AK431" s="4"/>
      <c r="AL431" s="4"/>
      <c r="AM431" s="4"/>
      <c r="AN431" s="4"/>
      <c r="AO431" s="4"/>
      <c r="AP431" s="1"/>
      <c r="AQ431" s="4"/>
      <c r="AR431" s="4"/>
      <c r="AS431" s="4"/>
      <c r="AT431" s="4"/>
      <c r="AU431" s="4"/>
      <c r="AV431" s="4"/>
      <c r="AW431" s="4"/>
      <c r="AX431" s="4"/>
      <c r="AY431" s="4"/>
      <c r="AZ431" s="4"/>
      <c r="BA431" s="1"/>
      <c r="BB431" s="4"/>
      <c r="BC431" s="1"/>
      <c r="BD431" s="4"/>
      <c r="BE431" s="4"/>
    </row>
    <row r="432" spans="1:57" x14ac:dyDescent="0.15">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c r="AG432" s="1"/>
      <c r="AH432" s="4"/>
      <c r="AI432" s="4"/>
      <c r="AJ432" s="4"/>
      <c r="AK432" s="4"/>
      <c r="AL432" s="4"/>
      <c r="AM432" s="4"/>
      <c r="AN432" s="4"/>
      <c r="AO432" s="4"/>
      <c r="AP432" s="1"/>
      <c r="AQ432" s="4"/>
      <c r="AR432" s="4"/>
      <c r="AS432" s="4"/>
      <c r="AT432" s="4"/>
      <c r="AU432" s="4"/>
      <c r="AV432" s="4"/>
      <c r="AW432" s="4"/>
      <c r="AX432" s="4"/>
      <c r="AY432" s="4"/>
      <c r="AZ432" s="4"/>
      <c r="BA432" s="1"/>
      <c r="BB432" s="4"/>
      <c r="BC432" s="1"/>
      <c r="BD432" s="4"/>
      <c r="BE432" s="4"/>
    </row>
    <row r="433" spans="1:57" x14ac:dyDescent="0.15">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c r="AG433" s="1"/>
      <c r="AH433" s="4"/>
      <c r="AI433" s="4"/>
      <c r="AJ433" s="4"/>
      <c r="AK433" s="4"/>
      <c r="AL433" s="4"/>
      <c r="AM433" s="4"/>
      <c r="AN433" s="4"/>
      <c r="AO433" s="4"/>
      <c r="AP433" s="1"/>
      <c r="AQ433" s="4"/>
      <c r="AR433" s="4"/>
      <c r="AS433" s="4"/>
      <c r="AT433" s="4"/>
      <c r="AU433" s="4"/>
      <c r="AV433" s="4"/>
      <c r="AW433" s="4"/>
      <c r="AX433" s="4"/>
      <c r="AY433" s="4"/>
      <c r="AZ433" s="4"/>
      <c r="BA433" s="1"/>
      <c r="BB433" s="4"/>
      <c r="BC433" s="1"/>
      <c r="BD433" s="4"/>
      <c r="BE433" s="4"/>
    </row>
    <row r="434" spans="1:57" x14ac:dyDescent="0.15">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c r="AG434" s="1"/>
      <c r="AH434" s="4"/>
      <c r="AI434" s="4"/>
      <c r="AJ434" s="4"/>
      <c r="AK434" s="4"/>
      <c r="AL434" s="4"/>
      <c r="AM434" s="4"/>
      <c r="AN434" s="4"/>
      <c r="AO434" s="4"/>
      <c r="AP434" s="1"/>
      <c r="AQ434" s="4"/>
      <c r="AR434" s="4"/>
      <c r="AS434" s="4"/>
      <c r="AT434" s="4"/>
      <c r="AU434" s="4"/>
      <c r="AV434" s="4"/>
      <c r="AW434" s="4"/>
      <c r="AX434" s="4"/>
      <c r="AY434" s="4"/>
      <c r="AZ434" s="4"/>
      <c r="BA434" s="1"/>
      <c r="BB434" s="4"/>
      <c r="BC434" s="1"/>
      <c r="BD434" s="4"/>
      <c r="BE434" s="4"/>
    </row>
    <row r="435" spans="1:57" x14ac:dyDescent="0.1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c r="AG435" s="1"/>
      <c r="AH435" s="4"/>
      <c r="AI435" s="4"/>
      <c r="AJ435" s="4"/>
      <c r="AK435" s="4"/>
      <c r="AL435" s="4"/>
      <c r="AM435" s="4"/>
      <c r="AN435" s="4"/>
      <c r="AO435" s="4"/>
      <c r="AP435" s="1"/>
      <c r="AQ435" s="4"/>
      <c r="AR435" s="4"/>
      <c r="AS435" s="4"/>
      <c r="AT435" s="4"/>
      <c r="AU435" s="4"/>
      <c r="AV435" s="4"/>
      <c r="AW435" s="4"/>
      <c r="AX435" s="4"/>
      <c r="AY435" s="4"/>
      <c r="AZ435" s="4"/>
      <c r="BA435" s="1"/>
      <c r="BB435" s="4"/>
      <c r="BC435" s="1"/>
      <c r="BD435" s="4"/>
      <c r="BE435" s="4"/>
    </row>
    <row r="436" spans="1:57" x14ac:dyDescent="0.15">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c r="AG436" s="1"/>
      <c r="AH436" s="4"/>
      <c r="AI436" s="4"/>
      <c r="AJ436" s="4"/>
      <c r="AK436" s="4"/>
      <c r="AL436" s="4"/>
      <c r="AM436" s="4"/>
      <c r="AN436" s="4"/>
      <c r="AO436" s="4"/>
      <c r="AP436" s="1"/>
      <c r="AQ436" s="4"/>
      <c r="AR436" s="4"/>
      <c r="AS436" s="4"/>
      <c r="AT436" s="4"/>
      <c r="AU436" s="4"/>
      <c r="AV436" s="4"/>
      <c r="AW436" s="4"/>
      <c r="AX436" s="4"/>
      <c r="AY436" s="4"/>
      <c r="AZ436" s="4"/>
      <c r="BA436" s="1"/>
      <c r="BB436" s="4"/>
      <c r="BC436" s="1"/>
      <c r="BD436" s="4"/>
      <c r="BE436" s="4"/>
    </row>
    <row r="437" spans="1:57" x14ac:dyDescent="0.15">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c r="AG437" s="1"/>
      <c r="AH437" s="4"/>
      <c r="AI437" s="4"/>
      <c r="AJ437" s="4"/>
      <c r="AK437" s="4"/>
      <c r="AL437" s="4"/>
      <c r="AM437" s="4"/>
      <c r="AN437" s="4"/>
      <c r="AO437" s="4"/>
      <c r="AP437" s="1"/>
      <c r="AQ437" s="4"/>
      <c r="AR437" s="4"/>
      <c r="AS437" s="4"/>
      <c r="AT437" s="4"/>
      <c r="AU437" s="4"/>
      <c r="AV437" s="4"/>
      <c r="AW437" s="4"/>
      <c r="AX437" s="4"/>
      <c r="AY437" s="4"/>
      <c r="AZ437" s="4"/>
      <c r="BA437" s="1"/>
      <c r="BB437" s="4"/>
      <c r="BC437" s="1"/>
      <c r="BD437" s="4"/>
      <c r="BE437" s="4"/>
    </row>
    <row r="438" spans="1:57" x14ac:dyDescent="0.15">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c r="AG438" s="1"/>
      <c r="AH438" s="4"/>
      <c r="AI438" s="4"/>
      <c r="AJ438" s="4"/>
      <c r="AK438" s="4"/>
      <c r="AL438" s="4"/>
      <c r="AM438" s="4"/>
      <c r="AN438" s="4"/>
      <c r="AO438" s="4"/>
      <c r="AP438" s="1"/>
      <c r="AQ438" s="4"/>
      <c r="AR438" s="4"/>
      <c r="AS438" s="4"/>
      <c r="AT438" s="4"/>
      <c r="AU438" s="4"/>
      <c r="AV438" s="4"/>
      <c r="AW438" s="4"/>
      <c r="AX438" s="4"/>
      <c r="AY438" s="4"/>
      <c r="AZ438" s="4"/>
      <c r="BA438" s="1"/>
      <c r="BB438" s="4"/>
      <c r="BC438" s="1"/>
      <c r="BD438" s="4"/>
      <c r="BE438" s="4"/>
    </row>
    <row r="439" spans="1:57" x14ac:dyDescent="0.15">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c r="AG439" s="1"/>
      <c r="AH439" s="4"/>
      <c r="AI439" s="4"/>
      <c r="AJ439" s="4"/>
      <c r="AK439" s="4"/>
      <c r="AL439" s="4"/>
      <c r="AM439" s="4"/>
      <c r="AN439" s="4"/>
      <c r="AO439" s="4"/>
      <c r="AP439" s="1"/>
      <c r="AQ439" s="4"/>
      <c r="AR439" s="4"/>
      <c r="AS439" s="4"/>
      <c r="AT439" s="4"/>
      <c r="AU439" s="4"/>
      <c r="AV439" s="4"/>
      <c r="AW439" s="4"/>
      <c r="AX439" s="4"/>
      <c r="AY439" s="4"/>
      <c r="AZ439" s="4"/>
      <c r="BA439" s="1"/>
      <c r="BB439" s="4"/>
      <c r="BC439" s="1"/>
      <c r="BD439" s="4"/>
      <c r="BE439" s="4"/>
    </row>
    <row r="440" spans="1:57" x14ac:dyDescent="0.15">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c r="AG440" s="1"/>
      <c r="AH440" s="4"/>
      <c r="AI440" s="4"/>
      <c r="AJ440" s="4"/>
      <c r="AK440" s="4"/>
      <c r="AL440" s="4"/>
      <c r="AM440" s="4"/>
      <c r="AN440" s="4"/>
      <c r="AO440" s="4"/>
      <c r="AP440" s="1"/>
      <c r="AQ440" s="4"/>
      <c r="AR440" s="4"/>
      <c r="AS440" s="4"/>
      <c r="AT440" s="4"/>
      <c r="AU440" s="4"/>
      <c r="AV440" s="4"/>
      <c r="AW440" s="4"/>
      <c r="AX440" s="4"/>
      <c r="AY440" s="4"/>
      <c r="AZ440" s="4"/>
      <c r="BA440" s="1"/>
      <c r="BB440" s="4"/>
      <c r="BC440" s="1"/>
      <c r="BD440" s="4"/>
      <c r="BE440" s="4"/>
    </row>
    <row r="441" spans="1:57" x14ac:dyDescent="0.15">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c r="AG441" s="1"/>
      <c r="AH441" s="4"/>
      <c r="AI441" s="4"/>
      <c r="AJ441" s="4"/>
      <c r="AK441" s="4"/>
      <c r="AL441" s="4"/>
      <c r="AM441" s="4"/>
      <c r="AN441" s="4"/>
      <c r="AO441" s="4"/>
      <c r="AP441" s="1"/>
      <c r="AQ441" s="4"/>
      <c r="AR441" s="4"/>
      <c r="AS441" s="4"/>
      <c r="AT441" s="4"/>
      <c r="AU441" s="4"/>
      <c r="AV441" s="4"/>
      <c r="AW441" s="4"/>
      <c r="AX441" s="4"/>
      <c r="AY441" s="4"/>
      <c r="AZ441" s="4"/>
      <c r="BA441" s="1"/>
      <c r="BB441" s="4"/>
      <c r="BC441" s="1"/>
      <c r="BD441" s="4"/>
      <c r="BE441" s="4"/>
    </row>
    <row r="442" spans="1:57" x14ac:dyDescent="0.15">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c r="AG442" s="1"/>
      <c r="AH442" s="4"/>
      <c r="AI442" s="4"/>
      <c r="AJ442" s="4"/>
      <c r="AK442" s="4"/>
      <c r="AL442" s="4"/>
      <c r="AM442" s="4"/>
      <c r="AN442" s="4"/>
      <c r="AO442" s="4"/>
      <c r="AP442" s="1"/>
      <c r="AQ442" s="4"/>
      <c r="AR442" s="4"/>
      <c r="AS442" s="4"/>
      <c r="AT442" s="4"/>
      <c r="AU442" s="4"/>
      <c r="AV442" s="4"/>
      <c r="AW442" s="4"/>
      <c r="AX442" s="4"/>
      <c r="AY442" s="4"/>
      <c r="AZ442" s="4"/>
      <c r="BA442" s="1"/>
      <c r="BB442" s="4"/>
      <c r="BC442" s="1"/>
      <c r="BD442" s="4"/>
      <c r="BE442" s="4"/>
    </row>
    <row r="443" spans="1:57" x14ac:dyDescent="0.15">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c r="AG443" s="1"/>
      <c r="AH443" s="4"/>
      <c r="AI443" s="4"/>
      <c r="AJ443" s="4"/>
      <c r="AK443" s="4"/>
      <c r="AL443" s="4"/>
      <c r="AM443" s="4"/>
      <c r="AN443" s="4"/>
      <c r="AO443" s="4"/>
      <c r="AP443" s="1"/>
      <c r="AQ443" s="4"/>
      <c r="AR443" s="4"/>
      <c r="AS443" s="4"/>
      <c r="AT443" s="4"/>
      <c r="AU443" s="4"/>
      <c r="AV443" s="4"/>
      <c r="AW443" s="4"/>
      <c r="AX443" s="4"/>
      <c r="AY443" s="4"/>
      <c r="AZ443" s="4"/>
      <c r="BA443" s="1"/>
      <c r="BB443" s="4"/>
      <c r="BC443" s="1"/>
      <c r="BD443" s="4"/>
      <c r="BE443" s="4"/>
    </row>
    <row r="444" spans="1:57" x14ac:dyDescent="0.15">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c r="AG444" s="1"/>
      <c r="AH444" s="4"/>
      <c r="AI444" s="4"/>
      <c r="AJ444" s="4"/>
      <c r="AK444" s="4"/>
      <c r="AL444" s="4"/>
      <c r="AM444" s="4"/>
      <c r="AN444" s="4"/>
      <c r="AO444" s="4"/>
      <c r="AP444" s="1"/>
      <c r="AQ444" s="4"/>
      <c r="AR444" s="4"/>
      <c r="AS444" s="4"/>
      <c r="AT444" s="4"/>
      <c r="AU444" s="4"/>
      <c r="AV444" s="4"/>
      <c r="AW444" s="4"/>
      <c r="AX444" s="4"/>
      <c r="AY444" s="4"/>
      <c r="AZ444" s="4"/>
      <c r="BA444" s="1"/>
      <c r="BB444" s="4"/>
      <c r="BC444" s="1"/>
      <c r="BD444" s="4"/>
      <c r="BE444" s="4"/>
    </row>
    <row r="445" spans="1:57" x14ac:dyDescent="0.1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c r="AG445" s="1"/>
      <c r="AH445" s="4"/>
      <c r="AI445" s="4"/>
      <c r="AJ445" s="4"/>
      <c r="AK445" s="4"/>
      <c r="AL445" s="4"/>
      <c r="AM445" s="4"/>
      <c r="AN445" s="4"/>
      <c r="AO445" s="4"/>
      <c r="AP445" s="1"/>
      <c r="AQ445" s="4"/>
      <c r="AR445" s="4"/>
      <c r="AS445" s="4"/>
      <c r="AT445" s="4"/>
      <c r="AU445" s="4"/>
      <c r="AV445" s="4"/>
      <c r="AW445" s="4"/>
      <c r="AX445" s="4"/>
      <c r="AY445" s="4"/>
      <c r="AZ445" s="4"/>
      <c r="BA445" s="1"/>
      <c r="BB445" s="4"/>
      <c r="BC445" s="1"/>
      <c r="BD445" s="4"/>
      <c r="BE445" s="4"/>
    </row>
    <row r="446" spans="1:57" x14ac:dyDescent="0.15">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c r="AG446" s="1"/>
      <c r="AH446" s="4"/>
      <c r="AI446" s="4"/>
      <c r="AJ446" s="4"/>
      <c r="AK446" s="4"/>
      <c r="AL446" s="4"/>
      <c r="AM446" s="4"/>
      <c r="AN446" s="4"/>
      <c r="AO446" s="4"/>
      <c r="AP446" s="1"/>
      <c r="AQ446" s="4"/>
      <c r="AR446" s="4"/>
      <c r="AS446" s="4"/>
      <c r="AT446" s="4"/>
      <c r="AU446" s="4"/>
      <c r="AV446" s="4"/>
      <c r="AW446" s="4"/>
      <c r="AX446" s="4"/>
      <c r="AY446" s="4"/>
      <c r="AZ446" s="4"/>
      <c r="BA446" s="1"/>
      <c r="BB446" s="4"/>
      <c r="BC446" s="1"/>
      <c r="BD446" s="4"/>
      <c r="BE446" s="4"/>
    </row>
    <row r="447" spans="1:57" x14ac:dyDescent="0.15">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c r="AG447" s="1"/>
      <c r="AH447" s="4"/>
      <c r="AI447" s="4"/>
      <c r="AJ447" s="4"/>
      <c r="AK447" s="4"/>
      <c r="AL447" s="4"/>
      <c r="AM447" s="4"/>
      <c r="AN447" s="4"/>
      <c r="AO447" s="4"/>
      <c r="AP447" s="1"/>
      <c r="AQ447" s="4"/>
      <c r="AR447" s="4"/>
      <c r="AS447" s="4"/>
      <c r="AT447" s="4"/>
      <c r="AU447" s="4"/>
      <c r="AV447" s="4"/>
      <c r="AW447" s="4"/>
      <c r="AX447" s="4"/>
      <c r="AY447" s="4"/>
      <c r="AZ447" s="4"/>
      <c r="BA447" s="1"/>
      <c r="BB447" s="4"/>
      <c r="BC447" s="1"/>
      <c r="BD447" s="4"/>
      <c r="BE447" s="4"/>
    </row>
    <row r="448" spans="1:57" x14ac:dyDescent="0.15">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c r="AG448" s="1"/>
      <c r="AH448" s="4"/>
      <c r="AI448" s="4"/>
      <c r="AJ448" s="4"/>
      <c r="AK448" s="4"/>
      <c r="AL448" s="4"/>
      <c r="AM448" s="4"/>
      <c r="AN448" s="4"/>
      <c r="AO448" s="4"/>
      <c r="AP448" s="1"/>
      <c r="AQ448" s="4"/>
      <c r="AR448" s="4"/>
      <c r="AS448" s="4"/>
      <c r="AT448" s="4"/>
      <c r="AU448" s="4"/>
      <c r="AV448" s="4"/>
      <c r="AW448" s="4"/>
      <c r="AX448" s="4"/>
      <c r="AY448" s="4"/>
      <c r="AZ448" s="4"/>
      <c r="BA448" s="1"/>
      <c r="BB448" s="4"/>
      <c r="BC448" s="1"/>
      <c r="BD448" s="4"/>
      <c r="BE448" s="4"/>
    </row>
    <row r="449" spans="1:57" x14ac:dyDescent="0.15">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c r="AG449" s="1"/>
      <c r="AH449" s="4"/>
      <c r="AI449" s="4"/>
      <c r="AJ449" s="4"/>
      <c r="AK449" s="4"/>
      <c r="AL449" s="4"/>
      <c r="AM449" s="4"/>
      <c r="AN449" s="4"/>
      <c r="AO449" s="4"/>
      <c r="AP449" s="1"/>
      <c r="AQ449" s="4"/>
      <c r="AR449" s="4"/>
      <c r="AS449" s="4"/>
      <c r="AT449" s="4"/>
      <c r="AU449" s="4"/>
      <c r="AV449" s="4"/>
      <c r="AW449" s="4"/>
      <c r="AX449" s="4"/>
      <c r="AY449" s="4"/>
      <c r="AZ449" s="4"/>
      <c r="BA449" s="1"/>
      <c r="BB449" s="4"/>
      <c r="BC449" s="1"/>
      <c r="BD449" s="4"/>
      <c r="BE449" s="4"/>
    </row>
    <row r="450" spans="1:57" x14ac:dyDescent="0.15">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c r="AG450" s="1"/>
      <c r="AH450" s="4"/>
      <c r="AI450" s="4"/>
      <c r="AJ450" s="4"/>
      <c r="AK450" s="4"/>
      <c r="AL450" s="4"/>
      <c r="AM450" s="4"/>
      <c r="AN450" s="4"/>
      <c r="AO450" s="4"/>
      <c r="AP450" s="1"/>
      <c r="AQ450" s="4"/>
      <c r="AR450" s="4"/>
      <c r="AS450" s="4"/>
      <c r="AT450" s="4"/>
      <c r="AU450" s="4"/>
      <c r="AV450" s="4"/>
      <c r="AW450" s="4"/>
      <c r="AX450" s="4"/>
      <c r="AY450" s="4"/>
      <c r="AZ450" s="4"/>
      <c r="BA450" s="1"/>
      <c r="BB450" s="4"/>
      <c r="BC450" s="1"/>
      <c r="BD450" s="4"/>
      <c r="BE450" s="4"/>
    </row>
    <row r="451" spans="1:57" x14ac:dyDescent="0.15">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c r="AG451" s="1"/>
      <c r="AH451" s="4"/>
      <c r="AI451" s="4"/>
      <c r="AJ451" s="4"/>
      <c r="AK451" s="4"/>
      <c r="AL451" s="4"/>
      <c r="AM451" s="4"/>
      <c r="AN451" s="4"/>
      <c r="AO451" s="4"/>
      <c r="AP451" s="1"/>
      <c r="AQ451" s="4"/>
      <c r="AR451" s="4"/>
      <c r="AS451" s="4"/>
      <c r="AT451" s="4"/>
      <c r="AU451" s="4"/>
      <c r="AV451" s="4"/>
      <c r="AW451" s="4"/>
      <c r="AX451" s="4"/>
      <c r="AY451" s="4"/>
      <c r="AZ451" s="4"/>
      <c r="BA451" s="1"/>
      <c r="BB451" s="4"/>
      <c r="BC451" s="1"/>
      <c r="BD451" s="4"/>
      <c r="BE451" s="4"/>
    </row>
    <row r="452" spans="1:57" x14ac:dyDescent="0.15">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c r="AG452" s="1"/>
      <c r="AH452" s="4"/>
      <c r="AI452" s="4"/>
      <c r="AJ452" s="4"/>
      <c r="AK452" s="4"/>
      <c r="AL452" s="4"/>
      <c r="AM452" s="4"/>
      <c r="AN452" s="4"/>
      <c r="AO452" s="4"/>
      <c r="AP452" s="1"/>
      <c r="AQ452" s="4"/>
      <c r="AR452" s="4"/>
      <c r="AS452" s="4"/>
      <c r="AT452" s="4"/>
      <c r="AU452" s="4"/>
      <c r="AV452" s="4"/>
      <c r="AW452" s="4"/>
      <c r="AX452" s="4"/>
      <c r="AY452" s="4"/>
      <c r="AZ452" s="4"/>
      <c r="BA452" s="1"/>
      <c r="BB452" s="4"/>
      <c r="BC452" s="1"/>
      <c r="BD452" s="4"/>
      <c r="BE452" s="4"/>
    </row>
    <row r="453" spans="1:57" x14ac:dyDescent="0.15">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c r="AG453" s="1"/>
      <c r="AH453" s="4"/>
      <c r="AI453" s="4"/>
      <c r="AJ453" s="4"/>
      <c r="AK453" s="4"/>
      <c r="AL453" s="4"/>
      <c r="AM453" s="4"/>
      <c r="AN453" s="4"/>
      <c r="AO453" s="4"/>
      <c r="AP453" s="1"/>
      <c r="AQ453" s="4"/>
      <c r="AR453" s="4"/>
      <c r="AS453" s="4"/>
      <c r="AT453" s="4"/>
      <c r="AU453" s="4"/>
      <c r="AV453" s="4"/>
      <c r="AW453" s="4"/>
      <c r="AX453" s="4"/>
      <c r="AY453" s="4"/>
      <c r="AZ453" s="4"/>
      <c r="BA453" s="1"/>
      <c r="BB453" s="4"/>
      <c r="BC453" s="1"/>
      <c r="BD453" s="4"/>
      <c r="BE453" s="4"/>
    </row>
    <row r="454" spans="1:57" x14ac:dyDescent="0.15">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c r="AG454" s="1"/>
      <c r="AH454" s="4"/>
      <c r="AI454" s="4"/>
      <c r="AJ454" s="4"/>
      <c r="AK454" s="4"/>
      <c r="AL454" s="4"/>
      <c r="AM454" s="4"/>
      <c r="AN454" s="4"/>
      <c r="AO454" s="4"/>
      <c r="AP454" s="1"/>
      <c r="AQ454" s="4"/>
      <c r="AR454" s="4"/>
      <c r="AS454" s="4"/>
      <c r="AT454" s="4"/>
      <c r="AU454" s="4"/>
      <c r="AV454" s="4"/>
      <c r="AW454" s="4"/>
      <c r="AX454" s="4"/>
      <c r="AY454" s="4"/>
      <c r="AZ454" s="4"/>
      <c r="BA454" s="1"/>
      <c r="BB454" s="4"/>
      <c r="BC454" s="1"/>
      <c r="BD454" s="4"/>
      <c r="BE454" s="4"/>
    </row>
    <row r="455" spans="1:57" x14ac:dyDescent="0.1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c r="AG455" s="1"/>
      <c r="AH455" s="4"/>
      <c r="AI455" s="4"/>
      <c r="AJ455" s="4"/>
      <c r="AK455" s="4"/>
      <c r="AL455" s="4"/>
      <c r="AM455" s="4"/>
      <c r="AN455" s="4"/>
      <c r="AO455" s="4"/>
      <c r="AP455" s="1"/>
      <c r="AQ455" s="4"/>
      <c r="AR455" s="4"/>
      <c r="AS455" s="4"/>
      <c r="AT455" s="4"/>
      <c r="AU455" s="4"/>
      <c r="AV455" s="4"/>
      <c r="AW455" s="4"/>
      <c r="AX455" s="4"/>
      <c r="AY455" s="4"/>
      <c r="AZ455" s="4"/>
      <c r="BA455" s="1"/>
      <c r="BB455" s="4"/>
      <c r="BC455" s="1"/>
      <c r="BD455" s="4"/>
      <c r="BE455" s="4"/>
    </row>
    <row r="456" spans="1:57" x14ac:dyDescent="0.15">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c r="AG456" s="1"/>
      <c r="AH456" s="4"/>
      <c r="AI456" s="4"/>
      <c r="AJ456" s="4"/>
      <c r="AK456" s="4"/>
      <c r="AL456" s="4"/>
      <c r="AM456" s="4"/>
      <c r="AN456" s="4"/>
      <c r="AO456" s="4"/>
      <c r="AP456" s="1"/>
      <c r="AQ456" s="4"/>
      <c r="AR456" s="4"/>
      <c r="AS456" s="4"/>
      <c r="AT456" s="4"/>
      <c r="AU456" s="4"/>
      <c r="AV456" s="4"/>
      <c r="AW456" s="4"/>
      <c r="AX456" s="4"/>
      <c r="AY456" s="4"/>
      <c r="AZ456" s="4"/>
      <c r="BA456" s="1"/>
      <c r="BB456" s="4"/>
      <c r="BC456" s="1"/>
      <c r="BD456" s="4"/>
      <c r="BE456" s="4"/>
    </row>
    <row r="457" spans="1:57" x14ac:dyDescent="0.15">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c r="AG457" s="1"/>
      <c r="AH457" s="4"/>
      <c r="AI457" s="4"/>
      <c r="AJ457" s="4"/>
      <c r="AK457" s="4"/>
      <c r="AL457" s="4"/>
      <c r="AM457" s="4"/>
      <c r="AN457" s="4"/>
      <c r="AO457" s="4"/>
      <c r="AP457" s="1"/>
      <c r="AQ457" s="4"/>
      <c r="AR457" s="4"/>
      <c r="AS457" s="4"/>
      <c r="AT457" s="4"/>
      <c r="AU457" s="4"/>
      <c r="AV457" s="4"/>
      <c r="AW457" s="4"/>
      <c r="AX457" s="4"/>
      <c r="AY457" s="4"/>
      <c r="AZ457" s="4"/>
      <c r="BA457" s="1"/>
      <c r="BB457" s="4"/>
      <c r="BC457" s="1"/>
      <c r="BD457" s="4"/>
      <c r="BE457" s="4"/>
    </row>
    <row r="458" spans="1:57" x14ac:dyDescent="0.15">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c r="AG458" s="1"/>
      <c r="AH458" s="4"/>
      <c r="AI458" s="4"/>
      <c r="AJ458" s="4"/>
      <c r="AK458" s="4"/>
      <c r="AL458" s="4"/>
      <c r="AM458" s="4"/>
      <c r="AN458" s="4"/>
      <c r="AO458" s="4"/>
      <c r="AP458" s="1"/>
      <c r="AQ458" s="4"/>
      <c r="AR458" s="4"/>
      <c r="AS458" s="4"/>
      <c r="AT458" s="4"/>
      <c r="AU458" s="4"/>
      <c r="AV458" s="4"/>
      <c r="AW458" s="4"/>
      <c r="AX458" s="4"/>
      <c r="AY458" s="4"/>
      <c r="AZ458" s="4"/>
      <c r="BA458" s="1"/>
      <c r="BB458" s="4"/>
      <c r="BC458" s="1"/>
      <c r="BD458" s="4"/>
      <c r="BE458" s="4"/>
    </row>
    <row r="459" spans="1:57" x14ac:dyDescent="0.15">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c r="AG459" s="1"/>
      <c r="AH459" s="4"/>
      <c r="AI459" s="4"/>
      <c r="AJ459" s="4"/>
      <c r="AK459" s="4"/>
      <c r="AL459" s="4"/>
      <c r="AM459" s="4"/>
      <c r="AN459" s="4"/>
      <c r="AO459" s="4"/>
      <c r="AP459" s="1"/>
      <c r="AQ459" s="4"/>
      <c r="AR459" s="4"/>
      <c r="AS459" s="4"/>
      <c r="AT459" s="4"/>
      <c r="AU459" s="4"/>
      <c r="AV459" s="4"/>
      <c r="AW459" s="4"/>
      <c r="AX459" s="4"/>
      <c r="AY459" s="4"/>
      <c r="AZ459" s="4"/>
      <c r="BA459" s="1"/>
      <c r="BB459" s="4"/>
      <c r="BC459" s="1"/>
      <c r="BD459" s="4"/>
      <c r="BE459" s="4"/>
    </row>
    <row r="460" spans="1:57" x14ac:dyDescent="0.15">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c r="AG460" s="1"/>
      <c r="AH460" s="4"/>
      <c r="AI460" s="4"/>
      <c r="AJ460" s="4"/>
      <c r="AK460" s="4"/>
      <c r="AL460" s="4"/>
      <c r="AM460" s="4"/>
      <c r="AN460" s="4"/>
      <c r="AO460" s="4"/>
      <c r="AP460" s="1"/>
      <c r="AQ460" s="4"/>
      <c r="AR460" s="4"/>
      <c r="AS460" s="4"/>
      <c r="AT460" s="4"/>
      <c r="AU460" s="4"/>
      <c r="AV460" s="4"/>
      <c r="AW460" s="4"/>
      <c r="AX460" s="4"/>
      <c r="AY460" s="4"/>
      <c r="AZ460" s="4"/>
      <c r="BA460" s="1"/>
      <c r="BB460" s="4"/>
      <c r="BC460" s="1"/>
      <c r="BD460" s="4"/>
      <c r="BE460" s="4"/>
    </row>
    <row r="461" spans="1:57" x14ac:dyDescent="0.15">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c r="AG461" s="1"/>
      <c r="AH461" s="4"/>
      <c r="AI461" s="4"/>
      <c r="AJ461" s="4"/>
      <c r="AK461" s="4"/>
      <c r="AL461" s="4"/>
      <c r="AM461" s="4"/>
      <c r="AN461" s="4"/>
      <c r="AO461" s="4"/>
      <c r="AP461" s="1"/>
      <c r="AQ461" s="4"/>
      <c r="AR461" s="4"/>
      <c r="AS461" s="4"/>
      <c r="AT461" s="4"/>
      <c r="AU461" s="4"/>
      <c r="AV461" s="4"/>
      <c r="AW461" s="4"/>
      <c r="AX461" s="4"/>
      <c r="AY461" s="4"/>
      <c r="AZ461" s="4"/>
      <c r="BA461" s="1"/>
      <c r="BB461" s="4"/>
      <c r="BC461" s="1"/>
      <c r="BD461" s="4"/>
      <c r="BE461" s="4"/>
    </row>
    <row r="462" spans="1:57" x14ac:dyDescent="0.15">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c r="AG462" s="1"/>
      <c r="AH462" s="4"/>
      <c r="AI462" s="4"/>
      <c r="AJ462" s="4"/>
      <c r="AK462" s="4"/>
      <c r="AL462" s="4"/>
      <c r="AM462" s="4"/>
      <c r="AN462" s="4"/>
      <c r="AO462" s="4"/>
      <c r="AP462" s="1"/>
      <c r="AQ462" s="4"/>
      <c r="AR462" s="4"/>
      <c r="AS462" s="4"/>
      <c r="AT462" s="4"/>
      <c r="AU462" s="4"/>
      <c r="AV462" s="4"/>
      <c r="AW462" s="4"/>
      <c r="AX462" s="4"/>
      <c r="AY462" s="4"/>
      <c r="AZ462" s="4"/>
      <c r="BA462" s="1"/>
      <c r="BB462" s="4"/>
      <c r="BC462" s="1"/>
      <c r="BD462" s="4"/>
      <c r="BE462" s="4"/>
    </row>
    <row r="463" spans="1:57" x14ac:dyDescent="0.15">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c r="AG463" s="1"/>
      <c r="AH463" s="4"/>
      <c r="AI463" s="4"/>
      <c r="AJ463" s="4"/>
      <c r="AK463" s="4"/>
      <c r="AL463" s="4"/>
      <c r="AM463" s="4"/>
      <c r="AN463" s="4"/>
      <c r="AO463" s="4"/>
      <c r="AP463" s="1"/>
      <c r="AQ463" s="4"/>
      <c r="AR463" s="4"/>
      <c r="AS463" s="4"/>
      <c r="AT463" s="4"/>
      <c r="AU463" s="4"/>
      <c r="AV463" s="4"/>
      <c r="AW463" s="4"/>
      <c r="AX463" s="4"/>
      <c r="AY463" s="4"/>
      <c r="AZ463" s="4"/>
      <c r="BA463" s="1"/>
      <c r="BB463" s="4"/>
      <c r="BC463" s="1"/>
      <c r="BD463" s="4"/>
      <c r="BE463" s="4"/>
    </row>
    <row r="464" spans="1:57" x14ac:dyDescent="0.15">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c r="AG464" s="1"/>
      <c r="AH464" s="4"/>
      <c r="AI464" s="4"/>
      <c r="AJ464" s="4"/>
      <c r="AK464" s="4"/>
      <c r="AL464" s="4"/>
      <c r="AM464" s="4"/>
      <c r="AN464" s="4"/>
      <c r="AO464" s="4"/>
      <c r="AP464" s="1"/>
      <c r="AQ464" s="4"/>
      <c r="AR464" s="4"/>
      <c r="AS464" s="4"/>
      <c r="AT464" s="4"/>
      <c r="AU464" s="4"/>
      <c r="AV464" s="4"/>
      <c r="AW464" s="4"/>
      <c r="AX464" s="4"/>
      <c r="AY464" s="4"/>
      <c r="AZ464" s="4"/>
      <c r="BA464" s="1"/>
      <c r="BB464" s="4"/>
      <c r="BC464" s="1"/>
      <c r="BD464" s="4"/>
      <c r="BE464" s="4"/>
    </row>
    <row r="465" spans="1:57" x14ac:dyDescent="0.1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c r="AG465" s="1"/>
      <c r="AH465" s="4"/>
      <c r="AI465" s="4"/>
      <c r="AJ465" s="4"/>
      <c r="AK465" s="4"/>
      <c r="AL465" s="4"/>
      <c r="AM465" s="4"/>
      <c r="AN465" s="4"/>
      <c r="AO465" s="4"/>
      <c r="AP465" s="1"/>
      <c r="AQ465" s="4"/>
      <c r="AR465" s="4"/>
      <c r="AS465" s="4"/>
      <c r="AT465" s="4"/>
      <c r="AU465" s="4"/>
      <c r="AV465" s="4"/>
      <c r="AW465" s="4"/>
      <c r="AX465" s="4"/>
      <c r="AY465" s="4"/>
      <c r="AZ465" s="4"/>
      <c r="BA465" s="1"/>
      <c r="BB465" s="4"/>
      <c r="BC465" s="1"/>
      <c r="BD465" s="4"/>
      <c r="BE465" s="4"/>
    </row>
    <row r="466" spans="1:57" x14ac:dyDescent="0.15">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c r="AG466" s="1"/>
      <c r="AH466" s="4"/>
      <c r="AI466" s="4"/>
      <c r="AJ466" s="4"/>
      <c r="AK466" s="4"/>
      <c r="AL466" s="4"/>
      <c r="AM466" s="4"/>
      <c r="AN466" s="4"/>
      <c r="AO466" s="4"/>
      <c r="AP466" s="1"/>
      <c r="AQ466" s="4"/>
      <c r="AR466" s="4"/>
      <c r="AS466" s="4"/>
      <c r="AT466" s="4"/>
      <c r="AU466" s="4"/>
      <c r="AV466" s="4"/>
      <c r="AW466" s="4"/>
      <c r="AX466" s="4"/>
      <c r="AY466" s="4"/>
      <c r="AZ466" s="4"/>
      <c r="BA466" s="1"/>
      <c r="BB466" s="4"/>
      <c r="BC466" s="1"/>
      <c r="BD466" s="4"/>
      <c r="BE466" s="4"/>
    </row>
    <row r="467" spans="1:57" x14ac:dyDescent="0.15">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c r="AG467" s="1"/>
      <c r="AH467" s="4"/>
      <c r="AI467" s="4"/>
      <c r="AJ467" s="4"/>
      <c r="AK467" s="4"/>
      <c r="AL467" s="4"/>
      <c r="AM467" s="4"/>
      <c r="AN467" s="4"/>
      <c r="AO467" s="4"/>
      <c r="AP467" s="1"/>
      <c r="AQ467" s="4"/>
      <c r="AR467" s="4"/>
      <c r="AS467" s="4"/>
      <c r="AT467" s="4"/>
      <c r="AU467" s="4"/>
      <c r="AV467" s="4"/>
      <c r="AW467" s="4"/>
      <c r="AX467" s="4"/>
      <c r="AY467" s="4"/>
      <c r="AZ467" s="4"/>
      <c r="BA467" s="1"/>
      <c r="BB467" s="4"/>
      <c r="BC467" s="1"/>
      <c r="BD467" s="4"/>
      <c r="BE467" s="4"/>
    </row>
    <row r="468" spans="1:57" x14ac:dyDescent="0.15">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c r="AG468" s="1"/>
      <c r="AH468" s="4"/>
      <c r="AI468" s="4"/>
      <c r="AJ468" s="4"/>
      <c r="AK468" s="4"/>
      <c r="AL468" s="4"/>
      <c r="AM468" s="4"/>
      <c r="AN468" s="4"/>
      <c r="AO468" s="4"/>
      <c r="AP468" s="1"/>
      <c r="AQ468" s="4"/>
      <c r="AR468" s="4"/>
      <c r="AS468" s="4"/>
      <c r="AT468" s="4"/>
      <c r="AU468" s="4"/>
      <c r="AV468" s="4"/>
      <c r="AW468" s="4"/>
      <c r="AX468" s="4"/>
      <c r="AY468" s="4"/>
      <c r="AZ468" s="4"/>
      <c r="BA468" s="1"/>
      <c r="BB468" s="4"/>
      <c r="BC468" s="1"/>
      <c r="BD468" s="4"/>
      <c r="BE468" s="4"/>
    </row>
    <row r="469" spans="1:57" x14ac:dyDescent="0.15">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c r="AG469" s="1"/>
      <c r="AH469" s="4"/>
      <c r="AI469" s="4"/>
      <c r="AJ469" s="4"/>
      <c r="AK469" s="4"/>
      <c r="AL469" s="4"/>
      <c r="AM469" s="4"/>
      <c r="AN469" s="4"/>
      <c r="AO469" s="4"/>
      <c r="AP469" s="1"/>
      <c r="AQ469" s="4"/>
      <c r="AR469" s="4"/>
      <c r="AS469" s="4"/>
      <c r="AT469" s="4"/>
      <c r="AU469" s="4"/>
      <c r="AV469" s="4"/>
      <c r="AW469" s="4"/>
      <c r="AX469" s="4"/>
      <c r="AY469" s="4"/>
      <c r="AZ469" s="4"/>
      <c r="BA469" s="1"/>
      <c r="BB469" s="4"/>
      <c r="BC469" s="1"/>
      <c r="BD469" s="4"/>
      <c r="BE469" s="4"/>
    </row>
    <row r="470" spans="1:57" x14ac:dyDescent="0.15">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c r="AG470" s="1"/>
      <c r="AH470" s="4"/>
      <c r="AI470" s="4"/>
      <c r="AJ470" s="4"/>
      <c r="AK470" s="4"/>
      <c r="AL470" s="4"/>
      <c r="AM470" s="4"/>
      <c r="AN470" s="4"/>
      <c r="AO470" s="4"/>
      <c r="AP470" s="1"/>
      <c r="AQ470" s="4"/>
      <c r="AR470" s="4"/>
      <c r="AS470" s="4"/>
      <c r="AT470" s="4"/>
      <c r="AU470" s="4"/>
      <c r="AV470" s="4"/>
      <c r="AW470" s="4"/>
      <c r="AX470" s="4"/>
      <c r="AY470" s="4"/>
      <c r="AZ470" s="4"/>
      <c r="BA470" s="1"/>
      <c r="BB470" s="4"/>
      <c r="BC470" s="1"/>
      <c r="BD470" s="4"/>
      <c r="BE470" s="4"/>
    </row>
    <row r="471" spans="1:57" x14ac:dyDescent="0.15">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c r="AG471" s="1"/>
      <c r="AH471" s="4"/>
      <c r="AI471" s="4"/>
      <c r="AJ471" s="4"/>
      <c r="AK471" s="4"/>
      <c r="AL471" s="4"/>
      <c r="AM471" s="4"/>
      <c r="AN471" s="4"/>
      <c r="AO471" s="4"/>
      <c r="AP471" s="1"/>
      <c r="AQ471" s="4"/>
      <c r="AR471" s="4"/>
      <c r="AS471" s="4"/>
      <c r="AT471" s="4"/>
      <c r="AU471" s="4"/>
      <c r="AV471" s="4"/>
      <c r="AW471" s="4"/>
      <c r="AX471" s="4"/>
      <c r="AY471" s="4"/>
      <c r="AZ471" s="4"/>
      <c r="BA471" s="1"/>
      <c r="BB471" s="4"/>
      <c r="BC471" s="1"/>
      <c r="BD471" s="4"/>
      <c r="BE471" s="4"/>
    </row>
    <row r="472" spans="1:57" x14ac:dyDescent="0.15">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c r="AG472" s="1"/>
      <c r="AH472" s="4"/>
      <c r="AI472" s="4"/>
      <c r="AJ472" s="4"/>
      <c r="AK472" s="4"/>
      <c r="AL472" s="4"/>
      <c r="AM472" s="4"/>
      <c r="AN472" s="4"/>
      <c r="AO472" s="4"/>
      <c r="AP472" s="1"/>
      <c r="AQ472" s="4"/>
      <c r="AR472" s="4"/>
      <c r="AS472" s="4"/>
      <c r="AT472" s="4"/>
      <c r="AU472" s="4"/>
      <c r="AV472" s="4"/>
      <c r="AW472" s="4"/>
      <c r="AX472" s="4"/>
      <c r="AY472" s="4"/>
      <c r="AZ472" s="4"/>
      <c r="BA472" s="1"/>
      <c r="BB472" s="4"/>
      <c r="BC472" s="1"/>
      <c r="BD472" s="4"/>
      <c r="BE472" s="4"/>
    </row>
    <row r="473" spans="1:57" x14ac:dyDescent="0.15">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c r="AG473" s="1"/>
      <c r="AH473" s="4"/>
      <c r="AI473" s="4"/>
      <c r="AJ473" s="4"/>
      <c r="AK473" s="4"/>
      <c r="AL473" s="4"/>
      <c r="AM473" s="4"/>
      <c r="AN473" s="4"/>
      <c r="AO473" s="4"/>
      <c r="AP473" s="1"/>
      <c r="AQ473" s="4"/>
      <c r="AR473" s="4"/>
      <c r="AS473" s="4"/>
      <c r="AT473" s="4"/>
      <c r="AU473" s="4"/>
      <c r="AV473" s="4"/>
      <c r="AW473" s="4"/>
      <c r="AX473" s="4"/>
      <c r="AY473" s="4"/>
      <c r="AZ473" s="4"/>
      <c r="BA473" s="1"/>
      <c r="BB473" s="4"/>
      <c r="BC473" s="1"/>
      <c r="BD473" s="4"/>
      <c r="BE473" s="4"/>
    </row>
    <row r="474" spans="1:57" x14ac:dyDescent="0.15">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c r="AG474" s="1"/>
      <c r="AH474" s="4"/>
      <c r="AI474" s="4"/>
      <c r="AJ474" s="4"/>
      <c r="AK474" s="4"/>
      <c r="AL474" s="4"/>
      <c r="AM474" s="4"/>
      <c r="AN474" s="4"/>
      <c r="AO474" s="4"/>
      <c r="AP474" s="1"/>
      <c r="AQ474" s="4"/>
      <c r="AR474" s="4"/>
      <c r="AS474" s="4"/>
      <c r="AT474" s="4"/>
      <c r="AU474" s="4"/>
      <c r="AV474" s="4"/>
      <c r="AW474" s="4"/>
      <c r="AX474" s="4"/>
      <c r="AY474" s="4"/>
      <c r="AZ474" s="4"/>
      <c r="BA474" s="1"/>
      <c r="BB474" s="4"/>
      <c r="BC474" s="1"/>
      <c r="BD474" s="4"/>
      <c r="BE474" s="4"/>
    </row>
    <row r="475" spans="1:57" x14ac:dyDescent="0.1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c r="AG475" s="1"/>
      <c r="AH475" s="4"/>
      <c r="AI475" s="4"/>
      <c r="AJ475" s="4"/>
      <c r="AK475" s="4"/>
      <c r="AL475" s="4"/>
      <c r="AM475" s="4"/>
      <c r="AN475" s="4"/>
      <c r="AO475" s="4"/>
      <c r="AP475" s="1"/>
      <c r="AQ475" s="4"/>
      <c r="AR475" s="4"/>
      <c r="AS475" s="4"/>
      <c r="AT475" s="4"/>
      <c r="AU475" s="4"/>
      <c r="AV475" s="4"/>
      <c r="AW475" s="4"/>
      <c r="AX475" s="4"/>
      <c r="AY475" s="4"/>
      <c r="AZ475" s="4"/>
      <c r="BA475" s="1"/>
      <c r="BB475" s="4"/>
      <c r="BC475" s="1"/>
      <c r="BD475" s="4"/>
      <c r="BE475" s="4"/>
    </row>
    <row r="476" spans="1:57" x14ac:dyDescent="0.15">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c r="AG476" s="1"/>
      <c r="AH476" s="4"/>
      <c r="AI476" s="4"/>
      <c r="AJ476" s="4"/>
      <c r="AK476" s="4"/>
      <c r="AL476" s="4"/>
      <c r="AM476" s="4"/>
      <c r="AN476" s="4"/>
      <c r="AO476" s="4"/>
      <c r="AP476" s="1"/>
      <c r="AQ476" s="4"/>
      <c r="AR476" s="4"/>
      <c r="AS476" s="4"/>
      <c r="AT476" s="4"/>
      <c r="AU476" s="4"/>
      <c r="AV476" s="4"/>
      <c r="AW476" s="4"/>
      <c r="AX476" s="4"/>
      <c r="AY476" s="4"/>
      <c r="AZ476" s="4"/>
      <c r="BA476" s="1"/>
      <c r="BB476" s="4"/>
      <c r="BC476" s="1"/>
      <c r="BD476" s="4"/>
      <c r="BE476" s="4"/>
    </row>
    <row r="477" spans="1:57" x14ac:dyDescent="0.15">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c r="AG477" s="1"/>
      <c r="AH477" s="4"/>
      <c r="AI477" s="4"/>
      <c r="AJ477" s="4"/>
      <c r="AK477" s="4"/>
      <c r="AL477" s="4"/>
      <c r="AM477" s="4"/>
      <c r="AN477" s="4"/>
      <c r="AO477" s="4"/>
      <c r="AP477" s="1"/>
      <c r="AQ477" s="4"/>
      <c r="AR477" s="4"/>
      <c r="AS477" s="4"/>
      <c r="AT477" s="4"/>
      <c r="AU477" s="4"/>
      <c r="AV477" s="4"/>
      <c r="AW477" s="4"/>
      <c r="AX477" s="4"/>
      <c r="AY477" s="4"/>
      <c r="AZ477" s="4"/>
      <c r="BA477" s="1"/>
      <c r="BB477" s="4"/>
      <c r="BC477" s="1"/>
      <c r="BD477" s="4"/>
      <c r="BE477" s="4"/>
    </row>
    <row r="478" spans="1:57" x14ac:dyDescent="0.15">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c r="AG478" s="1"/>
      <c r="AH478" s="4"/>
      <c r="AI478" s="4"/>
      <c r="AJ478" s="4"/>
      <c r="AK478" s="4"/>
      <c r="AL478" s="4"/>
      <c r="AM478" s="4"/>
      <c r="AN478" s="4"/>
      <c r="AO478" s="4"/>
      <c r="AP478" s="1"/>
      <c r="AQ478" s="4"/>
      <c r="AR478" s="4"/>
      <c r="AS478" s="4"/>
      <c r="AT478" s="4"/>
      <c r="AU478" s="4"/>
      <c r="AV478" s="4"/>
      <c r="AW478" s="4"/>
      <c r="AX478" s="4"/>
      <c r="AY478" s="4"/>
      <c r="AZ478" s="4"/>
      <c r="BA478" s="1"/>
      <c r="BB478" s="4"/>
      <c r="BC478" s="1"/>
      <c r="BD478" s="4"/>
      <c r="BE478" s="4"/>
    </row>
    <row r="479" spans="1:57" x14ac:dyDescent="0.15">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c r="AG479" s="1"/>
      <c r="AH479" s="4"/>
      <c r="AI479" s="4"/>
      <c r="AJ479" s="4"/>
      <c r="AK479" s="4"/>
      <c r="AL479" s="4"/>
      <c r="AM479" s="4"/>
      <c r="AN479" s="4"/>
      <c r="AO479" s="4"/>
      <c r="AP479" s="1"/>
      <c r="AQ479" s="4"/>
      <c r="AR479" s="4"/>
      <c r="AS479" s="4"/>
      <c r="AT479" s="4"/>
      <c r="AU479" s="4"/>
      <c r="AV479" s="4"/>
      <c r="AW479" s="4"/>
      <c r="AX479" s="4"/>
      <c r="AY479" s="4"/>
      <c r="AZ479" s="4"/>
      <c r="BA479" s="1"/>
      <c r="BB479" s="4"/>
      <c r="BC479" s="1"/>
      <c r="BD479" s="4"/>
      <c r="BE479" s="4"/>
    </row>
    <row r="480" spans="1:57" x14ac:dyDescent="0.15">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c r="AG480" s="1"/>
      <c r="AH480" s="4"/>
      <c r="AI480" s="4"/>
      <c r="AJ480" s="4"/>
      <c r="AK480" s="4"/>
      <c r="AL480" s="4"/>
      <c r="AM480" s="4"/>
      <c r="AN480" s="4"/>
      <c r="AO480" s="4"/>
      <c r="AP480" s="1"/>
      <c r="AQ480" s="4"/>
      <c r="AR480" s="4"/>
      <c r="AS480" s="4"/>
      <c r="AT480" s="4"/>
      <c r="AU480" s="4"/>
      <c r="AV480" s="4"/>
      <c r="AW480" s="4"/>
      <c r="AX480" s="4"/>
      <c r="AY480" s="4"/>
      <c r="AZ480" s="4"/>
      <c r="BA480" s="1"/>
      <c r="BB480" s="4"/>
      <c r="BC480" s="1"/>
      <c r="BD480" s="4"/>
      <c r="BE480" s="4"/>
    </row>
    <row r="481" spans="1:57" x14ac:dyDescent="0.15">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c r="AG481" s="1"/>
      <c r="AH481" s="4"/>
      <c r="AI481" s="4"/>
      <c r="AJ481" s="4"/>
      <c r="AK481" s="4"/>
      <c r="AL481" s="4"/>
      <c r="AM481" s="4"/>
      <c r="AN481" s="4"/>
      <c r="AO481" s="4"/>
      <c r="AP481" s="1"/>
      <c r="AQ481" s="4"/>
      <c r="AR481" s="4"/>
      <c r="AS481" s="4"/>
      <c r="AT481" s="4"/>
      <c r="AU481" s="4"/>
      <c r="AV481" s="4"/>
      <c r="AW481" s="4"/>
      <c r="AX481" s="4"/>
      <c r="AY481" s="4"/>
      <c r="AZ481" s="4"/>
      <c r="BA481" s="1"/>
      <c r="BB481" s="4"/>
      <c r="BC481" s="1"/>
      <c r="BD481" s="4"/>
      <c r="BE481" s="4"/>
    </row>
    <row r="482" spans="1:57" x14ac:dyDescent="0.15">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c r="AG482" s="1"/>
      <c r="AH482" s="4"/>
      <c r="AI482" s="4"/>
      <c r="AJ482" s="4"/>
      <c r="AK482" s="4"/>
      <c r="AL482" s="4"/>
      <c r="AM482" s="4"/>
      <c r="AN482" s="4"/>
      <c r="AO482" s="4"/>
      <c r="AP482" s="1"/>
      <c r="AQ482" s="4"/>
      <c r="AR482" s="4"/>
      <c r="AS482" s="4"/>
      <c r="AT482" s="4"/>
      <c r="AU482" s="4"/>
      <c r="AV482" s="4"/>
      <c r="AW482" s="4"/>
      <c r="AX482" s="4"/>
      <c r="AY482" s="4"/>
      <c r="AZ482" s="4"/>
      <c r="BA482" s="1"/>
      <c r="BB482" s="4"/>
      <c r="BC482" s="1"/>
      <c r="BD482" s="4"/>
      <c r="BE482" s="4"/>
    </row>
    <row r="483" spans="1:57" x14ac:dyDescent="0.15">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c r="AG483" s="1"/>
      <c r="AH483" s="4"/>
      <c r="AI483" s="4"/>
      <c r="AJ483" s="4"/>
      <c r="AK483" s="4"/>
      <c r="AL483" s="4"/>
      <c r="AM483" s="4"/>
      <c r="AN483" s="4"/>
      <c r="AO483" s="4"/>
      <c r="AP483" s="1"/>
      <c r="AQ483" s="4"/>
      <c r="AR483" s="4"/>
      <c r="AS483" s="4"/>
      <c r="AT483" s="4"/>
      <c r="AU483" s="4"/>
      <c r="AV483" s="4"/>
      <c r="AW483" s="4"/>
      <c r="AX483" s="4"/>
      <c r="AY483" s="4"/>
      <c r="AZ483" s="4"/>
      <c r="BA483" s="1"/>
      <c r="BB483" s="4"/>
      <c r="BC483" s="1"/>
      <c r="BD483" s="4"/>
      <c r="BE483" s="4"/>
    </row>
    <row r="484" spans="1:57" x14ac:dyDescent="0.15">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c r="AG484" s="1"/>
      <c r="AH484" s="4"/>
      <c r="AI484" s="4"/>
      <c r="AJ484" s="4"/>
      <c r="AK484" s="4"/>
      <c r="AL484" s="4"/>
      <c r="AM484" s="4"/>
      <c r="AN484" s="4"/>
      <c r="AO484" s="4"/>
      <c r="AP484" s="1"/>
      <c r="AQ484" s="4"/>
      <c r="AR484" s="4"/>
      <c r="AS484" s="4"/>
      <c r="AT484" s="4"/>
      <c r="AU484" s="4"/>
      <c r="AV484" s="4"/>
      <c r="AW484" s="4"/>
      <c r="AX484" s="4"/>
      <c r="AY484" s="4"/>
      <c r="AZ484" s="4"/>
      <c r="BA484" s="1"/>
      <c r="BB484" s="4"/>
      <c r="BC484" s="1"/>
      <c r="BD484" s="4"/>
      <c r="BE484" s="4"/>
    </row>
    <row r="485" spans="1:57" x14ac:dyDescent="0.1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c r="AG485" s="1"/>
      <c r="AH485" s="4"/>
      <c r="AI485" s="4"/>
      <c r="AJ485" s="4"/>
      <c r="AK485" s="4"/>
      <c r="AL485" s="4"/>
      <c r="AM485" s="4"/>
      <c r="AN485" s="4"/>
      <c r="AO485" s="4"/>
      <c r="AP485" s="1"/>
      <c r="AQ485" s="4"/>
      <c r="AR485" s="4"/>
      <c r="AS485" s="4"/>
      <c r="AT485" s="4"/>
      <c r="AU485" s="4"/>
      <c r="AV485" s="4"/>
      <c r="AW485" s="4"/>
      <c r="AX485" s="4"/>
      <c r="AY485" s="4"/>
      <c r="AZ485" s="4"/>
      <c r="BA485" s="1"/>
      <c r="BB485" s="4"/>
      <c r="BC485" s="1"/>
      <c r="BD485" s="4"/>
      <c r="BE485" s="4"/>
    </row>
    <row r="486" spans="1:57" x14ac:dyDescent="0.15">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c r="AG486" s="1"/>
      <c r="AH486" s="4"/>
      <c r="AI486" s="4"/>
      <c r="AJ486" s="4"/>
      <c r="AK486" s="4"/>
      <c r="AL486" s="4"/>
      <c r="AM486" s="4"/>
      <c r="AN486" s="4"/>
      <c r="AO486" s="4"/>
      <c r="AP486" s="1"/>
      <c r="AQ486" s="4"/>
      <c r="AR486" s="4"/>
      <c r="AS486" s="4"/>
      <c r="AT486" s="4"/>
      <c r="AU486" s="4"/>
      <c r="AV486" s="4"/>
      <c r="AW486" s="4"/>
      <c r="AX486" s="4"/>
      <c r="AY486" s="4"/>
      <c r="AZ486" s="4"/>
      <c r="BA486" s="1"/>
      <c r="BB486" s="4"/>
      <c r="BC486" s="1"/>
      <c r="BD486" s="4"/>
      <c r="BE486" s="4"/>
    </row>
    <row r="487" spans="1:57" x14ac:dyDescent="0.15">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c r="AG487" s="1"/>
      <c r="AH487" s="4"/>
      <c r="AI487" s="4"/>
      <c r="AJ487" s="4"/>
      <c r="AK487" s="4"/>
      <c r="AL487" s="4"/>
      <c r="AM487" s="4"/>
      <c r="AN487" s="4"/>
      <c r="AO487" s="4"/>
      <c r="AP487" s="1"/>
      <c r="AQ487" s="4"/>
      <c r="AR487" s="4"/>
      <c r="AS487" s="4"/>
      <c r="AT487" s="4"/>
      <c r="AU487" s="4"/>
      <c r="AV487" s="4"/>
      <c r="AW487" s="4"/>
      <c r="AX487" s="4"/>
      <c r="AY487" s="4"/>
      <c r="AZ487" s="4"/>
      <c r="BA487" s="1"/>
      <c r="BB487" s="4"/>
      <c r="BC487" s="1"/>
      <c r="BD487" s="4"/>
      <c r="BE487" s="4"/>
    </row>
    <row r="488" spans="1:57" x14ac:dyDescent="0.15">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c r="AG488" s="1"/>
      <c r="AH488" s="4"/>
      <c r="AI488" s="4"/>
      <c r="AJ488" s="4"/>
      <c r="AK488" s="4"/>
      <c r="AL488" s="4"/>
      <c r="AM488" s="4"/>
      <c r="AN488" s="4"/>
      <c r="AO488" s="4"/>
      <c r="AP488" s="1"/>
      <c r="AQ488" s="4"/>
      <c r="AR488" s="4"/>
      <c r="AS488" s="4"/>
      <c r="AT488" s="4"/>
      <c r="AU488" s="4"/>
      <c r="AV488" s="4"/>
      <c r="AW488" s="4"/>
      <c r="AX488" s="4"/>
      <c r="AY488" s="4"/>
      <c r="AZ488" s="4"/>
      <c r="BA488" s="1"/>
      <c r="BB488" s="4"/>
      <c r="BC488" s="1"/>
      <c r="BD488" s="4"/>
      <c r="BE488" s="4"/>
    </row>
    <row r="489" spans="1:57" x14ac:dyDescent="0.15">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c r="AG489" s="1"/>
      <c r="AH489" s="4"/>
      <c r="AI489" s="4"/>
      <c r="AJ489" s="4"/>
      <c r="AK489" s="4"/>
      <c r="AL489" s="4"/>
      <c r="AM489" s="4"/>
      <c r="AN489" s="4"/>
      <c r="AO489" s="4"/>
      <c r="AP489" s="1"/>
      <c r="AQ489" s="4"/>
      <c r="AR489" s="4"/>
      <c r="AS489" s="4"/>
      <c r="AT489" s="4"/>
      <c r="AU489" s="4"/>
      <c r="AV489" s="4"/>
      <c r="AW489" s="4"/>
      <c r="AX489" s="4"/>
      <c r="AY489" s="4"/>
      <c r="AZ489" s="4"/>
      <c r="BA489" s="1"/>
      <c r="BB489" s="4"/>
      <c r="BC489" s="1"/>
      <c r="BD489" s="4"/>
      <c r="BE489" s="4"/>
    </row>
    <row r="490" spans="1:57" x14ac:dyDescent="0.15">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c r="AG490" s="1"/>
      <c r="AH490" s="4"/>
      <c r="AI490" s="4"/>
      <c r="AJ490" s="4"/>
      <c r="AK490" s="4"/>
      <c r="AL490" s="4"/>
      <c r="AM490" s="4"/>
      <c r="AN490" s="4"/>
      <c r="AO490" s="4"/>
      <c r="AP490" s="1"/>
      <c r="AQ490" s="4"/>
      <c r="AR490" s="4"/>
      <c r="AS490" s="4"/>
      <c r="AT490" s="4"/>
      <c r="AU490" s="4"/>
      <c r="AV490" s="4"/>
      <c r="AW490" s="4"/>
      <c r="AX490" s="4"/>
      <c r="AY490" s="4"/>
      <c r="AZ490" s="4"/>
      <c r="BA490" s="1"/>
      <c r="BB490" s="4"/>
      <c r="BC490" s="1"/>
      <c r="BD490" s="4"/>
      <c r="BE490" s="4"/>
    </row>
    <row r="491" spans="1:57" x14ac:dyDescent="0.15">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c r="AG491" s="1"/>
      <c r="AH491" s="4"/>
      <c r="AI491" s="4"/>
      <c r="AJ491" s="4"/>
      <c r="AK491" s="4"/>
      <c r="AL491" s="4"/>
      <c r="AM491" s="4"/>
      <c r="AN491" s="4"/>
      <c r="AO491" s="4"/>
      <c r="AP491" s="1"/>
      <c r="AQ491" s="4"/>
      <c r="AR491" s="4"/>
      <c r="AS491" s="4"/>
      <c r="AT491" s="4"/>
      <c r="AU491" s="4"/>
      <c r="AV491" s="4"/>
      <c r="AW491" s="4"/>
      <c r="AX491" s="4"/>
      <c r="AY491" s="4"/>
      <c r="AZ491" s="4"/>
      <c r="BA491" s="1"/>
      <c r="BB491" s="4"/>
      <c r="BC491" s="1"/>
      <c r="BD491" s="4"/>
      <c r="BE491" s="4"/>
    </row>
    <row r="492" spans="1:57" x14ac:dyDescent="0.15">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c r="AG492" s="1"/>
      <c r="AH492" s="4"/>
      <c r="AI492" s="4"/>
      <c r="AJ492" s="4"/>
      <c r="AK492" s="4"/>
      <c r="AL492" s="4"/>
      <c r="AM492" s="4"/>
      <c r="AN492" s="4"/>
      <c r="AO492" s="4"/>
      <c r="AP492" s="1"/>
      <c r="AQ492" s="4"/>
      <c r="AR492" s="4"/>
      <c r="AS492" s="4"/>
      <c r="AT492" s="4"/>
      <c r="AU492" s="4"/>
      <c r="AV492" s="4"/>
      <c r="AW492" s="4"/>
      <c r="AX492" s="4"/>
      <c r="AY492" s="4"/>
      <c r="AZ492" s="4"/>
      <c r="BA492" s="1"/>
      <c r="BB492" s="4"/>
      <c r="BC492" s="1"/>
      <c r="BD492" s="4"/>
      <c r="BE492" s="4"/>
    </row>
    <row r="493" spans="1:57" x14ac:dyDescent="0.15">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c r="AG493" s="1"/>
      <c r="AH493" s="4"/>
      <c r="AI493" s="4"/>
      <c r="AJ493" s="4"/>
      <c r="AK493" s="4"/>
      <c r="AL493" s="4"/>
      <c r="AM493" s="4"/>
      <c r="AN493" s="4"/>
      <c r="AO493" s="4"/>
      <c r="AP493" s="1"/>
      <c r="AQ493" s="4"/>
      <c r="AR493" s="4"/>
      <c r="AS493" s="4"/>
      <c r="AT493" s="4"/>
      <c r="AU493" s="4"/>
      <c r="AV493" s="4"/>
      <c r="AW493" s="4"/>
      <c r="AX493" s="4"/>
      <c r="AY493" s="4"/>
      <c r="AZ493" s="4"/>
      <c r="BA493" s="1"/>
      <c r="BB493" s="4"/>
      <c r="BC493" s="1"/>
      <c r="BD493" s="4"/>
      <c r="BE493" s="4"/>
    </row>
    <row r="494" spans="1:57" x14ac:dyDescent="0.15">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c r="AG494" s="1"/>
      <c r="AH494" s="4"/>
      <c r="AI494" s="4"/>
      <c r="AJ494" s="4"/>
      <c r="AK494" s="4"/>
      <c r="AL494" s="4"/>
      <c r="AM494" s="4"/>
      <c r="AN494" s="4"/>
      <c r="AO494" s="4"/>
      <c r="AP494" s="1"/>
      <c r="AQ494" s="4"/>
      <c r="AR494" s="4"/>
      <c r="AS494" s="4"/>
      <c r="AT494" s="4"/>
      <c r="AU494" s="4"/>
      <c r="AV494" s="4"/>
      <c r="AW494" s="4"/>
      <c r="AX494" s="4"/>
      <c r="AY494" s="4"/>
      <c r="AZ494" s="4"/>
      <c r="BA494" s="1"/>
      <c r="BB494" s="4"/>
      <c r="BC494" s="1"/>
      <c r="BD494" s="4"/>
      <c r="BE494" s="4"/>
    </row>
    <row r="495" spans="1:57" x14ac:dyDescent="0.1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c r="AG495" s="1"/>
      <c r="AH495" s="4"/>
      <c r="AI495" s="4"/>
      <c r="AJ495" s="4"/>
      <c r="AK495" s="4"/>
      <c r="AL495" s="4"/>
      <c r="AM495" s="4"/>
      <c r="AN495" s="4"/>
      <c r="AO495" s="4"/>
      <c r="AP495" s="1"/>
      <c r="AQ495" s="4"/>
      <c r="AR495" s="4"/>
      <c r="AS495" s="4"/>
      <c r="AT495" s="4"/>
      <c r="AU495" s="4"/>
      <c r="AV495" s="4"/>
      <c r="AW495" s="4"/>
      <c r="AX495" s="4"/>
      <c r="AY495" s="4"/>
      <c r="AZ495" s="4"/>
      <c r="BA495" s="1"/>
      <c r="BB495" s="4"/>
      <c r="BC495" s="1"/>
      <c r="BD495" s="4"/>
      <c r="BE495" s="4"/>
    </row>
    <row r="496" spans="1:57" x14ac:dyDescent="0.15">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c r="AG496" s="1"/>
      <c r="AH496" s="4"/>
      <c r="AI496" s="4"/>
      <c r="AJ496" s="4"/>
      <c r="AK496" s="4"/>
      <c r="AL496" s="4"/>
      <c r="AM496" s="4"/>
      <c r="AN496" s="4"/>
      <c r="AO496" s="4"/>
      <c r="AP496" s="1"/>
      <c r="AQ496" s="4"/>
      <c r="AR496" s="4"/>
      <c r="AS496" s="4"/>
      <c r="AT496" s="4"/>
      <c r="AU496" s="4"/>
      <c r="AV496" s="4"/>
      <c r="AW496" s="4"/>
      <c r="AX496" s="4"/>
      <c r="AY496" s="4"/>
      <c r="AZ496" s="4"/>
      <c r="BA496" s="1"/>
      <c r="BB496" s="4"/>
      <c r="BC496" s="1"/>
      <c r="BD496" s="4"/>
      <c r="BE496" s="4"/>
    </row>
    <row r="497" spans="1:57" x14ac:dyDescent="0.15">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c r="AG497" s="1"/>
      <c r="AH497" s="4"/>
      <c r="AI497" s="4"/>
      <c r="AJ497" s="4"/>
      <c r="AK497" s="4"/>
      <c r="AL497" s="4"/>
      <c r="AM497" s="4"/>
      <c r="AN497" s="4"/>
      <c r="AO497" s="4"/>
      <c r="AP497" s="1"/>
      <c r="AQ497" s="4"/>
      <c r="AR497" s="4"/>
      <c r="AS497" s="4"/>
      <c r="AT497" s="4"/>
      <c r="AU497" s="4"/>
      <c r="AV497" s="4"/>
      <c r="AW497" s="4"/>
      <c r="AX497" s="4"/>
      <c r="AY497" s="4"/>
      <c r="AZ497" s="4"/>
      <c r="BA497" s="1"/>
      <c r="BB497" s="4"/>
      <c r="BC497" s="1"/>
      <c r="BD497" s="4"/>
      <c r="BE497" s="4"/>
    </row>
    <row r="498" spans="1:57" x14ac:dyDescent="0.15">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c r="AG498" s="1"/>
      <c r="AH498" s="4"/>
      <c r="AI498" s="4"/>
      <c r="AJ498" s="4"/>
      <c r="AK498" s="4"/>
      <c r="AL498" s="4"/>
      <c r="AM498" s="4"/>
      <c r="AN498" s="4"/>
      <c r="AO498" s="4"/>
      <c r="AP498" s="1"/>
      <c r="AQ498" s="4"/>
      <c r="AR498" s="4"/>
      <c r="AS498" s="4"/>
      <c r="AT498" s="4"/>
      <c r="AU498" s="4"/>
      <c r="AV498" s="4"/>
      <c r="AW498" s="4"/>
      <c r="AX498" s="4"/>
      <c r="AY498" s="4"/>
      <c r="AZ498" s="4"/>
      <c r="BA498" s="1"/>
      <c r="BB498" s="4"/>
      <c r="BC498" s="1"/>
      <c r="BD498" s="4"/>
      <c r="BE498" s="4"/>
    </row>
    <row r="499" spans="1:57" x14ac:dyDescent="0.15">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c r="AG499" s="1"/>
      <c r="AH499" s="4"/>
      <c r="AI499" s="4"/>
      <c r="AJ499" s="4"/>
      <c r="AK499" s="4"/>
      <c r="AL499" s="4"/>
      <c r="AM499" s="4"/>
      <c r="AN499" s="4"/>
      <c r="AO499" s="4"/>
      <c r="AP499" s="1"/>
      <c r="AQ499" s="4"/>
      <c r="AR499" s="4"/>
      <c r="AS499" s="4"/>
      <c r="AT499" s="4"/>
      <c r="AU499" s="4"/>
      <c r="AV499" s="4"/>
      <c r="AW499" s="4"/>
      <c r="AX499" s="4"/>
      <c r="AY499" s="4"/>
      <c r="AZ499" s="4"/>
      <c r="BA499" s="1"/>
      <c r="BB499" s="4"/>
      <c r="BC499" s="1"/>
      <c r="BD499" s="4"/>
      <c r="BE499" s="4"/>
    </row>
    <row r="500" spans="1:57" x14ac:dyDescent="0.15">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c r="AG500" s="1"/>
      <c r="AH500" s="4"/>
      <c r="AI500" s="4"/>
      <c r="AJ500" s="4"/>
      <c r="AK500" s="4"/>
      <c r="AL500" s="4"/>
      <c r="AM500" s="4"/>
      <c r="AN500" s="4"/>
      <c r="AO500" s="4"/>
      <c r="AP500" s="1"/>
      <c r="AQ500" s="4"/>
      <c r="AR500" s="4"/>
      <c r="AS500" s="4"/>
      <c r="AT500" s="4"/>
      <c r="AU500" s="4"/>
      <c r="AV500" s="4"/>
      <c r="AW500" s="4"/>
      <c r="AX500" s="4"/>
      <c r="AY500" s="4"/>
      <c r="AZ500" s="4"/>
      <c r="BA500" s="1"/>
      <c r="BB500" s="4"/>
      <c r="BC500" s="1"/>
      <c r="BD500" s="4"/>
      <c r="BE500" s="4"/>
    </row>
    <row r="501" spans="1:57" x14ac:dyDescent="0.15">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c r="AG501" s="1"/>
      <c r="AH501" s="4"/>
      <c r="AI501" s="4"/>
      <c r="AJ501" s="4"/>
      <c r="AK501" s="4"/>
      <c r="AL501" s="4"/>
      <c r="AM501" s="4"/>
      <c r="AN501" s="4"/>
      <c r="AO501" s="4"/>
      <c r="AP501" s="1"/>
      <c r="AQ501" s="4"/>
      <c r="AR501" s="4"/>
      <c r="AS501" s="4"/>
      <c r="AT501" s="4"/>
      <c r="AU501" s="4"/>
      <c r="AV501" s="4"/>
      <c r="AW501" s="4"/>
      <c r="AX501" s="4"/>
      <c r="AY501" s="4"/>
      <c r="AZ501" s="4"/>
      <c r="BA501" s="1"/>
      <c r="BB501" s="4"/>
      <c r="BC501" s="1"/>
      <c r="BD501" s="4"/>
      <c r="BE501" s="4"/>
    </row>
    <row r="502" spans="1:57" x14ac:dyDescent="0.15">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c r="AG502" s="1"/>
      <c r="AH502" s="4"/>
      <c r="AI502" s="4"/>
      <c r="AJ502" s="4"/>
      <c r="AK502" s="4"/>
      <c r="AL502" s="4"/>
      <c r="AM502" s="4"/>
      <c r="AN502" s="4"/>
      <c r="AO502" s="4"/>
      <c r="AP502" s="1"/>
      <c r="AQ502" s="4"/>
      <c r="AR502" s="4"/>
      <c r="AS502" s="4"/>
      <c r="AT502" s="4"/>
      <c r="AU502" s="4"/>
      <c r="AV502" s="4"/>
      <c r="AW502" s="4"/>
      <c r="AX502" s="4"/>
      <c r="AY502" s="4"/>
      <c r="AZ502" s="4"/>
      <c r="BA502" s="1"/>
      <c r="BB502" s="4"/>
      <c r="BC502" s="1"/>
      <c r="BD502" s="4"/>
      <c r="BE502" s="4"/>
    </row>
    <row r="503" spans="1:57" x14ac:dyDescent="0.15">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c r="AG503" s="1"/>
      <c r="AH503" s="4"/>
      <c r="AI503" s="4"/>
      <c r="AJ503" s="4"/>
      <c r="AK503" s="4"/>
      <c r="AL503" s="4"/>
      <c r="AM503" s="4"/>
      <c r="AN503" s="4"/>
      <c r="AO503" s="4"/>
      <c r="AP503" s="1"/>
      <c r="AQ503" s="4"/>
      <c r="AR503" s="4"/>
      <c r="AS503" s="4"/>
      <c r="AT503" s="4"/>
      <c r="AU503" s="4"/>
      <c r="AV503" s="4"/>
      <c r="AW503" s="4"/>
      <c r="AX503" s="4"/>
      <c r="AY503" s="4"/>
      <c r="AZ503" s="4"/>
      <c r="BA503" s="1"/>
      <c r="BB503" s="4"/>
      <c r="BC503" s="1"/>
      <c r="BD503" s="4"/>
      <c r="BE503" s="4"/>
    </row>
    <row r="504" spans="1:57" x14ac:dyDescent="0.15">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c r="AG504" s="1"/>
      <c r="AH504" s="4"/>
      <c r="AI504" s="4"/>
      <c r="AJ504" s="4"/>
      <c r="AK504" s="4"/>
      <c r="AL504" s="4"/>
      <c r="AM504" s="4"/>
      <c r="AN504" s="4"/>
      <c r="AO504" s="4"/>
      <c r="AP504" s="1"/>
      <c r="AQ504" s="4"/>
      <c r="AR504" s="4"/>
      <c r="AS504" s="4"/>
      <c r="AT504" s="4"/>
      <c r="AU504" s="4"/>
      <c r="AV504" s="4"/>
      <c r="AW504" s="4"/>
      <c r="AX504" s="4"/>
      <c r="AY504" s="4"/>
      <c r="AZ504" s="4"/>
      <c r="BA504" s="1"/>
      <c r="BB504" s="4"/>
      <c r="BC504" s="1"/>
      <c r="BD504" s="4"/>
      <c r="BE504" s="4"/>
    </row>
    <row r="505" spans="1:57" x14ac:dyDescent="0.1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c r="AG505" s="1"/>
      <c r="AH505" s="4"/>
      <c r="AI505" s="4"/>
      <c r="AJ505" s="4"/>
      <c r="AK505" s="4"/>
      <c r="AL505" s="4"/>
      <c r="AM505" s="4"/>
      <c r="AN505" s="4"/>
      <c r="AO505" s="4"/>
      <c r="AP505" s="1"/>
      <c r="AQ505" s="4"/>
      <c r="AR505" s="4"/>
      <c r="AS505" s="4"/>
      <c r="AT505" s="4"/>
      <c r="AU505" s="4"/>
      <c r="AV505" s="4"/>
      <c r="AW505" s="4"/>
      <c r="AX505" s="4"/>
      <c r="AY505" s="4"/>
      <c r="AZ505" s="4"/>
      <c r="BA505" s="1"/>
      <c r="BB505" s="4"/>
      <c r="BC505" s="1"/>
      <c r="BD505" s="4"/>
      <c r="BE505" s="4"/>
    </row>
    <row r="506" spans="1:57" x14ac:dyDescent="0.15">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c r="AG506" s="1"/>
      <c r="AH506" s="4"/>
      <c r="AI506" s="4"/>
      <c r="AJ506" s="4"/>
      <c r="AK506" s="4"/>
      <c r="AL506" s="4"/>
      <c r="AM506" s="4"/>
      <c r="AN506" s="4"/>
      <c r="AO506" s="4"/>
      <c r="AP506" s="1"/>
      <c r="AQ506" s="4"/>
      <c r="AR506" s="4"/>
      <c r="AS506" s="4"/>
      <c r="AT506" s="4"/>
      <c r="AU506" s="4"/>
      <c r="AV506" s="4"/>
      <c r="AW506" s="4"/>
      <c r="AX506" s="4"/>
      <c r="AY506" s="4"/>
      <c r="AZ506" s="4"/>
      <c r="BA506" s="1"/>
      <c r="BB506" s="4"/>
      <c r="BC506" s="1"/>
      <c r="BD506" s="4"/>
      <c r="BE506" s="4"/>
    </row>
    <row r="507" spans="1:57" x14ac:dyDescent="0.15">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c r="AG507" s="1"/>
      <c r="AH507" s="4"/>
      <c r="AI507" s="4"/>
      <c r="AJ507" s="4"/>
      <c r="AK507" s="4"/>
      <c r="AL507" s="4"/>
      <c r="AM507" s="4"/>
      <c r="AN507" s="4"/>
      <c r="AO507" s="4"/>
      <c r="AP507" s="1"/>
      <c r="AQ507" s="4"/>
      <c r="AR507" s="4"/>
      <c r="AS507" s="4"/>
      <c r="AT507" s="4"/>
      <c r="AU507" s="4"/>
      <c r="AV507" s="4"/>
      <c r="AW507" s="4"/>
      <c r="AX507" s="4"/>
      <c r="AY507" s="4"/>
      <c r="AZ507" s="4"/>
      <c r="BA507" s="1"/>
      <c r="BB507" s="4"/>
      <c r="BC507" s="1"/>
      <c r="BD507" s="4"/>
      <c r="BE507" s="4"/>
    </row>
    <row r="508" spans="1:57" x14ac:dyDescent="0.15">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c r="AG508" s="1"/>
      <c r="AH508" s="4"/>
      <c r="AI508" s="4"/>
      <c r="AJ508" s="4"/>
      <c r="AK508" s="4"/>
      <c r="AL508" s="4"/>
      <c r="AM508" s="4"/>
      <c r="AN508" s="4"/>
      <c r="AO508" s="4"/>
      <c r="AP508" s="1"/>
      <c r="AQ508" s="4"/>
      <c r="AR508" s="4"/>
      <c r="AS508" s="4"/>
      <c r="AT508" s="4"/>
      <c r="AU508" s="4"/>
      <c r="AV508" s="4"/>
      <c r="AW508" s="4"/>
      <c r="AX508" s="4"/>
      <c r="AY508" s="4"/>
      <c r="AZ508" s="4"/>
      <c r="BA508" s="1"/>
      <c r="BB508" s="4"/>
      <c r="BC508" s="1"/>
      <c r="BD508" s="4"/>
      <c r="BE508" s="4"/>
    </row>
    <row r="509" spans="1:57" x14ac:dyDescent="0.15">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c r="AG509" s="1"/>
      <c r="AH509" s="4"/>
      <c r="AI509" s="4"/>
      <c r="AJ509" s="4"/>
      <c r="AK509" s="4"/>
      <c r="AL509" s="4"/>
      <c r="AM509" s="4"/>
      <c r="AN509" s="4"/>
      <c r="AO509" s="4"/>
      <c r="AP509" s="1"/>
      <c r="AQ509" s="4"/>
      <c r="AR509" s="4"/>
      <c r="AS509" s="4"/>
      <c r="AT509" s="4"/>
      <c r="AU509" s="4"/>
      <c r="AV509" s="4"/>
      <c r="AW509" s="4"/>
      <c r="AX509" s="4"/>
      <c r="AY509" s="4"/>
      <c r="AZ509" s="4"/>
      <c r="BA509" s="1"/>
      <c r="BB509" s="4"/>
      <c r="BC509" s="1"/>
      <c r="BD509" s="4"/>
      <c r="BE509" s="4"/>
    </row>
    <row r="510" spans="1:57" x14ac:dyDescent="0.15">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c r="AG510" s="1"/>
      <c r="AH510" s="4"/>
      <c r="AI510" s="4"/>
      <c r="AJ510" s="4"/>
      <c r="AK510" s="4"/>
      <c r="AL510" s="4"/>
      <c r="AM510" s="4"/>
      <c r="AN510" s="4"/>
      <c r="AO510" s="4"/>
      <c r="AP510" s="1"/>
      <c r="AQ510" s="4"/>
      <c r="AR510" s="4"/>
      <c r="AS510" s="4"/>
      <c r="AT510" s="4"/>
      <c r="AU510" s="4"/>
      <c r="AV510" s="4"/>
      <c r="AW510" s="4"/>
      <c r="AX510" s="4"/>
      <c r="AY510" s="4"/>
      <c r="AZ510" s="4"/>
      <c r="BA510" s="1"/>
      <c r="BB510" s="4"/>
      <c r="BC510" s="1"/>
      <c r="BD510" s="4"/>
      <c r="BE510" s="4"/>
    </row>
    <row r="511" spans="1:57" x14ac:dyDescent="0.15">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c r="AG511" s="1"/>
      <c r="AH511" s="4"/>
      <c r="AI511" s="4"/>
      <c r="AJ511" s="4"/>
      <c r="AK511" s="4"/>
      <c r="AL511" s="4"/>
      <c r="AM511" s="4"/>
      <c r="AN511" s="4"/>
      <c r="AO511" s="4"/>
      <c r="AP511" s="1"/>
      <c r="AQ511" s="4"/>
      <c r="AR511" s="4"/>
      <c r="AS511" s="4"/>
      <c r="AT511" s="4"/>
      <c r="AU511" s="4"/>
      <c r="AV511" s="4"/>
      <c r="AW511" s="4"/>
      <c r="AX511" s="4"/>
      <c r="AY511" s="4"/>
      <c r="AZ511" s="4"/>
      <c r="BA511" s="1"/>
      <c r="BB511" s="4"/>
      <c r="BC511" s="1"/>
      <c r="BD511" s="4"/>
      <c r="BE511" s="4"/>
    </row>
    <row r="512" spans="1:57" x14ac:dyDescent="0.15">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c r="AG512" s="1"/>
      <c r="AH512" s="4"/>
      <c r="AI512" s="4"/>
      <c r="AJ512" s="4"/>
      <c r="AK512" s="4"/>
      <c r="AL512" s="4"/>
      <c r="AM512" s="4"/>
      <c r="AN512" s="4"/>
      <c r="AO512" s="4"/>
      <c r="AP512" s="1"/>
      <c r="AQ512" s="4"/>
      <c r="AR512" s="4"/>
      <c r="AS512" s="4"/>
      <c r="AT512" s="4"/>
      <c r="AU512" s="4"/>
      <c r="AV512" s="4"/>
      <c r="AW512" s="4"/>
      <c r="AX512" s="4"/>
      <c r="AY512" s="4"/>
      <c r="AZ512" s="4"/>
      <c r="BA512" s="1"/>
      <c r="BB512" s="4"/>
      <c r="BC512" s="1"/>
      <c r="BD512" s="4"/>
      <c r="BE512" s="4"/>
    </row>
    <row r="513" spans="1:57" x14ac:dyDescent="0.15">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c r="AG513" s="1"/>
      <c r="AH513" s="4"/>
      <c r="AI513" s="4"/>
      <c r="AJ513" s="4"/>
      <c r="AK513" s="4"/>
      <c r="AL513" s="4"/>
      <c r="AM513" s="4"/>
      <c r="AN513" s="4"/>
      <c r="AO513" s="4"/>
      <c r="AP513" s="1"/>
      <c r="AQ513" s="4"/>
      <c r="AR513" s="4"/>
      <c r="AS513" s="4"/>
      <c r="AT513" s="4"/>
      <c r="AU513" s="4"/>
      <c r="AV513" s="4"/>
      <c r="AW513" s="4"/>
      <c r="AX513" s="4"/>
      <c r="AY513" s="4"/>
      <c r="AZ513" s="4"/>
      <c r="BA513" s="1"/>
      <c r="BB513" s="4"/>
      <c r="BC513" s="1"/>
      <c r="BD513" s="4"/>
      <c r="BE513" s="4"/>
    </row>
    <row r="514" spans="1:57" x14ac:dyDescent="0.15">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c r="AG514" s="1"/>
      <c r="AH514" s="4"/>
      <c r="AI514" s="4"/>
      <c r="AJ514" s="4"/>
      <c r="AK514" s="4"/>
      <c r="AL514" s="4"/>
      <c r="AM514" s="4"/>
      <c r="AN514" s="4"/>
      <c r="AO514" s="4"/>
      <c r="AP514" s="1"/>
      <c r="AQ514" s="4"/>
      <c r="AR514" s="4"/>
      <c r="AS514" s="4"/>
      <c r="AT514" s="4"/>
      <c r="AU514" s="4"/>
      <c r="AV514" s="4"/>
      <c r="AW514" s="4"/>
      <c r="AX514" s="4"/>
      <c r="AY514" s="4"/>
      <c r="AZ514" s="4"/>
      <c r="BA514" s="1"/>
      <c r="BB514" s="4"/>
      <c r="BC514" s="1"/>
      <c r="BD514" s="4"/>
      <c r="BE514" s="4"/>
    </row>
    <row r="515" spans="1:57" x14ac:dyDescent="0.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c r="AG515" s="1"/>
      <c r="AH515" s="4"/>
      <c r="AI515" s="4"/>
      <c r="AJ515" s="4"/>
      <c r="AK515" s="4"/>
      <c r="AL515" s="4"/>
      <c r="AM515" s="4"/>
      <c r="AN515" s="4"/>
      <c r="AO515" s="4"/>
      <c r="AP515" s="1"/>
      <c r="AQ515" s="4"/>
      <c r="AR515" s="4"/>
      <c r="AS515" s="4"/>
      <c r="AT515" s="4"/>
      <c r="AU515" s="4"/>
      <c r="AV515" s="4"/>
      <c r="AW515" s="4"/>
      <c r="AX515" s="4"/>
      <c r="AY515" s="4"/>
      <c r="AZ515" s="4"/>
      <c r="BA515" s="1"/>
      <c r="BB515" s="4"/>
      <c r="BC515" s="1"/>
      <c r="BD515" s="4"/>
      <c r="BE515" s="4"/>
    </row>
    <row r="516" spans="1:57" x14ac:dyDescent="0.15">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c r="AG516" s="1"/>
      <c r="AH516" s="4"/>
      <c r="AI516" s="4"/>
      <c r="AJ516" s="4"/>
      <c r="AK516" s="4"/>
      <c r="AL516" s="4"/>
      <c r="AM516" s="4"/>
      <c r="AN516" s="4"/>
      <c r="AO516" s="4"/>
      <c r="AP516" s="1"/>
      <c r="AQ516" s="4"/>
      <c r="AR516" s="4"/>
      <c r="AS516" s="4"/>
      <c r="AT516" s="4"/>
      <c r="AU516" s="4"/>
      <c r="AV516" s="4"/>
      <c r="AW516" s="4"/>
      <c r="AX516" s="4"/>
      <c r="AY516" s="4"/>
      <c r="AZ516" s="4"/>
      <c r="BA516" s="1"/>
      <c r="BB516" s="4"/>
      <c r="BC516" s="1"/>
      <c r="BD516" s="4"/>
      <c r="BE516" s="4"/>
    </row>
    <row r="517" spans="1:57" x14ac:dyDescent="0.15">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c r="AG517" s="1"/>
      <c r="AH517" s="4"/>
      <c r="AI517" s="4"/>
      <c r="AJ517" s="4"/>
      <c r="AK517" s="4"/>
      <c r="AL517" s="4"/>
      <c r="AM517" s="4"/>
      <c r="AN517" s="4"/>
      <c r="AO517" s="4"/>
      <c r="AP517" s="1"/>
      <c r="AQ517" s="4"/>
      <c r="AR517" s="4"/>
      <c r="AS517" s="4"/>
      <c r="AT517" s="4"/>
      <c r="AU517" s="4"/>
      <c r="AV517" s="4"/>
      <c r="AW517" s="4"/>
      <c r="AX517" s="4"/>
      <c r="AY517" s="4"/>
      <c r="AZ517" s="4"/>
      <c r="BA517" s="1"/>
      <c r="BB517" s="4"/>
      <c r="BC517" s="1"/>
      <c r="BD517" s="4"/>
      <c r="BE517" s="4"/>
    </row>
    <row r="518" spans="1:57" x14ac:dyDescent="0.15">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c r="AG518" s="1"/>
      <c r="AH518" s="4"/>
      <c r="AI518" s="4"/>
      <c r="AJ518" s="4"/>
      <c r="AK518" s="4"/>
      <c r="AL518" s="4"/>
      <c r="AM518" s="4"/>
      <c r="AN518" s="4"/>
      <c r="AO518" s="4"/>
      <c r="AP518" s="1"/>
      <c r="AQ518" s="4"/>
      <c r="AR518" s="4"/>
      <c r="AS518" s="4"/>
      <c r="AT518" s="4"/>
      <c r="AU518" s="4"/>
      <c r="AV518" s="4"/>
      <c r="AW518" s="4"/>
      <c r="AX518" s="4"/>
      <c r="AY518" s="4"/>
      <c r="AZ518" s="4"/>
      <c r="BA518" s="1"/>
      <c r="BB518" s="4"/>
      <c r="BC518" s="1"/>
      <c r="BD518" s="4"/>
      <c r="BE518" s="4"/>
    </row>
    <row r="519" spans="1:57" x14ac:dyDescent="0.15">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c r="AG519" s="1"/>
      <c r="AH519" s="4"/>
      <c r="AI519" s="4"/>
      <c r="AJ519" s="4"/>
      <c r="AK519" s="4"/>
      <c r="AL519" s="4"/>
      <c r="AM519" s="4"/>
      <c r="AN519" s="4"/>
      <c r="AO519" s="4"/>
      <c r="AP519" s="1"/>
      <c r="AQ519" s="4"/>
      <c r="AR519" s="4"/>
      <c r="AS519" s="4"/>
      <c r="AT519" s="4"/>
      <c r="AU519" s="4"/>
      <c r="AV519" s="4"/>
      <c r="AW519" s="4"/>
      <c r="AX519" s="4"/>
      <c r="AY519" s="4"/>
      <c r="AZ519" s="4"/>
      <c r="BA519" s="1"/>
      <c r="BB519" s="4"/>
      <c r="BC519" s="1"/>
      <c r="BD519" s="4"/>
      <c r="BE519" s="4"/>
    </row>
    <row r="520" spans="1:57" x14ac:dyDescent="0.15">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c r="AG520" s="1"/>
      <c r="AH520" s="4"/>
      <c r="AI520" s="4"/>
      <c r="AJ520" s="4"/>
      <c r="AK520" s="4"/>
      <c r="AL520" s="4"/>
      <c r="AM520" s="4"/>
      <c r="AN520" s="4"/>
      <c r="AO520" s="4"/>
      <c r="AP520" s="1"/>
      <c r="AQ520" s="4"/>
      <c r="AR520" s="4"/>
      <c r="AS520" s="4"/>
      <c r="AT520" s="4"/>
      <c r="AU520" s="4"/>
      <c r="AV520" s="4"/>
      <c r="AW520" s="4"/>
      <c r="AX520" s="4"/>
      <c r="AY520" s="4"/>
      <c r="AZ520" s="4"/>
      <c r="BA520" s="1"/>
      <c r="BB520" s="4"/>
      <c r="BC520" s="1"/>
      <c r="BD520" s="4"/>
      <c r="BE520" s="4"/>
    </row>
    <row r="521" spans="1:57" x14ac:dyDescent="0.15">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c r="AG521" s="1"/>
      <c r="AH521" s="4"/>
      <c r="AI521" s="4"/>
      <c r="AJ521" s="4"/>
      <c r="AK521" s="4"/>
      <c r="AL521" s="4"/>
      <c r="AM521" s="4"/>
      <c r="AN521" s="4"/>
      <c r="AO521" s="4"/>
      <c r="AP521" s="1"/>
      <c r="AQ521" s="4"/>
      <c r="AR521" s="4"/>
      <c r="AS521" s="4"/>
      <c r="AT521" s="4"/>
      <c r="AU521" s="4"/>
      <c r="AV521" s="4"/>
      <c r="AW521" s="4"/>
      <c r="AX521" s="4"/>
      <c r="AY521" s="4"/>
      <c r="AZ521" s="4"/>
      <c r="BA521" s="1"/>
      <c r="BB521" s="4"/>
      <c r="BC521" s="1"/>
      <c r="BD521" s="4"/>
      <c r="BE521" s="4"/>
    </row>
    <row r="522" spans="1:57" x14ac:dyDescent="0.15">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c r="AG522" s="1"/>
      <c r="AH522" s="4"/>
      <c r="AI522" s="4"/>
      <c r="AJ522" s="4"/>
      <c r="AK522" s="4"/>
      <c r="AL522" s="4"/>
      <c r="AM522" s="4"/>
      <c r="AN522" s="4"/>
      <c r="AO522" s="4"/>
      <c r="AP522" s="1"/>
      <c r="AQ522" s="4"/>
      <c r="AR522" s="4"/>
      <c r="AS522" s="4"/>
      <c r="AT522" s="4"/>
      <c r="AU522" s="4"/>
      <c r="AV522" s="4"/>
      <c r="AW522" s="4"/>
      <c r="AX522" s="4"/>
      <c r="AY522" s="4"/>
      <c r="AZ522" s="4"/>
      <c r="BA522" s="1"/>
      <c r="BB522" s="4"/>
      <c r="BC522" s="1"/>
      <c r="BD522" s="4"/>
      <c r="BE522" s="4"/>
    </row>
    <row r="523" spans="1:57" x14ac:dyDescent="0.15">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c r="AG523" s="1"/>
      <c r="AH523" s="4"/>
      <c r="AI523" s="4"/>
      <c r="AJ523" s="4"/>
      <c r="AK523" s="4"/>
      <c r="AL523" s="4"/>
      <c r="AM523" s="4"/>
      <c r="AN523" s="4"/>
      <c r="AO523" s="4"/>
      <c r="AP523" s="1"/>
      <c r="AQ523" s="4"/>
      <c r="AR523" s="4"/>
      <c r="AS523" s="4"/>
      <c r="AT523" s="4"/>
      <c r="AU523" s="4"/>
      <c r="AV523" s="4"/>
      <c r="AW523" s="4"/>
      <c r="AX523" s="4"/>
      <c r="AY523" s="4"/>
      <c r="AZ523" s="4"/>
      <c r="BA523" s="1"/>
      <c r="BB523" s="4"/>
      <c r="BC523" s="1"/>
      <c r="BD523" s="4"/>
      <c r="BE523" s="4"/>
    </row>
    <row r="524" spans="1:57" x14ac:dyDescent="0.15">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c r="AG524" s="1"/>
      <c r="AH524" s="4"/>
      <c r="AI524" s="4"/>
      <c r="AJ524" s="4"/>
      <c r="AK524" s="4"/>
      <c r="AL524" s="4"/>
      <c r="AM524" s="4"/>
      <c r="AN524" s="4"/>
      <c r="AO524" s="4"/>
      <c r="AP524" s="1"/>
      <c r="AQ524" s="4"/>
      <c r="AR524" s="4"/>
      <c r="AS524" s="4"/>
      <c r="AT524" s="4"/>
      <c r="AU524" s="4"/>
      <c r="AV524" s="4"/>
      <c r="AW524" s="4"/>
      <c r="AX524" s="4"/>
      <c r="AY524" s="4"/>
      <c r="AZ524" s="4"/>
      <c r="BA524" s="1"/>
      <c r="BB524" s="4"/>
      <c r="BC524" s="1"/>
      <c r="BD524" s="4"/>
      <c r="BE524" s="4"/>
    </row>
    <row r="525" spans="1:57" x14ac:dyDescent="0.1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c r="AG525" s="1"/>
      <c r="AH525" s="4"/>
      <c r="AI525" s="4"/>
      <c r="AJ525" s="4"/>
      <c r="AK525" s="4"/>
      <c r="AL525" s="4"/>
      <c r="AM525" s="4"/>
      <c r="AN525" s="4"/>
      <c r="AO525" s="4"/>
      <c r="AP525" s="1"/>
      <c r="AQ525" s="4"/>
      <c r="AR525" s="4"/>
      <c r="AS525" s="4"/>
      <c r="AT525" s="4"/>
      <c r="AU525" s="4"/>
      <c r="AV525" s="4"/>
      <c r="AW525" s="4"/>
      <c r="AX525" s="4"/>
      <c r="AY525" s="4"/>
      <c r="AZ525" s="4"/>
      <c r="BA525" s="1"/>
      <c r="BB525" s="4"/>
      <c r="BC525" s="1"/>
      <c r="BD525" s="4"/>
      <c r="BE525" s="4"/>
    </row>
    <row r="526" spans="1:57" x14ac:dyDescent="0.15">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c r="AG526" s="1"/>
      <c r="AH526" s="4"/>
      <c r="AI526" s="4"/>
      <c r="AJ526" s="4"/>
      <c r="AK526" s="4"/>
      <c r="AL526" s="4"/>
      <c r="AM526" s="4"/>
      <c r="AN526" s="4"/>
      <c r="AO526" s="4"/>
      <c r="AP526" s="1"/>
      <c r="AQ526" s="4"/>
      <c r="AR526" s="4"/>
      <c r="AS526" s="4"/>
      <c r="AT526" s="4"/>
      <c r="AU526" s="4"/>
      <c r="AV526" s="4"/>
      <c r="AW526" s="4"/>
      <c r="AX526" s="4"/>
      <c r="AY526" s="4"/>
      <c r="AZ526" s="4"/>
      <c r="BA526" s="1"/>
      <c r="BB526" s="4"/>
      <c r="BC526" s="1"/>
      <c r="BD526" s="4"/>
      <c r="BE526" s="4"/>
    </row>
    <row r="527" spans="1:57" x14ac:dyDescent="0.15">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c r="AG527" s="1"/>
      <c r="AH527" s="4"/>
      <c r="AI527" s="4"/>
      <c r="AJ527" s="4"/>
      <c r="AK527" s="4"/>
      <c r="AL527" s="4"/>
      <c r="AM527" s="4"/>
      <c r="AN527" s="4"/>
      <c r="AO527" s="4"/>
      <c r="AP527" s="1"/>
      <c r="AQ527" s="4"/>
      <c r="AR527" s="4"/>
      <c r="AS527" s="4"/>
      <c r="AT527" s="4"/>
      <c r="AU527" s="4"/>
      <c r="AV527" s="4"/>
      <c r="AW527" s="4"/>
      <c r="AX527" s="4"/>
      <c r="AY527" s="4"/>
      <c r="AZ527" s="4"/>
      <c r="BA527" s="1"/>
      <c r="BB527" s="4"/>
      <c r="BC527" s="1"/>
      <c r="BD527" s="4"/>
      <c r="BE527" s="4"/>
    </row>
    <row r="528" spans="1:57" x14ac:dyDescent="0.15">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c r="AG528" s="1"/>
      <c r="AH528" s="4"/>
      <c r="AI528" s="4"/>
      <c r="AJ528" s="4"/>
      <c r="AK528" s="4"/>
      <c r="AL528" s="4"/>
      <c r="AM528" s="4"/>
      <c r="AN528" s="4"/>
      <c r="AO528" s="4"/>
      <c r="AP528" s="1"/>
      <c r="AQ528" s="4"/>
      <c r="AR528" s="4"/>
      <c r="AS528" s="4"/>
      <c r="AT528" s="4"/>
      <c r="AU528" s="4"/>
      <c r="AV528" s="4"/>
      <c r="AW528" s="4"/>
      <c r="AX528" s="4"/>
      <c r="AY528" s="4"/>
      <c r="AZ528" s="4"/>
      <c r="BA528" s="1"/>
      <c r="BB528" s="4"/>
      <c r="BC528" s="1"/>
      <c r="BD528" s="4"/>
      <c r="BE528" s="4"/>
    </row>
    <row r="529" spans="1:57" x14ac:dyDescent="0.15">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c r="AG529" s="1"/>
      <c r="AH529" s="4"/>
      <c r="AI529" s="4"/>
      <c r="AJ529" s="4"/>
      <c r="AK529" s="4"/>
      <c r="AL529" s="4"/>
      <c r="AM529" s="4"/>
      <c r="AN529" s="4"/>
      <c r="AO529" s="4"/>
      <c r="AP529" s="1"/>
      <c r="AQ529" s="4"/>
      <c r="AR529" s="4"/>
      <c r="AS529" s="4"/>
      <c r="AT529" s="4"/>
      <c r="AU529" s="4"/>
      <c r="AV529" s="4"/>
      <c r="AW529" s="4"/>
      <c r="AX529" s="4"/>
      <c r="AY529" s="4"/>
      <c r="AZ529" s="4"/>
      <c r="BA529" s="1"/>
      <c r="BB529" s="4"/>
      <c r="BC529" s="1"/>
      <c r="BD529" s="4"/>
      <c r="BE529" s="4"/>
    </row>
    <row r="530" spans="1:57" x14ac:dyDescent="0.15">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c r="AG530" s="1"/>
      <c r="AH530" s="4"/>
      <c r="AI530" s="4"/>
      <c r="AJ530" s="4"/>
      <c r="AK530" s="4"/>
      <c r="AL530" s="4"/>
      <c r="AM530" s="4"/>
      <c r="AN530" s="4"/>
      <c r="AO530" s="4"/>
      <c r="AP530" s="1"/>
      <c r="AQ530" s="4"/>
      <c r="AR530" s="4"/>
      <c r="AS530" s="4"/>
      <c r="AT530" s="4"/>
      <c r="AU530" s="4"/>
      <c r="AV530" s="4"/>
      <c r="AW530" s="4"/>
      <c r="AX530" s="4"/>
      <c r="AY530" s="4"/>
      <c r="AZ530" s="4"/>
      <c r="BA530" s="1"/>
      <c r="BB530" s="4"/>
      <c r="BC530" s="1"/>
      <c r="BD530" s="4"/>
      <c r="BE530" s="4"/>
    </row>
    <row r="531" spans="1:57" x14ac:dyDescent="0.15">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c r="AG531" s="1"/>
      <c r="AH531" s="4"/>
      <c r="AI531" s="4"/>
      <c r="AJ531" s="4"/>
      <c r="AK531" s="4"/>
      <c r="AL531" s="4"/>
      <c r="AM531" s="4"/>
      <c r="AN531" s="4"/>
      <c r="AO531" s="4"/>
      <c r="AP531" s="1"/>
      <c r="AQ531" s="4"/>
      <c r="AR531" s="4"/>
      <c r="AS531" s="4"/>
      <c r="AT531" s="4"/>
      <c r="AU531" s="4"/>
      <c r="AV531" s="4"/>
      <c r="AW531" s="4"/>
      <c r="AX531" s="4"/>
      <c r="AY531" s="4"/>
      <c r="AZ531" s="4"/>
      <c r="BA531" s="1"/>
      <c r="BB531" s="4"/>
      <c r="BC531" s="1"/>
      <c r="BD531" s="4"/>
      <c r="BE531" s="4"/>
    </row>
    <row r="532" spans="1:57" x14ac:dyDescent="0.15">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c r="AG532" s="1"/>
      <c r="AH532" s="4"/>
      <c r="AI532" s="4"/>
      <c r="AJ532" s="4"/>
      <c r="AK532" s="4"/>
      <c r="AL532" s="4"/>
      <c r="AM532" s="4"/>
      <c r="AN532" s="4"/>
      <c r="AO532" s="4"/>
      <c r="AP532" s="1"/>
      <c r="AQ532" s="4"/>
      <c r="AR532" s="4"/>
      <c r="AS532" s="4"/>
      <c r="AT532" s="4"/>
      <c r="AU532" s="4"/>
      <c r="AV532" s="4"/>
      <c r="AW532" s="4"/>
      <c r="AX532" s="4"/>
      <c r="AY532" s="4"/>
      <c r="AZ532" s="4"/>
      <c r="BA532" s="1"/>
      <c r="BB532" s="4"/>
      <c r="BC532" s="1"/>
      <c r="BD532" s="4"/>
      <c r="BE532" s="4"/>
    </row>
    <row r="533" spans="1:57" x14ac:dyDescent="0.15">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c r="AG533" s="1"/>
      <c r="AH533" s="4"/>
      <c r="AI533" s="4"/>
      <c r="AJ533" s="4"/>
      <c r="AK533" s="4"/>
      <c r="AL533" s="4"/>
      <c r="AM533" s="4"/>
      <c r="AN533" s="4"/>
      <c r="AO533" s="4"/>
      <c r="AP533" s="1"/>
      <c r="AQ533" s="4"/>
      <c r="AR533" s="4"/>
      <c r="AS533" s="4"/>
      <c r="AT533" s="4"/>
      <c r="AU533" s="4"/>
      <c r="AV533" s="4"/>
      <c r="AW533" s="4"/>
      <c r="AX533" s="4"/>
      <c r="AY533" s="4"/>
      <c r="AZ533" s="4"/>
      <c r="BA533" s="1"/>
      <c r="BB533" s="4"/>
      <c r="BC533" s="1"/>
      <c r="BD533" s="4"/>
      <c r="BE533" s="4"/>
    </row>
    <row r="534" spans="1:57" x14ac:dyDescent="0.15">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c r="AG534" s="1"/>
      <c r="AH534" s="4"/>
      <c r="AI534" s="4"/>
      <c r="AJ534" s="4"/>
      <c r="AK534" s="4"/>
      <c r="AL534" s="4"/>
      <c r="AM534" s="4"/>
      <c r="AN534" s="4"/>
      <c r="AO534" s="4"/>
      <c r="AP534" s="1"/>
      <c r="AQ534" s="4"/>
      <c r="AR534" s="4"/>
      <c r="AS534" s="4"/>
      <c r="AT534" s="4"/>
      <c r="AU534" s="4"/>
      <c r="AV534" s="4"/>
      <c r="AW534" s="4"/>
      <c r="AX534" s="4"/>
      <c r="AY534" s="4"/>
      <c r="AZ534" s="4"/>
      <c r="BA534" s="1"/>
      <c r="BB534" s="4"/>
      <c r="BC534" s="1"/>
      <c r="BD534" s="4"/>
      <c r="BE534" s="4"/>
    </row>
    <row r="535" spans="1:57" x14ac:dyDescent="0.1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c r="AG535" s="1"/>
      <c r="AH535" s="4"/>
      <c r="AI535" s="4"/>
      <c r="AJ535" s="4"/>
      <c r="AK535" s="4"/>
      <c r="AL535" s="4"/>
      <c r="AM535" s="4"/>
      <c r="AN535" s="4"/>
      <c r="AO535" s="4"/>
      <c r="AP535" s="1"/>
      <c r="AQ535" s="4"/>
      <c r="AR535" s="4"/>
      <c r="AS535" s="4"/>
      <c r="AT535" s="4"/>
      <c r="AU535" s="4"/>
      <c r="AV535" s="4"/>
      <c r="AW535" s="4"/>
      <c r="AX535" s="4"/>
      <c r="AY535" s="4"/>
      <c r="AZ535" s="4"/>
      <c r="BA535" s="1"/>
      <c r="BB535" s="4"/>
      <c r="BC535" s="1"/>
      <c r="BD535" s="4"/>
      <c r="BE535" s="4"/>
    </row>
    <row r="536" spans="1:57" x14ac:dyDescent="0.15">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c r="AG536" s="1"/>
      <c r="AH536" s="4"/>
      <c r="AI536" s="4"/>
      <c r="AJ536" s="4"/>
      <c r="AK536" s="4"/>
      <c r="AL536" s="4"/>
      <c r="AM536" s="4"/>
      <c r="AN536" s="4"/>
      <c r="AO536" s="4"/>
      <c r="AP536" s="1"/>
      <c r="AQ536" s="4"/>
      <c r="AR536" s="4"/>
      <c r="AS536" s="4"/>
      <c r="AT536" s="4"/>
      <c r="AU536" s="4"/>
      <c r="AV536" s="4"/>
      <c r="AW536" s="4"/>
      <c r="AX536" s="4"/>
      <c r="AY536" s="4"/>
      <c r="AZ536" s="4"/>
      <c r="BA536" s="1"/>
      <c r="BB536" s="4"/>
      <c r="BC536" s="1"/>
      <c r="BD536" s="4"/>
      <c r="BE536" s="4"/>
    </row>
    <row r="537" spans="1:57" x14ac:dyDescent="0.15">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c r="AG537" s="1"/>
      <c r="AH537" s="4"/>
      <c r="AI537" s="4"/>
      <c r="AJ537" s="4"/>
      <c r="AK537" s="4"/>
      <c r="AL537" s="4"/>
      <c r="AM537" s="4"/>
      <c r="AN537" s="4"/>
      <c r="AO537" s="4"/>
      <c r="AP537" s="1"/>
      <c r="AQ537" s="4"/>
      <c r="AR537" s="4"/>
      <c r="AS537" s="4"/>
      <c r="AT537" s="4"/>
      <c r="AU537" s="4"/>
      <c r="AV537" s="4"/>
      <c r="AW537" s="4"/>
      <c r="AX537" s="4"/>
      <c r="AY537" s="4"/>
      <c r="AZ537" s="4"/>
      <c r="BA537" s="1"/>
      <c r="BB537" s="4"/>
      <c r="BC537" s="1"/>
      <c r="BD537" s="4"/>
      <c r="BE537" s="4"/>
    </row>
    <row r="538" spans="1:57" x14ac:dyDescent="0.15">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c r="AG538" s="1"/>
      <c r="AH538" s="4"/>
      <c r="AI538" s="4"/>
      <c r="AJ538" s="4"/>
      <c r="AK538" s="4"/>
      <c r="AL538" s="4"/>
      <c r="AM538" s="4"/>
      <c r="AN538" s="4"/>
      <c r="AO538" s="4"/>
      <c r="AP538" s="1"/>
      <c r="AQ538" s="4"/>
      <c r="AR538" s="4"/>
      <c r="AS538" s="4"/>
      <c r="AT538" s="4"/>
      <c r="AU538" s="4"/>
      <c r="AV538" s="4"/>
      <c r="AW538" s="4"/>
      <c r="AX538" s="4"/>
      <c r="AY538" s="4"/>
      <c r="AZ538" s="4"/>
      <c r="BA538" s="1"/>
      <c r="BB538" s="4"/>
      <c r="BC538" s="1"/>
      <c r="BD538" s="4"/>
      <c r="BE538" s="4"/>
    </row>
    <row r="539" spans="1:57" x14ac:dyDescent="0.15">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c r="AG539" s="1"/>
      <c r="AH539" s="4"/>
      <c r="AI539" s="4"/>
      <c r="AJ539" s="4"/>
      <c r="AK539" s="4"/>
      <c r="AL539" s="4"/>
      <c r="AM539" s="4"/>
      <c r="AN539" s="4"/>
      <c r="AO539" s="4"/>
      <c r="AP539" s="1"/>
      <c r="AQ539" s="4"/>
      <c r="AR539" s="4"/>
      <c r="AS539" s="4"/>
      <c r="AT539" s="4"/>
      <c r="AU539" s="4"/>
      <c r="AV539" s="4"/>
      <c r="AW539" s="4"/>
      <c r="AX539" s="4"/>
      <c r="AY539" s="4"/>
      <c r="AZ539" s="4"/>
      <c r="BA539" s="1"/>
      <c r="BB539" s="4"/>
      <c r="BC539" s="1"/>
      <c r="BD539" s="4"/>
      <c r="BE539" s="4"/>
    </row>
    <row r="540" spans="1:57" x14ac:dyDescent="0.15">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c r="AG540" s="1"/>
      <c r="AH540" s="4"/>
      <c r="AI540" s="4"/>
      <c r="AJ540" s="4"/>
      <c r="AK540" s="4"/>
      <c r="AL540" s="4"/>
      <c r="AM540" s="4"/>
      <c r="AN540" s="4"/>
      <c r="AO540" s="4"/>
      <c r="AP540" s="1"/>
      <c r="AQ540" s="4"/>
      <c r="AR540" s="4"/>
      <c r="AS540" s="4"/>
      <c r="AT540" s="4"/>
      <c r="AU540" s="4"/>
      <c r="AV540" s="4"/>
      <c r="AW540" s="4"/>
      <c r="AX540" s="4"/>
      <c r="AY540" s="4"/>
      <c r="AZ540" s="4"/>
      <c r="BA540" s="1"/>
      <c r="BB540" s="4"/>
      <c r="BC540" s="1"/>
      <c r="BD540" s="4"/>
      <c r="BE540" s="4"/>
    </row>
    <row r="541" spans="1:57" x14ac:dyDescent="0.15">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c r="AG541" s="1"/>
      <c r="AH541" s="4"/>
      <c r="AI541" s="4"/>
      <c r="AJ541" s="4"/>
      <c r="AK541" s="4"/>
      <c r="AL541" s="4"/>
      <c r="AM541" s="4"/>
      <c r="AN541" s="4"/>
      <c r="AO541" s="4"/>
      <c r="AP541" s="1"/>
      <c r="AQ541" s="4"/>
      <c r="AR541" s="4"/>
      <c r="AS541" s="4"/>
      <c r="AT541" s="4"/>
      <c r="AU541" s="4"/>
      <c r="AV541" s="4"/>
      <c r="AW541" s="4"/>
      <c r="AX541" s="4"/>
      <c r="AY541" s="4"/>
      <c r="AZ541" s="4"/>
      <c r="BA541" s="1"/>
      <c r="BB541" s="4"/>
      <c r="BC541" s="1"/>
      <c r="BD541" s="4"/>
      <c r="BE541" s="4"/>
    </row>
    <row r="542" spans="1:57" x14ac:dyDescent="0.15">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c r="AG542" s="1"/>
      <c r="AH542" s="4"/>
      <c r="AI542" s="4"/>
      <c r="AJ542" s="4"/>
      <c r="AK542" s="4"/>
      <c r="AL542" s="4"/>
      <c r="AM542" s="4"/>
      <c r="AN542" s="4"/>
      <c r="AO542" s="4"/>
      <c r="AP542" s="1"/>
      <c r="AQ542" s="4"/>
      <c r="AR542" s="4"/>
      <c r="AS542" s="4"/>
      <c r="AT542" s="4"/>
      <c r="AU542" s="4"/>
      <c r="AV542" s="4"/>
      <c r="AW542" s="4"/>
      <c r="AX542" s="4"/>
      <c r="AY542" s="4"/>
      <c r="AZ542" s="4"/>
      <c r="BA542" s="1"/>
      <c r="BB542" s="4"/>
      <c r="BC542" s="1"/>
      <c r="BD542" s="4"/>
      <c r="BE542" s="4"/>
    </row>
    <row r="543" spans="1:57" x14ac:dyDescent="0.15">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c r="AG543" s="1"/>
      <c r="AH543" s="4"/>
      <c r="AI543" s="4"/>
      <c r="AJ543" s="4"/>
      <c r="AK543" s="4"/>
      <c r="AL543" s="4"/>
      <c r="AM543" s="4"/>
      <c r="AN543" s="4"/>
      <c r="AO543" s="4"/>
      <c r="AP543" s="1"/>
      <c r="AQ543" s="4"/>
      <c r="AR543" s="4"/>
      <c r="AS543" s="4"/>
      <c r="AT543" s="4"/>
      <c r="AU543" s="4"/>
      <c r="AV543" s="4"/>
      <c r="AW543" s="4"/>
      <c r="AX543" s="4"/>
      <c r="AY543" s="4"/>
      <c r="AZ543" s="4"/>
      <c r="BA543" s="1"/>
      <c r="BB543" s="4"/>
      <c r="BC543" s="1"/>
      <c r="BD543" s="4"/>
      <c r="BE543" s="4"/>
    </row>
    <row r="544" spans="1:57" x14ac:dyDescent="0.15">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c r="AG544" s="1"/>
      <c r="AH544" s="4"/>
      <c r="AI544" s="4"/>
      <c r="AJ544" s="4"/>
      <c r="AK544" s="4"/>
      <c r="AL544" s="4"/>
      <c r="AM544" s="4"/>
      <c r="AN544" s="4"/>
      <c r="AO544" s="4"/>
      <c r="AP544" s="1"/>
      <c r="AQ544" s="4"/>
      <c r="AR544" s="4"/>
      <c r="AS544" s="4"/>
      <c r="AT544" s="4"/>
      <c r="AU544" s="4"/>
      <c r="AV544" s="4"/>
      <c r="AW544" s="4"/>
      <c r="AX544" s="4"/>
      <c r="AY544" s="4"/>
      <c r="AZ544" s="4"/>
      <c r="BA544" s="1"/>
      <c r="BB544" s="4"/>
      <c r="BC544" s="1"/>
      <c r="BD544" s="4"/>
      <c r="BE544" s="4"/>
    </row>
    <row r="545" spans="1:57" x14ac:dyDescent="0.1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c r="AG545" s="1"/>
      <c r="AH545" s="4"/>
      <c r="AI545" s="4"/>
      <c r="AJ545" s="4"/>
      <c r="AK545" s="4"/>
      <c r="AL545" s="4"/>
      <c r="AM545" s="4"/>
      <c r="AN545" s="4"/>
      <c r="AO545" s="4"/>
      <c r="AP545" s="1"/>
      <c r="AQ545" s="4"/>
      <c r="AR545" s="4"/>
      <c r="AS545" s="4"/>
      <c r="AT545" s="4"/>
      <c r="AU545" s="4"/>
      <c r="AV545" s="4"/>
      <c r="AW545" s="4"/>
      <c r="AX545" s="4"/>
      <c r="AY545" s="4"/>
      <c r="AZ545" s="4"/>
      <c r="BA545" s="1"/>
      <c r="BB545" s="4"/>
      <c r="BC545" s="1"/>
      <c r="BD545" s="4"/>
      <c r="BE545" s="4"/>
    </row>
    <row r="546" spans="1:57" x14ac:dyDescent="0.15">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c r="AG546" s="1"/>
      <c r="AH546" s="4"/>
      <c r="AI546" s="4"/>
      <c r="AJ546" s="4"/>
      <c r="AK546" s="4"/>
      <c r="AL546" s="4"/>
      <c r="AM546" s="4"/>
      <c r="AN546" s="4"/>
      <c r="AO546" s="4"/>
      <c r="AP546" s="1"/>
      <c r="AQ546" s="4"/>
      <c r="AR546" s="4"/>
      <c r="AS546" s="4"/>
      <c r="AT546" s="4"/>
      <c r="AU546" s="4"/>
      <c r="AV546" s="4"/>
      <c r="AW546" s="4"/>
      <c r="AX546" s="4"/>
      <c r="AY546" s="4"/>
      <c r="AZ546" s="4"/>
      <c r="BA546" s="1"/>
      <c r="BB546" s="4"/>
      <c r="BC546" s="1"/>
      <c r="BD546" s="4"/>
      <c r="BE546" s="4"/>
    </row>
    <row r="547" spans="1:57" x14ac:dyDescent="0.15">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c r="AG547" s="1"/>
      <c r="AH547" s="4"/>
      <c r="AI547" s="4"/>
      <c r="AJ547" s="4"/>
      <c r="AK547" s="4"/>
      <c r="AL547" s="4"/>
      <c r="AM547" s="4"/>
      <c r="AN547" s="4"/>
      <c r="AO547" s="4"/>
      <c r="AP547" s="1"/>
      <c r="AQ547" s="4"/>
      <c r="AR547" s="4"/>
      <c r="AS547" s="4"/>
      <c r="AT547" s="4"/>
      <c r="AU547" s="4"/>
      <c r="AV547" s="4"/>
      <c r="AW547" s="4"/>
      <c r="AX547" s="4"/>
      <c r="AY547" s="4"/>
      <c r="AZ547" s="4"/>
      <c r="BA547" s="1"/>
      <c r="BB547" s="4"/>
      <c r="BC547" s="1"/>
      <c r="BD547" s="4"/>
      <c r="BE547" s="4"/>
    </row>
    <row r="548" spans="1:57" x14ac:dyDescent="0.15">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c r="AG548" s="1"/>
      <c r="AH548" s="4"/>
      <c r="AI548" s="4"/>
      <c r="AJ548" s="4"/>
      <c r="AK548" s="4"/>
      <c r="AL548" s="4"/>
      <c r="AM548" s="4"/>
      <c r="AN548" s="4"/>
      <c r="AO548" s="4"/>
      <c r="AP548" s="1"/>
      <c r="AQ548" s="4"/>
      <c r="AR548" s="4"/>
      <c r="AS548" s="4"/>
      <c r="AT548" s="4"/>
      <c r="AU548" s="4"/>
      <c r="AV548" s="4"/>
      <c r="AW548" s="4"/>
      <c r="AX548" s="4"/>
      <c r="AY548" s="4"/>
      <c r="AZ548" s="4"/>
      <c r="BA548" s="1"/>
      <c r="BB548" s="4"/>
      <c r="BC548" s="1"/>
      <c r="BD548" s="4"/>
      <c r="BE548" s="4"/>
    </row>
    <row r="549" spans="1:57" x14ac:dyDescent="0.15">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c r="AG549" s="1"/>
      <c r="AH549" s="4"/>
      <c r="AI549" s="4"/>
      <c r="AJ549" s="4"/>
      <c r="AK549" s="4"/>
      <c r="AL549" s="4"/>
      <c r="AM549" s="4"/>
      <c r="AN549" s="4"/>
      <c r="AO549" s="4"/>
      <c r="AP549" s="1"/>
      <c r="AQ549" s="4"/>
      <c r="AR549" s="4"/>
      <c r="AS549" s="4"/>
      <c r="AT549" s="4"/>
      <c r="AU549" s="4"/>
      <c r="AV549" s="4"/>
      <c r="AW549" s="4"/>
      <c r="AX549" s="4"/>
      <c r="AY549" s="4"/>
      <c r="AZ549" s="4"/>
      <c r="BA549" s="1"/>
      <c r="BB549" s="4"/>
      <c r="BC549" s="1"/>
      <c r="BD549" s="4"/>
      <c r="BE549" s="4"/>
    </row>
    <row r="550" spans="1:57" x14ac:dyDescent="0.15">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c r="AG550" s="1"/>
      <c r="AH550" s="4"/>
      <c r="AI550" s="4"/>
      <c r="AJ550" s="4"/>
      <c r="AK550" s="4"/>
      <c r="AL550" s="4"/>
      <c r="AM550" s="4"/>
      <c r="AN550" s="4"/>
      <c r="AO550" s="4"/>
      <c r="AP550" s="1"/>
      <c r="AQ550" s="4"/>
      <c r="AR550" s="4"/>
      <c r="AS550" s="4"/>
      <c r="AT550" s="4"/>
      <c r="AU550" s="4"/>
      <c r="AV550" s="4"/>
      <c r="AW550" s="4"/>
      <c r="AX550" s="4"/>
      <c r="AY550" s="4"/>
      <c r="AZ550" s="4"/>
      <c r="BA550" s="1"/>
      <c r="BB550" s="4"/>
      <c r="BC550" s="1"/>
      <c r="BD550" s="4"/>
      <c r="BE550" s="4"/>
    </row>
    <row r="551" spans="1:57" x14ac:dyDescent="0.15">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c r="AG551" s="1"/>
      <c r="AH551" s="4"/>
      <c r="AI551" s="4"/>
      <c r="AJ551" s="4"/>
      <c r="AK551" s="4"/>
      <c r="AL551" s="4"/>
      <c r="AM551" s="4"/>
      <c r="AN551" s="4"/>
      <c r="AO551" s="4"/>
      <c r="AP551" s="1"/>
      <c r="AQ551" s="4"/>
      <c r="AR551" s="4"/>
      <c r="AS551" s="4"/>
      <c r="AT551" s="4"/>
      <c r="AU551" s="4"/>
      <c r="AV551" s="4"/>
      <c r="AW551" s="4"/>
      <c r="AX551" s="4"/>
      <c r="AY551" s="4"/>
      <c r="AZ551" s="4"/>
      <c r="BA551" s="1"/>
      <c r="BB551" s="4"/>
      <c r="BC551" s="1"/>
      <c r="BD551" s="4"/>
      <c r="BE551" s="4"/>
    </row>
    <row r="552" spans="1:57" x14ac:dyDescent="0.15">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c r="AG552" s="1"/>
      <c r="AH552" s="4"/>
      <c r="AI552" s="4"/>
      <c r="AJ552" s="4"/>
      <c r="AK552" s="4"/>
      <c r="AL552" s="4"/>
      <c r="AM552" s="4"/>
      <c r="AN552" s="4"/>
      <c r="AO552" s="4"/>
      <c r="AP552" s="1"/>
      <c r="AQ552" s="4"/>
      <c r="AR552" s="4"/>
      <c r="AS552" s="4"/>
      <c r="AT552" s="4"/>
      <c r="AU552" s="4"/>
      <c r="AV552" s="4"/>
      <c r="AW552" s="4"/>
      <c r="AX552" s="4"/>
      <c r="AY552" s="4"/>
      <c r="AZ552" s="4"/>
      <c r="BA552" s="1"/>
      <c r="BB552" s="4"/>
      <c r="BC552" s="1"/>
      <c r="BD552" s="4"/>
      <c r="BE552" s="4"/>
    </row>
    <row r="553" spans="1:57" x14ac:dyDescent="0.15">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c r="AG553" s="1"/>
      <c r="AH553" s="4"/>
      <c r="AI553" s="4"/>
      <c r="AJ553" s="4"/>
      <c r="AK553" s="4"/>
      <c r="AL553" s="4"/>
      <c r="AM553" s="4"/>
      <c r="AN553" s="4"/>
      <c r="AO553" s="4"/>
      <c r="AP553" s="1"/>
      <c r="AQ553" s="4"/>
      <c r="AR553" s="4"/>
      <c r="AS553" s="4"/>
      <c r="AT553" s="4"/>
      <c r="AU553" s="4"/>
      <c r="AV553" s="4"/>
      <c r="AW553" s="4"/>
      <c r="AX553" s="4"/>
      <c r="AY553" s="4"/>
      <c r="AZ553" s="4"/>
      <c r="BA553" s="1"/>
      <c r="BB553" s="4"/>
      <c r="BC553" s="1"/>
      <c r="BD553" s="4"/>
      <c r="BE553" s="4"/>
    </row>
    <row r="554" spans="1:57" x14ac:dyDescent="0.15">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c r="AG554" s="1"/>
      <c r="AH554" s="4"/>
      <c r="AI554" s="4"/>
      <c r="AJ554" s="4"/>
      <c r="AK554" s="4"/>
      <c r="AL554" s="4"/>
      <c r="AM554" s="4"/>
      <c r="AN554" s="4"/>
      <c r="AO554" s="4"/>
      <c r="AP554" s="1"/>
      <c r="AQ554" s="4"/>
      <c r="AR554" s="4"/>
      <c r="AS554" s="4"/>
      <c r="AT554" s="4"/>
      <c r="AU554" s="4"/>
      <c r="AV554" s="4"/>
      <c r="AW554" s="4"/>
      <c r="AX554" s="4"/>
      <c r="AY554" s="4"/>
      <c r="AZ554" s="4"/>
      <c r="BA554" s="1"/>
      <c r="BB554" s="4"/>
      <c r="BC554" s="1"/>
      <c r="BD554" s="4"/>
      <c r="BE554" s="4"/>
    </row>
    <row r="555" spans="1:57" x14ac:dyDescent="0.1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c r="AG555" s="1"/>
      <c r="AH555" s="4"/>
      <c r="AI555" s="4"/>
      <c r="AJ555" s="4"/>
      <c r="AK555" s="4"/>
      <c r="AL555" s="4"/>
      <c r="AM555" s="4"/>
      <c r="AN555" s="4"/>
      <c r="AO555" s="4"/>
      <c r="AP555" s="1"/>
      <c r="AQ555" s="4"/>
      <c r="AR555" s="4"/>
      <c r="AS555" s="4"/>
      <c r="AT555" s="4"/>
      <c r="AU555" s="4"/>
      <c r="AV555" s="4"/>
      <c r="AW555" s="4"/>
      <c r="AX555" s="4"/>
      <c r="AY555" s="4"/>
      <c r="AZ555" s="4"/>
      <c r="BA555" s="1"/>
      <c r="BB555" s="4"/>
      <c r="BC555" s="1"/>
      <c r="BD555" s="4"/>
      <c r="BE555" s="4"/>
    </row>
    <row r="556" spans="1:57" x14ac:dyDescent="0.15">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c r="AG556" s="1"/>
      <c r="AH556" s="4"/>
      <c r="AI556" s="4"/>
      <c r="AJ556" s="4"/>
      <c r="AK556" s="4"/>
      <c r="AL556" s="4"/>
      <c r="AM556" s="4"/>
      <c r="AN556" s="4"/>
      <c r="AO556" s="4"/>
      <c r="AP556" s="1"/>
      <c r="AQ556" s="4"/>
      <c r="AR556" s="4"/>
      <c r="AS556" s="4"/>
      <c r="AT556" s="4"/>
      <c r="AU556" s="4"/>
      <c r="AV556" s="4"/>
      <c r="AW556" s="4"/>
      <c r="AX556" s="4"/>
      <c r="AY556" s="4"/>
      <c r="AZ556" s="4"/>
      <c r="BA556" s="1"/>
      <c r="BB556" s="4"/>
      <c r="BC556" s="1"/>
      <c r="BD556" s="4"/>
      <c r="BE556" s="4"/>
    </row>
    <row r="557" spans="1:57" x14ac:dyDescent="0.15">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c r="AG557" s="1"/>
      <c r="AH557" s="4"/>
      <c r="AI557" s="4"/>
      <c r="AJ557" s="4"/>
      <c r="AK557" s="4"/>
      <c r="AL557" s="4"/>
      <c r="AM557" s="4"/>
      <c r="AN557" s="4"/>
      <c r="AO557" s="4"/>
      <c r="AP557" s="1"/>
      <c r="AQ557" s="4"/>
      <c r="AR557" s="4"/>
      <c r="AS557" s="4"/>
      <c r="AT557" s="4"/>
      <c r="AU557" s="4"/>
      <c r="AV557" s="4"/>
      <c r="AW557" s="4"/>
      <c r="AX557" s="4"/>
      <c r="AY557" s="4"/>
      <c r="AZ557" s="4"/>
      <c r="BA557" s="1"/>
      <c r="BB557" s="4"/>
      <c r="BC557" s="1"/>
      <c r="BD557" s="4"/>
      <c r="BE557" s="4"/>
    </row>
    <row r="558" spans="1:57" x14ac:dyDescent="0.15">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c r="AG558" s="1"/>
      <c r="AH558" s="4"/>
      <c r="AI558" s="4"/>
      <c r="AJ558" s="4"/>
      <c r="AK558" s="4"/>
      <c r="AL558" s="4"/>
      <c r="AM558" s="4"/>
      <c r="AN558" s="4"/>
      <c r="AO558" s="4"/>
      <c r="AP558" s="1"/>
      <c r="AQ558" s="4"/>
      <c r="AR558" s="4"/>
      <c r="AS558" s="4"/>
      <c r="AT558" s="4"/>
      <c r="AU558" s="4"/>
      <c r="AV558" s="4"/>
      <c r="AW558" s="4"/>
      <c r="AX558" s="4"/>
      <c r="AY558" s="4"/>
      <c r="AZ558" s="4"/>
      <c r="BA558" s="1"/>
      <c r="BB558" s="4"/>
      <c r="BC558" s="1"/>
      <c r="BD558" s="4"/>
      <c r="BE558" s="4"/>
    </row>
    <row r="559" spans="1:57" x14ac:dyDescent="0.15">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c r="AG559" s="1"/>
      <c r="AH559" s="4"/>
      <c r="AI559" s="4"/>
      <c r="AJ559" s="4"/>
      <c r="AK559" s="4"/>
      <c r="AL559" s="4"/>
      <c r="AM559" s="4"/>
      <c r="AN559" s="4"/>
      <c r="AO559" s="4"/>
      <c r="AP559" s="1"/>
      <c r="AQ559" s="4"/>
      <c r="AR559" s="4"/>
      <c r="AS559" s="4"/>
      <c r="AT559" s="4"/>
      <c r="AU559" s="4"/>
      <c r="AV559" s="4"/>
      <c r="AW559" s="4"/>
      <c r="AX559" s="4"/>
      <c r="AY559" s="4"/>
      <c r="AZ559" s="4"/>
      <c r="BA559" s="1"/>
      <c r="BB559" s="4"/>
      <c r="BC559" s="1"/>
      <c r="BD559" s="4"/>
      <c r="BE559" s="4"/>
    </row>
    <row r="560" spans="1:57" x14ac:dyDescent="0.15">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c r="AG560" s="1"/>
      <c r="AH560" s="4"/>
      <c r="AI560" s="4"/>
      <c r="AJ560" s="4"/>
      <c r="AK560" s="4"/>
      <c r="AL560" s="4"/>
      <c r="AM560" s="4"/>
      <c r="AN560" s="4"/>
      <c r="AO560" s="4"/>
      <c r="AP560" s="1"/>
      <c r="AQ560" s="4"/>
      <c r="AR560" s="4"/>
      <c r="AS560" s="4"/>
      <c r="AT560" s="4"/>
      <c r="AU560" s="4"/>
      <c r="AV560" s="4"/>
      <c r="AW560" s="4"/>
      <c r="AX560" s="4"/>
      <c r="AY560" s="4"/>
      <c r="AZ560" s="4"/>
      <c r="BA560" s="1"/>
      <c r="BB560" s="4"/>
      <c r="BC560" s="1"/>
      <c r="BD560" s="4"/>
      <c r="BE560" s="4"/>
    </row>
    <row r="561" spans="1:57" x14ac:dyDescent="0.15">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c r="AG561" s="1"/>
      <c r="AH561" s="4"/>
      <c r="AI561" s="4"/>
      <c r="AJ561" s="4"/>
      <c r="AK561" s="4"/>
      <c r="AL561" s="4"/>
      <c r="AM561" s="4"/>
      <c r="AN561" s="4"/>
      <c r="AO561" s="4"/>
      <c r="AP561" s="1"/>
      <c r="AQ561" s="4"/>
      <c r="AR561" s="4"/>
      <c r="AS561" s="4"/>
      <c r="AT561" s="4"/>
      <c r="AU561" s="4"/>
      <c r="AV561" s="4"/>
      <c r="AW561" s="4"/>
      <c r="AX561" s="4"/>
      <c r="AY561" s="4"/>
      <c r="AZ561" s="4"/>
      <c r="BA561" s="1"/>
      <c r="BB561" s="4"/>
      <c r="BC561" s="1"/>
      <c r="BD561" s="4"/>
      <c r="BE561" s="4"/>
    </row>
    <row r="562" spans="1:57" x14ac:dyDescent="0.15">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c r="AG562" s="1"/>
      <c r="AH562" s="4"/>
      <c r="AI562" s="4"/>
      <c r="AJ562" s="4"/>
      <c r="AK562" s="4"/>
      <c r="AL562" s="4"/>
      <c r="AM562" s="4"/>
      <c r="AN562" s="4"/>
      <c r="AO562" s="4"/>
      <c r="AP562" s="1"/>
      <c r="AQ562" s="4"/>
      <c r="AR562" s="4"/>
      <c r="AS562" s="4"/>
      <c r="AT562" s="4"/>
      <c r="AU562" s="4"/>
      <c r="AV562" s="4"/>
      <c r="AW562" s="4"/>
      <c r="AX562" s="4"/>
      <c r="AY562" s="4"/>
      <c r="AZ562" s="4"/>
      <c r="BA562" s="1"/>
      <c r="BB562" s="4"/>
      <c r="BC562" s="1"/>
      <c r="BD562" s="4"/>
      <c r="BE562" s="4"/>
    </row>
    <row r="563" spans="1:57" x14ac:dyDescent="0.15">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c r="AG563" s="1"/>
      <c r="AH563" s="4"/>
      <c r="AI563" s="4"/>
      <c r="AJ563" s="4"/>
      <c r="AK563" s="4"/>
      <c r="AL563" s="4"/>
      <c r="AM563" s="4"/>
      <c r="AN563" s="4"/>
      <c r="AO563" s="4"/>
      <c r="AP563" s="1"/>
      <c r="AQ563" s="4"/>
      <c r="AR563" s="4"/>
      <c r="AS563" s="4"/>
      <c r="AT563" s="4"/>
      <c r="AU563" s="4"/>
      <c r="AV563" s="4"/>
      <c r="AW563" s="4"/>
      <c r="AX563" s="4"/>
      <c r="AY563" s="4"/>
      <c r="AZ563" s="4"/>
      <c r="BA563" s="1"/>
      <c r="BB563" s="4"/>
      <c r="BC563" s="1"/>
      <c r="BD563" s="4"/>
      <c r="BE563" s="4"/>
    </row>
    <row r="564" spans="1:57" x14ac:dyDescent="0.15">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c r="AG564" s="1"/>
      <c r="AH564" s="4"/>
      <c r="AI564" s="4"/>
      <c r="AJ564" s="4"/>
      <c r="AK564" s="4"/>
      <c r="AL564" s="4"/>
      <c r="AM564" s="4"/>
      <c r="AN564" s="4"/>
      <c r="AO564" s="4"/>
      <c r="AP564" s="1"/>
      <c r="AQ564" s="4"/>
      <c r="AR564" s="4"/>
      <c r="AS564" s="4"/>
      <c r="AT564" s="4"/>
      <c r="AU564" s="4"/>
      <c r="AV564" s="4"/>
      <c r="AW564" s="4"/>
      <c r="AX564" s="4"/>
      <c r="AY564" s="4"/>
      <c r="AZ564" s="4"/>
      <c r="BA564" s="1"/>
      <c r="BB564" s="4"/>
      <c r="BC564" s="1"/>
      <c r="BD564" s="4"/>
      <c r="BE564" s="4"/>
    </row>
    <row r="565" spans="1:57" x14ac:dyDescent="0.1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c r="AG565" s="1"/>
      <c r="AH565" s="4"/>
      <c r="AI565" s="4"/>
      <c r="AJ565" s="4"/>
      <c r="AK565" s="4"/>
      <c r="AL565" s="4"/>
      <c r="AM565" s="4"/>
      <c r="AN565" s="4"/>
      <c r="AO565" s="4"/>
      <c r="AP565" s="1"/>
      <c r="AQ565" s="4"/>
      <c r="AR565" s="4"/>
      <c r="AS565" s="4"/>
      <c r="AT565" s="4"/>
      <c r="AU565" s="4"/>
      <c r="AV565" s="4"/>
      <c r="AW565" s="4"/>
      <c r="AX565" s="4"/>
      <c r="AY565" s="4"/>
      <c r="AZ565" s="4"/>
      <c r="BA565" s="1"/>
      <c r="BB565" s="4"/>
      <c r="BC565" s="1"/>
      <c r="BD565" s="4"/>
      <c r="BE565" s="4"/>
    </row>
    <row r="566" spans="1:57" x14ac:dyDescent="0.15">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c r="AG566" s="1"/>
      <c r="AH566" s="4"/>
      <c r="AI566" s="4"/>
      <c r="AJ566" s="4"/>
      <c r="AK566" s="4"/>
      <c r="AL566" s="4"/>
      <c r="AM566" s="4"/>
      <c r="AN566" s="4"/>
      <c r="AO566" s="4"/>
      <c r="AP566" s="1"/>
      <c r="AQ566" s="4"/>
      <c r="AR566" s="4"/>
      <c r="AS566" s="4"/>
      <c r="AT566" s="4"/>
      <c r="AU566" s="4"/>
      <c r="AV566" s="4"/>
      <c r="AW566" s="4"/>
      <c r="AX566" s="4"/>
      <c r="AY566" s="4"/>
      <c r="AZ566" s="4"/>
      <c r="BA566" s="1"/>
      <c r="BB566" s="4"/>
      <c r="BC566" s="1"/>
      <c r="BD566" s="4"/>
      <c r="BE566" s="4"/>
    </row>
    <row r="567" spans="1:57" x14ac:dyDescent="0.15">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c r="AG567" s="1"/>
      <c r="AH567" s="4"/>
      <c r="AI567" s="4"/>
      <c r="AJ567" s="4"/>
      <c r="AK567" s="4"/>
      <c r="AL567" s="4"/>
      <c r="AM567" s="4"/>
      <c r="AN567" s="4"/>
      <c r="AO567" s="4"/>
      <c r="AP567" s="1"/>
      <c r="AQ567" s="4"/>
      <c r="AR567" s="4"/>
      <c r="AS567" s="4"/>
      <c r="AT567" s="4"/>
      <c r="AU567" s="4"/>
      <c r="AV567" s="4"/>
      <c r="AW567" s="4"/>
      <c r="AX567" s="4"/>
      <c r="AY567" s="4"/>
      <c r="AZ567" s="4"/>
      <c r="BA567" s="1"/>
      <c r="BB567" s="4"/>
      <c r="BC567" s="1"/>
      <c r="BD567" s="4"/>
      <c r="BE567" s="4"/>
    </row>
    <row r="568" spans="1:57" x14ac:dyDescent="0.15">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c r="AG568" s="1"/>
      <c r="AH568" s="4"/>
      <c r="AI568" s="4"/>
      <c r="AJ568" s="4"/>
      <c r="AK568" s="4"/>
      <c r="AL568" s="4"/>
      <c r="AM568" s="4"/>
      <c r="AN568" s="4"/>
      <c r="AO568" s="4"/>
      <c r="AP568" s="1"/>
      <c r="AQ568" s="4"/>
      <c r="AR568" s="4"/>
      <c r="AS568" s="4"/>
      <c r="AT568" s="4"/>
      <c r="AU568" s="4"/>
      <c r="AV568" s="4"/>
      <c r="AW568" s="4"/>
      <c r="AX568" s="4"/>
      <c r="AY568" s="4"/>
      <c r="AZ568" s="4"/>
      <c r="BA568" s="1"/>
      <c r="BB568" s="4"/>
      <c r="BC568" s="1"/>
      <c r="BD568" s="4"/>
      <c r="BE568" s="4"/>
    </row>
    <row r="569" spans="1:57" x14ac:dyDescent="0.15">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c r="AG569" s="1"/>
      <c r="AH569" s="4"/>
      <c r="AI569" s="4"/>
      <c r="AJ569" s="4"/>
      <c r="AK569" s="4"/>
      <c r="AL569" s="4"/>
      <c r="AM569" s="4"/>
      <c r="AN569" s="4"/>
      <c r="AO569" s="4"/>
      <c r="AP569" s="1"/>
      <c r="AQ569" s="4"/>
      <c r="AR569" s="4"/>
      <c r="AS569" s="4"/>
      <c r="AT569" s="4"/>
      <c r="AU569" s="4"/>
      <c r="AV569" s="4"/>
      <c r="AW569" s="4"/>
      <c r="AX569" s="4"/>
      <c r="AY569" s="4"/>
      <c r="AZ569" s="4"/>
      <c r="BA569" s="1"/>
      <c r="BB569" s="4"/>
      <c r="BC569" s="1"/>
      <c r="BD569" s="4"/>
      <c r="BE569" s="4"/>
    </row>
    <row r="570" spans="1:57" x14ac:dyDescent="0.15">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c r="AG570" s="1"/>
      <c r="AH570" s="4"/>
      <c r="AI570" s="4"/>
      <c r="AJ570" s="4"/>
      <c r="AK570" s="4"/>
      <c r="AL570" s="4"/>
      <c r="AM570" s="4"/>
      <c r="AN570" s="4"/>
      <c r="AO570" s="4"/>
      <c r="AP570" s="1"/>
      <c r="AQ570" s="4"/>
      <c r="AR570" s="4"/>
      <c r="AS570" s="4"/>
      <c r="AT570" s="4"/>
      <c r="AU570" s="4"/>
      <c r="AV570" s="4"/>
      <c r="AW570" s="4"/>
      <c r="AX570" s="4"/>
      <c r="AY570" s="4"/>
      <c r="AZ570" s="4"/>
      <c r="BA570" s="1"/>
      <c r="BB570" s="4"/>
      <c r="BC570" s="1"/>
      <c r="BD570" s="4"/>
      <c r="BE570" s="4"/>
    </row>
    <row r="571" spans="1:57" x14ac:dyDescent="0.15">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c r="AG571" s="1"/>
      <c r="AH571" s="4"/>
      <c r="AI571" s="4"/>
      <c r="AJ571" s="4"/>
      <c r="AK571" s="4"/>
      <c r="AL571" s="4"/>
      <c r="AM571" s="4"/>
      <c r="AN571" s="4"/>
      <c r="AO571" s="4"/>
      <c r="AP571" s="1"/>
      <c r="AQ571" s="4"/>
      <c r="AR571" s="4"/>
      <c r="AS571" s="4"/>
      <c r="AT571" s="4"/>
      <c r="AU571" s="4"/>
      <c r="AV571" s="4"/>
      <c r="AW571" s="4"/>
      <c r="AX571" s="4"/>
      <c r="AY571" s="4"/>
      <c r="AZ571" s="4"/>
      <c r="BA571" s="1"/>
      <c r="BB571" s="4"/>
      <c r="BC571" s="1"/>
      <c r="BD571" s="4"/>
      <c r="BE571" s="4"/>
    </row>
    <row r="572" spans="1:57" x14ac:dyDescent="0.15">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c r="AG572" s="1"/>
      <c r="AH572" s="4"/>
      <c r="AI572" s="4"/>
      <c r="AJ572" s="4"/>
      <c r="AK572" s="4"/>
      <c r="AL572" s="4"/>
      <c r="AM572" s="4"/>
      <c r="AN572" s="4"/>
      <c r="AO572" s="4"/>
      <c r="AP572" s="1"/>
      <c r="AQ572" s="4"/>
      <c r="AR572" s="4"/>
      <c r="AS572" s="4"/>
      <c r="AT572" s="4"/>
      <c r="AU572" s="4"/>
      <c r="AV572" s="4"/>
      <c r="AW572" s="4"/>
      <c r="AX572" s="4"/>
      <c r="AY572" s="4"/>
      <c r="AZ572" s="4"/>
      <c r="BA572" s="1"/>
      <c r="BB572" s="4"/>
      <c r="BC572" s="1"/>
      <c r="BD572" s="4"/>
      <c r="BE572" s="4"/>
    </row>
    <row r="573" spans="1:57" x14ac:dyDescent="0.15">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c r="AG573" s="1"/>
      <c r="AH573" s="4"/>
      <c r="AI573" s="4"/>
      <c r="AJ573" s="4"/>
      <c r="AK573" s="4"/>
      <c r="AL573" s="4"/>
      <c r="AM573" s="4"/>
      <c r="AN573" s="4"/>
      <c r="AO573" s="4"/>
      <c r="AP573" s="1"/>
      <c r="AQ573" s="4"/>
      <c r="AR573" s="4"/>
      <c r="AS573" s="4"/>
      <c r="AT573" s="4"/>
      <c r="AU573" s="4"/>
      <c r="AV573" s="4"/>
      <c r="AW573" s="4"/>
      <c r="AX573" s="4"/>
      <c r="AY573" s="4"/>
      <c r="AZ573" s="4"/>
      <c r="BA573" s="1"/>
      <c r="BB573" s="4"/>
      <c r="BC573" s="1"/>
      <c r="BD573" s="4"/>
      <c r="BE573" s="4"/>
    </row>
    <row r="574" spans="1:57" x14ac:dyDescent="0.15">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c r="AG574" s="1"/>
      <c r="AH574" s="4"/>
      <c r="AI574" s="4"/>
      <c r="AJ574" s="4"/>
      <c r="AK574" s="4"/>
      <c r="AL574" s="4"/>
      <c r="AM574" s="4"/>
      <c r="AN574" s="4"/>
      <c r="AO574" s="4"/>
      <c r="AP574" s="1"/>
      <c r="AQ574" s="4"/>
      <c r="AR574" s="4"/>
      <c r="AS574" s="4"/>
      <c r="AT574" s="4"/>
      <c r="AU574" s="4"/>
      <c r="AV574" s="4"/>
      <c r="AW574" s="4"/>
      <c r="AX574" s="4"/>
      <c r="AY574" s="4"/>
      <c r="AZ574" s="4"/>
      <c r="BA574" s="1"/>
      <c r="BB574" s="4"/>
      <c r="BC574" s="1"/>
      <c r="BD574" s="4"/>
      <c r="BE574" s="4"/>
    </row>
    <row r="575" spans="1:57" x14ac:dyDescent="0.1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c r="AG575" s="1"/>
      <c r="AH575" s="4"/>
      <c r="AI575" s="4"/>
      <c r="AJ575" s="4"/>
      <c r="AK575" s="4"/>
      <c r="AL575" s="4"/>
      <c r="AM575" s="4"/>
      <c r="AN575" s="4"/>
      <c r="AO575" s="4"/>
      <c r="AP575" s="1"/>
      <c r="AQ575" s="4"/>
      <c r="AR575" s="4"/>
      <c r="AS575" s="4"/>
      <c r="AT575" s="4"/>
      <c r="AU575" s="4"/>
      <c r="AV575" s="4"/>
      <c r="AW575" s="4"/>
      <c r="AX575" s="4"/>
      <c r="AY575" s="4"/>
      <c r="AZ575" s="4"/>
      <c r="BA575" s="1"/>
      <c r="BB575" s="4"/>
      <c r="BC575" s="1"/>
      <c r="BD575" s="4"/>
      <c r="BE575" s="4"/>
    </row>
    <row r="576" spans="1:57" x14ac:dyDescent="0.15">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c r="AG576" s="1"/>
      <c r="AH576" s="4"/>
      <c r="AI576" s="4"/>
      <c r="AJ576" s="4"/>
      <c r="AK576" s="4"/>
      <c r="AL576" s="4"/>
      <c r="AM576" s="4"/>
      <c r="AN576" s="4"/>
      <c r="AO576" s="4"/>
      <c r="AP576" s="1"/>
      <c r="AQ576" s="4"/>
      <c r="AR576" s="4"/>
      <c r="AS576" s="4"/>
      <c r="AT576" s="4"/>
      <c r="AU576" s="4"/>
      <c r="AV576" s="4"/>
      <c r="AW576" s="4"/>
      <c r="AX576" s="4"/>
      <c r="AY576" s="4"/>
      <c r="AZ576" s="4"/>
      <c r="BA576" s="1"/>
      <c r="BB576" s="4"/>
      <c r="BC576" s="1"/>
      <c r="BD576" s="4"/>
      <c r="BE576" s="4"/>
    </row>
    <row r="577" spans="1:57" x14ac:dyDescent="0.15">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c r="AG577" s="1"/>
      <c r="AH577" s="4"/>
      <c r="AI577" s="4"/>
      <c r="AJ577" s="4"/>
      <c r="AK577" s="4"/>
      <c r="AL577" s="4"/>
      <c r="AM577" s="4"/>
      <c r="AN577" s="4"/>
      <c r="AO577" s="4"/>
      <c r="AP577" s="1"/>
      <c r="AQ577" s="4"/>
      <c r="AR577" s="4"/>
      <c r="AS577" s="4"/>
      <c r="AT577" s="4"/>
      <c r="AU577" s="4"/>
      <c r="AV577" s="4"/>
      <c r="AW577" s="4"/>
      <c r="AX577" s="4"/>
      <c r="AY577" s="4"/>
      <c r="AZ577" s="4"/>
      <c r="BA577" s="1"/>
      <c r="BB577" s="4"/>
      <c r="BC577" s="1"/>
      <c r="BD577" s="4"/>
      <c r="BE577" s="4"/>
    </row>
    <row r="578" spans="1:57" x14ac:dyDescent="0.15">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c r="AG578" s="1"/>
      <c r="AH578" s="4"/>
      <c r="AI578" s="4"/>
      <c r="AJ578" s="4"/>
      <c r="AK578" s="4"/>
      <c r="AL578" s="4"/>
      <c r="AM578" s="4"/>
      <c r="AN578" s="4"/>
      <c r="AO578" s="4"/>
      <c r="AP578" s="1"/>
      <c r="AQ578" s="4"/>
      <c r="AR578" s="4"/>
      <c r="AS578" s="4"/>
      <c r="AT578" s="4"/>
      <c r="AU578" s="4"/>
      <c r="AV578" s="4"/>
      <c r="AW578" s="4"/>
      <c r="AX578" s="4"/>
      <c r="AY578" s="4"/>
      <c r="AZ578" s="4"/>
      <c r="BA578" s="1"/>
      <c r="BB578" s="4"/>
      <c r="BC578" s="1"/>
      <c r="BD578" s="4"/>
      <c r="BE578" s="4"/>
    </row>
    <row r="579" spans="1:57" x14ac:dyDescent="0.15">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c r="AG579" s="1"/>
      <c r="AH579" s="4"/>
      <c r="AI579" s="4"/>
      <c r="AJ579" s="4"/>
      <c r="AK579" s="4"/>
      <c r="AL579" s="4"/>
      <c r="AM579" s="4"/>
      <c r="AN579" s="4"/>
      <c r="AO579" s="4"/>
      <c r="AP579" s="1"/>
      <c r="AQ579" s="4"/>
      <c r="AR579" s="4"/>
      <c r="AS579" s="4"/>
      <c r="AT579" s="4"/>
      <c r="AU579" s="4"/>
      <c r="AV579" s="4"/>
      <c r="AW579" s="4"/>
      <c r="AX579" s="4"/>
      <c r="AY579" s="4"/>
      <c r="AZ579" s="4"/>
      <c r="BA579" s="1"/>
      <c r="BB579" s="4"/>
      <c r="BC579" s="1"/>
      <c r="BD579" s="4"/>
      <c r="BE579" s="4"/>
    </row>
    <row r="580" spans="1:57" x14ac:dyDescent="0.15">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c r="AG580" s="1"/>
      <c r="AH580" s="4"/>
      <c r="AI580" s="4"/>
      <c r="AJ580" s="4"/>
      <c r="AK580" s="4"/>
      <c r="AL580" s="4"/>
      <c r="AM580" s="4"/>
      <c r="AN580" s="4"/>
      <c r="AO580" s="4"/>
      <c r="AP580" s="1"/>
      <c r="AQ580" s="4"/>
      <c r="AR580" s="4"/>
      <c r="AS580" s="4"/>
      <c r="AT580" s="4"/>
      <c r="AU580" s="4"/>
      <c r="AV580" s="4"/>
      <c r="AW580" s="4"/>
      <c r="AX580" s="4"/>
      <c r="AY580" s="4"/>
      <c r="AZ580" s="4"/>
      <c r="BA580" s="1"/>
      <c r="BB580" s="4"/>
      <c r="BC580" s="1"/>
      <c r="BD580" s="4"/>
      <c r="BE580" s="4"/>
    </row>
    <row r="581" spans="1:57" x14ac:dyDescent="0.15">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c r="AG581" s="1"/>
      <c r="AH581" s="4"/>
      <c r="AI581" s="4"/>
      <c r="AJ581" s="4"/>
      <c r="AK581" s="4"/>
      <c r="AL581" s="4"/>
      <c r="AM581" s="4"/>
      <c r="AN581" s="4"/>
      <c r="AO581" s="4"/>
      <c r="AP581" s="1"/>
      <c r="AQ581" s="4"/>
      <c r="AR581" s="4"/>
      <c r="AS581" s="4"/>
      <c r="AT581" s="4"/>
      <c r="AU581" s="4"/>
      <c r="AV581" s="4"/>
      <c r="AW581" s="4"/>
      <c r="AX581" s="4"/>
      <c r="AY581" s="4"/>
      <c r="AZ581" s="4"/>
      <c r="BA581" s="1"/>
      <c r="BB581" s="4"/>
      <c r="BC581" s="1"/>
      <c r="BD581" s="4"/>
      <c r="BE581" s="4"/>
    </row>
    <row r="582" spans="1:57" x14ac:dyDescent="0.15">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c r="AG582" s="1"/>
      <c r="AH582" s="4"/>
      <c r="AI582" s="4"/>
      <c r="AJ582" s="4"/>
      <c r="AK582" s="4"/>
      <c r="AL582" s="4"/>
      <c r="AM582" s="4"/>
      <c r="AN582" s="4"/>
      <c r="AO582" s="4"/>
      <c r="AP582" s="1"/>
      <c r="AQ582" s="4"/>
      <c r="AR582" s="4"/>
      <c r="AS582" s="4"/>
      <c r="AT582" s="4"/>
      <c r="AU582" s="4"/>
      <c r="AV582" s="4"/>
      <c r="AW582" s="4"/>
      <c r="AX582" s="4"/>
      <c r="AY582" s="4"/>
      <c r="AZ582" s="4"/>
      <c r="BA582" s="1"/>
      <c r="BB582" s="4"/>
      <c r="BC582" s="1"/>
      <c r="BD582" s="4"/>
      <c r="BE582" s="4"/>
    </row>
    <row r="583" spans="1:57" x14ac:dyDescent="0.15">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c r="AG583" s="1"/>
      <c r="AH583" s="4"/>
      <c r="AI583" s="4"/>
      <c r="AJ583" s="4"/>
      <c r="AK583" s="4"/>
      <c r="AL583" s="4"/>
      <c r="AM583" s="4"/>
      <c r="AN583" s="4"/>
      <c r="AO583" s="4"/>
      <c r="AP583" s="1"/>
      <c r="AQ583" s="4"/>
      <c r="AR583" s="4"/>
      <c r="AS583" s="4"/>
      <c r="AT583" s="4"/>
      <c r="AU583" s="4"/>
      <c r="AV583" s="4"/>
      <c r="AW583" s="4"/>
      <c r="AX583" s="4"/>
      <c r="AY583" s="4"/>
      <c r="AZ583" s="4"/>
      <c r="BA583" s="1"/>
      <c r="BB583" s="4"/>
      <c r="BC583" s="1"/>
      <c r="BD583" s="4"/>
      <c r="BE583" s="4"/>
    </row>
    <row r="584" spans="1:57" x14ac:dyDescent="0.15">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c r="AG584" s="1"/>
      <c r="AH584" s="4"/>
      <c r="AI584" s="4"/>
      <c r="AJ584" s="4"/>
      <c r="AK584" s="4"/>
      <c r="AL584" s="4"/>
      <c r="AM584" s="4"/>
      <c r="AN584" s="4"/>
      <c r="AO584" s="4"/>
      <c r="AP584" s="1"/>
      <c r="AQ584" s="4"/>
      <c r="AR584" s="4"/>
      <c r="AS584" s="4"/>
      <c r="AT584" s="4"/>
      <c r="AU584" s="4"/>
      <c r="AV584" s="4"/>
      <c r="AW584" s="4"/>
      <c r="AX584" s="4"/>
      <c r="AY584" s="4"/>
      <c r="AZ584" s="4"/>
      <c r="BA584" s="1"/>
      <c r="BB584" s="4"/>
      <c r="BC584" s="1"/>
      <c r="BD584" s="4"/>
      <c r="BE584" s="4"/>
    </row>
    <row r="585" spans="1:57" x14ac:dyDescent="0.1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c r="AG585" s="1"/>
      <c r="AH585" s="4"/>
      <c r="AI585" s="4"/>
      <c r="AJ585" s="4"/>
      <c r="AK585" s="4"/>
      <c r="AL585" s="4"/>
      <c r="AM585" s="4"/>
      <c r="AN585" s="4"/>
      <c r="AO585" s="4"/>
      <c r="AP585" s="1"/>
      <c r="AQ585" s="4"/>
      <c r="AR585" s="4"/>
      <c r="AS585" s="4"/>
      <c r="AT585" s="4"/>
      <c r="AU585" s="4"/>
      <c r="AV585" s="4"/>
      <c r="AW585" s="4"/>
      <c r="AX585" s="4"/>
      <c r="AY585" s="4"/>
      <c r="AZ585" s="4"/>
      <c r="BA585" s="1"/>
      <c r="BB585" s="4"/>
      <c r="BC585" s="1"/>
      <c r="BD585" s="4"/>
      <c r="BE585" s="4"/>
    </row>
    <row r="586" spans="1:57" x14ac:dyDescent="0.15">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c r="AG586" s="1"/>
      <c r="AH586" s="4"/>
      <c r="AI586" s="4"/>
      <c r="AJ586" s="4"/>
      <c r="AK586" s="4"/>
      <c r="AL586" s="4"/>
      <c r="AM586" s="4"/>
      <c r="AN586" s="4"/>
      <c r="AO586" s="4"/>
      <c r="AP586" s="1"/>
      <c r="AQ586" s="4"/>
      <c r="AR586" s="4"/>
      <c r="AS586" s="4"/>
      <c r="AT586" s="4"/>
      <c r="AU586" s="4"/>
      <c r="AV586" s="4"/>
      <c r="AW586" s="4"/>
      <c r="AX586" s="4"/>
      <c r="AY586" s="4"/>
      <c r="AZ586" s="4"/>
      <c r="BA586" s="1"/>
      <c r="BB586" s="4"/>
      <c r="BC586" s="1"/>
      <c r="BD586" s="4"/>
      <c r="BE586" s="4"/>
    </row>
    <row r="587" spans="1:57" x14ac:dyDescent="0.15">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c r="AG587" s="1"/>
      <c r="AH587" s="4"/>
      <c r="AI587" s="4"/>
      <c r="AJ587" s="4"/>
      <c r="AK587" s="4"/>
      <c r="AL587" s="4"/>
      <c r="AM587" s="4"/>
      <c r="AN587" s="4"/>
      <c r="AO587" s="4"/>
      <c r="AP587" s="1"/>
      <c r="AQ587" s="4"/>
      <c r="AR587" s="4"/>
      <c r="AS587" s="4"/>
      <c r="AT587" s="4"/>
      <c r="AU587" s="4"/>
      <c r="AV587" s="4"/>
      <c r="AW587" s="4"/>
      <c r="AX587" s="4"/>
      <c r="AY587" s="4"/>
      <c r="AZ587" s="4"/>
      <c r="BA587" s="1"/>
      <c r="BB587" s="4"/>
      <c r="BC587" s="1"/>
      <c r="BD587" s="4"/>
      <c r="BE587" s="4"/>
    </row>
    <row r="588" spans="1:57" x14ac:dyDescent="0.15">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c r="AG588" s="1"/>
      <c r="AH588" s="4"/>
      <c r="AI588" s="4"/>
      <c r="AJ588" s="4"/>
      <c r="AK588" s="4"/>
      <c r="AL588" s="4"/>
      <c r="AM588" s="4"/>
      <c r="AN588" s="4"/>
      <c r="AO588" s="4"/>
      <c r="AP588" s="1"/>
      <c r="AQ588" s="4"/>
      <c r="AR588" s="4"/>
      <c r="AS588" s="4"/>
      <c r="AT588" s="4"/>
      <c r="AU588" s="4"/>
      <c r="AV588" s="4"/>
      <c r="AW588" s="4"/>
      <c r="AX588" s="4"/>
      <c r="AY588" s="4"/>
      <c r="AZ588" s="4"/>
      <c r="BA588" s="1"/>
      <c r="BB588" s="4"/>
      <c r="BC588" s="1"/>
      <c r="BD588" s="4"/>
      <c r="BE588" s="4"/>
    </row>
    <row r="589" spans="1:57" x14ac:dyDescent="0.15">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c r="AG589" s="1"/>
      <c r="AH589" s="4"/>
      <c r="AI589" s="4"/>
      <c r="AJ589" s="4"/>
      <c r="AK589" s="4"/>
      <c r="AL589" s="4"/>
      <c r="AM589" s="4"/>
      <c r="AN589" s="4"/>
      <c r="AO589" s="4"/>
      <c r="AP589" s="1"/>
      <c r="AQ589" s="4"/>
      <c r="AR589" s="4"/>
      <c r="AS589" s="4"/>
      <c r="AT589" s="4"/>
      <c r="AU589" s="4"/>
      <c r="AV589" s="4"/>
      <c r="AW589" s="4"/>
      <c r="AX589" s="4"/>
      <c r="AY589" s="4"/>
      <c r="AZ589" s="4"/>
      <c r="BA589" s="1"/>
      <c r="BB589" s="4"/>
      <c r="BC589" s="1"/>
      <c r="BD589" s="4"/>
      <c r="BE589" s="4"/>
    </row>
    <row r="590" spans="1:57" x14ac:dyDescent="0.15">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c r="AG590" s="1"/>
      <c r="AH590" s="4"/>
      <c r="AI590" s="4"/>
      <c r="AJ590" s="4"/>
      <c r="AK590" s="4"/>
      <c r="AL590" s="4"/>
      <c r="AM590" s="4"/>
      <c r="AN590" s="4"/>
      <c r="AO590" s="4"/>
      <c r="AP590" s="1"/>
      <c r="AQ590" s="4"/>
      <c r="AR590" s="4"/>
      <c r="AS590" s="4"/>
      <c r="AT590" s="4"/>
      <c r="AU590" s="4"/>
      <c r="AV590" s="4"/>
      <c r="AW590" s="4"/>
      <c r="AX590" s="4"/>
      <c r="AY590" s="4"/>
      <c r="AZ590" s="4"/>
      <c r="BA590" s="1"/>
      <c r="BB590" s="4"/>
      <c r="BC590" s="1"/>
      <c r="BD590" s="4"/>
      <c r="BE590" s="4"/>
    </row>
    <row r="591" spans="1:57" x14ac:dyDescent="0.15">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c r="AG591" s="1"/>
      <c r="AH591" s="4"/>
      <c r="AI591" s="4"/>
      <c r="AJ591" s="4"/>
      <c r="AK591" s="4"/>
      <c r="AL591" s="4"/>
      <c r="AM591" s="4"/>
      <c r="AN591" s="4"/>
      <c r="AO591" s="4"/>
      <c r="AP591" s="1"/>
      <c r="AQ591" s="4"/>
      <c r="AR591" s="4"/>
      <c r="AS591" s="4"/>
      <c r="AT591" s="4"/>
      <c r="AU591" s="4"/>
      <c r="AV591" s="4"/>
      <c r="AW591" s="4"/>
      <c r="AX591" s="4"/>
      <c r="AY591" s="4"/>
      <c r="AZ591" s="4"/>
      <c r="BA591" s="1"/>
      <c r="BB591" s="4"/>
      <c r="BC591" s="1"/>
      <c r="BD591" s="4"/>
      <c r="BE591" s="4"/>
    </row>
    <row r="592" spans="1:57" x14ac:dyDescent="0.15">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c r="AG592" s="1"/>
      <c r="AH592" s="4"/>
      <c r="AI592" s="4"/>
      <c r="AJ592" s="4"/>
      <c r="AK592" s="4"/>
      <c r="AL592" s="4"/>
      <c r="AM592" s="4"/>
      <c r="AN592" s="4"/>
      <c r="AO592" s="4"/>
      <c r="AP592" s="1"/>
      <c r="AQ592" s="4"/>
      <c r="AR592" s="4"/>
      <c r="AS592" s="4"/>
      <c r="AT592" s="4"/>
      <c r="AU592" s="4"/>
      <c r="AV592" s="4"/>
      <c r="AW592" s="4"/>
      <c r="AX592" s="4"/>
      <c r="AY592" s="4"/>
      <c r="AZ592" s="4"/>
      <c r="BA592" s="1"/>
      <c r="BB592" s="4"/>
      <c r="BC592" s="1"/>
      <c r="BD592" s="4"/>
      <c r="BE592" s="4"/>
    </row>
    <row r="593" spans="1:57" x14ac:dyDescent="0.15">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c r="AG593" s="1"/>
      <c r="AH593" s="4"/>
      <c r="AI593" s="4"/>
      <c r="AJ593" s="4"/>
      <c r="AK593" s="4"/>
      <c r="AL593" s="4"/>
      <c r="AM593" s="4"/>
      <c r="AN593" s="4"/>
      <c r="AO593" s="4"/>
      <c r="AP593" s="1"/>
      <c r="AQ593" s="4"/>
      <c r="AR593" s="4"/>
      <c r="AS593" s="4"/>
      <c r="AT593" s="4"/>
      <c r="AU593" s="4"/>
      <c r="AV593" s="4"/>
      <c r="AW593" s="4"/>
      <c r="AX593" s="4"/>
      <c r="AY593" s="4"/>
      <c r="AZ593" s="4"/>
      <c r="BA593" s="1"/>
      <c r="BB593" s="4"/>
      <c r="BC593" s="1"/>
      <c r="BD593" s="4"/>
      <c r="BE593" s="4"/>
    </row>
    <row r="594" spans="1:57" x14ac:dyDescent="0.15">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c r="AG594" s="1"/>
      <c r="AH594" s="4"/>
      <c r="AI594" s="4"/>
      <c r="AJ594" s="4"/>
      <c r="AK594" s="4"/>
      <c r="AL594" s="4"/>
      <c r="AM594" s="4"/>
      <c r="AN594" s="4"/>
      <c r="AO594" s="4"/>
      <c r="AP594" s="1"/>
      <c r="AQ594" s="4"/>
      <c r="AR594" s="4"/>
      <c r="AS594" s="4"/>
      <c r="AT594" s="4"/>
      <c r="AU594" s="4"/>
      <c r="AV594" s="4"/>
      <c r="AW594" s="4"/>
      <c r="AX594" s="4"/>
      <c r="AY594" s="4"/>
      <c r="AZ594" s="4"/>
      <c r="BA594" s="1"/>
      <c r="BB594" s="4"/>
      <c r="BC594" s="1"/>
      <c r="BD594" s="4"/>
      <c r="BE594" s="4"/>
    </row>
    <row r="595" spans="1:57" x14ac:dyDescent="0.1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c r="AG595" s="1"/>
      <c r="AH595" s="4"/>
      <c r="AI595" s="4"/>
      <c r="AJ595" s="4"/>
      <c r="AK595" s="4"/>
      <c r="AL595" s="4"/>
      <c r="AM595" s="4"/>
      <c r="AN595" s="4"/>
      <c r="AO595" s="4"/>
      <c r="AP595" s="1"/>
      <c r="AQ595" s="4"/>
      <c r="AR595" s="4"/>
      <c r="AS595" s="4"/>
      <c r="AT595" s="4"/>
      <c r="AU595" s="4"/>
      <c r="AV595" s="4"/>
      <c r="AW595" s="4"/>
      <c r="AX595" s="4"/>
      <c r="AY595" s="4"/>
      <c r="AZ595" s="4"/>
      <c r="BA595" s="1"/>
      <c r="BB595" s="4"/>
      <c r="BC595" s="1"/>
      <c r="BD595" s="4"/>
      <c r="BE595" s="4"/>
    </row>
    <row r="596" spans="1:57" x14ac:dyDescent="0.15">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c r="AG596" s="1"/>
      <c r="AH596" s="4"/>
      <c r="AI596" s="4"/>
      <c r="AJ596" s="4"/>
      <c r="AK596" s="4"/>
      <c r="AL596" s="4"/>
      <c r="AM596" s="4"/>
      <c r="AN596" s="4"/>
      <c r="AO596" s="4"/>
      <c r="AP596" s="1"/>
      <c r="AQ596" s="4"/>
      <c r="AR596" s="4"/>
      <c r="AS596" s="4"/>
      <c r="AT596" s="4"/>
      <c r="AU596" s="4"/>
      <c r="AV596" s="4"/>
      <c r="AW596" s="4"/>
      <c r="AX596" s="4"/>
      <c r="AY596" s="4"/>
      <c r="AZ596" s="4"/>
      <c r="BA596" s="1"/>
      <c r="BB596" s="4"/>
      <c r="BC596" s="1"/>
      <c r="BD596" s="4"/>
      <c r="BE596" s="4"/>
    </row>
    <row r="597" spans="1:57" x14ac:dyDescent="0.15">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c r="AG597" s="1"/>
      <c r="AH597" s="4"/>
      <c r="AI597" s="4"/>
      <c r="AJ597" s="4"/>
      <c r="AK597" s="4"/>
      <c r="AL597" s="4"/>
      <c r="AM597" s="4"/>
      <c r="AN597" s="4"/>
      <c r="AO597" s="4"/>
      <c r="AP597" s="1"/>
      <c r="AQ597" s="4"/>
      <c r="AR597" s="4"/>
      <c r="AS597" s="4"/>
      <c r="AT597" s="4"/>
      <c r="AU597" s="4"/>
      <c r="AV597" s="4"/>
      <c r="AW597" s="4"/>
      <c r="AX597" s="4"/>
      <c r="AY597" s="4"/>
      <c r="AZ597" s="4"/>
      <c r="BA597" s="1"/>
      <c r="BB597" s="4"/>
      <c r="BC597" s="1"/>
      <c r="BD597" s="4"/>
      <c r="BE597" s="4"/>
    </row>
    <row r="598" spans="1:57" x14ac:dyDescent="0.15">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c r="AG598" s="1"/>
      <c r="AH598" s="4"/>
      <c r="AI598" s="4"/>
      <c r="AJ598" s="4"/>
      <c r="AK598" s="4"/>
      <c r="AL598" s="4"/>
      <c r="AM598" s="4"/>
      <c r="AN598" s="4"/>
      <c r="AO598" s="4"/>
      <c r="AP598" s="1"/>
      <c r="AQ598" s="4"/>
      <c r="AR598" s="4"/>
      <c r="AS598" s="4"/>
      <c r="AT598" s="4"/>
      <c r="AU598" s="4"/>
      <c r="AV598" s="4"/>
      <c r="AW598" s="4"/>
      <c r="AX598" s="4"/>
      <c r="AY598" s="4"/>
      <c r="AZ598" s="4"/>
      <c r="BA598" s="1"/>
      <c r="BB598" s="4"/>
      <c r="BC598" s="1"/>
      <c r="BD598" s="4"/>
      <c r="BE598" s="4"/>
    </row>
    <row r="599" spans="1:57" x14ac:dyDescent="0.15">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c r="AG599" s="1"/>
      <c r="AH599" s="4"/>
      <c r="AI599" s="4"/>
      <c r="AJ599" s="4"/>
      <c r="AK599" s="4"/>
      <c r="AL599" s="4"/>
      <c r="AM599" s="4"/>
      <c r="AN599" s="4"/>
      <c r="AO599" s="4"/>
      <c r="AP599" s="1"/>
      <c r="AQ599" s="4"/>
      <c r="AR599" s="4"/>
      <c r="AS599" s="4"/>
      <c r="AT599" s="4"/>
      <c r="AU599" s="4"/>
      <c r="AV599" s="4"/>
      <c r="AW599" s="4"/>
      <c r="AX599" s="4"/>
      <c r="AY599" s="4"/>
      <c r="AZ599" s="4"/>
      <c r="BA599" s="1"/>
      <c r="BB599" s="4"/>
      <c r="BC599" s="1"/>
      <c r="BD599" s="4"/>
      <c r="BE599" s="4"/>
    </row>
    <row r="600" spans="1:57" x14ac:dyDescent="0.15">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c r="AG600" s="1"/>
      <c r="AH600" s="4"/>
      <c r="AI600" s="4"/>
      <c r="AJ600" s="4"/>
      <c r="AK600" s="4"/>
      <c r="AL600" s="4"/>
      <c r="AM600" s="4"/>
      <c r="AN600" s="4"/>
      <c r="AO600" s="4"/>
      <c r="AP600" s="1"/>
      <c r="AQ600" s="4"/>
      <c r="AR600" s="4"/>
      <c r="AS600" s="4"/>
      <c r="AT600" s="4"/>
      <c r="AU600" s="4"/>
      <c r="AV600" s="4"/>
      <c r="AW600" s="4"/>
      <c r="AX600" s="4"/>
      <c r="AY600" s="4"/>
      <c r="AZ600" s="4"/>
      <c r="BA600" s="1"/>
      <c r="BB600" s="4"/>
      <c r="BC600" s="1"/>
      <c r="BD600" s="4"/>
      <c r="BE600" s="4"/>
    </row>
    <row r="601" spans="1:57" x14ac:dyDescent="0.15">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c r="AG601" s="1"/>
      <c r="AH601" s="4"/>
      <c r="AI601" s="4"/>
      <c r="AJ601" s="4"/>
      <c r="AK601" s="4"/>
      <c r="AL601" s="4"/>
      <c r="AM601" s="4"/>
      <c r="AN601" s="4"/>
      <c r="AO601" s="4"/>
      <c r="AP601" s="1"/>
      <c r="AQ601" s="4"/>
      <c r="AR601" s="4"/>
      <c r="AS601" s="4"/>
      <c r="AT601" s="4"/>
      <c r="AU601" s="4"/>
      <c r="AV601" s="4"/>
      <c r="AW601" s="4"/>
      <c r="AX601" s="4"/>
      <c r="AY601" s="4"/>
      <c r="AZ601" s="4"/>
      <c r="BA601" s="1"/>
      <c r="BB601" s="4"/>
      <c r="BC601" s="1"/>
      <c r="BD601" s="4"/>
      <c r="BE601" s="4"/>
    </row>
    <row r="602" spans="1:57" x14ac:dyDescent="0.15">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c r="AG602" s="1"/>
      <c r="AH602" s="4"/>
      <c r="AI602" s="4"/>
      <c r="AJ602" s="4"/>
      <c r="AK602" s="4"/>
      <c r="AL602" s="4"/>
      <c r="AM602" s="4"/>
      <c r="AN602" s="4"/>
      <c r="AO602" s="4"/>
      <c r="AP602" s="1"/>
      <c r="AQ602" s="4"/>
      <c r="AR602" s="4"/>
      <c r="AS602" s="4"/>
      <c r="AT602" s="4"/>
      <c r="AU602" s="4"/>
      <c r="AV602" s="4"/>
      <c r="AW602" s="4"/>
      <c r="AX602" s="4"/>
      <c r="AY602" s="4"/>
      <c r="AZ602" s="4"/>
      <c r="BA602" s="1"/>
      <c r="BB602" s="4"/>
      <c r="BC602" s="1"/>
      <c r="BD602" s="4"/>
      <c r="BE602" s="4"/>
    </row>
    <row r="603" spans="1:57" x14ac:dyDescent="0.15">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c r="AG603" s="1"/>
      <c r="AH603" s="4"/>
      <c r="AI603" s="4"/>
      <c r="AJ603" s="4"/>
      <c r="AK603" s="4"/>
      <c r="AL603" s="4"/>
      <c r="AM603" s="4"/>
      <c r="AN603" s="4"/>
      <c r="AO603" s="4"/>
      <c r="AP603" s="1"/>
      <c r="AQ603" s="4"/>
      <c r="AR603" s="4"/>
      <c r="AS603" s="4"/>
      <c r="AT603" s="4"/>
      <c r="AU603" s="4"/>
      <c r="AV603" s="4"/>
      <c r="AW603" s="4"/>
      <c r="AX603" s="4"/>
      <c r="AY603" s="4"/>
      <c r="AZ603" s="4"/>
      <c r="BA603" s="1"/>
      <c r="BB603" s="4"/>
      <c r="BC603" s="1"/>
      <c r="BD603" s="4"/>
      <c r="BE603" s="4"/>
    </row>
    <row r="604" spans="1:57" x14ac:dyDescent="0.15">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c r="AG604" s="1"/>
      <c r="AH604" s="4"/>
      <c r="AI604" s="4"/>
      <c r="AJ604" s="4"/>
      <c r="AK604" s="4"/>
      <c r="AL604" s="4"/>
      <c r="AM604" s="4"/>
      <c r="AN604" s="4"/>
      <c r="AO604" s="4"/>
      <c r="AP604" s="1"/>
      <c r="AQ604" s="4"/>
      <c r="AR604" s="4"/>
      <c r="AS604" s="4"/>
      <c r="AT604" s="4"/>
      <c r="AU604" s="4"/>
      <c r="AV604" s="4"/>
      <c r="AW604" s="4"/>
      <c r="AX604" s="4"/>
      <c r="AY604" s="4"/>
      <c r="AZ604" s="4"/>
      <c r="BA604" s="1"/>
      <c r="BB604" s="4"/>
      <c r="BC604" s="1"/>
      <c r="BD604" s="4"/>
      <c r="BE604" s="4"/>
    </row>
    <row r="605" spans="1:57" x14ac:dyDescent="0.1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c r="AG605" s="1"/>
      <c r="AH605" s="4"/>
      <c r="AI605" s="4"/>
      <c r="AJ605" s="4"/>
      <c r="AK605" s="4"/>
      <c r="AL605" s="4"/>
      <c r="AM605" s="4"/>
      <c r="AN605" s="4"/>
      <c r="AO605" s="4"/>
      <c r="AP605" s="1"/>
      <c r="AQ605" s="4"/>
      <c r="AR605" s="4"/>
      <c r="AS605" s="4"/>
      <c r="AT605" s="4"/>
      <c r="AU605" s="4"/>
      <c r="AV605" s="4"/>
      <c r="AW605" s="4"/>
      <c r="AX605" s="4"/>
      <c r="AY605" s="4"/>
      <c r="AZ605" s="4"/>
      <c r="BA605" s="1"/>
      <c r="BB605" s="4"/>
      <c r="BC605" s="1"/>
      <c r="BD605" s="4"/>
      <c r="BE605" s="4"/>
    </row>
    <row r="606" spans="1:57" x14ac:dyDescent="0.15">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c r="AG606" s="1"/>
      <c r="AH606" s="4"/>
      <c r="AI606" s="4"/>
      <c r="AJ606" s="4"/>
      <c r="AK606" s="4"/>
      <c r="AL606" s="4"/>
      <c r="AM606" s="4"/>
      <c r="AN606" s="4"/>
      <c r="AO606" s="4"/>
      <c r="AP606" s="1"/>
      <c r="AQ606" s="4"/>
      <c r="AR606" s="4"/>
      <c r="AS606" s="4"/>
      <c r="AT606" s="4"/>
      <c r="AU606" s="4"/>
      <c r="AV606" s="4"/>
      <c r="AW606" s="4"/>
      <c r="AX606" s="4"/>
      <c r="AY606" s="4"/>
      <c r="AZ606" s="4"/>
      <c r="BA606" s="1"/>
      <c r="BB606" s="4"/>
      <c r="BC606" s="1"/>
      <c r="BD606" s="4"/>
      <c r="BE606" s="4"/>
    </row>
    <row r="607" spans="1:57" x14ac:dyDescent="0.15">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c r="AG607" s="1"/>
      <c r="AH607" s="4"/>
      <c r="AI607" s="4"/>
      <c r="AJ607" s="4"/>
      <c r="AK607" s="4"/>
      <c r="AL607" s="4"/>
      <c r="AM607" s="4"/>
      <c r="AN607" s="4"/>
      <c r="AO607" s="4"/>
      <c r="AP607" s="1"/>
      <c r="AQ607" s="4"/>
      <c r="AR607" s="4"/>
      <c r="AS607" s="4"/>
      <c r="AT607" s="4"/>
      <c r="AU607" s="4"/>
      <c r="AV607" s="4"/>
      <c r="AW607" s="4"/>
      <c r="AX607" s="4"/>
      <c r="AY607" s="4"/>
      <c r="AZ607" s="4"/>
      <c r="BA607" s="1"/>
      <c r="BB607" s="4"/>
      <c r="BC607" s="1"/>
      <c r="BD607" s="4"/>
      <c r="BE607" s="4"/>
    </row>
    <row r="608" spans="1:57" x14ac:dyDescent="0.15">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c r="AG608" s="1"/>
      <c r="AH608" s="4"/>
      <c r="AI608" s="4"/>
      <c r="AJ608" s="4"/>
      <c r="AK608" s="4"/>
      <c r="AL608" s="4"/>
      <c r="AM608" s="4"/>
      <c r="AN608" s="4"/>
      <c r="AO608" s="4"/>
      <c r="AP608" s="1"/>
      <c r="AQ608" s="4"/>
      <c r="AR608" s="4"/>
      <c r="AS608" s="4"/>
      <c r="AT608" s="4"/>
      <c r="AU608" s="4"/>
      <c r="AV608" s="4"/>
      <c r="AW608" s="4"/>
      <c r="AX608" s="4"/>
      <c r="AY608" s="4"/>
      <c r="AZ608" s="4"/>
      <c r="BA608" s="1"/>
      <c r="BB608" s="4"/>
      <c r="BC608" s="1"/>
      <c r="BD608" s="4"/>
      <c r="BE608" s="4"/>
    </row>
    <row r="609" spans="1:57" x14ac:dyDescent="0.15">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c r="AG609" s="1"/>
      <c r="AH609" s="4"/>
      <c r="AI609" s="4"/>
      <c r="AJ609" s="4"/>
      <c r="AK609" s="4"/>
      <c r="AL609" s="4"/>
      <c r="AM609" s="4"/>
      <c r="AN609" s="4"/>
      <c r="AO609" s="4"/>
      <c r="AP609" s="1"/>
      <c r="AQ609" s="4"/>
      <c r="AR609" s="4"/>
      <c r="AS609" s="4"/>
      <c r="AT609" s="4"/>
      <c r="AU609" s="4"/>
      <c r="AV609" s="4"/>
      <c r="AW609" s="4"/>
      <c r="AX609" s="4"/>
      <c r="AY609" s="4"/>
      <c r="AZ609" s="4"/>
      <c r="BA609" s="1"/>
      <c r="BB609" s="4"/>
      <c r="BC609" s="1"/>
      <c r="BD609" s="4"/>
      <c r="BE609" s="4"/>
    </row>
    <row r="610" spans="1:57" x14ac:dyDescent="0.15">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c r="AG610" s="1"/>
      <c r="AH610" s="4"/>
      <c r="AI610" s="4"/>
      <c r="AJ610" s="4"/>
      <c r="AK610" s="4"/>
      <c r="AL610" s="4"/>
      <c r="AM610" s="4"/>
      <c r="AN610" s="4"/>
      <c r="AO610" s="4"/>
      <c r="AP610" s="1"/>
      <c r="AQ610" s="4"/>
      <c r="AR610" s="4"/>
      <c r="AS610" s="4"/>
      <c r="AT610" s="4"/>
      <c r="AU610" s="4"/>
      <c r="AV610" s="4"/>
      <c r="AW610" s="4"/>
      <c r="AX610" s="4"/>
      <c r="AY610" s="4"/>
      <c r="AZ610" s="4"/>
      <c r="BA610" s="1"/>
      <c r="BB610" s="4"/>
      <c r="BC610" s="1"/>
      <c r="BD610" s="4"/>
      <c r="BE610" s="4"/>
    </row>
    <row r="611" spans="1:57" x14ac:dyDescent="0.15">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c r="AG611" s="1"/>
      <c r="AH611" s="4"/>
      <c r="AI611" s="4"/>
      <c r="AJ611" s="4"/>
      <c r="AK611" s="4"/>
      <c r="AL611" s="4"/>
      <c r="AM611" s="4"/>
      <c r="AN611" s="4"/>
      <c r="AO611" s="4"/>
      <c r="AP611" s="1"/>
      <c r="AQ611" s="4"/>
      <c r="AR611" s="4"/>
      <c r="AS611" s="4"/>
      <c r="AT611" s="4"/>
      <c r="AU611" s="4"/>
      <c r="AV611" s="4"/>
      <c r="AW611" s="4"/>
      <c r="AX611" s="4"/>
      <c r="AY611" s="4"/>
      <c r="AZ611" s="4"/>
      <c r="BA611" s="1"/>
      <c r="BB611" s="4"/>
      <c r="BC611" s="1"/>
      <c r="BD611" s="4"/>
      <c r="BE611" s="4"/>
    </row>
    <row r="612" spans="1:57" x14ac:dyDescent="0.15">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c r="AG612" s="1"/>
      <c r="AH612" s="4"/>
      <c r="AI612" s="4"/>
      <c r="AJ612" s="4"/>
      <c r="AK612" s="4"/>
      <c r="AL612" s="4"/>
      <c r="AM612" s="4"/>
      <c r="AN612" s="4"/>
      <c r="AO612" s="4"/>
      <c r="AP612" s="1"/>
      <c r="AQ612" s="4"/>
      <c r="AR612" s="4"/>
      <c r="AS612" s="4"/>
      <c r="AT612" s="4"/>
      <c r="AU612" s="4"/>
      <c r="AV612" s="4"/>
      <c r="AW612" s="4"/>
      <c r="AX612" s="4"/>
      <c r="AY612" s="4"/>
      <c r="AZ612" s="4"/>
      <c r="BA612" s="1"/>
      <c r="BB612" s="4"/>
      <c r="BC612" s="1"/>
      <c r="BD612" s="4"/>
      <c r="BE612" s="4"/>
    </row>
    <row r="613" spans="1:57" x14ac:dyDescent="0.15">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c r="AG613" s="1"/>
      <c r="AH613" s="4"/>
      <c r="AI613" s="4"/>
      <c r="AJ613" s="4"/>
      <c r="AK613" s="4"/>
      <c r="AL613" s="4"/>
      <c r="AM613" s="4"/>
      <c r="AN613" s="4"/>
      <c r="AO613" s="4"/>
      <c r="AP613" s="1"/>
      <c r="AQ613" s="4"/>
      <c r="AR613" s="4"/>
      <c r="AS613" s="4"/>
      <c r="AT613" s="4"/>
      <c r="AU613" s="4"/>
      <c r="AV613" s="4"/>
      <c r="AW613" s="4"/>
      <c r="AX613" s="4"/>
      <c r="AY613" s="4"/>
      <c r="AZ613" s="4"/>
      <c r="BA613" s="1"/>
      <c r="BB613" s="4"/>
      <c r="BC613" s="1"/>
      <c r="BD613" s="4"/>
      <c r="BE613" s="4"/>
    </row>
    <row r="614" spans="1:57" x14ac:dyDescent="0.15">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c r="AG614" s="1"/>
      <c r="AH614" s="4"/>
      <c r="AI614" s="4"/>
      <c r="AJ614" s="4"/>
      <c r="AK614" s="4"/>
      <c r="AL614" s="4"/>
      <c r="AM614" s="4"/>
      <c r="AN614" s="4"/>
      <c r="AO614" s="4"/>
      <c r="AP614" s="1"/>
      <c r="AQ614" s="4"/>
      <c r="AR614" s="4"/>
      <c r="AS614" s="4"/>
      <c r="AT614" s="4"/>
      <c r="AU614" s="4"/>
      <c r="AV614" s="4"/>
      <c r="AW614" s="4"/>
      <c r="AX614" s="4"/>
      <c r="AY614" s="4"/>
      <c r="AZ614" s="4"/>
      <c r="BA614" s="1"/>
      <c r="BB614" s="4"/>
      <c r="BC614" s="1"/>
      <c r="BD614" s="4"/>
      <c r="BE614" s="4"/>
    </row>
    <row r="615" spans="1:57" x14ac:dyDescent="0.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c r="AG615" s="1"/>
      <c r="AH615" s="4"/>
      <c r="AI615" s="4"/>
      <c r="AJ615" s="4"/>
      <c r="AK615" s="4"/>
      <c r="AL615" s="4"/>
      <c r="AM615" s="4"/>
      <c r="AN615" s="4"/>
      <c r="AO615" s="4"/>
      <c r="AP615" s="1"/>
      <c r="AQ615" s="4"/>
      <c r="AR615" s="4"/>
      <c r="AS615" s="4"/>
      <c r="AT615" s="4"/>
      <c r="AU615" s="4"/>
      <c r="AV615" s="4"/>
      <c r="AW615" s="4"/>
      <c r="AX615" s="4"/>
      <c r="AY615" s="4"/>
      <c r="AZ615" s="4"/>
      <c r="BA615" s="1"/>
      <c r="BB615" s="4"/>
      <c r="BC615" s="1"/>
      <c r="BD615" s="4"/>
      <c r="BE615" s="4"/>
    </row>
    <row r="616" spans="1:57" x14ac:dyDescent="0.15">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c r="AG616" s="1"/>
      <c r="AH616" s="4"/>
      <c r="AI616" s="4"/>
      <c r="AJ616" s="4"/>
      <c r="AK616" s="4"/>
      <c r="AL616" s="4"/>
      <c r="AM616" s="4"/>
      <c r="AN616" s="4"/>
      <c r="AO616" s="4"/>
      <c r="AP616" s="1"/>
      <c r="AQ616" s="4"/>
      <c r="AR616" s="4"/>
      <c r="AS616" s="4"/>
      <c r="AT616" s="4"/>
      <c r="AU616" s="4"/>
      <c r="AV616" s="4"/>
      <c r="AW616" s="4"/>
      <c r="AX616" s="4"/>
      <c r="AY616" s="4"/>
      <c r="AZ616" s="4"/>
      <c r="BA616" s="1"/>
      <c r="BB616" s="4"/>
      <c r="BC616" s="1"/>
      <c r="BD616" s="4"/>
      <c r="BE616" s="4"/>
    </row>
    <row r="617" spans="1:57" x14ac:dyDescent="0.15">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c r="AG617" s="1"/>
      <c r="AH617" s="4"/>
      <c r="AI617" s="4"/>
      <c r="AJ617" s="4"/>
      <c r="AK617" s="4"/>
      <c r="AL617" s="4"/>
      <c r="AM617" s="4"/>
      <c r="AN617" s="4"/>
      <c r="AO617" s="4"/>
      <c r="AP617" s="1"/>
      <c r="AQ617" s="4"/>
      <c r="AR617" s="4"/>
      <c r="AS617" s="4"/>
      <c r="AT617" s="4"/>
      <c r="AU617" s="4"/>
      <c r="AV617" s="4"/>
      <c r="AW617" s="4"/>
      <c r="AX617" s="4"/>
      <c r="AY617" s="4"/>
      <c r="AZ617" s="4"/>
      <c r="BA617" s="1"/>
      <c r="BB617" s="4"/>
      <c r="BC617" s="1"/>
      <c r="BD617" s="4"/>
      <c r="BE617" s="4"/>
    </row>
    <row r="618" spans="1:57" x14ac:dyDescent="0.15">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c r="AG618" s="1"/>
      <c r="AH618" s="4"/>
      <c r="AI618" s="4"/>
      <c r="AJ618" s="4"/>
      <c r="AK618" s="4"/>
      <c r="AL618" s="4"/>
      <c r="AM618" s="4"/>
      <c r="AN618" s="4"/>
      <c r="AO618" s="4"/>
      <c r="AP618" s="1"/>
      <c r="AQ618" s="4"/>
      <c r="AR618" s="4"/>
      <c r="AS618" s="4"/>
      <c r="AT618" s="4"/>
      <c r="AU618" s="4"/>
      <c r="AV618" s="4"/>
      <c r="AW618" s="4"/>
      <c r="AX618" s="4"/>
      <c r="AY618" s="4"/>
      <c r="AZ618" s="4"/>
      <c r="BA618" s="1"/>
      <c r="BB618" s="4"/>
      <c r="BC618" s="1"/>
      <c r="BD618" s="4"/>
      <c r="BE618" s="4"/>
    </row>
    <row r="619" spans="1:57" x14ac:dyDescent="0.15">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c r="AG619" s="1"/>
      <c r="AH619" s="4"/>
      <c r="AI619" s="4"/>
      <c r="AJ619" s="4"/>
      <c r="AK619" s="4"/>
      <c r="AL619" s="4"/>
      <c r="AM619" s="4"/>
      <c r="AN619" s="4"/>
      <c r="AO619" s="4"/>
      <c r="AP619" s="1"/>
      <c r="AQ619" s="4"/>
      <c r="AR619" s="4"/>
      <c r="AS619" s="4"/>
      <c r="AT619" s="4"/>
      <c r="AU619" s="4"/>
      <c r="AV619" s="4"/>
      <c r="AW619" s="4"/>
      <c r="AX619" s="4"/>
      <c r="AY619" s="4"/>
      <c r="AZ619" s="4"/>
      <c r="BA619" s="1"/>
      <c r="BB619" s="4"/>
      <c r="BC619" s="1"/>
      <c r="BD619" s="4"/>
      <c r="BE619" s="4"/>
    </row>
    <row r="620" spans="1:57" x14ac:dyDescent="0.15">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c r="AG620" s="1"/>
      <c r="AH620" s="4"/>
      <c r="AI620" s="4"/>
      <c r="AJ620" s="4"/>
      <c r="AK620" s="4"/>
      <c r="AL620" s="4"/>
      <c r="AM620" s="4"/>
      <c r="AN620" s="4"/>
      <c r="AO620" s="4"/>
      <c r="AP620" s="1"/>
      <c r="AQ620" s="4"/>
      <c r="AR620" s="4"/>
      <c r="AS620" s="4"/>
      <c r="AT620" s="4"/>
      <c r="AU620" s="4"/>
      <c r="AV620" s="4"/>
      <c r="AW620" s="4"/>
      <c r="AX620" s="4"/>
      <c r="AY620" s="4"/>
      <c r="AZ620" s="4"/>
      <c r="BA620" s="1"/>
      <c r="BB620" s="4"/>
      <c r="BC620" s="1"/>
      <c r="BD620" s="4"/>
      <c r="BE620" s="4"/>
    </row>
    <row r="621" spans="1:57" x14ac:dyDescent="0.15">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c r="AG621" s="1"/>
      <c r="AH621" s="4"/>
      <c r="AI621" s="4"/>
      <c r="AJ621" s="4"/>
      <c r="AK621" s="4"/>
      <c r="AL621" s="4"/>
      <c r="AM621" s="4"/>
      <c r="AN621" s="4"/>
      <c r="AO621" s="4"/>
      <c r="AP621" s="1"/>
      <c r="AQ621" s="4"/>
      <c r="AR621" s="4"/>
      <c r="AS621" s="4"/>
      <c r="AT621" s="4"/>
      <c r="AU621" s="4"/>
      <c r="AV621" s="4"/>
      <c r="AW621" s="4"/>
      <c r="AX621" s="4"/>
      <c r="AY621" s="4"/>
      <c r="AZ621" s="4"/>
      <c r="BA621" s="1"/>
      <c r="BB621" s="4"/>
      <c r="BC621" s="1"/>
      <c r="BD621" s="4"/>
      <c r="BE621" s="4"/>
    </row>
    <row r="622" spans="1:57" x14ac:dyDescent="0.15">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c r="AG622" s="1"/>
      <c r="AH622" s="4"/>
      <c r="AI622" s="4"/>
      <c r="AJ622" s="4"/>
      <c r="AK622" s="4"/>
      <c r="AL622" s="4"/>
      <c r="AM622" s="4"/>
      <c r="AN622" s="4"/>
      <c r="AO622" s="4"/>
      <c r="AP622" s="1"/>
      <c r="AQ622" s="4"/>
      <c r="AR622" s="4"/>
      <c r="AS622" s="4"/>
      <c r="AT622" s="4"/>
      <c r="AU622" s="4"/>
      <c r="AV622" s="4"/>
      <c r="AW622" s="4"/>
      <c r="AX622" s="4"/>
      <c r="AY622" s="4"/>
      <c r="AZ622" s="4"/>
      <c r="BA622" s="1"/>
      <c r="BB622" s="4"/>
      <c r="BC622" s="1"/>
      <c r="BD622" s="4"/>
      <c r="BE622" s="4"/>
    </row>
    <row r="623" spans="1:57" x14ac:dyDescent="0.15">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c r="AG623" s="1"/>
      <c r="AH623" s="4"/>
      <c r="AI623" s="4"/>
      <c r="AJ623" s="4"/>
      <c r="AK623" s="4"/>
      <c r="AL623" s="4"/>
      <c r="AM623" s="4"/>
      <c r="AN623" s="4"/>
      <c r="AO623" s="4"/>
      <c r="AP623" s="1"/>
      <c r="AQ623" s="4"/>
      <c r="AR623" s="4"/>
      <c r="AS623" s="4"/>
      <c r="AT623" s="4"/>
      <c r="AU623" s="4"/>
      <c r="AV623" s="4"/>
      <c r="AW623" s="4"/>
      <c r="AX623" s="4"/>
      <c r="AY623" s="4"/>
      <c r="AZ623" s="4"/>
      <c r="BA623" s="1"/>
      <c r="BB623" s="4"/>
      <c r="BC623" s="1"/>
      <c r="BD623" s="4"/>
      <c r="BE623" s="4"/>
    </row>
    <row r="624" spans="1:57" x14ac:dyDescent="0.15">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c r="AG624" s="1"/>
      <c r="AH624" s="4"/>
      <c r="AI624" s="4"/>
      <c r="AJ624" s="4"/>
      <c r="AK624" s="4"/>
      <c r="AL624" s="4"/>
      <c r="AM624" s="4"/>
      <c r="AN624" s="4"/>
      <c r="AO624" s="4"/>
      <c r="AP624" s="1"/>
      <c r="AQ624" s="4"/>
      <c r="AR624" s="4"/>
      <c r="AS624" s="4"/>
      <c r="AT624" s="4"/>
      <c r="AU624" s="4"/>
      <c r="AV624" s="4"/>
      <c r="AW624" s="4"/>
      <c r="AX624" s="4"/>
      <c r="AY624" s="4"/>
      <c r="AZ624" s="4"/>
      <c r="BA624" s="1"/>
      <c r="BB624" s="4"/>
      <c r="BC624" s="1"/>
      <c r="BD624" s="4"/>
      <c r="BE624" s="4"/>
    </row>
    <row r="625" spans="1:57" x14ac:dyDescent="0.1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c r="AG625" s="1"/>
      <c r="AH625" s="4"/>
      <c r="AI625" s="4"/>
      <c r="AJ625" s="4"/>
      <c r="AK625" s="4"/>
      <c r="AL625" s="4"/>
      <c r="AM625" s="4"/>
      <c r="AN625" s="4"/>
      <c r="AO625" s="4"/>
      <c r="AP625" s="1"/>
      <c r="AQ625" s="4"/>
      <c r="AR625" s="4"/>
      <c r="AS625" s="4"/>
      <c r="AT625" s="4"/>
      <c r="AU625" s="4"/>
      <c r="AV625" s="4"/>
      <c r="AW625" s="4"/>
      <c r="AX625" s="4"/>
      <c r="AY625" s="4"/>
      <c r="AZ625" s="4"/>
      <c r="BA625" s="1"/>
      <c r="BB625" s="4"/>
      <c r="BC625" s="1"/>
      <c r="BD625" s="4"/>
      <c r="BE625" s="4"/>
    </row>
    <row r="626" spans="1:57" x14ac:dyDescent="0.15">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c r="AG626" s="1"/>
      <c r="AH626" s="4"/>
      <c r="AI626" s="4"/>
      <c r="AJ626" s="4"/>
      <c r="AK626" s="4"/>
      <c r="AL626" s="4"/>
      <c r="AM626" s="4"/>
      <c r="AN626" s="4"/>
      <c r="AO626" s="4"/>
      <c r="AP626" s="1"/>
      <c r="AQ626" s="4"/>
      <c r="AR626" s="4"/>
      <c r="AS626" s="4"/>
      <c r="AT626" s="4"/>
      <c r="AU626" s="4"/>
      <c r="AV626" s="4"/>
      <c r="AW626" s="4"/>
      <c r="AX626" s="4"/>
      <c r="AY626" s="4"/>
      <c r="AZ626" s="4"/>
      <c r="BA626" s="1"/>
      <c r="BB626" s="4"/>
      <c r="BC626" s="1"/>
      <c r="BD626" s="4"/>
      <c r="BE626" s="4"/>
    </row>
    <row r="627" spans="1:57" x14ac:dyDescent="0.15">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c r="AG627" s="1"/>
      <c r="AH627" s="4"/>
      <c r="AI627" s="4"/>
      <c r="AJ627" s="4"/>
      <c r="AK627" s="4"/>
      <c r="AL627" s="4"/>
      <c r="AM627" s="4"/>
      <c r="AN627" s="4"/>
      <c r="AO627" s="4"/>
      <c r="AP627" s="1"/>
      <c r="AQ627" s="4"/>
      <c r="AR627" s="4"/>
      <c r="AS627" s="4"/>
      <c r="AT627" s="4"/>
      <c r="AU627" s="4"/>
      <c r="AV627" s="4"/>
      <c r="AW627" s="4"/>
      <c r="AX627" s="4"/>
      <c r="AY627" s="4"/>
      <c r="AZ627" s="4"/>
      <c r="BA627" s="1"/>
      <c r="BB627" s="4"/>
      <c r="BC627" s="1"/>
      <c r="BD627" s="4"/>
      <c r="BE627" s="4"/>
    </row>
    <row r="628" spans="1:57" x14ac:dyDescent="0.15">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c r="AG628" s="1"/>
      <c r="AH628" s="4"/>
      <c r="AI628" s="4"/>
      <c r="AJ628" s="4"/>
      <c r="AK628" s="4"/>
      <c r="AL628" s="4"/>
      <c r="AM628" s="4"/>
      <c r="AN628" s="4"/>
      <c r="AO628" s="4"/>
      <c r="AP628" s="1"/>
      <c r="AQ628" s="4"/>
      <c r="AR628" s="4"/>
      <c r="AS628" s="4"/>
      <c r="AT628" s="4"/>
      <c r="AU628" s="4"/>
      <c r="AV628" s="4"/>
      <c r="AW628" s="4"/>
      <c r="AX628" s="4"/>
      <c r="AY628" s="4"/>
      <c r="AZ628" s="4"/>
      <c r="BA628" s="1"/>
      <c r="BB628" s="4"/>
      <c r="BC628" s="1"/>
      <c r="BD628" s="4"/>
      <c r="BE628" s="4"/>
    </row>
    <row r="629" spans="1:57" x14ac:dyDescent="0.15">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c r="AG629" s="1"/>
      <c r="AH629" s="4"/>
      <c r="AI629" s="4"/>
      <c r="AJ629" s="4"/>
      <c r="AK629" s="4"/>
      <c r="AL629" s="4"/>
      <c r="AM629" s="4"/>
      <c r="AN629" s="4"/>
      <c r="AO629" s="4"/>
      <c r="AP629" s="1"/>
      <c r="AQ629" s="4"/>
      <c r="AR629" s="4"/>
      <c r="AS629" s="4"/>
      <c r="AT629" s="4"/>
      <c r="AU629" s="4"/>
      <c r="AV629" s="4"/>
      <c r="AW629" s="4"/>
      <c r="AX629" s="4"/>
      <c r="AY629" s="4"/>
      <c r="AZ629" s="4"/>
      <c r="BA629" s="1"/>
      <c r="BB629" s="4"/>
      <c r="BC629" s="1"/>
      <c r="BD629" s="4"/>
      <c r="BE629" s="4"/>
    </row>
    <row r="630" spans="1:57" x14ac:dyDescent="0.15">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c r="AG630" s="1"/>
      <c r="AH630" s="4"/>
      <c r="AI630" s="4"/>
      <c r="AJ630" s="4"/>
      <c r="AK630" s="4"/>
      <c r="AL630" s="4"/>
      <c r="AM630" s="4"/>
      <c r="AN630" s="4"/>
      <c r="AO630" s="4"/>
      <c r="AP630" s="1"/>
      <c r="AQ630" s="4"/>
      <c r="AR630" s="4"/>
      <c r="AS630" s="4"/>
      <c r="AT630" s="4"/>
      <c r="AU630" s="4"/>
      <c r="AV630" s="4"/>
      <c r="AW630" s="4"/>
      <c r="AX630" s="4"/>
      <c r="AY630" s="4"/>
      <c r="AZ630" s="4"/>
      <c r="BA630" s="1"/>
      <c r="BB630" s="4"/>
      <c r="BC630" s="1"/>
      <c r="BD630" s="4"/>
      <c r="BE630" s="4"/>
    </row>
    <row r="631" spans="1:57" x14ac:dyDescent="0.15">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c r="AG631" s="1"/>
      <c r="AH631" s="4"/>
      <c r="AI631" s="4"/>
      <c r="AJ631" s="4"/>
      <c r="AK631" s="4"/>
      <c r="AL631" s="4"/>
      <c r="AM631" s="4"/>
      <c r="AN631" s="4"/>
      <c r="AO631" s="4"/>
      <c r="AP631" s="1"/>
      <c r="AQ631" s="4"/>
      <c r="AR631" s="4"/>
      <c r="AS631" s="4"/>
      <c r="AT631" s="4"/>
      <c r="AU631" s="4"/>
      <c r="AV631" s="4"/>
      <c r="AW631" s="4"/>
      <c r="AX631" s="4"/>
      <c r="AY631" s="4"/>
      <c r="AZ631" s="4"/>
      <c r="BA631" s="1"/>
      <c r="BB631" s="4"/>
      <c r="BC631" s="1"/>
      <c r="BD631" s="4"/>
      <c r="BE631" s="4"/>
    </row>
    <row r="632" spans="1:57" x14ac:dyDescent="0.15">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c r="AG632" s="1"/>
      <c r="AH632" s="4"/>
      <c r="AI632" s="4"/>
      <c r="AJ632" s="4"/>
      <c r="AK632" s="4"/>
      <c r="AL632" s="4"/>
      <c r="AM632" s="4"/>
      <c r="AN632" s="4"/>
      <c r="AO632" s="4"/>
      <c r="AP632" s="1"/>
      <c r="AQ632" s="4"/>
      <c r="AR632" s="4"/>
      <c r="AS632" s="4"/>
      <c r="AT632" s="4"/>
      <c r="AU632" s="4"/>
      <c r="AV632" s="4"/>
      <c r="AW632" s="4"/>
      <c r="AX632" s="4"/>
      <c r="AY632" s="4"/>
      <c r="AZ632" s="4"/>
      <c r="BA632" s="1"/>
      <c r="BB632" s="4"/>
      <c r="BC632" s="1"/>
      <c r="BD632" s="4"/>
      <c r="BE632" s="4"/>
    </row>
    <row r="633" spans="1:57" x14ac:dyDescent="0.15">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c r="AG633" s="1"/>
      <c r="AH633" s="4"/>
      <c r="AI633" s="4"/>
      <c r="AJ633" s="4"/>
      <c r="AK633" s="4"/>
      <c r="AL633" s="4"/>
      <c r="AM633" s="4"/>
      <c r="AN633" s="4"/>
      <c r="AO633" s="4"/>
      <c r="AP633" s="1"/>
      <c r="AQ633" s="4"/>
      <c r="AR633" s="4"/>
      <c r="AS633" s="4"/>
      <c r="AT633" s="4"/>
      <c r="AU633" s="4"/>
      <c r="AV633" s="4"/>
      <c r="AW633" s="4"/>
      <c r="AX633" s="4"/>
      <c r="AY633" s="4"/>
      <c r="AZ633" s="4"/>
      <c r="BA633" s="1"/>
      <c r="BB633" s="4"/>
      <c r="BC633" s="1"/>
      <c r="BD633" s="4"/>
      <c r="BE633" s="4"/>
    </row>
    <row r="634" spans="1:57" x14ac:dyDescent="0.15">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c r="AG634" s="1"/>
      <c r="AH634" s="4"/>
      <c r="AI634" s="4"/>
      <c r="AJ634" s="4"/>
      <c r="AK634" s="4"/>
      <c r="AL634" s="4"/>
      <c r="AM634" s="4"/>
      <c r="AN634" s="4"/>
      <c r="AO634" s="4"/>
      <c r="AP634" s="1"/>
      <c r="AQ634" s="4"/>
      <c r="AR634" s="4"/>
      <c r="AS634" s="4"/>
      <c r="AT634" s="4"/>
      <c r="AU634" s="4"/>
      <c r="AV634" s="4"/>
      <c r="AW634" s="4"/>
      <c r="AX634" s="4"/>
      <c r="AY634" s="4"/>
      <c r="AZ634" s="4"/>
      <c r="BA634" s="1"/>
      <c r="BB634" s="4"/>
      <c r="BC634" s="1"/>
      <c r="BD634" s="4"/>
      <c r="BE634" s="4"/>
    </row>
    <row r="635" spans="1:57" x14ac:dyDescent="0.1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c r="AG635" s="1"/>
      <c r="AH635" s="4"/>
      <c r="AI635" s="4"/>
      <c r="AJ635" s="4"/>
      <c r="AK635" s="4"/>
      <c r="AL635" s="4"/>
      <c r="AM635" s="4"/>
      <c r="AN635" s="4"/>
      <c r="AO635" s="4"/>
      <c r="AP635" s="1"/>
      <c r="AQ635" s="4"/>
      <c r="AR635" s="4"/>
      <c r="AS635" s="4"/>
      <c r="AT635" s="4"/>
      <c r="AU635" s="4"/>
      <c r="AV635" s="4"/>
      <c r="AW635" s="4"/>
      <c r="AX635" s="4"/>
      <c r="AY635" s="4"/>
      <c r="AZ635" s="4"/>
      <c r="BA635" s="1"/>
      <c r="BB635" s="4"/>
      <c r="BC635" s="1"/>
      <c r="BD635" s="4"/>
      <c r="BE635" s="4"/>
    </row>
    <row r="636" spans="1:57" x14ac:dyDescent="0.15">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c r="AG636" s="1"/>
      <c r="AH636" s="4"/>
      <c r="AI636" s="4"/>
      <c r="AJ636" s="4"/>
      <c r="AK636" s="4"/>
      <c r="AL636" s="4"/>
      <c r="AM636" s="4"/>
      <c r="AN636" s="4"/>
      <c r="AO636" s="4"/>
      <c r="AP636" s="1"/>
      <c r="AQ636" s="4"/>
      <c r="AR636" s="4"/>
      <c r="AS636" s="4"/>
      <c r="AT636" s="4"/>
      <c r="AU636" s="4"/>
      <c r="AV636" s="4"/>
      <c r="AW636" s="4"/>
      <c r="AX636" s="4"/>
      <c r="AY636" s="4"/>
      <c r="AZ636" s="4"/>
      <c r="BA636" s="1"/>
      <c r="BB636" s="4"/>
      <c r="BC636" s="1"/>
      <c r="BD636" s="4"/>
      <c r="BE636" s="4"/>
    </row>
    <row r="637" spans="1:57" x14ac:dyDescent="0.15">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c r="AG637" s="1"/>
      <c r="AH637" s="4"/>
      <c r="AI637" s="4"/>
      <c r="AJ637" s="4"/>
      <c r="AK637" s="4"/>
      <c r="AL637" s="4"/>
      <c r="AM637" s="4"/>
      <c r="AN637" s="4"/>
      <c r="AO637" s="4"/>
      <c r="AP637" s="1"/>
      <c r="AQ637" s="4"/>
      <c r="AR637" s="4"/>
      <c r="AS637" s="4"/>
      <c r="AT637" s="4"/>
      <c r="AU637" s="4"/>
      <c r="AV637" s="4"/>
      <c r="AW637" s="4"/>
      <c r="AX637" s="4"/>
      <c r="AY637" s="4"/>
      <c r="AZ637" s="4"/>
      <c r="BA637" s="1"/>
      <c r="BB637" s="4"/>
      <c r="BC637" s="1"/>
      <c r="BD637" s="4"/>
      <c r="BE637" s="4"/>
    </row>
    <row r="638" spans="1:57" x14ac:dyDescent="0.15">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c r="AG638" s="1"/>
      <c r="AH638" s="4"/>
      <c r="AI638" s="4"/>
      <c r="AJ638" s="4"/>
      <c r="AK638" s="4"/>
      <c r="AL638" s="4"/>
      <c r="AM638" s="4"/>
      <c r="AN638" s="4"/>
      <c r="AO638" s="4"/>
      <c r="AP638" s="1"/>
      <c r="AQ638" s="4"/>
      <c r="AR638" s="4"/>
      <c r="AS638" s="4"/>
      <c r="AT638" s="4"/>
      <c r="AU638" s="4"/>
      <c r="AV638" s="4"/>
      <c r="AW638" s="4"/>
      <c r="AX638" s="4"/>
      <c r="AY638" s="4"/>
      <c r="AZ638" s="4"/>
      <c r="BA638" s="1"/>
      <c r="BB638" s="4"/>
      <c r="BC638" s="1"/>
      <c r="BD638" s="4"/>
      <c r="BE638" s="4"/>
    </row>
    <row r="639" spans="1:57" x14ac:dyDescent="0.15">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c r="AG639" s="1"/>
      <c r="AH639" s="4"/>
      <c r="AI639" s="4"/>
      <c r="AJ639" s="4"/>
      <c r="AK639" s="4"/>
      <c r="AL639" s="4"/>
      <c r="AM639" s="4"/>
      <c r="AN639" s="4"/>
      <c r="AO639" s="4"/>
      <c r="AP639" s="1"/>
      <c r="AQ639" s="4"/>
      <c r="AR639" s="4"/>
      <c r="AS639" s="4"/>
      <c r="AT639" s="4"/>
      <c r="AU639" s="4"/>
      <c r="AV639" s="4"/>
      <c r="AW639" s="4"/>
      <c r="AX639" s="4"/>
      <c r="AY639" s="4"/>
      <c r="AZ639" s="4"/>
      <c r="BA639" s="1"/>
      <c r="BB639" s="4"/>
      <c r="BC639" s="1"/>
      <c r="BD639" s="4"/>
      <c r="BE639" s="4"/>
    </row>
    <row r="640" spans="1:57" x14ac:dyDescent="0.15">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c r="AG640" s="1"/>
      <c r="AH640" s="4"/>
      <c r="AI640" s="4"/>
      <c r="AJ640" s="4"/>
      <c r="AK640" s="4"/>
      <c r="AL640" s="4"/>
      <c r="AM640" s="4"/>
      <c r="AN640" s="4"/>
      <c r="AO640" s="4"/>
      <c r="AP640" s="1"/>
      <c r="AQ640" s="4"/>
      <c r="AR640" s="4"/>
      <c r="AS640" s="4"/>
      <c r="AT640" s="4"/>
      <c r="AU640" s="4"/>
      <c r="AV640" s="4"/>
      <c r="AW640" s="4"/>
      <c r="AX640" s="4"/>
      <c r="AY640" s="4"/>
      <c r="AZ640" s="4"/>
      <c r="BA640" s="1"/>
      <c r="BB640" s="4"/>
      <c r="BC640" s="1"/>
      <c r="BD640" s="4"/>
      <c r="BE640" s="4"/>
    </row>
    <row r="641" spans="1:57" x14ac:dyDescent="0.15">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c r="AG641" s="1"/>
      <c r="AH641" s="4"/>
      <c r="AI641" s="4"/>
      <c r="AJ641" s="4"/>
      <c r="AK641" s="4"/>
      <c r="AL641" s="4"/>
      <c r="AM641" s="4"/>
      <c r="AN641" s="4"/>
      <c r="AO641" s="4"/>
      <c r="AP641" s="1"/>
      <c r="AQ641" s="4"/>
      <c r="AR641" s="4"/>
      <c r="AS641" s="4"/>
      <c r="AT641" s="4"/>
      <c r="AU641" s="4"/>
      <c r="AV641" s="4"/>
      <c r="AW641" s="4"/>
      <c r="AX641" s="4"/>
      <c r="AY641" s="4"/>
      <c r="AZ641" s="4"/>
      <c r="BA641" s="1"/>
      <c r="BB641" s="4"/>
      <c r="BC641" s="1"/>
      <c r="BD641" s="4"/>
      <c r="BE641" s="4"/>
    </row>
    <row r="642" spans="1:57" x14ac:dyDescent="0.15">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c r="AG642" s="1"/>
      <c r="AH642" s="4"/>
      <c r="AI642" s="4"/>
      <c r="AJ642" s="4"/>
      <c r="AK642" s="4"/>
      <c r="AL642" s="4"/>
      <c r="AM642" s="4"/>
      <c r="AN642" s="4"/>
      <c r="AO642" s="4"/>
      <c r="AP642" s="1"/>
      <c r="AQ642" s="4"/>
      <c r="AR642" s="4"/>
      <c r="AS642" s="4"/>
      <c r="AT642" s="4"/>
      <c r="AU642" s="4"/>
      <c r="AV642" s="4"/>
      <c r="AW642" s="4"/>
      <c r="AX642" s="4"/>
      <c r="AY642" s="4"/>
      <c r="AZ642" s="4"/>
      <c r="BA642" s="1"/>
      <c r="BB642" s="4"/>
      <c r="BC642" s="1"/>
      <c r="BD642" s="4"/>
      <c r="BE642" s="4"/>
    </row>
    <row r="643" spans="1:57" x14ac:dyDescent="0.15">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c r="AG643" s="1"/>
      <c r="AH643" s="4"/>
      <c r="AI643" s="4"/>
      <c r="AJ643" s="4"/>
      <c r="AK643" s="4"/>
      <c r="AL643" s="4"/>
      <c r="AM643" s="4"/>
      <c r="AN643" s="4"/>
      <c r="AO643" s="4"/>
      <c r="AP643" s="1"/>
      <c r="AQ643" s="4"/>
      <c r="AR643" s="4"/>
      <c r="AS643" s="4"/>
      <c r="AT643" s="4"/>
      <c r="AU643" s="4"/>
      <c r="AV643" s="4"/>
      <c r="AW643" s="4"/>
      <c r="AX643" s="4"/>
      <c r="AY643" s="4"/>
      <c r="AZ643" s="4"/>
      <c r="BA643" s="1"/>
      <c r="BB643" s="4"/>
      <c r="BC643" s="1"/>
      <c r="BD643" s="4"/>
      <c r="BE643" s="4"/>
    </row>
    <row r="644" spans="1:57" x14ac:dyDescent="0.15">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c r="AG644" s="1"/>
      <c r="AH644" s="4"/>
      <c r="AI644" s="4"/>
      <c r="AJ644" s="4"/>
      <c r="AK644" s="4"/>
      <c r="AL644" s="4"/>
      <c r="AM644" s="4"/>
      <c r="AN644" s="4"/>
      <c r="AO644" s="4"/>
      <c r="AP644" s="1"/>
      <c r="AQ644" s="4"/>
      <c r="AR644" s="4"/>
      <c r="AS644" s="4"/>
      <c r="AT644" s="4"/>
      <c r="AU644" s="4"/>
      <c r="AV644" s="4"/>
      <c r="AW644" s="4"/>
      <c r="AX644" s="4"/>
      <c r="AY644" s="4"/>
      <c r="AZ644" s="4"/>
      <c r="BA644" s="1"/>
      <c r="BB644" s="4"/>
      <c r="BC644" s="1"/>
      <c r="BD644" s="4"/>
      <c r="BE644" s="4"/>
    </row>
    <row r="645" spans="1:57" x14ac:dyDescent="0.1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c r="AG645" s="1"/>
      <c r="AH645" s="4"/>
      <c r="AI645" s="4"/>
      <c r="AJ645" s="4"/>
      <c r="AK645" s="4"/>
      <c r="AL645" s="4"/>
      <c r="AM645" s="4"/>
      <c r="AN645" s="4"/>
      <c r="AO645" s="4"/>
      <c r="AP645" s="1"/>
      <c r="AQ645" s="4"/>
      <c r="AR645" s="4"/>
      <c r="AS645" s="4"/>
      <c r="AT645" s="4"/>
      <c r="AU645" s="4"/>
      <c r="AV645" s="4"/>
      <c r="AW645" s="4"/>
      <c r="AX645" s="4"/>
      <c r="AY645" s="4"/>
      <c r="AZ645" s="4"/>
      <c r="BA645" s="1"/>
      <c r="BB645" s="4"/>
      <c r="BC645" s="1"/>
      <c r="BD645" s="4"/>
      <c r="BE645" s="4"/>
    </row>
    <row r="646" spans="1:57" x14ac:dyDescent="0.15">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c r="AG646" s="1"/>
      <c r="AH646" s="4"/>
      <c r="AI646" s="4"/>
      <c r="AJ646" s="4"/>
      <c r="AK646" s="4"/>
      <c r="AL646" s="4"/>
      <c r="AM646" s="4"/>
      <c r="AN646" s="4"/>
      <c r="AO646" s="4"/>
      <c r="AP646" s="1"/>
      <c r="AQ646" s="4"/>
      <c r="AR646" s="4"/>
      <c r="AS646" s="4"/>
      <c r="AT646" s="4"/>
      <c r="AU646" s="4"/>
      <c r="AV646" s="4"/>
      <c r="AW646" s="4"/>
      <c r="AX646" s="4"/>
      <c r="AY646" s="4"/>
      <c r="AZ646" s="4"/>
      <c r="BA646" s="1"/>
      <c r="BB646" s="4"/>
      <c r="BC646" s="1"/>
      <c r="BD646" s="4"/>
      <c r="BE646" s="4"/>
    </row>
    <row r="647" spans="1:57" x14ac:dyDescent="0.15">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c r="AG647" s="1"/>
      <c r="AH647" s="4"/>
      <c r="AI647" s="4"/>
      <c r="AJ647" s="4"/>
      <c r="AK647" s="4"/>
      <c r="AL647" s="4"/>
      <c r="AM647" s="4"/>
      <c r="AN647" s="4"/>
      <c r="AO647" s="4"/>
      <c r="AP647" s="1"/>
      <c r="AQ647" s="4"/>
      <c r="AR647" s="4"/>
      <c r="AS647" s="4"/>
      <c r="AT647" s="4"/>
      <c r="AU647" s="4"/>
      <c r="AV647" s="4"/>
      <c r="AW647" s="4"/>
      <c r="AX647" s="4"/>
      <c r="AY647" s="4"/>
      <c r="AZ647" s="4"/>
      <c r="BA647" s="1"/>
      <c r="BB647" s="4"/>
      <c r="BC647" s="1"/>
      <c r="BD647" s="4"/>
      <c r="BE647" s="4"/>
    </row>
    <row r="648" spans="1:57" x14ac:dyDescent="0.15">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c r="AG648" s="1"/>
      <c r="AH648" s="4"/>
      <c r="AI648" s="4"/>
      <c r="AJ648" s="4"/>
      <c r="AK648" s="4"/>
      <c r="AL648" s="4"/>
      <c r="AM648" s="4"/>
      <c r="AN648" s="4"/>
      <c r="AO648" s="4"/>
      <c r="AP648" s="1"/>
      <c r="AQ648" s="4"/>
      <c r="AR648" s="4"/>
      <c r="AS648" s="4"/>
      <c r="AT648" s="4"/>
      <c r="AU648" s="4"/>
      <c r="AV648" s="4"/>
      <c r="AW648" s="4"/>
      <c r="AX648" s="4"/>
      <c r="AY648" s="4"/>
      <c r="AZ648" s="4"/>
      <c r="BA648" s="1"/>
      <c r="BB648" s="4"/>
      <c r="BC648" s="1"/>
      <c r="BD648" s="4"/>
      <c r="BE648" s="4"/>
    </row>
    <row r="649" spans="1:57" x14ac:dyDescent="0.15">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c r="AG649" s="1"/>
      <c r="AH649" s="4"/>
      <c r="AI649" s="4"/>
      <c r="AJ649" s="4"/>
      <c r="AK649" s="4"/>
      <c r="AL649" s="4"/>
      <c r="AM649" s="4"/>
      <c r="AN649" s="4"/>
      <c r="AO649" s="4"/>
      <c r="AP649" s="1"/>
      <c r="AQ649" s="4"/>
      <c r="AR649" s="4"/>
      <c r="AS649" s="4"/>
      <c r="AT649" s="4"/>
      <c r="AU649" s="4"/>
      <c r="AV649" s="4"/>
      <c r="AW649" s="4"/>
      <c r="AX649" s="4"/>
      <c r="AY649" s="4"/>
      <c r="AZ649" s="4"/>
      <c r="BA649" s="1"/>
      <c r="BB649" s="4"/>
      <c r="BC649" s="1"/>
      <c r="BD649" s="4"/>
      <c r="BE649" s="4"/>
    </row>
    <row r="650" spans="1:57" x14ac:dyDescent="0.15">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c r="AG650" s="1"/>
      <c r="AH650" s="4"/>
      <c r="AI650" s="4"/>
      <c r="AJ650" s="4"/>
      <c r="AK650" s="4"/>
      <c r="AL650" s="4"/>
      <c r="AM650" s="4"/>
      <c r="AN650" s="4"/>
      <c r="AO650" s="4"/>
      <c r="AP650" s="1"/>
      <c r="AQ650" s="4"/>
      <c r="AR650" s="4"/>
      <c r="AS650" s="4"/>
      <c r="AT650" s="4"/>
      <c r="AU650" s="4"/>
      <c r="AV650" s="4"/>
      <c r="AW650" s="4"/>
      <c r="AX650" s="4"/>
      <c r="AY650" s="4"/>
      <c r="AZ650" s="4"/>
      <c r="BA650" s="1"/>
      <c r="BB650" s="4"/>
      <c r="BC650" s="1"/>
      <c r="BD650" s="4"/>
      <c r="BE650" s="4"/>
    </row>
    <row r="651" spans="1:57" x14ac:dyDescent="0.15">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c r="AG651" s="1"/>
      <c r="AH651" s="4"/>
      <c r="AI651" s="4"/>
      <c r="AJ651" s="4"/>
      <c r="AK651" s="4"/>
      <c r="AL651" s="4"/>
      <c r="AM651" s="4"/>
      <c r="AN651" s="4"/>
      <c r="AO651" s="4"/>
      <c r="AP651" s="1"/>
      <c r="AQ651" s="4"/>
      <c r="AR651" s="4"/>
      <c r="AS651" s="4"/>
      <c r="AT651" s="4"/>
      <c r="AU651" s="4"/>
      <c r="AV651" s="4"/>
      <c r="AW651" s="4"/>
      <c r="AX651" s="4"/>
      <c r="AY651" s="4"/>
      <c r="AZ651" s="4"/>
      <c r="BA651" s="1"/>
      <c r="BB651" s="4"/>
      <c r="BC651" s="1"/>
      <c r="BD651" s="4"/>
      <c r="BE651" s="4"/>
    </row>
    <row r="652" spans="1:57" x14ac:dyDescent="0.15">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c r="AG652" s="1"/>
      <c r="AH652" s="4"/>
      <c r="AI652" s="4"/>
      <c r="AJ652" s="4"/>
      <c r="AK652" s="4"/>
      <c r="AL652" s="4"/>
      <c r="AM652" s="4"/>
      <c r="AN652" s="4"/>
      <c r="AO652" s="4"/>
      <c r="AP652" s="1"/>
      <c r="AQ652" s="4"/>
      <c r="AR652" s="4"/>
      <c r="AS652" s="4"/>
      <c r="AT652" s="4"/>
      <c r="AU652" s="4"/>
      <c r="AV652" s="4"/>
      <c r="AW652" s="4"/>
      <c r="AX652" s="4"/>
      <c r="AY652" s="4"/>
      <c r="AZ652" s="4"/>
      <c r="BA652" s="1"/>
      <c r="BB652" s="4"/>
      <c r="BC652" s="1"/>
      <c r="BD652" s="4"/>
      <c r="BE652" s="4"/>
    </row>
    <row r="653" spans="1:57" x14ac:dyDescent="0.15">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c r="AG653" s="1"/>
      <c r="AH653" s="4"/>
      <c r="AI653" s="4"/>
      <c r="AJ653" s="4"/>
      <c r="AK653" s="4"/>
      <c r="AL653" s="4"/>
      <c r="AM653" s="4"/>
      <c r="AN653" s="4"/>
      <c r="AO653" s="4"/>
      <c r="AP653" s="1"/>
      <c r="AQ653" s="4"/>
      <c r="AR653" s="4"/>
      <c r="AS653" s="4"/>
      <c r="AT653" s="4"/>
      <c r="AU653" s="4"/>
      <c r="AV653" s="4"/>
      <c r="AW653" s="4"/>
      <c r="AX653" s="4"/>
      <c r="AY653" s="4"/>
      <c r="AZ653" s="4"/>
      <c r="BA653" s="1"/>
      <c r="BB653" s="4"/>
      <c r="BC653" s="1"/>
      <c r="BD653" s="4"/>
      <c r="BE653" s="4"/>
    </row>
    <row r="654" spans="1:57" x14ac:dyDescent="0.15">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c r="AG654" s="1"/>
      <c r="AH654" s="4"/>
      <c r="AI654" s="4"/>
      <c r="AJ654" s="4"/>
      <c r="AK654" s="4"/>
      <c r="AL654" s="4"/>
      <c r="AM654" s="4"/>
      <c r="AN654" s="4"/>
      <c r="AO654" s="4"/>
      <c r="AP654" s="1"/>
      <c r="AQ654" s="4"/>
      <c r="AR654" s="4"/>
      <c r="AS654" s="4"/>
      <c r="AT654" s="4"/>
      <c r="AU654" s="4"/>
      <c r="AV654" s="4"/>
      <c r="AW654" s="4"/>
      <c r="AX654" s="4"/>
      <c r="AY654" s="4"/>
      <c r="AZ654" s="4"/>
      <c r="BA654" s="1"/>
      <c r="BB654" s="4"/>
      <c r="BC654" s="1"/>
      <c r="BD654" s="4"/>
      <c r="BE654" s="4"/>
    </row>
    <row r="655" spans="1:57" x14ac:dyDescent="0.1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c r="AG655" s="1"/>
      <c r="AH655" s="4"/>
      <c r="AI655" s="4"/>
      <c r="AJ655" s="4"/>
      <c r="AK655" s="4"/>
      <c r="AL655" s="4"/>
      <c r="AM655" s="4"/>
      <c r="AN655" s="4"/>
      <c r="AO655" s="4"/>
      <c r="AP655" s="1"/>
      <c r="AQ655" s="4"/>
      <c r="AR655" s="4"/>
      <c r="AS655" s="4"/>
      <c r="AT655" s="4"/>
      <c r="AU655" s="4"/>
      <c r="AV655" s="4"/>
      <c r="AW655" s="4"/>
      <c r="AX655" s="4"/>
      <c r="AY655" s="4"/>
      <c r="AZ655" s="4"/>
      <c r="BA655" s="1"/>
      <c r="BB655" s="4"/>
      <c r="BC655" s="1"/>
      <c r="BD655" s="4"/>
      <c r="BE655" s="4"/>
    </row>
    <row r="656" spans="1:57" x14ac:dyDescent="0.15">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c r="AG656" s="1"/>
      <c r="AH656" s="4"/>
      <c r="AI656" s="4"/>
      <c r="AJ656" s="4"/>
      <c r="AK656" s="4"/>
      <c r="AL656" s="4"/>
      <c r="AM656" s="4"/>
      <c r="AN656" s="4"/>
      <c r="AO656" s="4"/>
      <c r="AP656" s="1"/>
      <c r="AQ656" s="4"/>
      <c r="AR656" s="4"/>
      <c r="AS656" s="4"/>
      <c r="AT656" s="4"/>
      <c r="AU656" s="4"/>
      <c r="AV656" s="4"/>
      <c r="AW656" s="4"/>
      <c r="AX656" s="4"/>
      <c r="AY656" s="4"/>
      <c r="AZ656" s="4"/>
      <c r="BA656" s="1"/>
      <c r="BB656" s="4"/>
      <c r="BC656" s="1"/>
      <c r="BD656" s="4"/>
      <c r="BE656" s="4"/>
    </row>
    <row r="657" spans="1:57" x14ac:dyDescent="0.15">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c r="AG657" s="1"/>
      <c r="AH657" s="4"/>
      <c r="AI657" s="4"/>
      <c r="AJ657" s="4"/>
      <c r="AK657" s="4"/>
      <c r="AL657" s="4"/>
      <c r="AM657" s="4"/>
      <c r="AN657" s="4"/>
      <c r="AO657" s="4"/>
      <c r="AP657" s="1"/>
      <c r="AQ657" s="4"/>
      <c r="AR657" s="4"/>
      <c r="AS657" s="4"/>
      <c r="AT657" s="4"/>
      <c r="AU657" s="4"/>
      <c r="AV657" s="4"/>
      <c r="AW657" s="4"/>
      <c r="AX657" s="4"/>
      <c r="AY657" s="4"/>
      <c r="AZ657" s="4"/>
      <c r="BA657" s="1"/>
      <c r="BB657" s="4"/>
      <c r="BC657" s="1"/>
      <c r="BD657" s="4"/>
      <c r="BE657" s="4"/>
    </row>
    <row r="658" spans="1:57" x14ac:dyDescent="0.15">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c r="AG658" s="1"/>
      <c r="AH658" s="4"/>
      <c r="AI658" s="4"/>
      <c r="AJ658" s="4"/>
      <c r="AK658" s="4"/>
      <c r="AL658" s="4"/>
      <c r="AM658" s="4"/>
      <c r="AN658" s="4"/>
      <c r="AO658" s="4"/>
      <c r="AP658" s="1"/>
      <c r="AQ658" s="4"/>
      <c r="AR658" s="4"/>
      <c r="AS658" s="4"/>
      <c r="AT658" s="4"/>
      <c r="AU658" s="4"/>
      <c r="AV658" s="4"/>
      <c r="AW658" s="4"/>
      <c r="AX658" s="4"/>
      <c r="AY658" s="4"/>
      <c r="AZ658" s="4"/>
      <c r="BA658" s="1"/>
      <c r="BB658" s="4"/>
      <c r="BC658" s="1"/>
      <c r="BD658" s="4"/>
      <c r="BE658" s="4"/>
    </row>
    <row r="659" spans="1:57" x14ac:dyDescent="0.15">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c r="AG659" s="1"/>
      <c r="AH659" s="4"/>
      <c r="AI659" s="4"/>
      <c r="AJ659" s="4"/>
      <c r="AK659" s="4"/>
      <c r="AL659" s="4"/>
      <c r="AM659" s="4"/>
      <c r="AN659" s="4"/>
      <c r="AO659" s="4"/>
      <c r="AP659" s="1"/>
      <c r="AQ659" s="4"/>
      <c r="AR659" s="4"/>
      <c r="AS659" s="4"/>
      <c r="AT659" s="4"/>
      <c r="AU659" s="4"/>
      <c r="AV659" s="4"/>
      <c r="AW659" s="4"/>
      <c r="AX659" s="4"/>
      <c r="AY659" s="4"/>
      <c r="AZ659" s="4"/>
      <c r="BA659" s="1"/>
      <c r="BB659" s="4"/>
      <c r="BC659" s="1"/>
      <c r="BD659" s="4"/>
      <c r="BE659" s="4"/>
    </row>
    <row r="660" spans="1:57" x14ac:dyDescent="0.15">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c r="AG660" s="1"/>
      <c r="AH660" s="4"/>
      <c r="AI660" s="4"/>
      <c r="AJ660" s="4"/>
      <c r="AK660" s="4"/>
      <c r="AL660" s="4"/>
      <c r="AM660" s="4"/>
      <c r="AN660" s="4"/>
      <c r="AO660" s="4"/>
      <c r="AP660" s="1"/>
      <c r="AQ660" s="4"/>
      <c r="AR660" s="4"/>
      <c r="AS660" s="4"/>
      <c r="AT660" s="4"/>
      <c r="AU660" s="4"/>
      <c r="AV660" s="4"/>
      <c r="AW660" s="4"/>
      <c r="AX660" s="4"/>
      <c r="AY660" s="4"/>
      <c r="AZ660" s="4"/>
      <c r="BA660" s="1"/>
      <c r="BB660" s="4"/>
      <c r="BC660" s="1"/>
      <c r="BD660" s="4"/>
      <c r="BE660" s="4"/>
    </row>
    <row r="661" spans="1:57" x14ac:dyDescent="0.15">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c r="AG661" s="1"/>
      <c r="AH661" s="4"/>
      <c r="AI661" s="4"/>
      <c r="AJ661" s="4"/>
      <c r="AK661" s="4"/>
      <c r="AL661" s="4"/>
      <c r="AM661" s="4"/>
      <c r="AN661" s="4"/>
      <c r="AO661" s="4"/>
      <c r="AP661" s="1"/>
      <c r="AQ661" s="4"/>
      <c r="AR661" s="4"/>
      <c r="AS661" s="4"/>
      <c r="AT661" s="4"/>
      <c r="AU661" s="4"/>
      <c r="AV661" s="4"/>
      <c r="AW661" s="4"/>
      <c r="AX661" s="4"/>
      <c r="AY661" s="4"/>
      <c r="AZ661" s="4"/>
      <c r="BA661" s="1"/>
      <c r="BB661" s="4"/>
      <c r="BC661" s="1"/>
      <c r="BD661" s="4"/>
      <c r="BE661" s="4"/>
    </row>
    <row r="662" spans="1:57" x14ac:dyDescent="0.15">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c r="AG662" s="1"/>
      <c r="AH662" s="4"/>
      <c r="AI662" s="4"/>
      <c r="AJ662" s="4"/>
      <c r="AK662" s="4"/>
      <c r="AL662" s="4"/>
      <c r="AM662" s="4"/>
      <c r="AN662" s="4"/>
      <c r="AO662" s="4"/>
      <c r="AP662" s="1"/>
      <c r="AQ662" s="4"/>
      <c r="AR662" s="4"/>
      <c r="AS662" s="4"/>
      <c r="AT662" s="4"/>
      <c r="AU662" s="4"/>
      <c r="AV662" s="4"/>
      <c r="AW662" s="4"/>
      <c r="AX662" s="4"/>
      <c r="AY662" s="4"/>
      <c r="AZ662" s="4"/>
      <c r="BA662" s="1"/>
      <c r="BB662" s="4"/>
      <c r="BC662" s="1"/>
      <c r="BD662" s="4"/>
      <c r="BE662" s="4"/>
    </row>
    <row r="663" spans="1:57" x14ac:dyDescent="0.15">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c r="AG663" s="1"/>
      <c r="AH663" s="4"/>
      <c r="AI663" s="4"/>
      <c r="AJ663" s="4"/>
      <c r="AK663" s="4"/>
      <c r="AL663" s="4"/>
      <c r="AM663" s="4"/>
      <c r="AN663" s="4"/>
      <c r="AO663" s="4"/>
      <c r="AP663" s="1"/>
      <c r="AQ663" s="4"/>
      <c r="AR663" s="4"/>
      <c r="AS663" s="4"/>
      <c r="AT663" s="4"/>
      <c r="AU663" s="4"/>
      <c r="AV663" s="4"/>
      <c r="AW663" s="4"/>
      <c r="AX663" s="4"/>
      <c r="AY663" s="4"/>
      <c r="AZ663" s="4"/>
      <c r="BA663" s="1"/>
      <c r="BB663" s="4"/>
      <c r="BC663" s="1"/>
      <c r="BD663" s="4"/>
      <c r="BE663" s="4"/>
    </row>
    <row r="664" spans="1:57" x14ac:dyDescent="0.15">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c r="AG664" s="1"/>
      <c r="AH664" s="4"/>
      <c r="AI664" s="4"/>
      <c r="AJ664" s="4"/>
      <c r="AK664" s="4"/>
      <c r="AL664" s="4"/>
      <c r="AM664" s="4"/>
      <c r="AN664" s="4"/>
      <c r="AO664" s="4"/>
      <c r="AP664" s="1"/>
      <c r="AQ664" s="4"/>
      <c r="AR664" s="4"/>
      <c r="AS664" s="4"/>
      <c r="AT664" s="4"/>
      <c r="AU664" s="4"/>
      <c r="AV664" s="4"/>
      <c r="AW664" s="4"/>
      <c r="AX664" s="4"/>
      <c r="AY664" s="4"/>
      <c r="AZ664" s="4"/>
      <c r="BA664" s="1"/>
      <c r="BB664" s="4"/>
      <c r="BC664" s="1"/>
      <c r="BD664" s="4"/>
      <c r="BE664" s="4"/>
    </row>
    <row r="665" spans="1:57" x14ac:dyDescent="0.1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c r="AG665" s="1"/>
      <c r="AH665" s="4"/>
      <c r="AI665" s="4"/>
      <c r="AJ665" s="4"/>
      <c r="AK665" s="4"/>
      <c r="AL665" s="4"/>
      <c r="AM665" s="4"/>
      <c r="AN665" s="4"/>
      <c r="AO665" s="4"/>
      <c r="AP665" s="1"/>
      <c r="AQ665" s="4"/>
      <c r="AR665" s="4"/>
      <c r="AS665" s="4"/>
      <c r="AT665" s="4"/>
      <c r="AU665" s="4"/>
      <c r="AV665" s="4"/>
      <c r="AW665" s="4"/>
      <c r="AX665" s="4"/>
      <c r="AY665" s="4"/>
      <c r="AZ665" s="4"/>
      <c r="BA665" s="1"/>
      <c r="BB665" s="4"/>
      <c r="BC665" s="1"/>
      <c r="BD665" s="4"/>
      <c r="BE665" s="4"/>
    </row>
    <row r="666" spans="1:57" x14ac:dyDescent="0.15">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c r="AG666" s="1"/>
      <c r="AH666" s="4"/>
      <c r="AI666" s="4"/>
      <c r="AJ666" s="4"/>
      <c r="AK666" s="4"/>
      <c r="AL666" s="4"/>
      <c r="AM666" s="4"/>
      <c r="AN666" s="4"/>
      <c r="AO666" s="4"/>
      <c r="AP666" s="1"/>
      <c r="AQ666" s="4"/>
      <c r="AR666" s="4"/>
      <c r="AS666" s="4"/>
      <c r="AT666" s="4"/>
      <c r="AU666" s="4"/>
      <c r="AV666" s="4"/>
      <c r="AW666" s="4"/>
      <c r="AX666" s="4"/>
      <c r="AY666" s="4"/>
      <c r="AZ666" s="4"/>
      <c r="BA666" s="1"/>
      <c r="BB666" s="4"/>
      <c r="BC666" s="1"/>
      <c r="BD666" s="4"/>
      <c r="BE666" s="4"/>
    </row>
    <row r="667" spans="1:57" x14ac:dyDescent="0.15">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c r="AG667" s="1"/>
      <c r="AH667" s="4"/>
      <c r="AI667" s="4"/>
      <c r="AJ667" s="4"/>
      <c r="AK667" s="4"/>
      <c r="AL667" s="4"/>
      <c r="AM667" s="4"/>
      <c r="AN667" s="4"/>
      <c r="AO667" s="4"/>
      <c r="AP667" s="1"/>
      <c r="AQ667" s="4"/>
      <c r="AR667" s="4"/>
      <c r="AS667" s="4"/>
      <c r="AT667" s="4"/>
      <c r="AU667" s="4"/>
      <c r="AV667" s="4"/>
      <c r="AW667" s="4"/>
      <c r="AX667" s="4"/>
      <c r="AY667" s="4"/>
      <c r="AZ667" s="4"/>
      <c r="BA667" s="1"/>
      <c r="BB667" s="4"/>
      <c r="BC667" s="1"/>
      <c r="BD667" s="4"/>
      <c r="BE667" s="4"/>
    </row>
    <row r="668" spans="1:57" x14ac:dyDescent="0.15">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c r="AG668" s="1"/>
      <c r="AH668" s="4"/>
      <c r="AI668" s="4"/>
      <c r="AJ668" s="4"/>
      <c r="AK668" s="4"/>
      <c r="AL668" s="4"/>
      <c r="AM668" s="4"/>
      <c r="AN668" s="4"/>
      <c r="AO668" s="4"/>
      <c r="AP668" s="1"/>
      <c r="AQ668" s="4"/>
      <c r="AR668" s="4"/>
      <c r="AS668" s="4"/>
      <c r="AT668" s="4"/>
      <c r="AU668" s="4"/>
      <c r="AV668" s="4"/>
      <c r="AW668" s="4"/>
      <c r="AX668" s="4"/>
      <c r="AY668" s="4"/>
      <c r="AZ668" s="4"/>
      <c r="BA668" s="1"/>
      <c r="BB668" s="4"/>
      <c r="BC668" s="1"/>
      <c r="BD668" s="4"/>
      <c r="BE668" s="4"/>
    </row>
    <row r="669" spans="1:57" x14ac:dyDescent="0.15">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c r="AG669" s="1"/>
      <c r="AH669" s="4"/>
      <c r="AI669" s="4"/>
      <c r="AJ669" s="4"/>
      <c r="AK669" s="4"/>
      <c r="AL669" s="4"/>
      <c r="AM669" s="4"/>
      <c r="AN669" s="4"/>
      <c r="AO669" s="4"/>
      <c r="AP669" s="1"/>
      <c r="AQ669" s="4"/>
      <c r="AR669" s="4"/>
      <c r="AS669" s="4"/>
      <c r="AT669" s="4"/>
      <c r="AU669" s="4"/>
      <c r="AV669" s="4"/>
      <c r="AW669" s="4"/>
      <c r="AX669" s="4"/>
      <c r="AY669" s="4"/>
      <c r="AZ669" s="4"/>
      <c r="BA669" s="1"/>
      <c r="BB669" s="4"/>
      <c r="BC669" s="1"/>
      <c r="BD669" s="4"/>
      <c r="BE669" s="4"/>
    </row>
    <row r="670" spans="1:57" x14ac:dyDescent="0.15">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c r="AG670" s="1"/>
      <c r="AH670" s="4"/>
      <c r="AI670" s="4"/>
      <c r="AJ670" s="4"/>
      <c r="AK670" s="4"/>
      <c r="AL670" s="4"/>
      <c r="AM670" s="4"/>
      <c r="AN670" s="4"/>
      <c r="AO670" s="4"/>
      <c r="AP670" s="1"/>
      <c r="AQ670" s="4"/>
      <c r="AR670" s="4"/>
      <c r="AS670" s="4"/>
      <c r="AT670" s="4"/>
      <c r="AU670" s="4"/>
      <c r="AV670" s="4"/>
      <c r="AW670" s="4"/>
      <c r="AX670" s="4"/>
      <c r="AY670" s="4"/>
      <c r="AZ670" s="4"/>
      <c r="BA670" s="1"/>
      <c r="BB670" s="4"/>
      <c r="BC670" s="1"/>
      <c r="BD670" s="4"/>
      <c r="BE670" s="4"/>
    </row>
    <row r="671" spans="1:57" x14ac:dyDescent="0.15">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c r="AG671" s="1"/>
      <c r="AH671" s="4"/>
      <c r="AI671" s="4"/>
      <c r="AJ671" s="4"/>
      <c r="AK671" s="4"/>
      <c r="AL671" s="4"/>
      <c r="AM671" s="4"/>
      <c r="AN671" s="4"/>
      <c r="AO671" s="4"/>
      <c r="AP671" s="1"/>
      <c r="AQ671" s="4"/>
      <c r="AR671" s="4"/>
      <c r="AS671" s="4"/>
      <c r="AT671" s="4"/>
      <c r="AU671" s="4"/>
      <c r="AV671" s="4"/>
      <c r="AW671" s="4"/>
      <c r="AX671" s="4"/>
      <c r="AY671" s="4"/>
      <c r="AZ671" s="4"/>
      <c r="BA671" s="1"/>
      <c r="BB671" s="4"/>
      <c r="BC671" s="1"/>
      <c r="BD671" s="4"/>
      <c r="BE671" s="4"/>
    </row>
    <row r="672" spans="1:57" x14ac:dyDescent="0.15">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c r="AG672" s="1"/>
      <c r="AH672" s="4"/>
      <c r="AI672" s="4"/>
      <c r="AJ672" s="4"/>
      <c r="AK672" s="4"/>
      <c r="AL672" s="4"/>
      <c r="AM672" s="4"/>
      <c r="AN672" s="4"/>
      <c r="AO672" s="4"/>
      <c r="AP672" s="1"/>
      <c r="AQ672" s="4"/>
      <c r="AR672" s="4"/>
      <c r="AS672" s="4"/>
      <c r="AT672" s="4"/>
      <c r="AU672" s="4"/>
      <c r="AV672" s="4"/>
      <c r="AW672" s="4"/>
      <c r="AX672" s="4"/>
      <c r="AY672" s="4"/>
      <c r="AZ672" s="4"/>
      <c r="BA672" s="1"/>
      <c r="BB672" s="4"/>
      <c r="BC672" s="1"/>
      <c r="BD672" s="4"/>
      <c r="BE672" s="4"/>
    </row>
    <row r="673" spans="1:57" x14ac:dyDescent="0.15">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c r="AG673" s="1"/>
      <c r="AH673" s="4"/>
      <c r="AI673" s="4"/>
      <c r="AJ673" s="4"/>
      <c r="AK673" s="4"/>
      <c r="AL673" s="4"/>
      <c r="AM673" s="4"/>
      <c r="AN673" s="4"/>
      <c r="AO673" s="4"/>
      <c r="AP673" s="1"/>
      <c r="AQ673" s="4"/>
      <c r="AR673" s="4"/>
      <c r="AS673" s="4"/>
      <c r="AT673" s="4"/>
      <c r="AU673" s="4"/>
      <c r="AV673" s="4"/>
      <c r="AW673" s="4"/>
      <c r="AX673" s="4"/>
      <c r="AY673" s="4"/>
      <c r="AZ673" s="4"/>
      <c r="BA673" s="1"/>
      <c r="BB673" s="4"/>
      <c r="BC673" s="1"/>
      <c r="BD673" s="4"/>
      <c r="BE673" s="4"/>
    </row>
    <row r="674" spans="1:57" x14ac:dyDescent="0.15">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c r="AG674" s="1"/>
      <c r="AH674" s="4"/>
      <c r="AI674" s="4"/>
      <c r="AJ674" s="4"/>
      <c r="AK674" s="4"/>
      <c r="AL674" s="4"/>
      <c r="AM674" s="4"/>
      <c r="AN674" s="4"/>
      <c r="AO674" s="4"/>
      <c r="AP674" s="1"/>
      <c r="AQ674" s="4"/>
      <c r="AR674" s="4"/>
      <c r="AS674" s="4"/>
      <c r="AT674" s="4"/>
      <c r="AU674" s="4"/>
      <c r="AV674" s="4"/>
      <c r="AW674" s="4"/>
      <c r="AX674" s="4"/>
      <c r="AY674" s="4"/>
      <c r="AZ674" s="4"/>
      <c r="BA674" s="1"/>
      <c r="BB674" s="4"/>
      <c r="BC674" s="1"/>
      <c r="BD674" s="4"/>
      <c r="BE674" s="4"/>
    </row>
    <row r="675" spans="1:57" x14ac:dyDescent="0.1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c r="AG675" s="1"/>
      <c r="AH675" s="4"/>
      <c r="AI675" s="4"/>
      <c r="AJ675" s="4"/>
      <c r="AK675" s="4"/>
      <c r="AL675" s="4"/>
      <c r="AM675" s="4"/>
      <c r="AN675" s="4"/>
      <c r="AO675" s="4"/>
      <c r="AP675" s="1"/>
      <c r="AQ675" s="4"/>
      <c r="AR675" s="4"/>
      <c r="AS675" s="4"/>
      <c r="AT675" s="4"/>
      <c r="AU675" s="4"/>
      <c r="AV675" s="4"/>
      <c r="AW675" s="4"/>
      <c r="AX675" s="4"/>
      <c r="AY675" s="4"/>
      <c r="AZ675" s="4"/>
      <c r="BA675" s="1"/>
      <c r="BB675" s="4"/>
      <c r="BC675" s="1"/>
      <c r="BD675" s="4"/>
      <c r="BE675" s="4"/>
    </row>
    <row r="676" spans="1:57" x14ac:dyDescent="0.15">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c r="AG676" s="1"/>
      <c r="AH676" s="4"/>
      <c r="AI676" s="4"/>
      <c r="AJ676" s="4"/>
      <c r="AK676" s="4"/>
      <c r="AL676" s="4"/>
      <c r="AM676" s="4"/>
      <c r="AN676" s="4"/>
      <c r="AO676" s="4"/>
      <c r="AP676" s="1"/>
      <c r="AQ676" s="4"/>
      <c r="AR676" s="4"/>
      <c r="AS676" s="4"/>
      <c r="AT676" s="4"/>
      <c r="AU676" s="4"/>
      <c r="AV676" s="4"/>
      <c r="AW676" s="4"/>
      <c r="AX676" s="4"/>
      <c r="AY676" s="4"/>
      <c r="AZ676" s="4"/>
      <c r="BA676" s="1"/>
      <c r="BB676" s="4"/>
      <c r="BC676" s="1"/>
      <c r="BD676" s="4"/>
      <c r="BE676" s="4"/>
    </row>
    <row r="677" spans="1:57" x14ac:dyDescent="0.15">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c r="AG677" s="1"/>
      <c r="AH677" s="4"/>
      <c r="AI677" s="4"/>
      <c r="AJ677" s="4"/>
      <c r="AK677" s="4"/>
      <c r="AL677" s="4"/>
      <c r="AM677" s="4"/>
      <c r="AN677" s="4"/>
      <c r="AO677" s="4"/>
      <c r="AP677" s="1"/>
      <c r="AQ677" s="4"/>
      <c r="AR677" s="4"/>
      <c r="AS677" s="4"/>
      <c r="AT677" s="4"/>
      <c r="AU677" s="4"/>
      <c r="AV677" s="4"/>
      <c r="AW677" s="4"/>
      <c r="AX677" s="4"/>
      <c r="AY677" s="4"/>
      <c r="AZ677" s="4"/>
      <c r="BA677" s="1"/>
      <c r="BB677" s="4"/>
      <c r="BC677" s="1"/>
      <c r="BD677" s="4"/>
      <c r="BE677" s="4"/>
    </row>
    <row r="678" spans="1:57" x14ac:dyDescent="0.15">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c r="AG678" s="1"/>
      <c r="AH678" s="4"/>
      <c r="AI678" s="4"/>
      <c r="AJ678" s="4"/>
      <c r="AK678" s="4"/>
      <c r="AL678" s="4"/>
      <c r="AM678" s="4"/>
      <c r="AN678" s="4"/>
      <c r="AO678" s="4"/>
      <c r="AP678" s="1"/>
      <c r="AQ678" s="4"/>
      <c r="AR678" s="4"/>
      <c r="AS678" s="4"/>
      <c r="AT678" s="4"/>
      <c r="AU678" s="4"/>
      <c r="AV678" s="4"/>
      <c r="AW678" s="4"/>
      <c r="AX678" s="4"/>
      <c r="AY678" s="4"/>
      <c r="AZ678" s="4"/>
      <c r="BA678" s="1"/>
      <c r="BB678" s="4"/>
      <c r="BC678" s="1"/>
      <c r="BD678" s="4"/>
      <c r="BE678" s="4"/>
    </row>
    <row r="679" spans="1:57" x14ac:dyDescent="0.15">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c r="AG679" s="1"/>
      <c r="AH679" s="4"/>
      <c r="AI679" s="4"/>
      <c r="AJ679" s="4"/>
      <c r="AK679" s="4"/>
      <c r="AL679" s="4"/>
      <c r="AM679" s="4"/>
      <c r="AN679" s="4"/>
      <c r="AO679" s="4"/>
      <c r="AP679" s="1"/>
      <c r="AQ679" s="4"/>
      <c r="AR679" s="4"/>
      <c r="AS679" s="4"/>
      <c r="AT679" s="4"/>
      <c r="AU679" s="4"/>
      <c r="AV679" s="4"/>
      <c r="AW679" s="4"/>
      <c r="AX679" s="4"/>
      <c r="AY679" s="4"/>
      <c r="AZ679" s="4"/>
      <c r="BA679" s="1"/>
      <c r="BB679" s="4"/>
      <c r="BC679" s="1"/>
      <c r="BD679" s="4"/>
      <c r="BE679" s="4"/>
    </row>
    <row r="680" spans="1:57" x14ac:dyDescent="0.15">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c r="AG680" s="1"/>
      <c r="AH680" s="4"/>
      <c r="AI680" s="4"/>
      <c r="AJ680" s="4"/>
      <c r="AK680" s="4"/>
      <c r="AL680" s="4"/>
      <c r="AM680" s="4"/>
      <c r="AN680" s="4"/>
      <c r="AO680" s="4"/>
      <c r="AP680" s="1"/>
      <c r="AQ680" s="4"/>
      <c r="AR680" s="4"/>
      <c r="AS680" s="4"/>
      <c r="AT680" s="4"/>
      <c r="AU680" s="4"/>
      <c r="AV680" s="4"/>
      <c r="AW680" s="4"/>
      <c r="AX680" s="4"/>
      <c r="AY680" s="4"/>
      <c r="AZ680" s="4"/>
      <c r="BA680" s="1"/>
      <c r="BB680" s="4"/>
      <c r="BC680" s="1"/>
      <c r="BD680" s="4"/>
      <c r="BE680" s="4"/>
    </row>
    <row r="681" spans="1:57" x14ac:dyDescent="0.15">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c r="AG681" s="1"/>
      <c r="AH681" s="4"/>
      <c r="AI681" s="4"/>
      <c r="AJ681" s="4"/>
      <c r="AK681" s="4"/>
      <c r="AL681" s="4"/>
      <c r="AM681" s="4"/>
      <c r="AN681" s="4"/>
      <c r="AO681" s="4"/>
      <c r="AP681" s="1"/>
      <c r="AQ681" s="4"/>
      <c r="AR681" s="4"/>
      <c r="AS681" s="4"/>
      <c r="AT681" s="4"/>
      <c r="AU681" s="4"/>
      <c r="AV681" s="4"/>
      <c r="AW681" s="4"/>
      <c r="AX681" s="4"/>
      <c r="AY681" s="4"/>
      <c r="AZ681" s="4"/>
      <c r="BA681" s="1"/>
      <c r="BB681" s="4"/>
      <c r="BC681" s="1"/>
      <c r="BD681" s="4"/>
      <c r="BE681" s="4"/>
    </row>
    <row r="682" spans="1:57" x14ac:dyDescent="0.15">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c r="AG682" s="1"/>
      <c r="AH682" s="4"/>
      <c r="AI682" s="4"/>
      <c r="AJ682" s="4"/>
      <c r="AK682" s="4"/>
      <c r="AL682" s="4"/>
      <c r="AM682" s="4"/>
      <c r="AN682" s="4"/>
      <c r="AO682" s="4"/>
      <c r="AP682" s="1"/>
      <c r="AQ682" s="4"/>
      <c r="AR682" s="4"/>
      <c r="AS682" s="4"/>
      <c r="AT682" s="4"/>
      <c r="AU682" s="4"/>
      <c r="AV682" s="4"/>
      <c r="AW682" s="4"/>
      <c r="AX682" s="4"/>
      <c r="AY682" s="4"/>
      <c r="AZ682" s="4"/>
      <c r="BA682" s="1"/>
      <c r="BB682" s="4"/>
      <c r="BC682" s="1"/>
      <c r="BD682" s="4"/>
      <c r="BE682" s="4"/>
    </row>
    <row r="683" spans="1:57" x14ac:dyDescent="0.15">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c r="AG683" s="1"/>
      <c r="AH683" s="4"/>
      <c r="AI683" s="4"/>
      <c r="AJ683" s="4"/>
      <c r="AK683" s="4"/>
      <c r="AL683" s="4"/>
      <c r="AM683" s="4"/>
      <c r="AN683" s="4"/>
      <c r="AO683" s="4"/>
      <c r="AP683" s="1"/>
      <c r="AQ683" s="4"/>
      <c r="AR683" s="4"/>
      <c r="AS683" s="4"/>
      <c r="AT683" s="4"/>
      <c r="AU683" s="4"/>
      <c r="AV683" s="4"/>
      <c r="AW683" s="4"/>
      <c r="AX683" s="4"/>
      <c r="AY683" s="4"/>
      <c r="AZ683" s="4"/>
      <c r="BA683" s="1"/>
      <c r="BB683" s="4"/>
      <c r="BC683" s="1"/>
      <c r="BD683" s="4"/>
      <c r="BE683" s="4"/>
    </row>
    <row r="684" spans="1:57" x14ac:dyDescent="0.15">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c r="AG684" s="1"/>
      <c r="AH684" s="4"/>
      <c r="AI684" s="4"/>
      <c r="AJ684" s="4"/>
      <c r="AK684" s="4"/>
      <c r="AL684" s="4"/>
      <c r="AM684" s="4"/>
      <c r="AN684" s="4"/>
      <c r="AO684" s="4"/>
      <c r="AP684" s="1"/>
      <c r="AQ684" s="4"/>
      <c r="AR684" s="4"/>
      <c r="AS684" s="4"/>
      <c r="AT684" s="4"/>
      <c r="AU684" s="4"/>
      <c r="AV684" s="4"/>
      <c r="AW684" s="4"/>
      <c r="AX684" s="4"/>
      <c r="AY684" s="4"/>
      <c r="AZ684" s="4"/>
      <c r="BA684" s="1"/>
      <c r="BB684" s="4"/>
      <c r="BC684" s="1"/>
      <c r="BD684" s="4"/>
      <c r="BE684" s="4"/>
    </row>
    <row r="685" spans="1:57" x14ac:dyDescent="0.1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c r="AG685" s="1"/>
      <c r="AH685" s="4"/>
      <c r="AI685" s="4"/>
      <c r="AJ685" s="4"/>
      <c r="AK685" s="4"/>
      <c r="AL685" s="4"/>
      <c r="AM685" s="4"/>
      <c r="AN685" s="4"/>
      <c r="AO685" s="4"/>
      <c r="AP685" s="1"/>
      <c r="AQ685" s="4"/>
      <c r="AR685" s="4"/>
      <c r="AS685" s="4"/>
      <c r="AT685" s="4"/>
      <c r="AU685" s="4"/>
      <c r="AV685" s="4"/>
      <c r="AW685" s="4"/>
      <c r="AX685" s="4"/>
      <c r="AY685" s="4"/>
      <c r="AZ685" s="4"/>
      <c r="BA685" s="1"/>
      <c r="BB685" s="4"/>
      <c r="BC685" s="1"/>
      <c r="BD685" s="4"/>
      <c r="BE685" s="4"/>
    </row>
    <row r="686" spans="1:57" x14ac:dyDescent="0.15">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c r="AG686" s="1"/>
      <c r="AH686" s="4"/>
      <c r="AI686" s="4"/>
      <c r="AJ686" s="4"/>
      <c r="AK686" s="4"/>
      <c r="AL686" s="4"/>
      <c r="AM686" s="4"/>
      <c r="AN686" s="4"/>
      <c r="AO686" s="4"/>
      <c r="AP686" s="1"/>
      <c r="AQ686" s="4"/>
      <c r="AR686" s="4"/>
      <c r="AS686" s="4"/>
      <c r="AT686" s="4"/>
      <c r="AU686" s="4"/>
      <c r="AV686" s="4"/>
      <c r="AW686" s="4"/>
      <c r="AX686" s="4"/>
      <c r="AY686" s="4"/>
      <c r="AZ686" s="4"/>
      <c r="BA686" s="1"/>
      <c r="BB686" s="4"/>
      <c r="BC686" s="1"/>
      <c r="BD686" s="4"/>
      <c r="BE686" s="4"/>
    </row>
    <row r="687" spans="1:57" x14ac:dyDescent="0.15">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c r="AG687" s="1"/>
      <c r="AH687" s="4"/>
      <c r="AI687" s="4"/>
      <c r="AJ687" s="4"/>
      <c r="AK687" s="4"/>
      <c r="AL687" s="4"/>
      <c r="AM687" s="4"/>
      <c r="AN687" s="4"/>
      <c r="AO687" s="4"/>
      <c r="AP687" s="1"/>
      <c r="AQ687" s="4"/>
      <c r="AR687" s="4"/>
      <c r="AS687" s="4"/>
      <c r="AT687" s="4"/>
      <c r="AU687" s="4"/>
      <c r="AV687" s="4"/>
      <c r="AW687" s="4"/>
      <c r="AX687" s="4"/>
      <c r="AY687" s="4"/>
      <c r="AZ687" s="4"/>
      <c r="BA687" s="1"/>
      <c r="BB687" s="4"/>
      <c r="BC687" s="1"/>
      <c r="BD687" s="4"/>
      <c r="BE687" s="4"/>
    </row>
    <row r="688" spans="1:57" x14ac:dyDescent="0.15">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c r="AG688" s="1"/>
      <c r="AH688" s="4"/>
      <c r="AI688" s="4"/>
      <c r="AJ688" s="4"/>
      <c r="AK688" s="4"/>
      <c r="AL688" s="4"/>
      <c r="AM688" s="4"/>
      <c r="AN688" s="4"/>
      <c r="AO688" s="4"/>
      <c r="AP688" s="1"/>
      <c r="AQ688" s="4"/>
      <c r="AR688" s="4"/>
      <c r="AS688" s="4"/>
      <c r="AT688" s="4"/>
      <c r="AU688" s="4"/>
      <c r="AV688" s="4"/>
      <c r="AW688" s="4"/>
      <c r="AX688" s="4"/>
      <c r="AY688" s="4"/>
      <c r="AZ688" s="4"/>
      <c r="BA688" s="1"/>
      <c r="BB688" s="4"/>
      <c r="BC688" s="1"/>
      <c r="BD688" s="4"/>
      <c r="BE688" s="4"/>
    </row>
    <row r="689" spans="1:57" x14ac:dyDescent="0.15">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c r="AG689" s="1"/>
      <c r="AH689" s="4"/>
      <c r="AI689" s="4"/>
      <c r="AJ689" s="4"/>
      <c r="AK689" s="4"/>
      <c r="AL689" s="4"/>
      <c r="AM689" s="4"/>
      <c r="AN689" s="4"/>
      <c r="AO689" s="4"/>
      <c r="AP689" s="1"/>
      <c r="AQ689" s="4"/>
      <c r="AR689" s="4"/>
      <c r="AS689" s="4"/>
      <c r="AT689" s="4"/>
      <c r="AU689" s="4"/>
      <c r="AV689" s="4"/>
      <c r="AW689" s="4"/>
      <c r="AX689" s="4"/>
      <c r="AY689" s="4"/>
      <c r="AZ689" s="4"/>
      <c r="BA689" s="1"/>
      <c r="BB689" s="4"/>
      <c r="BC689" s="1"/>
      <c r="BD689" s="4"/>
      <c r="BE689" s="4"/>
    </row>
    <row r="690" spans="1:57" x14ac:dyDescent="0.15">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c r="AG690" s="1"/>
      <c r="AH690" s="4"/>
      <c r="AI690" s="4"/>
      <c r="AJ690" s="4"/>
      <c r="AK690" s="4"/>
      <c r="AL690" s="4"/>
      <c r="AM690" s="4"/>
      <c r="AN690" s="4"/>
      <c r="AO690" s="4"/>
      <c r="AP690" s="1"/>
      <c r="AQ690" s="4"/>
      <c r="AR690" s="4"/>
      <c r="AS690" s="4"/>
      <c r="AT690" s="4"/>
      <c r="AU690" s="4"/>
      <c r="AV690" s="4"/>
      <c r="AW690" s="4"/>
      <c r="AX690" s="4"/>
      <c r="AY690" s="4"/>
      <c r="AZ690" s="4"/>
      <c r="BA690" s="1"/>
      <c r="BB690" s="4"/>
      <c r="BC690" s="1"/>
      <c r="BD690" s="4"/>
      <c r="BE690" s="4"/>
    </row>
    <row r="691" spans="1:57" x14ac:dyDescent="0.15">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c r="AG691" s="1"/>
      <c r="AH691" s="4"/>
      <c r="AI691" s="4"/>
      <c r="AJ691" s="4"/>
      <c r="AK691" s="4"/>
      <c r="AL691" s="4"/>
      <c r="AM691" s="4"/>
      <c r="AN691" s="4"/>
      <c r="AO691" s="4"/>
      <c r="AP691" s="1"/>
      <c r="AQ691" s="4"/>
      <c r="AR691" s="4"/>
      <c r="AS691" s="4"/>
      <c r="AT691" s="4"/>
      <c r="AU691" s="4"/>
      <c r="AV691" s="4"/>
      <c r="AW691" s="4"/>
      <c r="AX691" s="4"/>
      <c r="AY691" s="4"/>
      <c r="AZ691" s="4"/>
      <c r="BA691" s="1"/>
      <c r="BB691" s="4"/>
      <c r="BC691" s="1"/>
      <c r="BD691" s="4"/>
      <c r="BE691" s="4"/>
    </row>
    <row r="692" spans="1:57" x14ac:dyDescent="0.15">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c r="AG692" s="1"/>
      <c r="AH692" s="4"/>
      <c r="AI692" s="4"/>
      <c r="AJ692" s="4"/>
      <c r="AK692" s="4"/>
      <c r="AL692" s="4"/>
      <c r="AM692" s="4"/>
      <c r="AN692" s="4"/>
      <c r="AO692" s="4"/>
      <c r="AP692" s="1"/>
      <c r="AQ692" s="4"/>
      <c r="AR692" s="4"/>
      <c r="AS692" s="4"/>
      <c r="AT692" s="4"/>
      <c r="AU692" s="4"/>
      <c r="AV692" s="4"/>
      <c r="AW692" s="4"/>
      <c r="AX692" s="4"/>
      <c r="AY692" s="4"/>
      <c r="AZ692" s="4"/>
      <c r="BA692" s="1"/>
      <c r="BB692" s="4"/>
      <c r="BC692" s="1"/>
      <c r="BD692" s="4"/>
      <c r="BE692" s="4"/>
    </row>
    <row r="693" spans="1:57" x14ac:dyDescent="0.15">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c r="AG693" s="1"/>
      <c r="AH693" s="4"/>
      <c r="AI693" s="4"/>
      <c r="AJ693" s="4"/>
      <c r="AK693" s="4"/>
      <c r="AL693" s="4"/>
      <c r="AM693" s="4"/>
      <c r="AN693" s="4"/>
      <c r="AO693" s="4"/>
      <c r="AP693" s="1"/>
      <c r="AQ693" s="4"/>
      <c r="AR693" s="4"/>
      <c r="AS693" s="4"/>
      <c r="AT693" s="4"/>
      <c r="AU693" s="4"/>
      <c r="AV693" s="4"/>
      <c r="AW693" s="4"/>
      <c r="AX693" s="4"/>
      <c r="AY693" s="4"/>
      <c r="AZ693" s="4"/>
      <c r="BA693" s="1"/>
      <c r="BB693" s="4"/>
      <c r="BC693" s="1"/>
      <c r="BD693" s="4"/>
      <c r="BE693" s="4"/>
    </row>
    <row r="694" spans="1:57" x14ac:dyDescent="0.15">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c r="AG694" s="1"/>
      <c r="AH694" s="4"/>
      <c r="AI694" s="4"/>
      <c r="AJ694" s="4"/>
      <c r="AK694" s="4"/>
      <c r="AL694" s="4"/>
      <c r="AM694" s="4"/>
      <c r="AN694" s="4"/>
      <c r="AO694" s="4"/>
      <c r="AP694" s="1"/>
      <c r="AQ694" s="4"/>
      <c r="AR694" s="4"/>
      <c r="AS694" s="4"/>
      <c r="AT694" s="4"/>
      <c r="AU694" s="4"/>
      <c r="AV694" s="4"/>
      <c r="AW694" s="4"/>
      <c r="AX694" s="4"/>
      <c r="AY694" s="4"/>
      <c r="AZ694" s="4"/>
      <c r="BA694" s="1"/>
      <c r="BB694" s="4"/>
      <c r="BC694" s="1"/>
      <c r="BD694" s="4"/>
      <c r="BE694" s="4"/>
    </row>
    <row r="695" spans="1:57" x14ac:dyDescent="0.1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c r="AG695" s="1"/>
      <c r="AH695" s="4"/>
      <c r="AI695" s="4"/>
      <c r="AJ695" s="4"/>
      <c r="AK695" s="4"/>
      <c r="AL695" s="4"/>
      <c r="AM695" s="4"/>
      <c r="AN695" s="4"/>
      <c r="AO695" s="4"/>
      <c r="AP695" s="1"/>
      <c r="AQ695" s="4"/>
      <c r="AR695" s="4"/>
      <c r="AS695" s="4"/>
      <c r="AT695" s="4"/>
      <c r="AU695" s="4"/>
      <c r="AV695" s="4"/>
      <c r="AW695" s="4"/>
      <c r="AX695" s="4"/>
      <c r="AY695" s="4"/>
      <c r="AZ695" s="4"/>
      <c r="BA695" s="1"/>
      <c r="BB695" s="4"/>
      <c r="BC695" s="1"/>
      <c r="BD695" s="4"/>
      <c r="BE695" s="4"/>
    </row>
    <row r="696" spans="1:57" x14ac:dyDescent="0.15">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c r="AG696" s="1"/>
      <c r="AH696" s="4"/>
      <c r="AI696" s="4"/>
      <c r="AJ696" s="4"/>
      <c r="AK696" s="4"/>
      <c r="AL696" s="4"/>
      <c r="AM696" s="4"/>
      <c r="AN696" s="4"/>
      <c r="AO696" s="4"/>
      <c r="AP696" s="1"/>
      <c r="AQ696" s="4"/>
      <c r="AR696" s="4"/>
      <c r="AS696" s="4"/>
      <c r="AT696" s="4"/>
      <c r="AU696" s="4"/>
      <c r="AV696" s="4"/>
      <c r="AW696" s="4"/>
      <c r="AX696" s="4"/>
      <c r="AY696" s="4"/>
      <c r="AZ696" s="4"/>
      <c r="BA696" s="1"/>
      <c r="BB696" s="4"/>
      <c r="BC696" s="1"/>
      <c r="BD696" s="4"/>
      <c r="BE696" s="4"/>
    </row>
    <row r="697" spans="1:57" x14ac:dyDescent="0.15">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c r="AG697" s="1"/>
      <c r="AH697" s="4"/>
      <c r="AI697" s="4"/>
      <c r="AJ697" s="4"/>
      <c r="AK697" s="4"/>
      <c r="AL697" s="4"/>
      <c r="AM697" s="4"/>
      <c r="AN697" s="4"/>
      <c r="AO697" s="4"/>
      <c r="AP697" s="1"/>
      <c r="AQ697" s="4"/>
      <c r="AR697" s="4"/>
      <c r="AS697" s="4"/>
      <c r="AT697" s="4"/>
      <c r="AU697" s="4"/>
      <c r="AV697" s="4"/>
      <c r="AW697" s="4"/>
      <c r="AX697" s="4"/>
      <c r="AY697" s="4"/>
      <c r="AZ697" s="4"/>
      <c r="BA697" s="1"/>
      <c r="BB697" s="4"/>
      <c r="BC697" s="1"/>
      <c r="BD697" s="4"/>
      <c r="BE697" s="4"/>
    </row>
    <row r="698" spans="1:57" x14ac:dyDescent="0.15">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c r="AG698" s="1"/>
      <c r="AH698" s="4"/>
      <c r="AI698" s="4"/>
      <c r="AJ698" s="4"/>
      <c r="AK698" s="4"/>
      <c r="AL698" s="4"/>
      <c r="AM698" s="4"/>
      <c r="AN698" s="4"/>
      <c r="AO698" s="4"/>
      <c r="AP698" s="1"/>
      <c r="AQ698" s="4"/>
      <c r="AR698" s="4"/>
      <c r="AS698" s="4"/>
      <c r="AT698" s="4"/>
      <c r="AU698" s="4"/>
      <c r="AV698" s="4"/>
      <c r="AW698" s="4"/>
      <c r="AX698" s="4"/>
      <c r="AY698" s="4"/>
      <c r="AZ698" s="4"/>
      <c r="BA698" s="1"/>
      <c r="BB698" s="4"/>
      <c r="BC698" s="1"/>
      <c r="BD698" s="4"/>
      <c r="BE698" s="4"/>
    </row>
    <row r="699" spans="1:57" x14ac:dyDescent="0.15">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c r="AG699" s="1"/>
      <c r="AH699" s="4"/>
      <c r="AI699" s="4"/>
      <c r="AJ699" s="4"/>
      <c r="AK699" s="4"/>
      <c r="AL699" s="4"/>
      <c r="AM699" s="4"/>
      <c r="AN699" s="4"/>
      <c r="AO699" s="4"/>
      <c r="AP699" s="1"/>
      <c r="AQ699" s="4"/>
      <c r="AR699" s="4"/>
      <c r="AS699" s="4"/>
      <c r="AT699" s="4"/>
      <c r="AU699" s="4"/>
      <c r="AV699" s="4"/>
      <c r="AW699" s="4"/>
      <c r="AX699" s="4"/>
      <c r="AY699" s="4"/>
      <c r="AZ699" s="4"/>
      <c r="BA699" s="1"/>
      <c r="BB699" s="4"/>
      <c r="BC699" s="1"/>
      <c r="BD699" s="4"/>
      <c r="BE699" s="4"/>
    </row>
    <row r="700" spans="1:57" x14ac:dyDescent="0.15">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c r="AG700" s="1"/>
      <c r="AH700" s="4"/>
      <c r="AI700" s="4"/>
      <c r="AJ700" s="4"/>
      <c r="AK700" s="4"/>
      <c r="AL700" s="4"/>
      <c r="AM700" s="4"/>
      <c r="AN700" s="4"/>
      <c r="AO700" s="4"/>
      <c r="AP700" s="1"/>
      <c r="AQ700" s="4"/>
      <c r="AR700" s="4"/>
      <c r="AS700" s="4"/>
      <c r="AT700" s="4"/>
      <c r="AU700" s="4"/>
      <c r="AV700" s="4"/>
      <c r="AW700" s="4"/>
      <c r="AX700" s="4"/>
      <c r="AY700" s="4"/>
      <c r="AZ700" s="4"/>
      <c r="BA700" s="1"/>
      <c r="BB700" s="4"/>
      <c r="BC700" s="1"/>
      <c r="BD700" s="4"/>
      <c r="BE700" s="4"/>
    </row>
    <row r="701" spans="1:57" x14ac:dyDescent="0.15">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c r="AG701" s="1"/>
      <c r="AH701" s="4"/>
      <c r="AI701" s="4"/>
      <c r="AJ701" s="4"/>
      <c r="AK701" s="4"/>
      <c r="AL701" s="4"/>
      <c r="AM701" s="4"/>
      <c r="AN701" s="4"/>
      <c r="AO701" s="4"/>
      <c r="AP701" s="1"/>
      <c r="AQ701" s="4"/>
      <c r="AR701" s="4"/>
      <c r="AS701" s="4"/>
      <c r="AT701" s="4"/>
      <c r="AU701" s="4"/>
      <c r="AV701" s="4"/>
      <c r="AW701" s="4"/>
      <c r="AX701" s="4"/>
      <c r="AY701" s="4"/>
      <c r="AZ701" s="4"/>
      <c r="BA701" s="1"/>
      <c r="BB701" s="4"/>
      <c r="BC701" s="1"/>
      <c r="BD701" s="4"/>
      <c r="BE701" s="4"/>
    </row>
    <row r="702" spans="1:57" x14ac:dyDescent="0.15">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c r="AG702" s="1"/>
      <c r="AH702" s="4"/>
      <c r="AI702" s="4"/>
      <c r="AJ702" s="4"/>
      <c r="AK702" s="4"/>
      <c r="AL702" s="4"/>
      <c r="AM702" s="4"/>
      <c r="AN702" s="4"/>
      <c r="AO702" s="4"/>
      <c r="AP702" s="1"/>
      <c r="AQ702" s="4"/>
      <c r="AR702" s="4"/>
      <c r="AS702" s="4"/>
      <c r="AT702" s="4"/>
      <c r="AU702" s="4"/>
      <c r="AV702" s="4"/>
      <c r="AW702" s="4"/>
      <c r="AX702" s="4"/>
      <c r="AY702" s="4"/>
      <c r="AZ702" s="4"/>
      <c r="BA702" s="1"/>
      <c r="BB702" s="4"/>
      <c r="BC702" s="1"/>
      <c r="BD702" s="4"/>
      <c r="BE702" s="4"/>
    </row>
    <row r="703" spans="1:57" x14ac:dyDescent="0.15">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c r="AG703" s="1"/>
      <c r="AH703" s="4"/>
      <c r="AI703" s="4"/>
      <c r="AJ703" s="4"/>
      <c r="AK703" s="4"/>
      <c r="AL703" s="4"/>
      <c r="AM703" s="4"/>
      <c r="AN703" s="4"/>
      <c r="AO703" s="4"/>
      <c r="AP703" s="1"/>
      <c r="AQ703" s="4"/>
      <c r="AR703" s="4"/>
      <c r="AS703" s="4"/>
      <c r="AT703" s="4"/>
      <c r="AU703" s="4"/>
      <c r="AV703" s="4"/>
      <c r="AW703" s="4"/>
      <c r="AX703" s="4"/>
      <c r="AY703" s="4"/>
      <c r="AZ703" s="4"/>
      <c r="BA703" s="1"/>
      <c r="BB703" s="4"/>
      <c r="BC703" s="1"/>
      <c r="BD703" s="4"/>
      <c r="BE703" s="4"/>
    </row>
    <row r="704" spans="1:57" x14ac:dyDescent="0.15">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c r="AG704" s="1"/>
      <c r="AH704" s="4"/>
      <c r="AI704" s="4"/>
      <c r="AJ704" s="4"/>
      <c r="AK704" s="4"/>
      <c r="AL704" s="4"/>
      <c r="AM704" s="4"/>
      <c r="AN704" s="4"/>
      <c r="AO704" s="4"/>
      <c r="AP704" s="1"/>
      <c r="AQ704" s="4"/>
      <c r="AR704" s="4"/>
      <c r="AS704" s="4"/>
      <c r="AT704" s="4"/>
      <c r="AU704" s="4"/>
      <c r="AV704" s="4"/>
      <c r="AW704" s="4"/>
      <c r="AX704" s="4"/>
      <c r="AY704" s="4"/>
      <c r="AZ704" s="4"/>
      <c r="BA704" s="1"/>
      <c r="BB704" s="4"/>
      <c r="BC704" s="1"/>
      <c r="BD704" s="4"/>
      <c r="BE704" s="4"/>
    </row>
    <row r="705" spans="1:57" x14ac:dyDescent="0.1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c r="AG705" s="1"/>
      <c r="AH705" s="4"/>
      <c r="AI705" s="4"/>
      <c r="AJ705" s="4"/>
      <c r="AK705" s="4"/>
      <c r="AL705" s="4"/>
      <c r="AM705" s="4"/>
      <c r="AN705" s="4"/>
      <c r="AO705" s="4"/>
      <c r="AP705" s="1"/>
      <c r="AQ705" s="4"/>
      <c r="AR705" s="4"/>
      <c r="AS705" s="4"/>
      <c r="AT705" s="4"/>
      <c r="AU705" s="4"/>
      <c r="AV705" s="4"/>
      <c r="AW705" s="4"/>
      <c r="AX705" s="4"/>
      <c r="AY705" s="4"/>
      <c r="AZ705" s="4"/>
      <c r="BA705" s="1"/>
      <c r="BB705" s="4"/>
      <c r="BC705" s="1"/>
      <c r="BD705" s="4"/>
      <c r="BE705" s="4"/>
    </row>
    <row r="706" spans="1:57" x14ac:dyDescent="0.15">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c r="AG706" s="1"/>
      <c r="AH706" s="4"/>
      <c r="AI706" s="4"/>
      <c r="AJ706" s="4"/>
      <c r="AK706" s="4"/>
      <c r="AL706" s="4"/>
      <c r="AM706" s="4"/>
      <c r="AN706" s="4"/>
      <c r="AO706" s="4"/>
      <c r="AP706" s="1"/>
      <c r="AQ706" s="4"/>
      <c r="AR706" s="4"/>
      <c r="AS706" s="4"/>
      <c r="AT706" s="4"/>
      <c r="AU706" s="4"/>
      <c r="AV706" s="4"/>
      <c r="AW706" s="4"/>
      <c r="AX706" s="4"/>
      <c r="AY706" s="4"/>
      <c r="AZ706" s="4"/>
      <c r="BA706" s="1"/>
      <c r="BB706" s="4"/>
      <c r="BC706" s="1"/>
      <c r="BD706" s="4"/>
      <c r="BE706" s="4"/>
    </row>
    <row r="707" spans="1:57" x14ac:dyDescent="0.15">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c r="AG707" s="1"/>
      <c r="AH707" s="4"/>
      <c r="AI707" s="4"/>
      <c r="AJ707" s="4"/>
      <c r="AK707" s="4"/>
      <c r="AL707" s="4"/>
      <c r="AM707" s="4"/>
      <c r="AN707" s="4"/>
      <c r="AO707" s="4"/>
      <c r="AP707" s="1"/>
      <c r="AQ707" s="4"/>
      <c r="AR707" s="4"/>
      <c r="AS707" s="4"/>
      <c r="AT707" s="4"/>
      <c r="AU707" s="4"/>
      <c r="AV707" s="4"/>
      <c r="AW707" s="4"/>
      <c r="AX707" s="4"/>
      <c r="AY707" s="4"/>
      <c r="AZ707" s="4"/>
      <c r="BA707" s="1"/>
      <c r="BB707" s="4"/>
      <c r="BC707" s="1"/>
      <c r="BD707" s="4"/>
      <c r="BE707" s="4"/>
    </row>
    <row r="708" spans="1:57" x14ac:dyDescent="0.15">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c r="AG708" s="1"/>
      <c r="AH708" s="4"/>
      <c r="AI708" s="4"/>
      <c r="AJ708" s="4"/>
      <c r="AK708" s="4"/>
      <c r="AL708" s="4"/>
      <c r="AM708" s="4"/>
      <c r="AN708" s="4"/>
      <c r="AO708" s="4"/>
      <c r="AP708" s="1"/>
      <c r="AQ708" s="4"/>
      <c r="AR708" s="4"/>
      <c r="AS708" s="4"/>
      <c r="AT708" s="4"/>
      <c r="AU708" s="4"/>
      <c r="AV708" s="4"/>
      <c r="AW708" s="4"/>
      <c r="AX708" s="4"/>
      <c r="AY708" s="4"/>
      <c r="AZ708" s="4"/>
      <c r="BA708" s="1"/>
      <c r="BB708" s="4"/>
      <c r="BC708" s="1"/>
      <c r="BD708" s="4"/>
      <c r="BE708" s="4"/>
    </row>
    <row r="709" spans="1:57" x14ac:dyDescent="0.15">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c r="AG709" s="1"/>
      <c r="AH709" s="4"/>
      <c r="AI709" s="4"/>
      <c r="AJ709" s="4"/>
      <c r="AK709" s="4"/>
      <c r="AL709" s="4"/>
      <c r="AM709" s="4"/>
      <c r="AN709" s="4"/>
      <c r="AO709" s="4"/>
      <c r="AP709" s="1"/>
      <c r="AQ709" s="4"/>
      <c r="AR709" s="4"/>
      <c r="AS709" s="4"/>
      <c r="AT709" s="4"/>
      <c r="AU709" s="4"/>
      <c r="AV709" s="4"/>
      <c r="AW709" s="4"/>
      <c r="AX709" s="4"/>
      <c r="AY709" s="4"/>
      <c r="AZ709" s="4"/>
      <c r="BA709" s="1"/>
      <c r="BB709" s="4"/>
      <c r="BC709" s="1"/>
      <c r="BD709" s="4"/>
      <c r="BE709" s="4"/>
    </row>
    <row r="710" spans="1:57" x14ac:dyDescent="0.15">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c r="AG710" s="1"/>
      <c r="AH710" s="4"/>
      <c r="AI710" s="4"/>
      <c r="AJ710" s="4"/>
      <c r="AK710" s="4"/>
      <c r="AL710" s="4"/>
      <c r="AM710" s="4"/>
      <c r="AN710" s="4"/>
      <c r="AO710" s="4"/>
      <c r="AP710" s="1"/>
      <c r="AQ710" s="4"/>
      <c r="AR710" s="4"/>
      <c r="AS710" s="4"/>
      <c r="AT710" s="4"/>
      <c r="AU710" s="4"/>
      <c r="AV710" s="4"/>
      <c r="AW710" s="4"/>
      <c r="AX710" s="4"/>
      <c r="AY710" s="4"/>
      <c r="AZ710" s="4"/>
      <c r="BA710" s="1"/>
      <c r="BB710" s="4"/>
      <c r="BC710" s="1"/>
      <c r="BD710" s="4"/>
      <c r="BE710" s="4"/>
    </row>
    <row r="711" spans="1:57" x14ac:dyDescent="0.15">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c r="AG711" s="1"/>
      <c r="AH711" s="4"/>
      <c r="AI711" s="4"/>
      <c r="AJ711" s="4"/>
      <c r="AK711" s="4"/>
      <c r="AL711" s="4"/>
      <c r="AM711" s="4"/>
      <c r="AN711" s="4"/>
      <c r="AO711" s="4"/>
      <c r="AP711" s="1"/>
      <c r="AQ711" s="4"/>
      <c r="AR711" s="4"/>
      <c r="AS711" s="4"/>
      <c r="AT711" s="4"/>
      <c r="AU711" s="4"/>
      <c r="AV711" s="4"/>
      <c r="AW711" s="4"/>
      <c r="AX711" s="4"/>
      <c r="AY711" s="4"/>
      <c r="AZ711" s="4"/>
      <c r="BA711" s="1"/>
      <c r="BB711" s="4"/>
      <c r="BC711" s="1"/>
      <c r="BD711" s="4"/>
      <c r="BE711" s="4"/>
    </row>
    <row r="712" spans="1:57" x14ac:dyDescent="0.15">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c r="AG712" s="1"/>
      <c r="AH712" s="4"/>
      <c r="AI712" s="4"/>
      <c r="AJ712" s="4"/>
      <c r="AK712" s="4"/>
      <c r="AL712" s="4"/>
      <c r="AM712" s="4"/>
      <c r="AN712" s="4"/>
      <c r="AO712" s="4"/>
      <c r="AP712" s="1"/>
      <c r="AQ712" s="4"/>
      <c r="AR712" s="4"/>
      <c r="AS712" s="4"/>
      <c r="AT712" s="4"/>
      <c r="AU712" s="4"/>
      <c r="AV712" s="4"/>
      <c r="AW712" s="4"/>
      <c r="AX712" s="4"/>
      <c r="AY712" s="4"/>
      <c r="AZ712" s="4"/>
      <c r="BA712" s="1"/>
      <c r="BB712" s="4"/>
      <c r="BC712" s="1"/>
      <c r="BD712" s="4"/>
      <c r="BE712" s="4"/>
    </row>
    <row r="713" spans="1:57" x14ac:dyDescent="0.15">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c r="AG713" s="1"/>
      <c r="AH713" s="4"/>
      <c r="AI713" s="4"/>
      <c r="AJ713" s="4"/>
      <c r="AK713" s="4"/>
      <c r="AL713" s="4"/>
      <c r="AM713" s="4"/>
      <c r="AN713" s="4"/>
      <c r="AO713" s="4"/>
      <c r="AP713" s="1"/>
      <c r="AQ713" s="4"/>
      <c r="AR713" s="4"/>
      <c r="AS713" s="4"/>
      <c r="AT713" s="4"/>
      <c r="AU713" s="4"/>
      <c r="AV713" s="4"/>
      <c r="AW713" s="4"/>
      <c r="AX713" s="4"/>
      <c r="AY713" s="4"/>
      <c r="AZ713" s="4"/>
      <c r="BA713" s="1"/>
      <c r="BB713" s="4"/>
      <c r="BC713" s="1"/>
      <c r="BD713" s="4"/>
      <c r="BE713" s="4"/>
    </row>
    <row r="714" spans="1:57" x14ac:dyDescent="0.15">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c r="AG714" s="1"/>
      <c r="AH714" s="4"/>
      <c r="AI714" s="4"/>
      <c r="AJ714" s="4"/>
      <c r="AK714" s="4"/>
      <c r="AL714" s="4"/>
      <c r="AM714" s="4"/>
      <c r="AN714" s="4"/>
      <c r="AO714" s="4"/>
      <c r="AP714" s="1"/>
      <c r="AQ714" s="4"/>
      <c r="AR714" s="4"/>
      <c r="AS714" s="4"/>
      <c r="AT714" s="4"/>
      <c r="AU714" s="4"/>
      <c r="AV714" s="4"/>
      <c r="AW714" s="4"/>
      <c r="AX714" s="4"/>
      <c r="AY714" s="4"/>
      <c r="AZ714" s="4"/>
      <c r="BA714" s="1"/>
      <c r="BB714" s="4"/>
      <c r="BC714" s="1"/>
      <c r="BD714" s="4"/>
      <c r="BE714" s="4"/>
    </row>
    <row r="715" spans="1:57" x14ac:dyDescent="0.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c r="AG715" s="1"/>
      <c r="AH715" s="4"/>
      <c r="AI715" s="4"/>
      <c r="AJ715" s="4"/>
      <c r="AK715" s="4"/>
      <c r="AL715" s="4"/>
      <c r="AM715" s="4"/>
      <c r="AN715" s="4"/>
      <c r="AO715" s="4"/>
      <c r="AP715" s="1"/>
      <c r="AQ715" s="4"/>
      <c r="AR715" s="4"/>
      <c r="AS715" s="4"/>
      <c r="AT715" s="4"/>
      <c r="AU715" s="4"/>
      <c r="AV715" s="4"/>
      <c r="AW715" s="4"/>
      <c r="AX715" s="4"/>
      <c r="AY715" s="4"/>
      <c r="AZ715" s="4"/>
      <c r="BA715" s="1"/>
      <c r="BB715" s="4"/>
      <c r="BC715" s="1"/>
      <c r="BD715" s="4"/>
      <c r="BE715" s="4"/>
    </row>
    <row r="716" spans="1:57" x14ac:dyDescent="0.15">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c r="AG716" s="1"/>
      <c r="AH716" s="4"/>
      <c r="AI716" s="4"/>
      <c r="AJ716" s="4"/>
      <c r="AK716" s="4"/>
      <c r="AL716" s="4"/>
      <c r="AM716" s="4"/>
      <c r="AN716" s="4"/>
      <c r="AO716" s="4"/>
      <c r="AP716" s="1"/>
      <c r="AQ716" s="4"/>
      <c r="AR716" s="4"/>
      <c r="AS716" s="4"/>
      <c r="AT716" s="4"/>
      <c r="AU716" s="4"/>
      <c r="AV716" s="4"/>
      <c r="AW716" s="4"/>
      <c r="AX716" s="4"/>
      <c r="AY716" s="4"/>
      <c r="AZ716" s="4"/>
      <c r="BA716" s="1"/>
      <c r="BB716" s="4"/>
      <c r="BC716" s="1"/>
      <c r="BD716" s="4"/>
      <c r="BE716" s="4"/>
    </row>
    <row r="717" spans="1:57" x14ac:dyDescent="0.15">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c r="AG717" s="1"/>
      <c r="AH717" s="4"/>
      <c r="AI717" s="4"/>
      <c r="AJ717" s="4"/>
      <c r="AK717" s="4"/>
      <c r="AL717" s="4"/>
      <c r="AM717" s="4"/>
      <c r="AN717" s="4"/>
      <c r="AO717" s="4"/>
      <c r="AP717" s="1"/>
      <c r="AQ717" s="4"/>
      <c r="AR717" s="4"/>
      <c r="AS717" s="4"/>
      <c r="AT717" s="4"/>
      <c r="AU717" s="4"/>
      <c r="AV717" s="4"/>
      <c r="AW717" s="4"/>
      <c r="AX717" s="4"/>
      <c r="AY717" s="4"/>
      <c r="AZ717" s="4"/>
      <c r="BA717" s="1"/>
      <c r="BB717" s="4"/>
      <c r="BC717" s="1"/>
      <c r="BD717" s="4"/>
      <c r="BE717" s="4"/>
    </row>
    <row r="718" spans="1:57" x14ac:dyDescent="0.15">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c r="AG718" s="1"/>
      <c r="AH718" s="4"/>
      <c r="AI718" s="4"/>
      <c r="AJ718" s="4"/>
      <c r="AK718" s="4"/>
      <c r="AL718" s="4"/>
      <c r="AM718" s="4"/>
      <c r="AN718" s="4"/>
      <c r="AO718" s="4"/>
      <c r="AP718" s="1"/>
      <c r="AQ718" s="4"/>
      <c r="AR718" s="4"/>
      <c r="AS718" s="4"/>
      <c r="AT718" s="4"/>
      <c r="AU718" s="4"/>
      <c r="AV718" s="4"/>
      <c r="AW718" s="4"/>
      <c r="AX718" s="4"/>
      <c r="AY718" s="4"/>
      <c r="AZ718" s="4"/>
      <c r="BA718" s="1"/>
      <c r="BB718" s="4"/>
      <c r="BC718" s="1"/>
      <c r="BD718" s="4"/>
      <c r="BE718" s="4"/>
    </row>
    <row r="719" spans="1:57" x14ac:dyDescent="0.15">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c r="AG719" s="1"/>
      <c r="AH719" s="4"/>
      <c r="AI719" s="4"/>
      <c r="AJ719" s="4"/>
      <c r="AK719" s="4"/>
      <c r="AL719" s="4"/>
      <c r="AM719" s="4"/>
      <c r="AN719" s="4"/>
      <c r="AO719" s="4"/>
      <c r="AP719" s="1"/>
      <c r="AQ719" s="4"/>
      <c r="AR719" s="4"/>
      <c r="AS719" s="4"/>
      <c r="AT719" s="4"/>
      <c r="AU719" s="4"/>
      <c r="AV719" s="4"/>
      <c r="AW719" s="4"/>
      <c r="AX719" s="4"/>
      <c r="AY719" s="4"/>
      <c r="AZ719" s="4"/>
      <c r="BA719" s="1"/>
      <c r="BB719" s="4"/>
      <c r="BC719" s="1"/>
      <c r="BD719" s="4"/>
      <c r="BE719" s="4"/>
    </row>
    <row r="720" spans="1:57" x14ac:dyDescent="0.15">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c r="AG720" s="1"/>
      <c r="AH720" s="4"/>
      <c r="AI720" s="4"/>
      <c r="AJ720" s="4"/>
      <c r="AK720" s="4"/>
      <c r="AL720" s="4"/>
      <c r="AM720" s="4"/>
      <c r="AN720" s="4"/>
      <c r="AO720" s="4"/>
      <c r="AP720" s="1"/>
      <c r="AQ720" s="4"/>
      <c r="AR720" s="4"/>
      <c r="AS720" s="4"/>
      <c r="AT720" s="4"/>
      <c r="AU720" s="4"/>
      <c r="AV720" s="4"/>
      <c r="AW720" s="4"/>
      <c r="AX720" s="4"/>
      <c r="AY720" s="4"/>
      <c r="AZ720" s="4"/>
      <c r="BA720" s="1"/>
      <c r="BB720" s="4"/>
      <c r="BC720" s="1"/>
      <c r="BD720" s="4"/>
      <c r="BE720" s="4"/>
    </row>
    <row r="721" spans="1:57" x14ac:dyDescent="0.15">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c r="AG721" s="1"/>
      <c r="AH721" s="4"/>
      <c r="AI721" s="4"/>
      <c r="AJ721" s="4"/>
      <c r="AK721" s="4"/>
      <c r="AL721" s="4"/>
      <c r="AM721" s="4"/>
      <c r="AN721" s="4"/>
      <c r="AO721" s="4"/>
      <c r="AP721" s="1"/>
      <c r="AQ721" s="4"/>
      <c r="AR721" s="4"/>
      <c r="AS721" s="4"/>
      <c r="AT721" s="4"/>
      <c r="AU721" s="4"/>
      <c r="AV721" s="4"/>
      <c r="AW721" s="4"/>
      <c r="AX721" s="4"/>
      <c r="AY721" s="4"/>
      <c r="AZ721" s="4"/>
      <c r="BA721" s="1"/>
      <c r="BB721" s="4"/>
      <c r="BC721" s="1"/>
      <c r="BD721" s="4"/>
      <c r="BE721" s="4"/>
    </row>
    <row r="722" spans="1:57" x14ac:dyDescent="0.15">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c r="AG722" s="1"/>
      <c r="AH722" s="4"/>
      <c r="AI722" s="4"/>
      <c r="AJ722" s="4"/>
      <c r="AK722" s="4"/>
      <c r="AL722" s="4"/>
      <c r="AM722" s="4"/>
      <c r="AN722" s="4"/>
      <c r="AO722" s="4"/>
      <c r="AP722" s="1"/>
      <c r="AQ722" s="4"/>
      <c r="AR722" s="4"/>
      <c r="AS722" s="4"/>
      <c r="AT722" s="4"/>
      <c r="AU722" s="4"/>
      <c r="AV722" s="4"/>
      <c r="AW722" s="4"/>
      <c r="AX722" s="4"/>
      <c r="AY722" s="4"/>
      <c r="AZ722" s="4"/>
      <c r="BA722" s="1"/>
      <c r="BB722" s="4"/>
      <c r="BC722" s="1"/>
      <c r="BD722" s="4"/>
      <c r="BE722" s="4"/>
    </row>
    <row r="723" spans="1:57" x14ac:dyDescent="0.15">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c r="AG723" s="1"/>
      <c r="AH723" s="4"/>
      <c r="AI723" s="4"/>
      <c r="AJ723" s="4"/>
      <c r="AK723" s="4"/>
      <c r="AL723" s="4"/>
      <c r="AM723" s="4"/>
      <c r="AN723" s="4"/>
      <c r="AO723" s="4"/>
      <c r="AP723" s="1"/>
      <c r="AQ723" s="4"/>
      <c r="AR723" s="4"/>
      <c r="AS723" s="4"/>
      <c r="AT723" s="4"/>
      <c r="AU723" s="4"/>
      <c r="AV723" s="4"/>
      <c r="AW723" s="4"/>
      <c r="AX723" s="4"/>
      <c r="AY723" s="4"/>
      <c r="AZ723" s="4"/>
      <c r="BA723" s="1"/>
      <c r="BB723" s="4"/>
      <c r="BC723" s="1"/>
      <c r="BD723" s="4"/>
      <c r="BE723" s="4"/>
    </row>
    <row r="724" spans="1:57" x14ac:dyDescent="0.15">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c r="AG724" s="1"/>
      <c r="AH724" s="4"/>
      <c r="AI724" s="4"/>
      <c r="AJ724" s="4"/>
      <c r="AK724" s="4"/>
      <c r="AL724" s="4"/>
      <c r="AM724" s="4"/>
      <c r="AN724" s="4"/>
      <c r="AO724" s="4"/>
      <c r="AP724" s="1"/>
      <c r="AQ724" s="4"/>
      <c r="AR724" s="4"/>
      <c r="AS724" s="4"/>
      <c r="AT724" s="4"/>
      <c r="AU724" s="4"/>
      <c r="AV724" s="4"/>
      <c r="AW724" s="4"/>
      <c r="AX724" s="4"/>
      <c r="AY724" s="4"/>
      <c r="AZ724" s="4"/>
      <c r="BA724" s="1"/>
      <c r="BB724" s="4"/>
      <c r="BC724" s="1"/>
      <c r="BD724" s="4"/>
      <c r="BE724" s="4"/>
    </row>
    <row r="725" spans="1:57" x14ac:dyDescent="0.1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c r="AG725" s="1"/>
      <c r="AH725" s="4"/>
      <c r="AI725" s="4"/>
      <c r="AJ725" s="4"/>
      <c r="AK725" s="4"/>
      <c r="AL725" s="4"/>
      <c r="AM725" s="4"/>
      <c r="AN725" s="4"/>
      <c r="AO725" s="4"/>
      <c r="AP725" s="1"/>
      <c r="AQ725" s="4"/>
      <c r="AR725" s="4"/>
      <c r="AS725" s="4"/>
      <c r="AT725" s="4"/>
      <c r="AU725" s="4"/>
      <c r="AV725" s="4"/>
      <c r="AW725" s="4"/>
      <c r="AX725" s="4"/>
      <c r="AY725" s="4"/>
      <c r="AZ725" s="4"/>
      <c r="BA725" s="1"/>
      <c r="BB725" s="4"/>
      <c r="BC725" s="1"/>
      <c r="BD725" s="4"/>
      <c r="BE725" s="4"/>
    </row>
    <row r="726" spans="1:57" x14ac:dyDescent="0.15">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c r="AG726" s="1"/>
      <c r="AH726" s="4"/>
      <c r="AI726" s="4"/>
      <c r="AJ726" s="4"/>
      <c r="AK726" s="4"/>
      <c r="AL726" s="4"/>
      <c r="AM726" s="4"/>
      <c r="AN726" s="4"/>
      <c r="AO726" s="4"/>
      <c r="AP726" s="1"/>
      <c r="AQ726" s="4"/>
      <c r="AR726" s="4"/>
      <c r="AS726" s="4"/>
      <c r="AT726" s="4"/>
      <c r="AU726" s="4"/>
      <c r="AV726" s="4"/>
      <c r="AW726" s="4"/>
      <c r="AX726" s="4"/>
      <c r="AY726" s="4"/>
      <c r="AZ726" s="4"/>
      <c r="BA726" s="1"/>
      <c r="BB726" s="4"/>
      <c r="BC726" s="1"/>
      <c r="BD726" s="4"/>
      <c r="BE726" s="4"/>
    </row>
    <row r="727" spans="1:57" x14ac:dyDescent="0.15">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c r="AG727" s="1"/>
      <c r="AH727" s="4"/>
      <c r="AI727" s="4"/>
      <c r="AJ727" s="4"/>
      <c r="AK727" s="4"/>
      <c r="AL727" s="4"/>
      <c r="AM727" s="4"/>
      <c r="AN727" s="4"/>
      <c r="AO727" s="4"/>
      <c r="AP727" s="1"/>
      <c r="AQ727" s="4"/>
      <c r="AR727" s="4"/>
      <c r="AS727" s="4"/>
      <c r="AT727" s="4"/>
      <c r="AU727" s="4"/>
      <c r="AV727" s="4"/>
      <c r="AW727" s="4"/>
      <c r="AX727" s="4"/>
      <c r="AY727" s="4"/>
      <c r="AZ727" s="4"/>
      <c r="BA727" s="1"/>
      <c r="BB727" s="4"/>
      <c r="BC727" s="1"/>
      <c r="BD727" s="4"/>
      <c r="BE727" s="4"/>
    </row>
    <row r="728" spans="1:57" x14ac:dyDescent="0.15">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c r="AG728" s="1"/>
      <c r="AH728" s="4"/>
      <c r="AI728" s="4"/>
      <c r="AJ728" s="4"/>
      <c r="AK728" s="4"/>
      <c r="AL728" s="4"/>
      <c r="AM728" s="4"/>
      <c r="AN728" s="4"/>
      <c r="AO728" s="4"/>
      <c r="AP728" s="1"/>
      <c r="AQ728" s="4"/>
      <c r="AR728" s="4"/>
      <c r="AS728" s="4"/>
      <c r="AT728" s="4"/>
      <c r="AU728" s="4"/>
      <c r="AV728" s="4"/>
      <c r="AW728" s="4"/>
      <c r="AX728" s="4"/>
      <c r="AY728" s="4"/>
      <c r="AZ728" s="4"/>
      <c r="BA728" s="1"/>
      <c r="BB728" s="4"/>
      <c r="BC728" s="1"/>
      <c r="BD728" s="4"/>
      <c r="BE728" s="4"/>
    </row>
    <row r="729" spans="1:57" x14ac:dyDescent="0.15">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c r="AG729" s="1"/>
      <c r="AH729" s="4"/>
      <c r="AI729" s="4"/>
      <c r="AJ729" s="4"/>
      <c r="AK729" s="4"/>
      <c r="AL729" s="4"/>
      <c r="AM729" s="4"/>
      <c r="AN729" s="4"/>
      <c r="AO729" s="4"/>
      <c r="AP729" s="1"/>
      <c r="AQ729" s="4"/>
      <c r="AR729" s="4"/>
      <c r="AS729" s="4"/>
      <c r="AT729" s="4"/>
      <c r="AU729" s="4"/>
      <c r="AV729" s="4"/>
      <c r="AW729" s="4"/>
      <c r="AX729" s="4"/>
      <c r="AY729" s="4"/>
      <c r="AZ729" s="4"/>
      <c r="BA729" s="1"/>
      <c r="BB729" s="4"/>
      <c r="BC729" s="1"/>
      <c r="BD729" s="4"/>
      <c r="BE729" s="4"/>
    </row>
    <row r="730" spans="1:57" x14ac:dyDescent="0.15">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c r="AG730" s="1"/>
      <c r="AH730" s="4"/>
      <c r="AI730" s="4"/>
      <c r="AJ730" s="4"/>
      <c r="AK730" s="4"/>
      <c r="AL730" s="4"/>
      <c r="AM730" s="4"/>
      <c r="AN730" s="4"/>
      <c r="AO730" s="4"/>
      <c r="AP730" s="1"/>
      <c r="AQ730" s="4"/>
      <c r="AR730" s="4"/>
      <c r="AS730" s="4"/>
      <c r="AT730" s="4"/>
      <c r="AU730" s="4"/>
      <c r="AV730" s="4"/>
      <c r="AW730" s="4"/>
      <c r="AX730" s="4"/>
      <c r="AY730" s="4"/>
      <c r="AZ730" s="4"/>
      <c r="BA730" s="1"/>
      <c r="BB730" s="4"/>
      <c r="BC730" s="1"/>
      <c r="BD730" s="4"/>
      <c r="BE730" s="4"/>
    </row>
    <row r="731" spans="1:57" x14ac:dyDescent="0.15">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c r="AG731" s="1"/>
      <c r="AH731" s="4"/>
      <c r="AI731" s="4"/>
      <c r="AJ731" s="4"/>
      <c r="AK731" s="4"/>
      <c r="AL731" s="4"/>
      <c r="AM731" s="4"/>
      <c r="AN731" s="4"/>
      <c r="AO731" s="4"/>
      <c r="AP731" s="1"/>
      <c r="AQ731" s="4"/>
      <c r="AR731" s="4"/>
      <c r="AS731" s="4"/>
      <c r="AT731" s="4"/>
      <c r="AU731" s="4"/>
      <c r="AV731" s="4"/>
      <c r="AW731" s="4"/>
      <c r="AX731" s="4"/>
      <c r="AY731" s="4"/>
      <c r="AZ731" s="4"/>
      <c r="BA731" s="1"/>
      <c r="BB731" s="4"/>
      <c r="BC731" s="1"/>
      <c r="BD731" s="4"/>
      <c r="BE731" s="4"/>
    </row>
    <row r="732" spans="1:57" x14ac:dyDescent="0.15">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c r="AG732" s="1"/>
      <c r="AH732" s="4"/>
      <c r="AI732" s="4"/>
      <c r="AJ732" s="4"/>
      <c r="AK732" s="4"/>
      <c r="AL732" s="4"/>
      <c r="AM732" s="4"/>
      <c r="AN732" s="4"/>
      <c r="AO732" s="4"/>
      <c r="AP732" s="1"/>
      <c r="AQ732" s="4"/>
      <c r="AR732" s="4"/>
      <c r="AS732" s="4"/>
      <c r="AT732" s="4"/>
      <c r="AU732" s="4"/>
      <c r="AV732" s="4"/>
      <c r="AW732" s="4"/>
      <c r="AX732" s="4"/>
      <c r="AY732" s="4"/>
      <c r="AZ732" s="4"/>
      <c r="BA732" s="1"/>
      <c r="BB732" s="4"/>
      <c r="BC732" s="1"/>
      <c r="BD732" s="4"/>
      <c r="BE732" s="4"/>
    </row>
    <row r="733" spans="1:57" x14ac:dyDescent="0.15">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c r="AG733" s="1"/>
      <c r="AH733" s="4"/>
      <c r="AI733" s="4"/>
      <c r="AJ733" s="4"/>
      <c r="AK733" s="4"/>
      <c r="AL733" s="4"/>
      <c r="AM733" s="4"/>
      <c r="AN733" s="4"/>
      <c r="AO733" s="4"/>
      <c r="AP733" s="1"/>
      <c r="AQ733" s="4"/>
      <c r="AR733" s="4"/>
      <c r="AS733" s="4"/>
      <c r="AT733" s="4"/>
      <c r="AU733" s="4"/>
      <c r="AV733" s="4"/>
      <c r="AW733" s="4"/>
      <c r="AX733" s="4"/>
      <c r="AY733" s="4"/>
      <c r="AZ733" s="4"/>
      <c r="BA733" s="1"/>
      <c r="BB733" s="4"/>
      <c r="BC733" s="1"/>
      <c r="BD733" s="4"/>
      <c r="BE733" s="4"/>
    </row>
    <row r="734" spans="1:57" x14ac:dyDescent="0.15">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c r="AG734" s="1"/>
      <c r="AH734" s="4"/>
      <c r="AI734" s="4"/>
      <c r="AJ734" s="4"/>
      <c r="AK734" s="4"/>
      <c r="AL734" s="4"/>
      <c r="AM734" s="4"/>
      <c r="AN734" s="4"/>
      <c r="AO734" s="4"/>
      <c r="AP734" s="1"/>
      <c r="AQ734" s="4"/>
      <c r="AR734" s="4"/>
      <c r="AS734" s="4"/>
      <c r="AT734" s="4"/>
      <c r="AU734" s="4"/>
      <c r="AV734" s="4"/>
      <c r="AW734" s="4"/>
      <c r="AX734" s="4"/>
      <c r="AY734" s="4"/>
      <c r="AZ734" s="4"/>
      <c r="BA734" s="1"/>
      <c r="BB734" s="4"/>
      <c r="BC734" s="1"/>
      <c r="BD734" s="4"/>
      <c r="BE734" s="4"/>
    </row>
    <row r="735" spans="1:57" x14ac:dyDescent="0.1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c r="AG735" s="1"/>
      <c r="AH735" s="4"/>
      <c r="AI735" s="4"/>
      <c r="AJ735" s="4"/>
      <c r="AK735" s="4"/>
      <c r="AL735" s="4"/>
      <c r="AM735" s="4"/>
      <c r="AN735" s="4"/>
      <c r="AO735" s="4"/>
      <c r="AP735" s="1"/>
      <c r="AQ735" s="4"/>
      <c r="AR735" s="4"/>
      <c r="AS735" s="4"/>
      <c r="AT735" s="4"/>
      <c r="AU735" s="4"/>
      <c r="AV735" s="4"/>
      <c r="AW735" s="4"/>
      <c r="AX735" s="4"/>
      <c r="AY735" s="4"/>
      <c r="AZ735" s="4"/>
      <c r="BA735" s="1"/>
      <c r="BB735" s="4"/>
      <c r="BC735" s="1"/>
      <c r="BD735" s="4"/>
      <c r="BE735" s="4"/>
    </row>
    <row r="736" spans="1:57" x14ac:dyDescent="0.15">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c r="AG736" s="1"/>
      <c r="AH736" s="4"/>
      <c r="AI736" s="4"/>
      <c r="AJ736" s="4"/>
      <c r="AK736" s="4"/>
      <c r="AL736" s="4"/>
      <c r="AM736" s="4"/>
      <c r="AN736" s="4"/>
      <c r="AO736" s="4"/>
      <c r="AP736" s="1"/>
      <c r="AQ736" s="4"/>
      <c r="AR736" s="4"/>
      <c r="AS736" s="4"/>
      <c r="AT736" s="4"/>
      <c r="AU736" s="4"/>
      <c r="AV736" s="4"/>
      <c r="AW736" s="4"/>
      <c r="AX736" s="4"/>
      <c r="AY736" s="4"/>
      <c r="AZ736" s="4"/>
      <c r="BA736" s="1"/>
      <c r="BB736" s="4"/>
      <c r="BC736" s="1"/>
      <c r="BD736" s="4"/>
      <c r="BE736" s="4"/>
    </row>
    <row r="737" spans="1:57" x14ac:dyDescent="0.15">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c r="AG737" s="1"/>
      <c r="AH737" s="4"/>
      <c r="AI737" s="4"/>
      <c r="AJ737" s="4"/>
      <c r="AK737" s="4"/>
      <c r="AL737" s="4"/>
      <c r="AM737" s="4"/>
      <c r="AN737" s="4"/>
      <c r="AO737" s="4"/>
      <c r="AP737" s="1"/>
      <c r="AQ737" s="4"/>
      <c r="AR737" s="4"/>
      <c r="AS737" s="4"/>
      <c r="AT737" s="4"/>
      <c r="AU737" s="4"/>
      <c r="AV737" s="4"/>
      <c r="AW737" s="4"/>
      <c r="AX737" s="4"/>
      <c r="AY737" s="4"/>
      <c r="AZ737" s="4"/>
      <c r="BA737" s="1"/>
      <c r="BB737" s="4"/>
      <c r="BC737" s="1"/>
      <c r="BD737" s="4"/>
      <c r="BE737" s="4"/>
    </row>
    <row r="738" spans="1:57" x14ac:dyDescent="0.15">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c r="AG738" s="1"/>
      <c r="AH738" s="4"/>
      <c r="AI738" s="4"/>
      <c r="AJ738" s="4"/>
      <c r="AK738" s="4"/>
      <c r="AL738" s="4"/>
      <c r="AM738" s="4"/>
      <c r="AN738" s="4"/>
      <c r="AO738" s="4"/>
      <c r="AP738" s="1"/>
      <c r="AQ738" s="4"/>
      <c r="AR738" s="4"/>
      <c r="AS738" s="4"/>
      <c r="AT738" s="4"/>
      <c r="AU738" s="4"/>
      <c r="AV738" s="4"/>
      <c r="AW738" s="4"/>
      <c r="AX738" s="4"/>
      <c r="AY738" s="4"/>
      <c r="AZ738" s="4"/>
      <c r="BA738" s="1"/>
      <c r="BB738" s="4"/>
      <c r="BC738" s="1"/>
      <c r="BD738" s="4"/>
      <c r="BE738" s="4"/>
    </row>
    <row r="739" spans="1:57" x14ac:dyDescent="0.15">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c r="AG739" s="1"/>
      <c r="AH739" s="4"/>
      <c r="AI739" s="4"/>
      <c r="AJ739" s="4"/>
      <c r="AK739" s="4"/>
      <c r="AL739" s="4"/>
      <c r="AM739" s="4"/>
      <c r="AN739" s="4"/>
      <c r="AO739" s="4"/>
      <c r="AP739" s="1"/>
      <c r="AQ739" s="4"/>
      <c r="AR739" s="4"/>
      <c r="AS739" s="4"/>
      <c r="AT739" s="4"/>
      <c r="AU739" s="4"/>
      <c r="AV739" s="4"/>
      <c r="AW739" s="4"/>
      <c r="AX739" s="4"/>
      <c r="AY739" s="4"/>
      <c r="AZ739" s="4"/>
      <c r="BA739" s="1"/>
      <c r="BB739" s="4"/>
      <c r="BC739" s="1"/>
      <c r="BD739" s="4"/>
      <c r="BE739" s="4"/>
    </row>
    <row r="740" spans="1:57" x14ac:dyDescent="0.15">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c r="AG740" s="1"/>
      <c r="AH740" s="4"/>
      <c r="AI740" s="4"/>
      <c r="AJ740" s="4"/>
      <c r="AK740" s="4"/>
      <c r="AL740" s="4"/>
      <c r="AM740" s="4"/>
      <c r="AN740" s="4"/>
      <c r="AO740" s="4"/>
      <c r="AP740" s="1"/>
      <c r="AQ740" s="4"/>
      <c r="AR740" s="4"/>
      <c r="AS740" s="4"/>
      <c r="AT740" s="4"/>
      <c r="AU740" s="4"/>
      <c r="AV740" s="4"/>
      <c r="AW740" s="4"/>
      <c r="AX740" s="4"/>
      <c r="AY740" s="4"/>
      <c r="AZ740" s="4"/>
      <c r="BA740" s="1"/>
      <c r="BB740" s="4"/>
      <c r="BC740" s="1"/>
      <c r="BD740" s="4"/>
      <c r="BE740" s="4"/>
    </row>
    <row r="741" spans="1:57" x14ac:dyDescent="0.15">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c r="AG741" s="1"/>
      <c r="AH741" s="4"/>
      <c r="AI741" s="4"/>
      <c r="AJ741" s="4"/>
      <c r="AK741" s="4"/>
      <c r="AL741" s="4"/>
      <c r="AM741" s="4"/>
      <c r="AN741" s="4"/>
      <c r="AO741" s="4"/>
      <c r="AP741" s="1"/>
      <c r="AQ741" s="4"/>
      <c r="AR741" s="4"/>
      <c r="AS741" s="4"/>
      <c r="AT741" s="4"/>
      <c r="AU741" s="4"/>
      <c r="AV741" s="4"/>
      <c r="AW741" s="4"/>
      <c r="AX741" s="4"/>
      <c r="AY741" s="4"/>
      <c r="AZ741" s="4"/>
      <c r="BA741" s="1"/>
      <c r="BB741" s="4"/>
      <c r="BC741" s="1"/>
      <c r="BD741" s="4"/>
      <c r="BE741" s="4"/>
    </row>
    <row r="742" spans="1:57" x14ac:dyDescent="0.15">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c r="AG742" s="1"/>
      <c r="AH742" s="4"/>
      <c r="AI742" s="4"/>
      <c r="AJ742" s="4"/>
      <c r="AK742" s="4"/>
      <c r="AL742" s="4"/>
      <c r="AM742" s="4"/>
      <c r="AN742" s="4"/>
      <c r="AO742" s="4"/>
      <c r="AP742" s="1"/>
      <c r="AQ742" s="4"/>
      <c r="AR742" s="4"/>
      <c r="AS742" s="4"/>
      <c r="AT742" s="4"/>
      <c r="AU742" s="4"/>
      <c r="AV742" s="4"/>
      <c r="AW742" s="4"/>
      <c r="AX742" s="4"/>
      <c r="AY742" s="4"/>
      <c r="AZ742" s="4"/>
      <c r="BA742" s="1"/>
      <c r="BB742" s="4"/>
      <c r="BC742" s="1"/>
      <c r="BD742" s="4"/>
      <c r="BE742" s="4"/>
    </row>
    <row r="743" spans="1:57" x14ac:dyDescent="0.15">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c r="AG743" s="1"/>
      <c r="AH743" s="4"/>
      <c r="AI743" s="4"/>
      <c r="AJ743" s="4"/>
      <c r="AK743" s="4"/>
      <c r="AL743" s="4"/>
      <c r="AM743" s="4"/>
      <c r="AN743" s="4"/>
      <c r="AO743" s="4"/>
      <c r="AP743" s="1"/>
      <c r="AQ743" s="4"/>
      <c r="AR743" s="4"/>
      <c r="AS743" s="4"/>
      <c r="AT743" s="4"/>
      <c r="AU743" s="4"/>
      <c r="AV743" s="4"/>
      <c r="AW743" s="4"/>
      <c r="AX743" s="4"/>
      <c r="AY743" s="4"/>
      <c r="AZ743" s="4"/>
      <c r="BA743" s="1"/>
      <c r="BB743" s="4"/>
      <c r="BC743" s="1"/>
      <c r="BD743" s="4"/>
      <c r="BE743" s="4"/>
    </row>
    <row r="744" spans="1:57" x14ac:dyDescent="0.15">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c r="AG744" s="1"/>
      <c r="AH744" s="4"/>
      <c r="AI744" s="4"/>
      <c r="AJ744" s="4"/>
      <c r="AK744" s="4"/>
      <c r="AL744" s="4"/>
      <c r="AM744" s="4"/>
      <c r="AN744" s="4"/>
      <c r="AO744" s="4"/>
      <c r="AP744" s="1"/>
      <c r="AQ744" s="4"/>
      <c r="AR744" s="4"/>
      <c r="AS744" s="4"/>
      <c r="AT744" s="4"/>
      <c r="AU744" s="4"/>
      <c r="AV744" s="4"/>
      <c r="AW744" s="4"/>
      <c r="AX744" s="4"/>
      <c r="AY744" s="4"/>
      <c r="AZ744" s="4"/>
      <c r="BA744" s="1"/>
      <c r="BB744" s="4"/>
      <c r="BC744" s="1"/>
      <c r="BD744" s="4"/>
      <c r="BE744" s="4"/>
    </row>
    <row r="745" spans="1:57" x14ac:dyDescent="0.1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c r="AG745" s="1"/>
      <c r="AH745" s="4"/>
      <c r="AI745" s="4"/>
      <c r="AJ745" s="4"/>
      <c r="AK745" s="4"/>
      <c r="AL745" s="4"/>
      <c r="AM745" s="4"/>
      <c r="AN745" s="4"/>
      <c r="AO745" s="4"/>
      <c r="AP745" s="1"/>
      <c r="AQ745" s="4"/>
      <c r="AR745" s="4"/>
      <c r="AS745" s="4"/>
      <c r="AT745" s="4"/>
      <c r="AU745" s="4"/>
      <c r="AV745" s="4"/>
      <c r="AW745" s="4"/>
      <c r="AX745" s="4"/>
      <c r="AY745" s="4"/>
      <c r="AZ745" s="4"/>
      <c r="BA745" s="1"/>
      <c r="BB745" s="4"/>
      <c r="BC745" s="1"/>
      <c r="BD745" s="4"/>
      <c r="BE745" s="4"/>
    </row>
    <row r="746" spans="1:57" x14ac:dyDescent="0.15">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c r="AG746" s="1"/>
      <c r="AH746" s="4"/>
      <c r="AI746" s="4"/>
      <c r="AJ746" s="4"/>
      <c r="AK746" s="4"/>
      <c r="AL746" s="4"/>
      <c r="AM746" s="4"/>
      <c r="AN746" s="4"/>
      <c r="AO746" s="4"/>
      <c r="AP746" s="1"/>
      <c r="AQ746" s="4"/>
      <c r="AR746" s="4"/>
      <c r="AS746" s="4"/>
      <c r="AT746" s="4"/>
      <c r="AU746" s="4"/>
      <c r="AV746" s="4"/>
      <c r="AW746" s="4"/>
      <c r="AX746" s="4"/>
      <c r="AY746" s="4"/>
      <c r="AZ746" s="4"/>
      <c r="BA746" s="1"/>
      <c r="BB746" s="4"/>
      <c r="BC746" s="1"/>
      <c r="BD746" s="4"/>
      <c r="BE746" s="4"/>
    </row>
    <row r="747" spans="1:57" x14ac:dyDescent="0.15">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c r="AG747" s="1"/>
      <c r="AH747" s="4"/>
      <c r="AI747" s="4"/>
      <c r="AJ747" s="4"/>
      <c r="AK747" s="4"/>
      <c r="AL747" s="4"/>
      <c r="AM747" s="4"/>
      <c r="AN747" s="4"/>
      <c r="AO747" s="4"/>
      <c r="AP747" s="1"/>
      <c r="AQ747" s="4"/>
      <c r="AR747" s="4"/>
      <c r="AS747" s="4"/>
      <c r="AT747" s="4"/>
      <c r="AU747" s="4"/>
      <c r="AV747" s="4"/>
      <c r="AW747" s="4"/>
      <c r="AX747" s="4"/>
      <c r="AY747" s="4"/>
      <c r="AZ747" s="4"/>
      <c r="BA747" s="1"/>
      <c r="BB747" s="4"/>
      <c r="BC747" s="1"/>
      <c r="BD747" s="4"/>
      <c r="BE747" s="4"/>
    </row>
    <row r="748" spans="1:57" x14ac:dyDescent="0.15">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c r="AG748" s="1"/>
      <c r="AH748" s="4"/>
      <c r="AI748" s="4"/>
      <c r="AJ748" s="4"/>
      <c r="AK748" s="4"/>
      <c r="AL748" s="4"/>
      <c r="AM748" s="4"/>
      <c r="AN748" s="4"/>
      <c r="AO748" s="4"/>
      <c r="AP748" s="1"/>
      <c r="AQ748" s="4"/>
      <c r="AR748" s="4"/>
      <c r="AS748" s="4"/>
      <c r="AT748" s="4"/>
      <c r="AU748" s="4"/>
      <c r="AV748" s="4"/>
      <c r="AW748" s="4"/>
      <c r="AX748" s="4"/>
      <c r="AY748" s="4"/>
      <c r="AZ748" s="4"/>
      <c r="BA748" s="1"/>
      <c r="BB748" s="4"/>
      <c r="BC748" s="1"/>
      <c r="BD748" s="4"/>
      <c r="BE748" s="4"/>
    </row>
    <row r="749" spans="1:57" x14ac:dyDescent="0.15">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c r="AG749" s="1"/>
      <c r="AH749" s="4"/>
      <c r="AI749" s="4"/>
      <c r="AJ749" s="4"/>
      <c r="AK749" s="4"/>
      <c r="AL749" s="4"/>
      <c r="AM749" s="4"/>
      <c r="AN749" s="4"/>
      <c r="AO749" s="4"/>
      <c r="AP749" s="1"/>
      <c r="AQ749" s="4"/>
      <c r="AR749" s="4"/>
      <c r="AS749" s="4"/>
      <c r="AT749" s="4"/>
      <c r="AU749" s="4"/>
      <c r="AV749" s="4"/>
      <c r="AW749" s="4"/>
      <c r="AX749" s="4"/>
      <c r="AY749" s="4"/>
      <c r="AZ749" s="4"/>
      <c r="BA749" s="1"/>
      <c r="BB749" s="4"/>
      <c r="BC749" s="1"/>
      <c r="BD749" s="4"/>
      <c r="BE749" s="4"/>
    </row>
    <row r="750" spans="1:57" x14ac:dyDescent="0.15">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c r="AG750" s="1"/>
      <c r="AH750" s="4"/>
      <c r="AI750" s="4"/>
      <c r="AJ750" s="4"/>
      <c r="AK750" s="4"/>
      <c r="AL750" s="4"/>
      <c r="AM750" s="4"/>
      <c r="AN750" s="4"/>
      <c r="AO750" s="4"/>
      <c r="AP750" s="1"/>
      <c r="AQ750" s="4"/>
      <c r="AR750" s="4"/>
      <c r="AS750" s="4"/>
      <c r="AT750" s="4"/>
      <c r="AU750" s="4"/>
      <c r="AV750" s="4"/>
      <c r="AW750" s="4"/>
      <c r="AX750" s="4"/>
      <c r="AY750" s="4"/>
      <c r="AZ750" s="4"/>
      <c r="BA750" s="1"/>
      <c r="BB750" s="4"/>
      <c r="BC750" s="1"/>
      <c r="BD750" s="4"/>
      <c r="BE750" s="4"/>
    </row>
    <row r="751" spans="1:57" x14ac:dyDescent="0.15">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c r="AG751" s="1"/>
      <c r="AH751" s="4"/>
      <c r="AI751" s="4"/>
      <c r="AJ751" s="4"/>
      <c r="AK751" s="4"/>
      <c r="AL751" s="4"/>
      <c r="AM751" s="4"/>
      <c r="AN751" s="4"/>
      <c r="AO751" s="4"/>
      <c r="AP751" s="1"/>
      <c r="AQ751" s="4"/>
      <c r="AR751" s="4"/>
      <c r="AS751" s="4"/>
      <c r="AT751" s="4"/>
      <c r="AU751" s="4"/>
      <c r="AV751" s="4"/>
      <c r="AW751" s="4"/>
      <c r="AX751" s="4"/>
      <c r="AY751" s="4"/>
      <c r="AZ751" s="4"/>
      <c r="BA751" s="1"/>
      <c r="BB751" s="4"/>
      <c r="BC751" s="1"/>
      <c r="BD751" s="4"/>
      <c r="BE751" s="4"/>
    </row>
    <row r="752" spans="1:57" x14ac:dyDescent="0.15">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c r="AG752" s="1"/>
      <c r="AH752" s="4"/>
      <c r="AI752" s="4"/>
      <c r="AJ752" s="4"/>
      <c r="AK752" s="4"/>
      <c r="AL752" s="4"/>
      <c r="AM752" s="4"/>
      <c r="AN752" s="4"/>
      <c r="AO752" s="4"/>
      <c r="AP752" s="1"/>
      <c r="AQ752" s="4"/>
      <c r="AR752" s="4"/>
      <c r="AS752" s="4"/>
      <c r="AT752" s="4"/>
      <c r="AU752" s="4"/>
      <c r="AV752" s="4"/>
      <c r="AW752" s="4"/>
      <c r="AX752" s="4"/>
      <c r="AY752" s="4"/>
      <c r="AZ752" s="4"/>
      <c r="BA752" s="1"/>
      <c r="BB752" s="4"/>
      <c r="BC752" s="1"/>
      <c r="BD752" s="4"/>
      <c r="BE752" s="4"/>
    </row>
    <row r="753" spans="1:57" x14ac:dyDescent="0.15">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c r="AG753" s="1"/>
      <c r="AH753" s="4"/>
      <c r="AI753" s="4"/>
      <c r="AJ753" s="4"/>
      <c r="AK753" s="4"/>
      <c r="AL753" s="4"/>
      <c r="AM753" s="4"/>
      <c r="AN753" s="4"/>
      <c r="AO753" s="4"/>
      <c r="AP753" s="1"/>
      <c r="AQ753" s="4"/>
      <c r="AR753" s="4"/>
      <c r="AS753" s="4"/>
      <c r="AT753" s="4"/>
      <c r="AU753" s="4"/>
      <c r="AV753" s="4"/>
      <c r="AW753" s="4"/>
      <c r="AX753" s="4"/>
      <c r="AY753" s="4"/>
      <c r="AZ753" s="4"/>
      <c r="BA753" s="1"/>
      <c r="BB753" s="4"/>
      <c r="BC753" s="1"/>
      <c r="BD753" s="4"/>
      <c r="BE753" s="4"/>
    </row>
    <row r="754" spans="1:57" x14ac:dyDescent="0.15">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c r="AG754" s="1"/>
      <c r="AH754" s="4"/>
      <c r="AI754" s="4"/>
      <c r="AJ754" s="4"/>
      <c r="AK754" s="4"/>
      <c r="AL754" s="4"/>
      <c r="AM754" s="4"/>
      <c r="AN754" s="4"/>
      <c r="AO754" s="4"/>
      <c r="AP754" s="1"/>
      <c r="AQ754" s="4"/>
      <c r="AR754" s="4"/>
      <c r="AS754" s="4"/>
      <c r="AT754" s="4"/>
      <c r="AU754" s="4"/>
      <c r="AV754" s="4"/>
      <c r="AW754" s="4"/>
      <c r="AX754" s="4"/>
      <c r="AY754" s="4"/>
      <c r="AZ754" s="4"/>
      <c r="BA754" s="1"/>
      <c r="BB754" s="4"/>
      <c r="BC754" s="1"/>
      <c r="BD754" s="4"/>
      <c r="BE754" s="4"/>
    </row>
    <row r="755" spans="1:57" x14ac:dyDescent="0.1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c r="AG755" s="1"/>
      <c r="AH755" s="4"/>
      <c r="AI755" s="4"/>
      <c r="AJ755" s="4"/>
      <c r="AK755" s="4"/>
      <c r="AL755" s="4"/>
      <c r="AM755" s="4"/>
      <c r="AN755" s="4"/>
      <c r="AO755" s="4"/>
      <c r="AP755" s="1"/>
      <c r="AQ755" s="4"/>
      <c r="AR755" s="4"/>
      <c r="AS755" s="4"/>
      <c r="AT755" s="4"/>
      <c r="AU755" s="4"/>
      <c r="AV755" s="4"/>
      <c r="AW755" s="4"/>
      <c r="AX755" s="4"/>
      <c r="AY755" s="4"/>
      <c r="AZ755" s="4"/>
      <c r="BA755" s="1"/>
      <c r="BB755" s="4"/>
      <c r="BC755" s="1"/>
      <c r="BD755" s="4"/>
      <c r="BE755" s="4"/>
    </row>
    <row r="756" spans="1:57" x14ac:dyDescent="0.15">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c r="AG756" s="1"/>
      <c r="AH756" s="4"/>
      <c r="AI756" s="4"/>
      <c r="AJ756" s="4"/>
      <c r="AK756" s="4"/>
      <c r="AL756" s="4"/>
      <c r="AM756" s="4"/>
      <c r="AN756" s="4"/>
      <c r="AO756" s="4"/>
      <c r="AP756" s="1"/>
      <c r="AQ756" s="4"/>
      <c r="AR756" s="4"/>
      <c r="AS756" s="4"/>
      <c r="AT756" s="4"/>
      <c r="AU756" s="4"/>
      <c r="AV756" s="4"/>
      <c r="AW756" s="4"/>
      <c r="AX756" s="4"/>
      <c r="AY756" s="4"/>
      <c r="AZ756" s="4"/>
      <c r="BA756" s="1"/>
      <c r="BB756" s="4"/>
      <c r="BC756" s="1"/>
      <c r="BD756" s="4"/>
      <c r="BE756" s="4"/>
    </row>
    <row r="757" spans="1:57" x14ac:dyDescent="0.15">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c r="AG757" s="1"/>
      <c r="AH757" s="4"/>
      <c r="AI757" s="4"/>
      <c r="AJ757" s="4"/>
      <c r="AK757" s="4"/>
      <c r="AL757" s="4"/>
      <c r="AM757" s="4"/>
      <c r="AN757" s="4"/>
      <c r="AO757" s="4"/>
      <c r="AP757" s="1"/>
      <c r="AQ757" s="4"/>
      <c r="AR757" s="4"/>
      <c r="AS757" s="4"/>
      <c r="AT757" s="4"/>
      <c r="AU757" s="4"/>
      <c r="AV757" s="4"/>
      <c r="AW757" s="4"/>
      <c r="AX757" s="4"/>
      <c r="AY757" s="4"/>
      <c r="AZ757" s="4"/>
      <c r="BA757" s="1"/>
      <c r="BB757" s="4"/>
      <c r="BC757" s="1"/>
      <c r="BD757" s="4"/>
      <c r="BE757" s="4"/>
    </row>
    <row r="758" spans="1:57" x14ac:dyDescent="0.15">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c r="AG758" s="1"/>
      <c r="AH758" s="4"/>
      <c r="AI758" s="4"/>
      <c r="AJ758" s="4"/>
      <c r="AK758" s="4"/>
      <c r="AL758" s="4"/>
      <c r="AM758" s="4"/>
      <c r="AN758" s="4"/>
      <c r="AO758" s="4"/>
      <c r="AP758" s="1"/>
      <c r="AQ758" s="4"/>
      <c r="AR758" s="4"/>
      <c r="AS758" s="4"/>
      <c r="AT758" s="4"/>
      <c r="AU758" s="4"/>
      <c r="AV758" s="4"/>
      <c r="AW758" s="4"/>
      <c r="AX758" s="4"/>
      <c r="AY758" s="4"/>
      <c r="AZ758" s="4"/>
      <c r="BA758" s="1"/>
      <c r="BB758" s="4"/>
      <c r="BC758" s="1"/>
      <c r="BD758" s="4"/>
      <c r="BE758" s="4"/>
    </row>
    <row r="759" spans="1:57" x14ac:dyDescent="0.15">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c r="AG759" s="1"/>
      <c r="AH759" s="4"/>
      <c r="AI759" s="4"/>
      <c r="AJ759" s="4"/>
      <c r="AK759" s="4"/>
      <c r="AL759" s="4"/>
      <c r="AM759" s="4"/>
      <c r="AN759" s="4"/>
      <c r="AO759" s="4"/>
      <c r="AP759" s="1"/>
      <c r="AQ759" s="4"/>
      <c r="AR759" s="4"/>
      <c r="AS759" s="4"/>
      <c r="AT759" s="4"/>
      <c r="AU759" s="4"/>
      <c r="AV759" s="4"/>
      <c r="AW759" s="4"/>
      <c r="AX759" s="4"/>
      <c r="AY759" s="4"/>
      <c r="AZ759" s="4"/>
      <c r="BA759" s="1"/>
      <c r="BB759" s="4"/>
      <c r="BC759" s="1"/>
      <c r="BD759" s="4"/>
      <c r="BE759" s="4"/>
    </row>
    <row r="760" spans="1:57" x14ac:dyDescent="0.15">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c r="AG760" s="1"/>
      <c r="AH760" s="4"/>
      <c r="AI760" s="4"/>
      <c r="AJ760" s="4"/>
      <c r="AK760" s="4"/>
      <c r="AL760" s="4"/>
      <c r="AM760" s="4"/>
      <c r="AN760" s="4"/>
      <c r="AO760" s="4"/>
      <c r="AP760" s="1"/>
      <c r="AQ760" s="4"/>
      <c r="AR760" s="4"/>
      <c r="AS760" s="4"/>
      <c r="AT760" s="4"/>
      <c r="AU760" s="4"/>
      <c r="AV760" s="4"/>
      <c r="AW760" s="4"/>
      <c r="AX760" s="4"/>
      <c r="AY760" s="4"/>
      <c r="AZ760" s="4"/>
      <c r="BA760" s="1"/>
      <c r="BB760" s="4"/>
      <c r="BC760" s="1"/>
      <c r="BD760" s="4"/>
      <c r="BE760" s="4"/>
    </row>
    <row r="761" spans="1:57" x14ac:dyDescent="0.15">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c r="AG761" s="1"/>
      <c r="AH761" s="4"/>
      <c r="AI761" s="4"/>
      <c r="AJ761" s="4"/>
      <c r="AK761" s="4"/>
      <c r="AL761" s="4"/>
      <c r="AM761" s="4"/>
      <c r="AN761" s="4"/>
      <c r="AO761" s="4"/>
      <c r="AP761" s="1"/>
      <c r="AQ761" s="4"/>
      <c r="AR761" s="4"/>
      <c r="AS761" s="4"/>
      <c r="AT761" s="4"/>
      <c r="AU761" s="4"/>
      <c r="AV761" s="4"/>
      <c r="AW761" s="4"/>
      <c r="AX761" s="4"/>
      <c r="AY761" s="4"/>
      <c r="AZ761" s="4"/>
      <c r="BA761" s="1"/>
      <c r="BB761" s="4"/>
      <c r="BC761" s="1"/>
      <c r="BD761" s="4"/>
      <c r="BE761" s="4"/>
    </row>
    <row r="762" spans="1:57" x14ac:dyDescent="0.15">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c r="AG762" s="1"/>
      <c r="AH762" s="4"/>
      <c r="AI762" s="4"/>
      <c r="AJ762" s="4"/>
      <c r="AK762" s="4"/>
      <c r="AL762" s="4"/>
      <c r="AM762" s="4"/>
      <c r="AN762" s="4"/>
      <c r="AO762" s="4"/>
      <c r="AP762" s="1"/>
      <c r="AQ762" s="4"/>
      <c r="AR762" s="4"/>
      <c r="AS762" s="4"/>
      <c r="AT762" s="4"/>
      <c r="AU762" s="4"/>
      <c r="AV762" s="4"/>
      <c r="AW762" s="4"/>
      <c r="AX762" s="4"/>
      <c r="AY762" s="4"/>
      <c r="AZ762" s="4"/>
      <c r="BA762" s="1"/>
      <c r="BB762" s="4"/>
      <c r="BC762" s="1"/>
      <c r="BD762" s="4"/>
      <c r="BE762" s="4"/>
    </row>
    <row r="763" spans="1:57" x14ac:dyDescent="0.15">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c r="AG763" s="1"/>
      <c r="AH763" s="4"/>
      <c r="AI763" s="4"/>
      <c r="AJ763" s="4"/>
      <c r="AK763" s="4"/>
      <c r="AL763" s="4"/>
      <c r="AM763" s="4"/>
      <c r="AN763" s="4"/>
      <c r="AO763" s="4"/>
      <c r="AP763" s="1"/>
      <c r="AQ763" s="4"/>
      <c r="AR763" s="4"/>
      <c r="AS763" s="4"/>
      <c r="AT763" s="4"/>
      <c r="AU763" s="4"/>
      <c r="AV763" s="4"/>
      <c r="AW763" s="4"/>
      <c r="AX763" s="4"/>
      <c r="AY763" s="4"/>
      <c r="AZ763" s="4"/>
      <c r="BA763" s="1"/>
      <c r="BB763" s="4"/>
      <c r="BC763" s="1"/>
      <c r="BD763" s="4"/>
      <c r="BE763" s="4"/>
    </row>
    <row r="764" spans="1:57" x14ac:dyDescent="0.15">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c r="AG764" s="1"/>
      <c r="AH764" s="4"/>
      <c r="AI764" s="4"/>
      <c r="AJ764" s="4"/>
      <c r="AK764" s="4"/>
      <c r="AL764" s="4"/>
      <c r="AM764" s="4"/>
      <c r="AN764" s="4"/>
      <c r="AO764" s="4"/>
      <c r="AP764" s="1"/>
      <c r="AQ764" s="4"/>
      <c r="AR764" s="4"/>
      <c r="AS764" s="4"/>
      <c r="AT764" s="4"/>
      <c r="AU764" s="4"/>
      <c r="AV764" s="4"/>
      <c r="AW764" s="4"/>
      <c r="AX764" s="4"/>
      <c r="AY764" s="4"/>
      <c r="AZ764" s="4"/>
      <c r="BA764" s="1"/>
      <c r="BB764" s="4"/>
      <c r="BC764" s="1"/>
      <c r="BD764" s="4"/>
      <c r="BE764" s="4"/>
    </row>
    <row r="765" spans="1:57" x14ac:dyDescent="0.1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c r="AG765" s="1"/>
      <c r="AH765" s="4"/>
      <c r="AI765" s="4"/>
      <c r="AJ765" s="4"/>
      <c r="AK765" s="4"/>
      <c r="AL765" s="4"/>
      <c r="AM765" s="4"/>
      <c r="AN765" s="4"/>
      <c r="AO765" s="4"/>
      <c r="AP765" s="1"/>
      <c r="AQ765" s="4"/>
      <c r="AR765" s="4"/>
      <c r="AS765" s="4"/>
      <c r="AT765" s="4"/>
      <c r="AU765" s="4"/>
      <c r="AV765" s="4"/>
      <c r="AW765" s="4"/>
      <c r="AX765" s="4"/>
      <c r="AY765" s="4"/>
      <c r="AZ765" s="4"/>
      <c r="BA765" s="1"/>
      <c r="BB765" s="4"/>
      <c r="BC765" s="1"/>
      <c r="BD765" s="4"/>
      <c r="BE765" s="4"/>
    </row>
    <row r="766" spans="1:57" x14ac:dyDescent="0.15">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c r="AG766" s="1"/>
      <c r="AH766" s="4"/>
      <c r="AI766" s="4"/>
      <c r="AJ766" s="4"/>
      <c r="AK766" s="4"/>
      <c r="AL766" s="4"/>
      <c r="AM766" s="4"/>
      <c r="AN766" s="4"/>
      <c r="AO766" s="4"/>
      <c r="AP766" s="1"/>
      <c r="AQ766" s="4"/>
      <c r="AR766" s="4"/>
      <c r="AS766" s="4"/>
      <c r="AT766" s="4"/>
      <c r="AU766" s="4"/>
      <c r="AV766" s="4"/>
      <c r="AW766" s="4"/>
      <c r="AX766" s="4"/>
      <c r="AY766" s="4"/>
      <c r="AZ766" s="4"/>
      <c r="BA766" s="1"/>
      <c r="BB766" s="4"/>
      <c r="BC766" s="1"/>
      <c r="BD766" s="4"/>
      <c r="BE766" s="4"/>
    </row>
    <row r="767" spans="1:57" x14ac:dyDescent="0.15">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c r="AG767" s="1"/>
      <c r="AH767" s="4"/>
      <c r="AI767" s="4"/>
      <c r="AJ767" s="4"/>
      <c r="AK767" s="4"/>
      <c r="AL767" s="4"/>
      <c r="AM767" s="4"/>
      <c r="AN767" s="4"/>
      <c r="AO767" s="4"/>
      <c r="AP767" s="1"/>
      <c r="AQ767" s="4"/>
      <c r="AR767" s="4"/>
      <c r="AS767" s="4"/>
      <c r="AT767" s="4"/>
      <c r="AU767" s="4"/>
      <c r="AV767" s="4"/>
      <c r="AW767" s="4"/>
      <c r="AX767" s="4"/>
      <c r="AY767" s="4"/>
      <c r="AZ767" s="4"/>
      <c r="BA767" s="1"/>
      <c r="BB767" s="4"/>
      <c r="BC767" s="1"/>
      <c r="BD767" s="4"/>
      <c r="BE767" s="4"/>
    </row>
    <row r="768" spans="1:57" x14ac:dyDescent="0.15">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c r="AG768" s="1"/>
      <c r="AH768" s="4"/>
      <c r="AI768" s="4"/>
      <c r="AJ768" s="4"/>
      <c r="AK768" s="4"/>
      <c r="AL768" s="4"/>
      <c r="AM768" s="4"/>
      <c r="AN768" s="4"/>
      <c r="AO768" s="4"/>
      <c r="AP768" s="1"/>
      <c r="AQ768" s="4"/>
      <c r="AR768" s="4"/>
      <c r="AS768" s="4"/>
      <c r="AT768" s="4"/>
      <c r="AU768" s="4"/>
      <c r="AV768" s="4"/>
      <c r="AW768" s="4"/>
      <c r="AX768" s="4"/>
      <c r="AY768" s="4"/>
      <c r="AZ768" s="4"/>
      <c r="BA768" s="1"/>
      <c r="BB768" s="4"/>
      <c r="BC768" s="1"/>
      <c r="BD768" s="4"/>
      <c r="BE768" s="4"/>
    </row>
    <row r="769" spans="1:57" x14ac:dyDescent="0.15">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c r="AG769" s="1"/>
      <c r="AH769" s="4"/>
      <c r="AI769" s="4"/>
      <c r="AJ769" s="4"/>
      <c r="AK769" s="4"/>
      <c r="AL769" s="4"/>
      <c r="AM769" s="4"/>
      <c r="AN769" s="4"/>
      <c r="AO769" s="4"/>
      <c r="AP769" s="1"/>
      <c r="AQ769" s="4"/>
      <c r="AR769" s="4"/>
      <c r="AS769" s="4"/>
      <c r="AT769" s="4"/>
      <c r="AU769" s="4"/>
      <c r="AV769" s="4"/>
      <c r="AW769" s="4"/>
      <c r="AX769" s="4"/>
      <c r="AY769" s="4"/>
      <c r="AZ769" s="4"/>
      <c r="BA769" s="1"/>
      <c r="BB769" s="4"/>
      <c r="BC769" s="1"/>
      <c r="BD769" s="4"/>
      <c r="BE769" s="4"/>
    </row>
    <row r="770" spans="1:57" x14ac:dyDescent="0.15">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c r="AG770" s="1"/>
      <c r="AH770" s="4"/>
      <c r="AI770" s="4"/>
      <c r="AJ770" s="4"/>
      <c r="AK770" s="4"/>
      <c r="AL770" s="4"/>
      <c r="AM770" s="4"/>
      <c r="AN770" s="4"/>
      <c r="AO770" s="4"/>
      <c r="AP770" s="1"/>
      <c r="AQ770" s="4"/>
      <c r="AR770" s="4"/>
      <c r="AS770" s="4"/>
      <c r="AT770" s="4"/>
      <c r="AU770" s="4"/>
      <c r="AV770" s="4"/>
      <c r="AW770" s="4"/>
      <c r="AX770" s="4"/>
      <c r="AY770" s="4"/>
      <c r="AZ770" s="4"/>
      <c r="BA770" s="1"/>
      <c r="BB770" s="4"/>
      <c r="BC770" s="1"/>
      <c r="BD770" s="4"/>
      <c r="BE770" s="4"/>
    </row>
    <row r="771" spans="1:57" x14ac:dyDescent="0.15">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c r="AG771" s="1"/>
      <c r="AH771" s="4"/>
      <c r="AI771" s="4"/>
      <c r="AJ771" s="4"/>
      <c r="AK771" s="4"/>
      <c r="AL771" s="4"/>
      <c r="AM771" s="4"/>
      <c r="AN771" s="4"/>
      <c r="AO771" s="4"/>
      <c r="AP771" s="1"/>
      <c r="AQ771" s="4"/>
      <c r="AR771" s="4"/>
      <c r="AS771" s="4"/>
      <c r="AT771" s="4"/>
      <c r="AU771" s="4"/>
      <c r="AV771" s="4"/>
      <c r="AW771" s="4"/>
      <c r="AX771" s="4"/>
      <c r="AY771" s="4"/>
      <c r="AZ771" s="4"/>
      <c r="BA771" s="1"/>
      <c r="BB771" s="4"/>
      <c r="BC771" s="1"/>
      <c r="BD771" s="4"/>
      <c r="BE771" s="4"/>
    </row>
    <row r="772" spans="1:57" x14ac:dyDescent="0.15">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c r="AG772" s="1"/>
      <c r="AH772" s="4"/>
      <c r="AI772" s="4"/>
      <c r="AJ772" s="4"/>
      <c r="AK772" s="4"/>
      <c r="AL772" s="4"/>
      <c r="AM772" s="4"/>
      <c r="AN772" s="4"/>
      <c r="AO772" s="4"/>
      <c r="AP772" s="1"/>
      <c r="AQ772" s="4"/>
      <c r="AR772" s="4"/>
      <c r="AS772" s="4"/>
      <c r="AT772" s="4"/>
      <c r="AU772" s="4"/>
      <c r="AV772" s="4"/>
      <c r="AW772" s="4"/>
      <c r="AX772" s="4"/>
      <c r="AY772" s="4"/>
      <c r="AZ772" s="4"/>
      <c r="BA772" s="1"/>
      <c r="BB772" s="4"/>
      <c r="BC772" s="1"/>
      <c r="BD772" s="4"/>
      <c r="BE772" s="4"/>
    </row>
    <row r="773" spans="1:57" x14ac:dyDescent="0.15">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c r="AG773" s="1"/>
      <c r="AH773" s="4"/>
      <c r="AI773" s="4"/>
      <c r="AJ773" s="4"/>
      <c r="AK773" s="4"/>
      <c r="AL773" s="4"/>
      <c r="AM773" s="4"/>
      <c r="AN773" s="4"/>
      <c r="AO773" s="4"/>
      <c r="AP773" s="1"/>
      <c r="AQ773" s="4"/>
      <c r="AR773" s="4"/>
      <c r="AS773" s="4"/>
      <c r="AT773" s="4"/>
      <c r="AU773" s="4"/>
      <c r="AV773" s="4"/>
      <c r="AW773" s="4"/>
      <c r="AX773" s="4"/>
      <c r="AY773" s="4"/>
      <c r="AZ773" s="4"/>
      <c r="BA773" s="1"/>
      <c r="BB773" s="4"/>
      <c r="BC773" s="1"/>
      <c r="BD773" s="4"/>
      <c r="BE773" s="4"/>
    </row>
    <row r="774" spans="1:57" x14ac:dyDescent="0.15">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c r="AG774" s="1"/>
      <c r="AH774" s="4"/>
      <c r="AI774" s="4"/>
      <c r="AJ774" s="4"/>
      <c r="AK774" s="4"/>
      <c r="AL774" s="4"/>
      <c r="AM774" s="4"/>
      <c r="AN774" s="4"/>
      <c r="AO774" s="4"/>
      <c r="AP774" s="1"/>
      <c r="AQ774" s="4"/>
      <c r="AR774" s="4"/>
      <c r="AS774" s="4"/>
      <c r="AT774" s="4"/>
      <c r="AU774" s="4"/>
      <c r="AV774" s="4"/>
      <c r="AW774" s="4"/>
      <c r="AX774" s="4"/>
      <c r="AY774" s="4"/>
      <c r="AZ774" s="4"/>
      <c r="BA774" s="1"/>
      <c r="BB774" s="4"/>
      <c r="BC774" s="1"/>
      <c r="BD774" s="4"/>
      <c r="BE774" s="4"/>
    </row>
    <row r="775" spans="1:57" x14ac:dyDescent="0.1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c r="AG775" s="1"/>
      <c r="AH775" s="4"/>
      <c r="AI775" s="4"/>
      <c r="AJ775" s="4"/>
      <c r="AK775" s="4"/>
      <c r="AL775" s="4"/>
      <c r="AM775" s="4"/>
      <c r="AN775" s="4"/>
      <c r="AO775" s="4"/>
      <c r="AP775" s="1"/>
      <c r="AQ775" s="4"/>
      <c r="AR775" s="4"/>
      <c r="AS775" s="4"/>
      <c r="AT775" s="4"/>
      <c r="AU775" s="4"/>
      <c r="AV775" s="4"/>
      <c r="AW775" s="4"/>
      <c r="AX775" s="4"/>
      <c r="AY775" s="4"/>
      <c r="AZ775" s="4"/>
      <c r="BA775" s="1"/>
      <c r="BB775" s="4"/>
      <c r="BC775" s="1"/>
      <c r="BD775" s="4"/>
      <c r="BE775" s="4"/>
    </row>
    <row r="776" spans="1:57" x14ac:dyDescent="0.15">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c r="AG776" s="1"/>
      <c r="AH776" s="4"/>
      <c r="AI776" s="4"/>
      <c r="AJ776" s="4"/>
      <c r="AK776" s="4"/>
      <c r="AL776" s="4"/>
      <c r="AM776" s="4"/>
      <c r="AN776" s="4"/>
      <c r="AO776" s="4"/>
      <c r="AP776" s="1"/>
      <c r="AQ776" s="4"/>
      <c r="AR776" s="4"/>
      <c r="AS776" s="4"/>
      <c r="AT776" s="4"/>
      <c r="AU776" s="4"/>
      <c r="AV776" s="4"/>
      <c r="AW776" s="4"/>
      <c r="AX776" s="4"/>
      <c r="AY776" s="4"/>
      <c r="AZ776" s="4"/>
      <c r="BA776" s="1"/>
      <c r="BB776" s="4"/>
      <c r="BC776" s="1"/>
      <c r="BD776" s="4"/>
      <c r="BE776" s="4"/>
    </row>
    <row r="777" spans="1:57" x14ac:dyDescent="0.15">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c r="AG777" s="1"/>
      <c r="AH777" s="4"/>
      <c r="AI777" s="4"/>
      <c r="AJ777" s="4"/>
      <c r="AK777" s="4"/>
      <c r="AL777" s="4"/>
      <c r="AM777" s="4"/>
      <c r="AN777" s="4"/>
      <c r="AO777" s="4"/>
      <c r="AP777" s="1"/>
      <c r="AQ777" s="4"/>
      <c r="AR777" s="4"/>
      <c r="AS777" s="4"/>
      <c r="AT777" s="4"/>
      <c r="AU777" s="4"/>
      <c r="AV777" s="4"/>
      <c r="AW777" s="4"/>
      <c r="AX777" s="4"/>
      <c r="AY777" s="4"/>
      <c r="AZ777" s="4"/>
      <c r="BA777" s="1"/>
      <c r="BB777" s="4"/>
      <c r="BC777" s="1"/>
      <c r="BD777" s="4"/>
      <c r="BE777" s="4"/>
    </row>
    <row r="778" spans="1:57" x14ac:dyDescent="0.15">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c r="AG778" s="1"/>
      <c r="AH778" s="4"/>
      <c r="AI778" s="4"/>
      <c r="AJ778" s="4"/>
      <c r="AK778" s="4"/>
      <c r="AL778" s="4"/>
      <c r="AM778" s="4"/>
      <c r="AN778" s="4"/>
      <c r="AO778" s="4"/>
      <c r="AP778" s="1"/>
      <c r="AQ778" s="4"/>
      <c r="AR778" s="4"/>
      <c r="AS778" s="4"/>
      <c r="AT778" s="4"/>
      <c r="AU778" s="4"/>
      <c r="AV778" s="4"/>
      <c r="AW778" s="4"/>
      <c r="AX778" s="4"/>
      <c r="AY778" s="4"/>
      <c r="AZ778" s="4"/>
      <c r="BA778" s="1"/>
      <c r="BB778" s="4"/>
      <c r="BC778" s="1"/>
      <c r="BD778" s="4"/>
      <c r="BE778" s="4"/>
    </row>
    <row r="779" spans="1:57" x14ac:dyDescent="0.15">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c r="AG779" s="1"/>
      <c r="AH779" s="4"/>
      <c r="AI779" s="4"/>
      <c r="AJ779" s="4"/>
      <c r="AK779" s="4"/>
      <c r="AL779" s="4"/>
      <c r="AM779" s="4"/>
      <c r="AN779" s="4"/>
      <c r="AO779" s="4"/>
      <c r="AP779" s="1"/>
      <c r="AQ779" s="4"/>
      <c r="AR779" s="4"/>
      <c r="AS779" s="4"/>
      <c r="AT779" s="4"/>
      <c r="AU779" s="4"/>
      <c r="AV779" s="4"/>
      <c r="AW779" s="4"/>
      <c r="AX779" s="4"/>
      <c r="AY779" s="4"/>
      <c r="AZ779" s="4"/>
      <c r="BA779" s="1"/>
      <c r="BB779" s="4"/>
      <c r="BC779" s="1"/>
      <c r="BD779" s="4"/>
      <c r="BE779" s="4"/>
    </row>
    <row r="780" spans="1:57" x14ac:dyDescent="0.15">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c r="AG780" s="1"/>
      <c r="AH780" s="4"/>
      <c r="AI780" s="4"/>
      <c r="AJ780" s="4"/>
      <c r="AK780" s="4"/>
      <c r="AL780" s="4"/>
      <c r="AM780" s="4"/>
      <c r="AN780" s="4"/>
      <c r="AO780" s="4"/>
      <c r="AP780" s="1"/>
      <c r="AQ780" s="4"/>
      <c r="AR780" s="4"/>
      <c r="AS780" s="4"/>
      <c r="AT780" s="4"/>
      <c r="AU780" s="4"/>
      <c r="AV780" s="4"/>
      <c r="AW780" s="4"/>
      <c r="AX780" s="4"/>
      <c r="AY780" s="4"/>
      <c r="AZ780" s="4"/>
      <c r="BA780" s="1"/>
      <c r="BB780" s="4"/>
      <c r="BC780" s="1"/>
      <c r="BD780" s="4"/>
      <c r="BE780" s="4"/>
    </row>
    <row r="781" spans="1:57" x14ac:dyDescent="0.15">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c r="AG781" s="1"/>
      <c r="AH781" s="4"/>
      <c r="AI781" s="4"/>
      <c r="AJ781" s="4"/>
      <c r="AK781" s="4"/>
      <c r="AL781" s="4"/>
      <c r="AM781" s="4"/>
      <c r="AN781" s="4"/>
      <c r="AO781" s="4"/>
      <c r="AP781" s="1"/>
      <c r="AQ781" s="4"/>
      <c r="AR781" s="4"/>
      <c r="AS781" s="4"/>
      <c r="AT781" s="4"/>
      <c r="AU781" s="4"/>
      <c r="AV781" s="4"/>
      <c r="AW781" s="4"/>
      <c r="AX781" s="4"/>
      <c r="AY781" s="4"/>
      <c r="AZ781" s="4"/>
      <c r="BA781" s="1"/>
      <c r="BB781" s="4"/>
      <c r="BC781" s="1"/>
      <c r="BD781" s="4"/>
      <c r="BE781" s="4"/>
    </row>
    <row r="782" spans="1:57" x14ac:dyDescent="0.15">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c r="AG782" s="1"/>
      <c r="AH782" s="4"/>
      <c r="AI782" s="4"/>
      <c r="AJ782" s="4"/>
      <c r="AK782" s="4"/>
      <c r="AL782" s="4"/>
      <c r="AM782" s="4"/>
      <c r="AN782" s="4"/>
      <c r="AO782" s="4"/>
      <c r="AP782" s="1"/>
      <c r="AQ782" s="4"/>
      <c r="AR782" s="4"/>
      <c r="AS782" s="4"/>
      <c r="AT782" s="4"/>
      <c r="AU782" s="4"/>
      <c r="AV782" s="4"/>
      <c r="AW782" s="4"/>
      <c r="AX782" s="4"/>
      <c r="AY782" s="4"/>
      <c r="AZ782" s="4"/>
      <c r="BA782" s="1"/>
      <c r="BB782" s="4"/>
      <c r="BC782" s="1"/>
      <c r="BD782" s="4"/>
      <c r="BE782" s="4"/>
    </row>
    <row r="783" spans="1:57" x14ac:dyDescent="0.15">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c r="AG783" s="1"/>
      <c r="AH783" s="4"/>
      <c r="AI783" s="4"/>
      <c r="AJ783" s="4"/>
      <c r="AK783" s="4"/>
      <c r="AL783" s="4"/>
      <c r="AM783" s="4"/>
      <c r="AN783" s="4"/>
      <c r="AO783" s="4"/>
      <c r="AP783" s="1"/>
      <c r="AQ783" s="4"/>
      <c r="AR783" s="4"/>
      <c r="AS783" s="4"/>
      <c r="AT783" s="4"/>
      <c r="AU783" s="4"/>
      <c r="AV783" s="4"/>
      <c r="AW783" s="4"/>
      <c r="AX783" s="4"/>
      <c r="AY783" s="4"/>
      <c r="AZ783" s="4"/>
      <c r="BA783" s="1"/>
      <c r="BB783" s="4"/>
      <c r="BC783" s="1"/>
      <c r="BD783" s="4"/>
      <c r="BE783" s="4"/>
    </row>
    <row r="784" spans="1:57" x14ac:dyDescent="0.15">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c r="AG784" s="1"/>
      <c r="AH784" s="4"/>
      <c r="AI784" s="4"/>
      <c r="AJ784" s="4"/>
      <c r="AK784" s="4"/>
      <c r="AL784" s="4"/>
      <c r="AM784" s="4"/>
      <c r="AN784" s="4"/>
      <c r="AO784" s="4"/>
      <c r="AP784" s="1"/>
      <c r="AQ784" s="4"/>
      <c r="AR784" s="4"/>
      <c r="AS784" s="4"/>
      <c r="AT784" s="4"/>
      <c r="AU784" s="4"/>
      <c r="AV784" s="4"/>
      <c r="AW784" s="4"/>
      <c r="AX784" s="4"/>
      <c r="AY784" s="4"/>
      <c r="AZ784" s="4"/>
      <c r="BA784" s="1"/>
      <c r="BB784" s="4"/>
      <c r="BC784" s="1"/>
      <c r="BD784" s="4"/>
      <c r="BE784" s="4"/>
    </row>
    <row r="785" spans="1:57" x14ac:dyDescent="0.1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c r="AG785" s="1"/>
      <c r="AH785" s="4"/>
      <c r="AI785" s="4"/>
      <c r="AJ785" s="4"/>
      <c r="AK785" s="4"/>
      <c r="AL785" s="4"/>
      <c r="AM785" s="4"/>
      <c r="AN785" s="4"/>
      <c r="AO785" s="4"/>
      <c r="AP785" s="1"/>
      <c r="AQ785" s="4"/>
      <c r="AR785" s="4"/>
      <c r="AS785" s="4"/>
      <c r="AT785" s="4"/>
      <c r="AU785" s="4"/>
      <c r="AV785" s="4"/>
      <c r="AW785" s="4"/>
      <c r="AX785" s="4"/>
      <c r="AY785" s="4"/>
      <c r="AZ785" s="4"/>
      <c r="BA785" s="1"/>
      <c r="BB785" s="4"/>
      <c r="BC785" s="1"/>
      <c r="BD785" s="4"/>
      <c r="BE785" s="4"/>
    </row>
    <row r="786" spans="1:57" x14ac:dyDescent="0.15">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c r="AG786" s="1"/>
      <c r="AH786" s="4"/>
      <c r="AI786" s="4"/>
      <c r="AJ786" s="4"/>
      <c r="AK786" s="4"/>
      <c r="AL786" s="4"/>
      <c r="AM786" s="4"/>
      <c r="AN786" s="4"/>
      <c r="AO786" s="4"/>
      <c r="AP786" s="1"/>
      <c r="AQ786" s="4"/>
      <c r="AR786" s="4"/>
      <c r="AS786" s="4"/>
      <c r="AT786" s="4"/>
      <c r="AU786" s="4"/>
      <c r="AV786" s="4"/>
      <c r="AW786" s="4"/>
      <c r="AX786" s="4"/>
      <c r="AY786" s="4"/>
      <c r="AZ786" s="4"/>
      <c r="BA786" s="1"/>
      <c r="BB786" s="4"/>
      <c r="BC786" s="1"/>
      <c r="BD786" s="4"/>
      <c r="BE786" s="4"/>
    </row>
    <row r="787" spans="1:57" x14ac:dyDescent="0.15">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c r="AG787" s="1"/>
      <c r="AH787" s="4"/>
      <c r="AI787" s="4"/>
      <c r="AJ787" s="4"/>
      <c r="AK787" s="4"/>
      <c r="AL787" s="4"/>
      <c r="AM787" s="4"/>
      <c r="AN787" s="4"/>
      <c r="AO787" s="4"/>
      <c r="AP787" s="1"/>
      <c r="AQ787" s="4"/>
      <c r="AR787" s="4"/>
      <c r="AS787" s="4"/>
      <c r="AT787" s="4"/>
      <c r="AU787" s="4"/>
      <c r="AV787" s="4"/>
      <c r="AW787" s="4"/>
      <c r="AX787" s="4"/>
      <c r="AY787" s="4"/>
      <c r="AZ787" s="4"/>
      <c r="BA787" s="1"/>
      <c r="BB787" s="4"/>
      <c r="BC787" s="1"/>
      <c r="BD787" s="4"/>
      <c r="BE787" s="4"/>
    </row>
    <row r="788" spans="1:57" x14ac:dyDescent="0.15">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c r="AG788" s="1"/>
      <c r="AH788" s="4"/>
      <c r="AI788" s="4"/>
      <c r="AJ788" s="4"/>
      <c r="AK788" s="4"/>
      <c r="AL788" s="4"/>
      <c r="AM788" s="4"/>
      <c r="AN788" s="4"/>
      <c r="AO788" s="4"/>
      <c r="AP788" s="1"/>
      <c r="AQ788" s="4"/>
      <c r="AR788" s="4"/>
      <c r="AS788" s="4"/>
      <c r="AT788" s="4"/>
      <c r="AU788" s="4"/>
      <c r="AV788" s="4"/>
      <c r="AW788" s="4"/>
      <c r="AX788" s="4"/>
      <c r="AY788" s="4"/>
      <c r="AZ788" s="4"/>
      <c r="BA788" s="1"/>
      <c r="BB788" s="4"/>
      <c r="BC788" s="1"/>
      <c r="BD788" s="4"/>
      <c r="BE788" s="4"/>
    </row>
    <row r="789" spans="1:57" x14ac:dyDescent="0.15">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c r="AG789" s="1"/>
      <c r="AH789" s="4"/>
      <c r="AI789" s="4"/>
      <c r="AJ789" s="4"/>
      <c r="AK789" s="4"/>
      <c r="AL789" s="4"/>
      <c r="AM789" s="4"/>
      <c r="AN789" s="4"/>
      <c r="AO789" s="4"/>
      <c r="AP789" s="1"/>
      <c r="AQ789" s="4"/>
      <c r="AR789" s="4"/>
      <c r="AS789" s="4"/>
      <c r="AT789" s="4"/>
      <c r="AU789" s="4"/>
      <c r="AV789" s="4"/>
      <c r="AW789" s="4"/>
      <c r="AX789" s="4"/>
      <c r="AY789" s="4"/>
      <c r="AZ789" s="4"/>
      <c r="BA789" s="1"/>
      <c r="BB789" s="4"/>
      <c r="BC789" s="1"/>
      <c r="BD789" s="4"/>
      <c r="BE789" s="4"/>
    </row>
    <row r="790" spans="1:57" x14ac:dyDescent="0.15">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c r="AG790" s="1"/>
      <c r="AH790" s="4"/>
      <c r="AI790" s="4"/>
      <c r="AJ790" s="4"/>
      <c r="AK790" s="4"/>
      <c r="AL790" s="4"/>
      <c r="AM790" s="4"/>
      <c r="AN790" s="4"/>
      <c r="AO790" s="4"/>
      <c r="AP790" s="1"/>
      <c r="AQ790" s="4"/>
      <c r="AR790" s="4"/>
      <c r="AS790" s="4"/>
      <c r="AT790" s="4"/>
      <c r="AU790" s="4"/>
      <c r="AV790" s="4"/>
      <c r="AW790" s="4"/>
      <c r="AX790" s="4"/>
      <c r="AY790" s="4"/>
      <c r="AZ790" s="4"/>
      <c r="BA790" s="1"/>
      <c r="BB790" s="4"/>
      <c r="BC790" s="1"/>
      <c r="BD790" s="4"/>
      <c r="BE790" s="4"/>
    </row>
    <row r="791" spans="1:57" x14ac:dyDescent="0.15">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c r="AG791" s="1"/>
      <c r="AH791" s="4"/>
      <c r="AI791" s="4"/>
      <c r="AJ791" s="4"/>
      <c r="AK791" s="4"/>
      <c r="AL791" s="4"/>
      <c r="AM791" s="4"/>
      <c r="AN791" s="4"/>
      <c r="AO791" s="4"/>
      <c r="AP791" s="1"/>
      <c r="AQ791" s="4"/>
      <c r="AR791" s="4"/>
      <c r="AS791" s="4"/>
      <c r="AT791" s="4"/>
      <c r="AU791" s="4"/>
      <c r="AV791" s="4"/>
      <c r="AW791" s="4"/>
      <c r="AX791" s="4"/>
      <c r="AY791" s="4"/>
      <c r="AZ791" s="4"/>
      <c r="BA791" s="1"/>
      <c r="BB791" s="4"/>
      <c r="BC791" s="1"/>
      <c r="BD791" s="4"/>
      <c r="BE791" s="4"/>
    </row>
    <row r="792" spans="1:57" x14ac:dyDescent="0.15">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c r="AG792" s="1"/>
      <c r="AH792" s="4"/>
      <c r="AI792" s="4"/>
      <c r="AJ792" s="4"/>
      <c r="AK792" s="4"/>
      <c r="AL792" s="4"/>
      <c r="AM792" s="4"/>
      <c r="AN792" s="4"/>
      <c r="AO792" s="4"/>
      <c r="AP792" s="1"/>
      <c r="AQ792" s="4"/>
      <c r="AR792" s="4"/>
      <c r="AS792" s="4"/>
      <c r="AT792" s="4"/>
      <c r="AU792" s="4"/>
      <c r="AV792" s="4"/>
      <c r="AW792" s="4"/>
      <c r="AX792" s="4"/>
      <c r="AY792" s="4"/>
      <c r="AZ792" s="4"/>
      <c r="BA792" s="1"/>
      <c r="BB792" s="4"/>
      <c r="BC792" s="1"/>
      <c r="BD792" s="4"/>
      <c r="BE792" s="4"/>
    </row>
    <row r="793" spans="1:57" x14ac:dyDescent="0.15">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c r="AG793" s="1"/>
      <c r="AH793" s="4"/>
      <c r="AI793" s="4"/>
      <c r="AJ793" s="4"/>
      <c r="AK793" s="4"/>
      <c r="AL793" s="4"/>
      <c r="AM793" s="4"/>
      <c r="AN793" s="4"/>
      <c r="AO793" s="4"/>
      <c r="AP793" s="1"/>
      <c r="AQ793" s="4"/>
      <c r="AR793" s="4"/>
      <c r="AS793" s="4"/>
      <c r="AT793" s="4"/>
      <c r="AU793" s="4"/>
      <c r="AV793" s="4"/>
      <c r="AW793" s="4"/>
      <c r="AX793" s="4"/>
      <c r="AY793" s="4"/>
      <c r="AZ793" s="4"/>
      <c r="BA793" s="1"/>
      <c r="BB793" s="4"/>
      <c r="BC793" s="1"/>
      <c r="BD793" s="4"/>
      <c r="BE793" s="4"/>
    </row>
    <row r="794" spans="1:57" x14ac:dyDescent="0.15">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c r="AG794" s="1"/>
      <c r="AH794" s="4"/>
      <c r="AI794" s="4"/>
      <c r="AJ794" s="4"/>
      <c r="AK794" s="4"/>
      <c r="AL794" s="4"/>
      <c r="AM794" s="4"/>
      <c r="AN794" s="4"/>
      <c r="AO794" s="4"/>
      <c r="AP794" s="1"/>
      <c r="AQ794" s="4"/>
      <c r="AR794" s="4"/>
      <c r="AS794" s="4"/>
      <c r="AT794" s="4"/>
      <c r="AU794" s="4"/>
      <c r="AV794" s="4"/>
      <c r="AW794" s="4"/>
      <c r="AX794" s="4"/>
      <c r="AY794" s="4"/>
      <c r="AZ794" s="4"/>
      <c r="BA794" s="1"/>
      <c r="BB794" s="4"/>
      <c r="BC794" s="1"/>
      <c r="BD794" s="4"/>
      <c r="BE794" s="4"/>
    </row>
    <row r="795" spans="1:57" x14ac:dyDescent="0.1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c r="AG795" s="1"/>
      <c r="AH795" s="4"/>
      <c r="AI795" s="4"/>
      <c r="AJ795" s="4"/>
      <c r="AK795" s="4"/>
      <c r="AL795" s="4"/>
      <c r="AM795" s="4"/>
      <c r="AN795" s="4"/>
      <c r="AO795" s="4"/>
      <c r="AP795" s="1"/>
      <c r="AQ795" s="4"/>
      <c r="AR795" s="4"/>
      <c r="AS795" s="4"/>
      <c r="AT795" s="4"/>
      <c r="AU795" s="4"/>
      <c r="AV795" s="4"/>
      <c r="AW795" s="4"/>
      <c r="AX795" s="4"/>
      <c r="AY795" s="4"/>
      <c r="AZ795" s="4"/>
      <c r="BA795" s="1"/>
      <c r="BB795" s="4"/>
      <c r="BC795" s="1"/>
      <c r="BD795" s="4"/>
      <c r="BE795" s="4"/>
    </row>
    <row r="796" spans="1:57" x14ac:dyDescent="0.15">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c r="AG796" s="1"/>
      <c r="AH796" s="4"/>
      <c r="AI796" s="4"/>
      <c r="AJ796" s="4"/>
      <c r="AK796" s="4"/>
      <c r="AL796" s="4"/>
      <c r="AM796" s="4"/>
      <c r="AN796" s="4"/>
      <c r="AO796" s="4"/>
      <c r="AP796" s="1"/>
      <c r="AQ796" s="4"/>
      <c r="AR796" s="4"/>
      <c r="AS796" s="4"/>
      <c r="AT796" s="4"/>
      <c r="AU796" s="4"/>
      <c r="AV796" s="4"/>
      <c r="AW796" s="4"/>
      <c r="AX796" s="4"/>
      <c r="AY796" s="4"/>
      <c r="AZ796" s="4"/>
      <c r="BA796" s="1"/>
      <c r="BB796" s="4"/>
      <c r="BC796" s="1"/>
      <c r="BD796" s="4"/>
      <c r="BE796" s="4"/>
    </row>
    <row r="797" spans="1:57" x14ac:dyDescent="0.15">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c r="AG797" s="1"/>
      <c r="AH797" s="4"/>
      <c r="AI797" s="4"/>
      <c r="AJ797" s="4"/>
      <c r="AK797" s="4"/>
      <c r="AL797" s="4"/>
      <c r="AM797" s="4"/>
      <c r="AN797" s="4"/>
      <c r="AO797" s="4"/>
      <c r="AP797" s="1"/>
      <c r="AQ797" s="4"/>
      <c r="AR797" s="4"/>
      <c r="AS797" s="4"/>
      <c r="AT797" s="4"/>
      <c r="AU797" s="4"/>
      <c r="AV797" s="4"/>
      <c r="AW797" s="4"/>
      <c r="AX797" s="4"/>
      <c r="AY797" s="4"/>
      <c r="AZ797" s="4"/>
      <c r="BA797" s="1"/>
      <c r="BB797" s="4"/>
      <c r="BC797" s="1"/>
      <c r="BD797" s="4"/>
      <c r="BE797" s="4"/>
    </row>
    <row r="798" spans="1:57" x14ac:dyDescent="0.15">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c r="AG798" s="1"/>
      <c r="AH798" s="4"/>
      <c r="AI798" s="4"/>
      <c r="AJ798" s="4"/>
      <c r="AK798" s="4"/>
      <c r="AL798" s="4"/>
      <c r="AM798" s="4"/>
      <c r="AN798" s="4"/>
      <c r="AO798" s="4"/>
      <c r="AP798" s="1"/>
      <c r="AQ798" s="4"/>
      <c r="AR798" s="4"/>
      <c r="AS798" s="4"/>
      <c r="AT798" s="4"/>
      <c r="AU798" s="4"/>
      <c r="AV798" s="4"/>
      <c r="AW798" s="4"/>
      <c r="AX798" s="4"/>
      <c r="AY798" s="4"/>
      <c r="AZ798" s="4"/>
      <c r="BA798" s="1"/>
      <c r="BB798" s="4"/>
      <c r="BC798" s="1"/>
      <c r="BD798" s="4"/>
      <c r="BE798" s="4"/>
    </row>
    <row r="799" spans="1:57" x14ac:dyDescent="0.15">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c r="AG799" s="1"/>
      <c r="AH799" s="4"/>
      <c r="AI799" s="4"/>
      <c r="AJ799" s="4"/>
      <c r="AK799" s="4"/>
      <c r="AL799" s="4"/>
      <c r="AM799" s="4"/>
      <c r="AN799" s="4"/>
      <c r="AO799" s="4"/>
      <c r="AP799" s="1"/>
      <c r="AQ799" s="4"/>
      <c r="AR799" s="4"/>
      <c r="AS799" s="4"/>
      <c r="AT799" s="4"/>
      <c r="AU799" s="4"/>
      <c r="AV799" s="4"/>
      <c r="AW799" s="4"/>
      <c r="AX799" s="4"/>
      <c r="AY799" s="4"/>
      <c r="AZ799" s="4"/>
      <c r="BA799" s="1"/>
      <c r="BB799" s="4"/>
      <c r="BC799" s="1"/>
      <c r="BD799" s="4"/>
      <c r="BE799" s="4"/>
    </row>
    <row r="800" spans="1:57" x14ac:dyDescent="0.15">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c r="AG800" s="1"/>
      <c r="AH800" s="4"/>
      <c r="AI800" s="4"/>
      <c r="AJ800" s="4"/>
      <c r="AK800" s="4"/>
      <c r="AL800" s="4"/>
      <c r="AM800" s="4"/>
      <c r="AN800" s="4"/>
      <c r="AO800" s="4"/>
      <c r="AP800" s="1"/>
      <c r="AQ800" s="4"/>
      <c r="AR800" s="4"/>
      <c r="AS800" s="4"/>
      <c r="AT800" s="4"/>
      <c r="AU800" s="4"/>
      <c r="AV800" s="4"/>
      <c r="AW800" s="4"/>
      <c r="AX800" s="4"/>
      <c r="AY800" s="4"/>
      <c r="AZ800" s="4"/>
      <c r="BA800" s="1"/>
      <c r="BB800" s="4"/>
      <c r="BC800" s="1"/>
      <c r="BD800" s="4"/>
      <c r="BE800" s="4"/>
    </row>
    <row r="801" spans="1:57" x14ac:dyDescent="0.15">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c r="AG801" s="1"/>
      <c r="AH801" s="4"/>
      <c r="AI801" s="4"/>
      <c r="AJ801" s="4"/>
      <c r="AK801" s="4"/>
      <c r="AL801" s="4"/>
      <c r="AM801" s="4"/>
      <c r="AN801" s="4"/>
      <c r="AO801" s="4"/>
      <c r="AP801" s="1"/>
      <c r="AQ801" s="4"/>
      <c r="AR801" s="4"/>
      <c r="AS801" s="4"/>
      <c r="AT801" s="4"/>
      <c r="AU801" s="4"/>
      <c r="AV801" s="4"/>
      <c r="AW801" s="4"/>
      <c r="AX801" s="4"/>
      <c r="AY801" s="4"/>
      <c r="AZ801" s="4"/>
      <c r="BA801" s="1"/>
      <c r="BB801" s="4"/>
      <c r="BC801" s="1"/>
      <c r="BD801" s="4"/>
      <c r="BE801" s="4"/>
    </row>
    <row r="802" spans="1:57" x14ac:dyDescent="0.15">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c r="AG802" s="1"/>
      <c r="AH802" s="4"/>
      <c r="AI802" s="4"/>
      <c r="AJ802" s="4"/>
      <c r="AK802" s="4"/>
      <c r="AL802" s="4"/>
      <c r="AM802" s="4"/>
      <c r="AN802" s="4"/>
      <c r="AO802" s="4"/>
      <c r="AP802" s="1"/>
      <c r="AQ802" s="4"/>
      <c r="AR802" s="4"/>
      <c r="AS802" s="4"/>
      <c r="AT802" s="4"/>
      <c r="AU802" s="4"/>
      <c r="AV802" s="4"/>
      <c r="AW802" s="4"/>
      <c r="AX802" s="4"/>
      <c r="AY802" s="4"/>
      <c r="AZ802" s="4"/>
      <c r="BA802" s="1"/>
      <c r="BB802" s="4"/>
      <c r="BC802" s="1"/>
      <c r="BD802" s="4"/>
      <c r="BE802" s="4"/>
    </row>
    <row r="803" spans="1:57" x14ac:dyDescent="0.15">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c r="AG803" s="1"/>
      <c r="AH803" s="4"/>
      <c r="AI803" s="4"/>
      <c r="AJ803" s="4"/>
      <c r="AK803" s="4"/>
      <c r="AL803" s="4"/>
      <c r="AM803" s="4"/>
      <c r="AN803" s="4"/>
      <c r="AO803" s="4"/>
      <c r="AP803" s="1"/>
      <c r="AQ803" s="4"/>
      <c r="AR803" s="4"/>
      <c r="AS803" s="4"/>
      <c r="AT803" s="4"/>
      <c r="AU803" s="4"/>
      <c r="AV803" s="4"/>
      <c r="AW803" s="4"/>
      <c r="AX803" s="4"/>
      <c r="AY803" s="4"/>
      <c r="AZ803" s="4"/>
      <c r="BA803" s="1"/>
      <c r="BB803" s="4"/>
      <c r="BC803" s="1"/>
      <c r="BD803" s="4"/>
      <c r="BE803" s="4"/>
    </row>
    <row r="804" spans="1:57" x14ac:dyDescent="0.15">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c r="AG804" s="1"/>
      <c r="AH804" s="4"/>
      <c r="AI804" s="4"/>
      <c r="AJ804" s="4"/>
      <c r="AK804" s="4"/>
      <c r="AL804" s="4"/>
      <c r="AM804" s="4"/>
      <c r="AN804" s="4"/>
      <c r="AO804" s="4"/>
      <c r="AP804" s="1"/>
      <c r="AQ804" s="4"/>
      <c r="AR804" s="4"/>
      <c r="AS804" s="4"/>
      <c r="AT804" s="4"/>
      <c r="AU804" s="4"/>
      <c r="AV804" s="4"/>
      <c r="AW804" s="4"/>
      <c r="AX804" s="4"/>
      <c r="AY804" s="4"/>
      <c r="AZ804" s="4"/>
      <c r="BA804" s="1"/>
      <c r="BB804" s="4"/>
      <c r="BC804" s="1"/>
      <c r="BD804" s="4"/>
      <c r="BE804" s="4"/>
    </row>
    <row r="805" spans="1:57" x14ac:dyDescent="0.1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c r="AG805" s="1"/>
      <c r="AH805" s="4"/>
      <c r="AI805" s="4"/>
      <c r="AJ805" s="4"/>
      <c r="AK805" s="4"/>
      <c r="AL805" s="4"/>
      <c r="AM805" s="4"/>
      <c r="AN805" s="4"/>
      <c r="AO805" s="4"/>
      <c r="AP805" s="1"/>
      <c r="AQ805" s="4"/>
      <c r="AR805" s="4"/>
      <c r="AS805" s="4"/>
      <c r="AT805" s="4"/>
      <c r="AU805" s="4"/>
      <c r="AV805" s="4"/>
      <c r="AW805" s="4"/>
      <c r="AX805" s="4"/>
      <c r="AY805" s="4"/>
      <c r="AZ805" s="4"/>
      <c r="BA805" s="1"/>
      <c r="BB805" s="4"/>
      <c r="BC805" s="1"/>
      <c r="BD805" s="4"/>
      <c r="BE805" s="4"/>
    </row>
    <row r="806" spans="1:57" x14ac:dyDescent="0.15">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c r="AG806" s="1"/>
      <c r="AH806" s="4"/>
      <c r="AI806" s="4"/>
      <c r="AJ806" s="4"/>
      <c r="AK806" s="4"/>
      <c r="AL806" s="4"/>
      <c r="AM806" s="4"/>
      <c r="AN806" s="4"/>
      <c r="AO806" s="4"/>
      <c r="AP806" s="1"/>
      <c r="AQ806" s="4"/>
      <c r="AR806" s="4"/>
      <c r="AS806" s="4"/>
      <c r="AT806" s="4"/>
      <c r="AU806" s="4"/>
      <c r="AV806" s="4"/>
      <c r="AW806" s="4"/>
      <c r="AX806" s="4"/>
      <c r="AY806" s="4"/>
      <c r="AZ806" s="4"/>
      <c r="BA806" s="1"/>
      <c r="BB806" s="4"/>
      <c r="BC806" s="1"/>
      <c r="BD806" s="4"/>
      <c r="BE806" s="4"/>
    </row>
    <row r="807" spans="1:57" x14ac:dyDescent="0.15">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c r="AG807" s="1"/>
      <c r="AH807" s="4"/>
      <c r="AI807" s="4"/>
      <c r="AJ807" s="4"/>
      <c r="AK807" s="4"/>
      <c r="AL807" s="4"/>
      <c r="AM807" s="4"/>
      <c r="AN807" s="4"/>
      <c r="AO807" s="4"/>
      <c r="AP807" s="1"/>
      <c r="AQ807" s="4"/>
      <c r="AR807" s="4"/>
      <c r="AS807" s="4"/>
      <c r="AT807" s="4"/>
      <c r="AU807" s="4"/>
      <c r="AV807" s="4"/>
      <c r="AW807" s="4"/>
      <c r="AX807" s="4"/>
      <c r="AY807" s="4"/>
      <c r="AZ807" s="4"/>
      <c r="BA807" s="1"/>
      <c r="BB807" s="4"/>
      <c r="BC807" s="1"/>
      <c r="BD807" s="4"/>
      <c r="BE807" s="4"/>
    </row>
    <row r="808" spans="1:57" x14ac:dyDescent="0.15">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c r="AG808" s="1"/>
      <c r="AH808" s="4"/>
      <c r="AI808" s="4"/>
      <c r="AJ808" s="4"/>
      <c r="AK808" s="4"/>
      <c r="AL808" s="4"/>
      <c r="AM808" s="4"/>
      <c r="AN808" s="4"/>
      <c r="AO808" s="4"/>
      <c r="AP808" s="1"/>
      <c r="AQ808" s="4"/>
      <c r="AR808" s="4"/>
      <c r="AS808" s="4"/>
      <c r="AT808" s="4"/>
      <c r="AU808" s="4"/>
      <c r="AV808" s="4"/>
      <c r="AW808" s="4"/>
      <c r="AX808" s="4"/>
      <c r="AY808" s="4"/>
      <c r="AZ808" s="4"/>
      <c r="BA808" s="1"/>
      <c r="BB808" s="4"/>
      <c r="BC808" s="1"/>
      <c r="BD808" s="4"/>
      <c r="BE808" s="4"/>
    </row>
    <row r="809" spans="1:57" x14ac:dyDescent="0.15">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c r="AG809" s="1"/>
      <c r="AH809" s="4"/>
      <c r="AI809" s="4"/>
      <c r="AJ809" s="4"/>
      <c r="AK809" s="4"/>
      <c r="AL809" s="4"/>
      <c r="AM809" s="4"/>
      <c r="AN809" s="4"/>
      <c r="AO809" s="4"/>
      <c r="AP809" s="1"/>
      <c r="AQ809" s="4"/>
      <c r="AR809" s="4"/>
      <c r="AS809" s="4"/>
      <c r="AT809" s="4"/>
      <c r="AU809" s="4"/>
      <c r="AV809" s="4"/>
      <c r="AW809" s="4"/>
      <c r="AX809" s="4"/>
      <c r="AY809" s="4"/>
      <c r="AZ809" s="4"/>
      <c r="BA809" s="1"/>
      <c r="BB809" s="4"/>
      <c r="BC809" s="1"/>
      <c r="BD809" s="4"/>
      <c r="BE809" s="4"/>
    </row>
    <row r="810" spans="1:57" x14ac:dyDescent="0.15">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c r="AG810" s="1"/>
      <c r="AH810" s="4"/>
      <c r="AI810" s="4"/>
      <c r="AJ810" s="4"/>
      <c r="AK810" s="4"/>
      <c r="AL810" s="4"/>
      <c r="AM810" s="4"/>
      <c r="AN810" s="4"/>
      <c r="AO810" s="4"/>
      <c r="AP810" s="1"/>
      <c r="AQ810" s="4"/>
      <c r="AR810" s="4"/>
      <c r="AS810" s="4"/>
      <c r="AT810" s="4"/>
      <c r="AU810" s="4"/>
      <c r="AV810" s="4"/>
      <c r="AW810" s="4"/>
      <c r="AX810" s="4"/>
      <c r="AY810" s="4"/>
      <c r="AZ810" s="4"/>
      <c r="BA810" s="1"/>
      <c r="BB810" s="4"/>
      <c r="BC810" s="1"/>
      <c r="BD810" s="4"/>
      <c r="BE810" s="4"/>
    </row>
    <row r="811" spans="1:57" x14ac:dyDescent="0.15">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c r="AG811" s="1"/>
      <c r="AH811" s="4"/>
      <c r="AI811" s="4"/>
      <c r="AJ811" s="4"/>
      <c r="AK811" s="4"/>
      <c r="AL811" s="4"/>
      <c r="AM811" s="4"/>
      <c r="AN811" s="4"/>
      <c r="AO811" s="4"/>
      <c r="AP811" s="1"/>
      <c r="AQ811" s="4"/>
      <c r="AR811" s="4"/>
      <c r="AS811" s="4"/>
      <c r="AT811" s="4"/>
      <c r="AU811" s="4"/>
      <c r="AV811" s="4"/>
      <c r="AW811" s="4"/>
      <c r="AX811" s="4"/>
      <c r="AY811" s="4"/>
      <c r="AZ811" s="4"/>
      <c r="BA811" s="1"/>
      <c r="BB811" s="4"/>
      <c r="BC811" s="1"/>
      <c r="BD811" s="4"/>
      <c r="BE811" s="4"/>
    </row>
    <row r="812" spans="1:57" x14ac:dyDescent="0.15">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c r="AG812" s="1"/>
      <c r="AH812" s="4"/>
      <c r="AI812" s="4"/>
      <c r="AJ812" s="4"/>
      <c r="AK812" s="4"/>
      <c r="AL812" s="4"/>
      <c r="AM812" s="4"/>
      <c r="AN812" s="4"/>
      <c r="AO812" s="4"/>
      <c r="AP812" s="1"/>
      <c r="AQ812" s="4"/>
      <c r="AR812" s="4"/>
      <c r="AS812" s="4"/>
      <c r="AT812" s="4"/>
      <c r="AU812" s="4"/>
      <c r="AV812" s="4"/>
      <c r="AW812" s="4"/>
      <c r="AX812" s="4"/>
      <c r="AY812" s="4"/>
      <c r="AZ812" s="4"/>
      <c r="BA812" s="1"/>
      <c r="BB812" s="4"/>
      <c r="BC812" s="1"/>
      <c r="BD812" s="4"/>
      <c r="BE812" s="4"/>
    </row>
    <row r="813" spans="1:57" x14ac:dyDescent="0.15">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c r="AG813" s="1"/>
      <c r="AH813" s="4"/>
      <c r="AI813" s="4"/>
      <c r="AJ813" s="4"/>
      <c r="AK813" s="4"/>
      <c r="AL813" s="4"/>
      <c r="AM813" s="4"/>
      <c r="AN813" s="4"/>
      <c r="AO813" s="4"/>
      <c r="AP813" s="1"/>
      <c r="AQ813" s="4"/>
      <c r="AR813" s="4"/>
      <c r="AS813" s="4"/>
      <c r="AT813" s="4"/>
      <c r="AU813" s="4"/>
      <c r="AV813" s="4"/>
      <c r="AW813" s="4"/>
      <c r="AX813" s="4"/>
      <c r="AY813" s="4"/>
      <c r="AZ813" s="4"/>
      <c r="BA813" s="1"/>
      <c r="BB813" s="4"/>
      <c r="BC813" s="1"/>
      <c r="BD813" s="4"/>
      <c r="BE813" s="4"/>
    </row>
    <row r="814" spans="1:57" x14ac:dyDescent="0.15">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c r="AG814" s="1"/>
      <c r="AH814" s="4"/>
      <c r="AI814" s="4"/>
      <c r="AJ814" s="4"/>
      <c r="AK814" s="4"/>
      <c r="AL814" s="4"/>
      <c r="AM814" s="4"/>
      <c r="AN814" s="4"/>
      <c r="AO814" s="4"/>
      <c r="AP814" s="1"/>
      <c r="AQ814" s="4"/>
      <c r="AR814" s="4"/>
      <c r="AS814" s="4"/>
      <c r="AT814" s="4"/>
      <c r="AU814" s="4"/>
      <c r="AV814" s="4"/>
      <c r="AW814" s="4"/>
      <c r="AX814" s="4"/>
      <c r="AY814" s="4"/>
      <c r="AZ814" s="4"/>
      <c r="BA814" s="1"/>
      <c r="BB814" s="4"/>
      <c r="BC814" s="1"/>
      <c r="BD814" s="4"/>
      <c r="BE814" s="4"/>
    </row>
    <row r="815" spans="1:57" x14ac:dyDescent="0.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c r="AG815" s="1"/>
      <c r="AH815" s="4"/>
      <c r="AI815" s="4"/>
      <c r="AJ815" s="4"/>
      <c r="AK815" s="4"/>
      <c r="AL815" s="4"/>
      <c r="AM815" s="4"/>
      <c r="AN815" s="4"/>
      <c r="AO815" s="4"/>
      <c r="AP815" s="1"/>
      <c r="AQ815" s="4"/>
      <c r="AR815" s="4"/>
      <c r="AS815" s="4"/>
      <c r="AT815" s="4"/>
      <c r="AU815" s="4"/>
      <c r="AV815" s="4"/>
      <c r="AW815" s="4"/>
      <c r="AX815" s="4"/>
      <c r="AY815" s="4"/>
      <c r="AZ815" s="4"/>
      <c r="BA815" s="1"/>
      <c r="BB815" s="4"/>
      <c r="BC815" s="1"/>
      <c r="BD815" s="4"/>
      <c r="BE815" s="4"/>
    </row>
    <row r="816" spans="1:57" x14ac:dyDescent="0.15">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c r="AG816" s="1"/>
      <c r="AH816" s="4"/>
      <c r="AI816" s="4"/>
      <c r="AJ816" s="4"/>
      <c r="AK816" s="4"/>
      <c r="AL816" s="4"/>
      <c r="AM816" s="4"/>
      <c r="AN816" s="4"/>
      <c r="AO816" s="4"/>
      <c r="AP816" s="1"/>
      <c r="AQ816" s="4"/>
      <c r="AR816" s="4"/>
      <c r="AS816" s="4"/>
      <c r="AT816" s="4"/>
      <c r="AU816" s="4"/>
      <c r="AV816" s="4"/>
      <c r="AW816" s="4"/>
      <c r="AX816" s="4"/>
      <c r="AY816" s="4"/>
      <c r="AZ816" s="4"/>
      <c r="BA816" s="1"/>
      <c r="BB816" s="4"/>
      <c r="BC816" s="1"/>
      <c r="BD816" s="4"/>
      <c r="BE816" s="4"/>
    </row>
    <row r="817" spans="1:57" x14ac:dyDescent="0.15">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c r="AG817" s="1"/>
      <c r="AH817" s="4"/>
      <c r="AI817" s="4"/>
      <c r="AJ817" s="4"/>
      <c r="AK817" s="4"/>
      <c r="AL817" s="4"/>
      <c r="AM817" s="4"/>
      <c r="AN817" s="4"/>
      <c r="AO817" s="4"/>
      <c r="AP817" s="1"/>
      <c r="AQ817" s="4"/>
      <c r="AR817" s="4"/>
      <c r="AS817" s="4"/>
      <c r="AT817" s="4"/>
      <c r="AU817" s="4"/>
      <c r="AV817" s="4"/>
      <c r="AW817" s="4"/>
      <c r="AX817" s="4"/>
      <c r="AY817" s="4"/>
      <c r="AZ817" s="4"/>
      <c r="BA817" s="1"/>
      <c r="BB817" s="4"/>
      <c r="BC817" s="1"/>
      <c r="BD817" s="4"/>
      <c r="BE817" s="4"/>
    </row>
    <row r="818" spans="1:57" x14ac:dyDescent="0.15">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c r="AG818" s="1"/>
      <c r="AH818" s="4"/>
      <c r="AI818" s="4"/>
      <c r="AJ818" s="4"/>
      <c r="AK818" s="4"/>
      <c r="AL818" s="4"/>
      <c r="AM818" s="4"/>
      <c r="AN818" s="4"/>
      <c r="AO818" s="4"/>
      <c r="AP818" s="1"/>
      <c r="AQ818" s="4"/>
      <c r="AR818" s="4"/>
      <c r="AS818" s="4"/>
      <c r="AT818" s="4"/>
      <c r="AU818" s="4"/>
      <c r="AV818" s="4"/>
      <c r="AW818" s="4"/>
      <c r="AX818" s="4"/>
      <c r="AY818" s="4"/>
      <c r="AZ818" s="4"/>
      <c r="BA818" s="1"/>
      <c r="BB818" s="4"/>
      <c r="BC818" s="1"/>
      <c r="BD818" s="4"/>
      <c r="BE818" s="4"/>
    </row>
    <row r="819" spans="1:57" x14ac:dyDescent="0.15">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c r="AG819" s="1"/>
      <c r="AH819" s="4"/>
      <c r="AI819" s="4"/>
      <c r="AJ819" s="4"/>
      <c r="AK819" s="4"/>
      <c r="AL819" s="4"/>
      <c r="AM819" s="4"/>
      <c r="AN819" s="4"/>
      <c r="AO819" s="4"/>
      <c r="AP819" s="1"/>
      <c r="AQ819" s="4"/>
      <c r="AR819" s="4"/>
      <c r="AS819" s="4"/>
      <c r="AT819" s="4"/>
      <c r="AU819" s="4"/>
      <c r="AV819" s="4"/>
      <c r="AW819" s="4"/>
      <c r="AX819" s="4"/>
      <c r="AY819" s="4"/>
      <c r="AZ819" s="4"/>
      <c r="BA819" s="1"/>
      <c r="BB819" s="4"/>
      <c r="BC819" s="1"/>
      <c r="BD819" s="4"/>
      <c r="BE819" s="4"/>
    </row>
    <row r="820" spans="1:57" x14ac:dyDescent="0.15">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c r="AG820" s="1"/>
      <c r="AH820" s="4"/>
      <c r="AI820" s="4"/>
      <c r="AJ820" s="4"/>
      <c r="AK820" s="4"/>
      <c r="AL820" s="4"/>
      <c r="AM820" s="4"/>
      <c r="AN820" s="4"/>
      <c r="AO820" s="4"/>
      <c r="AP820" s="1"/>
      <c r="AQ820" s="4"/>
      <c r="AR820" s="4"/>
      <c r="AS820" s="4"/>
      <c r="AT820" s="4"/>
      <c r="AU820" s="4"/>
      <c r="AV820" s="4"/>
      <c r="AW820" s="4"/>
      <c r="AX820" s="4"/>
      <c r="AY820" s="4"/>
      <c r="AZ820" s="4"/>
      <c r="BA820" s="1"/>
      <c r="BB820" s="4"/>
      <c r="BC820" s="1"/>
      <c r="BD820" s="4"/>
      <c r="BE820" s="4"/>
    </row>
    <row r="821" spans="1:57" x14ac:dyDescent="0.15">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c r="AG821" s="1"/>
      <c r="AH821" s="4"/>
      <c r="AI821" s="4"/>
      <c r="AJ821" s="4"/>
      <c r="AK821" s="4"/>
      <c r="AL821" s="4"/>
      <c r="AM821" s="4"/>
      <c r="AN821" s="4"/>
      <c r="AO821" s="4"/>
      <c r="AP821" s="1"/>
      <c r="AQ821" s="4"/>
      <c r="AR821" s="4"/>
      <c r="AS821" s="4"/>
      <c r="AT821" s="4"/>
      <c r="AU821" s="4"/>
      <c r="AV821" s="4"/>
      <c r="AW821" s="4"/>
      <c r="AX821" s="4"/>
      <c r="AY821" s="4"/>
      <c r="AZ821" s="4"/>
      <c r="BA821" s="1"/>
      <c r="BB821" s="4"/>
      <c r="BC821" s="1"/>
      <c r="BD821" s="4"/>
      <c r="BE821" s="4"/>
    </row>
    <row r="822" spans="1:57" x14ac:dyDescent="0.15">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c r="AG822" s="1"/>
      <c r="AH822" s="4"/>
      <c r="AI822" s="4"/>
      <c r="AJ822" s="4"/>
      <c r="AK822" s="4"/>
      <c r="AL822" s="4"/>
      <c r="AM822" s="4"/>
      <c r="AN822" s="4"/>
      <c r="AO822" s="4"/>
      <c r="AP822" s="1"/>
      <c r="AQ822" s="4"/>
      <c r="AR822" s="4"/>
      <c r="AS822" s="4"/>
      <c r="AT822" s="4"/>
      <c r="AU822" s="4"/>
      <c r="AV822" s="4"/>
      <c r="AW822" s="4"/>
      <c r="AX822" s="4"/>
      <c r="AY822" s="4"/>
      <c r="AZ822" s="4"/>
      <c r="BA822" s="1"/>
      <c r="BB822" s="4"/>
      <c r="BC822" s="1"/>
      <c r="BD822" s="4"/>
      <c r="BE822" s="4"/>
    </row>
    <row r="823" spans="1:57" x14ac:dyDescent="0.15">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c r="AG823" s="1"/>
      <c r="AH823" s="4"/>
      <c r="AI823" s="4"/>
      <c r="AJ823" s="4"/>
      <c r="AK823" s="4"/>
      <c r="AL823" s="4"/>
      <c r="AM823" s="4"/>
      <c r="AN823" s="4"/>
      <c r="AO823" s="4"/>
      <c r="AP823" s="1"/>
      <c r="AQ823" s="4"/>
      <c r="AR823" s="4"/>
      <c r="AS823" s="4"/>
      <c r="AT823" s="4"/>
      <c r="AU823" s="4"/>
      <c r="AV823" s="4"/>
      <c r="AW823" s="4"/>
      <c r="AX823" s="4"/>
      <c r="AY823" s="4"/>
      <c r="AZ823" s="4"/>
      <c r="BA823" s="1"/>
      <c r="BB823" s="4"/>
      <c r="BC823" s="1"/>
      <c r="BD823" s="4"/>
      <c r="BE823" s="4"/>
    </row>
    <row r="824" spans="1:57" x14ac:dyDescent="0.15">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c r="AG824" s="1"/>
      <c r="AH824" s="4"/>
      <c r="AI824" s="4"/>
      <c r="AJ824" s="4"/>
      <c r="AK824" s="4"/>
      <c r="AL824" s="4"/>
      <c r="AM824" s="4"/>
      <c r="AN824" s="4"/>
      <c r="AO824" s="4"/>
      <c r="AP824" s="1"/>
      <c r="AQ824" s="4"/>
      <c r="AR824" s="4"/>
      <c r="AS824" s="4"/>
      <c r="AT824" s="4"/>
      <c r="AU824" s="4"/>
      <c r="AV824" s="4"/>
      <c r="AW824" s="4"/>
      <c r="AX824" s="4"/>
      <c r="AY824" s="4"/>
      <c r="AZ824" s="4"/>
      <c r="BA824" s="1"/>
      <c r="BB824" s="4"/>
      <c r="BC824" s="1"/>
      <c r="BD824" s="4"/>
      <c r="BE824" s="4"/>
    </row>
    <row r="825" spans="1:57" x14ac:dyDescent="0.1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c r="AG825" s="1"/>
      <c r="AH825" s="4"/>
      <c r="AI825" s="4"/>
      <c r="AJ825" s="4"/>
      <c r="AK825" s="4"/>
      <c r="AL825" s="4"/>
      <c r="AM825" s="4"/>
      <c r="AN825" s="4"/>
      <c r="AO825" s="4"/>
      <c r="AP825" s="1"/>
      <c r="AQ825" s="4"/>
      <c r="AR825" s="4"/>
      <c r="AS825" s="4"/>
      <c r="AT825" s="4"/>
      <c r="AU825" s="4"/>
      <c r="AV825" s="4"/>
      <c r="AW825" s="4"/>
      <c r="AX825" s="4"/>
      <c r="AY825" s="4"/>
      <c r="AZ825" s="4"/>
      <c r="BA825" s="1"/>
      <c r="BB825" s="4"/>
      <c r="BC825" s="1"/>
      <c r="BD825" s="4"/>
      <c r="BE825" s="4"/>
    </row>
    <row r="826" spans="1:57" x14ac:dyDescent="0.15">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c r="AG826" s="1"/>
      <c r="AH826" s="4"/>
      <c r="AI826" s="4"/>
      <c r="AJ826" s="4"/>
      <c r="AK826" s="4"/>
      <c r="AL826" s="4"/>
      <c r="AM826" s="4"/>
      <c r="AN826" s="4"/>
      <c r="AO826" s="4"/>
      <c r="AP826" s="1"/>
      <c r="AQ826" s="4"/>
      <c r="AR826" s="4"/>
      <c r="AS826" s="4"/>
      <c r="AT826" s="4"/>
      <c r="AU826" s="4"/>
      <c r="AV826" s="4"/>
      <c r="AW826" s="4"/>
      <c r="AX826" s="4"/>
      <c r="AY826" s="4"/>
      <c r="AZ826" s="4"/>
      <c r="BA826" s="1"/>
      <c r="BB826" s="4"/>
      <c r="BC826" s="1"/>
      <c r="BD826" s="4"/>
      <c r="BE826" s="4"/>
    </row>
    <row r="827" spans="1:57" x14ac:dyDescent="0.15">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c r="AG827" s="1"/>
      <c r="AH827" s="4"/>
      <c r="AI827" s="4"/>
      <c r="AJ827" s="4"/>
      <c r="AK827" s="4"/>
      <c r="AL827" s="4"/>
      <c r="AM827" s="4"/>
      <c r="AN827" s="4"/>
      <c r="AO827" s="4"/>
      <c r="AP827" s="1"/>
      <c r="AQ827" s="4"/>
      <c r="AR827" s="4"/>
      <c r="AS827" s="4"/>
      <c r="AT827" s="4"/>
      <c r="AU827" s="4"/>
      <c r="AV827" s="4"/>
      <c r="AW827" s="4"/>
      <c r="AX827" s="4"/>
      <c r="AY827" s="4"/>
      <c r="AZ827" s="4"/>
      <c r="BA827" s="1"/>
      <c r="BB827" s="4"/>
      <c r="BC827" s="1"/>
      <c r="BD827" s="4"/>
      <c r="BE827" s="4"/>
    </row>
    <row r="828" spans="1:57" x14ac:dyDescent="0.15">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c r="AG828" s="1"/>
      <c r="AH828" s="4"/>
      <c r="AI828" s="4"/>
      <c r="AJ828" s="4"/>
      <c r="AK828" s="4"/>
      <c r="AL828" s="4"/>
      <c r="AM828" s="4"/>
      <c r="AN828" s="4"/>
      <c r="AO828" s="4"/>
      <c r="AP828" s="1"/>
      <c r="AQ828" s="4"/>
      <c r="AR828" s="4"/>
      <c r="AS828" s="4"/>
      <c r="AT828" s="4"/>
      <c r="AU828" s="4"/>
      <c r="AV828" s="4"/>
      <c r="AW828" s="4"/>
      <c r="AX828" s="4"/>
      <c r="AY828" s="4"/>
      <c r="AZ828" s="4"/>
      <c r="BA828" s="1"/>
      <c r="BB828" s="4"/>
      <c r="BC828" s="1"/>
      <c r="BD828" s="4"/>
      <c r="BE828" s="4"/>
    </row>
    <row r="829" spans="1:57" x14ac:dyDescent="0.15">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c r="AG829" s="1"/>
      <c r="AH829" s="4"/>
      <c r="AI829" s="4"/>
      <c r="AJ829" s="4"/>
      <c r="AK829" s="4"/>
      <c r="AL829" s="4"/>
      <c r="AM829" s="4"/>
      <c r="AN829" s="4"/>
      <c r="AO829" s="4"/>
      <c r="AP829" s="1"/>
      <c r="AQ829" s="4"/>
      <c r="AR829" s="4"/>
      <c r="AS829" s="4"/>
      <c r="AT829" s="4"/>
      <c r="AU829" s="4"/>
      <c r="AV829" s="4"/>
      <c r="AW829" s="4"/>
      <c r="AX829" s="4"/>
      <c r="AY829" s="4"/>
      <c r="AZ829" s="4"/>
      <c r="BA829" s="1"/>
      <c r="BB829" s="4"/>
      <c r="BC829" s="1"/>
      <c r="BD829" s="4"/>
      <c r="BE829" s="4"/>
    </row>
    <row r="830" spans="1:57" x14ac:dyDescent="0.15">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c r="AG830" s="1"/>
      <c r="AH830" s="4"/>
      <c r="AI830" s="4"/>
      <c r="AJ830" s="4"/>
      <c r="AK830" s="4"/>
      <c r="AL830" s="4"/>
      <c r="AM830" s="4"/>
      <c r="AN830" s="4"/>
      <c r="AO830" s="4"/>
      <c r="AP830" s="1"/>
      <c r="AQ830" s="4"/>
      <c r="AR830" s="4"/>
      <c r="AS830" s="4"/>
      <c r="AT830" s="4"/>
      <c r="AU830" s="4"/>
      <c r="AV830" s="4"/>
      <c r="AW830" s="4"/>
      <c r="AX830" s="4"/>
      <c r="AY830" s="4"/>
      <c r="AZ830" s="4"/>
      <c r="BA830" s="1"/>
      <c r="BB830" s="4"/>
      <c r="BC830" s="1"/>
      <c r="BD830" s="4"/>
      <c r="BE830" s="4"/>
    </row>
    <row r="831" spans="1:57" x14ac:dyDescent="0.15">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c r="AG831" s="1"/>
      <c r="AH831" s="4"/>
      <c r="AI831" s="4"/>
      <c r="AJ831" s="4"/>
      <c r="AK831" s="4"/>
      <c r="AL831" s="4"/>
      <c r="AM831" s="4"/>
      <c r="AN831" s="4"/>
      <c r="AO831" s="4"/>
      <c r="AP831" s="1"/>
      <c r="AQ831" s="4"/>
      <c r="AR831" s="4"/>
      <c r="AS831" s="4"/>
      <c r="AT831" s="4"/>
      <c r="AU831" s="4"/>
      <c r="AV831" s="4"/>
      <c r="AW831" s="4"/>
      <c r="AX831" s="4"/>
      <c r="AY831" s="4"/>
      <c r="AZ831" s="4"/>
      <c r="BA831" s="1"/>
      <c r="BB831" s="4"/>
      <c r="BC831" s="1"/>
      <c r="BD831" s="4"/>
      <c r="BE831" s="4"/>
    </row>
    <row r="832" spans="1:57" x14ac:dyDescent="0.15">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c r="AG832" s="1"/>
      <c r="AH832" s="4"/>
      <c r="AI832" s="4"/>
      <c r="AJ832" s="4"/>
      <c r="AK832" s="4"/>
      <c r="AL832" s="4"/>
      <c r="AM832" s="4"/>
      <c r="AN832" s="4"/>
      <c r="AO832" s="4"/>
      <c r="AP832" s="1"/>
      <c r="AQ832" s="4"/>
      <c r="AR832" s="4"/>
      <c r="AS832" s="4"/>
      <c r="AT832" s="4"/>
      <c r="AU832" s="4"/>
      <c r="AV832" s="4"/>
      <c r="AW832" s="4"/>
      <c r="AX832" s="4"/>
      <c r="AY832" s="4"/>
      <c r="AZ832" s="4"/>
      <c r="BA832" s="1"/>
      <c r="BB832" s="4"/>
      <c r="BC832" s="1"/>
      <c r="BD832" s="4"/>
      <c r="BE832" s="4"/>
    </row>
    <row r="833" spans="1:57" x14ac:dyDescent="0.15">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c r="AG833" s="1"/>
      <c r="AH833" s="4"/>
      <c r="AI833" s="4"/>
      <c r="AJ833" s="4"/>
      <c r="AK833" s="4"/>
      <c r="AL833" s="4"/>
      <c r="AM833" s="4"/>
      <c r="AN833" s="4"/>
      <c r="AO833" s="4"/>
      <c r="AP833" s="1"/>
      <c r="AQ833" s="4"/>
      <c r="AR833" s="4"/>
      <c r="AS833" s="4"/>
      <c r="AT833" s="4"/>
      <c r="AU833" s="4"/>
      <c r="AV833" s="4"/>
      <c r="AW833" s="4"/>
      <c r="AX833" s="4"/>
      <c r="AY833" s="4"/>
      <c r="AZ833" s="4"/>
      <c r="BA833" s="1"/>
      <c r="BB833" s="4"/>
      <c r="BC833" s="1"/>
      <c r="BD833" s="4"/>
      <c r="BE833" s="4"/>
    </row>
    <row r="834" spans="1:57" x14ac:dyDescent="0.15">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c r="AG834" s="1"/>
      <c r="AH834" s="4"/>
      <c r="AI834" s="4"/>
      <c r="AJ834" s="4"/>
      <c r="AK834" s="4"/>
      <c r="AL834" s="4"/>
      <c r="AM834" s="4"/>
      <c r="AN834" s="4"/>
      <c r="AO834" s="4"/>
      <c r="AP834" s="1"/>
      <c r="AQ834" s="4"/>
      <c r="AR834" s="4"/>
      <c r="AS834" s="4"/>
      <c r="AT834" s="4"/>
      <c r="AU834" s="4"/>
      <c r="AV834" s="4"/>
      <c r="AW834" s="4"/>
      <c r="AX834" s="4"/>
      <c r="AY834" s="4"/>
      <c r="AZ834" s="4"/>
      <c r="BA834" s="1"/>
      <c r="BB834" s="4"/>
      <c r="BC834" s="1"/>
      <c r="BD834" s="4"/>
      <c r="BE834" s="4"/>
    </row>
    <row r="835" spans="1:57" x14ac:dyDescent="0.1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c r="AG835" s="1"/>
      <c r="AH835" s="4"/>
      <c r="AI835" s="4"/>
      <c r="AJ835" s="4"/>
      <c r="AK835" s="4"/>
      <c r="AL835" s="4"/>
      <c r="AM835" s="4"/>
      <c r="AN835" s="4"/>
      <c r="AO835" s="4"/>
      <c r="AP835" s="1"/>
      <c r="AQ835" s="4"/>
      <c r="AR835" s="4"/>
      <c r="AS835" s="4"/>
      <c r="AT835" s="4"/>
      <c r="AU835" s="4"/>
      <c r="AV835" s="4"/>
      <c r="AW835" s="4"/>
      <c r="AX835" s="4"/>
      <c r="AY835" s="4"/>
      <c r="AZ835" s="4"/>
      <c r="BA835" s="1"/>
      <c r="BB835" s="4"/>
      <c r="BC835" s="1"/>
      <c r="BD835" s="4"/>
      <c r="BE835" s="4"/>
    </row>
    <row r="836" spans="1:57" x14ac:dyDescent="0.15">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c r="AG836" s="1"/>
      <c r="AH836" s="4"/>
      <c r="AI836" s="4"/>
      <c r="AJ836" s="4"/>
      <c r="AK836" s="4"/>
      <c r="AL836" s="4"/>
      <c r="AM836" s="4"/>
      <c r="AN836" s="4"/>
      <c r="AO836" s="4"/>
      <c r="AP836" s="1"/>
      <c r="AQ836" s="4"/>
      <c r="AR836" s="4"/>
      <c r="AS836" s="4"/>
      <c r="AT836" s="4"/>
      <c r="AU836" s="4"/>
      <c r="AV836" s="4"/>
      <c r="AW836" s="4"/>
      <c r="AX836" s="4"/>
      <c r="AY836" s="4"/>
      <c r="AZ836" s="4"/>
      <c r="BA836" s="1"/>
      <c r="BB836" s="4"/>
      <c r="BC836" s="1"/>
      <c r="BD836" s="4"/>
      <c r="BE836" s="4"/>
    </row>
    <row r="837" spans="1:57" x14ac:dyDescent="0.15">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c r="AG837" s="1"/>
      <c r="AH837" s="4"/>
      <c r="AI837" s="4"/>
      <c r="AJ837" s="4"/>
      <c r="AK837" s="4"/>
      <c r="AL837" s="4"/>
      <c r="AM837" s="4"/>
      <c r="AN837" s="4"/>
      <c r="AO837" s="4"/>
      <c r="AP837" s="1"/>
      <c r="AQ837" s="4"/>
      <c r="AR837" s="4"/>
      <c r="AS837" s="4"/>
      <c r="AT837" s="4"/>
      <c r="AU837" s="4"/>
      <c r="AV837" s="4"/>
      <c r="AW837" s="4"/>
      <c r="AX837" s="4"/>
      <c r="AY837" s="4"/>
      <c r="AZ837" s="4"/>
      <c r="BA837" s="1"/>
      <c r="BB837" s="4"/>
      <c r="BC837" s="1"/>
      <c r="BD837" s="4"/>
      <c r="BE837" s="4"/>
    </row>
    <row r="838" spans="1:57" x14ac:dyDescent="0.15">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c r="AG838" s="1"/>
      <c r="AH838" s="4"/>
      <c r="AI838" s="4"/>
      <c r="AJ838" s="4"/>
      <c r="AK838" s="4"/>
      <c r="AL838" s="4"/>
      <c r="AM838" s="4"/>
      <c r="AN838" s="4"/>
      <c r="AO838" s="4"/>
      <c r="AP838" s="1"/>
      <c r="AQ838" s="4"/>
      <c r="AR838" s="4"/>
      <c r="AS838" s="4"/>
      <c r="AT838" s="4"/>
      <c r="AU838" s="4"/>
      <c r="AV838" s="4"/>
      <c r="AW838" s="4"/>
      <c r="AX838" s="4"/>
      <c r="AY838" s="4"/>
      <c r="AZ838" s="4"/>
      <c r="BA838" s="1"/>
      <c r="BB838" s="4"/>
      <c r="BC838" s="1"/>
      <c r="BD838" s="4"/>
      <c r="BE838" s="4"/>
    </row>
    <row r="839" spans="1:57" x14ac:dyDescent="0.15">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c r="AG839" s="1"/>
      <c r="AH839" s="4"/>
      <c r="AI839" s="4"/>
      <c r="AJ839" s="4"/>
      <c r="AK839" s="4"/>
      <c r="AL839" s="4"/>
      <c r="AM839" s="4"/>
      <c r="AN839" s="4"/>
      <c r="AO839" s="4"/>
      <c r="AP839" s="1"/>
      <c r="AQ839" s="4"/>
      <c r="AR839" s="4"/>
      <c r="AS839" s="4"/>
      <c r="AT839" s="4"/>
      <c r="AU839" s="4"/>
      <c r="AV839" s="4"/>
      <c r="AW839" s="4"/>
      <c r="AX839" s="4"/>
      <c r="AY839" s="4"/>
      <c r="AZ839" s="4"/>
      <c r="BA839" s="1"/>
      <c r="BB839" s="4"/>
      <c r="BC839" s="1"/>
      <c r="BD839" s="4"/>
      <c r="BE839" s="4"/>
    </row>
    <row r="840" spans="1:57" x14ac:dyDescent="0.15">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c r="AG840" s="1"/>
      <c r="AH840" s="4"/>
      <c r="AI840" s="4"/>
      <c r="AJ840" s="4"/>
      <c r="AK840" s="4"/>
      <c r="AL840" s="4"/>
      <c r="AM840" s="4"/>
      <c r="AN840" s="4"/>
      <c r="AO840" s="4"/>
      <c r="AP840" s="1"/>
      <c r="AQ840" s="4"/>
      <c r="AR840" s="4"/>
      <c r="AS840" s="4"/>
      <c r="AT840" s="4"/>
      <c r="AU840" s="4"/>
      <c r="AV840" s="4"/>
      <c r="AW840" s="4"/>
      <c r="AX840" s="4"/>
      <c r="AY840" s="4"/>
      <c r="AZ840" s="4"/>
      <c r="BA840" s="1"/>
      <c r="BB840" s="4"/>
      <c r="BC840" s="1"/>
      <c r="BD840" s="4"/>
      <c r="BE840" s="4"/>
    </row>
    <row r="841" spans="1:57" x14ac:dyDescent="0.15">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c r="AG841" s="1"/>
      <c r="AH841" s="4"/>
      <c r="AI841" s="4"/>
      <c r="AJ841" s="4"/>
      <c r="AK841" s="4"/>
      <c r="AL841" s="4"/>
      <c r="AM841" s="4"/>
      <c r="AN841" s="4"/>
      <c r="AO841" s="4"/>
      <c r="AP841" s="1"/>
      <c r="AQ841" s="4"/>
      <c r="AR841" s="4"/>
      <c r="AS841" s="4"/>
      <c r="AT841" s="4"/>
      <c r="AU841" s="4"/>
      <c r="AV841" s="4"/>
      <c r="AW841" s="4"/>
      <c r="AX841" s="4"/>
      <c r="AY841" s="4"/>
      <c r="AZ841" s="4"/>
      <c r="BA841" s="1"/>
      <c r="BB841" s="4"/>
      <c r="BC841" s="1"/>
      <c r="BD841" s="4"/>
      <c r="BE841" s="4"/>
    </row>
    <row r="842" spans="1:57" x14ac:dyDescent="0.15">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c r="AG842" s="1"/>
      <c r="AH842" s="4"/>
      <c r="AI842" s="4"/>
      <c r="AJ842" s="4"/>
      <c r="AK842" s="4"/>
      <c r="AL842" s="4"/>
      <c r="AM842" s="4"/>
      <c r="AN842" s="4"/>
      <c r="AO842" s="4"/>
      <c r="AP842" s="1"/>
      <c r="AQ842" s="4"/>
      <c r="AR842" s="4"/>
      <c r="AS842" s="4"/>
      <c r="AT842" s="4"/>
      <c r="AU842" s="4"/>
      <c r="AV842" s="4"/>
      <c r="AW842" s="4"/>
      <c r="AX842" s="4"/>
      <c r="AY842" s="4"/>
      <c r="AZ842" s="4"/>
      <c r="BA842" s="1"/>
      <c r="BB842" s="4"/>
      <c r="BC842" s="1"/>
      <c r="BD842" s="4"/>
      <c r="BE842" s="4"/>
    </row>
    <row r="843" spans="1:57" x14ac:dyDescent="0.15">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c r="AG843" s="1"/>
      <c r="AH843" s="4"/>
      <c r="AI843" s="4"/>
      <c r="AJ843" s="4"/>
      <c r="AK843" s="4"/>
      <c r="AL843" s="4"/>
      <c r="AM843" s="4"/>
      <c r="AN843" s="4"/>
      <c r="AO843" s="4"/>
      <c r="AP843" s="1"/>
      <c r="AQ843" s="4"/>
      <c r="AR843" s="4"/>
      <c r="AS843" s="4"/>
      <c r="AT843" s="4"/>
      <c r="AU843" s="4"/>
      <c r="AV843" s="4"/>
      <c r="AW843" s="4"/>
      <c r="AX843" s="4"/>
      <c r="AY843" s="4"/>
      <c r="AZ843" s="4"/>
      <c r="BA843" s="1"/>
      <c r="BB843" s="4"/>
      <c r="BC843" s="1"/>
      <c r="BD843" s="4"/>
      <c r="BE843" s="4"/>
    </row>
    <row r="844" spans="1:57" x14ac:dyDescent="0.15">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c r="AG844" s="1"/>
      <c r="AH844" s="4"/>
      <c r="AI844" s="4"/>
      <c r="AJ844" s="4"/>
      <c r="AK844" s="4"/>
      <c r="AL844" s="4"/>
      <c r="AM844" s="4"/>
      <c r="AN844" s="4"/>
      <c r="AO844" s="4"/>
      <c r="AP844" s="1"/>
      <c r="AQ844" s="4"/>
      <c r="AR844" s="4"/>
      <c r="AS844" s="4"/>
      <c r="AT844" s="4"/>
      <c r="AU844" s="4"/>
      <c r="AV844" s="4"/>
      <c r="AW844" s="4"/>
      <c r="AX844" s="4"/>
      <c r="AY844" s="4"/>
      <c r="AZ844" s="4"/>
      <c r="BA844" s="1"/>
      <c r="BB844" s="4"/>
      <c r="BC844" s="1"/>
      <c r="BD844" s="4"/>
      <c r="BE844" s="4"/>
    </row>
    <row r="845" spans="1:57" x14ac:dyDescent="0.1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c r="AG845" s="1"/>
      <c r="AH845" s="4"/>
      <c r="AI845" s="4"/>
      <c r="AJ845" s="4"/>
      <c r="AK845" s="4"/>
      <c r="AL845" s="4"/>
      <c r="AM845" s="4"/>
      <c r="AN845" s="4"/>
      <c r="AO845" s="4"/>
      <c r="AP845" s="1"/>
      <c r="AQ845" s="4"/>
      <c r="AR845" s="4"/>
      <c r="AS845" s="4"/>
      <c r="AT845" s="4"/>
      <c r="AU845" s="4"/>
      <c r="AV845" s="4"/>
      <c r="AW845" s="4"/>
      <c r="AX845" s="4"/>
      <c r="AY845" s="4"/>
      <c r="AZ845" s="4"/>
      <c r="BA845" s="1"/>
      <c r="BB845" s="4"/>
      <c r="BC845" s="1"/>
      <c r="BD845" s="4"/>
      <c r="BE845" s="4"/>
    </row>
    <row r="846" spans="1:57" x14ac:dyDescent="0.15">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c r="AG846" s="1"/>
      <c r="AH846" s="4"/>
      <c r="AI846" s="4"/>
      <c r="AJ846" s="4"/>
      <c r="AK846" s="4"/>
      <c r="AL846" s="4"/>
      <c r="AM846" s="4"/>
      <c r="AN846" s="4"/>
      <c r="AO846" s="4"/>
      <c r="AP846" s="1"/>
      <c r="AQ846" s="4"/>
      <c r="AR846" s="4"/>
      <c r="AS846" s="4"/>
      <c r="AT846" s="4"/>
      <c r="AU846" s="4"/>
      <c r="AV846" s="4"/>
      <c r="AW846" s="4"/>
      <c r="AX846" s="4"/>
      <c r="AY846" s="4"/>
      <c r="AZ846" s="4"/>
      <c r="BA846" s="1"/>
      <c r="BB846" s="4"/>
      <c r="BC846" s="1"/>
      <c r="BD846" s="4"/>
      <c r="BE846" s="4"/>
    </row>
    <row r="847" spans="1:57" x14ac:dyDescent="0.15">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c r="AG847" s="1"/>
      <c r="AH847" s="4"/>
      <c r="AI847" s="4"/>
      <c r="AJ847" s="4"/>
      <c r="AK847" s="4"/>
      <c r="AL847" s="4"/>
      <c r="AM847" s="4"/>
      <c r="AN847" s="4"/>
      <c r="AO847" s="4"/>
      <c r="AP847" s="1"/>
      <c r="AQ847" s="4"/>
      <c r="AR847" s="4"/>
      <c r="AS847" s="4"/>
      <c r="AT847" s="4"/>
      <c r="AU847" s="4"/>
      <c r="AV847" s="4"/>
      <c r="AW847" s="4"/>
      <c r="AX847" s="4"/>
      <c r="AY847" s="4"/>
      <c r="AZ847" s="4"/>
      <c r="BA847" s="1"/>
      <c r="BB847" s="4"/>
      <c r="BC847" s="1"/>
      <c r="BD847" s="4"/>
      <c r="BE847" s="4"/>
    </row>
    <row r="848" spans="1:57" x14ac:dyDescent="0.15">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c r="AG848" s="1"/>
      <c r="AH848" s="4"/>
      <c r="AI848" s="4"/>
      <c r="AJ848" s="4"/>
      <c r="AK848" s="4"/>
      <c r="AL848" s="4"/>
      <c r="AM848" s="4"/>
      <c r="AN848" s="4"/>
      <c r="AO848" s="4"/>
      <c r="AP848" s="1"/>
      <c r="AQ848" s="4"/>
      <c r="AR848" s="4"/>
      <c r="AS848" s="4"/>
      <c r="AT848" s="4"/>
      <c r="AU848" s="4"/>
      <c r="AV848" s="4"/>
      <c r="AW848" s="4"/>
      <c r="AX848" s="4"/>
      <c r="AY848" s="4"/>
      <c r="AZ848" s="4"/>
      <c r="BA848" s="1"/>
      <c r="BB848" s="4"/>
      <c r="BC848" s="1"/>
      <c r="BD848" s="4"/>
      <c r="BE848" s="4"/>
    </row>
    <row r="849" spans="1:57" x14ac:dyDescent="0.15">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c r="AG849" s="1"/>
      <c r="AH849" s="4"/>
      <c r="AI849" s="4"/>
      <c r="AJ849" s="4"/>
      <c r="AK849" s="4"/>
      <c r="AL849" s="4"/>
      <c r="AM849" s="4"/>
      <c r="AN849" s="4"/>
      <c r="AO849" s="4"/>
      <c r="AP849" s="1"/>
      <c r="AQ849" s="4"/>
      <c r="AR849" s="4"/>
      <c r="AS849" s="4"/>
      <c r="AT849" s="4"/>
      <c r="AU849" s="4"/>
      <c r="AV849" s="4"/>
      <c r="AW849" s="4"/>
      <c r="AX849" s="4"/>
      <c r="AY849" s="4"/>
      <c r="AZ849" s="4"/>
      <c r="BA849" s="1"/>
      <c r="BB849" s="4"/>
      <c r="BC849" s="1"/>
      <c r="BD849" s="4"/>
      <c r="BE849" s="4"/>
    </row>
    <row r="850" spans="1:57" x14ac:dyDescent="0.15">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c r="AG850" s="1"/>
      <c r="AH850" s="4"/>
      <c r="AI850" s="4"/>
      <c r="AJ850" s="4"/>
      <c r="AK850" s="4"/>
      <c r="AL850" s="4"/>
      <c r="AM850" s="4"/>
      <c r="AN850" s="4"/>
      <c r="AO850" s="4"/>
      <c r="AP850" s="1"/>
      <c r="AQ850" s="4"/>
      <c r="AR850" s="4"/>
      <c r="AS850" s="4"/>
      <c r="AT850" s="4"/>
      <c r="AU850" s="4"/>
      <c r="AV850" s="4"/>
      <c r="AW850" s="4"/>
      <c r="AX850" s="4"/>
      <c r="AY850" s="4"/>
      <c r="AZ850" s="4"/>
      <c r="BA850" s="1"/>
      <c r="BB850" s="4"/>
      <c r="BC850" s="1"/>
      <c r="BD850" s="4"/>
      <c r="BE850" s="4"/>
    </row>
    <row r="851" spans="1:57" x14ac:dyDescent="0.15">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c r="AG851" s="1"/>
      <c r="AH851" s="4"/>
      <c r="AI851" s="4"/>
      <c r="AJ851" s="4"/>
      <c r="AK851" s="4"/>
      <c r="AL851" s="4"/>
      <c r="AM851" s="4"/>
      <c r="AN851" s="4"/>
      <c r="AO851" s="4"/>
      <c r="AP851" s="1"/>
      <c r="AQ851" s="4"/>
      <c r="AR851" s="4"/>
      <c r="AS851" s="4"/>
      <c r="AT851" s="4"/>
      <c r="AU851" s="4"/>
      <c r="AV851" s="4"/>
      <c r="AW851" s="4"/>
      <c r="AX851" s="4"/>
      <c r="AY851" s="4"/>
      <c r="AZ851" s="4"/>
      <c r="BA851" s="1"/>
      <c r="BB851" s="4"/>
      <c r="BC851" s="1"/>
      <c r="BD851" s="4"/>
      <c r="BE851" s="4"/>
    </row>
    <row r="852" spans="1:57" x14ac:dyDescent="0.15">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c r="AG852" s="1"/>
      <c r="AH852" s="4"/>
      <c r="AI852" s="4"/>
      <c r="AJ852" s="4"/>
      <c r="AK852" s="4"/>
      <c r="AL852" s="4"/>
      <c r="AM852" s="4"/>
      <c r="AN852" s="4"/>
      <c r="AO852" s="4"/>
      <c r="AP852" s="1"/>
      <c r="AQ852" s="4"/>
      <c r="AR852" s="4"/>
      <c r="AS852" s="4"/>
      <c r="AT852" s="4"/>
      <c r="AU852" s="4"/>
      <c r="AV852" s="4"/>
      <c r="AW852" s="4"/>
      <c r="AX852" s="4"/>
      <c r="AY852" s="4"/>
      <c r="AZ852" s="4"/>
      <c r="BA852" s="1"/>
      <c r="BB852" s="4"/>
      <c r="BC852" s="1"/>
      <c r="BD852" s="4"/>
      <c r="BE852" s="4"/>
    </row>
    <row r="853" spans="1:57" x14ac:dyDescent="0.15">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c r="AG853" s="1"/>
      <c r="AH853" s="4"/>
      <c r="AI853" s="4"/>
      <c r="AJ853" s="4"/>
      <c r="AK853" s="4"/>
      <c r="AL853" s="4"/>
      <c r="AM853" s="4"/>
      <c r="AN853" s="4"/>
      <c r="AO853" s="4"/>
      <c r="AP853" s="1"/>
      <c r="AQ853" s="4"/>
      <c r="AR853" s="4"/>
      <c r="AS853" s="4"/>
      <c r="AT853" s="4"/>
      <c r="AU853" s="4"/>
      <c r="AV853" s="4"/>
      <c r="AW853" s="4"/>
      <c r="AX853" s="4"/>
      <c r="AY853" s="4"/>
      <c r="AZ853" s="4"/>
      <c r="BA853" s="1"/>
      <c r="BB853" s="4"/>
      <c r="BC853" s="1"/>
      <c r="BD853" s="4"/>
      <c r="BE853" s="4"/>
    </row>
    <row r="854" spans="1:57" x14ac:dyDescent="0.15">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c r="AG854" s="1"/>
      <c r="AH854" s="4"/>
      <c r="AI854" s="4"/>
      <c r="AJ854" s="4"/>
      <c r="AK854" s="4"/>
      <c r="AL854" s="4"/>
      <c r="AM854" s="4"/>
      <c r="AN854" s="4"/>
      <c r="AO854" s="4"/>
      <c r="AP854" s="1"/>
      <c r="AQ854" s="4"/>
      <c r="AR854" s="4"/>
      <c r="AS854" s="4"/>
      <c r="AT854" s="4"/>
      <c r="AU854" s="4"/>
      <c r="AV854" s="4"/>
      <c r="AW854" s="4"/>
      <c r="AX854" s="4"/>
      <c r="AY854" s="4"/>
      <c r="AZ854" s="4"/>
      <c r="BA854" s="1"/>
      <c r="BB854" s="4"/>
      <c r="BC854" s="1"/>
      <c r="BD854" s="4"/>
      <c r="BE854" s="4"/>
    </row>
    <row r="855" spans="1:57" x14ac:dyDescent="0.1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c r="AG855" s="1"/>
      <c r="AH855" s="4"/>
      <c r="AI855" s="4"/>
      <c r="AJ855" s="4"/>
      <c r="AK855" s="4"/>
      <c r="AL855" s="4"/>
      <c r="AM855" s="4"/>
      <c r="AN855" s="4"/>
      <c r="AO855" s="4"/>
      <c r="AP855" s="1"/>
      <c r="AQ855" s="4"/>
      <c r="AR855" s="4"/>
      <c r="AS855" s="4"/>
      <c r="AT855" s="4"/>
      <c r="AU855" s="4"/>
      <c r="AV855" s="4"/>
      <c r="AW855" s="4"/>
      <c r="AX855" s="4"/>
      <c r="AY855" s="4"/>
      <c r="AZ855" s="4"/>
      <c r="BA855" s="1"/>
      <c r="BB855" s="4"/>
      <c r="BC855" s="1"/>
      <c r="BD855" s="4"/>
      <c r="BE855" s="4"/>
    </row>
    <row r="856" spans="1:57" x14ac:dyDescent="0.15">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c r="AG856" s="1"/>
      <c r="AH856" s="4"/>
      <c r="AI856" s="4"/>
      <c r="AJ856" s="4"/>
      <c r="AK856" s="4"/>
      <c r="AL856" s="4"/>
      <c r="AM856" s="4"/>
      <c r="AN856" s="4"/>
      <c r="AO856" s="4"/>
      <c r="AP856" s="1"/>
      <c r="AQ856" s="4"/>
      <c r="AR856" s="4"/>
      <c r="AS856" s="4"/>
      <c r="AT856" s="4"/>
      <c r="AU856" s="4"/>
      <c r="AV856" s="4"/>
      <c r="AW856" s="4"/>
      <c r="AX856" s="4"/>
      <c r="AY856" s="4"/>
      <c r="AZ856" s="4"/>
      <c r="BA856" s="1"/>
      <c r="BB856" s="4"/>
      <c r="BC856" s="1"/>
      <c r="BD856" s="4"/>
      <c r="BE856" s="4"/>
    </row>
    <row r="857" spans="1:57" x14ac:dyDescent="0.15">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c r="AG857" s="1"/>
      <c r="AH857" s="4"/>
      <c r="AI857" s="4"/>
      <c r="AJ857" s="4"/>
      <c r="AK857" s="4"/>
      <c r="AL857" s="4"/>
      <c r="AM857" s="4"/>
      <c r="AN857" s="4"/>
      <c r="AO857" s="4"/>
      <c r="AP857" s="1"/>
      <c r="AQ857" s="4"/>
      <c r="AR857" s="4"/>
      <c r="AS857" s="4"/>
      <c r="AT857" s="4"/>
      <c r="AU857" s="4"/>
      <c r="AV857" s="4"/>
      <c r="AW857" s="4"/>
      <c r="AX857" s="4"/>
      <c r="AY857" s="4"/>
      <c r="AZ857" s="4"/>
      <c r="BA857" s="1"/>
      <c r="BB857" s="4"/>
      <c r="BC857" s="1"/>
      <c r="BD857" s="4"/>
      <c r="BE857" s="4"/>
    </row>
    <row r="858" spans="1:57" x14ac:dyDescent="0.15">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c r="AG858" s="1"/>
      <c r="AH858" s="4"/>
      <c r="AI858" s="4"/>
      <c r="AJ858" s="4"/>
      <c r="AK858" s="4"/>
      <c r="AL858" s="4"/>
      <c r="AM858" s="4"/>
      <c r="AN858" s="4"/>
      <c r="AO858" s="4"/>
      <c r="AP858" s="1"/>
      <c r="AQ858" s="4"/>
      <c r="AR858" s="4"/>
      <c r="AS858" s="4"/>
      <c r="AT858" s="4"/>
      <c r="AU858" s="4"/>
      <c r="AV858" s="4"/>
      <c r="AW858" s="4"/>
      <c r="AX858" s="4"/>
      <c r="AY858" s="4"/>
      <c r="AZ858" s="4"/>
      <c r="BA858" s="1"/>
      <c r="BB858" s="4"/>
      <c r="BC858" s="1"/>
      <c r="BD858" s="4"/>
      <c r="BE858" s="4"/>
    </row>
    <row r="859" spans="1:57" x14ac:dyDescent="0.15">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c r="AG859" s="1"/>
      <c r="AH859" s="4"/>
      <c r="AI859" s="4"/>
      <c r="AJ859" s="4"/>
      <c r="AK859" s="4"/>
      <c r="AL859" s="4"/>
      <c r="AM859" s="4"/>
      <c r="AN859" s="4"/>
      <c r="AO859" s="4"/>
      <c r="AP859" s="1"/>
      <c r="AQ859" s="4"/>
      <c r="AR859" s="4"/>
      <c r="AS859" s="4"/>
      <c r="AT859" s="4"/>
      <c r="AU859" s="4"/>
      <c r="AV859" s="4"/>
      <c r="AW859" s="4"/>
      <c r="AX859" s="4"/>
      <c r="AY859" s="4"/>
      <c r="AZ859" s="4"/>
      <c r="BA859" s="1"/>
      <c r="BB859" s="4"/>
      <c r="BC859" s="1"/>
      <c r="BD859" s="4"/>
      <c r="BE859" s="4"/>
    </row>
    <row r="860" spans="1:57" x14ac:dyDescent="0.15">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c r="AG860" s="1"/>
      <c r="AH860" s="4"/>
      <c r="AI860" s="4"/>
      <c r="AJ860" s="4"/>
      <c r="AK860" s="4"/>
      <c r="AL860" s="4"/>
      <c r="AM860" s="4"/>
      <c r="AN860" s="4"/>
      <c r="AO860" s="4"/>
      <c r="AP860" s="1"/>
      <c r="AQ860" s="4"/>
      <c r="AR860" s="4"/>
      <c r="AS860" s="4"/>
      <c r="AT860" s="4"/>
      <c r="AU860" s="4"/>
      <c r="AV860" s="4"/>
      <c r="AW860" s="4"/>
      <c r="AX860" s="4"/>
      <c r="AY860" s="4"/>
      <c r="AZ860" s="4"/>
      <c r="BA860" s="1"/>
      <c r="BB860" s="4"/>
      <c r="BC860" s="1"/>
      <c r="BD860" s="4"/>
      <c r="BE860" s="4"/>
    </row>
    <row r="861" spans="1:57" x14ac:dyDescent="0.15">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c r="AG861" s="1"/>
      <c r="AH861" s="4"/>
      <c r="AI861" s="4"/>
      <c r="AJ861" s="4"/>
      <c r="AK861" s="4"/>
      <c r="AL861" s="4"/>
      <c r="AM861" s="4"/>
      <c r="AN861" s="4"/>
      <c r="AO861" s="4"/>
      <c r="AP861" s="1"/>
      <c r="AQ861" s="4"/>
      <c r="AR861" s="4"/>
      <c r="AS861" s="4"/>
      <c r="AT861" s="4"/>
      <c r="AU861" s="4"/>
      <c r="AV861" s="4"/>
      <c r="AW861" s="4"/>
      <c r="AX861" s="4"/>
      <c r="AY861" s="4"/>
      <c r="AZ861" s="4"/>
      <c r="BA861" s="1"/>
      <c r="BB861" s="4"/>
      <c r="BC861" s="1"/>
      <c r="BD861" s="4"/>
      <c r="BE861" s="4"/>
    </row>
    <row r="862" spans="1:57" x14ac:dyDescent="0.15">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c r="AG862" s="1"/>
      <c r="AH862" s="4"/>
      <c r="AI862" s="4"/>
      <c r="AJ862" s="4"/>
      <c r="AK862" s="4"/>
      <c r="AL862" s="4"/>
      <c r="AM862" s="4"/>
      <c r="AN862" s="4"/>
      <c r="AO862" s="4"/>
      <c r="AP862" s="1"/>
      <c r="AQ862" s="4"/>
      <c r="AR862" s="4"/>
      <c r="AS862" s="4"/>
      <c r="AT862" s="4"/>
      <c r="AU862" s="4"/>
      <c r="AV862" s="4"/>
      <c r="AW862" s="4"/>
      <c r="AX862" s="4"/>
      <c r="AY862" s="4"/>
      <c r="AZ862" s="4"/>
      <c r="BA862" s="1"/>
      <c r="BB862" s="4"/>
      <c r="BC862" s="1"/>
      <c r="BD862" s="4"/>
      <c r="BE862" s="4"/>
    </row>
    <row r="863" spans="1:57" x14ac:dyDescent="0.15">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c r="AG863" s="1"/>
      <c r="AH863" s="4"/>
      <c r="AI863" s="4"/>
      <c r="AJ863" s="4"/>
      <c r="AK863" s="4"/>
      <c r="AL863" s="4"/>
      <c r="AM863" s="4"/>
      <c r="AN863" s="4"/>
      <c r="AO863" s="4"/>
      <c r="AP863" s="1"/>
      <c r="AQ863" s="4"/>
      <c r="AR863" s="4"/>
      <c r="AS863" s="4"/>
      <c r="AT863" s="4"/>
      <c r="AU863" s="4"/>
      <c r="AV863" s="4"/>
      <c r="AW863" s="4"/>
      <c r="AX863" s="4"/>
      <c r="AY863" s="4"/>
      <c r="AZ863" s="4"/>
      <c r="BA863" s="1"/>
      <c r="BB863" s="4"/>
      <c r="BC863" s="1"/>
      <c r="BD863" s="4"/>
      <c r="BE863" s="4"/>
    </row>
    <row r="864" spans="1:57" x14ac:dyDescent="0.15">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c r="AG864" s="1"/>
      <c r="AH864" s="4"/>
      <c r="AI864" s="4"/>
      <c r="AJ864" s="4"/>
      <c r="AK864" s="4"/>
      <c r="AL864" s="4"/>
      <c r="AM864" s="4"/>
      <c r="AN864" s="4"/>
      <c r="AO864" s="4"/>
      <c r="AP864" s="1"/>
      <c r="AQ864" s="4"/>
      <c r="AR864" s="4"/>
      <c r="AS864" s="4"/>
      <c r="AT864" s="4"/>
      <c r="AU864" s="4"/>
      <c r="AV864" s="4"/>
      <c r="AW864" s="4"/>
      <c r="AX864" s="4"/>
      <c r="AY864" s="4"/>
      <c r="AZ864" s="4"/>
      <c r="BA864" s="1"/>
      <c r="BB864" s="4"/>
      <c r="BC864" s="1"/>
      <c r="BD864" s="4"/>
      <c r="BE864" s="4"/>
    </row>
    <row r="865" spans="1:57" x14ac:dyDescent="0.1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c r="AG865" s="1"/>
      <c r="AH865" s="4"/>
      <c r="AI865" s="4"/>
      <c r="AJ865" s="4"/>
      <c r="AK865" s="4"/>
      <c r="AL865" s="4"/>
      <c r="AM865" s="4"/>
      <c r="AN865" s="4"/>
      <c r="AO865" s="4"/>
      <c r="AP865" s="1"/>
      <c r="AQ865" s="4"/>
      <c r="AR865" s="4"/>
      <c r="AS865" s="4"/>
      <c r="AT865" s="4"/>
      <c r="AU865" s="4"/>
      <c r="AV865" s="4"/>
      <c r="AW865" s="4"/>
      <c r="AX865" s="4"/>
      <c r="AY865" s="4"/>
      <c r="AZ865" s="4"/>
      <c r="BA865" s="1"/>
      <c r="BB865" s="4"/>
      <c r="BC865" s="1"/>
      <c r="BD865" s="4"/>
      <c r="BE865" s="4"/>
    </row>
    <row r="866" spans="1:57" x14ac:dyDescent="0.15">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c r="AG866" s="1"/>
      <c r="AH866" s="4"/>
      <c r="AI866" s="4"/>
      <c r="AJ866" s="4"/>
      <c r="AK866" s="4"/>
      <c r="AL866" s="4"/>
      <c r="AM866" s="4"/>
      <c r="AN866" s="4"/>
      <c r="AO866" s="4"/>
      <c r="AP866" s="1"/>
      <c r="AQ866" s="4"/>
      <c r="AR866" s="4"/>
      <c r="AS866" s="4"/>
      <c r="AT866" s="4"/>
      <c r="AU866" s="4"/>
      <c r="AV866" s="4"/>
      <c r="AW866" s="4"/>
      <c r="AX866" s="4"/>
      <c r="AY866" s="4"/>
      <c r="AZ866" s="4"/>
      <c r="BA866" s="1"/>
      <c r="BB866" s="4"/>
      <c r="BC866" s="1"/>
      <c r="BD866" s="4"/>
      <c r="BE866" s="4"/>
    </row>
    <row r="867" spans="1:57" x14ac:dyDescent="0.15">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c r="AG867" s="1"/>
      <c r="AH867" s="4"/>
      <c r="AI867" s="4"/>
      <c r="AJ867" s="4"/>
      <c r="AK867" s="4"/>
      <c r="AL867" s="4"/>
      <c r="AM867" s="4"/>
      <c r="AN867" s="4"/>
      <c r="AO867" s="4"/>
      <c r="AP867" s="1"/>
      <c r="AQ867" s="4"/>
      <c r="AR867" s="4"/>
      <c r="AS867" s="4"/>
      <c r="AT867" s="4"/>
      <c r="AU867" s="4"/>
      <c r="AV867" s="4"/>
      <c r="AW867" s="4"/>
      <c r="AX867" s="4"/>
      <c r="AY867" s="4"/>
      <c r="AZ867" s="4"/>
      <c r="BA867" s="1"/>
      <c r="BB867" s="4"/>
      <c r="BC867" s="1"/>
      <c r="BD867" s="4"/>
      <c r="BE867" s="4"/>
    </row>
    <row r="868" spans="1:57" x14ac:dyDescent="0.15">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c r="AG868" s="1"/>
      <c r="AH868" s="4"/>
      <c r="AI868" s="4"/>
      <c r="AJ868" s="4"/>
      <c r="AK868" s="4"/>
      <c r="AL868" s="4"/>
      <c r="AM868" s="4"/>
      <c r="AN868" s="4"/>
      <c r="AO868" s="4"/>
      <c r="AP868" s="1"/>
      <c r="AQ868" s="4"/>
      <c r="AR868" s="4"/>
      <c r="AS868" s="4"/>
      <c r="AT868" s="4"/>
      <c r="AU868" s="4"/>
      <c r="AV868" s="4"/>
      <c r="AW868" s="4"/>
      <c r="AX868" s="4"/>
      <c r="AY868" s="4"/>
      <c r="AZ868" s="4"/>
      <c r="BA868" s="1"/>
      <c r="BB868" s="4"/>
      <c r="BC868" s="1"/>
      <c r="BD868" s="4"/>
      <c r="BE868" s="4"/>
    </row>
    <row r="869" spans="1:57" x14ac:dyDescent="0.15">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c r="AG869" s="1"/>
      <c r="AH869" s="4"/>
      <c r="AI869" s="4"/>
      <c r="AJ869" s="4"/>
      <c r="AK869" s="4"/>
      <c r="AL869" s="4"/>
      <c r="AM869" s="4"/>
      <c r="AN869" s="4"/>
      <c r="AO869" s="4"/>
      <c r="AP869" s="1"/>
      <c r="AQ869" s="4"/>
      <c r="AR869" s="4"/>
      <c r="AS869" s="4"/>
      <c r="AT869" s="4"/>
      <c r="AU869" s="4"/>
      <c r="AV869" s="4"/>
      <c r="AW869" s="4"/>
      <c r="AX869" s="4"/>
      <c r="AY869" s="4"/>
      <c r="AZ869" s="4"/>
      <c r="BA869" s="1"/>
      <c r="BB869" s="4"/>
      <c r="BC869" s="1"/>
      <c r="BD869" s="4"/>
      <c r="BE869" s="4"/>
    </row>
    <row r="870" spans="1:57" x14ac:dyDescent="0.15">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c r="AG870" s="1"/>
      <c r="AH870" s="4"/>
      <c r="AI870" s="4"/>
      <c r="AJ870" s="4"/>
      <c r="AK870" s="4"/>
      <c r="AL870" s="4"/>
      <c r="AM870" s="4"/>
      <c r="AN870" s="4"/>
      <c r="AO870" s="4"/>
      <c r="AP870" s="1"/>
      <c r="AQ870" s="4"/>
      <c r="AR870" s="4"/>
      <c r="AS870" s="4"/>
      <c r="AT870" s="4"/>
      <c r="AU870" s="4"/>
      <c r="AV870" s="4"/>
      <c r="AW870" s="4"/>
      <c r="AX870" s="4"/>
      <c r="AY870" s="4"/>
      <c r="AZ870" s="4"/>
      <c r="BA870" s="1"/>
      <c r="BB870" s="4"/>
      <c r="BC870" s="1"/>
      <c r="BD870" s="4"/>
      <c r="BE870" s="4"/>
    </row>
    <row r="871" spans="1:57" x14ac:dyDescent="0.15">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c r="AG871" s="1"/>
      <c r="AH871" s="4"/>
      <c r="AI871" s="4"/>
      <c r="AJ871" s="4"/>
      <c r="AK871" s="4"/>
      <c r="AL871" s="4"/>
      <c r="AM871" s="4"/>
      <c r="AN871" s="4"/>
      <c r="AO871" s="4"/>
      <c r="AP871" s="1"/>
      <c r="AQ871" s="4"/>
      <c r="AR871" s="4"/>
      <c r="AS871" s="4"/>
      <c r="AT871" s="4"/>
      <c r="AU871" s="4"/>
      <c r="AV871" s="4"/>
      <c r="AW871" s="4"/>
      <c r="AX871" s="4"/>
      <c r="AY871" s="4"/>
      <c r="AZ871" s="4"/>
      <c r="BA871" s="1"/>
      <c r="BB871" s="4"/>
      <c r="BC871" s="1"/>
      <c r="BD871" s="4"/>
      <c r="BE871" s="4"/>
    </row>
    <row r="872" spans="1:57" x14ac:dyDescent="0.15">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c r="AG872" s="1"/>
      <c r="AH872" s="4"/>
      <c r="AI872" s="4"/>
      <c r="AJ872" s="4"/>
      <c r="AK872" s="4"/>
      <c r="AL872" s="4"/>
      <c r="AM872" s="4"/>
      <c r="AN872" s="4"/>
      <c r="AO872" s="4"/>
      <c r="AP872" s="1"/>
      <c r="AQ872" s="4"/>
      <c r="AR872" s="4"/>
      <c r="AS872" s="4"/>
      <c r="AT872" s="4"/>
      <c r="AU872" s="4"/>
      <c r="AV872" s="4"/>
      <c r="AW872" s="4"/>
      <c r="AX872" s="4"/>
      <c r="AY872" s="4"/>
      <c r="AZ872" s="4"/>
      <c r="BA872" s="1"/>
      <c r="BB872" s="4"/>
      <c r="BC872" s="1"/>
      <c r="BD872" s="4"/>
      <c r="BE872" s="4"/>
    </row>
    <row r="873" spans="1:57" x14ac:dyDescent="0.15">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c r="AG873" s="1"/>
      <c r="AH873" s="4"/>
      <c r="AI873" s="4"/>
      <c r="AJ873" s="4"/>
      <c r="AK873" s="4"/>
      <c r="AL873" s="4"/>
      <c r="AM873" s="4"/>
      <c r="AN873" s="4"/>
      <c r="AO873" s="4"/>
      <c r="AP873" s="1"/>
      <c r="AQ873" s="4"/>
      <c r="AR873" s="4"/>
      <c r="AS873" s="4"/>
      <c r="AT873" s="4"/>
      <c r="AU873" s="4"/>
      <c r="AV873" s="4"/>
      <c r="AW873" s="4"/>
      <c r="AX873" s="4"/>
      <c r="AY873" s="4"/>
      <c r="AZ873" s="4"/>
      <c r="BA873" s="1"/>
      <c r="BB873" s="4"/>
      <c r="BC873" s="1"/>
      <c r="BD873" s="4"/>
      <c r="BE873" s="4"/>
    </row>
    <row r="874" spans="1:57" x14ac:dyDescent="0.15">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c r="AG874" s="1"/>
      <c r="AH874" s="4"/>
      <c r="AI874" s="4"/>
      <c r="AJ874" s="4"/>
      <c r="AK874" s="4"/>
      <c r="AL874" s="4"/>
      <c r="AM874" s="4"/>
      <c r="AN874" s="4"/>
      <c r="AO874" s="4"/>
      <c r="AP874" s="1"/>
      <c r="AQ874" s="4"/>
      <c r="AR874" s="4"/>
      <c r="AS874" s="4"/>
      <c r="AT874" s="4"/>
      <c r="AU874" s="4"/>
      <c r="AV874" s="4"/>
      <c r="AW874" s="4"/>
      <c r="AX874" s="4"/>
      <c r="AY874" s="4"/>
      <c r="AZ874" s="4"/>
      <c r="BA874" s="1"/>
      <c r="BB874" s="4"/>
      <c r="BC874" s="1"/>
      <c r="BD874" s="4"/>
      <c r="BE874" s="4"/>
    </row>
    <row r="875" spans="1:57" x14ac:dyDescent="0.1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c r="AG875" s="1"/>
      <c r="AH875" s="4"/>
      <c r="AI875" s="4"/>
      <c r="AJ875" s="4"/>
      <c r="AK875" s="4"/>
      <c r="AL875" s="4"/>
      <c r="AM875" s="4"/>
      <c r="AN875" s="4"/>
      <c r="AO875" s="4"/>
      <c r="AP875" s="1"/>
      <c r="AQ875" s="4"/>
      <c r="AR875" s="4"/>
      <c r="AS875" s="4"/>
      <c r="AT875" s="4"/>
      <c r="AU875" s="4"/>
      <c r="AV875" s="4"/>
      <c r="AW875" s="4"/>
      <c r="AX875" s="4"/>
      <c r="AY875" s="4"/>
      <c r="AZ875" s="4"/>
      <c r="BA875" s="1"/>
      <c r="BB875" s="4"/>
      <c r="BC875" s="1"/>
      <c r="BD875" s="4"/>
      <c r="BE875" s="4"/>
    </row>
    <row r="876" spans="1:57" x14ac:dyDescent="0.15">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c r="AG876" s="1"/>
      <c r="AH876" s="4"/>
      <c r="AI876" s="4"/>
      <c r="AJ876" s="4"/>
      <c r="AK876" s="4"/>
      <c r="AL876" s="4"/>
      <c r="AM876" s="4"/>
      <c r="AN876" s="4"/>
      <c r="AO876" s="4"/>
      <c r="AP876" s="1"/>
      <c r="AQ876" s="4"/>
      <c r="AR876" s="4"/>
      <c r="AS876" s="4"/>
      <c r="AT876" s="4"/>
      <c r="AU876" s="4"/>
      <c r="AV876" s="4"/>
      <c r="AW876" s="4"/>
      <c r="AX876" s="4"/>
      <c r="AY876" s="4"/>
      <c r="AZ876" s="4"/>
      <c r="BA876" s="1"/>
      <c r="BB876" s="4"/>
      <c r="BC876" s="1"/>
      <c r="BD876" s="4"/>
      <c r="BE876" s="4"/>
    </row>
    <row r="877" spans="1:57" x14ac:dyDescent="0.15">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c r="AG877" s="1"/>
      <c r="AH877" s="4"/>
      <c r="AI877" s="4"/>
      <c r="AJ877" s="4"/>
      <c r="AK877" s="4"/>
      <c r="AL877" s="4"/>
      <c r="AM877" s="4"/>
      <c r="AN877" s="4"/>
      <c r="AO877" s="4"/>
      <c r="AP877" s="1"/>
      <c r="AQ877" s="4"/>
      <c r="AR877" s="4"/>
      <c r="AS877" s="4"/>
      <c r="AT877" s="4"/>
      <c r="AU877" s="4"/>
      <c r="AV877" s="4"/>
      <c r="AW877" s="4"/>
      <c r="AX877" s="4"/>
      <c r="AY877" s="4"/>
      <c r="AZ877" s="4"/>
      <c r="BA877" s="1"/>
      <c r="BB877" s="4"/>
      <c r="BC877" s="1"/>
      <c r="BD877" s="4"/>
      <c r="BE877" s="4"/>
    </row>
    <row r="878" spans="1:57" x14ac:dyDescent="0.15">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c r="AG878" s="1"/>
      <c r="AH878" s="4"/>
      <c r="AI878" s="4"/>
      <c r="AJ878" s="4"/>
      <c r="AK878" s="4"/>
      <c r="AL878" s="4"/>
      <c r="AM878" s="4"/>
      <c r="AN878" s="4"/>
      <c r="AO878" s="4"/>
      <c r="AP878" s="1"/>
      <c r="AQ878" s="4"/>
      <c r="AR878" s="4"/>
      <c r="AS878" s="4"/>
      <c r="AT878" s="4"/>
      <c r="AU878" s="4"/>
      <c r="AV878" s="4"/>
      <c r="AW878" s="4"/>
      <c r="AX878" s="4"/>
      <c r="AY878" s="4"/>
      <c r="AZ878" s="4"/>
      <c r="BA878" s="1"/>
      <c r="BB878" s="4"/>
      <c r="BC878" s="1"/>
      <c r="BD878" s="4"/>
      <c r="BE878" s="4"/>
    </row>
    <row r="879" spans="1:57" x14ac:dyDescent="0.15">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c r="AG879" s="1"/>
      <c r="AH879" s="4"/>
      <c r="AI879" s="4"/>
      <c r="AJ879" s="4"/>
      <c r="AK879" s="4"/>
      <c r="AL879" s="4"/>
      <c r="AM879" s="4"/>
      <c r="AN879" s="4"/>
      <c r="AO879" s="4"/>
      <c r="AP879" s="1"/>
      <c r="AQ879" s="4"/>
      <c r="AR879" s="4"/>
      <c r="AS879" s="4"/>
      <c r="AT879" s="4"/>
      <c r="AU879" s="4"/>
      <c r="AV879" s="4"/>
      <c r="AW879" s="4"/>
      <c r="AX879" s="4"/>
      <c r="AY879" s="4"/>
      <c r="AZ879" s="4"/>
      <c r="BA879" s="1"/>
      <c r="BB879" s="4"/>
      <c r="BC879" s="1"/>
      <c r="BD879" s="4"/>
      <c r="BE879" s="4"/>
    </row>
    <row r="880" spans="1:57" x14ac:dyDescent="0.15">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c r="AG880" s="1"/>
      <c r="AH880" s="4"/>
      <c r="AI880" s="4"/>
      <c r="AJ880" s="4"/>
      <c r="AK880" s="4"/>
      <c r="AL880" s="4"/>
      <c r="AM880" s="4"/>
      <c r="AN880" s="4"/>
      <c r="AO880" s="4"/>
      <c r="AP880" s="1"/>
      <c r="AQ880" s="4"/>
      <c r="AR880" s="4"/>
      <c r="AS880" s="4"/>
      <c r="AT880" s="4"/>
      <c r="AU880" s="4"/>
      <c r="AV880" s="4"/>
      <c r="AW880" s="4"/>
      <c r="AX880" s="4"/>
      <c r="AY880" s="4"/>
      <c r="AZ880" s="4"/>
      <c r="BA880" s="1"/>
      <c r="BB880" s="4"/>
      <c r="BC880" s="1"/>
      <c r="BD880" s="4"/>
      <c r="BE880" s="4"/>
    </row>
    <row r="881" spans="1:57" x14ac:dyDescent="0.15">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c r="AG881" s="1"/>
      <c r="AH881" s="4"/>
      <c r="AI881" s="4"/>
      <c r="AJ881" s="4"/>
      <c r="AK881" s="4"/>
      <c r="AL881" s="4"/>
      <c r="AM881" s="4"/>
      <c r="AN881" s="4"/>
      <c r="AO881" s="4"/>
      <c r="AP881" s="1"/>
      <c r="AQ881" s="4"/>
      <c r="AR881" s="4"/>
      <c r="AS881" s="4"/>
      <c r="AT881" s="4"/>
      <c r="AU881" s="4"/>
      <c r="AV881" s="4"/>
      <c r="AW881" s="4"/>
      <c r="AX881" s="4"/>
      <c r="AY881" s="4"/>
      <c r="AZ881" s="4"/>
      <c r="BA881" s="1"/>
      <c r="BB881" s="4"/>
      <c r="BC881" s="1"/>
      <c r="BD881" s="4"/>
      <c r="BE881" s="4"/>
    </row>
    <row r="882" spans="1:57" x14ac:dyDescent="0.15">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c r="AG882" s="1"/>
      <c r="AH882" s="4"/>
      <c r="AI882" s="4"/>
      <c r="AJ882" s="4"/>
      <c r="AK882" s="4"/>
      <c r="AL882" s="4"/>
      <c r="AM882" s="4"/>
      <c r="AN882" s="4"/>
      <c r="AO882" s="4"/>
      <c r="AP882" s="1"/>
      <c r="AQ882" s="4"/>
      <c r="AR882" s="4"/>
      <c r="AS882" s="4"/>
      <c r="AT882" s="4"/>
      <c r="AU882" s="4"/>
      <c r="AV882" s="4"/>
      <c r="AW882" s="4"/>
      <c r="AX882" s="4"/>
      <c r="AY882" s="4"/>
      <c r="AZ882" s="4"/>
      <c r="BA882" s="1"/>
      <c r="BB882" s="4"/>
      <c r="BC882" s="1"/>
      <c r="BD882" s="4"/>
      <c r="BE882" s="4"/>
    </row>
    <row r="883" spans="1:57" x14ac:dyDescent="0.15">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c r="AG883" s="1"/>
      <c r="AH883" s="4"/>
      <c r="AI883" s="4"/>
      <c r="AJ883" s="4"/>
      <c r="AK883" s="4"/>
      <c r="AL883" s="4"/>
      <c r="AM883" s="4"/>
      <c r="AN883" s="4"/>
      <c r="AO883" s="4"/>
      <c r="AP883" s="1"/>
      <c r="AQ883" s="4"/>
      <c r="AR883" s="4"/>
      <c r="AS883" s="4"/>
      <c r="AT883" s="4"/>
      <c r="AU883" s="4"/>
      <c r="AV883" s="4"/>
      <c r="AW883" s="4"/>
      <c r="AX883" s="4"/>
      <c r="AY883" s="4"/>
      <c r="AZ883" s="4"/>
      <c r="BA883" s="1"/>
      <c r="BB883" s="4"/>
      <c r="BC883" s="1"/>
      <c r="BD883" s="4"/>
      <c r="BE883" s="4"/>
    </row>
    <row r="884" spans="1:57" x14ac:dyDescent="0.15">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c r="AG884" s="1"/>
      <c r="AH884" s="4"/>
      <c r="AI884" s="4"/>
      <c r="AJ884" s="4"/>
      <c r="AK884" s="4"/>
      <c r="AL884" s="4"/>
      <c r="AM884" s="4"/>
      <c r="AN884" s="4"/>
      <c r="AO884" s="4"/>
      <c r="AP884" s="1"/>
      <c r="AQ884" s="4"/>
      <c r="AR884" s="4"/>
      <c r="AS884" s="4"/>
      <c r="AT884" s="4"/>
      <c r="AU884" s="4"/>
      <c r="AV884" s="4"/>
      <c r="AW884" s="4"/>
      <c r="AX884" s="4"/>
      <c r="AY884" s="4"/>
      <c r="AZ884" s="4"/>
      <c r="BA884" s="1"/>
      <c r="BB884" s="4"/>
      <c r="BC884" s="1"/>
      <c r="BD884" s="4"/>
      <c r="BE884" s="4"/>
    </row>
    <row r="885" spans="1:57" x14ac:dyDescent="0.1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c r="AG885" s="1"/>
      <c r="AH885" s="4"/>
      <c r="AI885" s="4"/>
      <c r="AJ885" s="4"/>
      <c r="AK885" s="4"/>
      <c r="AL885" s="4"/>
      <c r="AM885" s="4"/>
      <c r="AN885" s="4"/>
      <c r="AO885" s="4"/>
      <c r="AP885" s="1"/>
      <c r="AQ885" s="4"/>
      <c r="AR885" s="4"/>
      <c r="AS885" s="4"/>
      <c r="AT885" s="4"/>
      <c r="AU885" s="4"/>
      <c r="AV885" s="4"/>
      <c r="AW885" s="4"/>
      <c r="AX885" s="4"/>
      <c r="AY885" s="4"/>
      <c r="AZ885" s="4"/>
      <c r="BA885" s="1"/>
      <c r="BB885" s="4"/>
      <c r="BC885" s="1"/>
      <c r="BD885" s="4"/>
      <c r="BE885" s="4"/>
    </row>
    <row r="886" spans="1:57" x14ac:dyDescent="0.15">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c r="AG886" s="1"/>
      <c r="AH886" s="4"/>
      <c r="AI886" s="4"/>
      <c r="AJ886" s="4"/>
      <c r="AK886" s="4"/>
      <c r="AL886" s="4"/>
      <c r="AM886" s="4"/>
      <c r="AN886" s="4"/>
      <c r="AO886" s="4"/>
      <c r="AP886" s="1"/>
      <c r="AQ886" s="4"/>
      <c r="AR886" s="4"/>
      <c r="AS886" s="4"/>
      <c r="AT886" s="4"/>
      <c r="AU886" s="4"/>
      <c r="AV886" s="4"/>
      <c r="AW886" s="4"/>
      <c r="AX886" s="4"/>
      <c r="AY886" s="4"/>
      <c r="AZ886" s="4"/>
      <c r="BA886" s="1"/>
      <c r="BB886" s="4"/>
      <c r="BC886" s="1"/>
      <c r="BD886" s="4"/>
      <c r="BE886" s="4"/>
    </row>
    <row r="887" spans="1:57" x14ac:dyDescent="0.15">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c r="AG887" s="1"/>
      <c r="AH887" s="4"/>
      <c r="AI887" s="4"/>
      <c r="AJ887" s="4"/>
      <c r="AK887" s="4"/>
      <c r="AL887" s="4"/>
      <c r="AM887" s="4"/>
      <c r="AN887" s="4"/>
      <c r="AO887" s="4"/>
      <c r="AP887" s="1"/>
      <c r="AQ887" s="4"/>
      <c r="AR887" s="4"/>
      <c r="AS887" s="4"/>
      <c r="AT887" s="4"/>
      <c r="AU887" s="4"/>
      <c r="AV887" s="4"/>
      <c r="AW887" s="4"/>
      <c r="AX887" s="4"/>
      <c r="AY887" s="4"/>
      <c r="AZ887" s="4"/>
      <c r="BA887" s="1"/>
      <c r="BB887" s="4"/>
      <c r="BC887" s="1"/>
      <c r="BD887" s="4"/>
      <c r="BE887" s="4"/>
    </row>
    <row r="888" spans="1:57" x14ac:dyDescent="0.15">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c r="AG888" s="1"/>
      <c r="AH888" s="4"/>
      <c r="AI888" s="4"/>
      <c r="AJ888" s="4"/>
      <c r="AK888" s="4"/>
      <c r="AL888" s="4"/>
      <c r="AM888" s="4"/>
      <c r="AN888" s="4"/>
      <c r="AO888" s="4"/>
      <c r="AP888" s="1"/>
      <c r="AQ888" s="4"/>
      <c r="AR888" s="4"/>
      <c r="AS888" s="4"/>
      <c r="AT888" s="4"/>
      <c r="AU888" s="4"/>
      <c r="AV888" s="4"/>
      <c r="AW888" s="4"/>
      <c r="AX888" s="4"/>
      <c r="AY888" s="4"/>
      <c r="AZ888" s="4"/>
      <c r="BA888" s="1"/>
      <c r="BB888" s="4"/>
      <c r="BC888" s="1"/>
      <c r="BD888" s="4"/>
      <c r="BE888" s="4"/>
    </row>
    <row r="889" spans="1:57" x14ac:dyDescent="0.15">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c r="AG889" s="1"/>
      <c r="AH889" s="4"/>
      <c r="AI889" s="4"/>
      <c r="AJ889" s="4"/>
      <c r="AK889" s="4"/>
      <c r="AL889" s="4"/>
      <c r="AM889" s="4"/>
      <c r="AN889" s="4"/>
      <c r="AO889" s="4"/>
      <c r="AP889" s="1"/>
      <c r="AQ889" s="4"/>
      <c r="AR889" s="4"/>
      <c r="AS889" s="4"/>
      <c r="AT889" s="4"/>
      <c r="AU889" s="4"/>
      <c r="AV889" s="4"/>
      <c r="AW889" s="4"/>
      <c r="AX889" s="4"/>
      <c r="AY889" s="4"/>
      <c r="AZ889" s="4"/>
      <c r="BA889" s="1"/>
      <c r="BB889" s="4"/>
      <c r="BC889" s="1"/>
      <c r="BD889" s="4"/>
      <c r="BE889" s="4"/>
    </row>
    <row r="890" spans="1:57" x14ac:dyDescent="0.15">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c r="AG890" s="1"/>
      <c r="AH890" s="4"/>
      <c r="AI890" s="4"/>
      <c r="AJ890" s="4"/>
      <c r="AK890" s="4"/>
      <c r="AL890" s="4"/>
      <c r="AM890" s="4"/>
      <c r="AN890" s="4"/>
      <c r="AO890" s="4"/>
      <c r="AP890" s="1"/>
      <c r="AQ890" s="4"/>
      <c r="AR890" s="4"/>
      <c r="AS890" s="4"/>
      <c r="AT890" s="4"/>
      <c r="AU890" s="4"/>
      <c r="AV890" s="4"/>
      <c r="AW890" s="4"/>
      <c r="AX890" s="4"/>
      <c r="AY890" s="4"/>
      <c r="AZ890" s="4"/>
      <c r="BA890" s="1"/>
      <c r="BB890" s="4"/>
      <c r="BC890" s="1"/>
      <c r="BD890" s="4"/>
      <c r="BE890" s="4"/>
    </row>
    <row r="891" spans="1:57" x14ac:dyDescent="0.15">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c r="AG891" s="1"/>
      <c r="AH891" s="4"/>
      <c r="AI891" s="4"/>
      <c r="AJ891" s="4"/>
      <c r="AK891" s="4"/>
      <c r="AL891" s="4"/>
      <c r="AM891" s="4"/>
      <c r="AN891" s="4"/>
      <c r="AO891" s="4"/>
      <c r="AP891" s="1"/>
      <c r="AQ891" s="4"/>
      <c r="AR891" s="4"/>
      <c r="AS891" s="4"/>
      <c r="AT891" s="4"/>
      <c r="AU891" s="4"/>
      <c r="AV891" s="4"/>
      <c r="AW891" s="4"/>
      <c r="AX891" s="4"/>
      <c r="AY891" s="4"/>
      <c r="AZ891" s="4"/>
      <c r="BA891" s="1"/>
      <c r="BB891" s="4"/>
      <c r="BC891" s="1"/>
      <c r="BD891" s="4"/>
      <c r="BE891" s="4"/>
    </row>
    <row r="892" spans="1:57" x14ac:dyDescent="0.15">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c r="AG892" s="1"/>
      <c r="AH892" s="4"/>
      <c r="AI892" s="4"/>
      <c r="AJ892" s="4"/>
      <c r="AK892" s="4"/>
      <c r="AL892" s="4"/>
      <c r="AM892" s="4"/>
      <c r="AN892" s="4"/>
      <c r="AO892" s="4"/>
      <c r="AP892" s="1"/>
      <c r="AQ892" s="4"/>
      <c r="AR892" s="4"/>
      <c r="AS892" s="4"/>
      <c r="AT892" s="4"/>
      <c r="AU892" s="4"/>
      <c r="AV892" s="4"/>
      <c r="AW892" s="4"/>
      <c r="AX892" s="4"/>
      <c r="AY892" s="4"/>
      <c r="AZ892" s="4"/>
      <c r="BA892" s="1"/>
      <c r="BB892" s="4"/>
      <c r="BC892" s="1"/>
      <c r="BD892" s="4"/>
      <c r="BE892" s="4"/>
    </row>
    <row r="893" spans="1:57" x14ac:dyDescent="0.15">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c r="AG893" s="1"/>
      <c r="AH893" s="4"/>
      <c r="AI893" s="4"/>
      <c r="AJ893" s="4"/>
      <c r="AK893" s="4"/>
      <c r="AL893" s="4"/>
      <c r="AM893" s="4"/>
      <c r="AN893" s="4"/>
      <c r="AO893" s="4"/>
      <c r="AP893" s="1"/>
      <c r="AQ893" s="4"/>
      <c r="AR893" s="4"/>
      <c r="AS893" s="4"/>
      <c r="AT893" s="4"/>
      <c r="AU893" s="4"/>
      <c r="AV893" s="4"/>
      <c r="AW893" s="4"/>
      <c r="AX893" s="4"/>
      <c r="AY893" s="4"/>
      <c r="AZ893" s="4"/>
      <c r="BA893" s="1"/>
      <c r="BB893" s="4"/>
      <c r="BC893" s="1"/>
      <c r="BD893" s="4"/>
      <c r="BE893" s="4"/>
    </row>
    <row r="894" spans="1:57" x14ac:dyDescent="0.15">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c r="AG894" s="1"/>
      <c r="AH894" s="4"/>
      <c r="AI894" s="4"/>
      <c r="AJ894" s="4"/>
      <c r="AK894" s="4"/>
      <c r="AL894" s="4"/>
      <c r="AM894" s="4"/>
      <c r="AN894" s="4"/>
      <c r="AO894" s="4"/>
      <c r="AP894" s="1"/>
      <c r="AQ894" s="4"/>
      <c r="AR894" s="4"/>
      <c r="AS894" s="4"/>
      <c r="AT894" s="4"/>
      <c r="AU894" s="4"/>
      <c r="AV894" s="4"/>
      <c r="AW894" s="4"/>
      <c r="AX894" s="4"/>
      <c r="AY894" s="4"/>
      <c r="AZ894" s="4"/>
      <c r="BA894" s="1"/>
      <c r="BB894" s="4"/>
      <c r="BC894" s="1"/>
      <c r="BD894" s="4"/>
      <c r="BE894" s="4"/>
    </row>
    <row r="895" spans="1:57" x14ac:dyDescent="0.1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c r="AG895" s="1"/>
      <c r="AH895" s="4"/>
      <c r="AI895" s="4"/>
      <c r="AJ895" s="4"/>
      <c r="AK895" s="4"/>
      <c r="AL895" s="4"/>
      <c r="AM895" s="4"/>
      <c r="AN895" s="4"/>
      <c r="AO895" s="4"/>
      <c r="AP895" s="1"/>
      <c r="AQ895" s="4"/>
      <c r="AR895" s="4"/>
      <c r="AS895" s="4"/>
      <c r="AT895" s="4"/>
      <c r="AU895" s="4"/>
      <c r="AV895" s="4"/>
      <c r="AW895" s="4"/>
      <c r="AX895" s="4"/>
      <c r="AY895" s="4"/>
      <c r="AZ895" s="4"/>
      <c r="BA895" s="1"/>
      <c r="BB895" s="4"/>
      <c r="BC895" s="1"/>
      <c r="BD895" s="4"/>
      <c r="BE895" s="4"/>
    </row>
    <row r="896" spans="1:57" x14ac:dyDescent="0.15">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c r="AG896" s="1"/>
      <c r="AH896" s="4"/>
      <c r="AI896" s="4"/>
      <c r="AJ896" s="4"/>
      <c r="AK896" s="4"/>
      <c r="AL896" s="4"/>
      <c r="AM896" s="4"/>
      <c r="AN896" s="4"/>
      <c r="AO896" s="4"/>
      <c r="AP896" s="1"/>
      <c r="AQ896" s="4"/>
      <c r="AR896" s="4"/>
      <c r="AS896" s="4"/>
      <c r="AT896" s="4"/>
      <c r="AU896" s="4"/>
      <c r="AV896" s="4"/>
      <c r="AW896" s="4"/>
      <c r="AX896" s="4"/>
      <c r="AY896" s="4"/>
      <c r="AZ896" s="4"/>
      <c r="BA896" s="1"/>
      <c r="BB896" s="4"/>
      <c r="BC896" s="1"/>
      <c r="BD896" s="4"/>
      <c r="BE896" s="4"/>
    </row>
    <row r="897" spans="1:57" x14ac:dyDescent="0.15">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c r="AG897" s="1"/>
      <c r="AH897" s="4"/>
      <c r="AI897" s="4"/>
      <c r="AJ897" s="4"/>
      <c r="AK897" s="4"/>
      <c r="AL897" s="4"/>
      <c r="AM897" s="4"/>
      <c r="AN897" s="4"/>
      <c r="AO897" s="4"/>
      <c r="AP897" s="1"/>
      <c r="AQ897" s="4"/>
      <c r="AR897" s="4"/>
      <c r="AS897" s="4"/>
      <c r="AT897" s="4"/>
      <c r="AU897" s="4"/>
      <c r="AV897" s="4"/>
      <c r="AW897" s="4"/>
      <c r="AX897" s="4"/>
      <c r="AY897" s="4"/>
      <c r="AZ897" s="4"/>
      <c r="BA897" s="1"/>
      <c r="BB897" s="4"/>
      <c r="BC897" s="1"/>
      <c r="BD897" s="4"/>
      <c r="BE897" s="4"/>
    </row>
    <row r="898" spans="1:57" x14ac:dyDescent="0.15">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c r="AG898" s="1"/>
      <c r="AH898" s="4"/>
      <c r="AI898" s="4"/>
      <c r="AJ898" s="4"/>
      <c r="AK898" s="4"/>
      <c r="AL898" s="4"/>
      <c r="AM898" s="4"/>
      <c r="AN898" s="4"/>
      <c r="AO898" s="4"/>
      <c r="AP898" s="1"/>
      <c r="AQ898" s="4"/>
      <c r="AR898" s="4"/>
      <c r="AS898" s="4"/>
      <c r="AT898" s="4"/>
      <c r="AU898" s="4"/>
      <c r="AV898" s="4"/>
      <c r="AW898" s="4"/>
      <c r="AX898" s="4"/>
      <c r="AY898" s="4"/>
      <c r="AZ898" s="4"/>
      <c r="BA898" s="1"/>
      <c r="BB898" s="4"/>
      <c r="BC898" s="1"/>
      <c r="BD898" s="4"/>
      <c r="BE898" s="4"/>
    </row>
    <row r="899" spans="1:57" x14ac:dyDescent="0.15">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c r="AG899" s="1"/>
      <c r="AH899" s="4"/>
      <c r="AI899" s="4"/>
      <c r="AJ899" s="4"/>
      <c r="AK899" s="4"/>
      <c r="AL899" s="4"/>
      <c r="AM899" s="4"/>
      <c r="AN899" s="4"/>
      <c r="AO899" s="4"/>
      <c r="AP899" s="1"/>
      <c r="AQ899" s="4"/>
      <c r="AR899" s="4"/>
      <c r="AS899" s="4"/>
      <c r="AT899" s="4"/>
      <c r="AU899" s="4"/>
      <c r="AV899" s="4"/>
      <c r="AW899" s="4"/>
      <c r="AX899" s="4"/>
      <c r="AY899" s="4"/>
      <c r="AZ899" s="4"/>
      <c r="BA899" s="1"/>
      <c r="BB899" s="4"/>
      <c r="BC899" s="1"/>
      <c r="BD899" s="4"/>
      <c r="BE899" s="4"/>
    </row>
    <row r="900" spans="1:57" x14ac:dyDescent="0.15">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c r="AG900" s="1"/>
      <c r="AH900" s="4"/>
      <c r="AI900" s="4"/>
      <c r="AJ900" s="4"/>
      <c r="AK900" s="4"/>
      <c r="AL900" s="4"/>
      <c r="AM900" s="4"/>
      <c r="AN900" s="4"/>
      <c r="AO900" s="4"/>
      <c r="AP900" s="1"/>
      <c r="AQ900" s="4"/>
      <c r="AR900" s="4"/>
      <c r="AS900" s="4"/>
      <c r="AT900" s="4"/>
      <c r="AU900" s="4"/>
      <c r="AV900" s="4"/>
      <c r="AW900" s="4"/>
      <c r="AX900" s="4"/>
      <c r="AY900" s="4"/>
      <c r="AZ900" s="4"/>
      <c r="BA900" s="1"/>
      <c r="BB900" s="4"/>
      <c r="BC900" s="1"/>
      <c r="BD900" s="4"/>
      <c r="BE900" s="4"/>
    </row>
    <row r="901" spans="1:57" x14ac:dyDescent="0.15">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c r="AG901" s="1"/>
      <c r="AH901" s="4"/>
      <c r="AI901" s="4"/>
      <c r="AJ901" s="4"/>
      <c r="AK901" s="4"/>
      <c r="AL901" s="4"/>
      <c r="AM901" s="4"/>
      <c r="AN901" s="4"/>
      <c r="AO901" s="4"/>
      <c r="AP901" s="1"/>
      <c r="AQ901" s="4"/>
      <c r="AR901" s="4"/>
      <c r="AS901" s="4"/>
      <c r="AT901" s="4"/>
      <c r="AU901" s="4"/>
      <c r="AV901" s="4"/>
      <c r="AW901" s="4"/>
      <c r="AX901" s="4"/>
      <c r="AY901" s="4"/>
      <c r="AZ901" s="4"/>
      <c r="BA901" s="1"/>
      <c r="BB901" s="4"/>
      <c r="BC901" s="1"/>
      <c r="BD901" s="4"/>
      <c r="BE901" s="4"/>
    </row>
    <row r="902" spans="1:57" x14ac:dyDescent="0.15">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c r="AG902" s="1"/>
      <c r="AH902" s="4"/>
      <c r="AI902" s="4"/>
      <c r="AJ902" s="4"/>
      <c r="AK902" s="4"/>
      <c r="AL902" s="4"/>
      <c r="AM902" s="4"/>
      <c r="AN902" s="4"/>
      <c r="AO902" s="4"/>
      <c r="AP902" s="1"/>
      <c r="AQ902" s="4"/>
      <c r="AR902" s="4"/>
      <c r="AS902" s="4"/>
      <c r="AT902" s="4"/>
      <c r="AU902" s="4"/>
      <c r="AV902" s="4"/>
      <c r="AW902" s="4"/>
      <c r="AX902" s="4"/>
      <c r="AY902" s="4"/>
      <c r="AZ902" s="4"/>
      <c r="BA902" s="1"/>
      <c r="BB902" s="4"/>
      <c r="BC902" s="1"/>
      <c r="BD902" s="4"/>
      <c r="BE902" s="4"/>
    </row>
    <row r="903" spans="1:57" x14ac:dyDescent="0.15">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c r="AG903" s="1"/>
      <c r="AH903" s="4"/>
      <c r="AI903" s="4"/>
      <c r="AJ903" s="4"/>
      <c r="AK903" s="4"/>
      <c r="AL903" s="4"/>
      <c r="AM903" s="4"/>
      <c r="AN903" s="4"/>
      <c r="AO903" s="4"/>
      <c r="AP903" s="1"/>
      <c r="AQ903" s="4"/>
      <c r="AR903" s="4"/>
      <c r="AS903" s="4"/>
      <c r="AT903" s="4"/>
      <c r="AU903" s="4"/>
      <c r="AV903" s="4"/>
      <c r="AW903" s="4"/>
      <c r="AX903" s="4"/>
      <c r="AY903" s="4"/>
      <c r="AZ903" s="4"/>
      <c r="BA903" s="1"/>
      <c r="BB903" s="4"/>
      <c r="BC903" s="1"/>
      <c r="BD903" s="4"/>
      <c r="BE903" s="4"/>
    </row>
    <row r="904" spans="1:57" x14ac:dyDescent="0.15">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c r="AG904" s="1"/>
      <c r="AH904" s="4"/>
      <c r="AI904" s="4"/>
      <c r="AJ904" s="4"/>
      <c r="AK904" s="4"/>
      <c r="AL904" s="4"/>
      <c r="AM904" s="4"/>
      <c r="AN904" s="4"/>
      <c r="AO904" s="4"/>
      <c r="AP904" s="1"/>
      <c r="AQ904" s="4"/>
      <c r="AR904" s="4"/>
      <c r="AS904" s="4"/>
      <c r="AT904" s="4"/>
      <c r="AU904" s="4"/>
      <c r="AV904" s="4"/>
      <c r="AW904" s="4"/>
      <c r="AX904" s="4"/>
      <c r="AY904" s="4"/>
      <c r="AZ904" s="4"/>
      <c r="BA904" s="1"/>
      <c r="BB904" s="4"/>
      <c r="BC904" s="1"/>
      <c r="BD904" s="4"/>
      <c r="BE904" s="4"/>
    </row>
    <row r="905" spans="1:57" x14ac:dyDescent="0.1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c r="AG905" s="1"/>
      <c r="AH905" s="4"/>
      <c r="AI905" s="4"/>
      <c r="AJ905" s="4"/>
      <c r="AK905" s="4"/>
      <c r="AL905" s="4"/>
      <c r="AM905" s="4"/>
      <c r="AN905" s="4"/>
      <c r="AO905" s="4"/>
      <c r="AP905" s="1"/>
      <c r="AQ905" s="4"/>
      <c r="AR905" s="4"/>
      <c r="AS905" s="4"/>
      <c r="AT905" s="4"/>
      <c r="AU905" s="4"/>
      <c r="AV905" s="4"/>
      <c r="AW905" s="4"/>
      <c r="AX905" s="4"/>
      <c r="AY905" s="4"/>
      <c r="AZ905" s="4"/>
      <c r="BA905" s="1"/>
      <c r="BB905" s="4"/>
      <c r="BC905" s="1"/>
      <c r="BD905" s="4"/>
      <c r="BE905" s="4"/>
    </row>
    <row r="906" spans="1:57" x14ac:dyDescent="0.15">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c r="AG906" s="1"/>
      <c r="AH906" s="4"/>
      <c r="AI906" s="4"/>
      <c r="AJ906" s="4"/>
      <c r="AK906" s="4"/>
      <c r="AL906" s="4"/>
      <c r="AM906" s="4"/>
      <c r="AN906" s="4"/>
      <c r="AO906" s="4"/>
      <c r="AP906" s="1"/>
      <c r="AQ906" s="4"/>
      <c r="AR906" s="4"/>
      <c r="AS906" s="4"/>
      <c r="AT906" s="4"/>
      <c r="AU906" s="4"/>
      <c r="AV906" s="4"/>
      <c r="AW906" s="4"/>
      <c r="AX906" s="4"/>
      <c r="AY906" s="4"/>
      <c r="AZ906" s="4"/>
      <c r="BA906" s="1"/>
      <c r="BB906" s="4"/>
      <c r="BC906" s="1"/>
      <c r="BD906" s="4"/>
      <c r="BE906" s="4"/>
    </row>
    <row r="907" spans="1:57" x14ac:dyDescent="0.15">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c r="AG907" s="1"/>
      <c r="AH907" s="4"/>
      <c r="AI907" s="4"/>
      <c r="AJ907" s="4"/>
      <c r="AK907" s="4"/>
      <c r="AL907" s="4"/>
      <c r="AM907" s="4"/>
      <c r="AN907" s="4"/>
      <c r="AO907" s="4"/>
      <c r="AP907" s="1"/>
      <c r="AQ907" s="4"/>
      <c r="AR907" s="4"/>
      <c r="AS907" s="4"/>
      <c r="AT907" s="4"/>
      <c r="AU907" s="4"/>
      <c r="AV907" s="4"/>
      <c r="AW907" s="4"/>
      <c r="AX907" s="4"/>
      <c r="AY907" s="4"/>
      <c r="AZ907" s="4"/>
      <c r="BA907" s="1"/>
      <c r="BB907" s="4"/>
      <c r="BC907" s="1"/>
      <c r="BD907" s="4"/>
      <c r="BE907" s="4"/>
    </row>
    <row r="908" spans="1:57" x14ac:dyDescent="0.15">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c r="AG908" s="1"/>
      <c r="AH908" s="4"/>
      <c r="AI908" s="4"/>
      <c r="AJ908" s="4"/>
      <c r="AK908" s="4"/>
      <c r="AL908" s="4"/>
      <c r="AM908" s="4"/>
      <c r="AN908" s="4"/>
      <c r="AO908" s="4"/>
      <c r="AP908" s="1"/>
      <c r="AQ908" s="4"/>
      <c r="AR908" s="4"/>
      <c r="AS908" s="4"/>
      <c r="AT908" s="4"/>
      <c r="AU908" s="4"/>
      <c r="AV908" s="4"/>
      <c r="AW908" s="4"/>
      <c r="AX908" s="4"/>
      <c r="AY908" s="4"/>
      <c r="AZ908" s="4"/>
      <c r="BA908" s="1"/>
      <c r="BB908" s="4"/>
      <c r="BC908" s="1"/>
      <c r="BD908" s="4"/>
      <c r="BE908" s="4"/>
    </row>
    <row r="909" spans="1:57" x14ac:dyDescent="0.15">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c r="AG909" s="1"/>
      <c r="AH909" s="4"/>
      <c r="AI909" s="4"/>
      <c r="AJ909" s="4"/>
      <c r="AK909" s="4"/>
      <c r="AL909" s="4"/>
      <c r="AM909" s="4"/>
      <c r="AN909" s="4"/>
      <c r="AO909" s="4"/>
      <c r="AP909" s="1"/>
      <c r="AQ909" s="4"/>
      <c r="AR909" s="4"/>
      <c r="AS909" s="4"/>
      <c r="AT909" s="4"/>
      <c r="AU909" s="4"/>
      <c r="AV909" s="4"/>
      <c r="AW909" s="4"/>
      <c r="AX909" s="4"/>
      <c r="AY909" s="4"/>
      <c r="AZ909" s="4"/>
      <c r="BA909" s="1"/>
      <c r="BB909" s="4"/>
      <c r="BC909" s="1"/>
      <c r="BD909" s="4"/>
      <c r="BE909" s="4"/>
    </row>
    <row r="910" spans="1:57" x14ac:dyDescent="0.15">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c r="AG910" s="1"/>
      <c r="AH910" s="4"/>
      <c r="AI910" s="4"/>
      <c r="AJ910" s="4"/>
      <c r="AK910" s="4"/>
      <c r="AL910" s="4"/>
      <c r="AM910" s="4"/>
      <c r="AN910" s="4"/>
      <c r="AO910" s="4"/>
      <c r="AP910" s="1"/>
      <c r="AQ910" s="4"/>
      <c r="AR910" s="4"/>
      <c r="AS910" s="4"/>
      <c r="AT910" s="4"/>
      <c r="AU910" s="4"/>
      <c r="AV910" s="4"/>
      <c r="AW910" s="4"/>
      <c r="AX910" s="4"/>
      <c r="AY910" s="4"/>
      <c r="AZ910" s="4"/>
      <c r="BA910" s="1"/>
      <c r="BB910" s="4"/>
      <c r="BC910" s="1"/>
      <c r="BD910" s="4"/>
      <c r="BE910" s="4"/>
    </row>
    <row r="911" spans="1:57" x14ac:dyDescent="0.15">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c r="AG911" s="1"/>
      <c r="AH911" s="4"/>
      <c r="AI911" s="4"/>
      <c r="AJ911" s="4"/>
      <c r="AK911" s="4"/>
      <c r="AL911" s="4"/>
      <c r="AM911" s="4"/>
      <c r="AN911" s="4"/>
      <c r="AO911" s="4"/>
      <c r="AP911" s="1"/>
      <c r="AQ911" s="4"/>
      <c r="AR911" s="4"/>
      <c r="AS911" s="4"/>
      <c r="AT911" s="4"/>
      <c r="AU911" s="4"/>
      <c r="AV911" s="4"/>
      <c r="AW911" s="4"/>
      <c r="AX911" s="4"/>
      <c r="AY911" s="4"/>
      <c r="AZ911" s="4"/>
      <c r="BA911" s="1"/>
      <c r="BB911" s="4"/>
      <c r="BC911" s="1"/>
      <c r="BD911" s="4"/>
      <c r="BE911" s="4"/>
    </row>
    <row r="912" spans="1:57" x14ac:dyDescent="0.15">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c r="AG912" s="1"/>
      <c r="AH912" s="4"/>
      <c r="AI912" s="4"/>
      <c r="AJ912" s="4"/>
      <c r="AK912" s="4"/>
      <c r="AL912" s="4"/>
      <c r="AM912" s="4"/>
      <c r="AN912" s="4"/>
      <c r="AO912" s="4"/>
      <c r="AP912" s="1"/>
      <c r="AQ912" s="4"/>
      <c r="AR912" s="4"/>
      <c r="AS912" s="4"/>
      <c r="AT912" s="4"/>
      <c r="AU912" s="4"/>
      <c r="AV912" s="4"/>
      <c r="AW912" s="4"/>
      <c r="AX912" s="4"/>
      <c r="AY912" s="4"/>
      <c r="AZ912" s="4"/>
      <c r="BA912" s="1"/>
      <c r="BB912" s="4"/>
      <c r="BC912" s="1"/>
      <c r="BD912" s="4"/>
      <c r="BE912" s="4"/>
    </row>
    <row r="913" spans="1:57" x14ac:dyDescent="0.15">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c r="AG913" s="1"/>
      <c r="AH913" s="4"/>
      <c r="AI913" s="4"/>
      <c r="AJ913" s="4"/>
      <c r="AK913" s="4"/>
      <c r="AL913" s="4"/>
      <c r="AM913" s="4"/>
      <c r="AN913" s="4"/>
      <c r="AO913" s="4"/>
      <c r="AP913" s="1"/>
      <c r="AQ913" s="4"/>
      <c r="AR913" s="4"/>
      <c r="AS913" s="4"/>
      <c r="AT913" s="4"/>
      <c r="AU913" s="4"/>
      <c r="AV913" s="4"/>
      <c r="AW913" s="4"/>
      <c r="AX913" s="4"/>
      <c r="AY913" s="4"/>
      <c r="AZ913" s="4"/>
      <c r="BA913" s="1"/>
      <c r="BB913" s="4"/>
      <c r="BC913" s="1"/>
      <c r="BD913" s="4"/>
      <c r="BE913" s="4"/>
    </row>
    <row r="914" spans="1:57" x14ac:dyDescent="0.15">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c r="AG914" s="1"/>
      <c r="AH914" s="4"/>
      <c r="AI914" s="4"/>
      <c r="AJ914" s="4"/>
      <c r="AK914" s="4"/>
      <c r="AL914" s="4"/>
      <c r="AM914" s="4"/>
      <c r="AN914" s="4"/>
      <c r="AO914" s="4"/>
      <c r="AP914" s="1"/>
      <c r="AQ914" s="4"/>
      <c r="AR914" s="4"/>
      <c r="AS914" s="4"/>
      <c r="AT914" s="4"/>
      <c r="AU914" s="4"/>
      <c r="AV914" s="4"/>
      <c r="AW914" s="4"/>
      <c r="AX914" s="4"/>
      <c r="AY914" s="4"/>
      <c r="AZ914" s="4"/>
      <c r="BA914" s="1"/>
      <c r="BB914" s="4"/>
      <c r="BC914" s="1"/>
      <c r="BD914" s="4"/>
      <c r="BE914" s="4"/>
    </row>
    <row r="915" spans="1:57" x14ac:dyDescent="0.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c r="AG915" s="1"/>
      <c r="AH915" s="4"/>
      <c r="AI915" s="4"/>
      <c r="AJ915" s="4"/>
      <c r="AK915" s="4"/>
      <c r="AL915" s="4"/>
      <c r="AM915" s="4"/>
      <c r="AN915" s="4"/>
      <c r="AO915" s="4"/>
      <c r="AP915" s="1"/>
      <c r="AQ915" s="4"/>
      <c r="AR915" s="4"/>
      <c r="AS915" s="4"/>
      <c r="AT915" s="4"/>
      <c r="AU915" s="4"/>
      <c r="AV915" s="4"/>
      <c r="AW915" s="4"/>
      <c r="AX915" s="4"/>
      <c r="AY915" s="4"/>
      <c r="AZ915" s="4"/>
      <c r="BA915" s="1"/>
      <c r="BB915" s="4"/>
      <c r="BC915" s="1"/>
      <c r="BD915" s="4"/>
      <c r="BE915" s="4"/>
    </row>
    <row r="916" spans="1:57" x14ac:dyDescent="0.15">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c r="AG916" s="1"/>
      <c r="AH916" s="4"/>
      <c r="AI916" s="4"/>
      <c r="AJ916" s="4"/>
      <c r="AK916" s="4"/>
      <c r="AL916" s="4"/>
      <c r="AM916" s="4"/>
      <c r="AN916" s="4"/>
      <c r="AO916" s="4"/>
      <c r="AP916" s="1"/>
      <c r="AQ916" s="4"/>
      <c r="AR916" s="4"/>
      <c r="AS916" s="4"/>
      <c r="AT916" s="4"/>
      <c r="AU916" s="4"/>
      <c r="AV916" s="4"/>
      <c r="AW916" s="4"/>
      <c r="AX916" s="4"/>
      <c r="AY916" s="4"/>
      <c r="AZ916" s="4"/>
      <c r="BA916" s="1"/>
      <c r="BB916" s="4"/>
      <c r="BC916" s="1"/>
      <c r="BD916" s="4"/>
      <c r="BE916" s="4"/>
    </row>
    <row r="917" spans="1:57" x14ac:dyDescent="0.15">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c r="AG917" s="1"/>
      <c r="AH917" s="4"/>
      <c r="AI917" s="4"/>
      <c r="AJ917" s="4"/>
      <c r="AK917" s="4"/>
      <c r="AL917" s="4"/>
      <c r="AM917" s="4"/>
      <c r="AN917" s="4"/>
      <c r="AO917" s="4"/>
      <c r="AP917" s="1"/>
      <c r="AQ917" s="4"/>
      <c r="AR917" s="4"/>
      <c r="AS917" s="4"/>
      <c r="AT917" s="4"/>
      <c r="AU917" s="4"/>
      <c r="AV917" s="4"/>
      <c r="AW917" s="4"/>
      <c r="AX917" s="4"/>
      <c r="AY917" s="4"/>
      <c r="AZ917" s="4"/>
      <c r="BA917" s="1"/>
      <c r="BB917" s="4"/>
      <c r="BC917" s="1"/>
      <c r="BD917" s="4"/>
      <c r="BE917" s="4"/>
    </row>
    <row r="918" spans="1:57" x14ac:dyDescent="0.15">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c r="AG918" s="1"/>
      <c r="AH918" s="4"/>
      <c r="AI918" s="4"/>
      <c r="AJ918" s="4"/>
      <c r="AK918" s="4"/>
      <c r="AL918" s="4"/>
      <c r="AM918" s="4"/>
      <c r="AN918" s="4"/>
      <c r="AO918" s="4"/>
      <c r="AP918" s="1"/>
      <c r="AQ918" s="4"/>
      <c r="AR918" s="4"/>
      <c r="AS918" s="4"/>
      <c r="AT918" s="4"/>
      <c r="AU918" s="4"/>
      <c r="AV918" s="4"/>
      <c r="AW918" s="4"/>
      <c r="AX918" s="4"/>
      <c r="AY918" s="4"/>
      <c r="AZ918" s="4"/>
      <c r="BA918" s="1"/>
      <c r="BB918" s="4"/>
      <c r="BC918" s="1"/>
      <c r="BD918" s="4"/>
      <c r="BE918" s="4"/>
    </row>
    <row r="919" spans="1:57" x14ac:dyDescent="0.15">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c r="AG919" s="1"/>
      <c r="AH919" s="4"/>
      <c r="AI919" s="4"/>
      <c r="AJ919" s="4"/>
      <c r="AK919" s="4"/>
      <c r="AL919" s="4"/>
      <c r="AM919" s="4"/>
      <c r="AN919" s="4"/>
      <c r="AO919" s="4"/>
      <c r="AP919" s="1"/>
      <c r="AQ919" s="4"/>
      <c r="AR919" s="4"/>
      <c r="AS919" s="4"/>
      <c r="AT919" s="4"/>
      <c r="AU919" s="4"/>
      <c r="AV919" s="4"/>
      <c r="AW919" s="4"/>
      <c r="AX919" s="4"/>
      <c r="AY919" s="4"/>
      <c r="AZ919" s="4"/>
      <c r="BA919" s="1"/>
      <c r="BB919" s="4"/>
      <c r="BC919" s="1"/>
      <c r="BD919" s="4"/>
      <c r="BE919" s="4"/>
    </row>
    <row r="920" spans="1:57" x14ac:dyDescent="0.15">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c r="AG920" s="1"/>
      <c r="AH920" s="4"/>
      <c r="AI920" s="4"/>
      <c r="AJ920" s="4"/>
      <c r="AK920" s="4"/>
      <c r="AL920" s="4"/>
      <c r="AM920" s="4"/>
      <c r="AN920" s="4"/>
      <c r="AO920" s="4"/>
      <c r="AP920" s="1"/>
      <c r="AQ920" s="4"/>
      <c r="AR920" s="4"/>
      <c r="AS920" s="4"/>
      <c r="AT920" s="4"/>
      <c r="AU920" s="4"/>
      <c r="AV920" s="4"/>
      <c r="AW920" s="4"/>
      <c r="AX920" s="4"/>
      <c r="AY920" s="4"/>
      <c r="AZ920" s="4"/>
      <c r="BA920" s="1"/>
      <c r="BB920" s="4"/>
      <c r="BC920" s="1"/>
      <c r="BD920" s="4"/>
      <c r="BE920" s="4"/>
    </row>
    <row r="921" spans="1:57" x14ac:dyDescent="0.15">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c r="AG921" s="1"/>
      <c r="AH921" s="4"/>
      <c r="AI921" s="4"/>
      <c r="AJ921" s="4"/>
      <c r="AK921" s="4"/>
      <c r="AL921" s="4"/>
      <c r="AM921" s="4"/>
      <c r="AN921" s="4"/>
      <c r="AO921" s="4"/>
      <c r="AP921" s="1"/>
      <c r="AQ921" s="4"/>
      <c r="AR921" s="4"/>
      <c r="AS921" s="4"/>
      <c r="AT921" s="4"/>
      <c r="AU921" s="4"/>
      <c r="AV921" s="4"/>
      <c r="AW921" s="4"/>
      <c r="AX921" s="4"/>
      <c r="AY921" s="4"/>
      <c r="AZ921" s="4"/>
      <c r="BA921" s="1"/>
      <c r="BB921" s="4"/>
      <c r="BC921" s="1"/>
      <c r="BD921" s="4"/>
      <c r="BE921" s="4"/>
    </row>
    <row r="922" spans="1:57" x14ac:dyDescent="0.15">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c r="AG922" s="1"/>
      <c r="AH922" s="4"/>
      <c r="AI922" s="4"/>
      <c r="AJ922" s="4"/>
      <c r="AK922" s="4"/>
      <c r="AL922" s="4"/>
      <c r="AM922" s="4"/>
      <c r="AN922" s="4"/>
      <c r="AO922" s="4"/>
      <c r="AP922" s="1"/>
      <c r="AQ922" s="4"/>
      <c r="AR922" s="4"/>
      <c r="AS922" s="4"/>
      <c r="AT922" s="4"/>
      <c r="AU922" s="4"/>
      <c r="AV922" s="4"/>
      <c r="AW922" s="4"/>
      <c r="AX922" s="4"/>
      <c r="AY922" s="4"/>
      <c r="AZ922" s="4"/>
      <c r="BA922" s="1"/>
      <c r="BB922" s="4"/>
      <c r="BC922" s="1"/>
      <c r="BD922" s="4"/>
      <c r="BE922" s="4"/>
    </row>
    <row r="923" spans="1:57" x14ac:dyDescent="0.15">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c r="AG923" s="1"/>
      <c r="AH923" s="4"/>
      <c r="AI923" s="4"/>
      <c r="AJ923" s="4"/>
      <c r="AK923" s="4"/>
      <c r="AL923" s="4"/>
      <c r="AM923" s="4"/>
      <c r="AN923" s="4"/>
      <c r="AO923" s="4"/>
      <c r="AP923" s="1"/>
      <c r="AQ923" s="4"/>
      <c r="AR923" s="4"/>
      <c r="AS923" s="4"/>
      <c r="AT923" s="4"/>
      <c r="AU923" s="4"/>
      <c r="AV923" s="4"/>
      <c r="AW923" s="4"/>
      <c r="AX923" s="4"/>
      <c r="AY923" s="4"/>
      <c r="AZ923" s="4"/>
      <c r="BA923" s="1"/>
      <c r="BB923" s="4"/>
      <c r="BC923" s="1"/>
      <c r="BD923" s="4"/>
      <c r="BE923" s="4"/>
    </row>
    <row r="924" spans="1:57" x14ac:dyDescent="0.15">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c r="AG924" s="1"/>
      <c r="AH924" s="4"/>
      <c r="AI924" s="4"/>
      <c r="AJ924" s="4"/>
      <c r="AK924" s="4"/>
      <c r="AL924" s="4"/>
      <c r="AM924" s="4"/>
      <c r="AN924" s="4"/>
      <c r="AO924" s="4"/>
      <c r="AP924" s="1"/>
      <c r="AQ924" s="4"/>
      <c r="AR924" s="4"/>
      <c r="AS924" s="4"/>
      <c r="AT924" s="4"/>
      <c r="AU924" s="4"/>
      <c r="AV924" s="4"/>
      <c r="AW924" s="4"/>
      <c r="AX924" s="4"/>
      <c r="AY924" s="4"/>
      <c r="AZ924" s="4"/>
      <c r="BA924" s="1"/>
      <c r="BB924" s="4"/>
      <c r="BC924" s="1"/>
      <c r="BD924" s="4"/>
      <c r="BE924" s="4"/>
    </row>
    <row r="925" spans="1:57" x14ac:dyDescent="0.1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c r="AG925" s="1"/>
      <c r="AH925" s="4"/>
      <c r="AI925" s="4"/>
      <c r="AJ925" s="4"/>
      <c r="AK925" s="4"/>
      <c r="AL925" s="4"/>
      <c r="AM925" s="4"/>
      <c r="AN925" s="4"/>
      <c r="AO925" s="4"/>
      <c r="AP925" s="1"/>
      <c r="AQ925" s="4"/>
      <c r="AR925" s="4"/>
      <c r="AS925" s="4"/>
      <c r="AT925" s="4"/>
      <c r="AU925" s="4"/>
      <c r="AV925" s="4"/>
      <c r="AW925" s="4"/>
      <c r="AX925" s="4"/>
      <c r="AY925" s="4"/>
      <c r="AZ925" s="4"/>
      <c r="BA925" s="1"/>
      <c r="BB925" s="4"/>
      <c r="BC925" s="1"/>
      <c r="BD925" s="4"/>
      <c r="BE925" s="4"/>
    </row>
    <row r="926" spans="1:57" x14ac:dyDescent="0.15">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c r="AG926" s="1"/>
      <c r="AH926" s="4"/>
      <c r="AI926" s="4"/>
      <c r="AJ926" s="4"/>
      <c r="AK926" s="4"/>
      <c r="AL926" s="4"/>
      <c r="AM926" s="4"/>
      <c r="AN926" s="4"/>
      <c r="AO926" s="4"/>
      <c r="AP926" s="1"/>
      <c r="AQ926" s="4"/>
      <c r="AR926" s="4"/>
      <c r="AS926" s="4"/>
      <c r="AT926" s="4"/>
      <c r="AU926" s="4"/>
      <c r="AV926" s="4"/>
      <c r="AW926" s="4"/>
      <c r="AX926" s="4"/>
      <c r="AY926" s="4"/>
      <c r="AZ926" s="4"/>
      <c r="BA926" s="1"/>
      <c r="BB926" s="4"/>
      <c r="BC926" s="1"/>
      <c r="BD926" s="4"/>
      <c r="BE926" s="4"/>
    </row>
    <row r="927" spans="1:57" x14ac:dyDescent="0.15">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c r="AG927" s="1"/>
      <c r="AH927" s="4"/>
      <c r="AI927" s="4"/>
      <c r="AJ927" s="4"/>
      <c r="AK927" s="4"/>
      <c r="AL927" s="4"/>
      <c r="AM927" s="4"/>
      <c r="AN927" s="4"/>
      <c r="AO927" s="4"/>
      <c r="AP927" s="1"/>
      <c r="AQ927" s="4"/>
      <c r="AR927" s="4"/>
      <c r="AS927" s="4"/>
      <c r="AT927" s="4"/>
      <c r="AU927" s="4"/>
      <c r="AV927" s="4"/>
      <c r="AW927" s="4"/>
      <c r="AX927" s="4"/>
      <c r="AY927" s="4"/>
      <c r="AZ927" s="4"/>
      <c r="BA927" s="1"/>
      <c r="BB927" s="4"/>
      <c r="BC927" s="1"/>
      <c r="BD927" s="4"/>
      <c r="BE927" s="4"/>
    </row>
    <row r="928" spans="1:57" x14ac:dyDescent="0.15">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c r="AG928" s="1"/>
      <c r="AH928" s="4"/>
      <c r="AI928" s="4"/>
      <c r="AJ928" s="4"/>
      <c r="AK928" s="4"/>
      <c r="AL928" s="4"/>
      <c r="AM928" s="4"/>
      <c r="AN928" s="4"/>
      <c r="AO928" s="4"/>
      <c r="AP928" s="1"/>
      <c r="AQ928" s="4"/>
      <c r="AR928" s="4"/>
      <c r="AS928" s="4"/>
      <c r="AT928" s="4"/>
      <c r="AU928" s="4"/>
      <c r="AV928" s="4"/>
      <c r="AW928" s="4"/>
      <c r="AX928" s="4"/>
      <c r="AY928" s="4"/>
      <c r="AZ928" s="4"/>
      <c r="BA928" s="1"/>
      <c r="BB928" s="4"/>
      <c r="BC928" s="1"/>
      <c r="BD928" s="4"/>
      <c r="BE928" s="4"/>
    </row>
    <row r="929" spans="1:57" x14ac:dyDescent="0.15">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c r="AG929" s="1"/>
      <c r="AH929" s="4"/>
      <c r="AI929" s="4"/>
      <c r="AJ929" s="4"/>
      <c r="AK929" s="4"/>
      <c r="AL929" s="4"/>
      <c r="AM929" s="4"/>
      <c r="AN929" s="4"/>
      <c r="AO929" s="4"/>
      <c r="AP929" s="1"/>
      <c r="AQ929" s="4"/>
      <c r="AR929" s="4"/>
      <c r="AS929" s="4"/>
      <c r="AT929" s="4"/>
      <c r="AU929" s="4"/>
      <c r="AV929" s="4"/>
      <c r="AW929" s="4"/>
      <c r="AX929" s="4"/>
      <c r="AY929" s="4"/>
      <c r="AZ929" s="4"/>
      <c r="BA929" s="1"/>
      <c r="BB929" s="4"/>
      <c r="BC929" s="1"/>
      <c r="BD929" s="4"/>
      <c r="BE929" s="4"/>
    </row>
    <row r="930" spans="1:57" x14ac:dyDescent="0.15">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c r="AG930" s="1"/>
      <c r="AH930" s="4"/>
      <c r="AI930" s="4"/>
      <c r="AJ930" s="4"/>
      <c r="AK930" s="4"/>
      <c r="AL930" s="4"/>
      <c r="AM930" s="4"/>
      <c r="AN930" s="4"/>
      <c r="AO930" s="4"/>
      <c r="AP930" s="1"/>
      <c r="AQ930" s="4"/>
      <c r="AR930" s="4"/>
      <c r="AS930" s="4"/>
      <c r="AT930" s="4"/>
      <c r="AU930" s="4"/>
      <c r="AV930" s="4"/>
      <c r="AW930" s="4"/>
      <c r="AX930" s="4"/>
      <c r="AY930" s="4"/>
      <c r="AZ930" s="4"/>
      <c r="BA930" s="1"/>
      <c r="BB930" s="4"/>
      <c r="BC930" s="1"/>
      <c r="BD930" s="4"/>
      <c r="BE930" s="4"/>
    </row>
    <row r="931" spans="1:57" x14ac:dyDescent="0.15">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c r="AG931" s="1"/>
      <c r="AH931" s="4"/>
      <c r="AI931" s="4"/>
      <c r="AJ931" s="4"/>
      <c r="AK931" s="4"/>
      <c r="AL931" s="4"/>
      <c r="AM931" s="4"/>
      <c r="AN931" s="4"/>
      <c r="AO931" s="4"/>
      <c r="AP931" s="1"/>
      <c r="AQ931" s="4"/>
      <c r="AR931" s="4"/>
      <c r="AS931" s="4"/>
      <c r="AT931" s="4"/>
      <c r="AU931" s="4"/>
      <c r="AV931" s="4"/>
      <c r="AW931" s="4"/>
      <c r="AX931" s="4"/>
      <c r="AY931" s="4"/>
      <c r="AZ931" s="4"/>
      <c r="BA931" s="1"/>
      <c r="BB931" s="4"/>
      <c r="BC931" s="1"/>
      <c r="BD931" s="4"/>
      <c r="BE931" s="4"/>
    </row>
    <row r="932" spans="1:57" x14ac:dyDescent="0.15">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c r="AG932" s="1"/>
      <c r="AH932" s="4"/>
      <c r="AI932" s="4"/>
      <c r="AJ932" s="4"/>
      <c r="AK932" s="4"/>
      <c r="AL932" s="4"/>
      <c r="AM932" s="4"/>
      <c r="AN932" s="4"/>
      <c r="AO932" s="4"/>
      <c r="AP932" s="1"/>
      <c r="AQ932" s="4"/>
      <c r="AR932" s="4"/>
      <c r="AS932" s="4"/>
      <c r="AT932" s="4"/>
      <c r="AU932" s="4"/>
      <c r="AV932" s="4"/>
      <c r="AW932" s="4"/>
      <c r="AX932" s="4"/>
      <c r="AY932" s="4"/>
      <c r="AZ932" s="4"/>
      <c r="BA932" s="1"/>
      <c r="BB932" s="4"/>
      <c r="BC932" s="1"/>
      <c r="BD932" s="4"/>
      <c r="BE932" s="4"/>
    </row>
    <row r="933" spans="1:57" x14ac:dyDescent="0.15">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c r="AG933" s="1"/>
      <c r="AH933" s="4"/>
      <c r="AI933" s="4"/>
      <c r="AJ933" s="4"/>
      <c r="AK933" s="4"/>
      <c r="AL933" s="4"/>
      <c r="AM933" s="4"/>
      <c r="AN933" s="4"/>
      <c r="AO933" s="4"/>
      <c r="AP933" s="1"/>
      <c r="AQ933" s="4"/>
      <c r="AR933" s="4"/>
      <c r="AS933" s="4"/>
      <c r="AT933" s="4"/>
      <c r="AU933" s="4"/>
      <c r="AV933" s="4"/>
      <c r="AW933" s="4"/>
      <c r="AX933" s="4"/>
      <c r="AY933" s="4"/>
      <c r="AZ933" s="4"/>
      <c r="BA933" s="1"/>
      <c r="BB933" s="4"/>
      <c r="BC933" s="1"/>
      <c r="BD933" s="4"/>
      <c r="BE933" s="4"/>
    </row>
    <row r="934" spans="1:57" x14ac:dyDescent="0.15">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c r="AG934" s="1"/>
      <c r="AH934" s="4"/>
      <c r="AI934" s="4"/>
      <c r="AJ934" s="4"/>
      <c r="AK934" s="4"/>
      <c r="AL934" s="4"/>
      <c r="AM934" s="4"/>
      <c r="AN934" s="4"/>
      <c r="AO934" s="4"/>
      <c r="AP934" s="1"/>
      <c r="AQ934" s="4"/>
      <c r="AR934" s="4"/>
      <c r="AS934" s="4"/>
      <c r="AT934" s="4"/>
      <c r="AU934" s="4"/>
      <c r="AV934" s="4"/>
      <c r="AW934" s="4"/>
      <c r="AX934" s="4"/>
      <c r="AY934" s="4"/>
      <c r="AZ934" s="4"/>
      <c r="BA934" s="1"/>
      <c r="BB934" s="4"/>
      <c r="BC934" s="1"/>
      <c r="BD934" s="4"/>
      <c r="BE934" s="4"/>
    </row>
    <row r="935" spans="1:57" x14ac:dyDescent="0.1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c r="AG935" s="1"/>
      <c r="AH935" s="4"/>
      <c r="AI935" s="4"/>
      <c r="AJ935" s="4"/>
      <c r="AK935" s="4"/>
      <c r="AL935" s="4"/>
      <c r="AM935" s="4"/>
      <c r="AN935" s="4"/>
      <c r="AO935" s="4"/>
      <c r="AP935" s="1"/>
      <c r="AQ935" s="4"/>
      <c r="AR935" s="4"/>
      <c r="AS935" s="4"/>
      <c r="AT935" s="4"/>
      <c r="AU935" s="4"/>
      <c r="AV935" s="4"/>
      <c r="AW935" s="4"/>
      <c r="AX935" s="4"/>
      <c r="AY935" s="4"/>
      <c r="AZ935" s="4"/>
      <c r="BA935" s="1"/>
      <c r="BB935" s="4"/>
      <c r="BC935" s="1"/>
      <c r="BD935" s="4"/>
      <c r="BE935" s="4"/>
    </row>
    <row r="936" spans="1:57" x14ac:dyDescent="0.15">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c r="AG936" s="1"/>
      <c r="AH936" s="4"/>
      <c r="AI936" s="4"/>
      <c r="AJ936" s="4"/>
      <c r="AK936" s="4"/>
      <c r="AL936" s="4"/>
      <c r="AM936" s="4"/>
      <c r="AN936" s="4"/>
      <c r="AO936" s="4"/>
      <c r="AP936" s="1"/>
      <c r="AQ936" s="4"/>
      <c r="AR936" s="4"/>
      <c r="AS936" s="4"/>
      <c r="AT936" s="4"/>
      <c r="AU936" s="4"/>
      <c r="AV936" s="4"/>
      <c r="AW936" s="4"/>
      <c r="AX936" s="4"/>
      <c r="AY936" s="4"/>
      <c r="AZ936" s="4"/>
      <c r="BA936" s="1"/>
      <c r="BB936" s="4"/>
      <c r="BC936" s="1"/>
      <c r="BD936" s="4"/>
      <c r="BE936" s="4"/>
    </row>
    <row r="937" spans="1:57" x14ac:dyDescent="0.15">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c r="AG937" s="1"/>
      <c r="AH937" s="4"/>
      <c r="AI937" s="4"/>
      <c r="AJ937" s="4"/>
      <c r="AK937" s="4"/>
      <c r="AL937" s="4"/>
      <c r="AM937" s="4"/>
      <c r="AN937" s="4"/>
      <c r="AO937" s="4"/>
      <c r="AP937" s="1"/>
      <c r="AQ937" s="4"/>
      <c r="AR937" s="4"/>
      <c r="AS937" s="4"/>
      <c r="AT937" s="4"/>
      <c r="AU937" s="4"/>
      <c r="AV937" s="4"/>
      <c r="AW937" s="4"/>
      <c r="AX937" s="4"/>
      <c r="AY937" s="4"/>
      <c r="AZ937" s="4"/>
      <c r="BA937" s="1"/>
      <c r="BB937" s="4"/>
      <c r="BC937" s="1"/>
      <c r="BD937" s="4"/>
      <c r="BE937" s="4"/>
    </row>
    <row r="938" spans="1:57" x14ac:dyDescent="0.15">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c r="AG938" s="1"/>
      <c r="AH938" s="4"/>
      <c r="AI938" s="4"/>
      <c r="AJ938" s="4"/>
      <c r="AK938" s="4"/>
      <c r="AL938" s="4"/>
      <c r="AM938" s="4"/>
      <c r="AN938" s="4"/>
      <c r="AO938" s="4"/>
      <c r="AP938" s="1"/>
      <c r="AQ938" s="4"/>
      <c r="AR938" s="4"/>
      <c r="AS938" s="4"/>
      <c r="AT938" s="4"/>
      <c r="AU938" s="4"/>
      <c r="AV938" s="4"/>
      <c r="AW938" s="4"/>
      <c r="AX938" s="4"/>
      <c r="AY938" s="4"/>
      <c r="AZ938" s="4"/>
      <c r="BA938" s="1"/>
      <c r="BB938" s="4"/>
      <c r="BC938" s="1"/>
      <c r="BD938" s="4"/>
      <c r="BE938" s="4"/>
    </row>
    <row r="939" spans="1:57" x14ac:dyDescent="0.15">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c r="AG939" s="1"/>
      <c r="AH939" s="4"/>
      <c r="AI939" s="4"/>
      <c r="AJ939" s="4"/>
      <c r="AK939" s="4"/>
      <c r="AL939" s="4"/>
      <c r="AM939" s="4"/>
      <c r="AN939" s="4"/>
      <c r="AO939" s="4"/>
      <c r="AP939" s="1"/>
      <c r="AQ939" s="4"/>
      <c r="AR939" s="4"/>
      <c r="AS939" s="4"/>
      <c r="AT939" s="4"/>
      <c r="AU939" s="4"/>
      <c r="AV939" s="4"/>
      <c r="AW939" s="4"/>
      <c r="AX939" s="4"/>
      <c r="AY939" s="4"/>
      <c r="AZ939" s="4"/>
      <c r="BA939" s="1"/>
      <c r="BB939" s="4"/>
      <c r="BC939" s="1"/>
      <c r="BD939" s="4"/>
      <c r="BE939" s="4"/>
    </row>
    <row r="940" spans="1:57" x14ac:dyDescent="0.15">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c r="AG940" s="1"/>
      <c r="AH940" s="4"/>
      <c r="AI940" s="4"/>
      <c r="AJ940" s="4"/>
      <c r="AK940" s="4"/>
      <c r="AL940" s="4"/>
      <c r="AM940" s="4"/>
      <c r="AN940" s="4"/>
      <c r="AO940" s="4"/>
      <c r="AP940" s="1"/>
      <c r="AQ940" s="4"/>
      <c r="AR940" s="4"/>
      <c r="AS940" s="4"/>
      <c r="AT940" s="4"/>
      <c r="AU940" s="4"/>
      <c r="AV940" s="4"/>
      <c r="AW940" s="4"/>
      <c r="AX940" s="4"/>
      <c r="AY940" s="4"/>
      <c r="AZ940" s="4"/>
      <c r="BA940" s="1"/>
      <c r="BB940" s="4"/>
      <c r="BC940" s="1"/>
      <c r="BD940" s="4"/>
      <c r="BE940" s="4"/>
    </row>
    <row r="941" spans="1:57" x14ac:dyDescent="0.15">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c r="AG941" s="1"/>
      <c r="AH941" s="4"/>
      <c r="AI941" s="4"/>
      <c r="AJ941" s="4"/>
      <c r="AK941" s="4"/>
      <c r="AL941" s="4"/>
      <c r="AM941" s="4"/>
      <c r="AN941" s="4"/>
      <c r="AO941" s="4"/>
      <c r="AP941" s="1"/>
      <c r="AQ941" s="4"/>
      <c r="AR941" s="4"/>
      <c r="AS941" s="4"/>
      <c r="AT941" s="4"/>
      <c r="AU941" s="4"/>
      <c r="AV941" s="4"/>
      <c r="AW941" s="4"/>
      <c r="AX941" s="4"/>
      <c r="AY941" s="4"/>
      <c r="AZ941" s="4"/>
      <c r="BA941" s="1"/>
      <c r="BB941" s="4"/>
      <c r="BC941" s="1"/>
      <c r="BD941" s="4"/>
      <c r="BE941" s="4"/>
    </row>
    <row r="942" spans="1:57" x14ac:dyDescent="0.15">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c r="AG942" s="1"/>
      <c r="AH942" s="4"/>
      <c r="AI942" s="4"/>
      <c r="AJ942" s="4"/>
      <c r="AK942" s="4"/>
      <c r="AL942" s="4"/>
      <c r="AM942" s="4"/>
      <c r="AN942" s="4"/>
      <c r="AO942" s="4"/>
      <c r="AP942" s="1"/>
      <c r="AQ942" s="4"/>
      <c r="AR942" s="4"/>
      <c r="AS942" s="4"/>
      <c r="AT942" s="4"/>
      <c r="AU942" s="4"/>
      <c r="AV942" s="4"/>
      <c r="AW942" s="4"/>
      <c r="AX942" s="4"/>
      <c r="AY942" s="4"/>
      <c r="AZ942" s="4"/>
      <c r="BA942" s="1"/>
      <c r="BB942" s="4"/>
      <c r="BC942" s="1"/>
      <c r="BD942" s="4"/>
      <c r="BE942" s="4"/>
    </row>
    <row r="943" spans="1:57" x14ac:dyDescent="0.15">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c r="AG943" s="1"/>
      <c r="AH943" s="4"/>
      <c r="AI943" s="4"/>
      <c r="AJ943" s="4"/>
      <c r="AK943" s="4"/>
      <c r="AL943" s="4"/>
      <c r="AM943" s="4"/>
      <c r="AN943" s="4"/>
      <c r="AO943" s="4"/>
      <c r="AP943" s="1"/>
      <c r="AQ943" s="4"/>
      <c r="AR943" s="4"/>
      <c r="AS943" s="4"/>
      <c r="AT943" s="4"/>
      <c r="AU943" s="4"/>
      <c r="AV943" s="4"/>
      <c r="AW943" s="4"/>
      <c r="AX943" s="4"/>
      <c r="AY943" s="4"/>
      <c r="AZ943" s="4"/>
      <c r="BA943" s="1"/>
      <c r="BB943" s="4"/>
      <c r="BC943" s="1"/>
      <c r="BD943" s="4"/>
      <c r="BE943" s="4"/>
    </row>
    <row r="944" spans="1:57" x14ac:dyDescent="0.15">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c r="AG944" s="1"/>
      <c r="AH944" s="4"/>
      <c r="AI944" s="4"/>
      <c r="AJ944" s="4"/>
      <c r="AK944" s="4"/>
      <c r="AL944" s="4"/>
      <c r="AM944" s="4"/>
      <c r="AN944" s="4"/>
      <c r="AO944" s="4"/>
      <c r="AP944" s="1"/>
      <c r="AQ944" s="4"/>
      <c r="AR944" s="4"/>
      <c r="AS944" s="4"/>
      <c r="AT944" s="4"/>
      <c r="AU944" s="4"/>
      <c r="AV944" s="4"/>
      <c r="AW944" s="4"/>
      <c r="AX944" s="4"/>
      <c r="AY944" s="4"/>
      <c r="AZ944" s="4"/>
      <c r="BA944" s="1"/>
      <c r="BB944" s="4"/>
      <c r="BC944" s="1"/>
      <c r="BD944" s="4"/>
      <c r="BE944" s="4"/>
    </row>
    <row r="945" spans="1:57" x14ac:dyDescent="0.1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c r="AG945" s="1"/>
      <c r="AH945" s="4"/>
      <c r="AI945" s="4"/>
      <c r="AJ945" s="4"/>
      <c r="AK945" s="4"/>
      <c r="AL945" s="4"/>
      <c r="AM945" s="4"/>
      <c r="AN945" s="4"/>
      <c r="AO945" s="4"/>
      <c r="AP945" s="1"/>
      <c r="AQ945" s="4"/>
      <c r="AR945" s="4"/>
      <c r="AS945" s="4"/>
      <c r="AT945" s="4"/>
      <c r="AU945" s="4"/>
      <c r="AV945" s="4"/>
      <c r="AW945" s="4"/>
      <c r="AX945" s="4"/>
      <c r="AY945" s="4"/>
      <c r="AZ945" s="4"/>
      <c r="BA945" s="1"/>
      <c r="BB945" s="4"/>
      <c r="BC945" s="1"/>
      <c r="BD945" s="4"/>
      <c r="BE945" s="4"/>
    </row>
    <row r="946" spans="1:57" x14ac:dyDescent="0.15">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c r="AG946" s="1"/>
      <c r="AH946" s="4"/>
      <c r="AI946" s="4"/>
      <c r="AJ946" s="4"/>
      <c r="AK946" s="4"/>
      <c r="AL946" s="4"/>
      <c r="AM946" s="4"/>
      <c r="AN946" s="4"/>
      <c r="AO946" s="4"/>
      <c r="AP946" s="1"/>
      <c r="AQ946" s="4"/>
      <c r="AR946" s="4"/>
      <c r="AS946" s="4"/>
      <c r="AT946" s="4"/>
      <c r="AU946" s="4"/>
      <c r="AV946" s="4"/>
      <c r="AW946" s="4"/>
      <c r="AX946" s="4"/>
      <c r="AY946" s="4"/>
      <c r="AZ946" s="4"/>
      <c r="BA946" s="1"/>
      <c r="BB946" s="4"/>
      <c r="BC946" s="1"/>
      <c r="BD946" s="4"/>
      <c r="BE946" s="4"/>
    </row>
    <row r="947" spans="1:57" x14ac:dyDescent="0.15">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c r="AG947" s="1"/>
      <c r="AH947" s="4"/>
      <c r="AI947" s="4"/>
      <c r="AJ947" s="4"/>
      <c r="AK947" s="4"/>
      <c r="AL947" s="4"/>
      <c r="AM947" s="4"/>
      <c r="AN947" s="4"/>
      <c r="AO947" s="4"/>
      <c r="AP947" s="1"/>
      <c r="AQ947" s="4"/>
      <c r="AR947" s="4"/>
      <c r="AS947" s="4"/>
      <c r="AT947" s="4"/>
      <c r="AU947" s="4"/>
      <c r="AV947" s="4"/>
      <c r="AW947" s="4"/>
      <c r="AX947" s="4"/>
      <c r="AY947" s="4"/>
      <c r="AZ947" s="4"/>
      <c r="BA947" s="1"/>
      <c r="BB947" s="4"/>
      <c r="BC947" s="1"/>
      <c r="BD947" s="4"/>
      <c r="BE947" s="4"/>
    </row>
    <row r="948" spans="1:57" x14ac:dyDescent="0.15">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c r="AG948" s="1"/>
      <c r="AH948" s="4"/>
      <c r="AI948" s="4"/>
      <c r="AJ948" s="4"/>
      <c r="AK948" s="4"/>
      <c r="AL948" s="4"/>
      <c r="AM948" s="4"/>
      <c r="AN948" s="4"/>
      <c r="AO948" s="4"/>
      <c r="AP948" s="1"/>
      <c r="AQ948" s="4"/>
      <c r="AR948" s="4"/>
      <c r="AS948" s="4"/>
      <c r="AT948" s="4"/>
      <c r="AU948" s="4"/>
      <c r="AV948" s="4"/>
      <c r="AW948" s="4"/>
      <c r="AX948" s="4"/>
      <c r="AY948" s="4"/>
      <c r="AZ948" s="4"/>
      <c r="BA948" s="1"/>
      <c r="BB948" s="4"/>
      <c r="BC948" s="1"/>
      <c r="BD948" s="4"/>
      <c r="BE948" s="4"/>
    </row>
    <row r="949" spans="1:57" x14ac:dyDescent="0.15">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c r="AG949" s="1"/>
      <c r="AH949" s="4"/>
      <c r="AI949" s="4"/>
      <c r="AJ949" s="4"/>
      <c r="AK949" s="4"/>
      <c r="AL949" s="4"/>
      <c r="AM949" s="4"/>
      <c r="AN949" s="4"/>
      <c r="AO949" s="4"/>
      <c r="AP949" s="1"/>
      <c r="AQ949" s="4"/>
      <c r="AR949" s="4"/>
      <c r="AS949" s="4"/>
      <c r="AT949" s="4"/>
      <c r="AU949" s="4"/>
      <c r="AV949" s="4"/>
      <c r="AW949" s="4"/>
      <c r="AX949" s="4"/>
      <c r="AY949" s="4"/>
      <c r="AZ949" s="4"/>
      <c r="BA949" s="1"/>
      <c r="BB949" s="4"/>
      <c r="BC949" s="1"/>
      <c r="BD949" s="4"/>
      <c r="BE949" s="4"/>
    </row>
    <row r="950" spans="1:57" x14ac:dyDescent="0.15">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c r="AG950" s="1"/>
      <c r="AH950" s="4"/>
      <c r="AI950" s="4"/>
      <c r="AJ950" s="4"/>
      <c r="AK950" s="4"/>
      <c r="AL950" s="4"/>
      <c r="AM950" s="4"/>
      <c r="AN950" s="4"/>
      <c r="AO950" s="4"/>
      <c r="AP950" s="1"/>
      <c r="AQ950" s="4"/>
      <c r="AR950" s="4"/>
      <c r="AS950" s="4"/>
      <c r="AT950" s="4"/>
      <c r="AU950" s="4"/>
      <c r="AV950" s="4"/>
      <c r="AW950" s="4"/>
      <c r="AX950" s="4"/>
      <c r="AY950" s="4"/>
      <c r="AZ950" s="4"/>
      <c r="BA950" s="1"/>
      <c r="BB950" s="4"/>
      <c r="BC950" s="1"/>
      <c r="BD950" s="4"/>
      <c r="BE950" s="4"/>
    </row>
    <row r="951" spans="1:57" x14ac:dyDescent="0.15">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c r="AG951" s="1"/>
      <c r="AH951" s="4"/>
      <c r="AI951" s="4"/>
      <c r="AJ951" s="4"/>
      <c r="AK951" s="4"/>
      <c r="AL951" s="4"/>
      <c r="AM951" s="4"/>
      <c r="AN951" s="4"/>
      <c r="AO951" s="4"/>
      <c r="AP951" s="1"/>
      <c r="AQ951" s="4"/>
      <c r="AR951" s="4"/>
      <c r="AS951" s="4"/>
      <c r="AT951" s="4"/>
      <c r="AU951" s="4"/>
      <c r="AV951" s="4"/>
      <c r="AW951" s="4"/>
      <c r="AX951" s="4"/>
      <c r="AY951" s="4"/>
      <c r="AZ951" s="4"/>
      <c r="BA951" s="1"/>
      <c r="BB951" s="4"/>
      <c r="BC951" s="1"/>
      <c r="BD951" s="4"/>
      <c r="BE951" s="4"/>
    </row>
    <row r="952" spans="1:57" x14ac:dyDescent="0.15">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c r="AG952" s="1"/>
      <c r="AH952" s="4"/>
      <c r="AI952" s="4"/>
      <c r="AJ952" s="4"/>
      <c r="AK952" s="4"/>
      <c r="AL952" s="4"/>
      <c r="AM952" s="4"/>
      <c r="AN952" s="4"/>
      <c r="AO952" s="4"/>
      <c r="AP952" s="1"/>
      <c r="AQ952" s="4"/>
      <c r="AR952" s="4"/>
      <c r="AS952" s="4"/>
      <c r="AT952" s="4"/>
      <c r="AU952" s="4"/>
      <c r="AV952" s="4"/>
      <c r="AW952" s="4"/>
      <c r="AX952" s="4"/>
      <c r="AY952" s="4"/>
      <c r="AZ952" s="4"/>
      <c r="BA952" s="1"/>
      <c r="BB952" s="4"/>
      <c r="BC952" s="1"/>
      <c r="BD952" s="4"/>
      <c r="BE952" s="4"/>
    </row>
    <row r="953" spans="1:57" x14ac:dyDescent="0.15">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c r="AG953" s="1"/>
      <c r="AH953" s="4"/>
      <c r="AI953" s="4"/>
      <c r="AJ953" s="4"/>
      <c r="AK953" s="4"/>
      <c r="AL953" s="4"/>
      <c r="AM953" s="4"/>
      <c r="AN953" s="4"/>
      <c r="AO953" s="4"/>
      <c r="AP953" s="1"/>
      <c r="AQ953" s="4"/>
      <c r="AR953" s="4"/>
      <c r="AS953" s="4"/>
      <c r="AT953" s="4"/>
      <c r="AU953" s="4"/>
      <c r="AV953" s="4"/>
      <c r="AW953" s="4"/>
      <c r="AX953" s="4"/>
      <c r="AY953" s="4"/>
      <c r="AZ953" s="4"/>
      <c r="BA953" s="1"/>
      <c r="BB953" s="4"/>
      <c r="BC953" s="1"/>
      <c r="BD953" s="4"/>
      <c r="BE953" s="4"/>
    </row>
    <row r="954" spans="1:57" x14ac:dyDescent="0.15">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c r="AG954" s="1"/>
      <c r="AH954" s="4"/>
      <c r="AI954" s="4"/>
      <c r="AJ954" s="4"/>
      <c r="AK954" s="4"/>
      <c r="AL954" s="4"/>
      <c r="AM954" s="4"/>
      <c r="AN954" s="4"/>
      <c r="AO954" s="4"/>
      <c r="AP954" s="1"/>
      <c r="AQ954" s="4"/>
      <c r="AR954" s="4"/>
      <c r="AS954" s="4"/>
      <c r="AT954" s="4"/>
      <c r="AU954" s="4"/>
      <c r="AV954" s="4"/>
      <c r="AW954" s="4"/>
      <c r="AX954" s="4"/>
      <c r="AY954" s="4"/>
      <c r="AZ954" s="4"/>
      <c r="BA954" s="1"/>
      <c r="BB954" s="4"/>
      <c r="BC954" s="1"/>
      <c r="BD954" s="4"/>
      <c r="BE954" s="4"/>
    </row>
    <row r="955" spans="1:57" x14ac:dyDescent="0.1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c r="AG955" s="1"/>
      <c r="AH955" s="4"/>
      <c r="AI955" s="4"/>
      <c r="AJ955" s="4"/>
      <c r="AK955" s="4"/>
      <c r="AL955" s="4"/>
      <c r="AM955" s="4"/>
      <c r="AN955" s="4"/>
      <c r="AO955" s="4"/>
      <c r="AP955" s="1"/>
      <c r="AQ955" s="4"/>
      <c r="AR955" s="4"/>
      <c r="AS955" s="4"/>
      <c r="AT955" s="4"/>
      <c r="AU955" s="4"/>
      <c r="AV955" s="4"/>
      <c r="AW955" s="4"/>
      <c r="AX955" s="4"/>
      <c r="AY955" s="4"/>
      <c r="AZ955" s="4"/>
      <c r="BA955" s="1"/>
      <c r="BB955" s="4"/>
      <c r="BC955" s="1"/>
      <c r="BD955" s="4"/>
      <c r="BE955" s="4"/>
    </row>
    <row r="956" spans="1:57" x14ac:dyDescent="0.15">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c r="AG956" s="1"/>
      <c r="AH956" s="4"/>
      <c r="AI956" s="4"/>
      <c r="AJ956" s="4"/>
      <c r="AK956" s="4"/>
      <c r="AL956" s="4"/>
      <c r="AM956" s="4"/>
      <c r="AN956" s="4"/>
      <c r="AO956" s="4"/>
      <c r="AP956" s="1"/>
      <c r="AQ956" s="4"/>
      <c r="AR956" s="4"/>
      <c r="AS956" s="4"/>
      <c r="AT956" s="4"/>
      <c r="AU956" s="4"/>
      <c r="AV956" s="4"/>
      <c r="AW956" s="4"/>
      <c r="AX956" s="4"/>
      <c r="AY956" s="4"/>
      <c r="AZ956" s="4"/>
      <c r="BA956" s="1"/>
      <c r="BB956" s="4"/>
      <c r="BC956" s="1"/>
      <c r="BD956" s="4"/>
      <c r="BE956" s="4"/>
    </row>
    <row r="957" spans="1:57" x14ac:dyDescent="0.15">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c r="AG957" s="1"/>
      <c r="AH957" s="4"/>
      <c r="AI957" s="4"/>
      <c r="AJ957" s="4"/>
      <c r="AK957" s="4"/>
      <c r="AL957" s="4"/>
      <c r="AM957" s="4"/>
      <c r="AN957" s="4"/>
      <c r="AO957" s="4"/>
      <c r="AP957" s="1"/>
      <c r="AQ957" s="4"/>
      <c r="AR957" s="4"/>
      <c r="AS957" s="4"/>
      <c r="AT957" s="4"/>
      <c r="AU957" s="4"/>
      <c r="AV957" s="4"/>
      <c r="AW957" s="4"/>
      <c r="AX957" s="4"/>
      <c r="AY957" s="4"/>
      <c r="AZ957" s="4"/>
      <c r="BA957" s="1"/>
      <c r="BB957" s="4"/>
      <c r="BC957" s="1"/>
      <c r="BD957" s="4"/>
      <c r="BE957" s="4"/>
    </row>
    <row r="958" spans="1:57" x14ac:dyDescent="0.15">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c r="AG958" s="1"/>
      <c r="AH958" s="4"/>
      <c r="AI958" s="4"/>
      <c r="AJ958" s="4"/>
      <c r="AK958" s="4"/>
      <c r="AL958" s="4"/>
      <c r="AM958" s="4"/>
      <c r="AN958" s="4"/>
      <c r="AO958" s="4"/>
      <c r="AP958" s="1"/>
      <c r="AQ958" s="4"/>
      <c r="AR958" s="4"/>
      <c r="AS958" s="4"/>
      <c r="AT958" s="4"/>
      <c r="AU958" s="4"/>
      <c r="AV958" s="4"/>
      <c r="AW958" s="4"/>
      <c r="AX958" s="4"/>
      <c r="AY958" s="4"/>
      <c r="AZ958" s="4"/>
      <c r="BA958" s="1"/>
      <c r="BB958" s="4"/>
      <c r="BC958" s="1"/>
      <c r="BD958" s="4"/>
      <c r="BE958" s="4"/>
    </row>
    <row r="959" spans="1:57" x14ac:dyDescent="0.15">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c r="AG959" s="1"/>
      <c r="AH959" s="4"/>
      <c r="AI959" s="4"/>
      <c r="AJ959" s="4"/>
      <c r="AK959" s="4"/>
      <c r="AL959" s="4"/>
      <c r="AM959" s="4"/>
      <c r="AN959" s="4"/>
      <c r="AO959" s="4"/>
      <c r="AP959" s="1"/>
      <c r="AQ959" s="4"/>
      <c r="AR959" s="4"/>
      <c r="AS959" s="4"/>
      <c r="AT959" s="4"/>
      <c r="AU959" s="4"/>
      <c r="AV959" s="4"/>
      <c r="AW959" s="4"/>
      <c r="AX959" s="4"/>
      <c r="AY959" s="4"/>
      <c r="AZ959" s="4"/>
      <c r="BA959" s="1"/>
      <c r="BB959" s="4"/>
      <c r="BC959" s="1"/>
      <c r="BD959" s="4"/>
      <c r="BE959" s="4"/>
    </row>
    <row r="960" spans="1:57" x14ac:dyDescent="0.15">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c r="AG960" s="1"/>
      <c r="AH960" s="4"/>
      <c r="AI960" s="4"/>
      <c r="AJ960" s="4"/>
      <c r="AK960" s="4"/>
      <c r="AL960" s="4"/>
      <c r="AM960" s="4"/>
      <c r="AN960" s="4"/>
      <c r="AO960" s="4"/>
      <c r="AP960" s="1"/>
      <c r="AQ960" s="4"/>
      <c r="AR960" s="4"/>
      <c r="AS960" s="4"/>
      <c r="AT960" s="4"/>
      <c r="AU960" s="4"/>
      <c r="AV960" s="4"/>
      <c r="AW960" s="4"/>
      <c r="AX960" s="4"/>
      <c r="AY960" s="4"/>
      <c r="AZ960" s="4"/>
      <c r="BA960" s="1"/>
      <c r="BB960" s="4"/>
      <c r="BC960" s="1"/>
      <c r="BD960" s="4"/>
      <c r="BE960" s="4"/>
    </row>
    <row r="961" spans="1:57" x14ac:dyDescent="0.15">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c r="AG961" s="1"/>
      <c r="AH961" s="4"/>
      <c r="AI961" s="4"/>
      <c r="AJ961" s="4"/>
      <c r="AK961" s="4"/>
      <c r="AL961" s="4"/>
      <c r="AM961" s="4"/>
      <c r="AN961" s="4"/>
      <c r="AO961" s="4"/>
      <c r="AP961" s="1"/>
      <c r="AQ961" s="4"/>
      <c r="AR961" s="4"/>
      <c r="AS961" s="4"/>
      <c r="AT961" s="4"/>
      <c r="AU961" s="4"/>
      <c r="AV961" s="4"/>
      <c r="AW961" s="4"/>
      <c r="AX961" s="4"/>
      <c r="AY961" s="4"/>
      <c r="AZ961" s="4"/>
      <c r="BA961" s="1"/>
      <c r="BB961" s="4"/>
      <c r="BC961" s="1"/>
      <c r="BD961" s="4"/>
      <c r="BE961" s="4"/>
    </row>
    <row r="962" spans="1:57" x14ac:dyDescent="0.15">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c r="AG962" s="1"/>
      <c r="AH962" s="4"/>
      <c r="AI962" s="4"/>
      <c r="AJ962" s="4"/>
      <c r="AK962" s="4"/>
      <c r="AL962" s="4"/>
      <c r="AM962" s="4"/>
      <c r="AN962" s="4"/>
      <c r="AO962" s="4"/>
      <c r="AP962" s="1"/>
      <c r="AQ962" s="4"/>
      <c r="AR962" s="4"/>
      <c r="AS962" s="4"/>
      <c r="AT962" s="4"/>
      <c r="AU962" s="4"/>
      <c r="AV962" s="4"/>
      <c r="AW962" s="4"/>
      <c r="AX962" s="4"/>
      <c r="AY962" s="4"/>
      <c r="AZ962" s="4"/>
      <c r="BA962" s="1"/>
      <c r="BB962" s="4"/>
      <c r="BC962" s="1"/>
      <c r="BD962" s="4"/>
      <c r="BE962" s="4"/>
    </row>
    <row r="963" spans="1:57" x14ac:dyDescent="0.15">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c r="AG963" s="1"/>
      <c r="AH963" s="4"/>
      <c r="AI963" s="4"/>
      <c r="AJ963" s="4"/>
      <c r="AK963" s="4"/>
      <c r="AL963" s="4"/>
      <c r="AM963" s="4"/>
      <c r="AN963" s="4"/>
      <c r="AO963" s="4"/>
      <c r="AP963" s="1"/>
      <c r="AQ963" s="4"/>
      <c r="AR963" s="4"/>
      <c r="AS963" s="4"/>
      <c r="AT963" s="4"/>
      <c r="AU963" s="4"/>
      <c r="AV963" s="4"/>
      <c r="AW963" s="4"/>
      <c r="AX963" s="4"/>
      <c r="AY963" s="4"/>
      <c r="AZ963" s="4"/>
      <c r="BA963" s="1"/>
      <c r="BB963" s="4"/>
      <c r="BC963" s="1"/>
      <c r="BD963" s="4"/>
      <c r="BE963" s="4"/>
    </row>
    <row r="964" spans="1:57" x14ac:dyDescent="0.15">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c r="AG964" s="1"/>
      <c r="AH964" s="4"/>
      <c r="AI964" s="4"/>
      <c r="AJ964" s="4"/>
      <c r="AK964" s="4"/>
      <c r="AL964" s="4"/>
      <c r="AM964" s="4"/>
      <c r="AN964" s="4"/>
      <c r="AO964" s="4"/>
      <c r="AP964" s="1"/>
      <c r="AQ964" s="4"/>
      <c r="AR964" s="4"/>
      <c r="AS964" s="4"/>
      <c r="AT964" s="4"/>
      <c r="AU964" s="4"/>
      <c r="AV964" s="4"/>
      <c r="AW964" s="4"/>
      <c r="AX964" s="4"/>
      <c r="AY964" s="4"/>
      <c r="AZ964" s="4"/>
      <c r="BA964" s="1"/>
      <c r="BB964" s="4"/>
      <c r="BC964" s="1"/>
      <c r="BD964" s="4"/>
      <c r="BE964" s="4"/>
    </row>
    <row r="965" spans="1:57" x14ac:dyDescent="0.1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c r="AG965" s="1"/>
      <c r="AH965" s="4"/>
      <c r="AI965" s="4"/>
      <c r="AJ965" s="4"/>
      <c r="AK965" s="4"/>
      <c r="AL965" s="4"/>
      <c r="AM965" s="4"/>
      <c r="AN965" s="4"/>
      <c r="AO965" s="4"/>
      <c r="AP965" s="1"/>
      <c r="AQ965" s="4"/>
      <c r="AR965" s="4"/>
      <c r="AS965" s="4"/>
      <c r="AT965" s="4"/>
      <c r="AU965" s="4"/>
      <c r="AV965" s="4"/>
      <c r="AW965" s="4"/>
      <c r="AX965" s="4"/>
      <c r="AY965" s="4"/>
      <c r="AZ965" s="4"/>
      <c r="BA965" s="1"/>
      <c r="BB965" s="4"/>
      <c r="BC965" s="1"/>
      <c r="BD965" s="4"/>
      <c r="BE965" s="4"/>
    </row>
    <row r="966" spans="1:57" x14ac:dyDescent="0.15">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c r="AG966" s="1"/>
      <c r="AH966" s="4"/>
      <c r="AI966" s="4"/>
      <c r="AJ966" s="4"/>
      <c r="AK966" s="4"/>
      <c r="AL966" s="4"/>
      <c r="AM966" s="4"/>
      <c r="AN966" s="4"/>
      <c r="AO966" s="4"/>
      <c r="AP966" s="1"/>
      <c r="AQ966" s="4"/>
      <c r="AR966" s="4"/>
      <c r="AS966" s="4"/>
      <c r="AT966" s="4"/>
      <c r="AU966" s="4"/>
      <c r="AV966" s="4"/>
      <c r="AW966" s="4"/>
      <c r="AX966" s="4"/>
      <c r="AY966" s="4"/>
      <c r="AZ966" s="4"/>
      <c r="BA966" s="1"/>
      <c r="BB966" s="4"/>
      <c r="BC966" s="1"/>
      <c r="BD966" s="4"/>
      <c r="BE966" s="4"/>
    </row>
    <row r="967" spans="1:57" x14ac:dyDescent="0.15">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c r="AG967" s="1"/>
      <c r="AH967" s="4"/>
      <c r="AI967" s="4"/>
      <c r="AJ967" s="4"/>
      <c r="AK967" s="4"/>
      <c r="AL967" s="4"/>
      <c r="AM967" s="4"/>
      <c r="AN967" s="4"/>
      <c r="AO967" s="4"/>
      <c r="AP967" s="1"/>
      <c r="AQ967" s="4"/>
      <c r="AR967" s="4"/>
      <c r="AS967" s="4"/>
      <c r="AT967" s="4"/>
      <c r="AU967" s="4"/>
      <c r="AV967" s="4"/>
      <c r="AW967" s="4"/>
      <c r="AX967" s="4"/>
      <c r="AY967" s="4"/>
      <c r="AZ967" s="4"/>
      <c r="BA967" s="1"/>
      <c r="BB967" s="4"/>
      <c r="BC967" s="1"/>
      <c r="BD967" s="4"/>
      <c r="BE967" s="4"/>
    </row>
    <row r="968" spans="1:57" x14ac:dyDescent="0.15">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c r="AG968" s="1"/>
      <c r="AH968" s="4"/>
      <c r="AI968" s="4"/>
      <c r="AJ968" s="4"/>
      <c r="AK968" s="4"/>
      <c r="AL968" s="4"/>
      <c r="AM968" s="4"/>
      <c r="AN968" s="4"/>
      <c r="AO968" s="4"/>
      <c r="AP968" s="1"/>
      <c r="AQ968" s="4"/>
      <c r="AR968" s="4"/>
      <c r="AS968" s="4"/>
      <c r="AT968" s="4"/>
      <c r="AU968" s="4"/>
      <c r="AV968" s="4"/>
      <c r="AW968" s="4"/>
      <c r="AX968" s="4"/>
      <c r="AY968" s="4"/>
      <c r="AZ968" s="4"/>
      <c r="BA968" s="1"/>
      <c r="BB968" s="4"/>
      <c r="BC968" s="1"/>
      <c r="BD968" s="4"/>
      <c r="BE968" s="4"/>
    </row>
    <row r="969" spans="1:57" x14ac:dyDescent="0.15">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c r="AG969" s="1"/>
      <c r="AH969" s="4"/>
      <c r="AI969" s="4"/>
      <c r="AJ969" s="4"/>
      <c r="AK969" s="4"/>
      <c r="AL969" s="4"/>
      <c r="AM969" s="4"/>
      <c r="AN969" s="4"/>
      <c r="AO969" s="4"/>
      <c r="AP969" s="1"/>
      <c r="AQ969" s="4"/>
      <c r="AR969" s="4"/>
      <c r="AS969" s="4"/>
      <c r="AT969" s="4"/>
      <c r="AU969" s="4"/>
      <c r="AV969" s="4"/>
      <c r="AW969" s="4"/>
      <c r="AX969" s="4"/>
      <c r="AY969" s="4"/>
      <c r="AZ969" s="4"/>
      <c r="BA969" s="1"/>
      <c r="BB969" s="4"/>
      <c r="BC969" s="1"/>
      <c r="BD969" s="4"/>
      <c r="BE969" s="4"/>
    </row>
    <row r="970" spans="1:57" x14ac:dyDescent="0.15">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c r="AG970" s="1"/>
      <c r="AH970" s="4"/>
      <c r="AI970" s="4"/>
      <c r="AJ970" s="4"/>
      <c r="AK970" s="4"/>
      <c r="AL970" s="4"/>
      <c r="AM970" s="4"/>
      <c r="AN970" s="4"/>
      <c r="AO970" s="4"/>
      <c r="AP970" s="1"/>
      <c r="AQ970" s="4"/>
      <c r="AR970" s="4"/>
      <c r="AS970" s="4"/>
      <c r="AT970" s="4"/>
      <c r="AU970" s="4"/>
      <c r="AV970" s="4"/>
      <c r="AW970" s="4"/>
      <c r="AX970" s="4"/>
      <c r="AY970" s="4"/>
      <c r="AZ970" s="4"/>
      <c r="BA970" s="1"/>
      <c r="BB970" s="4"/>
      <c r="BC970" s="1"/>
      <c r="BD970" s="4"/>
      <c r="BE970" s="4"/>
    </row>
    <row r="971" spans="1:57" x14ac:dyDescent="0.15">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c r="AG971" s="1"/>
      <c r="AH971" s="4"/>
      <c r="AI971" s="4"/>
      <c r="AJ971" s="4"/>
      <c r="AK971" s="4"/>
      <c r="AL971" s="4"/>
      <c r="AM971" s="4"/>
      <c r="AN971" s="4"/>
      <c r="AO971" s="4"/>
      <c r="AP971" s="1"/>
      <c r="AQ971" s="4"/>
      <c r="AR971" s="4"/>
      <c r="AS971" s="4"/>
      <c r="AT971" s="4"/>
      <c r="AU971" s="4"/>
      <c r="AV971" s="4"/>
      <c r="AW971" s="4"/>
      <c r="AX971" s="4"/>
      <c r="AY971" s="4"/>
      <c r="AZ971" s="4"/>
      <c r="BA971" s="1"/>
      <c r="BB971" s="4"/>
      <c r="BC971" s="1"/>
      <c r="BD971" s="4"/>
      <c r="BE971" s="4"/>
    </row>
    <row r="972" spans="1:57" x14ac:dyDescent="0.15">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c r="AG972" s="1"/>
      <c r="AH972" s="4"/>
      <c r="AI972" s="4"/>
      <c r="AJ972" s="4"/>
      <c r="AK972" s="4"/>
      <c r="AL972" s="4"/>
      <c r="AM972" s="4"/>
      <c r="AN972" s="4"/>
      <c r="AO972" s="4"/>
      <c r="AP972" s="1"/>
      <c r="AQ972" s="4"/>
      <c r="AR972" s="4"/>
      <c r="AS972" s="4"/>
      <c r="AT972" s="4"/>
      <c r="AU972" s="4"/>
      <c r="AV972" s="4"/>
      <c r="AW972" s="4"/>
      <c r="AX972" s="4"/>
      <c r="AY972" s="4"/>
      <c r="AZ972" s="4"/>
      <c r="BA972" s="1"/>
      <c r="BB972" s="4"/>
      <c r="BC972" s="1"/>
      <c r="BD972" s="4"/>
      <c r="BE972" s="4"/>
    </row>
    <row r="973" spans="1:57" x14ac:dyDescent="0.15">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c r="AG973" s="1"/>
      <c r="AH973" s="4"/>
      <c r="AI973" s="4"/>
      <c r="AJ973" s="4"/>
      <c r="AK973" s="4"/>
      <c r="AL973" s="4"/>
      <c r="AM973" s="4"/>
      <c r="AN973" s="4"/>
      <c r="AO973" s="4"/>
      <c r="AP973" s="1"/>
      <c r="AQ973" s="4"/>
      <c r="AR973" s="4"/>
      <c r="AS973" s="4"/>
      <c r="AT973" s="4"/>
      <c r="AU973" s="4"/>
      <c r="AV973" s="4"/>
      <c r="AW973" s="4"/>
      <c r="AX973" s="4"/>
      <c r="AY973" s="4"/>
      <c r="AZ973" s="4"/>
      <c r="BA973" s="1"/>
      <c r="BB973" s="4"/>
      <c r="BC973" s="1"/>
      <c r="BD973" s="4"/>
      <c r="BE973" s="4"/>
    </row>
    <row r="974" spans="1:57" x14ac:dyDescent="0.15">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c r="AG974" s="1"/>
      <c r="AH974" s="4"/>
      <c r="AI974" s="4"/>
      <c r="AJ974" s="4"/>
      <c r="AK974" s="4"/>
      <c r="AL974" s="4"/>
      <c r="AM974" s="4"/>
      <c r="AN974" s="4"/>
      <c r="AO974" s="4"/>
      <c r="AP974" s="1"/>
      <c r="AQ974" s="4"/>
      <c r="AR974" s="4"/>
      <c r="AS974" s="4"/>
      <c r="AT974" s="4"/>
      <c r="AU974" s="4"/>
      <c r="AV974" s="4"/>
      <c r="AW974" s="4"/>
      <c r="AX974" s="4"/>
      <c r="AY974" s="4"/>
      <c r="AZ974" s="4"/>
      <c r="BA974" s="1"/>
      <c r="BB974" s="4"/>
      <c r="BC974" s="1"/>
      <c r="BD974" s="4"/>
      <c r="BE974" s="4"/>
    </row>
    <row r="975" spans="1:57" x14ac:dyDescent="0.1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c r="AG975" s="1"/>
      <c r="AH975" s="4"/>
      <c r="AI975" s="4"/>
      <c r="AJ975" s="4"/>
      <c r="AK975" s="4"/>
      <c r="AL975" s="4"/>
      <c r="AM975" s="4"/>
      <c r="AN975" s="4"/>
      <c r="AO975" s="4"/>
      <c r="AP975" s="1"/>
      <c r="AQ975" s="4"/>
      <c r="AR975" s="4"/>
      <c r="AS975" s="4"/>
      <c r="AT975" s="4"/>
      <c r="AU975" s="4"/>
      <c r="AV975" s="4"/>
      <c r="AW975" s="4"/>
      <c r="AX975" s="4"/>
      <c r="AY975" s="4"/>
      <c r="AZ975" s="4"/>
      <c r="BA975" s="1"/>
      <c r="BB975" s="4"/>
      <c r="BC975" s="1"/>
      <c r="BD975" s="4"/>
      <c r="BE975" s="4"/>
    </row>
    <row r="976" spans="1:57" x14ac:dyDescent="0.15">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c r="AG976" s="1"/>
      <c r="AH976" s="4"/>
      <c r="AI976" s="4"/>
      <c r="AJ976" s="4"/>
      <c r="AK976" s="4"/>
      <c r="AL976" s="4"/>
      <c r="AM976" s="4"/>
      <c r="AN976" s="4"/>
      <c r="AO976" s="4"/>
      <c r="AP976" s="1"/>
      <c r="AQ976" s="4"/>
      <c r="AR976" s="4"/>
      <c r="AS976" s="4"/>
      <c r="AT976" s="4"/>
      <c r="AU976" s="4"/>
      <c r="AV976" s="4"/>
      <c r="AW976" s="4"/>
      <c r="AX976" s="4"/>
      <c r="AY976" s="4"/>
      <c r="AZ976" s="4"/>
      <c r="BA976" s="1"/>
      <c r="BB976" s="4"/>
      <c r="BC976" s="1"/>
      <c r="BD976" s="4"/>
      <c r="BE976" s="4"/>
    </row>
    <row r="977" spans="1:57" x14ac:dyDescent="0.15">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c r="AG977" s="1"/>
      <c r="AH977" s="4"/>
      <c r="AI977" s="4"/>
      <c r="AJ977" s="4"/>
      <c r="AK977" s="4"/>
      <c r="AL977" s="4"/>
      <c r="AM977" s="4"/>
      <c r="AN977" s="4"/>
      <c r="AO977" s="4"/>
      <c r="AP977" s="1"/>
      <c r="AQ977" s="4"/>
      <c r="AR977" s="4"/>
      <c r="AS977" s="4"/>
      <c r="AT977" s="4"/>
      <c r="AU977" s="4"/>
      <c r="AV977" s="4"/>
      <c r="AW977" s="4"/>
      <c r="AX977" s="4"/>
      <c r="AY977" s="4"/>
      <c r="AZ977" s="4"/>
      <c r="BA977" s="1"/>
      <c r="BB977" s="4"/>
      <c r="BC977" s="1"/>
      <c r="BD977" s="4"/>
      <c r="BE977" s="4"/>
    </row>
    <row r="978" spans="1:57" x14ac:dyDescent="0.15">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c r="AG978" s="1"/>
      <c r="AH978" s="4"/>
      <c r="AI978" s="4"/>
      <c r="AJ978" s="4"/>
      <c r="AK978" s="4"/>
      <c r="AL978" s="4"/>
      <c r="AM978" s="4"/>
      <c r="AN978" s="4"/>
      <c r="AO978" s="4"/>
      <c r="AP978" s="1"/>
      <c r="AQ978" s="4"/>
      <c r="AR978" s="4"/>
      <c r="AS978" s="4"/>
      <c r="AT978" s="4"/>
      <c r="AU978" s="4"/>
      <c r="AV978" s="4"/>
      <c r="AW978" s="4"/>
      <c r="AX978" s="4"/>
      <c r="AY978" s="4"/>
      <c r="AZ978" s="4"/>
      <c r="BA978" s="1"/>
      <c r="BB978" s="4"/>
      <c r="BC978" s="1"/>
      <c r="BD978" s="4"/>
      <c r="BE978" s="4"/>
    </row>
    <row r="979" spans="1:57" x14ac:dyDescent="0.15">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c r="AG979" s="1"/>
      <c r="AH979" s="4"/>
      <c r="AI979" s="4"/>
      <c r="AJ979" s="4"/>
      <c r="AK979" s="4"/>
      <c r="AL979" s="4"/>
      <c r="AM979" s="4"/>
      <c r="AN979" s="4"/>
      <c r="AO979" s="4"/>
      <c r="AP979" s="1"/>
      <c r="AQ979" s="4"/>
      <c r="AR979" s="4"/>
      <c r="AS979" s="4"/>
      <c r="AT979" s="4"/>
      <c r="AU979" s="4"/>
      <c r="AV979" s="4"/>
      <c r="AW979" s="4"/>
      <c r="AX979" s="4"/>
      <c r="AY979" s="4"/>
      <c r="AZ979" s="4"/>
      <c r="BA979" s="1"/>
      <c r="BB979" s="4"/>
      <c r="BC979" s="1"/>
      <c r="BD979" s="4"/>
      <c r="BE979" s="4"/>
    </row>
    <row r="980" spans="1:57" x14ac:dyDescent="0.15">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c r="AG980" s="1"/>
      <c r="AH980" s="4"/>
      <c r="AI980" s="4"/>
      <c r="AJ980" s="4"/>
      <c r="AK980" s="4"/>
      <c r="AL980" s="4"/>
      <c r="AM980" s="4"/>
      <c r="AN980" s="4"/>
      <c r="AO980" s="4"/>
      <c r="AP980" s="1"/>
      <c r="AQ980" s="4"/>
      <c r="AR980" s="4"/>
      <c r="AS980" s="4"/>
      <c r="AT980" s="4"/>
      <c r="AU980" s="4"/>
      <c r="AV980" s="4"/>
      <c r="AW980" s="4"/>
      <c r="AX980" s="4"/>
      <c r="AY980" s="4"/>
      <c r="AZ980" s="4"/>
      <c r="BA980" s="1"/>
      <c r="BB980" s="4"/>
      <c r="BC980" s="1"/>
      <c r="BD980" s="4"/>
      <c r="BE980" s="4"/>
    </row>
    <row r="981" spans="1:57" x14ac:dyDescent="0.15">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c r="AG981" s="1"/>
      <c r="AH981" s="4"/>
      <c r="AI981" s="4"/>
      <c r="AJ981" s="4"/>
      <c r="AK981" s="4"/>
      <c r="AL981" s="4"/>
      <c r="AM981" s="4"/>
      <c r="AN981" s="4"/>
      <c r="AO981" s="4"/>
      <c r="AP981" s="1"/>
      <c r="AQ981" s="4"/>
      <c r="AR981" s="4"/>
      <c r="AS981" s="4"/>
      <c r="AT981" s="4"/>
      <c r="AU981" s="4"/>
      <c r="AV981" s="4"/>
      <c r="AW981" s="4"/>
      <c r="AX981" s="4"/>
      <c r="AY981" s="4"/>
      <c r="AZ981" s="4"/>
      <c r="BA981" s="1"/>
      <c r="BB981" s="4"/>
      <c r="BC981" s="1"/>
      <c r="BD981" s="4"/>
      <c r="BE981" s="4"/>
    </row>
    <row r="982" spans="1:57" x14ac:dyDescent="0.15">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c r="AG982" s="1"/>
      <c r="AH982" s="4"/>
      <c r="AI982" s="4"/>
      <c r="AJ982" s="4"/>
      <c r="AK982" s="4"/>
      <c r="AL982" s="4"/>
      <c r="AM982" s="4"/>
      <c r="AN982" s="4"/>
      <c r="AO982" s="4"/>
      <c r="AP982" s="1"/>
      <c r="AQ982" s="4"/>
      <c r="AR982" s="4"/>
      <c r="AS982" s="4"/>
      <c r="AT982" s="4"/>
      <c r="AU982" s="4"/>
      <c r="AV982" s="4"/>
      <c r="AW982" s="4"/>
      <c r="AX982" s="4"/>
      <c r="AY982" s="4"/>
      <c r="AZ982" s="4"/>
      <c r="BA982" s="1"/>
      <c r="BB982" s="4"/>
      <c r="BC982" s="1"/>
      <c r="BD982" s="4"/>
      <c r="BE982" s="4"/>
    </row>
    <row r="983" spans="1:57" x14ac:dyDescent="0.15">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c r="AG983" s="1"/>
      <c r="AH983" s="4"/>
      <c r="AI983" s="4"/>
      <c r="AJ983" s="4"/>
      <c r="AK983" s="4"/>
      <c r="AL983" s="4"/>
      <c r="AM983" s="4"/>
      <c r="AN983" s="4"/>
      <c r="AO983" s="4"/>
      <c r="AP983" s="1"/>
      <c r="AQ983" s="4"/>
      <c r="AR983" s="4"/>
      <c r="AS983" s="4"/>
      <c r="AT983" s="4"/>
      <c r="AU983" s="4"/>
      <c r="AV983" s="4"/>
      <c r="AW983" s="4"/>
      <c r="AX983" s="4"/>
      <c r="AY983" s="4"/>
      <c r="AZ983" s="4"/>
      <c r="BA983" s="1"/>
      <c r="BB983" s="4"/>
      <c r="BC983" s="1"/>
      <c r="BD983" s="4"/>
      <c r="BE983" s="4"/>
    </row>
    <row r="984" spans="1:57" x14ac:dyDescent="0.15">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c r="AG984" s="1"/>
      <c r="AH984" s="4"/>
      <c r="AI984" s="4"/>
      <c r="AJ984" s="4"/>
      <c r="AK984" s="4"/>
      <c r="AL984" s="4"/>
      <c r="AM984" s="4"/>
      <c r="AN984" s="4"/>
      <c r="AO984" s="4"/>
      <c r="AP984" s="1"/>
      <c r="AQ984" s="4"/>
      <c r="AR984" s="4"/>
      <c r="AS984" s="4"/>
      <c r="AT984" s="4"/>
      <c r="AU984" s="4"/>
      <c r="AV984" s="4"/>
      <c r="AW984" s="4"/>
      <c r="AX984" s="4"/>
      <c r="AY984" s="4"/>
      <c r="AZ984" s="4"/>
      <c r="BA984" s="1"/>
      <c r="BB984" s="4"/>
      <c r="BC984" s="1"/>
      <c r="BD984" s="4"/>
      <c r="BE984" s="4"/>
    </row>
    <row r="985" spans="1:57" x14ac:dyDescent="0.1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c r="AG985" s="1"/>
      <c r="AH985" s="4"/>
      <c r="AI985" s="4"/>
      <c r="AJ985" s="4"/>
      <c r="AK985" s="4"/>
      <c r="AL985" s="4"/>
      <c r="AM985" s="4"/>
      <c r="AN985" s="4"/>
      <c r="AO985" s="4"/>
      <c r="AP985" s="1"/>
      <c r="AQ985" s="4"/>
      <c r="AR985" s="4"/>
      <c r="AS985" s="4"/>
      <c r="AT985" s="4"/>
      <c r="AU985" s="4"/>
      <c r="AV985" s="4"/>
      <c r="AW985" s="4"/>
      <c r="AX985" s="4"/>
      <c r="AY985" s="4"/>
      <c r="AZ985" s="4"/>
      <c r="BA985" s="1"/>
      <c r="BB985" s="4"/>
      <c r="BC985" s="1"/>
      <c r="BD985" s="4"/>
      <c r="BE985" s="4"/>
    </row>
    <row r="986" spans="1:57" x14ac:dyDescent="0.15">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c r="AG986" s="1"/>
      <c r="AH986" s="4"/>
      <c r="AI986" s="4"/>
      <c r="AJ986" s="4"/>
      <c r="AK986" s="4"/>
      <c r="AL986" s="4"/>
      <c r="AM986" s="4"/>
      <c r="AN986" s="4"/>
      <c r="AO986" s="4"/>
      <c r="AP986" s="1"/>
      <c r="AQ986" s="4"/>
      <c r="AR986" s="4"/>
      <c r="AS986" s="4"/>
      <c r="AT986" s="4"/>
      <c r="AU986" s="4"/>
      <c r="AV986" s="4"/>
      <c r="AW986" s="4"/>
      <c r="AX986" s="4"/>
      <c r="AY986" s="4"/>
      <c r="AZ986" s="4"/>
      <c r="BA986" s="1"/>
      <c r="BB986" s="4"/>
      <c r="BC986" s="1"/>
      <c r="BD986" s="4"/>
      <c r="BE986" s="4"/>
    </row>
    <row r="987" spans="1:57" x14ac:dyDescent="0.15">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c r="AG987" s="1"/>
      <c r="AH987" s="4"/>
      <c r="AI987" s="4"/>
      <c r="AJ987" s="4"/>
      <c r="AK987" s="4"/>
      <c r="AL987" s="4"/>
      <c r="AM987" s="4"/>
      <c r="AN987" s="4"/>
      <c r="AO987" s="4"/>
      <c r="AP987" s="1"/>
      <c r="AQ987" s="4"/>
      <c r="AR987" s="4"/>
      <c r="AS987" s="4"/>
      <c r="AT987" s="4"/>
      <c r="AU987" s="4"/>
      <c r="AV987" s="4"/>
      <c r="AW987" s="4"/>
      <c r="AX987" s="4"/>
      <c r="AY987" s="4"/>
      <c r="AZ987" s="4"/>
      <c r="BA987" s="1"/>
      <c r="BB987" s="4"/>
      <c r="BC987" s="1"/>
      <c r="BD987" s="4"/>
      <c r="BE987" s="4"/>
    </row>
    <row r="988" spans="1:57" x14ac:dyDescent="0.15">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c r="AF988" s="4"/>
      <c r="AG988" s="1"/>
      <c r="AH988" s="4"/>
      <c r="AI988" s="4"/>
      <c r="AJ988" s="4"/>
      <c r="AK988" s="4"/>
      <c r="AL988" s="4"/>
      <c r="AM988" s="4"/>
      <c r="AN988" s="4"/>
      <c r="AO988" s="4"/>
      <c r="AP988" s="1"/>
      <c r="AQ988" s="4"/>
      <c r="AR988" s="4"/>
      <c r="AS988" s="4"/>
      <c r="AT988" s="4"/>
      <c r="AU988" s="4"/>
      <c r="AV988" s="4"/>
      <c r="AW988" s="4"/>
      <c r="AX988" s="4"/>
      <c r="AY988" s="4"/>
      <c r="AZ988" s="4"/>
      <c r="BA988" s="1"/>
      <c r="BB988" s="4"/>
      <c r="BC988" s="1"/>
      <c r="BD988" s="4"/>
      <c r="BE988" s="4"/>
    </row>
    <row r="989" spans="1:57" x14ac:dyDescent="0.15">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c r="AF989" s="4"/>
      <c r="AG989" s="1"/>
      <c r="AH989" s="4"/>
      <c r="AI989" s="4"/>
      <c r="AJ989" s="4"/>
      <c r="AK989" s="4"/>
      <c r="AL989" s="4"/>
      <c r="AM989" s="4"/>
      <c r="AN989" s="4"/>
      <c r="AO989" s="4"/>
      <c r="AP989" s="1"/>
      <c r="AQ989" s="4"/>
      <c r="AR989" s="4"/>
      <c r="AS989" s="4"/>
      <c r="AT989" s="4"/>
      <c r="AU989" s="4"/>
      <c r="AV989" s="4"/>
      <c r="AW989" s="4"/>
      <c r="AX989" s="4"/>
      <c r="AY989" s="4"/>
      <c r="AZ989" s="4"/>
      <c r="BA989" s="1"/>
      <c r="BB989" s="4"/>
      <c r="BC989" s="1"/>
      <c r="BD989" s="4"/>
      <c r="BE989" s="4"/>
    </row>
    <row r="990" spans="1:57" x14ac:dyDescent="0.15">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c r="AF990" s="4"/>
      <c r="AG990" s="1"/>
      <c r="AH990" s="4"/>
      <c r="AI990" s="4"/>
      <c r="AJ990" s="4"/>
      <c r="AK990" s="4"/>
      <c r="AL990" s="4"/>
      <c r="AM990" s="4"/>
      <c r="AN990" s="4"/>
      <c r="AO990" s="4"/>
      <c r="AP990" s="1"/>
      <c r="AQ990" s="4"/>
      <c r="AR990" s="4"/>
      <c r="AS990" s="4"/>
      <c r="AT990" s="4"/>
      <c r="AU990" s="4"/>
      <c r="AV990" s="4"/>
      <c r="AW990" s="4"/>
      <c r="AX990" s="4"/>
      <c r="AY990" s="4"/>
      <c r="AZ990" s="4"/>
      <c r="BA990" s="1"/>
      <c r="BB990" s="4"/>
      <c r="BC990" s="1"/>
      <c r="BD990" s="4"/>
      <c r="BE990" s="4"/>
    </row>
    <row r="991" spans="1:57" x14ac:dyDescent="0.15">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c r="AF991" s="4"/>
      <c r="AG991" s="1"/>
      <c r="AH991" s="4"/>
      <c r="AI991" s="4"/>
      <c r="AJ991" s="4"/>
      <c r="AK991" s="4"/>
      <c r="AL991" s="4"/>
      <c r="AM991" s="4"/>
      <c r="AN991" s="4"/>
      <c r="AO991" s="4"/>
      <c r="AP991" s="1"/>
      <c r="AQ991" s="4"/>
      <c r="AR991" s="4"/>
      <c r="AS991" s="4"/>
      <c r="AT991" s="4"/>
      <c r="AU991" s="4"/>
      <c r="AV991" s="4"/>
      <c r="AW991" s="4"/>
      <c r="AX991" s="4"/>
      <c r="AY991" s="4"/>
      <c r="AZ991" s="4"/>
      <c r="BA991" s="1"/>
      <c r="BB991" s="4"/>
      <c r="BC991" s="1"/>
      <c r="BD991" s="4"/>
      <c r="BE991" s="4"/>
    </row>
    <row r="992" spans="1:57" x14ac:dyDescent="0.15">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c r="AF992" s="4"/>
      <c r="AG992" s="1"/>
      <c r="AH992" s="4"/>
      <c r="AI992" s="4"/>
      <c r="AJ992" s="4"/>
      <c r="AK992" s="4"/>
      <c r="AL992" s="4"/>
      <c r="AM992" s="4"/>
      <c r="AN992" s="4"/>
      <c r="AO992" s="4"/>
      <c r="AP992" s="1"/>
      <c r="AQ992" s="4"/>
      <c r="AR992" s="4"/>
      <c r="AS992" s="4"/>
      <c r="AT992" s="4"/>
      <c r="AU992" s="4"/>
      <c r="AV992" s="4"/>
      <c r="AW992" s="4"/>
      <c r="AX992" s="4"/>
      <c r="AY992" s="4"/>
      <c r="AZ992" s="4"/>
      <c r="BA992" s="1"/>
      <c r="BB992" s="4"/>
      <c r="BC992" s="1"/>
      <c r="BD992" s="4"/>
      <c r="BE992" s="4"/>
    </row>
    <row r="993" spans="1:57" x14ac:dyDescent="0.15">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c r="AF993" s="4"/>
      <c r="AG993" s="1"/>
      <c r="AH993" s="4"/>
      <c r="AI993" s="4"/>
      <c r="AJ993" s="4"/>
      <c r="AK993" s="4"/>
      <c r="AL993" s="4"/>
      <c r="AM993" s="4"/>
      <c r="AN993" s="4"/>
      <c r="AO993" s="4"/>
      <c r="AP993" s="1"/>
      <c r="AQ993" s="4"/>
      <c r="AR993" s="4"/>
      <c r="AS993" s="4"/>
      <c r="AT993" s="4"/>
      <c r="AU993" s="4"/>
      <c r="AV993" s="4"/>
      <c r="AW993" s="4"/>
      <c r="AX993" s="4"/>
      <c r="AY993" s="4"/>
      <c r="AZ993" s="4"/>
      <c r="BA993" s="1"/>
      <c r="BB993" s="4"/>
      <c r="BC993" s="1"/>
      <c r="BD993" s="4"/>
      <c r="BE993" s="4"/>
    </row>
    <row r="994" spans="1:57" x14ac:dyDescent="0.15">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c r="AE994" s="4"/>
      <c r="AF994" s="4"/>
      <c r="AG994" s="1"/>
      <c r="AH994" s="4"/>
      <c r="AI994" s="4"/>
      <c r="AJ994" s="4"/>
      <c r="AK994" s="4"/>
      <c r="AL994" s="4"/>
      <c r="AM994" s="4"/>
      <c r="AN994" s="4"/>
      <c r="AO994" s="4"/>
      <c r="AP994" s="1"/>
      <c r="AQ994" s="4"/>
      <c r="AR994" s="4"/>
      <c r="AS994" s="4"/>
      <c r="AT994" s="4"/>
      <c r="AU994" s="4"/>
      <c r="AV994" s="4"/>
      <c r="AW994" s="4"/>
      <c r="AX994" s="4"/>
      <c r="AY994" s="4"/>
      <c r="AZ994" s="4"/>
      <c r="BA994" s="1"/>
      <c r="BB994" s="4"/>
      <c r="BC994" s="1"/>
      <c r="BD994" s="4"/>
      <c r="BE994" s="4"/>
    </row>
    <row r="995" spans="1:57" x14ac:dyDescent="0.1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c r="AE995" s="4"/>
      <c r="AF995" s="4"/>
      <c r="AG995" s="1"/>
      <c r="AH995" s="4"/>
      <c r="AI995" s="4"/>
      <c r="AJ995" s="4"/>
      <c r="AK995" s="4"/>
      <c r="AL995" s="4"/>
      <c r="AM995" s="4"/>
      <c r="AN995" s="4"/>
      <c r="AO995" s="4"/>
      <c r="AP995" s="1"/>
      <c r="AQ995" s="4"/>
      <c r="AR995" s="4"/>
      <c r="AS995" s="4"/>
      <c r="AT995" s="4"/>
      <c r="AU995" s="4"/>
      <c r="AV995" s="4"/>
      <c r="AW995" s="4"/>
      <c r="AX995" s="4"/>
      <c r="AY995" s="4"/>
      <c r="AZ995" s="4"/>
      <c r="BA995" s="1"/>
      <c r="BB995" s="4"/>
      <c r="BC995" s="1"/>
      <c r="BD995" s="4"/>
      <c r="BE995" s="4"/>
    </row>
    <row r="996" spans="1:57" x14ac:dyDescent="0.15">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c r="AC996" s="4"/>
      <c r="AD996" s="4"/>
      <c r="AE996" s="4"/>
      <c r="AF996" s="4"/>
      <c r="AG996" s="1"/>
      <c r="AH996" s="4"/>
      <c r="AI996" s="4"/>
      <c r="AJ996" s="4"/>
      <c r="AK996" s="4"/>
      <c r="AL996" s="4"/>
      <c r="AM996" s="4"/>
      <c r="AN996" s="4"/>
      <c r="AO996" s="4"/>
      <c r="AP996" s="1"/>
      <c r="AQ996" s="4"/>
      <c r="AR996" s="4"/>
      <c r="AS996" s="4"/>
      <c r="AT996" s="4"/>
      <c r="AU996" s="4"/>
      <c r="AV996" s="4"/>
      <c r="AW996" s="4"/>
      <c r="AX996" s="4"/>
      <c r="AY996" s="4"/>
      <c r="AZ996" s="4"/>
      <c r="BA996" s="1"/>
      <c r="BB996" s="4"/>
      <c r="BC996" s="1"/>
      <c r="BD996" s="4"/>
      <c r="BE996" s="4"/>
    </row>
    <row r="997" spans="1:57" x14ac:dyDescent="0.15">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c r="AC997" s="4"/>
      <c r="AD997" s="4"/>
      <c r="AE997" s="4"/>
      <c r="AF997" s="4"/>
      <c r="AG997" s="1"/>
      <c r="AH997" s="4"/>
      <c r="AI997" s="4"/>
      <c r="AJ997" s="4"/>
      <c r="AK997" s="4"/>
      <c r="AL997" s="4"/>
      <c r="AM997" s="4"/>
      <c r="AN997" s="4"/>
      <c r="AO997" s="4"/>
      <c r="AP997" s="1"/>
      <c r="AQ997" s="4"/>
      <c r="AR997" s="4"/>
      <c r="AS997" s="4"/>
      <c r="AT997" s="4"/>
      <c r="AU997" s="4"/>
      <c r="AV997" s="4"/>
      <c r="AW997" s="4"/>
      <c r="AX997" s="4"/>
      <c r="AY997" s="4"/>
      <c r="AZ997" s="4"/>
      <c r="BA997" s="1"/>
      <c r="BB997" s="4"/>
      <c r="BC997" s="1"/>
      <c r="BD997" s="4"/>
      <c r="BE997" s="4"/>
    </row>
    <row r="998" spans="1:57" x14ac:dyDescent="0.15">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c r="AB998" s="4"/>
      <c r="AC998" s="4"/>
      <c r="AD998" s="4"/>
      <c r="AE998" s="4"/>
      <c r="AF998" s="4"/>
      <c r="AG998" s="1"/>
      <c r="AH998" s="4"/>
      <c r="AI998" s="4"/>
      <c r="AJ998" s="4"/>
      <c r="AK998" s="4"/>
      <c r="AL998" s="4"/>
      <c r="AM998" s="4"/>
      <c r="AN998" s="4"/>
      <c r="AO998" s="4"/>
      <c r="AP998" s="1"/>
      <c r="AQ998" s="4"/>
      <c r="AR998" s="4"/>
      <c r="AS998" s="4"/>
      <c r="AT998" s="4"/>
      <c r="AU998" s="4"/>
      <c r="AV998" s="4"/>
      <c r="AW998" s="4"/>
      <c r="AX998" s="4"/>
      <c r="AY998" s="4"/>
      <c r="AZ998" s="4"/>
      <c r="BA998" s="1"/>
      <c r="BB998" s="4"/>
      <c r="BC998" s="1"/>
      <c r="BD998" s="4"/>
      <c r="BE998" s="4"/>
    </row>
    <row r="999" spans="1:57" x14ac:dyDescent="0.15">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c r="AB999" s="4"/>
      <c r="AC999" s="4"/>
      <c r="AD999" s="4"/>
      <c r="AE999" s="4"/>
      <c r="AF999" s="4"/>
      <c r="AG999" s="1"/>
      <c r="AH999" s="4"/>
      <c r="AI999" s="4"/>
      <c r="AJ999" s="4"/>
      <c r="AK999" s="4"/>
      <c r="AL999" s="4"/>
      <c r="AM999" s="4"/>
      <c r="AN999" s="4"/>
      <c r="AO999" s="4"/>
      <c r="AP999" s="1"/>
      <c r="AQ999" s="4"/>
      <c r="AR999" s="4"/>
      <c r="AS999" s="4"/>
      <c r="AT999" s="4"/>
      <c r="AU999" s="4"/>
      <c r="AV999" s="4"/>
      <c r="AW999" s="4"/>
      <c r="AX999" s="4"/>
      <c r="AY999" s="4"/>
      <c r="AZ999" s="4"/>
      <c r="BA999" s="1"/>
      <c r="BB999" s="4"/>
      <c r="BC999" s="1"/>
      <c r="BD999" s="4"/>
      <c r="BE999" s="4"/>
    </row>
    <row r="1000" spans="1:57" x14ac:dyDescent="0.15">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c r="AB1000" s="4"/>
      <c r="AC1000" s="4"/>
      <c r="AD1000" s="4"/>
      <c r="AE1000" s="4"/>
      <c r="AF1000" s="4"/>
      <c r="AG1000" s="1"/>
      <c r="AH1000" s="4"/>
      <c r="AI1000" s="4"/>
      <c r="AJ1000" s="4"/>
      <c r="AK1000" s="4"/>
      <c r="AL1000" s="4"/>
      <c r="AM1000" s="4"/>
      <c r="AN1000" s="4"/>
      <c r="AO1000" s="4"/>
      <c r="AP1000" s="1"/>
      <c r="AQ1000" s="4"/>
      <c r="AR1000" s="4"/>
      <c r="AS1000" s="4"/>
      <c r="AT1000" s="4"/>
      <c r="AU1000" s="4"/>
      <c r="AV1000" s="4"/>
      <c r="AW1000" s="4"/>
      <c r="AX1000" s="4"/>
      <c r="AY1000" s="4"/>
      <c r="AZ1000" s="4"/>
      <c r="BA1000" s="1"/>
      <c r="BB1000" s="4"/>
      <c r="BC1000" s="1"/>
      <c r="BD1000" s="4"/>
      <c r="BE1000" s="4"/>
    </row>
    <row r="1001" spans="1:57" x14ac:dyDescent="0.15">
      <c r="A1001" s="4"/>
      <c r="B1001" s="4"/>
      <c r="C1001" s="4"/>
      <c r="D1001" s="4"/>
      <c r="E1001" s="4"/>
      <c r="F1001" s="4"/>
      <c r="G1001" s="4"/>
      <c r="H1001" s="4"/>
      <c r="I1001" s="4"/>
      <c r="J1001" s="4"/>
      <c r="K1001" s="4"/>
      <c r="L1001" s="4"/>
      <c r="M1001" s="4"/>
      <c r="N1001" s="4"/>
      <c r="O1001" s="4"/>
      <c r="P1001" s="4"/>
      <c r="Q1001" s="4"/>
      <c r="R1001" s="4"/>
      <c r="S1001" s="4"/>
      <c r="T1001" s="4"/>
      <c r="U1001" s="4"/>
      <c r="V1001" s="4"/>
      <c r="W1001" s="4"/>
      <c r="X1001" s="4"/>
      <c r="Y1001" s="4"/>
      <c r="Z1001" s="4"/>
      <c r="AA1001" s="4"/>
      <c r="AB1001" s="4"/>
      <c r="AC1001" s="4"/>
      <c r="AD1001" s="4"/>
      <c r="AE1001" s="4"/>
      <c r="AF1001" s="4"/>
      <c r="AG1001" s="1"/>
      <c r="AH1001" s="4"/>
      <c r="AI1001" s="4"/>
      <c r="AJ1001" s="4"/>
      <c r="AK1001" s="4"/>
      <c r="AL1001" s="4"/>
      <c r="AM1001" s="4"/>
      <c r="AN1001" s="4"/>
      <c r="AO1001" s="4"/>
      <c r="AP1001" s="1"/>
      <c r="AQ1001" s="4"/>
      <c r="AR1001" s="4"/>
      <c r="AS1001" s="4"/>
      <c r="AT1001" s="4"/>
      <c r="AU1001" s="4"/>
      <c r="AV1001" s="4"/>
      <c r="AW1001" s="4"/>
      <c r="AX1001" s="4"/>
      <c r="AY1001" s="4"/>
      <c r="AZ1001" s="4"/>
      <c r="BA1001" s="1"/>
      <c r="BB1001" s="4"/>
      <c r="BC1001" s="1"/>
      <c r="BD1001" s="4"/>
      <c r="BE1001" s="4"/>
    </row>
    <row r="1002" spans="1:57" x14ac:dyDescent="0.15">
      <c r="A1002" s="4"/>
      <c r="B1002" s="4"/>
      <c r="C1002" s="4"/>
      <c r="D1002" s="4"/>
      <c r="E1002" s="4"/>
      <c r="F1002" s="4"/>
      <c r="G1002" s="4"/>
      <c r="H1002" s="4"/>
      <c r="I1002" s="4"/>
      <c r="J1002" s="4"/>
      <c r="K1002" s="4"/>
      <c r="L1002" s="4"/>
      <c r="M1002" s="4"/>
      <c r="N1002" s="4"/>
      <c r="O1002" s="4"/>
      <c r="P1002" s="4"/>
      <c r="Q1002" s="4"/>
      <c r="R1002" s="4"/>
      <c r="S1002" s="4"/>
      <c r="T1002" s="4"/>
      <c r="U1002" s="4"/>
      <c r="V1002" s="4"/>
      <c r="W1002" s="4"/>
      <c r="X1002" s="4"/>
      <c r="Y1002" s="4"/>
      <c r="Z1002" s="4"/>
      <c r="AA1002" s="4"/>
      <c r="AB1002" s="4"/>
      <c r="AC1002" s="4"/>
      <c r="AD1002" s="4"/>
      <c r="AE1002" s="4"/>
      <c r="AF1002" s="4"/>
      <c r="AG1002" s="1"/>
      <c r="AH1002" s="4"/>
      <c r="AI1002" s="4"/>
      <c r="AJ1002" s="4"/>
      <c r="AK1002" s="4"/>
      <c r="AL1002" s="4"/>
      <c r="AM1002" s="4"/>
      <c r="AN1002" s="4"/>
      <c r="AO1002" s="4"/>
      <c r="AP1002" s="1"/>
      <c r="AQ1002" s="4"/>
      <c r="AR1002" s="4"/>
      <c r="AS1002" s="4"/>
      <c r="AT1002" s="4"/>
      <c r="AU1002" s="4"/>
      <c r="AV1002" s="4"/>
      <c r="AW1002" s="4"/>
      <c r="AX1002" s="4"/>
      <c r="AY1002" s="4"/>
      <c r="AZ1002" s="4"/>
      <c r="BA1002" s="1"/>
      <c r="BB1002" s="4"/>
      <c r="BC1002" s="1"/>
      <c r="BD1002" s="4"/>
      <c r="BE1002" s="4"/>
    </row>
    <row r="1003" spans="1:57" x14ac:dyDescent="0.15">
      <c r="A1003" s="4"/>
      <c r="B1003" s="4"/>
      <c r="C1003" s="4"/>
      <c r="D1003" s="4"/>
      <c r="E1003" s="4"/>
      <c r="F1003" s="4"/>
      <c r="G1003" s="4"/>
      <c r="H1003" s="4"/>
      <c r="I1003" s="4"/>
      <c r="J1003" s="4"/>
      <c r="K1003" s="4"/>
      <c r="L1003" s="4"/>
      <c r="M1003" s="4"/>
      <c r="N1003" s="4"/>
      <c r="O1003" s="4"/>
      <c r="P1003" s="4"/>
      <c r="Q1003" s="4"/>
      <c r="R1003" s="4"/>
      <c r="S1003" s="4"/>
      <c r="T1003" s="4"/>
      <c r="U1003" s="4"/>
      <c r="V1003" s="4"/>
      <c r="W1003" s="4"/>
      <c r="X1003" s="4"/>
      <c r="Y1003" s="4"/>
      <c r="Z1003" s="4"/>
      <c r="AA1003" s="4"/>
      <c r="AB1003" s="4"/>
      <c r="AC1003" s="4"/>
      <c r="AD1003" s="4"/>
      <c r="AE1003" s="4"/>
      <c r="AF1003" s="4"/>
      <c r="AG1003" s="1"/>
      <c r="AH1003" s="4"/>
      <c r="AI1003" s="4"/>
      <c r="AJ1003" s="4"/>
      <c r="AK1003" s="4"/>
      <c r="AL1003" s="4"/>
      <c r="AM1003" s="4"/>
      <c r="AN1003" s="4"/>
      <c r="AO1003" s="4"/>
      <c r="AP1003" s="1"/>
      <c r="AQ1003" s="4"/>
      <c r="AR1003" s="4"/>
      <c r="AS1003" s="4"/>
      <c r="AT1003" s="4"/>
      <c r="AU1003" s="4"/>
      <c r="AV1003" s="4"/>
      <c r="AW1003" s="4"/>
      <c r="AX1003" s="4"/>
      <c r="AY1003" s="4"/>
      <c r="AZ1003" s="4"/>
      <c r="BA1003" s="1"/>
      <c r="BB1003" s="4"/>
      <c r="BC1003" s="1"/>
      <c r="BD1003" s="4"/>
      <c r="BE1003" s="4"/>
    </row>
    <row r="1004" spans="1:57" x14ac:dyDescent="0.15">
      <c r="A1004" s="4"/>
      <c r="B1004" s="4"/>
      <c r="C1004" s="4"/>
      <c r="D1004" s="4"/>
      <c r="E1004" s="4"/>
      <c r="F1004" s="4"/>
      <c r="G1004" s="4"/>
      <c r="H1004" s="4"/>
      <c r="I1004" s="4"/>
      <c r="J1004" s="4"/>
      <c r="K1004" s="4"/>
      <c r="L1004" s="4"/>
      <c r="M1004" s="4"/>
      <c r="N1004" s="4"/>
      <c r="O1004" s="4"/>
      <c r="P1004" s="4"/>
      <c r="Q1004" s="4"/>
      <c r="R1004" s="4"/>
      <c r="S1004" s="4"/>
      <c r="T1004" s="4"/>
      <c r="U1004" s="4"/>
      <c r="V1004" s="4"/>
      <c r="W1004" s="4"/>
      <c r="X1004" s="4"/>
      <c r="Y1004" s="4"/>
      <c r="Z1004" s="4"/>
      <c r="AA1004" s="4"/>
      <c r="AB1004" s="4"/>
      <c r="AC1004" s="4"/>
      <c r="AD1004" s="4"/>
      <c r="AE1004" s="4"/>
      <c r="AF1004" s="4"/>
      <c r="AG1004" s="1"/>
      <c r="AH1004" s="4"/>
      <c r="AI1004" s="4"/>
      <c r="AJ1004" s="4"/>
      <c r="AK1004" s="4"/>
      <c r="AL1004" s="4"/>
      <c r="AM1004" s="4"/>
      <c r="AN1004" s="4"/>
      <c r="AO1004" s="4"/>
      <c r="AP1004" s="1"/>
      <c r="AQ1004" s="4"/>
      <c r="AR1004" s="4"/>
      <c r="AS1004" s="4"/>
      <c r="AT1004" s="4"/>
      <c r="AU1004" s="4"/>
      <c r="AV1004" s="4"/>
      <c r="AW1004" s="4"/>
      <c r="AX1004" s="4"/>
      <c r="AY1004" s="4"/>
      <c r="AZ1004" s="4"/>
      <c r="BA1004" s="1"/>
      <c r="BB1004" s="4"/>
      <c r="BC1004" s="1"/>
      <c r="BD1004" s="4"/>
      <c r="BE1004" s="4"/>
    </row>
    <row r="1005" spans="1:57" x14ac:dyDescent="0.15">
      <c r="A1005" s="4"/>
      <c r="B1005" s="4"/>
      <c r="C1005" s="4"/>
      <c r="D1005" s="4"/>
      <c r="E1005" s="4"/>
      <c r="F1005" s="4"/>
      <c r="G1005" s="4"/>
      <c r="H1005" s="4"/>
      <c r="I1005" s="4"/>
      <c r="J1005" s="4"/>
      <c r="K1005" s="4"/>
      <c r="L1005" s="4"/>
      <c r="M1005" s="4"/>
      <c r="N1005" s="4"/>
      <c r="O1005" s="4"/>
      <c r="P1005" s="4"/>
      <c r="Q1005" s="4"/>
      <c r="R1005" s="4"/>
      <c r="S1005" s="4"/>
      <c r="T1005" s="4"/>
      <c r="U1005" s="4"/>
      <c r="V1005" s="4"/>
      <c r="W1005" s="4"/>
      <c r="X1005" s="4"/>
      <c r="Y1005" s="4"/>
      <c r="Z1005" s="4"/>
      <c r="AA1005" s="4"/>
      <c r="AB1005" s="4"/>
      <c r="AC1005" s="4"/>
      <c r="AD1005" s="4"/>
      <c r="AE1005" s="4"/>
      <c r="AF1005" s="4"/>
      <c r="AG1005" s="1"/>
      <c r="AH1005" s="4"/>
      <c r="AI1005" s="4"/>
      <c r="AJ1005" s="4"/>
      <c r="AK1005" s="4"/>
      <c r="AL1005" s="4"/>
      <c r="AM1005" s="4"/>
      <c r="AN1005" s="4"/>
      <c r="AO1005" s="4"/>
      <c r="AP1005" s="1"/>
      <c r="AQ1005" s="4"/>
      <c r="AR1005" s="4"/>
      <c r="AS1005" s="4"/>
      <c r="AT1005" s="4"/>
      <c r="AU1005" s="4"/>
      <c r="AV1005" s="4"/>
      <c r="AW1005" s="4"/>
      <c r="AX1005" s="4"/>
      <c r="AY1005" s="4"/>
      <c r="AZ1005" s="4"/>
      <c r="BA1005" s="1"/>
      <c r="BB1005" s="4"/>
      <c r="BC1005" s="1"/>
      <c r="BD1005" s="4"/>
      <c r="BE1005" s="4"/>
    </row>
    <row r="1006" spans="1:57" x14ac:dyDescent="0.15">
      <c r="A1006" s="4"/>
      <c r="B1006" s="4"/>
      <c r="C1006" s="4"/>
      <c r="D1006" s="4"/>
      <c r="E1006" s="4"/>
      <c r="F1006" s="4"/>
      <c r="G1006" s="4"/>
      <c r="H1006" s="4"/>
      <c r="I1006" s="4"/>
      <c r="J1006" s="4"/>
      <c r="K1006" s="4"/>
      <c r="L1006" s="4"/>
      <c r="M1006" s="4"/>
      <c r="N1006" s="4"/>
      <c r="O1006" s="4"/>
      <c r="P1006" s="4"/>
      <c r="Q1006" s="4"/>
      <c r="R1006" s="4"/>
      <c r="S1006" s="4"/>
      <c r="T1006" s="4"/>
      <c r="U1006" s="4"/>
      <c r="V1006" s="4"/>
      <c r="W1006" s="4"/>
      <c r="X1006" s="4"/>
      <c r="Y1006" s="4"/>
      <c r="Z1006" s="4"/>
      <c r="AA1006" s="4"/>
      <c r="AB1006" s="4"/>
      <c r="AC1006" s="4"/>
      <c r="AD1006" s="4"/>
      <c r="AE1006" s="4"/>
      <c r="AF1006" s="4"/>
      <c r="AG1006" s="1"/>
      <c r="AH1006" s="4"/>
      <c r="AI1006" s="4"/>
      <c r="AJ1006" s="4"/>
      <c r="AK1006" s="4"/>
      <c r="AL1006" s="4"/>
      <c r="AM1006" s="4"/>
      <c r="AN1006" s="4"/>
      <c r="AO1006" s="4"/>
      <c r="AP1006" s="1"/>
      <c r="AQ1006" s="4"/>
      <c r="AR1006" s="4"/>
      <c r="AS1006" s="4"/>
      <c r="AT1006" s="4"/>
      <c r="AU1006" s="4"/>
      <c r="AV1006" s="4"/>
      <c r="AW1006" s="4"/>
      <c r="AX1006" s="4"/>
      <c r="AY1006" s="4"/>
      <c r="AZ1006" s="4"/>
      <c r="BA1006" s="1"/>
      <c r="BB1006" s="4"/>
      <c r="BC1006" s="1"/>
      <c r="BD1006" s="4"/>
      <c r="BE1006" s="4"/>
    </row>
    <row r="1007" spans="1:57" x14ac:dyDescent="0.15">
      <c r="A1007" s="4"/>
      <c r="B1007" s="4"/>
      <c r="C1007" s="4"/>
      <c r="D1007" s="4"/>
      <c r="E1007" s="4"/>
      <c r="F1007" s="4"/>
      <c r="G1007" s="4"/>
      <c r="H1007" s="4"/>
      <c r="I1007" s="4"/>
      <c r="J1007" s="4"/>
      <c r="K1007" s="4"/>
      <c r="L1007" s="4"/>
      <c r="M1007" s="4"/>
      <c r="N1007" s="4"/>
      <c r="O1007" s="4"/>
      <c r="P1007" s="4"/>
      <c r="Q1007" s="4"/>
      <c r="R1007" s="4"/>
      <c r="S1007" s="4"/>
      <c r="T1007" s="4"/>
      <c r="U1007" s="4"/>
      <c r="V1007" s="4"/>
      <c r="W1007" s="4"/>
      <c r="X1007" s="4"/>
      <c r="Y1007" s="4"/>
      <c r="Z1007" s="4"/>
      <c r="AA1007" s="4"/>
      <c r="AB1007" s="4"/>
      <c r="AC1007" s="4"/>
      <c r="AD1007" s="4"/>
      <c r="AE1007" s="4"/>
      <c r="AF1007" s="4"/>
      <c r="AG1007" s="1"/>
      <c r="AH1007" s="4"/>
      <c r="AI1007" s="4"/>
      <c r="AJ1007" s="4"/>
      <c r="AK1007" s="4"/>
      <c r="AL1007" s="4"/>
      <c r="AM1007" s="4"/>
      <c r="AN1007" s="4"/>
      <c r="AO1007" s="4"/>
      <c r="AP1007" s="1"/>
      <c r="AQ1007" s="4"/>
      <c r="AR1007" s="4"/>
      <c r="AS1007" s="4"/>
      <c r="AT1007" s="4"/>
      <c r="AU1007" s="4"/>
      <c r="AV1007" s="4"/>
      <c r="AW1007" s="4"/>
      <c r="AX1007" s="4"/>
      <c r="AY1007" s="4"/>
      <c r="AZ1007" s="4"/>
      <c r="BA1007" s="1"/>
      <c r="BB1007" s="4"/>
      <c r="BC1007" s="1"/>
      <c r="BD1007" s="4"/>
      <c r="BE1007" s="4"/>
    </row>
    <row r="1008" spans="1:57" x14ac:dyDescent="0.15">
      <c r="A1008" s="4"/>
      <c r="B1008" s="4"/>
      <c r="C1008" s="4"/>
      <c r="D1008" s="4"/>
      <c r="E1008" s="4"/>
      <c r="F1008" s="4"/>
      <c r="G1008" s="4"/>
      <c r="H1008" s="4"/>
      <c r="I1008" s="4"/>
      <c r="J1008" s="4"/>
      <c r="K1008" s="4"/>
      <c r="L1008" s="4"/>
      <c r="M1008" s="4"/>
      <c r="N1008" s="4"/>
      <c r="O1008" s="4"/>
      <c r="P1008" s="4"/>
      <c r="Q1008" s="4"/>
      <c r="R1008" s="4"/>
      <c r="S1008" s="4"/>
      <c r="T1008" s="4"/>
      <c r="U1008" s="4"/>
      <c r="V1008" s="4"/>
      <c r="W1008" s="4"/>
      <c r="X1008" s="4"/>
      <c r="Y1008" s="4"/>
      <c r="Z1008" s="4"/>
      <c r="AA1008" s="4"/>
      <c r="AB1008" s="4"/>
      <c r="AC1008" s="4"/>
      <c r="AD1008" s="4"/>
      <c r="AE1008" s="4"/>
      <c r="AF1008" s="4"/>
      <c r="AG1008" s="1"/>
      <c r="AH1008" s="4"/>
      <c r="AI1008" s="4"/>
      <c r="AJ1008" s="4"/>
      <c r="AK1008" s="4"/>
      <c r="AL1008" s="4"/>
      <c r="AM1008" s="4"/>
      <c r="AN1008" s="4"/>
      <c r="AO1008" s="4"/>
      <c r="AP1008" s="1"/>
      <c r="AQ1008" s="4"/>
      <c r="AR1008" s="4"/>
      <c r="AS1008" s="4"/>
      <c r="AT1008" s="4"/>
      <c r="AU1008" s="4"/>
      <c r="AV1008" s="4"/>
      <c r="AW1008" s="4"/>
      <c r="AX1008" s="4"/>
      <c r="AY1008" s="4"/>
      <c r="AZ1008" s="4"/>
      <c r="BA1008" s="1"/>
      <c r="BB1008" s="4"/>
      <c r="BC1008" s="1"/>
      <c r="BD1008" s="4"/>
      <c r="BE1008" s="4"/>
    </row>
    <row r="1009" spans="1:57" x14ac:dyDescent="0.15">
      <c r="A1009" s="4"/>
      <c r="B1009" s="4"/>
      <c r="C1009" s="4"/>
      <c r="D1009" s="4"/>
      <c r="E1009" s="4"/>
      <c r="F1009" s="4"/>
      <c r="G1009" s="4"/>
      <c r="H1009" s="4"/>
      <c r="I1009" s="4"/>
      <c r="J1009" s="4"/>
      <c r="K1009" s="4"/>
      <c r="L1009" s="4"/>
      <c r="M1009" s="4"/>
      <c r="N1009" s="4"/>
      <c r="O1009" s="4"/>
      <c r="P1009" s="4"/>
      <c r="Q1009" s="4"/>
      <c r="R1009" s="4"/>
      <c r="S1009" s="4"/>
      <c r="T1009" s="4"/>
      <c r="U1009" s="4"/>
      <c r="V1009" s="4"/>
      <c r="W1009" s="4"/>
      <c r="X1009" s="4"/>
      <c r="Y1009" s="4"/>
      <c r="Z1009" s="4"/>
      <c r="AA1009" s="4"/>
      <c r="AB1009" s="4"/>
      <c r="AC1009" s="4"/>
      <c r="AD1009" s="4"/>
      <c r="AE1009" s="4"/>
      <c r="AF1009" s="4"/>
      <c r="AG1009" s="1"/>
      <c r="AH1009" s="4"/>
      <c r="AI1009" s="4"/>
      <c r="AJ1009" s="4"/>
      <c r="AK1009" s="4"/>
      <c r="AL1009" s="4"/>
      <c r="AM1009" s="4"/>
      <c r="AN1009" s="4"/>
      <c r="AO1009" s="4"/>
      <c r="AP1009" s="1"/>
      <c r="AQ1009" s="4"/>
      <c r="AR1009" s="4"/>
      <c r="AS1009" s="4"/>
      <c r="AT1009" s="4"/>
      <c r="AU1009" s="4"/>
      <c r="AV1009" s="4"/>
      <c r="AW1009" s="4"/>
      <c r="AX1009" s="4"/>
      <c r="AY1009" s="4"/>
      <c r="AZ1009" s="4"/>
      <c r="BA1009" s="1"/>
      <c r="BB1009" s="4"/>
      <c r="BC1009" s="1"/>
      <c r="BD1009" s="4"/>
      <c r="BE1009" s="4"/>
    </row>
    <row r="1010" spans="1:57" x14ac:dyDescent="0.15">
      <c r="A1010" s="4"/>
      <c r="B1010" s="4"/>
      <c r="C1010" s="4"/>
      <c r="D1010" s="4"/>
      <c r="E1010" s="4"/>
      <c r="F1010" s="4"/>
      <c r="G1010" s="4"/>
      <c r="H1010" s="4"/>
      <c r="I1010" s="4"/>
      <c r="J1010" s="4"/>
      <c r="K1010" s="4"/>
      <c r="L1010" s="4"/>
      <c r="M1010" s="4"/>
      <c r="N1010" s="4"/>
      <c r="O1010" s="4"/>
      <c r="P1010" s="4"/>
      <c r="Q1010" s="4"/>
      <c r="R1010" s="4"/>
      <c r="S1010" s="4"/>
      <c r="T1010" s="4"/>
      <c r="U1010" s="4"/>
      <c r="V1010" s="4"/>
      <c r="W1010" s="4"/>
      <c r="X1010" s="4"/>
      <c r="Y1010" s="4"/>
      <c r="Z1010" s="4"/>
      <c r="AA1010" s="4"/>
      <c r="AB1010" s="4"/>
      <c r="AC1010" s="4"/>
      <c r="AD1010" s="4"/>
      <c r="AE1010" s="4"/>
      <c r="AF1010" s="4"/>
      <c r="AG1010" s="1"/>
      <c r="AH1010" s="4"/>
      <c r="AI1010" s="4"/>
      <c r="AJ1010" s="4"/>
      <c r="AK1010" s="4"/>
      <c r="AL1010" s="4"/>
      <c r="AM1010" s="4"/>
      <c r="AN1010" s="4"/>
      <c r="AO1010" s="4"/>
      <c r="AP1010" s="1"/>
      <c r="AQ1010" s="4"/>
      <c r="AR1010" s="4"/>
      <c r="AS1010" s="4"/>
      <c r="AT1010" s="4"/>
      <c r="AU1010" s="4"/>
      <c r="AV1010" s="4"/>
      <c r="AW1010" s="4"/>
      <c r="AX1010" s="4"/>
      <c r="AY1010" s="4"/>
      <c r="AZ1010" s="4"/>
      <c r="BA1010" s="1"/>
      <c r="BB1010" s="4"/>
      <c r="BC1010" s="1"/>
      <c r="BD1010" s="4"/>
      <c r="BE1010" s="4"/>
    </row>
    <row r="1011" spans="1:57" x14ac:dyDescent="0.15">
      <c r="A1011" s="4"/>
      <c r="B1011" s="4"/>
      <c r="C1011" s="4"/>
      <c r="D1011" s="4"/>
      <c r="E1011" s="4"/>
      <c r="F1011" s="4"/>
      <c r="G1011" s="4"/>
      <c r="H1011" s="4"/>
      <c r="I1011" s="4"/>
      <c r="J1011" s="4"/>
      <c r="K1011" s="4"/>
      <c r="L1011" s="4"/>
      <c r="M1011" s="4"/>
      <c r="N1011" s="4"/>
      <c r="O1011" s="4"/>
      <c r="P1011" s="4"/>
      <c r="Q1011" s="4"/>
      <c r="R1011" s="4"/>
      <c r="S1011" s="4"/>
      <c r="T1011" s="4"/>
      <c r="U1011" s="4"/>
      <c r="V1011" s="4"/>
      <c r="W1011" s="4"/>
      <c r="X1011" s="4"/>
      <c r="Y1011" s="4"/>
      <c r="Z1011" s="4"/>
      <c r="AA1011" s="4"/>
      <c r="AB1011" s="4"/>
      <c r="AC1011" s="4"/>
      <c r="AD1011" s="4"/>
      <c r="AE1011" s="4"/>
      <c r="AF1011" s="4"/>
      <c r="AG1011" s="1"/>
      <c r="AH1011" s="4"/>
      <c r="AI1011" s="4"/>
      <c r="AJ1011" s="4"/>
      <c r="AK1011" s="4"/>
      <c r="AL1011" s="4"/>
      <c r="AM1011" s="4"/>
      <c r="AN1011" s="4"/>
      <c r="AO1011" s="4"/>
      <c r="AP1011" s="1"/>
      <c r="AQ1011" s="4"/>
      <c r="AR1011" s="4"/>
      <c r="AS1011" s="4"/>
      <c r="AT1011" s="4"/>
      <c r="AU1011" s="4"/>
      <c r="AV1011" s="4"/>
      <c r="AW1011" s="4"/>
      <c r="AX1011" s="4"/>
      <c r="AY1011" s="4"/>
      <c r="AZ1011" s="4"/>
      <c r="BA1011" s="1"/>
      <c r="BB1011" s="4"/>
      <c r="BC1011" s="1"/>
      <c r="BD1011" s="4"/>
      <c r="BE1011" s="4"/>
    </row>
    <row r="1012" spans="1:57" x14ac:dyDescent="0.15">
      <c r="A1012" s="4"/>
      <c r="B1012" s="4"/>
      <c r="C1012" s="4"/>
      <c r="D1012" s="4"/>
      <c r="E1012" s="4"/>
      <c r="F1012" s="4"/>
      <c r="G1012" s="4"/>
      <c r="H1012" s="4"/>
      <c r="I1012" s="4"/>
      <c r="J1012" s="4"/>
      <c r="K1012" s="4"/>
      <c r="L1012" s="4"/>
      <c r="M1012" s="4"/>
      <c r="N1012" s="4"/>
      <c r="O1012" s="4"/>
      <c r="P1012" s="4"/>
      <c r="Q1012" s="4"/>
      <c r="R1012" s="4"/>
      <c r="S1012" s="4"/>
      <c r="T1012" s="4"/>
      <c r="U1012" s="4"/>
      <c r="V1012" s="4"/>
      <c r="W1012" s="4"/>
      <c r="X1012" s="4"/>
      <c r="Y1012" s="4"/>
      <c r="Z1012" s="4"/>
      <c r="AA1012" s="4"/>
      <c r="AB1012" s="4"/>
      <c r="AC1012" s="4"/>
      <c r="AD1012" s="4"/>
      <c r="AE1012" s="4"/>
      <c r="AF1012" s="4"/>
      <c r="AG1012" s="1"/>
      <c r="AH1012" s="4"/>
      <c r="AI1012" s="4"/>
      <c r="AJ1012" s="4"/>
      <c r="AK1012" s="4"/>
      <c r="AL1012" s="4"/>
      <c r="AM1012" s="4"/>
      <c r="AN1012" s="4"/>
      <c r="AO1012" s="4"/>
      <c r="AP1012" s="1"/>
      <c r="AQ1012" s="4"/>
      <c r="AR1012" s="4"/>
      <c r="AS1012" s="4"/>
      <c r="AT1012" s="4"/>
      <c r="AU1012" s="4"/>
      <c r="AV1012" s="4"/>
      <c r="AW1012" s="4"/>
      <c r="AX1012" s="4"/>
      <c r="AY1012" s="4"/>
      <c r="AZ1012" s="4"/>
      <c r="BA1012" s="1"/>
      <c r="BB1012" s="4"/>
      <c r="BC1012" s="1"/>
      <c r="BD1012" s="4"/>
      <c r="BE1012" s="4"/>
    </row>
    <row r="1013" spans="1:57" x14ac:dyDescent="0.15">
      <c r="A1013" s="4"/>
      <c r="B1013" s="4"/>
      <c r="C1013" s="4"/>
      <c r="D1013" s="4"/>
      <c r="E1013" s="4"/>
      <c r="F1013" s="4"/>
      <c r="G1013" s="4"/>
      <c r="H1013" s="4"/>
      <c r="I1013" s="4"/>
      <c r="J1013" s="4"/>
      <c r="K1013" s="4"/>
      <c r="L1013" s="4"/>
      <c r="M1013" s="4"/>
      <c r="N1013" s="4"/>
      <c r="O1013" s="4"/>
      <c r="P1013" s="4"/>
      <c r="Q1013" s="4"/>
      <c r="R1013" s="4"/>
      <c r="S1013" s="4"/>
      <c r="T1013" s="4"/>
      <c r="U1013" s="4"/>
      <c r="V1013" s="4"/>
      <c r="W1013" s="4"/>
      <c r="X1013" s="4"/>
      <c r="Y1013" s="4"/>
      <c r="Z1013" s="4"/>
      <c r="AA1013" s="4"/>
      <c r="AB1013" s="4"/>
      <c r="AC1013" s="4"/>
      <c r="AD1013" s="4"/>
      <c r="AE1013" s="4"/>
      <c r="AF1013" s="4"/>
      <c r="AG1013" s="1"/>
      <c r="AH1013" s="4"/>
      <c r="AI1013" s="4"/>
      <c r="AJ1013" s="4"/>
      <c r="AK1013" s="4"/>
      <c r="AL1013" s="4"/>
      <c r="AM1013" s="4"/>
      <c r="AN1013" s="4"/>
      <c r="AO1013" s="4"/>
      <c r="AP1013" s="1"/>
      <c r="AQ1013" s="4"/>
      <c r="AR1013" s="4"/>
      <c r="AS1013" s="4"/>
      <c r="AT1013" s="4"/>
      <c r="AU1013" s="4"/>
      <c r="AV1013" s="4"/>
      <c r="AW1013" s="4"/>
      <c r="AX1013" s="4"/>
      <c r="AY1013" s="4"/>
      <c r="AZ1013" s="4"/>
      <c r="BA1013" s="1"/>
      <c r="BB1013" s="4"/>
      <c r="BC1013" s="1"/>
      <c r="BD1013" s="4"/>
      <c r="BE1013" s="4"/>
    </row>
    <row r="1014" spans="1:57" x14ac:dyDescent="0.15">
      <c r="A1014" s="4"/>
      <c r="B1014" s="4"/>
      <c r="C1014" s="4"/>
      <c r="D1014" s="4"/>
      <c r="E1014" s="4"/>
      <c r="F1014" s="4"/>
      <c r="G1014" s="4"/>
      <c r="H1014" s="4"/>
      <c r="I1014" s="4"/>
      <c r="J1014" s="4"/>
      <c r="K1014" s="4"/>
      <c r="L1014" s="4"/>
      <c r="M1014" s="4"/>
      <c r="N1014" s="4"/>
      <c r="O1014" s="4"/>
      <c r="P1014" s="4"/>
      <c r="Q1014" s="4"/>
      <c r="R1014" s="4"/>
      <c r="S1014" s="4"/>
      <c r="T1014" s="4"/>
      <c r="U1014" s="4"/>
      <c r="V1014" s="4"/>
      <c r="W1014" s="4"/>
      <c r="X1014" s="4"/>
      <c r="Y1014" s="4"/>
      <c r="Z1014" s="4"/>
      <c r="AA1014" s="4"/>
      <c r="AB1014" s="4"/>
      <c r="AC1014" s="4"/>
      <c r="AD1014" s="4"/>
      <c r="AE1014" s="4"/>
      <c r="AF1014" s="4"/>
      <c r="AG1014" s="1"/>
      <c r="AH1014" s="4"/>
      <c r="AI1014" s="4"/>
      <c r="AJ1014" s="4"/>
      <c r="AK1014" s="4"/>
      <c r="AL1014" s="4"/>
      <c r="AM1014" s="4"/>
      <c r="AN1014" s="4"/>
      <c r="AO1014" s="4"/>
      <c r="AP1014" s="1"/>
      <c r="AQ1014" s="4"/>
      <c r="AR1014" s="4"/>
      <c r="AS1014" s="4"/>
      <c r="AT1014" s="4"/>
      <c r="AU1014" s="4"/>
      <c r="AV1014" s="4"/>
      <c r="AW1014" s="4"/>
      <c r="AX1014" s="4"/>
      <c r="AY1014" s="4"/>
      <c r="AZ1014" s="4"/>
      <c r="BA1014" s="1"/>
      <c r="BB1014" s="4"/>
      <c r="BC1014" s="1"/>
      <c r="BD1014" s="4"/>
      <c r="BE1014" s="4"/>
    </row>
    <row r="1015" spans="1:57" x14ac:dyDescent="0.15">
      <c r="A1015" s="4"/>
      <c r="B1015" s="4"/>
      <c r="C1015" s="4"/>
      <c r="D1015" s="4"/>
      <c r="E1015" s="4"/>
      <c r="F1015" s="4"/>
      <c r="G1015" s="4"/>
      <c r="H1015" s="4"/>
      <c r="I1015" s="4"/>
      <c r="J1015" s="4"/>
      <c r="K1015" s="4"/>
      <c r="L1015" s="4"/>
      <c r="M1015" s="4"/>
      <c r="N1015" s="4"/>
      <c r="O1015" s="4"/>
      <c r="P1015" s="4"/>
      <c r="Q1015" s="4"/>
      <c r="R1015" s="4"/>
      <c r="S1015" s="4"/>
      <c r="T1015" s="4"/>
      <c r="U1015" s="4"/>
      <c r="V1015" s="4"/>
      <c r="W1015" s="4"/>
      <c r="X1015" s="4"/>
      <c r="Y1015" s="4"/>
      <c r="Z1015" s="4"/>
      <c r="AA1015" s="4"/>
      <c r="AB1015" s="4"/>
      <c r="AC1015" s="4"/>
      <c r="AD1015" s="4"/>
      <c r="AE1015" s="4"/>
      <c r="AF1015" s="4"/>
      <c r="AG1015" s="1"/>
      <c r="AH1015" s="4"/>
      <c r="AI1015" s="4"/>
      <c r="AJ1015" s="4"/>
      <c r="AK1015" s="4"/>
      <c r="AL1015" s="4"/>
      <c r="AM1015" s="4"/>
      <c r="AN1015" s="4"/>
      <c r="AO1015" s="4"/>
      <c r="AP1015" s="1"/>
      <c r="AQ1015" s="4"/>
      <c r="AR1015" s="4"/>
      <c r="AS1015" s="4"/>
      <c r="AT1015" s="4"/>
      <c r="AU1015" s="4"/>
      <c r="AV1015" s="4"/>
      <c r="AW1015" s="4"/>
      <c r="AX1015" s="4"/>
      <c r="AY1015" s="4"/>
      <c r="AZ1015" s="4"/>
      <c r="BA1015" s="1"/>
      <c r="BB1015" s="4"/>
      <c r="BC1015" s="1"/>
      <c r="BD1015" s="4"/>
      <c r="BE1015" s="4"/>
    </row>
    <row r="1016" spans="1:57" x14ac:dyDescent="0.15">
      <c r="A1016" s="4"/>
      <c r="B1016" s="4"/>
      <c r="C1016" s="4"/>
      <c r="D1016" s="4"/>
      <c r="E1016" s="4"/>
      <c r="F1016" s="4"/>
      <c r="G1016" s="4"/>
      <c r="H1016" s="4"/>
      <c r="I1016" s="4"/>
      <c r="J1016" s="4"/>
      <c r="K1016" s="4"/>
      <c r="L1016" s="4"/>
      <c r="M1016" s="4"/>
      <c r="N1016" s="4"/>
      <c r="O1016" s="4"/>
      <c r="P1016" s="4"/>
      <c r="Q1016" s="4"/>
      <c r="R1016" s="4"/>
      <c r="S1016" s="4"/>
      <c r="T1016" s="4"/>
      <c r="U1016" s="4"/>
      <c r="V1016" s="4"/>
      <c r="W1016" s="4"/>
      <c r="X1016" s="4"/>
      <c r="Y1016" s="4"/>
      <c r="Z1016" s="4"/>
      <c r="AA1016" s="4"/>
      <c r="AB1016" s="4"/>
      <c r="AC1016" s="4"/>
      <c r="AD1016" s="4"/>
      <c r="AE1016" s="4"/>
      <c r="AF1016" s="4"/>
      <c r="AG1016" s="1"/>
      <c r="AH1016" s="4"/>
      <c r="AI1016" s="4"/>
      <c r="AJ1016" s="4"/>
      <c r="AK1016" s="4"/>
      <c r="AL1016" s="4"/>
      <c r="AM1016" s="4"/>
      <c r="AN1016" s="4"/>
      <c r="AO1016" s="4"/>
      <c r="AP1016" s="1"/>
      <c r="AQ1016" s="4"/>
      <c r="AR1016" s="4"/>
      <c r="AS1016" s="4"/>
      <c r="AT1016" s="4"/>
      <c r="AU1016" s="4"/>
      <c r="AV1016" s="4"/>
      <c r="AW1016" s="4"/>
      <c r="AX1016" s="4"/>
      <c r="AY1016" s="4"/>
      <c r="AZ1016" s="4"/>
      <c r="BA1016" s="1"/>
      <c r="BB1016" s="4"/>
      <c r="BC1016" s="1"/>
      <c r="BD1016" s="4"/>
      <c r="BE1016" s="4"/>
    </row>
    <row r="1017" spans="1:57" x14ac:dyDescent="0.15">
      <c r="A1017" s="4"/>
      <c r="B1017" s="4"/>
      <c r="C1017" s="4"/>
      <c r="D1017" s="4"/>
      <c r="E1017" s="4"/>
      <c r="F1017" s="4"/>
      <c r="G1017" s="4"/>
      <c r="H1017" s="4"/>
      <c r="I1017" s="4"/>
      <c r="J1017" s="4"/>
      <c r="K1017" s="4"/>
      <c r="L1017" s="4"/>
      <c r="M1017" s="4"/>
      <c r="N1017" s="4"/>
      <c r="O1017" s="4"/>
      <c r="P1017" s="4"/>
      <c r="Q1017" s="4"/>
      <c r="R1017" s="4"/>
      <c r="S1017" s="4"/>
      <c r="T1017" s="4"/>
      <c r="U1017" s="4"/>
      <c r="V1017" s="4"/>
      <c r="W1017" s="4"/>
      <c r="X1017" s="4"/>
      <c r="Y1017" s="4"/>
      <c r="Z1017" s="4"/>
      <c r="AA1017" s="4"/>
      <c r="AB1017" s="4"/>
      <c r="AC1017" s="4"/>
      <c r="AD1017" s="4"/>
      <c r="AE1017" s="4"/>
      <c r="AF1017" s="4"/>
      <c r="AG1017" s="1"/>
      <c r="AH1017" s="4"/>
      <c r="AI1017" s="4"/>
      <c r="AJ1017" s="4"/>
      <c r="AK1017" s="4"/>
      <c r="AL1017" s="4"/>
      <c r="AM1017" s="4"/>
      <c r="AN1017" s="4"/>
      <c r="AO1017" s="4"/>
      <c r="AP1017" s="1"/>
      <c r="AQ1017" s="4"/>
      <c r="AR1017" s="4"/>
      <c r="AS1017" s="4"/>
      <c r="AT1017" s="4"/>
      <c r="AU1017" s="4"/>
      <c r="AV1017" s="4"/>
      <c r="AW1017" s="4"/>
      <c r="AX1017" s="4"/>
      <c r="AY1017" s="4"/>
      <c r="AZ1017" s="4"/>
      <c r="BA1017" s="1"/>
      <c r="BB1017" s="4"/>
      <c r="BC1017" s="1"/>
      <c r="BD1017" s="4"/>
      <c r="BE1017" s="4"/>
    </row>
    <row r="1018" spans="1:57" x14ac:dyDescent="0.15">
      <c r="A1018" s="4"/>
      <c r="B1018" s="4"/>
      <c r="C1018" s="4"/>
      <c r="D1018" s="4"/>
      <c r="E1018" s="4"/>
      <c r="F1018" s="4"/>
      <c r="G1018" s="4"/>
      <c r="H1018" s="4"/>
      <c r="I1018" s="4"/>
      <c r="J1018" s="4"/>
      <c r="K1018" s="4"/>
      <c r="L1018" s="4"/>
      <c r="M1018" s="4"/>
      <c r="N1018" s="4"/>
      <c r="O1018" s="4"/>
      <c r="P1018" s="4"/>
      <c r="Q1018" s="4"/>
      <c r="R1018" s="4"/>
      <c r="S1018" s="4"/>
      <c r="T1018" s="4"/>
      <c r="U1018" s="4"/>
      <c r="V1018" s="4"/>
      <c r="W1018" s="4"/>
      <c r="X1018" s="4"/>
      <c r="Y1018" s="4"/>
      <c r="Z1018" s="4"/>
      <c r="AA1018" s="4"/>
      <c r="AB1018" s="4"/>
      <c r="AC1018" s="4"/>
      <c r="AD1018" s="4"/>
      <c r="AE1018" s="4"/>
      <c r="AF1018" s="4"/>
      <c r="AG1018" s="1"/>
      <c r="AH1018" s="4"/>
      <c r="AI1018" s="4"/>
      <c r="AJ1018" s="4"/>
      <c r="AK1018" s="4"/>
      <c r="AL1018" s="4"/>
      <c r="AM1018" s="4"/>
      <c r="AN1018" s="4"/>
      <c r="AO1018" s="4"/>
      <c r="AP1018" s="1"/>
      <c r="AQ1018" s="4"/>
      <c r="AR1018" s="4"/>
      <c r="AS1018" s="4"/>
      <c r="AT1018" s="4"/>
      <c r="AU1018" s="4"/>
      <c r="AV1018" s="4"/>
      <c r="AW1018" s="4"/>
      <c r="AX1018" s="4"/>
      <c r="AY1018" s="4"/>
      <c r="AZ1018" s="4"/>
      <c r="BA1018" s="1"/>
      <c r="BB1018" s="4"/>
      <c r="BC1018" s="1"/>
      <c r="BD1018" s="4"/>
      <c r="BE1018" s="4"/>
    </row>
    <row r="1019" spans="1:57" x14ac:dyDescent="0.15">
      <c r="A1019" s="4"/>
      <c r="B1019" s="4"/>
      <c r="C1019" s="4"/>
      <c r="D1019" s="4"/>
      <c r="E1019" s="4"/>
      <c r="F1019" s="4"/>
      <c r="G1019" s="4"/>
      <c r="H1019" s="4"/>
      <c r="I1019" s="4"/>
      <c r="J1019" s="4"/>
      <c r="K1019" s="4"/>
      <c r="L1019" s="4"/>
      <c r="M1019" s="4"/>
      <c r="N1019" s="4"/>
      <c r="O1019" s="4"/>
      <c r="P1019" s="4"/>
      <c r="Q1019" s="4"/>
      <c r="R1019" s="4"/>
      <c r="S1019" s="4"/>
      <c r="T1019" s="4"/>
      <c r="U1019" s="4"/>
      <c r="V1019" s="4"/>
      <c r="W1019" s="4"/>
      <c r="X1019" s="4"/>
      <c r="Y1019" s="4"/>
      <c r="Z1019" s="4"/>
      <c r="AA1019" s="4"/>
      <c r="AB1019" s="4"/>
      <c r="AC1019" s="4"/>
      <c r="AD1019" s="4"/>
      <c r="AE1019" s="4"/>
      <c r="AF1019" s="4"/>
      <c r="AG1019" s="1"/>
      <c r="AH1019" s="4"/>
      <c r="AI1019" s="4"/>
      <c r="AJ1019" s="4"/>
      <c r="AK1019" s="4"/>
      <c r="AL1019" s="4"/>
      <c r="AM1019" s="4"/>
      <c r="AN1019" s="4"/>
      <c r="AO1019" s="4"/>
      <c r="AP1019" s="1"/>
      <c r="AQ1019" s="4"/>
      <c r="AR1019" s="4"/>
      <c r="AS1019" s="4"/>
      <c r="AT1019" s="4"/>
      <c r="AU1019" s="4"/>
      <c r="AV1019" s="4"/>
      <c r="AW1019" s="4"/>
      <c r="AX1019" s="4"/>
      <c r="AY1019" s="4"/>
      <c r="AZ1019" s="4"/>
      <c r="BA1019" s="1"/>
      <c r="BB1019" s="4"/>
      <c r="BC1019" s="1"/>
      <c r="BD1019" s="4"/>
      <c r="BE1019" s="4"/>
    </row>
    <row r="1020" spans="1:57" x14ac:dyDescent="0.15">
      <c r="A1020" s="4"/>
      <c r="B1020" s="4"/>
      <c r="C1020" s="4"/>
      <c r="D1020" s="4"/>
      <c r="E1020" s="4"/>
      <c r="F1020" s="4"/>
      <c r="G1020" s="4"/>
      <c r="H1020" s="4"/>
      <c r="I1020" s="4"/>
      <c r="J1020" s="4"/>
      <c r="K1020" s="4"/>
      <c r="L1020" s="4"/>
      <c r="M1020" s="4"/>
      <c r="N1020" s="4"/>
      <c r="O1020" s="4"/>
      <c r="P1020" s="4"/>
      <c r="Q1020" s="4"/>
      <c r="R1020" s="4"/>
      <c r="S1020" s="4"/>
      <c r="T1020" s="4"/>
      <c r="U1020" s="4"/>
      <c r="V1020" s="4"/>
      <c r="W1020" s="4"/>
      <c r="X1020" s="4"/>
      <c r="Y1020" s="4"/>
      <c r="Z1020" s="4"/>
      <c r="AA1020" s="4"/>
      <c r="AB1020" s="4"/>
      <c r="AC1020" s="4"/>
      <c r="AD1020" s="4"/>
      <c r="AE1020" s="4"/>
      <c r="AF1020" s="4"/>
      <c r="AG1020" s="1"/>
      <c r="AH1020" s="4"/>
      <c r="AI1020" s="4"/>
      <c r="AJ1020" s="4"/>
      <c r="AK1020" s="4"/>
      <c r="AL1020" s="4"/>
      <c r="AM1020" s="4"/>
      <c r="AN1020" s="4"/>
      <c r="AO1020" s="4"/>
      <c r="AP1020" s="1"/>
      <c r="AQ1020" s="4"/>
      <c r="AR1020" s="4"/>
      <c r="AS1020" s="4"/>
      <c r="AT1020" s="4"/>
      <c r="AU1020" s="4"/>
      <c r="AV1020" s="4"/>
      <c r="AW1020" s="4"/>
      <c r="AX1020" s="4"/>
      <c r="AY1020" s="4"/>
      <c r="AZ1020" s="4"/>
      <c r="BA1020" s="1"/>
      <c r="BB1020" s="4"/>
      <c r="BC1020" s="1"/>
      <c r="BD1020" s="4"/>
      <c r="BE1020" s="4"/>
    </row>
    <row r="1021" spans="1:57" x14ac:dyDescent="0.15">
      <c r="A1021" s="4"/>
      <c r="B1021" s="4"/>
      <c r="C1021" s="4"/>
      <c r="D1021" s="4"/>
      <c r="E1021" s="4"/>
      <c r="F1021" s="4"/>
      <c r="G1021" s="4"/>
      <c r="H1021" s="4"/>
      <c r="I1021" s="4"/>
      <c r="J1021" s="4"/>
      <c r="K1021" s="4"/>
      <c r="L1021" s="4"/>
      <c r="M1021" s="4"/>
      <c r="N1021" s="4"/>
      <c r="O1021" s="4"/>
      <c r="P1021" s="4"/>
      <c r="Q1021" s="4"/>
      <c r="R1021" s="4"/>
      <c r="S1021" s="4"/>
      <c r="T1021" s="4"/>
      <c r="U1021" s="4"/>
      <c r="V1021" s="4"/>
      <c r="W1021" s="4"/>
      <c r="X1021" s="4"/>
      <c r="Y1021" s="4"/>
      <c r="Z1021" s="4"/>
      <c r="AA1021" s="4"/>
      <c r="AB1021" s="4"/>
      <c r="AC1021" s="4"/>
      <c r="AD1021" s="4"/>
      <c r="AE1021" s="4"/>
      <c r="AF1021" s="4"/>
      <c r="AG1021" s="1"/>
      <c r="AH1021" s="4"/>
      <c r="AI1021" s="4"/>
      <c r="AJ1021" s="4"/>
      <c r="AK1021" s="4"/>
      <c r="AL1021" s="4"/>
      <c r="AM1021" s="4"/>
      <c r="AN1021" s="4"/>
      <c r="AO1021" s="4"/>
      <c r="AP1021" s="1"/>
      <c r="AQ1021" s="4"/>
      <c r="AR1021" s="4"/>
      <c r="AS1021" s="4"/>
      <c r="AT1021" s="4"/>
      <c r="AU1021" s="4"/>
      <c r="AV1021" s="4"/>
      <c r="AW1021" s="4"/>
      <c r="AX1021" s="4"/>
      <c r="AY1021" s="4"/>
      <c r="AZ1021" s="4"/>
      <c r="BA1021" s="1"/>
      <c r="BB1021" s="4"/>
      <c r="BC1021" s="1"/>
      <c r="BD1021" s="4"/>
      <c r="BE1021" s="4"/>
    </row>
    <row r="1022" spans="1:57" x14ac:dyDescent="0.15">
      <c r="A1022" s="4"/>
      <c r="B1022" s="4"/>
      <c r="C1022" s="4"/>
      <c r="D1022" s="4"/>
      <c r="E1022" s="4"/>
      <c r="F1022" s="4"/>
      <c r="G1022" s="4"/>
      <c r="H1022" s="4"/>
      <c r="I1022" s="4"/>
      <c r="J1022" s="4"/>
      <c r="K1022" s="4"/>
      <c r="L1022" s="4"/>
      <c r="M1022" s="4"/>
      <c r="N1022" s="4"/>
      <c r="O1022" s="4"/>
      <c r="P1022" s="4"/>
      <c r="Q1022" s="4"/>
      <c r="R1022" s="4"/>
      <c r="S1022" s="4"/>
      <c r="T1022" s="4"/>
      <c r="U1022" s="4"/>
      <c r="V1022" s="4"/>
      <c r="W1022" s="4"/>
      <c r="X1022" s="4"/>
      <c r="Y1022" s="4"/>
      <c r="Z1022" s="4"/>
      <c r="AA1022" s="4"/>
      <c r="AB1022" s="4"/>
      <c r="AC1022" s="4"/>
      <c r="AD1022" s="4"/>
      <c r="AE1022" s="4"/>
      <c r="AF1022" s="4"/>
      <c r="AG1022" s="1"/>
      <c r="AH1022" s="4"/>
      <c r="AI1022" s="4"/>
      <c r="AJ1022" s="4"/>
      <c r="AK1022" s="4"/>
      <c r="AL1022" s="4"/>
      <c r="AM1022" s="4"/>
      <c r="AN1022" s="4"/>
      <c r="AO1022" s="4"/>
      <c r="AP1022" s="1"/>
      <c r="AQ1022" s="4"/>
      <c r="AR1022" s="4"/>
      <c r="AS1022" s="4"/>
      <c r="AT1022" s="4"/>
      <c r="AU1022" s="4"/>
      <c r="AV1022" s="4"/>
      <c r="AW1022" s="4"/>
      <c r="AX1022" s="4"/>
      <c r="AY1022" s="4"/>
      <c r="AZ1022" s="4"/>
      <c r="BA1022" s="1"/>
      <c r="BB1022" s="4"/>
      <c r="BC1022" s="1"/>
      <c r="BD1022" s="4"/>
      <c r="BE1022" s="4"/>
    </row>
    <row r="1023" spans="1:57" x14ac:dyDescent="0.15">
      <c r="A1023" s="4"/>
      <c r="B1023" s="4"/>
      <c r="C1023" s="4"/>
      <c r="D1023" s="4"/>
      <c r="E1023" s="4"/>
      <c r="F1023" s="4"/>
      <c r="G1023" s="4"/>
      <c r="H1023" s="4"/>
      <c r="I1023" s="4"/>
      <c r="J1023" s="4"/>
      <c r="K1023" s="4"/>
      <c r="L1023" s="4"/>
      <c r="M1023" s="4"/>
      <c r="N1023" s="4"/>
      <c r="O1023" s="4"/>
      <c r="P1023" s="4"/>
      <c r="Q1023" s="4"/>
      <c r="R1023" s="4"/>
      <c r="S1023" s="4"/>
      <c r="T1023" s="4"/>
      <c r="U1023" s="4"/>
      <c r="V1023" s="4"/>
      <c r="W1023" s="4"/>
      <c r="X1023" s="4"/>
      <c r="Y1023" s="4"/>
      <c r="Z1023" s="4"/>
      <c r="AA1023" s="4"/>
      <c r="AB1023" s="4"/>
      <c r="AC1023" s="4"/>
      <c r="AD1023" s="4"/>
      <c r="AE1023" s="4"/>
      <c r="AF1023" s="4"/>
      <c r="AG1023" s="1"/>
      <c r="AH1023" s="4"/>
      <c r="AI1023" s="4"/>
      <c r="AJ1023" s="4"/>
      <c r="AK1023" s="4"/>
      <c r="AL1023" s="4"/>
      <c r="AM1023" s="4"/>
      <c r="AN1023" s="4"/>
      <c r="AO1023" s="4"/>
      <c r="AP1023" s="1"/>
      <c r="AQ1023" s="4"/>
      <c r="AR1023" s="4"/>
      <c r="AS1023" s="4"/>
      <c r="AT1023" s="4"/>
      <c r="AU1023" s="4"/>
      <c r="AV1023" s="4"/>
      <c r="AW1023" s="4"/>
      <c r="AX1023" s="4"/>
      <c r="AY1023" s="4"/>
      <c r="AZ1023" s="4"/>
      <c r="BA1023" s="1"/>
      <c r="BB1023" s="4"/>
      <c r="BC1023" s="1"/>
      <c r="BD1023" s="4"/>
      <c r="BE1023" s="4"/>
    </row>
    <row r="1024" spans="1:57" x14ac:dyDescent="0.15">
      <c r="A1024" s="4"/>
      <c r="B1024" s="4"/>
      <c r="C1024" s="4"/>
      <c r="D1024" s="4"/>
      <c r="E1024" s="4"/>
      <c r="F1024" s="4"/>
      <c r="G1024" s="4"/>
      <c r="H1024" s="4"/>
      <c r="I1024" s="4"/>
      <c r="J1024" s="4"/>
      <c r="K1024" s="4"/>
      <c r="L1024" s="4"/>
      <c r="M1024" s="4"/>
      <c r="N1024" s="4"/>
      <c r="O1024" s="4"/>
      <c r="P1024" s="4"/>
      <c r="Q1024" s="4"/>
      <c r="R1024" s="4"/>
      <c r="S1024" s="4"/>
      <c r="T1024" s="4"/>
      <c r="U1024" s="4"/>
      <c r="V1024" s="4"/>
      <c r="W1024" s="4"/>
      <c r="X1024" s="4"/>
      <c r="Y1024" s="4"/>
      <c r="Z1024" s="4"/>
      <c r="AA1024" s="4"/>
      <c r="AB1024" s="4"/>
      <c r="AC1024" s="4"/>
      <c r="AD1024" s="4"/>
      <c r="AE1024" s="4"/>
      <c r="AF1024" s="4"/>
      <c r="AG1024" s="1"/>
      <c r="AH1024" s="4"/>
      <c r="AI1024" s="4"/>
      <c r="AJ1024" s="4"/>
      <c r="AK1024" s="4"/>
      <c r="AL1024" s="4"/>
      <c r="AM1024" s="4"/>
      <c r="AN1024" s="4"/>
      <c r="AO1024" s="4"/>
      <c r="AP1024" s="1"/>
      <c r="AQ1024" s="4"/>
      <c r="AR1024" s="4"/>
      <c r="AS1024" s="4"/>
      <c r="AT1024" s="4"/>
      <c r="AU1024" s="4"/>
      <c r="AV1024" s="4"/>
      <c r="AW1024" s="4"/>
      <c r="AX1024" s="4"/>
      <c r="AY1024" s="4"/>
      <c r="AZ1024" s="4"/>
      <c r="BA1024" s="1"/>
      <c r="BB1024" s="4"/>
      <c r="BC1024" s="1"/>
      <c r="BD1024" s="4"/>
      <c r="BE1024" s="4"/>
    </row>
    <row r="1025" spans="1:57" x14ac:dyDescent="0.15">
      <c r="A1025" s="4"/>
      <c r="B1025" s="4"/>
      <c r="C1025" s="4"/>
      <c r="D1025" s="4"/>
      <c r="E1025" s="4"/>
      <c r="F1025" s="4"/>
      <c r="G1025" s="4"/>
      <c r="H1025" s="4"/>
      <c r="I1025" s="4"/>
      <c r="J1025" s="4"/>
      <c r="K1025" s="4"/>
      <c r="L1025" s="4"/>
      <c r="M1025" s="4"/>
      <c r="N1025" s="4"/>
      <c r="O1025" s="4"/>
      <c r="P1025" s="4"/>
      <c r="Q1025" s="4"/>
      <c r="R1025" s="4"/>
      <c r="S1025" s="4"/>
      <c r="T1025" s="4"/>
      <c r="U1025" s="4"/>
      <c r="V1025" s="4"/>
      <c r="W1025" s="4"/>
      <c r="X1025" s="4"/>
      <c r="Y1025" s="4"/>
      <c r="Z1025" s="4"/>
      <c r="AA1025" s="4"/>
      <c r="AB1025" s="4"/>
      <c r="AC1025" s="4"/>
      <c r="AD1025" s="4"/>
      <c r="AE1025" s="4"/>
      <c r="AF1025" s="4"/>
      <c r="AG1025" s="1"/>
      <c r="AH1025" s="4"/>
      <c r="AI1025" s="4"/>
      <c r="AJ1025" s="4"/>
      <c r="AK1025" s="4"/>
      <c r="AL1025" s="4"/>
      <c r="AM1025" s="4"/>
      <c r="AN1025" s="4"/>
      <c r="AO1025" s="4"/>
      <c r="AP1025" s="1"/>
      <c r="AQ1025" s="4"/>
      <c r="AR1025" s="4"/>
      <c r="AS1025" s="4"/>
      <c r="AT1025" s="4"/>
      <c r="AU1025" s="4"/>
      <c r="AV1025" s="4"/>
      <c r="AW1025" s="4"/>
      <c r="AX1025" s="4"/>
      <c r="AY1025" s="4"/>
      <c r="AZ1025" s="4"/>
      <c r="BA1025" s="1"/>
      <c r="BB1025" s="4"/>
      <c r="BC1025" s="1"/>
      <c r="BD1025" s="4"/>
      <c r="BE1025" s="4"/>
    </row>
    <row r="1026" spans="1:57" x14ac:dyDescent="0.15">
      <c r="A1026" s="4"/>
      <c r="B1026" s="4"/>
      <c r="C1026" s="4"/>
      <c r="D1026" s="4"/>
      <c r="E1026" s="4"/>
      <c r="F1026" s="4"/>
      <c r="G1026" s="4"/>
      <c r="H1026" s="4"/>
      <c r="I1026" s="4"/>
      <c r="J1026" s="4"/>
      <c r="K1026" s="4"/>
      <c r="L1026" s="4"/>
      <c r="M1026" s="4"/>
      <c r="N1026" s="4"/>
      <c r="O1026" s="4"/>
      <c r="P1026" s="4"/>
      <c r="Q1026" s="4"/>
      <c r="R1026" s="4"/>
      <c r="S1026" s="4"/>
      <c r="T1026" s="4"/>
      <c r="U1026" s="4"/>
      <c r="V1026" s="4"/>
      <c r="W1026" s="4"/>
      <c r="X1026" s="4"/>
      <c r="Y1026" s="4"/>
      <c r="Z1026" s="4"/>
      <c r="AA1026" s="4"/>
      <c r="AB1026" s="4"/>
      <c r="AC1026" s="4"/>
      <c r="AD1026" s="4"/>
      <c r="AE1026" s="4"/>
      <c r="AF1026" s="4"/>
      <c r="AG1026" s="1"/>
      <c r="AH1026" s="4"/>
      <c r="AI1026" s="4"/>
      <c r="AJ1026" s="4"/>
      <c r="AK1026" s="4"/>
      <c r="AL1026" s="4"/>
      <c r="AM1026" s="4"/>
      <c r="AN1026" s="4"/>
      <c r="AO1026" s="4"/>
      <c r="AP1026" s="1"/>
      <c r="AQ1026" s="4"/>
      <c r="AR1026" s="4"/>
      <c r="AS1026" s="4"/>
      <c r="AT1026" s="4"/>
      <c r="AU1026" s="4"/>
      <c r="AV1026" s="4"/>
      <c r="AW1026" s="4"/>
      <c r="AX1026" s="4"/>
      <c r="AY1026" s="4"/>
      <c r="AZ1026" s="4"/>
      <c r="BA1026" s="1"/>
      <c r="BB1026" s="4"/>
      <c r="BC1026" s="1"/>
      <c r="BD1026" s="4"/>
      <c r="BE1026" s="4"/>
    </row>
    <row r="1027" spans="1:57" x14ac:dyDescent="0.15">
      <c r="A1027" s="4"/>
      <c r="B1027" s="4"/>
      <c r="C1027" s="4"/>
      <c r="D1027" s="4"/>
      <c r="E1027" s="4"/>
      <c r="F1027" s="4"/>
      <c r="G1027" s="4"/>
      <c r="H1027" s="4"/>
      <c r="I1027" s="4"/>
      <c r="J1027" s="4"/>
      <c r="K1027" s="4"/>
      <c r="L1027" s="4"/>
      <c r="M1027" s="4"/>
      <c r="N1027" s="4"/>
      <c r="O1027" s="4"/>
      <c r="P1027" s="4"/>
      <c r="Q1027" s="4"/>
      <c r="R1027" s="4"/>
      <c r="S1027" s="4"/>
      <c r="T1027" s="4"/>
      <c r="U1027" s="4"/>
      <c r="V1027" s="4"/>
      <c r="W1027" s="4"/>
      <c r="X1027" s="4"/>
      <c r="Y1027" s="4"/>
      <c r="Z1027" s="4"/>
      <c r="AA1027" s="4"/>
      <c r="AB1027" s="4"/>
      <c r="AC1027" s="4"/>
      <c r="AD1027" s="4"/>
      <c r="AE1027" s="4"/>
      <c r="AF1027" s="4"/>
      <c r="AG1027" s="1"/>
      <c r="AH1027" s="4"/>
      <c r="AI1027" s="4"/>
      <c r="AJ1027" s="4"/>
      <c r="AK1027" s="4"/>
      <c r="AL1027" s="4"/>
      <c r="AM1027" s="4"/>
      <c r="AN1027" s="4"/>
      <c r="AO1027" s="4"/>
      <c r="AP1027" s="1"/>
      <c r="AQ1027" s="4"/>
      <c r="AR1027" s="4"/>
      <c r="AS1027" s="4"/>
      <c r="AT1027" s="4"/>
      <c r="AU1027" s="4"/>
      <c r="AV1027" s="4"/>
      <c r="AW1027" s="4"/>
      <c r="AX1027" s="4"/>
      <c r="AY1027" s="4"/>
      <c r="AZ1027" s="4"/>
      <c r="BA1027" s="1"/>
      <c r="BB1027" s="4"/>
      <c r="BC1027" s="1"/>
      <c r="BD1027" s="4"/>
      <c r="BE1027" s="4"/>
    </row>
    <row r="1028" spans="1:57" x14ac:dyDescent="0.15">
      <c r="A1028" s="4"/>
      <c r="B1028" s="4"/>
      <c r="C1028" s="4"/>
      <c r="D1028" s="4"/>
      <c r="E1028" s="4"/>
      <c r="F1028" s="4"/>
      <c r="G1028" s="4"/>
      <c r="H1028" s="4"/>
      <c r="I1028" s="4"/>
      <c r="J1028" s="4"/>
      <c r="K1028" s="4"/>
      <c r="L1028" s="4"/>
      <c r="M1028" s="4"/>
      <c r="N1028" s="4"/>
      <c r="O1028" s="4"/>
      <c r="P1028" s="4"/>
      <c r="Q1028" s="4"/>
      <c r="R1028" s="4"/>
      <c r="S1028" s="4"/>
      <c r="T1028" s="4"/>
      <c r="U1028" s="4"/>
      <c r="V1028" s="4"/>
      <c r="W1028" s="4"/>
      <c r="X1028" s="4"/>
      <c r="Y1028" s="4"/>
      <c r="Z1028" s="4"/>
      <c r="AA1028" s="4"/>
      <c r="AB1028" s="4"/>
      <c r="AC1028" s="4"/>
      <c r="AD1028" s="4"/>
      <c r="AE1028" s="4"/>
      <c r="AF1028" s="4"/>
      <c r="AG1028" s="1"/>
      <c r="AH1028" s="4"/>
      <c r="AI1028" s="4"/>
      <c r="AJ1028" s="4"/>
      <c r="AK1028" s="4"/>
      <c r="AL1028" s="4"/>
      <c r="AM1028" s="4"/>
      <c r="AN1028" s="4"/>
      <c r="AO1028" s="4"/>
      <c r="AP1028" s="1"/>
      <c r="AQ1028" s="4"/>
      <c r="AR1028" s="4"/>
      <c r="AS1028" s="4"/>
      <c r="AT1028" s="4"/>
      <c r="AU1028" s="4"/>
      <c r="AV1028" s="4"/>
      <c r="AW1028" s="4"/>
      <c r="AX1028" s="4"/>
      <c r="AY1028" s="4"/>
      <c r="AZ1028" s="4"/>
      <c r="BA1028" s="1"/>
      <c r="BB1028" s="4"/>
      <c r="BC1028" s="1"/>
      <c r="BD1028" s="4"/>
      <c r="BE1028" s="4"/>
    </row>
    <row r="1029" spans="1:57" x14ac:dyDescent="0.15">
      <c r="A1029" s="4"/>
      <c r="B1029" s="4"/>
      <c r="C1029" s="4"/>
      <c r="D1029" s="4"/>
      <c r="E1029" s="4"/>
      <c r="F1029" s="4"/>
      <c r="G1029" s="4"/>
      <c r="H1029" s="4"/>
      <c r="I1029" s="4"/>
      <c r="J1029" s="4"/>
      <c r="K1029" s="4"/>
      <c r="L1029" s="4"/>
      <c r="M1029" s="4"/>
      <c r="N1029" s="4"/>
      <c r="O1029" s="4"/>
      <c r="P1029" s="4"/>
      <c r="Q1029" s="4"/>
      <c r="R1029" s="4"/>
      <c r="S1029" s="4"/>
      <c r="T1029" s="4"/>
      <c r="U1029" s="4"/>
      <c r="V1029" s="4"/>
      <c r="W1029" s="4"/>
      <c r="X1029" s="4"/>
      <c r="Y1029" s="4"/>
      <c r="Z1029" s="4"/>
      <c r="AA1029" s="4"/>
      <c r="AB1029" s="4"/>
      <c r="AC1029" s="4"/>
      <c r="AD1029" s="4"/>
      <c r="AE1029" s="4"/>
      <c r="AF1029" s="4"/>
      <c r="AG1029" s="1"/>
      <c r="AH1029" s="4"/>
      <c r="AI1029" s="4"/>
      <c r="AJ1029" s="4"/>
      <c r="AK1029" s="4"/>
      <c r="AL1029" s="4"/>
      <c r="AM1029" s="4"/>
      <c r="AN1029" s="4"/>
      <c r="AO1029" s="4"/>
      <c r="AP1029" s="1"/>
      <c r="AQ1029" s="4"/>
      <c r="AR1029" s="4"/>
      <c r="AS1029" s="4"/>
      <c r="AT1029" s="4"/>
      <c r="AU1029" s="4"/>
      <c r="AV1029" s="4"/>
      <c r="AW1029" s="4"/>
      <c r="AX1029" s="4"/>
      <c r="AY1029" s="4"/>
      <c r="AZ1029" s="4"/>
      <c r="BA1029" s="1"/>
      <c r="BB1029" s="4"/>
      <c r="BC1029" s="1"/>
      <c r="BD1029" s="4"/>
      <c r="BE1029" s="4"/>
    </row>
    <row r="1030" spans="1:57" x14ac:dyDescent="0.15">
      <c r="A1030" s="4"/>
      <c r="B1030" s="4"/>
      <c r="C1030" s="4"/>
      <c r="D1030" s="4"/>
      <c r="E1030" s="4"/>
      <c r="F1030" s="4"/>
      <c r="G1030" s="4"/>
      <c r="H1030" s="4"/>
      <c r="I1030" s="4"/>
      <c r="J1030" s="4"/>
      <c r="K1030" s="4"/>
      <c r="L1030" s="4"/>
      <c r="M1030" s="4"/>
      <c r="N1030" s="4"/>
      <c r="O1030" s="4"/>
      <c r="P1030" s="4"/>
      <c r="Q1030" s="4"/>
      <c r="R1030" s="4"/>
      <c r="S1030" s="4"/>
      <c r="T1030" s="4"/>
      <c r="U1030" s="4"/>
      <c r="V1030" s="4"/>
      <c r="W1030" s="4"/>
      <c r="X1030" s="4"/>
      <c r="Y1030" s="4"/>
      <c r="Z1030" s="4"/>
      <c r="AA1030" s="4"/>
      <c r="AB1030" s="4"/>
      <c r="AC1030" s="4"/>
      <c r="AD1030" s="4"/>
      <c r="AE1030" s="4"/>
      <c r="AF1030" s="4"/>
      <c r="AG1030" s="1"/>
      <c r="AH1030" s="4"/>
      <c r="AI1030" s="4"/>
      <c r="AJ1030" s="4"/>
      <c r="AK1030" s="4"/>
      <c r="AL1030" s="4"/>
      <c r="AM1030" s="4"/>
      <c r="AN1030" s="4"/>
      <c r="AO1030" s="4"/>
      <c r="AP1030" s="1"/>
      <c r="AQ1030" s="4"/>
      <c r="AR1030" s="4"/>
      <c r="AS1030" s="4"/>
      <c r="AT1030" s="4"/>
      <c r="AU1030" s="4"/>
      <c r="AV1030" s="4"/>
      <c r="AW1030" s="4"/>
      <c r="AX1030" s="4"/>
      <c r="AY1030" s="4"/>
      <c r="AZ1030" s="4"/>
      <c r="BA1030" s="1"/>
      <c r="BB1030" s="4"/>
      <c r="BC1030" s="1"/>
      <c r="BD1030" s="4"/>
      <c r="BE1030" s="4"/>
    </row>
    <row r="1031" spans="1:57" x14ac:dyDescent="0.15">
      <c r="A1031" s="4"/>
      <c r="B1031" s="4"/>
      <c r="C1031" s="4"/>
      <c r="D1031" s="4"/>
      <c r="E1031" s="4"/>
      <c r="F1031" s="4"/>
      <c r="G1031" s="4"/>
      <c r="H1031" s="4"/>
      <c r="I1031" s="4"/>
      <c r="J1031" s="4"/>
      <c r="K1031" s="4"/>
      <c r="L1031" s="4"/>
      <c r="M1031" s="4"/>
      <c r="N1031" s="4"/>
      <c r="O1031" s="4"/>
      <c r="P1031" s="4"/>
      <c r="Q1031" s="4"/>
      <c r="R1031" s="4"/>
      <c r="S1031" s="4"/>
      <c r="T1031" s="4"/>
      <c r="U1031" s="4"/>
      <c r="V1031" s="4"/>
      <c r="W1031" s="4"/>
      <c r="X1031" s="4"/>
      <c r="Y1031" s="4"/>
      <c r="Z1031" s="4"/>
      <c r="AA1031" s="4"/>
      <c r="AB1031" s="4"/>
      <c r="AC1031" s="4"/>
      <c r="AD1031" s="4"/>
      <c r="AE1031" s="4"/>
      <c r="AF1031" s="4"/>
      <c r="AG1031" s="1"/>
      <c r="AH1031" s="4"/>
      <c r="AI1031" s="4"/>
      <c r="AJ1031" s="4"/>
      <c r="AK1031" s="4"/>
      <c r="AL1031" s="4"/>
      <c r="AM1031" s="4"/>
      <c r="AN1031" s="4"/>
      <c r="AO1031" s="4"/>
      <c r="AP1031" s="1"/>
      <c r="AQ1031" s="4"/>
      <c r="AR1031" s="4"/>
      <c r="AS1031" s="4"/>
      <c r="AT1031" s="4"/>
      <c r="AU1031" s="4"/>
      <c r="AV1031" s="4"/>
      <c r="AW1031" s="4"/>
      <c r="AX1031" s="4"/>
      <c r="AY1031" s="4"/>
      <c r="AZ1031" s="4"/>
      <c r="BA1031" s="1"/>
      <c r="BB1031" s="4"/>
      <c r="BC1031" s="1"/>
      <c r="BD1031" s="4"/>
      <c r="BE1031" s="4"/>
    </row>
    <row r="1032" spans="1:57" x14ac:dyDescent="0.15">
      <c r="A1032" s="4"/>
      <c r="B1032" s="4"/>
      <c r="C1032" s="4"/>
      <c r="D1032" s="4"/>
      <c r="E1032" s="4"/>
      <c r="F1032" s="4"/>
      <c r="G1032" s="4"/>
      <c r="H1032" s="4"/>
      <c r="I1032" s="4"/>
      <c r="J1032" s="4"/>
      <c r="K1032" s="4"/>
      <c r="L1032" s="4"/>
      <c r="M1032" s="4"/>
      <c r="N1032" s="4"/>
      <c r="O1032" s="4"/>
      <c r="P1032" s="4"/>
      <c r="Q1032" s="4"/>
      <c r="R1032" s="4"/>
      <c r="S1032" s="4"/>
      <c r="T1032" s="4"/>
      <c r="U1032" s="4"/>
      <c r="V1032" s="4"/>
      <c r="W1032" s="4"/>
      <c r="X1032" s="4"/>
      <c r="Y1032" s="4"/>
      <c r="Z1032" s="4"/>
      <c r="AA1032" s="4"/>
      <c r="AB1032" s="4"/>
      <c r="AC1032" s="4"/>
      <c r="AD1032" s="4"/>
      <c r="AE1032" s="4"/>
      <c r="AF1032" s="4"/>
      <c r="AG1032" s="1"/>
      <c r="AH1032" s="4"/>
      <c r="AI1032" s="4"/>
      <c r="AJ1032" s="4"/>
      <c r="AK1032" s="4"/>
      <c r="AL1032" s="4"/>
      <c r="AM1032" s="4"/>
      <c r="AN1032" s="4"/>
      <c r="AO1032" s="4"/>
      <c r="AP1032" s="1"/>
      <c r="AQ1032" s="4"/>
      <c r="AR1032" s="4"/>
      <c r="AS1032" s="4"/>
      <c r="AT1032" s="4"/>
      <c r="AU1032" s="4"/>
      <c r="AV1032" s="4"/>
      <c r="AW1032" s="4"/>
      <c r="AX1032" s="4"/>
      <c r="AY1032" s="4"/>
      <c r="AZ1032" s="4"/>
      <c r="BA1032" s="1"/>
      <c r="BB1032" s="4"/>
      <c r="BC1032" s="1"/>
      <c r="BD1032" s="4"/>
      <c r="BE1032" s="4"/>
    </row>
    <row r="1033" spans="1:57" x14ac:dyDescent="0.15">
      <c r="A1033" s="4"/>
      <c r="B1033" s="4"/>
      <c r="C1033" s="4"/>
      <c r="D1033" s="4"/>
      <c r="E1033" s="4"/>
      <c r="F1033" s="4"/>
      <c r="G1033" s="4"/>
      <c r="H1033" s="4"/>
      <c r="I1033" s="4"/>
      <c r="J1033" s="4"/>
      <c r="K1033" s="4"/>
      <c r="L1033" s="4"/>
      <c r="M1033" s="4"/>
      <c r="N1033" s="4"/>
      <c r="O1033" s="4"/>
      <c r="P1033" s="4"/>
      <c r="Q1033" s="4"/>
      <c r="R1033" s="4"/>
      <c r="S1033" s="4"/>
      <c r="T1033" s="4"/>
      <c r="U1033" s="4"/>
      <c r="V1033" s="4"/>
      <c r="W1033" s="4"/>
      <c r="X1033" s="4"/>
      <c r="Y1033" s="4"/>
      <c r="Z1033" s="4"/>
      <c r="AA1033" s="4"/>
      <c r="AB1033" s="4"/>
      <c r="AC1033" s="4"/>
      <c r="AD1033" s="4"/>
      <c r="AE1033" s="4"/>
      <c r="AF1033" s="4"/>
      <c r="AG1033" s="1"/>
      <c r="AH1033" s="4"/>
      <c r="AI1033" s="4"/>
      <c r="AJ1033" s="4"/>
      <c r="AK1033" s="4"/>
      <c r="AL1033" s="4"/>
      <c r="AM1033" s="4"/>
      <c r="AN1033" s="4"/>
      <c r="AO1033" s="4"/>
      <c r="AP1033" s="1"/>
      <c r="AQ1033" s="4"/>
      <c r="AR1033" s="4"/>
      <c r="AS1033" s="4"/>
      <c r="AT1033" s="4"/>
      <c r="AU1033" s="4"/>
      <c r="AV1033" s="4"/>
      <c r="AW1033" s="4"/>
      <c r="AX1033" s="4"/>
      <c r="AY1033" s="4"/>
      <c r="AZ1033" s="4"/>
      <c r="BA1033" s="1"/>
      <c r="BB1033" s="4"/>
      <c r="BC1033" s="1"/>
      <c r="BD1033" s="4"/>
      <c r="BE1033" s="4"/>
    </row>
    <row r="1034" spans="1:57" x14ac:dyDescent="0.15">
      <c r="A1034" s="4"/>
      <c r="B1034" s="4"/>
      <c r="C1034" s="4"/>
      <c r="D1034" s="4"/>
      <c r="E1034" s="4"/>
      <c r="F1034" s="4"/>
      <c r="G1034" s="4"/>
      <c r="H1034" s="4"/>
      <c r="I1034" s="4"/>
      <c r="J1034" s="4"/>
      <c r="K1034" s="4"/>
      <c r="L1034" s="4"/>
      <c r="M1034" s="4"/>
      <c r="N1034" s="4"/>
      <c r="O1034" s="4"/>
      <c r="P1034" s="4"/>
      <c r="Q1034" s="4"/>
      <c r="R1034" s="4"/>
      <c r="S1034" s="4"/>
      <c r="T1034" s="4"/>
      <c r="U1034" s="4"/>
      <c r="V1034" s="4"/>
      <c r="W1034" s="4"/>
      <c r="X1034" s="4"/>
      <c r="Y1034" s="4"/>
      <c r="Z1034" s="4"/>
      <c r="AA1034" s="4"/>
      <c r="AB1034" s="4"/>
      <c r="AC1034" s="4"/>
      <c r="AD1034" s="4"/>
      <c r="AE1034" s="4"/>
      <c r="AF1034" s="4"/>
      <c r="AG1034" s="1"/>
      <c r="AH1034" s="4"/>
      <c r="AI1034" s="4"/>
      <c r="AJ1034" s="4"/>
      <c r="AK1034" s="4"/>
      <c r="AL1034" s="4"/>
      <c r="AM1034" s="4"/>
      <c r="AN1034" s="4"/>
      <c r="AO1034" s="4"/>
      <c r="AP1034" s="1"/>
      <c r="AQ1034" s="4"/>
      <c r="AR1034" s="4"/>
      <c r="AS1034" s="4"/>
      <c r="AT1034" s="4"/>
      <c r="AU1034" s="4"/>
      <c r="AV1034" s="4"/>
      <c r="AW1034" s="4"/>
      <c r="AX1034" s="4"/>
      <c r="AY1034" s="4"/>
      <c r="AZ1034" s="4"/>
      <c r="BA1034" s="1"/>
      <c r="BB1034" s="4"/>
      <c r="BC1034" s="1"/>
      <c r="BD1034" s="4"/>
      <c r="BE1034" s="4"/>
    </row>
    <row r="1035" spans="1:57" x14ac:dyDescent="0.15">
      <c r="A1035" s="4"/>
      <c r="B1035" s="4"/>
      <c r="C1035" s="4"/>
      <c r="D1035" s="4"/>
      <c r="E1035" s="4"/>
      <c r="F1035" s="4"/>
      <c r="G1035" s="4"/>
      <c r="H1035" s="4"/>
      <c r="I1035" s="4"/>
      <c r="J1035" s="4"/>
      <c r="K1035" s="4"/>
      <c r="L1035" s="4"/>
      <c r="M1035" s="4"/>
      <c r="N1035" s="4"/>
      <c r="O1035" s="4"/>
      <c r="P1035" s="4"/>
      <c r="Q1035" s="4"/>
      <c r="R1035" s="4"/>
      <c r="S1035" s="4"/>
      <c r="T1035" s="4"/>
      <c r="U1035" s="4"/>
      <c r="V1035" s="4"/>
      <c r="W1035" s="4"/>
      <c r="X1035" s="4"/>
      <c r="Y1035" s="4"/>
      <c r="Z1035" s="4"/>
      <c r="AA1035" s="4"/>
      <c r="AB1035" s="4"/>
      <c r="AC1035" s="4"/>
      <c r="AD1035" s="4"/>
      <c r="AE1035" s="4"/>
      <c r="AF1035" s="4"/>
      <c r="AG1035" s="1"/>
      <c r="AH1035" s="4"/>
      <c r="AI1035" s="4"/>
      <c r="AJ1035" s="4"/>
      <c r="AK1035" s="4"/>
      <c r="AL1035" s="4"/>
      <c r="AM1035" s="4"/>
      <c r="AN1035" s="4"/>
      <c r="AO1035" s="4"/>
      <c r="AP1035" s="1"/>
      <c r="AQ1035" s="4"/>
      <c r="AR1035" s="4"/>
      <c r="AS1035" s="4"/>
      <c r="AT1035" s="4"/>
      <c r="AU1035" s="4"/>
      <c r="AV1035" s="4"/>
      <c r="AW1035" s="4"/>
      <c r="AX1035" s="4"/>
      <c r="AY1035" s="4"/>
      <c r="AZ1035" s="4"/>
      <c r="BA1035" s="1"/>
      <c r="BB1035" s="4"/>
      <c r="BC1035" s="1"/>
      <c r="BD1035" s="4"/>
      <c r="BE1035" s="4"/>
    </row>
    <row r="1036" spans="1:57" x14ac:dyDescent="0.15">
      <c r="A1036" s="4"/>
      <c r="B1036" s="4"/>
      <c r="C1036" s="4"/>
      <c r="D1036" s="4"/>
      <c r="E1036" s="4"/>
      <c r="F1036" s="4"/>
      <c r="G1036" s="4"/>
      <c r="H1036" s="4"/>
      <c r="I1036" s="4"/>
      <c r="J1036" s="4"/>
      <c r="K1036" s="4"/>
      <c r="L1036" s="4"/>
      <c r="M1036" s="4"/>
      <c r="N1036" s="4"/>
      <c r="O1036" s="4"/>
      <c r="P1036" s="4"/>
      <c r="Q1036" s="4"/>
      <c r="R1036" s="4"/>
      <c r="S1036" s="4"/>
      <c r="T1036" s="4"/>
      <c r="U1036" s="4"/>
      <c r="V1036" s="4"/>
      <c r="W1036" s="4"/>
      <c r="X1036" s="4"/>
      <c r="Y1036" s="4"/>
      <c r="Z1036" s="4"/>
      <c r="AA1036" s="4"/>
      <c r="AB1036" s="4"/>
      <c r="AC1036" s="4"/>
      <c r="AD1036" s="4"/>
      <c r="AE1036" s="4"/>
      <c r="AF1036" s="4"/>
      <c r="AG1036" s="1"/>
      <c r="AH1036" s="4"/>
      <c r="AI1036" s="4"/>
      <c r="AJ1036" s="4"/>
      <c r="AK1036" s="4"/>
      <c r="AL1036" s="4"/>
      <c r="AM1036" s="4"/>
      <c r="AN1036" s="4"/>
      <c r="AO1036" s="4"/>
      <c r="AP1036" s="1"/>
      <c r="AQ1036" s="4"/>
      <c r="AR1036" s="4"/>
      <c r="AS1036" s="4"/>
      <c r="AT1036" s="4"/>
      <c r="AU1036" s="4"/>
      <c r="AV1036" s="4"/>
      <c r="AW1036" s="4"/>
      <c r="AX1036" s="4"/>
      <c r="AY1036" s="4"/>
      <c r="AZ1036" s="4"/>
      <c r="BA1036" s="1"/>
      <c r="BB1036" s="4"/>
      <c r="BC1036" s="1"/>
      <c r="BD1036" s="4"/>
      <c r="BE1036" s="4"/>
    </row>
    <row r="1037" spans="1:57" x14ac:dyDescent="0.15">
      <c r="A1037" s="4"/>
      <c r="B1037" s="4"/>
      <c r="C1037" s="4"/>
      <c r="D1037" s="4"/>
      <c r="E1037" s="4"/>
      <c r="F1037" s="4"/>
      <c r="G1037" s="4"/>
      <c r="H1037" s="4"/>
      <c r="I1037" s="4"/>
      <c r="J1037" s="4"/>
      <c r="K1037" s="4"/>
      <c r="L1037" s="4"/>
      <c r="M1037" s="4"/>
      <c r="N1037" s="4"/>
      <c r="O1037" s="4"/>
      <c r="P1037" s="4"/>
      <c r="Q1037" s="4"/>
      <c r="R1037" s="4"/>
      <c r="S1037" s="4"/>
      <c r="T1037" s="4"/>
      <c r="U1037" s="4"/>
      <c r="V1037" s="4"/>
      <c r="W1037" s="4"/>
      <c r="X1037" s="4"/>
      <c r="Y1037" s="4"/>
      <c r="Z1037" s="4"/>
      <c r="AA1037" s="4"/>
      <c r="AB1037" s="4"/>
      <c r="AC1037" s="4"/>
      <c r="AD1037" s="4"/>
      <c r="AE1037" s="4"/>
      <c r="AF1037" s="4"/>
      <c r="AG1037" s="1"/>
      <c r="AH1037" s="4"/>
      <c r="AI1037" s="4"/>
      <c r="AJ1037" s="4"/>
      <c r="AK1037" s="4"/>
      <c r="AL1037" s="4"/>
      <c r="AM1037" s="4"/>
      <c r="AN1037" s="4"/>
      <c r="AO1037" s="4"/>
      <c r="AP1037" s="1"/>
      <c r="AQ1037" s="4"/>
      <c r="AR1037" s="4"/>
      <c r="AS1037" s="4"/>
      <c r="AT1037" s="4"/>
      <c r="AU1037" s="4"/>
      <c r="AV1037" s="4"/>
      <c r="AW1037" s="4"/>
      <c r="AX1037" s="4"/>
      <c r="AY1037" s="4"/>
      <c r="AZ1037" s="4"/>
      <c r="BA1037" s="1"/>
      <c r="BB1037" s="4"/>
      <c r="BC1037" s="1"/>
      <c r="BD1037" s="4"/>
      <c r="BE1037" s="4"/>
    </row>
    <row r="1038" spans="1:57" x14ac:dyDescent="0.15">
      <c r="A1038" s="4"/>
      <c r="B1038" s="4"/>
      <c r="C1038" s="4"/>
      <c r="D1038" s="4"/>
      <c r="E1038" s="4"/>
      <c r="F1038" s="4"/>
      <c r="G1038" s="4"/>
      <c r="H1038" s="4"/>
      <c r="I1038" s="4"/>
      <c r="J1038" s="4"/>
      <c r="K1038" s="4"/>
      <c r="L1038" s="4"/>
      <c r="M1038" s="4"/>
      <c r="N1038" s="4"/>
      <c r="O1038" s="4"/>
      <c r="P1038" s="4"/>
      <c r="Q1038" s="4"/>
      <c r="R1038" s="4"/>
      <c r="S1038" s="4"/>
      <c r="T1038" s="4"/>
      <c r="U1038" s="4"/>
      <c r="V1038" s="4"/>
      <c r="W1038" s="4"/>
      <c r="X1038" s="4"/>
      <c r="Y1038" s="4"/>
      <c r="Z1038" s="4"/>
      <c r="AA1038" s="4"/>
      <c r="AB1038" s="4"/>
      <c r="AC1038" s="4"/>
      <c r="AD1038" s="4"/>
      <c r="AE1038" s="4"/>
      <c r="AF1038" s="4"/>
      <c r="AG1038" s="1"/>
      <c r="AH1038" s="4"/>
      <c r="AI1038" s="4"/>
      <c r="AJ1038" s="4"/>
      <c r="AK1038" s="4"/>
      <c r="AL1038" s="4"/>
      <c r="AM1038" s="4"/>
      <c r="AN1038" s="4"/>
      <c r="AO1038" s="4"/>
      <c r="AP1038" s="1"/>
      <c r="AQ1038" s="4"/>
      <c r="AR1038" s="4"/>
      <c r="AS1038" s="4"/>
      <c r="AT1038" s="4"/>
      <c r="AU1038" s="4"/>
      <c r="AV1038" s="4"/>
      <c r="AW1038" s="4"/>
      <c r="AX1038" s="4"/>
      <c r="AY1038" s="4"/>
      <c r="AZ1038" s="4"/>
      <c r="BA1038" s="1"/>
      <c r="BB1038" s="4"/>
      <c r="BC1038" s="1"/>
      <c r="BD1038" s="4"/>
      <c r="BE1038" s="4"/>
    </row>
    <row r="1039" spans="1:57" x14ac:dyDescent="0.15">
      <c r="A1039" s="4"/>
      <c r="B1039" s="4"/>
      <c r="C1039" s="4"/>
      <c r="D1039" s="4"/>
      <c r="E1039" s="4"/>
      <c r="F1039" s="4"/>
      <c r="G1039" s="4"/>
      <c r="H1039" s="4"/>
      <c r="I1039" s="4"/>
      <c r="J1039" s="4"/>
      <c r="K1039" s="4"/>
      <c r="L1039" s="4"/>
      <c r="M1039" s="4"/>
      <c r="N1039" s="4"/>
      <c r="O1039" s="4"/>
      <c r="P1039" s="4"/>
      <c r="Q1039" s="4"/>
      <c r="R1039" s="4"/>
      <c r="S1039" s="4"/>
      <c r="T1039" s="4"/>
      <c r="U1039" s="4"/>
      <c r="V1039" s="4"/>
      <c r="W1039" s="4"/>
      <c r="X1039" s="4"/>
      <c r="Y1039" s="4"/>
      <c r="Z1039" s="4"/>
      <c r="AA1039" s="4"/>
      <c r="AB1039" s="4"/>
      <c r="AC1039" s="4"/>
      <c r="AD1039" s="4"/>
      <c r="AE1039" s="4"/>
      <c r="AF1039" s="4"/>
      <c r="AG1039" s="1"/>
      <c r="AH1039" s="4"/>
      <c r="AI1039" s="4"/>
      <c r="AJ1039" s="4"/>
      <c r="AK1039" s="4"/>
      <c r="AL1039" s="4"/>
      <c r="AM1039" s="4"/>
      <c r="AN1039" s="4"/>
      <c r="AO1039" s="4"/>
      <c r="AP1039" s="1"/>
      <c r="AQ1039" s="4"/>
      <c r="AR1039" s="4"/>
      <c r="AS1039" s="4"/>
      <c r="AT1039" s="4"/>
      <c r="AU1039" s="4"/>
      <c r="AV1039" s="4"/>
      <c r="AW1039" s="4"/>
      <c r="AX1039" s="4"/>
      <c r="AY1039" s="4"/>
      <c r="AZ1039" s="4"/>
      <c r="BA1039" s="1"/>
      <c r="BB1039" s="4"/>
      <c r="BC1039" s="1"/>
      <c r="BD1039" s="4"/>
      <c r="BE1039" s="4"/>
    </row>
    <row r="1040" spans="1:57" x14ac:dyDescent="0.15">
      <c r="A1040" s="4"/>
      <c r="B1040" s="4"/>
      <c r="C1040" s="4"/>
      <c r="D1040" s="4"/>
      <c r="E1040" s="4"/>
      <c r="F1040" s="4"/>
      <c r="G1040" s="4"/>
      <c r="H1040" s="4"/>
      <c r="I1040" s="4"/>
      <c r="J1040" s="4"/>
      <c r="K1040" s="4"/>
      <c r="L1040" s="4"/>
      <c r="M1040" s="4"/>
      <c r="N1040" s="4"/>
      <c r="O1040" s="4"/>
      <c r="P1040" s="4"/>
      <c r="Q1040" s="4"/>
      <c r="R1040" s="4"/>
      <c r="S1040" s="4"/>
      <c r="T1040" s="4"/>
      <c r="U1040" s="4"/>
      <c r="V1040" s="4"/>
      <c r="W1040" s="4"/>
      <c r="X1040" s="4"/>
      <c r="Y1040" s="4"/>
      <c r="Z1040" s="4"/>
      <c r="AA1040" s="4"/>
      <c r="AB1040" s="4"/>
      <c r="AC1040" s="4"/>
      <c r="AD1040" s="4"/>
      <c r="AE1040" s="4"/>
      <c r="AF1040" s="4"/>
      <c r="AG1040" s="1"/>
      <c r="AH1040" s="4"/>
      <c r="AI1040" s="4"/>
      <c r="AJ1040" s="4"/>
      <c r="AK1040" s="4"/>
      <c r="AL1040" s="4"/>
      <c r="AM1040" s="4"/>
      <c r="AN1040" s="4"/>
      <c r="AO1040" s="4"/>
      <c r="AP1040" s="1"/>
      <c r="AQ1040" s="4"/>
      <c r="AR1040" s="4"/>
      <c r="AS1040" s="4"/>
      <c r="AT1040" s="4"/>
      <c r="AU1040" s="4"/>
      <c r="AV1040" s="4"/>
      <c r="AW1040" s="4"/>
      <c r="AX1040" s="4"/>
      <c r="AY1040" s="4"/>
      <c r="AZ1040" s="4"/>
      <c r="BA1040" s="1"/>
      <c r="BB1040" s="4"/>
      <c r="BC1040" s="1"/>
      <c r="BD1040" s="4"/>
      <c r="BE1040" s="4"/>
    </row>
    <row r="1041" spans="1:57" x14ac:dyDescent="0.15">
      <c r="A1041" s="4"/>
      <c r="B1041" s="4"/>
      <c r="C1041" s="4"/>
      <c r="D1041" s="4"/>
      <c r="E1041" s="4"/>
      <c r="F1041" s="4"/>
      <c r="G1041" s="4"/>
      <c r="H1041" s="4"/>
      <c r="I1041" s="4"/>
      <c r="J1041" s="4"/>
      <c r="K1041" s="4"/>
      <c r="L1041" s="4"/>
      <c r="M1041" s="4"/>
      <c r="N1041" s="4"/>
      <c r="O1041" s="4"/>
      <c r="P1041" s="4"/>
      <c r="Q1041" s="4"/>
      <c r="R1041" s="4"/>
      <c r="S1041" s="4"/>
      <c r="T1041" s="4"/>
      <c r="U1041" s="4"/>
      <c r="V1041" s="4"/>
      <c r="W1041" s="4"/>
      <c r="X1041" s="4"/>
      <c r="Y1041" s="4"/>
      <c r="Z1041" s="4"/>
      <c r="AA1041" s="4"/>
      <c r="AB1041" s="4"/>
      <c r="AC1041" s="4"/>
      <c r="AD1041" s="4"/>
      <c r="AE1041" s="4"/>
      <c r="AF1041" s="4"/>
      <c r="AG1041" s="1"/>
      <c r="AH1041" s="4"/>
      <c r="AI1041" s="4"/>
      <c r="AJ1041" s="4"/>
      <c r="AK1041" s="4"/>
      <c r="AL1041" s="4"/>
      <c r="AM1041" s="4"/>
      <c r="AN1041" s="4"/>
      <c r="AO1041" s="4"/>
      <c r="AP1041" s="1"/>
      <c r="AQ1041" s="4"/>
      <c r="AR1041" s="4"/>
      <c r="AS1041" s="4"/>
      <c r="AT1041" s="4"/>
      <c r="AU1041" s="4"/>
      <c r="AV1041" s="4"/>
      <c r="AW1041" s="4"/>
      <c r="AX1041" s="4"/>
      <c r="AY1041" s="4"/>
      <c r="AZ1041" s="4"/>
      <c r="BA1041" s="1"/>
      <c r="BB1041" s="4"/>
      <c r="BC1041" s="1"/>
      <c r="BD1041" s="4"/>
      <c r="BE1041" s="4"/>
    </row>
    <row r="1042" spans="1:57" x14ac:dyDescent="0.15">
      <c r="A1042" s="4"/>
      <c r="B1042" s="4"/>
      <c r="C1042" s="4"/>
      <c r="D1042" s="4"/>
      <c r="E1042" s="4"/>
      <c r="F1042" s="4"/>
      <c r="G1042" s="4"/>
      <c r="H1042" s="4"/>
      <c r="I1042" s="4"/>
      <c r="J1042" s="4"/>
      <c r="K1042" s="4"/>
      <c r="L1042" s="4"/>
      <c r="M1042" s="4"/>
      <c r="N1042" s="4"/>
      <c r="O1042" s="4"/>
      <c r="P1042" s="4"/>
      <c r="Q1042" s="4"/>
      <c r="R1042" s="4"/>
      <c r="S1042" s="4"/>
      <c r="T1042" s="4"/>
      <c r="U1042" s="4"/>
      <c r="V1042" s="4"/>
      <c r="W1042" s="4"/>
      <c r="X1042" s="4"/>
      <c r="Y1042" s="4"/>
      <c r="Z1042" s="4"/>
      <c r="AA1042" s="4"/>
      <c r="AB1042" s="4"/>
      <c r="AC1042" s="4"/>
      <c r="AD1042" s="4"/>
      <c r="AE1042" s="4"/>
      <c r="AF1042" s="4"/>
      <c r="AG1042" s="1"/>
      <c r="AH1042" s="4"/>
      <c r="AI1042" s="4"/>
      <c r="AJ1042" s="4"/>
      <c r="AK1042" s="4"/>
      <c r="AL1042" s="4"/>
      <c r="AM1042" s="4"/>
      <c r="AN1042" s="4"/>
      <c r="AO1042" s="4"/>
      <c r="AP1042" s="1"/>
      <c r="AQ1042" s="4"/>
      <c r="AR1042" s="4"/>
      <c r="AS1042" s="4"/>
      <c r="AT1042" s="4"/>
      <c r="AU1042" s="4"/>
      <c r="AV1042" s="4"/>
      <c r="AW1042" s="4"/>
      <c r="AX1042" s="4"/>
      <c r="AY1042" s="4"/>
      <c r="AZ1042" s="4"/>
      <c r="BA1042" s="1"/>
      <c r="BB1042" s="4"/>
      <c r="BC1042" s="1"/>
      <c r="BD1042" s="4"/>
      <c r="BE1042" s="4"/>
    </row>
    <row r="1043" spans="1:57" x14ac:dyDescent="0.15">
      <c r="A1043" s="4"/>
      <c r="B1043" s="4"/>
      <c r="C1043" s="4"/>
      <c r="D1043" s="4"/>
      <c r="E1043" s="4"/>
      <c r="F1043" s="4"/>
      <c r="G1043" s="4"/>
      <c r="H1043" s="4"/>
      <c r="I1043" s="4"/>
      <c r="J1043" s="4"/>
      <c r="K1043" s="4"/>
      <c r="L1043" s="4"/>
      <c r="M1043" s="4"/>
      <c r="N1043" s="4"/>
      <c r="O1043" s="4"/>
      <c r="P1043" s="4"/>
      <c r="Q1043" s="4"/>
      <c r="R1043" s="4"/>
      <c r="S1043" s="4"/>
      <c r="T1043" s="4"/>
      <c r="U1043" s="4"/>
      <c r="V1043" s="4"/>
      <c r="W1043" s="4"/>
      <c r="X1043" s="4"/>
      <c r="Y1043" s="4"/>
      <c r="Z1043" s="4"/>
      <c r="AA1043" s="4"/>
      <c r="AB1043" s="4"/>
      <c r="AC1043" s="4"/>
      <c r="AD1043" s="4"/>
      <c r="AE1043" s="4"/>
      <c r="AF1043" s="4"/>
      <c r="AG1043" s="1"/>
      <c r="AH1043" s="4"/>
      <c r="AI1043" s="4"/>
      <c r="AJ1043" s="4"/>
      <c r="AK1043" s="4"/>
      <c r="AL1043" s="4"/>
      <c r="AM1043" s="4"/>
      <c r="AN1043" s="4"/>
      <c r="AO1043" s="4"/>
      <c r="AP1043" s="1"/>
      <c r="AQ1043" s="4"/>
      <c r="AR1043" s="4"/>
      <c r="AS1043" s="4"/>
      <c r="AT1043" s="4"/>
      <c r="AU1043" s="4"/>
      <c r="AV1043" s="4"/>
      <c r="AW1043" s="4"/>
      <c r="AX1043" s="4"/>
      <c r="AY1043" s="4"/>
      <c r="AZ1043" s="4"/>
      <c r="BA1043" s="1"/>
      <c r="BB1043" s="4"/>
      <c r="BC1043" s="1"/>
      <c r="BD1043" s="4"/>
      <c r="BE1043" s="4"/>
    </row>
    <row r="1044" spans="1:57" x14ac:dyDescent="0.15">
      <c r="A1044" s="4"/>
      <c r="B1044" s="4"/>
      <c r="C1044" s="4"/>
      <c r="D1044" s="4"/>
      <c r="E1044" s="4"/>
      <c r="F1044" s="4"/>
      <c r="G1044" s="4"/>
      <c r="H1044" s="4"/>
      <c r="I1044" s="4"/>
      <c r="J1044" s="4"/>
      <c r="K1044" s="4"/>
      <c r="L1044" s="4"/>
      <c r="M1044" s="4"/>
      <c r="N1044" s="4"/>
      <c r="O1044" s="4"/>
      <c r="P1044" s="4"/>
      <c r="Q1044" s="4"/>
      <c r="R1044" s="4"/>
      <c r="S1044" s="4"/>
      <c r="T1044" s="4"/>
      <c r="U1044" s="4"/>
      <c r="V1044" s="4"/>
      <c r="W1044" s="4"/>
      <c r="X1044" s="4"/>
      <c r="Y1044" s="4"/>
      <c r="Z1044" s="4"/>
      <c r="AA1044" s="4"/>
      <c r="AB1044" s="4"/>
      <c r="AC1044" s="4"/>
      <c r="AD1044" s="4"/>
      <c r="AE1044" s="4"/>
      <c r="AF1044" s="4"/>
      <c r="AG1044" s="1"/>
      <c r="AH1044" s="4"/>
      <c r="AI1044" s="4"/>
      <c r="AJ1044" s="4"/>
      <c r="AK1044" s="4"/>
      <c r="AL1044" s="4"/>
      <c r="AM1044" s="4"/>
      <c r="AN1044" s="4"/>
      <c r="AO1044" s="4"/>
      <c r="AP1044" s="1"/>
      <c r="AQ1044" s="4"/>
      <c r="AR1044" s="4"/>
      <c r="AS1044" s="4"/>
      <c r="AT1044" s="4"/>
      <c r="AU1044" s="4"/>
      <c r="AV1044" s="4"/>
      <c r="AW1044" s="4"/>
      <c r="AX1044" s="4"/>
      <c r="AY1044" s="4"/>
      <c r="AZ1044" s="4"/>
      <c r="BA1044" s="1"/>
      <c r="BB1044" s="4"/>
      <c r="BC1044" s="1"/>
      <c r="BD1044" s="4"/>
      <c r="BE1044" s="4"/>
    </row>
    <row r="1045" spans="1:57" x14ac:dyDescent="0.15">
      <c r="A1045" s="4"/>
      <c r="B1045" s="4"/>
      <c r="C1045" s="4"/>
      <c r="D1045" s="4"/>
      <c r="E1045" s="4"/>
      <c r="F1045" s="4"/>
      <c r="G1045" s="4"/>
      <c r="H1045" s="4"/>
      <c r="I1045" s="4"/>
      <c r="J1045" s="4"/>
      <c r="K1045" s="4"/>
      <c r="L1045" s="4"/>
      <c r="M1045" s="4"/>
      <c r="N1045" s="4"/>
      <c r="O1045" s="4"/>
      <c r="P1045" s="4"/>
      <c r="Q1045" s="4"/>
      <c r="R1045" s="4"/>
      <c r="S1045" s="4"/>
      <c r="T1045" s="4"/>
      <c r="U1045" s="4"/>
      <c r="V1045" s="4"/>
      <c r="W1045" s="4"/>
      <c r="X1045" s="4"/>
      <c r="Y1045" s="4"/>
      <c r="Z1045" s="4"/>
      <c r="AA1045" s="4"/>
      <c r="AB1045" s="4"/>
      <c r="AC1045" s="4"/>
      <c r="AD1045" s="4"/>
      <c r="AE1045" s="4"/>
      <c r="AF1045" s="4"/>
      <c r="AG1045" s="1"/>
      <c r="AH1045" s="4"/>
      <c r="AI1045" s="4"/>
      <c r="AJ1045" s="4"/>
      <c r="AK1045" s="4"/>
      <c r="AL1045" s="4"/>
      <c r="AM1045" s="4"/>
      <c r="AN1045" s="4"/>
      <c r="AO1045" s="4"/>
      <c r="AP1045" s="1"/>
      <c r="AQ1045" s="4"/>
      <c r="AR1045" s="4"/>
      <c r="AS1045" s="4"/>
      <c r="AT1045" s="4"/>
      <c r="AU1045" s="4"/>
      <c r="AV1045" s="4"/>
      <c r="AW1045" s="4"/>
      <c r="AX1045" s="4"/>
      <c r="AY1045" s="4"/>
      <c r="AZ1045" s="4"/>
      <c r="BA1045" s="1"/>
      <c r="BB1045" s="4"/>
      <c r="BC1045" s="1"/>
      <c r="BD1045" s="4"/>
      <c r="BE1045" s="4"/>
    </row>
    <row r="1046" spans="1:57" x14ac:dyDescent="0.15">
      <c r="A1046" s="4"/>
      <c r="B1046" s="4"/>
      <c r="C1046" s="4"/>
      <c r="D1046" s="4"/>
      <c r="E1046" s="4"/>
      <c r="F1046" s="4"/>
      <c r="G1046" s="4"/>
      <c r="H1046" s="4"/>
      <c r="I1046" s="4"/>
      <c r="J1046" s="4"/>
      <c r="K1046" s="4"/>
      <c r="L1046" s="4"/>
      <c r="M1046" s="4"/>
      <c r="N1046" s="4"/>
      <c r="O1046" s="4"/>
      <c r="P1046" s="4"/>
      <c r="Q1046" s="4"/>
      <c r="R1046" s="4"/>
      <c r="S1046" s="4"/>
      <c r="T1046" s="4"/>
      <c r="U1046" s="4"/>
      <c r="V1046" s="4"/>
      <c r="W1046" s="4"/>
      <c r="X1046" s="4"/>
      <c r="Y1046" s="4"/>
      <c r="Z1046" s="4"/>
      <c r="AA1046" s="4"/>
      <c r="AB1046" s="4"/>
      <c r="AC1046" s="4"/>
      <c r="AD1046" s="4"/>
      <c r="AE1046" s="4"/>
      <c r="AF1046" s="4"/>
      <c r="AG1046" s="1"/>
      <c r="AH1046" s="4"/>
      <c r="AI1046" s="4"/>
      <c r="AJ1046" s="4"/>
      <c r="AK1046" s="4"/>
      <c r="AL1046" s="4"/>
      <c r="AM1046" s="4"/>
      <c r="AN1046" s="4"/>
      <c r="AO1046" s="4"/>
      <c r="AP1046" s="1"/>
      <c r="AQ1046" s="4"/>
      <c r="AR1046" s="4"/>
      <c r="AS1046" s="4"/>
      <c r="AT1046" s="4"/>
      <c r="AU1046" s="4"/>
      <c r="AV1046" s="4"/>
      <c r="AW1046" s="4"/>
      <c r="AX1046" s="4"/>
      <c r="AY1046" s="4"/>
      <c r="AZ1046" s="4"/>
      <c r="BA1046" s="1"/>
      <c r="BB1046" s="4"/>
      <c r="BC1046" s="1"/>
      <c r="BD1046" s="4"/>
      <c r="BE1046" s="4"/>
    </row>
    <row r="1047" spans="1:57" x14ac:dyDescent="0.15">
      <c r="A1047" s="4"/>
      <c r="B1047" s="4"/>
      <c r="C1047" s="4"/>
      <c r="D1047" s="4"/>
      <c r="E1047" s="4"/>
      <c r="F1047" s="4"/>
      <c r="G1047" s="4"/>
      <c r="H1047" s="4"/>
      <c r="I1047" s="4"/>
      <c r="J1047" s="4"/>
      <c r="K1047" s="4"/>
      <c r="L1047" s="4"/>
      <c r="M1047" s="4"/>
      <c r="N1047" s="4"/>
      <c r="O1047" s="4"/>
      <c r="P1047" s="4"/>
      <c r="Q1047" s="4"/>
      <c r="R1047" s="4"/>
      <c r="S1047" s="4"/>
      <c r="T1047" s="4"/>
      <c r="U1047" s="4"/>
      <c r="V1047" s="4"/>
      <c r="W1047" s="4"/>
      <c r="X1047" s="4"/>
      <c r="Y1047" s="4"/>
      <c r="Z1047" s="4"/>
      <c r="AA1047" s="4"/>
      <c r="AB1047" s="4"/>
      <c r="AC1047" s="4"/>
      <c r="AD1047" s="4"/>
      <c r="AE1047" s="4"/>
      <c r="AF1047" s="4"/>
      <c r="AG1047" s="1"/>
      <c r="AH1047" s="4"/>
      <c r="AI1047" s="4"/>
      <c r="AJ1047" s="4"/>
      <c r="AK1047" s="4"/>
      <c r="AL1047" s="4"/>
      <c r="AM1047" s="4"/>
      <c r="AN1047" s="4"/>
      <c r="AO1047" s="4"/>
      <c r="AP1047" s="1"/>
      <c r="AQ1047" s="4"/>
      <c r="AR1047" s="4"/>
      <c r="AS1047" s="4"/>
      <c r="AT1047" s="4"/>
      <c r="AU1047" s="4"/>
      <c r="AV1047" s="4"/>
      <c r="AW1047" s="4"/>
      <c r="AX1047" s="4"/>
      <c r="AY1047" s="4"/>
      <c r="AZ1047" s="4"/>
      <c r="BA1047" s="1"/>
      <c r="BB1047" s="4"/>
      <c r="BC1047" s="1"/>
      <c r="BD1047" s="4"/>
      <c r="BE1047" s="4"/>
    </row>
    <row r="1048" spans="1:57" x14ac:dyDescent="0.15">
      <c r="A1048" s="4"/>
      <c r="B1048" s="4"/>
      <c r="C1048" s="4"/>
      <c r="D1048" s="4"/>
      <c r="E1048" s="4"/>
      <c r="F1048" s="4"/>
      <c r="G1048" s="4"/>
      <c r="H1048" s="4"/>
      <c r="I1048" s="4"/>
      <c r="J1048" s="4"/>
      <c r="K1048" s="4"/>
      <c r="L1048" s="4"/>
      <c r="M1048" s="4"/>
      <c r="N1048" s="4"/>
      <c r="O1048" s="4"/>
      <c r="P1048" s="4"/>
      <c r="Q1048" s="4"/>
      <c r="R1048" s="4"/>
      <c r="S1048" s="4"/>
      <c r="T1048" s="4"/>
      <c r="U1048" s="4"/>
      <c r="V1048" s="4"/>
      <c r="W1048" s="4"/>
      <c r="X1048" s="4"/>
      <c r="Y1048" s="4"/>
      <c r="Z1048" s="4"/>
      <c r="AA1048" s="4"/>
      <c r="AB1048" s="4"/>
      <c r="AC1048" s="4"/>
      <c r="AD1048" s="4"/>
      <c r="AE1048" s="4"/>
      <c r="AF1048" s="4"/>
      <c r="AG1048" s="1"/>
      <c r="AH1048" s="4"/>
      <c r="AI1048" s="4"/>
      <c r="AJ1048" s="4"/>
      <c r="AK1048" s="4"/>
      <c r="AL1048" s="4"/>
      <c r="AM1048" s="4"/>
      <c r="AN1048" s="4"/>
      <c r="AO1048" s="4"/>
      <c r="AP1048" s="1"/>
      <c r="AQ1048" s="4"/>
      <c r="AR1048" s="4"/>
      <c r="AS1048" s="4"/>
      <c r="AT1048" s="4"/>
      <c r="AU1048" s="4"/>
      <c r="AV1048" s="4"/>
      <c r="AW1048" s="4"/>
      <c r="AX1048" s="4"/>
      <c r="AY1048" s="4"/>
      <c r="AZ1048" s="4"/>
      <c r="BA1048" s="1"/>
      <c r="BB1048" s="4"/>
      <c r="BC1048" s="1"/>
      <c r="BD1048" s="4"/>
      <c r="BE1048" s="4"/>
    </row>
    <row r="1049" spans="1:57" x14ac:dyDescent="0.15">
      <c r="A1049" s="4"/>
      <c r="B1049" s="4"/>
      <c r="C1049" s="4"/>
      <c r="D1049" s="4"/>
      <c r="E1049" s="4"/>
      <c r="F1049" s="4"/>
      <c r="G1049" s="4"/>
      <c r="H1049" s="4"/>
      <c r="I1049" s="4"/>
      <c r="J1049" s="4"/>
      <c r="K1049" s="4"/>
      <c r="L1049" s="4"/>
      <c r="M1049" s="4"/>
      <c r="N1049" s="4"/>
      <c r="O1049" s="4"/>
      <c r="P1049" s="4"/>
      <c r="Q1049" s="4"/>
      <c r="R1049" s="4"/>
      <c r="S1049" s="4"/>
      <c r="T1049" s="4"/>
      <c r="U1049" s="4"/>
      <c r="V1049" s="4"/>
      <c r="W1049" s="4"/>
      <c r="X1049" s="4"/>
      <c r="Y1049" s="4"/>
      <c r="Z1049" s="4"/>
      <c r="AA1049" s="4"/>
      <c r="AB1049" s="4"/>
      <c r="AC1049" s="4"/>
      <c r="AD1049" s="4"/>
      <c r="AE1049" s="4"/>
      <c r="AF1049" s="4"/>
      <c r="AG1049" s="1"/>
      <c r="AH1049" s="4"/>
      <c r="AI1049" s="4"/>
      <c r="AJ1049" s="4"/>
      <c r="AK1049" s="4"/>
      <c r="AL1049" s="4"/>
      <c r="AM1049" s="4"/>
      <c r="AN1049" s="4"/>
      <c r="AO1049" s="4"/>
      <c r="AP1049" s="1"/>
      <c r="AQ1049" s="4"/>
      <c r="AR1049" s="4"/>
      <c r="AS1049" s="4"/>
      <c r="AT1049" s="4"/>
      <c r="AU1049" s="4"/>
      <c r="AV1049" s="4"/>
      <c r="AW1049" s="4"/>
      <c r="AX1049" s="4"/>
      <c r="AY1049" s="4"/>
      <c r="AZ1049" s="4"/>
      <c r="BA1049" s="1"/>
      <c r="BB1049" s="4"/>
      <c r="BC1049" s="1"/>
      <c r="BD1049" s="4"/>
      <c r="BE1049" s="4"/>
    </row>
    <row r="1050" spans="1:57" x14ac:dyDescent="0.15">
      <c r="A1050" s="4"/>
      <c r="B1050" s="4"/>
      <c r="C1050" s="4"/>
      <c r="D1050" s="4"/>
      <c r="E1050" s="4"/>
      <c r="F1050" s="4"/>
      <c r="G1050" s="4"/>
      <c r="H1050" s="4"/>
      <c r="I1050" s="4"/>
      <c r="J1050" s="4"/>
      <c r="K1050" s="4"/>
      <c r="L1050" s="4"/>
      <c r="M1050" s="4"/>
      <c r="N1050" s="4"/>
      <c r="O1050" s="4"/>
      <c r="P1050" s="4"/>
      <c r="Q1050" s="4"/>
      <c r="R1050" s="4"/>
      <c r="S1050" s="4"/>
      <c r="T1050" s="4"/>
      <c r="U1050" s="4"/>
      <c r="V1050" s="4"/>
      <c r="W1050" s="4"/>
      <c r="X1050" s="4"/>
      <c r="Y1050" s="4"/>
      <c r="Z1050" s="4"/>
      <c r="AA1050" s="4"/>
      <c r="AB1050" s="4"/>
      <c r="AC1050" s="4"/>
      <c r="AD1050" s="4"/>
      <c r="AE1050" s="4"/>
      <c r="AF1050" s="4"/>
      <c r="AG1050" s="1"/>
      <c r="AH1050" s="4"/>
      <c r="AI1050" s="4"/>
      <c r="AJ1050" s="4"/>
      <c r="AK1050" s="4"/>
      <c r="AL1050" s="4"/>
      <c r="AM1050" s="4"/>
      <c r="AN1050" s="4"/>
      <c r="AO1050" s="4"/>
      <c r="AP1050" s="1"/>
      <c r="AQ1050" s="4"/>
      <c r="AR1050" s="4"/>
      <c r="AS1050" s="4"/>
      <c r="AT1050" s="4"/>
      <c r="AU1050" s="4"/>
      <c r="AV1050" s="4"/>
      <c r="AW1050" s="4"/>
      <c r="AX1050" s="4"/>
      <c r="AY1050" s="4"/>
      <c r="AZ1050" s="4"/>
      <c r="BA1050" s="1"/>
      <c r="BB1050" s="4"/>
      <c r="BC1050" s="1"/>
      <c r="BD1050" s="4"/>
      <c r="BE1050" s="4"/>
    </row>
    <row r="1051" spans="1:57" x14ac:dyDescent="0.15">
      <c r="A1051" s="4"/>
      <c r="B1051" s="4"/>
      <c r="C1051" s="4"/>
      <c r="D1051" s="4"/>
      <c r="E1051" s="4"/>
      <c r="F1051" s="4"/>
      <c r="G1051" s="4"/>
      <c r="H1051" s="4"/>
      <c r="I1051" s="4"/>
      <c r="J1051" s="4"/>
      <c r="K1051" s="4"/>
      <c r="L1051" s="4"/>
      <c r="M1051" s="4"/>
      <c r="N1051" s="4"/>
      <c r="O1051" s="4"/>
      <c r="P1051" s="4"/>
      <c r="Q1051" s="4"/>
      <c r="R1051" s="4"/>
      <c r="S1051" s="4"/>
      <c r="T1051" s="4"/>
      <c r="U1051" s="4"/>
      <c r="V1051" s="4"/>
      <c r="W1051" s="4"/>
      <c r="X1051" s="4"/>
      <c r="Y1051" s="4"/>
      <c r="Z1051" s="4"/>
      <c r="AA1051" s="4"/>
      <c r="AB1051" s="4"/>
      <c r="AC1051" s="4"/>
      <c r="AD1051" s="4"/>
      <c r="AE1051" s="4"/>
      <c r="AF1051" s="4"/>
      <c r="AG1051" s="1"/>
      <c r="AH1051" s="4"/>
      <c r="AI1051" s="4"/>
      <c r="AJ1051" s="4"/>
      <c r="AK1051" s="4"/>
      <c r="AL1051" s="4"/>
      <c r="AM1051" s="4"/>
      <c r="AN1051" s="4"/>
      <c r="AO1051" s="4"/>
      <c r="AP1051" s="1"/>
      <c r="AQ1051" s="4"/>
      <c r="AR1051" s="4"/>
      <c r="AS1051" s="4"/>
      <c r="AT1051" s="4"/>
      <c r="AU1051" s="4"/>
      <c r="AV1051" s="4"/>
      <c r="AW1051" s="4"/>
      <c r="AX1051" s="4"/>
      <c r="AY1051" s="4"/>
      <c r="AZ1051" s="4"/>
      <c r="BA1051" s="1"/>
      <c r="BB1051" s="4"/>
      <c r="BC1051" s="1"/>
      <c r="BD1051" s="4"/>
      <c r="BE1051" s="4"/>
    </row>
    <row r="1052" spans="1:57" x14ac:dyDescent="0.15">
      <c r="A1052" s="4"/>
      <c r="B1052" s="4"/>
      <c r="C1052" s="4"/>
      <c r="D1052" s="4"/>
      <c r="E1052" s="4"/>
      <c r="F1052" s="4"/>
      <c r="G1052" s="4"/>
      <c r="H1052" s="4"/>
      <c r="I1052" s="4"/>
      <c r="J1052" s="4"/>
      <c r="K1052" s="4"/>
      <c r="L1052" s="4"/>
      <c r="M1052" s="4"/>
      <c r="N1052" s="4"/>
      <c r="O1052" s="4"/>
      <c r="P1052" s="4"/>
      <c r="Q1052" s="4"/>
      <c r="R1052" s="4"/>
      <c r="S1052" s="4"/>
      <c r="T1052" s="4"/>
      <c r="U1052" s="4"/>
      <c r="V1052" s="4"/>
      <c r="W1052" s="4"/>
      <c r="X1052" s="4"/>
      <c r="Y1052" s="4"/>
      <c r="Z1052" s="4"/>
      <c r="AA1052" s="4"/>
      <c r="AB1052" s="4"/>
      <c r="AC1052" s="4"/>
      <c r="AD1052" s="4"/>
      <c r="AE1052" s="4"/>
      <c r="AF1052" s="4"/>
      <c r="AG1052" s="1"/>
      <c r="AH1052" s="4"/>
      <c r="AI1052" s="4"/>
      <c r="AJ1052" s="4"/>
      <c r="AK1052" s="4"/>
      <c r="AL1052" s="4"/>
      <c r="AM1052" s="4"/>
      <c r="AN1052" s="4"/>
      <c r="AO1052" s="4"/>
      <c r="AP1052" s="1"/>
      <c r="AQ1052" s="4"/>
      <c r="AR1052" s="4"/>
      <c r="AS1052" s="4"/>
      <c r="AT1052" s="4"/>
      <c r="AU1052" s="4"/>
      <c r="AV1052" s="4"/>
      <c r="AW1052" s="4"/>
      <c r="AX1052" s="4"/>
      <c r="AY1052" s="4"/>
      <c r="AZ1052" s="4"/>
      <c r="BA1052" s="1"/>
      <c r="BB1052" s="4"/>
      <c r="BC1052" s="1"/>
      <c r="BD1052" s="4"/>
      <c r="BE1052" s="4"/>
    </row>
    <row r="1053" spans="1:57" x14ac:dyDescent="0.15">
      <c r="A1053" s="4"/>
      <c r="B1053" s="4"/>
      <c r="C1053" s="4"/>
      <c r="D1053" s="4"/>
      <c r="E1053" s="4"/>
      <c r="F1053" s="4"/>
      <c r="G1053" s="4"/>
      <c r="H1053" s="4"/>
      <c r="I1053" s="4"/>
      <c r="J1053" s="4"/>
      <c r="K1053" s="4"/>
      <c r="L1053" s="4"/>
      <c r="M1053" s="4"/>
      <c r="N1053" s="4"/>
      <c r="O1053" s="4"/>
      <c r="P1053" s="4"/>
      <c r="Q1053" s="4"/>
      <c r="R1053" s="4"/>
      <c r="S1053" s="4"/>
      <c r="T1053" s="4"/>
      <c r="U1053" s="4"/>
      <c r="V1053" s="4"/>
      <c r="W1053" s="4"/>
      <c r="X1053" s="4"/>
      <c r="Y1053" s="4"/>
      <c r="Z1053" s="4"/>
      <c r="AA1053" s="4"/>
      <c r="AB1053" s="4"/>
      <c r="AC1053" s="4"/>
      <c r="AD1053" s="4"/>
      <c r="AE1053" s="4"/>
      <c r="AF1053" s="4"/>
      <c r="AG1053" s="1"/>
      <c r="AH1053" s="4"/>
      <c r="AI1053" s="4"/>
      <c r="AJ1053" s="4"/>
      <c r="AK1053" s="4"/>
      <c r="AL1053" s="4"/>
      <c r="AM1053" s="4"/>
      <c r="AN1053" s="4"/>
      <c r="AO1053" s="4"/>
      <c r="AP1053" s="1"/>
      <c r="AQ1053" s="4"/>
      <c r="AR1053" s="4"/>
      <c r="AS1053" s="4"/>
      <c r="AT1053" s="4"/>
      <c r="AU1053" s="4"/>
      <c r="AV1053" s="4"/>
      <c r="AW1053" s="4"/>
      <c r="AX1053" s="4"/>
      <c r="AY1053" s="4"/>
      <c r="AZ1053" s="4"/>
      <c r="BA1053" s="1"/>
      <c r="BB1053" s="4"/>
      <c r="BC1053" s="1"/>
      <c r="BD1053" s="4"/>
      <c r="BE1053" s="4"/>
    </row>
  </sheetData>
  <autoFilter ref="A1:BE1053" xr:uid="{00000000-0009-0000-0000-00000C000000}">
    <sortState xmlns:xlrd2="http://schemas.microsoft.com/office/spreadsheetml/2017/richdata2" ref="A2:BE1053">
      <sortCondition ref="A1:A1053"/>
    </sortState>
  </autoFilter>
  <pageMargins left="0.7" right="0.7" top="0.75" bottom="0.75" header="0.3" footer="0.3"/>
  <pageSetup paperSize="9" orientation="portrait" horizontalDpi="4294967292" verticalDpi="4294967292"/>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9900"/>
    <outlinePr summaryBelow="0" summaryRight="0"/>
  </sheetPr>
  <dimension ref="A1:AB1000"/>
  <sheetViews>
    <sheetView workbookViewId="0">
      <selection activeCell="E13" sqref="E13"/>
    </sheetView>
  </sheetViews>
  <sheetFormatPr baseColWidth="10" defaultColWidth="12.6640625" defaultRowHeight="13" x14ac:dyDescent="0.15"/>
  <cols>
    <col min="1" max="1" width="17.5" style="3" bestFit="1" customWidth="1"/>
    <col min="2" max="2" width="11.1640625" style="3" bestFit="1" customWidth="1"/>
    <col min="3" max="3" width="11.5" style="3" bestFit="1" customWidth="1"/>
    <col min="4" max="4" width="10.83203125" style="3" bestFit="1" customWidth="1"/>
    <col min="5" max="5" width="14.1640625" style="3" bestFit="1" customWidth="1"/>
    <col min="6" max="6" width="13.5" style="3" bestFit="1" customWidth="1"/>
    <col min="7" max="7" width="8.1640625" style="3" bestFit="1" customWidth="1"/>
    <col min="8" max="8" width="8.83203125" style="3" bestFit="1" customWidth="1"/>
    <col min="9" max="9" width="9" style="3" bestFit="1" customWidth="1"/>
    <col min="10" max="10" width="8.83203125" style="3" bestFit="1" customWidth="1"/>
    <col min="11" max="11" width="11.6640625" style="3" bestFit="1" customWidth="1"/>
    <col min="12" max="12" width="16.1640625" style="3" bestFit="1" customWidth="1"/>
    <col min="13" max="13" width="8.1640625" style="3" bestFit="1" customWidth="1"/>
    <col min="14" max="14" width="12" style="3" bestFit="1" customWidth="1"/>
    <col min="15" max="15" width="17.83203125" style="3" bestFit="1" customWidth="1"/>
    <col min="16" max="17" width="12.6640625" style="3"/>
    <col min="18" max="18" width="10.6640625" style="3" customWidth="1"/>
    <col min="19" max="16384" width="12.6640625" style="3"/>
  </cols>
  <sheetData>
    <row r="1" spans="1:28" x14ac:dyDescent="0.15">
      <c r="A1" s="24" t="s">
        <v>11002</v>
      </c>
      <c r="B1" s="24" t="s">
        <v>11003</v>
      </c>
      <c r="C1" s="87" t="s">
        <v>1725</v>
      </c>
      <c r="D1" s="87" t="s">
        <v>1726</v>
      </c>
      <c r="E1" s="22" t="s">
        <v>11054</v>
      </c>
      <c r="F1" s="22" t="s">
        <v>11055</v>
      </c>
      <c r="G1" s="24" t="s">
        <v>8966</v>
      </c>
      <c r="H1" s="24" t="s">
        <v>11004</v>
      </c>
      <c r="I1" s="24" t="s">
        <v>11005</v>
      </c>
      <c r="J1" s="24" t="s">
        <v>11006</v>
      </c>
      <c r="K1" s="24" t="s">
        <v>11007</v>
      </c>
      <c r="L1" s="24" t="s">
        <v>11008</v>
      </c>
      <c r="M1" s="24" t="s">
        <v>2437</v>
      </c>
      <c r="N1" s="23" t="s">
        <v>11009</v>
      </c>
      <c r="O1" s="1" t="s">
        <v>1</v>
      </c>
      <c r="P1" s="98" t="s">
        <v>460</v>
      </c>
      <c r="R1" s="1"/>
      <c r="S1" s="1"/>
      <c r="T1" s="4"/>
      <c r="U1" s="4"/>
      <c r="V1" s="4"/>
      <c r="W1" s="4"/>
      <c r="X1" s="4"/>
      <c r="Y1" s="4"/>
      <c r="Z1" s="4"/>
      <c r="AA1" s="4"/>
      <c r="AB1" s="4"/>
    </row>
    <row r="2" spans="1:28" x14ac:dyDescent="0.15">
      <c r="A2" s="18" t="s">
        <v>11010</v>
      </c>
      <c r="B2" s="18" t="s">
        <v>11011</v>
      </c>
      <c r="C2" s="88">
        <v>3900</v>
      </c>
      <c r="D2" s="88">
        <v>2800</v>
      </c>
      <c r="E2" s="19">
        <v>3000</v>
      </c>
      <c r="F2" s="19">
        <v>2800</v>
      </c>
      <c r="G2" s="19">
        <v>1</v>
      </c>
      <c r="H2" s="18">
        <v>2.4219590958019377</v>
      </c>
      <c r="I2" s="18">
        <v>13.858988159311087</v>
      </c>
      <c r="J2" s="18">
        <v>55.435952637244348</v>
      </c>
      <c r="K2" s="18">
        <v>10.333692142088267</v>
      </c>
      <c r="L2" s="18">
        <v>15.016146393972013</v>
      </c>
      <c r="M2" s="18">
        <v>2.9332615715823467</v>
      </c>
      <c r="N2" s="7">
        <v>1858</v>
      </c>
      <c r="O2" s="4" t="s">
        <v>12</v>
      </c>
      <c r="P2" s="3" t="s">
        <v>10888</v>
      </c>
      <c r="R2" s="4"/>
      <c r="S2" s="4"/>
      <c r="T2" s="4"/>
      <c r="U2" s="4"/>
      <c r="V2" s="4"/>
      <c r="W2" s="4"/>
      <c r="X2" s="4"/>
      <c r="Y2" s="4"/>
      <c r="Z2" s="4"/>
      <c r="AA2" s="4"/>
      <c r="AB2" s="4"/>
    </row>
    <row r="3" spans="1:28" x14ac:dyDescent="0.15">
      <c r="A3" s="18" t="s">
        <v>11010</v>
      </c>
      <c r="B3" s="18" t="s">
        <v>11011</v>
      </c>
      <c r="C3" s="88">
        <v>3900</v>
      </c>
      <c r="D3" s="88">
        <v>2800</v>
      </c>
      <c r="E3" s="19">
        <v>3200</v>
      </c>
      <c r="F3" s="19">
        <v>3000</v>
      </c>
      <c r="G3" s="19">
        <v>2</v>
      </c>
      <c r="H3" s="18">
        <v>1.2432012432012431</v>
      </c>
      <c r="I3" s="18">
        <v>6.941206941206941</v>
      </c>
      <c r="J3" s="18">
        <v>80.678580678580687</v>
      </c>
      <c r="K3" s="18">
        <v>3.5224035224035219</v>
      </c>
      <c r="L3" s="18">
        <v>4.2476042476042473</v>
      </c>
      <c r="M3" s="18">
        <v>3.3670033670033668</v>
      </c>
      <c r="N3" s="7">
        <v>1930.5</v>
      </c>
      <c r="O3" s="4" t="s">
        <v>12</v>
      </c>
      <c r="P3" s="3" t="s">
        <v>10888</v>
      </c>
      <c r="R3" s="4"/>
      <c r="S3" s="4"/>
      <c r="T3" s="4"/>
      <c r="U3" s="4"/>
      <c r="V3" s="4"/>
      <c r="W3" s="4"/>
      <c r="X3" s="4"/>
      <c r="Y3" s="4"/>
      <c r="Z3" s="4"/>
      <c r="AA3" s="4"/>
      <c r="AB3" s="4"/>
    </row>
    <row r="4" spans="1:28" x14ac:dyDescent="0.15">
      <c r="A4" s="18" t="s">
        <v>11010</v>
      </c>
      <c r="B4" s="18" t="s">
        <v>11011</v>
      </c>
      <c r="C4" s="88">
        <v>3900</v>
      </c>
      <c r="D4" s="88">
        <v>2800</v>
      </c>
      <c r="E4" s="19">
        <v>3400</v>
      </c>
      <c r="F4" s="19">
        <v>3200</v>
      </c>
      <c r="G4" s="19">
        <v>3</v>
      </c>
      <c r="H4" s="18">
        <v>1.3920817369093232</v>
      </c>
      <c r="I4" s="18">
        <v>5.0702426564495529</v>
      </c>
      <c r="J4" s="18">
        <v>90.983397190293744</v>
      </c>
      <c r="K4" s="18">
        <v>0.71519795657726692</v>
      </c>
      <c r="L4" s="18">
        <v>0.30651340996168586</v>
      </c>
      <c r="M4" s="18">
        <v>1.5325670498084292</v>
      </c>
      <c r="N4" s="7">
        <v>3915</v>
      </c>
      <c r="O4" s="4" t="s">
        <v>12</v>
      </c>
      <c r="P4" s="3" t="s">
        <v>10888</v>
      </c>
      <c r="R4" s="4"/>
      <c r="S4" s="4"/>
      <c r="T4" s="4"/>
      <c r="U4" s="4"/>
      <c r="V4" s="4"/>
      <c r="W4" s="4"/>
      <c r="X4" s="4"/>
      <c r="Y4" s="4"/>
      <c r="Z4" s="4"/>
      <c r="AA4" s="4"/>
      <c r="AB4" s="4"/>
    </row>
    <row r="5" spans="1:28" x14ac:dyDescent="0.15">
      <c r="A5" s="18" t="s">
        <v>11010</v>
      </c>
      <c r="B5" s="18" t="s">
        <v>11011</v>
      </c>
      <c r="C5" s="88">
        <v>3900</v>
      </c>
      <c r="D5" s="88">
        <v>2800</v>
      </c>
      <c r="E5" s="19">
        <v>3600</v>
      </c>
      <c r="F5" s="19">
        <v>3400</v>
      </c>
      <c r="G5" s="19">
        <v>4</v>
      </c>
      <c r="H5" s="18">
        <v>3.4013605442176873</v>
      </c>
      <c r="I5" s="18">
        <v>7.5736961451247167</v>
      </c>
      <c r="J5" s="18">
        <v>84.467120181405903</v>
      </c>
      <c r="K5" s="18">
        <v>1.7687074829931975</v>
      </c>
      <c r="L5" s="18">
        <v>0.63492063492063489</v>
      </c>
      <c r="M5" s="18">
        <v>2.1541950113378685</v>
      </c>
      <c r="N5" s="7">
        <v>2205</v>
      </c>
      <c r="O5" s="4" t="s">
        <v>12</v>
      </c>
      <c r="P5" s="3" t="s">
        <v>10888</v>
      </c>
      <c r="R5" s="4"/>
      <c r="S5" s="4"/>
      <c r="T5" s="4"/>
      <c r="U5" s="4"/>
      <c r="V5" s="4"/>
      <c r="W5" s="4"/>
      <c r="X5" s="4"/>
      <c r="Y5" s="4"/>
      <c r="Z5" s="4"/>
      <c r="AA5" s="4"/>
      <c r="AB5" s="4"/>
    </row>
    <row r="6" spans="1:28" x14ac:dyDescent="0.15">
      <c r="A6" s="18" t="s">
        <v>11010</v>
      </c>
      <c r="B6" s="18" t="s">
        <v>11011</v>
      </c>
      <c r="C6" s="88">
        <v>3900</v>
      </c>
      <c r="D6" s="88">
        <v>2800</v>
      </c>
      <c r="E6" s="19">
        <v>3800</v>
      </c>
      <c r="F6" s="19">
        <v>3600</v>
      </c>
      <c r="G6" s="19">
        <v>5</v>
      </c>
      <c r="H6" s="18">
        <v>1.7636684303350969</v>
      </c>
      <c r="I6" s="18">
        <v>7.4074074074074066</v>
      </c>
      <c r="J6" s="18">
        <v>77.273872511967738</v>
      </c>
      <c r="K6" s="18">
        <v>2.3179642227261277</v>
      </c>
      <c r="L6" s="18">
        <v>9.4734189972285208</v>
      </c>
      <c r="M6" s="18">
        <v>1.7636684303350971</v>
      </c>
      <c r="N6" s="7">
        <v>1984.5</v>
      </c>
      <c r="O6" s="4" t="s">
        <v>12</v>
      </c>
      <c r="P6" s="3" t="s">
        <v>10888</v>
      </c>
      <c r="R6" s="4"/>
      <c r="S6" s="4"/>
      <c r="T6" s="4"/>
      <c r="U6" s="4"/>
      <c r="V6" s="4"/>
      <c r="W6" s="4"/>
      <c r="X6" s="4"/>
      <c r="Y6" s="4"/>
      <c r="Z6" s="4"/>
      <c r="AA6" s="4"/>
      <c r="AB6" s="4"/>
    </row>
    <row r="7" spans="1:28" x14ac:dyDescent="0.15">
      <c r="A7" s="18" t="s">
        <v>11010</v>
      </c>
      <c r="B7" s="18" t="s">
        <v>11011</v>
      </c>
      <c r="C7" s="88">
        <v>3900</v>
      </c>
      <c r="D7" s="88">
        <v>2800</v>
      </c>
      <c r="E7" s="19">
        <v>4000</v>
      </c>
      <c r="F7" s="19">
        <v>3800</v>
      </c>
      <c r="G7" s="19">
        <v>6</v>
      </c>
      <c r="H7" s="18">
        <v>1.3236088600756348</v>
      </c>
      <c r="I7" s="18">
        <v>1.8908698001080499</v>
      </c>
      <c r="J7" s="18">
        <v>90.707725553754727</v>
      </c>
      <c r="K7" s="18">
        <v>2.215018908698001</v>
      </c>
      <c r="L7" s="18">
        <v>2.9713668287412212</v>
      </c>
      <c r="M7" s="18">
        <v>0.89141004862236628</v>
      </c>
      <c r="N7" s="7">
        <v>1851</v>
      </c>
      <c r="O7" s="4" t="s">
        <v>12</v>
      </c>
      <c r="P7" s="3" t="s">
        <v>10888</v>
      </c>
      <c r="R7" s="4"/>
      <c r="S7" s="4"/>
      <c r="T7" s="4"/>
      <c r="U7" s="4"/>
      <c r="V7" s="4"/>
      <c r="W7" s="4"/>
      <c r="X7" s="4"/>
      <c r="Y7" s="4"/>
      <c r="Z7" s="4"/>
      <c r="AA7" s="4"/>
      <c r="AB7" s="4"/>
    </row>
    <row r="8" spans="1:28" x14ac:dyDescent="0.15">
      <c r="A8" s="18" t="s">
        <v>11010</v>
      </c>
      <c r="B8" s="18" t="s">
        <v>11012</v>
      </c>
      <c r="C8" s="89">
        <v>4520</v>
      </c>
      <c r="D8" s="88">
        <v>4000</v>
      </c>
      <c r="E8" s="19">
        <v>4130</v>
      </c>
      <c r="F8" s="19">
        <v>4000</v>
      </c>
      <c r="G8" s="19">
        <v>7</v>
      </c>
      <c r="H8" s="18">
        <v>29.296591733139955</v>
      </c>
      <c r="I8" s="18">
        <v>4.8585931834662794</v>
      </c>
      <c r="J8" s="18">
        <v>52.356780275561995</v>
      </c>
      <c r="K8" s="18">
        <v>10.732414793328498</v>
      </c>
      <c r="L8" s="18">
        <v>0.14503263234227701</v>
      </c>
      <c r="M8" s="18">
        <v>2.6105873821609862</v>
      </c>
      <c r="N8" s="7">
        <v>689.5</v>
      </c>
      <c r="O8" s="4" t="s">
        <v>5</v>
      </c>
      <c r="P8" s="3" t="s">
        <v>10888</v>
      </c>
      <c r="R8" s="4"/>
      <c r="S8" s="4"/>
      <c r="T8" s="4"/>
      <c r="U8" s="4"/>
      <c r="V8" s="4"/>
      <c r="W8" s="4"/>
      <c r="X8" s="4"/>
      <c r="Y8" s="4"/>
      <c r="Z8" s="4"/>
      <c r="AA8" s="4"/>
      <c r="AB8" s="4"/>
    </row>
    <row r="9" spans="1:28" x14ac:dyDescent="0.15">
      <c r="A9" s="18" t="s">
        <v>11010</v>
      </c>
      <c r="B9" s="18" t="s">
        <v>11012</v>
      </c>
      <c r="C9" s="89">
        <v>4520</v>
      </c>
      <c r="D9" s="88">
        <v>4000</v>
      </c>
      <c r="E9" s="19">
        <v>4260</v>
      </c>
      <c r="F9" s="19">
        <v>4130</v>
      </c>
      <c r="G9" s="19">
        <v>8</v>
      </c>
      <c r="H9" s="18">
        <v>34.648868253047013</v>
      </c>
      <c r="I9" s="18">
        <v>6.4422518862449225</v>
      </c>
      <c r="J9" s="18">
        <v>44.283226929773647</v>
      </c>
      <c r="K9" s="18">
        <v>9.5182820661636676</v>
      </c>
      <c r="L9" s="18">
        <v>0.46430644225188622</v>
      </c>
      <c r="M9" s="18">
        <v>4.6430644225188624</v>
      </c>
      <c r="N9" s="7">
        <v>861.5</v>
      </c>
      <c r="O9" s="4" t="s">
        <v>5</v>
      </c>
      <c r="P9" s="3" t="s">
        <v>10888</v>
      </c>
      <c r="R9" s="4"/>
      <c r="S9" s="4"/>
      <c r="T9" s="4"/>
      <c r="U9" s="4"/>
      <c r="V9" s="4"/>
      <c r="W9" s="4"/>
      <c r="X9" s="4"/>
      <c r="Y9" s="4"/>
      <c r="Z9" s="4"/>
      <c r="AA9" s="4"/>
      <c r="AB9" s="4"/>
    </row>
    <row r="10" spans="1:28" x14ac:dyDescent="0.15">
      <c r="A10" s="18" t="s">
        <v>11010</v>
      </c>
      <c r="B10" s="18" t="s">
        <v>11012</v>
      </c>
      <c r="C10" s="89">
        <v>4520</v>
      </c>
      <c r="D10" s="88">
        <v>4000</v>
      </c>
      <c r="E10" s="19">
        <v>4390</v>
      </c>
      <c r="F10" s="19">
        <v>4260</v>
      </c>
      <c r="G10" s="19">
        <v>9</v>
      </c>
      <c r="H10" s="18">
        <v>24.737456242707118</v>
      </c>
      <c r="I10" s="18">
        <v>6.4760793465577597</v>
      </c>
      <c r="J10" s="18">
        <v>58.751458576429407</v>
      </c>
      <c r="K10" s="18">
        <v>7.3512252042006994</v>
      </c>
      <c r="L10" s="18">
        <v>0</v>
      </c>
      <c r="M10" s="18">
        <v>2.6837806301050171</v>
      </c>
      <c r="N10" s="7">
        <v>857</v>
      </c>
      <c r="O10" s="4" t="s">
        <v>5</v>
      </c>
      <c r="P10" s="3" t="s">
        <v>10888</v>
      </c>
      <c r="R10" s="4"/>
      <c r="S10" s="4"/>
      <c r="T10" s="4"/>
      <c r="U10" s="4"/>
      <c r="V10" s="4"/>
      <c r="W10" s="4"/>
      <c r="X10" s="4"/>
      <c r="Y10" s="4"/>
      <c r="Z10" s="4"/>
      <c r="AA10" s="4"/>
      <c r="AB10" s="4"/>
    </row>
    <row r="11" spans="1:28" x14ac:dyDescent="0.15">
      <c r="A11" s="18" t="s">
        <v>11010</v>
      </c>
      <c r="B11" s="18" t="s">
        <v>11012</v>
      </c>
      <c r="C11" s="89">
        <v>4520</v>
      </c>
      <c r="D11" s="88">
        <v>4000</v>
      </c>
      <c r="E11" s="19">
        <v>4520</v>
      </c>
      <c r="F11" s="19">
        <v>4390</v>
      </c>
      <c r="G11" s="19">
        <v>10</v>
      </c>
      <c r="H11" s="18">
        <v>29.795918367346943</v>
      </c>
      <c r="I11" s="18">
        <v>4.6530612244897966</v>
      </c>
      <c r="J11" s="18">
        <v>51.102040816326536</v>
      </c>
      <c r="K11" s="18">
        <v>9.795918367346939</v>
      </c>
      <c r="L11" s="18">
        <v>0.16326530612244899</v>
      </c>
      <c r="M11" s="18">
        <v>4.4897959183673466</v>
      </c>
      <c r="N11" s="7">
        <v>612.5</v>
      </c>
      <c r="O11" s="4" t="s">
        <v>5</v>
      </c>
      <c r="P11" s="3" t="s">
        <v>10888</v>
      </c>
      <c r="R11" s="4"/>
      <c r="S11" s="4"/>
      <c r="T11" s="4"/>
      <c r="U11" s="4"/>
      <c r="V11" s="4"/>
      <c r="W11" s="4"/>
      <c r="X11" s="4"/>
      <c r="Y11" s="4"/>
      <c r="Z11" s="4"/>
      <c r="AA11" s="4"/>
      <c r="AB11" s="4"/>
    </row>
    <row r="12" spans="1:28" x14ac:dyDescent="0.15">
      <c r="A12" s="18" t="s">
        <v>11013</v>
      </c>
      <c r="B12" s="4" t="s">
        <v>11014</v>
      </c>
      <c r="C12" s="88" t="s">
        <v>11015</v>
      </c>
      <c r="D12" s="88" t="s">
        <v>11015</v>
      </c>
      <c r="E12" s="19" t="s">
        <v>11015</v>
      </c>
      <c r="F12" s="19" t="s">
        <v>11015</v>
      </c>
      <c r="G12" s="19">
        <v>1</v>
      </c>
      <c r="H12" s="18">
        <v>3.3333333333333335</v>
      </c>
      <c r="I12" s="18">
        <v>13.333333333333334</v>
      </c>
      <c r="J12" s="18">
        <v>5</v>
      </c>
      <c r="K12" s="18">
        <v>26.666666666666668</v>
      </c>
      <c r="L12" s="18">
        <v>33.333333333333329</v>
      </c>
      <c r="M12" s="18">
        <v>18.333333333333332</v>
      </c>
      <c r="N12" s="7">
        <v>30</v>
      </c>
      <c r="O12" s="4" t="s">
        <v>11014</v>
      </c>
      <c r="P12" s="3" t="s">
        <v>10888</v>
      </c>
      <c r="R12" s="4"/>
      <c r="S12" s="4"/>
      <c r="T12" s="4"/>
      <c r="U12" s="4"/>
      <c r="V12" s="4"/>
      <c r="W12" s="4"/>
      <c r="X12" s="4"/>
      <c r="Y12" s="4"/>
      <c r="Z12" s="4"/>
      <c r="AA12" s="4"/>
      <c r="AB12" s="4"/>
    </row>
    <row r="13" spans="1:28" x14ac:dyDescent="0.15">
      <c r="A13" s="18" t="s">
        <v>11013</v>
      </c>
      <c r="B13" s="4" t="s">
        <v>11016</v>
      </c>
      <c r="C13" s="88">
        <v>3600</v>
      </c>
      <c r="D13" s="88">
        <v>3100</v>
      </c>
      <c r="E13" s="19">
        <v>3161.538</v>
      </c>
      <c r="F13" s="19">
        <v>3100</v>
      </c>
      <c r="G13" s="19">
        <v>2</v>
      </c>
      <c r="H13" s="18">
        <v>49.629629629629626</v>
      </c>
      <c r="I13" s="18">
        <v>8.8888888888888893</v>
      </c>
      <c r="J13" s="18">
        <v>0.74074074074074081</v>
      </c>
      <c r="K13" s="18">
        <v>16.296296296296298</v>
      </c>
      <c r="L13" s="18">
        <v>20.74074074074074</v>
      </c>
      <c r="M13" s="18">
        <v>3.7037037037037033</v>
      </c>
      <c r="N13" s="7">
        <v>67.5</v>
      </c>
      <c r="O13" s="4" t="s">
        <v>12</v>
      </c>
      <c r="P13" s="3" t="s">
        <v>10888</v>
      </c>
      <c r="R13" s="4"/>
      <c r="S13" s="4"/>
      <c r="T13" s="4"/>
      <c r="U13" s="4"/>
      <c r="V13" s="4"/>
      <c r="W13" s="4"/>
      <c r="X13" s="4"/>
      <c r="Y13" s="4"/>
      <c r="Z13" s="4"/>
      <c r="AA13" s="4"/>
      <c r="AB13" s="4"/>
    </row>
    <row r="14" spans="1:28" x14ac:dyDescent="0.15">
      <c r="A14" s="18" t="s">
        <v>11013</v>
      </c>
      <c r="B14" s="4" t="s">
        <v>11016</v>
      </c>
      <c r="C14" s="88">
        <v>3600</v>
      </c>
      <c r="D14" s="88">
        <v>3100</v>
      </c>
      <c r="E14" s="19">
        <v>3223.0770000000002</v>
      </c>
      <c r="F14" s="19">
        <v>3161.538</v>
      </c>
      <c r="G14" s="19">
        <v>3</v>
      </c>
      <c r="H14" s="18">
        <v>48.251748251748253</v>
      </c>
      <c r="I14" s="18">
        <v>20.97902097902098</v>
      </c>
      <c r="J14" s="18">
        <v>0</v>
      </c>
      <c r="K14" s="18">
        <v>16.783216783216783</v>
      </c>
      <c r="L14" s="18">
        <v>6.9930069930069934</v>
      </c>
      <c r="M14" s="18">
        <v>6.9930069930069934</v>
      </c>
      <c r="N14" s="7">
        <v>71.5</v>
      </c>
      <c r="O14" s="4" t="s">
        <v>12</v>
      </c>
      <c r="P14" s="3" t="s">
        <v>10888</v>
      </c>
      <c r="R14" s="4"/>
      <c r="S14" s="4"/>
      <c r="T14" s="4"/>
      <c r="U14" s="4"/>
      <c r="V14" s="4"/>
      <c r="W14" s="4"/>
      <c r="X14" s="4"/>
      <c r="Y14" s="4"/>
      <c r="Z14" s="4"/>
      <c r="AA14" s="4"/>
      <c r="AB14" s="4"/>
    </row>
    <row r="15" spans="1:28" x14ac:dyDescent="0.15">
      <c r="A15" s="18" t="s">
        <v>11013</v>
      </c>
      <c r="B15" s="4" t="s">
        <v>11016</v>
      </c>
      <c r="C15" s="88">
        <v>3600</v>
      </c>
      <c r="D15" s="88">
        <v>3100</v>
      </c>
      <c r="E15" s="19">
        <v>3284.6149999999998</v>
      </c>
      <c r="F15" s="19">
        <v>3223.0770000000002</v>
      </c>
      <c r="G15" s="19">
        <v>4</v>
      </c>
      <c r="H15" s="18">
        <v>31.707317073170731</v>
      </c>
      <c r="I15" s="18">
        <v>39.024390243902438</v>
      </c>
      <c r="J15" s="18">
        <v>0</v>
      </c>
      <c r="K15" s="18">
        <v>17.073170731707318</v>
      </c>
      <c r="L15" s="18">
        <v>2.4390243902439024</v>
      </c>
      <c r="M15" s="18">
        <v>9.7560975609756095</v>
      </c>
      <c r="N15" s="7">
        <v>41</v>
      </c>
      <c r="O15" s="4" t="s">
        <v>12</v>
      </c>
      <c r="P15" s="3" t="s">
        <v>10888</v>
      </c>
      <c r="R15" s="4"/>
      <c r="S15" s="4"/>
      <c r="T15" s="4"/>
      <c r="U15" s="4"/>
      <c r="V15" s="4"/>
      <c r="W15" s="4"/>
      <c r="X15" s="4"/>
      <c r="Y15" s="4"/>
      <c r="Z15" s="4"/>
      <c r="AA15" s="4"/>
      <c r="AB15" s="4"/>
    </row>
    <row r="16" spans="1:28" x14ac:dyDescent="0.15">
      <c r="A16" s="18" t="s">
        <v>11013</v>
      </c>
      <c r="B16" s="4" t="s">
        <v>11016</v>
      </c>
      <c r="C16" s="88" t="s">
        <v>11015</v>
      </c>
      <c r="D16" s="88" t="s">
        <v>11015</v>
      </c>
      <c r="E16" s="19">
        <v>3346.154</v>
      </c>
      <c r="F16" s="19">
        <v>3284.6149999999998</v>
      </c>
      <c r="G16" s="19">
        <v>5</v>
      </c>
      <c r="H16" s="18">
        <v>58.51063829787234</v>
      </c>
      <c r="I16" s="18">
        <v>32.978723404255319</v>
      </c>
      <c r="J16" s="18">
        <v>1.0638297872340425</v>
      </c>
      <c r="K16" s="18">
        <v>0</v>
      </c>
      <c r="L16" s="18">
        <v>2.1276595744680851</v>
      </c>
      <c r="M16" s="18">
        <v>5.3191489361702127</v>
      </c>
      <c r="N16" s="7">
        <v>47</v>
      </c>
      <c r="O16" s="4" t="s">
        <v>11017</v>
      </c>
      <c r="P16" s="3" t="s">
        <v>10888</v>
      </c>
      <c r="R16" s="4"/>
      <c r="S16" s="4"/>
      <c r="T16" s="4"/>
      <c r="U16" s="4"/>
      <c r="V16" s="4"/>
      <c r="W16" s="4"/>
      <c r="X16" s="4"/>
      <c r="Y16" s="4"/>
      <c r="Z16" s="4"/>
      <c r="AA16" s="4"/>
      <c r="AB16" s="4"/>
    </row>
    <row r="17" spans="1:28" x14ac:dyDescent="0.15">
      <c r="A17" s="18" t="s">
        <v>11013</v>
      </c>
      <c r="B17" s="4" t="s">
        <v>11016</v>
      </c>
      <c r="C17" s="88">
        <v>3900</v>
      </c>
      <c r="D17" s="88">
        <v>3700</v>
      </c>
      <c r="E17" s="19">
        <v>3407.692</v>
      </c>
      <c r="F17" s="19">
        <v>3346.154</v>
      </c>
      <c r="G17" s="19">
        <v>6</v>
      </c>
      <c r="H17" s="18">
        <v>33.035714285714285</v>
      </c>
      <c r="I17" s="18">
        <v>40.178571428571431</v>
      </c>
      <c r="J17" s="18">
        <v>6.25</v>
      </c>
      <c r="K17" s="18">
        <v>16.071428571428573</v>
      </c>
      <c r="L17" s="18">
        <v>1.7857142857142856</v>
      </c>
      <c r="M17" s="18">
        <v>2.6785714285714284</v>
      </c>
      <c r="N17" s="7">
        <v>56</v>
      </c>
      <c r="O17" s="4" t="s">
        <v>12</v>
      </c>
      <c r="P17" s="3" t="s">
        <v>10888</v>
      </c>
      <c r="R17" s="4"/>
      <c r="S17" s="4"/>
      <c r="T17" s="4"/>
      <c r="U17" s="4"/>
      <c r="V17" s="4"/>
      <c r="W17" s="4"/>
      <c r="X17" s="4"/>
      <c r="Y17" s="4"/>
      <c r="Z17" s="4"/>
      <c r="AA17" s="4"/>
      <c r="AB17" s="4"/>
    </row>
    <row r="18" spans="1:28" x14ac:dyDescent="0.15">
      <c r="A18" s="18" t="s">
        <v>11013</v>
      </c>
      <c r="B18" s="4" t="s">
        <v>11016</v>
      </c>
      <c r="C18" s="88">
        <v>3900</v>
      </c>
      <c r="D18" s="88">
        <v>3700</v>
      </c>
      <c r="E18" s="19">
        <v>3469.2310000000002</v>
      </c>
      <c r="F18" s="19">
        <v>3407.692</v>
      </c>
      <c r="G18" s="19">
        <v>7</v>
      </c>
      <c r="H18" s="18">
        <v>32.352941176470587</v>
      </c>
      <c r="I18" s="18">
        <v>33.82352941176471</v>
      </c>
      <c r="J18" s="18">
        <v>17.647058823529413</v>
      </c>
      <c r="K18" s="18">
        <v>8.8235294117647065</v>
      </c>
      <c r="L18" s="18">
        <v>5.8823529411764701</v>
      </c>
      <c r="M18" s="18">
        <v>1.4705882352941175</v>
      </c>
      <c r="N18" s="7">
        <v>68</v>
      </c>
      <c r="O18" s="4" t="s">
        <v>12</v>
      </c>
      <c r="P18" s="3" t="s">
        <v>10888</v>
      </c>
      <c r="R18" s="4"/>
      <c r="S18" s="4"/>
      <c r="T18" s="4"/>
      <c r="U18" s="4"/>
      <c r="V18" s="4"/>
      <c r="W18" s="4"/>
      <c r="X18" s="4"/>
      <c r="Y18" s="4"/>
      <c r="Z18" s="4"/>
      <c r="AA18" s="4"/>
      <c r="AB18" s="4"/>
    </row>
    <row r="19" spans="1:28" x14ac:dyDescent="0.15">
      <c r="A19" s="18" t="s">
        <v>11013</v>
      </c>
      <c r="B19" s="4" t="s">
        <v>11016</v>
      </c>
      <c r="C19" s="88">
        <v>3900</v>
      </c>
      <c r="D19" s="88">
        <v>3700</v>
      </c>
      <c r="E19" s="19">
        <v>3530.7689999999998</v>
      </c>
      <c r="F19" s="19">
        <v>3469.2310000000002</v>
      </c>
      <c r="G19" s="19">
        <v>8</v>
      </c>
      <c r="H19" s="18">
        <v>49.645390070921984</v>
      </c>
      <c r="I19" s="18">
        <v>33.333333333333329</v>
      </c>
      <c r="J19" s="18">
        <v>2.8368794326241136</v>
      </c>
      <c r="K19" s="18">
        <v>9.9290780141843982</v>
      </c>
      <c r="L19" s="18">
        <v>1.4184397163120568</v>
      </c>
      <c r="M19" s="18">
        <v>2.8368794326241136</v>
      </c>
      <c r="N19" s="7">
        <v>70.5</v>
      </c>
      <c r="O19" s="4" t="s">
        <v>12</v>
      </c>
      <c r="P19" s="3" t="s">
        <v>10888</v>
      </c>
      <c r="R19" s="4"/>
      <c r="S19" s="4"/>
      <c r="T19" s="4"/>
      <c r="U19" s="4"/>
      <c r="V19" s="4"/>
      <c r="W19" s="4"/>
      <c r="X19" s="4"/>
      <c r="Y19" s="4"/>
      <c r="Z19" s="4"/>
      <c r="AA19" s="4"/>
      <c r="AB19" s="4"/>
    </row>
    <row r="20" spans="1:28" x14ac:dyDescent="0.15">
      <c r="A20" s="18" t="s">
        <v>11013</v>
      </c>
      <c r="B20" s="4" t="s">
        <v>11016</v>
      </c>
      <c r="C20" s="88">
        <v>3900</v>
      </c>
      <c r="D20" s="88">
        <v>3700</v>
      </c>
      <c r="E20" s="19">
        <v>3592.308</v>
      </c>
      <c r="F20" s="19">
        <v>3530.7689999999998</v>
      </c>
      <c r="G20" s="19">
        <v>9</v>
      </c>
      <c r="H20" s="18">
        <v>33.333333333333329</v>
      </c>
      <c r="I20" s="18">
        <v>44.961240310077521</v>
      </c>
      <c r="J20" s="18">
        <v>0.77519379844961245</v>
      </c>
      <c r="K20" s="18">
        <v>17.054263565891471</v>
      </c>
      <c r="L20" s="18">
        <v>1.5503875968992249</v>
      </c>
      <c r="M20" s="18">
        <v>2.3255813953488373</v>
      </c>
      <c r="N20" s="7">
        <v>64.5</v>
      </c>
      <c r="O20" s="4" t="s">
        <v>12</v>
      </c>
      <c r="P20" s="3" t="s">
        <v>10888</v>
      </c>
      <c r="R20" s="4"/>
      <c r="S20" s="4"/>
      <c r="T20" s="4"/>
      <c r="U20" s="4"/>
      <c r="V20" s="4"/>
      <c r="W20" s="4"/>
      <c r="X20" s="4"/>
      <c r="Y20" s="4"/>
      <c r="Z20" s="4"/>
      <c r="AA20" s="4"/>
      <c r="AB20" s="4"/>
    </row>
    <row r="21" spans="1:28" x14ac:dyDescent="0.15">
      <c r="A21" s="18" t="s">
        <v>11013</v>
      </c>
      <c r="B21" s="4" t="s">
        <v>11016</v>
      </c>
      <c r="C21" s="88">
        <v>3900</v>
      </c>
      <c r="D21" s="88">
        <v>3700</v>
      </c>
      <c r="E21" s="19">
        <v>3653.846</v>
      </c>
      <c r="F21" s="19">
        <v>3592.308</v>
      </c>
      <c r="G21" s="19">
        <v>10</v>
      </c>
      <c r="H21" s="18">
        <v>31.818181818181817</v>
      </c>
      <c r="I21" s="18">
        <v>31.168831168831169</v>
      </c>
      <c r="J21" s="18">
        <v>18.181818181818183</v>
      </c>
      <c r="K21" s="18">
        <v>10.38961038961039</v>
      </c>
      <c r="L21" s="18">
        <v>2.5974025974025974</v>
      </c>
      <c r="M21" s="18">
        <v>5.8441558441558437</v>
      </c>
      <c r="N21" s="7">
        <v>77</v>
      </c>
      <c r="O21" s="4" t="s">
        <v>12</v>
      </c>
      <c r="P21" s="3" t="s">
        <v>10888</v>
      </c>
      <c r="R21" s="4"/>
      <c r="S21" s="4"/>
      <c r="T21" s="4"/>
      <c r="U21" s="4"/>
      <c r="V21" s="4"/>
      <c r="W21" s="4"/>
      <c r="X21" s="4"/>
      <c r="Y21" s="4"/>
      <c r="Z21" s="4"/>
      <c r="AA21" s="4"/>
      <c r="AB21" s="4"/>
    </row>
    <row r="22" spans="1:28" x14ac:dyDescent="0.15">
      <c r="A22" s="18" t="s">
        <v>11013</v>
      </c>
      <c r="B22" s="4" t="s">
        <v>11016</v>
      </c>
      <c r="C22" s="88">
        <v>3900</v>
      </c>
      <c r="D22" s="88">
        <v>3700</v>
      </c>
      <c r="E22" s="19">
        <v>3715.3850000000002</v>
      </c>
      <c r="F22" s="19">
        <v>3653.846</v>
      </c>
      <c r="G22" s="19">
        <v>11</v>
      </c>
      <c r="H22" s="18">
        <v>25</v>
      </c>
      <c r="I22" s="18">
        <v>45.588235294117645</v>
      </c>
      <c r="J22" s="18">
        <v>2.9411764705882351</v>
      </c>
      <c r="K22" s="18">
        <v>17.647058823529413</v>
      </c>
      <c r="L22" s="18">
        <v>0</v>
      </c>
      <c r="M22" s="18">
        <v>8.8235294117647065</v>
      </c>
      <c r="N22" s="7">
        <v>34</v>
      </c>
      <c r="O22" s="4" t="s">
        <v>12</v>
      </c>
      <c r="P22" s="3" t="s">
        <v>10888</v>
      </c>
      <c r="R22" s="4"/>
      <c r="S22" s="4"/>
      <c r="T22" s="4"/>
      <c r="U22" s="4"/>
      <c r="V22" s="4"/>
      <c r="W22" s="4"/>
      <c r="X22" s="4"/>
      <c r="Y22" s="4"/>
      <c r="Z22" s="4"/>
      <c r="AA22" s="4"/>
      <c r="AB22" s="4"/>
    </row>
    <row r="23" spans="1:28" x14ac:dyDescent="0.15">
      <c r="A23" s="18" t="s">
        <v>11013</v>
      </c>
      <c r="B23" s="4" t="s">
        <v>11016</v>
      </c>
      <c r="C23" s="88">
        <v>3900</v>
      </c>
      <c r="D23" s="88">
        <v>3700</v>
      </c>
      <c r="E23" s="19">
        <v>3776.9229999999998</v>
      </c>
      <c r="F23" s="19">
        <v>3715.3850000000002</v>
      </c>
      <c r="G23" s="19">
        <v>12</v>
      </c>
      <c r="H23" s="18">
        <v>55.555555555555557</v>
      </c>
      <c r="I23" s="18">
        <v>10.185185185185185</v>
      </c>
      <c r="J23" s="18">
        <v>29.629629629629626</v>
      </c>
      <c r="K23" s="18">
        <v>1.8518518518518516</v>
      </c>
      <c r="L23" s="18">
        <v>0</v>
      </c>
      <c r="M23" s="18">
        <v>2.7777777777777777</v>
      </c>
      <c r="N23" s="7">
        <v>54</v>
      </c>
      <c r="O23" s="4" t="s">
        <v>12</v>
      </c>
      <c r="P23" s="3" t="s">
        <v>10888</v>
      </c>
      <c r="R23" s="4"/>
      <c r="S23" s="4"/>
      <c r="T23" s="4"/>
      <c r="U23" s="4"/>
      <c r="V23" s="4"/>
      <c r="W23" s="4"/>
      <c r="X23" s="4"/>
      <c r="Y23" s="4"/>
      <c r="Z23" s="4"/>
      <c r="AA23" s="4"/>
      <c r="AB23" s="4"/>
    </row>
    <row r="24" spans="1:28" x14ac:dyDescent="0.15">
      <c r="A24" s="18" t="s">
        <v>11013</v>
      </c>
      <c r="B24" s="4" t="s">
        <v>11016</v>
      </c>
      <c r="C24" s="88">
        <v>3900</v>
      </c>
      <c r="D24" s="88">
        <v>3700</v>
      </c>
      <c r="E24" s="19">
        <v>3838.462</v>
      </c>
      <c r="F24" s="19">
        <v>3776.9229999999998</v>
      </c>
      <c r="G24" s="19">
        <v>13</v>
      </c>
      <c r="H24" s="18">
        <v>68</v>
      </c>
      <c r="I24" s="18">
        <v>8</v>
      </c>
      <c r="J24" s="18">
        <v>2</v>
      </c>
      <c r="K24" s="18">
        <v>20</v>
      </c>
      <c r="L24" s="18">
        <v>0</v>
      </c>
      <c r="M24" s="18">
        <v>2</v>
      </c>
      <c r="N24" s="7">
        <v>25</v>
      </c>
      <c r="O24" s="4" t="s">
        <v>12</v>
      </c>
      <c r="P24" s="3" t="s">
        <v>10888</v>
      </c>
      <c r="R24" s="4"/>
      <c r="S24" s="4"/>
      <c r="T24" s="4"/>
      <c r="U24" s="4"/>
      <c r="V24" s="4"/>
      <c r="W24" s="4"/>
      <c r="X24" s="4"/>
      <c r="Y24" s="4"/>
      <c r="Z24" s="4"/>
      <c r="AA24" s="4"/>
      <c r="AB24" s="4"/>
    </row>
    <row r="25" spans="1:28" x14ac:dyDescent="0.15">
      <c r="A25" s="18" t="s">
        <v>11013</v>
      </c>
      <c r="B25" s="4" t="s">
        <v>11016</v>
      </c>
      <c r="C25" s="88">
        <v>3900</v>
      </c>
      <c r="D25" s="88"/>
      <c r="E25" s="19">
        <v>3900</v>
      </c>
      <c r="F25" s="19">
        <v>3838.462</v>
      </c>
      <c r="G25" s="19">
        <v>14</v>
      </c>
      <c r="H25" s="18">
        <v>44.444444444444443</v>
      </c>
      <c r="I25" s="18">
        <v>51.111111111111107</v>
      </c>
      <c r="J25" s="18">
        <v>4.4444444444444446</v>
      </c>
      <c r="K25" s="18">
        <v>0</v>
      </c>
      <c r="L25" s="18">
        <v>0</v>
      </c>
      <c r="M25" s="18">
        <v>0</v>
      </c>
      <c r="N25" s="7">
        <v>22.5</v>
      </c>
      <c r="O25" s="4" t="s">
        <v>12</v>
      </c>
      <c r="P25" s="3" t="s">
        <v>10888</v>
      </c>
      <c r="R25" s="4"/>
      <c r="S25" s="4"/>
      <c r="T25" s="4"/>
      <c r="U25" s="4"/>
      <c r="V25" s="4"/>
      <c r="W25" s="4"/>
      <c r="X25" s="4"/>
      <c r="Y25" s="4"/>
      <c r="Z25" s="4"/>
      <c r="AA25" s="4"/>
      <c r="AB25" s="4"/>
    </row>
    <row r="26" spans="1:28" x14ac:dyDescent="0.15">
      <c r="A26" s="18" t="s">
        <v>11013</v>
      </c>
      <c r="B26" s="4" t="s">
        <v>11018</v>
      </c>
      <c r="C26" s="88">
        <v>3900</v>
      </c>
      <c r="D26" s="88">
        <v>3700</v>
      </c>
      <c r="E26" s="19">
        <v>4000</v>
      </c>
      <c r="F26" s="19">
        <v>3900</v>
      </c>
      <c r="G26" s="19">
        <v>15</v>
      </c>
      <c r="H26" s="18">
        <v>15.384615384615385</v>
      </c>
      <c r="I26" s="18">
        <v>23.076923076923077</v>
      </c>
      <c r="J26" s="18">
        <v>50</v>
      </c>
      <c r="K26" s="18">
        <v>7.6923076923076925</v>
      </c>
      <c r="L26" s="18">
        <v>0</v>
      </c>
      <c r="M26" s="18">
        <v>3.8461538461538463</v>
      </c>
      <c r="N26" s="7">
        <v>13</v>
      </c>
      <c r="O26" s="4" t="s">
        <v>626</v>
      </c>
      <c r="P26" s="3" t="s">
        <v>10888</v>
      </c>
      <c r="R26" s="4"/>
      <c r="S26" s="4"/>
      <c r="T26" s="4"/>
      <c r="U26" s="4"/>
      <c r="V26" s="4"/>
      <c r="W26" s="4"/>
      <c r="X26" s="4"/>
      <c r="Y26" s="4"/>
      <c r="Z26" s="4"/>
      <c r="AA26" s="4"/>
      <c r="AB26" s="4"/>
    </row>
    <row r="27" spans="1:28" x14ac:dyDescent="0.15">
      <c r="A27" s="18" t="s">
        <v>11013</v>
      </c>
      <c r="B27" s="4" t="s">
        <v>11019</v>
      </c>
      <c r="C27" s="88">
        <v>5200</v>
      </c>
      <c r="D27" s="88">
        <v>4000</v>
      </c>
      <c r="E27" s="19">
        <v>4100</v>
      </c>
      <c r="F27" s="19">
        <v>4000</v>
      </c>
      <c r="G27" s="19">
        <v>16</v>
      </c>
      <c r="H27" s="18">
        <v>82.666666666666671</v>
      </c>
      <c r="I27" s="18">
        <v>9.3333333333333339</v>
      </c>
      <c r="J27" s="18">
        <v>1.3333333333333335</v>
      </c>
      <c r="K27" s="18">
        <v>5.3333333333333339</v>
      </c>
      <c r="L27" s="18">
        <v>0</v>
      </c>
      <c r="M27" s="18">
        <v>1.3333333333333335</v>
      </c>
      <c r="N27" s="7">
        <v>37.5</v>
      </c>
      <c r="O27" s="4" t="s">
        <v>5</v>
      </c>
      <c r="P27" s="3" t="s">
        <v>10888</v>
      </c>
      <c r="R27" s="4"/>
      <c r="S27" s="4"/>
      <c r="T27" s="4"/>
      <c r="U27" s="4"/>
      <c r="V27" s="4"/>
      <c r="W27" s="4"/>
      <c r="X27" s="4"/>
      <c r="Y27" s="4"/>
      <c r="Z27" s="4"/>
      <c r="AA27" s="4"/>
      <c r="AB27" s="4"/>
    </row>
    <row r="28" spans="1:28" x14ac:dyDescent="0.15">
      <c r="A28" s="18" t="s">
        <v>11013</v>
      </c>
      <c r="B28" s="4" t="s">
        <v>11017</v>
      </c>
      <c r="C28" s="88" t="s">
        <v>11015</v>
      </c>
      <c r="D28" s="88" t="s">
        <v>11015</v>
      </c>
      <c r="E28" s="19" t="s">
        <v>11015</v>
      </c>
      <c r="F28" s="19" t="s">
        <v>11015</v>
      </c>
      <c r="G28" s="19">
        <v>17</v>
      </c>
      <c r="H28" s="18">
        <v>66.666666666666657</v>
      </c>
      <c r="I28" s="18">
        <v>11.111111111111111</v>
      </c>
      <c r="J28" s="18">
        <v>0</v>
      </c>
      <c r="K28" s="18">
        <v>0</v>
      </c>
      <c r="L28" s="18">
        <v>22.222222222222221</v>
      </c>
      <c r="M28" s="18">
        <v>0</v>
      </c>
      <c r="N28" s="7">
        <v>4.5</v>
      </c>
      <c r="O28" s="4" t="s">
        <v>11017</v>
      </c>
      <c r="P28" s="3" t="s">
        <v>10888</v>
      </c>
      <c r="R28" s="4"/>
      <c r="S28" s="4"/>
      <c r="T28" s="4"/>
      <c r="U28" s="4"/>
      <c r="V28" s="4"/>
      <c r="W28" s="4"/>
      <c r="X28" s="4"/>
      <c r="Y28" s="4"/>
      <c r="Z28" s="4"/>
      <c r="AA28" s="4"/>
      <c r="AB28" s="4"/>
    </row>
    <row r="29" spans="1:28" x14ac:dyDescent="0.15">
      <c r="A29" s="18" t="s">
        <v>11020</v>
      </c>
      <c r="B29" s="4" t="s">
        <v>11021</v>
      </c>
      <c r="C29" s="88" t="s">
        <v>11015</v>
      </c>
      <c r="D29" s="88" t="s">
        <v>11015</v>
      </c>
      <c r="E29" s="19">
        <v>2800</v>
      </c>
      <c r="F29" s="19">
        <v>2700</v>
      </c>
      <c r="G29" s="19">
        <v>1</v>
      </c>
      <c r="H29" s="18">
        <v>0.33222591362126247</v>
      </c>
      <c r="I29" s="18">
        <v>10.963455149501661</v>
      </c>
      <c r="J29" s="18">
        <v>2.6578073089700998</v>
      </c>
      <c r="K29" s="18">
        <v>33.222591362126245</v>
      </c>
      <c r="L29" s="18">
        <v>43.189368770764119</v>
      </c>
      <c r="M29" s="18">
        <v>9.6345514950166127</v>
      </c>
      <c r="N29" s="7">
        <v>150.5</v>
      </c>
      <c r="O29" s="4" t="s">
        <v>11014</v>
      </c>
      <c r="P29" s="3" t="s">
        <v>10888</v>
      </c>
      <c r="R29" s="4"/>
      <c r="S29" s="4"/>
      <c r="T29" s="19"/>
      <c r="U29" s="4"/>
      <c r="V29" s="4"/>
      <c r="W29" s="4"/>
      <c r="X29" s="4"/>
      <c r="Y29" s="4"/>
      <c r="Z29" s="4"/>
      <c r="AA29" s="4"/>
      <c r="AB29" s="4"/>
    </row>
    <row r="30" spans="1:28" x14ac:dyDescent="0.15">
      <c r="A30" s="18" t="s">
        <v>11020</v>
      </c>
      <c r="B30" s="4" t="s">
        <v>11021</v>
      </c>
      <c r="C30" s="88">
        <v>2850</v>
      </c>
      <c r="D30" s="88">
        <v>2500</v>
      </c>
      <c r="E30" s="19">
        <v>2900</v>
      </c>
      <c r="F30" s="19">
        <v>2800</v>
      </c>
      <c r="G30" s="19">
        <v>2</v>
      </c>
      <c r="H30" s="18">
        <v>0.13605442176870747</v>
      </c>
      <c r="I30" s="18">
        <v>21.496598639455783</v>
      </c>
      <c r="J30" s="18">
        <v>4.2176870748299313</v>
      </c>
      <c r="K30" s="18">
        <v>23.129251700680271</v>
      </c>
      <c r="L30" s="18">
        <v>32.653061224489797</v>
      </c>
      <c r="M30" s="18">
        <v>18.367346938775512</v>
      </c>
      <c r="N30" s="7">
        <v>367.5</v>
      </c>
      <c r="O30" s="4" t="s">
        <v>19</v>
      </c>
      <c r="P30" s="3" t="s">
        <v>10888</v>
      </c>
      <c r="R30" s="4"/>
      <c r="S30" s="4"/>
      <c r="T30" s="19"/>
      <c r="U30" s="4"/>
      <c r="V30" s="4"/>
      <c r="W30" s="4"/>
      <c r="X30" s="4"/>
      <c r="Y30" s="4"/>
      <c r="Z30" s="4"/>
      <c r="AA30" s="4"/>
      <c r="AB30" s="4"/>
    </row>
    <row r="31" spans="1:28" x14ac:dyDescent="0.15">
      <c r="A31" s="18" t="s">
        <v>11020</v>
      </c>
      <c r="B31" s="4" t="s">
        <v>11021</v>
      </c>
      <c r="C31" s="88">
        <v>2850</v>
      </c>
      <c r="D31" s="88">
        <v>2500</v>
      </c>
      <c r="E31" s="19">
        <v>3000</v>
      </c>
      <c r="F31" s="19">
        <v>2900</v>
      </c>
      <c r="G31" s="19">
        <v>3</v>
      </c>
      <c r="H31" s="18">
        <v>0</v>
      </c>
      <c r="I31" s="18">
        <v>33.931777378815084</v>
      </c>
      <c r="J31" s="18">
        <v>1.7953321364452424</v>
      </c>
      <c r="K31" s="18">
        <v>26.570915619389584</v>
      </c>
      <c r="L31" s="18">
        <v>27.289048473967686</v>
      </c>
      <c r="M31" s="18">
        <v>10.412926391382406</v>
      </c>
      <c r="N31" s="7">
        <v>278.5</v>
      </c>
      <c r="O31" s="4" t="s">
        <v>19</v>
      </c>
      <c r="P31" s="3" t="s">
        <v>10888</v>
      </c>
      <c r="R31" s="4"/>
      <c r="S31" s="4"/>
      <c r="T31" s="19"/>
      <c r="U31" s="4"/>
      <c r="V31" s="4"/>
      <c r="W31" s="4"/>
      <c r="X31" s="4"/>
      <c r="Y31" s="4"/>
      <c r="Z31" s="4"/>
      <c r="AA31" s="4"/>
      <c r="AB31" s="4"/>
    </row>
    <row r="32" spans="1:28" x14ac:dyDescent="0.15">
      <c r="A32" s="18" t="s">
        <v>11020</v>
      </c>
      <c r="B32" s="4" t="s">
        <v>11021</v>
      </c>
      <c r="C32" s="88">
        <v>2850</v>
      </c>
      <c r="D32" s="88">
        <v>2500</v>
      </c>
      <c r="E32" s="19">
        <v>3100</v>
      </c>
      <c r="F32" s="19">
        <v>3000</v>
      </c>
      <c r="G32" s="19">
        <v>4</v>
      </c>
      <c r="H32" s="18">
        <v>0</v>
      </c>
      <c r="I32" s="18">
        <v>12.670565302144249</v>
      </c>
      <c r="J32" s="18">
        <v>4.9707602339181287</v>
      </c>
      <c r="K32" s="18">
        <v>16.179337231968809</v>
      </c>
      <c r="L32" s="18">
        <v>49.902534113060426</v>
      </c>
      <c r="M32" s="18">
        <v>16.276803118908383</v>
      </c>
      <c r="N32" s="7">
        <v>513</v>
      </c>
      <c r="O32" s="4" t="s">
        <v>19</v>
      </c>
      <c r="P32" s="3" t="s">
        <v>10888</v>
      </c>
      <c r="R32" s="4"/>
      <c r="S32" s="4"/>
      <c r="T32" s="19"/>
      <c r="U32" s="4"/>
      <c r="V32" s="4"/>
      <c r="W32" s="4"/>
      <c r="X32" s="4"/>
      <c r="Y32" s="4"/>
      <c r="Z32" s="4"/>
      <c r="AA32" s="4"/>
      <c r="AB32" s="4"/>
    </row>
    <row r="33" spans="1:28" x14ac:dyDescent="0.15">
      <c r="A33" s="18" t="s">
        <v>11020</v>
      </c>
      <c r="B33" s="4" t="s">
        <v>11022</v>
      </c>
      <c r="C33" s="88">
        <v>3900</v>
      </c>
      <c r="D33" s="88">
        <v>3100</v>
      </c>
      <c r="E33" s="19">
        <v>3166.6669999999999</v>
      </c>
      <c r="F33" s="19">
        <v>3100</v>
      </c>
      <c r="G33" s="19">
        <v>5</v>
      </c>
      <c r="H33" s="18">
        <v>0</v>
      </c>
      <c r="I33" s="18">
        <v>42.857142857142854</v>
      </c>
      <c r="J33" s="18">
        <v>2.1645021645021645</v>
      </c>
      <c r="K33" s="18">
        <v>16.450216450216452</v>
      </c>
      <c r="L33" s="18">
        <v>32.034632034632033</v>
      </c>
      <c r="M33" s="18">
        <v>6.4935064935064926</v>
      </c>
      <c r="N33" s="7">
        <v>115.5</v>
      </c>
      <c r="O33" s="4" t="s">
        <v>12</v>
      </c>
      <c r="P33" s="3" t="s">
        <v>10888</v>
      </c>
      <c r="R33" s="4"/>
      <c r="S33" s="4"/>
      <c r="T33" s="19"/>
      <c r="U33" s="4"/>
      <c r="V33" s="4"/>
      <c r="W33" s="4"/>
      <c r="X33" s="4"/>
      <c r="Y33" s="4"/>
      <c r="Z33" s="4"/>
      <c r="AA33" s="4"/>
      <c r="AB33" s="4"/>
    </row>
    <row r="34" spans="1:28" x14ac:dyDescent="0.15">
      <c r="A34" s="18" t="s">
        <v>11020</v>
      </c>
      <c r="B34" s="4" t="s">
        <v>11016</v>
      </c>
      <c r="C34" s="88">
        <v>3900</v>
      </c>
      <c r="D34" s="88">
        <v>3100</v>
      </c>
      <c r="E34" s="19">
        <v>3233.3330000000001</v>
      </c>
      <c r="F34" s="19">
        <v>3166.6669999999999</v>
      </c>
      <c r="G34" s="19">
        <v>6</v>
      </c>
      <c r="H34" s="18">
        <v>0</v>
      </c>
      <c r="I34" s="18">
        <v>68.253968253968253</v>
      </c>
      <c r="J34" s="18">
        <v>6.3492063492063489</v>
      </c>
      <c r="K34" s="18">
        <v>3.1746031746031744</v>
      </c>
      <c r="L34" s="18">
        <v>15.873015873015872</v>
      </c>
      <c r="M34" s="18">
        <v>6.3492063492063489</v>
      </c>
      <c r="N34" s="7">
        <v>31.5</v>
      </c>
      <c r="O34" s="4" t="s">
        <v>12</v>
      </c>
      <c r="P34" s="3" t="s">
        <v>10888</v>
      </c>
      <c r="R34" s="4"/>
      <c r="S34" s="4"/>
      <c r="T34" s="19"/>
      <c r="U34" s="4"/>
      <c r="V34" s="4"/>
      <c r="W34" s="4"/>
      <c r="X34" s="4"/>
      <c r="Y34" s="4"/>
      <c r="Z34" s="4"/>
      <c r="AA34" s="4"/>
      <c r="AB34" s="4"/>
    </row>
    <row r="35" spans="1:28" x14ac:dyDescent="0.15">
      <c r="A35" s="18" t="s">
        <v>11020</v>
      </c>
      <c r="B35" s="4" t="s">
        <v>11016</v>
      </c>
      <c r="C35" s="88">
        <v>3900</v>
      </c>
      <c r="D35" s="88">
        <v>3100</v>
      </c>
      <c r="E35" s="19">
        <v>3300</v>
      </c>
      <c r="F35" s="19">
        <v>3233.3330000000001</v>
      </c>
      <c r="G35" s="19">
        <v>7</v>
      </c>
      <c r="H35" s="18">
        <v>13.114754098360656</v>
      </c>
      <c r="I35" s="18">
        <v>8.1967213114754092</v>
      </c>
      <c r="J35" s="18">
        <v>3.278688524590164</v>
      </c>
      <c r="K35" s="18">
        <v>55.737704918032783</v>
      </c>
      <c r="L35" s="18">
        <v>6.557377049180328</v>
      </c>
      <c r="M35" s="18">
        <v>13.114754098360656</v>
      </c>
      <c r="N35" s="7">
        <v>30.5</v>
      </c>
      <c r="O35" s="4" t="s">
        <v>12</v>
      </c>
      <c r="P35" s="3" t="s">
        <v>10888</v>
      </c>
      <c r="R35" s="4"/>
      <c r="S35" s="4"/>
      <c r="T35" s="19"/>
      <c r="U35" s="4"/>
      <c r="V35" s="4"/>
      <c r="W35" s="4"/>
      <c r="X35" s="4"/>
      <c r="Y35" s="4"/>
      <c r="Z35" s="4"/>
      <c r="AA35" s="4"/>
      <c r="AB35" s="4"/>
    </row>
    <row r="36" spans="1:28" x14ac:dyDescent="0.15">
      <c r="A36" s="18" t="s">
        <v>11020</v>
      </c>
      <c r="B36" s="4" t="s">
        <v>11016</v>
      </c>
      <c r="C36" s="88">
        <v>3900</v>
      </c>
      <c r="D36" s="88">
        <v>3100</v>
      </c>
      <c r="E36" s="19">
        <v>3366.6669999999999</v>
      </c>
      <c r="F36" s="19">
        <v>3300</v>
      </c>
      <c r="G36" s="19">
        <v>8</v>
      </c>
      <c r="H36" s="18">
        <v>10.38961038961039</v>
      </c>
      <c r="I36" s="18">
        <v>12.987012987012985</v>
      </c>
      <c r="J36" s="18">
        <v>7.7922077922077921</v>
      </c>
      <c r="K36" s="18">
        <v>54.54545454545454</v>
      </c>
      <c r="L36" s="18">
        <v>0</v>
      </c>
      <c r="M36" s="18">
        <v>14.285714285714285</v>
      </c>
      <c r="N36" s="7">
        <v>38.5</v>
      </c>
      <c r="O36" s="4" t="s">
        <v>12</v>
      </c>
      <c r="P36" s="3" t="s">
        <v>10888</v>
      </c>
      <c r="R36" s="4"/>
      <c r="S36" s="4"/>
      <c r="T36" s="19"/>
      <c r="U36" s="4"/>
      <c r="V36" s="4"/>
      <c r="W36" s="4"/>
      <c r="X36" s="4"/>
      <c r="Y36" s="4"/>
      <c r="Z36" s="4"/>
      <c r="AA36" s="4"/>
      <c r="AB36" s="4"/>
    </row>
    <row r="37" spans="1:28" x14ac:dyDescent="0.15">
      <c r="A37" s="18" t="s">
        <v>11020</v>
      </c>
      <c r="B37" s="4" t="s">
        <v>11016</v>
      </c>
      <c r="C37" s="88">
        <v>3900</v>
      </c>
      <c r="D37" s="88">
        <v>3100</v>
      </c>
      <c r="E37" s="19">
        <v>3433.3330000000001</v>
      </c>
      <c r="F37" s="19">
        <v>3366.6669999999999</v>
      </c>
      <c r="G37" s="19">
        <v>9</v>
      </c>
      <c r="H37" s="18">
        <v>0</v>
      </c>
      <c r="I37" s="18">
        <v>17.488789237668161</v>
      </c>
      <c r="J37" s="18">
        <v>0.89686098654708524</v>
      </c>
      <c r="K37" s="18">
        <v>54.708520179372201</v>
      </c>
      <c r="L37" s="18">
        <v>1.7937219730941705</v>
      </c>
      <c r="M37" s="18">
        <v>25.112107623318387</v>
      </c>
      <c r="N37" s="7">
        <v>111.5</v>
      </c>
      <c r="O37" s="4" t="s">
        <v>12</v>
      </c>
      <c r="P37" s="3" t="s">
        <v>10888</v>
      </c>
      <c r="R37" s="4"/>
      <c r="S37" s="4"/>
      <c r="T37" s="19"/>
      <c r="U37" s="4"/>
      <c r="V37" s="4"/>
      <c r="W37" s="4"/>
      <c r="X37" s="4"/>
      <c r="Y37" s="4"/>
      <c r="Z37" s="4"/>
      <c r="AA37" s="4"/>
      <c r="AB37" s="4"/>
    </row>
    <row r="38" spans="1:28" x14ac:dyDescent="0.15">
      <c r="A38" s="18" t="s">
        <v>11020</v>
      </c>
      <c r="B38" s="4" t="s">
        <v>11016</v>
      </c>
      <c r="C38" s="88">
        <v>3900</v>
      </c>
      <c r="D38" s="88">
        <v>3100</v>
      </c>
      <c r="E38" s="19">
        <v>3500</v>
      </c>
      <c r="F38" s="19">
        <v>3433.3330000000001</v>
      </c>
      <c r="G38" s="19">
        <v>10</v>
      </c>
      <c r="H38" s="18">
        <v>1.1904761904761905</v>
      </c>
      <c r="I38" s="18">
        <v>26.190476190476193</v>
      </c>
      <c r="J38" s="18">
        <v>2.7777777777777777</v>
      </c>
      <c r="K38" s="18">
        <v>53.571428571428569</v>
      </c>
      <c r="L38" s="18">
        <v>3.1746031746031744</v>
      </c>
      <c r="M38" s="18">
        <v>13.095238095238097</v>
      </c>
      <c r="N38" s="7">
        <v>252</v>
      </c>
      <c r="O38" s="4" t="s">
        <v>12</v>
      </c>
      <c r="P38" s="3" t="s">
        <v>10888</v>
      </c>
      <c r="R38" s="4"/>
      <c r="S38" s="4"/>
      <c r="T38" s="19"/>
      <c r="U38" s="4"/>
      <c r="V38" s="4"/>
      <c r="W38" s="4"/>
      <c r="X38" s="4"/>
      <c r="Y38" s="4"/>
      <c r="Z38" s="4"/>
      <c r="AA38" s="4"/>
      <c r="AB38" s="4"/>
    </row>
    <row r="39" spans="1:28" x14ac:dyDescent="0.15">
      <c r="A39" s="18" t="s">
        <v>11020</v>
      </c>
      <c r="B39" s="4" t="s">
        <v>11016</v>
      </c>
      <c r="C39" s="88">
        <v>3900</v>
      </c>
      <c r="D39" s="88">
        <v>3100</v>
      </c>
      <c r="E39" s="19">
        <v>3566.6669999999999</v>
      </c>
      <c r="F39" s="19">
        <v>3500</v>
      </c>
      <c r="G39" s="19">
        <v>11</v>
      </c>
      <c r="H39" s="18">
        <v>0.52219321148825071</v>
      </c>
      <c r="I39" s="18">
        <v>63.707571801566573</v>
      </c>
      <c r="J39" s="18">
        <v>0.7832898172323759</v>
      </c>
      <c r="K39" s="18">
        <v>31.853785900783286</v>
      </c>
      <c r="L39" s="18">
        <v>0.52219321148825071</v>
      </c>
      <c r="M39" s="18">
        <v>2.610966057441253</v>
      </c>
      <c r="N39" s="7">
        <v>191.5</v>
      </c>
      <c r="O39" s="4" t="s">
        <v>12</v>
      </c>
      <c r="P39" s="3" t="s">
        <v>10888</v>
      </c>
      <c r="R39" s="4"/>
      <c r="S39" s="4"/>
      <c r="T39" s="19"/>
      <c r="U39" s="4"/>
      <c r="V39" s="4"/>
      <c r="W39" s="4"/>
      <c r="X39" s="4"/>
      <c r="Y39" s="4"/>
      <c r="Z39" s="4"/>
      <c r="AA39" s="4"/>
      <c r="AB39" s="4"/>
    </row>
    <row r="40" spans="1:28" x14ac:dyDescent="0.15">
      <c r="A40" s="18" t="s">
        <v>11020</v>
      </c>
      <c r="B40" s="4" t="s">
        <v>11016</v>
      </c>
      <c r="C40" s="88">
        <v>3900</v>
      </c>
      <c r="D40" s="88">
        <v>3100</v>
      </c>
      <c r="E40" s="19">
        <v>3633.3330000000001</v>
      </c>
      <c r="F40" s="19">
        <v>3566.6669999999999</v>
      </c>
      <c r="G40" s="19">
        <v>12</v>
      </c>
      <c r="H40" s="18">
        <v>0</v>
      </c>
      <c r="I40" s="18">
        <v>34.567901234567898</v>
      </c>
      <c r="J40" s="18">
        <v>61.728395061728392</v>
      </c>
      <c r="K40" s="18">
        <v>1.6460905349794239</v>
      </c>
      <c r="L40" s="18">
        <v>0</v>
      </c>
      <c r="M40" s="18">
        <v>2.0576131687242798</v>
      </c>
      <c r="N40" s="7">
        <v>121.5</v>
      </c>
      <c r="O40" s="4" t="s">
        <v>12</v>
      </c>
      <c r="P40" s="3" t="s">
        <v>10888</v>
      </c>
      <c r="R40" s="4"/>
      <c r="S40" s="4"/>
      <c r="T40" s="19"/>
      <c r="U40" s="4"/>
      <c r="V40" s="4"/>
      <c r="W40" s="4"/>
      <c r="X40" s="4"/>
      <c r="Y40" s="4"/>
      <c r="Z40" s="4"/>
      <c r="AA40" s="4"/>
      <c r="AB40" s="4"/>
    </row>
    <row r="41" spans="1:28" x14ac:dyDescent="0.15">
      <c r="A41" s="18" t="s">
        <v>11020</v>
      </c>
      <c r="B41" s="4" t="s">
        <v>11016</v>
      </c>
      <c r="C41" s="88">
        <v>3900</v>
      </c>
      <c r="D41" s="88">
        <v>3100</v>
      </c>
      <c r="E41" s="19">
        <v>3700</v>
      </c>
      <c r="F41" s="19">
        <v>3633.3330000000001</v>
      </c>
      <c r="G41" s="19">
        <v>13</v>
      </c>
      <c r="H41" s="18">
        <v>0.79760717846460616</v>
      </c>
      <c r="I41" s="18">
        <v>11.76470588235294</v>
      </c>
      <c r="J41" s="18">
        <v>85.842472582253237</v>
      </c>
      <c r="K41" s="18">
        <v>0.79760717846460616</v>
      </c>
      <c r="L41" s="18">
        <v>0</v>
      </c>
      <c r="M41" s="18">
        <v>0.79760717846460616</v>
      </c>
      <c r="N41" s="7">
        <v>501.5</v>
      </c>
      <c r="O41" s="4" t="s">
        <v>12</v>
      </c>
      <c r="P41" s="3" t="s">
        <v>10888</v>
      </c>
      <c r="R41" s="4"/>
      <c r="S41" s="4"/>
      <c r="T41" s="19"/>
      <c r="U41" s="4"/>
      <c r="V41" s="4"/>
      <c r="W41" s="4"/>
      <c r="X41" s="4"/>
      <c r="Y41" s="4"/>
      <c r="Z41" s="4"/>
      <c r="AA41" s="4"/>
      <c r="AB41" s="4"/>
    </row>
    <row r="42" spans="1:28" x14ac:dyDescent="0.15">
      <c r="A42" s="18" t="s">
        <v>11020</v>
      </c>
      <c r="B42" s="4" t="s">
        <v>11016</v>
      </c>
      <c r="C42" s="88">
        <v>3900</v>
      </c>
      <c r="D42" s="88">
        <v>3100</v>
      </c>
      <c r="E42" s="19">
        <v>3766.6669999999999</v>
      </c>
      <c r="F42" s="19">
        <v>3700</v>
      </c>
      <c r="G42" s="19">
        <v>14</v>
      </c>
      <c r="H42" s="18">
        <v>44.813278008298759</v>
      </c>
      <c r="I42" s="18">
        <v>6.2240663900414939</v>
      </c>
      <c r="J42" s="18">
        <v>2.4896265560165975</v>
      </c>
      <c r="K42" s="18">
        <v>10.78838174273859</v>
      </c>
      <c r="L42" s="18">
        <v>2.4896265560165975</v>
      </c>
      <c r="M42" s="18">
        <v>33.195020746887963</v>
      </c>
      <c r="N42" s="7">
        <v>120.5</v>
      </c>
      <c r="O42" s="4" t="s">
        <v>12</v>
      </c>
      <c r="P42" s="3" t="s">
        <v>10888</v>
      </c>
      <c r="R42" s="4"/>
      <c r="S42" s="4"/>
      <c r="T42" s="19"/>
      <c r="U42" s="4"/>
      <c r="V42" s="4"/>
      <c r="W42" s="4"/>
      <c r="X42" s="4"/>
      <c r="Y42" s="4"/>
      <c r="Z42" s="4"/>
      <c r="AA42" s="4"/>
      <c r="AB42" s="4"/>
    </row>
    <row r="43" spans="1:28" x14ac:dyDescent="0.15">
      <c r="A43" s="18" t="s">
        <v>11020</v>
      </c>
      <c r="B43" s="4" t="s">
        <v>11016</v>
      </c>
      <c r="C43" s="88">
        <v>3900</v>
      </c>
      <c r="D43" s="88">
        <v>3100</v>
      </c>
      <c r="E43" s="19">
        <v>3833.3330000000001</v>
      </c>
      <c r="F43" s="19">
        <v>3766.6669999999999</v>
      </c>
      <c r="G43" s="19">
        <v>15</v>
      </c>
      <c r="H43" s="18">
        <v>1.2987012987012987</v>
      </c>
      <c r="I43" s="18">
        <v>96.103896103896105</v>
      </c>
      <c r="J43" s="18">
        <v>0</v>
      </c>
      <c r="K43" s="18">
        <v>2.5974025974025974</v>
      </c>
      <c r="L43" s="18">
        <v>0</v>
      </c>
      <c r="M43" s="18">
        <v>0</v>
      </c>
      <c r="N43" s="7">
        <v>38.5</v>
      </c>
      <c r="O43" s="4" t="s">
        <v>12</v>
      </c>
      <c r="P43" s="3" t="s">
        <v>10888</v>
      </c>
      <c r="R43" s="4"/>
      <c r="S43" s="4"/>
      <c r="T43" s="19"/>
      <c r="U43" s="4"/>
      <c r="V43" s="4"/>
      <c r="W43" s="4"/>
      <c r="X43" s="4"/>
      <c r="Y43" s="4"/>
      <c r="Z43" s="4"/>
      <c r="AA43" s="4"/>
      <c r="AB43" s="4"/>
    </row>
    <row r="44" spans="1:28" x14ac:dyDescent="0.15">
      <c r="A44" s="18" t="s">
        <v>11020</v>
      </c>
      <c r="B44" s="4" t="s">
        <v>11022</v>
      </c>
      <c r="C44" s="88">
        <v>3900</v>
      </c>
      <c r="D44" s="88">
        <v>3100</v>
      </c>
      <c r="E44" s="19">
        <v>3900</v>
      </c>
      <c r="F44" s="19">
        <v>3833.3330000000001</v>
      </c>
      <c r="G44" s="19">
        <v>16</v>
      </c>
      <c r="H44" s="18">
        <v>5.9405940594059405</v>
      </c>
      <c r="I44" s="18">
        <v>85.148514851485146</v>
      </c>
      <c r="J44" s="18">
        <v>0.49504950495049505</v>
      </c>
      <c r="K44" s="18">
        <v>2.9702970297029703</v>
      </c>
      <c r="L44" s="18">
        <v>0.99009900990099009</v>
      </c>
      <c r="M44" s="18">
        <v>4.455445544554455</v>
      </c>
      <c r="N44" s="7">
        <v>101</v>
      </c>
      <c r="O44" s="4" t="s">
        <v>12</v>
      </c>
      <c r="P44" s="3" t="s">
        <v>10888</v>
      </c>
      <c r="R44" s="4"/>
      <c r="S44" s="4"/>
      <c r="T44" s="19"/>
      <c r="U44" s="4"/>
      <c r="V44" s="4"/>
      <c r="W44" s="4"/>
      <c r="X44" s="4"/>
      <c r="Y44" s="4"/>
      <c r="Z44" s="4"/>
      <c r="AA44" s="4"/>
      <c r="AB44" s="4"/>
    </row>
    <row r="45" spans="1:28" x14ac:dyDescent="0.15">
      <c r="A45" s="4" t="s">
        <v>11023</v>
      </c>
      <c r="B45" s="4" t="s">
        <v>11024</v>
      </c>
      <c r="C45" s="88">
        <v>2600</v>
      </c>
      <c r="D45" s="88">
        <v>2190</v>
      </c>
      <c r="E45" s="27">
        <v>2231</v>
      </c>
      <c r="F45" s="19">
        <v>2190</v>
      </c>
      <c r="G45" s="4" t="s">
        <v>7</v>
      </c>
      <c r="H45" s="18">
        <v>3.0769230769230771</v>
      </c>
      <c r="I45" s="18">
        <v>10.76923076923077</v>
      </c>
      <c r="J45" s="18">
        <v>4.6153846153846159</v>
      </c>
      <c r="K45" s="18">
        <v>49.230769230769234</v>
      </c>
      <c r="L45" s="18">
        <v>0</v>
      </c>
      <c r="M45" s="18">
        <v>32.307692307692307</v>
      </c>
      <c r="N45" s="7">
        <v>32.5</v>
      </c>
      <c r="O45" s="4" t="s">
        <v>19</v>
      </c>
      <c r="P45" s="3" t="s">
        <v>10911</v>
      </c>
      <c r="T45" s="4"/>
      <c r="U45" s="4"/>
      <c r="V45" s="4"/>
      <c r="W45" s="4"/>
      <c r="X45" s="4"/>
      <c r="Y45" s="4"/>
      <c r="Z45" s="4"/>
      <c r="AA45" s="4"/>
      <c r="AB45" s="4"/>
    </row>
    <row r="46" spans="1:28" x14ac:dyDescent="0.15">
      <c r="A46" s="4" t="s">
        <v>11023</v>
      </c>
      <c r="B46" s="4" t="s">
        <v>11024</v>
      </c>
      <c r="C46" s="88">
        <v>2600</v>
      </c>
      <c r="D46" s="88">
        <v>2190</v>
      </c>
      <c r="E46" s="27">
        <v>2272</v>
      </c>
      <c r="F46" s="19">
        <v>2231</v>
      </c>
      <c r="G46" s="4" t="s">
        <v>8</v>
      </c>
      <c r="H46" s="18">
        <v>3.7037037037037033</v>
      </c>
      <c r="I46" s="18">
        <v>9.8765432098765427</v>
      </c>
      <c r="J46" s="18">
        <v>3.7037037037037033</v>
      </c>
      <c r="K46" s="18">
        <v>41.975308641975303</v>
      </c>
      <c r="L46" s="18">
        <v>0</v>
      </c>
      <c r="M46" s="18">
        <v>40.74074074074074</v>
      </c>
      <c r="N46" s="7">
        <v>40.5</v>
      </c>
      <c r="O46" s="4" t="s">
        <v>19</v>
      </c>
      <c r="P46" s="3" t="s">
        <v>10911</v>
      </c>
      <c r="T46" s="4"/>
      <c r="U46" s="4"/>
      <c r="V46" s="4"/>
      <c r="W46" s="4"/>
      <c r="X46" s="4"/>
      <c r="Y46" s="4"/>
      <c r="Z46" s="4"/>
      <c r="AA46" s="4"/>
      <c r="AB46" s="4"/>
    </row>
    <row r="47" spans="1:28" x14ac:dyDescent="0.15">
      <c r="A47" s="4" t="s">
        <v>11023</v>
      </c>
      <c r="B47" s="4" t="s">
        <v>11024</v>
      </c>
      <c r="C47" s="88">
        <v>2600</v>
      </c>
      <c r="D47" s="88">
        <v>2190</v>
      </c>
      <c r="E47" s="27">
        <v>2313</v>
      </c>
      <c r="F47" s="19">
        <v>2272</v>
      </c>
      <c r="G47" s="4" t="s">
        <v>11025</v>
      </c>
      <c r="H47" s="18">
        <v>4.3478260869565215</v>
      </c>
      <c r="I47" s="18">
        <v>17.391304347826086</v>
      </c>
      <c r="J47" s="18">
        <v>2.8985507246376812</v>
      </c>
      <c r="K47" s="18">
        <v>57.971014492753625</v>
      </c>
      <c r="L47" s="18">
        <v>0</v>
      </c>
      <c r="M47" s="18">
        <v>17.391304347826086</v>
      </c>
      <c r="N47" s="7">
        <v>34.5</v>
      </c>
      <c r="O47" s="4" t="s">
        <v>19</v>
      </c>
      <c r="P47" s="3" t="s">
        <v>10911</v>
      </c>
      <c r="T47" s="4"/>
      <c r="U47" s="4"/>
      <c r="V47" s="4"/>
      <c r="W47" s="4"/>
      <c r="X47" s="4"/>
      <c r="Y47" s="4"/>
      <c r="Z47" s="4"/>
      <c r="AA47" s="4"/>
      <c r="AB47" s="4"/>
    </row>
    <row r="48" spans="1:28" x14ac:dyDescent="0.15">
      <c r="A48" s="4" t="s">
        <v>11023</v>
      </c>
      <c r="B48" s="4" t="s">
        <v>11024</v>
      </c>
      <c r="C48" s="88">
        <v>2600</v>
      </c>
      <c r="D48" s="88">
        <v>2190</v>
      </c>
      <c r="E48" s="27">
        <v>2354</v>
      </c>
      <c r="F48" s="19">
        <v>2313</v>
      </c>
      <c r="G48" s="4" t="s">
        <v>11026</v>
      </c>
      <c r="H48" s="18">
        <v>1.9801980198019802</v>
      </c>
      <c r="I48" s="18">
        <v>14.85148514851485</v>
      </c>
      <c r="J48" s="18">
        <v>2.9702970297029703</v>
      </c>
      <c r="K48" s="18">
        <v>55.445544554455452</v>
      </c>
      <c r="L48" s="18">
        <v>0</v>
      </c>
      <c r="M48" s="18">
        <v>24.752475247524753</v>
      </c>
      <c r="N48" s="7">
        <v>50.5</v>
      </c>
      <c r="O48" s="4" t="s">
        <v>19</v>
      </c>
      <c r="P48" s="3" t="s">
        <v>10911</v>
      </c>
      <c r="T48" s="4"/>
      <c r="U48" s="4"/>
      <c r="V48" s="4"/>
      <c r="W48" s="4"/>
      <c r="X48" s="4"/>
      <c r="Y48" s="4"/>
      <c r="Z48" s="4"/>
      <c r="AA48" s="4"/>
      <c r="AB48" s="4"/>
    </row>
    <row r="49" spans="1:28" x14ac:dyDescent="0.15">
      <c r="A49" s="4" t="s">
        <v>11023</v>
      </c>
      <c r="B49" s="4" t="s">
        <v>11024</v>
      </c>
      <c r="C49" s="88">
        <v>2600</v>
      </c>
      <c r="D49" s="88">
        <v>2190</v>
      </c>
      <c r="E49" s="27">
        <v>2395</v>
      </c>
      <c r="F49" s="19">
        <v>2354</v>
      </c>
      <c r="G49" s="4" t="s">
        <v>11027</v>
      </c>
      <c r="H49" s="18">
        <v>3.3333333333333335</v>
      </c>
      <c r="I49" s="18">
        <v>21.111111111111111</v>
      </c>
      <c r="J49" s="18">
        <v>4.4444444444444446</v>
      </c>
      <c r="K49" s="18">
        <v>37.777777777777779</v>
      </c>
      <c r="L49" s="18">
        <v>0</v>
      </c>
      <c r="M49" s="18">
        <v>33.333333333333329</v>
      </c>
      <c r="N49" s="7">
        <v>45</v>
      </c>
      <c r="O49" s="4" t="s">
        <v>19</v>
      </c>
      <c r="P49" s="3" t="s">
        <v>10911</v>
      </c>
      <c r="T49" s="4"/>
      <c r="U49" s="4"/>
      <c r="V49" s="4"/>
      <c r="W49" s="4"/>
      <c r="X49" s="4"/>
      <c r="Y49" s="4"/>
      <c r="Z49" s="4"/>
      <c r="AA49" s="4"/>
      <c r="AB49" s="4"/>
    </row>
    <row r="50" spans="1:28" x14ac:dyDescent="0.15">
      <c r="A50" s="4" t="s">
        <v>11023</v>
      </c>
      <c r="B50" s="4" t="s">
        <v>11024</v>
      </c>
      <c r="C50" s="88">
        <v>2600</v>
      </c>
      <c r="D50" s="88">
        <v>2190</v>
      </c>
      <c r="E50" s="27">
        <v>2436</v>
      </c>
      <c r="F50" s="19">
        <v>2395</v>
      </c>
      <c r="G50" s="4" t="s">
        <v>11028</v>
      </c>
      <c r="H50" s="18">
        <v>2.4691358024691357</v>
      </c>
      <c r="I50" s="18">
        <v>18.518518518518519</v>
      </c>
      <c r="J50" s="18">
        <v>3.7037037037037033</v>
      </c>
      <c r="K50" s="18">
        <v>59.259259259259252</v>
      </c>
      <c r="L50" s="18">
        <v>0</v>
      </c>
      <c r="M50" s="18">
        <v>16.049382716049383</v>
      </c>
      <c r="N50" s="7">
        <v>40.5</v>
      </c>
      <c r="O50" s="4" t="s">
        <v>19</v>
      </c>
      <c r="P50" s="3" t="s">
        <v>10911</v>
      </c>
      <c r="T50" s="4"/>
      <c r="U50" s="4"/>
      <c r="V50" s="4"/>
      <c r="W50" s="4"/>
      <c r="X50" s="4"/>
      <c r="Y50" s="4"/>
      <c r="Z50" s="4"/>
      <c r="AA50" s="4"/>
      <c r="AB50" s="4"/>
    </row>
    <row r="51" spans="1:28" x14ac:dyDescent="0.15">
      <c r="A51" s="4" t="s">
        <v>11023</v>
      </c>
      <c r="B51" s="4" t="s">
        <v>11024</v>
      </c>
      <c r="C51" s="88">
        <v>2600</v>
      </c>
      <c r="D51" s="88">
        <v>2190</v>
      </c>
      <c r="E51" s="27">
        <v>2477</v>
      </c>
      <c r="F51" s="19">
        <v>2436</v>
      </c>
      <c r="G51" s="4" t="s">
        <v>11029</v>
      </c>
      <c r="H51" s="18">
        <v>5.4794520547945202</v>
      </c>
      <c r="I51" s="18">
        <v>17.80821917808219</v>
      </c>
      <c r="J51" s="18">
        <v>2.7397260273972601</v>
      </c>
      <c r="K51" s="18">
        <v>65.753424657534239</v>
      </c>
      <c r="L51" s="18">
        <v>0</v>
      </c>
      <c r="M51" s="18">
        <v>8.2191780821917799</v>
      </c>
      <c r="N51" s="7">
        <v>36.5</v>
      </c>
      <c r="O51" s="4" t="s">
        <v>19</v>
      </c>
      <c r="P51" s="3" t="s">
        <v>10911</v>
      </c>
      <c r="T51" s="4"/>
      <c r="U51" s="4"/>
      <c r="V51" s="4"/>
      <c r="W51" s="4"/>
      <c r="X51" s="4"/>
      <c r="Y51" s="4"/>
      <c r="Z51" s="4"/>
      <c r="AA51" s="4"/>
      <c r="AB51" s="4"/>
    </row>
    <row r="52" spans="1:28" x14ac:dyDescent="0.15">
      <c r="A52" s="4" t="s">
        <v>11023</v>
      </c>
      <c r="B52" s="4" t="s">
        <v>11024</v>
      </c>
      <c r="C52" s="88">
        <v>2600</v>
      </c>
      <c r="D52" s="88">
        <v>2190</v>
      </c>
      <c r="E52" s="27">
        <v>2518</v>
      </c>
      <c r="F52" s="19">
        <v>2477</v>
      </c>
      <c r="G52" s="4" t="s">
        <v>11030</v>
      </c>
      <c r="H52" s="18">
        <v>5.7142857142857144</v>
      </c>
      <c r="I52" s="18">
        <v>17.142857142857142</v>
      </c>
      <c r="J52" s="18">
        <v>2.8571428571428572</v>
      </c>
      <c r="K52" s="18">
        <v>51.428571428571423</v>
      </c>
      <c r="L52" s="18">
        <v>0</v>
      </c>
      <c r="M52" s="18">
        <v>22.857142857142858</v>
      </c>
      <c r="N52" s="7">
        <v>35</v>
      </c>
      <c r="O52" s="4" t="s">
        <v>19</v>
      </c>
      <c r="P52" s="3" t="s">
        <v>10911</v>
      </c>
      <c r="T52" s="4"/>
      <c r="U52" s="4"/>
      <c r="V52" s="4"/>
      <c r="W52" s="4"/>
      <c r="X52" s="4"/>
      <c r="Y52" s="4"/>
      <c r="Z52" s="4"/>
      <c r="AA52" s="4"/>
      <c r="AB52" s="4"/>
    </row>
    <row r="53" spans="1:28" x14ac:dyDescent="0.15">
      <c r="A53" s="4" t="s">
        <v>11023</v>
      </c>
      <c r="B53" s="4" t="s">
        <v>11024</v>
      </c>
      <c r="C53" s="88">
        <v>2600</v>
      </c>
      <c r="D53" s="88">
        <v>2190</v>
      </c>
      <c r="E53" s="27">
        <v>2559</v>
      </c>
      <c r="F53" s="19">
        <v>2518</v>
      </c>
      <c r="G53" s="4" t="s">
        <v>13</v>
      </c>
      <c r="H53" s="18">
        <v>9.4736842105263168</v>
      </c>
      <c r="I53" s="18">
        <v>14.736842105263156</v>
      </c>
      <c r="J53" s="18">
        <v>3.1578947368421053</v>
      </c>
      <c r="K53" s="18">
        <v>46.315789473684212</v>
      </c>
      <c r="L53" s="18">
        <v>0</v>
      </c>
      <c r="M53" s="18">
        <v>26.315789473684209</v>
      </c>
      <c r="N53" s="7">
        <v>47.5</v>
      </c>
      <c r="O53" s="4" t="s">
        <v>19</v>
      </c>
      <c r="P53" s="3" t="s">
        <v>10911</v>
      </c>
      <c r="T53" s="4"/>
      <c r="U53" s="4"/>
      <c r="V53" s="4"/>
      <c r="W53" s="4"/>
      <c r="X53" s="4"/>
      <c r="Y53" s="4"/>
      <c r="Z53" s="4"/>
      <c r="AA53" s="4"/>
      <c r="AB53" s="4"/>
    </row>
    <row r="54" spans="1:28" x14ac:dyDescent="0.15">
      <c r="A54" s="4" t="s">
        <v>11023</v>
      </c>
      <c r="B54" s="4" t="s">
        <v>11024</v>
      </c>
      <c r="C54" s="88">
        <v>2600</v>
      </c>
      <c r="D54" s="88">
        <v>2190</v>
      </c>
      <c r="E54" s="27">
        <v>2600</v>
      </c>
      <c r="F54" s="19">
        <v>2559</v>
      </c>
      <c r="G54" s="4" t="s">
        <v>14</v>
      </c>
      <c r="H54" s="18">
        <v>16.666666666666664</v>
      </c>
      <c r="I54" s="18">
        <v>19.230769230769234</v>
      </c>
      <c r="J54" s="18">
        <v>3.8461538461538463</v>
      </c>
      <c r="K54" s="18">
        <v>43.589743589743591</v>
      </c>
      <c r="L54" s="18">
        <v>0</v>
      </c>
      <c r="M54" s="18">
        <v>16.666666666666664</v>
      </c>
      <c r="N54" s="7">
        <v>39</v>
      </c>
      <c r="O54" s="4" t="s">
        <v>19</v>
      </c>
      <c r="P54" s="3" t="s">
        <v>10911</v>
      </c>
      <c r="T54" s="4"/>
      <c r="U54" s="4"/>
      <c r="V54" s="4"/>
      <c r="W54" s="4"/>
      <c r="X54" s="4"/>
      <c r="Y54" s="4"/>
      <c r="Z54" s="4"/>
      <c r="AA54" s="4"/>
      <c r="AB54" s="4"/>
    </row>
    <row r="55" spans="1:28" x14ac:dyDescent="0.15">
      <c r="A55" s="4" t="s">
        <v>11023</v>
      </c>
      <c r="B55" s="4" t="s">
        <v>11031</v>
      </c>
      <c r="C55" s="88">
        <v>3900</v>
      </c>
      <c r="D55" s="88">
        <v>3300</v>
      </c>
      <c r="E55" s="19">
        <v>3340</v>
      </c>
      <c r="F55" s="19">
        <v>3300</v>
      </c>
      <c r="G55" s="4">
        <v>10</v>
      </c>
      <c r="H55" s="18">
        <v>60.824742268041234</v>
      </c>
      <c r="I55" s="18">
        <v>12.371134020618557</v>
      </c>
      <c r="J55" s="18">
        <v>1.0309278350515463</v>
      </c>
      <c r="K55" s="18">
        <v>10.309278350515463</v>
      </c>
      <c r="L55" s="18">
        <v>0</v>
      </c>
      <c r="M55" s="18">
        <v>15.463917525773196</v>
      </c>
      <c r="N55" s="7">
        <v>48.5</v>
      </c>
      <c r="O55" s="4" t="s">
        <v>12</v>
      </c>
      <c r="P55" s="3" t="s">
        <v>10911</v>
      </c>
      <c r="R55" s="4"/>
      <c r="S55" s="4"/>
      <c r="T55" s="4"/>
      <c r="U55" s="4"/>
      <c r="V55" s="4"/>
      <c r="W55" s="4"/>
      <c r="X55" s="4"/>
      <c r="Y55" s="4"/>
      <c r="Z55" s="4"/>
      <c r="AA55" s="4"/>
      <c r="AB55" s="4"/>
    </row>
    <row r="56" spans="1:28" x14ac:dyDescent="0.15">
      <c r="A56" s="4" t="s">
        <v>11023</v>
      </c>
      <c r="B56" s="4" t="s">
        <v>11031</v>
      </c>
      <c r="C56" s="88">
        <v>3900</v>
      </c>
      <c r="D56" s="88">
        <v>3300</v>
      </c>
      <c r="E56" s="19">
        <v>3380</v>
      </c>
      <c r="F56" s="19">
        <v>3340</v>
      </c>
      <c r="G56" s="4" t="s">
        <v>22</v>
      </c>
      <c r="H56" s="18">
        <v>54.838709677419352</v>
      </c>
      <c r="I56" s="18">
        <v>18.637992831541219</v>
      </c>
      <c r="J56" s="18">
        <v>0.71684587813620071</v>
      </c>
      <c r="K56" s="18">
        <v>12.903225806451612</v>
      </c>
      <c r="L56" s="18">
        <v>0</v>
      </c>
      <c r="M56" s="18">
        <v>12.903225806451612</v>
      </c>
      <c r="N56" s="7">
        <v>139.5</v>
      </c>
      <c r="O56" s="4" t="s">
        <v>12</v>
      </c>
      <c r="P56" s="3" t="s">
        <v>10911</v>
      </c>
      <c r="R56" s="4"/>
      <c r="S56" s="4"/>
      <c r="T56" s="4"/>
      <c r="U56" s="4"/>
      <c r="V56" s="4"/>
      <c r="W56" s="4"/>
      <c r="X56" s="4"/>
      <c r="Y56" s="4"/>
      <c r="Z56" s="4"/>
      <c r="AA56" s="4"/>
      <c r="AB56" s="4"/>
    </row>
    <row r="57" spans="1:28" x14ac:dyDescent="0.15">
      <c r="A57" s="4" t="s">
        <v>11023</v>
      </c>
      <c r="B57" s="4" t="s">
        <v>11031</v>
      </c>
      <c r="C57" s="88">
        <v>3900</v>
      </c>
      <c r="D57" s="88">
        <v>3300</v>
      </c>
      <c r="E57" s="19">
        <v>3420</v>
      </c>
      <c r="F57" s="19">
        <v>3380</v>
      </c>
      <c r="G57" s="4" t="s">
        <v>23</v>
      </c>
      <c r="H57" s="18">
        <v>18.620689655172416</v>
      </c>
      <c r="I57" s="18">
        <v>57.931034482758626</v>
      </c>
      <c r="J57" s="18">
        <v>2.0689655172413794</v>
      </c>
      <c r="K57" s="18">
        <v>9.6551724137931032</v>
      </c>
      <c r="L57" s="18">
        <v>0</v>
      </c>
      <c r="M57" s="18">
        <v>11.724137931034482</v>
      </c>
      <c r="N57" s="7">
        <v>72.5</v>
      </c>
      <c r="O57" s="4" t="s">
        <v>12</v>
      </c>
      <c r="P57" s="3" t="s">
        <v>10911</v>
      </c>
      <c r="R57" s="4"/>
      <c r="S57" s="4"/>
      <c r="T57" s="4"/>
      <c r="U57" s="4"/>
      <c r="V57" s="4"/>
      <c r="W57" s="4"/>
      <c r="X57" s="4"/>
      <c r="Y57" s="4"/>
      <c r="Z57" s="4"/>
      <c r="AA57" s="4"/>
      <c r="AB57" s="4"/>
    </row>
    <row r="58" spans="1:28" x14ac:dyDescent="0.15">
      <c r="A58" s="4" t="s">
        <v>11023</v>
      </c>
      <c r="B58" s="4" t="s">
        <v>11031</v>
      </c>
      <c r="C58" s="88">
        <v>3900</v>
      </c>
      <c r="D58" s="88">
        <v>3300</v>
      </c>
      <c r="E58" s="19">
        <v>3460</v>
      </c>
      <c r="F58" s="19">
        <v>3420</v>
      </c>
      <c r="G58" s="4" t="s">
        <v>24</v>
      </c>
      <c r="H58" s="18">
        <v>20</v>
      </c>
      <c r="I58" s="18">
        <v>49.655172413793103</v>
      </c>
      <c r="J58" s="18">
        <v>0.68965517241379315</v>
      </c>
      <c r="K58" s="18">
        <v>6.8965517241379306</v>
      </c>
      <c r="L58" s="18">
        <v>0</v>
      </c>
      <c r="M58" s="18">
        <v>22.758620689655174</v>
      </c>
      <c r="N58" s="7">
        <v>72.5</v>
      </c>
      <c r="O58" s="4" t="s">
        <v>12</v>
      </c>
      <c r="P58" s="3" t="s">
        <v>10911</v>
      </c>
      <c r="R58" s="4"/>
      <c r="S58" s="4"/>
      <c r="T58" s="4"/>
      <c r="U58" s="4"/>
      <c r="V58" s="4"/>
      <c r="W58" s="4"/>
      <c r="X58" s="4"/>
      <c r="Y58" s="4"/>
      <c r="Z58" s="4"/>
      <c r="AA58" s="4"/>
      <c r="AB58" s="4"/>
    </row>
    <row r="59" spans="1:28" x14ac:dyDescent="0.15">
      <c r="A59" s="4" t="s">
        <v>11023</v>
      </c>
      <c r="B59" s="4" t="s">
        <v>11031</v>
      </c>
      <c r="C59" s="88">
        <v>3900</v>
      </c>
      <c r="D59" s="88">
        <v>3300</v>
      </c>
      <c r="E59" s="19">
        <v>3500</v>
      </c>
      <c r="F59" s="19">
        <v>3460</v>
      </c>
      <c r="G59" s="4" t="s">
        <v>25</v>
      </c>
      <c r="H59" s="18">
        <v>36.111111111111107</v>
      </c>
      <c r="I59" s="18">
        <v>43.055555555555557</v>
      </c>
      <c r="J59" s="18">
        <v>1.3888888888888888</v>
      </c>
      <c r="K59" s="18">
        <v>6.9444444444444446</v>
      </c>
      <c r="L59" s="18">
        <v>0</v>
      </c>
      <c r="M59" s="18">
        <v>12.5</v>
      </c>
      <c r="N59" s="7">
        <v>72</v>
      </c>
      <c r="O59" s="4" t="s">
        <v>12</v>
      </c>
      <c r="P59" s="3" t="s">
        <v>10911</v>
      </c>
      <c r="R59" s="4"/>
      <c r="S59" s="4"/>
      <c r="T59" s="4"/>
      <c r="U59" s="4"/>
      <c r="V59" s="4"/>
      <c r="W59" s="4"/>
      <c r="X59" s="4"/>
      <c r="Y59" s="4"/>
      <c r="Z59" s="4"/>
      <c r="AA59" s="4"/>
      <c r="AB59" s="4"/>
    </row>
    <row r="60" spans="1:28" x14ac:dyDescent="0.15">
      <c r="A60" s="4" t="s">
        <v>11023</v>
      </c>
      <c r="B60" s="4" t="s">
        <v>11031</v>
      </c>
      <c r="C60" s="88">
        <v>3900</v>
      </c>
      <c r="D60" s="88">
        <v>3300</v>
      </c>
      <c r="E60" s="19">
        <v>3540</v>
      </c>
      <c r="F60" s="19">
        <v>3500</v>
      </c>
      <c r="G60" s="4" t="s">
        <v>26</v>
      </c>
      <c r="H60" s="18">
        <v>28.925619834710741</v>
      </c>
      <c r="I60" s="18">
        <v>33.884297520661157</v>
      </c>
      <c r="J60" s="18">
        <v>1.6528925619834711</v>
      </c>
      <c r="K60" s="18">
        <v>14.049586776859504</v>
      </c>
      <c r="L60" s="18">
        <v>0</v>
      </c>
      <c r="M60" s="18">
        <v>21.487603305785125</v>
      </c>
      <c r="N60" s="7">
        <v>121</v>
      </c>
      <c r="O60" s="4" t="s">
        <v>12</v>
      </c>
      <c r="P60" s="3" t="s">
        <v>10911</v>
      </c>
      <c r="R60" s="4"/>
      <c r="S60" s="4"/>
      <c r="T60" s="4"/>
      <c r="U60" s="4"/>
      <c r="V60" s="4"/>
      <c r="W60" s="4"/>
      <c r="X60" s="4"/>
      <c r="Y60" s="4"/>
      <c r="Z60" s="4"/>
      <c r="AA60" s="4"/>
      <c r="AB60" s="4"/>
    </row>
    <row r="61" spans="1:28" x14ac:dyDescent="0.15">
      <c r="A61" s="4" t="s">
        <v>11023</v>
      </c>
      <c r="B61" s="4" t="s">
        <v>11031</v>
      </c>
      <c r="C61" s="88">
        <v>3900</v>
      </c>
      <c r="D61" s="88">
        <v>3300</v>
      </c>
      <c r="E61" s="19">
        <v>3580</v>
      </c>
      <c r="F61" s="19">
        <v>3540</v>
      </c>
      <c r="G61" s="4">
        <v>12</v>
      </c>
      <c r="H61" s="18">
        <v>27.500000000000004</v>
      </c>
      <c r="I61" s="18">
        <v>28.928571428571431</v>
      </c>
      <c r="J61" s="18">
        <v>1.4285714285714286</v>
      </c>
      <c r="K61" s="18">
        <v>19.285714285714288</v>
      </c>
      <c r="L61" s="18">
        <v>0</v>
      </c>
      <c r="M61" s="18">
        <v>22.857142857142858</v>
      </c>
      <c r="N61" s="7">
        <v>140</v>
      </c>
      <c r="O61" s="4" t="s">
        <v>12</v>
      </c>
      <c r="P61" s="3" t="s">
        <v>10911</v>
      </c>
      <c r="R61" s="4"/>
      <c r="S61" s="4"/>
      <c r="T61" s="4"/>
      <c r="U61" s="4"/>
      <c r="V61" s="4"/>
      <c r="W61" s="4"/>
      <c r="X61" s="4"/>
      <c r="Y61" s="4"/>
      <c r="Z61" s="4"/>
      <c r="AA61" s="4"/>
      <c r="AB61" s="4"/>
    </row>
    <row r="62" spans="1:28" x14ac:dyDescent="0.15">
      <c r="A62" s="4" t="s">
        <v>11023</v>
      </c>
      <c r="B62" s="4" t="s">
        <v>11031</v>
      </c>
      <c r="C62" s="88">
        <v>3900</v>
      </c>
      <c r="D62" s="88">
        <v>3300</v>
      </c>
      <c r="E62" s="19">
        <v>3620</v>
      </c>
      <c r="F62" s="19">
        <v>3580</v>
      </c>
      <c r="G62" s="4" t="s">
        <v>11032</v>
      </c>
      <c r="H62" s="18">
        <v>12.804878048780488</v>
      </c>
      <c r="I62" s="18">
        <v>67.682926829268297</v>
      </c>
      <c r="J62" s="18">
        <v>1.8292682926829267</v>
      </c>
      <c r="K62" s="18">
        <v>8.536585365853659</v>
      </c>
      <c r="L62" s="18">
        <v>0</v>
      </c>
      <c r="M62" s="18">
        <v>9.1463414634146343</v>
      </c>
      <c r="N62" s="7">
        <v>82</v>
      </c>
      <c r="O62" s="4" t="s">
        <v>12</v>
      </c>
      <c r="P62" s="3" t="s">
        <v>10911</v>
      </c>
      <c r="R62" s="4"/>
      <c r="S62" s="4"/>
      <c r="T62" s="4"/>
      <c r="U62" s="4"/>
      <c r="V62" s="4"/>
      <c r="W62" s="4"/>
      <c r="X62" s="4"/>
      <c r="Y62" s="4"/>
      <c r="Z62" s="4"/>
      <c r="AA62" s="4"/>
      <c r="AB62" s="4"/>
    </row>
    <row r="63" spans="1:28" x14ac:dyDescent="0.15">
      <c r="A63" s="4" t="s">
        <v>11023</v>
      </c>
      <c r="B63" s="4" t="s">
        <v>11031</v>
      </c>
      <c r="C63" s="88">
        <v>3900</v>
      </c>
      <c r="D63" s="88">
        <v>3300</v>
      </c>
      <c r="E63" s="19">
        <v>3660</v>
      </c>
      <c r="F63" s="19">
        <v>3620</v>
      </c>
      <c r="G63" s="4" t="s">
        <v>11033</v>
      </c>
      <c r="H63" s="18">
        <v>10.569105691056912</v>
      </c>
      <c r="I63" s="18">
        <v>63.414634146341463</v>
      </c>
      <c r="J63" s="18">
        <v>2.4390243902439024</v>
      </c>
      <c r="K63" s="18">
        <v>6.5040650406504072</v>
      </c>
      <c r="L63" s="18">
        <v>0</v>
      </c>
      <c r="M63" s="18">
        <v>17.073170731707318</v>
      </c>
      <c r="N63" s="7">
        <v>123</v>
      </c>
      <c r="O63" s="4" t="s">
        <v>12</v>
      </c>
      <c r="P63" s="3" t="s">
        <v>10911</v>
      </c>
      <c r="R63" s="4"/>
      <c r="S63" s="4"/>
      <c r="T63" s="4"/>
      <c r="U63" s="4"/>
      <c r="V63" s="4"/>
      <c r="W63" s="4"/>
      <c r="X63" s="4"/>
      <c r="Y63" s="4"/>
      <c r="Z63" s="4"/>
      <c r="AA63" s="4"/>
      <c r="AB63" s="4"/>
    </row>
    <row r="64" spans="1:28" x14ac:dyDescent="0.15">
      <c r="A64" s="4" t="s">
        <v>11023</v>
      </c>
      <c r="B64" s="4" t="s">
        <v>11031</v>
      </c>
      <c r="C64" s="88">
        <v>3900</v>
      </c>
      <c r="D64" s="88">
        <v>3300</v>
      </c>
      <c r="E64" s="19">
        <v>3700</v>
      </c>
      <c r="F64" s="19">
        <v>3660</v>
      </c>
      <c r="G64" s="4" t="s">
        <v>11034</v>
      </c>
      <c r="H64" s="18">
        <v>10.849056603773585</v>
      </c>
      <c r="I64" s="18">
        <v>59.905660377358494</v>
      </c>
      <c r="J64" s="18">
        <v>1.4150943396226416</v>
      </c>
      <c r="K64" s="18">
        <v>9.433962264150944</v>
      </c>
      <c r="L64" s="18">
        <v>0</v>
      </c>
      <c r="M64" s="18">
        <v>18.39622641509434</v>
      </c>
      <c r="N64" s="7">
        <v>106</v>
      </c>
      <c r="O64" s="4" t="s">
        <v>12</v>
      </c>
      <c r="P64" s="3" t="s">
        <v>10911</v>
      </c>
      <c r="R64" s="4"/>
      <c r="S64" s="4"/>
      <c r="T64" s="4"/>
      <c r="U64" s="4"/>
      <c r="V64" s="4"/>
      <c r="W64" s="4"/>
      <c r="X64" s="4"/>
      <c r="Y64" s="4"/>
      <c r="Z64" s="4"/>
      <c r="AA64" s="4"/>
      <c r="AB64" s="4"/>
    </row>
    <row r="65" spans="1:28" x14ac:dyDescent="0.15">
      <c r="A65" s="4" t="s">
        <v>11023</v>
      </c>
      <c r="B65" s="4" t="s">
        <v>11031</v>
      </c>
      <c r="C65" s="88">
        <v>3900</v>
      </c>
      <c r="D65" s="88">
        <v>3300</v>
      </c>
      <c r="E65" s="19">
        <v>3740</v>
      </c>
      <c r="F65" s="19">
        <v>3700</v>
      </c>
      <c r="G65" s="4" t="s">
        <v>11035</v>
      </c>
      <c r="H65" s="18">
        <v>46.153846153846153</v>
      </c>
      <c r="I65" s="18">
        <v>26.153846153846157</v>
      </c>
      <c r="J65" s="18">
        <v>4.6153846153846159</v>
      </c>
      <c r="K65" s="18">
        <v>9.2307692307692317</v>
      </c>
      <c r="L65" s="18">
        <v>0</v>
      </c>
      <c r="M65" s="18">
        <v>13.846153846153847</v>
      </c>
      <c r="N65" s="7">
        <v>32.5</v>
      </c>
      <c r="O65" s="4" t="s">
        <v>12</v>
      </c>
      <c r="P65" s="3" t="s">
        <v>10911</v>
      </c>
      <c r="R65" s="4"/>
      <c r="S65" s="4"/>
      <c r="T65" s="4"/>
      <c r="U65" s="4"/>
      <c r="V65" s="4"/>
      <c r="W65" s="4"/>
      <c r="X65" s="4"/>
      <c r="Y65" s="4"/>
      <c r="Z65" s="4"/>
      <c r="AA65" s="4"/>
      <c r="AB65" s="4"/>
    </row>
    <row r="66" spans="1:28" x14ac:dyDescent="0.15">
      <c r="A66" s="4" t="s">
        <v>11023</v>
      </c>
      <c r="B66" s="4" t="s">
        <v>11031</v>
      </c>
      <c r="C66" s="88">
        <v>3900</v>
      </c>
      <c r="D66" s="88">
        <v>3300</v>
      </c>
      <c r="E66" s="19">
        <v>3780</v>
      </c>
      <c r="F66" s="19">
        <v>3740</v>
      </c>
      <c r="G66" s="4" t="s">
        <v>11036</v>
      </c>
      <c r="H66" s="18">
        <v>60.784313725490193</v>
      </c>
      <c r="I66" s="18">
        <v>23.52941176470588</v>
      </c>
      <c r="J66" s="18">
        <v>3.9215686274509802</v>
      </c>
      <c r="K66" s="18">
        <v>3.9215686274509802</v>
      </c>
      <c r="L66" s="18">
        <v>0</v>
      </c>
      <c r="M66" s="18">
        <v>7.8431372549019605</v>
      </c>
      <c r="N66" s="7">
        <v>25.5</v>
      </c>
      <c r="O66" s="4" t="s">
        <v>12</v>
      </c>
      <c r="P66" s="3" t="s">
        <v>10911</v>
      </c>
      <c r="R66" s="4"/>
      <c r="S66" s="4"/>
      <c r="T66" s="4"/>
      <c r="U66" s="4"/>
      <c r="V66" s="4"/>
      <c r="W66" s="4"/>
      <c r="X66" s="4"/>
      <c r="Y66" s="4"/>
      <c r="Z66" s="4"/>
      <c r="AA66" s="4"/>
      <c r="AB66" s="4"/>
    </row>
    <row r="67" spans="1:28" x14ac:dyDescent="0.15">
      <c r="A67" s="4" t="s">
        <v>11023</v>
      </c>
      <c r="B67" s="4" t="s">
        <v>11031</v>
      </c>
      <c r="C67" s="88">
        <v>3900</v>
      </c>
      <c r="D67" s="88">
        <v>3300</v>
      </c>
      <c r="E67" s="19">
        <v>3820</v>
      </c>
      <c r="F67" s="19">
        <v>3780</v>
      </c>
      <c r="G67" s="4" t="s">
        <v>11037</v>
      </c>
      <c r="H67" s="18">
        <v>42.857142857142854</v>
      </c>
      <c r="I67" s="18">
        <v>32.142857142857146</v>
      </c>
      <c r="J67" s="18">
        <v>1.7857142857142856</v>
      </c>
      <c r="K67" s="18">
        <v>10.714285714285714</v>
      </c>
      <c r="L67" s="18">
        <v>0</v>
      </c>
      <c r="M67" s="18">
        <v>12.5</v>
      </c>
      <c r="N67" s="7">
        <v>28</v>
      </c>
      <c r="O67" s="4" t="s">
        <v>12</v>
      </c>
      <c r="P67" s="3" t="s">
        <v>10911</v>
      </c>
      <c r="R67" s="4"/>
      <c r="S67" s="4"/>
      <c r="T67" s="4"/>
      <c r="U67" s="4"/>
      <c r="V67" s="4"/>
      <c r="W67" s="4"/>
      <c r="X67" s="4"/>
      <c r="Y67" s="4"/>
      <c r="Z67" s="4"/>
      <c r="AA67" s="4"/>
      <c r="AB67" s="4"/>
    </row>
    <row r="68" spans="1:28" x14ac:dyDescent="0.15">
      <c r="A68" s="4" t="s">
        <v>11023</v>
      </c>
      <c r="B68" s="4" t="s">
        <v>11031</v>
      </c>
      <c r="C68" s="88">
        <v>3900</v>
      </c>
      <c r="D68" s="88">
        <v>3300</v>
      </c>
      <c r="E68" s="19">
        <v>3860</v>
      </c>
      <c r="F68" s="19">
        <v>3820</v>
      </c>
      <c r="G68" s="4" t="s">
        <v>11038</v>
      </c>
      <c r="H68" s="18">
        <v>63.636363636363633</v>
      </c>
      <c r="I68" s="18">
        <v>18.181818181818183</v>
      </c>
      <c r="J68" s="18">
        <v>3.6363636363636362</v>
      </c>
      <c r="K68" s="18">
        <v>3.6363636363636362</v>
      </c>
      <c r="L68" s="18">
        <v>0</v>
      </c>
      <c r="M68" s="18">
        <v>10.909090909090908</v>
      </c>
      <c r="N68" s="7">
        <v>27.5</v>
      </c>
      <c r="O68" s="4" t="s">
        <v>12</v>
      </c>
      <c r="P68" s="3" t="s">
        <v>10911</v>
      </c>
      <c r="R68" s="4"/>
      <c r="S68" s="4"/>
      <c r="T68" s="4"/>
      <c r="U68" s="4"/>
      <c r="V68" s="4"/>
      <c r="W68" s="4"/>
      <c r="X68" s="4"/>
      <c r="Y68" s="4"/>
      <c r="Z68" s="4"/>
      <c r="AA68" s="4"/>
      <c r="AB68" s="4"/>
    </row>
    <row r="69" spans="1:28" x14ac:dyDescent="0.15">
      <c r="A69" s="4" t="s">
        <v>11023</v>
      </c>
      <c r="B69" s="4" t="s">
        <v>11031</v>
      </c>
      <c r="C69" s="88">
        <v>3900</v>
      </c>
      <c r="D69" s="88">
        <v>3300</v>
      </c>
      <c r="E69" s="19">
        <v>3900</v>
      </c>
      <c r="F69" s="19">
        <v>3860</v>
      </c>
      <c r="G69" s="4" t="s">
        <v>11039</v>
      </c>
      <c r="H69" s="18">
        <v>68.571428571428569</v>
      </c>
      <c r="I69" s="18">
        <v>8.5714285714285712</v>
      </c>
      <c r="J69" s="18">
        <v>2.8571428571428572</v>
      </c>
      <c r="K69" s="18">
        <v>5.7142857142857144</v>
      </c>
      <c r="L69" s="18">
        <v>0</v>
      </c>
      <c r="M69" s="18">
        <v>14.285714285714285</v>
      </c>
      <c r="N69" s="7">
        <v>17.5</v>
      </c>
      <c r="O69" s="4" t="s">
        <v>12</v>
      </c>
      <c r="P69" s="3" t="s">
        <v>10911</v>
      </c>
      <c r="R69" s="4"/>
      <c r="S69" s="4"/>
      <c r="T69" s="4"/>
      <c r="U69" s="4"/>
      <c r="V69" s="4"/>
      <c r="W69" s="4"/>
      <c r="X69" s="4"/>
      <c r="Y69" s="4"/>
      <c r="Z69" s="4"/>
      <c r="AA69" s="4"/>
      <c r="AB69" s="4"/>
    </row>
    <row r="70" spans="1:28" x14ac:dyDescent="0.15">
      <c r="A70" s="4" t="s">
        <v>11023</v>
      </c>
      <c r="B70" s="4" t="s">
        <v>11018</v>
      </c>
      <c r="C70" s="88">
        <v>4000</v>
      </c>
      <c r="D70" s="88">
        <v>3900</v>
      </c>
      <c r="E70" s="19">
        <v>3925</v>
      </c>
      <c r="F70" s="19">
        <v>3900</v>
      </c>
      <c r="G70" s="4" t="s">
        <v>11040</v>
      </c>
      <c r="H70" s="18">
        <v>11.111111111111111</v>
      </c>
      <c r="I70" s="18">
        <v>11.111111111111111</v>
      </c>
      <c r="J70" s="18">
        <v>27.777777777777779</v>
      </c>
      <c r="K70" s="18">
        <v>5.5555555555555554</v>
      </c>
      <c r="L70" s="18">
        <v>0</v>
      </c>
      <c r="M70" s="18">
        <v>44.444444444444443</v>
      </c>
      <c r="N70" s="7">
        <v>18</v>
      </c>
      <c r="O70" s="4" t="s">
        <v>626</v>
      </c>
      <c r="P70" s="3" t="s">
        <v>10911</v>
      </c>
      <c r="R70" s="4"/>
      <c r="S70" s="4"/>
      <c r="T70" s="4"/>
      <c r="U70" s="4"/>
      <c r="V70" s="4"/>
      <c r="W70" s="4"/>
      <c r="X70" s="4"/>
      <c r="Y70" s="4"/>
      <c r="Z70" s="4"/>
      <c r="AA70" s="4"/>
      <c r="AB70" s="4"/>
    </row>
    <row r="71" spans="1:28" x14ac:dyDescent="0.15">
      <c r="A71" s="4" t="s">
        <v>11023</v>
      </c>
      <c r="B71" s="4" t="s">
        <v>11018</v>
      </c>
      <c r="C71" s="88">
        <v>4000</v>
      </c>
      <c r="D71" s="88">
        <v>3900</v>
      </c>
      <c r="E71" s="19">
        <v>3950</v>
      </c>
      <c r="F71" s="19">
        <v>3925</v>
      </c>
      <c r="G71" s="4" t="s">
        <v>11041</v>
      </c>
      <c r="H71" s="18">
        <v>23.52941176470588</v>
      </c>
      <c r="I71" s="18">
        <v>17.647058823529413</v>
      </c>
      <c r="J71" s="18">
        <v>11.76470588235294</v>
      </c>
      <c r="K71" s="18">
        <v>11.76470588235294</v>
      </c>
      <c r="L71" s="18">
        <v>0</v>
      </c>
      <c r="M71" s="18">
        <v>35.294117647058826</v>
      </c>
      <c r="N71" s="7">
        <v>8.5</v>
      </c>
      <c r="O71" s="4" t="s">
        <v>626</v>
      </c>
      <c r="P71" s="3" t="s">
        <v>10911</v>
      </c>
      <c r="R71" s="4"/>
      <c r="S71" s="4"/>
      <c r="T71" s="4"/>
      <c r="U71" s="4"/>
      <c r="V71" s="4"/>
      <c r="W71" s="4"/>
      <c r="X71" s="4"/>
      <c r="Y71" s="4"/>
      <c r="Z71" s="4"/>
      <c r="AA71" s="4"/>
      <c r="AB71" s="4"/>
    </row>
    <row r="72" spans="1:28" x14ac:dyDescent="0.15">
      <c r="A72" s="4" t="s">
        <v>11023</v>
      </c>
      <c r="B72" s="4" t="s">
        <v>11018</v>
      </c>
      <c r="C72" s="88">
        <v>4000</v>
      </c>
      <c r="D72" s="88">
        <v>3900</v>
      </c>
      <c r="E72" s="19">
        <v>3975</v>
      </c>
      <c r="F72" s="19">
        <v>3950</v>
      </c>
      <c r="G72" s="4" t="s">
        <v>11042</v>
      </c>
      <c r="H72" s="18">
        <v>33.333333333333329</v>
      </c>
      <c r="I72" s="18">
        <v>16.666666666666664</v>
      </c>
      <c r="J72" s="18">
        <v>16.666666666666664</v>
      </c>
      <c r="K72" s="18">
        <v>16.666666666666664</v>
      </c>
      <c r="L72" s="18">
        <v>0</v>
      </c>
      <c r="M72" s="18">
        <v>16.666666666666664</v>
      </c>
      <c r="N72" s="7">
        <v>6</v>
      </c>
      <c r="O72" s="4" t="s">
        <v>626</v>
      </c>
      <c r="P72" s="3" t="s">
        <v>10911</v>
      </c>
      <c r="R72" s="4"/>
      <c r="S72" s="4"/>
      <c r="T72" s="4"/>
      <c r="U72" s="4"/>
      <c r="V72" s="4"/>
      <c r="W72" s="4"/>
      <c r="X72" s="4"/>
      <c r="Y72" s="4"/>
      <c r="Z72" s="4"/>
      <c r="AA72" s="4"/>
      <c r="AB72" s="4"/>
    </row>
    <row r="73" spans="1:28" x14ac:dyDescent="0.15">
      <c r="A73" s="4" t="s">
        <v>11023</v>
      </c>
      <c r="B73" s="4" t="s">
        <v>11018</v>
      </c>
      <c r="C73" s="88">
        <v>4000</v>
      </c>
      <c r="D73" s="88">
        <v>3900</v>
      </c>
      <c r="E73" s="19">
        <v>4000</v>
      </c>
      <c r="F73" s="19">
        <v>3975</v>
      </c>
      <c r="G73" s="4" t="s">
        <v>11043</v>
      </c>
      <c r="H73" s="18">
        <v>66.666666666666657</v>
      </c>
      <c r="I73" s="18">
        <v>11.111111111111111</v>
      </c>
      <c r="J73" s="18">
        <v>5.5555555555555554</v>
      </c>
      <c r="K73" s="18">
        <v>0</v>
      </c>
      <c r="L73" s="18">
        <v>0</v>
      </c>
      <c r="M73" s="18">
        <v>16.666666666666664</v>
      </c>
      <c r="N73" s="7">
        <v>9</v>
      </c>
      <c r="O73" s="4" t="s">
        <v>626</v>
      </c>
      <c r="P73" s="3" t="s">
        <v>10911</v>
      </c>
      <c r="R73" s="4"/>
      <c r="S73" s="4"/>
      <c r="T73" s="4"/>
      <c r="U73" s="4"/>
      <c r="V73" s="4"/>
      <c r="W73" s="4"/>
      <c r="X73" s="4"/>
      <c r="Y73" s="4"/>
      <c r="Z73" s="4"/>
      <c r="AA73" s="4"/>
      <c r="AB73" s="4"/>
    </row>
    <row r="74" spans="1:28" x14ac:dyDescent="0.15">
      <c r="A74" s="4" t="s">
        <v>11023</v>
      </c>
      <c r="B74" s="4" t="s">
        <v>11019</v>
      </c>
      <c r="C74" s="88" t="s">
        <v>11015</v>
      </c>
      <c r="D74" s="88" t="s">
        <v>11015</v>
      </c>
      <c r="E74" s="19">
        <v>4400</v>
      </c>
      <c r="F74" s="19">
        <v>4000</v>
      </c>
      <c r="G74" s="4">
        <v>22</v>
      </c>
      <c r="H74" s="18">
        <v>66.666666666666657</v>
      </c>
      <c r="I74" s="18">
        <v>33.333333333333329</v>
      </c>
      <c r="J74" s="18">
        <v>0</v>
      </c>
      <c r="K74" s="18">
        <v>0</v>
      </c>
      <c r="L74" s="18">
        <v>0</v>
      </c>
      <c r="M74" s="18">
        <v>0</v>
      </c>
      <c r="N74" s="7">
        <v>1.5</v>
      </c>
      <c r="O74" s="4" t="s">
        <v>11044</v>
      </c>
      <c r="P74" s="3" t="s">
        <v>10911</v>
      </c>
      <c r="R74" s="4"/>
      <c r="S74" s="4"/>
      <c r="T74" s="4"/>
      <c r="U74" s="4"/>
      <c r="V74" s="4"/>
      <c r="W74" s="4"/>
      <c r="X74" s="4"/>
      <c r="Y74" s="4"/>
      <c r="Z74" s="4"/>
      <c r="AA74" s="4"/>
      <c r="AB74" s="4"/>
    </row>
    <row r="75" spans="1:28" x14ac:dyDescent="0.15">
      <c r="A75" s="4" t="s">
        <v>11023</v>
      </c>
      <c r="B75" s="4" t="s">
        <v>11019</v>
      </c>
      <c r="C75" s="88">
        <v>5200</v>
      </c>
      <c r="D75" s="88">
        <v>4000</v>
      </c>
      <c r="E75" s="19">
        <v>4800</v>
      </c>
      <c r="F75" s="19">
        <v>4400</v>
      </c>
      <c r="G75" s="4" t="s">
        <v>11045</v>
      </c>
      <c r="H75" s="18">
        <v>95.833333333333343</v>
      </c>
      <c r="I75" s="18">
        <v>4.1666666666666661</v>
      </c>
      <c r="J75" s="18">
        <v>0</v>
      </c>
      <c r="K75" s="18">
        <v>0</v>
      </c>
      <c r="L75" s="18">
        <v>0</v>
      </c>
      <c r="M75" s="18">
        <v>0</v>
      </c>
      <c r="N75" s="7">
        <v>12</v>
      </c>
      <c r="O75" s="4" t="s">
        <v>5</v>
      </c>
      <c r="P75" s="3" t="s">
        <v>10911</v>
      </c>
      <c r="R75" s="4"/>
      <c r="S75" s="4"/>
      <c r="T75" s="4"/>
      <c r="U75" s="4"/>
      <c r="V75" s="4"/>
      <c r="W75" s="4"/>
      <c r="X75" s="4"/>
      <c r="Y75" s="4"/>
      <c r="Z75" s="4"/>
      <c r="AA75" s="4"/>
      <c r="AB75" s="4"/>
    </row>
    <row r="76" spans="1:28" x14ac:dyDescent="0.15">
      <c r="A76" s="4" t="s">
        <v>11023</v>
      </c>
      <c r="B76" s="4" t="s">
        <v>11019</v>
      </c>
      <c r="C76" s="88">
        <v>5200</v>
      </c>
      <c r="D76" s="88">
        <v>4000</v>
      </c>
      <c r="E76" s="19">
        <v>5200</v>
      </c>
      <c r="F76" s="19">
        <v>4800</v>
      </c>
      <c r="G76" s="4" t="s">
        <v>11046</v>
      </c>
      <c r="H76" s="18">
        <v>85.714285714285708</v>
      </c>
      <c r="I76" s="18">
        <v>7.1428571428571423</v>
      </c>
      <c r="J76" s="18">
        <v>3.5714285714285712</v>
      </c>
      <c r="K76" s="18">
        <v>0</v>
      </c>
      <c r="L76" s="18">
        <v>0</v>
      </c>
      <c r="M76" s="18">
        <v>3.5714285714285712</v>
      </c>
      <c r="N76" s="7">
        <v>14</v>
      </c>
      <c r="O76" s="4" t="s">
        <v>5</v>
      </c>
      <c r="P76" s="3" t="s">
        <v>10911</v>
      </c>
      <c r="R76" s="4"/>
      <c r="S76" s="4"/>
      <c r="T76" s="4"/>
      <c r="U76" s="4"/>
      <c r="V76" s="4"/>
      <c r="W76" s="4"/>
      <c r="X76" s="4"/>
      <c r="Y76" s="4"/>
      <c r="Z76" s="4"/>
      <c r="AA76" s="4"/>
      <c r="AB76" s="4"/>
    </row>
    <row r="77" spans="1:28" x14ac:dyDescent="0.15">
      <c r="A77" s="4"/>
      <c r="B77" s="4"/>
      <c r="C77" s="4"/>
      <c r="D77" s="4"/>
      <c r="E77" s="19"/>
      <c r="F77" s="19"/>
      <c r="G77" s="4"/>
      <c r="H77" s="4"/>
      <c r="I77" s="4"/>
      <c r="J77" s="4"/>
      <c r="K77" s="4"/>
      <c r="L77" s="4"/>
      <c r="M77" s="4"/>
      <c r="N77" s="7"/>
      <c r="O77" s="4"/>
      <c r="R77" s="4"/>
      <c r="S77" s="4"/>
      <c r="T77" s="4"/>
      <c r="U77" s="4"/>
      <c r="V77" s="4"/>
      <c r="W77" s="4"/>
      <c r="X77" s="4"/>
      <c r="Y77" s="4"/>
      <c r="Z77" s="4"/>
      <c r="AA77" s="4"/>
      <c r="AB77" s="4"/>
    </row>
    <row r="78" spans="1:28" x14ac:dyDescent="0.15">
      <c r="A78" s="4"/>
      <c r="B78" s="4"/>
      <c r="C78" s="4"/>
      <c r="D78" s="4"/>
      <c r="E78" s="19"/>
      <c r="F78" s="19"/>
      <c r="G78" s="4"/>
      <c r="H78" s="4"/>
      <c r="I78" s="4"/>
      <c r="J78" s="4"/>
      <c r="K78" s="4"/>
      <c r="L78" s="4"/>
      <c r="M78" s="4"/>
      <c r="N78" s="7"/>
      <c r="O78" s="4"/>
      <c r="R78" s="4"/>
      <c r="S78" s="4"/>
      <c r="T78" s="4"/>
      <c r="U78" s="4"/>
      <c r="V78" s="4"/>
      <c r="W78" s="4"/>
      <c r="X78" s="4"/>
      <c r="Y78" s="4"/>
      <c r="Z78" s="4"/>
      <c r="AA78" s="4"/>
      <c r="AB78" s="4"/>
    </row>
    <row r="79" spans="1:28" x14ac:dyDescent="0.15">
      <c r="A79" s="4"/>
      <c r="B79" s="4"/>
      <c r="C79" s="4"/>
      <c r="D79" s="4"/>
      <c r="E79" s="19"/>
      <c r="F79" s="19"/>
      <c r="G79" s="4"/>
      <c r="H79" s="4"/>
      <c r="I79" s="4"/>
      <c r="J79" s="4"/>
      <c r="K79" s="4"/>
      <c r="L79" s="4"/>
      <c r="M79" s="4"/>
      <c r="N79" s="7"/>
      <c r="O79" s="4"/>
      <c r="R79" s="4"/>
      <c r="S79" s="4"/>
      <c r="T79" s="4"/>
      <c r="U79" s="4"/>
      <c r="V79" s="4"/>
      <c r="W79" s="4"/>
      <c r="X79" s="4"/>
      <c r="Y79" s="4"/>
      <c r="Z79" s="4"/>
      <c r="AA79" s="4"/>
      <c r="AB79" s="4"/>
    </row>
    <row r="80" spans="1:28" x14ac:dyDescent="0.15">
      <c r="A80" s="4"/>
      <c r="B80" s="4"/>
      <c r="C80" s="4"/>
      <c r="D80" s="4"/>
      <c r="E80" s="19"/>
      <c r="F80" s="19"/>
      <c r="G80" s="4"/>
      <c r="H80" s="4"/>
      <c r="I80" s="4"/>
      <c r="J80" s="4"/>
      <c r="K80" s="4"/>
      <c r="L80" s="4"/>
      <c r="M80" s="4"/>
      <c r="N80" s="7"/>
      <c r="O80" s="4"/>
      <c r="R80" s="4"/>
      <c r="S80" s="4"/>
      <c r="T80" s="4"/>
      <c r="U80" s="4"/>
      <c r="V80" s="4"/>
      <c r="W80" s="4"/>
      <c r="X80" s="4"/>
      <c r="Y80" s="4"/>
      <c r="Z80" s="4"/>
      <c r="AA80" s="4"/>
      <c r="AB80" s="4"/>
    </row>
    <row r="81" spans="1:28" x14ac:dyDescent="0.15">
      <c r="A81" s="4"/>
      <c r="B81" s="4"/>
      <c r="C81" s="4"/>
      <c r="D81" s="4"/>
      <c r="E81" s="19"/>
      <c r="F81" s="19"/>
      <c r="G81" s="4"/>
      <c r="H81" s="4"/>
      <c r="I81" s="4"/>
      <c r="J81" s="4"/>
      <c r="K81" s="4"/>
      <c r="L81" s="4"/>
      <c r="M81" s="4"/>
      <c r="N81" s="7"/>
      <c r="O81" s="4"/>
      <c r="R81" s="4"/>
      <c r="S81" s="4"/>
      <c r="T81" s="4"/>
      <c r="U81" s="4"/>
      <c r="V81" s="4"/>
      <c r="W81" s="4"/>
      <c r="X81" s="4"/>
      <c r="Y81" s="4"/>
      <c r="Z81" s="4"/>
      <c r="AA81" s="4"/>
      <c r="AB81" s="4"/>
    </row>
    <row r="82" spans="1:28" x14ac:dyDescent="0.15">
      <c r="A82" s="4"/>
      <c r="B82" s="4"/>
      <c r="C82" s="4"/>
      <c r="D82" s="4"/>
      <c r="E82" s="19"/>
      <c r="F82" s="19"/>
      <c r="G82" s="4"/>
      <c r="H82" s="4"/>
      <c r="I82" s="4"/>
      <c r="J82" s="4"/>
      <c r="K82" s="4"/>
      <c r="L82" s="4"/>
      <c r="M82" s="4"/>
      <c r="N82" s="7"/>
      <c r="O82" s="4"/>
      <c r="R82" s="4"/>
      <c r="S82" s="4"/>
      <c r="T82" s="4"/>
      <c r="U82" s="4"/>
      <c r="V82" s="4"/>
      <c r="W82" s="4"/>
      <c r="X82" s="4"/>
      <c r="Y82" s="4"/>
      <c r="Z82" s="4"/>
      <c r="AA82" s="4"/>
      <c r="AB82" s="4"/>
    </row>
    <row r="83" spans="1:28" x14ac:dyDescent="0.15">
      <c r="A83" s="4"/>
      <c r="B83" s="4"/>
      <c r="C83" s="4"/>
      <c r="D83" s="4"/>
      <c r="E83" s="19"/>
      <c r="F83" s="19"/>
      <c r="G83" s="4"/>
      <c r="H83" s="4"/>
      <c r="I83" s="4"/>
      <c r="J83" s="4"/>
      <c r="K83" s="4"/>
      <c r="L83" s="4"/>
      <c r="M83" s="4"/>
      <c r="N83" s="7"/>
      <c r="O83" s="4"/>
      <c r="R83" s="4"/>
      <c r="S83" s="4"/>
      <c r="T83" s="4"/>
      <c r="U83" s="4"/>
      <c r="V83" s="4"/>
      <c r="W83" s="4"/>
      <c r="X83" s="4"/>
      <c r="Y83" s="4"/>
      <c r="Z83" s="4"/>
      <c r="AA83" s="4"/>
      <c r="AB83" s="4"/>
    </row>
    <row r="84" spans="1:28" x14ac:dyDescent="0.15">
      <c r="A84" s="4"/>
      <c r="B84" s="4"/>
      <c r="C84" s="4"/>
      <c r="D84" s="4"/>
      <c r="E84" s="19"/>
      <c r="F84" s="19"/>
      <c r="G84" s="4"/>
      <c r="H84" s="4"/>
      <c r="I84" s="4"/>
      <c r="J84" s="4"/>
      <c r="K84" s="4"/>
      <c r="L84" s="4"/>
      <c r="M84" s="4"/>
      <c r="N84" s="7"/>
      <c r="O84" s="4"/>
      <c r="R84" s="4"/>
      <c r="S84" s="4"/>
      <c r="T84" s="4"/>
      <c r="U84" s="4"/>
      <c r="V84" s="4"/>
      <c r="W84" s="4"/>
      <c r="X84" s="4"/>
      <c r="Y84" s="4"/>
      <c r="Z84" s="4"/>
      <c r="AA84" s="4"/>
      <c r="AB84" s="4"/>
    </row>
    <row r="85" spans="1:28" x14ac:dyDescent="0.15">
      <c r="A85" s="4"/>
      <c r="B85" s="4"/>
      <c r="C85" s="4"/>
      <c r="D85" s="4"/>
      <c r="E85" s="19"/>
      <c r="F85" s="19"/>
      <c r="G85" s="4"/>
      <c r="H85" s="4"/>
      <c r="I85" s="4"/>
      <c r="J85" s="4"/>
      <c r="K85" s="4"/>
      <c r="L85" s="4"/>
      <c r="M85" s="4"/>
      <c r="N85" s="7"/>
      <c r="O85" s="4"/>
      <c r="R85" s="4"/>
      <c r="S85" s="4"/>
      <c r="T85" s="4"/>
      <c r="U85" s="4"/>
      <c r="V85" s="4"/>
      <c r="W85" s="4"/>
      <c r="X85" s="4"/>
      <c r="Y85" s="4"/>
      <c r="Z85" s="4"/>
      <c r="AA85" s="4"/>
      <c r="AB85" s="4"/>
    </row>
    <row r="86" spans="1:28" x14ac:dyDescent="0.15">
      <c r="A86" s="4"/>
      <c r="B86" s="4"/>
      <c r="C86" s="4"/>
      <c r="D86" s="4"/>
      <c r="E86" s="19"/>
      <c r="F86" s="19"/>
      <c r="G86" s="4"/>
      <c r="H86" s="4"/>
      <c r="I86" s="4"/>
      <c r="J86" s="4"/>
      <c r="K86" s="4"/>
      <c r="L86" s="4"/>
      <c r="M86" s="4"/>
      <c r="N86" s="7"/>
      <c r="O86" s="4"/>
      <c r="R86" s="4"/>
      <c r="S86" s="4"/>
      <c r="T86" s="4"/>
      <c r="U86" s="4"/>
      <c r="V86" s="4"/>
      <c r="W86" s="4"/>
      <c r="X86" s="4"/>
      <c r="Y86" s="4"/>
      <c r="Z86" s="4"/>
      <c r="AA86" s="4"/>
      <c r="AB86" s="4"/>
    </row>
    <row r="87" spans="1:28" x14ac:dyDescent="0.15">
      <c r="A87" s="4"/>
      <c r="B87" s="4"/>
      <c r="C87" s="4"/>
      <c r="D87" s="4"/>
      <c r="E87" s="19"/>
      <c r="F87" s="19"/>
      <c r="G87" s="4"/>
      <c r="H87" s="4"/>
      <c r="I87" s="4"/>
      <c r="J87" s="4"/>
      <c r="K87" s="4"/>
      <c r="L87" s="4"/>
      <c r="M87" s="4"/>
      <c r="N87" s="7"/>
      <c r="O87" s="4"/>
      <c r="R87" s="4"/>
      <c r="S87" s="4"/>
      <c r="T87" s="4"/>
      <c r="U87" s="4"/>
      <c r="V87" s="4"/>
      <c r="W87" s="4"/>
      <c r="X87" s="4"/>
      <c r="Y87" s="4"/>
      <c r="Z87" s="4"/>
      <c r="AA87" s="4"/>
      <c r="AB87" s="4"/>
    </row>
    <row r="88" spans="1:28" x14ac:dyDescent="0.15">
      <c r="A88" s="4"/>
      <c r="B88" s="4"/>
      <c r="C88" s="4"/>
      <c r="D88" s="4"/>
      <c r="E88" s="19"/>
      <c r="F88" s="19"/>
      <c r="G88" s="4"/>
      <c r="H88" s="4"/>
      <c r="I88" s="4"/>
      <c r="J88" s="4"/>
      <c r="K88" s="4"/>
      <c r="L88" s="4"/>
      <c r="M88" s="4"/>
      <c r="N88" s="7"/>
      <c r="O88" s="4"/>
      <c r="R88" s="4"/>
      <c r="S88" s="4"/>
      <c r="T88" s="4"/>
      <c r="U88" s="4"/>
      <c r="V88" s="4"/>
      <c r="W88" s="4"/>
      <c r="X88" s="4"/>
      <c r="Y88" s="4"/>
      <c r="Z88" s="4"/>
      <c r="AA88" s="4"/>
      <c r="AB88" s="4"/>
    </row>
    <row r="89" spans="1:28" x14ac:dyDescent="0.15">
      <c r="A89" s="4"/>
      <c r="B89" s="4"/>
      <c r="C89" s="4"/>
      <c r="D89" s="4"/>
      <c r="E89" s="19"/>
      <c r="F89" s="19"/>
      <c r="G89" s="4"/>
      <c r="H89" s="4"/>
      <c r="I89" s="4"/>
      <c r="J89" s="4"/>
      <c r="K89" s="4"/>
      <c r="L89" s="4"/>
      <c r="M89" s="4"/>
      <c r="N89" s="7"/>
      <c r="O89" s="4"/>
      <c r="R89" s="4"/>
      <c r="S89" s="4"/>
      <c r="T89" s="4"/>
      <c r="U89" s="4"/>
      <c r="V89" s="4"/>
      <c r="W89" s="4"/>
      <c r="X89" s="4"/>
      <c r="Y89" s="4"/>
      <c r="Z89" s="4"/>
      <c r="AA89" s="4"/>
      <c r="AB89" s="4"/>
    </row>
    <row r="90" spans="1:28" x14ac:dyDescent="0.15">
      <c r="A90" s="4"/>
      <c r="B90" s="4"/>
      <c r="C90" s="4"/>
      <c r="D90" s="4"/>
      <c r="E90" s="19"/>
      <c r="F90" s="19"/>
      <c r="G90" s="4"/>
      <c r="H90" s="4"/>
      <c r="I90" s="4"/>
      <c r="J90" s="4"/>
      <c r="K90" s="4"/>
      <c r="L90" s="4"/>
      <c r="M90" s="4"/>
      <c r="N90" s="7"/>
      <c r="O90" s="4"/>
      <c r="R90" s="4"/>
      <c r="S90" s="4"/>
      <c r="T90" s="4"/>
      <c r="U90" s="4"/>
      <c r="V90" s="4"/>
      <c r="W90" s="4"/>
      <c r="X90" s="4"/>
      <c r="Y90" s="4"/>
      <c r="Z90" s="4"/>
      <c r="AA90" s="4"/>
      <c r="AB90" s="4"/>
    </row>
    <row r="91" spans="1:28" x14ac:dyDescent="0.15">
      <c r="A91" s="4"/>
      <c r="B91" s="4"/>
      <c r="C91" s="4"/>
      <c r="D91" s="4"/>
      <c r="E91" s="19"/>
      <c r="F91" s="19"/>
      <c r="G91" s="4"/>
      <c r="H91" s="4"/>
      <c r="I91" s="4"/>
      <c r="J91" s="4"/>
      <c r="K91" s="4"/>
      <c r="L91" s="4"/>
      <c r="M91" s="4"/>
      <c r="N91" s="7"/>
      <c r="O91" s="4"/>
      <c r="R91" s="4"/>
      <c r="S91" s="4"/>
      <c r="T91" s="4"/>
      <c r="U91" s="4"/>
      <c r="V91" s="4"/>
      <c r="W91" s="4"/>
      <c r="X91" s="4"/>
      <c r="Y91" s="4"/>
      <c r="Z91" s="4"/>
      <c r="AA91" s="4"/>
      <c r="AB91" s="4"/>
    </row>
    <row r="92" spans="1:28" x14ac:dyDescent="0.15">
      <c r="A92" s="4"/>
      <c r="B92" s="4"/>
      <c r="C92" s="4"/>
      <c r="D92" s="4"/>
      <c r="E92" s="19"/>
      <c r="F92" s="19"/>
      <c r="G92" s="4"/>
      <c r="H92" s="4"/>
      <c r="I92" s="4"/>
      <c r="J92" s="4"/>
      <c r="K92" s="4"/>
      <c r="L92" s="4"/>
      <c r="M92" s="4"/>
      <c r="N92" s="7"/>
      <c r="O92" s="4"/>
      <c r="R92" s="4"/>
      <c r="S92" s="4"/>
      <c r="T92" s="4"/>
      <c r="U92" s="4"/>
      <c r="V92" s="4"/>
      <c r="W92" s="4"/>
      <c r="X92" s="4"/>
      <c r="Y92" s="4"/>
      <c r="Z92" s="4"/>
      <c r="AA92" s="4"/>
      <c r="AB92" s="4"/>
    </row>
    <row r="93" spans="1:28" x14ac:dyDescent="0.15">
      <c r="A93" s="4"/>
      <c r="B93" s="4"/>
      <c r="C93" s="4"/>
      <c r="D93" s="4"/>
      <c r="E93" s="19"/>
      <c r="F93" s="19"/>
      <c r="G93" s="4"/>
      <c r="H93" s="4"/>
      <c r="I93" s="4"/>
      <c r="J93" s="4"/>
      <c r="K93" s="4"/>
      <c r="L93" s="4"/>
      <c r="M93" s="4"/>
      <c r="N93" s="7"/>
      <c r="O93" s="4"/>
      <c r="R93" s="4"/>
      <c r="S93" s="4"/>
      <c r="T93" s="4"/>
      <c r="U93" s="4"/>
      <c r="V93" s="4"/>
      <c r="W93" s="4"/>
      <c r="X93" s="4"/>
      <c r="Y93" s="4"/>
      <c r="Z93" s="4"/>
      <c r="AA93" s="4"/>
      <c r="AB93" s="4"/>
    </row>
    <row r="94" spans="1:28" x14ac:dyDescent="0.15">
      <c r="A94" s="4"/>
      <c r="B94" s="4"/>
      <c r="C94" s="4"/>
      <c r="D94" s="4"/>
      <c r="E94" s="19"/>
      <c r="F94" s="19"/>
      <c r="G94" s="4"/>
      <c r="H94" s="4"/>
      <c r="I94" s="4"/>
      <c r="J94" s="4"/>
      <c r="K94" s="4"/>
      <c r="L94" s="4"/>
      <c r="M94" s="4"/>
      <c r="N94" s="7"/>
      <c r="O94" s="4"/>
      <c r="R94" s="4"/>
      <c r="S94" s="4"/>
      <c r="T94" s="4"/>
      <c r="U94" s="4"/>
      <c r="V94" s="4"/>
      <c r="W94" s="4"/>
      <c r="X94" s="4"/>
      <c r="Y94" s="4"/>
      <c r="Z94" s="4"/>
      <c r="AA94" s="4"/>
      <c r="AB94" s="4"/>
    </row>
    <row r="95" spans="1:28" x14ac:dyDescent="0.15">
      <c r="A95" s="4"/>
      <c r="B95" s="4"/>
      <c r="C95" s="4"/>
      <c r="D95" s="4"/>
      <c r="E95" s="19"/>
      <c r="F95" s="19"/>
      <c r="G95" s="4"/>
      <c r="H95" s="4"/>
      <c r="I95" s="4"/>
      <c r="J95" s="4"/>
      <c r="K95" s="4"/>
      <c r="L95" s="4"/>
      <c r="M95" s="4"/>
      <c r="N95" s="7"/>
      <c r="O95" s="4"/>
      <c r="R95" s="4"/>
      <c r="S95" s="4"/>
      <c r="T95" s="4"/>
      <c r="U95" s="4"/>
      <c r="V95" s="4"/>
      <c r="W95" s="4"/>
      <c r="X95" s="4"/>
      <c r="Y95" s="4"/>
      <c r="Z95" s="4"/>
      <c r="AA95" s="4"/>
      <c r="AB95" s="4"/>
    </row>
    <row r="96" spans="1:28" x14ac:dyDescent="0.15">
      <c r="A96" s="4"/>
      <c r="B96" s="4"/>
      <c r="C96" s="4"/>
      <c r="D96" s="4"/>
      <c r="E96" s="19"/>
      <c r="F96" s="19"/>
      <c r="G96" s="4"/>
      <c r="H96" s="4"/>
      <c r="I96" s="4"/>
      <c r="J96" s="4"/>
      <c r="K96" s="4"/>
      <c r="L96" s="4"/>
      <c r="M96" s="4"/>
      <c r="N96" s="7"/>
      <c r="O96" s="4"/>
      <c r="R96" s="4"/>
      <c r="S96" s="4"/>
      <c r="T96" s="4"/>
      <c r="U96" s="4"/>
      <c r="V96" s="4"/>
      <c r="W96" s="4"/>
      <c r="X96" s="4"/>
      <c r="Y96" s="4"/>
      <c r="Z96" s="4"/>
      <c r="AA96" s="4"/>
      <c r="AB96" s="4"/>
    </row>
    <row r="97" spans="1:28" x14ac:dyDescent="0.15">
      <c r="A97" s="4"/>
      <c r="B97" s="4"/>
      <c r="C97" s="4"/>
      <c r="D97" s="4"/>
      <c r="E97" s="19"/>
      <c r="F97" s="19"/>
      <c r="G97" s="4"/>
      <c r="H97" s="4"/>
      <c r="I97" s="4"/>
      <c r="J97" s="4"/>
      <c r="K97" s="4"/>
      <c r="L97" s="4"/>
      <c r="M97" s="4"/>
      <c r="N97" s="7"/>
      <c r="O97" s="4"/>
      <c r="R97" s="4"/>
      <c r="S97" s="4"/>
      <c r="T97" s="4"/>
      <c r="U97" s="4"/>
      <c r="V97" s="4"/>
      <c r="W97" s="4"/>
      <c r="X97" s="4"/>
      <c r="Y97" s="4"/>
      <c r="Z97" s="4"/>
      <c r="AA97" s="4"/>
      <c r="AB97" s="4"/>
    </row>
    <row r="98" spans="1:28" x14ac:dyDescent="0.15">
      <c r="A98" s="4"/>
      <c r="B98" s="4"/>
      <c r="C98" s="4"/>
      <c r="D98" s="4"/>
      <c r="E98" s="19"/>
      <c r="F98" s="19"/>
      <c r="G98" s="4"/>
      <c r="H98" s="4"/>
      <c r="I98" s="4"/>
      <c r="J98" s="4"/>
      <c r="K98" s="4"/>
      <c r="L98" s="4"/>
      <c r="M98" s="4"/>
      <c r="N98" s="7"/>
      <c r="O98" s="4"/>
      <c r="R98" s="4"/>
      <c r="S98" s="4"/>
      <c r="T98" s="4"/>
      <c r="U98" s="4"/>
      <c r="V98" s="4"/>
      <c r="W98" s="4"/>
      <c r="X98" s="4"/>
      <c r="Y98" s="4"/>
      <c r="Z98" s="4"/>
      <c r="AA98" s="4"/>
      <c r="AB98" s="4"/>
    </row>
    <row r="99" spans="1:28" x14ac:dyDescent="0.15">
      <c r="A99" s="4"/>
      <c r="B99" s="4"/>
      <c r="C99" s="4"/>
      <c r="D99" s="4"/>
      <c r="E99" s="19"/>
      <c r="F99" s="19"/>
      <c r="G99" s="4"/>
      <c r="H99" s="4"/>
      <c r="I99" s="4"/>
      <c r="J99" s="4"/>
      <c r="K99" s="4"/>
      <c r="L99" s="4"/>
      <c r="M99" s="4"/>
      <c r="N99" s="7"/>
      <c r="O99" s="4"/>
      <c r="R99" s="4"/>
      <c r="S99" s="4"/>
      <c r="T99" s="4"/>
      <c r="U99" s="4"/>
      <c r="V99" s="4"/>
      <c r="W99" s="4"/>
      <c r="X99" s="4"/>
      <c r="Y99" s="4"/>
      <c r="Z99" s="4"/>
      <c r="AA99" s="4"/>
      <c r="AB99" s="4"/>
    </row>
    <row r="100" spans="1:28" x14ac:dyDescent="0.15">
      <c r="A100" s="4"/>
      <c r="B100" s="4"/>
      <c r="C100" s="4"/>
      <c r="D100" s="4"/>
      <c r="E100" s="19"/>
      <c r="F100" s="19"/>
      <c r="G100" s="4"/>
      <c r="H100" s="4"/>
      <c r="I100" s="4"/>
      <c r="J100" s="4"/>
      <c r="K100" s="4"/>
      <c r="L100" s="4"/>
      <c r="M100" s="4"/>
      <c r="N100" s="7"/>
      <c r="O100" s="4"/>
      <c r="R100" s="4"/>
      <c r="S100" s="4"/>
      <c r="T100" s="4"/>
      <c r="U100" s="4"/>
      <c r="V100" s="4"/>
      <c r="W100" s="4"/>
      <c r="X100" s="4"/>
      <c r="Y100" s="4"/>
      <c r="Z100" s="4"/>
      <c r="AA100" s="4"/>
      <c r="AB100" s="4"/>
    </row>
    <row r="101" spans="1:28" x14ac:dyDescent="0.15">
      <c r="A101" s="4"/>
      <c r="B101" s="4"/>
      <c r="C101" s="4"/>
      <c r="D101" s="4"/>
      <c r="E101" s="19"/>
      <c r="F101" s="19"/>
      <c r="G101" s="4"/>
      <c r="H101" s="4"/>
      <c r="I101" s="4"/>
      <c r="J101" s="4"/>
      <c r="K101" s="4"/>
      <c r="L101" s="4"/>
      <c r="M101" s="4"/>
      <c r="N101" s="7"/>
      <c r="O101" s="4"/>
      <c r="R101" s="4"/>
      <c r="S101" s="4"/>
      <c r="T101" s="4"/>
      <c r="U101" s="4"/>
      <c r="V101" s="4"/>
      <c r="W101" s="4"/>
      <c r="X101" s="4"/>
      <c r="Y101" s="4"/>
      <c r="Z101" s="4"/>
      <c r="AA101" s="4"/>
      <c r="AB101" s="4"/>
    </row>
    <row r="102" spans="1:28" x14ac:dyDescent="0.15">
      <c r="A102" s="4"/>
      <c r="B102" s="4"/>
      <c r="C102" s="4"/>
      <c r="D102" s="4"/>
      <c r="E102" s="19"/>
      <c r="F102" s="19"/>
      <c r="G102" s="4"/>
      <c r="H102" s="4"/>
      <c r="I102" s="4"/>
      <c r="J102" s="4"/>
      <c r="K102" s="4"/>
      <c r="L102" s="4"/>
      <c r="M102" s="4"/>
      <c r="N102" s="7"/>
      <c r="O102" s="4"/>
      <c r="R102" s="4"/>
      <c r="S102" s="4"/>
      <c r="T102" s="4"/>
      <c r="U102" s="4"/>
      <c r="V102" s="4"/>
      <c r="W102" s="4"/>
      <c r="X102" s="4"/>
      <c r="Y102" s="4"/>
      <c r="Z102" s="4"/>
      <c r="AA102" s="4"/>
      <c r="AB102" s="4"/>
    </row>
    <row r="103" spans="1:28" x14ac:dyDescent="0.15">
      <c r="A103" s="4"/>
      <c r="B103" s="4"/>
      <c r="C103" s="4"/>
      <c r="D103" s="4"/>
      <c r="E103" s="19"/>
      <c r="F103" s="19"/>
      <c r="G103" s="4"/>
      <c r="H103" s="4"/>
      <c r="I103" s="4"/>
      <c r="J103" s="4"/>
      <c r="K103" s="4"/>
      <c r="L103" s="4"/>
      <c r="M103" s="4"/>
      <c r="N103" s="7"/>
      <c r="O103" s="4"/>
      <c r="R103" s="4"/>
      <c r="S103" s="4"/>
      <c r="T103" s="4"/>
      <c r="U103" s="4"/>
      <c r="V103" s="4"/>
      <c r="W103" s="4"/>
      <c r="X103" s="4"/>
      <c r="Y103" s="4"/>
      <c r="Z103" s="4"/>
      <c r="AA103" s="4"/>
      <c r="AB103" s="4"/>
    </row>
    <row r="104" spans="1:28" x14ac:dyDescent="0.15">
      <c r="A104" s="4"/>
      <c r="B104" s="4"/>
      <c r="C104" s="4"/>
      <c r="D104" s="4"/>
      <c r="E104" s="19"/>
      <c r="F104" s="19"/>
      <c r="G104" s="4"/>
      <c r="H104" s="4"/>
      <c r="I104" s="4"/>
      <c r="J104" s="4"/>
      <c r="K104" s="4"/>
      <c r="L104" s="4"/>
      <c r="M104" s="4"/>
      <c r="N104" s="7"/>
      <c r="O104" s="4"/>
      <c r="R104" s="4"/>
      <c r="S104" s="4"/>
      <c r="T104" s="4"/>
      <c r="U104" s="4"/>
      <c r="V104" s="4"/>
      <c r="W104" s="4"/>
      <c r="X104" s="4"/>
      <c r="Y104" s="4"/>
      <c r="Z104" s="4"/>
      <c r="AA104" s="4"/>
      <c r="AB104" s="4"/>
    </row>
    <row r="105" spans="1:28" x14ac:dyDescent="0.15">
      <c r="A105" s="4"/>
      <c r="B105" s="4"/>
      <c r="C105" s="4"/>
      <c r="D105" s="4"/>
      <c r="E105" s="19"/>
      <c r="F105" s="19"/>
      <c r="G105" s="4"/>
      <c r="H105" s="4"/>
      <c r="I105" s="4"/>
      <c r="J105" s="4"/>
      <c r="K105" s="4"/>
      <c r="L105" s="4"/>
      <c r="M105" s="4"/>
      <c r="N105" s="7"/>
      <c r="O105" s="4"/>
      <c r="R105" s="4"/>
      <c r="S105" s="4"/>
      <c r="T105" s="4"/>
      <c r="U105" s="4"/>
      <c r="V105" s="4"/>
      <c r="W105" s="4"/>
      <c r="X105" s="4"/>
      <c r="Y105" s="4"/>
      <c r="Z105" s="4"/>
      <c r="AA105" s="4"/>
      <c r="AB105" s="4"/>
    </row>
    <row r="106" spans="1:28" x14ac:dyDescent="0.15">
      <c r="A106" s="4"/>
      <c r="B106" s="4"/>
      <c r="C106" s="4"/>
      <c r="D106" s="4"/>
      <c r="E106" s="19"/>
      <c r="F106" s="19"/>
      <c r="G106" s="4"/>
      <c r="H106" s="4"/>
      <c r="I106" s="4"/>
      <c r="J106" s="4"/>
      <c r="K106" s="4"/>
      <c r="L106" s="4"/>
      <c r="M106" s="4"/>
      <c r="N106" s="7"/>
      <c r="O106" s="4"/>
      <c r="R106" s="4"/>
      <c r="S106" s="4"/>
      <c r="T106" s="4"/>
      <c r="U106" s="4"/>
      <c r="V106" s="4"/>
      <c r="W106" s="4"/>
      <c r="X106" s="4"/>
      <c r="Y106" s="4"/>
      <c r="Z106" s="4"/>
      <c r="AA106" s="4"/>
      <c r="AB106" s="4"/>
    </row>
    <row r="107" spans="1:28" x14ac:dyDescent="0.15">
      <c r="A107" s="4"/>
      <c r="B107" s="4"/>
      <c r="C107" s="4"/>
      <c r="D107" s="4"/>
      <c r="E107" s="19"/>
      <c r="F107" s="19"/>
      <c r="G107" s="4"/>
      <c r="H107" s="4"/>
      <c r="I107" s="4"/>
      <c r="J107" s="4"/>
      <c r="K107" s="4"/>
      <c r="L107" s="4"/>
      <c r="M107" s="4"/>
      <c r="N107" s="7"/>
      <c r="O107" s="4"/>
      <c r="R107" s="4"/>
      <c r="S107" s="4"/>
      <c r="T107" s="4"/>
      <c r="U107" s="4"/>
      <c r="V107" s="4"/>
      <c r="W107" s="4"/>
      <c r="X107" s="4"/>
      <c r="Y107" s="4"/>
      <c r="Z107" s="4"/>
      <c r="AA107" s="4"/>
      <c r="AB107" s="4"/>
    </row>
    <row r="108" spans="1:28" x14ac:dyDescent="0.15">
      <c r="A108" s="4"/>
      <c r="B108" s="4"/>
      <c r="C108" s="4"/>
      <c r="D108" s="4"/>
      <c r="E108" s="19"/>
      <c r="F108" s="19"/>
      <c r="G108" s="4"/>
      <c r="H108" s="4"/>
      <c r="I108" s="4"/>
      <c r="J108" s="4"/>
      <c r="K108" s="4"/>
      <c r="L108" s="4"/>
      <c r="M108" s="4"/>
      <c r="N108" s="7"/>
      <c r="O108" s="4"/>
      <c r="R108" s="4"/>
      <c r="S108" s="4"/>
      <c r="T108" s="4"/>
      <c r="U108" s="4"/>
      <c r="V108" s="4"/>
      <c r="W108" s="4"/>
      <c r="X108" s="4"/>
      <c r="Y108" s="4"/>
      <c r="Z108" s="4"/>
      <c r="AA108" s="4"/>
      <c r="AB108" s="4"/>
    </row>
    <row r="109" spans="1:28" x14ac:dyDescent="0.15">
      <c r="A109" s="4"/>
      <c r="B109" s="4"/>
      <c r="C109" s="4"/>
      <c r="D109" s="4"/>
      <c r="E109" s="19"/>
      <c r="F109" s="19"/>
      <c r="G109" s="4"/>
      <c r="H109" s="4"/>
      <c r="I109" s="4"/>
      <c r="J109" s="4"/>
      <c r="K109" s="4"/>
      <c r="L109" s="4"/>
      <c r="M109" s="4"/>
      <c r="N109" s="7"/>
      <c r="O109" s="4"/>
      <c r="R109" s="4"/>
      <c r="S109" s="4"/>
      <c r="T109" s="4"/>
      <c r="U109" s="4"/>
      <c r="V109" s="4"/>
      <c r="W109" s="4"/>
      <c r="X109" s="4"/>
      <c r="Y109" s="4"/>
      <c r="Z109" s="4"/>
      <c r="AA109" s="4"/>
      <c r="AB109" s="4"/>
    </row>
    <row r="110" spans="1:28" x14ac:dyDescent="0.15">
      <c r="A110" s="4"/>
      <c r="B110" s="4"/>
      <c r="C110" s="4"/>
      <c r="D110" s="4"/>
      <c r="E110" s="19"/>
      <c r="F110" s="19"/>
      <c r="G110" s="4"/>
      <c r="H110" s="4"/>
      <c r="I110" s="4"/>
      <c r="J110" s="4"/>
      <c r="K110" s="4"/>
      <c r="L110" s="4"/>
      <c r="M110" s="4"/>
      <c r="N110" s="7"/>
      <c r="O110" s="4"/>
      <c r="R110" s="4"/>
      <c r="S110" s="4"/>
      <c r="T110" s="4"/>
      <c r="U110" s="4"/>
      <c r="V110" s="4"/>
      <c r="W110" s="4"/>
      <c r="X110" s="4"/>
      <c r="Y110" s="4"/>
      <c r="Z110" s="4"/>
      <c r="AA110" s="4"/>
      <c r="AB110" s="4"/>
    </row>
    <row r="111" spans="1:28" x14ac:dyDescent="0.15">
      <c r="A111" s="4"/>
      <c r="B111" s="4"/>
      <c r="C111" s="4"/>
      <c r="D111" s="4"/>
      <c r="E111" s="19"/>
      <c r="F111" s="19"/>
      <c r="G111" s="4"/>
      <c r="H111" s="4"/>
      <c r="I111" s="4"/>
      <c r="J111" s="4"/>
      <c r="K111" s="4"/>
      <c r="L111" s="4"/>
      <c r="M111" s="4"/>
      <c r="N111" s="7"/>
      <c r="O111" s="4"/>
      <c r="R111" s="4"/>
      <c r="S111" s="4"/>
      <c r="T111" s="4"/>
      <c r="U111" s="4"/>
      <c r="V111" s="4"/>
      <c r="W111" s="4"/>
      <c r="X111" s="4"/>
      <c r="Y111" s="4"/>
      <c r="Z111" s="4"/>
      <c r="AA111" s="4"/>
      <c r="AB111" s="4"/>
    </row>
    <row r="112" spans="1:28" x14ac:dyDescent="0.15">
      <c r="A112" s="4"/>
      <c r="B112" s="4"/>
      <c r="C112" s="4"/>
      <c r="D112" s="4"/>
      <c r="E112" s="19"/>
      <c r="F112" s="19"/>
      <c r="G112" s="4"/>
      <c r="H112" s="4"/>
      <c r="I112" s="4"/>
      <c r="J112" s="4"/>
      <c r="K112" s="4"/>
      <c r="L112" s="4"/>
      <c r="M112" s="4"/>
      <c r="N112" s="7"/>
      <c r="O112" s="4"/>
      <c r="R112" s="4"/>
      <c r="S112" s="4"/>
      <c r="T112" s="4"/>
      <c r="U112" s="4"/>
      <c r="V112" s="4"/>
      <c r="W112" s="4"/>
      <c r="X112" s="4"/>
      <c r="Y112" s="4"/>
      <c r="Z112" s="4"/>
      <c r="AA112" s="4"/>
      <c r="AB112" s="4"/>
    </row>
    <row r="113" spans="1:28" x14ac:dyDescent="0.15">
      <c r="A113" s="4"/>
      <c r="B113" s="4"/>
      <c r="C113" s="4"/>
      <c r="D113" s="4"/>
      <c r="E113" s="19"/>
      <c r="F113" s="19"/>
      <c r="G113" s="4"/>
      <c r="H113" s="4"/>
      <c r="I113" s="4"/>
      <c r="J113" s="4"/>
      <c r="K113" s="4"/>
      <c r="L113" s="4"/>
      <c r="M113" s="4"/>
      <c r="N113" s="7"/>
      <c r="O113" s="4"/>
      <c r="R113" s="4"/>
      <c r="S113" s="4"/>
      <c r="T113" s="4"/>
      <c r="U113" s="4"/>
      <c r="V113" s="4"/>
      <c r="W113" s="4"/>
      <c r="X113" s="4"/>
      <c r="Y113" s="4"/>
      <c r="Z113" s="4"/>
      <c r="AA113" s="4"/>
      <c r="AB113" s="4"/>
    </row>
    <row r="114" spans="1:28" x14ac:dyDescent="0.15">
      <c r="A114" s="4"/>
      <c r="B114" s="4"/>
      <c r="C114" s="4"/>
      <c r="D114" s="4"/>
      <c r="E114" s="19"/>
      <c r="F114" s="19"/>
      <c r="G114" s="4"/>
      <c r="H114" s="4"/>
      <c r="I114" s="4"/>
      <c r="J114" s="4"/>
      <c r="K114" s="4"/>
      <c r="L114" s="4"/>
      <c r="M114" s="4"/>
      <c r="N114" s="7"/>
      <c r="O114" s="4"/>
      <c r="R114" s="4"/>
      <c r="S114" s="4"/>
      <c r="T114" s="4"/>
      <c r="U114" s="4"/>
      <c r="V114" s="4"/>
      <c r="W114" s="4"/>
      <c r="X114" s="4"/>
      <c r="Y114" s="4"/>
      <c r="Z114" s="4"/>
      <c r="AA114" s="4"/>
      <c r="AB114" s="4"/>
    </row>
    <row r="115" spans="1:28" x14ac:dyDescent="0.15">
      <c r="A115" s="4"/>
      <c r="B115" s="4"/>
      <c r="C115" s="4"/>
      <c r="D115" s="4"/>
      <c r="E115" s="19"/>
      <c r="F115" s="19"/>
      <c r="G115" s="4"/>
      <c r="H115" s="4"/>
      <c r="I115" s="4"/>
      <c r="J115" s="4"/>
      <c r="K115" s="4"/>
      <c r="L115" s="4"/>
      <c r="M115" s="4"/>
      <c r="N115" s="7"/>
      <c r="O115" s="4"/>
      <c r="R115" s="4"/>
      <c r="S115" s="4"/>
      <c r="T115" s="4"/>
      <c r="U115" s="4"/>
      <c r="V115" s="4"/>
      <c r="W115" s="4"/>
      <c r="X115" s="4"/>
      <c r="Y115" s="4"/>
      <c r="Z115" s="4"/>
      <c r="AA115" s="4"/>
      <c r="AB115" s="4"/>
    </row>
    <row r="116" spans="1:28" x14ac:dyDescent="0.15">
      <c r="A116" s="4"/>
      <c r="B116" s="4"/>
      <c r="C116" s="4"/>
      <c r="D116" s="4"/>
      <c r="E116" s="19"/>
      <c r="F116" s="19"/>
      <c r="G116" s="4"/>
      <c r="H116" s="4"/>
      <c r="I116" s="4"/>
      <c r="J116" s="4"/>
      <c r="K116" s="4"/>
      <c r="L116" s="4"/>
      <c r="M116" s="4"/>
      <c r="N116" s="7"/>
      <c r="O116" s="4"/>
      <c r="R116" s="4"/>
      <c r="S116" s="4"/>
      <c r="T116" s="4"/>
      <c r="U116" s="4"/>
      <c r="V116" s="4"/>
      <c r="W116" s="4"/>
      <c r="X116" s="4"/>
      <c r="Y116" s="4"/>
      <c r="Z116" s="4"/>
      <c r="AA116" s="4"/>
      <c r="AB116" s="4"/>
    </row>
    <row r="117" spans="1:28" x14ac:dyDescent="0.15">
      <c r="A117" s="4"/>
      <c r="B117" s="4"/>
      <c r="C117" s="4"/>
      <c r="D117" s="4"/>
      <c r="E117" s="19"/>
      <c r="F117" s="19"/>
      <c r="G117" s="4"/>
      <c r="H117" s="4"/>
      <c r="I117" s="4"/>
      <c r="J117" s="4"/>
      <c r="K117" s="4"/>
      <c r="L117" s="4"/>
      <c r="M117" s="4"/>
      <c r="N117" s="7"/>
      <c r="O117" s="4"/>
      <c r="R117" s="4"/>
      <c r="S117" s="4"/>
      <c r="T117" s="4"/>
      <c r="U117" s="4"/>
      <c r="V117" s="4"/>
      <c r="W117" s="4"/>
      <c r="X117" s="4"/>
      <c r="Y117" s="4"/>
      <c r="Z117" s="4"/>
      <c r="AA117" s="4"/>
      <c r="AB117" s="4"/>
    </row>
    <row r="118" spans="1:28" x14ac:dyDescent="0.15">
      <c r="A118" s="4"/>
      <c r="B118" s="4"/>
      <c r="C118" s="4"/>
      <c r="D118" s="4"/>
      <c r="E118" s="19"/>
      <c r="F118" s="19"/>
      <c r="G118" s="4"/>
      <c r="H118" s="4"/>
      <c r="I118" s="4"/>
      <c r="J118" s="4"/>
      <c r="K118" s="4"/>
      <c r="L118" s="4"/>
      <c r="M118" s="4"/>
      <c r="N118" s="7"/>
      <c r="O118" s="4"/>
      <c r="R118" s="4"/>
      <c r="S118" s="4"/>
      <c r="T118" s="4"/>
      <c r="U118" s="4"/>
      <c r="V118" s="4"/>
      <c r="W118" s="4"/>
      <c r="X118" s="4"/>
      <c r="Y118" s="4"/>
      <c r="Z118" s="4"/>
      <c r="AA118" s="4"/>
      <c r="AB118" s="4"/>
    </row>
    <row r="119" spans="1:28" x14ac:dyDescent="0.15">
      <c r="A119" s="4"/>
      <c r="B119" s="4"/>
      <c r="C119" s="4"/>
      <c r="D119" s="4"/>
      <c r="E119" s="19"/>
      <c r="F119" s="19"/>
      <c r="G119" s="4"/>
      <c r="H119" s="4"/>
      <c r="I119" s="4"/>
      <c r="J119" s="4"/>
      <c r="K119" s="4"/>
      <c r="L119" s="4"/>
      <c r="M119" s="4"/>
      <c r="N119" s="7"/>
      <c r="O119" s="4"/>
      <c r="R119" s="4"/>
      <c r="S119" s="4"/>
      <c r="T119" s="4"/>
      <c r="U119" s="4"/>
      <c r="V119" s="4"/>
      <c r="W119" s="4"/>
      <c r="X119" s="4"/>
      <c r="Y119" s="4"/>
      <c r="Z119" s="4"/>
      <c r="AA119" s="4"/>
      <c r="AB119" s="4"/>
    </row>
    <row r="120" spans="1:28" x14ac:dyDescent="0.15">
      <c r="A120" s="4"/>
      <c r="B120" s="4"/>
      <c r="C120" s="4"/>
      <c r="D120" s="4"/>
      <c r="E120" s="19"/>
      <c r="F120" s="19"/>
      <c r="G120" s="4"/>
      <c r="H120" s="4"/>
      <c r="I120" s="4"/>
      <c r="J120" s="4"/>
      <c r="K120" s="4"/>
      <c r="L120" s="4"/>
      <c r="M120" s="4"/>
      <c r="N120" s="7"/>
      <c r="O120" s="4"/>
      <c r="R120" s="4"/>
      <c r="S120" s="4"/>
      <c r="T120" s="4"/>
      <c r="U120" s="4"/>
      <c r="V120" s="4"/>
      <c r="W120" s="4"/>
      <c r="X120" s="4"/>
      <c r="Y120" s="4"/>
      <c r="Z120" s="4"/>
      <c r="AA120" s="4"/>
      <c r="AB120" s="4"/>
    </row>
    <row r="121" spans="1:28" x14ac:dyDescent="0.15">
      <c r="A121" s="4"/>
      <c r="B121" s="4"/>
      <c r="C121" s="4"/>
      <c r="D121" s="4"/>
      <c r="E121" s="19"/>
      <c r="F121" s="19"/>
      <c r="G121" s="4"/>
      <c r="H121" s="4"/>
      <c r="I121" s="4"/>
      <c r="J121" s="4"/>
      <c r="K121" s="4"/>
      <c r="L121" s="4"/>
      <c r="M121" s="4"/>
      <c r="N121" s="7"/>
      <c r="O121" s="4"/>
      <c r="R121" s="4"/>
      <c r="S121" s="4"/>
      <c r="T121" s="4"/>
      <c r="U121" s="4"/>
      <c r="V121" s="4"/>
      <c r="W121" s="4"/>
      <c r="X121" s="4"/>
      <c r="Y121" s="4"/>
      <c r="Z121" s="4"/>
      <c r="AA121" s="4"/>
      <c r="AB121" s="4"/>
    </row>
    <row r="122" spans="1:28" x14ac:dyDescent="0.15">
      <c r="A122" s="4"/>
      <c r="B122" s="4"/>
      <c r="C122" s="4"/>
      <c r="D122" s="4"/>
      <c r="E122" s="19"/>
      <c r="F122" s="19"/>
      <c r="G122" s="4"/>
      <c r="H122" s="4"/>
      <c r="I122" s="4"/>
      <c r="J122" s="4"/>
      <c r="K122" s="4"/>
      <c r="L122" s="4"/>
      <c r="M122" s="4"/>
      <c r="N122" s="7"/>
      <c r="O122" s="4"/>
      <c r="R122" s="4"/>
      <c r="S122" s="4"/>
      <c r="T122" s="4"/>
      <c r="U122" s="4"/>
      <c r="V122" s="4"/>
      <c r="W122" s="4"/>
      <c r="X122" s="4"/>
      <c r="Y122" s="4"/>
      <c r="Z122" s="4"/>
      <c r="AA122" s="4"/>
      <c r="AB122" s="4"/>
    </row>
    <row r="123" spans="1:28" x14ac:dyDescent="0.15">
      <c r="A123" s="4"/>
      <c r="B123" s="4"/>
      <c r="C123" s="4"/>
      <c r="D123" s="4"/>
      <c r="E123" s="19"/>
      <c r="F123" s="19"/>
      <c r="G123" s="4"/>
      <c r="H123" s="4"/>
      <c r="I123" s="4"/>
      <c r="J123" s="4"/>
      <c r="K123" s="4"/>
      <c r="L123" s="4"/>
      <c r="M123" s="4"/>
      <c r="N123" s="7"/>
      <c r="O123" s="4"/>
      <c r="R123" s="4"/>
      <c r="S123" s="4"/>
      <c r="T123" s="4"/>
      <c r="U123" s="4"/>
      <c r="V123" s="4"/>
      <c r="W123" s="4"/>
      <c r="X123" s="4"/>
      <c r="Y123" s="4"/>
      <c r="Z123" s="4"/>
      <c r="AA123" s="4"/>
      <c r="AB123" s="4"/>
    </row>
    <row r="124" spans="1:28" x14ac:dyDescent="0.15">
      <c r="A124" s="4"/>
      <c r="B124" s="4"/>
      <c r="C124" s="4"/>
      <c r="D124" s="4"/>
      <c r="E124" s="19"/>
      <c r="F124" s="19"/>
      <c r="G124" s="4"/>
      <c r="H124" s="4"/>
      <c r="I124" s="4"/>
      <c r="J124" s="4"/>
      <c r="K124" s="4"/>
      <c r="L124" s="4"/>
      <c r="M124" s="4"/>
      <c r="N124" s="7"/>
      <c r="O124" s="4"/>
      <c r="R124" s="4"/>
      <c r="S124" s="4"/>
      <c r="T124" s="4"/>
      <c r="U124" s="4"/>
      <c r="V124" s="4"/>
      <c r="W124" s="4"/>
      <c r="X124" s="4"/>
      <c r="Y124" s="4"/>
      <c r="Z124" s="4"/>
      <c r="AA124" s="4"/>
      <c r="AB124" s="4"/>
    </row>
    <row r="125" spans="1:28" x14ac:dyDescent="0.15">
      <c r="A125" s="4"/>
      <c r="B125" s="4"/>
      <c r="C125" s="4"/>
      <c r="D125" s="4"/>
      <c r="E125" s="19"/>
      <c r="F125" s="19"/>
      <c r="G125" s="4"/>
      <c r="H125" s="4"/>
      <c r="I125" s="4"/>
      <c r="J125" s="4"/>
      <c r="K125" s="4"/>
      <c r="L125" s="4"/>
      <c r="M125" s="4"/>
      <c r="N125" s="7"/>
      <c r="O125" s="4"/>
      <c r="R125" s="4"/>
      <c r="S125" s="4"/>
      <c r="T125" s="4"/>
      <c r="U125" s="4"/>
      <c r="V125" s="4"/>
      <c r="W125" s="4"/>
      <c r="X125" s="4"/>
      <c r="Y125" s="4"/>
      <c r="Z125" s="4"/>
      <c r="AA125" s="4"/>
      <c r="AB125" s="4"/>
    </row>
    <row r="126" spans="1:28" x14ac:dyDescent="0.15">
      <c r="A126" s="4"/>
      <c r="B126" s="4"/>
      <c r="C126" s="4"/>
      <c r="D126" s="4"/>
      <c r="E126" s="19"/>
      <c r="F126" s="19"/>
      <c r="G126" s="4"/>
      <c r="H126" s="4"/>
      <c r="I126" s="4"/>
      <c r="J126" s="4"/>
      <c r="K126" s="4"/>
      <c r="L126" s="4"/>
      <c r="M126" s="4"/>
      <c r="N126" s="7"/>
      <c r="O126" s="4"/>
      <c r="R126" s="4"/>
      <c r="S126" s="4"/>
      <c r="T126" s="4"/>
      <c r="U126" s="4"/>
      <c r="V126" s="4"/>
      <c r="W126" s="4"/>
      <c r="X126" s="4"/>
      <c r="Y126" s="4"/>
      <c r="Z126" s="4"/>
      <c r="AA126" s="4"/>
      <c r="AB126" s="4"/>
    </row>
    <row r="127" spans="1:28" x14ac:dyDescent="0.15">
      <c r="A127" s="4"/>
      <c r="B127" s="4"/>
      <c r="C127" s="4"/>
      <c r="D127" s="4"/>
      <c r="E127" s="19"/>
      <c r="F127" s="19"/>
      <c r="G127" s="4"/>
      <c r="H127" s="4"/>
      <c r="I127" s="4"/>
      <c r="J127" s="4"/>
      <c r="K127" s="4"/>
      <c r="L127" s="4"/>
      <c r="M127" s="4"/>
      <c r="N127" s="7"/>
      <c r="O127" s="4"/>
      <c r="R127" s="4"/>
      <c r="S127" s="4"/>
      <c r="T127" s="4"/>
      <c r="U127" s="4"/>
      <c r="V127" s="4"/>
      <c r="W127" s="4"/>
      <c r="X127" s="4"/>
      <c r="Y127" s="4"/>
      <c r="Z127" s="4"/>
      <c r="AA127" s="4"/>
      <c r="AB127" s="4"/>
    </row>
    <row r="128" spans="1:28" x14ac:dyDescent="0.15">
      <c r="A128" s="4"/>
      <c r="B128" s="4"/>
      <c r="C128" s="4"/>
      <c r="D128" s="4"/>
      <c r="E128" s="19"/>
      <c r="F128" s="19"/>
      <c r="G128" s="4"/>
      <c r="H128" s="4"/>
      <c r="I128" s="4"/>
      <c r="J128" s="4"/>
      <c r="K128" s="4"/>
      <c r="L128" s="4"/>
      <c r="M128" s="4"/>
      <c r="N128" s="7"/>
      <c r="O128" s="4"/>
      <c r="R128" s="4"/>
      <c r="S128" s="4"/>
      <c r="T128" s="4"/>
      <c r="U128" s="4"/>
      <c r="V128" s="4"/>
      <c r="W128" s="4"/>
      <c r="X128" s="4"/>
      <c r="Y128" s="4"/>
      <c r="Z128" s="4"/>
      <c r="AA128" s="4"/>
      <c r="AB128" s="4"/>
    </row>
    <row r="129" spans="1:28" x14ac:dyDescent="0.15">
      <c r="A129" s="4"/>
      <c r="B129" s="4"/>
      <c r="C129" s="4"/>
      <c r="D129" s="4"/>
      <c r="E129" s="19"/>
      <c r="F129" s="19"/>
      <c r="G129" s="4"/>
      <c r="H129" s="4"/>
      <c r="I129" s="4"/>
      <c r="J129" s="4"/>
      <c r="K129" s="4"/>
      <c r="L129" s="4"/>
      <c r="M129" s="4"/>
      <c r="N129" s="7"/>
      <c r="O129" s="4"/>
      <c r="R129" s="4"/>
      <c r="S129" s="4"/>
      <c r="T129" s="4"/>
      <c r="U129" s="4"/>
      <c r="V129" s="4"/>
      <c r="W129" s="4"/>
      <c r="X129" s="4"/>
      <c r="Y129" s="4"/>
      <c r="Z129" s="4"/>
      <c r="AA129" s="4"/>
      <c r="AB129" s="4"/>
    </row>
    <row r="130" spans="1:28" x14ac:dyDescent="0.15">
      <c r="A130" s="4"/>
      <c r="B130" s="4"/>
      <c r="C130" s="4"/>
      <c r="D130" s="4"/>
      <c r="E130" s="19"/>
      <c r="F130" s="19"/>
      <c r="G130" s="4"/>
      <c r="H130" s="4"/>
      <c r="I130" s="4"/>
      <c r="J130" s="4"/>
      <c r="K130" s="4"/>
      <c r="L130" s="4"/>
      <c r="M130" s="4"/>
      <c r="N130" s="7"/>
      <c r="O130" s="4"/>
      <c r="R130" s="4"/>
      <c r="S130" s="4"/>
      <c r="T130" s="4"/>
      <c r="U130" s="4"/>
      <c r="V130" s="4"/>
      <c r="W130" s="4"/>
      <c r="X130" s="4"/>
      <c r="Y130" s="4"/>
      <c r="Z130" s="4"/>
      <c r="AA130" s="4"/>
      <c r="AB130" s="4"/>
    </row>
    <row r="131" spans="1:28" x14ac:dyDescent="0.15">
      <c r="A131" s="4"/>
      <c r="B131" s="4"/>
      <c r="C131" s="4"/>
      <c r="D131" s="4"/>
      <c r="E131" s="19"/>
      <c r="F131" s="19"/>
      <c r="G131" s="4"/>
      <c r="H131" s="4"/>
      <c r="I131" s="4"/>
      <c r="J131" s="4"/>
      <c r="K131" s="4"/>
      <c r="L131" s="4"/>
      <c r="M131" s="4"/>
      <c r="N131" s="7"/>
      <c r="O131" s="4"/>
      <c r="R131" s="4"/>
      <c r="S131" s="4"/>
      <c r="T131" s="4"/>
      <c r="U131" s="4"/>
      <c r="V131" s="4"/>
      <c r="W131" s="4"/>
      <c r="X131" s="4"/>
      <c r="Y131" s="4"/>
      <c r="Z131" s="4"/>
      <c r="AA131" s="4"/>
      <c r="AB131" s="4"/>
    </row>
    <row r="132" spans="1:28" x14ac:dyDescent="0.15">
      <c r="A132" s="4"/>
      <c r="B132" s="4"/>
      <c r="C132" s="4"/>
      <c r="D132" s="4"/>
      <c r="E132" s="19"/>
      <c r="F132" s="19"/>
      <c r="G132" s="4"/>
      <c r="H132" s="4"/>
      <c r="I132" s="4"/>
      <c r="J132" s="4"/>
      <c r="K132" s="4"/>
      <c r="L132" s="4"/>
      <c r="M132" s="4"/>
      <c r="N132" s="7"/>
      <c r="O132" s="4"/>
      <c r="R132" s="4"/>
      <c r="S132" s="4"/>
      <c r="T132" s="4"/>
      <c r="U132" s="4"/>
      <c r="V132" s="4"/>
      <c r="W132" s="4"/>
      <c r="X132" s="4"/>
      <c r="Y132" s="4"/>
      <c r="Z132" s="4"/>
      <c r="AA132" s="4"/>
      <c r="AB132" s="4"/>
    </row>
    <row r="133" spans="1:28" x14ac:dyDescent="0.15">
      <c r="A133" s="4"/>
      <c r="B133" s="4"/>
      <c r="C133" s="4"/>
      <c r="D133" s="4"/>
      <c r="E133" s="19"/>
      <c r="F133" s="19"/>
      <c r="G133" s="4"/>
      <c r="H133" s="4"/>
      <c r="I133" s="4"/>
      <c r="J133" s="4"/>
      <c r="K133" s="4"/>
      <c r="L133" s="4"/>
      <c r="M133" s="4"/>
      <c r="N133" s="7"/>
      <c r="O133" s="4"/>
      <c r="R133" s="4"/>
      <c r="S133" s="4"/>
      <c r="T133" s="4"/>
      <c r="U133" s="4"/>
      <c r="V133" s="4"/>
      <c r="W133" s="4"/>
      <c r="X133" s="4"/>
      <c r="Y133" s="4"/>
      <c r="Z133" s="4"/>
      <c r="AA133" s="4"/>
      <c r="AB133" s="4"/>
    </row>
    <row r="134" spans="1:28" x14ac:dyDescent="0.15">
      <c r="A134" s="4"/>
      <c r="B134" s="4"/>
      <c r="C134" s="4"/>
      <c r="D134" s="4"/>
      <c r="E134" s="19"/>
      <c r="F134" s="19"/>
      <c r="G134" s="4"/>
      <c r="H134" s="4"/>
      <c r="I134" s="4"/>
      <c r="J134" s="4"/>
      <c r="K134" s="4"/>
      <c r="L134" s="4"/>
      <c r="M134" s="4"/>
      <c r="N134" s="7"/>
      <c r="O134" s="4"/>
      <c r="R134" s="4"/>
      <c r="S134" s="4"/>
      <c r="T134" s="4"/>
      <c r="U134" s="4"/>
      <c r="V134" s="4"/>
      <c r="W134" s="4"/>
      <c r="X134" s="4"/>
      <c r="Y134" s="4"/>
      <c r="Z134" s="4"/>
      <c r="AA134" s="4"/>
      <c r="AB134" s="4"/>
    </row>
    <row r="135" spans="1:28" x14ac:dyDescent="0.15">
      <c r="A135" s="4"/>
      <c r="B135" s="4"/>
      <c r="C135" s="4"/>
      <c r="D135" s="4"/>
      <c r="E135" s="19"/>
      <c r="F135" s="19"/>
      <c r="G135" s="4"/>
      <c r="H135" s="4"/>
      <c r="I135" s="4"/>
      <c r="J135" s="4"/>
      <c r="K135" s="4"/>
      <c r="L135" s="4"/>
      <c r="M135" s="4"/>
      <c r="N135" s="7"/>
      <c r="O135" s="4"/>
      <c r="R135" s="4"/>
      <c r="S135" s="4"/>
      <c r="T135" s="4"/>
      <c r="U135" s="4"/>
      <c r="V135" s="4"/>
      <c r="W135" s="4"/>
      <c r="X135" s="4"/>
      <c r="Y135" s="4"/>
      <c r="Z135" s="4"/>
      <c r="AA135" s="4"/>
      <c r="AB135" s="4"/>
    </row>
    <row r="136" spans="1:28" x14ac:dyDescent="0.15">
      <c r="A136" s="4"/>
      <c r="B136" s="4"/>
      <c r="C136" s="4"/>
      <c r="D136" s="4"/>
      <c r="E136" s="19"/>
      <c r="F136" s="19"/>
      <c r="G136" s="4"/>
      <c r="H136" s="4"/>
      <c r="I136" s="4"/>
      <c r="J136" s="4"/>
      <c r="K136" s="4"/>
      <c r="L136" s="4"/>
      <c r="M136" s="4"/>
      <c r="N136" s="7"/>
      <c r="O136" s="4"/>
      <c r="R136" s="4"/>
      <c r="S136" s="4"/>
      <c r="T136" s="4"/>
      <c r="U136" s="4"/>
      <c r="V136" s="4"/>
      <c r="W136" s="4"/>
      <c r="X136" s="4"/>
      <c r="Y136" s="4"/>
      <c r="Z136" s="4"/>
      <c r="AA136" s="4"/>
      <c r="AB136" s="4"/>
    </row>
    <row r="137" spans="1:28" x14ac:dyDescent="0.15">
      <c r="A137" s="4"/>
      <c r="B137" s="4"/>
      <c r="C137" s="4"/>
      <c r="D137" s="4"/>
      <c r="E137" s="19"/>
      <c r="F137" s="19"/>
      <c r="G137" s="4"/>
      <c r="H137" s="4"/>
      <c r="I137" s="4"/>
      <c r="J137" s="4"/>
      <c r="K137" s="4"/>
      <c r="L137" s="4"/>
      <c r="M137" s="4"/>
      <c r="N137" s="7"/>
      <c r="O137" s="4"/>
      <c r="R137" s="4"/>
      <c r="S137" s="4"/>
      <c r="T137" s="4"/>
      <c r="U137" s="4"/>
      <c r="V137" s="4"/>
      <c r="W137" s="4"/>
      <c r="X137" s="4"/>
      <c r="Y137" s="4"/>
      <c r="Z137" s="4"/>
      <c r="AA137" s="4"/>
      <c r="AB137" s="4"/>
    </row>
    <row r="138" spans="1:28" x14ac:dyDescent="0.15">
      <c r="A138" s="4"/>
      <c r="B138" s="4"/>
      <c r="C138" s="4"/>
      <c r="D138" s="4"/>
      <c r="E138" s="19"/>
      <c r="F138" s="19"/>
      <c r="G138" s="4"/>
      <c r="H138" s="4"/>
      <c r="I138" s="4"/>
      <c r="J138" s="4"/>
      <c r="K138" s="4"/>
      <c r="L138" s="4"/>
      <c r="M138" s="4"/>
      <c r="N138" s="7"/>
      <c r="O138" s="4"/>
      <c r="R138" s="4"/>
      <c r="S138" s="4"/>
      <c r="T138" s="4"/>
      <c r="U138" s="4"/>
      <c r="V138" s="4"/>
      <c r="W138" s="4"/>
      <c r="X138" s="4"/>
      <c r="Y138" s="4"/>
      <c r="Z138" s="4"/>
      <c r="AA138" s="4"/>
      <c r="AB138" s="4"/>
    </row>
    <row r="139" spans="1:28" x14ac:dyDescent="0.15">
      <c r="A139" s="4"/>
      <c r="B139" s="4"/>
      <c r="C139" s="4"/>
      <c r="D139" s="4"/>
      <c r="E139" s="19"/>
      <c r="F139" s="19"/>
      <c r="G139" s="4"/>
      <c r="H139" s="4"/>
      <c r="I139" s="4"/>
      <c r="J139" s="4"/>
      <c r="K139" s="4"/>
      <c r="L139" s="4"/>
      <c r="M139" s="4"/>
      <c r="N139" s="7"/>
      <c r="O139" s="4"/>
      <c r="R139" s="4"/>
      <c r="S139" s="4"/>
      <c r="T139" s="4"/>
      <c r="U139" s="4"/>
      <c r="V139" s="4"/>
      <c r="W139" s="4"/>
      <c r="X139" s="4"/>
      <c r="Y139" s="4"/>
      <c r="Z139" s="4"/>
      <c r="AA139" s="4"/>
      <c r="AB139" s="4"/>
    </row>
    <row r="140" spans="1:28" x14ac:dyDescent="0.15">
      <c r="A140" s="4"/>
      <c r="B140" s="4"/>
      <c r="C140" s="4"/>
      <c r="D140" s="4"/>
      <c r="E140" s="19"/>
      <c r="F140" s="19"/>
      <c r="G140" s="4"/>
      <c r="H140" s="4"/>
      <c r="I140" s="4"/>
      <c r="J140" s="4"/>
      <c r="K140" s="4"/>
      <c r="L140" s="4"/>
      <c r="M140" s="4"/>
      <c r="N140" s="7"/>
      <c r="O140" s="4"/>
      <c r="R140" s="4"/>
      <c r="S140" s="4"/>
      <c r="T140" s="4"/>
      <c r="U140" s="4"/>
      <c r="V140" s="4"/>
      <c r="W140" s="4"/>
      <c r="X140" s="4"/>
      <c r="Y140" s="4"/>
      <c r="Z140" s="4"/>
      <c r="AA140" s="4"/>
      <c r="AB140" s="4"/>
    </row>
    <row r="141" spans="1:28" x14ac:dyDescent="0.15">
      <c r="A141" s="4"/>
      <c r="B141" s="4"/>
      <c r="C141" s="4"/>
      <c r="D141" s="4"/>
      <c r="E141" s="19"/>
      <c r="F141" s="19"/>
      <c r="G141" s="4"/>
      <c r="H141" s="4"/>
      <c r="I141" s="4"/>
      <c r="J141" s="4"/>
      <c r="K141" s="4"/>
      <c r="L141" s="4"/>
      <c r="M141" s="4"/>
      <c r="N141" s="7"/>
      <c r="O141" s="4"/>
      <c r="R141" s="4"/>
      <c r="S141" s="4"/>
      <c r="T141" s="4"/>
      <c r="U141" s="4"/>
      <c r="V141" s="4"/>
      <c r="W141" s="4"/>
      <c r="X141" s="4"/>
      <c r="Y141" s="4"/>
      <c r="Z141" s="4"/>
      <c r="AA141" s="4"/>
      <c r="AB141" s="4"/>
    </row>
    <row r="142" spans="1:28" x14ac:dyDescent="0.15">
      <c r="A142" s="4"/>
      <c r="B142" s="4"/>
      <c r="C142" s="4"/>
      <c r="D142" s="4"/>
      <c r="E142" s="19"/>
      <c r="F142" s="19"/>
      <c r="G142" s="4"/>
      <c r="H142" s="4"/>
      <c r="I142" s="4"/>
      <c r="J142" s="4"/>
      <c r="K142" s="4"/>
      <c r="L142" s="4"/>
      <c r="M142" s="4"/>
      <c r="N142" s="7"/>
      <c r="O142" s="4"/>
      <c r="R142" s="4"/>
      <c r="S142" s="4"/>
      <c r="T142" s="4"/>
      <c r="U142" s="4"/>
      <c r="V142" s="4"/>
      <c r="W142" s="4"/>
      <c r="X142" s="4"/>
      <c r="Y142" s="4"/>
      <c r="Z142" s="4"/>
      <c r="AA142" s="4"/>
      <c r="AB142" s="4"/>
    </row>
    <row r="143" spans="1:28" x14ac:dyDescent="0.15">
      <c r="A143" s="4"/>
      <c r="B143" s="4"/>
      <c r="C143" s="4"/>
      <c r="D143" s="4"/>
      <c r="E143" s="19"/>
      <c r="F143" s="19"/>
      <c r="G143" s="4"/>
      <c r="H143" s="4"/>
      <c r="I143" s="4"/>
      <c r="J143" s="4"/>
      <c r="K143" s="4"/>
      <c r="L143" s="4"/>
      <c r="M143" s="4"/>
      <c r="N143" s="7"/>
      <c r="O143" s="4"/>
      <c r="R143" s="4"/>
      <c r="S143" s="4"/>
      <c r="T143" s="4"/>
      <c r="U143" s="4"/>
      <c r="V143" s="4"/>
      <c r="W143" s="4"/>
      <c r="X143" s="4"/>
      <c r="Y143" s="4"/>
      <c r="Z143" s="4"/>
      <c r="AA143" s="4"/>
      <c r="AB143" s="4"/>
    </row>
    <row r="144" spans="1:28" x14ac:dyDescent="0.15">
      <c r="A144" s="4"/>
      <c r="B144" s="4"/>
      <c r="C144" s="4"/>
      <c r="D144" s="4"/>
      <c r="E144" s="19"/>
      <c r="F144" s="19"/>
      <c r="G144" s="4"/>
      <c r="H144" s="4"/>
      <c r="I144" s="4"/>
      <c r="J144" s="4"/>
      <c r="K144" s="4"/>
      <c r="L144" s="4"/>
      <c r="M144" s="4"/>
      <c r="N144" s="7"/>
      <c r="O144" s="4"/>
      <c r="R144" s="4"/>
      <c r="S144" s="4"/>
      <c r="T144" s="4"/>
      <c r="U144" s="4"/>
      <c r="V144" s="4"/>
      <c r="W144" s="4"/>
      <c r="X144" s="4"/>
      <c r="Y144" s="4"/>
      <c r="Z144" s="4"/>
      <c r="AA144" s="4"/>
      <c r="AB144" s="4"/>
    </row>
    <row r="145" spans="1:28" x14ac:dyDescent="0.15">
      <c r="A145" s="4"/>
      <c r="B145" s="4"/>
      <c r="C145" s="4"/>
      <c r="D145" s="4"/>
      <c r="E145" s="19"/>
      <c r="F145" s="19"/>
      <c r="G145" s="4"/>
      <c r="H145" s="4"/>
      <c r="I145" s="4"/>
      <c r="J145" s="4"/>
      <c r="K145" s="4"/>
      <c r="L145" s="4"/>
      <c r="M145" s="4"/>
      <c r="N145" s="7"/>
      <c r="O145" s="4"/>
      <c r="R145" s="4"/>
      <c r="S145" s="4"/>
      <c r="T145" s="4"/>
      <c r="U145" s="4"/>
      <c r="V145" s="4"/>
      <c r="W145" s="4"/>
      <c r="X145" s="4"/>
      <c r="Y145" s="4"/>
      <c r="Z145" s="4"/>
      <c r="AA145" s="4"/>
      <c r="AB145" s="4"/>
    </row>
    <row r="146" spans="1:28" x14ac:dyDescent="0.15">
      <c r="A146" s="4"/>
      <c r="B146" s="4"/>
      <c r="C146" s="4"/>
      <c r="D146" s="4"/>
      <c r="E146" s="19"/>
      <c r="F146" s="19"/>
      <c r="G146" s="4"/>
      <c r="H146" s="4"/>
      <c r="I146" s="4"/>
      <c r="J146" s="4"/>
      <c r="K146" s="4"/>
      <c r="L146" s="4"/>
      <c r="M146" s="4"/>
      <c r="N146" s="7"/>
      <c r="O146" s="4"/>
      <c r="R146" s="4"/>
      <c r="S146" s="4"/>
      <c r="T146" s="4"/>
      <c r="U146" s="4"/>
      <c r="V146" s="4"/>
      <c r="W146" s="4"/>
      <c r="X146" s="4"/>
      <c r="Y146" s="4"/>
      <c r="Z146" s="4"/>
      <c r="AA146" s="4"/>
      <c r="AB146" s="4"/>
    </row>
    <row r="147" spans="1:28" x14ac:dyDescent="0.15">
      <c r="A147" s="4"/>
      <c r="B147" s="4"/>
      <c r="C147" s="4"/>
      <c r="D147" s="4"/>
      <c r="E147" s="19"/>
      <c r="F147" s="19"/>
      <c r="G147" s="4"/>
      <c r="H147" s="4"/>
      <c r="I147" s="4"/>
      <c r="J147" s="4"/>
      <c r="K147" s="4"/>
      <c r="L147" s="4"/>
      <c r="M147" s="4"/>
      <c r="N147" s="7"/>
      <c r="O147" s="4"/>
      <c r="R147" s="4"/>
      <c r="S147" s="4"/>
      <c r="T147" s="4"/>
      <c r="U147" s="4"/>
      <c r="V147" s="4"/>
      <c r="W147" s="4"/>
      <c r="X147" s="4"/>
      <c r="Y147" s="4"/>
      <c r="Z147" s="4"/>
      <c r="AA147" s="4"/>
      <c r="AB147" s="4"/>
    </row>
    <row r="148" spans="1:28" x14ac:dyDescent="0.15">
      <c r="A148" s="4"/>
      <c r="B148" s="4"/>
      <c r="C148" s="4"/>
      <c r="D148" s="4"/>
      <c r="E148" s="19"/>
      <c r="F148" s="19"/>
      <c r="G148" s="4"/>
      <c r="H148" s="4"/>
      <c r="I148" s="4"/>
      <c r="J148" s="4"/>
      <c r="K148" s="4"/>
      <c r="L148" s="4"/>
      <c r="M148" s="4"/>
      <c r="N148" s="7"/>
      <c r="O148" s="4"/>
      <c r="R148" s="4"/>
      <c r="S148" s="4"/>
      <c r="T148" s="4"/>
      <c r="U148" s="4"/>
      <c r="V148" s="4"/>
      <c r="W148" s="4"/>
      <c r="X148" s="4"/>
      <c r="Y148" s="4"/>
      <c r="Z148" s="4"/>
      <c r="AA148" s="4"/>
      <c r="AB148" s="4"/>
    </row>
    <row r="149" spans="1:28" x14ac:dyDescent="0.15">
      <c r="A149" s="4"/>
      <c r="B149" s="4"/>
      <c r="C149" s="4"/>
      <c r="D149" s="4"/>
      <c r="E149" s="19"/>
      <c r="F149" s="19"/>
      <c r="G149" s="4"/>
      <c r="H149" s="4"/>
      <c r="I149" s="4"/>
      <c r="J149" s="4"/>
      <c r="K149" s="4"/>
      <c r="L149" s="4"/>
      <c r="M149" s="4"/>
      <c r="N149" s="7"/>
      <c r="O149" s="4"/>
      <c r="R149" s="4"/>
      <c r="S149" s="4"/>
      <c r="T149" s="4"/>
      <c r="U149" s="4"/>
      <c r="V149" s="4"/>
      <c r="W149" s="4"/>
      <c r="X149" s="4"/>
      <c r="Y149" s="4"/>
      <c r="Z149" s="4"/>
      <c r="AA149" s="4"/>
      <c r="AB149" s="4"/>
    </row>
    <row r="150" spans="1:28" x14ac:dyDescent="0.15">
      <c r="A150" s="4"/>
      <c r="B150" s="4"/>
      <c r="C150" s="4"/>
      <c r="D150" s="4"/>
      <c r="E150" s="19"/>
      <c r="F150" s="19"/>
      <c r="G150" s="4"/>
      <c r="H150" s="4"/>
      <c r="I150" s="4"/>
      <c r="J150" s="4"/>
      <c r="K150" s="4"/>
      <c r="L150" s="4"/>
      <c r="M150" s="4"/>
      <c r="N150" s="7"/>
      <c r="O150" s="4"/>
      <c r="R150" s="4"/>
      <c r="S150" s="4"/>
      <c r="T150" s="4"/>
      <c r="U150" s="4"/>
      <c r="V150" s="4"/>
      <c r="W150" s="4"/>
      <c r="X150" s="4"/>
      <c r="Y150" s="4"/>
      <c r="Z150" s="4"/>
      <c r="AA150" s="4"/>
      <c r="AB150" s="4"/>
    </row>
    <row r="151" spans="1:28" x14ac:dyDescent="0.15">
      <c r="A151" s="4"/>
      <c r="B151" s="4"/>
      <c r="C151" s="4"/>
      <c r="D151" s="4"/>
      <c r="E151" s="19"/>
      <c r="F151" s="19"/>
      <c r="G151" s="4"/>
      <c r="H151" s="4"/>
      <c r="I151" s="4"/>
      <c r="J151" s="4"/>
      <c r="K151" s="4"/>
      <c r="L151" s="4"/>
      <c r="M151" s="4"/>
      <c r="N151" s="7"/>
      <c r="O151" s="4"/>
      <c r="R151" s="4"/>
      <c r="S151" s="4"/>
      <c r="T151" s="4"/>
      <c r="U151" s="4"/>
      <c r="V151" s="4"/>
      <c r="W151" s="4"/>
      <c r="X151" s="4"/>
      <c r="Y151" s="4"/>
      <c r="Z151" s="4"/>
      <c r="AA151" s="4"/>
      <c r="AB151" s="4"/>
    </row>
    <row r="152" spans="1:28" x14ac:dyDescent="0.15">
      <c r="A152" s="4"/>
      <c r="B152" s="4"/>
      <c r="C152" s="4"/>
      <c r="D152" s="4"/>
      <c r="E152" s="19"/>
      <c r="F152" s="19"/>
      <c r="G152" s="4"/>
      <c r="H152" s="4"/>
      <c r="I152" s="4"/>
      <c r="J152" s="4"/>
      <c r="K152" s="4"/>
      <c r="L152" s="4"/>
      <c r="M152" s="4"/>
      <c r="N152" s="7"/>
      <c r="O152" s="4"/>
      <c r="R152" s="4"/>
      <c r="S152" s="4"/>
      <c r="T152" s="4"/>
      <c r="U152" s="4"/>
      <c r="V152" s="4"/>
      <c r="W152" s="4"/>
      <c r="X152" s="4"/>
      <c r="Y152" s="4"/>
      <c r="Z152" s="4"/>
      <c r="AA152" s="4"/>
      <c r="AB152" s="4"/>
    </row>
    <row r="153" spans="1:28" x14ac:dyDescent="0.15">
      <c r="A153" s="4"/>
      <c r="B153" s="4"/>
      <c r="C153" s="4"/>
      <c r="D153" s="4"/>
      <c r="E153" s="19"/>
      <c r="F153" s="19"/>
      <c r="G153" s="4"/>
      <c r="H153" s="4"/>
      <c r="I153" s="4"/>
      <c r="J153" s="4"/>
      <c r="K153" s="4"/>
      <c r="L153" s="4"/>
      <c r="M153" s="4"/>
      <c r="N153" s="7"/>
      <c r="O153" s="4"/>
      <c r="R153" s="4"/>
      <c r="S153" s="4"/>
      <c r="T153" s="4"/>
      <c r="U153" s="4"/>
      <c r="V153" s="4"/>
      <c r="W153" s="4"/>
      <c r="X153" s="4"/>
      <c r="Y153" s="4"/>
      <c r="Z153" s="4"/>
      <c r="AA153" s="4"/>
      <c r="AB153" s="4"/>
    </row>
    <row r="154" spans="1:28" x14ac:dyDescent="0.15">
      <c r="A154" s="4"/>
      <c r="B154" s="4"/>
      <c r="C154" s="4"/>
      <c r="D154" s="4"/>
      <c r="E154" s="19"/>
      <c r="F154" s="19"/>
      <c r="G154" s="4"/>
      <c r="H154" s="4"/>
      <c r="I154" s="4"/>
      <c r="J154" s="4"/>
      <c r="K154" s="4"/>
      <c r="L154" s="4"/>
      <c r="M154" s="4"/>
      <c r="N154" s="7"/>
      <c r="O154" s="4"/>
      <c r="R154" s="4"/>
      <c r="S154" s="4"/>
      <c r="T154" s="4"/>
      <c r="U154" s="4"/>
      <c r="V154" s="4"/>
      <c r="W154" s="4"/>
      <c r="X154" s="4"/>
      <c r="Y154" s="4"/>
      <c r="Z154" s="4"/>
      <c r="AA154" s="4"/>
      <c r="AB154" s="4"/>
    </row>
    <row r="155" spans="1:28" x14ac:dyDescent="0.15">
      <c r="A155" s="4"/>
      <c r="B155" s="4"/>
      <c r="C155" s="4"/>
      <c r="D155" s="4"/>
      <c r="E155" s="19"/>
      <c r="F155" s="19"/>
      <c r="G155" s="4"/>
      <c r="H155" s="4"/>
      <c r="I155" s="4"/>
      <c r="J155" s="4"/>
      <c r="K155" s="4"/>
      <c r="L155" s="4"/>
      <c r="M155" s="4"/>
      <c r="N155" s="7"/>
      <c r="O155" s="4"/>
      <c r="R155" s="4"/>
      <c r="S155" s="4"/>
      <c r="T155" s="4"/>
      <c r="U155" s="4"/>
      <c r="V155" s="4"/>
      <c r="W155" s="4"/>
      <c r="X155" s="4"/>
      <c r="Y155" s="4"/>
      <c r="Z155" s="4"/>
      <c r="AA155" s="4"/>
      <c r="AB155" s="4"/>
    </row>
    <row r="156" spans="1:28" x14ac:dyDescent="0.15">
      <c r="A156" s="4"/>
      <c r="B156" s="4"/>
      <c r="C156" s="4"/>
      <c r="D156" s="4"/>
      <c r="E156" s="19"/>
      <c r="F156" s="19"/>
      <c r="G156" s="4"/>
      <c r="H156" s="4"/>
      <c r="I156" s="4"/>
      <c r="J156" s="4"/>
      <c r="K156" s="4"/>
      <c r="L156" s="4"/>
      <c r="M156" s="4"/>
      <c r="N156" s="7"/>
      <c r="O156" s="4"/>
      <c r="R156" s="4"/>
      <c r="S156" s="4"/>
      <c r="T156" s="4"/>
      <c r="U156" s="4"/>
      <c r="V156" s="4"/>
      <c r="W156" s="4"/>
      <c r="X156" s="4"/>
      <c r="Y156" s="4"/>
      <c r="Z156" s="4"/>
      <c r="AA156" s="4"/>
      <c r="AB156" s="4"/>
    </row>
    <row r="157" spans="1:28" x14ac:dyDescent="0.15">
      <c r="A157" s="4"/>
      <c r="B157" s="4"/>
      <c r="C157" s="4"/>
      <c r="D157" s="4"/>
      <c r="E157" s="19"/>
      <c r="F157" s="19"/>
      <c r="G157" s="4"/>
      <c r="H157" s="4"/>
      <c r="I157" s="4"/>
      <c r="J157" s="4"/>
      <c r="K157" s="4"/>
      <c r="L157" s="4"/>
      <c r="M157" s="4"/>
      <c r="N157" s="7"/>
      <c r="O157" s="4"/>
      <c r="R157" s="4"/>
      <c r="S157" s="4"/>
      <c r="T157" s="4"/>
      <c r="U157" s="4"/>
      <c r="V157" s="4"/>
      <c r="W157" s="4"/>
      <c r="X157" s="4"/>
      <c r="Y157" s="4"/>
      <c r="Z157" s="4"/>
      <c r="AA157" s="4"/>
      <c r="AB157" s="4"/>
    </row>
    <row r="158" spans="1:28" x14ac:dyDescent="0.15">
      <c r="A158" s="4"/>
      <c r="B158" s="4"/>
      <c r="C158" s="4"/>
      <c r="D158" s="4"/>
      <c r="E158" s="19"/>
      <c r="F158" s="19"/>
      <c r="G158" s="4"/>
      <c r="H158" s="4"/>
      <c r="I158" s="4"/>
      <c r="J158" s="4"/>
      <c r="K158" s="4"/>
      <c r="L158" s="4"/>
      <c r="M158" s="4"/>
      <c r="N158" s="7"/>
      <c r="O158" s="4"/>
      <c r="R158" s="4"/>
      <c r="S158" s="4"/>
      <c r="T158" s="4"/>
      <c r="U158" s="4"/>
      <c r="V158" s="4"/>
      <c r="W158" s="4"/>
      <c r="X158" s="4"/>
      <c r="Y158" s="4"/>
      <c r="Z158" s="4"/>
      <c r="AA158" s="4"/>
      <c r="AB158" s="4"/>
    </row>
    <row r="159" spans="1:28" x14ac:dyDescent="0.15">
      <c r="A159" s="4"/>
      <c r="B159" s="4"/>
      <c r="C159" s="4"/>
      <c r="D159" s="4"/>
      <c r="E159" s="19"/>
      <c r="F159" s="19"/>
      <c r="G159" s="4"/>
      <c r="H159" s="4"/>
      <c r="I159" s="4"/>
      <c r="J159" s="4"/>
      <c r="K159" s="4"/>
      <c r="L159" s="4"/>
      <c r="M159" s="4"/>
      <c r="N159" s="7"/>
      <c r="O159" s="4"/>
      <c r="R159" s="4"/>
      <c r="S159" s="4"/>
      <c r="T159" s="4"/>
      <c r="U159" s="4"/>
      <c r="V159" s="4"/>
      <c r="W159" s="4"/>
      <c r="X159" s="4"/>
      <c r="Y159" s="4"/>
      <c r="Z159" s="4"/>
      <c r="AA159" s="4"/>
      <c r="AB159" s="4"/>
    </row>
    <row r="160" spans="1:28" x14ac:dyDescent="0.15">
      <c r="A160" s="4"/>
      <c r="B160" s="4"/>
      <c r="C160" s="4"/>
      <c r="D160" s="4"/>
      <c r="E160" s="19"/>
      <c r="F160" s="19"/>
      <c r="G160" s="4"/>
      <c r="H160" s="4"/>
      <c r="I160" s="4"/>
      <c r="J160" s="4"/>
      <c r="K160" s="4"/>
      <c r="L160" s="4"/>
      <c r="M160" s="4"/>
      <c r="N160" s="7"/>
      <c r="O160" s="4"/>
      <c r="R160" s="4"/>
      <c r="S160" s="4"/>
      <c r="T160" s="4"/>
      <c r="U160" s="4"/>
      <c r="V160" s="4"/>
      <c r="W160" s="4"/>
      <c r="X160" s="4"/>
      <c r="Y160" s="4"/>
      <c r="Z160" s="4"/>
      <c r="AA160" s="4"/>
      <c r="AB160" s="4"/>
    </row>
    <row r="161" spans="1:28" x14ac:dyDescent="0.15">
      <c r="A161" s="4"/>
      <c r="B161" s="4"/>
      <c r="C161" s="4"/>
      <c r="D161" s="4"/>
      <c r="E161" s="19"/>
      <c r="F161" s="19"/>
      <c r="G161" s="4"/>
      <c r="H161" s="4"/>
      <c r="I161" s="4"/>
      <c r="J161" s="4"/>
      <c r="K161" s="4"/>
      <c r="L161" s="4"/>
      <c r="M161" s="4"/>
      <c r="N161" s="7"/>
      <c r="O161" s="4"/>
      <c r="R161" s="4"/>
      <c r="S161" s="4"/>
      <c r="T161" s="4"/>
      <c r="U161" s="4"/>
      <c r="V161" s="4"/>
      <c r="W161" s="4"/>
      <c r="X161" s="4"/>
      <c r="Y161" s="4"/>
      <c r="Z161" s="4"/>
      <c r="AA161" s="4"/>
      <c r="AB161" s="4"/>
    </row>
    <row r="162" spans="1:28" x14ac:dyDescent="0.15">
      <c r="A162" s="4"/>
      <c r="B162" s="4"/>
      <c r="C162" s="4"/>
      <c r="D162" s="4"/>
      <c r="E162" s="19"/>
      <c r="F162" s="19"/>
      <c r="G162" s="4"/>
      <c r="H162" s="4"/>
      <c r="I162" s="4"/>
      <c r="J162" s="4"/>
      <c r="K162" s="4"/>
      <c r="L162" s="4"/>
      <c r="M162" s="4"/>
      <c r="N162" s="7"/>
      <c r="O162" s="4"/>
      <c r="R162" s="4"/>
      <c r="S162" s="4"/>
      <c r="T162" s="4"/>
      <c r="U162" s="4"/>
      <c r="V162" s="4"/>
      <c r="W162" s="4"/>
      <c r="X162" s="4"/>
      <c r="Y162" s="4"/>
      <c r="Z162" s="4"/>
      <c r="AA162" s="4"/>
      <c r="AB162" s="4"/>
    </row>
    <row r="163" spans="1:28" x14ac:dyDescent="0.15">
      <c r="A163" s="4"/>
      <c r="B163" s="4"/>
      <c r="C163" s="4"/>
      <c r="D163" s="4"/>
      <c r="E163" s="19"/>
      <c r="F163" s="19"/>
      <c r="G163" s="4"/>
      <c r="H163" s="4"/>
      <c r="I163" s="4"/>
      <c r="J163" s="4"/>
      <c r="K163" s="4"/>
      <c r="L163" s="4"/>
      <c r="M163" s="4"/>
      <c r="N163" s="7"/>
      <c r="O163" s="4"/>
      <c r="R163" s="4"/>
      <c r="S163" s="4"/>
      <c r="T163" s="4"/>
      <c r="U163" s="4"/>
      <c r="V163" s="4"/>
      <c r="W163" s="4"/>
      <c r="X163" s="4"/>
      <c r="Y163" s="4"/>
      <c r="Z163" s="4"/>
      <c r="AA163" s="4"/>
      <c r="AB163" s="4"/>
    </row>
    <row r="164" spans="1:28" x14ac:dyDescent="0.15">
      <c r="A164" s="4"/>
      <c r="B164" s="4"/>
      <c r="C164" s="4"/>
      <c r="D164" s="4"/>
      <c r="E164" s="19"/>
      <c r="F164" s="19"/>
      <c r="G164" s="4"/>
      <c r="H164" s="4"/>
      <c r="I164" s="4"/>
      <c r="J164" s="4"/>
      <c r="K164" s="4"/>
      <c r="L164" s="4"/>
      <c r="M164" s="4"/>
      <c r="N164" s="7"/>
      <c r="O164" s="4"/>
      <c r="R164" s="4"/>
      <c r="S164" s="4"/>
      <c r="T164" s="4"/>
      <c r="U164" s="4"/>
      <c r="V164" s="4"/>
      <c r="W164" s="4"/>
      <c r="X164" s="4"/>
      <c r="Y164" s="4"/>
      <c r="Z164" s="4"/>
      <c r="AA164" s="4"/>
      <c r="AB164" s="4"/>
    </row>
    <row r="165" spans="1:28" x14ac:dyDescent="0.15">
      <c r="A165" s="4"/>
      <c r="B165" s="4"/>
      <c r="C165" s="4"/>
      <c r="D165" s="4"/>
      <c r="E165" s="19"/>
      <c r="F165" s="19"/>
      <c r="G165" s="4"/>
      <c r="H165" s="4"/>
      <c r="I165" s="4"/>
      <c r="J165" s="4"/>
      <c r="K165" s="4"/>
      <c r="L165" s="4"/>
      <c r="M165" s="4"/>
      <c r="N165" s="7"/>
      <c r="O165" s="4"/>
      <c r="R165" s="4"/>
      <c r="S165" s="4"/>
      <c r="T165" s="4"/>
      <c r="U165" s="4"/>
      <c r="V165" s="4"/>
      <c r="W165" s="4"/>
      <c r="X165" s="4"/>
      <c r="Y165" s="4"/>
      <c r="Z165" s="4"/>
      <c r="AA165" s="4"/>
      <c r="AB165" s="4"/>
    </row>
    <row r="166" spans="1:28" x14ac:dyDescent="0.15">
      <c r="A166" s="4"/>
      <c r="B166" s="4"/>
      <c r="C166" s="4"/>
      <c r="D166" s="4"/>
      <c r="E166" s="19"/>
      <c r="F166" s="19"/>
      <c r="G166" s="4"/>
      <c r="H166" s="4"/>
      <c r="I166" s="4"/>
      <c r="J166" s="4"/>
      <c r="K166" s="4"/>
      <c r="L166" s="4"/>
      <c r="M166" s="4"/>
      <c r="N166" s="7"/>
      <c r="O166" s="4"/>
      <c r="R166" s="4"/>
      <c r="S166" s="4"/>
      <c r="T166" s="4"/>
      <c r="U166" s="4"/>
      <c r="V166" s="4"/>
      <c r="W166" s="4"/>
      <c r="X166" s="4"/>
      <c r="Y166" s="4"/>
      <c r="Z166" s="4"/>
      <c r="AA166" s="4"/>
      <c r="AB166" s="4"/>
    </row>
    <row r="167" spans="1:28" x14ac:dyDescent="0.15">
      <c r="A167" s="4"/>
      <c r="B167" s="4"/>
      <c r="C167" s="4"/>
      <c r="D167" s="4"/>
      <c r="E167" s="19"/>
      <c r="F167" s="19"/>
      <c r="G167" s="4"/>
      <c r="H167" s="4"/>
      <c r="I167" s="4"/>
      <c r="J167" s="4"/>
      <c r="K167" s="4"/>
      <c r="L167" s="4"/>
      <c r="M167" s="4"/>
      <c r="N167" s="7"/>
      <c r="O167" s="4"/>
      <c r="R167" s="4"/>
      <c r="S167" s="4"/>
      <c r="T167" s="4"/>
      <c r="U167" s="4"/>
      <c r="V167" s="4"/>
      <c r="W167" s="4"/>
      <c r="X167" s="4"/>
      <c r="Y167" s="4"/>
      <c r="Z167" s="4"/>
      <c r="AA167" s="4"/>
      <c r="AB167" s="4"/>
    </row>
    <row r="168" spans="1:28" x14ac:dyDescent="0.15">
      <c r="A168" s="4"/>
      <c r="B168" s="4"/>
      <c r="C168" s="4"/>
      <c r="D168" s="4"/>
      <c r="E168" s="19"/>
      <c r="F168" s="19"/>
      <c r="G168" s="4"/>
      <c r="H168" s="4"/>
      <c r="I168" s="4"/>
      <c r="J168" s="4"/>
      <c r="K168" s="4"/>
      <c r="L168" s="4"/>
      <c r="M168" s="4"/>
      <c r="N168" s="7"/>
      <c r="O168" s="4"/>
      <c r="R168" s="4"/>
      <c r="S168" s="4"/>
      <c r="T168" s="4"/>
      <c r="U168" s="4"/>
      <c r="V168" s="4"/>
      <c r="W168" s="4"/>
      <c r="X168" s="4"/>
      <c r="Y168" s="4"/>
      <c r="Z168" s="4"/>
      <c r="AA168" s="4"/>
      <c r="AB168" s="4"/>
    </row>
    <row r="169" spans="1:28" x14ac:dyDescent="0.15">
      <c r="A169" s="4"/>
      <c r="B169" s="4"/>
      <c r="C169" s="4"/>
      <c r="D169" s="4"/>
      <c r="E169" s="19"/>
      <c r="F169" s="19"/>
      <c r="G169" s="4"/>
      <c r="H169" s="4"/>
      <c r="I169" s="4"/>
      <c r="J169" s="4"/>
      <c r="K169" s="4"/>
      <c r="L169" s="4"/>
      <c r="M169" s="4"/>
      <c r="N169" s="7"/>
      <c r="O169" s="4"/>
      <c r="R169" s="4"/>
      <c r="S169" s="4"/>
      <c r="T169" s="4"/>
      <c r="U169" s="4"/>
      <c r="V169" s="4"/>
      <c r="W169" s="4"/>
      <c r="X169" s="4"/>
      <c r="Y169" s="4"/>
      <c r="Z169" s="4"/>
      <c r="AA169" s="4"/>
      <c r="AB169" s="4"/>
    </row>
    <row r="170" spans="1:28" x14ac:dyDescent="0.15">
      <c r="A170" s="4"/>
      <c r="B170" s="4"/>
      <c r="C170" s="4"/>
      <c r="D170" s="4"/>
      <c r="E170" s="19"/>
      <c r="F170" s="19"/>
      <c r="G170" s="4"/>
      <c r="H170" s="4"/>
      <c r="I170" s="4"/>
      <c r="J170" s="4"/>
      <c r="K170" s="4"/>
      <c r="L170" s="4"/>
      <c r="M170" s="4"/>
      <c r="N170" s="7"/>
      <c r="O170" s="4"/>
      <c r="R170" s="4"/>
      <c r="S170" s="4"/>
      <c r="T170" s="4"/>
      <c r="U170" s="4"/>
      <c r="V170" s="4"/>
      <c r="W170" s="4"/>
      <c r="X170" s="4"/>
      <c r="Y170" s="4"/>
      <c r="Z170" s="4"/>
      <c r="AA170" s="4"/>
      <c r="AB170" s="4"/>
    </row>
    <row r="171" spans="1:28" x14ac:dyDescent="0.15">
      <c r="A171" s="4"/>
      <c r="B171" s="4"/>
      <c r="C171" s="4"/>
      <c r="D171" s="4"/>
      <c r="E171" s="19"/>
      <c r="F171" s="19"/>
      <c r="G171" s="4"/>
      <c r="H171" s="4"/>
      <c r="I171" s="4"/>
      <c r="J171" s="4"/>
      <c r="K171" s="4"/>
      <c r="L171" s="4"/>
      <c r="M171" s="4"/>
      <c r="N171" s="7"/>
      <c r="O171" s="4"/>
      <c r="R171" s="4"/>
      <c r="S171" s="4"/>
      <c r="T171" s="4"/>
      <c r="U171" s="4"/>
      <c r="V171" s="4"/>
      <c r="W171" s="4"/>
      <c r="X171" s="4"/>
      <c r="Y171" s="4"/>
      <c r="Z171" s="4"/>
      <c r="AA171" s="4"/>
      <c r="AB171" s="4"/>
    </row>
    <row r="172" spans="1:28" x14ac:dyDescent="0.15">
      <c r="A172" s="4"/>
      <c r="B172" s="4"/>
      <c r="C172" s="4"/>
      <c r="D172" s="4"/>
      <c r="E172" s="19"/>
      <c r="F172" s="19"/>
      <c r="G172" s="4"/>
      <c r="H172" s="4"/>
      <c r="I172" s="4"/>
      <c r="J172" s="4"/>
      <c r="K172" s="4"/>
      <c r="L172" s="4"/>
      <c r="M172" s="4"/>
      <c r="N172" s="7"/>
      <c r="O172" s="4"/>
      <c r="R172" s="4"/>
      <c r="S172" s="4"/>
      <c r="T172" s="4"/>
      <c r="U172" s="4"/>
      <c r="V172" s="4"/>
      <c r="W172" s="4"/>
      <c r="X172" s="4"/>
      <c r="Y172" s="4"/>
      <c r="Z172" s="4"/>
      <c r="AA172" s="4"/>
      <c r="AB172" s="4"/>
    </row>
    <row r="173" spans="1:28" x14ac:dyDescent="0.15">
      <c r="A173" s="4"/>
      <c r="B173" s="4"/>
      <c r="C173" s="4"/>
      <c r="D173" s="4"/>
      <c r="E173" s="19"/>
      <c r="F173" s="19"/>
      <c r="G173" s="4"/>
      <c r="H173" s="4"/>
      <c r="I173" s="4"/>
      <c r="J173" s="4"/>
      <c r="K173" s="4"/>
      <c r="L173" s="4"/>
      <c r="M173" s="4"/>
      <c r="N173" s="7"/>
      <c r="O173" s="4"/>
      <c r="R173" s="4"/>
      <c r="S173" s="4"/>
      <c r="T173" s="4"/>
      <c r="U173" s="4"/>
      <c r="V173" s="4"/>
      <c r="W173" s="4"/>
      <c r="X173" s="4"/>
      <c r="Y173" s="4"/>
      <c r="Z173" s="4"/>
      <c r="AA173" s="4"/>
      <c r="AB173" s="4"/>
    </row>
    <row r="174" spans="1:28" x14ac:dyDescent="0.15">
      <c r="A174" s="4"/>
      <c r="B174" s="4"/>
      <c r="C174" s="4"/>
      <c r="D174" s="4"/>
      <c r="E174" s="19"/>
      <c r="F174" s="19"/>
      <c r="G174" s="4"/>
      <c r="H174" s="4"/>
      <c r="I174" s="4"/>
      <c r="J174" s="4"/>
      <c r="K174" s="4"/>
      <c r="L174" s="4"/>
      <c r="M174" s="4"/>
      <c r="N174" s="7"/>
      <c r="O174" s="4"/>
      <c r="R174" s="4"/>
      <c r="S174" s="4"/>
      <c r="T174" s="4"/>
      <c r="U174" s="4"/>
      <c r="V174" s="4"/>
      <c r="W174" s="4"/>
      <c r="X174" s="4"/>
      <c r="Y174" s="4"/>
      <c r="Z174" s="4"/>
      <c r="AA174" s="4"/>
      <c r="AB174" s="4"/>
    </row>
    <row r="175" spans="1:28" x14ac:dyDescent="0.15">
      <c r="A175" s="4"/>
      <c r="B175" s="4"/>
      <c r="C175" s="4"/>
      <c r="D175" s="4"/>
      <c r="E175" s="19"/>
      <c r="F175" s="19"/>
      <c r="G175" s="4"/>
      <c r="H175" s="4"/>
      <c r="I175" s="4"/>
      <c r="J175" s="4"/>
      <c r="K175" s="4"/>
      <c r="L175" s="4"/>
      <c r="M175" s="4"/>
      <c r="N175" s="7"/>
      <c r="O175" s="4"/>
      <c r="R175" s="4"/>
      <c r="S175" s="4"/>
      <c r="T175" s="4"/>
      <c r="U175" s="4"/>
      <c r="V175" s="4"/>
      <c r="W175" s="4"/>
      <c r="X175" s="4"/>
      <c r="Y175" s="4"/>
      <c r="Z175" s="4"/>
      <c r="AA175" s="4"/>
      <c r="AB175" s="4"/>
    </row>
    <row r="176" spans="1:28" x14ac:dyDescent="0.15">
      <c r="A176" s="4"/>
      <c r="B176" s="4"/>
      <c r="C176" s="4"/>
      <c r="D176" s="4"/>
      <c r="E176" s="19"/>
      <c r="F176" s="19"/>
      <c r="G176" s="4"/>
      <c r="H176" s="4"/>
      <c r="I176" s="4"/>
      <c r="J176" s="4"/>
      <c r="K176" s="4"/>
      <c r="L176" s="4"/>
      <c r="M176" s="4"/>
      <c r="N176" s="7"/>
      <c r="O176" s="4"/>
      <c r="R176" s="4"/>
      <c r="S176" s="4"/>
      <c r="T176" s="4"/>
      <c r="U176" s="4"/>
      <c r="V176" s="4"/>
      <c r="W176" s="4"/>
      <c r="X176" s="4"/>
      <c r="Y176" s="4"/>
      <c r="Z176" s="4"/>
      <c r="AA176" s="4"/>
      <c r="AB176" s="4"/>
    </row>
    <row r="177" spans="1:28" x14ac:dyDescent="0.15">
      <c r="A177" s="4"/>
      <c r="B177" s="4"/>
      <c r="C177" s="4"/>
      <c r="D177" s="4"/>
      <c r="E177" s="19"/>
      <c r="F177" s="19"/>
      <c r="G177" s="4"/>
      <c r="H177" s="4"/>
      <c r="I177" s="4"/>
      <c r="J177" s="4"/>
      <c r="K177" s="4"/>
      <c r="L177" s="4"/>
      <c r="M177" s="4"/>
      <c r="N177" s="7"/>
      <c r="O177" s="4"/>
      <c r="R177" s="4"/>
      <c r="S177" s="4"/>
      <c r="T177" s="4"/>
      <c r="U177" s="4"/>
      <c r="V177" s="4"/>
      <c r="W177" s="4"/>
      <c r="X177" s="4"/>
      <c r="Y177" s="4"/>
      <c r="Z177" s="4"/>
      <c r="AA177" s="4"/>
      <c r="AB177" s="4"/>
    </row>
    <row r="178" spans="1:28" x14ac:dyDescent="0.15">
      <c r="A178" s="4"/>
      <c r="B178" s="4"/>
      <c r="C178" s="4"/>
      <c r="D178" s="4"/>
      <c r="E178" s="19"/>
      <c r="F178" s="19"/>
      <c r="G178" s="4"/>
      <c r="H178" s="4"/>
      <c r="I178" s="4"/>
      <c r="J178" s="4"/>
      <c r="K178" s="4"/>
      <c r="L178" s="4"/>
      <c r="M178" s="4"/>
      <c r="N178" s="7"/>
      <c r="O178" s="4"/>
      <c r="R178" s="4"/>
      <c r="S178" s="4"/>
      <c r="T178" s="4"/>
      <c r="U178" s="4"/>
      <c r="V178" s="4"/>
      <c r="W178" s="4"/>
      <c r="X178" s="4"/>
      <c r="Y178" s="4"/>
      <c r="Z178" s="4"/>
      <c r="AA178" s="4"/>
      <c r="AB178" s="4"/>
    </row>
    <row r="179" spans="1:28" x14ac:dyDescent="0.15">
      <c r="A179" s="4"/>
      <c r="B179" s="4"/>
      <c r="C179" s="4"/>
      <c r="D179" s="4"/>
      <c r="E179" s="19"/>
      <c r="F179" s="19"/>
      <c r="G179" s="4"/>
      <c r="H179" s="4"/>
      <c r="I179" s="4"/>
      <c r="J179" s="4"/>
      <c r="K179" s="4"/>
      <c r="L179" s="4"/>
      <c r="M179" s="4"/>
      <c r="N179" s="7"/>
      <c r="O179" s="4"/>
      <c r="R179" s="4"/>
      <c r="S179" s="4"/>
      <c r="T179" s="4"/>
      <c r="U179" s="4"/>
      <c r="V179" s="4"/>
      <c r="W179" s="4"/>
      <c r="X179" s="4"/>
      <c r="Y179" s="4"/>
      <c r="Z179" s="4"/>
      <c r="AA179" s="4"/>
      <c r="AB179" s="4"/>
    </row>
    <row r="180" spans="1:28" x14ac:dyDescent="0.15">
      <c r="A180" s="4"/>
      <c r="B180" s="4"/>
      <c r="C180" s="4"/>
      <c r="D180" s="4"/>
      <c r="E180" s="19"/>
      <c r="F180" s="19"/>
      <c r="G180" s="4"/>
      <c r="H180" s="4"/>
      <c r="I180" s="4"/>
      <c r="J180" s="4"/>
      <c r="K180" s="4"/>
      <c r="L180" s="4"/>
      <c r="M180" s="4"/>
      <c r="N180" s="7"/>
      <c r="O180" s="4"/>
      <c r="R180" s="4"/>
      <c r="S180" s="4"/>
      <c r="T180" s="4"/>
      <c r="U180" s="4"/>
      <c r="V180" s="4"/>
      <c r="W180" s="4"/>
      <c r="X180" s="4"/>
      <c r="Y180" s="4"/>
      <c r="Z180" s="4"/>
      <c r="AA180" s="4"/>
      <c r="AB180" s="4"/>
    </row>
    <row r="181" spans="1:28" x14ac:dyDescent="0.15">
      <c r="A181" s="4"/>
      <c r="B181" s="4"/>
      <c r="C181" s="4"/>
      <c r="D181" s="4"/>
      <c r="E181" s="19"/>
      <c r="F181" s="19"/>
      <c r="G181" s="4"/>
      <c r="H181" s="4"/>
      <c r="I181" s="4"/>
      <c r="J181" s="4"/>
      <c r="K181" s="4"/>
      <c r="L181" s="4"/>
      <c r="M181" s="4"/>
      <c r="N181" s="7"/>
      <c r="O181" s="4"/>
      <c r="R181" s="4"/>
      <c r="S181" s="4"/>
      <c r="T181" s="4"/>
      <c r="U181" s="4"/>
      <c r="V181" s="4"/>
      <c r="W181" s="4"/>
      <c r="X181" s="4"/>
      <c r="Y181" s="4"/>
      <c r="Z181" s="4"/>
      <c r="AA181" s="4"/>
      <c r="AB181" s="4"/>
    </row>
    <row r="182" spans="1:28" x14ac:dyDescent="0.15">
      <c r="A182" s="4"/>
      <c r="B182" s="4"/>
      <c r="C182" s="4"/>
      <c r="D182" s="4"/>
      <c r="E182" s="19"/>
      <c r="F182" s="19"/>
      <c r="G182" s="4"/>
      <c r="H182" s="4"/>
      <c r="I182" s="4"/>
      <c r="J182" s="4"/>
      <c r="K182" s="4"/>
      <c r="L182" s="4"/>
      <c r="M182" s="4"/>
      <c r="N182" s="7"/>
      <c r="O182" s="4"/>
      <c r="R182" s="4"/>
      <c r="S182" s="4"/>
      <c r="T182" s="4"/>
      <c r="U182" s="4"/>
      <c r="V182" s="4"/>
      <c r="W182" s="4"/>
      <c r="X182" s="4"/>
      <c r="Y182" s="4"/>
      <c r="Z182" s="4"/>
      <c r="AA182" s="4"/>
      <c r="AB182" s="4"/>
    </row>
    <row r="183" spans="1:28" x14ac:dyDescent="0.15">
      <c r="A183" s="4"/>
      <c r="B183" s="4"/>
      <c r="C183" s="4"/>
      <c r="D183" s="4"/>
      <c r="E183" s="19"/>
      <c r="F183" s="19"/>
      <c r="G183" s="4"/>
      <c r="H183" s="4"/>
      <c r="I183" s="4"/>
      <c r="J183" s="4"/>
      <c r="K183" s="4"/>
      <c r="L183" s="4"/>
      <c r="M183" s="4"/>
      <c r="N183" s="7"/>
      <c r="O183" s="4"/>
      <c r="R183" s="4"/>
      <c r="S183" s="4"/>
      <c r="T183" s="4"/>
      <c r="U183" s="4"/>
      <c r="V183" s="4"/>
      <c r="W183" s="4"/>
      <c r="X183" s="4"/>
      <c r="Y183" s="4"/>
      <c r="Z183" s="4"/>
      <c r="AA183" s="4"/>
      <c r="AB183" s="4"/>
    </row>
    <row r="184" spans="1:28" x14ac:dyDescent="0.15">
      <c r="A184" s="4"/>
      <c r="B184" s="4"/>
      <c r="C184" s="4"/>
      <c r="D184" s="4"/>
      <c r="E184" s="19"/>
      <c r="F184" s="19"/>
      <c r="G184" s="4"/>
      <c r="H184" s="4"/>
      <c r="I184" s="4"/>
      <c r="J184" s="4"/>
      <c r="K184" s="4"/>
      <c r="L184" s="4"/>
      <c r="M184" s="4"/>
      <c r="N184" s="7"/>
      <c r="O184" s="4"/>
      <c r="R184" s="4"/>
      <c r="S184" s="4"/>
      <c r="T184" s="4"/>
      <c r="U184" s="4"/>
      <c r="V184" s="4"/>
      <c r="W184" s="4"/>
      <c r="X184" s="4"/>
      <c r="Y184" s="4"/>
      <c r="Z184" s="4"/>
      <c r="AA184" s="4"/>
      <c r="AB184" s="4"/>
    </row>
    <row r="185" spans="1:28" x14ac:dyDescent="0.15">
      <c r="A185" s="4"/>
      <c r="B185" s="4"/>
      <c r="C185" s="4"/>
      <c r="D185" s="4"/>
      <c r="E185" s="19"/>
      <c r="F185" s="19"/>
      <c r="G185" s="4"/>
      <c r="H185" s="4"/>
      <c r="I185" s="4"/>
      <c r="J185" s="4"/>
      <c r="K185" s="4"/>
      <c r="L185" s="4"/>
      <c r="M185" s="4"/>
      <c r="N185" s="7"/>
      <c r="O185" s="4"/>
      <c r="R185" s="4"/>
      <c r="S185" s="4"/>
      <c r="T185" s="4"/>
      <c r="U185" s="4"/>
      <c r="V185" s="4"/>
      <c r="W185" s="4"/>
      <c r="X185" s="4"/>
      <c r="Y185" s="4"/>
      <c r="Z185" s="4"/>
      <c r="AA185" s="4"/>
      <c r="AB185" s="4"/>
    </row>
    <row r="186" spans="1:28" x14ac:dyDescent="0.15">
      <c r="A186" s="4"/>
      <c r="B186" s="4"/>
      <c r="C186" s="4"/>
      <c r="D186" s="4"/>
      <c r="E186" s="19"/>
      <c r="F186" s="19"/>
      <c r="G186" s="4"/>
      <c r="H186" s="4"/>
      <c r="I186" s="4"/>
      <c r="J186" s="4"/>
      <c r="K186" s="4"/>
      <c r="L186" s="4"/>
      <c r="M186" s="4"/>
      <c r="N186" s="7"/>
      <c r="O186" s="4"/>
      <c r="R186" s="4"/>
      <c r="S186" s="4"/>
      <c r="T186" s="4"/>
      <c r="U186" s="4"/>
      <c r="V186" s="4"/>
      <c r="W186" s="4"/>
      <c r="X186" s="4"/>
      <c r="Y186" s="4"/>
      <c r="Z186" s="4"/>
      <c r="AA186" s="4"/>
      <c r="AB186" s="4"/>
    </row>
    <row r="187" spans="1:28" x14ac:dyDescent="0.15">
      <c r="A187" s="4"/>
      <c r="B187" s="4"/>
      <c r="C187" s="4"/>
      <c r="D187" s="4"/>
      <c r="E187" s="19"/>
      <c r="F187" s="19"/>
      <c r="G187" s="4"/>
      <c r="H187" s="4"/>
      <c r="I187" s="4"/>
      <c r="J187" s="4"/>
      <c r="K187" s="4"/>
      <c r="L187" s="4"/>
      <c r="M187" s="4"/>
      <c r="N187" s="7"/>
      <c r="O187" s="4"/>
      <c r="R187" s="4"/>
      <c r="S187" s="4"/>
      <c r="T187" s="4"/>
      <c r="U187" s="4"/>
      <c r="V187" s="4"/>
      <c r="W187" s="4"/>
      <c r="X187" s="4"/>
      <c r="Y187" s="4"/>
      <c r="Z187" s="4"/>
      <c r="AA187" s="4"/>
      <c r="AB187" s="4"/>
    </row>
    <row r="188" spans="1:28" x14ac:dyDescent="0.15">
      <c r="A188" s="4"/>
      <c r="B188" s="4"/>
      <c r="C188" s="4"/>
      <c r="D188" s="4"/>
      <c r="E188" s="19"/>
      <c r="F188" s="19"/>
      <c r="G188" s="4"/>
      <c r="H188" s="4"/>
      <c r="I188" s="4"/>
      <c r="J188" s="4"/>
      <c r="K188" s="4"/>
      <c r="L188" s="4"/>
      <c r="M188" s="4"/>
      <c r="N188" s="7"/>
      <c r="O188" s="4"/>
      <c r="R188" s="4"/>
      <c r="S188" s="4"/>
      <c r="T188" s="4"/>
      <c r="U188" s="4"/>
      <c r="V188" s="4"/>
      <c r="W188" s="4"/>
      <c r="X188" s="4"/>
      <c r="Y188" s="4"/>
      <c r="Z188" s="4"/>
      <c r="AA188" s="4"/>
      <c r="AB188" s="4"/>
    </row>
    <row r="189" spans="1:28" x14ac:dyDescent="0.15">
      <c r="A189" s="4"/>
      <c r="B189" s="4"/>
      <c r="C189" s="4"/>
      <c r="D189" s="4"/>
      <c r="E189" s="19"/>
      <c r="F189" s="19"/>
      <c r="G189" s="4"/>
      <c r="H189" s="4"/>
      <c r="I189" s="4"/>
      <c r="J189" s="4"/>
      <c r="K189" s="4"/>
      <c r="L189" s="4"/>
      <c r="M189" s="4"/>
      <c r="N189" s="7"/>
      <c r="O189" s="4"/>
      <c r="R189" s="4"/>
      <c r="S189" s="4"/>
      <c r="T189" s="4"/>
      <c r="U189" s="4"/>
      <c r="V189" s="4"/>
      <c r="W189" s="4"/>
      <c r="X189" s="4"/>
      <c r="Y189" s="4"/>
      <c r="Z189" s="4"/>
      <c r="AA189" s="4"/>
      <c r="AB189" s="4"/>
    </row>
    <row r="190" spans="1:28" x14ac:dyDescent="0.15">
      <c r="A190" s="4"/>
      <c r="B190" s="4"/>
      <c r="C190" s="4"/>
      <c r="D190" s="4"/>
      <c r="E190" s="19"/>
      <c r="F190" s="19"/>
      <c r="G190" s="4"/>
      <c r="H190" s="4"/>
      <c r="I190" s="4"/>
      <c r="J190" s="4"/>
      <c r="K190" s="4"/>
      <c r="L190" s="4"/>
      <c r="M190" s="4"/>
      <c r="N190" s="7"/>
      <c r="O190" s="4"/>
      <c r="R190" s="4"/>
      <c r="S190" s="4"/>
      <c r="T190" s="4"/>
      <c r="U190" s="4"/>
      <c r="V190" s="4"/>
      <c r="W190" s="4"/>
      <c r="X190" s="4"/>
      <c r="Y190" s="4"/>
      <c r="Z190" s="4"/>
      <c r="AA190" s="4"/>
      <c r="AB190" s="4"/>
    </row>
    <row r="191" spans="1:28" x14ac:dyDescent="0.15">
      <c r="A191" s="4"/>
      <c r="B191" s="4"/>
      <c r="C191" s="4"/>
      <c r="D191" s="4"/>
      <c r="E191" s="19"/>
      <c r="F191" s="19"/>
      <c r="G191" s="4"/>
      <c r="H191" s="4"/>
      <c r="I191" s="4"/>
      <c r="J191" s="4"/>
      <c r="K191" s="4"/>
      <c r="L191" s="4"/>
      <c r="M191" s="4"/>
      <c r="N191" s="7"/>
      <c r="O191" s="4"/>
      <c r="R191" s="4"/>
      <c r="S191" s="4"/>
      <c r="T191" s="4"/>
      <c r="U191" s="4"/>
      <c r="V191" s="4"/>
      <c r="W191" s="4"/>
      <c r="X191" s="4"/>
      <c r="Y191" s="4"/>
      <c r="Z191" s="4"/>
      <c r="AA191" s="4"/>
      <c r="AB191" s="4"/>
    </row>
    <row r="192" spans="1:28" x14ac:dyDescent="0.15">
      <c r="A192" s="4"/>
      <c r="B192" s="4"/>
      <c r="C192" s="4"/>
      <c r="D192" s="4"/>
      <c r="E192" s="19"/>
      <c r="F192" s="19"/>
      <c r="G192" s="4"/>
      <c r="H192" s="4"/>
      <c r="I192" s="4"/>
      <c r="J192" s="4"/>
      <c r="K192" s="4"/>
      <c r="L192" s="4"/>
      <c r="M192" s="4"/>
      <c r="N192" s="7"/>
      <c r="O192" s="4"/>
      <c r="R192" s="4"/>
      <c r="S192" s="4"/>
      <c r="T192" s="4"/>
      <c r="U192" s="4"/>
      <c r="V192" s="4"/>
      <c r="W192" s="4"/>
      <c r="X192" s="4"/>
      <c r="Y192" s="4"/>
      <c r="Z192" s="4"/>
      <c r="AA192" s="4"/>
      <c r="AB192" s="4"/>
    </row>
    <row r="193" spans="1:28" x14ac:dyDescent="0.15">
      <c r="A193" s="4"/>
      <c r="B193" s="4"/>
      <c r="C193" s="4"/>
      <c r="D193" s="4"/>
      <c r="E193" s="19"/>
      <c r="F193" s="19"/>
      <c r="G193" s="4"/>
      <c r="H193" s="4"/>
      <c r="I193" s="4"/>
      <c r="J193" s="4"/>
      <c r="K193" s="4"/>
      <c r="L193" s="4"/>
      <c r="M193" s="4"/>
      <c r="N193" s="7"/>
      <c r="O193" s="4"/>
      <c r="R193" s="4"/>
      <c r="S193" s="4"/>
      <c r="T193" s="4"/>
      <c r="U193" s="4"/>
      <c r="V193" s="4"/>
      <c r="W193" s="4"/>
      <c r="X193" s="4"/>
      <c r="Y193" s="4"/>
      <c r="Z193" s="4"/>
      <c r="AA193" s="4"/>
      <c r="AB193" s="4"/>
    </row>
    <row r="194" spans="1:28" x14ac:dyDescent="0.15">
      <c r="A194" s="4"/>
      <c r="B194" s="4"/>
      <c r="C194" s="4"/>
      <c r="D194" s="4"/>
      <c r="E194" s="19"/>
      <c r="F194" s="19"/>
      <c r="G194" s="4"/>
      <c r="H194" s="4"/>
      <c r="I194" s="4"/>
      <c r="J194" s="4"/>
      <c r="K194" s="4"/>
      <c r="L194" s="4"/>
      <c r="M194" s="4"/>
      <c r="N194" s="7"/>
      <c r="O194" s="4"/>
      <c r="R194" s="4"/>
      <c r="S194" s="4"/>
      <c r="T194" s="4"/>
      <c r="U194" s="4"/>
      <c r="V194" s="4"/>
      <c r="W194" s="4"/>
      <c r="X194" s="4"/>
      <c r="Y194" s="4"/>
      <c r="Z194" s="4"/>
      <c r="AA194" s="4"/>
      <c r="AB194" s="4"/>
    </row>
    <row r="195" spans="1:28" x14ac:dyDescent="0.15">
      <c r="A195" s="4"/>
      <c r="B195" s="4"/>
      <c r="C195" s="4"/>
      <c r="D195" s="4"/>
      <c r="E195" s="19"/>
      <c r="F195" s="19"/>
      <c r="G195" s="4"/>
      <c r="H195" s="4"/>
      <c r="I195" s="4"/>
      <c r="J195" s="4"/>
      <c r="K195" s="4"/>
      <c r="L195" s="4"/>
      <c r="M195" s="4"/>
      <c r="N195" s="7"/>
      <c r="O195" s="4"/>
      <c r="R195" s="4"/>
      <c r="S195" s="4"/>
      <c r="T195" s="4"/>
      <c r="U195" s="4"/>
      <c r="V195" s="4"/>
      <c r="W195" s="4"/>
      <c r="X195" s="4"/>
      <c r="Y195" s="4"/>
      <c r="Z195" s="4"/>
      <c r="AA195" s="4"/>
      <c r="AB195" s="4"/>
    </row>
    <row r="196" spans="1:28" x14ac:dyDescent="0.15">
      <c r="A196" s="4"/>
      <c r="B196" s="4"/>
      <c r="C196" s="4"/>
      <c r="D196" s="4"/>
      <c r="E196" s="19"/>
      <c r="F196" s="19"/>
      <c r="G196" s="4"/>
      <c r="H196" s="4"/>
      <c r="I196" s="4"/>
      <c r="J196" s="4"/>
      <c r="K196" s="4"/>
      <c r="L196" s="4"/>
      <c r="M196" s="4"/>
      <c r="N196" s="7"/>
      <c r="O196" s="4"/>
      <c r="R196" s="4"/>
      <c r="S196" s="4"/>
      <c r="T196" s="4"/>
      <c r="U196" s="4"/>
      <c r="V196" s="4"/>
      <c r="W196" s="4"/>
      <c r="X196" s="4"/>
      <c r="Y196" s="4"/>
      <c r="Z196" s="4"/>
      <c r="AA196" s="4"/>
      <c r="AB196" s="4"/>
    </row>
    <row r="197" spans="1:28" x14ac:dyDescent="0.15">
      <c r="A197" s="4"/>
      <c r="B197" s="4"/>
      <c r="C197" s="4"/>
      <c r="D197" s="4"/>
      <c r="E197" s="19"/>
      <c r="F197" s="19"/>
      <c r="G197" s="4"/>
      <c r="H197" s="4"/>
      <c r="I197" s="4"/>
      <c r="J197" s="4"/>
      <c r="K197" s="4"/>
      <c r="L197" s="4"/>
      <c r="M197" s="4"/>
      <c r="N197" s="7"/>
      <c r="O197" s="4"/>
      <c r="R197" s="4"/>
      <c r="S197" s="4"/>
      <c r="T197" s="4"/>
      <c r="U197" s="4"/>
      <c r="V197" s="4"/>
      <c r="W197" s="4"/>
      <c r="X197" s="4"/>
      <c r="Y197" s="4"/>
      <c r="Z197" s="4"/>
      <c r="AA197" s="4"/>
      <c r="AB197" s="4"/>
    </row>
    <row r="198" spans="1:28" x14ac:dyDescent="0.15">
      <c r="A198" s="4"/>
      <c r="B198" s="4"/>
      <c r="C198" s="4"/>
      <c r="D198" s="4"/>
      <c r="E198" s="19"/>
      <c r="F198" s="19"/>
      <c r="G198" s="4"/>
      <c r="H198" s="4"/>
      <c r="I198" s="4"/>
      <c r="J198" s="4"/>
      <c r="K198" s="4"/>
      <c r="L198" s="4"/>
      <c r="M198" s="4"/>
      <c r="N198" s="7"/>
      <c r="O198" s="4"/>
      <c r="R198" s="4"/>
      <c r="S198" s="4"/>
      <c r="T198" s="4"/>
      <c r="U198" s="4"/>
      <c r="V198" s="4"/>
      <c r="W198" s="4"/>
      <c r="X198" s="4"/>
      <c r="Y198" s="4"/>
      <c r="Z198" s="4"/>
      <c r="AA198" s="4"/>
      <c r="AB198" s="4"/>
    </row>
    <row r="199" spans="1:28" x14ac:dyDescent="0.15">
      <c r="A199" s="4"/>
      <c r="B199" s="4"/>
      <c r="C199" s="4"/>
      <c r="D199" s="4"/>
      <c r="E199" s="19"/>
      <c r="F199" s="19"/>
      <c r="G199" s="4"/>
      <c r="H199" s="4"/>
      <c r="I199" s="4"/>
      <c r="J199" s="4"/>
      <c r="K199" s="4"/>
      <c r="L199" s="4"/>
      <c r="M199" s="4"/>
      <c r="N199" s="7"/>
      <c r="O199" s="4"/>
      <c r="R199" s="4"/>
      <c r="S199" s="4"/>
      <c r="T199" s="4"/>
      <c r="U199" s="4"/>
      <c r="V199" s="4"/>
      <c r="W199" s="4"/>
      <c r="X199" s="4"/>
      <c r="Y199" s="4"/>
      <c r="Z199" s="4"/>
      <c r="AA199" s="4"/>
      <c r="AB199" s="4"/>
    </row>
    <row r="200" spans="1:28" x14ac:dyDescent="0.15">
      <c r="A200" s="4"/>
      <c r="B200" s="4"/>
      <c r="C200" s="4"/>
      <c r="D200" s="4"/>
      <c r="E200" s="19"/>
      <c r="F200" s="19"/>
      <c r="G200" s="4"/>
      <c r="H200" s="4"/>
      <c r="I200" s="4"/>
      <c r="J200" s="4"/>
      <c r="K200" s="4"/>
      <c r="L200" s="4"/>
      <c r="M200" s="4"/>
      <c r="N200" s="7"/>
      <c r="O200" s="4"/>
      <c r="R200" s="4"/>
      <c r="S200" s="4"/>
      <c r="T200" s="4"/>
      <c r="U200" s="4"/>
      <c r="V200" s="4"/>
      <c r="W200" s="4"/>
      <c r="X200" s="4"/>
      <c r="Y200" s="4"/>
      <c r="Z200" s="4"/>
      <c r="AA200" s="4"/>
      <c r="AB200" s="4"/>
    </row>
    <row r="201" spans="1:28" x14ac:dyDescent="0.15">
      <c r="A201" s="4"/>
      <c r="B201" s="4"/>
      <c r="C201" s="4"/>
      <c r="D201" s="4"/>
      <c r="E201" s="19"/>
      <c r="F201" s="19"/>
      <c r="G201" s="4"/>
      <c r="H201" s="4"/>
      <c r="I201" s="4"/>
      <c r="J201" s="4"/>
      <c r="K201" s="4"/>
      <c r="L201" s="4"/>
      <c r="M201" s="4"/>
      <c r="N201" s="7"/>
      <c r="O201" s="4"/>
      <c r="R201" s="4"/>
      <c r="S201" s="4"/>
      <c r="T201" s="4"/>
      <c r="U201" s="4"/>
      <c r="V201" s="4"/>
      <c r="W201" s="4"/>
      <c r="X201" s="4"/>
      <c r="Y201" s="4"/>
      <c r="Z201" s="4"/>
      <c r="AA201" s="4"/>
      <c r="AB201" s="4"/>
    </row>
    <row r="202" spans="1:28" x14ac:dyDescent="0.15">
      <c r="A202" s="4"/>
      <c r="B202" s="4"/>
      <c r="C202" s="4"/>
      <c r="D202" s="4"/>
      <c r="E202" s="19"/>
      <c r="F202" s="19"/>
      <c r="G202" s="4"/>
      <c r="H202" s="4"/>
      <c r="I202" s="4"/>
      <c r="J202" s="4"/>
      <c r="K202" s="4"/>
      <c r="L202" s="4"/>
      <c r="M202" s="4"/>
      <c r="N202" s="7"/>
      <c r="O202" s="4"/>
      <c r="R202" s="4"/>
      <c r="S202" s="4"/>
      <c r="T202" s="4"/>
      <c r="U202" s="4"/>
      <c r="V202" s="4"/>
      <c r="W202" s="4"/>
      <c r="X202" s="4"/>
      <c r="Y202" s="4"/>
      <c r="Z202" s="4"/>
      <c r="AA202" s="4"/>
      <c r="AB202" s="4"/>
    </row>
    <row r="203" spans="1:28" x14ac:dyDescent="0.15">
      <c r="A203" s="4"/>
      <c r="B203" s="4"/>
      <c r="C203" s="4"/>
      <c r="D203" s="4"/>
      <c r="E203" s="19"/>
      <c r="F203" s="19"/>
      <c r="G203" s="4"/>
      <c r="H203" s="4"/>
      <c r="I203" s="4"/>
      <c r="J203" s="4"/>
      <c r="K203" s="4"/>
      <c r="L203" s="4"/>
      <c r="M203" s="4"/>
      <c r="N203" s="7"/>
      <c r="O203" s="4"/>
      <c r="R203" s="4"/>
      <c r="S203" s="4"/>
      <c r="T203" s="4"/>
      <c r="U203" s="4"/>
      <c r="V203" s="4"/>
      <c r="W203" s="4"/>
      <c r="X203" s="4"/>
      <c r="Y203" s="4"/>
      <c r="Z203" s="4"/>
      <c r="AA203" s="4"/>
      <c r="AB203" s="4"/>
    </row>
    <row r="204" spans="1:28" x14ac:dyDescent="0.15">
      <c r="A204" s="4"/>
      <c r="B204" s="4"/>
      <c r="C204" s="4"/>
      <c r="D204" s="4"/>
      <c r="E204" s="19"/>
      <c r="F204" s="19"/>
      <c r="G204" s="4"/>
      <c r="H204" s="4"/>
      <c r="I204" s="4"/>
      <c r="J204" s="4"/>
      <c r="K204" s="4"/>
      <c r="L204" s="4"/>
      <c r="M204" s="4"/>
      <c r="N204" s="7"/>
      <c r="O204" s="4"/>
      <c r="R204" s="4"/>
      <c r="S204" s="4"/>
      <c r="T204" s="4"/>
      <c r="U204" s="4"/>
      <c r="V204" s="4"/>
      <c r="W204" s="4"/>
      <c r="X204" s="4"/>
      <c r="Y204" s="4"/>
      <c r="Z204" s="4"/>
      <c r="AA204" s="4"/>
      <c r="AB204" s="4"/>
    </row>
    <row r="205" spans="1:28" x14ac:dyDescent="0.15">
      <c r="A205" s="4"/>
      <c r="B205" s="4"/>
      <c r="C205" s="4"/>
      <c r="D205" s="4"/>
      <c r="E205" s="19"/>
      <c r="F205" s="19"/>
      <c r="G205" s="4"/>
      <c r="H205" s="4"/>
      <c r="I205" s="4"/>
      <c r="J205" s="4"/>
      <c r="K205" s="4"/>
      <c r="L205" s="4"/>
      <c r="M205" s="4"/>
      <c r="N205" s="7"/>
      <c r="O205" s="4"/>
      <c r="R205" s="4"/>
      <c r="S205" s="4"/>
      <c r="T205" s="4"/>
      <c r="U205" s="4"/>
      <c r="V205" s="4"/>
      <c r="W205" s="4"/>
      <c r="X205" s="4"/>
      <c r="Y205" s="4"/>
      <c r="Z205" s="4"/>
      <c r="AA205" s="4"/>
      <c r="AB205" s="4"/>
    </row>
    <row r="206" spans="1:28" x14ac:dyDescent="0.15">
      <c r="A206" s="4"/>
      <c r="B206" s="4"/>
      <c r="C206" s="4"/>
      <c r="D206" s="4"/>
      <c r="E206" s="19"/>
      <c r="F206" s="19"/>
      <c r="G206" s="4"/>
      <c r="H206" s="4"/>
      <c r="I206" s="4"/>
      <c r="J206" s="4"/>
      <c r="K206" s="4"/>
      <c r="L206" s="4"/>
      <c r="M206" s="4"/>
      <c r="N206" s="7"/>
      <c r="O206" s="4"/>
      <c r="R206" s="4"/>
      <c r="S206" s="4"/>
      <c r="T206" s="4"/>
      <c r="U206" s="4"/>
      <c r="V206" s="4"/>
      <c r="W206" s="4"/>
      <c r="X206" s="4"/>
      <c r="Y206" s="4"/>
      <c r="Z206" s="4"/>
      <c r="AA206" s="4"/>
      <c r="AB206" s="4"/>
    </row>
    <row r="207" spans="1:28" x14ac:dyDescent="0.15">
      <c r="A207" s="4"/>
      <c r="B207" s="4"/>
      <c r="C207" s="4"/>
      <c r="D207" s="4"/>
      <c r="E207" s="19"/>
      <c r="F207" s="19"/>
      <c r="G207" s="4"/>
      <c r="H207" s="4"/>
      <c r="I207" s="4"/>
      <c r="J207" s="4"/>
      <c r="K207" s="4"/>
      <c r="L207" s="4"/>
      <c r="M207" s="4"/>
      <c r="N207" s="7"/>
      <c r="O207" s="4"/>
      <c r="R207" s="4"/>
      <c r="S207" s="4"/>
      <c r="T207" s="4"/>
      <c r="U207" s="4"/>
      <c r="V207" s="4"/>
      <c r="W207" s="4"/>
      <c r="X207" s="4"/>
      <c r="Y207" s="4"/>
      <c r="Z207" s="4"/>
      <c r="AA207" s="4"/>
      <c r="AB207" s="4"/>
    </row>
    <row r="208" spans="1:28" x14ac:dyDescent="0.15">
      <c r="A208" s="4"/>
      <c r="B208" s="4"/>
      <c r="C208" s="4"/>
      <c r="D208" s="4"/>
      <c r="E208" s="19"/>
      <c r="F208" s="19"/>
      <c r="G208" s="4"/>
      <c r="H208" s="4"/>
      <c r="I208" s="4"/>
      <c r="J208" s="4"/>
      <c r="K208" s="4"/>
      <c r="L208" s="4"/>
      <c r="M208" s="4"/>
      <c r="N208" s="7"/>
      <c r="O208" s="4"/>
      <c r="R208" s="4"/>
      <c r="S208" s="4"/>
      <c r="T208" s="4"/>
      <c r="U208" s="4"/>
      <c r="V208" s="4"/>
      <c r="W208" s="4"/>
      <c r="X208" s="4"/>
      <c r="Y208" s="4"/>
      <c r="Z208" s="4"/>
      <c r="AA208" s="4"/>
      <c r="AB208" s="4"/>
    </row>
    <row r="209" spans="1:28" x14ac:dyDescent="0.15">
      <c r="A209" s="4"/>
      <c r="B209" s="4"/>
      <c r="C209" s="4"/>
      <c r="D209" s="4"/>
      <c r="E209" s="19"/>
      <c r="F209" s="19"/>
      <c r="G209" s="4"/>
      <c r="H209" s="4"/>
      <c r="I209" s="4"/>
      <c r="J209" s="4"/>
      <c r="K209" s="4"/>
      <c r="L209" s="4"/>
      <c r="M209" s="4"/>
      <c r="N209" s="7"/>
      <c r="O209" s="4"/>
      <c r="R209" s="4"/>
      <c r="S209" s="4"/>
      <c r="T209" s="4"/>
      <c r="U209" s="4"/>
      <c r="V209" s="4"/>
      <c r="W209" s="4"/>
      <c r="X209" s="4"/>
      <c r="Y209" s="4"/>
      <c r="Z209" s="4"/>
      <c r="AA209" s="4"/>
      <c r="AB209" s="4"/>
    </row>
    <row r="210" spans="1:28" x14ac:dyDescent="0.15">
      <c r="A210" s="4"/>
      <c r="B210" s="4"/>
      <c r="C210" s="4"/>
      <c r="D210" s="4"/>
      <c r="E210" s="19"/>
      <c r="F210" s="19"/>
      <c r="G210" s="4"/>
      <c r="H210" s="4"/>
      <c r="I210" s="4"/>
      <c r="J210" s="4"/>
      <c r="K210" s="4"/>
      <c r="L210" s="4"/>
      <c r="M210" s="4"/>
      <c r="N210" s="7"/>
      <c r="O210" s="4"/>
      <c r="R210" s="4"/>
      <c r="S210" s="4"/>
      <c r="T210" s="4"/>
      <c r="U210" s="4"/>
      <c r="V210" s="4"/>
      <c r="W210" s="4"/>
      <c r="X210" s="4"/>
      <c r="Y210" s="4"/>
      <c r="Z210" s="4"/>
      <c r="AA210" s="4"/>
      <c r="AB210" s="4"/>
    </row>
    <row r="211" spans="1:28" x14ac:dyDescent="0.15">
      <c r="A211" s="4"/>
      <c r="B211" s="4"/>
      <c r="C211" s="4"/>
      <c r="D211" s="4"/>
      <c r="E211" s="19"/>
      <c r="F211" s="19"/>
      <c r="G211" s="4"/>
      <c r="H211" s="4"/>
      <c r="I211" s="4"/>
      <c r="J211" s="4"/>
      <c r="K211" s="4"/>
      <c r="L211" s="4"/>
      <c r="M211" s="4"/>
      <c r="N211" s="7"/>
      <c r="O211" s="4"/>
      <c r="R211" s="4"/>
      <c r="S211" s="4"/>
      <c r="T211" s="4"/>
      <c r="U211" s="4"/>
      <c r="V211" s="4"/>
      <c r="W211" s="4"/>
      <c r="X211" s="4"/>
      <c r="Y211" s="4"/>
      <c r="Z211" s="4"/>
      <c r="AA211" s="4"/>
      <c r="AB211" s="4"/>
    </row>
    <row r="212" spans="1:28" x14ac:dyDescent="0.15">
      <c r="A212" s="4"/>
      <c r="B212" s="4"/>
      <c r="C212" s="4"/>
      <c r="D212" s="4"/>
      <c r="E212" s="19"/>
      <c r="F212" s="19"/>
      <c r="G212" s="4"/>
      <c r="H212" s="4"/>
      <c r="I212" s="4"/>
      <c r="J212" s="4"/>
      <c r="K212" s="4"/>
      <c r="L212" s="4"/>
      <c r="M212" s="4"/>
      <c r="N212" s="7"/>
      <c r="O212" s="4"/>
      <c r="R212" s="4"/>
      <c r="S212" s="4"/>
      <c r="T212" s="4"/>
      <c r="U212" s="4"/>
      <c r="V212" s="4"/>
      <c r="W212" s="4"/>
      <c r="X212" s="4"/>
      <c r="Y212" s="4"/>
      <c r="Z212" s="4"/>
      <c r="AA212" s="4"/>
      <c r="AB212" s="4"/>
    </row>
    <row r="213" spans="1:28" x14ac:dyDescent="0.15">
      <c r="A213" s="4"/>
      <c r="B213" s="4"/>
      <c r="C213" s="4"/>
      <c r="D213" s="4"/>
      <c r="E213" s="19"/>
      <c r="F213" s="19"/>
      <c r="G213" s="4"/>
      <c r="H213" s="4"/>
      <c r="I213" s="4"/>
      <c r="J213" s="4"/>
      <c r="K213" s="4"/>
      <c r="L213" s="4"/>
      <c r="M213" s="4"/>
      <c r="N213" s="7"/>
      <c r="O213" s="4"/>
      <c r="R213" s="4"/>
      <c r="S213" s="4"/>
      <c r="T213" s="4"/>
      <c r="U213" s="4"/>
      <c r="V213" s="4"/>
      <c r="W213" s="4"/>
      <c r="X213" s="4"/>
      <c r="Y213" s="4"/>
      <c r="Z213" s="4"/>
      <c r="AA213" s="4"/>
      <c r="AB213" s="4"/>
    </row>
    <row r="214" spans="1:28" x14ac:dyDescent="0.15">
      <c r="A214" s="4"/>
      <c r="B214" s="4"/>
      <c r="C214" s="4"/>
      <c r="D214" s="4"/>
      <c r="E214" s="19"/>
      <c r="F214" s="19"/>
      <c r="G214" s="4"/>
      <c r="H214" s="4"/>
      <c r="I214" s="4"/>
      <c r="J214" s="4"/>
      <c r="K214" s="4"/>
      <c r="L214" s="4"/>
      <c r="M214" s="4"/>
      <c r="N214" s="7"/>
      <c r="O214" s="4"/>
      <c r="R214" s="4"/>
      <c r="S214" s="4"/>
      <c r="T214" s="4"/>
      <c r="U214" s="4"/>
      <c r="V214" s="4"/>
      <c r="W214" s="4"/>
      <c r="X214" s="4"/>
      <c r="Y214" s="4"/>
      <c r="Z214" s="4"/>
      <c r="AA214" s="4"/>
      <c r="AB214" s="4"/>
    </row>
    <row r="215" spans="1:28" x14ac:dyDescent="0.15">
      <c r="A215" s="4"/>
      <c r="B215" s="4"/>
      <c r="C215" s="4"/>
      <c r="D215" s="4"/>
      <c r="E215" s="19"/>
      <c r="F215" s="19"/>
      <c r="G215" s="4"/>
      <c r="H215" s="4"/>
      <c r="I215" s="4"/>
      <c r="J215" s="4"/>
      <c r="K215" s="4"/>
      <c r="L215" s="4"/>
      <c r="M215" s="4"/>
      <c r="N215" s="7"/>
      <c r="O215" s="4"/>
      <c r="R215" s="4"/>
      <c r="S215" s="4"/>
      <c r="T215" s="4"/>
      <c r="U215" s="4"/>
      <c r="V215" s="4"/>
      <c r="W215" s="4"/>
      <c r="X215" s="4"/>
      <c r="Y215" s="4"/>
      <c r="Z215" s="4"/>
      <c r="AA215" s="4"/>
      <c r="AB215" s="4"/>
    </row>
    <row r="216" spans="1:28" x14ac:dyDescent="0.15">
      <c r="A216" s="4"/>
      <c r="B216" s="4"/>
      <c r="C216" s="4"/>
      <c r="D216" s="4"/>
      <c r="E216" s="19"/>
      <c r="F216" s="19"/>
      <c r="G216" s="4"/>
      <c r="H216" s="4"/>
      <c r="I216" s="4"/>
      <c r="J216" s="4"/>
      <c r="K216" s="4"/>
      <c r="L216" s="4"/>
      <c r="M216" s="4"/>
      <c r="N216" s="7"/>
      <c r="O216" s="4"/>
      <c r="R216" s="4"/>
      <c r="S216" s="4"/>
      <c r="T216" s="4"/>
      <c r="U216" s="4"/>
      <c r="V216" s="4"/>
      <c r="W216" s="4"/>
      <c r="X216" s="4"/>
      <c r="Y216" s="4"/>
      <c r="Z216" s="4"/>
      <c r="AA216" s="4"/>
      <c r="AB216" s="4"/>
    </row>
    <row r="217" spans="1:28" x14ac:dyDescent="0.15">
      <c r="A217" s="4"/>
      <c r="B217" s="4"/>
      <c r="C217" s="4"/>
      <c r="D217" s="4"/>
      <c r="E217" s="19"/>
      <c r="F217" s="19"/>
      <c r="G217" s="4"/>
      <c r="H217" s="4"/>
      <c r="I217" s="4"/>
      <c r="J217" s="4"/>
      <c r="K217" s="4"/>
      <c r="L217" s="4"/>
      <c r="M217" s="4"/>
      <c r="N217" s="7"/>
      <c r="O217" s="4"/>
      <c r="R217" s="4"/>
      <c r="S217" s="4"/>
      <c r="T217" s="4"/>
      <c r="U217" s="4"/>
      <c r="V217" s="4"/>
      <c r="W217" s="4"/>
      <c r="X217" s="4"/>
      <c r="Y217" s="4"/>
      <c r="Z217" s="4"/>
      <c r="AA217" s="4"/>
      <c r="AB217" s="4"/>
    </row>
    <row r="218" spans="1:28" x14ac:dyDescent="0.15">
      <c r="A218" s="4"/>
      <c r="B218" s="4"/>
      <c r="C218" s="4"/>
      <c r="D218" s="4"/>
      <c r="E218" s="19"/>
      <c r="F218" s="19"/>
      <c r="G218" s="4"/>
      <c r="H218" s="4"/>
      <c r="I218" s="4"/>
      <c r="J218" s="4"/>
      <c r="K218" s="4"/>
      <c r="L218" s="4"/>
      <c r="M218" s="4"/>
      <c r="N218" s="7"/>
      <c r="O218" s="4"/>
      <c r="R218" s="4"/>
      <c r="S218" s="4"/>
      <c r="T218" s="4"/>
      <c r="U218" s="4"/>
      <c r="V218" s="4"/>
      <c r="W218" s="4"/>
      <c r="X218" s="4"/>
      <c r="Y218" s="4"/>
      <c r="Z218" s="4"/>
      <c r="AA218" s="4"/>
      <c r="AB218" s="4"/>
    </row>
    <row r="219" spans="1:28" x14ac:dyDescent="0.15">
      <c r="A219" s="4"/>
      <c r="B219" s="4"/>
      <c r="C219" s="4"/>
      <c r="D219" s="4"/>
      <c r="E219" s="19"/>
      <c r="F219" s="19"/>
      <c r="G219" s="4"/>
      <c r="H219" s="4"/>
      <c r="I219" s="4"/>
      <c r="J219" s="4"/>
      <c r="K219" s="4"/>
      <c r="L219" s="4"/>
      <c r="M219" s="4"/>
      <c r="N219" s="7"/>
      <c r="O219" s="4"/>
      <c r="R219" s="4"/>
      <c r="S219" s="4"/>
      <c r="T219" s="4"/>
      <c r="U219" s="4"/>
      <c r="V219" s="4"/>
      <c r="W219" s="4"/>
      <c r="X219" s="4"/>
      <c r="Y219" s="4"/>
      <c r="Z219" s="4"/>
      <c r="AA219" s="4"/>
      <c r="AB219" s="4"/>
    </row>
    <row r="220" spans="1:28" x14ac:dyDescent="0.15">
      <c r="A220" s="4"/>
      <c r="B220" s="4"/>
      <c r="C220" s="4"/>
      <c r="D220" s="4"/>
      <c r="E220" s="19"/>
      <c r="F220" s="19"/>
      <c r="G220" s="4"/>
      <c r="H220" s="4"/>
      <c r="I220" s="4"/>
      <c r="J220" s="4"/>
      <c r="K220" s="4"/>
      <c r="L220" s="4"/>
      <c r="M220" s="4"/>
      <c r="N220" s="7"/>
      <c r="O220" s="4"/>
      <c r="R220" s="4"/>
      <c r="S220" s="4"/>
      <c r="T220" s="4"/>
      <c r="U220" s="4"/>
      <c r="V220" s="4"/>
      <c r="W220" s="4"/>
      <c r="X220" s="4"/>
      <c r="Y220" s="4"/>
      <c r="Z220" s="4"/>
      <c r="AA220" s="4"/>
      <c r="AB220" s="4"/>
    </row>
    <row r="221" spans="1:28" x14ac:dyDescent="0.15">
      <c r="A221" s="4"/>
      <c r="B221" s="4"/>
      <c r="C221" s="4"/>
      <c r="D221" s="4"/>
      <c r="E221" s="19"/>
      <c r="F221" s="19"/>
      <c r="G221" s="4"/>
      <c r="H221" s="4"/>
      <c r="I221" s="4"/>
      <c r="J221" s="4"/>
      <c r="K221" s="4"/>
      <c r="L221" s="4"/>
      <c r="M221" s="4"/>
      <c r="N221" s="7"/>
      <c r="O221" s="4"/>
      <c r="R221" s="4"/>
      <c r="S221" s="4"/>
      <c r="T221" s="4"/>
      <c r="U221" s="4"/>
      <c r="V221" s="4"/>
      <c r="W221" s="4"/>
      <c r="X221" s="4"/>
      <c r="Y221" s="4"/>
      <c r="Z221" s="4"/>
      <c r="AA221" s="4"/>
      <c r="AB221" s="4"/>
    </row>
    <row r="222" spans="1:28" x14ac:dyDescent="0.15">
      <c r="A222" s="4"/>
      <c r="B222" s="4"/>
      <c r="C222" s="4"/>
      <c r="D222" s="4"/>
      <c r="E222" s="19"/>
      <c r="F222" s="19"/>
      <c r="G222" s="4"/>
      <c r="H222" s="4"/>
      <c r="I222" s="4"/>
      <c r="J222" s="4"/>
      <c r="K222" s="4"/>
      <c r="L222" s="4"/>
      <c r="M222" s="4"/>
      <c r="N222" s="7"/>
      <c r="O222" s="4"/>
      <c r="R222" s="4"/>
      <c r="S222" s="4"/>
      <c r="T222" s="4"/>
      <c r="U222" s="4"/>
      <c r="V222" s="4"/>
      <c r="W222" s="4"/>
      <c r="X222" s="4"/>
      <c r="Y222" s="4"/>
      <c r="Z222" s="4"/>
      <c r="AA222" s="4"/>
      <c r="AB222" s="4"/>
    </row>
    <row r="223" spans="1:28" x14ac:dyDescent="0.15">
      <c r="A223" s="4"/>
      <c r="B223" s="4"/>
      <c r="C223" s="4"/>
      <c r="D223" s="4"/>
      <c r="E223" s="19"/>
      <c r="F223" s="19"/>
      <c r="G223" s="4"/>
      <c r="H223" s="4"/>
      <c r="I223" s="4"/>
      <c r="J223" s="4"/>
      <c r="K223" s="4"/>
      <c r="L223" s="4"/>
      <c r="M223" s="4"/>
      <c r="N223" s="7"/>
      <c r="O223" s="4"/>
      <c r="R223" s="4"/>
      <c r="S223" s="4"/>
      <c r="T223" s="4"/>
      <c r="U223" s="4"/>
      <c r="V223" s="4"/>
      <c r="W223" s="4"/>
      <c r="X223" s="4"/>
      <c r="Y223" s="4"/>
      <c r="Z223" s="4"/>
      <c r="AA223" s="4"/>
      <c r="AB223" s="4"/>
    </row>
    <row r="224" spans="1:28" x14ac:dyDescent="0.15">
      <c r="A224" s="4"/>
      <c r="B224" s="4"/>
      <c r="C224" s="4"/>
      <c r="D224" s="4"/>
      <c r="E224" s="19"/>
      <c r="F224" s="19"/>
      <c r="G224" s="4"/>
      <c r="H224" s="4"/>
      <c r="I224" s="4"/>
      <c r="J224" s="4"/>
      <c r="K224" s="4"/>
      <c r="L224" s="4"/>
      <c r="M224" s="4"/>
      <c r="N224" s="7"/>
      <c r="O224" s="4"/>
      <c r="R224" s="4"/>
      <c r="S224" s="4"/>
      <c r="T224" s="4"/>
      <c r="U224" s="4"/>
      <c r="V224" s="4"/>
      <c r="W224" s="4"/>
      <c r="X224" s="4"/>
      <c r="Y224" s="4"/>
      <c r="Z224" s="4"/>
      <c r="AA224" s="4"/>
      <c r="AB224" s="4"/>
    </row>
    <row r="225" spans="1:28" x14ac:dyDescent="0.15">
      <c r="A225" s="4"/>
      <c r="B225" s="4"/>
      <c r="C225" s="4"/>
      <c r="D225" s="4"/>
      <c r="E225" s="19"/>
      <c r="F225" s="19"/>
      <c r="G225" s="4"/>
      <c r="H225" s="4"/>
      <c r="I225" s="4"/>
      <c r="J225" s="4"/>
      <c r="K225" s="4"/>
      <c r="L225" s="4"/>
      <c r="M225" s="4"/>
      <c r="N225" s="7"/>
      <c r="O225" s="4"/>
      <c r="R225" s="4"/>
      <c r="S225" s="4"/>
      <c r="T225" s="4"/>
      <c r="U225" s="4"/>
      <c r="V225" s="4"/>
      <c r="W225" s="4"/>
      <c r="X225" s="4"/>
      <c r="Y225" s="4"/>
      <c r="Z225" s="4"/>
      <c r="AA225" s="4"/>
      <c r="AB225" s="4"/>
    </row>
    <row r="226" spans="1:28" x14ac:dyDescent="0.15">
      <c r="A226" s="4"/>
      <c r="B226" s="4"/>
      <c r="C226" s="4"/>
      <c r="D226" s="4"/>
      <c r="E226" s="19"/>
      <c r="F226" s="19"/>
      <c r="G226" s="4"/>
      <c r="H226" s="4"/>
      <c r="I226" s="4"/>
      <c r="J226" s="4"/>
      <c r="K226" s="4"/>
      <c r="L226" s="4"/>
      <c r="M226" s="4"/>
      <c r="N226" s="7"/>
      <c r="O226" s="4"/>
      <c r="R226" s="4"/>
      <c r="S226" s="4"/>
      <c r="T226" s="4"/>
      <c r="U226" s="4"/>
      <c r="V226" s="4"/>
      <c r="W226" s="4"/>
      <c r="X226" s="4"/>
      <c r="Y226" s="4"/>
      <c r="Z226" s="4"/>
      <c r="AA226" s="4"/>
      <c r="AB226" s="4"/>
    </row>
    <row r="227" spans="1:28" x14ac:dyDescent="0.15">
      <c r="A227" s="4"/>
      <c r="B227" s="4"/>
      <c r="C227" s="4"/>
      <c r="D227" s="4"/>
      <c r="E227" s="19"/>
      <c r="F227" s="19"/>
      <c r="G227" s="4"/>
      <c r="H227" s="4"/>
      <c r="I227" s="4"/>
      <c r="J227" s="4"/>
      <c r="K227" s="4"/>
      <c r="L227" s="4"/>
      <c r="M227" s="4"/>
      <c r="N227" s="7"/>
      <c r="O227" s="4"/>
      <c r="R227" s="4"/>
      <c r="S227" s="4"/>
      <c r="T227" s="4"/>
      <c r="U227" s="4"/>
      <c r="V227" s="4"/>
      <c r="W227" s="4"/>
      <c r="X227" s="4"/>
      <c r="Y227" s="4"/>
      <c r="Z227" s="4"/>
      <c r="AA227" s="4"/>
      <c r="AB227" s="4"/>
    </row>
    <row r="228" spans="1:28" x14ac:dyDescent="0.15">
      <c r="A228" s="4"/>
      <c r="B228" s="4"/>
      <c r="C228" s="4"/>
      <c r="D228" s="4"/>
      <c r="E228" s="19"/>
      <c r="F228" s="19"/>
      <c r="G228" s="4"/>
      <c r="H228" s="4"/>
      <c r="I228" s="4"/>
      <c r="J228" s="4"/>
      <c r="K228" s="4"/>
      <c r="L228" s="4"/>
      <c r="M228" s="4"/>
      <c r="N228" s="7"/>
      <c r="O228" s="4"/>
      <c r="R228" s="4"/>
      <c r="S228" s="4"/>
      <c r="T228" s="4"/>
      <c r="U228" s="4"/>
      <c r="V228" s="4"/>
      <c r="W228" s="4"/>
      <c r="X228" s="4"/>
      <c r="Y228" s="4"/>
      <c r="Z228" s="4"/>
      <c r="AA228" s="4"/>
      <c r="AB228" s="4"/>
    </row>
    <row r="229" spans="1:28" x14ac:dyDescent="0.15">
      <c r="A229" s="4"/>
      <c r="B229" s="4"/>
      <c r="C229" s="4"/>
      <c r="D229" s="4"/>
      <c r="E229" s="19"/>
      <c r="F229" s="19"/>
      <c r="G229" s="4"/>
      <c r="H229" s="4"/>
      <c r="I229" s="4"/>
      <c r="J229" s="4"/>
      <c r="K229" s="4"/>
      <c r="L229" s="4"/>
      <c r="M229" s="4"/>
      <c r="N229" s="7"/>
      <c r="O229" s="4"/>
      <c r="R229" s="4"/>
      <c r="S229" s="4"/>
      <c r="T229" s="4"/>
      <c r="U229" s="4"/>
      <c r="V229" s="4"/>
      <c r="W229" s="4"/>
      <c r="X229" s="4"/>
      <c r="Y229" s="4"/>
      <c r="Z229" s="4"/>
      <c r="AA229" s="4"/>
      <c r="AB229" s="4"/>
    </row>
    <row r="230" spans="1:28" x14ac:dyDescent="0.15">
      <c r="A230" s="4"/>
      <c r="B230" s="4"/>
      <c r="C230" s="4"/>
      <c r="D230" s="4"/>
      <c r="E230" s="19"/>
      <c r="F230" s="19"/>
      <c r="G230" s="4"/>
      <c r="H230" s="4"/>
      <c r="I230" s="4"/>
      <c r="J230" s="4"/>
      <c r="K230" s="4"/>
      <c r="L230" s="4"/>
      <c r="M230" s="4"/>
      <c r="N230" s="7"/>
      <c r="O230" s="4"/>
      <c r="R230" s="4"/>
      <c r="S230" s="4"/>
      <c r="T230" s="4"/>
      <c r="U230" s="4"/>
      <c r="V230" s="4"/>
      <c r="W230" s="4"/>
      <c r="X230" s="4"/>
      <c r="Y230" s="4"/>
      <c r="Z230" s="4"/>
      <c r="AA230" s="4"/>
      <c r="AB230" s="4"/>
    </row>
    <row r="231" spans="1:28" x14ac:dyDescent="0.15">
      <c r="A231" s="4"/>
      <c r="B231" s="4"/>
      <c r="C231" s="4"/>
      <c r="D231" s="4"/>
      <c r="E231" s="19"/>
      <c r="F231" s="19"/>
      <c r="G231" s="4"/>
      <c r="H231" s="4"/>
      <c r="I231" s="4"/>
      <c r="J231" s="4"/>
      <c r="K231" s="4"/>
      <c r="L231" s="4"/>
      <c r="M231" s="4"/>
      <c r="N231" s="7"/>
      <c r="O231" s="4"/>
      <c r="R231" s="4"/>
      <c r="S231" s="4"/>
      <c r="T231" s="4"/>
      <c r="U231" s="4"/>
      <c r="V231" s="4"/>
      <c r="W231" s="4"/>
      <c r="X231" s="4"/>
      <c r="Y231" s="4"/>
      <c r="Z231" s="4"/>
      <c r="AA231" s="4"/>
      <c r="AB231" s="4"/>
    </row>
    <row r="232" spans="1:28" x14ac:dyDescent="0.15">
      <c r="A232" s="4"/>
      <c r="B232" s="4"/>
      <c r="C232" s="4"/>
      <c r="D232" s="4"/>
      <c r="E232" s="19"/>
      <c r="F232" s="19"/>
      <c r="G232" s="4"/>
      <c r="H232" s="4"/>
      <c r="I232" s="4"/>
      <c r="J232" s="4"/>
      <c r="K232" s="4"/>
      <c r="L232" s="4"/>
      <c r="M232" s="4"/>
      <c r="N232" s="7"/>
      <c r="O232" s="4"/>
      <c r="R232" s="4"/>
      <c r="S232" s="4"/>
      <c r="T232" s="4"/>
      <c r="U232" s="4"/>
      <c r="V232" s="4"/>
      <c r="W232" s="4"/>
      <c r="X232" s="4"/>
      <c r="Y232" s="4"/>
      <c r="Z232" s="4"/>
      <c r="AA232" s="4"/>
      <c r="AB232" s="4"/>
    </row>
    <row r="233" spans="1:28" x14ac:dyDescent="0.15">
      <c r="A233" s="4"/>
      <c r="B233" s="4"/>
      <c r="C233" s="4"/>
      <c r="D233" s="4"/>
      <c r="E233" s="19"/>
      <c r="F233" s="19"/>
      <c r="G233" s="4"/>
      <c r="H233" s="4"/>
      <c r="I233" s="4"/>
      <c r="J233" s="4"/>
      <c r="K233" s="4"/>
      <c r="L233" s="4"/>
      <c r="M233" s="4"/>
      <c r="N233" s="7"/>
      <c r="O233" s="4"/>
      <c r="R233" s="4"/>
      <c r="S233" s="4"/>
      <c r="T233" s="4"/>
      <c r="U233" s="4"/>
      <c r="V233" s="4"/>
      <c r="W233" s="4"/>
      <c r="X233" s="4"/>
      <c r="Y233" s="4"/>
      <c r="Z233" s="4"/>
      <c r="AA233" s="4"/>
      <c r="AB233" s="4"/>
    </row>
    <row r="234" spans="1:28" x14ac:dyDescent="0.15">
      <c r="A234" s="4"/>
      <c r="B234" s="4"/>
      <c r="C234" s="4"/>
      <c r="D234" s="4"/>
      <c r="E234" s="19"/>
      <c r="F234" s="19"/>
      <c r="G234" s="4"/>
      <c r="H234" s="4"/>
      <c r="I234" s="4"/>
      <c r="J234" s="4"/>
      <c r="K234" s="4"/>
      <c r="L234" s="4"/>
      <c r="M234" s="4"/>
      <c r="N234" s="7"/>
      <c r="O234" s="4"/>
      <c r="R234" s="4"/>
      <c r="S234" s="4"/>
      <c r="T234" s="4"/>
      <c r="U234" s="4"/>
      <c r="V234" s="4"/>
      <c r="W234" s="4"/>
      <c r="X234" s="4"/>
      <c r="Y234" s="4"/>
      <c r="Z234" s="4"/>
      <c r="AA234" s="4"/>
      <c r="AB234" s="4"/>
    </row>
    <row r="235" spans="1:28" x14ac:dyDescent="0.15">
      <c r="A235" s="4"/>
      <c r="B235" s="4"/>
      <c r="C235" s="4"/>
      <c r="D235" s="4"/>
      <c r="E235" s="19"/>
      <c r="F235" s="19"/>
      <c r="G235" s="4"/>
      <c r="H235" s="4"/>
      <c r="I235" s="4"/>
      <c r="J235" s="4"/>
      <c r="K235" s="4"/>
      <c r="L235" s="4"/>
      <c r="M235" s="4"/>
      <c r="N235" s="7"/>
      <c r="O235" s="4"/>
      <c r="R235" s="4"/>
      <c r="S235" s="4"/>
      <c r="T235" s="4"/>
      <c r="U235" s="4"/>
      <c r="V235" s="4"/>
      <c r="W235" s="4"/>
      <c r="X235" s="4"/>
      <c r="Y235" s="4"/>
      <c r="Z235" s="4"/>
      <c r="AA235" s="4"/>
      <c r="AB235" s="4"/>
    </row>
    <row r="236" spans="1:28" x14ac:dyDescent="0.15">
      <c r="A236" s="4"/>
      <c r="B236" s="4"/>
      <c r="C236" s="4"/>
      <c r="D236" s="4"/>
      <c r="E236" s="19"/>
      <c r="F236" s="19"/>
      <c r="G236" s="4"/>
      <c r="H236" s="4"/>
      <c r="I236" s="4"/>
      <c r="J236" s="4"/>
      <c r="K236" s="4"/>
      <c r="L236" s="4"/>
      <c r="M236" s="4"/>
      <c r="N236" s="7"/>
      <c r="O236" s="4"/>
      <c r="R236" s="4"/>
      <c r="S236" s="4"/>
      <c r="T236" s="4"/>
      <c r="U236" s="4"/>
      <c r="V236" s="4"/>
      <c r="W236" s="4"/>
      <c r="X236" s="4"/>
      <c r="Y236" s="4"/>
      <c r="Z236" s="4"/>
      <c r="AA236" s="4"/>
      <c r="AB236" s="4"/>
    </row>
    <row r="237" spans="1:28" x14ac:dyDescent="0.15">
      <c r="A237" s="4"/>
      <c r="B237" s="4"/>
      <c r="C237" s="4"/>
      <c r="D237" s="4"/>
      <c r="E237" s="19"/>
      <c r="F237" s="19"/>
      <c r="G237" s="4"/>
      <c r="H237" s="4"/>
      <c r="I237" s="4"/>
      <c r="J237" s="4"/>
      <c r="K237" s="4"/>
      <c r="L237" s="4"/>
      <c r="M237" s="4"/>
      <c r="N237" s="7"/>
      <c r="O237" s="4"/>
      <c r="R237" s="4"/>
      <c r="S237" s="4"/>
      <c r="T237" s="4"/>
      <c r="U237" s="4"/>
      <c r="V237" s="4"/>
      <c r="W237" s="4"/>
      <c r="X237" s="4"/>
      <c r="Y237" s="4"/>
      <c r="Z237" s="4"/>
      <c r="AA237" s="4"/>
      <c r="AB237" s="4"/>
    </row>
    <row r="238" spans="1:28" x14ac:dyDescent="0.15">
      <c r="A238" s="4"/>
      <c r="B238" s="4"/>
      <c r="C238" s="4"/>
      <c r="D238" s="4"/>
      <c r="E238" s="19"/>
      <c r="F238" s="19"/>
      <c r="G238" s="4"/>
      <c r="H238" s="4"/>
      <c r="I238" s="4"/>
      <c r="J238" s="4"/>
      <c r="K238" s="4"/>
      <c r="L238" s="4"/>
      <c r="M238" s="4"/>
      <c r="N238" s="7"/>
      <c r="O238" s="4"/>
      <c r="R238" s="4"/>
      <c r="S238" s="4"/>
      <c r="T238" s="4"/>
      <c r="U238" s="4"/>
      <c r="V238" s="4"/>
      <c r="W238" s="4"/>
      <c r="X238" s="4"/>
      <c r="Y238" s="4"/>
      <c r="Z238" s="4"/>
      <c r="AA238" s="4"/>
      <c r="AB238" s="4"/>
    </row>
    <row r="239" spans="1:28" x14ac:dyDescent="0.15">
      <c r="A239" s="4"/>
      <c r="B239" s="4"/>
      <c r="C239" s="4"/>
      <c r="D239" s="4"/>
      <c r="E239" s="19"/>
      <c r="F239" s="19"/>
      <c r="G239" s="4"/>
      <c r="H239" s="4"/>
      <c r="I239" s="4"/>
      <c r="J239" s="4"/>
      <c r="K239" s="4"/>
      <c r="L239" s="4"/>
      <c r="M239" s="4"/>
      <c r="N239" s="7"/>
      <c r="O239" s="4"/>
      <c r="R239" s="4"/>
      <c r="S239" s="4"/>
      <c r="T239" s="4"/>
      <c r="U239" s="4"/>
      <c r="V239" s="4"/>
      <c r="W239" s="4"/>
      <c r="X239" s="4"/>
      <c r="Y239" s="4"/>
      <c r="Z239" s="4"/>
      <c r="AA239" s="4"/>
      <c r="AB239" s="4"/>
    </row>
    <row r="240" spans="1:28" x14ac:dyDescent="0.15">
      <c r="A240" s="4"/>
      <c r="B240" s="4"/>
      <c r="C240" s="4"/>
      <c r="D240" s="4"/>
      <c r="E240" s="19"/>
      <c r="F240" s="19"/>
      <c r="G240" s="4"/>
      <c r="H240" s="4"/>
      <c r="I240" s="4"/>
      <c r="J240" s="4"/>
      <c r="K240" s="4"/>
      <c r="L240" s="4"/>
      <c r="M240" s="4"/>
      <c r="N240" s="7"/>
      <c r="O240" s="4"/>
      <c r="R240" s="4"/>
      <c r="S240" s="4"/>
      <c r="T240" s="4"/>
      <c r="U240" s="4"/>
      <c r="V240" s="4"/>
      <c r="W240" s="4"/>
      <c r="X240" s="4"/>
      <c r="Y240" s="4"/>
      <c r="Z240" s="4"/>
      <c r="AA240" s="4"/>
      <c r="AB240" s="4"/>
    </row>
    <row r="241" spans="1:28" x14ac:dyDescent="0.15">
      <c r="A241" s="4"/>
      <c r="B241" s="4"/>
      <c r="C241" s="4"/>
      <c r="D241" s="4"/>
      <c r="E241" s="19"/>
      <c r="F241" s="19"/>
      <c r="G241" s="4"/>
      <c r="H241" s="4"/>
      <c r="I241" s="4"/>
      <c r="J241" s="4"/>
      <c r="K241" s="4"/>
      <c r="L241" s="4"/>
      <c r="M241" s="4"/>
      <c r="N241" s="7"/>
      <c r="O241" s="4"/>
      <c r="R241" s="4"/>
      <c r="S241" s="4"/>
      <c r="T241" s="4"/>
      <c r="U241" s="4"/>
      <c r="V241" s="4"/>
      <c r="W241" s="4"/>
      <c r="X241" s="4"/>
      <c r="Y241" s="4"/>
      <c r="Z241" s="4"/>
      <c r="AA241" s="4"/>
      <c r="AB241" s="4"/>
    </row>
    <row r="242" spans="1:28" x14ac:dyDescent="0.15">
      <c r="A242" s="4"/>
      <c r="B242" s="4"/>
      <c r="C242" s="4"/>
      <c r="D242" s="4"/>
      <c r="E242" s="19"/>
      <c r="F242" s="19"/>
      <c r="G242" s="4"/>
      <c r="H242" s="4"/>
      <c r="I242" s="4"/>
      <c r="J242" s="4"/>
      <c r="K242" s="4"/>
      <c r="L242" s="4"/>
      <c r="M242" s="4"/>
      <c r="N242" s="7"/>
      <c r="O242" s="4"/>
      <c r="R242" s="4"/>
      <c r="S242" s="4"/>
      <c r="T242" s="4"/>
      <c r="U242" s="4"/>
      <c r="V242" s="4"/>
      <c r="W242" s="4"/>
      <c r="X242" s="4"/>
      <c r="Y242" s="4"/>
      <c r="Z242" s="4"/>
      <c r="AA242" s="4"/>
      <c r="AB242" s="4"/>
    </row>
    <row r="243" spans="1:28" x14ac:dyDescent="0.15">
      <c r="A243" s="4"/>
      <c r="B243" s="4"/>
      <c r="C243" s="4"/>
      <c r="D243" s="4"/>
      <c r="E243" s="19"/>
      <c r="F243" s="19"/>
      <c r="G243" s="4"/>
      <c r="H243" s="4"/>
      <c r="I243" s="4"/>
      <c r="J243" s="4"/>
      <c r="K243" s="4"/>
      <c r="L243" s="4"/>
      <c r="M243" s="4"/>
      <c r="N243" s="7"/>
      <c r="O243" s="4"/>
      <c r="R243" s="4"/>
      <c r="S243" s="4"/>
      <c r="T243" s="4"/>
      <c r="U243" s="4"/>
      <c r="V243" s="4"/>
      <c r="W243" s="4"/>
      <c r="X243" s="4"/>
      <c r="Y243" s="4"/>
      <c r="Z243" s="4"/>
      <c r="AA243" s="4"/>
      <c r="AB243" s="4"/>
    </row>
    <row r="244" spans="1:28" x14ac:dyDescent="0.15">
      <c r="A244" s="4"/>
      <c r="B244" s="4"/>
      <c r="C244" s="4"/>
      <c r="D244" s="4"/>
      <c r="E244" s="19"/>
      <c r="F244" s="19"/>
      <c r="G244" s="4"/>
      <c r="H244" s="4"/>
      <c r="I244" s="4"/>
      <c r="J244" s="4"/>
      <c r="K244" s="4"/>
      <c r="L244" s="4"/>
      <c r="M244" s="4"/>
      <c r="N244" s="7"/>
      <c r="O244" s="4"/>
      <c r="R244" s="4"/>
      <c r="S244" s="4"/>
      <c r="T244" s="4"/>
      <c r="U244" s="4"/>
      <c r="V244" s="4"/>
      <c r="W244" s="4"/>
      <c r="X244" s="4"/>
      <c r="Y244" s="4"/>
      <c r="Z244" s="4"/>
      <c r="AA244" s="4"/>
      <c r="AB244" s="4"/>
    </row>
    <row r="245" spans="1:28" x14ac:dyDescent="0.15">
      <c r="A245" s="4"/>
      <c r="B245" s="4"/>
      <c r="C245" s="4"/>
      <c r="D245" s="4"/>
      <c r="E245" s="19"/>
      <c r="F245" s="19"/>
      <c r="G245" s="4"/>
      <c r="H245" s="4"/>
      <c r="I245" s="4"/>
      <c r="J245" s="4"/>
      <c r="K245" s="4"/>
      <c r="L245" s="4"/>
      <c r="M245" s="4"/>
      <c r="N245" s="7"/>
      <c r="O245" s="4"/>
      <c r="R245" s="4"/>
      <c r="S245" s="4"/>
      <c r="T245" s="4"/>
      <c r="U245" s="4"/>
      <c r="V245" s="4"/>
      <c r="W245" s="4"/>
      <c r="X245" s="4"/>
      <c r="Y245" s="4"/>
      <c r="Z245" s="4"/>
      <c r="AA245" s="4"/>
      <c r="AB245" s="4"/>
    </row>
    <row r="246" spans="1:28" x14ac:dyDescent="0.15">
      <c r="A246" s="4"/>
      <c r="B246" s="4"/>
      <c r="C246" s="4"/>
      <c r="D246" s="4"/>
      <c r="E246" s="19"/>
      <c r="F246" s="19"/>
      <c r="G246" s="4"/>
      <c r="H246" s="4"/>
      <c r="I246" s="4"/>
      <c r="J246" s="4"/>
      <c r="K246" s="4"/>
      <c r="L246" s="4"/>
      <c r="M246" s="4"/>
      <c r="N246" s="7"/>
      <c r="O246" s="4"/>
      <c r="R246" s="4"/>
      <c r="S246" s="4"/>
      <c r="T246" s="4"/>
      <c r="U246" s="4"/>
      <c r="V246" s="4"/>
      <c r="W246" s="4"/>
      <c r="X246" s="4"/>
      <c r="Y246" s="4"/>
      <c r="Z246" s="4"/>
      <c r="AA246" s="4"/>
      <c r="AB246" s="4"/>
    </row>
    <row r="247" spans="1:28" x14ac:dyDescent="0.15">
      <c r="A247" s="4"/>
      <c r="B247" s="4"/>
      <c r="C247" s="4"/>
      <c r="D247" s="4"/>
      <c r="E247" s="19"/>
      <c r="F247" s="19"/>
      <c r="G247" s="4"/>
      <c r="H247" s="4"/>
      <c r="I247" s="4"/>
      <c r="J247" s="4"/>
      <c r="K247" s="4"/>
      <c r="L247" s="4"/>
      <c r="M247" s="4"/>
      <c r="N247" s="7"/>
      <c r="O247" s="4"/>
      <c r="R247" s="4"/>
      <c r="S247" s="4"/>
      <c r="T247" s="4"/>
      <c r="U247" s="4"/>
      <c r="V247" s="4"/>
      <c r="W247" s="4"/>
      <c r="X247" s="4"/>
      <c r="Y247" s="4"/>
      <c r="Z247" s="4"/>
      <c r="AA247" s="4"/>
      <c r="AB247" s="4"/>
    </row>
    <row r="248" spans="1:28" x14ac:dyDescent="0.15">
      <c r="A248" s="4"/>
      <c r="B248" s="4"/>
      <c r="C248" s="4"/>
      <c r="D248" s="4"/>
      <c r="E248" s="19"/>
      <c r="F248" s="19"/>
      <c r="G248" s="4"/>
      <c r="H248" s="4"/>
      <c r="I248" s="4"/>
      <c r="J248" s="4"/>
      <c r="K248" s="4"/>
      <c r="L248" s="4"/>
      <c r="M248" s="4"/>
      <c r="N248" s="7"/>
      <c r="O248" s="4"/>
      <c r="R248" s="4"/>
      <c r="S248" s="4"/>
      <c r="T248" s="4"/>
      <c r="U248" s="4"/>
      <c r="V248" s="4"/>
      <c r="W248" s="4"/>
      <c r="X248" s="4"/>
      <c r="Y248" s="4"/>
      <c r="Z248" s="4"/>
      <c r="AA248" s="4"/>
      <c r="AB248" s="4"/>
    </row>
    <row r="249" spans="1:28" x14ac:dyDescent="0.15">
      <c r="A249" s="4"/>
      <c r="B249" s="4"/>
      <c r="C249" s="4"/>
      <c r="D249" s="4"/>
      <c r="E249" s="19"/>
      <c r="F249" s="19"/>
      <c r="G249" s="4"/>
      <c r="H249" s="4"/>
      <c r="I249" s="4"/>
      <c r="J249" s="4"/>
      <c r="K249" s="4"/>
      <c r="L249" s="4"/>
      <c r="M249" s="4"/>
      <c r="N249" s="7"/>
      <c r="O249" s="4"/>
      <c r="R249" s="4"/>
      <c r="S249" s="4"/>
      <c r="T249" s="4"/>
      <c r="U249" s="4"/>
      <c r="V249" s="4"/>
      <c r="W249" s="4"/>
      <c r="X249" s="4"/>
      <c r="Y249" s="4"/>
      <c r="Z249" s="4"/>
      <c r="AA249" s="4"/>
      <c r="AB249" s="4"/>
    </row>
    <row r="250" spans="1:28" x14ac:dyDescent="0.15">
      <c r="A250" s="4"/>
      <c r="B250" s="4"/>
      <c r="C250" s="4"/>
      <c r="D250" s="4"/>
      <c r="E250" s="19"/>
      <c r="F250" s="19"/>
      <c r="G250" s="4"/>
      <c r="H250" s="4"/>
      <c r="I250" s="4"/>
      <c r="J250" s="4"/>
      <c r="K250" s="4"/>
      <c r="L250" s="4"/>
      <c r="M250" s="4"/>
      <c r="N250" s="7"/>
      <c r="O250" s="4"/>
      <c r="R250" s="4"/>
      <c r="S250" s="4"/>
      <c r="T250" s="4"/>
      <c r="U250" s="4"/>
      <c r="V250" s="4"/>
      <c r="W250" s="4"/>
      <c r="X250" s="4"/>
      <c r="Y250" s="4"/>
      <c r="Z250" s="4"/>
      <c r="AA250" s="4"/>
      <c r="AB250" s="4"/>
    </row>
    <row r="251" spans="1:28" x14ac:dyDescent="0.15">
      <c r="A251" s="4"/>
      <c r="B251" s="4"/>
      <c r="C251" s="4"/>
      <c r="D251" s="4"/>
      <c r="E251" s="19"/>
      <c r="F251" s="19"/>
      <c r="G251" s="4"/>
      <c r="H251" s="4"/>
      <c r="I251" s="4"/>
      <c r="J251" s="4"/>
      <c r="K251" s="4"/>
      <c r="L251" s="4"/>
      <c r="M251" s="4"/>
      <c r="N251" s="7"/>
      <c r="O251" s="4"/>
      <c r="R251" s="4"/>
      <c r="S251" s="4"/>
      <c r="T251" s="4"/>
      <c r="U251" s="4"/>
      <c r="V251" s="4"/>
      <c r="W251" s="4"/>
      <c r="X251" s="4"/>
      <c r="Y251" s="4"/>
      <c r="Z251" s="4"/>
      <c r="AA251" s="4"/>
      <c r="AB251" s="4"/>
    </row>
    <row r="252" spans="1:28" x14ac:dyDescent="0.15">
      <c r="A252" s="4"/>
      <c r="B252" s="4"/>
      <c r="C252" s="4"/>
      <c r="D252" s="4"/>
      <c r="E252" s="19"/>
      <c r="F252" s="19"/>
      <c r="G252" s="4"/>
      <c r="H252" s="4"/>
      <c r="I252" s="4"/>
      <c r="J252" s="4"/>
      <c r="K252" s="4"/>
      <c r="L252" s="4"/>
      <c r="M252" s="4"/>
      <c r="N252" s="7"/>
      <c r="O252" s="4"/>
      <c r="R252" s="4"/>
      <c r="S252" s="4"/>
      <c r="T252" s="4"/>
      <c r="U252" s="4"/>
      <c r="V252" s="4"/>
      <c r="W252" s="4"/>
      <c r="X252" s="4"/>
      <c r="Y252" s="4"/>
      <c r="Z252" s="4"/>
      <c r="AA252" s="4"/>
      <c r="AB252" s="4"/>
    </row>
    <row r="253" spans="1:28" x14ac:dyDescent="0.15">
      <c r="A253" s="4"/>
      <c r="B253" s="4"/>
      <c r="C253" s="4"/>
      <c r="D253" s="4"/>
      <c r="E253" s="19"/>
      <c r="F253" s="19"/>
      <c r="G253" s="4"/>
      <c r="H253" s="4"/>
      <c r="I253" s="4"/>
      <c r="J253" s="4"/>
      <c r="K253" s="4"/>
      <c r="L253" s="4"/>
      <c r="M253" s="4"/>
      <c r="N253" s="7"/>
      <c r="O253" s="4"/>
      <c r="R253" s="4"/>
      <c r="S253" s="4"/>
      <c r="T253" s="4"/>
      <c r="U253" s="4"/>
      <c r="V253" s="4"/>
      <c r="W253" s="4"/>
      <c r="X253" s="4"/>
      <c r="Y253" s="4"/>
      <c r="Z253" s="4"/>
      <c r="AA253" s="4"/>
      <c r="AB253" s="4"/>
    </row>
    <row r="254" spans="1:28" x14ac:dyDescent="0.15">
      <c r="A254" s="4"/>
      <c r="B254" s="4"/>
      <c r="C254" s="4"/>
      <c r="D254" s="4"/>
      <c r="E254" s="19"/>
      <c r="F254" s="19"/>
      <c r="G254" s="4"/>
      <c r="H254" s="4"/>
      <c r="I254" s="4"/>
      <c r="J254" s="4"/>
      <c r="K254" s="4"/>
      <c r="L254" s="4"/>
      <c r="M254" s="4"/>
      <c r="N254" s="7"/>
      <c r="O254" s="4"/>
      <c r="R254" s="4"/>
      <c r="S254" s="4"/>
      <c r="T254" s="4"/>
      <c r="U254" s="4"/>
      <c r="V254" s="4"/>
      <c r="W254" s="4"/>
      <c r="X254" s="4"/>
      <c r="Y254" s="4"/>
      <c r="Z254" s="4"/>
      <c r="AA254" s="4"/>
      <c r="AB254" s="4"/>
    </row>
    <row r="255" spans="1:28" x14ac:dyDescent="0.15">
      <c r="A255" s="4"/>
      <c r="B255" s="4"/>
      <c r="C255" s="4"/>
      <c r="D255" s="4"/>
      <c r="E255" s="19"/>
      <c r="F255" s="19"/>
      <c r="G255" s="4"/>
      <c r="H255" s="4"/>
      <c r="I255" s="4"/>
      <c r="J255" s="4"/>
      <c r="K255" s="4"/>
      <c r="L255" s="4"/>
      <c r="M255" s="4"/>
      <c r="N255" s="7"/>
      <c r="O255" s="4"/>
      <c r="R255" s="4"/>
      <c r="S255" s="4"/>
      <c r="T255" s="4"/>
      <c r="U255" s="4"/>
      <c r="V255" s="4"/>
      <c r="W255" s="4"/>
      <c r="X255" s="4"/>
      <c r="Y255" s="4"/>
      <c r="Z255" s="4"/>
      <c r="AA255" s="4"/>
      <c r="AB255" s="4"/>
    </row>
    <row r="256" spans="1:28" x14ac:dyDescent="0.15">
      <c r="A256" s="4"/>
      <c r="B256" s="4"/>
      <c r="C256" s="4"/>
      <c r="D256" s="4"/>
      <c r="E256" s="19"/>
      <c r="F256" s="19"/>
      <c r="G256" s="4"/>
      <c r="H256" s="4"/>
      <c r="I256" s="4"/>
      <c r="J256" s="4"/>
      <c r="K256" s="4"/>
      <c r="L256" s="4"/>
      <c r="M256" s="4"/>
      <c r="N256" s="7"/>
      <c r="O256" s="4"/>
      <c r="R256" s="4"/>
      <c r="S256" s="4"/>
      <c r="T256" s="4"/>
      <c r="U256" s="4"/>
      <c r="V256" s="4"/>
      <c r="W256" s="4"/>
      <c r="X256" s="4"/>
      <c r="Y256" s="4"/>
      <c r="Z256" s="4"/>
      <c r="AA256" s="4"/>
      <c r="AB256" s="4"/>
    </row>
    <row r="257" spans="1:28" x14ac:dyDescent="0.15">
      <c r="A257" s="4"/>
      <c r="B257" s="4"/>
      <c r="C257" s="4"/>
      <c r="D257" s="4"/>
      <c r="E257" s="19"/>
      <c r="F257" s="19"/>
      <c r="G257" s="4"/>
      <c r="H257" s="4"/>
      <c r="I257" s="4"/>
      <c r="J257" s="4"/>
      <c r="K257" s="4"/>
      <c r="L257" s="4"/>
      <c r="M257" s="4"/>
      <c r="N257" s="7"/>
      <c r="O257" s="4"/>
      <c r="R257" s="4"/>
      <c r="S257" s="4"/>
      <c r="T257" s="4"/>
      <c r="U257" s="4"/>
      <c r="V257" s="4"/>
      <c r="W257" s="4"/>
      <c r="X257" s="4"/>
      <c r="Y257" s="4"/>
      <c r="Z257" s="4"/>
      <c r="AA257" s="4"/>
      <c r="AB257" s="4"/>
    </row>
    <row r="258" spans="1:28" x14ac:dyDescent="0.15">
      <c r="A258" s="4"/>
      <c r="B258" s="4"/>
      <c r="C258" s="4"/>
      <c r="D258" s="4"/>
      <c r="E258" s="19"/>
      <c r="F258" s="19"/>
      <c r="G258" s="4"/>
      <c r="H258" s="4"/>
      <c r="I258" s="4"/>
      <c r="J258" s="4"/>
      <c r="K258" s="4"/>
      <c r="L258" s="4"/>
      <c r="M258" s="4"/>
      <c r="N258" s="7"/>
      <c r="O258" s="4"/>
      <c r="R258" s="4"/>
      <c r="S258" s="4"/>
      <c r="T258" s="4"/>
      <c r="U258" s="4"/>
      <c r="V258" s="4"/>
      <c r="W258" s="4"/>
      <c r="X258" s="4"/>
      <c r="Y258" s="4"/>
      <c r="Z258" s="4"/>
      <c r="AA258" s="4"/>
      <c r="AB258" s="4"/>
    </row>
    <row r="259" spans="1:28" x14ac:dyDescent="0.15">
      <c r="A259" s="4"/>
      <c r="B259" s="4"/>
      <c r="C259" s="4"/>
      <c r="D259" s="4"/>
      <c r="E259" s="19"/>
      <c r="F259" s="19"/>
      <c r="G259" s="4"/>
      <c r="H259" s="4"/>
      <c r="I259" s="4"/>
      <c r="J259" s="4"/>
      <c r="K259" s="4"/>
      <c r="L259" s="4"/>
      <c r="M259" s="4"/>
      <c r="N259" s="7"/>
      <c r="O259" s="4"/>
      <c r="R259" s="4"/>
      <c r="S259" s="4"/>
      <c r="T259" s="4"/>
      <c r="U259" s="4"/>
      <c r="V259" s="4"/>
      <c r="W259" s="4"/>
      <c r="X259" s="4"/>
      <c r="Y259" s="4"/>
      <c r="Z259" s="4"/>
      <c r="AA259" s="4"/>
      <c r="AB259" s="4"/>
    </row>
    <row r="260" spans="1:28" x14ac:dyDescent="0.15">
      <c r="A260" s="4"/>
      <c r="B260" s="4"/>
      <c r="C260" s="4"/>
      <c r="D260" s="4"/>
      <c r="E260" s="19"/>
      <c r="F260" s="19"/>
      <c r="G260" s="4"/>
      <c r="H260" s="4"/>
      <c r="I260" s="4"/>
      <c r="J260" s="4"/>
      <c r="K260" s="4"/>
      <c r="L260" s="4"/>
      <c r="M260" s="4"/>
      <c r="N260" s="7"/>
      <c r="O260" s="4"/>
      <c r="R260" s="4"/>
      <c r="S260" s="4"/>
      <c r="T260" s="4"/>
      <c r="U260" s="4"/>
      <c r="V260" s="4"/>
      <c r="W260" s="4"/>
      <c r="X260" s="4"/>
      <c r="Y260" s="4"/>
      <c r="Z260" s="4"/>
      <c r="AA260" s="4"/>
      <c r="AB260" s="4"/>
    </row>
    <row r="261" spans="1:28" x14ac:dyDescent="0.15">
      <c r="A261" s="4"/>
      <c r="B261" s="4"/>
      <c r="C261" s="4"/>
      <c r="D261" s="4"/>
      <c r="E261" s="19"/>
      <c r="F261" s="19"/>
      <c r="G261" s="4"/>
      <c r="H261" s="4"/>
      <c r="I261" s="4"/>
      <c r="J261" s="4"/>
      <c r="K261" s="4"/>
      <c r="L261" s="4"/>
      <c r="M261" s="4"/>
      <c r="N261" s="7"/>
      <c r="O261" s="4"/>
      <c r="R261" s="4"/>
      <c r="S261" s="4"/>
      <c r="T261" s="4"/>
      <c r="U261" s="4"/>
      <c r="V261" s="4"/>
      <c r="W261" s="4"/>
      <c r="X261" s="4"/>
      <c r="Y261" s="4"/>
      <c r="Z261" s="4"/>
      <c r="AA261" s="4"/>
      <c r="AB261" s="4"/>
    </row>
    <row r="262" spans="1:28" x14ac:dyDescent="0.15">
      <c r="A262" s="4"/>
      <c r="B262" s="4"/>
      <c r="C262" s="4"/>
      <c r="D262" s="4"/>
      <c r="E262" s="19"/>
      <c r="F262" s="19"/>
      <c r="G262" s="4"/>
      <c r="H262" s="4"/>
      <c r="I262" s="4"/>
      <c r="J262" s="4"/>
      <c r="K262" s="4"/>
      <c r="L262" s="4"/>
      <c r="M262" s="4"/>
      <c r="N262" s="7"/>
      <c r="O262" s="4"/>
      <c r="R262" s="4"/>
      <c r="S262" s="4"/>
      <c r="T262" s="4"/>
      <c r="U262" s="4"/>
      <c r="V262" s="4"/>
      <c r="W262" s="4"/>
      <c r="X262" s="4"/>
      <c r="Y262" s="4"/>
      <c r="Z262" s="4"/>
      <c r="AA262" s="4"/>
      <c r="AB262" s="4"/>
    </row>
    <row r="263" spans="1:28" x14ac:dyDescent="0.15">
      <c r="A263" s="4"/>
      <c r="B263" s="4"/>
      <c r="C263" s="4"/>
      <c r="D263" s="4"/>
      <c r="E263" s="19"/>
      <c r="F263" s="19"/>
      <c r="G263" s="4"/>
      <c r="H263" s="4"/>
      <c r="I263" s="4"/>
      <c r="J263" s="4"/>
      <c r="K263" s="4"/>
      <c r="L263" s="4"/>
      <c r="M263" s="4"/>
      <c r="N263" s="7"/>
      <c r="O263" s="4"/>
      <c r="R263" s="4"/>
      <c r="S263" s="4"/>
      <c r="T263" s="4"/>
      <c r="U263" s="4"/>
      <c r="V263" s="4"/>
      <c r="W263" s="4"/>
      <c r="X263" s="4"/>
      <c r="Y263" s="4"/>
      <c r="Z263" s="4"/>
      <c r="AA263" s="4"/>
      <c r="AB263" s="4"/>
    </row>
    <row r="264" spans="1:28" x14ac:dyDescent="0.15">
      <c r="A264" s="4"/>
      <c r="B264" s="4"/>
      <c r="C264" s="4"/>
      <c r="D264" s="4"/>
      <c r="E264" s="19"/>
      <c r="F264" s="19"/>
      <c r="G264" s="4"/>
      <c r="H264" s="4"/>
      <c r="I264" s="4"/>
      <c r="J264" s="4"/>
      <c r="K264" s="4"/>
      <c r="L264" s="4"/>
      <c r="M264" s="4"/>
      <c r="N264" s="7"/>
      <c r="O264" s="4"/>
      <c r="R264" s="4"/>
      <c r="S264" s="4"/>
      <c r="T264" s="4"/>
      <c r="U264" s="4"/>
      <c r="V264" s="4"/>
      <c r="W264" s="4"/>
      <c r="X264" s="4"/>
      <c r="Y264" s="4"/>
      <c r="Z264" s="4"/>
      <c r="AA264" s="4"/>
      <c r="AB264" s="4"/>
    </row>
    <row r="265" spans="1:28" x14ac:dyDescent="0.15">
      <c r="A265" s="4"/>
      <c r="B265" s="4"/>
      <c r="C265" s="4"/>
      <c r="D265" s="4"/>
      <c r="E265" s="19"/>
      <c r="F265" s="19"/>
      <c r="G265" s="4"/>
      <c r="H265" s="4"/>
      <c r="I265" s="4"/>
      <c r="J265" s="4"/>
      <c r="K265" s="4"/>
      <c r="L265" s="4"/>
      <c r="M265" s="4"/>
      <c r="N265" s="7"/>
      <c r="O265" s="4"/>
      <c r="R265" s="4"/>
      <c r="S265" s="4"/>
      <c r="T265" s="4"/>
      <c r="U265" s="4"/>
      <c r="V265" s="4"/>
      <c r="W265" s="4"/>
      <c r="X265" s="4"/>
      <c r="Y265" s="4"/>
      <c r="Z265" s="4"/>
      <c r="AA265" s="4"/>
      <c r="AB265" s="4"/>
    </row>
    <row r="266" spans="1:28" x14ac:dyDescent="0.15">
      <c r="A266" s="4"/>
      <c r="B266" s="4"/>
      <c r="C266" s="4"/>
      <c r="D266" s="4"/>
      <c r="E266" s="19"/>
      <c r="F266" s="19"/>
      <c r="G266" s="4"/>
      <c r="H266" s="4"/>
      <c r="I266" s="4"/>
      <c r="J266" s="4"/>
      <c r="K266" s="4"/>
      <c r="L266" s="4"/>
      <c r="M266" s="4"/>
      <c r="N266" s="7"/>
      <c r="O266" s="4"/>
      <c r="R266" s="4"/>
      <c r="S266" s="4"/>
      <c r="T266" s="4"/>
      <c r="U266" s="4"/>
      <c r="V266" s="4"/>
      <c r="W266" s="4"/>
      <c r="X266" s="4"/>
      <c r="Y266" s="4"/>
      <c r="Z266" s="4"/>
      <c r="AA266" s="4"/>
      <c r="AB266" s="4"/>
    </row>
    <row r="267" spans="1:28" x14ac:dyDescent="0.15">
      <c r="A267" s="4"/>
      <c r="B267" s="4"/>
      <c r="C267" s="4"/>
      <c r="D267" s="4"/>
      <c r="E267" s="19"/>
      <c r="F267" s="19"/>
      <c r="G267" s="4"/>
      <c r="H267" s="4"/>
      <c r="I267" s="4"/>
      <c r="J267" s="4"/>
      <c r="K267" s="4"/>
      <c r="L267" s="4"/>
      <c r="M267" s="4"/>
      <c r="N267" s="7"/>
      <c r="O267" s="4"/>
      <c r="R267" s="4"/>
      <c r="S267" s="4"/>
      <c r="T267" s="4"/>
      <c r="U267" s="4"/>
      <c r="V267" s="4"/>
      <c r="W267" s="4"/>
      <c r="X267" s="4"/>
      <c r="Y267" s="4"/>
      <c r="Z267" s="4"/>
      <c r="AA267" s="4"/>
      <c r="AB267" s="4"/>
    </row>
    <row r="268" spans="1:28" x14ac:dyDescent="0.15">
      <c r="A268" s="4"/>
      <c r="B268" s="4"/>
      <c r="C268" s="4"/>
      <c r="D268" s="4"/>
      <c r="E268" s="19"/>
      <c r="F268" s="19"/>
      <c r="G268" s="4"/>
      <c r="H268" s="4"/>
      <c r="I268" s="4"/>
      <c r="J268" s="4"/>
      <c r="K268" s="4"/>
      <c r="L268" s="4"/>
      <c r="M268" s="4"/>
      <c r="N268" s="7"/>
      <c r="O268" s="4"/>
      <c r="R268" s="4"/>
      <c r="S268" s="4"/>
      <c r="T268" s="4"/>
      <c r="U268" s="4"/>
      <c r="V268" s="4"/>
      <c r="W268" s="4"/>
      <c r="X268" s="4"/>
      <c r="Y268" s="4"/>
      <c r="Z268" s="4"/>
      <c r="AA268" s="4"/>
      <c r="AB268" s="4"/>
    </row>
    <row r="269" spans="1:28" x14ac:dyDescent="0.15">
      <c r="A269" s="4"/>
      <c r="B269" s="4"/>
      <c r="C269" s="4"/>
      <c r="D269" s="4"/>
      <c r="E269" s="19"/>
      <c r="F269" s="19"/>
      <c r="G269" s="4"/>
      <c r="H269" s="4"/>
      <c r="I269" s="4"/>
      <c r="J269" s="4"/>
      <c r="K269" s="4"/>
      <c r="L269" s="4"/>
      <c r="M269" s="4"/>
      <c r="N269" s="7"/>
      <c r="O269" s="4"/>
      <c r="R269" s="4"/>
      <c r="S269" s="4"/>
      <c r="T269" s="4"/>
      <c r="U269" s="4"/>
      <c r="V269" s="4"/>
      <c r="W269" s="4"/>
      <c r="X269" s="4"/>
      <c r="Y269" s="4"/>
      <c r="Z269" s="4"/>
      <c r="AA269" s="4"/>
      <c r="AB269" s="4"/>
    </row>
    <row r="270" spans="1:28" x14ac:dyDescent="0.15">
      <c r="A270" s="4"/>
      <c r="B270" s="4"/>
      <c r="C270" s="4"/>
      <c r="D270" s="4"/>
      <c r="E270" s="19"/>
      <c r="F270" s="19"/>
      <c r="G270" s="4"/>
      <c r="H270" s="4"/>
      <c r="I270" s="4"/>
      <c r="J270" s="4"/>
      <c r="K270" s="4"/>
      <c r="L270" s="4"/>
      <c r="M270" s="4"/>
      <c r="N270" s="7"/>
      <c r="O270" s="4"/>
      <c r="R270" s="4"/>
      <c r="S270" s="4"/>
      <c r="T270" s="4"/>
      <c r="U270" s="4"/>
      <c r="V270" s="4"/>
      <c r="W270" s="4"/>
      <c r="X270" s="4"/>
      <c r="Y270" s="4"/>
      <c r="Z270" s="4"/>
      <c r="AA270" s="4"/>
      <c r="AB270" s="4"/>
    </row>
    <row r="271" spans="1:28" x14ac:dyDescent="0.15">
      <c r="A271" s="4"/>
      <c r="B271" s="4"/>
      <c r="C271" s="4"/>
      <c r="D271" s="4"/>
      <c r="E271" s="19"/>
      <c r="F271" s="19"/>
      <c r="G271" s="4"/>
      <c r="H271" s="4"/>
      <c r="I271" s="4"/>
      <c r="J271" s="4"/>
      <c r="K271" s="4"/>
      <c r="L271" s="4"/>
      <c r="M271" s="4"/>
      <c r="N271" s="7"/>
      <c r="O271" s="4"/>
      <c r="R271" s="4"/>
      <c r="S271" s="4"/>
      <c r="T271" s="4"/>
      <c r="U271" s="4"/>
      <c r="V271" s="4"/>
      <c r="W271" s="4"/>
      <c r="X271" s="4"/>
      <c r="Y271" s="4"/>
      <c r="Z271" s="4"/>
      <c r="AA271" s="4"/>
      <c r="AB271" s="4"/>
    </row>
    <row r="272" spans="1:28" x14ac:dyDescent="0.15">
      <c r="A272" s="4"/>
      <c r="B272" s="4"/>
      <c r="C272" s="4"/>
      <c r="D272" s="4"/>
      <c r="E272" s="19"/>
      <c r="F272" s="19"/>
      <c r="G272" s="4"/>
      <c r="H272" s="4"/>
      <c r="I272" s="4"/>
      <c r="J272" s="4"/>
      <c r="K272" s="4"/>
      <c r="L272" s="4"/>
      <c r="M272" s="4"/>
      <c r="N272" s="7"/>
      <c r="O272" s="4"/>
      <c r="R272" s="4"/>
      <c r="S272" s="4"/>
      <c r="T272" s="4"/>
      <c r="U272" s="4"/>
      <c r="V272" s="4"/>
      <c r="W272" s="4"/>
      <c r="X272" s="4"/>
      <c r="Y272" s="4"/>
      <c r="Z272" s="4"/>
      <c r="AA272" s="4"/>
      <c r="AB272" s="4"/>
    </row>
    <row r="273" spans="1:28" x14ac:dyDescent="0.15">
      <c r="A273" s="4"/>
      <c r="B273" s="4"/>
      <c r="C273" s="4"/>
      <c r="D273" s="4"/>
      <c r="E273" s="19"/>
      <c r="F273" s="19"/>
      <c r="G273" s="4"/>
      <c r="H273" s="4"/>
      <c r="I273" s="4"/>
      <c r="J273" s="4"/>
      <c r="K273" s="4"/>
      <c r="L273" s="4"/>
      <c r="M273" s="4"/>
      <c r="N273" s="7"/>
      <c r="O273" s="4"/>
      <c r="R273" s="4"/>
      <c r="S273" s="4"/>
      <c r="T273" s="4"/>
      <c r="U273" s="4"/>
      <c r="V273" s="4"/>
      <c r="W273" s="4"/>
      <c r="X273" s="4"/>
      <c r="Y273" s="4"/>
      <c r="Z273" s="4"/>
      <c r="AA273" s="4"/>
      <c r="AB273" s="4"/>
    </row>
    <row r="274" spans="1:28" x14ac:dyDescent="0.15">
      <c r="A274" s="4"/>
      <c r="B274" s="4"/>
      <c r="C274" s="4"/>
      <c r="D274" s="4"/>
      <c r="E274" s="19"/>
      <c r="F274" s="19"/>
      <c r="G274" s="4"/>
      <c r="H274" s="4"/>
      <c r="I274" s="4"/>
      <c r="J274" s="4"/>
      <c r="K274" s="4"/>
      <c r="L274" s="4"/>
      <c r="M274" s="4"/>
      <c r="N274" s="7"/>
      <c r="O274" s="4"/>
      <c r="R274" s="4"/>
      <c r="S274" s="4"/>
      <c r="T274" s="4"/>
      <c r="U274" s="4"/>
      <c r="V274" s="4"/>
      <c r="W274" s="4"/>
      <c r="X274" s="4"/>
      <c r="Y274" s="4"/>
      <c r="Z274" s="4"/>
      <c r="AA274" s="4"/>
      <c r="AB274" s="4"/>
    </row>
    <row r="275" spans="1:28" x14ac:dyDescent="0.15">
      <c r="A275" s="4"/>
      <c r="B275" s="4"/>
      <c r="C275" s="4"/>
      <c r="D275" s="4"/>
      <c r="E275" s="19"/>
      <c r="F275" s="19"/>
      <c r="G275" s="4"/>
      <c r="H275" s="4"/>
      <c r="I275" s="4"/>
      <c r="J275" s="4"/>
      <c r="K275" s="4"/>
      <c r="L275" s="4"/>
      <c r="M275" s="4"/>
      <c r="N275" s="7"/>
      <c r="O275" s="4"/>
      <c r="R275" s="4"/>
      <c r="S275" s="4"/>
      <c r="T275" s="4"/>
      <c r="U275" s="4"/>
      <c r="V275" s="4"/>
      <c r="W275" s="4"/>
      <c r="X275" s="4"/>
      <c r="Y275" s="4"/>
      <c r="Z275" s="4"/>
      <c r="AA275" s="4"/>
      <c r="AB275" s="4"/>
    </row>
    <row r="276" spans="1:28" x14ac:dyDescent="0.15">
      <c r="A276" s="4"/>
      <c r="B276" s="4"/>
      <c r="C276" s="4"/>
      <c r="D276" s="4"/>
      <c r="E276" s="19"/>
      <c r="F276" s="19"/>
      <c r="G276" s="4"/>
      <c r="H276" s="4"/>
      <c r="I276" s="4"/>
      <c r="J276" s="4"/>
      <c r="K276" s="4"/>
      <c r="L276" s="4"/>
      <c r="M276" s="4"/>
      <c r="N276" s="7"/>
      <c r="O276" s="4"/>
      <c r="R276" s="4"/>
      <c r="S276" s="4"/>
      <c r="T276" s="4"/>
      <c r="U276" s="4"/>
      <c r="V276" s="4"/>
      <c r="W276" s="4"/>
      <c r="X276" s="4"/>
      <c r="Y276" s="4"/>
      <c r="Z276" s="4"/>
      <c r="AA276" s="4"/>
      <c r="AB276" s="4"/>
    </row>
    <row r="277" spans="1:28" x14ac:dyDescent="0.15">
      <c r="A277" s="4"/>
      <c r="B277" s="4"/>
      <c r="C277" s="4"/>
      <c r="D277" s="4"/>
      <c r="E277" s="19"/>
      <c r="F277" s="19"/>
      <c r="G277" s="4"/>
      <c r="H277" s="4"/>
      <c r="I277" s="4"/>
      <c r="J277" s="4"/>
      <c r="K277" s="4"/>
      <c r="L277" s="4"/>
      <c r="M277" s="4"/>
      <c r="N277" s="7"/>
      <c r="O277" s="4"/>
      <c r="R277" s="4"/>
      <c r="S277" s="4"/>
      <c r="T277" s="4"/>
      <c r="U277" s="4"/>
      <c r="V277" s="4"/>
      <c r="W277" s="4"/>
      <c r="X277" s="4"/>
      <c r="Y277" s="4"/>
      <c r="Z277" s="4"/>
      <c r="AA277" s="4"/>
      <c r="AB277" s="4"/>
    </row>
    <row r="278" spans="1:28" x14ac:dyDescent="0.15">
      <c r="A278" s="4"/>
      <c r="B278" s="4"/>
      <c r="C278" s="4"/>
      <c r="D278" s="4"/>
      <c r="E278" s="19"/>
      <c r="F278" s="19"/>
      <c r="G278" s="4"/>
      <c r="H278" s="4"/>
      <c r="I278" s="4"/>
      <c r="J278" s="4"/>
      <c r="K278" s="4"/>
      <c r="L278" s="4"/>
      <c r="M278" s="4"/>
      <c r="N278" s="7"/>
      <c r="O278" s="4"/>
      <c r="R278" s="4"/>
      <c r="S278" s="4"/>
      <c r="T278" s="4"/>
      <c r="U278" s="4"/>
      <c r="V278" s="4"/>
      <c r="W278" s="4"/>
      <c r="X278" s="4"/>
      <c r="Y278" s="4"/>
      <c r="Z278" s="4"/>
      <c r="AA278" s="4"/>
      <c r="AB278" s="4"/>
    </row>
    <row r="279" spans="1:28" x14ac:dyDescent="0.15">
      <c r="A279" s="4"/>
      <c r="B279" s="4"/>
      <c r="C279" s="4"/>
      <c r="D279" s="4"/>
      <c r="E279" s="19"/>
      <c r="F279" s="19"/>
      <c r="G279" s="4"/>
      <c r="H279" s="4"/>
      <c r="I279" s="4"/>
      <c r="J279" s="4"/>
      <c r="K279" s="4"/>
      <c r="L279" s="4"/>
      <c r="M279" s="4"/>
      <c r="N279" s="7"/>
      <c r="O279" s="4"/>
      <c r="R279" s="4"/>
      <c r="S279" s="4"/>
      <c r="T279" s="4"/>
      <c r="U279" s="4"/>
      <c r="V279" s="4"/>
      <c r="W279" s="4"/>
      <c r="X279" s="4"/>
      <c r="Y279" s="4"/>
      <c r="Z279" s="4"/>
      <c r="AA279" s="4"/>
      <c r="AB279" s="4"/>
    </row>
    <row r="280" spans="1:28" x14ac:dyDescent="0.15">
      <c r="A280" s="4"/>
      <c r="B280" s="4"/>
      <c r="C280" s="4"/>
      <c r="D280" s="4"/>
      <c r="E280" s="19"/>
      <c r="F280" s="19"/>
      <c r="G280" s="4"/>
      <c r="H280" s="4"/>
      <c r="I280" s="4"/>
      <c r="J280" s="4"/>
      <c r="K280" s="4"/>
      <c r="L280" s="4"/>
      <c r="M280" s="4"/>
      <c r="N280" s="7"/>
      <c r="O280" s="4"/>
      <c r="R280" s="4"/>
      <c r="S280" s="4"/>
      <c r="T280" s="4"/>
      <c r="U280" s="4"/>
      <c r="V280" s="4"/>
      <c r="W280" s="4"/>
      <c r="X280" s="4"/>
      <c r="Y280" s="4"/>
      <c r="Z280" s="4"/>
      <c r="AA280" s="4"/>
      <c r="AB280" s="4"/>
    </row>
    <row r="281" spans="1:28" x14ac:dyDescent="0.15">
      <c r="A281" s="4"/>
      <c r="B281" s="4"/>
      <c r="C281" s="4"/>
      <c r="D281" s="4"/>
      <c r="E281" s="19"/>
      <c r="F281" s="19"/>
      <c r="G281" s="4"/>
      <c r="H281" s="4"/>
      <c r="I281" s="4"/>
      <c r="J281" s="4"/>
      <c r="K281" s="4"/>
      <c r="L281" s="4"/>
      <c r="M281" s="4"/>
      <c r="N281" s="7"/>
      <c r="O281" s="4"/>
      <c r="R281" s="4"/>
      <c r="S281" s="4"/>
      <c r="T281" s="4"/>
      <c r="U281" s="4"/>
      <c r="V281" s="4"/>
      <c r="W281" s="4"/>
      <c r="X281" s="4"/>
      <c r="Y281" s="4"/>
      <c r="Z281" s="4"/>
      <c r="AA281" s="4"/>
      <c r="AB281" s="4"/>
    </row>
    <row r="282" spans="1:28" x14ac:dyDescent="0.15">
      <c r="A282" s="4"/>
      <c r="B282" s="4"/>
      <c r="C282" s="4"/>
      <c r="D282" s="4"/>
      <c r="E282" s="19"/>
      <c r="F282" s="19"/>
      <c r="G282" s="4"/>
      <c r="H282" s="4"/>
      <c r="I282" s="4"/>
      <c r="J282" s="4"/>
      <c r="K282" s="4"/>
      <c r="L282" s="4"/>
      <c r="M282" s="4"/>
      <c r="N282" s="7"/>
      <c r="O282" s="4"/>
      <c r="R282" s="4"/>
      <c r="S282" s="4"/>
      <c r="T282" s="4"/>
      <c r="U282" s="4"/>
      <c r="V282" s="4"/>
      <c r="W282" s="4"/>
      <c r="X282" s="4"/>
      <c r="Y282" s="4"/>
      <c r="Z282" s="4"/>
      <c r="AA282" s="4"/>
      <c r="AB282" s="4"/>
    </row>
    <row r="283" spans="1:28" x14ac:dyDescent="0.15">
      <c r="A283" s="4"/>
      <c r="B283" s="4"/>
      <c r="C283" s="4"/>
      <c r="D283" s="4"/>
      <c r="E283" s="19"/>
      <c r="F283" s="19"/>
      <c r="G283" s="4"/>
      <c r="H283" s="4"/>
      <c r="I283" s="4"/>
      <c r="J283" s="4"/>
      <c r="K283" s="4"/>
      <c r="L283" s="4"/>
      <c r="M283" s="4"/>
      <c r="N283" s="7"/>
      <c r="O283" s="4"/>
      <c r="R283" s="4"/>
      <c r="S283" s="4"/>
      <c r="T283" s="4"/>
      <c r="U283" s="4"/>
      <c r="V283" s="4"/>
      <c r="W283" s="4"/>
      <c r="X283" s="4"/>
      <c r="Y283" s="4"/>
      <c r="Z283" s="4"/>
      <c r="AA283" s="4"/>
      <c r="AB283" s="4"/>
    </row>
    <row r="284" spans="1:28" x14ac:dyDescent="0.15">
      <c r="A284" s="4"/>
      <c r="B284" s="4"/>
      <c r="C284" s="4"/>
      <c r="D284" s="4"/>
      <c r="E284" s="19"/>
      <c r="F284" s="19"/>
      <c r="G284" s="4"/>
      <c r="H284" s="4"/>
      <c r="I284" s="4"/>
      <c r="J284" s="4"/>
      <c r="K284" s="4"/>
      <c r="L284" s="4"/>
      <c r="M284" s="4"/>
      <c r="N284" s="7"/>
      <c r="O284" s="4"/>
      <c r="R284" s="4"/>
      <c r="S284" s="4"/>
      <c r="T284" s="4"/>
      <c r="U284" s="4"/>
      <c r="V284" s="4"/>
      <c r="W284" s="4"/>
      <c r="X284" s="4"/>
      <c r="Y284" s="4"/>
      <c r="Z284" s="4"/>
      <c r="AA284" s="4"/>
      <c r="AB284" s="4"/>
    </row>
    <row r="285" spans="1:28" x14ac:dyDescent="0.15">
      <c r="A285" s="4"/>
      <c r="B285" s="4"/>
      <c r="C285" s="4"/>
      <c r="D285" s="4"/>
      <c r="E285" s="19"/>
      <c r="F285" s="19"/>
      <c r="G285" s="4"/>
      <c r="H285" s="4"/>
      <c r="I285" s="4"/>
      <c r="J285" s="4"/>
      <c r="K285" s="4"/>
      <c r="L285" s="4"/>
      <c r="M285" s="4"/>
      <c r="N285" s="7"/>
      <c r="O285" s="4"/>
      <c r="R285" s="4"/>
      <c r="S285" s="4"/>
      <c r="T285" s="4"/>
      <c r="U285" s="4"/>
      <c r="V285" s="4"/>
      <c r="W285" s="4"/>
      <c r="X285" s="4"/>
      <c r="Y285" s="4"/>
      <c r="Z285" s="4"/>
      <c r="AA285" s="4"/>
      <c r="AB285" s="4"/>
    </row>
    <row r="286" spans="1:28" x14ac:dyDescent="0.15">
      <c r="A286" s="4"/>
      <c r="B286" s="4"/>
      <c r="C286" s="4"/>
      <c r="D286" s="4"/>
      <c r="E286" s="19"/>
      <c r="F286" s="19"/>
      <c r="G286" s="4"/>
      <c r="H286" s="4"/>
      <c r="I286" s="4"/>
      <c r="J286" s="4"/>
      <c r="K286" s="4"/>
      <c r="L286" s="4"/>
      <c r="M286" s="4"/>
      <c r="N286" s="7"/>
      <c r="O286" s="4"/>
      <c r="R286" s="4"/>
      <c r="S286" s="4"/>
      <c r="T286" s="4"/>
      <c r="U286" s="4"/>
      <c r="V286" s="4"/>
      <c r="W286" s="4"/>
      <c r="X286" s="4"/>
      <c r="Y286" s="4"/>
      <c r="Z286" s="4"/>
      <c r="AA286" s="4"/>
      <c r="AB286" s="4"/>
    </row>
    <row r="287" spans="1:28" x14ac:dyDescent="0.15">
      <c r="A287" s="4"/>
      <c r="B287" s="4"/>
      <c r="C287" s="4"/>
      <c r="D287" s="4"/>
      <c r="E287" s="19"/>
      <c r="F287" s="19"/>
      <c r="G287" s="4"/>
      <c r="H287" s="4"/>
      <c r="I287" s="4"/>
      <c r="J287" s="4"/>
      <c r="K287" s="4"/>
      <c r="L287" s="4"/>
      <c r="M287" s="4"/>
      <c r="N287" s="7"/>
      <c r="O287" s="4"/>
      <c r="R287" s="4"/>
      <c r="S287" s="4"/>
      <c r="T287" s="4"/>
      <c r="U287" s="4"/>
      <c r="V287" s="4"/>
      <c r="W287" s="4"/>
      <c r="X287" s="4"/>
      <c r="Y287" s="4"/>
      <c r="Z287" s="4"/>
      <c r="AA287" s="4"/>
      <c r="AB287" s="4"/>
    </row>
    <row r="288" spans="1:28" x14ac:dyDescent="0.15">
      <c r="A288" s="4"/>
      <c r="B288" s="4"/>
      <c r="C288" s="4"/>
      <c r="D288" s="4"/>
      <c r="E288" s="19"/>
      <c r="F288" s="19"/>
      <c r="G288" s="4"/>
      <c r="H288" s="4"/>
      <c r="I288" s="4"/>
      <c r="J288" s="4"/>
      <c r="K288" s="4"/>
      <c r="L288" s="4"/>
      <c r="M288" s="4"/>
      <c r="N288" s="7"/>
      <c r="O288" s="4"/>
      <c r="R288" s="4"/>
      <c r="S288" s="4"/>
      <c r="T288" s="4"/>
      <c r="U288" s="4"/>
      <c r="V288" s="4"/>
      <c r="W288" s="4"/>
      <c r="X288" s="4"/>
      <c r="Y288" s="4"/>
      <c r="Z288" s="4"/>
      <c r="AA288" s="4"/>
      <c r="AB288" s="4"/>
    </row>
    <row r="289" spans="1:28" x14ac:dyDescent="0.15">
      <c r="A289" s="4"/>
      <c r="B289" s="4"/>
      <c r="C289" s="4"/>
      <c r="D289" s="4"/>
      <c r="E289" s="19"/>
      <c r="F289" s="19"/>
      <c r="G289" s="4"/>
      <c r="H289" s="4"/>
      <c r="I289" s="4"/>
      <c r="J289" s="4"/>
      <c r="K289" s="4"/>
      <c r="L289" s="4"/>
      <c r="M289" s="4"/>
      <c r="N289" s="7"/>
      <c r="O289" s="4"/>
      <c r="R289" s="4"/>
      <c r="S289" s="4"/>
      <c r="T289" s="4"/>
      <c r="U289" s="4"/>
      <c r="V289" s="4"/>
      <c r="W289" s="4"/>
      <c r="X289" s="4"/>
      <c r="Y289" s="4"/>
      <c r="Z289" s="4"/>
      <c r="AA289" s="4"/>
      <c r="AB289" s="4"/>
    </row>
    <row r="290" spans="1:28" x14ac:dyDescent="0.15">
      <c r="A290" s="4"/>
      <c r="B290" s="4"/>
      <c r="C290" s="4"/>
      <c r="D290" s="4"/>
      <c r="E290" s="19"/>
      <c r="F290" s="19"/>
      <c r="G290" s="4"/>
      <c r="H290" s="4"/>
      <c r="I290" s="4"/>
      <c r="J290" s="4"/>
      <c r="K290" s="4"/>
      <c r="L290" s="4"/>
      <c r="M290" s="4"/>
      <c r="N290" s="7"/>
      <c r="O290" s="4"/>
      <c r="R290" s="4"/>
      <c r="S290" s="4"/>
      <c r="T290" s="4"/>
      <c r="U290" s="4"/>
      <c r="V290" s="4"/>
      <c r="W290" s="4"/>
      <c r="X290" s="4"/>
      <c r="Y290" s="4"/>
      <c r="Z290" s="4"/>
      <c r="AA290" s="4"/>
      <c r="AB290" s="4"/>
    </row>
    <row r="291" spans="1:28" x14ac:dyDescent="0.15">
      <c r="A291" s="4"/>
      <c r="B291" s="4"/>
      <c r="C291" s="4"/>
      <c r="D291" s="4"/>
      <c r="E291" s="19"/>
      <c r="F291" s="19"/>
      <c r="G291" s="4"/>
      <c r="H291" s="4"/>
      <c r="I291" s="4"/>
      <c r="J291" s="4"/>
      <c r="K291" s="4"/>
      <c r="L291" s="4"/>
      <c r="M291" s="4"/>
      <c r="N291" s="7"/>
      <c r="O291" s="4"/>
      <c r="R291" s="4"/>
      <c r="S291" s="4"/>
      <c r="T291" s="4"/>
      <c r="U291" s="4"/>
      <c r="V291" s="4"/>
      <c r="W291" s="4"/>
      <c r="X291" s="4"/>
      <c r="Y291" s="4"/>
      <c r="Z291" s="4"/>
      <c r="AA291" s="4"/>
      <c r="AB291" s="4"/>
    </row>
    <row r="292" spans="1:28" x14ac:dyDescent="0.15">
      <c r="A292" s="4"/>
      <c r="B292" s="4"/>
      <c r="C292" s="4"/>
      <c r="D292" s="4"/>
      <c r="E292" s="19"/>
      <c r="F292" s="19"/>
      <c r="G292" s="4"/>
      <c r="H292" s="4"/>
      <c r="I292" s="4"/>
      <c r="J292" s="4"/>
      <c r="K292" s="4"/>
      <c r="L292" s="4"/>
      <c r="M292" s="4"/>
      <c r="N292" s="7"/>
      <c r="O292" s="4"/>
      <c r="R292" s="4"/>
      <c r="S292" s="4"/>
      <c r="T292" s="4"/>
      <c r="U292" s="4"/>
      <c r="V292" s="4"/>
      <c r="W292" s="4"/>
      <c r="X292" s="4"/>
      <c r="Y292" s="4"/>
      <c r="Z292" s="4"/>
      <c r="AA292" s="4"/>
      <c r="AB292" s="4"/>
    </row>
    <row r="293" spans="1:28" x14ac:dyDescent="0.15">
      <c r="A293" s="4"/>
      <c r="B293" s="4"/>
      <c r="C293" s="4"/>
      <c r="D293" s="4"/>
      <c r="E293" s="19"/>
      <c r="F293" s="19"/>
      <c r="G293" s="4"/>
      <c r="H293" s="4"/>
      <c r="I293" s="4"/>
      <c r="J293" s="4"/>
      <c r="K293" s="4"/>
      <c r="L293" s="4"/>
      <c r="M293" s="4"/>
      <c r="N293" s="7"/>
      <c r="O293" s="4"/>
      <c r="R293" s="4"/>
      <c r="S293" s="4"/>
      <c r="T293" s="4"/>
      <c r="U293" s="4"/>
      <c r="V293" s="4"/>
      <c r="W293" s="4"/>
      <c r="X293" s="4"/>
      <c r="Y293" s="4"/>
      <c r="Z293" s="4"/>
      <c r="AA293" s="4"/>
      <c r="AB293" s="4"/>
    </row>
    <row r="294" spans="1:28" x14ac:dyDescent="0.15">
      <c r="A294" s="4"/>
      <c r="B294" s="4"/>
      <c r="C294" s="4"/>
      <c r="D294" s="4"/>
      <c r="E294" s="19"/>
      <c r="F294" s="19"/>
      <c r="G294" s="4"/>
      <c r="H294" s="4"/>
      <c r="I294" s="4"/>
      <c r="J294" s="4"/>
      <c r="K294" s="4"/>
      <c r="L294" s="4"/>
      <c r="M294" s="4"/>
      <c r="N294" s="7"/>
      <c r="O294" s="4"/>
      <c r="R294" s="4"/>
      <c r="S294" s="4"/>
      <c r="T294" s="4"/>
      <c r="U294" s="4"/>
      <c r="V294" s="4"/>
      <c r="W294" s="4"/>
      <c r="X294" s="4"/>
      <c r="Y294" s="4"/>
      <c r="Z294" s="4"/>
      <c r="AA294" s="4"/>
      <c r="AB294" s="4"/>
    </row>
    <row r="295" spans="1:28" x14ac:dyDescent="0.15">
      <c r="A295" s="4"/>
      <c r="B295" s="4"/>
      <c r="C295" s="4"/>
      <c r="D295" s="4"/>
      <c r="E295" s="19"/>
      <c r="F295" s="19"/>
      <c r="G295" s="4"/>
      <c r="H295" s="4"/>
      <c r="I295" s="4"/>
      <c r="J295" s="4"/>
      <c r="K295" s="4"/>
      <c r="L295" s="4"/>
      <c r="M295" s="4"/>
      <c r="N295" s="7"/>
      <c r="O295" s="4"/>
      <c r="R295" s="4"/>
      <c r="S295" s="4"/>
      <c r="T295" s="4"/>
      <c r="U295" s="4"/>
      <c r="V295" s="4"/>
      <c r="W295" s="4"/>
      <c r="X295" s="4"/>
      <c r="Y295" s="4"/>
      <c r="Z295" s="4"/>
      <c r="AA295" s="4"/>
      <c r="AB295" s="4"/>
    </row>
    <row r="296" spans="1:28" x14ac:dyDescent="0.15">
      <c r="A296" s="4"/>
      <c r="B296" s="4"/>
      <c r="C296" s="4"/>
      <c r="D296" s="4"/>
      <c r="E296" s="19"/>
      <c r="F296" s="19"/>
      <c r="G296" s="4"/>
      <c r="H296" s="4"/>
      <c r="I296" s="4"/>
      <c r="J296" s="4"/>
      <c r="K296" s="4"/>
      <c r="L296" s="4"/>
      <c r="M296" s="4"/>
      <c r="N296" s="7"/>
      <c r="O296" s="4"/>
      <c r="R296" s="4"/>
      <c r="S296" s="4"/>
      <c r="T296" s="4"/>
      <c r="U296" s="4"/>
      <c r="V296" s="4"/>
      <c r="W296" s="4"/>
      <c r="X296" s="4"/>
      <c r="Y296" s="4"/>
      <c r="Z296" s="4"/>
      <c r="AA296" s="4"/>
      <c r="AB296" s="4"/>
    </row>
    <row r="297" spans="1:28" x14ac:dyDescent="0.15">
      <c r="A297" s="4"/>
      <c r="B297" s="4"/>
      <c r="C297" s="4"/>
      <c r="D297" s="4"/>
      <c r="E297" s="19"/>
      <c r="F297" s="19"/>
      <c r="G297" s="4"/>
      <c r="H297" s="4"/>
      <c r="I297" s="4"/>
      <c r="J297" s="4"/>
      <c r="K297" s="4"/>
      <c r="L297" s="4"/>
      <c r="M297" s="4"/>
      <c r="N297" s="7"/>
      <c r="O297" s="4"/>
      <c r="R297" s="4"/>
      <c r="S297" s="4"/>
      <c r="T297" s="4"/>
      <c r="U297" s="4"/>
      <c r="V297" s="4"/>
      <c r="W297" s="4"/>
      <c r="X297" s="4"/>
      <c r="Y297" s="4"/>
      <c r="Z297" s="4"/>
      <c r="AA297" s="4"/>
      <c r="AB297" s="4"/>
    </row>
    <row r="298" spans="1:28" x14ac:dyDescent="0.15">
      <c r="A298" s="4"/>
      <c r="B298" s="4"/>
      <c r="C298" s="4"/>
      <c r="D298" s="4"/>
      <c r="E298" s="19"/>
      <c r="F298" s="19"/>
      <c r="G298" s="4"/>
      <c r="H298" s="4"/>
      <c r="I298" s="4"/>
      <c r="J298" s="4"/>
      <c r="K298" s="4"/>
      <c r="L298" s="4"/>
      <c r="M298" s="4"/>
      <c r="N298" s="7"/>
      <c r="O298" s="4"/>
      <c r="R298" s="4"/>
      <c r="S298" s="4"/>
      <c r="T298" s="4"/>
      <c r="U298" s="4"/>
      <c r="V298" s="4"/>
      <c r="W298" s="4"/>
      <c r="X298" s="4"/>
      <c r="Y298" s="4"/>
      <c r="Z298" s="4"/>
      <c r="AA298" s="4"/>
      <c r="AB298" s="4"/>
    </row>
    <row r="299" spans="1:28" x14ac:dyDescent="0.15">
      <c r="A299" s="4"/>
      <c r="B299" s="4"/>
      <c r="C299" s="4"/>
      <c r="D299" s="4"/>
      <c r="E299" s="19"/>
      <c r="F299" s="19"/>
      <c r="G299" s="4"/>
      <c r="H299" s="4"/>
      <c r="I299" s="4"/>
      <c r="J299" s="4"/>
      <c r="K299" s="4"/>
      <c r="L299" s="4"/>
      <c r="M299" s="4"/>
      <c r="N299" s="7"/>
      <c r="O299" s="4"/>
      <c r="R299" s="4"/>
      <c r="S299" s="4"/>
      <c r="T299" s="4"/>
      <c r="U299" s="4"/>
      <c r="V299" s="4"/>
      <c r="W299" s="4"/>
      <c r="X299" s="4"/>
      <c r="Y299" s="4"/>
      <c r="Z299" s="4"/>
      <c r="AA299" s="4"/>
      <c r="AB299" s="4"/>
    </row>
    <row r="300" spans="1:28" x14ac:dyDescent="0.15">
      <c r="A300" s="4"/>
      <c r="B300" s="4"/>
      <c r="C300" s="4"/>
      <c r="D300" s="4"/>
      <c r="E300" s="19"/>
      <c r="F300" s="19"/>
      <c r="G300" s="4"/>
      <c r="H300" s="4"/>
      <c r="I300" s="4"/>
      <c r="J300" s="4"/>
      <c r="K300" s="4"/>
      <c r="L300" s="4"/>
      <c r="M300" s="4"/>
      <c r="N300" s="7"/>
      <c r="O300" s="4"/>
      <c r="R300" s="4"/>
      <c r="S300" s="4"/>
      <c r="T300" s="4"/>
      <c r="U300" s="4"/>
      <c r="V300" s="4"/>
      <c r="W300" s="4"/>
      <c r="X300" s="4"/>
      <c r="Y300" s="4"/>
      <c r="Z300" s="4"/>
      <c r="AA300" s="4"/>
      <c r="AB300" s="4"/>
    </row>
    <row r="301" spans="1:28" x14ac:dyDescent="0.15">
      <c r="A301" s="4"/>
      <c r="B301" s="4"/>
      <c r="C301" s="4"/>
      <c r="D301" s="4"/>
      <c r="E301" s="19"/>
      <c r="F301" s="19"/>
      <c r="G301" s="4"/>
      <c r="H301" s="4"/>
      <c r="I301" s="4"/>
      <c r="J301" s="4"/>
      <c r="K301" s="4"/>
      <c r="L301" s="4"/>
      <c r="M301" s="4"/>
      <c r="N301" s="7"/>
      <c r="O301" s="4"/>
      <c r="R301" s="4"/>
      <c r="S301" s="4"/>
      <c r="T301" s="4"/>
      <c r="U301" s="4"/>
      <c r="V301" s="4"/>
      <c r="W301" s="4"/>
      <c r="X301" s="4"/>
      <c r="Y301" s="4"/>
      <c r="Z301" s="4"/>
      <c r="AA301" s="4"/>
      <c r="AB301" s="4"/>
    </row>
    <row r="302" spans="1:28" x14ac:dyDescent="0.15">
      <c r="A302" s="4"/>
      <c r="B302" s="4"/>
      <c r="C302" s="4"/>
      <c r="D302" s="4"/>
      <c r="E302" s="19"/>
      <c r="F302" s="19"/>
      <c r="G302" s="4"/>
      <c r="H302" s="4"/>
      <c r="I302" s="4"/>
      <c r="J302" s="4"/>
      <c r="K302" s="4"/>
      <c r="L302" s="4"/>
      <c r="M302" s="4"/>
      <c r="N302" s="7"/>
      <c r="O302" s="4"/>
      <c r="R302" s="4"/>
      <c r="S302" s="4"/>
      <c r="T302" s="4"/>
      <c r="U302" s="4"/>
      <c r="V302" s="4"/>
      <c r="W302" s="4"/>
      <c r="X302" s="4"/>
      <c r="Y302" s="4"/>
      <c r="Z302" s="4"/>
      <c r="AA302" s="4"/>
      <c r="AB302" s="4"/>
    </row>
    <row r="303" spans="1:28" x14ac:dyDescent="0.15">
      <c r="A303" s="4"/>
      <c r="B303" s="4"/>
      <c r="C303" s="4"/>
      <c r="D303" s="4"/>
      <c r="E303" s="19"/>
      <c r="F303" s="19"/>
      <c r="G303" s="4"/>
      <c r="H303" s="4"/>
      <c r="I303" s="4"/>
      <c r="J303" s="4"/>
      <c r="K303" s="4"/>
      <c r="L303" s="4"/>
      <c r="M303" s="4"/>
      <c r="N303" s="7"/>
      <c r="O303" s="4"/>
      <c r="R303" s="4"/>
      <c r="S303" s="4"/>
      <c r="T303" s="4"/>
      <c r="U303" s="4"/>
      <c r="V303" s="4"/>
      <c r="W303" s="4"/>
      <c r="X303" s="4"/>
      <c r="Y303" s="4"/>
      <c r="Z303" s="4"/>
      <c r="AA303" s="4"/>
      <c r="AB303" s="4"/>
    </row>
    <row r="304" spans="1:28" x14ac:dyDescent="0.15">
      <c r="A304" s="4"/>
      <c r="B304" s="4"/>
      <c r="C304" s="4"/>
      <c r="D304" s="4"/>
      <c r="E304" s="19"/>
      <c r="F304" s="19"/>
      <c r="G304" s="4"/>
      <c r="H304" s="4"/>
      <c r="I304" s="4"/>
      <c r="J304" s="4"/>
      <c r="K304" s="4"/>
      <c r="L304" s="4"/>
      <c r="M304" s="4"/>
      <c r="N304" s="7"/>
      <c r="O304" s="4"/>
      <c r="R304" s="4"/>
      <c r="S304" s="4"/>
      <c r="T304" s="4"/>
      <c r="U304" s="4"/>
      <c r="V304" s="4"/>
      <c r="W304" s="4"/>
      <c r="X304" s="4"/>
      <c r="Y304" s="4"/>
      <c r="Z304" s="4"/>
      <c r="AA304" s="4"/>
      <c r="AB304" s="4"/>
    </row>
    <row r="305" spans="1:28" x14ac:dyDescent="0.15">
      <c r="A305" s="4"/>
      <c r="B305" s="4"/>
      <c r="C305" s="4"/>
      <c r="D305" s="4"/>
      <c r="E305" s="19"/>
      <c r="F305" s="19"/>
      <c r="G305" s="4"/>
      <c r="H305" s="4"/>
      <c r="I305" s="4"/>
      <c r="J305" s="4"/>
      <c r="K305" s="4"/>
      <c r="L305" s="4"/>
      <c r="M305" s="4"/>
      <c r="N305" s="7"/>
      <c r="O305" s="4"/>
      <c r="R305" s="4"/>
      <c r="S305" s="4"/>
      <c r="T305" s="4"/>
      <c r="U305" s="4"/>
      <c r="V305" s="4"/>
      <c r="W305" s="4"/>
      <c r="X305" s="4"/>
      <c r="Y305" s="4"/>
      <c r="Z305" s="4"/>
      <c r="AA305" s="4"/>
      <c r="AB305" s="4"/>
    </row>
    <row r="306" spans="1:28" x14ac:dyDescent="0.15">
      <c r="A306" s="4"/>
      <c r="B306" s="4"/>
      <c r="C306" s="4"/>
      <c r="D306" s="4"/>
      <c r="E306" s="19"/>
      <c r="F306" s="19"/>
      <c r="G306" s="4"/>
      <c r="H306" s="4"/>
      <c r="I306" s="4"/>
      <c r="J306" s="4"/>
      <c r="K306" s="4"/>
      <c r="L306" s="4"/>
      <c r="M306" s="4"/>
      <c r="N306" s="7"/>
      <c r="O306" s="4"/>
      <c r="R306" s="4"/>
      <c r="S306" s="4"/>
      <c r="T306" s="4"/>
      <c r="U306" s="4"/>
      <c r="V306" s="4"/>
      <c r="W306" s="4"/>
      <c r="X306" s="4"/>
      <c r="Y306" s="4"/>
      <c r="Z306" s="4"/>
      <c r="AA306" s="4"/>
      <c r="AB306" s="4"/>
    </row>
    <row r="307" spans="1:28" x14ac:dyDescent="0.15">
      <c r="A307" s="4"/>
      <c r="B307" s="4"/>
      <c r="C307" s="4"/>
      <c r="D307" s="4"/>
      <c r="E307" s="19"/>
      <c r="F307" s="19"/>
      <c r="G307" s="4"/>
      <c r="H307" s="4"/>
      <c r="I307" s="4"/>
      <c r="J307" s="4"/>
      <c r="K307" s="4"/>
      <c r="L307" s="4"/>
      <c r="M307" s="4"/>
      <c r="N307" s="7"/>
      <c r="O307" s="4"/>
      <c r="R307" s="4"/>
      <c r="S307" s="4"/>
      <c r="T307" s="4"/>
      <c r="U307" s="4"/>
      <c r="V307" s="4"/>
      <c r="W307" s="4"/>
      <c r="X307" s="4"/>
      <c r="Y307" s="4"/>
      <c r="Z307" s="4"/>
      <c r="AA307" s="4"/>
      <c r="AB307" s="4"/>
    </row>
    <row r="308" spans="1:28" x14ac:dyDescent="0.15">
      <c r="A308" s="4"/>
      <c r="B308" s="4"/>
      <c r="C308" s="4"/>
      <c r="D308" s="4"/>
      <c r="E308" s="19"/>
      <c r="F308" s="19"/>
      <c r="G308" s="4"/>
      <c r="H308" s="4"/>
      <c r="I308" s="4"/>
      <c r="J308" s="4"/>
      <c r="K308" s="4"/>
      <c r="L308" s="4"/>
      <c r="M308" s="4"/>
      <c r="N308" s="7"/>
      <c r="O308" s="4"/>
      <c r="R308" s="4"/>
      <c r="S308" s="4"/>
      <c r="T308" s="4"/>
      <c r="U308" s="4"/>
      <c r="V308" s="4"/>
      <c r="W308" s="4"/>
      <c r="X308" s="4"/>
      <c r="Y308" s="4"/>
      <c r="Z308" s="4"/>
      <c r="AA308" s="4"/>
      <c r="AB308" s="4"/>
    </row>
    <row r="309" spans="1:28" x14ac:dyDescent="0.15">
      <c r="A309" s="4"/>
      <c r="B309" s="4"/>
      <c r="C309" s="4"/>
      <c r="D309" s="4"/>
      <c r="E309" s="19"/>
      <c r="F309" s="19"/>
      <c r="G309" s="4"/>
      <c r="H309" s="4"/>
      <c r="I309" s="4"/>
      <c r="J309" s="4"/>
      <c r="K309" s="4"/>
      <c r="L309" s="4"/>
      <c r="M309" s="4"/>
      <c r="N309" s="7"/>
      <c r="O309" s="4"/>
      <c r="R309" s="4"/>
      <c r="S309" s="4"/>
      <c r="T309" s="4"/>
      <c r="U309" s="4"/>
      <c r="V309" s="4"/>
      <c r="W309" s="4"/>
      <c r="X309" s="4"/>
      <c r="Y309" s="4"/>
      <c r="Z309" s="4"/>
      <c r="AA309" s="4"/>
      <c r="AB309" s="4"/>
    </row>
    <row r="310" spans="1:28" x14ac:dyDescent="0.15">
      <c r="A310" s="4"/>
      <c r="B310" s="4"/>
      <c r="C310" s="4"/>
      <c r="D310" s="4"/>
      <c r="E310" s="19"/>
      <c r="F310" s="19"/>
      <c r="G310" s="4"/>
      <c r="H310" s="4"/>
      <c r="I310" s="4"/>
      <c r="J310" s="4"/>
      <c r="K310" s="4"/>
      <c r="L310" s="4"/>
      <c r="M310" s="4"/>
      <c r="N310" s="7"/>
      <c r="O310" s="4"/>
      <c r="R310" s="4"/>
      <c r="S310" s="4"/>
      <c r="T310" s="4"/>
      <c r="U310" s="4"/>
      <c r="V310" s="4"/>
      <c r="W310" s="4"/>
      <c r="X310" s="4"/>
      <c r="Y310" s="4"/>
      <c r="Z310" s="4"/>
      <c r="AA310" s="4"/>
      <c r="AB310" s="4"/>
    </row>
    <row r="311" spans="1:28" x14ac:dyDescent="0.15">
      <c r="A311" s="4"/>
      <c r="B311" s="4"/>
      <c r="C311" s="4"/>
      <c r="D311" s="4"/>
      <c r="E311" s="19"/>
      <c r="F311" s="19"/>
      <c r="G311" s="4"/>
      <c r="H311" s="4"/>
      <c r="I311" s="4"/>
      <c r="J311" s="4"/>
      <c r="K311" s="4"/>
      <c r="L311" s="4"/>
      <c r="M311" s="4"/>
      <c r="N311" s="7"/>
      <c r="O311" s="4"/>
      <c r="R311" s="4"/>
      <c r="S311" s="4"/>
      <c r="T311" s="4"/>
      <c r="U311" s="4"/>
      <c r="V311" s="4"/>
      <c r="W311" s="4"/>
      <c r="X311" s="4"/>
      <c r="Y311" s="4"/>
      <c r="Z311" s="4"/>
      <c r="AA311" s="4"/>
      <c r="AB311" s="4"/>
    </row>
    <row r="312" spans="1:28" x14ac:dyDescent="0.15">
      <c r="A312" s="4"/>
      <c r="B312" s="4"/>
      <c r="C312" s="4"/>
      <c r="D312" s="4"/>
      <c r="E312" s="19"/>
      <c r="F312" s="19"/>
      <c r="G312" s="4"/>
      <c r="H312" s="4"/>
      <c r="I312" s="4"/>
      <c r="J312" s="4"/>
      <c r="K312" s="4"/>
      <c r="L312" s="4"/>
      <c r="M312" s="4"/>
      <c r="N312" s="7"/>
      <c r="O312" s="4"/>
      <c r="R312" s="4"/>
      <c r="S312" s="4"/>
      <c r="T312" s="4"/>
      <c r="U312" s="4"/>
      <c r="V312" s="4"/>
      <c r="W312" s="4"/>
      <c r="X312" s="4"/>
      <c r="Y312" s="4"/>
      <c r="Z312" s="4"/>
      <c r="AA312" s="4"/>
      <c r="AB312" s="4"/>
    </row>
    <row r="313" spans="1:28" x14ac:dyDescent="0.15">
      <c r="A313" s="4"/>
      <c r="B313" s="4"/>
      <c r="C313" s="4"/>
      <c r="D313" s="4"/>
      <c r="E313" s="19"/>
      <c r="F313" s="19"/>
      <c r="G313" s="4"/>
      <c r="H313" s="4"/>
      <c r="I313" s="4"/>
      <c r="J313" s="4"/>
      <c r="K313" s="4"/>
      <c r="L313" s="4"/>
      <c r="M313" s="4"/>
      <c r="N313" s="7"/>
      <c r="O313" s="4"/>
      <c r="R313" s="4"/>
      <c r="S313" s="4"/>
      <c r="T313" s="4"/>
      <c r="U313" s="4"/>
      <c r="V313" s="4"/>
      <c r="W313" s="4"/>
      <c r="X313" s="4"/>
      <c r="Y313" s="4"/>
      <c r="Z313" s="4"/>
      <c r="AA313" s="4"/>
      <c r="AB313" s="4"/>
    </row>
    <row r="314" spans="1:28" x14ac:dyDescent="0.15">
      <c r="A314" s="4"/>
      <c r="B314" s="4"/>
      <c r="C314" s="4"/>
      <c r="D314" s="4"/>
      <c r="E314" s="19"/>
      <c r="F314" s="19"/>
      <c r="G314" s="4"/>
      <c r="H314" s="4"/>
      <c r="I314" s="4"/>
      <c r="J314" s="4"/>
      <c r="K314" s="4"/>
      <c r="L314" s="4"/>
      <c r="M314" s="4"/>
      <c r="N314" s="7"/>
      <c r="O314" s="4"/>
      <c r="R314" s="4"/>
      <c r="S314" s="4"/>
      <c r="T314" s="4"/>
      <c r="U314" s="4"/>
      <c r="V314" s="4"/>
      <c r="W314" s="4"/>
      <c r="X314" s="4"/>
      <c r="Y314" s="4"/>
      <c r="Z314" s="4"/>
      <c r="AA314" s="4"/>
      <c r="AB314" s="4"/>
    </row>
    <row r="315" spans="1:28" x14ac:dyDescent="0.15">
      <c r="A315" s="4"/>
      <c r="B315" s="4"/>
      <c r="C315" s="4"/>
      <c r="D315" s="4"/>
      <c r="E315" s="19"/>
      <c r="F315" s="19"/>
      <c r="G315" s="4"/>
      <c r="H315" s="4"/>
      <c r="I315" s="4"/>
      <c r="J315" s="4"/>
      <c r="K315" s="4"/>
      <c r="L315" s="4"/>
      <c r="M315" s="4"/>
      <c r="N315" s="7"/>
      <c r="O315" s="4"/>
      <c r="R315" s="4"/>
      <c r="S315" s="4"/>
      <c r="T315" s="4"/>
      <c r="U315" s="4"/>
      <c r="V315" s="4"/>
      <c r="W315" s="4"/>
      <c r="X315" s="4"/>
      <c r="Y315" s="4"/>
      <c r="Z315" s="4"/>
      <c r="AA315" s="4"/>
      <c r="AB315" s="4"/>
    </row>
    <row r="316" spans="1:28" x14ac:dyDescent="0.15">
      <c r="A316" s="4"/>
      <c r="B316" s="4"/>
      <c r="C316" s="4"/>
      <c r="D316" s="4"/>
      <c r="E316" s="19"/>
      <c r="F316" s="19"/>
      <c r="G316" s="4"/>
      <c r="H316" s="4"/>
      <c r="I316" s="4"/>
      <c r="J316" s="4"/>
      <c r="K316" s="4"/>
      <c r="L316" s="4"/>
      <c r="M316" s="4"/>
      <c r="N316" s="7"/>
      <c r="O316" s="4"/>
      <c r="R316" s="4"/>
      <c r="S316" s="4"/>
      <c r="T316" s="4"/>
      <c r="U316" s="4"/>
      <c r="V316" s="4"/>
      <c r="W316" s="4"/>
      <c r="X316" s="4"/>
      <c r="Y316" s="4"/>
      <c r="Z316" s="4"/>
      <c r="AA316" s="4"/>
      <c r="AB316" s="4"/>
    </row>
    <row r="317" spans="1:28" x14ac:dyDescent="0.15">
      <c r="A317" s="4"/>
      <c r="B317" s="4"/>
      <c r="C317" s="4"/>
      <c r="D317" s="4"/>
      <c r="E317" s="19"/>
      <c r="F317" s="19"/>
      <c r="G317" s="4"/>
      <c r="H317" s="4"/>
      <c r="I317" s="4"/>
      <c r="J317" s="4"/>
      <c r="K317" s="4"/>
      <c r="L317" s="4"/>
      <c r="M317" s="4"/>
      <c r="N317" s="7"/>
      <c r="O317" s="4"/>
      <c r="R317" s="4"/>
      <c r="S317" s="4"/>
      <c r="T317" s="4"/>
      <c r="U317" s="4"/>
      <c r="V317" s="4"/>
      <c r="W317" s="4"/>
      <c r="X317" s="4"/>
      <c r="Y317" s="4"/>
      <c r="Z317" s="4"/>
      <c r="AA317" s="4"/>
      <c r="AB317" s="4"/>
    </row>
    <row r="318" spans="1:28" x14ac:dyDescent="0.15">
      <c r="A318" s="4"/>
      <c r="B318" s="4"/>
      <c r="C318" s="4"/>
      <c r="D318" s="4"/>
      <c r="E318" s="19"/>
      <c r="F318" s="19"/>
      <c r="G318" s="4"/>
      <c r="H318" s="4"/>
      <c r="I318" s="4"/>
      <c r="J318" s="4"/>
      <c r="K318" s="4"/>
      <c r="L318" s="4"/>
      <c r="M318" s="4"/>
      <c r="N318" s="7"/>
      <c r="O318" s="4"/>
      <c r="R318" s="4"/>
      <c r="S318" s="4"/>
      <c r="T318" s="4"/>
      <c r="U318" s="4"/>
      <c r="V318" s="4"/>
      <c r="W318" s="4"/>
      <c r="X318" s="4"/>
      <c r="Y318" s="4"/>
      <c r="Z318" s="4"/>
      <c r="AA318" s="4"/>
      <c r="AB318" s="4"/>
    </row>
    <row r="319" spans="1:28" x14ac:dyDescent="0.15">
      <c r="A319" s="4"/>
      <c r="B319" s="4"/>
      <c r="C319" s="4"/>
      <c r="D319" s="4"/>
      <c r="E319" s="19"/>
      <c r="F319" s="19"/>
      <c r="G319" s="4"/>
      <c r="H319" s="4"/>
      <c r="I319" s="4"/>
      <c r="J319" s="4"/>
      <c r="K319" s="4"/>
      <c r="L319" s="4"/>
      <c r="M319" s="4"/>
      <c r="N319" s="7"/>
      <c r="O319" s="4"/>
      <c r="R319" s="4"/>
      <c r="S319" s="4"/>
      <c r="T319" s="4"/>
      <c r="U319" s="4"/>
      <c r="V319" s="4"/>
      <c r="W319" s="4"/>
      <c r="X319" s="4"/>
      <c r="Y319" s="4"/>
      <c r="Z319" s="4"/>
      <c r="AA319" s="4"/>
      <c r="AB319" s="4"/>
    </row>
    <row r="320" spans="1:28" x14ac:dyDescent="0.15">
      <c r="A320" s="4"/>
      <c r="B320" s="4"/>
      <c r="C320" s="4"/>
      <c r="D320" s="4"/>
      <c r="E320" s="19"/>
      <c r="F320" s="19"/>
      <c r="G320" s="4"/>
      <c r="H320" s="4"/>
      <c r="I320" s="4"/>
      <c r="J320" s="4"/>
      <c r="K320" s="4"/>
      <c r="L320" s="4"/>
      <c r="M320" s="4"/>
      <c r="N320" s="7"/>
      <c r="O320" s="4"/>
      <c r="R320" s="4"/>
      <c r="S320" s="4"/>
      <c r="T320" s="4"/>
      <c r="U320" s="4"/>
      <c r="V320" s="4"/>
      <c r="W320" s="4"/>
      <c r="X320" s="4"/>
      <c r="Y320" s="4"/>
      <c r="Z320" s="4"/>
      <c r="AA320" s="4"/>
      <c r="AB320" s="4"/>
    </row>
    <row r="321" spans="1:28" x14ac:dyDescent="0.15">
      <c r="A321" s="4"/>
      <c r="B321" s="4"/>
      <c r="C321" s="4"/>
      <c r="D321" s="4"/>
      <c r="E321" s="19"/>
      <c r="F321" s="19"/>
      <c r="G321" s="4"/>
      <c r="H321" s="4"/>
      <c r="I321" s="4"/>
      <c r="J321" s="4"/>
      <c r="K321" s="4"/>
      <c r="L321" s="4"/>
      <c r="M321" s="4"/>
      <c r="N321" s="7"/>
      <c r="O321" s="4"/>
      <c r="R321" s="4"/>
      <c r="S321" s="4"/>
      <c r="T321" s="4"/>
      <c r="U321" s="4"/>
      <c r="V321" s="4"/>
      <c r="W321" s="4"/>
      <c r="X321" s="4"/>
      <c r="Y321" s="4"/>
      <c r="Z321" s="4"/>
      <c r="AA321" s="4"/>
      <c r="AB321" s="4"/>
    </row>
    <row r="322" spans="1:28" x14ac:dyDescent="0.15">
      <c r="A322" s="4"/>
      <c r="B322" s="4"/>
      <c r="C322" s="4"/>
      <c r="D322" s="4"/>
      <c r="E322" s="19"/>
      <c r="F322" s="19"/>
      <c r="G322" s="4"/>
      <c r="H322" s="4"/>
      <c r="I322" s="4"/>
      <c r="J322" s="4"/>
      <c r="K322" s="4"/>
      <c r="L322" s="4"/>
      <c r="M322" s="4"/>
      <c r="N322" s="7"/>
      <c r="O322" s="4"/>
      <c r="R322" s="4"/>
      <c r="S322" s="4"/>
      <c r="T322" s="4"/>
      <c r="U322" s="4"/>
      <c r="V322" s="4"/>
      <c r="W322" s="4"/>
      <c r="X322" s="4"/>
      <c r="Y322" s="4"/>
      <c r="Z322" s="4"/>
      <c r="AA322" s="4"/>
      <c r="AB322" s="4"/>
    </row>
    <row r="323" spans="1:28" x14ac:dyDescent="0.15">
      <c r="A323" s="4"/>
      <c r="B323" s="4"/>
      <c r="C323" s="4"/>
      <c r="D323" s="4"/>
      <c r="E323" s="19"/>
      <c r="F323" s="19"/>
      <c r="G323" s="4"/>
      <c r="H323" s="4"/>
      <c r="I323" s="4"/>
      <c r="J323" s="4"/>
      <c r="K323" s="4"/>
      <c r="L323" s="4"/>
      <c r="M323" s="4"/>
      <c r="N323" s="7"/>
      <c r="O323" s="4"/>
      <c r="R323" s="4"/>
      <c r="S323" s="4"/>
      <c r="T323" s="4"/>
      <c r="U323" s="4"/>
      <c r="V323" s="4"/>
      <c r="W323" s="4"/>
      <c r="X323" s="4"/>
      <c r="Y323" s="4"/>
      <c r="Z323" s="4"/>
      <c r="AA323" s="4"/>
      <c r="AB323" s="4"/>
    </row>
    <row r="324" spans="1:28" x14ac:dyDescent="0.15">
      <c r="A324" s="4"/>
      <c r="B324" s="4"/>
      <c r="C324" s="4"/>
      <c r="D324" s="4"/>
      <c r="E324" s="19"/>
      <c r="F324" s="19"/>
      <c r="G324" s="4"/>
      <c r="H324" s="4"/>
      <c r="I324" s="4"/>
      <c r="J324" s="4"/>
      <c r="K324" s="4"/>
      <c r="L324" s="4"/>
      <c r="M324" s="4"/>
      <c r="N324" s="7"/>
      <c r="O324" s="4"/>
      <c r="R324" s="4"/>
      <c r="S324" s="4"/>
      <c r="T324" s="4"/>
      <c r="U324" s="4"/>
      <c r="V324" s="4"/>
      <c r="W324" s="4"/>
      <c r="X324" s="4"/>
      <c r="Y324" s="4"/>
      <c r="Z324" s="4"/>
      <c r="AA324" s="4"/>
      <c r="AB324" s="4"/>
    </row>
    <row r="325" spans="1:28" x14ac:dyDescent="0.15">
      <c r="A325" s="4"/>
      <c r="B325" s="4"/>
      <c r="C325" s="4"/>
      <c r="D325" s="4"/>
      <c r="E325" s="19"/>
      <c r="F325" s="19"/>
      <c r="G325" s="4"/>
      <c r="H325" s="4"/>
      <c r="I325" s="4"/>
      <c r="J325" s="4"/>
      <c r="K325" s="4"/>
      <c r="L325" s="4"/>
      <c r="M325" s="4"/>
      <c r="N325" s="7"/>
      <c r="O325" s="4"/>
      <c r="R325" s="4"/>
      <c r="S325" s="4"/>
      <c r="T325" s="4"/>
      <c r="U325" s="4"/>
      <c r="V325" s="4"/>
      <c r="W325" s="4"/>
      <c r="X325" s="4"/>
      <c r="Y325" s="4"/>
      <c r="Z325" s="4"/>
      <c r="AA325" s="4"/>
      <c r="AB325" s="4"/>
    </row>
    <row r="326" spans="1:28" x14ac:dyDescent="0.15">
      <c r="A326" s="4"/>
      <c r="B326" s="4"/>
      <c r="C326" s="4"/>
      <c r="D326" s="4"/>
      <c r="E326" s="19"/>
      <c r="F326" s="19"/>
      <c r="G326" s="4"/>
      <c r="H326" s="4"/>
      <c r="I326" s="4"/>
      <c r="J326" s="4"/>
      <c r="K326" s="4"/>
      <c r="L326" s="4"/>
      <c r="M326" s="4"/>
      <c r="N326" s="7"/>
      <c r="O326" s="4"/>
      <c r="R326" s="4"/>
      <c r="S326" s="4"/>
      <c r="T326" s="4"/>
      <c r="U326" s="4"/>
      <c r="V326" s="4"/>
      <c r="W326" s="4"/>
      <c r="X326" s="4"/>
      <c r="Y326" s="4"/>
      <c r="Z326" s="4"/>
      <c r="AA326" s="4"/>
      <c r="AB326" s="4"/>
    </row>
    <row r="327" spans="1:28" x14ac:dyDescent="0.15">
      <c r="A327" s="4"/>
      <c r="B327" s="4"/>
      <c r="C327" s="4"/>
      <c r="D327" s="4"/>
      <c r="E327" s="19"/>
      <c r="F327" s="19"/>
      <c r="G327" s="4"/>
      <c r="H327" s="4"/>
      <c r="I327" s="4"/>
      <c r="J327" s="4"/>
      <c r="K327" s="4"/>
      <c r="L327" s="4"/>
      <c r="M327" s="4"/>
      <c r="N327" s="7"/>
      <c r="O327" s="4"/>
      <c r="R327" s="4"/>
      <c r="S327" s="4"/>
      <c r="T327" s="4"/>
      <c r="U327" s="4"/>
      <c r="V327" s="4"/>
      <c r="W327" s="4"/>
      <c r="X327" s="4"/>
      <c r="Y327" s="4"/>
      <c r="Z327" s="4"/>
      <c r="AA327" s="4"/>
      <c r="AB327" s="4"/>
    </row>
    <row r="328" spans="1:28" x14ac:dyDescent="0.15">
      <c r="A328" s="4"/>
      <c r="B328" s="4"/>
      <c r="C328" s="4"/>
      <c r="D328" s="4"/>
      <c r="E328" s="19"/>
      <c r="F328" s="19"/>
      <c r="G328" s="4"/>
      <c r="H328" s="4"/>
      <c r="I328" s="4"/>
      <c r="J328" s="4"/>
      <c r="K328" s="4"/>
      <c r="L328" s="4"/>
      <c r="M328" s="4"/>
      <c r="N328" s="7"/>
      <c r="O328" s="4"/>
      <c r="R328" s="4"/>
      <c r="S328" s="4"/>
      <c r="T328" s="4"/>
      <c r="U328" s="4"/>
      <c r="V328" s="4"/>
      <c r="W328" s="4"/>
      <c r="X328" s="4"/>
      <c r="Y328" s="4"/>
      <c r="Z328" s="4"/>
      <c r="AA328" s="4"/>
      <c r="AB328" s="4"/>
    </row>
    <row r="329" spans="1:28" x14ac:dyDescent="0.15">
      <c r="A329" s="4"/>
      <c r="B329" s="4"/>
      <c r="C329" s="4"/>
      <c r="D329" s="4"/>
      <c r="E329" s="19"/>
      <c r="F329" s="19"/>
      <c r="G329" s="4"/>
      <c r="H329" s="4"/>
      <c r="I329" s="4"/>
      <c r="J329" s="4"/>
      <c r="K329" s="4"/>
      <c r="L329" s="4"/>
      <c r="M329" s="4"/>
      <c r="N329" s="7"/>
      <c r="O329" s="4"/>
      <c r="R329" s="4"/>
      <c r="S329" s="4"/>
      <c r="T329" s="4"/>
      <c r="U329" s="4"/>
      <c r="V329" s="4"/>
      <c r="W329" s="4"/>
      <c r="X329" s="4"/>
      <c r="Y329" s="4"/>
      <c r="Z329" s="4"/>
      <c r="AA329" s="4"/>
      <c r="AB329" s="4"/>
    </row>
    <row r="330" spans="1:28" x14ac:dyDescent="0.15">
      <c r="A330" s="4"/>
      <c r="B330" s="4"/>
      <c r="C330" s="4"/>
      <c r="D330" s="4"/>
      <c r="E330" s="19"/>
      <c r="F330" s="19"/>
      <c r="G330" s="4"/>
      <c r="H330" s="4"/>
      <c r="I330" s="4"/>
      <c r="J330" s="4"/>
      <c r="K330" s="4"/>
      <c r="L330" s="4"/>
      <c r="M330" s="4"/>
      <c r="N330" s="7"/>
      <c r="O330" s="4"/>
      <c r="R330" s="4"/>
      <c r="S330" s="4"/>
      <c r="T330" s="4"/>
      <c r="U330" s="4"/>
      <c r="V330" s="4"/>
      <c r="W330" s="4"/>
      <c r="X330" s="4"/>
      <c r="Y330" s="4"/>
      <c r="Z330" s="4"/>
      <c r="AA330" s="4"/>
      <c r="AB330" s="4"/>
    </row>
    <row r="331" spans="1:28" x14ac:dyDescent="0.15">
      <c r="A331" s="4"/>
      <c r="B331" s="4"/>
      <c r="C331" s="4"/>
      <c r="D331" s="4"/>
      <c r="E331" s="19"/>
      <c r="F331" s="19"/>
      <c r="G331" s="4"/>
      <c r="H331" s="4"/>
      <c r="I331" s="4"/>
      <c r="J331" s="4"/>
      <c r="K331" s="4"/>
      <c r="L331" s="4"/>
      <c r="M331" s="4"/>
      <c r="N331" s="7"/>
      <c r="O331" s="4"/>
      <c r="R331" s="4"/>
      <c r="S331" s="4"/>
      <c r="T331" s="4"/>
      <c r="U331" s="4"/>
      <c r="V331" s="4"/>
      <c r="W331" s="4"/>
      <c r="X331" s="4"/>
      <c r="Y331" s="4"/>
      <c r="Z331" s="4"/>
      <c r="AA331" s="4"/>
      <c r="AB331" s="4"/>
    </row>
    <row r="332" spans="1:28" x14ac:dyDescent="0.15">
      <c r="A332" s="4"/>
      <c r="B332" s="4"/>
      <c r="C332" s="4"/>
      <c r="D332" s="4"/>
      <c r="E332" s="19"/>
      <c r="F332" s="19"/>
      <c r="G332" s="4"/>
      <c r="H332" s="4"/>
      <c r="I332" s="4"/>
      <c r="J332" s="4"/>
      <c r="K332" s="4"/>
      <c r="L332" s="4"/>
      <c r="M332" s="4"/>
      <c r="N332" s="7"/>
      <c r="O332" s="4"/>
      <c r="R332" s="4"/>
      <c r="S332" s="4"/>
      <c r="T332" s="4"/>
      <c r="U332" s="4"/>
      <c r="V332" s="4"/>
      <c r="W332" s="4"/>
      <c r="X332" s="4"/>
      <c r="Y332" s="4"/>
      <c r="Z332" s="4"/>
      <c r="AA332" s="4"/>
      <c r="AB332" s="4"/>
    </row>
    <row r="333" spans="1:28" x14ac:dyDescent="0.15">
      <c r="A333" s="4"/>
      <c r="B333" s="4"/>
      <c r="C333" s="4"/>
      <c r="D333" s="4"/>
      <c r="E333" s="19"/>
      <c r="F333" s="19"/>
      <c r="G333" s="4"/>
      <c r="H333" s="4"/>
      <c r="I333" s="4"/>
      <c r="J333" s="4"/>
      <c r="K333" s="4"/>
      <c r="L333" s="4"/>
      <c r="M333" s="4"/>
      <c r="N333" s="7"/>
      <c r="O333" s="4"/>
      <c r="R333" s="4"/>
      <c r="S333" s="4"/>
      <c r="T333" s="4"/>
      <c r="U333" s="4"/>
      <c r="V333" s="4"/>
      <c r="W333" s="4"/>
      <c r="X333" s="4"/>
      <c r="Y333" s="4"/>
      <c r="Z333" s="4"/>
      <c r="AA333" s="4"/>
      <c r="AB333" s="4"/>
    </row>
    <row r="334" spans="1:28" x14ac:dyDescent="0.15">
      <c r="A334" s="4"/>
      <c r="B334" s="4"/>
      <c r="C334" s="4"/>
      <c r="D334" s="4"/>
      <c r="E334" s="19"/>
      <c r="F334" s="19"/>
      <c r="G334" s="4"/>
      <c r="H334" s="4"/>
      <c r="I334" s="4"/>
      <c r="J334" s="4"/>
      <c r="K334" s="4"/>
      <c r="L334" s="4"/>
      <c r="M334" s="4"/>
      <c r="N334" s="7"/>
      <c r="O334" s="4"/>
      <c r="R334" s="4"/>
      <c r="S334" s="4"/>
      <c r="T334" s="4"/>
      <c r="U334" s="4"/>
      <c r="V334" s="4"/>
      <c r="W334" s="4"/>
      <c r="X334" s="4"/>
      <c r="Y334" s="4"/>
      <c r="Z334" s="4"/>
      <c r="AA334" s="4"/>
      <c r="AB334" s="4"/>
    </row>
    <row r="335" spans="1:28" x14ac:dyDescent="0.15">
      <c r="A335" s="4"/>
      <c r="B335" s="4"/>
      <c r="C335" s="4"/>
      <c r="D335" s="4"/>
      <c r="E335" s="19"/>
      <c r="F335" s="19"/>
      <c r="G335" s="4"/>
      <c r="H335" s="4"/>
      <c r="I335" s="4"/>
      <c r="J335" s="4"/>
      <c r="K335" s="4"/>
      <c r="L335" s="4"/>
      <c r="M335" s="4"/>
      <c r="N335" s="7"/>
      <c r="O335" s="4"/>
      <c r="R335" s="4"/>
      <c r="S335" s="4"/>
      <c r="T335" s="4"/>
      <c r="U335" s="4"/>
      <c r="V335" s="4"/>
      <c r="W335" s="4"/>
      <c r="X335" s="4"/>
      <c r="Y335" s="4"/>
      <c r="Z335" s="4"/>
      <c r="AA335" s="4"/>
      <c r="AB335" s="4"/>
    </row>
    <row r="336" spans="1:28" x14ac:dyDescent="0.15">
      <c r="A336" s="4"/>
      <c r="B336" s="4"/>
      <c r="C336" s="4"/>
      <c r="D336" s="4"/>
      <c r="E336" s="19"/>
      <c r="F336" s="19"/>
      <c r="G336" s="4"/>
      <c r="H336" s="4"/>
      <c r="I336" s="4"/>
      <c r="J336" s="4"/>
      <c r="K336" s="4"/>
      <c r="L336" s="4"/>
      <c r="M336" s="4"/>
      <c r="N336" s="7"/>
      <c r="O336" s="4"/>
      <c r="R336" s="4"/>
      <c r="S336" s="4"/>
      <c r="T336" s="4"/>
      <c r="U336" s="4"/>
      <c r="V336" s="4"/>
      <c r="W336" s="4"/>
      <c r="X336" s="4"/>
      <c r="Y336" s="4"/>
      <c r="Z336" s="4"/>
      <c r="AA336" s="4"/>
      <c r="AB336" s="4"/>
    </row>
    <row r="337" spans="1:28" x14ac:dyDescent="0.15">
      <c r="A337" s="4"/>
      <c r="B337" s="4"/>
      <c r="C337" s="4"/>
      <c r="D337" s="4"/>
      <c r="E337" s="19"/>
      <c r="F337" s="19"/>
      <c r="G337" s="4"/>
      <c r="H337" s="4"/>
      <c r="I337" s="4"/>
      <c r="J337" s="4"/>
      <c r="K337" s="4"/>
      <c r="L337" s="4"/>
      <c r="M337" s="4"/>
      <c r="N337" s="7"/>
      <c r="O337" s="4"/>
      <c r="R337" s="4"/>
      <c r="S337" s="4"/>
      <c r="T337" s="4"/>
      <c r="U337" s="4"/>
      <c r="V337" s="4"/>
      <c r="W337" s="4"/>
      <c r="X337" s="4"/>
      <c r="Y337" s="4"/>
      <c r="Z337" s="4"/>
      <c r="AA337" s="4"/>
      <c r="AB337" s="4"/>
    </row>
    <row r="338" spans="1:28" x14ac:dyDescent="0.15">
      <c r="A338" s="4"/>
      <c r="B338" s="4"/>
      <c r="C338" s="4"/>
      <c r="D338" s="4"/>
      <c r="E338" s="19"/>
      <c r="F338" s="19"/>
      <c r="G338" s="4"/>
      <c r="H338" s="4"/>
      <c r="I338" s="4"/>
      <c r="J338" s="4"/>
      <c r="K338" s="4"/>
      <c r="L338" s="4"/>
      <c r="M338" s="4"/>
      <c r="N338" s="7"/>
      <c r="O338" s="4"/>
      <c r="R338" s="4"/>
      <c r="S338" s="4"/>
      <c r="T338" s="4"/>
      <c r="U338" s="4"/>
      <c r="V338" s="4"/>
      <c r="W338" s="4"/>
      <c r="X338" s="4"/>
      <c r="Y338" s="4"/>
      <c r="Z338" s="4"/>
      <c r="AA338" s="4"/>
      <c r="AB338" s="4"/>
    </row>
    <row r="339" spans="1:28" x14ac:dyDescent="0.15">
      <c r="A339" s="4"/>
      <c r="B339" s="4"/>
      <c r="C339" s="4"/>
      <c r="D339" s="4"/>
      <c r="E339" s="19"/>
      <c r="F339" s="19"/>
      <c r="G339" s="4"/>
      <c r="H339" s="4"/>
      <c r="I339" s="4"/>
      <c r="J339" s="4"/>
      <c r="K339" s="4"/>
      <c r="L339" s="4"/>
      <c r="M339" s="4"/>
      <c r="N339" s="7"/>
      <c r="O339" s="4"/>
      <c r="R339" s="4"/>
      <c r="S339" s="4"/>
      <c r="T339" s="4"/>
      <c r="U339" s="4"/>
      <c r="V339" s="4"/>
      <c r="W339" s="4"/>
      <c r="X339" s="4"/>
      <c r="Y339" s="4"/>
      <c r="Z339" s="4"/>
      <c r="AA339" s="4"/>
      <c r="AB339" s="4"/>
    </row>
    <row r="340" spans="1:28" x14ac:dyDescent="0.15">
      <c r="A340" s="4"/>
      <c r="B340" s="4"/>
      <c r="C340" s="4"/>
      <c r="D340" s="4"/>
      <c r="E340" s="19"/>
      <c r="F340" s="19"/>
      <c r="G340" s="4"/>
      <c r="H340" s="4"/>
      <c r="I340" s="4"/>
      <c r="J340" s="4"/>
      <c r="K340" s="4"/>
      <c r="L340" s="4"/>
      <c r="M340" s="4"/>
      <c r="N340" s="7"/>
      <c r="O340" s="4"/>
      <c r="R340" s="4"/>
      <c r="S340" s="4"/>
      <c r="T340" s="4"/>
      <c r="U340" s="4"/>
      <c r="V340" s="4"/>
      <c r="W340" s="4"/>
      <c r="X340" s="4"/>
      <c r="Y340" s="4"/>
      <c r="Z340" s="4"/>
      <c r="AA340" s="4"/>
      <c r="AB340" s="4"/>
    </row>
    <row r="341" spans="1:28" x14ac:dyDescent="0.15">
      <c r="A341" s="4"/>
      <c r="B341" s="4"/>
      <c r="C341" s="4"/>
      <c r="D341" s="4"/>
      <c r="E341" s="19"/>
      <c r="F341" s="19"/>
      <c r="G341" s="4"/>
      <c r="H341" s="4"/>
      <c r="I341" s="4"/>
      <c r="J341" s="4"/>
      <c r="K341" s="4"/>
      <c r="L341" s="4"/>
      <c r="M341" s="4"/>
      <c r="N341" s="7"/>
      <c r="O341" s="4"/>
      <c r="R341" s="4"/>
      <c r="S341" s="4"/>
      <c r="T341" s="4"/>
      <c r="U341" s="4"/>
      <c r="V341" s="4"/>
      <c r="W341" s="4"/>
      <c r="X341" s="4"/>
      <c r="Y341" s="4"/>
      <c r="Z341" s="4"/>
      <c r="AA341" s="4"/>
      <c r="AB341" s="4"/>
    </row>
    <row r="342" spans="1:28" x14ac:dyDescent="0.15">
      <c r="A342" s="4"/>
      <c r="B342" s="4"/>
      <c r="C342" s="4"/>
      <c r="D342" s="4"/>
      <c r="E342" s="19"/>
      <c r="F342" s="19"/>
      <c r="G342" s="4"/>
      <c r="H342" s="4"/>
      <c r="I342" s="4"/>
      <c r="J342" s="4"/>
      <c r="K342" s="4"/>
      <c r="L342" s="4"/>
      <c r="M342" s="4"/>
      <c r="N342" s="7"/>
      <c r="O342" s="4"/>
      <c r="R342" s="4"/>
      <c r="S342" s="4"/>
      <c r="T342" s="4"/>
      <c r="U342" s="4"/>
      <c r="V342" s="4"/>
      <c r="W342" s="4"/>
      <c r="X342" s="4"/>
      <c r="Y342" s="4"/>
      <c r="Z342" s="4"/>
      <c r="AA342" s="4"/>
      <c r="AB342" s="4"/>
    </row>
    <row r="343" spans="1:28" x14ac:dyDescent="0.15">
      <c r="A343" s="4"/>
      <c r="B343" s="4"/>
      <c r="C343" s="4"/>
      <c r="D343" s="4"/>
      <c r="E343" s="19"/>
      <c r="F343" s="19"/>
      <c r="G343" s="4"/>
      <c r="H343" s="4"/>
      <c r="I343" s="4"/>
      <c r="J343" s="4"/>
      <c r="K343" s="4"/>
      <c r="L343" s="4"/>
      <c r="M343" s="4"/>
      <c r="N343" s="7"/>
      <c r="O343" s="4"/>
      <c r="R343" s="4"/>
      <c r="S343" s="4"/>
      <c r="T343" s="4"/>
      <c r="U343" s="4"/>
      <c r="V343" s="4"/>
      <c r="W343" s="4"/>
      <c r="X343" s="4"/>
      <c r="Y343" s="4"/>
      <c r="Z343" s="4"/>
      <c r="AA343" s="4"/>
      <c r="AB343" s="4"/>
    </row>
    <row r="344" spans="1:28" x14ac:dyDescent="0.15">
      <c r="A344" s="4"/>
      <c r="B344" s="4"/>
      <c r="C344" s="4"/>
      <c r="D344" s="4"/>
      <c r="E344" s="19"/>
      <c r="F344" s="19"/>
      <c r="G344" s="4"/>
      <c r="H344" s="4"/>
      <c r="I344" s="4"/>
      <c r="J344" s="4"/>
      <c r="K344" s="4"/>
      <c r="L344" s="4"/>
      <c r="M344" s="4"/>
      <c r="N344" s="7"/>
      <c r="O344" s="4"/>
      <c r="R344" s="4"/>
      <c r="S344" s="4"/>
      <c r="T344" s="4"/>
      <c r="U344" s="4"/>
      <c r="V344" s="4"/>
      <c r="W344" s="4"/>
      <c r="X344" s="4"/>
      <c r="Y344" s="4"/>
      <c r="Z344" s="4"/>
      <c r="AA344" s="4"/>
      <c r="AB344" s="4"/>
    </row>
    <row r="345" spans="1:28" x14ac:dyDescent="0.15">
      <c r="A345" s="4"/>
      <c r="B345" s="4"/>
      <c r="C345" s="4"/>
      <c r="D345" s="4"/>
      <c r="E345" s="19"/>
      <c r="F345" s="19"/>
      <c r="G345" s="4"/>
      <c r="H345" s="4"/>
      <c r="I345" s="4"/>
      <c r="J345" s="4"/>
      <c r="K345" s="4"/>
      <c r="L345" s="4"/>
      <c r="M345" s="4"/>
      <c r="N345" s="7"/>
      <c r="O345" s="4"/>
      <c r="R345" s="4"/>
      <c r="S345" s="4"/>
      <c r="T345" s="4"/>
      <c r="U345" s="4"/>
      <c r="V345" s="4"/>
      <c r="W345" s="4"/>
      <c r="X345" s="4"/>
      <c r="Y345" s="4"/>
      <c r="Z345" s="4"/>
      <c r="AA345" s="4"/>
      <c r="AB345" s="4"/>
    </row>
    <row r="346" spans="1:28" x14ac:dyDescent="0.15">
      <c r="A346" s="4"/>
      <c r="B346" s="4"/>
      <c r="C346" s="4"/>
      <c r="D346" s="4"/>
      <c r="E346" s="19"/>
      <c r="F346" s="19"/>
      <c r="G346" s="4"/>
      <c r="H346" s="4"/>
      <c r="I346" s="4"/>
      <c r="J346" s="4"/>
      <c r="K346" s="4"/>
      <c r="L346" s="4"/>
      <c r="M346" s="4"/>
      <c r="N346" s="7"/>
      <c r="O346" s="4"/>
      <c r="R346" s="4"/>
      <c r="S346" s="4"/>
      <c r="T346" s="4"/>
      <c r="U346" s="4"/>
      <c r="V346" s="4"/>
      <c r="W346" s="4"/>
      <c r="X346" s="4"/>
      <c r="Y346" s="4"/>
      <c r="Z346" s="4"/>
      <c r="AA346" s="4"/>
      <c r="AB346" s="4"/>
    </row>
    <row r="347" spans="1:28" x14ac:dyDescent="0.15">
      <c r="A347" s="4"/>
      <c r="B347" s="4"/>
      <c r="C347" s="4"/>
      <c r="D347" s="4"/>
      <c r="E347" s="19"/>
      <c r="F347" s="19"/>
      <c r="G347" s="4"/>
      <c r="H347" s="4"/>
      <c r="I347" s="4"/>
      <c r="J347" s="4"/>
      <c r="K347" s="4"/>
      <c r="L347" s="4"/>
      <c r="M347" s="4"/>
      <c r="N347" s="7"/>
      <c r="O347" s="4"/>
      <c r="R347" s="4"/>
      <c r="S347" s="4"/>
      <c r="T347" s="4"/>
      <c r="U347" s="4"/>
      <c r="V347" s="4"/>
      <c r="W347" s="4"/>
      <c r="X347" s="4"/>
      <c r="Y347" s="4"/>
      <c r="Z347" s="4"/>
      <c r="AA347" s="4"/>
      <c r="AB347" s="4"/>
    </row>
    <row r="348" spans="1:28" x14ac:dyDescent="0.15">
      <c r="A348" s="4"/>
      <c r="B348" s="4"/>
      <c r="C348" s="4"/>
      <c r="D348" s="4"/>
      <c r="E348" s="19"/>
      <c r="F348" s="19"/>
      <c r="G348" s="4"/>
      <c r="H348" s="4"/>
      <c r="I348" s="4"/>
      <c r="J348" s="4"/>
      <c r="K348" s="4"/>
      <c r="L348" s="4"/>
      <c r="M348" s="4"/>
      <c r="N348" s="7"/>
      <c r="O348" s="4"/>
      <c r="R348" s="4"/>
      <c r="S348" s="4"/>
      <c r="T348" s="4"/>
      <c r="U348" s="4"/>
      <c r="V348" s="4"/>
      <c r="W348" s="4"/>
      <c r="X348" s="4"/>
      <c r="Y348" s="4"/>
      <c r="Z348" s="4"/>
      <c r="AA348" s="4"/>
      <c r="AB348" s="4"/>
    </row>
    <row r="349" spans="1:28" x14ac:dyDescent="0.15">
      <c r="A349" s="4"/>
      <c r="B349" s="4"/>
      <c r="C349" s="4"/>
      <c r="D349" s="4"/>
      <c r="E349" s="19"/>
      <c r="F349" s="19"/>
      <c r="G349" s="4"/>
      <c r="H349" s="4"/>
      <c r="I349" s="4"/>
      <c r="J349" s="4"/>
      <c r="K349" s="4"/>
      <c r="L349" s="4"/>
      <c r="M349" s="4"/>
      <c r="N349" s="7"/>
      <c r="O349" s="4"/>
      <c r="R349" s="4"/>
      <c r="S349" s="4"/>
      <c r="T349" s="4"/>
      <c r="U349" s="4"/>
      <c r="V349" s="4"/>
      <c r="W349" s="4"/>
      <c r="X349" s="4"/>
      <c r="Y349" s="4"/>
      <c r="Z349" s="4"/>
      <c r="AA349" s="4"/>
      <c r="AB349" s="4"/>
    </row>
    <row r="350" spans="1:28" x14ac:dyDescent="0.15">
      <c r="A350" s="4"/>
      <c r="B350" s="4"/>
      <c r="C350" s="4"/>
      <c r="D350" s="4"/>
      <c r="E350" s="19"/>
      <c r="F350" s="19"/>
      <c r="G350" s="4"/>
      <c r="H350" s="4"/>
      <c r="I350" s="4"/>
      <c r="J350" s="4"/>
      <c r="K350" s="4"/>
      <c r="L350" s="4"/>
      <c r="M350" s="4"/>
      <c r="N350" s="7"/>
      <c r="O350" s="4"/>
      <c r="R350" s="4"/>
      <c r="S350" s="4"/>
      <c r="T350" s="4"/>
      <c r="U350" s="4"/>
      <c r="V350" s="4"/>
      <c r="W350" s="4"/>
      <c r="X350" s="4"/>
      <c r="Y350" s="4"/>
      <c r="Z350" s="4"/>
      <c r="AA350" s="4"/>
      <c r="AB350" s="4"/>
    </row>
    <row r="351" spans="1:28" x14ac:dyDescent="0.15">
      <c r="A351" s="4"/>
      <c r="B351" s="4"/>
      <c r="C351" s="4"/>
      <c r="D351" s="4"/>
      <c r="E351" s="19"/>
      <c r="F351" s="19"/>
      <c r="G351" s="4"/>
      <c r="H351" s="4"/>
      <c r="I351" s="4"/>
      <c r="J351" s="4"/>
      <c r="K351" s="4"/>
      <c r="L351" s="4"/>
      <c r="M351" s="4"/>
      <c r="N351" s="7"/>
      <c r="O351" s="4"/>
      <c r="R351" s="4"/>
      <c r="S351" s="4"/>
      <c r="T351" s="4"/>
      <c r="U351" s="4"/>
      <c r="V351" s="4"/>
      <c r="W351" s="4"/>
      <c r="X351" s="4"/>
      <c r="Y351" s="4"/>
      <c r="Z351" s="4"/>
      <c r="AA351" s="4"/>
      <c r="AB351" s="4"/>
    </row>
    <row r="352" spans="1:28" x14ac:dyDescent="0.15">
      <c r="A352" s="4"/>
      <c r="B352" s="4"/>
      <c r="C352" s="4"/>
      <c r="D352" s="4"/>
      <c r="E352" s="19"/>
      <c r="F352" s="19"/>
      <c r="G352" s="4"/>
      <c r="H352" s="4"/>
      <c r="I352" s="4"/>
      <c r="J352" s="4"/>
      <c r="K352" s="4"/>
      <c r="L352" s="4"/>
      <c r="M352" s="4"/>
      <c r="N352" s="7"/>
      <c r="O352" s="4"/>
      <c r="R352" s="4"/>
      <c r="S352" s="4"/>
      <c r="T352" s="4"/>
      <c r="U352" s="4"/>
      <c r="V352" s="4"/>
      <c r="W352" s="4"/>
      <c r="X352" s="4"/>
      <c r="Y352" s="4"/>
      <c r="Z352" s="4"/>
      <c r="AA352" s="4"/>
      <c r="AB352" s="4"/>
    </row>
    <row r="353" spans="1:28" x14ac:dyDescent="0.15">
      <c r="A353" s="4"/>
      <c r="B353" s="4"/>
      <c r="C353" s="4"/>
      <c r="D353" s="4"/>
      <c r="E353" s="19"/>
      <c r="F353" s="19"/>
      <c r="G353" s="4"/>
      <c r="H353" s="4"/>
      <c r="I353" s="4"/>
      <c r="J353" s="4"/>
      <c r="K353" s="4"/>
      <c r="L353" s="4"/>
      <c r="M353" s="4"/>
      <c r="N353" s="7"/>
      <c r="O353" s="4"/>
      <c r="R353" s="4"/>
      <c r="S353" s="4"/>
      <c r="T353" s="4"/>
      <c r="U353" s="4"/>
      <c r="V353" s="4"/>
      <c r="W353" s="4"/>
      <c r="X353" s="4"/>
      <c r="Y353" s="4"/>
      <c r="Z353" s="4"/>
      <c r="AA353" s="4"/>
      <c r="AB353" s="4"/>
    </row>
    <row r="354" spans="1:28" x14ac:dyDescent="0.15">
      <c r="A354" s="4"/>
      <c r="B354" s="4"/>
      <c r="C354" s="4"/>
      <c r="D354" s="4"/>
      <c r="E354" s="19"/>
      <c r="F354" s="19"/>
      <c r="G354" s="4"/>
      <c r="H354" s="4"/>
      <c r="I354" s="4"/>
      <c r="J354" s="4"/>
      <c r="K354" s="4"/>
      <c r="L354" s="4"/>
      <c r="M354" s="4"/>
      <c r="N354" s="7"/>
      <c r="O354" s="4"/>
      <c r="R354" s="4"/>
      <c r="S354" s="4"/>
      <c r="T354" s="4"/>
      <c r="U354" s="4"/>
      <c r="V354" s="4"/>
      <c r="W354" s="4"/>
      <c r="X354" s="4"/>
      <c r="Y354" s="4"/>
      <c r="Z354" s="4"/>
      <c r="AA354" s="4"/>
      <c r="AB354" s="4"/>
    </row>
    <row r="355" spans="1:28" x14ac:dyDescent="0.15">
      <c r="A355" s="4"/>
      <c r="B355" s="4"/>
      <c r="C355" s="4"/>
      <c r="D355" s="4"/>
      <c r="E355" s="19"/>
      <c r="F355" s="19"/>
      <c r="G355" s="4"/>
      <c r="H355" s="4"/>
      <c r="I355" s="4"/>
      <c r="J355" s="4"/>
      <c r="K355" s="4"/>
      <c r="L355" s="4"/>
      <c r="M355" s="4"/>
      <c r="N355" s="7"/>
      <c r="O355" s="4"/>
      <c r="R355" s="4"/>
      <c r="S355" s="4"/>
      <c r="T355" s="4"/>
      <c r="U355" s="4"/>
      <c r="V355" s="4"/>
      <c r="W355" s="4"/>
      <c r="X355" s="4"/>
      <c r="Y355" s="4"/>
      <c r="Z355" s="4"/>
      <c r="AA355" s="4"/>
      <c r="AB355" s="4"/>
    </row>
    <row r="356" spans="1:28" x14ac:dyDescent="0.15">
      <c r="A356" s="4"/>
      <c r="B356" s="4"/>
      <c r="C356" s="4"/>
      <c r="D356" s="4"/>
      <c r="E356" s="19"/>
      <c r="F356" s="19"/>
      <c r="G356" s="4"/>
      <c r="H356" s="4"/>
      <c r="I356" s="4"/>
      <c r="J356" s="4"/>
      <c r="K356" s="4"/>
      <c r="L356" s="4"/>
      <c r="M356" s="4"/>
      <c r="N356" s="7"/>
      <c r="O356" s="4"/>
      <c r="R356" s="4"/>
      <c r="S356" s="4"/>
      <c r="T356" s="4"/>
      <c r="U356" s="4"/>
      <c r="V356" s="4"/>
      <c r="W356" s="4"/>
      <c r="X356" s="4"/>
      <c r="Y356" s="4"/>
      <c r="Z356" s="4"/>
      <c r="AA356" s="4"/>
      <c r="AB356" s="4"/>
    </row>
    <row r="357" spans="1:28" x14ac:dyDescent="0.15">
      <c r="A357" s="4"/>
      <c r="B357" s="4"/>
      <c r="C357" s="4"/>
      <c r="D357" s="4"/>
      <c r="E357" s="19"/>
      <c r="F357" s="19"/>
      <c r="G357" s="4"/>
      <c r="H357" s="4"/>
      <c r="I357" s="4"/>
      <c r="J357" s="4"/>
      <c r="K357" s="4"/>
      <c r="L357" s="4"/>
      <c r="M357" s="4"/>
      <c r="N357" s="7"/>
      <c r="O357" s="4"/>
      <c r="R357" s="4"/>
      <c r="S357" s="4"/>
      <c r="T357" s="4"/>
      <c r="U357" s="4"/>
      <c r="V357" s="4"/>
      <c r="W357" s="4"/>
      <c r="X357" s="4"/>
      <c r="Y357" s="4"/>
      <c r="Z357" s="4"/>
      <c r="AA357" s="4"/>
      <c r="AB357" s="4"/>
    </row>
    <row r="358" spans="1:28" x14ac:dyDescent="0.15">
      <c r="A358" s="4"/>
      <c r="B358" s="4"/>
      <c r="C358" s="4"/>
      <c r="D358" s="4"/>
      <c r="E358" s="19"/>
      <c r="F358" s="19"/>
      <c r="G358" s="4"/>
      <c r="H358" s="4"/>
      <c r="I358" s="4"/>
      <c r="J358" s="4"/>
      <c r="K358" s="4"/>
      <c r="L358" s="4"/>
      <c r="M358" s="4"/>
      <c r="N358" s="7"/>
      <c r="O358" s="4"/>
      <c r="R358" s="4"/>
      <c r="S358" s="4"/>
      <c r="T358" s="4"/>
      <c r="U358" s="4"/>
      <c r="V358" s="4"/>
      <c r="W358" s="4"/>
      <c r="X358" s="4"/>
      <c r="Y358" s="4"/>
      <c r="Z358" s="4"/>
      <c r="AA358" s="4"/>
      <c r="AB358" s="4"/>
    </row>
    <row r="359" spans="1:28" x14ac:dyDescent="0.15">
      <c r="A359" s="4"/>
      <c r="B359" s="4"/>
      <c r="C359" s="4"/>
      <c r="D359" s="4"/>
      <c r="E359" s="19"/>
      <c r="F359" s="19"/>
      <c r="G359" s="4"/>
      <c r="H359" s="4"/>
      <c r="I359" s="4"/>
      <c r="J359" s="4"/>
      <c r="K359" s="4"/>
      <c r="L359" s="4"/>
      <c r="M359" s="4"/>
      <c r="N359" s="7"/>
      <c r="O359" s="4"/>
      <c r="R359" s="4"/>
      <c r="S359" s="4"/>
      <c r="T359" s="4"/>
      <c r="U359" s="4"/>
      <c r="V359" s="4"/>
      <c r="W359" s="4"/>
      <c r="X359" s="4"/>
      <c r="Y359" s="4"/>
      <c r="Z359" s="4"/>
      <c r="AA359" s="4"/>
      <c r="AB359" s="4"/>
    </row>
    <row r="360" spans="1:28" x14ac:dyDescent="0.15">
      <c r="A360" s="4"/>
      <c r="B360" s="4"/>
      <c r="C360" s="4"/>
      <c r="D360" s="4"/>
      <c r="E360" s="19"/>
      <c r="F360" s="19"/>
      <c r="G360" s="4"/>
      <c r="H360" s="4"/>
      <c r="I360" s="4"/>
      <c r="J360" s="4"/>
      <c r="K360" s="4"/>
      <c r="L360" s="4"/>
      <c r="M360" s="4"/>
      <c r="N360" s="7"/>
      <c r="O360" s="4"/>
      <c r="R360" s="4"/>
      <c r="S360" s="4"/>
      <c r="T360" s="4"/>
      <c r="U360" s="4"/>
      <c r="V360" s="4"/>
      <c r="W360" s="4"/>
      <c r="X360" s="4"/>
      <c r="Y360" s="4"/>
      <c r="Z360" s="4"/>
      <c r="AA360" s="4"/>
      <c r="AB360" s="4"/>
    </row>
    <row r="361" spans="1:28" x14ac:dyDescent="0.15">
      <c r="A361" s="4"/>
      <c r="B361" s="4"/>
      <c r="C361" s="4"/>
      <c r="D361" s="4"/>
      <c r="E361" s="19"/>
      <c r="F361" s="19"/>
      <c r="G361" s="4"/>
      <c r="H361" s="4"/>
      <c r="I361" s="4"/>
      <c r="J361" s="4"/>
      <c r="K361" s="4"/>
      <c r="L361" s="4"/>
      <c r="M361" s="4"/>
      <c r="N361" s="7"/>
      <c r="O361" s="4"/>
      <c r="R361" s="4"/>
      <c r="S361" s="4"/>
      <c r="T361" s="4"/>
      <c r="U361" s="4"/>
      <c r="V361" s="4"/>
      <c r="W361" s="4"/>
      <c r="X361" s="4"/>
      <c r="Y361" s="4"/>
      <c r="Z361" s="4"/>
      <c r="AA361" s="4"/>
      <c r="AB361" s="4"/>
    </row>
    <row r="362" spans="1:28" x14ac:dyDescent="0.15">
      <c r="A362" s="4"/>
      <c r="B362" s="4"/>
      <c r="C362" s="4"/>
      <c r="D362" s="4"/>
      <c r="E362" s="19"/>
      <c r="F362" s="19"/>
      <c r="G362" s="4"/>
      <c r="H362" s="4"/>
      <c r="I362" s="4"/>
      <c r="J362" s="4"/>
      <c r="K362" s="4"/>
      <c r="L362" s="4"/>
      <c r="M362" s="4"/>
      <c r="N362" s="7"/>
      <c r="O362" s="4"/>
      <c r="R362" s="4"/>
      <c r="S362" s="4"/>
      <c r="T362" s="4"/>
      <c r="U362" s="4"/>
      <c r="V362" s="4"/>
      <c r="W362" s="4"/>
      <c r="X362" s="4"/>
      <c r="Y362" s="4"/>
      <c r="Z362" s="4"/>
      <c r="AA362" s="4"/>
      <c r="AB362" s="4"/>
    </row>
    <row r="363" spans="1:28" x14ac:dyDescent="0.15">
      <c r="A363" s="4"/>
      <c r="B363" s="4"/>
      <c r="C363" s="4"/>
      <c r="D363" s="4"/>
      <c r="E363" s="19"/>
      <c r="F363" s="19"/>
      <c r="G363" s="4"/>
      <c r="H363" s="4"/>
      <c r="I363" s="4"/>
      <c r="J363" s="4"/>
      <c r="K363" s="4"/>
      <c r="L363" s="4"/>
      <c r="M363" s="4"/>
      <c r="N363" s="7"/>
      <c r="O363" s="4"/>
      <c r="R363" s="4"/>
      <c r="S363" s="4"/>
      <c r="T363" s="4"/>
      <c r="U363" s="4"/>
      <c r="V363" s="4"/>
      <c r="W363" s="4"/>
      <c r="X363" s="4"/>
      <c r="Y363" s="4"/>
      <c r="Z363" s="4"/>
      <c r="AA363" s="4"/>
      <c r="AB363" s="4"/>
    </row>
    <row r="364" spans="1:28" x14ac:dyDescent="0.15">
      <c r="A364" s="4"/>
      <c r="B364" s="4"/>
      <c r="C364" s="4"/>
      <c r="D364" s="4"/>
      <c r="E364" s="19"/>
      <c r="F364" s="19"/>
      <c r="G364" s="4"/>
      <c r="H364" s="4"/>
      <c r="I364" s="4"/>
      <c r="J364" s="4"/>
      <c r="K364" s="4"/>
      <c r="L364" s="4"/>
      <c r="M364" s="4"/>
      <c r="N364" s="7"/>
      <c r="O364" s="4"/>
      <c r="R364" s="4"/>
      <c r="S364" s="4"/>
      <c r="T364" s="4"/>
      <c r="U364" s="4"/>
      <c r="V364" s="4"/>
      <c r="W364" s="4"/>
      <c r="X364" s="4"/>
      <c r="Y364" s="4"/>
      <c r="Z364" s="4"/>
      <c r="AA364" s="4"/>
      <c r="AB364" s="4"/>
    </row>
    <row r="365" spans="1:28" x14ac:dyDescent="0.15">
      <c r="A365" s="4"/>
      <c r="B365" s="4"/>
      <c r="C365" s="4"/>
      <c r="D365" s="4"/>
      <c r="E365" s="19"/>
      <c r="F365" s="19"/>
      <c r="G365" s="4"/>
      <c r="H365" s="4"/>
      <c r="I365" s="4"/>
      <c r="J365" s="4"/>
      <c r="K365" s="4"/>
      <c r="L365" s="4"/>
      <c r="M365" s="4"/>
      <c r="N365" s="7"/>
      <c r="O365" s="4"/>
      <c r="R365" s="4"/>
      <c r="S365" s="4"/>
      <c r="T365" s="4"/>
      <c r="U365" s="4"/>
      <c r="V365" s="4"/>
      <c r="W365" s="4"/>
      <c r="X365" s="4"/>
      <c r="Y365" s="4"/>
      <c r="Z365" s="4"/>
      <c r="AA365" s="4"/>
      <c r="AB365" s="4"/>
    </row>
    <row r="366" spans="1:28" x14ac:dyDescent="0.15">
      <c r="A366" s="4"/>
      <c r="B366" s="4"/>
      <c r="C366" s="4"/>
      <c r="D366" s="4"/>
      <c r="E366" s="19"/>
      <c r="F366" s="19"/>
      <c r="G366" s="4"/>
      <c r="H366" s="4"/>
      <c r="I366" s="4"/>
      <c r="J366" s="4"/>
      <c r="K366" s="4"/>
      <c r="L366" s="4"/>
      <c r="M366" s="4"/>
      <c r="N366" s="7"/>
      <c r="O366" s="4"/>
      <c r="R366" s="4"/>
      <c r="S366" s="4"/>
      <c r="T366" s="4"/>
      <c r="U366" s="4"/>
      <c r="V366" s="4"/>
      <c r="W366" s="4"/>
      <c r="X366" s="4"/>
      <c r="Y366" s="4"/>
      <c r="Z366" s="4"/>
      <c r="AA366" s="4"/>
      <c r="AB366" s="4"/>
    </row>
    <row r="367" spans="1:28" x14ac:dyDescent="0.15">
      <c r="A367" s="4"/>
      <c r="B367" s="4"/>
      <c r="C367" s="4"/>
      <c r="D367" s="4"/>
      <c r="E367" s="19"/>
      <c r="F367" s="19"/>
      <c r="G367" s="4"/>
      <c r="H367" s="4"/>
      <c r="I367" s="4"/>
      <c r="J367" s="4"/>
      <c r="K367" s="4"/>
      <c r="L367" s="4"/>
      <c r="M367" s="4"/>
      <c r="N367" s="7"/>
      <c r="O367" s="4"/>
      <c r="R367" s="4"/>
      <c r="S367" s="4"/>
      <c r="T367" s="4"/>
      <c r="U367" s="4"/>
      <c r="V367" s="4"/>
      <c r="W367" s="4"/>
      <c r="X367" s="4"/>
      <c r="Y367" s="4"/>
      <c r="Z367" s="4"/>
      <c r="AA367" s="4"/>
      <c r="AB367" s="4"/>
    </row>
    <row r="368" spans="1:28" x14ac:dyDescent="0.15">
      <c r="A368" s="4"/>
      <c r="B368" s="4"/>
      <c r="C368" s="4"/>
      <c r="D368" s="4"/>
      <c r="E368" s="19"/>
      <c r="F368" s="19"/>
      <c r="G368" s="4"/>
      <c r="H368" s="4"/>
      <c r="I368" s="4"/>
      <c r="J368" s="4"/>
      <c r="K368" s="4"/>
      <c r="L368" s="4"/>
      <c r="M368" s="4"/>
      <c r="N368" s="7"/>
      <c r="O368" s="4"/>
      <c r="R368" s="4"/>
      <c r="S368" s="4"/>
      <c r="T368" s="4"/>
      <c r="U368" s="4"/>
      <c r="V368" s="4"/>
      <c r="W368" s="4"/>
      <c r="X368" s="4"/>
      <c r="Y368" s="4"/>
      <c r="Z368" s="4"/>
      <c r="AA368" s="4"/>
      <c r="AB368" s="4"/>
    </row>
    <row r="369" spans="1:28" x14ac:dyDescent="0.15">
      <c r="A369" s="4"/>
      <c r="B369" s="4"/>
      <c r="C369" s="4"/>
      <c r="D369" s="4"/>
      <c r="E369" s="19"/>
      <c r="F369" s="19"/>
      <c r="G369" s="4"/>
      <c r="H369" s="4"/>
      <c r="I369" s="4"/>
      <c r="J369" s="4"/>
      <c r="K369" s="4"/>
      <c r="L369" s="4"/>
      <c r="M369" s="4"/>
      <c r="N369" s="7"/>
      <c r="O369" s="4"/>
      <c r="R369" s="4"/>
      <c r="S369" s="4"/>
      <c r="T369" s="4"/>
      <c r="U369" s="4"/>
      <c r="V369" s="4"/>
      <c r="W369" s="4"/>
      <c r="X369" s="4"/>
      <c r="Y369" s="4"/>
      <c r="Z369" s="4"/>
      <c r="AA369" s="4"/>
      <c r="AB369" s="4"/>
    </row>
    <row r="370" spans="1:28" x14ac:dyDescent="0.15">
      <c r="A370" s="4"/>
      <c r="B370" s="4"/>
      <c r="C370" s="4"/>
      <c r="D370" s="4"/>
      <c r="E370" s="19"/>
      <c r="F370" s="19"/>
      <c r="G370" s="4"/>
      <c r="H370" s="4"/>
      <c r="I370" s="4"/>
      <c r="J370" s="4"/>
      <c r="K370" s="4"/>
      <c r="L370" s="4"/>
      <c r="M370" s="4"/>
      <c r="N370" s="7"/>
      <c r="O370" s="4"/>
      <c r="R370" s="4"/>
      <c r="S370" s="4"/>
      <c r="T370" s="4"/>
      <c r="U370" s="4"/>
      <c r="V370" s="4"/>
      <c r="W370" s="4"/>
      <c r="X370" s="4"/>
      <c r="Y370" s="4"/>
      <c r="Z370" s="4"/>
      <c r="AA370" s="4"/>
      <c r="AB370" s="4"/>
    </row>
    <row r="371" spans="1:28" x14ac:dyDescent="0.15">
      <c r="A371" s="4"/>
      <c r="B371" s="4"/>
      <c r="C371" s="4"/>
      <c r="D371" s="4"/>
      <c r="E371" s="19"/>
      <c r="F371" s="19"/>
      <c r="G371" s="4"/>
      <c r="H371" s="4"/>
      <c r="I371" s="4"/>
      <c r="J371" s="4"/>
      <c r="K371" s="4"/>
      <c r="L371" s="4"/>
      <c r="M371" s="4"/>
      <c r="N371" s="7"/>
      <c r="O371" s="4"/>
      <c r="R371" s="4"/>
      <c r="S371" s="4"/>
      <c r="T371" s="4"/>
      <c r="U371" s="4"/>
      <c r="V371" s="4"/>
      <c r="W371" s="4"/>
      <c r="X371" s="4"/>
      <c r="Y371" s="4"/>
      <c r="Z371" s="4"/>
      <c r="AA371" s="4"/>
      <c r="AB371" s="4"/>
    </row>
    <row r="372" spans="1:28" x14ac:dyDescent="0.15">
      <c r="A372" s="4"/>
      <c r="B372" s="4"/>
      <c r="C372" s="4"/>
      <c r="D372" s="4"/>
      <c r="E372" s="19"/>
      <c r="F372" s="19"/>
      <c r="G372" s="4"/>
      <c r="H372" s="4"/>
      <c r="I372" s="4"/>
      <c r="J372" s="4"/>
      <c r="K372" s="4"/>
      <c r="L372" s="4"/>
      <c r="M372" s="4"/>
      <c r="N372" s="7"/>
      <c r="O372" s="4"/>
      <c r="R372" s="4"/>
      <c r="S372" s="4"/>
      <c r="T372" s="4"/>
      <c r="U372" s="4"/>
      <c r="V372" s="4"/>
      <c r="W372" s="4"/>
      <c r="X372" s="4"/>
      <c r="Y372" s="4"/>
      <c r="Z372" s="4"/>
      <c r="AA372" s="4"/>
      <c r="AB372" s="4"/>
    </row>
    <row r="373" spans="1:28" x14ac:dyDescent="0.15">
      <c r="A373" s="4"/>
      <c r="B373" s="4"/>
      <c r="C373" s="4"/>
      <c r="D373" s="4"/>
      <c r="E373" s="19"/>
      <c r="F373" s="19"/>
      <c r="G373" s="4"/>
      <c r="H373" s="4"/>
      <c r="I373" s="4"/>
      <c r="J373" s="4"/>
      <c r="K373" s="4"/>
      <c r="L373" s="4"/>
      <c r="M373" s="4"/>
      <c r="N373" s="7"/>
      <c r="O373" s="4"/>
      <c r="R373" s="4"/>
      <c r="S373" s="4"/>
      <c r="T373" s="4"/>
      <c r="U373" s="4"/>
      <c r="V373" s="4"/>
      <c r="W373" s="4"/>
      <c r="X373" s="4"/>
      <c r="Y373" s="4"/>
      <c r="Z373" s="4"/>
      <c r="AA373" s="4"/>
      <c r="AB373" s="4"/>
    </row>
    <row r="374" spans="1:28" x14ac:dyDescent="0.15">
      <c r="A374" s="4"/>
      <c r="B374" s="4"/>
      <c r="C374" s="4"/>
      <c r="D374" s="4"/>
      <c r="E374" s="19"/>
      <c r="F374" s="19"/>
      <c r="G374" s="4"/>
      <c r="H374" s="4"/>
      <c r="I374" s="4"/>
      <c r="J374" s="4"/>
      <c r="K374" s="4"/>
      <c r="L374" s="4"/>
      <c r="M374" s="4"/>
      <c r="N374" s="7"/>
      <c r="O374" s="4"/>
      <c r="R374" s="4"/>
      <c r="S374" s="4"/>
      <c r="T374" s="4"/>
      <c r="U374" s="4"/>
      <c r="V374" s="4"/>
      <c r="W374" s="4"/>
      <c r="X374" s="4"/>
      <c r="Y374" s="4"/>
      <c r="Z374" s="4"/>
      <c r="AA374" s="4"/>
      <c r="AB374" s="4"/>
    </row>
    <row r="375" spans="1:28" x14ac:dyDescent="0.15">
      <c r="A375" s="4"/>
      <c r="B375" s="4"/>
      <c r="C375" s="4"/>
      <c r="D375" s="4"/>
      <c r="E375" s="19"/>
      <c r="F375" s="19"/>
      <c r="G375" s="4"/>
      <c r="H375" s="4"/>
      <c r="I375" s="4"/>
      <c r="J375" s="4"/>
      <c r="K375" s="4"/>
      <c r="L375" s="4"/>
      <c r="M375" s="4"/>
      <c r="N375" s="7"/>
      <c r="O375" s="4"/>
      <c r="R375" s="4"/>
      <c r="S375" s="4"/>
      <c r="T375" s="4"/>
      <c r="U375" s="4"/>
      <c r="V375" s="4"/>
      <c r="W375" s="4"/>
      <c r="X375" s="4"/>
      <c r="Y375" s="4"/>
      <c r="Z375" s="4"/>
      <c r="AA375" s="4"/>
      <c r="AB375" s="4"/>
    </row>
    <row r="376" spans="1:28" x14ac:dyDescent="0.15">
      <c r="A376" s="4"/>
      <c r="B376" s="4"/>
      <c r="C376" s="4"/>
      <c r="D376" s="4"/>
      <c r="E376" s="19"/>
      <c r="F376" s="19"/>
      <c r="G376" s="4"/>
      <c r="H376" s="4"/>
      <c r="I376" s="4"/>
      <c r="J376" s="4"/>
      <c r="K376" s="4"/>
      <c r="L376" s="4"/>
      <c r="M376" s="4"/>
      <c r="N376" s="7"/>
      <c r="O376" s="4"/>
      <c r="R376" s="4"/>
      <c r="S376" s="4"/>
      <c r="T376" s="4"/>
      <c r="U376" s="4"/>
      <c r="V376" s="4"/>
      <c r="W376" s="4"/>
      <c r="X376" s="4"/>
      <c r="Y376" s="4"/>
      <c r="Z376" s="4"/>
      <c r="AA376" s="4"/>
      <c r="AB376" s="4"/>
    </row>
    <row r="377" spans="1:28" x14ac:dyDescent="0.15">
      <c r="A377" s="4"/>
      <c r="B377" s="4"/>
      <c r="C377" s="4"/>
      <c r="D377" s="4"/>
      <c r="E377" s="19"/>
      <c r="F377" s="19"/>
      <c r="G377" s="4"/>
      <c r="H377" s="4"/>
      <c r="I377" s="4"/>
      <c r="J377" s="4"/>
      <c r="K377" s="4"/>
      <c r="L377" s="4"/>
      <c r="M377" s="4"/>
      <c r="N377" s="7"/>
      <c r="O377" s="4"/>
      <c r="R377" s="4"/>
      <c r="S377" s="4"/>
      <c r="T377" s="4"/>
      <c r="U377" s="4"/>
      <c r="V377" s="4"/>
      <c r="W377" s="4"/>
      <c r="X377" s="4"/>
      <c r="Y377" s="4"/>
      <c r="Z377" s="4"/>
      <c r="AA377" s="4"/>
      <c r="AB377" s="4"/>
    </row>
    <row r="378" spans="1:28" x14ac:dyDescent="0.15">
      <c r="A378" s="4"/>
      <c r="B378" s="4"/>
      <c r="C378" s="4"/>
      <c r="D378" s="4"/>
      <c r="E378" s="19"/>
      <c r="F378" s="19"/>
      <c r="G378" s="4"/>
      <c r="H378" s="4"/>
      <c r="I378" s="4"/>
      <c r="J378" s="4"/>
      <c r="K378" s="4"/>
      <c r="L378" s="4"/>
      <c r="M378" s="4"/>
      <c r="N378" s="7"/>
      <c r="O378" s="4"/>
      <c r="R378" s="4"/>
      <c r="S378" s="4"/>
      <c r="T378" s="4"/>
      <c r="U378" s="4"/>
      <c r="V378" s="4"/>
      <c r="W378" s="4"/>
      <c r="X378" s="4"/>
      <c r="Y378" s="4"/>
      <c r="Z378" s="4"/>
      <c r="AA378" s="4"/>
      <c r="AB378" s="4"/>
    </row>
    <row r="379" spans="1:28" x14ac:dyDescent="0.15">
      <c r="A379" s="4"/>
      <c r="B379" s="4"/>
      <c r="C379" s="4"/>
      <c r="D379" s="4"/>
      <c r="E379" s="19"/>
      <c r="F379" s="19"/>
      <c r="G379" s="4"/>
      <c r="H379" s="4"/>
      <c r="I379" s="4"/>
      <c r="J379" s="4"/>
      <c r="K379" s="4"/>
      <c r="L379" s="4"/>
      <c r="M379" s="4"/>
      <c r="N379" s="7"/>
      <c r="O379" s="4"/>
      <c r="R379" s="4"/>
      <c r="S379" s="4"/>
      <c r="T379" s="4"/>
      <c r="U379" s="4"/>
      <c r="V379" s="4"/>
      <c r="W379" s="4"/>
      <c r="X379" s="4"/>
      <c r="Y379" s="4"/>
      <c r="Z379" s="4"/>
      <c r="AA379" s="4"/>
      <c r="AB379" s="4"/>
    </row>
    <row r="380" spans="1:28" x14ac:dyDescent="0.15">
      <c r="A380" s="4"/>
      <c r="B380" s="4"/>
      <c r="C380" s="4"/>
      <c r="D380" s="4"/>
      <c r="E380" s="19"/>
      <c r="F380" s="19"/>
      <c r="G380" s="4"/>
      <c r="H380" s="4"/>
      <c r="I380" s="4"/>
      <c r="J380" s="4"/>
      <c r="K380" s="4"/>
      <c r="L380" s="4"/>
      <c r="M380" s="4"/>
      <c r="N380" s="7"/>
      <c r="O380" s="4"/>
      <c r="R380" s="4"/>
      <c r="S380" s="4"/>
      <c r="T380" s="4"/>
      <c r="U380" s="4"/>
      <c r="V380" s="4"/>
      <c r="W380" s="4"/>
      <c r="X380" s="4"/>
      <c r="Y380" s="4"/>
      <c r="Z380" s="4"/>
      <c r="AA380" s="4"/>
      <c r="AB380" s="4"/>
    </row>
    <row r="381" spans="1:28" x14ac:dyDescent="0.15">
      <c r="A381" s="4"/>
      <c r="B381" s="4"/>
      <c r="C381" s="4"/>
      <c r="D381" s="4"/>
      <c r="E381" s="19"/>
      <c r="F381" s="19"/>
      <c r="G381" s="4"/>
      <c r="H381" s="4"/>
      <c r="I381" s="4"/>
      <c r="J381" s="4"/>
      <c r="K381" s="4"/>
      <c r="L381" s="4"/>
      <c r="M381" s="4"/>
      <c r="N381" s="7"/>
      <c r="O381" s="4"/>
      <c r="R381" s="4"/>
      <c r="S381" s="4"/>
      <c r="T381" s="4"/>
      <c r="U381" s="4"/>
      <c r="V381" s="4"/>
      <c r="W381" s="4"/>
      <c r="X381" s="4"/>
      <c r="Y381" s="4"/>
      <c r="Z381" s="4"/>
      <c r="AA381" s="4"/>
      <c r="AB381" s="4"/>
    </row>
    <row r="382" spans="1:28" x14ac:dyDescent="0.15">
      <c r="A382" s="4"/>
      <c r="B382" s="4"/>
      <c r="C382" s="4"/>
      <c r="D382" s="4"/>
      <c r="E382" s="19"/>
      <c r="F382" s="19"/>
      <c r="G382" s="4"/>
      <c r="H382" s="4"/>
      <c r="I382" s="4"/>
      <c r="J382" s="4"/>
      <c r="K382" s="4"/>
      <c r="L382" s="4"/>
      <c r="M382" s="4"/>
      <c r="N382" s="7"/>
      <c r="O382" s="4"/>
      <c r="R382" s="4"/>
      <c r="S382" s="4"/>
      <c r="T382" s="4"/>
      <c r="U382" s="4"/>
      <c r="V382" s="4"/>
      <c r="W382" s="4"/>
      <c r="X382" s="4"/>
      <c r="Y382" s="4"/>
      <c r="Z382" s="4"/>
      <c r="AA382" s="4"/>
      <c r="AB382" s="4"/>
    </row>
    <row r="383" spans="1:28" x14ac:dyDescent="0.15">
      <c r="A383" s="4"/>
      <c r="B383" s="4"/>
      <c r="C383" s="4"/>
      <c r="D383" s="4"/>
      <c r="E383" s="19"/>
      <c r="F383" s="19"/>
      <c r="G383" s="4"/>
      <c r="H383" s="4"/>
      <c r="I383" s="4"/>
      <c r="J383" s="4"/>
      <c r="K383" s="4"/>
      <c r="L383" s="4"/>
      <c r="M383" s="4"/>
      <c r="N383" s="7"/>
      <c r="O383" s="4"/>
      <c r="R383" s="4"/>
      <c r="S383" s="4"/>
      <c r="T383" s="4"/>
      <c r="U383" s="4"/>
      <c r="V383" s="4"/>
      <c r="W383" s="4"/>
      <c r="X383" s="4"/>
      <c r="Y383" s="4"/>
      <c r="Z383" s="4"/>
      <c r="AA383" s="4"/>
      <c r="AB383" s="4"/>
    </row>
    <row r="384" spans="1:28" x14ac:dyDescent="0.15">
      <c r="A384" s="4"/>
      <c r="B384" s="4"/>
      <c r="C384" s="4"/>
      <c r="D384" s="4"/>
      <c r="E384" s="19"/>
      <c r="F384" s="19"/>
      <c r="G384" s="4"/>
      <c r="H384" s="4"/>
      <c r="I384" s="4"/>
      <c r="J384" s="4"/>
      <c r="K384" s="4"/>
      <c r="L384" s="4"/>
      <c r="M384" s="4"/>
      <c r="N384" s="7"/>
      <c r="O384" s="4"/>
      <c r="R384" s="4"/>
      <c r="S384" s="4"/>
      <c r="T384" s="4"/>
      <c r="U384" s="4"/>
      <c r="V384" s="4"/>
      <c r="W384" s="4"/>
      <c r="X384" s="4"/>
      <c r="Y384" s="4"/>
      <c r="Z384" s="4"/>
      <c r="AA384" s="4"/>
      <c r="AB384" s="4"/>
    </row>
    <row r="385" spans="1:28" x14ac:dyDescent="0.15">
      <c r="A385" s="4"/>
      <c r="B385" s="4"/>
      <c r="C385" s="4"/>
      <c r="D385" s="4"/>
      <c r="E385" s="19"/>
      <c r="F385" s="19"/>
      <c r="G385" s="4"/>
      <c r="H385" s="4"/>
      <c r="I385" s="4"/>
      <c r="J385" s="4"/>
      <c r="K385" s="4"/>
      <c r="L385" s="4"/>
      <c r="M385" s="4"/>
      <c r="N385" s="7"/>
      <c r="O385" s="4"/>
      <c r="R385" s="4"/>
      <c r="S385" s="4"/>
      <c r="T385" s="4"/>
      <c r="U385" s="4"/>
      <c r="V385" s="4"/>
      <c r="W385" s="4"/>
      <c r="X385" s="4"/>
      <c r="Y385" s="4"/>
      <c r="Z385" s="4"/>
      <c r="AA385" s="4"/>
      <c r="AB385" s="4"/>
    </row>
    <row r="386" spans="1:28" x14ac:dyDescent="0.15">
      <c r="A386" s="4"/>
      <c r="B386" s="4"/>
      <c r="C386" s="4"/>
      <c r="D386" s="4"/>
      <c r="E386" s="19"/>
      <c r="F386" s="19"/>
      <c r="G386" s="4"/>
      <c r="H386" s="4"/>
      <c r="I386" s="4"/>
      <c r="J386" s="4"/>
      <c r="K386" s="4"/>
      <c r="L386" s="4"/>
      <c r="M386" s="4"/>
      <c r="N386" s="7"/>
      <c r="O386" s="4"/>
      <c r="R386" s="4"/>
      <c r="S386" s="4"/>
      <c r="T386" s="4"/>
      <c r="U386" s="4"/>
      <c r="V386" s="4"/>
      <c r="W386" s="4"/>
      <c r="X386" s="4"/>
      <c r="Y386" s="4"/>
      <c r="Z386" s="4"/>
      <c r="AA386" s="4"/>
      <c r="AB386" s="4"/>
    </row>
    <row r="387" spans="1:28" x14ac:dyDescent="0.15">
      <c r="A387" s="4"/>
      <c r="B387" s="4"/>
      <c r="C387" s="4"/>
      <c r="D387" s="4"/>
      <c r="E387" s="19"/>
      <c r="F387" s="19"/>
      <c r="G387" s="4"/>
      <c r="H387" s="4"/>
      <c r="I387" s="4"/>
      <c r="J387" s="4"/>
      <c r="K387" s="4"/>
      <c r="L387" s="4"/>
      <c r="M387" s="4"/>
      <c r="N387" s="7"/>
      <c r="O387" s="4"/>
      <c r="R387" s="4"/>
      <c r="S387" s="4"/>
      <c r="T387" s="4"/>
      <c r="U387" s="4"/>
      <c r="V387" s="4"/>
      <c r="W387" s="4"/>
      <c r="X387" s="4"/>
      <c r="Y387" s="4"/>
      <c r="Z387" s="4"/>
      <c r="AA387" s="4"/>
      <c r="AB387" s="4"/>
    </row>
    <row r="388" spans="1:28" x14ac:dyDescent="0.15">
      <c r="A388" s="4"/>
      <c r="B388" s="4"/>
      <c r="C388" s="4"/>
      <c r="D388" s="4"/>
      <c r="E388" s="19"/>
      <c r="F388" s="19"/>
      <c r="G388" s="4"/>
      <c r="H388" s="4"/>
      <c r="I388" s="4"/>
      <c r="J388" s="4"/>
      <c r="K388" s="4"/>
      <c r="L388" s="4"/>
      <c r="M388" s="4"/>
      <c r="N388" s="7"/>
      <c r="O388" s="4"/>
      <c r="R388" s="4"/>
      <c r="S388" s="4"/>
      <c r="T388" s="4"/>
      <c r="U388" s="4"/>
      <c r="V388" s="4"/>
      <c r="W388" s="4"/>
      <c r="X388" s="4"/>
      <c r="Y388" s="4"/>
      <c r="Z388" s="4"/>
      <c r="AA388" s="4"/>
      <c r="AB388" s="4"/>
    </row>
    <row r="389" spans="1:28" x14ac:dyDescent="0.15">
      <c r="A389" s="4"/>
      <c r="B389" s="4"/>
      <c r="C389" s="4"/>
      <c r="D389" s="4"/>
      <c r="E389" s="19"/>
      <c r="F389" s="19"/>
      <c r="G389" s="4"/>
      <c r="H389" s="4"/>
      <c r="I389" s="4"/>
      <c r="J389" s="4"/>
      <c r="K389" s="4"/>
      <c r="L389" s="4"/>
      <c r="M389" s="4"/>
      <c r="N389" s="7"/>
      <c r="O389" s="4"/>
      <c r="R389" s="4"/>
      <c r="S389" s="4"/>
      <c r="T389" s="4"/>
      <c r="U389" s="4"/>
      <c r="V389" s="4"/>
      <c r="W389" s="4"/>
      <c r="X389" s="4"/>
      <c r="Y389" s="4"/>
      <c r="Z389" s="4"/>
      <c r="AA389" s="4"/>
      <c r="AB389" s="4"/>
    </row>
    <row r="390" spans="1:28" x14ac:dyDescent="0.15">
      <c r="A390" s="4"/>
      <c r="B390" s="4"/>
      <c r="C390" s="4"/>
      <c r="D390" s="4"/>
      <c r="E390" s="19"/>
      <c r="F390" s="19"/>
      <c r="G390" s="4"/>
      <c r="H390" s="4"/>
      <c r="I390" s="4"/>
      <c r="J390" s="4"/>
      <c r="K390" s="4"/>
      <c r="L390" s="4"/>
      <c r="M390" s="4"/>
      <c r="N390" s="7"/>
      <c r="O390" s="4"/>
      <c r="R390" s="4"/>
      <c r="S390" s="4"/>
      <c r="T390" s="4"/>
      <c r="U390" s="4"/>
      <c r="V390" s="4"/>
      <c r="W390" s="4"/>
      <c r="X390" s="4"/>
      <c r="Y390" s="4"/>
      <c r="Z390" s="4"/>
      <c r="AA390" s="4"/>
      <c r="AB390" s="4"/>
    </row>
    <row r="391" spans="1:28" x14ac:dyDescent="0.15">
      <c r="A391" s="4"/>
      <c r="B391" s="4"/>
      <c r="C391" s="4"/>
      <c r="D391" s="4"/>
      <c r="E391" s="19"/>
      <c r="F391" s="19"/>
      <c r="G391" s="4"/>
      <c r="H391" s="4"/>
      <c r="I391" s="4"/>
      <c r="J391" s="4"/>
      <c r="K391" s="4"/>
      <c r="L391" s="4"/>
      <c r="M391" s="4"/>
      <c r="N391" s="7"/>
      <c r="O391" s="4"/>
      <c r="R391" s="4"/>
      <c r="S391" s="4"/>
      <c r="T391" s="4"/>
      <c r="U391" s="4"/>
      <c r="V391" s="4"/>
      <c r="W391" s="4"/>
      <c r="X391" s="4"/>
      <c r="Y391" s="4"/>
      <c r="Z391" s="4"/>
      <c r="AA391" s="4"/>
      <c r="AB391" s="4"/>
    </row>
    <row r="392" spans="1:28" x14ac:dyDescent="0.15">
      <c r="A392" s="4"/>
      <c r="B392" s="4"/>
      <c r="C392" s="4"/>
      <c r="D392" s="4"/>
      <c r="E392" s="19"/>
      <c r="F392" s="19"/>
      <c r="G392" s="4"/>
      <c r="H392" s="4"/>
      <c r="I392" s="4"/>
      <c r="J392" s="4"/>
      <c r="K392" s="4"/>
      <c r="L392" s="4"/>
      <c r="M392" s="4"/>
      <c r="N392" s="7"/>
      <c r="O392" s="4"/>
      <c r="R392" s="4"/>
      <c r="S392" s="4"/>
      <c r="T392" s="4"/>
      <c r="U392" s="4"/>
      <c r="V392" s="4"/>
      <c r="W392" s="4"/>
      <c r="X392" s="4"/>
      <c r="Y392" s="4"/>
      <c r="Z392" s="4"/>
      <c r="AA392" s="4"/>
      <c r="AB392" s="4"/>
    </row>
    <row r="393" spans="1:28" x14ac:dyDescent="0.15">
      <c r="A393" s="4"/>
      <c r="B393" s="4"/>
      <c r="C393" s="4"/>
      <c r="D393" s="4"/>
      <c r="E393" s="19"/>
      <c r="F393" s="19"/>
      <c r="G393" s="4"/>
      <c r="H393" s="4"/>
      <c r="I393" s="4"/>
      <c r="J393" s="4"/>
      <c r="K393" s="4"/>
      <c r="L393" s="4"/>
      <c r="M393" s="4"/>
      <c r="N393" s="7"/>
      <c r="O393" s="4"/>
      <c r="R393" s="4"/>
      <c r="S393" s="4"/>
      <c r="T393" s="4"/>
      <c r="U393" s="4"/>
      <c r="V393" s="4"/>
      <c r="W393" s="4"/>
      <c r="X393" s="4"/>
      <c r="Y393" s="4"/>
      <c r="Z393" s="4"/>
      <c r="AA393" s="4"/>
      <c r="AB393" s="4"/>
    </row>
    <row r="394" spans="1:28" x14ac:dyDescent="0.15">
      <c r="A394" s="4"/>
      <c r="B394" s="4"/>
      <c r="C394" s="4"/>
      <c r="D394" s="4"/>
      <c r="E394" s="19"/>
      <c r="F394" s="19"/>
      <c r="G394" s="4"/>
      <c r="H394" s="4"/>
      <c r="I394" s="4"/>
      <c r="J394" s="4"/>
      <c r="K394" s="4"/>
      <c r="L394" s="4"/>
      <c r="M394" s="4"/>
      <c r="N394" s="7"/>
      <c r="O394" s="4"/>
      <c r="R394" s="4"/>
      <c r="S394" s="4"/>
      <c r="T394" s="4"/>
      <c r="U394" s="4"/>
      <c r="V394" s="4"/>
      <c r="W394" s="4"/>
      <c r="X394" s="4"/>
      <c r="Y394" s="4"/>
      <c r="Z394" s="4"/>
      <c r="AA394" s="4"/>
      <c r="AB394" s="4"/>
    </row>
    <row r="395" spans="1:28" x14ac:dyDescent="0.15">
      <c r="A395" s="4"/>
      <c r="B395" s="4"/>
      <c r="C395" s="4"/>
      <c r="D395" s="4"/>
      <c r="E395" s="19"/>
      <c r="F395" s="19"/>
      <c r="G395" s="4"/>
      <c r="H395" s="4"/>
      <c r="I395" s="4"/>
      <c r="J395" s="4"/>
      <c r="K395" s="4"/>
      <c r="L395" s="4"/>
      <c r="M395" s="4"/>
      <c r="N395" s="7"/>
      <c r="O395" s="4"/>
      <c r="R395" s="4"/>
      <c r="S395" s="4"/>
      <c r="T395" s="4"/>
      <c r="U395" s="4"/>
      <c r="V395" s="4"/>
      <c r="W395" s="4"/>
      <c r="X395" s="4"/>
      <c r="Y395" s="4"/>
      <c r="Z395" s="4"/>
      <c r="AA395" s="4"/>
      <c r="AB395" s="4"/>
    </row>
    <row r="396" spans="1:28" x14ac:dyDescent="0.15">
      <c r="A396" s="4"/>
      <c r="B396" s="4"/>
      <c r="C396" s="4"/>
      <c r="D396" s="4"/>
      <c r="E396" s="19"/>
      <c r="F396" s="19"/>
      <c r="G396" s="4"/>
      <c r="H396" s="4"/>
      <c r="I396" s="4"/>
      <c r="J396" s="4"/>
      <c r="K396" s="4"/>
      <c r="L396" s="4"/>
      <c r="M396" s="4"/>
      <c r="N396" s="7"/>
      <c r="O396" s="4"/>
      <c r="R396" s="4"/>
      <c r="S396" s="4"/>
      <c r="T396" s="4"/>
      <c r="U396" s="4"/>
      <c r="V396" s="4"/>
      <c r="W396" s="4"/>
      <c r="X396" s="4"/>
      <c r="Y396" s="4"/>
      <c r="Z396" s="4"/>
      <c r="AA396" s="4"/>
      <c r="AB396" s="4"/>
    </row>
    <row r="397" spans="1:28" x14ac:dyDescent="0.15">
      <c r="A397" s="4"/>
      <c r="B397" s="4"/>
      <c r="C397" s="4"/>
      <c r="D397" s="4"/>
      <c r="E397" s="19"/>
      <c r="F397" s="19"/>
      <c r="G397" s="4"/>
      <c r="H397" s="4"/>
      <c r="I397" s="4"/>
      <c r="J397" s="4"/>
      <c r="K397" s="4"/>
      <c r="L397" s="4"/>
      <c r="M397" s="4"/>
      <c r="N397" s="7"/>
      <c r="O397" s="4"/>
      <c r="R397" s="4"/>
      <c r="S397" s="4"/>
      <c r="T397" s="4"/>
      <c r="U397" s="4"/>
      <c r="V397" s="4"/>
      <c r="W397" s="4"/>
      <c r="X397" s="4"/>
      <c r="Y397" s="4"/>
      <c r="Z397" s="4"/>
      <c r="AA397" s="4"/>
      <c r="AB397" s="4"/>
    </row>
    <row r="398" spans="1:28" x14ac:dyDescent="0.15">
      <c r="A398" s="4"/>
      <c r="B398" s="4"/>
      <c r="C398" s="4"/>
      <c r="D398" s="4"/>
      <c r="E398" s="19"/>
      <c r="F398" s="19"/>
      <c r="G398" s="4"/>
      <c r="H398" s="4"/>
      <c r="I398" s="4"/>
      <c r="J398" s="4"/>
      <c r="K398" s="4"/>
      <c r="L398" s="4"/>
      <c r="M398" s="4"/>
      <c r="N398" s="7"/>
      <c r="O398" s="4"/>
      <c r="R398" s="4"/>
      <c r="S398" s="4"/>
      <c r="T398" s="4"/>
      <c r="U398" s="4"/>
      <c r="V398" s="4"/>
      <c r="W398" s="4"/>
      <c r="X398" s="4"/>
      <c r="Y398" s="4"/>
      <c r="Z398" s="4"/>
      <c r="AA398" s="4"/>
      <c r="AB398" s="4"/>
    </row>
    <row r="399" spans="1:28" x14ac:dyDescent="0.15">
      <c r="A399" s="4"/>
      <c r="B399" s="4"/>
      <c r="C399" s="4"/>
      <c r="D399" s="4"/>
      <c r="E399" s="19"/>
      <c r="F399" s="19"/>
      <c r="G399" s="4"/>
      <c r="H399" s="4"/>
      <c r="I399" s="4"/>
      <c r="J399" s="4"/>
      <c r="K399" s="4"/>
      <c r="L399" s="4"/>
      <c r="M399" s="4"/>
      <c r="N399" s="7"/>
      <c r="O399" s="4"/>
      <c r="R399" s="4"/>
      <c r="S399" s="4"/>
      <c r="T399" s="4"/>
      <c r="U399" s="4"/>
      <c r="V399" s="4"/>
      <c r="W399" s="4"/>
      <c r="X399" s="4"/>
      <c r="Y399" s="4"/>
      <c r="Z399" s="4"/>
      <c r="AA399" s="4"/>
      <c r="AB399" s="4"/>
    </row>
    <row r="400" spans="1:28" x14ac:dyDescent="0.15">
      <c r="A400" s="4"/>
      <c r="B400" s="4"/>
      <c r="C400" s="4"/>
      <c r="D400" s="4"/>
      <c r="E400" s="19"/>
      <c r="F400" s="19"/>
      <c r="G400" s="4"/>
      <c r="H400" s="4"/>
      <c r="I400" s="4"/>
      <c r="J400" s="4"/>
      <c r="K400" s="4"/>
      <c r="L400" s="4"/>
      <c r="M400" s="4"/>
      <c r="N400" s="7"/>
      <c r="O400" s="4"/>
      <c r="R400" s="4"/>
      <c r="S400" s="4"/>
      <c r="T400" s="4"/>
      <c r="U400" s="4"/>
      <c r="V400" s="4"/>
      <c r="W400" s="4"/>
      <c r="X400" s="4"/>
      <c r="Y400" s="4"/>
      <c r="Z400" s="4"/>
      <c r="AA400" s="4"/>
      <c r="AB400" s="4"/>
    </row>
    <row r="401" spans="1:28" x14ac:dyDescent="0.15">
      <c r="A401" s="4"/>
      <c r="B401" s="4"/>
      <c r="C401" s="4"/>
      <c r="D401" s="4"/>
      <c r="E401" s="19"/>
      <c r="F401" s="19"/>
      <c r="G401" s="4"/>
      <c r="H401" s="4"/>
      <c r="I401" s="4"/>
      <c r="J401" s="4"/>
      <c r="K401" s="4"/>
      <c r="L401" s="4"/>
      <c r="M401" s="4"/>
      <c r="N401" s="7"/>
      <c r="O401" s="4"/>
      <c r="R401" s="4"/>
      <c r="S401" s="4"/>
      <c r="T401" s="4"/>
      <c r="U401" s="4"/>
      <c r="V401" s="4"/>
      <c r="W401" s="4"/>
      <c r="X401" s="4"/>
      <c r="Y401" s="4"/>
      <c r="Z401" s="4"/>
      <c r="AA401" s="4"/>
      <c r="AB401" s="4"/>
    </row>
    <row r="402" spans="1:28" x14ac:dyDescent="0.15">
      <c r="A402" s="4"/>
      <c r="B402" s="4"/>
      <c r="C402" s="4"/>
      <c r="D402" s="4"/>
      <c r="E402" s="19"/>
      <c r="F402" s="19"/>
      <c r="G402" s="4"/>
      <c r="H402" s="4"/>
      <c r="I402" s="4"/>
      <c r="J402" s="4"/>
      <c r="K402" s="4"/>
      <c r="L402" s="4"/>
      <c r="M402" s="4"/>
      <c r="N402" s="7"/>
      <c r="O402" s="4"/>
      <c r="R402" s="4"/>
      <c r="S402" s="4"/>
      <c r="T402" s="4"/>
      <c r="U402" s="4"/>
      <c r="V402" s="4"/>
      <c r="W402" s="4"/>
      <c r="X402" s="4"/>
      <c r="Y402" s="4"/>
      <c r="Z402" s="4"/>
      <c r="AA402" s="4"/>
      <c r="AB402" s="4"/>
    </row>
    <row r="403" spans="1:28" x14ac:dyDescent="0.15">
      <c r="A403" s="4"/>
      <c r="B403" s="4"/>
      <c r="C403" s="4"/>
      <c r="D403" s="4"/>
      <c r="E403" s="19"/>
      <c r="F403" s="19"/>
      <c r="G403" s="4"/>
      <c r="H403" s="4"/>
      <c r="I403" s="4"/>
      <c r="J403" s="4"/>
      <c r="K403" s="4"/>
      <c r="L403" s="4"/>
      <c r="M403" s="4"/>
      <c r="N403" s="7"/>
      <c r="O403" s="4"/>
      <c r="R403" s="4"/>
      <c r="S403" s="4"/>
      <c r="T403" s="4"/>
      <c r="U403" s="4"/>
      <c r="V403" s="4"/>
      <c r="W403" s="4"/>
      <c r="X403" s="4"/>
      <c r="Y403" s="4"/>
      <c r="Z403" s="4"/>
      <c r="AA403" s="4"/>
      <c r="AB403" s="4"/>
    </row>
    <row r="404" spans="1:28" x14ac:dyDescent="0.15">
      <c r="A404" s="4"/>
      <c r="B404" s="4"/>
      <c r="C404" s="4"/>
      <c r="D404" s="4"/>
      <c r="E404" s="19"/>
      <c r="F404" s="19"/>
      <c r="G404" s="4"/>
      <c r="H404" s="4"/>
      <c r="I404" s="4"/>
      <c r="J404" s="4"/>
      <c r="K404" s="4"/>
      <c r="L404" s="4"/>
      <c r="M404" s="4"/>
      <c r="N404" s="7"/>
      <c r="O404" s="4"/>
      <c r="R404" s="4"/>
      <c r="S404" s="4"/>
      <c r="T404" s="4"/>
      <c r="U404" s="4"/>
      <c r="V404" s="4"/>
      <c r="W404" s="4"/>
      <c r="X404" s="4"/>
      <c r="Y404" s="4"/>
      <c r="Z404" s="4"/>
      <c r="AA404" s="4"/>
      <c r="AB404" s="4"/>
    </row>
    <row r="405" spans="1:28" x14ac:dyDescent="0.15">
      <c r="A405" s="4"/>
      <c r="B405" s="4"/>
      <c r="C405" s="4"/>
      <c r="D405" s="4"/>
      <c r="E405" s="19"/>
      <c r="F405" s="19"/>
      <c r="G405" s="4"/>
      <c r="H405" s="4"/>
      <c r="I405" s="4"/>
      <c r="J405" s="4"/>
      <c r="K405" s="4"/>
      <c r="L405" s="4"/>
      <c r="M405" s="4"/>
      <c r="N405" s="7"/>
      <c r="O405" s="4"/>
      <c r="R405" s="4"/>
      <c r="S405" s="4"/>
      <c r="T405" s="4"/>
      <c r="U405" s="4"/>
      <c r="V405" s="4"/>
      <c r="W405" s="4"/>
      <c r="X405" s="4"/>
      <c r="Y405" s="4"/>
      <c r="Z405" s="4"/>
      <c r="AA405" s="4"/>
      <c r="AB405" s="4"/>
    </row>
    <row r="406" spans="1:28" x14ac:dyDescent="0.15">
      <c r="A406" s="4"/>
      <c r="B406" s="4"/>
      <c r="C406" s="4"/>
      <c r="D406" s="4"/>
      <c r="E406" s="19"/>
      <c r="F406" s="19"/>
      <c r="G406" s="4"/>
      <c r="H406" s="4"/>
      <c r="I406" s="4"/>
      <c r="J406" s="4"/>
      <c r="K406" s="4"/>
      <c r="L406" s="4"/>
      <c r="M406" s="4"/>
      <c r="N406" s="7"/>
      <c r="O406" s="4"/>
      <c r="R406" s="4"/>
      <c r="S406" s="4"/>
      <c r="T406" s="4"/>
      <c r="U406" s="4"/>
      <c r="V406" s="4"/>
      <c r="W406" s="4"/>
      <c r="X406" s="4"/>
      <c r="Y406" s="4"/>
      <c r="Z406" s="4"/>
      <c r="AA406" s="4"/>
      <c r="AB406" s="4"/>
    </row>
    <row r="407" spans="1:28" x14ac:dyDescent="0.15">
      <c r="A407" s="4"/>
      <c r="B407" s="4"/>
      <c r="C407" s="4"/>
      <c r="D407" s="4"/>
      <c r="E407" s="19"/>
      <c r="F407" s="19"/>
      <c r="G407" s="4"/>
      <c r="H407" s="4"/>
      <c r="I407" s="4"/>
      <c r="J407" s="4"/>
      <c r="K407" s="4"/>
      <c r="L407" s="4"/>
      <c r="M407" s="4"/>
      <c r="N407" s="7"/>
      <c r="O407" s="4"/>
      <c r="R407" s="4"/>
      <c r="S407" s="4"/>
      <c r="T407" s="4"/>
      <c r="U407" s="4"/>
      <c r="V407" s="4"/>
      <c r="W407" s="4"/>
      <c r="X407" s="4"/>
      <c r="Y407" s="4"/>
      <c r="Z407" s="4"/>
      <c r="AA407" s="4"/>
      <c r="AB407" s="4"/>
    </row>
    <row r="408" spans="1:28" x14ac:dyDescent="0.15">
      <c r="A408" s="4"/>
      <c r="B408" s="4"/>
      <c r="C408" s="4"/>
      <c r="D408" s="4"/>
      <c r="E408" s="19"/>
      <c r="F408" s="19"/>
      <c r="G408" s="4"/>
      <c r="H408" s="4"/>
      <c r="I408" s="4"/>
      <c r="J408" s="4"/>
      <c r="K408" s="4"/>
      <c r="L408" s="4"/>
      <c r="M408" s="4"/>
      <c r="N408" s="7"/>
      <c r="O408" s="4"/>
      <c r="R408" s="4"/>
      <c r="S408" s="4"/>
      <c r="T408" s="4"/>
      <c r="U408" s="4"/>
      <c r="V408" s="4"/>
      <c r="W408" s="4"/>
      <c r="X408" s="4"/>
      <c r="Y408" s="4"/>
      <c r="Z408" s="4"/>
      <c r="AA408" s="4"/>
      <c r="AB408" s="4"/>
    </row>
    <row r="409" spans="1:28" x14ac:dyDescent="0.15">
      <c r="A409" s="4"/>
      <c r="B409" s="4"/>
      <c r="C409" s="4"/>
      <c r="D409" s="4"/>
      <c r="E409" s="19"/>
      <c r="F409" s="19"/>
      <c r="G409" s="4"/>
      <c r="H409" s="4"/>
      <c r="I409" s="4"/>
      <c r="J409" s="4"/>
      <c r="K409" s="4"/>
      <c r="L409" s="4"/>
      <c r="M409" s="4"/>
      <c r="N409" s="7"/>
      <c r="O409" s="4"/>
      <c r="R409" s="4"/>
      <c r="S409" s="4"/>
      <c r="T409" s="4"/>
      <c r="U409" s="4"/>
      <c r="V409" s="4"/>
      <c r="W409" s="4"/>
      <c r="X409" s="4"/>
      <c r="Y409" s="4"/>
      <c r="Z409" s="4"/>
      <c r="AA409" s="4"/>
      <c r="AB409" s="4"/>
    </row>
    <row r="410" spans="1:28" x14ac:dyDescent="0.15">
      <c r="A410" s="4"/>
      <c r="B410" s="4"/>
      <c r="C410" s="4"/>
      <c r="D410" s="4"/>
      <c r="E410" s="19"/>
      <c r="F410" s="19"/>
      <c r="G410" s="4"/>
      <c r="H410" s="4"/>
      <c r="I410" s="4"/>
      <c r="J410" s="4"/>
      <c r="K410" s="4"/>
      <c r="L410" s="4"/>
      <c r="M410" s="4"/>
      <c r="N410" s="7"/>
      <c r="O410" s="4"/>
      <c r="R410" s="4"/>
      <c r="S410" s="4"/>
      <c r="T410" s="4"/>
      <c r="U410" s="4"/>
      <c r="V410" s="4"/>
      <c r="W410" s="4"/>
      <c r="X410" s="4"/>
      <c r="Y410" s="4"/>
      <c r="Z410" s="4"/>
      <c r="AA410" s="4"/>
      <c r="AB410" s="4"/>
    </row>
    <row r="411" spans="1:28" x14ac:dyDescent="0.15">
      <c r="A411" s="4"/>
      <c r="B411" s="4"/>
      <c r="C411" s="4"/>
      <c r="D411" s="4"/>
      <c r="E411" s="19"/>
      <c r="F411" s="19"/>
      <c r="G411" s="4"/>
      <c r="H411" s="4"/>
      <c r="I411" s="4"/>
      <c r="J411" s="4"/>
      <c r="K411" s="4"/>
      <c r="L411" s="4"/>
      <c r="M411" s="4"/>
      <c r="N411" s="7"/>
      <c r="O411" s="4"/>
      <c r="R411" s="4"/>
      <c r="S411" s="4"/>
      <c r="T411" s="4"/>
      <c r="U411" s="4"/>
      <c r="V411" s="4"/>
      <c r="W411" s="4"/>
      <c r="X411" s="4"/>
      <c r="Y411" s="4"/>
      <c r="Z411" s="4"/>
      <c r="AA411" s="4"/>
      <c r="AB411" s="4"/>
    </row>
    <row r="412" spans="1:28" x14ac:dyDescent="0.15">
      <c r="A412" s="4"/>
      <c r="B412" s="4"/>
      <c r="C412" s="4"/>
      <c r="D412" s="4"/>
      <c r="E412" s="19"/>
      <c r="F412" s="19"/>
      <c r="G412" s="4"/>
      <c r="H412" s="4"/>
      <c r="I412" s="4"/>
      <c r="J412" s="4"/>
      <c r="K412" s="4"/>
      <c r="L412" s="4"/>
      <c r="M412" s="4"/>
      <c r="N412" s="7"/>
      <c r="O412" s="4"/>
      <c r="R412" s="4"/>
      <c r="S412" s="4"/>
      <c r="T412" s="4"/>
      <c r="U412" s="4"/>
      <c r="V412" s="4"/>
      <c r="W412" s="4"/>
      <c r="X412" s="4"/>
      <c r="Y412" s="4"/>
      <c r="Z412" s="4"/>
      <c r="AA412" s="4"/>
      <c r="AB412" s="4"/>
    </row>
    <row r="413" spans="1:28" x14ac:dyDescent="0.15">
      <c r="A413" s="4"/>
      <c r="B413" s="4"/>
      <c r="C413" s="4"/>
      <c r="D413" s="4"/>
      <c r="E413" s="19"/>
      <c r="F413" s="19"/>
      <c r="G413" s="4"/>
      <c r="H413" s="4"/>
      <c r="I413" s="4"/>
      <c r="J413" s="4"/>
      <c r="K413" s="4"/>
      <c r="L413" s="4"/>
      <c r="M413" s="4"/>
      <c r="N413" s="7"/>
      <c r="O413" s="4"/>
      <c r="R413" s="4"/>
      <c r="S413" s="4"/>
      <c r="T413" s="4"/>
      <c r="U413" s="4"/>
      <c r="V413" s="4"/>
      <c r="W413" s="4"/>
      <c r="X413" s="4"/>
      <c r="Y413" s="4"/>
      <c r="Z413" s="4"/>
      <c r="AA413" s="4"/>
      <c r="AB413" s="4"/>
    </row>
    <row r="414" spans="1:28" x14ac:dyDescent="0.15">
      <c r="A414" s="4"/>
      <c r="B414" s="4"/>
      <c r="C414" s="4"/>
      <c r="D414" s="4"/>
      <c r="E414" s="19"/>
      <c r="F414" s="19"/>
      <c r="G414" s="4"/>
      <c r="H414" s="4"/>
      <c r="I414" s="4"/>
      <c r="J414" s="4"/>
      <c r="K414" s="4"/>
      <c r="L414" s="4"/>
      <c r="M414" s="4"/>
      <c r="N414" s="7"/>
      <c r="O414" s="4"/>
      <c r="R414" s="4"/>
      <c r="S414" s="4"/>
      <c r="T414" s="4"/>
      <c r="U414" s="4"/>
      <c r="V414" s="4"/>
      <c r="W414" s="4"/>
      <c r="X414" s="4"/>
      <c r="Y414" s="4"/>
      <c r="Z414" s="4"/>
      <c r="AA414" s="4"/>
      <c r="AB414" s="4"/>
    </row>
    <row r="415" spans="1:28" x14ac:dyDescent="0.15">
      <c r="A415" s="4"/>
      <c r="B415" s="4"/>
      <c r="C415" s="4"/>
      <c r="D415" s="4"/>
      <c r="E415" s="19"/>
      <c r="F415" s="19"/>
      <c r="G415" s="4"/>
      <c r="H415" s="4"/>
      <c r="I415" s="4"/>
      <c r="J415" s="4"/>
      <c r="K415" s="4"/>
      <c r="L415" s="4"/>
      <c r="M415" s="4"/>
      <c r="N415" s="7"/>
      <c r="O415" s="4"/>
      <c r="R415" s="4"/>
      <c r="S415" s="4"/>
      <c r="T415" s="4"/>
      <c r="U415" s="4"/>
      <c r="V415" s="4"/>
      <c r="W415" s="4"/>
      <c r="X415" s="4"/>
      <c r="Y415" s="4"/>
      <c r="Z415" s="4"/>
      <c r="AA415" s="4"/>
      <c r="AB415" s="4"/>
    </row>
    <row r="416" spans="1:28" x14ac:dyDescent="0.15">
      <c r="A416" s="4"/>
      <c r="B416" s="4"/>
      <c r="C416" s="4"/>
      <c r="D416" s="4"/>
      <c r="E416" s="19"/>
      <c r="F416" s="19"/>
      <c r="G416" s="4"/>
      <c r="H416" s="4"/>
      <c r="I416" s="4"/>
      <c r="J416" s="4"/>
      <c r="K416" s="4"/>
      <c r="L416" s="4"/>
      <c r="M416" s="4"/>
      <c r="N416" s="7"/>
      <c r="O416" s="4"/>
      <c r="R416" s="4"/>
      <c r="S416" s="4"/>
      <c r="T416" s="4"/>
      <c r="U416" s="4"/>
      <c r="V416" s="4"/>
      <c r="W416" s="4"/>
      <c r="X416" s="4"/>
      <c r="Y416" s="4"/>
      <c r="Z416" s="4"/>
      <c r="AA416" s="4"/>
      <c r="AB416" s="4"/>
    </row>
    <row r="417" spans="1:28" x14ac:dyDescent="0.15">
      <c r="A417" s="4"/>
      <c r="B417" s="4"/>
      <c r="C417" s="4"/>
      <c r="D417" s="4"/>
      <c r="E417" s="19"/>
      <c r="F417" s="19"/>
      <c r="G417" s="4"/>
      <c r="H417" s="4"/>
      <c r="I417" s="4"/>
      <c r="J417" s="4"/>
      <c r="K417" s="4"/>
      <c r="L417" s="4"/>
      <c r="M417" s="4"/>
      <c r="N417" s="7"/>
      <c r="O417" s="4"/>
      <c r="R417" s="4"/>
      <c r="S417" s="4"/>
      <c r="T417" s="4"/>
      <c r="U417" s="4"/>
      <c r="V417" s="4"/>
      <c r="W417" s="4"/>
      <c r="X417" s="4"/>
      <c r="Y417" s="4"/>
      <c r="Z417" s="4"/>
      <c r="AA417" s="4"/>
      <c r="AB417" s="4"/>
    </row>
    <row r="418" spans="1:28" x14ac:dyDescent="0.15">
      <c r="A418" s="4"/>
      <c r="B418" s="4"/>
      <c r="C418" s="4"/>
      <c r="D418" s="4"/>
      <c r="E418" s="19"/>
      <c r="F418" s="19"/>
      <c r="G418" s="4"/>
      <c r="H418" s="4"/>
      <c r="I418" s="4"/>
      <c r="J418" s="4"/>
      <c r="K418" s="4"/>
      <c r="L418" s="4"/>
      <c r="M418" s="4"/>
      <c r="N418" s="7"/>
      <c r="O418" s="4"/>
      <c r="R418" s="4"/>
      <c r="S418" s="4"/>
      <c r="T418" s="4"/>
      <c r="U418" s="4"/>
      <c r="V418" s="4"/>
      <c r="W418" s="4"/>
      <c r="X418" s="4"/>
      <c r="Y418" s="4"/>
      <c r="Z418" s="4"/>
      <c r="AA418" s="4"/>
      <c r="AB418" s="4"/>
    </row>
    <row r="419" spans="1:28" x14ac:dyDescent="0.15">
      <c r="A419" s="4"/>
      <c r="B419" s="4"/>
      <c r="C419" s="4"/>
      <c r="D419" s="4"/>
      <c r="E419" s="19"/>
      <c r="F419" s="19"/>
      <c r="G419" s="4"/>
      <c r="H419" s="4"/>
      <c r="I419" s="4"/>
      <c r="J419" s="4"/>
      <c r="K419" s="4"/>
      <c r="L419" s="4"/>
      <c r="M419" s="4"/>
      <c r="N419" s="7"/>
      <c r="O419" s="4"/>
      <c r="R419" s="4"/>
      <c r="S419" s="4"/>
      <c r="T419" s="4"/>
      <c r="U419" s="4"/>
      <c r="V419" s="4"/>
      <c r="W419" s="4"/>
      <c r="X419" s="4"/>
      <c r="Y419" s="4"/>
      <c r="Z419" s="4"/>
      <c r="AA419" s="4"/>
      <c r="AB419" s="4"/>
    </row>
    <row r="420" spans="1:28" x14ac:dyDescent="0.15">
      <c r="A420" s="4"/>
      <c r="B420" s="4"/>
      <c r="C420" s="4"/>
      <c r="D420" s="4"/>
      <c r="E420" s="19"/>
      <c r="F420" s="19"/>
      <c r="G420" s="4"/>
      <c r="H420" s="4"/>
      <c r="I420" s="4"/>
      <c r="J420" s="4"/>
      <c r="K420" s="4"/>
      <c r="L420" s="4"/>
      <c r="M420" s="4"/>
      <c r="N420" s="7"/>
      <c r="O420" s="4"/>
      <c r="R420" s="4"/>
      <c r="S420" s="4"/>
      <c r="T420" s="4"/>
      <c r="U420" s="4"/>
      <c r="V420" s="4"/>
      <c r="W420" s="4"/>
      <c r="X420" s="4"/>
      <c r="Y420" s="4"/>
      <c r="Z420" s="4"/>
      <c r="AA420" s="4"/>
      <c r="AB420" s="4"/>
    </row>
    <row r="421" spans="1:28" x14ac:dyDescent="0.15">
      <c r="A421" s="4"/>
      <c r="B421" s="4"/>
      <c r="C421" s="4"/>
      <c r="D421" s="4"/>
      <c r="E421" s="19"/>
      <c r="F421" s="19"/>
      <c r="G421" s="4"/>
      <c r="H421" s="4"/>
      <c r="I421" s="4"/>
      <c r="J421" s="4"/>
      <c r="K421" s="4"/>
      <c r="L421" s="4"/>
      <c r="M421" s="4"/>
      <c r="N421" s="7"/>
      <c r="O421" s="4"/>
      <c r="R421" s="4"/>
      <c r="S421" s="4"/>
      <c r="T421" s="4"/>
      <c r="U421" s="4"/>
      <c r="V421" s="4"/>
      <c r="W421" s="4"/>
      <c r="X421" s="4"/>
      <c r="Y421" s="4"/>
      <c r="Z421" s="4"/>
      <c r="AA421" s="4"/>
      <c r="AB421" s="4"/>
    </row>
    <row r="422" spans="1:28" x14ac:dyDescent="0.15">
      <c r="A422" s="4"/>
      <c r="B422" s="4"/>
      <c r="C422" s="4"/>
      <c r="D422" s="4"/>
      <c r="E422" s="19"/>
      <c r="F422" s="19"/>
      <c r="G422" s="4"/>
      <c r="H422" s="4"/>
      <c r="I422" s="4"/>
      <c r="J422" s="4"/>
      <c r="K422" s="4"/>
      <c r="L422" s="4"/>
      <c r="M422" s="4"/>
      <c r="N422" s="7"/>
      <c r="O422" s="4"/>
      <c r="R422" s="4"/>
      <c r="S422" s="4"/>
      <c r="T422" s="4"/>
      <c r="U422" s="4"/>
      <c r="V422" s="4"/>
      <c r="W422" s="4"/>
      <c r="X422" s="4"/>
      <c r="Y422" s="4"/>
      <c r="Z422" s="4"/>
      <c r="AA422" s="4"/>
      <c r="AB422" s="4"/>
    </row>
    <row r="423" spans="1:28" x14ac:dyDescent="0.15">
      <c r="A423" s="4"/>
      <c r="B423" s="4"/>
      <c r="C423" s="4"/>
      <c r="D423" s="4"/>
      <c r="E423" s="19"/>
      <c r="F423" s="19"/>
      <c r="G423" s="4"/>
      <c r="H423" s="4"/>
      <c r="I423" s="4"/>
      <c r="J423" s="4"/>
      <c r="K423" s="4"/>
      <c r="L423" s="4"/>
      <c r="M423" s="4"/>
      <c r="N423" s="7"/>
      <c r="O423" s="4"/>
      <c r="R423" s="4"/>
      <c r="S423" s="4"/>
      <c r="T423" s="4"/>
      <c r="U423" s="4"/>
      <c r="V423" s="4"/>
      <c r="W423" s="4"/>
      <c r="X423" s="4"/>
      <c r="Y423" s="4"/>
      <c r="Z423" s="4"/>
      <c r="AA423" s="4"/>
      <c r="AB423" s="4"/>
    </row>
    <row r="424" spans="1:28" x14ac:dyDescent="0.15">
      <c r="A424" s="4"/>
      <c r="B424" s="4"/>
      <c r="C424" s="4"/>
      <c r="D424" s="4"/>
      <c r="E424" s="19"/>
      <c r="F424" s="19"/>
      <c r="G424" s="4"/>
      <c r="H424" s="4"/>
      <c r="I424" s="4"/>
      <c r="J424" s="4"/>
      <c r="K424" s="4"/>
      <c r="L424" s="4"/>
      <c r="M424" s="4"/>
      <c r="N424" s="7"/>
      <c r="O424" s="4"/>
      <c r="R424" s="4"/>
      <c r="S424" s="4"/>
      <c r="T424" s="4"/>
      <c r="U424" s="4"/>
      <c r="V424" s="4"/>
      <c r="W424" s="4"/>
      <c r="X424" s="4"/>
      <c r="Y424" s="4"/>
      <c r="Z424" s="4"/>
      <c r="AA424" s="4"/>
      <c r="AB424" s="4"/>
    </row>
    <row r="425" spans="1:28" x14ac:dyDescent="0.15">
      <c r="A425" s="4"/>
      <c r="B425" s="4"/>
      <c r="C425" s="4"/>
      <c r="D425" s="4"/>
      <c r="E425" s="19"/>
      <c r="F425" s="19"/>
      <c r="G425" s="4"/>
      <c r="H425" s="4"/>
      <c r="I425" s="4"/>
      <c r="J425" s="4"/>
      <c r="K425" s="4"/>
      <c r="L425" s="4"/>
      <c r="M425" s="4"/>
      <c r="N425" s="7"/>
      <c r="O425" s="4"/>
      <c r="R425" s="4"/>
      <c r="S425" s="4"/>
      <c r="T425" s="4"/>
      <c r="U425" s="4"/>
      <c r="V425" s="4"/>
      <c r="W425" s="4"/>
      <c r="X425" s="4"/>
      <c r="Y425" s="4"/>
      <c r="Z425" s="4"/>
      <c r="AA425" s="4"/>
      <c r="AB425" s="4"/>
    </row>
    <row r="426" spans="1:28" x14ac:dyDescent="0.15">
      <c r="A426" s="4"/>
      <c r="B426" s="4"/>
      <c r="C426" s="4"/>
      <c r="D426" s="4"/>
      <c r="E426" s="19"/>
      <c r="F426" s="19"/>
      <c r="G426" s="4"/>
      <c r="H426" s="4"/>
      <c r="I426" s="4"/>
      <c r="J426" s="4"/>
      <c r="K426" s="4"/>
      <c r="L426" s="4"/>
      <c r="M426" s="4"/>
      <c r="N426" s="7"/>
      <c r="O426" s="4"/>
      <c r="R426" s="4"/>
      <c r="S426" s="4"/>
      <c r="T426" s="4"/>
      <c r="U426" s="4"/>
      <c r="V426" s="4"/>
      <c r="W426" s="4"/>
      <c r="X426" s="4"/>
      <c r="Y426" s="4"/>
      <c r="Z426" s="4"/>
      <c r="AA426" s="4"/>
      <c r="AB426" s="4"/>
    </row>
    <row r="427" spans="1:28" x14ac:dyDescent="0.15">
      <c r="A427" s="4"/>
      <c r="B427" s="4"/>
      <c r="C427" s="4"/>
      <c r="D427" s="4"/>
      <c r="E427" s="19"/>
      <c r="F427" s="19"/>
      <c r="G427" s="4"/>
      <c r="H427" s="4"/>
      <c r="I427" s="4"/>
      <c r="J427" s="4"/>
      <c r="K427" s="4"/>
      <c r="L427" s="4"/>
      <c r="M427" s="4"/>
      <c r="N427" s="7"/>
      <c r="O427" s="4"/>
      <c r="R427" s="4"/>
      <c r="S427" s="4"/>
      <c r="T427" s="4"/>
      <c r="U427" s="4"/>
      <c r="V427" s="4"/>
      <c r="W427" s="4"/>
      <c r="X427" s="4"/>
      <c r="Y427" s="4"/>
      <c r="Z427" s="4"/>
      <c r="AA427" s="4"/>
      <c r="AB427" s="4"/>
    </row>
    <row r="428" spans="1:28" x14ac:dyDescent="0.15">
      <c r="A428" s="4"/>
      <c r="B428" s="4"/>
      <c r="C428" s="4"/>
      <c r="D428" s="4"/>
      <c r="E428" s="19"/>
      <c r="F428" s="19"/>
      <c r="G428" s="4"/>
      <c r="H428" s="4"/>
      <c r="I428" s="4"/>
      <c r="J428" s="4"/>
      <c r="K428" s="4"/>
      <c r="L428" s="4"/>
      <c r="M428" s="4"/>
      <c r="N428" s="7"/>
      <c r="O428" s="4"/>
      <c r="R428" s="4"/>
      <c r="S428" s="4"/>
      <c r="T428" s="4"/>
      <c r="U428" s="4"/>
      <c r="V428" s="4"/>
      <c r="W428" s="4"/>
      <c r="X428" s="4"/>
      <c r="Y428" s="4"/>
      <c r="Z428" s="4"/>
      <c r="AA428" s="4"/>
      <c r="AB428" s="4"/>
    </row>
    <row r="429" spans="1:28" x14ac:dyDescent="0.15">
      <c r="A429" s="4"/>
      <c r="B429" s="4"/>
      <c r="C429" s="4"/>
      <c r="D429" s="4"/>
      <c r="E429" s="19"/>
      <c r="F429" s="19"/>
      <c r="G429" s="4"/>
      <c r="H429" s="4"/>
      <c r="I429" s="4"/>
      <c r="J429" s="4"/>
      <c r="K429" s="4"/>
      <c r="L429" s="4"/>
      <c r="M429" s="4"/>
      <c r="N429" s="7"/>
      <c r="O429" s="4"/>
      <c r="R429" s="4"/>
      <c r="S429" s="4"/>
      <c r="T429" s="4"/>
      <c r="U429" s="4"/>
      <c r="V429" s="4"/>
      <c r="W429" s="4"/>
      <c r="X429" s="4"/>
      <c r="Y429" s="4"/>
      <c r="Z429" s="4"/>
      <c r="AA429" s="4"/>
      <c r="AB429" s="4"/>
    </row>
    <row r="430" spans="1:28" x14ac:dyDescent="0.15">
      <c r="A430" s="4"/>
      <c r="B430" s="4"/>
      <c r="C430" s="4"/>
      <c r="D430" s="4"/>
      <c r="E430" s="19"/>
      <c r="F430" s="19"/>
      <c r="G430" s="4"/>
      <c r="H430" s="4"/>
      <c r="I430" s="4"/>
      <c r="J430" s="4"/>
      <c r="K430" s="4"/>
      <c r="L430" s="4"/>
      <c r="M430" s="4"/>
      <c r="N430" s="7"/>
      <c r="O430" s="4"/>
      <c r="R430" s="4"/>
      <c r="S430" s="4"/>
      <c r="T430" s="4"/>
      <c r="U430" s="4"/>
      <c r="V430" s="4"/>
      <c r="W430" s="4"/>
      <c r="X430" s="4"/>
      <c r="Y430" s="4"/>
      <c r="Z430" s="4"/>
      <c r="AA430" s="4"/>
      <c r="AB430" s="4"/>
    </row>
    <row r="431" spans="1:28" x14ac:dyDescent="0.15">
      <c r="A431" s="4"/>
      <c r="B431" s="4"/>
      <c r="C431" s="4"/>
      <c r="D431" s="4"/>
      <c r="E431" s="19"/>
      <c r="F431" s="19"/>
      <c r="G431" s="4"/>
      <c r="H431" s="4"/>
      <c r="I431" s="4"/>
      <c r="J431" s="4"/>
      <c r="K431" s="4"/>
      <c r="L431" s="4"/>
      <c r="M431" s="4"/>
      <c r="N431" s="7"/>
      <c r="O431" s="4"/>
      <c r="R431" s="4"/>
      <c r="S431" s="4"/>
      <c r="T431" s="4"/>
      <c r="U431" s="4"/>
      <c r="V431" s="4"/>
      <c r="W431" s="4"/>
      <c r="X431" s="4"/>
      <c r="Y431" s="4"/>
      <c r="Z431" s="4"/>
      <c r="AA431" s="4"/>
      <c r="AB431" s="4"/>
    </row>
    <row r="432" spans="1:28" x14ac:dyDescent="0.15">
      <c r="A432" s="4"/>
      <c r="B432" s="4"/>
      <c r="C432" s="4"/>
      <c r="D432" s="4"/>
      <c r="E432" s="19"/>
      <c r="F432" s="19"/>
      <c r="G432" s="4"/>
      <c r="H432" s="4"/>
      <c r="I432" s="4"/>
      <c r="J432" s="4"/>
      <c r="K432" s="4"/>
      <c r="L432" s="4"/>
      <c r="M432" s="4"/>
      <c r="N432" s="7"/>
      <c r="O432" s="4"/>
      <c r="R432" s="4"/>
      <c r="S432" s="4"/>
      <c r="T432" s="4"/>
      <c r="U432" s="4"/>
      <c r="V432" s="4"/>
      <c r="W432" s="4"/>
      <c r="X432" s="4"/>
      <c r="Y432" s="4"/>
      <c r="Z432" s="4"/>
      <c r="AA432" s="4"/>
      <c r="AB432" s="4"/>
    </row>
    <row r="433" spans="1:28" x14ac:dyDescent="0.15">
      <c r="A433" s="4"/>
      <c r="B433" s="4"/>
      <c r="C433" s="4"/>
      <c r="D433" s="4"/>
      <c r="E433" s="19"/>
      <c r="F433" s="19"/>
      <c r="G433" s="4"/>
      <c r="H433" s="4"/>
      <c r="I433" s="4"/>
      <c r="J433" s="4"/>
      <c r="K433" s="4"/>
      <c r="L433" s="4"/>
      <c r="M433" s="4"/>
      <c r="N433" s="7"/>
      <c r="O433" s="4"/>
      <c r="R433" s="4"/>
      <c r="S433" s="4"/>
      <c r="T433" s="4"/>
      <c r="U433" s="4"/>
      <c r="V433" s="4"/>
      <c r="W433" s="4"/>
      <c r="X433" s="4"/>
      <c r="Y433" s="4"/>
      <c r="Z433" s="4"/>
      <c r="AA433" s="4"/>
      <c r="AB433" s="4"/>
    </row>
    <row r="434" spans="1:28" x14ac:dyDescent="0.15">
      <c r="A434" s="4"/>
      <c r="B434" s="4"/>
      <c r="C434" s="4"/>
      <c r="D434" s="4"/>
      <c r="E434" s="19"/>
      <c r="F434" s="19"/>
      <c r="G434" s="4"/>
      <c r="H434" s="4"/>
      <c r="I434" s="4"/>
      <c r="J434" s="4"/>
      <c r="K434" s="4"/>
      <c r="L434" s="4"/>
      <c r="M434" s="4"/>
      <c r="N434" s="7"/>
      <c r="O434" s="4"/>
      <c r="R434" s="4"/>
      <c r="S434" s="4"/>
      <c r="T434" s="4"/>
      <c r="U434" s="4"/>
      <c r="V434" s="4"/>
      <c r="W434" s="4"/>
      <c r="X434" s="4"/>
      <c r="Y434" s="4"/>
      <c r="Z434" s="4"/>
      <c r="AA434" s="4"/>
      <c r="AB434" s="4"/>
    </row>
    <row r="435" spans="1:28" x14ac:dyDescent="0.15">
      <c r="A435" s="4"/>
      <c r="B435" s="4"/>
      <c r="C435" s="4"/>
      <c r="D435" s="4"/>
      <c r="E435" s="19"/>
      <c r="F435" s="19"/>
      <c r="G435" s="4"/>
      <c r="H435" s="4"/>
      <c r="I435" s="4"/>
      <c r="J435" s="4"/>
      <c r="K435" s="4"/>
      <c r="L435" s="4"/>
      <c r="M435" s="4"/>
      <c r="N435" s="7"/>
      <c r="O435" s="4"/>
      <c r="R435" s="4"/>
      <c r="S435" s="4"/>
      <c r="T435" s="4"/>
      <c r="U435" s="4"/>
      <c r="V435" s="4"/>
      <c r="W435" s="4"/>
      <c r="X435" s="4"/>
      <c r="Y435" s="4"/>
      <c r="Z435" s="4"/>
      <c r="AA435" s="4"/>
      <c r="AB435" s="4"/>
    </row>
    <row r="436" spans="1:28" x14ac:dyDescent="0.15">
      <c r="A436" s="4"/>
      <c r="B436" s="4"/>
      <c r="C436" s="4"/>
      <c r="D436" s="4"/>
      <c r="E436" s="19"/>
      <c r="F436" s="19"/>
      <c r="G436" s="4"/>
      <c r="H436" s="4"/>
      <c r="I436" s="4"/>
      <c r="J436" s="4"/>
      <c r="K436" s="4"/>
      <c r="L436" s="4"/>
      <c r="M436" s="4"/>
      <c r="N436" s="7"/>
      <c r="O436" s="4"/>
      <c r="R436" s="4"/>
      <c r="S436" s="4"/>
      <c r="T436" s="4"/>
      <c r="U436" s="4"/>
      <c r="V436" s="4"/>
      <c r="W436" s="4"/>
      <c r="X436" s="4"/>
      <c r="Y436" s="4"/>
      <c r="Z436" s="4"/>
      <c r="AA436" s="4"/>
      <c r="AB436" s="4"/>
    </row>
    <row r="437" spans="1:28" x14ac:dyDescent="0.15">
      <c r="A437" s="4"/>
      <c r="B437" s="4"/>
      <c r="C437" s="4"/>
      <c r="D437" s="4"/>
      <c r="E437" s="19"/>
      <c r="F437" s="19"/>
      <c r="G437" s="4"/>
      <c r="H437" s="4"/>
      <c r="I437" s="4"/>
      <c r="J437" s="4"/>
      <c r="K437" s="4"/>
      <c r="L437" s="4"/>
      <c r="M437" s="4"/>
      <c r="N437" s="7"/>
      <c r="O437" s="4"/>
      <c r="R437" s="4"/>
      <c r="S437" s="4"/>
      <c r="T437" s="4"/>
      <c r="U437" s="4"/>
      <c r="V437" s="4"/>
      <c r="W437" s="4"/>
      <c r="X437" s="4"/>
      <c r="Y437" s="4"/>
      <c r="Z437" s="4"/>
      <c r="AA437" s="4"/>
      <c r="AB437" s="4"/>
    </row>
    <row r="438" spans="1:28" x14ac:dyDescent="0.15">
      <c r="A438" s="4"/>
      <c r="B438" s="4"/>
      <c r="C438" s="4"/>
      <c r="D438" s="4"/>
      <c r="E438" s="19"/>
      <c r="F438" s="19"/>
      <c r="G438" s="4"/>
      <c r="H438" s="4"/>
      <c r="I438" s="4"/>
      <c r="J438" s="4"/>
      <c r="K438" s="4"/>
      <c r="L438" s="4"/>
      <c r="M438" s="4"/>
      <c r="N438" s="7"/>
      <c r="O438" s="4"/>
      <c r="R438" s="4"/>
      <c r="S438" s="4"/>
      <c r="T438" s="4"/>
      <c r="U438" s="4"/>
      <c r="V438" s="4"/>
      <c r="W438" s="4"/>
      <c r="X438" s="4"/>
      <c r="Y438" s="4"/>
      <c r="Z438" s="4"/>
      <c r="AA438" s="4"/>
      <c r="AB438" s="4"/>
    </row>
    <row r="439" spans="1:28" x14ac:dyDescent="0.15">
      <c r="A439" s="4"/>
      <c r="B439" s="4"/>
      <c r="C439" s="4"/>
      <c r="D439" s="4"/>
      <c r="E439" s="19"/>
      <c r="F439" s="19"/>
      <c r="G439" s="4"/>
      <c r="H439" s="4"/>
      <c r="I439" s="4"/>
      <c r="J439" s="4"/>
      <c r="K439" s="4"/>
      <c r="L439" s="4"/>
      <c r="M439" s="4"/>
      <c r="N439" s="7"/>
      <c r="O439" s="4"/>
      <c r="R439" s="4"/>
      <c r="S439" s="4"/>
      <c r="T439" s="4"/>
      <c r="U439" s="4"/>
      <c r="V439" s="4"/>
      <c r="W439" s="4"/>
      <c r="X439" s="4"/>
      <c r="Y439" s="4"/>
      <c r="Z439" s="4"/>
      <c r="AA439" s="4"/>
      <c r="AB439" s="4"/>
    </row>
    <row r="440" spans="1:28" x14ac:dyDescent="0.15">
      <c r="A440" s="4"/>
      <c r="B440" s="4"/>
      <c r="C440" s="4"/>
      <c r="D440" s="4"/>
      <c r="E440" s="19"/>
      <c r="F440" s="19"/>
      <c r="G440" s="4"/>
      <c r="H440" s="4"/>
      <c r="I440" s="4"/>
      <c r="J440" s="4"/>
      <c r="K440" s="4"/>
      <c r="L440" s="4"/>
      <c r="M440" s="4"/>
      <c r="N440" s="7"/>
      <c r="O440" s="4"/>
      <c r="R440" s="4"/>
      <c r="S440" s="4"/>
      <c r="T440" s="4"/>
      <c r="U440" s="4"/>
      <c r="V440" s="4"/>
      <c r="W440" s="4"/>
      <c r="X440" s="4"/>
      <c r="Y440" s="4"/>
      <c r="Z440" s="4"/>
      <c r="AA440" s="4"/>
      <c r="AB440" s="4"/>
    </row>
    <row r="441" spans="1:28" x14ac:dyDescent="0.15">
      <c r="A441" s="4"/>
      <c r="B441" s="4"/>
      <c r="C441" s="4"/>
      <c r="D441" s="4"/>
      <c r="E441" s="19"/>
      <c r="F441" s="19"/>
      <c r="G441" s="4"/>
      <c r="H441" s="4"/>
      <c r="I441" s="4"/>
      <c r="J441" s="4"/>
      <c r="K441" s="4"/>
      <c r="L441" s="4"/>
      <c r="M441" s="4"/>
      <c r="N441" s="7"/>
      <c r="O441" s="4"/>
      <c r="R441" s="4"/>
      <c r="S441" s="4"/>
      <c r="T441" s="4"/>
      <c r="U441" s="4"/>
      <c r="V441" s="4"/>
      <c r="W441" s="4"/>
      <c r="X441" s="4"/>
      <c r="Y441" s="4"/>
      <c r="Z441" s="4"/>
      <c r="AA441" s="4"/>
      <c r="AB441" s="4"/>
    </row>
    <row r="442" spans="1:28" x14ac:dyDescent="0.15">
      <c r="A442" s="4"/>
      <c r="B442" s="4"/>
      <c r="C442" s="4"/>
      <c r="D442" s="4"/>
      <c r="E442" s="19"/>
      <c r="F442" s="19"/>
      <c r="G442" s="4"/>
      <c r="H442" s="4"/>
      <c r="I442" s="4"/>
      <c r="J442" s="4"/>
      <c r="K442" s="4"/>
      <c r="L442" s="4"/>
      <c r="M442" s="4"/>
      <c r="N442" s="7"/>
      <c r="O442" s="4"/>
      <c r="R442" s="4"/>
      <c r="S442" s="4"/>
      <c r="T442" s="4"/>
      <c r="U442" s="4"/>
      <c r="V442" s="4"/>
      <c r="W442" s="4"/>
      <c r="X442" s="4"/>
      <c r="Y442" s="4"/>
      <c r="Z442" s="4"/>
      <c r="AA442" s="4"/>
      <c r="AB442" s="4"/>
    </row>
    <row r="443" spans="1:28" x14ac:dyDescent="0.15">
      <c r="A443" s="4"/>
      <c r="B443" s="4"/>
      <c r="C443" s="4"/>
      <c r="D443" s="4"/>
      <c r="E443" s="19"/>
      <c r="F443" s="19"/>
      <c r="G443" s="4"/>
      <c r="H443" s="4"/>
      <c r="I443" s="4"/>
      <c r="J443" s="4"/>
      <c r="K443" s="4"/>
      <c r="L443" s="4"/>
      <c r="M443" s="4"/>
      <c r="N443" s="7"/>
      <c r="O443" s="4"/>
      <c r="R443" s="4"/>
      <c r="S443" s="4"/>
      <c r="T443" s="4"/>
      <c r="U443" s="4"/>
      <c r="V443" s="4"/>
      <c r="W443" s="4"/>
      <c r="X443" s="4"/>
      <c r="Y443" s="4"/>
      <c r="Z443" s="4"/>
      <c r="AA443" s="4"/>
      <c r="AB443" s="4"/>
    </row>
    <row r="444" spans="1:28" x14ac:dyDescent="0.15">
      <c r="A444" s="4"/>
      <c r="B444" s="4"/>
      <c r="C444" s="4"/>
      <c r="D444" s="4"/>
      <c r="E444" s="19"/>
      <c r="F444" s="19"/>
      <c r="G444" s="4"/>
      <c r="H444" s="4"/>
      <c r="I444" s="4"/>
      <c r="J444" s="4"/>
      <c r="K444" s="4"/>
      <c r="L444" s="4"/>
      <c r="M444" s="4"/>
      <c r="N444" s="7"/>
      <c r="O444" s="4"/>
      <c r="R444" s="4"/>
      <c r="S444" s="4"/>
      <c r="T444" s="4"/>
      <c r="U444" s="4"/>
      <c r="V444" s="4"/>
      <c r="W444" s="4"/>
      <c r="X444" s="4"/>
      <c r="Y444" s="4"/>
      <c r="Z444" s="4"/>
      <c r="AA444" s="4"/>
      <c r="AB444" s="4"/>
    </row>
    <row r="445" spans="1:28" x14ac:dyDescent="0.15">
      <c r="A445" s="4"/>
      <c r="B445" s="4"/>
      <c r="C445" s="4"/>
      <c r="D445" s="4"/>
      <c r="E445" s="19"/>
      <c r="F445" s="19"/>
      <c r="G445" s="4"/>
      <c r="H445" s="4"/>
      <c r="I445" s="4"/>
      <c r="J445" s="4"/>
      <c r="K445" s="4"/>
      <c r="L445" s="4"/>
      <c r="M445" s="4"/>
      <c r="N445" s="7"/>
      <c r="O445" s="4"/>
      <c r="R445" s="4"/>
      <c r="S445" s="4"/>
      <c r="T445" s="4"/>
      <c r="U445" s="4"/>
      <c r="V445" s="4"/>
      <c r="W445" s="4"/>
      <c r="X445" s="4"/>
      <c r="Y445" s="4"/>
      <c r="Z445" s="4"/>
      <c r="AA445" s="4"/>
      <c r="AB445" s="4"/>
    </row>
    <row r="446" spans="1:28" x14ac:dyDescent="0.15">
      <c r="A446" s="4"/>
      <c r="B446" s="4"/>
      <c r="C446" s="4"/>
      <c r="D446" s="4"/>
      <c r="E446" s="19"/>
      <c r="F446" s="19"/>
      <c r="G446" s="4"/>
      <c r="H446" s="4"/>
      <c r="I446" s="4"/>
      <c r="J446" s="4"/>
      <c r="K446" s="4"/>
      <c r="L446" s="4"/>
      <c r="M446" s="4"/>
      <c r="N446" s="7"/>
      <c r="O446" s="4"/>
      <c r="R446" s="4"/>
      <c r="S446" s="4"/>
      <c r="T446" s="4"/>
      <c r="U446" s="4"/>
      <c r="V446" s="4"/>
      <c r="W446" s="4"/>
      <c r="X446" s="4"/>
      <c r="Y446" s="4"/>
      <c r="Z446" s="4"/>
      <c r="AA446" s="4"/>
      <c r="AB446" s="4"/>
    </row>
    <row r="447" spans="1:28" x14ac:dyDescent="0.15">
      <c r="A447" s="4"/>
      <c r="B447" s="4"/>
      <c r="C447" s="4"/>
      <c r="D447" s="4"/>
      <c r="E447" s="19"/>
      <c r="F447" s="19"/>
      <c r="G447" s="4"/>
      <c r="H447" s="4"/>
      <c r="I447" s="4"/>
      <c r="J447" s="4"/>
      <c r="K447" s="4"/>
      <c r="L447" s="4"/>
      <c r="M447" s="4"/>
      <c r="N447" s="7"/>
      <c r="O447" s="4"/>
      <c r="R447" s="4"/>
      <c r="S447" s="4"/>
      <c r="T447" s="4"/>
      <c r="U447" s="4"/>
      <c r="V447" s="4"/>
      <c r="W447" s="4"/>
      <c r="X447" s="4"/>
      <c r="Y447" s="4"/>
      <c r="Z447" s="4"/>
      <c r="AA447" s="4"/>
      <c r="AB447" s="4"/>
    </row>
    <row r="448" spans="1:28" x14ac:dyDescent="0.15">
      <c r="A448" s="4"/>
      <c r="B448" s="4"/>
      <c r="C448" s="4"/>
      <c r="D448" s="4"/>
      <c r="E448" s="19"/>
      <c r="F448" s="19"/>
      <c r="G448" s="4"/>
      <c r="H448" s="4"/>
      <c r="I448" s="4"/>
      <c r="J448" s="4"/>
      <c r="K448" s="4"/>
      <c r="L448" s="4"/>
      <c r="M448" s="4"/>
      <c r="N448" s="7"/>
      <c r="O448" s="4"/>
      <c r="R448" s="4"/>
      <c r="S448" s="4"/>
      <c r="T448" s="4"/>
      <c r="U448" s="4"/>
      <c r="V448" s="4"/>
      <c r="W448" s="4"/>
      <c r="X448" s="4"/>
      <c r="Y448" s="4"/>
      <c r="Z448" s="4"/>
      <c r="AA448" s="4"/>
      <c r="AB448" s="4"/>
    </row>
    <row r="449" spans="1:28" x14ac:dyDescent="0.15">
      <c r="A449" s="4"/>
      <c r="B449" s="4"/>
      <c r="C449" s="4"/>
      <c r="D449" s="4"/>
      <c r="E449" s="19"/>
      <c r="F449" s="19"/>
      <c r="G449" s="4"/>
      <c r="H449" s="4"/>
      <c r="I449" s="4"/>
      <c r="J449" s="4"/>
      <c r="K449" s="4"/>
      <c r="L449" s="4"/>
      <c r="M449" s="4"/>
      <c r="N449" s="7"/>
      <c r="O449" s="4"/>
      <c r="R449" s="4"/>
      <c r="S449" s="4"/>
      <c r="T449" s="4"/>
      <c r="U449" s="4"/>
      <c r="V449" s="4"/>
      <c r="W449" s="4"/>
      <c r="X449" s="4"/>
      <c r="Y449" s="4"/>
      <c r="Z449" s="4"/>
      <c r="AA449" s="4"/>
      <c r="AB449" s="4"/>
    </row>
    <row r="450" spans="1:28" x14ac:dyDescent="0.15">
      <c r="A450" s="4"/>
      <c r="B450" s="4"/>
      <c r="C450" s="4"/>
      <c r="D450" s="4"/>
      <c r="E450" s="19"/>
      <c r="F450" s="19"/>
      <c r="G450" s="4"/>
      <c r="H450" s="4"/>
      <c r="I450" s="4"/>
      <c r="J450" s="4"/>
      <c r="K450" s="4"/>
      <c r="L450" s="4"/>
      <c r="M450" s="4"/>
      <c r="N450" s="7"/>
      <c r="O450" s="4"/>
      <c r="R450" s="4"/>
      <c r="S450" s="4"/>
      <c r="T450" s="4"/>
      <c r="U450" s="4"/>
      <c r="V450" s="4"/>
      <c r="W450" s="4"/>
      <c r="X450" s="4"/>
      <c r="Y450" s="4"/>
      <c r="Z450" s="4"/>
      <c r="AA450" s="4"/>
      <c r="AB450" s="4"/>
    </row>
    <row r="451" spans="1:28" x14ac:dyDescent="0.15">
      <c r="A451" s="4"/>
      <c r="B451" s="4"/>
      <c r="C451" s="4"/>
      <c r="D451" s="4"/>
      <c r="E451" s="19"/>
      <c r="F451" s="19"/>
      <c r="G451" s="4"/>
      <c r="H451" s="4"/>
      <c r="I451" s="4"/>
      <c r="J451" s="4"/>
      <c r="K451" s="4"/>
      <c r="L451" s="4"/>
      <c r="M451" s="4"/>
      <c r="N451" s="7"/>
      <c r="O451" s="4"/>
      <c r="R451" s="4"/>
      <c r="S451" s="4"/>
      <c r="T451" s="4"/>
      <c r="U451" s="4"/>
      <c r="V451" s="4"/>
      <c r="W451" s="4"/>
      <c r="X451" s="4"/>
      <c r="Y451" s="4"/>
      <c r="Z451" s="4"/>
      <c r="AA451" s="4"/>
      <c r="AB451" s="4"/>
    </row>
    <row r="452" spans="1:28" x14ac:dyDescent="0.15">
      <c r="A452" s="4"/>
      <c r="B452" s="4"/>
      <c r="C452" s="4"/>
      <c r="D452" s="4"/>
      <c r="E452" s="19"/>
      <c r="F452" s="19"/>
      <c r="G452" s="4"/>
      <c r="H452" s="4"/>
      <c r="I452" s="4"/>
      <c r="J452" s="4"/>
      <c r="K452" s="4"/>
      <c r="L452" s="4"/>
      <c r="M452" s="4"/>
      <c r="N452" s="7"/>
      <c r="O452" s="4"/>
      <c r="R452" s="4"/>
      <c r="S452" s="4"/>
      <c r="T452" s="4"/>
      <c r="U452" s="4"/>
      <c r="V452" s="4"/>
      <c r="W452" s="4"/>
      <c r="X452" s="4"/>
      <c r="Y452" s="4"/>
      <c r="Z452" s="4"/>
      <c r="AA452" s="4"/>
      <c r="AB452" s="4"/>
    </row>
    <row r="453" spans="1:28" x14ac:dyDescent="0.15">
      <c r="A453" s="4"/>
      <c r="B453" s="4"/>
      <c r="C453" s="4"/>
      <c r="D453" s="4"/>
      <c r="E453" s="19"/>
      <c r="F453" s="19"/>
      <c r="G453" s="4"/>
      <c r="H453" s="4"/>
      <c r="I453" s="4"/>
      <c r="J453" s="4"/>
      <c r="K453" s="4"/>
      <c r="L453" s="4"/>
      <c r="M453" s="4"/>
      <c r="N453" s="7"/>
      <c r="O453" s="4"/>
      <c r="R453" s="4"/>
      <c r="S453" s="4"/>
      <c r="T453" s="4"/>
      <c r="U453" s="4"/>
      <c r="V453" s="4"/>
      <c r="W453" s="4"/>
      <c r="X453" s="4"/>
      <c r="Y453" s="4"/>
      <c r="Z453" s="4"/>
      <c r="AA453" s="4"/>
      <c r="AB453" s="4"/>
    </row>
    <row r="454" spans="1:28" x14ac:dyDescent="0.15">
      <c r="A454" s="4"/>
      <c r="B454" s="4"/>
      <c r="C454" s="4"/>
      <c r="D454" s="4"/>
      <c r="E454" s="19"/>
      <c r="F454" s="19"/>
      <c r="G454" s="4"/>
      <c r="H454" s="4"/>
      <c r="I454" s="4"/>
      <c r="J454" s="4"/>
      <c r="K454" s="4"/>
      <c r="L454" s="4"/>
      <c r="M454" s="4"/>
      <c r="N454" s="7"/>
      <c r="O454" s="4"/>
      <c r="R454" s="4"/>
      <c r="S454" s="4"/>
      <c r="T454" s="4"/>
      <c r="U454" s="4"/>
      <c r="V454" s="4"/>
      <c r="W454" s="4"/>
      <c r="X454" s="4"/>
      <c r="Y454" s="4"/>
      <c r="Z454" s="4"/>
      <c r="AA454" s="4"/>
      <c r="AB454" s="4"/>
    </row>
    <row r="455" spans="1:28" x14ac:dyDescent="0.15">
      <c r="A455" s="4"/>
      <c r="B455" s="4"/>
      <c r="C455" s="4"/>
      <c r="D455" s="4"/>
      <c r="E455" s="19"/>
      <c r="F455" s="19"/>
      <c r="G455" s="4"/>
      <c r="H455" s="4"/>
      <c r="I455" s="4"/>
      <c r="J455" s="4"/>
      <c r="K455" s="4"/>
      <c r="L455" s="4"/>
      <c r="M455" s="4"/>
      <c r="N455" s="7"/>
      <c r="O455" s="4"/>
      <c r="R455" s="4"/>
      <c r="S455" s="4"/>
      <c r="T455" s="4"/>
      <c r="U455" s="4"/>
      <c r="V455" s="4"/>
      <c r="W455" s="4"/>
      <c r="X455" s="4"/>
      <c r="Y455" s="4"/>
      <c r="Z455" s="4"/>
      <c r="AA455" s="4"/>
      <c r="AB455" s="4"/>
    </row>
    <row r="456" spans="1:28" x14ac:dyDescent="0.15">
      <c r="A456" s="4"/>
      <c r="B456" s="4"/>
      <c r="C456" s="4"/>
      <c r="D456" s="4"/>
      <c r="E456" s="19"/>
      <c r="F456" s="19"/>
      <c r="G456" s="4"/>
      <c r="H456" s="4"/>
      <c r="I456" s="4"/>
      <c r="J456" s="4"/>
      <c r="K456" s="4"/>
      <c r="L456" s="4"/>
      <c r="M456" s="4"/>
      <c r="N456" s="7"/>
      <c r="O456" s="4"/>
      <c r="R456" s="4"/>
      <c r="S456" s="4"/>
      <c r="T456" s="4"/>
      <c r="U456" s="4"/>
      <c r="V456" s="4"/>
      <c r="W456" s="4"/>
      <c r="X456" s="4"/>
      <c r="Y456" s="4"/>
      <c r="Z456" s="4"/>
      <c r="AA456" s="4"/>
      <c r="AB456" s="4"/>
    </row>
    <row r="457" spans="1:28" x14ac:dyDescent="0.15">
      <c r="A457" s="4"/>
      <c r="B457" s="4"/>
      <c r="C457" s="4"/>
      <c r="D457" s="4"/>
      <c r="E457" s="19"/>
      <c r="F457" s="19"/>
      <c r="G457" s="4"/>
      <c r="H457" s="4"/>
      <c r="I457" s="4"/>
      <c r="J457" s="4"/>
      <c r="K457" s="4"/>
      <c r="L457" s="4"/>
      <c r="M457" s="4"/>
      <c r="N457" s="7"/>
      <c r="O457" s="4"/>
      <c r="R457" s="4"/>
      <c r="S457" s="4"/>
      <c r="T457" s="4"/>
      <c r="U457" s="4"/>
      <c r="V457" s="4"/>
      <c r="W457" s="4"/>
      <c r="X457" s="4"/>
      <c r="Y457" s="4"/>
      <c r="Z457" s="4"/>
      <c r="AA457" s="4"/>
      <c r="AB457" s="4"/>
    </row>
    <row r="458" spans="1:28" x14ac:dyDescent="0.15">
      <c r="A458" s="4"/>
      <c r="B458" s="4"/>
      <c r="C458" s="4"/>
      <c r="D458" s="4"/>
      <c r="E458" s="19"/>
      <c r="F458" s="19"/>
      <c r="G458" s="4"/>
      <c r="H458" s="4"/>
      <c r="I458" s="4"/>
      <c r="J458" s="4"/>
      <c r="K458" s="4"/>
      <c r="L458" s="4"/>
      <c r="M458" s="4"/>
      <c r="N458" s="7"/>
      <c r="O458" s="4"/>
      <c r="R458" s="4"/>
      <c r="S458" s="4"/>
      <c r="T458" s="4"/>
      <c r="U458" s="4"/>
      <c r="V458" s="4"/>
      <c r="W458" s="4"/>
      <c r="X458" s="4"/>
      <c r="Y458" s="4"/>
      <c r="Z458" s="4"/>
      <c r="AA458" s="4"/>
      <c r="AB458" s="4"/>
    </row>
    <row r="459" spans="1:28" x14ac:dyDescent="0.15">
      <c r="A459" s="4"/>
      <c r="B459" s="4"/>
      <c r="C459" s="4"/>
      <c r="D459" s="4"/>
      <c r="E459" s="19"/>
      <c r="F459" s="19"/>
      <c r="G459" s="4"/>
      <c r="H459" s="4"/>
      <c r="I459" s="4"/>
      <c r="J459" s="4"/>
      <c r="K459" s="4"/>
      <c r="L459" s="4"/>
      <c r="M459" s="4"/>
      <c r="N459" s="7"/>
      <c r="O459" s="4"/>
      <c r="R459" s="4"/>
      <c r="S459" s="4"/>
      <c r="T459" s="4"/>
      <c r="U459" s="4"/>
      <c r="V459" s="4"/>
      <c r="W459" s="4"/>
      <c r="X459" s="4"/>
      <c r="Y459" s="4"/>
      <c r="Z459" s="4"/>
      <c r="AA459" s="4"/>
      <c r="AB459" s="4"/>
    </row>
    <row r="460" spans="1:28" x14ac:dyDescent="0.15">
      <c r="A460" s="4"/>
      <c r="B460" s="4"/>
      <c r="C460" s="4"/>
      <c r="D460" s="4"/>
      <c r="E460" s="19"/>
      <c r="F460" s="19"/>
      <c r="G460" s="4"/>
      <c r="H460" s="4"/>
      <c r="I460" s="4"/>
      <c r="J460" s="4"/>
      <c r="K460" s="4"/>
      <c r="L460" s="4"/>
      <c r="M460" s="4"/>
      <c r="N460" s="7"/>
      <c r="O460" s="4"/>
      <c r="R460" s="4"/>
      <c r="S460" s="4"/>
      <c r="T460" s="4"/>
      <c r="U460" s="4"/>
      <c r="V460" s="4"/>
      <c r="W460" s="4"/>
      <c r="X460" s="4"/>
      <c r="Y460" s="4"/>
      <c r="Z460" s="4"/>
      <c r="AA460" s="4"/>
      <c r="AB460" s="4"/>
    </row>
    <row r="461" spans="1:28" x14ac:dyDescent="0.15">
      <c r="A461" s="4"/>
      <c r="B461" s="4"/>
      <c r="C461" s="4"/>
      <c r="D461" s="4"/>
      <c r="E461" s="19"/>
      <c r="F461" s="19"/>
      <c r="G461" s="4"/>
      <c r="H461" s="4"/>
      <c r="I461" s="4"/>
      <c r="J461" s="4"/>
      <c r="K461" s="4"/>
      <c r="L461" s="4"/>
      <c r="M461" s="4"/>
      <c r="N461" s="7"/>
      <c r="O461" s="4"/>
      <c r="R461" s="4"/>
      <c r="S461" s="4"/>
      <c r="T461" s="4"/>
      <c r="U461" s="4"/>
      <c r="V461" s="4"/>
      <c r="W461" s="4"/>
      <c r="X461" s="4"/>
      <c r="Y461" s="4"/>
      <c r="Z461" s="4"/>
      <c r="AA461" s="4"/>
      <c r="AB461" s="4"/>
    </row>
    <row r="462" spans="1:28" x14ac:dyDescent="0.15">
      <c r="A462" s="4"/>
      <c r="B462" s="4"/>
      <c r="C462" s="4"/>
      <c r="D462" s="4"/>
      <c r="E462" s="19"/>
      <c r="F462" s="19"/>
      <c r="G462" s="4"/>
      <c r="H462" s="4"/>
      <c r="I462" s="4"/>
      <c r="J462" s="4"/>
      <c r="K462" s="4"/>
      <c r="L462" s="4"/>
      <c r="M462" s="4"/>
      <c r="N462" s="7"/>
      <c r="O462" s="4"/>
      <c r="R462" s="4"/>
      <c r="S462" s="4"/>
      <c r="T462" s="4"/>
      <c r="U462" s="4"/>
      <c r="V462" s="4"/>
      <c r="W462" s="4"/>
      <c r="X462" s="4"/>
      <c r="Y462" s="4"/>
      <c r="Z462" s="4"/>
      <c r="AA462" s="4"/>
      <c r="AB462" s="4"/>
    </row>
    <row r="463" spans="1:28" x14ac:dyDescent="0.15">
      <c r="A463" s="4"/>
      <c r="B463" s="4"/>
      <c r="C463" s="4"/>
      <c r="D463" s="4"/>
      <c r="E463" s="19"/>
      <c r="F463" s="19"/>
      <c r="G463" s="4"/>
      <c r="H463" s="4"/>
      <c r="I463" s="4"/>
      <c r="J463" s="4"/>
      <c r="K463" s="4"/>
      <c r="L463" s="4"/>
      <c r="M463" s="4"/>
      <c r="N463" s="7"/>
      <c r="O463" s="4"/>
      <c r="R463" s="4"/>
      <c r="S463" s="4"/>
      <c r="T463" s="4"/>
      <c r="U463" s="4"/>
      <c r="V463" s="4"/>
      <c r="W463" s="4"/>
      <c r="X463" s="4"/>
      <c r="Y463" s="4"/>
      <c r="Z463" s="4"/>
      <c r="AA463" s="4"/>
      <c r="AB463" s="4"/>
    </row>
    <row r="464" spans="1:28" x14ac:dyDescent="0.15">
      <c r="A464" s="4"/>
      <c r="B464" s="4"/>
      <c r="C464" s="4"/>
      <c r="D464" s="4"/>
      <c r="E464" s="19"/>
      <c r="F464" s="19"/>
      <c r="G464" s="4"/>
      <c r="H464" s="4"/>
      <c r="I464" s="4"/>
      <c r="J464" s="4"/>
      <c r="K464" s="4"/>
      <c r="L464" s="4"/>
      <c r="M464" s="4"/>
      <c r="N464" s="7"/>
      <c r="O464" s="4"/>
      <c r="R464" s="4"/>
      <c r="S464" s="4"/>
      <c r="T464" s="4"/>
      <c r="U464" s="4"/>
      <c r="V464" s="4"/>
      <c r="W464" s="4"/>
      <c r="X464" s="4"/>
      <c r="Y464" s="4"/>
      <c r="Z464" s="4"/>
      <c r="AA464" s="4"/>
      <c r="AB464" s="4"/>
    </row>
    <row r="465" spans="1:28" x14ac:dyDescent="0.15">
      <c r="A465" s="4"/>
      <c r="B465" s="4"/>
      <c r="C465" s="4"/>
      <c r="D465" s="4"/>
      <c r="E465" s="19"/>
      <c r="F465" s="19"/>
      <c r="G465" s="4"/>
      <c r="H465" s="4"/>
      <c r="I465" s="4"/>
      <c r="J465" s="4"/>
      <c r="K465" s="4"/>
      <c r="L465" s="4"/>
      <c r="M465" s="4"/>
      <c r="N465" s="7"/>
      <c r="O465" s="4"/>
      <c r="R465" s="4"/>
      <c r="S465" s="4"/>
      <c r="T465" s="4"/>
      <c r="U465" s="4"/>
      <c r="V465" s="4"/>
      <c r="W465" s="4"/>
      <c r="X465" s="4"/>
      <c r="Y465" s="4"/>
      <c r="Z465" s="4"/>
      <c r="AA465" s="4"/>
      <c r="AB465" s="4"/>
    </row>
    <row r="466" spans="1:28" x14ac:dyDescent="0.15">
      <c r="A466" s="4"/>
      <c r="B466" s="4"/>
      <c r="C466" s="4"/>
      <c r="D466" s="4"/>
      <c r="E466" s="19"/>
      <c r="F466" s="19"/>
      <c r="G466" s="4"/>
      <c r="H466" s="4"/>
      <c r="I466" s="4"/>
      <c r="J466" s="4"/>
      <c r="K466" s="4"/>
      <c r="L466" s="4"/>
      <c r="M466" s="4"/>
      <c r="N466" s="7"/>
      <c r="O466" s="4"/>
      <c r="R466" s="4"/>
      <c r="S466" s="4"/>
      <c r="T466" s="4"/>
      <c r="U466" s="4"/>
      <c r="V466" s="4"/>
      <c r="W466" s="4"/>
      <c r="X466" s="4"/>
      <c r="Y466" s="4"/>
      <c r="Z466" s="4"/>
      <c r="AA466" s="4"/>
      <c r="AB466" s="4"/>
    </row>
    <row r="467" spans="1:28" x14ac:dyDescent="0.15">
      <c r="A467" s="4"/>
      <c r="B467" s="4"/>
      <c r="C467" s="4"/>
      <c r="D467" s="4"/>
      <c r="E467" s="19"/>
      <c r="F467" s="19"/>
      <c r="G467" s="4"/>
      <c r="H467" s="4"/>
      <c r="I467" s="4"/>
      <c r="J467" s="4"/>
      <c r="K467" s="4"/>
      <c r="L467" s="4"/>
      <c r="M467" s="4"/>
      <c r="N467" s="7"/>
      <c r="O467" s="4"/>
      <c r="R467" s="4"/>
      <c r="S467" s="4"/>
      <c r="T467" s="4"/>
      <c r="U467" s="4"/>
      <c r="V467" s="4"/>
      <c r="W467" s="4"/>
      <c r="X467" s="4"/>
      <c r="Y467" s="4"/>
      <c r="Z467" s="4"/>
      <c r="AA467" s="4"/>
      <c r="AB467" s="4"/>
    </row>
    <row r="468" spans="1:28" x14ac:dyDescent="0.15">
      <c r="A468" s="4"/>
      <c r="B468" s="4"/>
      <c r="C468" s="4"/>
      <c r="D468" s="4"/>
      <c r="E468" s="19"/>
      <c r="F468" s="19"/>
      <c r="G468" s="4"/>
      <c r="H468" s="4"/>
      <c r="I468" s="4"/>
      <c r="J468" s="4"/>
      <c r="K468" s="4"/>
      <c r="L468" s="4"/>
      <c r="M468" s="4"/>
      <c r="N468" s="7"/>
      <c r="O468" s="4"/>
      <c r="R468" s="4"/>
      <c r="S468" s="4"/>
      <c r="T468" s="4"/>
      <c r="U468" s="4"/>
      <c r="V468" s="4"/>
      <c r="W468" s="4"/>
      <c r="X468" s="4"/>
      <c r="Y468" s="4"/>
      <c r="Z468" s="4"/>
      <c r="AA468" s="4"/>
      <c r="AB468" s="4"/>
    </row>
    <row r="469" spans="1:28" x14ac:dyDescent="0.15">
      <c r="A469" s="4"/>
      <c r="B469" s="4"/>
      <c r="C469" s="4"/>
      <c r="D469" s="4"/>
      <c r="E469" s="19"/>
      <c r="F469" s="19"/>
      <c r="G469" s="4"/>
      <c r="H469" s="4"/>
      <c r="I469" s="4"/>
      <c r="J469" s="4"/>
      <c r="K469" s="4"/>
      <c r="L469" s="4"/>
      <c r="M469" s="4"/>
      <c r="N469" s="7"/>
      <c r="O469" s="4"/>
      <c r="R469" s="4"/>
      <c r="S469" s="4"/>
      <c r="T469" s="4"/>
      <c r="U469" s="4"/>
      <c r="V469" s="4"/>
      <c r="W469" s="4"/>
      <c r="X469" s="4"/>
      <c r="Y469" s="4"/>
      <c r="Z469" s="4"/>
      <c r="AA469" s="4"/>
      <c r="AB469" s="4"/>
    </row>
    <row r="470" spans="1:28" x14ac:dyDescent="0.15">
      <c r="A470" s="4"/>
      <c r="B470" s="4"/>
      <c r="C470" s="4"/>
      <c r="D470" s="4"/>
      <c r="E470" s="19"/>
      <c r="F470" s="19"/>
      <c r="G470" s="4"/>
      <c r="H470" s="4"/>
      <c r="I470" s="4"/>
      <c r="J470" s="4"/>
      <c r="K470" s="4"/>
      <c r="L470" s="4"/>
      <c r="M470" s="4"/>
      <c r="N470" s="7"/>
      <c r="O470" s="4"/>
      <c r="R470" s="4"/>
      <c r="S470" s="4"/>
      <c r="T470" s="4"/>
      <c r="U470" s="4"/>
      <c r="V470" s="4"/>
      <c r="W470" s="4"/>
      <c r="X470" s="4"/>
      <c r="Y470" s="4"/>
      <c r="Z470" s="4"/>
      <c r="AA470" s="4"/>
      <c r="AB470" s="4"/>
    </row>
    <row r="471" spans="1:28" x14ac:dyDescent="0.15">
      <c r="A471" s="4"/>
      <c r="B471" s="4"/>
      <c r="C471" s="4"/>
      <c r="D471" s="4"/>
      <c r="E471" s="19"/>
      <c r="F471" s="19"/>
      <c r="G471" s="4"/>
      <c r="H471" s="4"/>
      <c r="I471" s="4"/>
      <c r="J471" s="4"/>
      <c r="K471" s="4"/>
      <c r="L471" s="4"/>
      <c r="M471" s="4"/>
      <c r="N471" s="7"/>
      <c r="O471" s="4"/>
      <c r="R471" s="4"/>
      <c r="S471" s="4"/>
      <c r="T471" s="4"/>
      <c r="U471" s="4"/>
      <c r="V471" s="4"/>
      <c r="W471" s="4"/>
      <c r="X471" s="4"/>
      <c r="Y471" s="4"/>
      <c r="Z471" s="4"/>
      <c r="AA471" s="4"/>
      <c r="AB471" s="4"/>
    </row>
    <row r="472" spans="1:28" x14ac:dyDescent="0.15">
      <c r="A472" s="4"/>
      <c r="B472" s="4"/>
      <c r="C472" s="4"/>
      <c r="D472" s="4"/>
      <c r="E472" s="19"/>
      <c r="F472" s="19"/>
      <c r="G472" s="4"/>
      <c r="H472" s="4"/>
      <c r="I472" s="4"/>
      <c r="J472" s="4"/>
      <c r="K472" s="4"/>
      <c r="L472" s="4"/>
      <c r="M472" s="4"/>
      <c r="N472" s="7"/>
      <c r="O472" s="4"/>
      <c r="R472" s="4"/>
      <c r="S472" s="4"/>
      <c r="T472" s="4"/>
      <c r="U472" s="4"/>
      <c r="V472" s="4"/>
      <c r="W472" s="4"/>
      <c r="X472" s="4"/>
      <c r="Y472" s="4"/>
      <c r="Z472" s="4"/>
      <c r="AA472" s="4"/>
      <c r="AB472" s="4"/>
    </row>
    <row r="473" spans="1:28" x14ac:dyDescent="0.15">
      <c r="A473" s="4"/>
      <c r="B473" s="4"/>
      <c r="C473" s="4"/>
      <c r="D473" s="4"/>
      <c r="E473" s="19"/>
      <c r="F473" s="19"/>
      <c r="G473" s="4"/>
      <c r="H473" s="4"/>
      <c r="I473" s="4"/>
      <c r="J473" s="4"/>
      <c r="K473" s="4"/>
      <c r="L473" s="4"/>
      <c r="M473" s="4"/>
      <c r="N473" s="7"/>
      <c r="O473" s="4"/>
      <c r="R473" s="4"/>
      <c r="S473" s="4"/>
      <c r="T473" s="4"/>
      <c r="U473" s="4"/>
      <c r="V473" s="4"/>
      <c r="W473" s="4"/>
      <c r="X473" s="4"/>
      <c r="Y473" s="4"/>
      <c r="Z473" s="4"/>
      <c r="AA473" s="4"/>
      <c r="AB473" s="4"/>
    </row>
    <row r="474" spans="1:28" x14ac:dyDescent="0.15">
      <c r="A474" s="4"/>
      <c r="B474" s="4"/>
      <c r="C474" s="4"/>
      <c r="D474" s="4"/>
      <c r="E474" s="19"/>
      <c r="F474" s="19"/>
      <c r="G474" s="4"/>
      <c r="H474" s="4"/>
      <c r="I474" s="4"/>
      <c r="J474" s="4"/>
      <c r="K474" s="4"/>
      <c r="L474" s="4"/>
      <c r="M474" s="4"/>
      <c r="N474" s="7"/>
      <c r="O474" s="4"/>
      <c r="R474" s="4"/>
      <c r="S474" s="4"/>
      <c r="T474" s="4"/>
      <c r="U474" s="4"/>
      <c r="V474" s="4"/>
      <c r="W474" s="4"/>
      <c r="X474" s="4"/>
      <c r="Y474" s="4"/>
      <c r="Z474" s="4"/>
      <c r="AA474" s="4"/>
      <c r="AB474" s="4"/>
    </row>
    <row r="475" spans="1:28" x14ac:dyDescent="0.15">
      <c r="A475" s="4"/>
      <c r="B475" s="4"/>
      <c r="C475" s="4"/>
      <c r="D475" s="4"/>
      <c r="E475" s="19"/>
      <c r="F475" s="19"/>
      <c r="G475" s="4"/>
      <c r="H475" s="4"/>
      <c r="I475" s="4"/>
      <c r="J475" s="4"/>
      <c r="K475" s="4"/>
      <c r="L475" s="4"/>
      <c r="M475" s="4"/>
      <c r="N475" s="7"/>
      <c r="O475" s="4"/>
      <c r="R475" s="4"/>
      <c r="S475" s="4"/>
      <c r="T475" s="4"/>
      <c r="U475" s="4"/>
      <c r="V475" s="4"/>
      <c r="W475" s="4"/>
      <c r="X475" s="4"/>
      <c r="Y475" s="4"/>
      <c r="Z475" s="4"/>
      <c r="AA475" s="4"/>
      <c r="AB475" s="4"/>
    </row>
    <row r="476" spans="1:28" x14ac:dyDescent="0.15">
      <c r="A476" s="4"/>
      <c r="B476" s="4"/>
      <c r="C476" s="4"/>
      <c r="D476" s="4"/>
      <c r="E476" s="19"/>
      <c r="F476" s="19"/>
      <c r="G476" s="4"/>
      <c r="H476" s="4"/>
      <c r="I476" s="4"/>
      <c r="J476" s="4"/>
      <c r="K476" s="4"/>
      <c r="L476" s="4"/>
      <c r="M476" s="4"/>
      <c r="N476" s="7"/>
      <c r="O476" s="4"/>
      <c r="R476" s="4"/>
      <c r="S476" s="4"/>
      <c r="T476" s="4"/>
      <c r="U476" s="4"/>
      <c r="V476" s="4"/>
      <c r="W476" s="4"/>
      <c r="X476" s="4"/>
      <c r="Y476" s="4"/>
      <c r="Z476" s="4"/>
      <c r="AA476" s="4"/>
      <c r="AB476" s="4"/>
    </row>
    <row r="477" spans="1:28" x14ac:dyDescent="0.15">
      <c r="A477" s="4"/>
      <c r="B477" s="4"/>
      <c r="C477" s="4"/>
      <c r="D477" s="4"/>
      <c r="E477" s="19"/>
      <c r="F477" s="19"/>
      <c r="G477" s="4"/>
      <c r="H477" s="4"/>
      <c r="I477" s="4"/>
      <c r="J477" s="4"/>
      <c r="K477" s="4"/>
      <c r="L477" s="4"/>
      <c r="M477" s="4"/>
      <c r="N477" s="7"/>
      <c r="O477" s="4"/>
      <c r="R477" s="4"/>
      <c r="S477" s="4"/>
      <c r="T477" s="4"/>
      <c r="U477" s="4"/>
      <c r="V477" s="4"/>
      <c r="W477" s="4"/>
      <c r="X477" s="4"/>
      <c r="Y477" s="4"/>
      <c r="Z477" s="4"/>
      <c r="AA477" s="4"/>
      <c r="AB477" s="4"/>
    </row>
    <row r="478" spans="1:28" x14ac:dyDescent="0.15">
      <c r="A478" s="4"/>
      <c r="B478" s="4"/>
      <c r="C478" s="4"/>
      <c r="D478" s="4"/>
      <c r="E478" s="19"/>
      <c r="F478" s="19"/>
      <c r="G478" s="4"/>
      <c r="H478" s="4"/>
      <c r="I478" s="4"/>
      <c r="J478" s="4"/>
      <c r="K478" s="4"/>
      <c r="L478" s="4"/>
      <c r="M478" s="4"/>
      <c r="N478" s="7"/>
      <c r="O478" s="4"/>
      <c r="R478" s="4"/>
      <c r="S478" s="4"/>
      <c r="T478" s="4"/>
      <c r="U478" s="4"/>
      <c r="V478" s="4"/>
      <c r="W478" s="4"/>
      <c r="X478" s="4"/>
      <c r="Y478" s="4"/>
      <c r="Z478" s="4"/>
      <c r="AA478" s="4"/>
      <c r="AB478" s="4"/>
    </row>
    <row r="479" spans="1:28" x14ac:dyDescent="0.15">
      <c r="A479" s="4"/>
      <c r="B479" s="4"/>
      <c r="C479" s="4"/>
      <c r="D479" s="4"/>
      <c r="E479" s="19"/>
      <c r="F479" s="19"/>
      <c r="G479" s="4"/>
      <c r="H479" s="4"/>
      <c r="I479" s="4"/>
      <c r="J479" s="4"/>
      <c r="K479" s="4"/>
      <c r="L479" s="4"/>
      <c r="M479" s="4"/>
      <c r="N479" s="7"/>
      <c r="O479" s="4"/>
      <c r="R479" s="4"/>
      <c r="S479" s="4"/>
      <c r="T479" s="4"/>
      <c r="U479" s="4"/>
      <c r="V479" s="4"/>
      <c r="W479" s="4"/>
      <c r="X479" s="4"/>
      <c r="Y479" s="4"/>
      <c r="Z479" s="4"/>
      <c r="AA479" s="4"/>
      <c r="AB479" s="4"/>
    </row>
    <row r="480" spans="1:28" x14ac:dyDescent="0.15">
      <c r="A480" s="4"/>
      <c r="B480" s="4"/>
      <c r="C480" s="4"/>
      <c r="D480" s="4"/>
      <c r="E480" s="19"/>
      <c r="F480" s="19"/>
      <c r="G480" s="4"/>
      <c r="H480" s="4"/>
      <c r="I480" s="4"/>
      <c r="J480" s="4"/>
      <c r="K480" s="4"/>
      <c r="L480" s="4"/>
      <c r="M480" s="4"/>
      <c r="N480" s="7"/>
      <c r="O480" s="4"/>
      <c r="R480" s="4"/>
      <c r="S480" s="4"/>
      <c r="T480" s="4"/>
      <c r="U480" s="4"/>
      <c r="V480" s="4"/>
      <c r="W480" s="4"/>
      <c r="X480" s="4"/>
      <c r="Y480" s="4"/>
      <c r="Z480" s="4"/>
      <c r="AA480" s="4"/>
      <c r="AB480" s="4"/>
    </row>
    <row r="481" spans="1:28" x14ac:dyDescent="0.15">
      <c r="A481" s="4"/>
      <c r="B481" s="4"/>
      <c r="C481" s="4"/>
      <c r="D481" s="4"/>
      <c r="E481" s="19"/>
      <c r="F481" s="19"/>
      <c r="G481" s="4"/>
      <c r="H481" s="4"/>
      <c r="I481" s="4"/>
      <c r="J481" s="4"/>
      <c r="K481" s="4"/>
      <c r="L481" s="4"/>
      <c r="M481" s="4"/>
      <c r="N481" s="7"/>
      <c r="O481" s="4"/>
      <c r="R481" s="4"/>
      <c r="S481" s="4"/>
      <c r="T481" s="4"/>
      <c r="U481" s="4"/>
      <c r="V481" s="4"/>
      <c r="W481" s="4"/>
      <c r="X481" s="4"/>
      <c r="Y481" s="4"/>
      <c r="Z481" s="4"/>
      <c r="AA481" s="4"/>
      <c r="AB481" s="4"/>
    </row>
    <row r="482" spans="1:28" x14ac:dyDescent="0.15">
      <c r="A482" s="4"/>
      <c r="B482" s="4"/>
      <c r="C482" s="4"/>
      <c r="D482" s="4"/>
      <c r="E482" s="19"/>
      <c r="F482" s="19"/>
      <c r="G482" s="4"/>
      <c r="H482" s="4"/>
      <c r="I482" s="4"/>
      <c r="J482" s="4"/>
      <c r="K482" s="4"/>
      <c r="L482" s="4"/>
      <c r="M482" s="4"/>
      <c r="N482" s="7"/>
      <c r="O482" s="4"/>
      <c r="R482" s="4"/>
      <c r="S482" s="4"/>
      <c r="T482" s="4"/>
      <c r="U482" s="4"/>
      <c r="V482" s="4"/>
      <c r="W482" s="4"/>
      <c r="X482" s="4"/>
      <c r="Y482" s="4"/>
      <c r="Z482" s="4"/>
      <c r="AA482" s="4"/>
      <c r="AB482" s="4"/>
    </row>
    <row r="483" spans="1:28" x14ac:dyDescent="0.15">
      <c r="A483" s="4"/>
      <c r="B483" s="4"/>
      <c r="C483" s="4"/>
      <c r="D483" s="4"/>
      <c r="E483" s="19"/>
      <c r="F483" s="19"/>
      <c r="G483" s="4"/>
      <c r="H483" s="4"/>
      <c r="I483" s="4"/>
      <c r="J483" s="4"/>
      <c r="K483" s="4"/>
      <c r="L483" s="4"/>
      <c r="M483" s="4"/>
      <c r="N483" s="7"/>
      <c r="O483" s="4"/>
      <c r="R483" s="4"/>
      <c r="S483" s="4"/>
      <c r="T483" s="4"/>
      <c r="U483" s="4"/>
      <c r="V483" s="4"/>
      <c r="W483" s="4"/>
      <c r="X483" s="4"/>
      <c r="Y483" s="4"/>
      <c r="Z483" s="4"/>
      <c r="AA483" s="4"/>
      <c r="AB483" s="4"/>
    </row>
    <row r="484" spans="1:28" x14ac:dyDescent="0.15">
      <c r="A484" s="4"/>
      <c r="B484" s="4"/>
      <c r="C484" s="4"/>
      <c r="D484" s="4"/>
      <c r="E484" s="19"/>
      <c r="F484" s="19"/>
      <c r="G484" s="4"/>
      <c r="H484" s="4"/>
      <c r="I484" s="4"/>
      <c r="J484" s="4"/>
      <c r="K484" s="4"/>
      <c r="L484" s="4"/>
      <c r="M484" s="4"/>
      <c r="N484" s="7"/>
      <c r="O484" s="4"/>
      <c r="R484" s="4"/>
      <c r="S484" s="4"/>
      <c r="T484" s="4"/>
      <c r="U484" s="4"/>
      <c r="V484" s="4"/>
      <c r="W484" s="4"/>
      <c r="X484" s="4"/>
      <c r="Y484" s="4"/>
      <c r="Z484" s="4"/>
      <c r="AA484" s="4"/>
      <c r="AB484" s="4"/>
    </row>
    <row r="485" spans="1:28" x14ac:dyDescent="0.15">
      <c r="A485" s="4"/>
      <c r="B485" s="4"/>
      <c r="C485" s="4"/>
      <c r="D485" s="4"/>
      <c r="E485" s="19"/>
      <c r="F485" s="19"/>
      <c r="G485" s="4"/>
      <c r="H485" s="4"/>
      <c r="I485" s="4"/>
      <c r="J485" s="4"/>
      <c r="K485" s="4"/>
      <c r="L485" s="4"/>
      <c r="M485" s="4"/>
      <c r="N485" s="7"/>
      <c r="O485" s="4"/>
      <c r="R485" s="4"/>
      <c r="S485" s="4"/>
      <c r="T485" s="4"/>
      <c r="U485" s="4"/>
      <c r="V485" s="4"/>
      <c r="W485" s="4"/>
      <c r="X485" s="4"/>
      <c r="Y485" s="4"/>
      <c r="Z485" s="4"/>
      <c r="AA485" s="4"/>
      <c r="AB485" s="4"/>
    </row>
    <row r="486" spans="1:28" x14ac:dyDescent="0.15">
      <c r="A486" s="4"/>
      <c r="B486" s="4"/>
      <c r="C486" s="4"/>
      <c r="D486" s="4"/>
      <c r="E486" s="19"/>
      <c r="F486" s="19"/>
      <c r="G486" s="4"/>
      <c r="H486" s="4"/>
      <c r="I486" s="4"/>
      <c r="J486" s="4"/>
      <c r="K486" s="4"/>
      <c r="L486" s="4"/>
      <c r="M486" s="4"/>
      <c r="N486" s="7"/>
      <c r="O486" s="4"/>
      <c r="R486" s="4"/>
      <c r="S486" s="4"/>
      <c r="T486" s="4"/>
      <c r="U486" s="4"/>
      <c r="V486" s="4"/>
      <c r="W486" s="4"/>
      <c r="X486" s="4"/>
      <c r="Y486" s="4"/>
      <c r="Z486" s="4"/>
      <c r="AA486" s="4"/>
      <c r="AB486" s="4"/>
    </row>
    <row r="487" spans="1:28" x14ac:dyDescent="0.15">
      <c r="A487" s="4"/>
      <c r="B487" s="4"/>
      <c r="C487" s="4"/>
      <c r="D487" s="4"/>
      <c r="E487" s="19"/>
      <c r="F487" s="19"/>
      <c r="G487" s="4"/>
      <c r="H487" s="4"/>
      <c r="I487" s="4"/>
      <c r="J487" s="4"/>
      <c r="K487" s="4"/>
      <c r="L487" s="4"/>
      <c r="M487" s="4"/>
      <c r="N487" s="7"/>
      <c r="O487" s="4"/>
      <c r="R487" s="4"/>
      <c r="S487" s="4"/>
      <c r="T487" s="4"/>
      <c r="U487" s="4"/>
      <c r="V487" s="4"/>
      <c r="W487" s="4"/>
      <c r="X487" s="4"/>
      <c r="Y487" s="4"/>
      <c r="Z487" s="4"/>
      <c r="AA487" s="4"/>
      <c r="AB487" s="4"/>
    </row>
    <row r="488" spans="1:28" x14ac:dyDescent="0.15">
      <c r="A488" s="4"/>
      <c r="B488" s="4"/>
      <c r="C488" s="4"/>
      <c r="D488" s="4"/>
      <c r="E488" s="19"/>
      <c r="F488" s="19"/>
      <c r="G488" s="4"/>
      <c r="H488" s="4"/>
      <c r="I488" s="4"/>
      <c r="J488" s="4"/>
      <c r="K488" s="4"/>
      <c r="L488" s="4"/>
      <c r="M488" s="4"/>
      <c r="N488" s="7"/>
      <c r="O488" s="4"/>
      <c r="R488" s="4"/>
      <c r="S488" s="4"/>
      <c r="T488" s="4"/>
      <c r="U488" s="4"/>
      <c r="V488" s="4"/>
      <c r="W488" s="4"/>
      <c r="X488" s="4"/>
      <c r="Y488" s="4"/>
      <c r="Z488" s="4"/>
      <c r="AA488" s="4"/>
      <c r="AB488" s="4"/>
    </row>
    <row r="489" spans="1:28" x14ac:dyDescent="0.15">
      <c r="A489" s="4"/>
      <c r="B489" s="4"/>
      <c r="C489" s="4"/>
      <c r="D489" s="4"/>
      <c r="E489" s="19"/>
      <c r="F489" s="19"/>
      <c r="G489" s="4"/>
      <c r="H489" s="4"/>
      <c r="I489" s="4"/>
      <c r="J489" s="4"/>
      <c r="K489" s="4"/>
      <c r="L489" s="4"/>
      <c r="M489" s="4"/>
      <c r="N489" s="7"/>
      <c r="O489" s="4"/>
      <c r="R489" s="4"/>
      <c r="S489" s="4"/>
      <c r="T489" s="4"/>
      <c r="U489" s="4"/>
      <c r="V489" s="4"/>
      <c r="W489" s="4"/>
      <c r="X489" s="4"/>
      <c r="Y489" s="4"/>
      <c r="Z489" s="4"/>
      <c r="AA489" s="4"/>
      <c r="AB489" s="4"/>
    </row>
    <row r="490" spans="1:28" x14ac:dyDescent="0.15">
      <c r="A490" s="4"/>
      <c r="B490" s="4"/>
      <c r="C490" s="4"/>
      <c r="D490" s="4"/>
      <c r="E490" s="19"/>
      <c r="F490" s="19"/>
      <c r="G490" s="4"/>
      <c r="H490" s="4"/>
      <c r="I490" s="4"/>
      <c r="J490" s="4"/>
      <c r="K490" s="4"/>
      <c r="L490" s="4"/>
      <c r="M490" s="4"/>
      <c r="N490" s="7"/>
      <c r="O490" s="4"/>
      <c r="R490" s="4"/>
      <c r="S490" s="4"/>
      <c r="T490" s="4"/>
      <c r="U490" s="4"/>
      <c r="V490" s="4"/>
      <c r="W490" s="4"/>
      <c r="X490" s="4"/>
      <c r="Y490" s="4"/>
      <c r="Z490" s="4"/>
      <c r="AA490" s="4"/>
      <c r="AB490" s="4"/>
    </row>
    <row r="491" spans="1:28" x14ac:dyDescent="0.15">
      <c r="A491" s="4"/>
      <c r="B491" s="4"/>
      <c r="C491" s="4"/>
      <c r="D491" s="4"/>
      <c r="E491" s="19"/>
      <c r="F491" s="19"/>
      <c r="G491" s="4"/>
      <c r="H491" s="4"/>
      <c r="I491" s="4"/>
      <c r="J491" s="4"/>
      <c r="K491" s="4"/>
      <c r="L491" s="4"/>
      <c r="M491" s="4"/>
      <c r="N491" s="7"/>
      <c r="O491" s="4"/>
      <c r="R491" s="4"/>
      <c r="S491" s="4"/>
      <c r="T491" s="4"/>
      <c r="U491" s="4"/>
      <c r="V491" s="4"/>
      <c r="W491" s="4"/>
      <c r="X491" s="4"/>
      <c r="Y491" s="4"/>
      <c r="Z491" s="4"/>
      <c r="AA491" s="4"/>
      <c r="AB491" s="4"/>
    </row>
    <row r="492" spans="1:28" x14ac:dyDescent="0.15">
      <c r="A492" s="4"/>
      <c r="B492" s="4"/>
      <c r="C492" s="4"/>
      <c r="D492" s="4"/>
      <c r="E492" s="19"/>
      <c r="F492" s="19"/>
      <c r="G492" s="4"/>
      <c r="H492" s="4"/>
      <c r="I492" s="4"/>
      <c r="J492" s="4"/>
      <c r="K492" s="4"/>
      <c r="L492" s="4"/>
      <c r="M492" s="4"/>
      <c r="N492" s="7"/>
      <c r="O492" s="4"/>
      <c r="R492" s="4"/>
      <c r="S492" s="4"/>
      <c r="T492" s="4"/>
      <c r="U492" s="4"/>
      <c r="V492" s="4"/>
      <c r="W492" s="4"/>
      <c r="X492" s="4"/>
      <c r="Y492" s="4"/>
      <c r="Z492" s="4"/>
      <c r="AA492" s="4"/>
      <c r="AB492" s="4"/>
    </row>
    <row r="493" spans="1:28" x14ac:dyDescent="0.15">
      <c r="A493" s="4"/>
      <c r="B493" s="4"/>
      <c r="C493" s="4"/>
      <c r="D493" s="4"/>
      <c r="E493" s="19"/>
      <c r="F493" s="19"/>
      <c r="G493" s="4"/>
      <c r="H493" s="4"/>
      <c r="I493" s="4"/>
      <c r="J493" s="4"/>
      <c r="K493" s="4"/>
      <c r="L493" s="4"/>
      <c r="M493" s="4"/>
      <c r="N493" s="7"/>
      <c r="O493" s="4"/>
      <c r="R493" s="4"/>
      <c r="S493" s="4"/>
      <c r="T493" s="4"/>
      <c r="U493" s="4"/>
      <c r="V493" s="4"/>
      <c r="W493" s="4"/>
      <c r="X493" s="4"/>
      <c r="Y493" s="4"/>
      <c r="Z493" s="4"/>
      <c r="AA493" s="4"/>
      <c r="AB493" s="4"/>
    </row>
    <row r="494" spans="1:28" x14ac:dyDescent="0.15">
      <c r="A494" s="4"/>
      <c r="B494" s="4"/>
      <c r="C494" s="4"/>
      <c r="D494" s="4"/>
      <c r="E494" s="19"/>
      <c r="F494" s="19"/>
      <c r="G494" s="4"/>
      <c r="H494" s="4"/>
      <c r="I494" s="4"/>
      <c r="J494" s="4"/>
      <c r="K494" s="4"/>
      <c r="L494" s="4"/>
      <c r="M494" s="4"/>
      <c r="N494" s="7"/>
      <c r="O494" s="4"/>
      <c r="R494" s="4"/>
      <c r="S494" s="4"/>
      <c r="T494" s="4"/>
      <c r="U494" s="4"/>
      <c r="V494" s="4"/>
      <c r="W494" s="4"/>
      <c r="X494" s="4"/>
      <c r="Y494" s="4"/>
      <c r="Z494" s="4"/>
      <c r="AA494" s="4"/>
      <c r="AB494" s="4"/>
    </row>
    <row r="495" spans="1:28" x14ac:dyDescent="0.15">
      <c r="A495" s="4"/>
      <c r="B495" s="4"/>
      <c r="C495" s="4"/>
      <c r="D495" s="4"/>
      <c r="E495" s="19"/>
      <c r="F495" s="19"/>
      <c r="G495" s="4"/>
      <c r="H495" s="4"/>
      <c r="I495" s="4"/>
      <c r="J495" s="4"/>
      <c r="K495" s="4"/>
      <c r="L495" s="4"/>
      <c r="M495" s="4"/>
      <c r="N495" s="7"/>
      <c r="O495" s="4"/>
      <c r="R495" s="4"/>
      <c r="S495" s="4"/>
      <c r="T495" s="4"/>
      <c r="U495" s="4"/>
      <c r="V495" s="4"/>
      <c r="W495" s="4"/>
      <c r="X495" s="4"/>
      <c r="Y495" s="4"/>
      <c r="Z495" s="4"/>
      <c r="AA495" s="4"/>
      <c r="AB495" s="4"/>
    </row>
    <row r="496" spans="1:28" x14ac:dyDescent="0.15">
      <c r="A496" s="4"/>
      <c r="B496" s="4"/>
      <c r="C496" s="4"/>
      <c r="D496" s="4"/>
      <c r="E496" s="19"/>
      <c r="F496" s="19"/>
      <c r="G496" s="4"/>
      <c r="H496" s="4"/>
      <c r="I496" s="4"/>
      <c r="J496" s="4"/>
      <c r="K496" s="4"/>
      <c r="L496" s="4"/>
      <c r="M496" s="4"/>
      <c r="N496" s="7"/>
      <c r="O496" s="4"/>
      <c r="R496" s="4"/>
      <c r="S496" s="4"/>
      <c r="T496" s="4"/>
      <c r="U496" s="4"/>
      <c r="V496" s="4"/>
      <c r="W496" s="4"/>
      <c r="X496" s="4"/>
      <c r="Y496" s="4"/>
      <c r="Z496" s="4"/>
      <c r="AA496" s="4"/>
      <c r="AB496" s="4"/>
    </row>
    <row r="497" spans="1:28" x14ac:dyDescent="0.15">
      <c r="A497" s="4"/>
      <c r="B497" s="4"/>
      <c r="C497" s="4"/>
      <c r="D497" s="4"/>
      <c r="E497" s="19"/>
      <c r="F497" s="19"/>
      <c r="G497" s="4"/>
      <c r="H497" s="4"/>
      <c r="I497" s="4"/>
      <c r="J497" s="4"/>
      <c r="K497" s="4"/>
      <c r="L497" s="4"/>
      <c r="M497" s="4"/>
      <c r="N497" s="7"/>
      <c r="O497" s="4"/>
      <c r="R497" s="4"/>
      <c r="S497" s="4"/>
      <c r="T497" s="4"/>
      <c r="U497" s="4"/>
      <c r="V497" s="4"/>
      <c r="W497" s="4"/>
      <c r="X497" s="4"/>
      <c r="Y497" s="4"/>
      <c r="Z497" s="4"/>
      <c r="AA497" s="4"/>
      <c r="AB497" s="4"/>
    </row>
    <row r="498" spans="1:28" x14ac:dyDescent="0.15">
      <c r="A498" s="4"/>
      <c r="B498" s="4"/>
      <c r="C498" s="4"/>
      <c r="D498" s="4"/>
      <c r="E498" s="19"/>
      <c r="F498" s="19"/>
      <c r="G498" s="4"/>
      <c r="H498" s="4"/>
      <c r="I498" s="4"/>
      <c r="J498" s="4"/>
      <c r="K498" s="4"/>
      <c r="L498" s="4"/>
      <c r="M498" s="4"/>
      <c r="N498" s="7"/>
      <c r="O498" s="4"/>
      <c r="R498" s="4"/>
      <c r="S498" s="4"/>
      <c r="T498" s="4"/>
      <c r="U498" s="4"/>
      <c r="V498" s="4"/>
      <c r="W498" s="4"/>
      <c r="X498" s="4"/>
      <c r="Y498" s="4"/>
      <c r="Z498" s="4"/>
      <c r="AA498" s="4"/>
      <c r="AB498" s="4"/>
    </row>
    <row r="499" spans="1:28" x14ac:dyDescent="0.15">
      <c r="A499" s="4"/>
      <c r="B499" s="4"/>
      <c r="C499" s="4"/>
      <c r="D499" s="4"/>
      <c r="E499" s="19"/>
      <c r="F499" s="19"/>
      <c r="G499" s="4"/>
      <c r="H499" s="4"/>
      <c r="I499" s="4"/>
      <c r="J499" s="4"/>
      <c r="K499" s="4"/>
      <c r="L499" s="4"/>
      <c r="M499" s="4"/>
      <c r="N499" s="7"/>
      <c r="O499" s="4"/>
      <c r="R499" s="4"/>
      <c r="S499" s="4"/>
      <c r="T499" s="4"/>
      <c r="U499" s="4"/>
      <c r="V499" s="4"/>
      <c r="W499" s="4"/>
      <c r="X499" s="4"/>
      <c r="Y499" s="4"/>
      <c r="Z499" s="4"/>
      <c r="AA499" s="4"/>
      <c r="AB499" s="4"/>
    </row>
    <row r="500" spans="1:28" x14ac:dyDescent="0.15">
      <c r="A500" s="4"/>
      <c r="B500" s="4"/>
      <c r="C500" s="4"/>
      <c r="D500" s="4"/>
      <c r="E500" s="19"/>
      <c r="F500" s="19"/>
      <c r="G500" s="4"/>
      <c r="H500" s="4"/>
      <c r="I500" s="4"/>
      <c r="J500" s="4"/>
      <c r="K500" s="4"/>
      <c r="L500" s="4"/>
      <c r="M500" s="4"/>
      <c r="N500" s="7"/>
      <c r="O500" s="4"/>
      <c r="R500" s="4"/>
      <c r="S500" s="4"/>
      <c r="T500" s="4"/>
      <c r="U500" s="4"/>
      <c r="V500" s="4"/>
      <c r="W500" s="4"/>
      <c r="X500" s="4"/>
      <c r="Y500" s="4"/>
      <c r="Z500" s="4"/>
      <c r="AA500" s="4"/>
      <c r="AB500" s="4"/>
    </row>
    <row r="501" spans="1:28" x14ac:dyDescent="0.15">
      <c r="A501" s="4"/>
      <c r="B501" s="4"/>
      <c r="C501" s="4"/>
      <c r="D501" s="4"/>
      <c r="E501" s="19"/>
      <c r="F501" s="19"/>
      <c r="G501" s="4"/>
      <c r="H501" s="4"/>
      <c r="I501" s="4"/>
      <c r="J501" s="4"/>
      <c r="K501" s="4"/>
      <c r="L501" s="4"/>
      <c r="M501" s="4"/>
      <c r="N501" s="7"/>
      <c r="O501" s="4"/>
      <c r="R501" s="4"/>
      <c r="S501" s="4"/>
      <c r="T501" s="4"/>
      <c r="U501" s="4"/>
      <c r="V501" s="4"/>
      <c r="W501" s="4"/>
      <c r="X501" s="4"/>
      <c r="Y501" s="4"/>
      <c r="Z501" s="4"/>
      <c r="AA501" s="4"/>
      <c r="AB501" s="4"/>
    </row>
    <row r="502" spans="1:28" x14ac:dyDescent="0.15">
      <c r="A502" s="4"/>
      <c r="B502" s="4"/>
      <c r="C502" s="4"/>
      <c r="D502" s="4"/>
      <c r="E502" s="19"/>
      <c r="F502" s="19"/>
      <c r="G502" s="4"/>
      <c r="H502" s="4"/>
      <c r="I502" s="4"/>
      <c r="J502" s="4"/>
      <c r="K502" s="4"/>
      <c r="L502" s="4"/>
      <c r="M502" s="4"/>
      <c r="N502" s="7"/>
      <c r="O502" s="4"/>
      <c r="R502" s="4"/>
      <c r="S502" s="4"/>
      <c r="T502" s="4"/>
      <c r="U502" s="4"/>
      <c r="V502" s="4"/>
      <c r="W502" s="4"/>
      <c r="X502" s="4"/>
      <c r="Y502" s="4"/>
      <c r="Z502" s="4"/>
      <c r="AA502" s="4"/>
      <c r="AB502" s="4"/>
    </row>
    <row r="503" spans="1:28" x14ac:dyDescent="0.15">
      <c r="A503" s="4"/>
      <c r="B503" s="4"/>
      <c r="C503" s="4"/>
      <c r="D503" s="4"/>
      <c r="E503" s="19"/>
      <c r="F503" s="19"/>
      <c r="G503" s="4"/>
      <c r="H503" s="4"/>
      <c r="I503" s="4"/>
      <c r="J503" s="4"/>
      <c r="K503" s="4"/>
      <c r="L503" s="4"/>
      <c r="M503" s="4"/>
      <c r="N503" s="7"/>
      <c r="O503" s="4"/>
      <c r="R503" s="4"/>
      <c r="S503" s="4"/>
      <c r="T503" s="4"/>
      <c r="U503" s="4"/>
      <c r="V503" s="4"/>
      <c r="W503" s="4"/>
      <c r="X503" s="4"/>
      <c r="Y503" s="4"/>
      <c r="Z503" s="4"/>
      <c r="AA503" s="4"/>
      <c r="AB503" s="4"/>
    </row>
    <row r="504" spans="1:28" x14ac:dyDescent="0.15">
      <c r="A504" s="4"/>
      <c r="B504" s="4"/>
      <c r="C504" s="4"/>
      <c r="D504" s="4"/>
      <c r="E504" s="19"/>
      <c r="F504" s="19"/>
      <c r="G504" s="4"/>
      <c r="H504" s="4"/>
      <c r="I504" s="4"/>
      <c r="J504" s="4"/>
      <c r="K504" s="4"/>
      <c r="L504" s="4"/>
      <c r="M504" s="4"/>
      <c r="N504" s="7"/>
      <c r="O504" s="4"/>
      <c r="R504" s="4"/>
      <c r="S504" s="4"/>
      <c r="T504" s="4"/>
      <c r="U504" s="4"/>
      <c r="V504" s="4"/>
      <c r="W504" s="4"/>
      <c r="X504" s="4"/>
      <c r="Y504" s="4"/>
      <c r="Z504" s="4"/>
      <c r="AA504" s="4"/>
      <c r="AB504" s="4"/>
    </row>
    <row r="505" spans="1:28" x14ac:dyDescent="0.15">
      <c r="A505" s="4"/>
      <c r="B505" s="4"/>
      <c r="C505" s="4"/>
      <c r="D505" s="4"/>
      <c r="E505" s="19"/>
      <c r="F505" s="19"/>
      <c r="G505" s="4"/>
      <c r="H505" s="4"/>
      <c r="I505" s="4"/>
      <c r="J505" s="4"/>
      <c r="K505" s="4"/>
      <c r="L505" s="4"/>
      <c r="M505" s="4"/>
      <c r="N505" s="7"/>
      <c r="O505" s="4"/>
      <c r="R505" s="4"/>
      <c r="S505" s="4"/>
      <c r="T505" s="4"/>
      <c r="U505" s="4"/>
      <c r="V505" s="4"/>
      <c r="W505" s="4"/>
      <c r="X505" s="4"/>
      <c r="Y505" s="4"/>
      <c r="Z505" s="4"/>
      <c r="AA505" s="4"/>
      <c r="AB505" s="4"/>
    </row>
    <row r="506" spans="1:28" x14ac:dyDescent="0.15">
      <c r="A506" s="4"/>
      <c r="B506" s="4"/>
      <c r="C506" s="4"/>
      <c r="D506" s="4"/>
      <c r="E506" s="19"/>
      <c r="F506" s="19"/>
      <c r="G506" s="4"/>
      <c r="H506" s="4"/>
      <c r="I506" s="4"/>
      <c r="J506" s="4"/>
      <c r="K506" s="4"/>
      <c r="L506" s="4"/>
      <c r="M506" s="4"/>
      <c r="N506" s="7"/>
      <c r="O506" s="4"/>
      <c r="R506" s="4"/>
      <c r="S506" s="4"/>
      <c r="T506" s="4"/>
      <c r="U506" s="4"/>
      <c r="V506" s="4"/>
      <c r="W506" s="4"/>
      <c r="X506" s="4"/>
      <c r="Y506" s="4"/>
      <c r="Z506" s="4"/>
      <c r="AA506" s="4"/>
      <c r="AB506" s="4"/>
    </row>
    <row r="507" spans="1:28" x14ac:dyDescent="0.15">
      <c r="A507" s="4"/>
      <c r="B507" s="4"/>
      <c r="C507" s="4"/>
      <c r="D507" s="4"/>
      <c r="E507" s="19"/>
      <c r="F507" s="19"/>
      <c r="G507" s="4"/>
      <c r="H507" s="4"/>
      <c r="I507" s="4"/>
      <c r="J507" s="4"/>
      <c r="K507" s="4"/>
      <c r="L507" s="4"/>
      <c r="M507" s="4"/>
      <c r="N507" s="7"/>
      <c r="O507" s="4"/>
      <c r="R507" s="4"/>
      <c r="S507" s="4"/>
      <c r="T507" s="4"/>
      <c r="U507" s="4"/>
      <c r="V507" s="4"/>
      <c r="W507" s="4"/>
      <c r="X507" s="4"/>
      <c r="Y507" s="4"/>
      <c r="Z507" s="4"/>
      <c r="AA507" s="4"/>
      <c r="AB507" s="4"/>
    </row>
    <row r="508" spans="1:28" x14ac:dyDescent="0.15">
      <c r="A508" s="4"/>
      <c r="B508" s="4"/>
      <c r="C508" s="4"/>
      <c r="D508" s="4"/>
      <c r="E508" s="19"/>
      <c r="F508" s="19"/>
      <c r="G508" s="4"/>
      <c r="H508" s="4"/>
      <c r="I508" s="4"/>
      <c r="J508" s="4"/>
      <c r="K508" s="4"/>
      <c r="L508" s="4"/>
      <c r="M508" s="4"/>
      <c r="N508" s="7"/>
      <c r="O508" s="4"/>
      <c r="R508" s="4"/>
      <c r="S508" s="4"/>
      <c r="T508" s="4"/>
      <c r="U508" s="4"/>
      <c r="V508" s="4"/>
      <c r="W508" s="4"/>
      <c r="X508" s="4"/>
      <c r="Y508" s="4"/>
      <c r="Z508" s="4"/>
      <c r="AA508" s="4"/>
      <c r="AB508" s="4"/>
    </row>
    <row r="509" spans="1:28" x14ac:dyDescent="0.15">
      <c r="A509" s="4"/>
      <c r="B509" s="4"/>
      <c r="C509" s="4"/>
      <c r="D509" s="4"/>
      <c r="E509" s="19"/>
      <c r="F509" s="19"/>
      <c r="G509" s="4"/>
      <c r="H509" s="4"/>
      <c r="I509" s="4"/>
      <c r="J509" s="4"/>
      <c r="K509" s="4"/>
      <c r="L509" s="4"/>
      <c r="M509" s="4"/>
      <c r="N509" s="7"/>
      <c r="O509" s="4"/>
      <c r="R509" s="4"/>
      <c r="S509" s="4"/>
      <c r="T509" s="4"/>
      <c r="U509" s="4"/>
      <c r="V509" s="4"/>
      <c r="W509" s="4"/>
      <c r="X509" s="4"/>
      <c r="Y509" s="4"/>
      <c r="Z509" s="4"/>
      <c r="AA509" s="4"/>
      <c r="AB509" s="4"/>
    </row>
    <row r="510" spans="1:28" x14ac:dyDescent="0.15">
      <c r="A510" s="4"/>
      <c r="B510" s="4"/>
      <c r="C510" s="4"/>
      <c r="D510" s="4"/>
      <c r="E510" s="19"/>
      <c r="F510" s="19"/>
      <c r="G510" s="4"/>
      <c r="H510" s="4"/>
      <c r="I510" s="4"/>
      <c r="J510" s="4"/>
      <c r="K510" s="4"/>
      <c r="L510" s="4"/>
      <c r="M510" s="4"/>
      <c r="N510" s="7"/>
      <c r="O510" s="4"/>
      <c r="R510" s="4"/>
      <c r="S510" s="4"/>
      <c r="T510" s="4"/>
      <c r="U510" s="4"/>
      <c r="V510" s="4"/>
      <c r="W510" s="4"/>
      <c r="X510" s="4"/>
      <c r="Y510" s="4"/>
      <c r="Z510" s="4"/>
      <c r="AA510" s="4"/>
      <c r="AB510" s="4"/>
    </row>
    <row r="511" spans="1:28" x14ac:dyDescent="0.15">
      <c r="A511" s="4"/>
      <c r="B511" s="4"/>
      <c r="C511" s="4"/>
      <c r="D511" s="4"/>
      <c r="E511" s="19"/>
      <c r="F511" s="19"/>
      <c r="G511" s="4"/>
      <c r="H511" s="4"/>
      <c r="I511" s="4"/>
      <c r="J511" s="4"/>
      <c r="K511" s="4"/>
      <c r="L511" s="4"/>
      <c r="M511" s="4"/>
      <c r="N511" s="7"/>
      <c r="O511" s="4"/>
      <c r="R511" s="4"/>
      <c r="S511" s="4"/>
      <c r="T511" s="4"/>
      <c r="U511" s="4"/>
      <c r="V511" s="4"/>
      <c r="W511" s="4"/>
      <c r="X511" s="4"/>
      <c r="Y511" s="4"/>
      <c r="Z511" s="4"/>
      <c r="AA511" s="4"/>
      <c r="AB511" s="4"/>
    </row>
    <row r="512" spans="1:28" x14ac:dyDescent="0.15">
      <c r="A512" s="4"/>
      <c r="B512" s="4"/>
      <c r="C512" s="4"/>
      <c r="D512" s="4"/>
      <c r="E512" s="19"/>
      <c r="F512" s="19"/>
      <c r="G512" s="4"/>
      <c r="H512" s="4"/>
      <c r="I512" s="4"/>
      <c r="J512" s="4"/>
      <c r="K512" s="4"/>
      <c r="L512" s="4"/>
      <c r="M512" s="4"/>
      <c r="N512" s="7"/>
      <c r="O512" s="4"/>
      <c r="R512" s="4"/>
      <c r="S512" s="4"/>
      <c r="T512" s="4"/>
      <c r="U512" s="4"/>
      <c r="V512" s="4"/>
      <c r="W512" s="4"/>
      <c r="X512" s="4"/>
      <c r="Y512" s="4"/>
      <c r="Z512" s="4"/>
      <c r="AA512" s="4"/>
      <c r="AB512" s="4"/>
    </row>
    <row r="513" spans="1:28" x14ac:dyDescent="0.15">
      <c r="A513" s="4"/>
      <c r="B513" s="4"/>
      <c r="C513" s="4"/>
      <c r="D513" s="4"/>
      <c r="E513" s="19"/>
      <c r="F513" s="19"/>
      <c r="G513" s="4"/>
      <c r="H513" s="4"/>
      <c r="I513" s="4"/>
      <c r="J513" s="4"/>
      <c r="K513" s="4"/>
      <c r="L513" s="4"/>
      <c r="M513" s="4"/>
      <c r="N513" s="7"/>
      <c r="O513" s="4"/>
      <c r="R513" s="4"/>
      <c r="S513" s="4"/>
      <c r="T513" s="4"/>
      <c r="U513" s="4"/>
      <c r="V513" s="4"/>
      <c r="W513" s="4"/>
      <c r="X513" s="4"/>
      <c r="Y513" s="4"/>
      <c r="Z513" s="4"/>
      <c r="AA513" s="4"/>
      <c r="AB513" s="4"/>
    </row>
    <row r="514" spans="1:28" x14ac:dyDescent="0.15">
      <c r="A514" s="4"/>
      <c r="B514" s="4"/>
      <c r="C514" s="4"/>
      <c r="D514" s="4"/>
      <c r="E514" s="19"/>
      <c r="F514" s="19"/>
      <c r="G514" s="4"/>
      <c r="H514" s="4"/>
      <c r="I514" s="4"/>
      <c r="J514" s="4"/>
      <c r="K514" s="4"/>
      <c r="L514" s="4"/>
      <c r="M514" s="4"/>
      <c r="N514" s="7"/>
      <c r="O514" s="4"/>
      <c r="R514" s="4"/>
      <c r="S514" s="4"/>
      <c r="T514" s="4"/>
      <c r="U514" s="4"/>
      <c r="V514" s="4"/>
      <c r="W514" s="4"/>
      <c r="X514" s="4"/>
      <c r="Y514" s="4"/>
      <c r="Z514" s="4"/>
      <c r="AA514" s="4"/>
      <c r="AB514" s="4"/>
    </row>
    <row r="515" spans="1:28" x14ac:dyDescent="0.15">
      <c r="A515" s="4"/>
      <c r="B515" s="4"/>
      <c r="C515" s="4"/>
      <c r="D515" s="4"/>
      <c r="E515" s="19"/>
      <c r="F515" s="19"/>
      <c r="G515" s="4"/>
      <c r="H515" s="4"/>
      <c r="I515" s="4"/>
      <c r="J515" s="4"/>
      <c r="K515" s="4"/>
      <c r="L515" s="4"/>
      <c r="M515" s="4"/>
      <c r="N515" s="7"/>
      <c r="O515" s="4"/>
      <c r="R515" s="4"/>
      <c r="S515" s="4"/>
      <c r="T515" s="4"/>
      <c r="U515" s="4"/>
      <c r="V515" s="4"/>
      <c r="W515" s="4"/>
      <c r="X515" s="4"/>
      <c r="Y515" s="4"/>
      <c r="Z515" s="4"/>
      <c r="AA515" s="4"/>
      <c r="AB515" s="4"/>
    </row>
    <row r="516" spans="1:28" x14ac:dyDescent="0.15">
      <c r="A516" s="4"/>
      <c r="B516" s="4"/>
      <c r="C516" s="4"/>
      <c r="D516" s="4"/>
      <c r="E516" s="19"/>
      <c r="F516" s="19"/>
      <c r="G516" s="4"/>
      <c r="H516" s="4"/>
      <c r="I516" s="4"/>
      <c r="J516" s="4"/>
      <c r="K516" s="4"/>
      <c r="L516" s="4"/>
      <c r="M516" s="4"/>
      <c r="N516" s="7"/>
      <c r="O516" s="4"/>
      <c r="R516" s="4"/>
      <c r="S516" s="4"/>
      <c r="T516" s="4"/>
      <c r="U516" s="4"/>
      <c r="V516" s="4"/>
      <c r="W516" s="4"/>
      <c r="X516" s="4"/>
      <c r="Y516" s="4"/>
      <c r="Z516" s="4"/>
      <c r="AA516" s="4"/>
      <c r="AB516" s="4"/>
    </row>
    <row r="517" spans="1:28" x14ac:dyDescent="0.15">
      <c r="A517" s="4"/>
      <c r="B517" s="4"/>
      <c r="C517" s="4"/>
      <c r="D517" s="4"/>
      <c r="E517" s="19"/>
      <c r="F517" s="19"/>
      <c r="G517" s="4"/>
      <c r="H517" s="4"/>
      <c r="I517" s="4"/>
      <c r="J517" s="4"/>
      <c r="K517" s="4"/>
      <c r="L517" s="4"/>
      <c r="M517" s="4"/>
      <c r="N517" s="7"/>
      <c r="O517" s="4"/>
      <c r="R517" s="4"/>
      <c r="S517" s="4"/>
      <c r="T517" s="4"/>
      <c r="U517" s="4"/>
      <c r="V517" s="4"/>
      <c r="W517" s="4"/>
      <c r="X517" s="4"/>
      <c r="Y517" s="4"/>
      <c r="Z517" s="4"/>
      <c r="AA517" s="4"/>
      <c r="AB517" s="4"/>
    </row>
    <row r="518" spans="1:28" x14ac:dyDescent="0.15">
      <c r="A518" s="4"/>
      <c r="B518" s="4"/>
      <c r="C518" s="4"/>
      <c r="D518" s="4"/>
      <c r="E518" s="19"/>
      <c r="F518" s="19"/>
      <c r="G518" s="4"/>
      <c r="H518" s="4"/>
      <c r="I518" s="4"/>
      <c r="J518" s="4"/>
      <c r="K518" s="4"/>
      <c r="L518" s="4"/>
      <c r="M518" s="4"/>
      <c r="N518" s="7"/>
      <c r="O518" s="4"/>
      <c r="R518" s="4"/>
      <c r="S518" s="4"/>
      <c r="T518" s="4"/>
      <c r="U518" s="4"/>
      <c r="V518" s="4"/>
      <c r="W518" s="4"/>
      <c r="X518" s="4"/>
      <c r="Y518" s="4"/>
      <c r="Z518" s="4"/>
      <c r="AA518" s="4"/>
      <c r="AB518" s="4"/>
    </row>
    <row r="519" spans="1:28" x14ac:dyDescent="0.15">
      <c r="A519" s="4"/>
      <c r="B519" s="4"/>
      <c r="C519" s="4"/>
      <c r="D519" s="4"/>
      <c r="E519" s="19"/>
      <c r="F519" s="19"/>
      <c r="G519" s="4"/>
      <c r="H519" s="4"/>
      <c r="I519" s="4"/>
      <c r="J519" s="4"/>
      <c r="K519" s="4"/>
      <c r="L519" s="4"/>
      <c r="M519" s="4"/>
      <c r="N519" s="7"/>
      <c r="O519" s="4"/>
      <c r="R519" s="4"/>
      <c r="S519" s="4"/>
      <c r="T519" s="4"/>
      <c r="U519" s="4"/>
      <c r="V519" s="4"/>
      <c r="W519" s="4"/>
      <c r="X519" s="4"/>
      <c r="Y519" s="4"/>
      <c r="Z519" s="4"/>
      <c r="AA519" s="4"/>
      <c r="AB519" s="4"/>
    </row>
    <row r="520" spans="1:28" x14ac:dyDescent="0.15">
      <c r="A520" s="4"/>
      <c r="B520" s="4"/>
      <c r="C520" s="4"/>
      <c r="D520" s="4"/>
      <c r="E520" s="19"/>
      <c r="F520" s="19"/>
      <c r="G520" s="4"/>
      <c r="H520" s="4"/>
      <c r="I520" s="4"/>
      <c r="J520" s="4"/>
      <c r="K520" s="4"/>
      <c r="L520" s="4"/>
      <c r="M520" s="4"/>
      <c r="N520" s="7"/>
      <c r="O520" s="4"/>
      <c r="R520" s="4"/>
      <c r="S520" s="4"/>
      <c r="T520" s="4"/>
      <c r="U520" s="4"/>
      <c r="V520" s="4"/>
      <c r="W520" s="4"/>
      <c r="X520" s="4"/>
      <c r="Y520" s="4"/>
      <c r="Z520" s="4"/>
      <c r="AA520" s="4"/>
      <c r="AB520" s="4"/>
    </row>
    <row r="521" spans="1:28" x14ac:dyDescent="0.15">
      <c r="A521" s="4"/>
      <c r="B521" s="4"/>
      <c r="C521" s="4"/>
      <c r="D521" s="4"/>
      <c r="E521" s="19"/>
      <c r="F521" s="19"/>
      <c r="G521" s="4"/>
      <c r="H521" s="4"/>
      <c r="I521" s="4"/>
      <c r="J521" s="4"/>
      <c r="K521" s="4"/>
      <c r="L521" s="4"/>
      <c r="M521" s="4"/>
      <c r="N521" s="7"/>
      <c r="O521" s="4"/>
      <c r="R521" s="4"/>
      <c r="S521" s="4"/>
      <c r="T521" s="4"/>
      <c r="U521" s="4"/>
      <c r="V521" s="4"/>
      <c r="W521" s="4"/>
      <c r="X521" s="4"/>
      <c r="Y521" s="4"/>
      <c r="Z521" s="4"/>
      <c r="AA521" s="4"/>
      <c r="AB521" s="4"/>
    </row>
    <row r="522" spans="1:28" x14ac:dyDescent="0.15">
      <c r="A522" s="4"/>
      <c r="B522" s="4"/>
      <c r="C522" s="4"/>
      <c r="D522" s="4"/>
      <c r="E522" s="19"/>
      <c r="F522" s="19"/>
      <c r="G522" s="4"/>
      <c r="H522" s="4"/>
      <c r="I522" s="4"/>
      <c r="J522" s="4"/>
      <c r="K522" s="4"/>
      <c r="L522" s="4"/>
      <c r="M522" s="4"/>
      <c r="N522" s="7"/>
      <c r="O522" s="4"/>
      <c r="R522" s="4"/>
      <c r="S522" s="4"/>
      <c r="T522" s="4"/>
      <c r="U522" s="4"/>
      <c r="V522" s="4"/>
      <c r="W522" s="4"/>
      <c r="X522" s="4"/>
      <c r="Y522" s="4"/>
      <c r="Z522" s="4"/>
      <c r="AA522" s="4"/>
      <c r="AB522" s="4"/>
    </row>
    <row r="523" spans="1:28" x14ac:dyDescent="0.15">
      <c r="A523" s="4"/>
      <c r="B523" s="4"/>
      <c r="C523" s="4"/>
      <c r="D523" s="4"/>
      <c r="E523" s="19"/>
      <c r="F523" s="19"/>
      <c r="G523" s="4"/>
      <c r="H523" s="4"/>
      <c r="I523" s="4"/>
      <c r="J523" s="4"/>
      <c r="K523" s="4"/>
      <c r="L523" s="4"/>
      <c r="M523" s="4"/>
      <c r="N523" s="7"/>
      <c r="O523" s="4"/>
      <c r="R523" s="4"/>
      <c r="S523" s="4"/>
      <c r="T523" s="4"/>
      <c r="U523" s="4"/>
      <c r="V523" s="4"/>
      <c r="W523" s="4"/>
      <c r="X523" s="4"/>
      <c r="Y523" s="4"/>
      <c r="Z523" s="4"/>
      <c r="AA523" s="4"/>
      <c r="AB523" s="4"/>
    </row>
    <row r="524" spans="1:28" x14ac:dyDescent="0.15">
      <c r="A524" s="4"/>
      <c r="B524" s="4"/>
      <c r="C524" s="4"/>
      <c r="D524" s="4"/>
      <c r="E524" s="19"/>
      <c r="F524" s="19"/>
      <c r="G524" s="4"/>
      <c r="H524" s="4"/>
      <c r="I524" s="4"/>
      <c r="J524" s="4"/>
      <c r="K524" s="4"/>
      <c r="L524" s="4"/>
      <c r="M524" s="4"/>
      <c r="N524" s="7"/>
      <c r="O524" s="4"/>
      <c r="R524" s="4"/>
      <c r="S524" s="4"/>
      <c r="T524" s="4"/>
      <c r="U524" s="4"/>
      <c r="V524" s="4"/>
      <c r="W524" s="4"/>
      <c r="X524" s="4"/>
      <c r="Y524" s="4"/>
      <c r="Z524" s="4"/>
      <c r="AA524" s="4"/>
      <c r="AB524" s="4"/>
    </row>
    <row r="525" spans="1:28" x14ac:dyDescent="0.15">
      <c r="A525" s="4"/>
      <c r="B525" s="4"/>
      <c r="C525" s="4"/>
      <c r="D525" s="4"/>
      <c r="E525" s="19"/>
      <c r="F525" s="19"/>
      <c r="G525" s="4"/>
      <c r="H525" s="4"/>
      <c r="I525" s="4"/>
      <c r="J525" s="4"/>
      <c r="K525" s="4"/>
      <c r="L525" s="4"/>
      <c r="M525" s="4"/>
      <c r="N525" s="7"/>
      <c r="O525" s="4"/>
      <c r="R525" s="4"/>
      <c r="S525" s="4"/>
      <c r="T525" s="4"/>
      <c r="U525" s="4"/>
      <c r="V525" s="4"/>
      <c r="W525" s="4"/>
      <c r="X525" s="4"/>
      <c r="Y525" s="4"/>
      <c r="Z525" s="4"/>
      <c r="AA525" s="4"/>
      <c r="AB525" s="4"/>
    </row>
    <row r="526" spans="1:28" x14ac:dyDescent="0.15">
      <c r="A526" s="4"/>
      <c r="B526" s="4"/>
      <c r="C526" s="4"/>
      <c r="D526" s="4"/>
      <c r="E526" s="19"/>
      <c r="F526" s="19"/>
      <c r="G526" s="4"/>
      <c r="H526" s="4"/>
      <c r="I526" s="4"/>
      <c r="J526" s="4"/>
      <c r="K526" s="4"/>
      <c r="L526" s="4"/>
      <c r="M526" s="4"/>
      <c r="N526" s="7"/>
      <c r="O526" s="4"/>
      <c r="R526" s="4"/>
      <c r="S526" s="4"/>
      <c r="T526" s="4"/>
      <c r="U526" s="4"/>
      <c r="V526" s="4"/>
      <c r="W526" s="4"/>
      <c r="X526" s="4"/>
      <c r="Y526" s="4"/>
      <c r="Z526" s="4"/>
      <c r="AA526" s="4"/>
      <c r="AB526" s="4"/>
    </row>
    <row r="527" spans="1:28" x14ac:dyDescent="0.15">
      <c r="A527" s="4"/>
      <c r="B527" s="4"/>
      <c r="C527" s="4"/>
      <c r="D527" s="4"/>
      <c r="E527" s="19"/>
      <c r="F527" s="19"/>
      <c r="G527" s="4"/>
      <c r="H527" s="4"/>
      <c r="I527" s="4"/>
      <c r="J527" s="4"/>
      <c r="K527" s="4"/>
      <c r="L527" s="4"/>
      <c r="M527" s="4"/>
      <c r="N527" s="7"/>
      <c r="O527" s="4"/>
      <c r="R527" s="4"/>
      <c r="S527" s="4"/>
      <c r="T527" s="4"/>
      <c r="U527" s="4"/>
      <c r="V527" s="4"/>
      <c r="W527" s="4"/>
      <c r="X527" s="4"/>
      <c r="Y527" s="4"/>
      <c r="Z527" s="4"/>
      <c r="AA527" s="4"/>
      <c r="AB527" s="4"/>
    </row>
    <row r="528" spans="1:28" x14ac:dyDescent="0.15">
      <c r="A528" s="4"/>
      <c r="B528" s="4"/>
      <c r="C528" s="4"/>
      <c r="D528" s="4"/>
      <c r="E528" s="19"/>
      <c r="F528" s="19"/>
      <c r="G528" s="4"/>
      <c r="H528" s="4"/>
      <c r="I528" s="4"/>
      <c r="J528" s="4"/>
      <c r="K528" s="4"/>
      <c r="L528" s="4"/>
      <c r="M528" s="4"/>
      <c r="N528" s="7"/>
      <c r="O528" s="4"/>
      <c r="R528" s="4"/>
      <c r="S528" s="4"/>
      <c r="T528" s="4"/>
      <c r="U528" s="4"/>
      <c r="V528" s="4"/>
      <c r="W528" s="4"/>
      <c r="X528" s="4"/>
      <c r="Y528" s="4"/>
      <c r="Z528" s="4"/>
      <c r="AA528" s="4"/>
      <c r="AB528" s="4"/>
    </row>
    <row r="529" spans="1:28" x14ac:dyDescent="0.15">
      <c r="A529" s="4"/>
      <c r="B529" s="4"/>
      <c r="C529" s="4"/>
      <c r="D529" s="4"/>
      <c r="E529" s="19"/>
      <c r="F529" s="19"/>
      <c r="G529" s="4"/>
      <c r="H529" s="4"/>
      <c r="I529" s="4"/>
      <c r="J529" s="4"/>
      <c r="K529" s="4"/>
      <c r="L529" s="4"/>
      <c r="M529" s="4"/>
      <c r="N529" s="7"/>
      <c r="O529" s="4"/>
      <c r="R529" s="4"/>
      <c r="S529" s="4"/>
      <c r="T529" s="4"/>
      <c r="U529" s="4"/>
      <c r="V529" s="4"/>
      <c r="W529" s="4"/>
      <c r="X529" s="4"/>
      <c r="Y529" s="4"/>
      <c r="Z529" s="4"/>
      <c r="AA529" s="4"/>
      <c r="AB529" s="4"/>
    </row>
    <row r="530" spans="1:28" x14ac:dyDescent="0.15">
      <c r="A530" s="4"/>
      <c r="B530" s="4"/>
      <c r="C530" s="4"/>
      <c r="D530" s="4"/>
      <c r="E530" s="19"/>
      <c r="F530" s="19"/>
      <c r="G530" s="4"/>
      <c r="H530" s="4"/>
      <c r="I530" s="4"/>
      <c r="J530" s="4"/>
      <c r="K530" s="4"/>
      <c r="L530" s="4"/>
      <c r="M530" s="4"/>
      <c r="N530" s="7"/>
      <c r="O530" s="4"/>
      <c r="R530" s="4"/>
      <c r="S530" s="4"/>
      <c r="T530" s="4"/>
      <c r="U530" s="4"/>
      <c r="V530" s="4"/>
      <c r="W530" s="4"/>
      <c r="X530" s="4"/>
      <c r="Y530" s="4"/>
      <c r="Z530" s="4"/>
      <c r="AA530" s="4"/>
      <c r="AB530" s="4"/>
    </row>
    <row r="531" spans="1:28" x14ac:dyDescent="0.15">
      <c r="A531" s="4"/>
      <c r="B531" s="4"/>
      <c r="C531" s="4"/>
      <c r="D531" s="4"/>
      <c r="E531" s="19"/>
      <c r="F531" s="19"/>
      <c r="G531" s="4"/>
      <c r="H531" s="4"/>
      <c r="I531" s="4"/>
      <c r="J531" s="4"/>
      <c r="K531" s="4"/>
      <c r="L531" s="4"/>
      <c r="M531" s="4"/>
      <c r="N531" s="7"/>
      <c r="O531" s="4"/>
      <c r="R531" s="4"/>
      <c r="S531" s="4"/>
      <c r="T531" s="4"/>
      <c r="U531" s="4"/>
      <c r="V531" s="4"/>
      <c r="W531" s="4"/>
      <c r="X531" s="4"/>
      <c r="Y531" s="4"/>
      <c r="Z531" s="4"/>
      <c r="AA531" s="4"/>
      <c r="AB531" s="4"/>
    </row>
    <row r="532" spans="1:28" x14ac:dyDescent="0.15">
      <c r="A532" s="4"/>
      <c r="B532" s="4"/>
      <c r="C532" s="4"/>
      <c r="D532" s="4"/>
      <c r="E532" s="19"/>
      <c r="F532" s="19"/>
      <c r="G532" s="4"/>
      <c r="H532" s="4"/>
      <c r="I532" s="4"/>
      <c r="J532" s="4"/>
      <c r="K532" s="4"/>
      <c r="L532" s="4"/>
      <c r="M532" s="4"/>
      <c r="N532" s="7"/>
      <c r="O532" s="4"/>
      <c r="R532" s="4"/>
      <c r="S532" s="4"/>
      <c r="T532" s="4"/>
      <c r="U532" s="4"/>
      <c r="V532" s="4"/>
      <c r="W532" s="4"/>
      <c r="X532" s="4"/>
      <c r="Y532" s="4"/>
      <c r="Z532" s="4"/>
      <c r="AA532" s="4"/>
      <c r="AB532" s="4"/>
    </row>
    <row r="533" spans="1:28" x14ac:dyDescent="0.15">
      <c r="A533" s="4"/>
      <c r="B533" s="4"/>
      <c r="C533" s="4"/>
      <c r="D533" s="4"/>
      <c r="E533" s="19"/>
      <c r="F533" s="19"/>
      <c r="G533" s="4"/>
      <c r="H533" s="4"/>
      <c r="I533" s="4"/>
      <c r="J533" s="4"/>
      <c r="K533" s="4"/>
      <c r="L533" s="4"/>
      <c r="M533" s="4"/>
      <c r="N533" s="7"/>
      <c r="O533" s="4"/>
      <c r="R533" s="4"/>
      <c r="S533" s="4"/>
      <c r="T533" s="4"/>
      <c r="U533" s="4"/>
      <c r="V533" s="4"/>
      <c r="W533" s="4"/>
      <c r="X533" s="4"/>
      <c r="Y533" s="4"/>
      <c r="Z533" s="4"/>
      <c r="AA533" s="4"/>
      <c r="AB533" s="4"/>
    </row>
    <row r="534" spans="1:28" x14ac:dyDescent="0.15">
      <c r="A534" s="4"/>
      <c r="B534" s="4"/>
      <c r="C534" s="4"/>
      <c r="D534" s="4"/>
      <c r="E534" s="19"/>
      <c r="F534" s="19"/>
      <c r="G534" s="4"/>
      <c r="H534" s="4"/>
      <c r="I534" s="4"/>
      <c r="J534" s="4"/>
      <c r="K534" s="4"/>
      <c r="L534" s="4"/>
      <c r="M534" s="4"/>
      <c r="N534" s="7"/>
      <c r="O534" s="4"/>
      <c r="R534" s="4"/>
      <c r="S534" s="4"/>
      <c r="T534" s="4"/>
      <c r="U534" s="4"/>
      <c r="V534" s="4"/>
      <c r="W534" s="4"/>
      <c r="X534" s="4"/>
      <c r="Y534" s="4"/>
      <c r="Z534" s="4"/>
      <c r="AA534" s="4"/>
      <c r="AB534" s="4"/>
    </row>
    <row r="535" spans="1:28" x14ac:dyDescent="0.15">
      <c r="A535" s="4"/>
      <c r="B535" s="4"/>
      <c r="C535" s="4"/>
      <c r="D535" s="4"/>
      <c r="E535" s="19"/>
      <c r="F535" s="19"/>
      <c r="G535" s="4"/>
      <c r="H535" s="4"/>
      <c r="I535" s="4"/>
      <c r="J535" s="4"/>
      <c r="K535" s="4"/>
      <c r="L535" s="4"/>
      <c r="M535" s="4"/>
      <c r="N535" s="7"/>
      <c r="O535" s="4"/>
      <c r="R535" s="4"/>
      <c r="S535" s="4"/>
      <c r="T535" s="4"/>
      <c r="U535" s="4"/>
      <c r="V535" s="4"/>
      <c r="W535" s="4"/>
      <c r="X535" s="4"/>
      <c r="Y535" s="4"/>
      <c r="Z535" s="4"/>
      <c r="AA535" s="4"/>
      <c r="AB535" s="4"/>
    </row>
    <row r="536" spans="1:28" x14ac:dyDescent="0.15">
      <c r="A536" s="4"/>
      <c r="B536" s="4"/>
      <c r="C536" s="4"/>
      <c r="D536" s="4"/>
      <c r="E536" s="19"/>
      <c r="F536" s="19"/>
      <c r="G536" s="4"/>
      <c r="H536" s="4"/>
      <c r="I536" s="4"/>
      <c r="J536" s="4"/>
      <c r="K536" s="4"/>
      <c r="L536" s="4"/>
      <c r="M536" s="4"/>
      <c r="N536" s="7"/>
      <c r="O536" s="4"/>
      <c r="R536" s="4"/>
      <c r="S536" s="4"/>
      <c r="T536" s="4"/>
      <c r="U536" s="4"/>
      <c r="V536" s="4"/>
      <c r="W536" s="4"/>
      <c r="X536" s="4"/>
      <c r="Y536" s="4"/>
      <c r="Z536" s="4"/>
      <c r="AA536" s="4"/>
      <c r="AB536" s="4"/>
    </row>
    <row r="537" spans="1:28" x14ac:dyDescent="0.15">
      <c r="A537" s="4"/>
      <c r="B537" s="4"/>
      <c r="C537" s="4"/>
      <c r="D537" s="4"/>
      <c r="E537" s="19"/>
      <c r="F537" s="19"/>
      <c r="G537" s="4"/>
      <c r="H537" s="4"/>
      <c r="I537" s="4"/>
      <c r="J537" s="4"/>
      <c r="K537" s="4"/>
      <c r="L537" s="4"/>
      <c r="M537" s="4"/>
      <c r="N537" s="7"/>
      <c r="O537" s="4"/>
      <c r="R537" s="4"/>
      <c r="S537" s="4"/>
      <c r="T537" s="4"/>
      <c r="U537" s="4"/>
      <c r="V537" s="4"/>
      <c r="W537" s="4"/>
      <c r="X537" s="4"/>
      <c r="Y537" s="4"/>
      <c r="Z537" s="4"/>
      <c r="AA537" s="4"/>
      <c r="AB537" s="4"/>
    </row>
    <row r="538" spans="1:28" x14ac:dyDescent="0.15">
      <c r="A538" s="4"/>
      <c r="B538" s="4"/>
      <c r="C538" s="4"/>
      <c r="D538" s="4"/>
      <c r="E538" s="19"/>
      <c r="F538" s="19"/>
      <c r="G538" s="4"/>
      <c r="H538" s="4"/>
      <c r="I538" s="4"/>
      <c r="J538" s="4"/>
      <c r="K538" s="4"/>
      <c r="L538" s="4"/>
      <c r="M538" s="4"/>
      <c r="N538" s="7"/>
      <c r="O538" s="4"/>
      <c r="R538" s="4"/>
      <c r="S538" s="4"/>
      <c r="T538" s="4"/>
      <c r="U538" s="4"/>
      <c r="V538" s="4"/>
      <c r="W538" s="4"/>
      <c r="X538" s="4"/>
      <c r="Y538" s="4"/>
      <c r="Z538" s="4"/>
      <c r="AA538" s="4"/>
      <c r="AB538" s="4"/>
    </row>
    <row r="539" spans="1:28" x14ac:dyDescent="0.15">
      <c r="A539" s="4"/>
      <c r="B539" s="4"/>
      <c r="C539" s="4"/>
      <c r="D539" s="4"/>
      <c r="E539" s="19"/>
      <c r="F539" s="19"/>
      <c r="G539" s="4"/>
      <c r="H539" s="4"/>
      <c r="I539" s="4"/>
      <c r="J539" s="4"/>
      <c r="K539" s="4"/>
      <c r="L539" s="4"/>
      <c r="M539" s="4"/>
      <c r="N539" s="7"/>
      <c r="O539" s="4"/>
      <c r="R539" s="4"/>
      <c r="S539" s="4"/>
      <c r="T539" s="4"/>
      <c r="U539" s="4"/>
      <c r="V539" s="4"/>
      <c r="W539" s="4"/>
      <c r="X539" s="4"/>
      <c r="Y539" s="4"/>
      <c r="Z539" s="4"/>
      <c r="AA539" s="4"/>
      <c r="AB539" s="4"/>
    </row>
    <row r="540" spans="1:28" x14ac:dyDescent="0.15">
      <c r="A540" s="4"/>
      <c r="B540" s="4"/>
      <c r="C540" s="4"/>
      <c r="D540" s="4"/>
      <c r="E540" s="19"/>
      <c r="F540" s="19"/>
      <c r="G540" s="4"/>
      <c r="H540" s="4"/>
      <c r="I540" s="4"/>
      <c r="J540" s="4"/>
      <c r="K540" s="4"/>
      <c r="L540" s="4"/>
      <c r="M540" s="4"/>
      <c r="N540" s="7"/>
      <c r="O540" s="4"/>
      <c r="R540" s="4"/>
      <c r="S540" s="4"/>
      <c r="T540" s="4"/>
      <c r="U540" s="4"/>
      <c r="V540" s="4"/>
      <c r="W540" s="4"/>
      <c r="X540" s="4"/>
      <c r="Y540" s="4"/>
      <c r="Z540" s="4"/>
      <c r="AA540" s="4"/>
      <c r="AB540" s="4"/>
    </row>
    <row r="541" spans="1:28" x14ac:dyDescent="0.15">
      <c r="A541" s="4"/>
      <c r="B541" s="4"/>
      <c r="C541" s="4"/>
      <c r="D541" s="4"/>
      <c r="E541" s="19"/>
      <c r="F541" s="19"/>
      <c r="G541" s="4"/>
      <c r="H541" s="4"/>
      <c r="I541" s="4"/>
      <c r="J541" s="4"/>
      <c r="K541" s="4"/>
      <c r="L541" s="4"/>
      <c r="M541" s="4"/>
      <c r="N541" s="7"/>
      <c r="O541" s="4"/>
      <c r="R541" s="4"/>
      <c r="S541" s="4"/>
      <c r="T541" s="4"/>
      <c r="U541" s="4"/>
      <c r="V541" s="4"/>
      <c r="W541" s="4"/>
      <c r="X541" s="4"/>
      <c r="Y541" s="4"/>
      <c r="Z541" s="4"/>
      <c r="AA541" s="4"/>
      <c r="AB541" s="4"/>
    </row>
    <row r="542" spans="1:28" x14ac:dyDescent="0.15">
      <c r="A542" s="4"/>
      <c r="B542" s="4"/>
      <c r="C542" s="4"/>
      <c r="D542" s="4"/>
      <c r="E542" s="19"/>
      <c r="F542" s="19"/>
      <c r="G542" s="4"/>
      <c r="H542" s="4"/>
      <c r="I542" s="4"/>
      <c r="J542" s="4"/>
      <c r="K542" s="4"/>
      <c r="L542" s="4"/>
      <c r="M542" s="4"/>
      <c r="N542" s="7"/>
      <c r="O542" s="4"/>
      <c r="R542" s="4"/>
      <c r="S542" s="4"/>
      <c r="T542" s="4"/>
      <c r="U542" s="4"/>
      <c r="V542" s="4"/>
      <c r="W542" s="4"/>
      <c r="X542" s="4"/>
      <c r="Y542" s="4"/>
      <c r="Z542" s="4"/>
      <c r="AA542" s="4"/>
      <c r="AB542" s="4"/>
    </row>
    <row r="543" spans="1:28" x14ac:dyDescent="0.15">
      <c r="A543" s="4"/>
      <c r="B543" s="4"/>
      <c r="C543" s="4"/>
      <c r="D543" s="4"/>
      <c r="E543" s="19"/>
      <c r="F543" s="19"/>
      <c r="G543" s="4"/>
      <c r="H543" s="4"/>
      <c r="I543" s="4"/>
      <c r="J543" s="4"/>
      <c r="K543" s="4"/>
      <c r="L543" s="4"/>
      <c r="M543" s="4"/>
      <c r="N543" s="7"/>
      <c r="O543" s="4"/>
      <c r="R543" s="4"/>
      <c r="S543" s="4"/>
      <c r="T543" s="4"/>
      <c r="U543" s="4"/>
      <c r="V543" s="4"/>
      <c r="W543" s="4"/>
      <c r="X543" s="4"/>
      <c r="Y543" s="4"/>
      <c r="Z543" s="4"/>
      <c r="AA543" s="4"/>
      <c r="AB543" s="4"/>
    </row>
    <row r="544" spans="1:28" x14ac:dyDescent="0.15">
      <c r="A544" s="4"/>
      <c r="B544" s="4"/>
      <c r="C544" s="4"/>
      <c r="D544" s="4"/>
      <c r="E544" s="19"/>
      <c r="F544" s="19"/>
      <c r="G544" s="4"/>
      <c r="H544" s="4"/>
      <c r="I544" s="4"/>
      <c r="J544" s="4"/>
      <c r="K544" s="4"/>
      <c r="L544" s="4"/>
      <c r="M544" s="4"/>
      <c r="N544" s="7"/>
      <c r="O544" s="4"/>
      <c r="R544" s="4"/>
      <c r="S544" s="4"/>
      <c r="T544" s="4"/>
      <c r="U544" s="4"/>
      <c r="V544" s="4"/>
      <c r="W544" s="4"/>
      <c r="X544" s="4"/>
      <c r="Y544" s="4"/>
      <c r="Z544" s="4"/>
      <c r="AA544" s="4"/>
      <c r="AB544" s="4"/>
    </row>
    <row r="545" spans="1:28" x14ac:dyDescent="0.15">
      <c r="A545" s="4"/>
      <c r="B545" s="4"/>
      <c r="C545" s="4"/>
      <c r="D545" s="4"/>
      <c r="E545" s="19"/>
      <c r="F545" s="19"/>
      <c r="G545" s="4"/>
      <c r="H545" s="4"/>
      <c r="I545" s="4"/>
      <c r="J545" s="4"/>
      <c r="K545" s="4"/>
      <c r="L545" s="4"/>
      <c r="M545" s="4"/>
      <c r="N545" s="7"/>
      <c r="O545" s="4"/>
      <c r="R545" s="4"/>
      <c r="S545" s="4"/>
      <c r="T545" s="4"/>
      <c r="U545" s="4"/>
      <c r="V545" s="4"/>
      <c r="W545" s="4"/>
      <c r="X545" s="4"/>
      <c r="Y545" s="4"/>
      <c r="Z545" s="4"/>
      <c r="AA545" s="4"/>
      <c r="AB545" s="4"/>
    </row>
    <row r="546" spans="1:28" x14ac:dyDescent="0.15">
      <c r="A546" s="4"/>
      <c r="B546" s="4"/>
      <c r="C546" s="4"/>
      <c r="D546" s="4"/>
      <c r="E546" s="19"/>
      <c r="F546" s="19"/>
      <c r="G546" s="4"/>
      <c r="H546" s="4"/>
      <c r="I546" s="4"/>
      <c r="J546" s="4"/>
      <c r="K546" s="4"/>
      <c r="L546" s="4"/>
      <c r="M546" s="4"/>
      <c r="N546" s="7"/>
      <c r="O546" s="4"/>
      <c r="R546" s="4"/>
      <c r="S546" s="4"/>
      <c r="T546" s="4"/>
      <c r="U546" s="4"/>
      <c r="V546" s="4"/>
      <c r="W546" s="4"/>
      <c r="X546" s="4"/>
      <c r="Y546" s="4"/>
      <c r="Z546" s="4"/>
      <c r="AA546" s="4"/>
      <c r="AB546" s="4"/>
    </row>
    <row r="547" spans="1:28" x14ac:dyDescent="0.15">
      <c r="A547" s="4"/>
      <c r="B547" s="4"/>
      <c r="C547" s="4"/>
      <c r="D547" s="4"/>
      <c r="E547" s="19"/>
      <c r="F547" s="19"/>
      <c r="G547" s="4"/>
      <c r="H547" s="4"/>
      <c r="I547" s="4"/>
      <c r="J547" s="4"/>
      <c r="K547" s="4"/>
      <c r="L547" s="4"/>
      <c r="M547" s="4"/>
      <c r="N547" s="7"/>
      <c r="O547" s="4"/>
      <c r="R547" s="4"/>
      <c r="S547" s="4"/>
      <c r="T547" s="4"/>
      <c r="U547" s="4"/>
      <c r="V547" s="4"/>
      <c r="W547" s="4"/>
      <c r="X547" s="4"/>
      <c r="Y547" s="4"/>
      <c r="Z547" s="4"/>
      <c r="AA547" s="4"/>
      <c r="AB547" s="4"/>
    </row>
    <row r="548" spans="1:28" x14ac:dyDescent="0.15">
      <c r="A548" s="4"/>
      <c r="B548" s="4"/>
      <c r="C548" s="4"/>
      <c r="D548" s="4"/>
      <c r="E548" s="19"/>
      <c r="F548" s="19"/>
      <c r="G548" s="4"/>
      <c r="H548" s="4"/>
      <c r="I548" s="4"/>
      <c r="J548" s="4"/>
      <c r="K548" s="4"/>
      <c r="L548" s="4"/>
      <c r="M548" s="4"/>
      <c r="N548" s="7"/>
      <c r="O548" s="4"/>
      <c r="R548" s="4"/>
      <c r="S548" s="4"/>
      <c r="T548" s="4"/>
      <c r="U548" s="4"/>
      <c r="V548" s="4"/>
      <c r="W548" s="4"/>
      <c r="X548" s="4"/>
      <c r="Y548" s="4"/>
      <c r="Z548" s="4"/>
      <c r="AA548" s="4"/>
      <c r="AB548" s="4"/>
    </row>
    <row r="549" spans="1:28" x14ac:dyDescent="0.15">
      <c r="A549" s="4"/>
      <c r="B549" s="4"/>
      <c r="C549" s="4"/>
      <c r="D549" s="4"/>
      <c r="E549" s="19"/>
      <c r="F549" s="19"/>
      <c r="G549" s="4"/>
      <c r="H549" s="4"/>
      <c r="I549" s="4"/>
      <c r="J549" s="4"/>
      <c r="K549" s="4"/>
      <c r="L549" s="4"/>
      <c r="M549" s="4"/>
      <c r="N549" s="7"/>
      <c r="O549" s="4"/>
      <c r="R549" s="4"/>
      <c r="S549" s="4"/>
      <c r="T549" s="4"/>
      <c r="U549" s="4"/>
      <c r="V549" s="4"/>
      <c r="W549" s="4"/>
      <c r="X549" s="4"/>
      <c r="Y549" s="4"/>
      <c r="Z549" s="4"/>
      <c r="AA549" s="4"/>
      <c r="AB549" s="4"/>
    </row>
    <row r="550" spans="1:28" x14ac:dyDescent="0.15">
      <c r="A550" s="4"/>
      <c r="B550" s="4"/>
      <c r="C550" s="4"/>
      <c r="D550" s="4"/>
      <c r="E550" s="19"/>
      <c r="F550" s="19"/>
      <c r="G550" s="4"/>
      <c r="H550" s="4"/>
      <c r="I550" s="4"/>
      <c r="J550" s="4"/>
      <c r="K550" s="4"/>
      <c r="L550" s="4"/>
      <c r="M550" s="4"/>
      <c r="N550" s="7"/>
      <c r="O550" s="4"/>
      <c r="R550" s="4"/>
      <c r="S550" s="4"/>
      <c r="T550" s="4"/>
      <c r="U550" s="4"/>
      <c r="V550" s="4"/>
      <c r="W550" s="4"/>
      <c r="X550" s="4"/>
      <c r="Y550" s="4"/>
      <c r="Z550" s="4"/>
      <c r="AA550" s="4"/>
      <c r="AB550" s="4"/>
    </row>
    <row r="551" spans="1:28" x14ac:dyDescent="0.15">
      <c r="A551" s="4"/>
      <c r="B551" s="4"/>
      <c r="C551" s="4"/>
      <c r="D551" s="4"/>
      <c r="E551" s="19"/>
      <c r="F551" s="19"/>
      <c r="G551" s="4"/>
      <c r="H551" s="4"/>
      <c r="I551" s="4"/>
      <c r="J551" s="4"/>
      <c r="K551" s="4"/>
      <c r="L551" s="4"/>
      <c r="M551" s="4"/>
      <c r="N551" s="7"/>
      <c r="O551" s="4"/>
      <c r="R551" s="4"/>
      <c r="S551" s="4"/>
      <c r="T551" s="4"/>
      <c r="U551" s="4"/>
      <c r="V551" s="4"/>
      <c r="W551" s="4"/>
      <c r="X551" s="4"/>
      <c r="Y551" s="4"/>
      <c r="Z551" s="4"/>
      <c r="AA551" s="4"/>
      <c r="AB551" s="4"/>
    </row>
    <row r="552" spans="1:28" x14ac:dyDescent="0.15">
      <c r="A552" s="4"/>
      <c r="B552" s="4"/>
      <c r="C552" s="4"/>
      <c r="D552" s="4"/>
      <c r="E552" s="19"/>
      <c r="F552" s="19"/>
      <c r="G552" s="4"/>
      <c r="H552" s="4"/>
      <c r="I552" s="4"/>
      <c r="J552" s="4"/>
      <c r="K552" s="4"/>
      <c r="L552" s="4"/>
      <c r="M552" s="4"/>
      <c r="N552" s="7"/>
      <c r="O552" s="4"/>
      <c r="R552" s="4"/>
      <c r="S552" s="4"/>
      <c r="T552" s="4"/>
      <c r="U552" s="4"/>
      <c r="V552" s="4"/>
      <c r="W552" s="4"/>
      <c r="X552" s="4"/>
      <c r="Y552" s="4"/>
      <c r="Z552" s="4"/>
      <c r="AA552" s="4"/>
      <c r="AB552" s="4"/>
    </row>
    <row r="553" spans="1:28" x14ac:dyDescent="0.15">
      <c r="A553" s="4"/>
      <c r="B553" s="4"/>
      <c r="C553" s="4"/>
      <c r="D553" s="4"/>
      <c r="E553" s="19"/>
      <c r="F553" s="19"/>
      <c r="G553" s="4"/>
      <c r="H553" s="4"/>
      <c r="I553" s="4"/>
      <c r="J553" s="4"/>
      <c r="K553" s="4"/>
      <c r="L553" s="4"/>
      <c r="M553" s="4"/>
      <c r="N553" s="7"/>
      <c r="O553" s="4"/>
      <c r="R553" s="4"/>
      <c r="S553" s="4"/>
      <c r="T553" s="4"/>
      <c r="U553" s="4"/>
      <c r="V553" s="4"/>
      <c r="W553" s="4"/>
      <c r="X553" s="4"/>
      <c r="Y553" s="4"/>
      <c r="Z553" s="4"/>
      <c r="AA553" s="4"/>
      <c r="AB553" s="4"/>
    </row>
    <row r="554" spans="1:28" x14ac:dyDescent="0.15">
      <c r="A554" s="4"/>
      <c r="B554" s="4"/>
      <c r="C554" s="4"/>
      <c r="D554" s="4"/>
      <c r="E554" s="19"/>
      <c r="F554" s="19"/>
      <c r="G554" s="4"/>
      <c r="H554" s="4"/>
      <c r="I554" s="4"/>
      <c r="J554" s="4"/>
      <c r="K554" s="4"/>
      <c r="L554" s="4"/>
      <c r="M554" s="4"/>
      <c r="N554" s="7"/>
      <c r="O554" s="4"/>
      <c r="R554" s="4"/>
      <c r="S554" s="4"/>
      <c r="T554" s="4"/>
      <c r="U554" s="4"/>
      <c r="V554" s="4"/>
      <c r="W554" s="4"/>
      <c r="X554" s="4"/>
      <c r="Y554" s="4"/>
      <c r="Z554" s="4"/>
      <c r="AA554" s="4"/>
      <c r="AB554" s="4"/>
    </row>
    <row r="555" spans="1:28" x14ac:dyDescent="0.15">
      <c r="A555" s="4"/>
      <c r="B555" s="4"/>
      <c r="C555" s="4"/>
      <c r="D555" s="4"/>
      <c r="E555" s="19"/>
      <c r="F555" s="19"/>
      <c r="G555" s="4"/>
      <c r="H555" s="4"/>
      <c r="I555" s="4"/>
      <c r="J555" s="4"/>
      <c r="K555" s="4"/>
      <c r="L555" s="4"/>
      <c r="M555" s="4"/>
      <c r="N555" s="7"/>
      <c r="O555" s="4"/>
      <c r="R555" s="4"/>
      <c r="S555" s="4"/>
      <c r="T555" s="4"/>
      <c r="U555" s="4"/>
      <c r="V555" s="4"/>
      <c r="W555" s="4"/>
      <c r="X555" s="4"/>
      <c r="Y555" s="4"/>
      <c r="Z555" s="4"/>
      <c r="AA555" s="4"/>
      <c r="AB555" s="4"/>
    </row>
    <row r="556" spans="1:28" x14ac:dyDescent="0.15">
      <c r="A556" s="4"/>
      <c r="B556" s="4"/>
      <c r="C556" s="4"/>
      <c r="D556" s="4"/>
      <c r="E556" s="19"/>
      <c r="F556" s="19"/>
      <c r="G556" s="4"/>
      <c r="H556" s="4"/>
      <c r="I556" s="4"/>
      <c r="J556" s="4"/>
      <c r="K556" s="4"/>
      <c r="L556" s="4"/>
      <c r="M556" s="4"/>
      <c r="N556" s="7"/>
      <c r="O556" s="4"/>
      <c r="R556" s="4"/>
      <c r="S556" s="4"/>
      <c r="T556" s="4"/>
      <c r="U556" s="4"/>
      <c r="V556" s="4"/>
      <c r="W556" s="4"/>
      <c r="X556" s="4"/>
      <c r="Y556" s="4"/>
      <c r="Z556" s="4"/>
      <c r="AA556" s="4"/>
      <c r="AB556" s="4"/>
    </row>
    <row r="557" spans="1:28" x14ac:dyDescent="0.15">
      <c r="A557" s="4"/>
      <c r="B557" s="4"/>
      <c r="C557" s="4"/>
      <c r="D557" s="4"/>
      <c r="E557" s="19"/>
      <c r="F557" s="19"/>
      <c r="G557" s="4"/>
      <c r="H557" s="4"/>
      <c r="I557" s="4"/>
      <c r="J557" s="4"/>
      <c r="K557" s="4"/>
      <c r="L557" s="4"/>
      <c r="M557" s="4"/>
      <c r="N557" s="7"/>
      <c r="O557" s="4"/>
      <c r="R557" s="4"/>
      <c r="S557" s="4"/>
      <c r="T557" s="4"/>
      <c r="U557" s="4"/>
      <c r="V557" s="4"/>
      <c r="W557" s="4"/>
      <c r="X557" s="4"/>
      <c r="Y557" s="4"/>
      <c r="Z557" s="4"/>
      <c r="AA557" s="4"/>
      <c r="AB557" s="4"/>
    </row>
    <row r="558" spans="1:28" x14ac:dyDescent="0.15">
      <c r="A558" s="4"/>
      <c r="B558" s="4"/>
      <c r="C558" s="4"/>
      <c r="D558" s="4"/>
      <c r="E558" s="19"/>
      <c r="F558" s="19"/>
      <c r="G558" s="4"/>
      <c r="H558" s="4"/>
      <c r="I558" s="4"/>
      <c r="J558" s="4"/>
      <c r="K558" s="4"/>
      <c r="L558" s="4"/>
      <c r="M558" s="4"/>
      <c r="N558" s="7"/>
      <c r="O558" s="4"/>
      <c r="R558" s="4"/>
      <c r="S558" s="4"/>
      <c r="T558" s="4"/>
      <c r="U558" s="4"/>
      <c r="V558" s="4"/>
      <c r="W558" s="4"/>
      <c r="X558" s="4"/>
      <c r="Y558" s="4"/>
      <c r="Z558" s="4"/>
      <c r="AA558" s="4"/>
      <c r="AB558" s="4"/>
    </row>
    <row r="559" spans="1:28" x14ac:dyDescent="0.15">
      <c r="A559" s="4"/>
      <c r="B559" s="4"/>
      <c r="C559" s="4"/>
      <c r="D559" s="4"/>
      <c r="E559" s="19"/>
      <c r="F559" s="19"/>
      <c r="G559" s="4"/>
      <c r="H559" s="4"/>
      <c r="I559" s="4"/>
      <c r="J559" s="4"/>
      <c r="K559" s="4"/>
      <c r="L559" s="4"/>
      <c r="M559" s="4"/>
      <c r="N559" s="7"/>
      <c r="O559" s="4"/>
      <c r="R559" s="4"/>
      <c r="S559" s="4"/>
      <c r="T559" s="4"/>
      <c r="U559" s="4"/>
      <c r="V559" s="4"/>
      <c r="W559" s="4"/>
      <c r="X559" s="4"/>
      <c r="Y559" s="4"/>
      <c r="Z559" s="4"/>
      <c r="AA559" s="4"/>
      <c r="AB559" s="4"/>
    </row>
    <row r="560" spans="1:28" x14ac:dyDescent="0.15">
      <c r="A560" s="4"/>
      <c r="B560" s="4"/>
      <c r="C560" s="4"/>
      <c r="D560" s="4"/>
      <c r="E560" s="19"/>
      <c r="F560" s="19"/>
      <c r="G560" s="4"/>
      <c r="H560" s="4"/>
      <c r="I560" s="4"/>
      <c r="J560" s="4"/>
      <c r="K560" s="4"/>
      <c r="L560" s="4"/>
      <c r="M560" s="4"/>
      <c r="N560" s="7"/>
      <c r="O560" s="4"/>
      <c r="R560" s="4"/>
      <c r="S560" s="4"/>
      <c r="T560" s="4"/>
      <c r="U560" s="4"/>
      <c r="V560" s="4"/>
      <c r="W560" s="4"/>
      <c r="X560" s="4"/>
      <c r="Y560" s="4"/>
      <c r="Z560" s="4"/>
      <c r="AA560" s="4"/>
      <c r="AB560" s="4"/>
    </row>
    <row r="561" spans="1:28" x14ac:dyDescent="0.15">
      <c r="A561" s="4"/>
      <c r="B561" s="4"/>
      <c r="C561" s="4"/>
      <c r="D561" s="4"/>
      <c r="E561" s="19"/>
      <c r="F561" s="19"/>
      <c r="G561" s="4"/>
      <c r="H561" s="4"/>
      <c r="I561" s="4"/>
      <c r="J561" s="4"/>
      <c r="K561" s="4"/>
      <c r="L561" s="4"/>
      <c r="M561" s="4"/>
      <c r="N561" s="7"/>
      <c r="O561" s="4"/>
      <c r="R561" s="4"/>
      <c r="S561" s="4"/>
      <c r="T561" s="4"/>
      <c r="U561" s="4"/>
      <c r="V561" s="4"/>
      <c r="W561" s="4"/>
      <c r="X561" s="4"/>
      <c r="Y561" s="4"/>
      <c r="Z561" s="4"/>
      <c r="AA561" s="4"/>
      <c r="AB561" s="4"/>
    </row>
    <row r="562" spans="1:28" x14ac:dyDescent="0.15">
      <c r="A562" s="4"/>
      <c r="B562" s="4"/>
      <c r="C562" s="4"/>
      <c r="D562" s="4"/>
      <c r="E562" s="19"/>
      <c r="F562" s="19"/>
      <c r="G562" s="4"/>
      <c r="H562" s="4"/>
      <c r="I562" s="4"/>
      <c r="J562" s="4"/>
      <c r="K562" s="4"/>
      <c r="L562" s="4"/>
      <c r="M562" s="4"/>
      <c r="N562" s="7"/>
      <c r="O562" s="4"/>
      <c r="R562" s="4"/>
      <c r="S562" s="4"/>
      <c r="T562" s="4"/>
      <c r="U562" s="4"/>
      <c r="V562" s="4"/>
      <c r="W562" s="4"/>
      <c r="X562" s="4"/>
      <c r="Y562" s="4"/>
      <c r="Z562" s="4"/>
      <c r="AA562" s="4"/>
      <c r="AB562" s="4"/>
    </row>
    <row r="563" spans="1:28" x14ac:dyDescent="0.15">
      <c r="A563" s="4"/>
      <c r="B563" s="4"/>
      <c r="C563" s="4"/>
      <c r="D563" s="4"/>
      <c r="E563" s="19"/>
      <c r="F563" s="19"/>
      <c r="G563" s="4"/>
      <c r="H563" s="4"/>
      <c r="I563" s="4"/>
      <c r="J563" s="4"/>
      <c r="K563" s="4"/>
      <c r="L563" s="4"/>
      <c r="M563" s="4"/>
      <c r="N563" s="7"/>
      <c r="O563" s="4"/>
      <c r="R563" s="4"/>
      <c r="S563" s="4"/>
      <c r="T563" s="4"/>
      <c r="U563" s="4"/>
      <c r="V563" s="4"/>
      <c r="W563" s="4"/>
      <c r="X563" s="4"/>
      <c r="Y563" s="4"/>
      <c r="Z563" s="4"/>
      <c r="AA563" s="4"/>
      <c r="AB563" s="4"/>
    </row>
    <row r="564" spans="1:28" x14ac:dyDescent="0.15">
      <c r="A564" s="4"/>
      <c r="B564" s="4"/>
      <c r="C564" s="4"/>
      <c r="D564" s="4"/>
      <c r="E564" s="19"/>
      <c r="F564" s="19"/>
      <c r="G564" s="4"/>
      <c r="H564" s="4"/>
      <c r="I564" s="4"/>
      <c r="J564" s="4"/>
      <c r="K564" s="4"/>
      <c r="L564" s="4"/>
      <c r="M564" s="4"/>
      <c r="N564" s="7"/>
      <c r="O564" s="4"/>
      <c r="R564" s="4"/>
      <c r="S564" s="4"/>
      <c r="T564" s="4"/>
      <c r="U564" s="4"/>
      <c r="V564" s="4"/>
      <c r="W564" s="4"/>
      <c r="X564" s="4"/>
      <c r="Y564" s="4"/>
      <c r="Z564" s="4"/>
      <c r="AA564" s="4"/>
      <c r="AB564" s="4"/>
    </row>
    <row r="565" spans="1:28" x14ac:dyDescent="0.15">
      <c r="A565" s="4"/>
      <c r="B565" s="4"/>
      <c r="C565" s="4"/>
      <c r="D565" s="4"/>
      <c r="E565" s="19"/>
      <c r="F565" s="19"/>
      <c r="G565" s="4"/>
      <c r="H565" s="4"/>
      <c r="I565" s="4"/>
      <c r="J565" s="4"/>
      <c r="K565" s="4"/>
      <c r="L565" s="4"/>
      <c r="M565" s="4"/>
      <c r="N565" s="7"/>
      <c r="O565" s="4"/>
      <c r="R565" s="4"/>
      <c r="S565" s="4"/>
      <c r="T565" s="4"/>
      <c r="U565" s="4"/>
      <c r="V565" s="4"/>
      <c r="W565" s="4"/>
      <c r="X565" s="4"/>
      <c r="Y565" s="4"/>
      <c r="Z565" s="4"/>
      <c r="AA565" s="4"/>
      <c r="AB565" s="4"/>
    </row>
    <row r="566" spans="1:28" x14ac:dyDescent="0.15">
      <c r="A566" s="4"/>
      <c r="B566" s="4"/>
      <c r="C566" s="4"/>
      <c r="D566" s="4"/>
      <c r="E566" s="19"/>
      <c r="F566" s="19"/>
      <c r="G566" s="4"/>
      <c r="H566" s="4"/>
      <c r="I566" s="4"/>
      <c r="J566" s="4"/>
      <c r="K566" s="4"/>
      <c r="L566" s="4"/>
      <c r="M566" s="4"/>
      <c r="N566" s="7"/>
      <c r="O566" s="4"/>
      <c r="R566" s="4"/>
      <c r="S566" s="4"/>
      <c r="T566" s="4"/>
      <c r="U566" s="4"/>
      <c r="V566" s="4"/>
      <c r="W566" s="4"/>
      <c r="X566" s="4"/>
      <c r="Y566" s="4"/>
      <c r="Z566" s="4"/>
      <c r="AA566" s="4"/>
      <c r="AB566" s="4"/>
    </row>
    <row r="567" spans="1:28" x14ac:dyDescent="0.15">
      <c r="A567" s="4"/>
      <c r="B567" s="4"/>
      <c r="C567" s="4"/>
      <c r="D567" s="4"/>
      <c r="E567" s="19"/>
      <c r="F567" s="19"/>
      <c r="G567" s="4"/>
      <c r="H567" s="4"/>
      <c r="I567" s="4"/>
      <c r="J567" s="4"/>
      <c r="K567" s="4"/>
      <c r="L567" s="4"/>
      <c r="M567" s="4"/>
      <c r="N567" s="7"/>
      <c r="O567" s="4"/>
      <c r="R567" s="4"/>
      <c r="S567" s="4"/>
      <c r="T567" s="4"/>
      <c r="U567" s="4"/>
      <c r="V567" s="4"/>
      <c r="W567" s="4"/>
      <c r="X567" s="4"/>
      <c r="Y567" s="4"/>
      <c r="Z567" s="4"/>
      <c r="AA567" s="4"/>
      <c r="AB567" s="4"/>
    </row>
    <row r="568" spans="1:28" x14ac:dyDescent="0.15">
      <c r="A568" s="4"/>
      <c r="B568" s="4"/>
      <c r="C568" s="4"/>
      <c r="D568" s="4"/>
      <c r="E568" s="19"/>
      <c r="F568" s="19"/>
      <c r="G568" s="4"/>
      <c r="H568" s="4"/>
      <c r="I568" s="4"/>
      <c r="J568" s="4"/>
      <c r="K568" s="4"/>
      <c r="L568" s="4"/>
      <c r="M568" s="4"/>
      <c r="N568" s="7"/>
      <c r="O568" s="4"/>
      <c r="R568" s="4"/>
      <c r="S568" s="4"/>
      <c r="T568" s="4"/>
      <c r="U568" s="4"/>
      <c r="V568" s="4"/>
      <c r="W568" s="4"/>
      <c r="X568" s="4"/>
      <c r="Y568" s="4"/>
      <c r="Z568" s="4"/>
      <c r="AA568" s="4"/>
      <c r="AB568" s="4"/>
    </row>
    <row r="569" spans="1:28" x14ac:dyDescent="0.15">
      <c r="A569" s="4"/>
      <c r="B569" s="4"/>
      <c r="C569" s="4"/>
      <c r="D569" s="4"/>
      <c r="E569" s="19"/>
      <c r="F569" s="19"/>
      <c r="G569" s="4"/>
      <c r="H569" s="4"/>
      <c r="I569" s="4"/>
      <c r="J569" s="4"/>
      <c r="K569" s="4"/>
      <c r="L569" s="4"/>
      <c r="M569" s="4"/>
      <c r="N569" s="7"/>
      <c r="O569" s="4"/>
      <c r="R569" s="4"/>
      <c r="S569" s="4"/>
      <c r="T569" s="4"/>
      <c r="U569" s="4"/>
      <c r="V569" s="4"/>
      <c r="W569" s="4"/>
      <c r="X569" s="4"/>
      <c r="Y569" s="4"/>
      <c r="Z569" s="4"/>
      <c r="AA569" s="4"/>
      <c r="AB569" s="4"/>
    </row>
    <row r="570" spans="1:28" x14ac:dyDescent="0.15">
      <c r="A570" s="4"/>
      <c r="B570" s="4"/>
      <c r="C570" s="4"/>
      <c r="D570" s="4"/>
      <c r="E570" s="19"/>
      <c r="F570" s="19"/>
      <c r="G570" s="4"/>
      <c r="H570" s="4"/>
      <c r="I570" s="4"/>
      <c r="J570" s="4"/>
      <c r="K570" s="4"/>
      <c r="L570" s="4"/>
      <c r="M570" s="4"/>
      <c r="N570" s="7"/>
      <c r="O570" s="4"/>
      <c r="R570" s="4"/>
      <c r="S570" s="4"/>
      <c r="T570" s="4"/>
      <c r="U570" s="4"/>
      <c r="V570" s="4"/>
      <c r="W570" s="4"/>
      <c r="X570" s="4"/>
      <c r="Y570" s="4"/>
      <c r="Z570" s="4"/>
      <c r="AA570" s="4"/>
      <c r="AB570" s="4"/>
    </row>
    <row r="571" spans="1:28" x14ac:dyDescent="0.15">
      <c r="A571" s="4"/>
      <c r="B571" s="4"/>
      <c r="C571" s="4"/>
      <c r="D571" s="4"/>
      <c r="E571" s="19"/>
      <c r="F571" s="19"/>
      <c r="G571" s="4"/>
      <c r="H571" s="4"/>
      <c r="I571" s="4"/>
      <c r="J571" s="4"/>
      <c r="K571" s="4"/>
      <c r="L571" s="4"/>
      <c r="M571" s="4"/>
      <c r="N571" s="7"/>
      <c r="O571" s="4"/>
      <c r="R571" s="4"/>
      <c r="S571" s="4"/>
      <c r="T571" s="4"/>
      <c r="U571" s="4"/>
      <c r="V571" s="4"/>
      <c r="W571" s="4"/>
      <c r="X571" s="4"/>
      <c r="Y571" s="4"/>
      <c r="Z571" s="4"/>
      <c r="AA571" s="4"/>
      <c r="AB571" s="4"/>
    </row>
    <row r="572" spans="1:28" x14ac:dyDescent="0.15">
      <c r="A572" s="4"/>
      <c r="B572" s="4"/>
      <c r="C572" s="4"/>
      <c r="D572" s="4"/>
      <c r="E572" s="19"/>
      <c r="F572" s="19"/>
      <c r="G572" s="4"/>
      <c r="H572" s="4"/>
      <c r="I572" s="4"/>
      <c r="J572" s="4"/>
      <c r="K572" s="4"/>
      <c r="L572" s="4"/>
      <c r="M572" s="4"/>
      <c r="N572" s="7"/>
      <c r="O572" s="4"/>
      <c r="R572" s="4"/>
      <c r="S572" s="4"/>
      <c r="T572" s="4"/>
      <c r="U572" s="4"/>
      <c r="V572" s="4"/>
      <c r="W572" s="4"/>
      <c r="X572" s="4"/>
      <c r="Y572" s="4"/>
      <c r="Z572" s="4"/>
      <c r="AA572" s="4"/>
      <c r="AB572" s="4"/>
    </row>
    <row r="573" spans="1:28" x14ac:dyDescent="0.15">
      <c r="A573" s="4"/>
      <c r="B573" s="4"/>
      <c r="C573" s="4"/>
      <c r="D573" s="4"/>
      <c r="E573" s="19"/>
      <c r="F573" s="19"/>
      <c r="G573" s="4"/>
      <c r="H573" s="4"/>
      <c r="I573" s="4"/>
      <c r="J573" s="4"/>
      <c r="K573" s="4"/>
      <c r="L573" s="4"/>
      <c r="M573" s="4"/>
      <c r="N573" s="7"/>
      <c r="O573" s="4"/>
      <c r="R573" s="4"/>
      <c r="S573" s="4"/>
      <c r="T573" s="4"/>
      <c r="U573" s="4"/>
      <c r="V573" s="4"/>
      <c r="W573" s="4"/>
      <c r="X573" s="4"/>
      <c r="Y573" s="4"/>
      <c r="Z573" s="4"/>
      <c r="AA573" s="4"/>
      <c r="AB573" s="4"/>
    </row>
    <row r="574" spans="1:28" x14ac:dyDescent="0.15">
      <c r="A574" s="4"/>
      <c r="B574" s="4"/>
      <c r="C574" s="4"/>
      <c r="D574" s="4"/>
      <c r="E574" s="19"/>
      <c r="F574" s="19"/>
      <c r="G574" s="4"/>
      <c r="H574" s="4"/>
      <c r="I574" s="4"/>
      <c r="J574" s="4"/>
      <c r="K574" s="4"/>
      <c r="L574" s="4"/>
      <c r="M574" s="4"/>
      <c r="N574" s="7"/>
      <c r="O574" s="4"/>
      <c r="R574" s="4"/>
      <c r="S574" s="4"/>
      <c r="T574" s="4"/>
      <c r="U574" s="4"/>
      <c r="V574" s="4"/>
      <c r="W574" s="4"/>
      <c r="X574" s="4"/>
      <c r="Y574" s="4"/>
      <c r="Z574" s="4"/>
      <c r="AA574" s="4"/>
      <c r="AB574" s="4"/>
    </row>
    <row r="575" spans="1:28" x14ac:dyDescent="0.15">
      <c r="A575" s="4"/>
      <c r="B575" s="4"/>
      <c r="C575" s="4"/>
      <c r="D575" s="4"/>
      <c r="E575" s="19"/>
      <c r="F575" s="19"/>
      <c r="G575" s="4"/>
      <c r="H575" s="4"/>
      <c r="I575" s="4"/>
      <c r="J575" s="4"/>
      <c r="K575" s="4"/>
      <c r="L575" s="4"/>
      <c r="M575" s="4"/>
      <c r="N575" s="7"/>
      <c r="O575" s="4"/>
      <c r="R575" s="4"/>
      <c r="S575" s="4"/>
      <c r="T575" s="4"/>
      <c r="U575" s="4"/>
      <c r="V575" s="4"/>
      <c r="W575" s="4"/>
      <c r="X575" s="4"/>
      <c r="Y575" s="4"/>
      <c r="Z575" s="4"/>
      <c r="AA575" s="4"/>
      <c r="AB575" s="4"/>
    </row>
    <row r="576" spans="1:28" x14ac:dyDescent="0.15">
      <c r="A576" s="4"/>
      <c r="B576" s="4"/>
      <c r="C576" s="4"/>
      <c r="D576" s="4"/>
      <c r="E576" s="19"/>
      <c r="F576" s="19"/>
      <c r="G576" s="4"/>
      <c r="H576" s="4"/>
      <c r="I576" s="4"/>
      <c r="J576" s="4"/>
      <c r="K576" s="4"/>
      <c r="L576" s="4"/>
      <c r="M576" s="4"/>
      <c r="N576" s="7"/>
      <c r="O576" s="4"/>
      <c r="R576" s="4"/>
      <c r="S576" s="4"/>
      <c r="T576" s="4"/>
      <c r="U576" s="4"/>
      <c r="V576" s="4"/>
      <c r="W576" s="4"/>
      <c r="X576" s="4"/>
      <c r="Y576" s="4"/>
      <c r="Z576" s="4"/>
      <c r="AA576" s="4"/>
      <c r="AB576" s="4"/>
    </row>
    <row r="577" spans="1:28" x14ac:dyDescent="0.15">
      <c r="A577" s="4"/>
      <c r="B577" s="4"/>
      <c r="C577" s="4"/>
      <c r="D577" s="4"/>
      <c r="E577" s="19"/>
      <c r="F577" s="19"/>
      <c r="G577" s="4"/>
      <c r="H577" s="4"/>
      <c r="I577" s="4"/>
      <c r="J577" s="4"/>
      <c r="K577" s="4"/>
      <c r="L577" s="4"/>
      <c r="M577" s="4"/>
      <c r="N577" s="7"/>
      <c r="O577" s="4"/>
      <c r="R577" s="4"/>
      <c r="S577" s="4"/>
      <c r="T577" s="4"/>
      <c r="U577" s="4"/>
      <c r="V577" s="4"/>
      <c r="W577" s="4"/>
      <c r="X577" s="4"/>
      <c r="Y577" s="4"/>
      <c r="Z577" s="4"/>
      <c r="AA577" s="4"/>
      <c r="AB577" s="4"/>
    </row>
    <row r="578" spans="1:28" x14ac:dyDescent="0.15">
      <c r="A578" s="4"/>
      <c r="B578" s="4"/>
      <c r="C578" s="4"/>
      <c r="D578" s="4"/>
      <c r="E578" s="19"/>
      <c r="F578" s="19"/>
      <c r="G578" s="4"/>
      <c r="H578" s="4"/>
      <c r="I578" s="4"/>
      <c r="J578" s="4"/>
      <c r="K578" s="4"/>
      <c r="L578" s="4"/>
      <c r="M578" s="4"/>
      <c r="N578" s="7"/>
      <c r="O578" s="4"/>
      <c r="R578" s="4"/>
      <c r="S578" s="4"/>
      <c r="T578" s="4"/>
      <c r="U578" s="4"/>
      <c r="V578" s="4"/>
      <c r="W578" s="4"/>
      <c r="X578" s="4"/>
      <c r="Y578" s="4"/>
      <c r="Z578" s="4"/>
      <c r="AA578" s="4"/>
      <c r="AB578" s="4"/>
    </row>
    <row r="579" spans="1:28" x14ac:dyDescent="0.15">
      <c r="A579" s="4"/>
      <c r="B579" s="4"/>
      <c r="C579" s="4"/>
      <c r="D579" s="4"/>
      <c r="E579" s="19"/>
      <c r="F579" s="19"/>
      <c r="G579" s="4"/>
      <c r="H579" s="4"/>
      <c r="I579" s="4"/>
      <c r="J579" s="4"/>
      <c r="K579" s="4"/>
      <c r="L579" s="4"/>
      <c r="M579" s="4"/>
      <c r="N579" s="7"/>
      <c r="O579" s="4"/>
      <c r="R579" s="4"/>
      <c r="S579" s="4"/>
      <c r="T579" s="4"/>
      <c r="U579" s="4"/>
      <c r="V579" s="4"/>
      <c r="W579" s="4"/>
      <c r="X579" s="4"/>
      <c r="Y579" s="4"/>
      <c r="Z579" s="4"/>
      <c r="AA579" s="4"/>
      <c r="AB579" s="4"/>
    </row>
    <row r="580" spans="1:28" x14ac:dyDescent="0.15">
      <c r="A580" s="4"/>
      <c r="B580" s="4"/>
      <c r="C580" s="4"/>
      <c r="D580" s="4"/>
      <c r="E580" s="19"/>
      <c r="F580" s="19"/>
      <c r="G580" s="4"/>
      <c r="H580" s="4"/>
      <c r="I580" s="4"/>
      <c r="J580" s="4"/>
      <c r="K580" s="4"/>
      <c r="L580" s="4"/>
      <c r="M580" s="4"/>
      <c r="N580" s="7"/>
      <c r="O580" s="4"/>
      <c r="R580" s="4"/>
      <c r="S580" s="4"/>
      <c r="T580" s="4"/>
      <c r="U580" s="4"/>
      <c r="V580" s="4"/>
      <c r="W580" s="4"/>
      <c r="X580" s="4"/>
      <c r="Y580" s="4"/>
      <c r="Z580" s="4"/>
      <c r="AA580" s="4"/>
      <c r="AB580" s="4"/>
    </row>
    <row r="581" spans="1:28" x14ac:dyDescent="0.15">
      <c r="A581" s="4"/>
      <c r="B581" s="4"/>
      <c r="C581" s="4"/>
      <c r="D581" s="4"/>
      <c r="E581" s="19"/>
      <c r="F581" s="19"/>
      <c r="G581" s="4"/>
      <c r="H581" s="4"/>
      <c r="I581" s="4"/>
      <c r="J581" s="4"/>
      <c r="K581" s="4"/>
      <c r="L581" s="4"/>
      <c r="M581" s="4"/>
      <c r="N581" s="7"/>
      <c r="O581" s="4"/>
      <c r="R581" s="4"/>
      <c r="S581" s="4"/>
      <c r="T581" s="4"/>
      <c r="U581" s="4"/>
      <c r="V581" s="4"/>
      <c r="W581" s="4"/>
      <c r="X581" s="4"/>
      <c r="Y581" s="4"/>
      <c r="Z581" s="4"/>
      <c r="AA581" s="4"/>
      <c r="AB581" s="4"/>
    </row>
    <row r="582" spans="1:28" x14ac:dyDescent="0.15">
      <c r="A582" s="4"/>
      <c r="B582" s="4"/>
      <c r="C582" s="4"/>
      <c r="D582" s="4"/>
      <c r="E582" s="19"/>
      <c r="F582" s="19"/>
      <c r="G582" s="4"/>
      <c r="H582" s="4"/>
      <c r="I582" s="4"/>
      <c r="J582" s="4"/>
      <c r="K582" s="4"/>
      <c r="L582" s="4"/>
      <c r="M582" s="4"/>
      <c r="N582" s="7"/>
      <c r="O582" s="4"/>
      <c r="R582" s="4"/>
      <c r="S582" s="4"/>
      <c r="T582" s="4"/>
      <c r="U582" s="4"/>
      <c r="V582" s="4"/>
      <c r="W582" s="4"/>
      <c r="X582" s="4"/>
      <c r="Y582" s="4"/>
      <c r="Z582" s="4"/>
      <c r="AA582" s="4"/>
      <c r="AB582" s="4"/>
    </row>
    <row r="583" spans="1:28" x14ac:dyDescent="0.15">
      <c r="A583" s="4"/>
      <c r="B583" s="4"/>
      <c r="C583" s="4"/>
      <c r="D583" s="4"/>
      <c r="E583" s="19"/>
      <c r="F583" s="19"/>
      <c r="G583" s="4"/>
      <c r="H583" s="4"/>
      <c r="I583" s="4"/>
      <c r="J583" s="4"/>
      <c r="K583" s="4"/>
      <c r="L583" s="4"/>
      <c r="M583" s="4"/>
      <c r="N583" s="7"/>
      <c r="O583" s="4"/>
      <c r="R583" s="4"/>
      <c r="S583" s="4"/>
      <c r="T583" s="4"/>
      <c r="U583" s="4"/>
      <c r="V583" s="4"/>
      <c r="W583" s="4"/>
      <c r="X583" s="4"/>
      <c r="Y583" s="4"/>
      <c r="Z583" s="4"/>
      <c r="AA583" s="4"/>
      <c r="AB583" s="4"/>
    </row>
    <row r="584" spans="1:28" x14ac:dyDescent="0.15">
      <c r="A584" s="4"/>
      <c r="B584" s="4"/>
      <c r="C584" s="4"/>
      <c r="D584" s="4"/>
      <c r="E584" s="19"/>
      <c r="F584" s="19"/>
      <c r="G584" s="4"/>
      <c r="H584" s="4"/>
      <c r="I584" s="4"/>
      <c r="J584" s="4"/>
      <c r="K584" s="4"/>
      <c r="L584" s="4"/>
      <c r="M584" s="4"/>
      <c r="N584" s="7"/>
      <c r="O584" s="4"/>
      <c r="R584" s="4"/>
      <c r="S584" s="4"/>
      <c r="T584" s="4"/>
      <c r="U584" s="4"/>
      <c r="V584" s="4"/>
      <c r="W584" s="4"/>
      <c r="X584" s="4"/>
      <c r="Y584" s="4"/>
      <c r="Z584" s="4"/>
      <c r="AA584" s="4"/>
      <c r="AB584" s="4"/>
    </row>
    <row r="585" spans="1:28" x14ac:dyDescent="0.15">
      <c r="A585" s="4"/>
      <c r="B585" s="4"/>
      <c r="C585" s="4"/>
      <c r="D585" s="4"/>
      <c r="E585" s="19"/>
      <c r="F585" s="19"/>
      <c r="G585" s="4"/>
      <c r="H585" s="4"/>
      <c r="I585" s="4"/>
      <c r="J585" s="4"/>
      <c r="K585" s="4"/>
      <c r="L585" s="4"/>
      <c r="M585" s="4"/>
      <c r="N585" s="7"/>
      <c r="O585" s="4"/>
      <c r="R585" s="4"/>
      <c r="S585" s="4"/>
      <c r="T585" s="4"/>
      <c r="U585" s="4"/>
      <c r="V585" s="4"/>
      <c r="W585" s="4"/>
      <c r="X585" s="4"/>
      <c r="Y585" s="4"/>
      <c r="Z585" s="4"/>
      <c r="AA585" s="4"/>
      <c r="AB585" s="4"/>
    </row>
    <row r="586" spans="1:28" x14ac:dyDescent="0.15">
      <c r="A586" s="4"/>
      <c r="B586" s="4"/>
      <c r="C586" s="4"/>
      <c r="D586" s="4"/>
      <c r="E586" s="19"/>
      <c r="F586" s="19"/>
      <c r="G586" s="4"/>
      <c r="H586" s="4"/>
      <c r="I586" s="4"/>
      <c r="J586" s="4"/>
      <c r="K586" s="4"/>
      <c r="L586" s="4"/>
      <c r="M586" s="4"/>
      <c r="N586" s="7"/>
      <c r="O586" s="4"/>
      <c r="R586" s="4"/>
      <c r="S586" s="4"/>
      <c r="T586" s="4"/>
      <c r="U586" s="4"/>
      <c r="V586" s="4"/>
      <c r="W586" s="4"/>
      <c r="X586" s="4"/>
      <c r="Y586" s="4"/>
      <c r="Z586" s="4"/>
      <c r="AA586" s="4"/>
      <c r="AB586" s="4"/>
    </row>
    <row r="587" spans="1:28" x14ac:dyDescent="0.15">
      <c r="A587" s="4"/>
      <c r="B587" s="4"/>
      <c r="C587" s="4"/>
      <c r="D587" s="4"/>
      <c r="E587" s="19"/>
      <c r="F587" s="19"/>
      <c r="G587" s="4"/>
      <c r="H587" s="4"/>
      <c r="I587" s="4"/>
      <c r="J587" s="4"/>
      <c r="K587" s="4"/>
      <c r="L587" s="4"/>
      <c r="M587" s="4"/>
      <c r="N587" s="7"/>
      <c r="O587" s="4"/>
      <c r="R587" s="4"/>
      <c r="S587" s="4"/>
      <c r="T587" s="4"/>
      <c r="U587" s="4"/>
      <c r="V587" s="4"/>
      <c r="W587" s="4"/>
      <c r="X587" s="4"/>
      <c r="Y587" s="4"/>
      <c r="Z587" s="4"/>
      <c r="AA587" s="4"/>
      <c r="AB587" s="4"/>
    </row>
    <row r="588" spans="1:28" x14ac:dyDescent="0.15">
      <c r="A588" s="4"/>
      <c r="B588" s="4"/>
      <c r="C588" s="4"/>
      <c r="D588" s="4"/>
      <c r="E588" s="19"/>
      <c r="F588" s="19"/>
      <c r="G588" s="4"/>
      <c r="H588" s="4"/>
      <c r="I588" s="4"/>
      <c r="J588" s="4"/>
      <c r="K588" s="4"/>
      <c r="L588" s="4"/>
      <c r="M588" s="4"/>
      <c r="N588" s="7"/>
      <c r="O588" s="4"/>
      <c r="R588" s="4"/>
      <c r="S588" s="4"/>
      <c r="T588" s="4"/>
      <c r="U588" s="4"/>
      <c r="V588" s="4"/>
      <c r="W588" s="4"/>
      <c r="X588" s="4"/>
      <c r="Y588" s="4"/>
      <c r="Z588" s="4"/>
      <c r="AA588" s="4"/>
      <c r="AB588" s="4"/>
    </row>
    <row r="589" spans="1:28" x14ac:dyDescent="0.15">
      <c r="A589" s="4"/>
      <c r="B589" s="4"/>
      <c r="C589" s="4"/>
      <c r="D589" s="4"/>
      <c r="E589" s="19"/>
      <c r="F589" s="19"/>
      <c r="G589" s="4"/>
      <c r="H589" s="4"/>
      <c r="I589" s="4"/>
      <c r="J589" s="4"/>
      <c r="K589" s="4"/>
      <c r="L589" s="4"/>
      <c r="M589" s="4"/>
      <c r="N589" s="7"/>
      <c r="O589" s="4"/>
      <c r="R589" s="4"/>
      <c r="S589" s="4"/>
      <c r="T589" s="4"/>
      <c r="U589" s="4"/>
      <c r="V589" s="4"/>
      <c r="W589" s="4"/>
      <c r="X589" s="4"/>
      <c r="Y589" s="4"/>
      <c r="Z589" s="4"/>
      <c r="AA589" s="4"/>
      <c r="AB589" s="4"/>
    </row>
    <row r="590" spans="1:28" x14ac:dyDescent="0.15">
      <c r="A590" s="4"/>
      <c r="B590" s="4"/>
      <c r="C590" s="4"/>
      <c r="D590" s="4"/>
      <c r="E590" s="19"/>
      <c r="F590" s="19"/>
      <c r="G590" s="4"/>
      <c r="H590" s="4"/>
      <c r="I590" s="4"/>
      <c r="J590" s="4"/>
      <c r="K590" s="4"/>
      <c r="L590" s="4"/>
      <c r="M590" s="4"/>
      <c r="N590" s="7"/>
      <c r="O590" s="4"/>
      <c r="R590" s="4"/>
      <c r="S590" s="4"/>
      <c r="T590" s="4"/>
      <c r="U590" s="4"/>
      <c r="V590" s="4"/>
      <c r="W590" s="4"/>
      <c r="X590" s="4"/>
      <c r="Y590" s="4"/>
      <c r="Z590" s="4"/>
      <c r="AA590" s="4"/>
      <c r="AB590" s="4"/>
    </row>
    <row r="591" spans="1:28" x14ac:dyDescent="0.15">
      <c r="A591" s="4"/>
      <c r="B591" s="4"/>
      <c r="C591" s="4"/>
      <c r="D591" s="4"/>
      <c r="E591" s="19"/>
      <c r="F591" s="19"/>
      <c r="G591" s="4"/>
      <c r="H591" s="4"/>
      <c r="I591" s="4"/>
      <c r="J591" s="4"/>
      <c r="K591" s="4"/>
      <c r="L591" s="4"/>
      <c r="M591" s="4"/>
      <c r="N591" s="7"/>
      <c r="O591" s="4"/>
      <c r="R591" s="4"/>
      <c r="S591" s="4"/>
      <c r="T591" s="4"/>
      <c r="U591" s="4"/>
      <c r="V591" s="4"/>
      <c r="W591" s="4"/>
      <c r="X591" s="4"/>
      <c r="Y591" s="4"/>
      <c r="Z591" s="4"/>
      <c r="AA591" s="4"/>
      <c r="AB591" s="4"/>
    </row>
    <row r="592" spans="1:28" x14ac:dyDescent="0.15">
      <c r="A592" s="4"/>
      <c r="B592" s="4"/>
      <c r="C592" s="4"/>
      <c r="D592" s="4"/>
      <c r="E592" s="19"/>
      <c r="F592" s="19"/>
      <c r="G592" s="4"/>
      <c r="H592" s="4"/>
      <c r="I592" s="4"/>
      <c r="J592" s="4"/>
      <c r="K592" s="4"/>
      <c r="L592" s="4"/>
      <c r="M592" s="4"/>
      <c r="N592" s="7"/>
      <c r="O592" s="4"/>
      <c r="R592" s="4"/>
      <c r="S592" s="4"/>
      <c r="T592" s="4"/>
      <c r="U592" s="4"/>
      <c r="V592" s="4"/>
      <c r="W592" s="4"/>
      <c r="X592" s="4"/>
      <c r="Y592" s="4"/>
      <c r="Z592" s="4"/>
      <c r="AA592" s="4"/>
      <c r="AB592" s="4"/>
    </row>
    <row r="593" spans="1:28" x14ac:dyDescent="0.15">
      <c r="A593" s="4"/>
      <c r="B593" s="4"/>
      <c r="C593" s="4"/>
      <c r="D593" s="4"/>
      <c r="E593" s="19"/>
      <c r="F593" s="19"/>
      <c r="G593" s="4"/>
      <c r="H593" s="4"/>
      <c r="I593" s="4"/>
      <c r="J593" s="4"/>
      <c r="K593" s="4"/>
      <c r="L593" s="4"/>
      <c r="M593" s="4"/>
      <c r="N593" s="7"/>
      <c r="O593" s="4"/>
      <c r="R593" s="4"/>
      <c r="S593" s="4"/>
      <c r="T593" s="4"/>
      <c r="U593" s="4"/>
      <c r="V593" s="4"/>
      <c r="W593" s="4"/>
      <c r="X593" s="4"/>
      <c r="Y593" s="4"/>
      <c r="Z593" s="4"/>
      <c r="AA593" s="4"/>
      <c r="AB593" s="4"/>
    </row>
    <row r="594" spans="1:28" x14ac:dyDescent="0.15">
      <c r="A594" s="4"/>
      <c r="B594" s="4"/>
      <c r="C594" s="4"/>
      <c r="D594" s="4"/>
      <c r="E594" s="19"/>
      <c r="F594" s="19"/>
      <c r="G594" s="4"/>
      <c r="H594" s="4"/>
      <c r="I594" s="4"/>
      <c r="J594" s="4"/>
      <c r="K594" s="4"/>
      <c r="L594" s="4"/>
      <c r="M594" s="4"/>
      <c r="N594" s="7"/>
      <c r="O594" s="4"/>
      <c r="R594" s="4"/>
      <c r="S594" s="4"/>
      <c r="T594" s="4"/>
      <c r="U594" s="4"/>
      <c r="V594" s="4"/>
      <c r="W594" s="4"/>
      <c r="X594" s="4"/>
      <c r="Y594" s="4"/>
      <c r="Z594" s="4"/>
      <c r="AA594" s="4"/>
      <c r="AB594" s="4"/>
    </row>
    <row r="595" spans="1:28" x14ac:dyDescent="0.15">
      <c r="A595" s="4"/>
      <c r="B595" s="4"/>
      <c r="C595" s="4"/>
      <c r="D595" s="4"/>
      <c r="E595" s="19"/>
      <c r="F595" s="19"/>
      <c r="G595" s="4"/>
      <c r="H595" s="4"/>
      <c r="I595" s="4"/>
      <c r="J595" s="4"/>
      <c r="K595" s="4"/>
      <c r="L595" s="4"/>
      <c r="M595" s="4"/>
      <c r="N595" s="7"/>
      <c r="O595" s="4"/>
      <c r="R595" s="4"/>
      <c r="S595" s="4"/>
      <c r="T595" s="4"/>
      <c r="U595" s="4"/>
      <c r="V595" s="4"/>
      <c r="W595" s="4"/>
      <c r="X595" s="4"/>
      <c r="Y595" s="4"/>
      <c r="Z595" s="4"/>
      <c r="AA595" s="4"/>
      <c r="AB595" s="4"/>
    </row>
    <row r="596" spans="1:28" x14ac:dyDescent="0.15">
      <c r="A596" s="4"/>
      <c r="B596" s="4"/>
      <c r="C596" s="4"/>
      <c r="D596" s="4"/>
      <c r="E596" s="19"/>
      <c r="F596" s="19"/>
      <c r="G596" s="4"/>
      <c r="H596" s="4"/>
      <c r="I596" s="4"/>
      <c r="J596" s="4"/>
      <c r="K596" s="4"/>
      <c r="L596" s="4"/>
      <c r="M596" s="4"/>
      <c r="N596" s="7"/>
      <c r="O596" s="4"/>
      <c r="R596" s="4"/>
      <c r="S596" s="4"/>
      <c r="T596" s="4"/>
      <c r="U596" s="4"/>
      <c r="V596" s="4"/>
      <c r="W596" s="4"/>
      <c r="X596" s="4"/>
      <c r="Y596" s="4"/>
      <c r="Z596" s="4"/>
      <c r="AA596" s="4"/>
      <c r="AB596" s="4"/>
    </row>
    <row r="597" spans="1:28" x14ac:dyDescent="0.15">
      <c r="A597" s="4"/>
      <c r="B597" s="4"/>
      <c r="C597" s="4"/>
      <c r="D597" s="4"/>
      <c r="E597" s="19"/>
      <c r="F597" s="19"/>
      <c r="G597" s="4"/>
      <c r="H597" s="4"/>
      <c r="I597" s="4"/>
      <c r="J597" s="4"/>
      <c r="K597" s="4"/>
      <c r="L597" s="4"/>
      <c r="M597" s="4"/>
      <c r="N597" s="7"/>
      <c r="O597" s="4"/>
      <c r="R597" s="4"/>
      <c r="S597" s="4"/>
      <c r="T597" s="4"/>
      <c r="U597" s="4"/>
      <c r="V597" s="4"/>
      <c r="W597" s="4"/>
      <c r="X597" s="4"/>
      <c r="Y597" s="4"/>
      <c r="Z597" s="4"/>
      <c r="AA597" s="4"/>
      <c r="AB597" s="4"/>
    </row>
    <row r="598" spans="1:28" x14ac:dyDescent="0.15">
      <c r="A598" s="4"/>
      <c r="B598" s="4"/>
      <c r="C598" s="4"/>
      <c r="D598" s="4"/>
      <c r="E598" s="19"/>
      <c r="F598" s="19"/>
      <c r="G598" s="4"/>
      <c r="H598" s="4"/>
      <c r="I598" s="4"/>
      <c r="J598" s="4"/>
      <c r="K598" s="4"/>
      <c r="L598" s="4"/>
      <c r="M598" s="4"/>
      <c r="N598" s="7"/>
      <c r="O598" s="4"/>
      <c r="R598" s="4"/>
      <c r="S598" s="4"/>
      <c r="T598" s="4"/>
      <c r="U598" s="4"/>
      <c r="V598" s="4"/>
      <c r="W598" s="4"/>
      <c r="X598" s="4"/>
      <c r="Y598" s="4"/>
      <c r="Z598" s="4"/>
      <c r="AA598" s="4"/>
      <c r="AB598" s="4"/>
    </row>
    <row r="599" spans="1:28" x14ac:dyDescent="0.15">
      <c r="A599" s="4"/>
      <c r="B599" s="4"/>
      <c r="C599" s="4"/>
      <c r="D599" s="4"/>
      <c r="E599" s="19"/>
      <c r="F599" s="19"/>
      <c r="G599" s="4"/>
      <c r="H599" s="4"/>
      <c r="I599" s="4"/>
      <c r="J599" s="4"/>
      <c r="K599" s="4"/>
      <c r="L599" s="4"/>
      <c r="M599" s="4"/>
      <c r="N599" s="7"/>
      <c r="O599" s="4"/>
      <c r="R599" s="4"/>
      <c r="S599" s="4"/>
      <c r="T599" s="4"/>
      <c r="U599" s="4"/>
      <c r="V599" s="4"/>
      <c r="W599" s="4"/>
      <c r="X599" s="4"/>
      <c r="Y599" s="4"/>
      <c r="Z599" s="4"/>
      <c r="AA599" s="4"/>
      <c r="AB599" s="4"/>
    </row>
    <row r="600" spans="1:28" x14ac:dyDescent="0.15">
      <c r="A600" s="4"/>
      <c r="B600" s="4"/>
      <c r="C600" s="4"/>
      <c r="D600" s="4"/>
      <c r="E600" s="19"/>
      <c r="F600" s="19"/>
      <c r="G600" s="4"/>
      <c r="H600" s="4"/>
      <c r="I600" s="4"/>
      <c r="J600" s="4"/>
      <c r="K600" s="4"/>
      <c r="L600" s="4"/>
      <c r="M600" s="4"/>
      <c r="N600" s="7"/>
      <c r="O600" s="4"/>
      <c r="R600" s="4"/>
      <c r="S600" s="4"/>
      <c r="T600" s="4"/>
      <c r="U600" s="4"/>
      <c r="V600" s="4"/>
      <c r="W600" s="4"/>
      <c r="X600" s="4"/>
      <c r="Y600" s="4"/>
      <c r="Z600" s="4"/>
      <c r="AA600" s="4"/>
      <c r="AB600" s="4"/>
    </row>
    <row r="601" spans="1:28" x14ac:dyDescent="0.15">
      <c r="A601" s="4"/>
      <c r="B601" s="4"/>
      <c r="C601" s="4"/>
      <c r="D601" s="4"/>
      <c r="E601" s="19"/>
      <c r="F601" s="19"/>
      <c r="G601" s="4"/>
      <c r="H601" s="4"/>
      <c r="I601" s="4"/>
      <c r="J601" s="4"/>
      <c r="K601" s="4"/>
      <c r="L601" s="4"/>
      <c r="M601" s="4"/>
      <c r="N601" s="7"/>
      <c r="O601" s="4"/>
      <c r="R601" s="4"/>
      <c r="S601" s="4"/>
      <c r="T601" s="4"/>
      <c r="U601" s="4"/>
      <c r="V601" s="4"/>
      <c r="W601" s="4"/>
      <c r="X601" s="4"/>
      <c r="Y601" s="4"/>
      <c r="Z601" s="4"/>
      <c r="AA601" s="4"/>
      <c r="AB601" s="4"/>
    </row>
    <row r="602" spans="1:28" x14ac:dyDescent="0.15">
      <c r="A602" s="4"/>
      <c r="B602" s="4"/>
      <c r="C602" s="4"/>
      <c r="D602" s="4"/>
      <c r="E602" s="19"/>
      <c r="F602" s="19"/>
      <c r="G602" s="4"/>
      <c r="H602" s="4"/>
      <c r="I602" s="4"/>
      <c r="J602" s="4"/>
      <c r="K602" s="4"/>
      <c r="L602" s="4"/>
      <c r="M602" s="4"/>
      <c r="N602" s="7"/>
      <c r="O602" s="4"/>
      <c r="R602" s="4"/>
      <c r="S602" s="4"/>
      <c r="T602" s="4"/>
      <c r="U602" s="4"/>
      <c r="V602" s="4"/>
      <c r="W602" s="4"/>
      <c r="X602" s="4"/>
      <c r="Y602" s="4"/>
      <c r="Z602" s="4"/>
      <c r="AA602" s="4"/>
      <c r="AB602" s="4"/>
    </row>
    <row r="603" spans="1:28" x14ac:dyDescent="0.15">
      <c r="A603" s="4"/>
      <c r="B603" s="4"/>
      <c r="C603" s="4"/>
      <c r="D603" s="4"/>
      <c r="E603" s="19"/>
      <c r="F603" s="19"/>
      <c r="G603" s="4"/>
      <c r="H603" s="4"/>
      <c r="I603" s="4"/>
      <c r="J603" s="4"/>
      <c r="K603" s="4"/>
      <c r="L603" s="4"/>
      <c r="M603" s="4"/>
      <c r="N603" s="7"/>
      <c r="O603" s="4"/>
      <c r="R603" s="4"/>
      <c r="S603" s="4"/>
      <c r="T603" s="4"/>
      <c r="U603" s="4"/>
      <c r="V603" s="4"/>
      <c r="W603" s="4"/>
      <c r="X603" s="4"/>
      <c r="Y603" s="4"/>
      <c r="Z603" s="4"/>
      <c r="AA603" s="4"/>
      <c r="AB603" s="4"/>
    </row>
    <row r="604" spans="1:28" x14ac:dyDescent="0.15">
      <c r="A604" s="4"/>
      <c r="B604" s="4"/>
      <c r="C604" s="4"/>
      <c r="D604" s="4"/>
      <c r="E604" s="19"/>
      <c r="F604" s="19"/>
      <c r="G604" s="4"/>
      <c r="H604" s="4"/>
      <c r="I604" s="4"/>
      <c r="J604" s="4"/>
      <c r="K604" s="4"/>
      <c r="L604" s="4"/>
      <c r="M604" s="4"/>
      <c r="N604" s="7"/>
      <c r="O604" s="4"/>
      <c r="R604" s="4"/>
      <c r="S604" s="4"/>
      <c r="T604" s="4"/>
      <c r="U604" s="4"/>
      <c r="V604" s="4"/>
      <c r="W604" s="4"/>
      <c r="X604" s="4"/>
      <c r="Y604" s="4"/>
      <c r="Z604" s="4"/>
      <c r="AA604" s="4"/>
      <c r="AB604" s="4"/>
    </row>
    <row r="605" spans="1:28" x14ac:dyDescent="0.15">
      <c r="A605" s="4"/>
      <c r="B605" s="4"/>
      <c r="C605" s="4"/>
      <c r="D605" s="4"/>
      <c r="E605" s="19"/>
      <c r="F605" s="19"/>
      <c r="G605" s="4"/>
      <c r="H605" s="4"/>
      <c r="I605" s="4"/>
      <c r="J605" s="4"/>
      <c r="K605" s="4"/>
      <c r="L605" s="4"/>
      <c r="M605" s="4"/>
      <c r="N605" s="7"/>
      <c r="O605" s="4"/>
      <c r="R605" s="4"/>
      <c r="S605" s="4"/>
      <c r="T605" s="4"/>
      <c r="U605" s="4"/>
      <c r="V605" s="4"/>
      <c r="W605" s="4"/>
      <c r="X605" s="4"/>
      <c r="Y605" s="4"/>
      <c r="Z605" s="4"/>
      <c r="AA605" s="4"/>
      <c r="AB605" s="4"/>
    </row>
    <row r="606" spans="1:28" x14ac:dyDescent="0.15">
      <c r="A606" s="4"/>
      <c r="B606" s="4"/>
      <c r="C606" s="4"/>
      <c r="D606" s="4"/>
      <c r="E606" s="19"/>
      <c r="F606" s="19"/>
      <c r="G606" s="4"/>
      <c r="H606" s="4"/>
      <c r="I606" s="4"/>
      <c r="J606" s="4"/>
      <c r="K606" s="4"/>
      <c r="L606" s="4"/>
      <c r="M606" s="4"/>
      <c r="N606" s="7"/>
      <c r="O606" s="4"/>
      <c r="R606" s="4"/>
      <c r="S606" s="4"/>
      <c r="T606" s="4"/>
      <c r="U606" s="4"/>
      <c r="V606" s="4"/>
      <c r="W606" s="4"/>
      <c r="X606" s="4"/>
      <c r="Y606" s="4"/>
      <c r="Z606" s="4"/>
      <c r="AA606" s="4"/>
      <c r="AB606" s="4"/>
    </row>
    <row r="607" spans="1:28" x14ac:dyDescent="0.15">
      <c r="A607" s="4"/>
      <c r="B607" s="4"/>
      <c r="C607" s="4"/>
      <c r="D607" s="4"/>
      <c r="E607" s="19"/>
      <c r="F607" s="19"/>
      <c r="G607" s="4"/>
      <c r="H607" s="4"/>
      <c r="I607" s="4"/>
      <c r="J607" s="4"/>
      <c r="K607" s="4"/>
      <c r="L607" s="4"/>
      <c r="M607" s="4"/>
      <c r="N607" s="7"/>
      <c r="O607" s="4"/>
      <c r="R607" s="4"/>
      <c r="S607" s="4"/>
      <c r="T607" s="4"/>
      <c r="U607" s="4"/>
      <c r="V607" s="4"/>
      <c r="W607" s="4"/>
      <c r="X607" s="4"/>
      <c r="Y607" s="4"/>
      <c r="Z607" s="4"/>
      <c r="AA607" s="4"/>
      <c r="AB607" s="4"/>
    </row>
    <row r="608" spans="1:28" x14ac:dyDescent="0.15">
      <c r="A608" s="4"/>
      <c r="B608" s="4"/>
      <c r="C608" s="4"/>
      <c r="D608" s="4"/>
      <c r="E608" s="19"/>
      <c r="F608" s="19"/>
      <c r="G608" s="4"/>
      <c r="H608" s="4"/>
      <c r="I608" s="4"/>
      <c r="J608" s="4"/>
      <c r="K608" s="4"/>
      <c r="L608" s="4"/>
      <c r="M608" s="4"/>
      <c r="N608" s="7"/>
      <c r="O608" s="4"/>
      <c r="R608" s="4"/>
      <c r="S608" s="4"/>
      <c r="T608" s="4"/>
      <c r="U608" s="4"/>
      <c r="V608" s="4"/>
      <c r="W608" s="4"/>
      <c r="X608" s="4"/>
      <c r="Y608" s="4"/>
      <c r="Z608" s="4"/>
      <c r="AA608" s="4"/>
      <c r="AB608" s="4"/>
    </row>
    <row r="609" spans="1:28" x14ac:dyDescent="0.15">
      <c r="A609" s="4"/>
      <c r="B609" s="4"/>
      <c r="C609" s="4"/>
      <c r="D609" s="4"/>
      <c r="E609" s="19"/>
      <c r="F609" s="19"/>
      <c r="G609" s="4"/>
      <c r="H609" s="4"/>
      <c r="I609" s="4"/>
      <c r="J609" s="4"/>
      <c r="K609" s="4"/>
      <c r="L609" s="4"/>
      <c r="M609" s="4"/>
      <c r="N609" s="7"/>
      <c r="O609" s="4"/>
      <c r="R609" s="4"/>
      <c r="S609" s="4"/>
      <c r="T609" s="4"/>
      <c r="U609" s="4"/>
      <c r="V609" s="4"/>
      <c r="W609" s="4"/>
      <c r="X609" s="4"/>
      <c r="Y609" s="4"/>
      <c r="Z609" s="4"/>
      <c r="AA609" s="4"/>
      <c r="AB609" s="4"/>
    </row>
    <row r="610" spans="1:28" x14ac:dyDescent="0.15">
      <c r="A610" s="4"/>
      <c r="B610" s="4"/>
      <c r="C610" s="4"/>
      <c r="D610" s="4"/>
      <c r="E610" s="19"/>
      <c r="F610" s="19"/>
      <c r="G610" s="4"/>
      <c r="H610" s="4"/>
      <c r="I610" s="4"/>
      <c r="J610" s="4"/>
      <c r="K610" s="4"/>
      <c r="L610" s="4"/>
      <c r="M610" s="4"/>
      <c r="N610" s="7"/>
      <c r="O610" s="4"/>
      <c r="R610" s="4"/>
      <c r="S610" s="4"/>
      <c r="T610" s="4"/>
      <c r="U610" s="4"/>
      <c r="V610" s="4"/>
      <c r="W610" s="4"/>
      <c r="X610" s="4"/>
      <c r="Y610" s="4"/>
      <c r="Z610" s="4"/>
      <c r="AA610" s="4"/>
      <c r="AB610" s="4"/>
    </row>
    <row r="611" spans="1:28" x14ac:dyDescent="0.15">
      <c r="A611" s="4"/>
      <c r="B611" s="4"/>
      <c r="C611" s="4"/>
      <c r="D611" s="4"/>
      <c r="E611" s="19"/>
      <c r="F611" s="19"/>
      <c r="G611" s="4"/>
      <c r="H611" s="4"/>
      <c r="I611" s="4"/>
      <c r="J611" s="4"/>
      <c r="K611" s="4"/>
      <c r="L611" s="4"/>
      <c r="M611" s="4"/>
      <c r="N611" s="7"/>
      <c r="O611" s="4"/>
      <c r="R611" s="4"/>
      <c r="S611" s="4"/>
      <c r="T611" s="4"/>
      <c r="U611" s="4"/>
      <c r="V611" s="4"/>
      <c r="W611" s="4"/>
      <c r="X611" s="4"/>
      <c r="Y611" s="4"/>
      <c r="Z611" s="4"/>
      <c r="AA611" s="4"/>
      <c r="AB611" s="4"/>
    </row>
    <row r="612" spans="1:28" x14ac:dyDescent="0.15">
      <c r="A612" s="4"/>
      <c r="B612" s="4"/>
      <c r="C612" s="4"/>
      <c r="D612" s="4"/>
      <c r="E612" s="19"/>
      <c r="F612" s="19"/>
      <c r="G612" s="4"/>
      <c r="H612" s="4"/>
      <c r="I612" s="4"/>
      <c r="J612" s="4"/>
      <c r="K612" s="4"/>
      <c r="L612" s="4"/>
      <c r="M612" s="4"/>
      <c r="N612" s="7"/>
      <c r="O612" s="4"/>
      <c r="R612" s="4"/>
      <c r="S612" s="4"/>
      <c r="T612" s="4"/>
      <c r="U612" s="4"/>
      <c r="V612" s="4"/>
      <c r="W612" s="4"/>
      <c r="X612" s="4"/>
      <c r="Y612" s="4"/>
      <c r="Z612" s="4"/>
      <c r="AA612" s="4"/>
      <c r="AB612" s="4"/>
    </row>
    <row r="613" spans="1:28" x14ac:dyDescent="0.15">
      <c r="A613" s="4"/>
      <c r="B613" s="4"/>
      <c r="C613" s="4"/>
      <c r="D613" s="4"/>
      <c r="E613" s="19"/>
      <c r="F613" s="19"/>
      <c r="G613" s="4"/>
      <c r="H613" s="4"/>
      <c r="I613" s="4"/>
      <c r="J613" s="4"/>
      <c r="K613" s="4"/>
      <c r="L613" s="4"/>
      <c r="M613" s="4"/>
      <c r="N613" s="7"/>
      <c r="O613" s="4"/>
      <c r="R613" s="4"/>
      <c r="S613" s="4"/>
      <c r="T613" s="4"/>
      <c r="U613" s="4"/>
      <c r="V613" s="4"/>
      <c r="W613" s="4"/>
      <c r="X613" s="4"/>
      <c r="Y613" s="4"/>
      <c r="Z613" s="4"/>
      <c r="AA613" s="4"/>
      <c r="AB613" s="4"/>
    </row>
    <row r="614" spans="1:28" x14ac:dyDescent="0.15">
      <c r="A614" s="4"/>
      <c r="B614" s="4"/>
      <c r="C614" s="4"/>
      <c r="D614" s="4"/>
      <c r="E614" s="19"/>
      <c r="F614" s="19"/>
      <c r="G614" s="4"/>
      <c r="H614" s="4"/>
      <c r="I614" s="4"/>
      <c r="J614" s="4"/>
      <c r="K614" s="4"/>
      <c r="L614" s="4"/>
      <c r="M614" s="4"/>
      <c r="N614" s="7"/>
      <c r="O614" s="4"/>
      <c r="R614" s="4"/>
      <c r="S614" s="4"/>
      <c r="T614" s="4"/>
      <c r="U614" s="4"/>
      <c r="V614" s="4"/>
      <c r="W614" s="4"/>
      <c r="X614" s="4"/>
      <c r="Y614" s="4"/>
      <c r="Z614" s="4"/>
      <c r="AA614" s="4"/>
      <c r="AB614" s="4"/>
    </row>
    <row r="615" spans="1:28" x14ac:dyDescent="0.15">
      <c r="A615" s="4"/>
      <c r="B615" s="4"/>
      <c r="C615" s="4"/>
      <c r="D615" s="4"/>
      <c r="E615" s="19"/>
      <c r="F615" s="19"/>
      <c r="G615" s="4"/>
      <c r="H615" s="4"/>
      <c r="I615" s="4"/>
      <c r="J615" s="4"/>
      <c r="K615" s="4"/>
      <c r="L615" s="4"/>
      <c r="M615" s="4"/>
      <c r="N615" s="7"/>
      <c r="O615" s="4"/>
      <c r="R615" s="4"/>
      <c r="S615" s="4"/>
      <c r="T615" s="4"/>
      <c r="U615" s="4"/>
      <c r="V615" s="4"/>
      <c r="W615" s="4"/>
      <c r="X615" s="4"/>
      <c r="Y615" s="4"/>
      <c r="Z615" s="4"/>
      <c r="AA615" s="4"/>
      <c r="AB615" s="4"/>
    </row>
    <row r="616" spans="1:28" x14ac:dyDescent="0.15">
      <c r="A616" s="4"/>
      <c r="B616" s="4"/>
      <c r="C616" s="4"/>
      <c r="D616" s="4"/>
      <c r="E616" s="19"/>
      <c r="F616" s="19"/>
      <c r="G616" s="4"/>
      <c r="H616" s="4"/>
      <c r="I616" s="4"/>
      <c r="J616" s="4"/>
      <c r="K616" s="4"/>
      <c r="L616" s="4"/>
      <c r="M616" s="4"/>
      <c r="N616" s="7"/>
      <c r="O616" s="4"/>
      <c r="R616" s="4"/>
      <c r="S616" s="4"/>
      <c r="T616" s="4"/>
      <c r="U616" s="4"/>
      <c r="V616" s="4"/>
      <c r="W616" s="4"/>
      <c r="X616" s="4"/>
      <c r="Y616" s="4"/>
      <c r="Z616" s="4"/>
      <c r="AA616" s="4"/>
      <c r="AB616" s="4"/>
    </row>
    <row r="617" spans="1:28" x14ac:dyDescent="0.15">
      <c r="A617" s="4"/>
      <c r="B617" s="4"/>
      <c r="C617" s="4"/>
      <c r="D617" s="4"/>
      <c r="E617" s="19"/>
      <c r="F617" s="19"/>
      <c r="G617" s="4"/>
      <c r="H617" s="4"/>
      <c r="I617" s="4"/>
      <c r="J617" s="4"/>
      <c r="K617" s="4"/>
      <c r="L617" s="4"/>
      <c r="M617" s="4"/>
      <c r="N617" s="7"/>
      <c r="O617" s="4"/>
      <c r="R617" s="4"/>
      <c r="S617" s="4"/>
      <c r="T617" s="4"/>
      <c r="U617" s="4"/>
      <c r="V617" s="4"/>
      <c r="W617" s="4"/>
      <c r="X617" s="4"/>
      <c r="Y617" s="4"/>
      <c r="Z617" s="4"/>
      <c r="AA617" s="4"/>
      <c r="AB617" s="4"/>
    </row>
    <row r="618" spans="1:28" x14ac:dyDescent="0.15">
      <c r="A618" s="4"/>
      <c r="B618" s="4"/>
      <c r="C618" s="4"/>
      <c r="D618" s="4"/>
      <c r="E618" s="19"/>
      <c r="F618" s="19"/>
      <c r="G618" s="4"/>
      <c r="H618" s="4"/>
      <c r="I618" s="4"/>
      <c r="J618" s="4"/>
      <c r="K618" s="4"/>
      <c r="L618" s="4"/>
      <c r="M618" s="4"/>
      <c r="N618" s="7"/>
      <c r="O618" s="4"/>
      <c r="R618" s="4"/>
      <c r="S618" s="4"/>
      <c r="T618" s="4"/>
      <c r="U618" s="4"/>
      <c r="V618" s="4"/>
      <c r="W618" s="4"/>
      <c r="X618" s="4"/>
      <c r="Y618" s="4"/>
      <c r="Z618" s="4"/>
      <c r="AA618" s="4"/>
      <c r="AB618" s="4"/>
    </row>
    <row r="619" spans="1:28" x14ac:dyDescent="0.15">
      <c r="A619" s="4"/>
      <c r="B619" s="4"/>
      <c r="C619" s="4"/>
      <c r="D619" s="4"/>
      <c r="E619" s="19"/>
      <c r="F619" s="19"/>
      <c r="G619" s="4"/>
      <c r="H619" s="4"/>
      <c r="I619" s="4"/>
      <c r="J619" s="4"/>
      <c r="K619" s="4"/>
      <c r="L619" s="4"/>
      <c r="M619" s="4"/>
      <c r="N619" s="7"/>
      <c r="O619" s="4"/>
      <c r="R619" s="4"/>
      <c r="S619" s="4"/>
      <c r="T619" s="4"/>
      <c r="U619" s="4"/>
      <c r="V619" s="4"/>
      <c r="W619" s="4"/>
      <c r="X619" s="4"/>
      <c r="Y619" s="4"/>
      <c r="Z619" s="4"/>
      <c r="AA619" s="4"/>
      <c r="AB619" s="4"/>
    </row>
    <row r="620" spans="1:28" x14ac:dyDescent="0.15">
      <c r="A620" s="4"/>
      <c r="B620" s="4"/>
      <c r="C620" s="4"/>
      <c r="D620" s="4"/>
      <c r="E620" s="19"/>
      <c r="F620" s="19"/>
      <c r="G620" s="4"/>
      <c r="H620" s="4"/>
      <c r="I620" s="4"/>
      <c r="J620" s="4"/>
      <c r="K620" s="4"/>
      <c r="L620" s="4"/>
      <c r="M620" s="4"/>
      <c r="N620" s="7"/>
      <c r="O620" s="4"/>
      <c r="R620" s="4"/>
      <c r="S620" s="4"/>
      <c r="T620" s="4"/>
      <c r="U620" s="4"/>
      <c r="V620" s="4"/>
      <c r="W620" s="4"/>
      <c r="X620" s="4"/>
      <c r="Y620" s="4"/>
      <c r="Z620" s="4"/>
      <c r="AA620" s="4"/>
      <c r="AB620" s="4"/>
    </row>
    <row r="621" spans="1:28" x14ac:dyDescent="0.15">
      <c r="A621" s="4"/>
      <c r="B621" s="4"/>
      <c r="C621" s="4"/>
      <c r="D621" s="4"/>
      <c r="E621" s="19"/>
      <c r="F621" s="19"/>
      <c r="G621" s="4"/>
      <c r="H621" s="4"/>
      <c r="I621" s="4"/>
      <c r="J621" s="4"/>
      <c r="K621" s="4"/>
      <c r="L621" s="4"/>
      <c r="M621" s="4"/>
      <c r="N621" s="7"/>
      <c r="O621" s="4"/>
      <c r="R621" s="4"/>
      <c r="S621" s="4"/>
      <c r="T621" s="4"/>
      <c r="U621" s="4"/>
      <c r="V621" s="4"/>
      <c r="W621" s="4"/>
      <c r="X621" s="4"/>
      <c r="Y621" s="4"/>
      <c r="Z621" s="4"/>
      <c r="AA621" s="4"/>
      <c r="AB621" s="4"/>
    </row>
    <row r="622" spans="1:28" x14ac:dyDescent="0.15">
      <c r="A622" s="4"/>
      <c r="B622" s="4"/>
      <c r="C622" s="4"/>
      <c r="D622" s="4"/>
      <c r="E622" s="19"/>
      <c r="F622" s="19"/>
      <c r="G622" s="4"/>
      <c r="H622" s="4"/>
      <c r="I622" s="4"/>
      <c r="J622" s="4"/>
      <c r="K622" s="4"/>
      <c r="L622" s="4"/>
      <c r="M622" s="4"/>
      <c r="N622" s="7"/>
      <c r="O622" s="4"/>
      <c r="R622" s="4"/>
      <c r="S622" s="4"/>
      <c r="T622" s="4"/>
      <c r="U622" s="4"/>
      <c r="V622" s="4"/>
      <c r="W622" s="4"/>
      <c r="X622" s="4"/>
      <c r="Y622" s="4"/>
      <c r="Z622" s="4"/>
      <c r="AA622" s="4"/>
      <c r="AB622" s="4"/>
    </row>
    <row r="623" spans="1:28" x14ac:dyDescent="0.15">
      <c r="A623" s="4"/>
      <c r="B623" s="4"/>
      <c r="C623" s="4"/>
      <c r="D623" s="4"/>
      <c r="E623" s="19"/>
      <c r="F623" s="19"/>
      <c r="G623" s="4"/>
      <c r="H623" s="4"/>
      <c r="I623" s="4"/>
      <c r="J623" s="4"/>
      <c r="K623" s="4"/>
      <c r="L623" s="4"/>
      <c r="M623" s="4"/>
      <c r="N623" s="7"/>
      <c r="O623" s="4"/>
      <c r="R623" s="4"/>
      <c r="S623" s="4"/>
      <c r="T623" s="4"/>
      <c r="U623" s="4"/>
      <c r="V623" s="4"/>
      <c r="W623" s="4"/>
      <c r="X623" s="4"/>
      <c r="Y623" s="4"/>
      <c r="Z623" s="4"/>
      <c r="AA623" s="4"/>
      <c r="AB623" s="4"/>
    </row>
    <row r="624" spans="1:28" x14ac:dyDescent="0.15">
      <c r="A624" s="4"/>
      <c r="B624" s="4"/>
      <c r="C624" s="4"/>
      <c r="D624" s="4"/>
      <c r="E624" s="19"/>
      <c r="F624" s="19"/>
      <c r="G624" s="4"/>
      <c r="H624" s="4"/>
      <c r="I624" s="4"/>
      <c r="J624" s="4"/>
      <c r="K624" s="4"/>
      <c r="L624" s="4"/>
      <c r="M624" s="4"/>
      <c r="N624" s="7"/>
      <c r="O624" s="4"/>
      <c r="R624" s="4"/>
      <c r="S624" s="4"/>
      <c r="T624" s="4"/>
      <c r="U624" s="4"/>
      <c r="V624" s="4"/>
      <c r="W624" s="4"/>
      <c r="X624" s="4"/>
      <c r="Y624" s="4"/>
      <c r="Z624" s="4"/>
      <c r="AA624" s="4"/>
      <c r="AB624" s="4"/>
    </row>
    <row r="625" spans="1:28" x14ac:dyDescent="0.15">
      <c r="A625" s="4"/>
      <c r="B625" s="4"/>
      <c r="C625" s="4"/>
      <c r="D625" s="4"/>
      <c r="E625" s="19"/>
      <c r="F625" s="19"/>
      <c r="G625" s="4"/>
      <c r="H625" s="4"/>
      <c r="I625" s="4"/>
      <c r="J625" s="4"/>
      <c r="K625" s="4"/>
      <c r="L625" s="4"/>
      <c r="M625" s="4"/>
      <c r="N625" s="7"/>
      <c r="O625" s="4"/>
      <c r="R625" s="4"/>
      <c r="S625" s="4"/>
      <c r="T625" s="4"/>
      <c r="U625" s="4"/>
      <c r="V625" s="4"/>
      <c r="W625" s="4"/>
      <c r="X625" s="4"/>
      <c r="Y625" s="4"/>
      <c r="Z625" s="4"/>
      <c r="AA625" s="4"/>
      <c r="AB625" s="4"/>
    </row>
    <row r="626" spans="1:28" x14ac:dyDescent="0.15">
      <c r="A626" s="4"/>
      <c r="B626" s="4"/>
      <c r="C626" s="4"/>
      <c r="D626" s="4"/>
      <c r="E626" s="19"/>
      <c r="F626" s="19"/>
      <c r="G626" s="4"/>
      <c r="H626" s="4"/>
      <c r="I626" s="4"/>
      <c r="J626" s="4"/>
      <c r="K626" s="4"/>
      <c r="L626" s="4"/>
      <c r="M626" s="4"/>
      <c r="N626" s="7"/>
      <c r="O626" s="4"/>
      <c r="R626" s="4"/>
      <c r="S626" s="4"/>
      <c r="T626" s="4"/>
      <c r="U626" s="4"/>
      <c r="V626" s="4"/>
      <c r="W626" s="4"/>
      <c r="X626" s="4"/>
      <c r="Y626" s="4"/>
      <c r="Z626" s="4"/>
      <c r="AA626" s="4"/>
      <c r="AB626" s="4"/>
    </row>
    <row r="627" spans="1:28" x14ac:dyDescent="0.15">
      <c r="A627" s="4"/>
      <c r="B627" s="4"/>
      <c r="C627" s="4"/>
      <c r="D627" s="4"/>
      <c r="E627" s="19"/>
      <c r="F627" s="19"/>
      <c r="G627" s="4"/>
      <c r="H627" s="4"/>
      <c r="I627" s="4"/>
      <c r="J627" s="4"/>
      <c r="K627" s="4"/>
      <c r="L627" s="4"/>
      <c r="M627" s="4"/>
      <c r="N627" s="7"/>
      <c r="O627" s="4"/>
      <c r="R627" s="4"/>
      <c r="S627" s="4"/>
      <c r="T627" s="4"/>
      <c r="U627" s="4"/>
      <c r="V627" s="4"/>
      <c r="W627" s="4"/>
      <c r="X627" s="4"/>
      <c r="Y627" s="4"/>
      <c r="Z627" s="4"/>
      <c r="AA627" s="4"/>
      <c r="AB627" s="4"/>
    </row>
    <row r="628" spans="1:28" x14ac:dyDescent="0.15">
      <c r="A628" s="4"/>
      <c r="B628" s="4"/>
      <c r="C628" s="4"/>
      <c r="D628" s="4"/>
      <c r="E628" s="19"/>
      <c r="F628" s="19"/>
      <c r="G628" s="4"/>
      <c r="H628" s="4"/>
      <c r="I628" s="4"/>
      <c r="J628" s="4"/>
      <c r="K628" s="4"/>
      <c r="L628" s="4"/>
      <c r="M628" s="4"/>
      <c r="N628" s="7"/>
      <c r="O628" s="4"/>
      <c r="R628" s="4"/>
      <c r="S628" s="4"/>
      <c r="T628" s="4"/>
      <c r="U628" s="4"/>
      <c r="V628" s="4"/>
      <c r="W628" s="4"/>
      <c r="X628" s="4"/>
      <c r="Y628" s="4"/>
      <c r="Z628" s="4"/>
      <c r="AA628" s="4"/>
      <c r="AB628" s="4"/>
    </row>
    <row r="629" spans="1:28" x14ac:dyDescent="0.15">
      <c r="A629" s="4"/>
      <c r="B629" s="4"/>
      <c r="C629" s="4"/>
      <c r="D629" s="4"/>
      <c r="E629" s="19"/>
      <c r="F629" s="19"/>
      <c r="G629" s="4"/>
      <c r="H629" s="4"/>
      <c r="I629" s="4"/>
      <c r="J629" s="4"/>
      <c r="K629" s="4"/>
      <c r="L629" s="4"/>
      <c r="M629" s="4"/>
      <c r="N629" s="7"/>
      <c r="O629" s="4"/>
      <c r="R629" s="4"/>
      <c r="S629" s="4"/>
      <c r="T629" s="4"/>
      <c r="U629" s="4"/>
      <c r="V629" s="4"/>
      <c r="W629" s="4"/>
      <c r="X629" s="4"/>
      <c r="Y629" s="4"/>
      <c r="Z629" s="4"/>
      <c r="AA629" s="4"/>
      <c r="AB629" s="4"/>
    </row>
    <row r="630" spans="1:28" x14ac:dyDescent="0.15">
      <c r="A630" s="4"/>
      <c r="B630" s="4"/>
      <c r="C630" s="4"/>
      <c r="D630" s="4"/>
      <c r="E630" s="19"/>
      <c r="F630" s="19"/>
      <c r="G630" s="4"/>
      <c r="H630" s="4"/>
      <c r="I630" s="4"/>
      <c r="J630" s="4"/>
      <c r="K630" s="4"/>
      <c r="L630" s="4"/>
      <c r="M630" s="4"/>
      <c r="N630" s="7"/>
      <c r="O630" s="4"/>
      <c r="R630" s="4"/>
      <c r="S630" s="4"/>
      <c r="T630" s="4"/>
      <c r="U630" s="4"/>
      <c r="V630" s="4"/>
      <c r="W630" s="4"/>
      <c r="X630" s="4"/>
      <c r="Y630" s="4"/>
      <c r="Z630" s="4"/>
      <c r="AA630" s="4"/>
      <c r="AB630" s="4"/>
    </row>
    <row r="631" spans="1:28" x14ac:dyDescent="0.15">
      <c r="A631" s="4"/>
      <c r="B631" s="4"/>
      <c r="C631" s="4"/>
      <c r="D631" s="4"/>
      <c r="E631" s="19"/>
      <c r="F631" s="19"/>
      <c r="G631" s="4"/>
      <c r="H631" s="4"/>
      <c r="I631" s="4"/>
      <c r="J631" s="4"/>
      <c r="K631" s="4"/>
      <c r="L631" s="4"/>
      <c r="M631" s="4"/>
      <c r="N631" s="7"/>
      <c r="O631" s="4"/>
      <c r="R631" s="4"/>
      <c r="S631" s="4"/>
      <c r="T631" s="4"/>
      <c r="U631" s="4"/>
      <c r="V631" s="4"/>
      <c r="W631" s="4"/>
      <c r="X631" s="4"/>
      <c r="Y631" s="4"/>
      <c r="Z631" s="4"/>
      <c r="AA631" s="4"/>
      <c r="AB631" s="4"/>
    </row>
    <row r="632" spans="1:28" x14ac:dyDescent="0.15">
      <c r="A632" s="4"/>
      <c r="B632" s="4"/>
      <c r="C632" s="4"/>
      <c r="D632" s="4"/>
      <c r="E632" s="19"/>
      <c r="F632" s="19"/>
      <c r="G632" s="4"/>
      <c r="H632" s="4"/>
      <c r="I632" s="4"/>
      <c r="J632" s="4"/>
      <c r="K632" s="4"/>
      <c r="L632" s="4"/>
      <c r="M632" s="4"/>
      <c r="N632" s="7"/>
      <c r="O632" s="4"/>
      <c r="R632" s="4"/>
      <c r="S632" s="4"/>
      <c r="T632" s="4"/>
      <c r="U632" s="4"/>
      <c r="V632" s="4"/>
      <c r="W632" s="4"/>
      <c r="X632" s="4"/>
      <c r="Y632" s="4"/>
      <c r="Z632" s="4"/>
      <c r="AA632" s="4"/>
      <c r="AB632" s="4"/>
    </row>
    <row r="633" spans="1:28" x14ac:dyDescent="0.15">
      <c r="A633" s="4"/>
      <c r="B633" s="4"/>
      <c r="C633" s="4"/>
      <c r="D633" s="4"/>
      <c r="E633" s="19"/>
      <c r="F633" s="19"/>
      <c r="G633" s="4"/>
      <c r="H633" s="4"/>
      <c r="I633" s="4"/>
      <c r="J633" s="4"/>
      <c r="K633" s="4"/>
      <c r="L633" s="4"/>
      <c r="M633" s="4"/>
      <c r="N633" s="7"/>
      <c r="O633" s="4"/>
      <c r="R633" s="4"/>
      <c r="S633" s="4"/>
      <c r="T633" s="4"/>
      <c r="U633" s="4"/>
      <c r="V633" s="4"/>
      <c r="W633" s="4"/>
      <c r="X633" s="4"/>
      <c r="Y633" s="4"/>
      <c r="Z633" s="4"/>
      <c r="AA633" s="4"/>
      <c r="AB633" s="4"/>
    </row>
    <row r="634" spans="1:28" x14ac:dyDescent="0.15">
      <c r="A634" s="4"/>
      <c r="B634" s="4"/>
      <c r="C634" s="4"/>
      <c r="D634" s="4"/>
      <c r="E634" s="19"/>
      <c r="F634" s="19"/>
      <c r="G634" s="4"/>
      <c r="H634" s="4"/>
      <c r="I634" s="4"/>
      <c r="J634" s="4"/>
      <c r="K634" s="4"/>
      <c r="L634" s="4"/>
      <c r="M634" s="4"/>
      <c r="N634" s="7"/>
      <c r="O634" s="4"/>
      <c r="R634" s="4"/>
      <c r="S634" s="4"/>
      <c r="T634" s="4"/>
      <c r="U634" s="4"/>
      <c r="V634" s="4"/>
      <c r="W634" s="4"/>
      <c r="X634" s="4"/>
      <c r="Y634" s="4"/>
      <c r="Z634" s="4"/>
      <c r="AA634" s="4"/>
      <c r="AB634" s="4"/>
    </row>
    <row r="635" spans="1:28" x14ac:dyDescent="0.15">
      <c r="A635" s="4"/>
      <c r="B635" s="4"/>
      <c r="C635" s="4"/>
      <c r="D635" s="4"/>
      <c r="E635" s="19"/>
      <c r="F635" s="19"/>
      <c r="G635" s="4"/>
      <c r="H635" s="4"/>
      <c r="I635" s="4"/>
      <c r="J635" s="4"/>
      <c r="K635" s="4"/>
      <c r="L635" s="4"/>
      <c r="M635" s="4"/>
      <c r="N635" s="7"/>
      <c r="O635" s="4"/>
      <c r="R635" s="4"/>
      <c r="S635" s="4"/>
      <c r="T635" s="4"/>
      <c r="U635" s="4"/>
      <c r="V635" s="4"/>
      <c r="W635" s="4"/>
      <c r="X635" s="4"/>
      <c r="Y635" s="4"/>
      <c r="Z635" s="4"/>
      <c r="AA635" s="4"/>
      <c r="AB635" s="4"/>
    </row>
    <row r="636" spans="1:28" x14ac:dyDescent="0.15">
      <c r="A636" s="4"/>
      <c r="B636" s="4"/>
      <c r="C636" s="4"/>
      <c r="D636" s="4"/>
      <c r="E636" s="19"/>
      <c r="F636" s="19"/>
      <c r="G636" s="4"/>
      <c r="H636" s="4"/>
      <c r="I636" s="4"/>
      <c r="J636" s="4"/>
      <c r="K636" s="4"/>
      <c r="L636" s="4"/>
      <c r="M636" s="4"/>
      <c r="N636" s="7"/>
      <c r="O636" s="4"/>
      <c r="R636" s="4"/>
      <c r="S636" s="4"/>
      <c r="T636" s="4"/>
      <c r="U636" s="4"/>
      <c r="V636" s="4"/>
      <c r="W636" s="4"/>
      <c r="X636" s="4"/>
      <c r="Y636" s="4"/>
      <c r="Z636" s="4"/>
      <c r="AA636" s="4"/>
      <c r="AB636" s="4"/>
    </row>
    <row r="637" spans="1:28" x14ac:dyDescent="0.15">
      <c r="A637" s="4"/>
      <c r="B637" s="4"/>
      <c r="C637" s="4"/>
      <c r="D637" s="4"/>
      <c r="E637" s="19"/>
      <c r="F637" s="19"/>
      <c r="G637" s="4"/>
      <c r="H637" s="4"/>
      <c r="I637" s="4"/>
      <c r="J637" s="4"/>
      <c r="K637" s="4"/>
      <c r="L637" s="4"/>
      <c r="M637" s="4"/>
      <c r="N637" s="7"/>
      <c r="O637" s="4"/>
      <c r="R637" s="4"/>
      <c r="S637" s="4"/>
      <c r="T637" s="4"/>
      <c r="U637" s="4"/>
      <c r="V637" s="4"/>
      <c r="W637" s="4"/>
      <c r="X637" s="4"/>
      <c r="Y637" s="4"/>
      <c r="Z637" s="4"/>
      <c r="AA637" s="4"/>
      <c r="AB637" s="4"/>
    </row>
    <row r="638" spans="1:28" x14ac:dyDescent="0.15">
      <c r="A638" s="4"/>
      <c r="B638" s="4"/>
      <c r="C638" s="4"/>
      <c r="D638" s="4"/>
      <c r="E638" s="19"/>
      <c r="F638" s="19"/>
      <c r="G638" s="4"/>
      <c r="H638" s="4"/>
      <c r="I638" s="4"/>
      <c r="J638" s="4"/>
      <c r="K638" s="4"/>
      <c r="L638" s="4"/>
      <c r="M638" s="4"/>
      <c r="N638" s="7"/>
      <c r="O638" s="4"/>
      <c r="R638" s="4"/>
      <c r="S638" s="4"/>
      <c r="T638" s="4"/>
      <c r="U638" s="4"/>
      <c r="V638" s="4"/>
      <c r="W638" s="4"/>
      <c r="X638" s="4"/>
      <c r="Y638" s="4"/>
      <c r="Z638" s="4"/>
      <c r="AA638" s="4"/>
      <c r="AB638" s="4"/>
    </row>
    <row r="639" spans="1:28" x14ac:dyDescent="0.15">
      <c r="A639" s="4"/>
      <c r="B639" s="4"/>
      <c r="C639" s="4"/>
      <c r="D639" s="4"/>
      <c r="E639" s="19"/>
      <c r="F639" s="19"/>
      <c r="G639" s="4"/>
      <c r="H639" s="4"/>
      <c r="I639" s="4"/>
      <c r="J639" s="4"/>
      <c r="K639" s="4"/>
      <c r="L639" s="4"/>
      <c r="M639" s="4"/>
      <c r="N639" s="7"/>
      <c r="O639" s="4"/>
      <c r="R639" s="4"/>
      <c r="S639" s="4"/>
      <c r="T639" s="4"/>
      <c r="U639" s="4"/>
      <c r="V639" s="4"/>
      <c r="W639" s="4"/>
      <c r="X639" s="4"/>
      <c r="Y639" s="4"/>
      <c r="Z639" s="4"/>
      <c r="AA639" s="4"/>
      <c r="AB639" s="4"/>
    </row>
    <row r="640" spans="1:28" x14ac:dyDescent="0.15">
      <c r="A640" s="4"/>
      <c r="B640" s="4"/>
      <c r="C640" s="4"/>
      <c r="D640" s="4"/>
      <c r="E640" s="19"/>
      <c r="F640" s="19"/>
      <c r="G640" s="4"/>
      <c r="H640" s="4"/>
      <c r="I640" s="4"/>
      <c r="J640" s="4"/>
      <c r="K640" s="4"/>
      <c r="L640" s="4"/>
      <c r="M640" s="4"/>
      <c r="N640" s="7"/>
      <c r="O640" s="4"/>
      <c r="R640" s="4"/>
      <c r="S640" s="4"/>
      <c r="T640" s="4"/>
      <c r="U640" s="4"/>
      <c r="V640" s="4"/>
      <c r="W640" s="4"/>
      <c r="X640" s="4"/>
      <c r="Y640" s="4"/>
      <c r="Z640" s="4"/>
      <c r="AA640" s="4"/>
      <c r="AB640" s="4"/>
    </row>
    <row r="641" spans="1:28" x14ac:dyDescent="0.15">
      <c r="A641" s="4"/>
      <c r="B641" s="4"/>
      <c r="C641" s="4"/>
      <c r="D641" s="4"/>
      <c r="E641" s="19"/>
      <c r="F641" s="19"/>
      <c r="G641" s="4"/>
      <c r="H641" s="4"/>
      <c r="I641" s="4"/>
      <c r="J641" s="4"/>
      <c r="K641" s="4"/>
      <c r="L641" s="4"/>
      <c r="M641" s="4"/>
      <c r="N641" s="7"/>
      <c r="O641" s="4"/>
      <c r="R641" s="4"/>
      <c r="S641" s="4"/>
      <c r="T641" s="4"/>
      <c r="U641" s="4"/>
      <c r="V641" s="4"/>
      <c r="W641" s="4"/>
      <c r="X641" s="4"/>
      <c r="Y641" s="4"/>
      <c r="Z641" s="4"/>
      <c r="AA641" s="4"/>
      <c r="AB641" s="4"/>
    </row>
    <row r="642" spans="1:28" x14ac:dyDescent="0.15">
      <c r="A642" s="4"/>
      <c r="B642" s="4"/>
      <c r="C642" s="4"/>
      <c r="D642" s="4"/>
      <c r="E642" s="19"/>
      <c r="F642" s="19"/>
      <c r="G642" s="4"/>
      <c r="H642" s="4"/>
      <c r="I642" s="4"/>
      <c r="J642" s="4"/>
      <c r="K642" s="4"/>
      <c r="L642" s="4"/>
      <c r="M642" s="4"/>
      <c r="N642" s="7"/>
      <c r="O642" s="4"/>
      <c r="R642" s="4"/>
      <c r="S642" s="4"/>
      <c r="T642" s="4"/>
      <c r="U642" s="4"/>
      <c r="V642" s="4"/>
      <c r="W642" s="4"/>
      <c r="X642" s="4"/>
      <c r="Y642" s="4"/>
      <c r="Z642" s="4"/>
      <c r="AA642" s="4"/>
      <c r="AB642" s="4"/>
    </row>
    <row r="643" spans="1:28" x14ac:dyDescent="0.15">
      <c r="A643" s="4"/>
      <c r="B643" s="4"/>
      <c r="C643" s="4"/>
      <c r="D643" s="4"/>
      <c r="E643" s="19"/>
      <c r="F643" s="19"/>
      <c r="G643" s="4"/>
      <c r="H643" s="4"/>
      <c r="I643" s="4"/>
      <c r="J643" s="4"/>
      <c r="K643" s="4"/>
      <c r="L643" s="4"/>
      <c r="M643" s="4"/>
      <c r="N643" s="7"/>
      <c r="O643" s="4"/>
      <c r="R643" s="4"/>
      <c r="S643" s="4"/>
      <c r="T643" s="4"/>
      <c r="U643" s="4"/>
      <c r="V643" s="4"/>
      <c r="W643" s="4"/>
      <c r="X643" s="4"/>
      <c r="Y643" s="4"/>
      <c r="Z643" s="4"/>
      <c r="AA643" s="4"/>
      <c r="AB643" s="4"/>
    </row>
    <row r="644" spans="1:28" x14ac:dyDescent="0.15">
      <c r="A644" s="4"/>
      <c r="B644" s="4"/>
      <c r="C644" s="4"/>
      <c r="D644" s="4"/>
      <c r="E644" s="19"/>
      <c r="F644" s="19"/>
      <c r="G644" s="4"/>
      <c r="H644" s="4"/>
      <c r="I644" s="4"/>
      <c r="J644" s="4"/>
      <c r="K644" s="4"/>
      <c r="L644" s="4"/>
      <c r="M644" s="4"/>
      <c r="N644" s="7"/>
      <c r="O644" s="4"/>
      <c r="R644" s="4"/>
      <c r="S644" s="4"/>
      <c r="T644" s="4"/>
      <c r="U644" s="4"/>
      <c r="V644" s="4"/>
      <c r="W644" s="4"/>
      <c r="X644" s="4"/>
      <c r="Y644" s="4"/>
      <c r="Z644" s="4"/>
      <c r="AA644" s="4"/>
      <c r="AB644" s="4"/>
    </row>
    <row r="645" spans="1:28" x14ac:dyDescent="0.15">
      <c r="A645" s="4"/>
      <c r="B645" s="4"/>
      <c r="C645" s="4"/>
      <c r="D645" s="4"/>
      <c r="E645" s="19"/>
      <c r="F645" s="19"/>
      <c r="G645" s="4"/>
      <c r="H645" s="4"/>
      <c r="I645" s="4"/>
      <c r="J645" s="4"/>
      <c r="K645" s="4"/>
      <c r="L645" s="4"/>
      <c r="M645" s="4"/>
      <c r="N645" s="7"/>
      <c r="O645" s="4"/>
      <c r="R645" s="4"/>
      <c r="S645" s="4"/>
      <c r="T645" s="4"/>
      <c r="U645" s="4"/>
      <c r="V645" s="4"/>
      <c r="W645" s="4"/>
      <c r="X645" s="4"/>
      <c r="Y645" s="4"/>
      <c r="Z645" s="4"/>
      <c r="AA645" s="4"/>
      <c r="AB645" s="4"/>
    </row>
    <row r="646" spans="1:28" x14ac:dyDescent="0.15">
      <c r="A646" s="4"/>
      <c r="B646" s="4"/>
      <c r="C646" s="4"/>
      <c r="D646" s="4"/>
      <c r="E646" s="19"/>
      <c r="F646" s="19"/>
      <c r="G646" s="4"/>
      <c r="H646" s="4"/>
      <c r="I646" s="4"/>
      <c r="J646" s="4"/>
      <c r="K646" s="4"/>
      <c r="L646" s="4"/>
      <c r="M646" s="4"/>
      <c r="N646" s="7"/>
      <c r="O646" s="4"/>
      <c r="R646" s="4"/>
      <c r="S646" s="4"/>
      <c r="T646" s="4"/>
      <c r="U646" s="4"/>
      <c r="V646" s="4"/>
      <c r="W646" s="4"/>
      <c r="X646" s="4"/>
      <c r="Y646" s="4"/>
      <c r="Z646" s="4"/>
      <c r="AA646" s="4"/>
      <c r="AB646" s="4"/>
    </row>
    <row r="647" spans="1:28" x14ac:dyDescent="0.15">
      <c r="A647" s="4"/>
      <c r="B647" s="4"/>
      <c r="C647" s="4"/>
      <c r="D647" s="4"/>
      <c r="E647" s="19"/>
      <c r="F647" s="19"/>
      <c r="G647" s="4"/>
      <c r="H647" s="4"/>
      <c r="I647" s="4"/>
      <c r="J647" s="4"/>
      <c r="K647" s="4"/>
      <c r="L647" s="4"/>
      <c r="M647" s="4"/>
      <c r="N647" s="7"/>
      <c r="O647" s="4"/>
      <c r="R647" s="4"/>
      <c r="S647" s="4"/>
      <c r="T647" s="4"/>
      <c r="U647" s="4"/>
      <c r="V647" s="4"/>
      <c r="W647" s="4"/>
      <c r="X647" s="4"/>
      <c r="Y647" s="4"/>
      <c r="Z647" s="4"/>
      <c r="AA647" s="4"/>
      <c r="AB647" s="4"/>
    </row>
    <row r="648" spans="1:28" x14ac:dyDescent="0.15">
      <c r="A648" s="4"/>
      <c r="B648" s="4"/>
      <c r="C648" s="4"/>
      <c r="D648" s="4"/>
      <c r="E648" s="19"/>
      <c r="F648" s="19"/>
      <c r="G648" s="4"/>
      <c r="H648" s="4"/>
      <c r="I648" s="4"/>
      <c r="J648" s="4"/>
      <c r="K648" s="4"/>
      <c r="L648" s="4"/>
      <c r="M648" s="4"/>
      <c r="N648" s="7"/>
      <c r="O648" s="4"/>
      <c r="R648" s="4"/>
      <c r="S648" s="4"/>
      <c r="T648" s="4"/>
      <c r="U648" s="4"/>
      <c r="V648" s="4"/>
      <c r="W648" s="4"/>
      <c r="X648" s="4"/>
      <c r="Y648" s="4"/>
      <c r="Z648" s="4"/>
      <c r="AA648" s="4"/>
      <c r="AB648" s="4"/>
    </row>
    <row r="649" spans="1:28" x14ac:dyDescent="0.15">
      <c r="A649" s="4"/>
      <c r="B649" s="4"/>
      <c r="C649" s="4"/>
      <c r="D649" s="4"/>
      <c r="E649" s="19"/>
      <c r="F649" s="19"/>
      <c r="G649" s="4"/>
      <c r="H649" s="4"/>
      <c r="I649" s="4"/>
      <c r="J649" s="4"/>
      <c r="K649" s="4"/>
      <c r="L649" s="4"/>
      <c r="M649" s="4"/>
      <c r="N649" s="7"/>
      <c r="O649" s="4"/>
      <c r="R649" s="4"/>
      <c r="S649" s="4"/>
      <c r="T649" s="4"/>
      <c r="U649" s="4"/>
      <c r="V649" s="4"/>
      <c r="W649" s="4"/>
      <c r="X649" s="4"/>
      <c r="Y649" s="4"/>
      <c r="Z649" s="4"/>
      <c r="AA649" s="4"/>
      <c r="AB649" s="4"/>
    </row>
    <row r="650" spans="1:28" x14ac:dyDescent="0.15">
      <c r="A650" s="4"/>
      <c r="B650" s="4"/>
      <c r="C650" s="4"/>
      <c r="D650" s="4"/>
      <c r="E650" s="19"/>
      <c r="F650" s="19"/>
      <c r="G650" s="4"/>
      <c r="H650" s="4"/>
      <c r="I650" s="4"/>
      <c r="J650" s="4"/>
      <c r="K650" s="4"/>
      <c r="L650" s="4"/>
      <c r="M650" s="4"/>
      <c r="N650" s="7"/>
      <c r="O650" s="4"/>
      <c r="R650" s="4"/>
      <c r="S650" s="4"/>
      <c r="T650" s="4"/>
      <c r="U650" s="4"/>
      <c r="V650" s="4"/>
      <c r="W650" s="4"/>
      <c r="X650" s="4"/>
      <c r="Y650" s="4"/>
      <c r="Z650" s="4"/>
      <c r="AA650" s="4"/>
      <c r="AB650" s="4"/>
    </row>
    <row r="651" spans="1:28" x14ac:dyDescent="0.15">
      <c r="A651" s="4"/>
      <c r="B651" s="4"/>
      <c r="C651" s="4"/>
      <c r="D651" s="4"/>
      <c r="E651" s="19"/>
      <c r="F651" s="19"/>
      <c r="G651" s="4"/>
      <c r="H651" s="4"/>
      <c r="I651" s="4"/>
      <c r="J651" s="4"/>
      <c r="K651" s="4"/>
      <c r="L651" s="4"/>
      <c r="M651" s="4"/>
      <c r="N651" s="7"/>
      <c r="O651" s="4"/>
      <c r="R651" s="4"/>
      <c r="S651" s="4"/>
      <c r="T651" s="4"/>
      <c r="U651" s="4"/>
      <c r="V651" s="4"/>
      <c r="W651" s="4"/>
      <c r="X651" s="4"/>
      <c r="Y651" s="4"/>
      <c r="Z651" s="4"/>
      <c r="AA651" s="4"/>
      <c r="AB651" s="4"/>
    </row>
    <row r="652" spans="1:28" x14ac:dyDescent="0.15">
      <c r="A652" s="4"/>
      <c r="B652" s="4"/>
      <c r="C652" s="4"/>
      <c r="D652" s="4"/>
      <c r="E652" s="19"/>
      <c r="F652" s="19"/>
      <c r="G652" s="4"/>
      <c r="H652" s="4"/>
      <c r="I652" s="4"/>
      <c r="J652" s="4"/>
      <c r="K652" s="4"/>
      <c r="L652" s="4"/>
      <c r="M652" s="4"/>
      <c r="N652" s="7"/>
      <c r="O652" s="4"/>
      <c r="R652" s="4"/>
      <c r="S652" s="4"/>
      <c r="T652" s="4"/>
      <c r="U652" s="4"/>
      <c r="V652" s="4"/>
      <c r="W652" s="4"/>
      <c r="X652" s="4"/>
      <c r="Y652" s="4"/>
      <c r="Z652" s="4"/>
      <c r="AA652" s="4"/>
      <c r="AB652" s="4"/>
    </row>
    <row r="653" spans="1:28" x14ac:dyDescent="0.15">
      <c r="A653" s="4"/>
      <c r="B653" s="4"/>
      <c r="C653" s="4"/>
      <c r="D653" s="4"/>
      <c r="E653" s="19"/>
      <c r="F653" s="19"/>
      <c r="G653" s="4"/>
      <c r="H653" s="4"/>
      <c r="I653" s="4"/>
      <c r="J653" s="4"/>
      <c r="K653" s="4"/>
      <c r="L653" s="4"/>
      <c r="M653" s="4"/>
      <c r="N653" s="7"/>
      <c r="O653" s="4"/>
      <c r="R653" s="4"/>
      <c r="S653" s="4"/>
      <c r="T653" s="4"/>
      <c r="U653" s="4"/>
      <c r="V653" s="4"/>
      <c r="W653" s="4"/>
      <c r="X653" s="4"/>
      <c r="Y653" s="4"/>
      <c r="Z653" s="4"/>
      <c r="AA653" s="4"/>
      <c r="AB653" s="4"/>
    </row>
    <row r="654" spans="1:28" x14ac:dyDescent="0.15">
      <c r="A654" s="4"/>
      <c r="B654" s="4"/>
      <c r="C654" s="4"/>
      <c r="D654" s="4"/>
      <c r="E654" s="19"/>
      <c r="F654" s="19"/>
      <c r="G654" s="4"/>
      <c r="H654" s="4"/>
      <c r="I654" s="4"/>
      <c r="J654" s="4"/>
      <c r="K654" s="4"/>
      <c r="L654" s="4"/>
      <c r="M654" s="4"/>
      <c r="N654" s="7"/>
      <c r="O654" s="4"/>
      <c r="R654" s="4"/>
      <c r="S654" s="4"/>
      <c r="T654" s="4"/>
      <c r="U654" s="4"/>
      <c r="V654" s="4"/>
      <c r="W654" s="4"/>
      <c r="X654" s="4"/>
      <c r="Y654" s="4"/>
      <c r="Z654" s="4"/>
      <c r="AA654" s="4"/>
      <c r="AB654" s="4"/>
    </row>
    <row r="655" spans="1:28" x14ac:dyDescent="0.15">
      <c r="A655" s="4"/>
      <c r="B655" s="4"/>
      <c r="C655" s="4"/>
      <c r="D655" s="4"/>
      <c r="E655" s="19"/>
      <c r="F655" s="19"/>
      <c r="G655" s="4"/>
      <c r="H655" s="4"/>
      <c r="I655" s="4"/>
      <c r="J655" s="4"/>
      <c r="K655" s="4"/>
      <c r="L655" s="4"/>
      <c r="M655" s="4"/>
      <c r="N655" s="7"/>
      <c r="O655" s="4"/>
      <c r="R655" s="4"/>
      <c r="S655" s="4"/>
      <c r="T655" s="4"/>
      <c r="U655" s="4"/>
      <c r="V655" s="4"/>
      <c r="W655" s="4"/>
      <c r="X655" s="4"/>
      <c r="Y655" s="4"/>
      <c r="Z655" s="4"/>
      <c r="AA655" s="4"/>
      <c r="AB655" s="4"/>
    </row>
    <row r="656" spans="1:28" x14ac:dyDescent="0.15">
      <c r="A656" s="4"/>
      <c r="B656" s="4"/>
      <c r="C656" s="4"/>
      <c r="D656" s="4"/>
      <c r="E656" s="19"/>
      <c r="F656" s="19"/>
      <c r="G656" s="4"/>
      <c r="H656" s="4"/>
      <c r="I656" s="4"/>
      <c r="J656" s="4"/>
      <c r="K656" s="4"/>
      <c r="L656" s="4"/>
      <c r="M656" s="4"/>
      <c r="N656" s="7"/>
      <c r="O656" s="4"/>
      <c r="R656" s="4"/>
      <c r="S656" s="4"/>
      <c r="T656" s="4"/>
      <c r="U656" s="4"/>
      <c r="V656" s="4"/>
      <c r="W656" s="4"/>
      <c r="X656" s="4"/>
      <c r="Y656" s="4"/>
      <c r="Z656" s="4"/>
      <c r="AA656" s="4"/>
      <c r="AB656" s="4"/>
    </row>
    <row r="657" spans="1:28" x14ac:dyDescent="0.15">
      <c r="A657" s="4"/>
      <c r="B657" s="4"/>
      <c r="C657" s="4"/>
      <c r="D657" s="4"/>
      <c r="E657" s="19"/>
      <c r="F657" s="19"/>
      <c r="G657" s="4"/>
      <c r="H657" s="4"/>
      <c r="I657" s="4"/>
      <c r="J657" s="4"/>
      <c r="K657" s="4"/>
      <c r="L657" s="4"/>
      <c r="M657" s="4"/>
      <c r="N657" s="7"/>
      <c r="O657" s="4"/>
      <c r="R657" s="4"/>
      <c r="S657" s="4"/>
      <c r="T657" s="4"/>
      <c r="U657" s="4"/>
      <c r="V657" s="4"/>
      <c r="W657" s="4"/>
      <c r="X657" s="4"/>
      <c r="Y657" s="4"/>
      <c r="Z657" s="4"/>
      <c r="AA657" s="4"/>
      <c r="AB657" s="4"/>
    </row>
    <row r="658" spans="1:28" x14ac:dyDescent="0.15">
      <c r="A658" s="4"/>
      <c r="B658" s="4"/>
      <c r="C658" s="4"/>
      <c r="D658" s="4"/>
      <c r="E658" s="19"/>
      <c r="F658" s="19"/>
      <c r="G658" s="4"/>
      <c r="H658" s="4"/>
      <c r="I658" s="4"/>
      <c r="J658" s="4"/>
      <c r="K658" s="4"/>
      <c r="L658" s="4"/>
      <c r="M658" s="4"/>
      <c r="N658" s="7"/>
      <c r="O658" s="4"/>
      <c r="R658" s="4"/>
      <c r="S658" s="4"/>
      <c r="T658" s="4"/>
      <c r="U658" s="4"/>
      <c r="V658" s="4"/>
      <c r="W658" s="4"/>
      <c r="X658" s="4"/>
      <c r="Y658" s="4"/>
      <c r="Z658" s="4"/>
      <c r="AA658" s="4"/>
      <c r="AB658" s="4"/>
    </row>
    <row r="659" spans="1:28" x14ac:dyDescent="0.15">
      <c r="A659" s="4"/>
      <c r="B659" s="4"/>
      <c r="C659" s="4"/>
      <c r="D659" s="4"/>
      <c r="E659" s="19"/>
      <c r="F659" s="19"/>
      <c r="G659" s="4"/>
      <c r="H659" s="4"/>
      <c r="I659" s="4"/>
      <c r="J659" s="4"/>
      <c r="K659" s="4"/>
      <c r="L659" s="4"/>
      <c r="M659" s="4"/>
      <c r="N659" s="7"/>
      <c r="O659" s="4"/>
      <c r="R659" s="4"/>
      <c r="S659" s="4"/>
      <c r="T659" s="4"/>
      <c r="U659" s="4"/>
      <c r="V659" s="4"/>
      <c r="W659" s="4"/>
      <c r="X659" s="4"/>
      <c r="Y659" s="4"/>
      <c r="Z659" s="4"/>
      <c r="AA659" s="4"/>
      <c r="AB659" s="4"/>
    </row>
    <row r="660" spans="1:28" x14ac:dyDescent="0.15">
      <c r="A660" s="4"/>
      <c r="B660" s="4"/>
      <c r="C660" s="4"/>
      <c r="D660" s="4"/>
      <c r="E660" s="19"/>
      <c r="F660" s="19"/>
      <c r="G660" s="4"/>
      <c r="H660" s="4"/>
      <c r="I660" s="4"/>
      <c r="J660" s="4"/>
      <c r="K660" s="4"/>
      <c r="L660" s="4"/>
      <c r="M660" s="4"/>
      <c r="N660" s="7"/>
      <c r="O660" s="4"/>
      <c r="R660" s="4"/>
      <c r="S660" s="4"/>
      <c r="T660" s="4"/>
      <c r="U660" s="4"/>
      <c r="V660" s="4"/>
      <c r="W660" s="4"/>
      <c r="X660" s="4"/>
      <c r="Y660" s="4"/>
      <c r="Z660" s="4"/>
      <c r="AA660" s="4"/>
      <c r="AB660" s="4"/>
    </row>
    <row r="661" spans="1:28" x14ac:dyDescent="0.15">
      <c r="A661" s="4"/>
      <c r="B661" s="4"/>
      <c r="C661" s="4"/>
      <c r="D661" s="4"/>
      <c r="E661" s="19"/>
      <c r="F661" s="19"/>
      <c r="G661" s="4"/>
      <c r="H661" s="4"/>
      <c r="I661" s="4"/>
      <c r="J661" s="4"/>
      <c r="K661" s="4"/>
      <c r="L661" s="4"/>
      <c r="M661" s="4"/>
      <c r="N661" s="7"/>
      <c r="O661" s="4"/>
      <c r="R661" s="4"/>
      <c r="S661" s="4"/>
      <c r="T661" s="4"/>
      <c r="U661" s="4"/>
      <c r="V661" s="4"/>
      <c r="W661" s="4"/>
      <c r="X661" s="4"/>
      <c r="Y661" s="4"/>
      <c r="Z661" s="4"/>
      <c r="AA661" s="4"/>
      <c r="AB661" s="4"/>
    </row>
    <row r="662" spans="1:28" x14ac:dyDescent="0.15">
      <c r="A662" s="4"/>
      <c r="B662" s="4"/>
      <c r="C662" s="4"/>
      <c r="D662" s="4"/>
      <c r="E662" s="19"/>
      <c r="F662" s="19"/>
      <c r="G662" s="4"/>
      <c r="H662" s="4"/>
      <c r="I662" s="4"/>
      <c r="J662" s="4"/>
      <c r="K662" s="4"/>
      <c r="L662" s="4"/>
      <c r="M662" s="4"/>
      <c r="N662" s="7"/>
      <c r="O662" s="4"/>
      <c r="R662" s="4"/>
      <c r="S662" s="4"/>
      <c r="T662" s="4"/>
      <c r="U662" s="4"/>
      <c r="V662" s="4"/>
      <c r="W662" s="4"/>
      <c r="X662" s="4"/>
      <c r="Y662" s="4"/>
      <c r="Z662" s="4"/>
      <c r="AA662" s="4"/>
      <c r="AB662" s="4"/>
    </row>
    <row r="663" spans="1:28" x14ac:dyDescent="0.15">
      <c r="A663" s="4"/>
      <c r="B663" s="4"/>
      <c r="C663" s="4"/>
      <c r="D663" s="4"/>
      <c r="E663" s="19"/>
      <c r="F663" s="19"/>
      <c r="G663" s="4"/>
      <c r="H663" s="4"/>
      <c r="I663" s="4"/>
      <c r="J663" s="4"/>
      <c r="K663" s="4"/>
      <c r="L663" s="4"/>
      <c r="M663" s="4"/>
      <c r="N663" s="7"/>
      <c r="O663" s="4"/>
      <c r="R663" s="4"/>
      <c r="S663" s="4"/>
      <c r="T663" s="4"/>
      <c r="U663" s="4"/>
      <c r="V663" s="4"/>
      <c r="W663" s="4"/>
      <c r="X663" s="4"/>
      <c r="Y663" s="4"/>
      <c r="Z663" s="4"/>
      <c r="AA663" s="4"/>
      <c r="AB663" s="4"/>
    </row>
    <row r="664" spans="1:28" x14ac:dyDescent="0.15">
      <c r="A664" s="4"/>
      <c r="B664" s="4"/>
      <c r="C664" s="4"/>
      <c r="D664" s="4"/>
      <c r="E664" s="19"/>
      <c r="F664" s="19"/>
      <c r="G664" s="4"/>
      <c r="H664" s="4"/>
      <c r="I664" s="4"/>
      <c r="J664" s="4"/>
      <c r="K664" s="4"/>
      <c r="L664" s="4"/>
      <c r="M664" s="4"/>
      <c r="N664" s="7"/>
      <c r="O664" s="4"/>
      <c r="R664" s="4"/>
      <c r="S664" s="4"/>
      <c r="T664" s="4"/>
      <c r="U664" s="4"/>
      <c r="V664" s="4"/>
      <c r="W664" s="4"/>
      <c r="X664" s="4"/>
      <c r="Y664" s="4"/>
      <c r="Z664" s="4"/>
      <c r="AA664" s="4"/>
      <c r="AB664" s="4"/>
    </row>
    <row r="665" spans="1:28" x14ac:dyDescent="0.15">
      <c r="A665" s="4"/>
      <c r="B665" s="4"/>
      <c r="C665" s="4"/>
      <c r="D665" s="4"/>
      <c r="E665" s="19"/>
      <c r="F665" s="19"/>
      <c r="G665" s="4"/>
      <c r="H665" s="4"/>
      <c r="I665" s="4"/>
      <c r="J665" s="4"/>
      <c r="K665" s="4"/>
      <c r="L665" s="4"/>
      <c r="M665" s="4"/>
      <c r="N665" s="7"/>
      <c r="O665" s="4"/>
      <c r="R665" s="4"/>
      <c r="S665" s="4"/>
      <c r="T665" s="4"/>
      <c r="U665" s="4"/>
      <c r="V665" s="4"/>
      <c r="W665" s="4"/>
      <c r="X665" s="4"/>
      <c r="Y665" s="4"/>
      <c r="Z665" s="4"/>
      <c r="AA665" s="4"/>
      <c r="AB665" s="4"/>
    </row>
    <row r="666" spans="1:28" x14ac:dyDescent="0.15">
      <c r="A666" s="4"/>
      <c r="B666" s="4"/>
      <c r="C666" s="4"/>
      <c r="D666" s="4"/>
      <c r="E666" s="19"/>
      <c r="F666" s="19"/>
      <c r="G666" s="4"/>
      <c r="H666" s="4"/>
      <c r="I666" s="4"/>
      <c r="J666" s="4"/>
      <c r="K666" s="4"/>
      <c r="L666" s="4"/>
      <c r="M666" s="4"/>
      <c r="N666" s="7"/>
      <c r="O666" s="4"/>
      <c r="R666" s="4"/>
      <c r="S666" s="4"/>
      <c r="T666" s="4"/>
      <c r="U666" s="4"/>
      <c r="V666" s="4"/>
      <c r="W666" s="4"/>
      <c r="X666" s="4"/>
      <c r="Y666" s="4"/>
      <c r="Z666" s="4"/>
      <c r="AA666" s="4"/>
      <c r="AB666" s="4"/>
    </row>
    <row r="667" spans="1:28" x14ac:dyDescent="0.15">
      <c r="A667" s="4"/>
      <c r="B667" s="4"/>
      <c r="C667" s="4"/>
      <c r="D667" s="4"/>
      <c r="E667" s="19"/>
      <c r="F667" s="19"/>
      <c r="G667" s="4"/>
      <c r="H667" s="4"/>
      <c r="I667" s="4"/>
      <c r="J667" s="4"/>
      <c r="K667" s="4"/>
      <c r="L667" s="4"/>
      <c r="M667" s="4"/>
      <c r="N667" s="7"/>
      <c r="O667" s="4"/>
      <c r="R667" s="4"/>
      <c r="S667" s="4"/>
      <c r="T667" s="4"/>
      <c r="U667" s="4"/>
      <c r="V667" s="4"/>
      <c r="W667" s="4"/>
      <c r="X667" s="4"/>
      <c r="Y667" s="4"/>
      <c r="Z667" s="4"/>
      <c r="AA667" s="4"/>
      <c r="AB667" s="4"/>
    </row>
    <row r="668" spans="1:28" x14ac:dyDescent="0.15">
      <c r="A668" s="4"/>
      <c r="B668" s="4"/>
      <c r="C668" s="4"/>
      <c r="D668" s="4"/>
      <c r="E668" s="19"/>
      <c r="F668" s="19"/>
      <c r="G668" s="4"/>
      <c r="H668" s="4"/>
      <c r="I668" s="4"/>
      <c r="J668" s="4"/>
      <c r="K668" s="4"/>
      <c r="L668" s="4"/>
      <c r="M668" s="4"/>
      <c r="N668" s="7"/>
      <c r="O668" s="4"/>
      <c r="R668" s="4"/>
      <c r="S668" s="4"/>
      <c r="T668" s="4"/>
      <c r="U668" s="4"/>
      <c r="V668" s="4"/>
      <c r="W668" s="4"/>
      <c r="X668" s="4"/>
      <c r="Y668" s="4"/>
      <c r="Z668" s="4"/>
      <c r="AA668" s="4"/>
      <c r="AB668" s="4"/>
    </row>
    <row r="669" spans="1:28" x14ac:dyDescent="0.15">
      <c r="A669" s="4"/>
      <c r="B669" s="4"/>
      <c r="C669" s="4"/>
      <c r="D669" s="4"/>
      <c r="E669" s="19"/>
      <c r="F669" s="19"/>
      <c r="G669" s="4"/>
      <c r="H669" s="4"/>
      <c r="I669" s="4"/>
      <c r="J669" s="4"/>
      <c r="K669" s="4"/>
      <c r="L669" s="4"/>
      <c r="M669" s="4"/>
      <c r="N669" s="7"/>
      <c r="O669" s="4"/>
      <c r="R669" s="4"/>
      <c r="S669" s="4"/>
      <c r="T669" s="4"/>
      <c r="U669" s="4"/>
      <c r="V669" s="4"/>
      <c r="W669" s="4"/>
      <c r="X669" s="4"/>
      <c r="Y669" s="4"/>
      <c r="Z669" s="4"/>
      <c r="AA669" s="4"/>
      <c r="AB669" s="4"/>
    </row>
    <row r="670" spans="1:28" x14ac:dyDescent="0.15">
      <c r="A670" s="4"/>
      <c r="B670" s="4"/>
      <c r="C670" s="4"/>
      <c r="D670" s="4"/>
      <c r="E670" s="19"/>
      <c r="F670" s="19"/>
      <c r="G670" s="4"/>
      <c r="H670" s="4"/>
      <c r="I670" s="4"/>
      <c r="J670" s="4"/>
      <c r="K670" s="4"/>
      <c r="L670" s="4"/>
      <c r="M670" s="4"/>
      <c r="N670" s="7"/>
      <c r="O670" s="4"/>
      <c r="R670" s="4"/>
      <c r="S670" s="4"/>
      <c r="T670" s="4"/>
      <c r="U670" s="4"/>
      <c r="V670" s="4"/>
      <c r="W670" s="4"/>
      <c r="X670" s="4"/>
      <c r="Y670" s="4"/>
      <c r="Z670" s="4"/>
      <c r="AA670" s="4"/>
      <c r="AB670" s="4"/>
    </row>
    <row r="671" spans="1:28" x14ac:dyDescent="0.15">
      <c r="A671" s="4"/>
      <c r="B671" s="4"/>
      <c r="C671" s="4"/>
      <c r="D671" s="4"/>
      <c r="E671" s="19"/>
      <c r="F671" s="19"/>
      <c r="G671" s="4"/>
      <c r="H671" s="4"/>
      <c r="I671" s="4"/>
      <c r="J671" s="4"/>
      <c r="K671" s="4"/>
      <c r="L671" s="4"/>
      <c r="M671" s="4"/>
      <c r="N671" s="7"/>
      <c r="O671" s="4"/>
      <c r="R671" s="4"/>
      <c r="S671" s="4"/>
      <c r="T671" s="4"/>
      <c r="U671" s="4"/>
      <c r="V671" s="4"/>
      <c r="W671" s="4"/>
      <c r="X671" s="4"/>
      <c r="Y671" s="4"/>
      <c r="Z671" s="4"/>
      <c r="AA671" s="4"/>
      <c r="AB671" s="4"/>
    </row>
    <row r="672" spans="1:28" x14ac:dyDescent="0.15">
      <c r="A672" s="4"/>
      <c r="B672" s="4"/>
      <c r="C672" s="4"/>
      <c r="D672" s="4"/>
      <c r="E672" s="19"/>
      <c r="F672" s="19"/>
      <c r="G672" s="4"/>
      <c r="H672" s="4"/>
      <c r="I672" s="4"/>
      <c r="J672" s="4"/>
      <c r="K672" s="4"/>
      <c r="L672" s="4"/>
      <c r="M672" s="4"/>
      <c r="N672" s="7"/>
      <c r="O672" s="4"/>
      <c r="R672" s="4"/>
      <c r="S672" s="4"/>
      <c r="T672" s="4"/>
      <c r="U672" s="4"/>
      <c r="V672" s="4"/>
      <c r="W672" s="4"/>
      <c r="X672" s="4"/>
      <c r="Y672" s="4"/>
      <c r="Z672" s="4"/>
      <c r="AA672" s="4"/>
      <c r="AB672" s="4"/>
    </row>
    <row r="673" spans="1:28" x14ac:dyDescent="0.15">
      <c r="A673" s="4"/>
      <c r="B673" s="4"/>
      <c r="C673" s="4"/>
      <c r="D673" s="4"/>
      <c r="E673" s="19"/>
      <c r="F673" s="19"/>
      <c r="G673" s="4"/>
      <c r="H673" s="4"/>
      <c r="I673" s="4"/>
      <c r="J673" s="4"/>
      <c r="K673" s="4"/>
      <c r="L673" s="4"/>
      <c r="M673" s="4"/>
      <c r="N673" s="7"/>
      <c r="O673" s="4"/>
      <c r="R673" s="4"/>
      <c r="S673" s="4"/>
      <c r="T673" s="4"/>
      <c r="U673" s="4"/>
      <c r="V673" s="4"/>
      <c r="W673" s="4"/>
      <c r="X673" s="4"/>
      <c r="Y673" s="4"/>
      <c r="Z673" s="4"/>
      <c r="AA673" s="4"/>
      <c r="AB673" s="4"/>
    </row>
    <row r="674" spans="1:28" x14ac:dyDescent="0.15">
      <c r="A674" s="4"/>
      <c r="B674" s="4"/>
      <c r="C674" s="4"/>
      <c r="D674" s="4"/>
      <c r="E674" s="19"/>
      <c r="F674" s="19"/>
      <c r="G674" s="4"/>
      <c r="H674" s="4"/>
      <c r="I674" s="4"/>
      <c r="J674" s="4"/>
      <c r="K674" s="4"/>
      <c r="L674" s="4"/>
      <c r="M674" s="4"/>
      <c r="N674" s="7"/>
      <c r="O674" s="4"/>
      <c r="R674" s="4"/>
      <c r="S674" s="4"/>
      <c r="T674" s="4"/>
      <c r="U674" s="4"/>
      <c r="V674" s="4"/>
      <c r="W674" s="4"/>
      <c r="X674" s="4"/>
      <c r="Y674" s="4"/>
      <c r="Z674" s="4"/>
      <c r="AA674" s="4"/>
      <c r="AB674" s="4"/>
    </row>
    <row r="675" spans="1:28" x14ac:dyDescent="0.15">
      <c r="A675" s="4"/>
      <c r="B675" s="4"/>
      <c r="C675" s="4"/>
      <c r="D675" s="4"/>
      <c r="E675" s="19"/>
      <c r="F675" s="19"/>
      <c r="G675" s="4"/>
      <c r="H675" s="4"/>
      <c r="I675" s="4"/>
      <c r="J675" s="4"/>
      <c r="K675" s="4"/>
      <c r="L675" s="4"/>
      <c r="M675" s="4"/>
      <c r="N675" s="7"/>
      <c r="O675" s="4"/>
      <c r="R675" s="4"/>
      <c r="S675" s="4"/>
      <c r="T675" s="4"/>
      <c r="U675" s="4"/>
      <c r="V675" s="4"/>
      <c r="W675" s="4"/>
      <c r="X675" s="4"/>
      <c r="Y675" s="4"/>
      <c r="Z675" s="4"/>
      <c r="AA675" s="4"/>
      <c r="AB675" s="4"/>
    </row>
    <row r="676" spans="1:28" x14ac:dyDescent="0.15">
      <c r="A676" s="4"/>
      <c r="B676" s="4"/>
      <c r="C676" s="4"/>
      <c r="D676" s="4"/>
      <c r="E676" s="19"/>
      <c r="F676" s="19"/>
      <c r="G676" s="4"/>
      <c r="H676" s="4"/>
      <c r="I676" s="4"/>
      <c r="J676" s="4"/>
      <c r="K676" s="4"/>
      <c r="L676" s="4"/>
      <c r="M676" s="4"/>
      <c r="N676" s="7"/>
      <c r="O676" s="4"/>
      <c r="R676" s="4"/>
      <c r="S676" s="4"/>
      <c r="T676" s="4"/>
      <c r="U676" s="4"/>
      <c r="V676" s="4"/>
      <c r="W676" s="4"/>
      <c r="X676" s="4"/>
      <c r="Y676" s="4"/>
      <c r="Z676" s="4"/>
      <c r="AA676" s="4"/>
      <c r="AB676" s="4"/>
    </row>
    <row r="677" spans="1:28" x14ac:dyDescent="0.15">
      <c r="A677" s="4"/>
      <c r="B677" s="4"/>
      <c r="C677" s="4"/>
      <c r="D677" s="4"/>
      <c r="E677" s="19"/>
      <c r="F677" s="19"/>
      <c r="G677" s="4"/>
      <c r="H677" s="4"/>
      <c r="I677" s="4"/>
      <c r="J677" s="4"/>
      <c r="K677" s="4"/>
      <c r="L677" s="4"/>
      <c r="M677" s="4"/>
      <c r="N677" s="7"/>
      <c r="O677" s="4"/>
      <c r="R677" s="4"/>
      <c r="S677" s="4"/>
      <c r="T677" s="4"/>
      <c r="U677" s="4"/>
      <c r="V677" s="4"/>
      <c r="W677" s="4"/>
      <c r="X677" s="4"/>
      <c r="Y677" s="4"/>
      <c r="Z677" s="4"/>
      <c r="AA677" s="4"/>
      <c r="AB677" s="4"/>
    </row>
    <row r="678" spans="1:28" x14ac:dyDescent="0.15">
      <c r="A678" s="4"/>
      <c r="B678" s="4"/>
      <c r="C678" s="4"/>
      <c r="D678" s="4"/>
      <c r="E678" s="19"/>
      <c r="F678" s="19"/>
      <c r="G678" s="4"/>
      <c r="H678" s="4"/>
      <c r="I678" s="4"/>
      <c r="J678" s="4"/>
      <c r="K678" s="4"/>
      <c r="L678" s="4"/>
      <c r="M678" s="4"/>
      <c r="N678" s="7"/>
      <c r="O678" s="4"/>
      <c r="R678" s="4"/>
      <c r="S678" s="4"/>
      <c r="T678" s="4"/>
      <c r="U678" s="4"/>
      <c r="V678" s="4"/>
      <c r="W678" s="4"/>
      <c r="X678" s="4"/>
      <c r="Y678" s="4"/>
      <c r="Z678" s="4"/>
      <c r="AA678" s="4"/>
      <c r="AB678" s="4"/>
    </row>
    <row r="679" spans="1:28" x14ac:dyDescent="0.15">
      <c r="A679" s="4"/>
      <c r="B679" s="4"/>
      <c r="C679" s="4"/>
      <c r="D679" s="4"/>
      <c r="E679" s="19"/>
      <c r="F679" s="19"/>
      <c r="G679" s="4"/>
      <c r="H679" s="4"/>
      <c r="I679" s="4"/>
      <c r="J679" s="4"/>
      <c r="K679" s="4"/>
      <c r="L679" s="4"/>
      <c r="M679" s="4"/>
      <c r="N679" s="7"/>
      <c r="O679" s="4"/>
      <c r="R679" s="4"/>
      <c r="S679" s="4"/>
      <c r="T679" s="4"/>
      <c r="U679" s="4"/>
      <c r="V679" s="4"/>
      <c r="W679" s="4"/>
      <c r="X679" s="4"/>
      <c r="Y679" s="4"/>
      <c r="Z679" s="4"/>
      <c r="AA679" s="4"/>
      <c r="AB679" s="4"/>
    </row>
    <row r="680" spans="1:28" x14ac:dyDescent="0.15">
      <c r="A680" s="4"/>
      <c r="B680" s="4"/>
      <c r="C680" s="4"/>
      <c r="D680" s="4"/>
      <c r="E680" s="19"/>
      <c r="F680" s="19"/>
      <c r="G680" s="4"/>
      <c r="H680" s="4"/>
      <c r="I680" s="4"/>
      <c r="J680" s="4"/>
      <c r="K680" s="4"/>
      <c r="L680" s="4"/>
      <c r="M680" s="4"/>
      <c r="N680" s="7"/>
      <c r="O680" s="4"/>
      <c r="R680" s="4"/>
      <c r="S680" s="4"/>
      <c r="T680" s="4"/>
      <c r="U680" s="4"/>
      <c r="V680" s="4"/>
      <c r="W680" s="4"/>
      <c r="X680" s="4"/>
      <c r="Y680" s="4"/>
      <c r="Z680" s="4"/>
      <c r="AA680" s="4"/>
      <c r="AB680" s="4"/>
    </row>
    <row r="681" spans="1:28" x14ac:dyDescent="0.15">
      <c r="A681" s="4"/>
      <c r="B681" s="4"/>
      <c r="C681" s="4"/>
      <c r="D681" s="4"/>
      <c r="E681" s="19"/>
      <c r="F681" s="19"/>
      <c r="G681" s="4"/>
      <c r="H681" s="4"/>
      <c r="I681" s="4"/>
      <c r="J681" s="4"/>
      <c r="K681" s="4"/>
      <c r="L681" s="4"/>
      <c r="M681" s="4"/>
      <c r="N681" s="7"/>
      <c r="O681" s="4"/>
      <c r="R681" s="4"/>
      <c r="S681" s="4"/>
      <c r="T681" s="4"/>
      <c r="U681" s="4"/>
      <c r="V681" s="4"/>
      <c r="W681" s="4"/>
      <c r="X681" s="4"/>
      <c r="Y681" s="4"/>
      <c r="Z681" s="4"/>
      <c r="AA681" s="4"/>
      <c r="AB681" s="4"/>
    </row>
    <row r="682" spans="1:28" x14ac:dyDescent="0.15">
      <c r="A682" s="4"/>
      <c r="B682" s="4"/>
      <c r="C682" s="4"/>
      <c r="D682" s="4"/>
      <c r="E682" s="19"/>
      <c r="F682" s="19"/>
      <c r="G682" s="4"/>
      <c r="H682" s="4"/>
      <c r="I682" s="4"/>
      <c r="J682" s="4"/>
      <c r="K682" s="4"/>
      <c r="L682" s="4"/>
      <c r="M682" s="4"/>
      <c r="N682" s="7"/>
      <c r="O682" s="4"/>
      <c r="R682" s="4"/>
      <c r="S682" s="4"/>
      <c r="T682" s="4"/>
      <c r="U682" s="4"/>
      <c r="V682" s="4"/>
      <c r="W682" s="4"/>
      <c r="X682" s="4"/>
      <c r="Y682" s="4"/>
      <c r="Z682" s="4"/>
      <c r="AA682" s="4"/>
      <c r="AB682" s="4"/>
    </row>
    <row r="683" spans="1:28" x14ac:dyDescent="0.15">
      <c r="A683" s="4"/>
      <c r="B683" s="4"/>
      <c r="C683" s="4"/>
      <c r="D683" s="4"/>
      <c r="E683" s="19"/>
      <c r="F683" s="19"/>
      <c r="G683" s="4"/>
      <c r="H683" s="4"/>
      <c r="I683" s="4"/>
      <c r="J683" s="4"/>
      <c r="K683" s="4"/>
      <c r="L683" s="4"/>
      <c r="M683" s="4"/>
      <c r="N683" s="7"/>
      <c r="O683" s="4"/>
      <c r="R683" s="4"/>
      <c r="S683" s="4"/>
      <c r="T683" s="4"/>
      <c r="U683" s="4"/>
      <c r="V683" s="4"/>
      <c r="W683" s="4"/>
      <c r="X683" s="4"/>
      <c r="Y683" s="4"/>
      <c r="Z683" s="4"/>
      <c r="AA683" s="4"/>
      <c r="AB683" s="4"/>
    </row>
    <row r="684" spans="1:28" x14ac:dyDescent="0.15">
      <c r="A684" s="4"/>
      <c r="B684" s="4"/>
      <c r="C684" s="4"/>
      <c r="D684" s="4"/>
      <c r="E684" s="19"/>
      <c r="F684" s="19"/>
      <c r="G684" s="4"/>
      <c r="H684" s="4"/>
      <c r="I684" s="4"/>
      <c r="J684" s="4"/>
      <c r="K684" s="4"/>
      <c r="L684" s="4"/>
      <c r="M684" s="4"/>
      <c r="N684" s="7"/>
      <c r="O684" s="4"/>
      <c r="R684" s="4"/>
      <c r="S684" s="4"/>
      <c r="T684" s="4"/>
      <c r="U684" s="4"/>
      <c r="V684" s="4"/>
      <c r="W684" s="4"/>
      <c r="X684" s="4"/>
      <c r="Y684" s="4"/>
      <c r="Z684" s="4"/>
      <c r="AA684" s="4"/>
      <c r="AB684" s="4"/>
    </row>
    <row r="685" spans="1:28" x14ac:dyDescent="0.15">
      <c r="A685" s="4"/>
      <c r="B685" s="4"/>
      <c r="C685" s="4"/>
      <c r="D685" s="4"/>
      <c r="E685" s="19"/>
      <c r="F685" s="19"/>
      <c r="G685" s="4"/>
      <c r="H685" s="4"/>
      <c r="I685" s="4"/>
      <c r="J685" s="4"/>
      <c r="K685" s="4"/>
      <c r="L685" s="4"/>
      <c r="M685" s="4"/>
      <c r="N685" s="7"/>
      <c r="O685" s="4"/>
      <c r="R685" s="4"/>
      <c r="S685" s="4"/>
      <c r="T685" s="4"/>
      <c r="U685" s="4"/>
      <c r="V685" s="4"/>
      <c r="W685" s="4"/>
      <c r="X685" s="4"/>
      <c r="Y685" s="4"/>
      <c r="Z685" s="4"/>
      <c r="AA685" s="4"/>
      <c r="AB685" s="4"/>
    </row>
    <row r="686" spans="1:28" x14ac:dyDescent="0.15">
      <c r="A686" s="4"/>
      <c r="B686" s="4"/>
      <c r="C686" s="4"/>
      <c r="D686" s="4"/>
      <c r="E686" s="19"/>
      <c r="F686" s="19"/>
      <c r="G686" s="4"/>
      <c r="H686" s="4"/>
      <c r="I686" s="4"/>
      <c r="J686" s="4"/>
      <c r="K686" s="4"/>
      <c r="L686" s="4"/>
      <c r="M686" s="4"/>
      <c r="N686" s="7"/>
      <c r="O686" s="4"/>
      <c r="R686" s="4"/>
      <c r="S686" s="4"/>
      <c r="T686" s="4"/>
      <c r="U686" s="4"/>
      <c r="V686" s="4"/>
      <c r="W686" s="4"/>
      <c r="X686" s="4"/>
      <c r="Y686" s="4"/>
      <c r="Z686" s="4"/>
      <c r="AA686" s="4"/>
      <c r="AB686" s="4"/>
    </row>
    <row r="687" spans="1:28" x14ac:dyDescent="0.15">
      <c r="A687" s="4"/>
      <c r="B687" s="4"/>
      <c r="C687" s="4"/>
      <c r="D687" s="4"/>
      <c r="E687" s="19"/>
      <c r="F687" s="19"/>
      <c r="G687" s="4"/>
      <c r="H687" s="4"/>
      <c r="I687" s="4"/>
      <c r="J687" s="4"/>
      <c r="K687" s="4"/>
      <c r="L687" s="4"/>
      <c r="M687" s="4"/>
      <c r="N687" s="7"/>
      <c r="O687" s="4"/>
      <c r="R687" s="4"/>
      <c r="S687" s="4"/>
      <c r="T687" s="4"/>
      <c r="U687" s="4"/>
      <c r="V687" s="4"/>
      <c r="W687" s="4"/>
      <c r="X687" s="4"/>
      <c r="Y687" s="4"/>
      <c r="Z687" s="4"/>
      <c r="AA687" s="4"/>
      <c r="AB687" s="4"/>
    </row>
    <row r="688" spans="1:28" x14ac:dyDescent="0.15">
      <c r="A688" s="4"/>
      <c r="B688" s="4"/>
      <c r="C688" s="4"/>
      <c r="D688" s="4"/>
      <c r="E688" s="19"/>
      <c r="F688" s="19"/>
      <c r="G688" s="4"/>
      <c r="H688" s="4"/>
      <c r="I688" s="4"/>
      <c r="J688" s="4"/>
      <c r="K688" s="4"/>
      <c r="L688" s="4"/>
      <c r="M688" s="4"/>
      <c r="N688" s="7"/>
      <c r="O688" s="4"/>
      <c r="R688" s="4"/>
      <c r="S688" s="4"/>
      <c r="T688" s="4"/>
      <c r="U688" s="4"/>
      <c r="V688" s="4"/>
      <c r="W688" s="4"/>
      <c r="X688" s="4"/>
      <c r="Y688" s="4"/>
      <c r="Z688" s="4"/>
      <c r="AA688" s="4"/>
      <c r="AB688" s="4"/>
    </row>
    <row r="689" spans="1:28" x14ac:dyDescent="0.15">
      <c r="A689" s="4"/>
      <c r="B689" s="4"/>
      <c r="C689" s="4"/>
      <c r="D689" s="4"/>
      <c r="E689" s="19"/>
      <c r="F689" s="19"/>
      <c r="G689" s="4"/>
      <c r="H689" s="4"/>
      <c r="I689" s="4"/>
      <c r="J689" s="4"/>
      <c r="K689" s="4"/>
      <c r="L689" s="4"/>
      <c r="M689" s="4"/>
      <c r="N689" s="7"/>
      <c r="O689" s="4"/>
      <c r="R689" s="4"/>
      <c r="S689" s="4"/>
      <c r="T689" s="4"/>
      <c r="U689" s="4"/>
      <c r="V689" s="4"/>
      <c r="W689" s="4"/>
      <c r="X689" s="4"/>
      <c r="Y689" s="4"/>
      <c r="Z689" s="4"/>
      <c r="AA689" s="4"/>
      <c r="AB689" s="4"/>
    </row>
    <row r="690" spans="1:28" x14ac:dyDescent="0.15">
      <c r="A690" s="4"/>
      <c r="B690" s="4"/>
      <c r="C690" s="4"/>
      <c r="D690" s="4"/>
      <c r="E690" s="19"/>
      <c r="F690" s="19"/>
      <c r="G690" s="4"/>
      <c r="H690" s="4"/>
      <c r="I690" s="4"/>
      <c r="J690" s="4"/>
      <c r="K690" s="4"/>
      <c r="L690" s="4"/>
      <c r="M690" s="4"/>
      <c r="N690" s="7"/>
      <c r="O690" s="4"/>
      <c r="R690" s="4"/>
      <c r="S690" s="4"/>
      <c r="T690" s="4"/>
      <c r="U690" s="4"/>
      <c r="V690" s="4"/>
      <c r="W690" s="4"/>
      <c r="X690" s="4"/>
      <c r="Y690" s="4"/>
      <c r="Z690" s="4"/>
      <c r="AA690" s="4"/>
      <c r="AB690" s="4"/>
    </row>
    <row r="691" spans="1:28" x14ac:dyDescent="0.15">
      <c r="A691" s="4"/>
      <c r="B691" s="4"/>
      <c r="C691" s="4"/>
      <c r="D691" s="4"/>
      <c r="E691" s="19"/>
      <c r="F691" s="19"/>
      <c r="G691" s="4"/>
      <c r="H691" s="4"/>
      <c r="I691" s="4"/>
      <c r="J691" s="4"/>
      <c r="K691" s="4"/>
      <c r="L691" s="4"/>
      <c r="M691" s="4"/>
      <c r="N691" s="7"/>
      <c r="O691" s="4"/>
      <c r="R691" s="4"/>
      <c r="S691" s="4"/>
      <c r="T691" s="4"/>
      <c r="U691" s="4"/>
      <c r="V691" s="4"/>
      <c r="W691" s="4"/>
      <c r="X691" s="4"/>
      <c r="Y691" s="4"/>
      <c r="Z691" s="4"/>
      <c r="AA691" s="4"/>
      <c r="AB691" s="4"/>
    </row>
    <row r="692" spans="1:28" x14ac:dyDescent="0.15">
      <c r="A692" s="4"/>
      <c r="B692" s="4"/>
      <c r="C692" s="4"/>
      <c r="D692" s="4"/>
      <c r="E692" s="19"/>
      <c r="F692" s="19"/>
      <c r="G692" s="4"/>
      <c r="H692" s="4"/>
      <c r="I692" s="4"/>
      <c r="J692" s="4"/>
      <c r="K692" s="4"/>
      <c r="L692" s="4"/>
      <c r="M692" s="4"/>
      <c r="N692" s="7"/>
      <c r="O692" s="4"/>
      <c r="R692" s="4"/>
      <c r="S692" s="4"/>
      <c r="T692" s="4"/>
      <c r="U692" s="4"/>
      <c r="V692" s="4"/>
      <c r="W692" s="4"/>
      <c r="X692" s="4"/>
      <c r="Y692" s="4"/>
      <c r="Z692" s="4"/>
      <c r="AA692" s="4"/>
      <c r="AB692" s="4"/>
    </row>
    <row r="693" spans="1:28" x14ac:dyDescent="0.15">
      <c r="A693" s="4"/>
      <c r="B693" s="4"/>
      <c r="C693" s="4"/>
      <c r="D693" s="4"/>
      <c r="E693" s="19"/>
      <c r="F693" s="19"/>
      <c r="G693" s="4"/>
      <c r="H693" s="4"/>
      <c r="I693" s="4"/>
      <c r="J693" s="4"/>
      <c r="K693" s="4"/>
      <c r="L693" s="4"/>
      <c r="M693" s="4"/>
      <c r="N693" s="7"/>
      <c r="O693" s="4"/>
      <c r="R693" s="4"/>
      <c r="S693" s="4"/>
      <c r="T693" s="4"/>
      <c r="U693" s="4"/>
      <c r="V693" s="4"/>
      <c r="W693" s="4"/>
      <c r="X693" s="4"/>
      <c r="Y693" s="4"/>
      <c r="Z693" s="4"/>
      <c r="AA693" s="4"/>
      <c r="AB693" s="4"/>
    </row>
    <row r="694" spans="1:28" x14ac:dyDescent="0.15">
      <c r="A694" s="4"/>
      <c r="B694" s="4"/>
      <c r="C694" s="4"/>
      <c r="D694" s="4"/>
      <c r="E694" s="19"/>
      <c r="F694" s="19"/>
      <c r="G694" s="4"/>
      <c r="H694" s="4"/>
      <c r="I694" s="4"/>
      <c r="J694" s="4"/>
      <c r="K694" s="4"/>
      <c r="L694" s="4"/>
      <c r="M694" s="4"/>
      <c r="N694" s="7"/>
      <c r="O694" s="4"/>
      <c r="R694" s="4"/>
      <c r="S694" s="4"/>
      <c r="T694" s="4"/>
      <c r="U694" s="4"/>
      <c r="V694" s="4"/>
      <c r="W694" s="4"/>
      <c r="X694" s="4"/>
      <c r="Y694" s="4"/>
      <c r="Z694" s="4"/>
      <c r="AA694" s="4"/>
      <c r="AB694" s="4"/>
    </row>
    <row r="695" spans="1:28" x14ac:dyDescent="0.15">
      <c r="A695" s="4"/>
      <c r="B695" s="4"/>
      <c r="C695" s="4"/>
      <c r="D695" s="4"/>
      <c r="E695" s="19"/>
      <c r="F695" s="19"/>
      <c r="G695" s="4"/>
      <c r="H695" s="4"/>
      <c r="I695" s="4"/>
      <c r="J695" s="4"/>
      <c r="K695" s="4"/>
      <c r="L695" s="4"/>
      <c r="M695" s="4"/>
      <c r="N695" s="7"/>
      <c r="O695" s="4"/>
      <c r="R695" s="4"/>
      <c r="S695" s="4"/>
      <c r="T695" s="4"/>
      <c r="U695" s="4"/>
      <c r="V695" s="4"/>
      <c r="W695" s="4"/>
      <c r="X695" s="4"/>
      <c r="Y695" s="4"/>
      <c r="Z695" s="4"/>
      <c r="AA695" s="4"/>
      <c r="AB695" s="4"/>
    </row>
    <row r="696" spans="1:28" x14ac:dyDescent="0.15">
      <c r="A696" s="4"/>
      <c r="B696" s="4"/>
      <c r="C696" s="4"/>
      <c r="D696" s="4"/>
      <c r="E696" s="19"/>
      <c r="F696" s="19"/>
      <c r="G696" s="4"/>
      <c r="H696" s="4"/>
      <c r="I696" s="4"/>
      <c r="J696" s="4"/>
      <c r="K696" s="4"/>
      <c r="L696" s="4"/>
      <c r="M696" s="4"/>
      <c r="N696" s="7"/>
      <c r="O696" s="4"/>
      <c r="R696" s="4"/>
      <c r="S696" s="4"/>
      <c r="T696" s="4"/>
      <c r="U696" s="4"/>
      <c r="V696" s="4"/>
      <c r="W696" s="4"/>
      <c r="X696" s="4"/>
      <c r="Y696" s="4"/>
      <c r="Z696" s="4"/>
      <c r="AA696" s="4"/>
      <c r="AB696" s="4"/>
    </row>
    <row r="697" spans="1:28" x14ac:dyDescent="0.15">
      <c r="A697" s="4"/>
      <c r="B697" s="4"/>
      <c r="C697" s="4"/>
      <c r="D697" s="4"/>
      <c r="E697" s="19"/>
      <c r="F697" s="19"/>
      <c r="G697" s="4"/>
      <c r="H697" s="4"/>
      <c r="I697" s="4"/>
      <c r="J697" s="4"/>
      <c r="K697" s="4"/>
      <c r="L697" s="4"/>
      <c r="M697" s="4"/>
      <c r="N697" s="7"/>
      <c r="O697" s="4"/>
      <c r="R697" s="4"/>
      <c r="S697" s="4"/>
      <c r="T697" s="4"/>
      <c r="U697" s="4"/>
      <c r="V697" s="4"/>
      <c r="W697" s="4"/>
      <c r="X697" s="4"/>
      <c r="Y697" s="4"/>
      <c r="Z697" s="4"/>
      <c r="AA697" s="4"/>
      <c r="AB697" s="4"/>
    </row>
    <row r="698" spans="1:28" x14ac:dyDescent="0.15">
      <c r="A698" s="4"/>
      <c r="B698" s="4"/>
      <c r="C698" s="4"/>
      <c r="D698" s="4"/>
      <c r="E698" s="19"/>
      <c r="F698" s="19"/>
      <c r="G698" s="4"/>
      <c r="H698" s="4"/>
      <c r="I698" s="4"/>
      <c r="J698" s="4"/>
      <c r="K698" s="4"/>
      <c r="L698" s="4"/>
      <c r="M698" s="4"/>
      <c r="N698" s="7"/>
      <c r="O698" s="4"/>
      <c r="R698" s="4"/>
      <c r="S698" s="4"/>
      <c r="T698" s="4"/>
      <c r="U698" s="4"/>
      <c r="V698" s="4"/>
      <c r="W698" s="4"/>
      <c r="X698" s="4"/>
      <c r="Y698" s="4"/>
      <c r="Z698" s="4"/>
      <c r="AA698" s="4"/>
      <c r="AB698" s="4"/>
    </row>
    <row r="699" spans="1:28" x14ac:dyDescent="0.15">
      <c r="A699" s="4"/>
      <c r="B699" s="4"/>
      <c r="C699" s="4"/>
      <c r="D699" s="4"/>
      <c r="E699" s="19"/>
      <c r="F699" s="19"/>
      <c r="G699" s="4"/>
      <c r="H699" s="4"/>
      <c r="I699" s="4"/>
      <c r="J699" s="4"/>
      <c r="K699" s="4"/>
      <c r="L699" s="4"/>
      <c r="M699" s="4"/>
      <c r="N699" s="7"/>
      <c r="O699" s="4"/>
      <c r="R699" s="4"/>
      <c r="S699" s="4"/>
      <c r="T699" s="4"/>
      <c r="U699" s="4"/>
      <c r="V699" s="4"/>
      <c r="W699" s="4"/>
      <c r="X699" s="4"/>
      <c r="Y699" s="4"/>
      <c r="Z699" s="4"/>
      <c r="AA699" s="4"/>
      <c r="AB699" s="4"/>
    </row>
    <row r="700" spans="1:28" x14ac:dyDescent="0.15">
      <c r="A700" s="4"/>
      <c r="B700" s="4"/>
      <c r="C700" s="4"/>
      <c r="D700" s="4"/>
      <c r="E700" s="19"/>
      <c r="F700" s="19"/>
      <c r="G700" s="4"/>
      <c r="H700" s="4"/>
      <c r="I700" s="4"/>
      <c r="J700" s="4"/>
      <c r="K700" s="4"/>
      <c r="L700" s="4"/>
      <c r="M700" s="4"/>
      <c r="N700" s="7"/>
      <c r="O700" s="4"/>
      <c r="R700" s="4"/>
      <c r="S700" s="4"/>
      <c r="T700" s="4"/>
      <c r="U700" s="4"/>
      <c r="V700" s="4"/>
      <c r="W700" s="4"/>
      <c r="X700" s="4"/>
      <c r="Y700" s="4"/>
      <c r="Z700" s="4"/>
      <c r="AA700" s="4"/>
      <c r="AB700" s="4"/>
    </row>
    <row r="701" spans="1:28" x14ac:dyDescent="0.15">
      <c r="A701" s="4"/>
      <c r="B701" s="4"/>
      <c r="C701" s="4"/>
      <c r="D701" s="4"/>
      <c r="E701" s="19"/>
      <c r="F701" s="19"/>
      <c r="G701" s="4"/>
      <c r="H701" s="4"/>
      <c r="I701" s="4"/>
      <c r="J701" s="4"/>
      <c r="K701" s="4"/>
      <c r="L701" s="4"/>
      <c r="M701" s="4"/>
      <c r="N701" s="7"/>
      <c r="O701" s="4"/>
      <c r="R701" s="4"/>
      <c r="S701" s="4"/>
      <c r="T701" s="4"/>
      <c r="U701" s="4"/>
      <c r="V701" s="4"/>
      <c r="W701" s="4"/>
      <c r="X701" s="4"/>
      <c r="Y701" s="4"/>
      <c r="Z701" s="4"/>
      <c r="AA701" s="4"/>
      <c r="AB701" s="4"/>
    </row>
    <row r="702" spans="1:28" x14ac:dyDescent="0.15">
      <c r="A702" s="4"/>
      <c r="B702" s="4"/>
      <c r="C702" s="4"/>
      <c r="D702" s="4"/>
      <c r="E702" s="19"/>
      <c r="F702" s="19"/>
      <c r="G702" s="4"/>
      <c r="H702" s="4"/>
      <c r="I702" s="4"/>
      <c r="J702" s="4"/>
      <c r="K702" s="4"/>
      <c r="L702" s="4"/>
      <c r="M702" s="4"/>
      <c r="N702" s="7"/>
      <c r="O702" s="4"/>
      <c r="R702" s="4"/>
      <c r="S702" s="4"/>
      <c r="T702" s="4"/>
      <c r="U702" s="4"/>
      <c r="V702" s="4"/>
      <c r="W702" s="4"/>
      <c r="X702" s="4"/>
      <c r="Y702" s="4"/>
      <c r="Z702" s="4"/>
      <c r="AA702" s="4"/>
      <c r="AB702" s="4"/>
    </row>
    <row r="703" spans="1:28" x14ac:dyDescent="0.15">
      <c r="A703" s="4"/>
      <c r="B703" s="4"/>
      <c r="C703" s="4"/>
      <c r="D703" s="4"/>
      <c r="E703" s="19"/>
      <c r="F703" s="19"/>
      <c r="G703" s="4"/>
      <c r="H703" s="4"/>
      <c r="I703" s="4"/>
      <c r="J703" s="4"/>
      <c r="K703" s="4"/>
      <c r="L703" s="4"/>
      <c r="M703" s="4"/>
      <c r="N703" s="7"/>
      <c r="O703" s="4"/>
      <c r="R703" s="4"/>
      <c r="S703" s="4"/>
      <c r="T703" s="4"/>
      <c r="U703" s="4"/>
      <c r="V703" s="4"/>
      <c r="W703" s="4"/>
      <c r="X703" s="4"/>
      <c r="Y703" s="4"/>
      <c r="Z703" s="4"/>
      <c r="AA703" s="4"/>
      <c r="AB703" s="4"/>
    </row>
    <row r="704" spans="1:28" x14ac:dyDescent="0.15">
      <c r="A704" s="4"/>
      <c r="B704" s="4"/>
      <c r="C704" s="4"/>
      <c r="D704" s="4"/>
      <c r="E704" s="19"/>
      <c r="F704" s="19"/>
      <c r="G704" s="4"/>
      <c r="H704" s="4"/>
      <c r="I704" s="4"/>
      <c r="J704" s="4"/>
      <c r="K704" s="4"/>
      <c r="L704" s="4"/>
      <c r="M704" s="4"/>
      <c r="N704" s="7"/>
      <c r="O704" s="4"/>
      <c r="R704" s="4"/>
      <c r="S704" s="4"/>
      <c r="T704" s="4"/>
      <c r="U704" s="4"/>
      <c r="V704" s="4"/>
      <c r="W704" s="4"/>
      <c r="X704" s="4"/>
      <c r="Y704" s="4"/>
      <c r="Z704" s="4"/>
      <c r="AA704" s="4"/>
      <c r="AB704" s="4"/>
    </row>
    <row r="705" spans="1:28" x14ac:dyDescent="0.15">
      <c r="A705" s="4"/>
      <c r="B705" s="4"/>
      <c r="C705" s="4"/>
      <c r="D705" s="4"/>
      <c r="E705" s="19"/>
      <c r="F705" s="19"/>
      <c r="G705" s="4"/>
      <c r="H705" s="4"/>
      <c r="I705" s="4"/>
      <c r="J705" s="4"/>
      <c r="K705" s="4"/>
      <c r="L705" s="4"/>
      <c r="M705" s="4"/>
      <c r="N705" s="7"/>
      <c r="O705" s="4"/>
      <c r="R705" s="4"/>
      <c r="S705" s="4"/>
      <c r="T705" s="4"/>
      <c r="U705" s="4"/>
      <c r="V705" s="4"/>
      <c r="W705" s="4"/>
      <c r="X705" s="4"/>
      <c r="Y705" s="4"/>
      <c r="Z705" s="4"/>
      <c r="AA705" s="4"/>
      <c r="AB705" s="4"/>
    </row>
    <row r="706" spans="1:28" x14ac:dyDescent="0.15">
      <c r="A706" s="4"/>
      <c r="B706" s="4"/>
      <c r="C706" s="4"/>
      <c r="D706" s="4"/>
      <c r="E706" s="19"/>
      <c r="F706" s="19"/>
      <c r="G706" s="4"/>
      <c r="H706" s="4"/>
      <c r="I706" s="4"/>
      <c r="J706" s="4"/>
      <c r="K706" s="4"/>
      <c r="L706" s="4"/>
      <c r="M706" s="4"/>
      <c r="N706" s="7"/>
      <c r="O706" s="4"/>
      <c r="R706" s="4"/>
      <c r="S706" s="4"/>
      <c r="T706" s="4"/>
      <c r="U706" s="4"/>
      <c r="V706" s="4"/>
      <c r="W706" s="4"/>
      <c r="X706" s="4"/>
      <c r="Y706" s="4"/>
      <c r="Z706" s="4"/>
      <c r="AA706" s="4"/>
      <c r="AB706" s="4"/>
    </row>
    <row r="707" spans="1:28" x14ac:dyDescent="0.15">
      <c r="A707" s="4"/>
      <c r="B707" s="4"/>
      <c r="C707" s="4"/>
      <c r="D707" s="4"/>
      <c r="E707" s="19"/>
      <c r="F707" s="19"/>
      <c r="G707" s="4"/>
      <c r="H707" s="4"/>
      <c r="I707" s="4"/>
      <c r="J707" s="4"/>
      <c r="K707" s="4"/>
      <c r="L707" s="4"/>
      <c r="M707" s="4"/>
      <c r="N707" s="7"/>
      <c r="O707" s="4"/>
      <c r="R707" s="4"/>
      <c r="S707" s="4"/>
      <c r="T707" s="4"/>
      <c r="U707" s="4"/>
      <c r="V707" s="4"/>
      <c r="W707" s="4"/>
      <c r="X707" s="4"/>
      <c r="Y707" s="4"/>
      <c r="Z707" s="4"/>
      <c r="AA707" s="4"/>
      <c r="AB707" s="4"/>
    </row>
    <row r="708" spans="1:28" x14ac:dyDescent="0.15">
      <c r="A708" s="4"/>
      <c r="B708" s="4"/>
      <c r="C708" s="4"/>
      <c r="D708" s="4"/>
      <c r="E708" s="19"/>
      <c r="F708" s="19"/>
      <c r="G708" s="4"/>
      <c r="H708" s="4"/>
      <c r="I708" s="4"/>
      <c r="J708" s="4"/>
      <c r="K708" s="4"/>
      <c r="L708" s="4"/>
      <c r="M708" s="4"/>
      <c r="N708" s="7"/>
      <c r="O708" s="4"/>
      <c r="R708" s="4"/>
      <c r="S708" s="4"/>
      <c r="T708" s="4"/>
      <c r="U708" s="4"/>
      <c r="V708" s="4"/>
      <c r="W708" s="4"/>
      <c r="X708" s="4"/>
      <c r="Y708" s="4"/>
      <c r="Z708" s="4"/>
      <c r="AA708" s="4"/>
      <c r="AB708" s="4"/>
    </row>
    <row r="709" spans="1:28" x14ac:dyDescent="0.15">
      <c r="A709" s="4"/>
      <c r="B709" s="4"/>
      <c r="C709" s="4"/>
      <c r="D709" s="4"/>
      <c r="E709" s="19"/>
      <c r="F709" s="19"/>
      <c r="G709" s="4"/>
      <c r="H709" s="4"/>
      <c r="I709" s="4"/>
      <c r="J709" s="4"/>
      <c r="K709" s="4"/>
      <c r="L709" s="4"/>
      <c r="M709" s="4"/>
      <c r="N709" s="7"/>
      <c r="O709" s="4"/>
      <c r="R709" s="4"/>
      <c r="S709" s="4"/>
      <c r="T709" s="4"/>
      <c r="U709" s="4"/>
      <c r="V709" s="4"/>
      <c r="W709" s="4"/>
      <c r="X709" s="4"/>
      <c r="Y709" s="4"/>
      <c r="Z709" s="4"/>
      <c r="AA709" s="4"/>
      <c r="AB709" s="4"/>
    </row>
    <row r="710" spans="1:28" x14ac:dyDescent="0.15">
      <c r="A710" s="4"/>
      <c r="B710" s="4"/>
      <c r="C710" s="4"/>
      <c r="D710" s="4"/>
      <c r="E710" s="19"/>
      <c r="F710" s="19"/>
      <c r="G710" s="4"/>
      <c r="H710" s="4"/>
      <c r="I710" s="4"/>
      <c r="J710" s="4"/>
      <c r="K710" s="4"/>
      <c r="L710" s="4"/>
      <c r="M710" s="4"/>
      <c r="N710" s="7"/>
      <c r="O710" s="4"/>
      <c r="R710" s="4"/>
      <c r="S710" s="4"/>
      <c r="T710" s="4"/>
      <c r="U710" s="4"/>
      <c r="V710" s="4"/>
      <c r="W710" s="4"/>
      <c r="X710" s="4"/>
      <c r="Y710" s="4"/>
      <c r="Z710" s="4"/>
      <c r="AA710" s="4"/>
      <c r="AB710" s="4"/>
    </row>
    <row r="711" spans="1:28" x14ac:dyDescent="0.15">
      <c r="A711" s="4"/>
      <c r="B711" s="4"/>
      <c r="C711" s="4"/>
      <c r="D711" s="4"/>
      <c r="E711" s="19"/>
      <c r="F711" s="19"/>
      <c r="G711" s="4"/>
      <c r="H711" s="4"/>
      <c r="I711" s="4"/>
      <c r="J711" s="4"/>
      <c r="K711" s="4"/>
      <c r="L711" s="4"/>
      <c r="M711" s="4"/>
      <c r="N711" s="7"/>
      <c r="O711" s="4"/>
      <c r="R711" s="4"/>
      <c r="S711" s="4"/>
      <c r="T711" s="4"/>
      <c r="U711" s="4"/>
      <c r="V711" s="4"/>
      <c r="W711" s="4"/>
      <c r="X711" s="4"/>
      <c r="Y711" s="4"/>
      <c r="Z711" s="4"/>
      <c r="AA711" s="4"/>
      <c r="AB711" s="4"/>
    </row>
    <row r="712" spans="1:28" x14ac:dyDescent="0.15">
      <c r="A712" s="4"/>
      <c r="B712" s="4"/>
      <c r="C712" s="4"/>
      <c r="D712" s="4"/>
      <c r="E712" s="19"/>
      <c r="F712" s="19"/>
      <c r="G712" s="4"/>
      <c r="H712" s="4"/>
      <c r="I712" s="4"/>
      <c r="J712" s="4"/>
      <c r="K712" s="4"/>
      <c r="L712" s="4"/>
      <c r="M712" s="4"/>
      <c r="N712" s="7"/>
      <c r="O712" s="4"/>
      <c r="R712" s="4"/>
      <c r="S712" s="4"/>
      <c r="T712" s="4"/>
      <c r="U712" s="4"/>
      <c r="V712" s="4"/>
      <c r="W712" s="4"/>
      <c r="X712" s="4"/>
      <c r="Y712" s="4"/>
      <c r="Z712" s="4"/>
      <c r="AA712" s="4"/>
      <c r="AB712" s="4"/>
    </row>
    <row r="713" spans="1:28" x14ac:dyDescent="0.15">
      <c r="A713" s="4"/>
      <c r="B713" s="4"/>
      <c r="C713" s="4"/>
      <c r="D713" s="4"/>
      <c r="E713" s="19"/>
      <c r="F713" s="19"/>
      <c r="G713" s="4"/>
      <c r="H713" s="4"/>
      <c r="I713" s="4"/>
      <c r="J713" s="4"/>
      <c r="K713" s="4"/>
      <c r="L713" s="4"/>
      <c r="M713" s="4"/>
      <c r="N713" s="7"/>
      <c r="O713" s="4"/>
      <c r="R713" s="4"/>
      <c r="S713" s="4"/>
      <c r="T713" s="4"/>
      <c r="U713" s="4"/>
      <c r="V713" s="4"/>
      <c r="W713" s="4"/>
      <c r="X713" s="4"/>
      <c r="Y713" s="4"/>
      <c r="Z713" s="4"/>
      <c r="AA713" s="4"/>
      <c r="AB713" s="4"/>
    </row>
    <row r="714" spans="1:28" x14ac:dyDescent="0.15">
      <c r="A714" s="4"/>
      <c r="B714" s="4"/>
      <c r="C714" s="4"/>
      <c r="D714" s="4"/>
      <c r="E714" s="19"/>
      <c r="F714" s="19"/>
      <c r="G714" s="4"/>
      <c r="H714" s="4"/>
      <c r="I714" s="4"/>
      <c r="J714" s="4"/>
      <c r="K714" s="4"/>
      <c r="L714" s="4"/>
      <c r="M714" s="4"/>
      <c r="N714" s="7"/>
      <c r="O714" s="4"/>
      <c r="R714" s="4"/>
      <c r="S714" s="4"/>
      <c r="T714" s="4"/>
      <c r="U714" s="4"/>
      <c r="V714" s="4"/>
      <c r="W714" s="4"/>
      <c r="X714" s="4"/>
      <c r="Y714" s="4"/>
      <c r="Z714" s="4"/>
      <c r="AA714" s="4"/>
      <c r="AB714" s="4"/>
    </row>
    <row r="715" spans="1:28" x14ac:dyDescent="0.15">
      <c r="A715" s="4"/>
      <c r="B715" s="4"/>
      <c r="C715" s="4"/>
      <c r="D715" s="4"/>
      <c r="E715" s="19"/>
      <c r="F715" s="19"/>
      <c r="G715" s="4"/>
      <c r="H715" s="4"/>
      <c r="I715" s="4"/>
      <c r="J715" s="4"/>
      <c r="K715" s="4"/>
      <c r="L715" s="4"/>
      <c r="M715" s="4"/>
      <c r="N715" s="7"/>
      <c r="O715" s="4"/>
      <c r="R715" s="4"/>
      <c r="S715" s="4"/>
      <c r="T715" s="4"/>
      <c r="U715" s="4"/>
      <c r="V715" s="4"/>
      <c r="W715" s="4"/>
      <c r="X715" s="4"/>
      <c r="Y715" s="4"/>
      <c r="Z715" s="4"/>
      <c r="AA715" s="4"/>
      <c r="AB715" s="4"/>
    </row>
    <row r="716" spans="1:28" x14ac:dyDescent="0.15">
      <c r="A716" s="4"/>
      <c r="B716" s="4"/>
      <c r="C716" s="4"/>
      <c r="D716" s="4"/>
      <c r="E716" s="19"/>
      <c r="F716" s="19"/>
      <c r="G716" s="4"/>
      <c r="H716" s="4"/>
      <c r="I716" s="4"/>
      <c r="J716" s="4"/>
      <c r="K716" s="4"/>
      <c r="L716" s="4"/>
      <c r="M716" s="4"/>
      <c r="N716" s="7"/>
      <c r="O716" s="4"/>
      <c r="R716" s="4"/>
      <c r="S716" s="4"/>
      <c r="T716" s="4"/>
      <c r="U716" s="4"/>
      <c r="V716" s="4"/>
      <c r="W716" s="4"/>
      <c r="X716" s="4"/>
      <c r="Y716" s="4"/>
      <c r="Z716" s="4"/>
      <c r="AA716" s="4"/>
      <c r="AB716" s="4"/>
    </row>
    <row r="717" spans="1:28" x14ac:dyDescent="0.15">
      <c r="A717" s="4"/>
      <c r="B717" s="4"/>
      <c r="C717" s="4"/>
      <c r="D717" s="4"/>
      <c r="E717" s="19"/>
      <c r="F717" s="19"/>
      <c r="G717" s="4"/>
      <c r="H717" s="4"/>
      <c r="I717" s="4"/>
      <c r="J717" s="4"/>
      <c r="K717" s="4"/>
      <c r="L717" s="4"/>
      <c r="M717" s="4"/>
      <c r="N717" s="7"/>
      <c r="O717" s="4"/>
      <c r="R717" s="4"/>
      <c r="S717" s="4"/>
      <c r="T717" s="4"/>
      <c r="U717" s="4"/>
      <c r="V717" s="4"/>
      <c r="W717" s="4"/>
      <c r="X717" s="4"/>
      <c r="Y717" s="4"/>
      <c r="Z717" s="4"/>
      <c r="AA717" s="4"/>
      <c r="AB717" s="4"/>
    </row>
    <row r="718" spans="1:28" x14ac:dyDescent="0.15">
      <c r="A718" s="4"/>
      <c r="B718" s="4"/>
      <c r="C718" s="4"/>
      <c r="D718" s="4"/>
      <c r="E718" s="19"/>
      <c r="F718" s="19"/>
      <c r="G718" s="4"/>
      <c r="H718" s="4"/>
      <c r="I718" s="4"/>
      <c r="J718" s="4"/>
      <c r="K718" s="4"/>
      <c r="L718" s="4"/>
      <c r="M718" s="4"/>
      <c r="N718" s="7"/>
      <c r="O718" s="4"/>
      <c r="R718" s="4"/>
      <c r="S718" s="4"/>
      <c r="T718" s="4"/>
      <c r="U718" s="4"/>
      <c r="V718" s="4"/>
      <c r="W718" s="4"/>
      <c r="X718" s="4"/>
      <c r="Y718" s="4"/>
      <c r="Z718" s="4"/>
      <c r="AA718" s="4"/>
      <c r="AB718" s="4"/>
    </row>
    <row r="719" spans="1:28" x14ac:dyDescent="0.15">
      <c r="A719" s="4"/>
      <c r="B719" s="4"/>
      <c r="C719" s="4"/>
      <c r="D719" s="4"/>
      <c r="E719" s="19"/>
      <c r="F719" s="19"/>
      <c r="G719" s="4"/>
      <c r="H719" s="4"/>
      <c r="I719" s="4"/>
      <c r="J719" s="4"/>
      <c r="K719" s="4"/>
      <c r="L719" s="4"/>
      <c r="M719" s="4"/>
      <c r="N719" s="7"/>
      <c r="O719" s="4"/>
      <c r="R719" s="4"/>
      <c r="S719" s="4"/>
      <c r="T719" s="4"/>
      <c r="U719" s="4"/>
      <c r="V719" s="4"/>
      <c r="W719" s="4"/>
      <c r="X719" s="4"/>
      <c r="Y719" s="4"/>
      <c r="Z719" s="4"/>
      <c r="AA719" s="4"/>
      <c r="AB719" s="4"/>
    </row>
    <row r="720" spans="1:28" x14ac:dyDescent="0.15">
      <c r="A720" s="4"/>
      <c r="B720" s="4"/>
      <c r="C720" s="4"/>
      <c r="D720" s="4"/>
      <c r="E720" s="19"/>
      <c r="F720" s="19"/>
      <c r="G720" s="4"/>
      <c r="H720" s="4"/>
      <c r="I720" s="4"/>
      <c r="J720" s="4"/>
      <c r="K720" s="4"/>
      <c r="L720" s="4"/>
      <c r="M720" s="4"/>
      <c r="N720" s="7"/>
      <c r="O720" s="4"/>
      <c r="R720" s="4"/>
      <c r="S720" s="4"/>
      <c r="T720" s="4"/>
      <c r="U720" s="4"/>
      <c r="V720" s="4"/>
      <c r="W720" s="4"/>
      <c r="X720" s="4"/>
      <c r="Y720" s="4"/>
      <c r="Z720" s="4"/>
      <c r="AA720" s="4"/>
      <c r="AB720" s="4"/>
    </row>
    <row r="721" spans="1:28" x14ac:dyDescent="0.15">
      <c r="A721" s="4"/>
      <c r="B721" s="4"/>
      <c r="C721" s="4"/>
      <c r="D721" s="4"/>
      <c r="E721" s="19"/>
      <c r="F721" s="19"/>
      <c r="G721" s="4"/>
      <c r="H721" s="4"/>
      <c r="I721" s="4"/>
      <c r="J721" s="4"/>
      <c r="K721" s="4"/>
      <c r="L721" s="4"/>
      <c r="M721" s="4"/>
      <c r="N721" s="7"/>
      <c r="O721" s="4"/>
      <c r="R721" s="4"/>
      <c r="S721" s="4"/>
      <c r="T721" s="4"/>
      <c r="U721" s="4"/>
      <c r="V721" s="4"/>
      <c r="W721" s="4"/>
      <c r="X721" s="4"/>
      <c r="Y721" s="4"/>
      <c r="Z721" s="4"/>
      <c r="AA721" s="4"/>
      <c r="AB721" s="4"/>
    </row>
    <row r="722" spans="1:28" x14ac:dyDescent="0.15">
      <c r="A722" s="4"/>
      <c r="B722" s="4"/>
      <c r="C722" s="4"/>
      <c r="D722" s="4"/>
      <c r="E722" s="19"/>
      <c r="F722" s="19"/>
      <c r="G722" s="4"/>
      <c r="H722" s="4"/>
      <c r="I722" s="4"/>
      <c r="J722" s="4"/>
      <c r="K722" s="4"/>
      <c r="L722" s="4"/>
      <c r="M722" s="4"/>
      <c r="N722" s="7"/>
      <c r="O722" s="4"/>
      <c r="R722" s="4"/>
      <c r="S722" s="4"/>
      <c r="T722" s="4"/>
      <c r="U722" s="4"/>
      <c r="V722" s="4"/>
      <c r="W722" s="4"/>
      <c r="X722" s="4"/>
      <c r="Y722" s="4"/>
      <c r="Z722" s="4"/>
      <c r="AA722" s="4"/>
      <c r="AB722" s="4"/>
    </row>
    <row r="723" spans="1:28" x14ac:dyDescent="0.15">
      <c r="A723" s="4"/>
      <c r="B723" s="4"/>
      <c r="C723" s="4"/>
      <c r="D723" s="4"/>
      <c r="E723" s="19"/>
      <c r="F723" s="19"/>
      <c r="G723" s="4"/>
      <c r="H723" s="4"/>
      <c r="I723" s="4"/>
      <c r="J723" s="4"/>
      <c r="K723" s="4"/>
      <c r="L723" s="4"/>
      <c r="M723" s="4"/>
      <c r="N723" s="7"/>
      <c r="O723" s="4"/>
      <c r="R723" s="4"/>
      <c r="S723" s="4"/>
      <c r="T723" s="4"/>
      <c r="U723" s="4"/>
      <c r="V723" s="4"/>
      <c r="W723" s="4"/>
      <c r="X723" s="4"/>
      <c r="Y723" s="4"/>
      <c r="Z723" s="4"/>
      <c r="AA723" s="4"/>
      <c r="AB723" s="4"/>
    </row>
    <row r="724" spans="1:28" x14ac:dyDescent="0.15">
      <c r="A724" s="4"/>
      <c r="B724" s="4"/>
      <c r="C724" s="4"/>
      <c r="D724" s="4"/>
      <c r="E724" s="19"/>
      <c r="F724" s="19"/>
      <c r="G724" s="4"/>
      <c r="H724" s="4"/>
      <c r="I724" s="4"/>
      <c r="J724" s="4"/>
      <c r="K724" s="4"/>
      <c r="L724" s="4"/>
      <c r="M724" s="4"/>
      <c r="N724" s="7"/>
      <c r="O724" s="4"/>
      <c r="R724" s="4"/>
      <c r="S724" s="4"/>
      <c r="T724" s="4"/>
      <c r="U724" s="4"/>
      <c r="V724" s="4"/>
      <c r="W724" s="4"/>
      <c r="X724" s="4"/>
      <c r="Y724" s="4"/>
      <c r="Z724" s="4"/>
      <c r="AA724" s="4"/>
      <c r="AB724" s="4"/>
    </row>
    <row r="725" spans="1:28" x14ac:dyDescent="0.15">
      <c r="A725" s="4"/>
      <c r="B725" s="4"/>
      <c r="C725" s="4"/>
      <c r="D725" s="4"/>
      <c r="E725" s="19"/>
      <c r="F725" s="19"/>
      <c r="G725" s="4"/>
      <c r="H725" s="4"/>
      <c r="I725" s="4"/>
      <c r="J725" s="4"/>
      <c r="K725" s="4"/>
      <c r="L725" s="4"/>
      <c r="M725" s="4"/>
      <c r="N725" s="7"/>
      <c r="O725" s="4"/>
      <c r="R725" s="4"/>
      <c r="S725" s="4"/>
      <c r="T725" s="4"/>
      <c r="U725" s="4"/>
      <c r="V725" s="4"/>
      <c r="W725" s="4"/>
      <c r="X725" s="4"/>
      <c r="Y725" s="4"/>
      <c r="Z725" s="4"/>
      <c r="AA725" s="4"/>
      <c r="AB725" s="4"/>
    </row>
    <row r="726" spans="1:28" x14ac:dyDescent="0.15">
      <c r="A726" s="4"/>
      <c r="B726" s="4"/>
      <c r="C726" s="4"/>
      <c r="D726" s="4"/>
      <c r="E726" s="19"/>
      <c r="F726" s="19"/>
      <c r="G726" s="4"/>
      <c r="H726" s="4"/>
      <c r="I726" s="4"/>
      <c r="J726" s="4"/>
      <c r="K726" s="4"/>
      <c r="L726" s="4"/>
      <c r="M726" s="4"/>
      <c r="N726" s="7"/>
      <c r="O726" s="4"/>
      <c r="R726" s="4"/>
      <c r="S726" s="4"/>
      <c r="T726" s="4"/>
      <c r="U726" s="4"/>
      <c r="V726" s="4"/>
      <c r="W726" s="4"/>
      <c r="X726" s="4"/>
      <c r="Y726" s="4"/>
      <c r="Z726" s="4"/>
      <c r="AA726" s="4"/>
      <c r="AB726" s="4"/>
    </row>
    <row r="727" spans="1:28" x14ac:dyDescent="0.15">
      <c r="A727" s="4"/>
      <c r="B727" s="4"/>
      <c r="C727" s="4"/>
      <c r="D727" s="4"/>
      <c r="E727" s="19"/>
      <c r="F727" s="19"/>
      <c r="G727" s="4"/>
      <c r="H727" s="4"/>
      <c r="I727" s="4"/>
      <c r="J727" s="4"/>
      <c r="K727" s="4"/>
      <c r="L727" s="4"/>
      <c r="M727" s="4"/>
      <c r="N727" s="7"/>
      <c r="O727" s="4"/>
      <c r="R727" s="4"/>
      <c r="S727" s="4"/>
      <c r="T727" s="4"/>
      <c r="U727" s="4"/>
      <c r="V727" s="4"/>
      <c r="W727" s="4"/>
      <c r="X727" s="4"/>
      <c r="Y727" s="4"/>
      <c r="Z727" s="4"/>
      <c r="AA727" s="4"/>
      <c r="AB727" s="4"/>
    </row>
    <row r="728" spans="1:28" x14ac:dyDescent="0.15">
      <c r="A728" s="4"/>
      <c r="B728" s="4"/>
      <c r="C728" s="4"/>
      <c r="D728" s="4"/>
      <c r="E728" s="19"/>
      <c r="F728" s="19"/>
      <c r="G728" s="4"/>
      <c r="H728" s="4"/>
      <c r="I728" s="4"/>
      <c r="J728" s="4"/>
      <c r="K728" s="4"/>
      <c r="L728" s="4"/>
      <c r="M728" s="4"/>
      <c r="N728" s="7"/>
      <c r="O728" s="4"/>
      <c r="R728" s="4"/>
      <c r="S728" s="4"/>
      <c r="T728" s="4"/>
      <c r="U728" s="4"/>
      <c r="V728" s="4"/>
      <c r="W728" s="4"/>
      <c r="X728" s="4"/>
      <c r="Y728" s="4"/>
      <c r="Z728" s="4"/>
      <c r="AA728" s="4"/>
      <c r="AB728" s="4"/>
    </row>
    <row r="729" spans="1:28" x14ac:dyDescent="0.15">
      <c r="A729" s="4"/>
      <c r="B729" s="4"/>
      <c r="C729" s="4"/>
      <c r="D729" s="4"/>
      <c r="E729" s="19"/>
      <c r="F729" s="19"/>
      <c r="G729" s="4"/>
      <c r="H729" s="4"/>
      <c r="I729" s="4"/>
      <c r="J729" s="4"/>
      <c r="K729" s="4"/>
      <c r="L729" s="4"/>
      <c r="M729" s="4"/>
      <c r="N729" s="7"/>
      <c r="O729" s="4"/>
      <c r="R729" s="4"/>
      <c r="S729" s="4"/>
      <c r="T729" s="4"/>
      <c r="U729" s="4"/>
      <c r="V729" s="4"/>
      <c r="W729" s="4"/>
      <c r="X729" s="4"/>
      <c r="Y729" s="4"/>
      <c r="Z729" s="4"/>
      <c r="AA729" s="4"/>
      <c r="AB729" s="4"/>
    </row>
    <row r="730" spans="1:28" x14ac:dyDescent="0.15">
      <c r="A730" s="4"/>
      <c r="B730" s="4"/>
      <c r="C730" s="4"/>
      <c r="D730" s="4"/>
      <c r="E730" s="19"/>
      <c r="F730" s="19"/>
      <c r="G730" s="4"/>
      <c r="H730" s="4"/>
      <c r="I730" s="4"/>
      <c r="J730" s="4"/>
      <c r="K730" s="4"/>
      <c r="L730" s="4"/>
      <c r="M730" s="4"/>
      <c r="N730" s="7"/>
      <c r="O730" s="4"/>
      <c r="R730" s="4"/>
      <c r="S730" s="4"/>
      <c r="T730" s="4"/>
      <c r="U730" s="4"/>
      <c r="V730" s="4"/>
      <c r="W730" s="4"/>
      <c r="X730" s="4"/>
      <c r="Y730" s="4"/>
      <c r="Z730" s="4"/>
      <c r="AA730" s="4"/>
      <c r="AB730" s="4"/>
    </row>
    <row r="731" spans="1:28" x14ac:dyDescent="0.15">
      <c r="A731" s="4"/>
      <c r="B731" s="4"/>
      <c r="C731" s="4"/>
      <c r="D731" s="4"/>
      <c r="E731" s="19"/>
      <c r="F731" s="19"/>
      <c r="G731" s="4"/>
      <c r="H731" s="4"/>
      <c r="I731" s="4"/>
      <c r="J731" s="4"/>
      <c r="K731" s="4"/>
      <c r="L731" s="4"/>
      <c r="M731" s="4"/>
      <c r="N731" s="7"/>
      <c r="O731" s="4"/>
      <c r="R731" s="4"/>
      <c r="S731" s="4"/>
      <c r="T731" s="4"/>
      <c r="U731" s="4"/>
      <c r="V731" s="4"/>
      <c r="W731" s="4"/>
      <c r="X731" s="4"/>
      <c r="Y731" s="4"/>
      <c r="Z731" s="4"/>
      <c r="AA731" s="4"/>
      <c r="AB731" s="4"/>
    </row>
    <row r="732" spans="1:28" x14ac:dyDescent="0.15">
      <c r="A732" s="4"/>
      <c r="B732" s="4"/>
      <c r="C732" s="4"/>
      <c r="D732" s="4"/>
      <c r="E732" s="19"/>
      <c r="F732" s="19"/>
      <c r="G732" s="4"/>
      <c r="H732" s="4"/>
      <c r="I732" s="4"/>
      <c r="J732" s="4"/>
      <c r="K732" s="4"/>
      <c r="L732" s="4"/>
      <c r="M732" s="4"/>
      <c r="N732" s="7"/>
      <c r="O732" s="4"/>
      <c r="R732" s="4"/>
      <c r="S732" s="4"/>
      <c r="T732" s="4"/>
      <c r="U732" s="4"/>
      <c r="V732" s="4"/>
      <c r="W732" s="4"/>
      <c r="X732" s="4"/>
      <c r="Y732" s="4"/>
      <c r="Z732" s="4"/>
      <c r="AA732" s="4"/>
      <c r="AB732" s="4"/>
    </row>
    <row r="733" spans="1:28" x14ac:dyDescent="0.15">
      <c r="A733" s="4"/>
      <c r="B733" s="4"/>
      <c r="C733" s="4"/>
      <c r="D733" s="4"/>
      <c r="E733" s="19"/>
      <c r="F733" s="19"/>
      <c r="G733" s="4"/>
      <c r="H733" s="4"/>
      <c r="I733" s="4"/>
      <c r="J733" s="4"/>
      <c r="K733" s="4"/>
      <c r="L733" s="4"/>
      <c r="M733" s="4"/>
      <c r="N733" s="7"/>
      <c r="O733" s="4"/>
      <c r="R733" s="4"/>
      <c r="S733" s="4"/>
      <c r="T733" s="4"/>
      <c r="U733" s="4"/>
      <c r="V733" s="4"/>
      <c r="W733" s="4"/>
      <c r="X733" s="4"/>
      <c r="Y733" s="4"/>
      <c r="Z733" s="4"/>
      <c r="AA733" s="4"/>
      <c r="AB733" s="4"/>
    </row>
    <row r="734" spans="1:28" x14ac:dyDescent="0.15">
      <c r="A734" s="4"/>
      <c r="B734" s="4"/>
      <c r="C734" s="4"/>
      <c r="D734" s="4"/>
      <c r="E734" s="19"/>
      <c r="F734" s="19"/>
      <c r="G734" s="4"/>
      <c r="H734" s="4"/>
      <c r="I734" s="4"/>
      <c r="J734" s="4"/>
      <c r="K734" s="4"/>
      <c r="L734" s="4"/>
      <c r="M734" s="4"/>
      <c r="N734" s="7"/>
      <c r="O734" s="4"/>
      <c r="R734" s="4"/>
      <c r="S734" s="4"/>
      <c r="T734" s="4"/>
      <c r="U734" s="4"/>
      <c r="V734" s="4"/>
      <c r="W734" s="4"/>
      <c r="X734" s="4"/>
      <c r="Y734" s="4"/>
      <c r="Z734" s="4"/>
      <c r="AA734" s="4"/>
      <c r="AB734" s="4"/>
    </row>
    <row r="735" spans="1:28" x14ac:dyDescent="0.15">
      <c r="A735" s="4"/>
      <c r="B735" s="4"/>
      <c r="C735" s="4"/>
      <c r="D735" s="4"/>
      <c r="E735" s="19"/>
      <c r="F735" s="19"/>
      <c r="G735" s="4"/>
      <c r="H735" s="4"/>
      <c r="I735" s="4"/>
      <c r="J735" s="4"/>
      <c r="K735" s="4"/>
      <c r="L735" s="4"/>
      <c r="M735" s="4"/>
      <c r="N735" s="7"/>
      <c r="O735" s="4"/>
      <c r="R735" s="4"/>
      <c r="S735" s="4"/>
      <c r="T735" s="4"/>
      <c r="U735" s="4"/>
      <c r="V735" s="4"/>
      <c r="W735" s="4"/>
      <c r="X735" s="4"/>
      <c r="Y735" s="4"/>
      <c r="Z735" s="4"/>
      <c r="AA735" s="4"/>
      <c r="AB735" s="4"/>
    </row>
    <row r="736" spans="1:28" x14ac:dyDescent="0.15">
      <c r="A736" s="4"/>
      <c r="B736" s="4"/>
      <c r="C736" s="4"/>
      <c r="D736" s="4"/>
      <c r="E736" s="19"/>
      <c r="F736" s="19"/>
      <c r="G736" s="4"/>
      <c r="H736" s="4"/>
      <c r="I736" s="4"/>
      <c r="J736" s="4"/>
      <c r="K736" s="4"/>
      <c r="L736" s="4"/>
      <c r="M736" s="4"/>
      <c r="N736" s="7"/>
      <c r="O736" s="4"/>
      <c r="R736" s="4"/>
      <c r="S736" s="4"/>
      <c r="T736" s="4"/>
      <c r="U736" s="4"/>
      <c r="V736" s="4"/>
      <c r="W736" s="4"/>
      <c r="X736" s="4"/>
      <c r="Y736" s="4"/>
      <c r="Z736" s="4"/>
      <c r="AA736" s="4"/>
      <c r="AB736" s="4"/>
    </row>
    <row r="737" spans="1:28" x14ac:dyDescent="0.15">
      <c r="A737" s="4"/>
      <c r="B737" s="4"/>
      <c r="C737" s="4"/>
      <c r="D737" s="4"/>
      <c r="E737" s="19"/>
      <c r="F737" s="19"/>
      <c r="G737" s="4"/>
      <c r="H737" s="4"/>
      <c r="I737" s="4"/>
      <c r="J737" s="4"/>
      <c r="K737" s="4"/>
      <c r="L737" s="4"/>
      <c r="M737" s="4"/>
      <c r="N737" s="7"/>
      <c r="O737" s="4"/>
      <c r="R737" s="4"/>
      <c r="S737" s="4"/>
      <c r="T737" s="4"/>
      <c r="U737" s="4"/>
      <c r="V737" s="4"/>
      <c r="W737" s="4"/>
      <c r="X737" s="4"/>
      <c r="Y737" s="4"/>
      <c r="Z737" s="4"/>
      <c r="AA737" s="4"/>
      <c r="AB737" s="4"/>
    </row>
    <row r="738" spans="1:28" x14ac:dyDescent="0.15">
      <c r="A738" s="4"/>
      <c r="B738" s="4"/>
      <c r="C738" s="4"/>
      <c r="D738" s="4"/>
      <c r="E738" s="19"/>
      <c r="F738" s="19"/>
      <c r="G738" s="4"/>
      <c r="H738" s="4"/>
      <c r="I738" s="4"/>
      <c r="J738" s="4"/>
      <c r="K738" s="4"/>
      <c r="L738" s="4"/>
      <c r="M738" s="4"/>
      <c r="N738" s="7"/>
      <c r="O738" s="4"/>
      <c r="R738" s="4"/>
      <c r="S738" s="4"/>
      <c r="T738" s="4"/>
      <c r="U738" s="4"/>
      <c r="V738" s="4"/>
      <c r="W738" s="4"/>
      <c r="X738" s="4"/>
      <c r="Y738" s="4"/>
      <c r="Z738" s="4"/>
      <c r="AA738" s="4"/>
      <c r="AB738" s="4"/>
    </row>
    <row r="739" spans="1:28" x14ac:dyDescent="0.15">
      <c r="A739" s="4"/>
      <c r="B739" s="4"/>
      <c r="C739" s="4"/>
      <c r="D739" s="4"/>
      <c r="E739" s="19"/>
      <c r="F739" s="19"/>
      <c r="G739" s="4"/>
      <c r="H739" s="4"/>
      <c r="I739" s="4"/>
      <c r="J739" s="4"/>
      <c r="K739" s="4"/>
      <c r="L739" s="4"/>
      <c r="M739" s="4"/>
      <c r="N739" s="7"/>
      <c r="O739" s="4"/>
      <c r="R739" s="4"/>
      <c r="S739" s="4"/>
      <c r="T739" s="4"/>
      <c r="U739" s="4"/>
      <c r="V739" s="4"/>
      <c r="W739" s="4"/>
      <c r="X739" s="4"/>
      <c r="Y739" s="4"/>
      <c r="Z739" s="4"/>
      <c r="AA739" s="4"/>
      <c r="AB739" s="4"/>
    </row>
    <row r="740" spans="1:28" x14ac:dyDescent="0.15">
      <c r="A740" s="4"/>
      <c r="B740" s="4"/>
      <c r="C740" s="4"/>
      <c r="D740" s="4"/>
      <c r="E740" s="19"/>
      <c r="F740" s="19"/>
      <c r="G740" s="4"/>
      <c r="H740" s="4"/>
      <c r="I740" s="4"/>
      <c r="J740" s="4"/>
      <c r="K740" s="4"/>
      <c r="L740" s="4"/>
      <c r="M740" s="4"/>
      <c r="N740" s="7"/>
      <c r="O740" s="4"/>
      <c r="R740" s="4"/>
      <c r="S740" s="4"/>
      <c r="T740" s="4"/>
      <c r="U740" s="4"/>
      <c r="V740" s="4"/>
      <c r="W740" s="4"/>
      <c r="X740" s="4"/>
      <c r="Y740" s="4"/>
      <c r="Z740" s="4"/>
      <c r="AA740" s="4"/>
      <c r="AB740" s="4"/>
    </row>
    <row r="741" spans="1:28" x14ac:dyDescent="0.15">
      <c r="A741" s="4"/>
      <c r="B741" s="4"/>
      <c r="C741" s="4"/>
      <c r="D741" s="4"/>
      <c r="E741" s="19"/>
      <c r="F741" s="19"/>
      <c r="G741" s="4"/>
      <c r="H741" s="4"/>
      <c r="I741" s="4"/>
      <c r="J741" s="4"/>
      <c r="K741" s="4"/>
      <c r="L741" s="4"/>
      <c r="M741" s="4"/>
      <c r="N741" s="7"/>
      <c r="O741" s="4"/>
      <c r="R741" s="4"/>
      <c r="S741" s="4"/>
      <c r="T741" s="4"/>
      <c r="U741" s="4"/>
      <c r="V741" s="4"/>
      <c r="W741" s="4"/>
      <c r="X741" s="4"/>
      <c r="Y741" s="4"/>
      <c r="Z741" s="4"/>
      <c r="AA741" s="4"/>
      <c r="AB741" s="4"/>
    </row>
    <row r="742" spans="1:28" x14ac:dyDescent="0.15">
      <c r="A742" s="4"/>
      <c r="B742" s="4"/>
      <c r="C742" s="4"/>
      <c r="D742" s="4"/>
      <c r="E742" s="19"/>
      <c r="F742" s="19"/>
      <c r="G742" s="4"/>
      <c r="H742" s="4"/>
      <c r="I742" s="4"/>
      <c r="J742" s="4"/>
      <c r="K742" s="4"/>
      <c r="L742" s="4"/>
      <c r="M742" s="4"/>
      <c r="N742" s="7"/>
      <c r="O742" s="4"/>
      <c r="R742" s="4"/>
      <c r="S742" s="4"/>
      <c r="T742" s="4"/>
      <c r="U742" s="4"/>
      <c r="V742" s="4"/>
      <c r="W742" s="4"/>
      <c r="X742" s="4"/>
      <c r="Y742" s="4"/>
      <c r="Z742" s="4"/>
      <c r="AA742" s="4"/>
      <c r="AB742" s="4"/>
    </row>
    <row r="743" spans="1:28" x14ac:dyDescent="0.15">
      <c r="A743" s="4"/>
      <c r="B743" s="4"/>
      <c r="C743" s="4"/>
      <c r="D743" s="4"/>
      <c r="E743" s="19"/>
      <c r="F743" s="19"/>
      <c r="G743" s="4"/>
      <c r="H743" s="4"/>
      <c r="I743" s="4"/>
      <c r="J743" s="4"/>
      <c r="K743" s="4"/>
      <c r="L743" s="4"/>
      <c r="M743" s="4"/>
      <c r="N743" s="7"/>
      <c r="O743" s="4"/>
      <c r="R743" s="4"/>
      <c r="S743" s="4"/>
      <c r="T743" s="4"/>
      <c r="U743" s="4"/>
      <c r="V743" s="4"/>
      <c r="W743" s="4"/>
      <c r="X743" s="4"/>
      <c r="Y743" s="4"/>
      <c r="Z743" s="4"/>
      <c r="AA743" s="4"/>
      <c r="AB743" s="4"/>
    </row>
    <row r="744" spans="1:28" x14ac:dyDescent="0.15">
      <c r="A744" s="4"/>
      <c r="B744" s="4"/>
      <c r="C744" s="4"/>
      <c r="D744" s="4"/>
      <c r="E744" s="19"/>
      <c r="F744" s="19"/>
      <c r="G744" s="4"/>
      <c r="H744" s="4"/>
      <c r="I744" s="4"/>
      <c r="J744" s="4"/>
      <c r="K744" s="4"/>
      <c r="L744" s="4"/>
      <c r="M744" s="4"/>
      <c r="N744" s="7"/>
      <c r="O744" s="4"/>
      <c r="R744" s="4"/>
      <c r="S744" s="4"/>
      <c r="T744" s="4"/>
      <c r="U744" s="4"/>
      <c r="V744" s="4"/>
      <c r="W744" s="4"/>
      <c r="X744" s="4"/>
      <c r="Y744" s="4"/>
      <c r="Z744" s="4"/>
      <c r="AA744" s="4"/>
      <c r="AB744" s="4"/>
    </row>
    <row r="745" spans="1:28" x14ac:dyDescent="0.15">
      <c r="A745" s="4"/>
      <c r="B745" s="4"/>
      <c r="C745" s="4"/>
      <c r="D745" s="4"/>
      <c r="E745" s="19"/>
      <c r="F745" s="19"/>
      <c r="G745" s="4"/>
      <c r="H745" s="4"/>
      <c r="I745" s="4"/>
      <c r="J745" s="4"/>
      <c r="K745" s="4"/>
      <c r="L745" s="4"/>
      <c r="M745" s="4"/>
      <c r="N745" s="7"/>
      <c r="O745" s="4"/>
      <c r="R745" s="4"/>
      <c r="S745" s="4"/>
      <c r="T745" s="4"/>
      <c r="U745" s="4"/>
      <c r="V745" s="4"/>
      <c r="W745" s="4"/>
      <c r="X745" s="4"/>
      <c r="Y745" s="4"/>
      <c r="Z745" s="4"/>
      <c r="AA745" s="4"/>
      <c r="AB745" s="4"/>
    </row>
    <row r="746" spans="1:28" x14ac:dyDescent="0.15">
      <c r="A746" s="4"/>
      <c r="B746" s="4"/>
      <c r="C746" s="4"/>
      <c r="D746" s="4"/>
      <c r="E746" s="19"/>
      <c r="F746" s="19"/>
      <c r="G746" s="4"/>
      <c r="H746" s="4"/>
      <c r="I746" s="4"/>
      <c r="J746" s="4"/>
      <c r="K746" s="4"/>
      <c r="L746" s="4"/>
      <c r="M746" s="4"/>
      <c r="N746" s="7"/>
      <c r="O746" s="4"/>
      <c r="R746" s="4"/>
      <c r="S746" s="4"/>
      <c r="T746" s="4"/>
      <c r="U746" s="4"/>
      <c r="V746" s="4"/>
      <c r="W746" s="4"/>
      <c r="X746" s="4"/>
      <c r="Y746" s="4"/>
      <c r="Z746" s="4"/>
      <c r="AA746" s="4"/>
      <c r="AB746" s="4"/>
    </row>
    <row r="747" spans="1:28" x14ac:dyDescent="0.15">
      <c r="A747" s="4"/>
      <c r="B747" s="4"/>
      <c r="C747" s="4"/>
      <c r="D747" s="4"/>
      <c r="E747" s="19"/>
      <c r="F747" s="19"/>
      <c r="G747" s="4"/>
      <c r="H747" s="4"/>
      <c r="I747" s="4"/>
      <c r="J747" s="4"/>
      <c r="K747" s="4"/>
      <c r="L747" s="4"/>
      <c r="M747" s="4"/>
      <c r="N747" s="7"/>
      <c r="O747" s="4"/>
      <c r="R747" s="4"/>
      <c r="S747" s="4"/>
      <c r="T747" s="4"/>
      <c r="U747" s="4"/>
      <c r="V747" s="4"/>
      <c r="W747" s="4"/>
      <c r="X747" s="4"/>
      <c r="Y747" s="4"/>
      <c r="Z747" s="4"/>
      <c r="AA747" s="4"/>
      <c r="AB747" s="4"/>
    </row>
    <row r="748" spans="1:28" x14ac:dyDescent="0.15">
      <c r="A748" s="4"/>
      <c r="B748" s="4"/>
      <c r="C748" s="4"/>
      <c r="D748" s="4"/>
      <c r="E748" s="19"/>
      <c r="F748" s="19"/>
      <c r="G748" s="4"/>
      <c r="H748" s="4"/>
      <c r="I748" s="4"/>
      <c r="J748" s="4"/>
      <c r="K748" s="4"/>
      <c r="L748" s="4"/>
      <c r="M748" s="4"/>
      <c r="N748" s="7"/>
      <c r="O748" s="4"/>
      <c r="R748" s="4"/>
      <c r="S748" s="4"/>
      <c r="T748" s="4"/>
      <c r="U748" s="4"/>
      <c r="V748" s="4"/>
      <c r="W748" s="4"/>
      <c r="X748" s="4"/>
      <c r="Y748" s="4"/>
      <c r="Z748" s="4"/>
      <c r="AA748" s="4"/>
      <c r="AB748" s="4"/>
    </row>
    <row r="749" spans="1:28" x14ac:dyDescent="0.15">
      <c r="A749" s="4"/>
      <c r="B749" s="4"/>
      <c r="C749" s="4"/>
      <c r="D749" s="4"/>
      <c r="E749" s="19"/>
      <c r="F749" s="19"/>
      <c r="G749" s="4"/>
      <c r="H749" s="4"/>
      <c r="I749" s="4"/>
      <c r="J749" s="4"/>
      <c r="K749" s="4"/>
      <c r="L749" s="4"/>
      <c r="M749" s="4"/>
      <c r="N749" s="7"/>
      <c r="O749" s="4"/>
      <c r="R749" s="4"/>
      <c r="S749" s="4"/>
      <c r="T749" s="4"/>
      <c r="U749" s="4"/>
      <c r="V749" s="4"/>
      <c r="W749" s="4"/>
      <c r="X749" s="4"/>
      <c r="Y749" s="4"/>
      <c r="Z749" s="4"/>
      <c r="AA749" s="4"/>
      <c r="AB749" s="4"/>
    </row>
    <row r="750" spans="1:28" x14ac:dyDescent="0.15">
      <c r="A750" s="4"/>
      <c r="B750" s="4"/>
      <c r="C750" s="4"/>
      <c r="D750" s="4"/>
      <c r="E750" s="19"/>
      <c r="F750" s="19"/>
      <c r="G750" s="4"/>
      <c r="H750" s="4"/>
      <c r="I750" s="4"/>
      <c r="J750" s="4"/>
      <c r="K750" s="4"/>
      <c r="L750" s="4"/>
      <c r="M750" s="4"/>
      <c r="N750" s="7"/>
      <c r="O750" s="4"/>
      <c r="R750" s="4"/>
      <c r="S750" s="4"/>
      <c r="T750" s="4"/>
      <c r="U750" s="4"/>
      <c r="V750" s="4"/>
      <c r="W750" s="4"/>
      <c r="X750" s="4"/>
      <c r="Y750" s="4"/>
      <c r="Z750" s="4"/>
      <c r="AA750" s="4"/>
      <c r="AB750" s="4"/>
    </row>
    <row r="751" spans="1:28" x14ac:dyDescent="0.15">
      <c r="A751" s="4"/>
      <c r="B751" s="4"/>
      <c r="C751" s="4"/>
      <c r="D751" s="4"/>
      <c r="E751" s="19"/>
      <c r="F751" s="19"/>
      <c r="G751" s="4"/>
      <c r="H751" s="4"/>
      <c r="I751" s="4"/>
      <c r="J751" s="4"/>
      <c r="K751" s="4"/>
      <c r="L751" s="4"/>
      <c r="M751" s="4"/>
      <c r="N751" s="7"/>
      <c r="O751" s="4"/>
      <c r="R751" s="4"/>
      <c r="S751" s="4"/>
      <c r="T751" s="4"/>
      <c r="U751" s="4"/>
      <c r="V751" s="4"/>
      <c r="W751" s="4"/>
      <c r="X751" s="4"/>
      <c r="Y751" s="4"/>
      <c r="Z751" s="4"/>
      <c r="AA751" s="4"/>
      <c r="AB751" s="4"/>
    </row>
    <row r="752" spans="1:28" x14ac:dyDescent="0.15">
      <c r="A752" s="4"/>
      <c r="B752" s="4"/>
      <c r="C752" s="4"/>
      <c r="D752" s="4"/>
      <c r="E752" s="19"/>
      <c r="F752" s="19"/>
      <c r="G752" s="4"/>
      <c r="H752" s="4"/>
      <c r="I752" s="4"/>
      <c r="J752" s="4"/>
      <c r="K752" s="4"/>
      <c r="L752" s="4"/>
      <c r="M752" s="4"/>
      <c r="N752" s="7"/>
      <c r="O752" s="4"/>
      <c r="R752" s="4"/>
      <c r="S752" s="4"/>
      <c r="T752" s="4"/>
      <c r="U752" s="4"/>
      <c r="V752" s="4"/>
      <c r="W752" s="4"/>
      <c r="X752" s="4"/>
      <c r="Y752" s="4"/>
      <c r="Z752" s="4"/>
      <c r="AA752" s="4"/>
      <c r="AB752" s="4"/>
    </row>
    <row r="753" spans="1:28" x14ac:dyDescent="0.15">
      <c r="A753" s="4"/>
      <c r="B753" s="4"/>
      <c r="C753" s="4"/>
      <c r="D753" s="4"/>
      <c r="E753" s="19"/>
      <c r="F753" s="19"/>
      <c r="G753" s="4"/>
      <c r="H753" s="4"/>
      <c r="I753" s="4"/>
      <c r="J753" s="4"/>
      <c r="K753" s="4"/>
      <c r="L753" s="4"/>
      <c r="M753" s="4"/>
      <c r="N753" s="7"/>
      <c r="O753" s="4"/>
      <c r="R753" s="4"/>
      <c r="S753" s="4"/>
      <c r="T753" s="4"/>
      <c r="U753" s="4"/>
      <c r="V753" s="4"/>
      <c r="W753" s="4"/>
      <c r="X753" s="4"/>
      <c r="Y753" s="4"/>
      <c r="Z753" s="4"/>
      <c r="AA753" s="4"/>
      <c r="AB753" s="4"/>
    </row>
    <row r="754" spans="1:28" x14ac:dyDescent="0.15">
      <c r="A754" s="4"/>
      <c r="B754" s="4"/>
      <c r="C754" s="4"/>
      <c r="D754" s="4"/>
      <c r="E754" s="19"/>
      <c r="F754" s="19"/>
      <c r="G754" s="4"/>
      <c r="H754" s="4"/>
      <c r="I754" s="4"/>
      <c r="J754" s="4"/>
      <c r="K754" s="4"/>
      <c r="L754" s="4"/>
      <c r="M754" s="4"/>
      <c r="N754" s="7"/>
      <c r="O754" s="4"/>
      <c r="R754" s="4"/>
      <c r="S754" s="4"/>
      <c r="T754" s="4"/>
      <c r="U754" s="4"/>
      <c r="V754" s="4"/>
      <c r="W754" s="4"/>
      <c r="X754" s="4"/>
      <c r="Y754" s="4"/>
      <c r="Z754" s="4"/>
      <c r="AA754" s="4"/>
      <c r="AB754" s="4"/>
    </row>
    <row r="755" spans="1:28" x14ac:dyDescent="0.15">
      <c r="A755" s="4"/>
      <c r="B755" s="4"/>
      <c r="C755" s="4"/>
      <c r="D755" s="4"/>
      <c r="E755" s="19"/>
      <c r="F755" s="19"/>
      <c r="G755" s="4"/>
      <c r="H755" s="4"/>
      <c r="I755" s="4"/>
      <c r="J755" s="4"/>
      <c r="K755" s="4"/>
      <c r="L755" s="4"/>
      <c r="M755" s="4"/>
      <c r="N755" s="7"/>
      <c r="O755" s="4"/>
      <c r="R755" s="4"/>
      <c r="S755" s="4"/>
      <c r="T755" s="4"/>
      <c r="U755" s="4"/>
      <c r="V755" s="4"/>
      <c r="W755" s="4"/>
      <c r="X755" s="4"/>
      <c r="Y755" s="4"/>
      <c r="Z755" s="4"/>
      <c r="AA755" s="4"/>
      <c r="AB755" s="4"/>
    </row>
    <row r="756" spans="1:28" x14ac:dyDescent="0.15">
      <c r="A756" s="4"/>
      <c r="B756" s="4"/>
      <c r="C756" s="4"/>
      <c r="D756" s="4"/>
      <c r="E756" s="19"/>
      <c r="F756" s="19"/>
      <c r="G756" s="4"/>
      <c r="H756" s="4"/>
      <c r="I756" s="4"/>
      <c r="J756" s="4"/>
      <c r="K756" s="4"/>
      <c r="L756" s="4"/>
      <c r="M756" s="4"/>
      <c r="N756" s="7"/>
      <c r="O756" s="4"/>
      <c r="R756" s="4"/>
      <c r="S756" s="4"/>
      <c r="T756" s="4"/>
      <c r="U756" s="4"/>
      <c r="V756" s="4"/>
      <c r="W756" s="4"/>
      <c r="X756" s="4"/>
      <c r="Y756" s="4"/>
      <c r="Z756" s="4"/>
      <c r="AA756" s="4"/>
      <c r="AB756" s="4"/>
    </row>
    <row r="757" spans="1:28" x14ac:dyDescent="0.15">
      <c r="A757" s="4"/>
      <c r="B757" s="4"/>
      <c r="C757" s="4"/>
      <c r="D757" s="4"/>
      <c r="E757" s="19"/>
      <c r="F757" s="19"/>
      <c r="G757" s="4"/>
      <c r="H757" s="4"/>
      <c r="I757" s="4"/>
      <c r="J757" s="4"/>
      <c r="K757" s="4"/>
      <c r="L757" s="4"/>
      <c r="M757" s="4"/>
      <c r="N757" s="7"/>
      <c r="O757" s="4"/>
      <c r="R757" s="4"/>
      <c r="S757" s="4"/>
      <c r="T757" s="4"/>
      <c r="U757" s="4"/>
      <c r="V757" s="4"/>
      <c r="W757" s="4"/>
      <c r="X757" s="4"/>
      <c r="Y757" s="4"/>
      <c r="Z757" s="4"/>
      <c r="AA757" s="4"/>
      <c r="AB757" s="4"/>
    </row>
    <row r="758" spans="1:28" x14ac:dyDescent="0.15">
      <c r="A758" s="4"/>
      <c r="B758" s="4"/>
      <c r="C758" s="4"/>
      <c r="D758" s="4"/>
      <c r="E758" s="19"/>
      <c r="F758" s="19"/>
      <c r="G758" s="4"/>
      <c r="H758" s="4"/>
      <c r="I758" s="4"/>
      <c r="J758" s="4"/>
      <c r="K758" s="4"/>
      <c r="L758" s="4"/>
      <c r="M758" s="4"/>
      <c r="N758" s="7"/>
      <c r="O758" s="4"/>
      <c r="R758" s="4"/>
      <c r="S758" s="4"/>
      <c r="T758" s="4"/>
      <c r="U758" s="4"/>
      <c r="V758" s="4"/>
      <c r="W758" s="4"/>
      <c r="X758" s="4"/>
      <c r="Y758" s="4"/>
      <c r="Z758" s="4"/>
      <c r="AA758" s="4"/>
      <c r="AB758" s="4"/>
    </row>
    <row r="759" spans="1:28" x14ac:dyDescent="0.15">
      <c r="A759" s="4"/>
      <c r="B759" s="4"/>
      <c r="C759" s="4"/>
      <c r="D759" s="4"/>
      <c r="E759" s="19"/>
      <c r="F759" s="19"/>
      <c r="G759" s="4"/>
      <c r="H759" s="4"/>
      <c r="I759" s="4"/>
      <c r="J759" s="4"/>
      <c r="K759" s="4"/>
      <c r="L759" s="4"/>
      <c r="M759" s="4"/>
      <c r="N759" s="7"/>
      <c r="O759" s="4"/>
      <c r="R759" s="4"/>
      <c r="S759" s="4"/>
      <c r="T759" s="4"/>
      <c r="U759" s="4"/>
      <c r="V759" s="4"/>
      <c r="W759" s="4"/>
      <c r="X759" s="4"/>
      <c r="Y759" s="4"/>
      <c r="Z759" s="4"/>
      <c r="AA759" s="4"/>
      <c r="AB759" s="4"/>
    </row>
    <row r="760" spans="1:28" x14ac:dyDescent="0.15">
      <c r="A760" s="4"/>
      <c r="B760" s="4"/>
      <c r="C760" s="4"/>
      <c r="D760" s="4"/>
      <c r="E760" s="19"/>
      <c r="F760" s="19"/>
      <c r="G760" s="4"/>
      <c r="H760" s="4"/>
      <c r="I760" s="4"/>
      <c r="J760" s="4"/>
      <c r="K760" s="4"/>
      <c r="L760" s="4"/>
      <c r="M760" s="4"/>
      <c r="N760" s="7"/>
      <c r="O760" s="4"/>
      <c r="R760" s="4"/>
      <c r="S760" s="4"/>
      <c r="T760" s="4"/>
      <c r="U760" s="4"/>
      <c r="V760" s="4"/>
      <c r="W760" s="4"/>
      <c r="X760" s="4"/>
      <c r="Y760" s="4"/>
      <c r="Z760" s="4"/>
      <c r="AA760" s="4"/>
      <c r="AB760" s="4"/>
    </row>
    <row r="761" spans="1:28" x14ac:dyDescent="0.15">
      <c r="A761" s="4"/>
      <c r="B761" s="4"/>
      <c r="C761" s="4"/>
      <c r="D761" s="4"/>
      <c r="E761" s="19"/>
      <c r="F761" s="19"/>
      <c r="G761" s="4"/>
      <c r="H761" s="4"/>
      <c r="I761" s="4"/>
      <c r="J761" s="4"/>
      <c r="K761" s="4"/>
      <c r="L761" s="4"/>
      <c r="M761" s="4"/>
      <c r="N761" s="7"/>
      <c r="O761" s="4"/>
      <c r="R761" s="4"/>
      <c r="S761" s="4"/>
      <c r="T761" s="4"/>
      <c r="U761" s="4"/>
      <c r="V761" s="4"/>
      <c r="W761" s="4"/>
      <c r="X761" s="4"/>
      <c r="Y761" s="4"/>
      <c r="Z761" s="4"/>
      <c r="AA761" s="4"/>
      <c r="AB761" s="4"/>
    </row>
    <row r="762" spans="1:28" x14ac:dyDescent="0.15">
      <c r="A762" s="4"/>
      <c r="B762" s="4"/>
      <c r="C762" s="4"/>
      <c r="D762" s="4"/>
      <c r="E762" s="19"/>
      <c r="F762" s="19"/>
      <c r="G762" s="4"/>
      <c r="H762" s="4"/>
      <c r="I762" s="4"/>
      <c r="J762" s="4"/>
      <c r="K762" s="4"/>
      <c r="L762" s="4"/>
      <c r="M762" s="4"/>
      <c r="N762" s="7"/>
      <c r="O762" s="4"/>
      <c r="R762" s="4"/>
      <c r="S762" s="4"/>
      <c r="T762" s="4"/>
      <c r="U762" s="4"/>
      <c r="V762" s="4"/>
      <c r="W762" s="4"/>
      <c r="X762" s="4"/>
      <c r="Y762" s="4"/>
      <c r="Z762" s="4"/>
      <c r="AA762" s="4"/>
      <c r="AB762" s="4"/>
    </row>
    <row r="763" spans="1:28" x14ac:dyDescent="0.15">
      <c r="A763" s="4"/>
      <c r="B763" s="4"/>
      <c r="C763" s="4"/>
      <c r="D763" s="4"/>
      <c r="E763" s="19"/>
      <c r="F763" s="19"/>
      <c r="G763" s="4"/>
      <c r="H763" s="4"/>
      <c r="I763" s="4"/>
      <c r="J763" s="4"/>
      <c r="K763" s="4"/>
      <c r="L763" s="4"/>
      <c r="M763" s="4"/>
      <c r="N763" s="7"/>
      <c r="O763" s="4"/>
      <c r="R763" s="4"/>
      <c r="S763" s="4"/>
      <c r="T763" s="4"/>
      <c r="U763" s="4"/>
      <c r="V763" s="4"/>
      <c r="W763" s="4"/>
      <c r="X763" s="4"/>
      <c r="Y763" s="4"/>
      <c r="Z763" s="4"/>
      <c r="AA763" s="4"/>
      <c r="AB763" s="4"/>
    </row>
    <row r="764" spans="1:28" x14ac:dyDescent="0.15">
      <c r="A764" s="4"/>
      <c r="B764" s="4"/>
      <c r="C764" s="4"/>
      <c r="D764" s="4"/>
      <c r="E764" s="19"/>
      <c r="F764" s="19"/>
      <c r="G764" s="4"/>
      <c r="H764" s="4"/>
      <c r="I764" s="4"/>
      <c r="J764" s="4"/>
      <c r="K764" s="4"/>
      <c r="L764" s="4"/>
      <c r="M764" s="4"/>
      <c r="N764" s="7"/>
      <c r="O764" s="4"/>
      <c r="R764" s="4"/>
      <c r="S764" s="4"/>
      <c r="T764" s="4"/>
      <c r="U764" s="4"/>
      <c r="V764" s="4"/>
      <c r="W764" s="4"/>
      <c r="X764" s="4"/>
      <c r="Y764" s="4"/>
      <c r="Z764" s="4"/>
      <c r="AA764" s="4"/>
      <c r="AB764" s="4"/>
    </row>
    <row r="765" spans="1:28" x14ac:dyDescent="0.15">
      <c r="A765" s="4"/>
      <c r="B765" s="4"/>
      <c r="C765" s="4"/>
      <c r="D765" s="4"/>
      <c r="E765" s="19"/>
      <c r="F765" s="19"/>
      <c r="G765" s="4"/>
      <c r="H765" s="4"/>
      <c r="I765" s="4"/>
      <c r="J765" s="4"/>
      <c r="K765" s="4"/>
      <c r="L765" s="4"/>
      <c r="M765" s="4"/>
      <c r="N765" s="7"/>
      <c r="O765" s="4"/>
      <c r="R765" s="4"/>
      <c r="S765" s="4"/>
      <c r="T765" s="4"/>
      <c r="U765" s="4"/>
      <c r="V765" s="4"/>
      <c r="W765" s="4"/>
      <c r="X765" s="4"/>
      <c r="Y765" s="4"/>
      <c r="Z765" s="4"/>
      <c r="AA765" s="4"/>
      <c r="AB765" s="4"/>
    </row>
    <row r="766" spans="1:28" x14ac:dyDescent="0.15">
      <c r="A766" s="4"/>
      <c r="B766" s="4"/>
      <c r="C766" s="4"/>
      <c r="D766" s="4"/>
      <c r="E766" s="19"/>
      <c r="F766" s="19"/>
      <c r="G766" s="4"/>
      <c r="H766" s="4"/>
      <c r="I766" s="4"/>
      <c r="J766" s="4"/>
      <c r="K766" s="4"/>
      <c r="L766" s="4"/>
      <c r="M766" s="4"/>
      <c r="N766" s="7"/>
      <c r="O766" s="4"/>
      <c r="R766" s="4"/>
      <c r="S766" s="4"/>
      <c r="T766" s="4"/>
      <c r="U766" s="4"/>
      <c r="V766" s="4"/>
      <c r="W766" s="4"/>
      <c r="X766" s="4"/>
      <c r="Y766" s="4"/>
      <c r="Z766" s="4"/>
      <c r="AA766" s="4"/>
      <c r="AB766" s="4"/>
    </row>
    <row r="767" spans="1:28" x14ac:dyDescent="0.15">
      <c r="A767" s="4"/>
      <c r="B767" s="4"/>
      <c r="C767" s="4"/>
      <c r="D767" s="4"/>
      <c r="E767" s="19"/>
      <c r="F767" s="19"/>
      <c r="G767" s="4"/>
      <c r="H767" s="4"/>
      <c r="I767" s="4"/>
      <c r="J767" s="4"/>
      <c r="K767" s="4"/>
      <c r="L767" s="4"/>
      <c r="M767" s="4"/>
      <c r="N767" s="7"/>
      <c r="O767" s="4"/>
      <c r="R767" s="4"/>
      <c r="S767" s="4"/>
      <c r="T767" s="4"/>
      <c r="U767" s="4"/>
      <c r="V767" s="4"/>
      <c r="W767" s="4"/>
      <c r="X767" s="4"/>
      <c r="Y767" s="4"/>
      <c r="Z767" s="4"/>
      <c r="AA767" s="4"/>
      <c r="AB767" s="4"/>
    </row>
    <row r="768" spans="1:28" x14ac:dyDescent="0.15">
      <c r="A768" s="4"/>
      <c r="B768" s="4"/>
      <c r="C768" s="4"/>
      <c r="D768" s="4"/>
      <c r="E768" s="19"/>
      <c r="F768" s="19"/>
      <c r="G768" s="4"/>
      <c r="H768" s="4"/>
      <c r="I768" s="4"/>
      <c r="J768" s="4"/>
      <c r="K768" s="4"/>
      <c r="L768" s="4"/>
      <c r="M768" s="4"/>
      <c r="N768" s="7"/>
      <c r="O768" s="4"/>
      <c r="R768" s="4"/>
      <c r="S768" s="4"/>
      <c r="T768" s="4"/>
      <c r="U768" s="4"/>
      <c r="V768" s="4"/>
      <c r="W768" s="4"/>
      <c r="X768" s="4"/>
      <c r="Y768" s="4"/>
      <c r="Z768" s="4"/>
      <c r="AA768" s="4"/>
      <c r="AB768" s="4"/>
    </row>
    <row r="769" spans="1:28" x14ac:dyDescent="0.15">
      <c r="A769" s="4"/>
      <c r="B769" s="4"/>
      <c r="C769" s="4"/>
      <c r="D769" s="4"/>
      <c r="E769" s="19"/>
      <c r="F769" s="19"/>
      <c r="G769" s="4"/>
      <c r="H769" s="4"/>
      <c r="I769" s="4"/>
      <c r="J769" s="4"/>
      <c r="K769" s="4"/>
      <c r="L769" s="4"/>
      <c r="M769" s="4"/>
      <c r="N769" s="7"/>
      <c r="O769" s="4"/>
      <c r="R769" s="4"/>
      <c r="S769" s="4"/>
      <c r="T769" s="4"/>
      <c r="U769" s="4"/>
      <c r="V769" s="4"/>
      <c r="W769" s="4"/>
      <c r="X769" s="4"/>
      <c r="Y769" s="4"/>
      <c r="Z769" s="4"/>
      <c r="AA769" s="4"/>
      <c r="AB769" s="4"/>
    </row>
    <row r="770" spans="1:28" x14ac:dyDescent="0.15">
      <c r="A770" s="4"/>
      <c r="B770" s="4"/>
      <c r="C770" s="4"/>
      <c r="D770" s="4"/>
      <c r="E770" s="19"/>
      <c r="F770" s="19"/>
      <c r="G770" s="4"/>
      <c r="H770" s="4"/>
      <c r="I770" s="4"/>
      <c r="J770" s="4"/>
      <c r="K770" s="4"/>
      <c r="L770" s="4"/>
      <c r="M770" s="4"/>
      <c r="N770" s="7"/>
      <c r="O770" s="4"/>
      <c r="R770" s="4"/>
      <c r="S770" s="4"/>
      <c r="T770" s="4"/>
      <c r="U770" s="4"/>
      <c r="V770" s="4"/>
      <c r="W770" s="4"/>
      <c r="X770" s="4"/>
      <c r="Y770" s="4"/>
      <c r="Z770" s="4"/>
      <c r="AA770" s="4"/>
      <c r="AB770" s="4"/>
    </row>
    <row r="771" spans="1:28" x14ac:dyDescent="0.15">
      <c r="A771" s="4"/>
      <c r="B771" s="4"/>
      <c r="C771" s="4"/>
      <c r="D771" s="4"/>
      <c r="E771" s="19"/>
      <c r="F771" s="19"/>
      <c r="G771" s="4"/>
      <c r="H771" s="4"/>
      <c r="I771" s="4"/>
      <c r="J771" s="4"/>
      <c r="K771" s="4"/>
      <c r="L771" s="4"/>
      <c r="M771" s="4"/>
      <c r="N771" s="7"/>
      <c r="O771" s="4"/>
      <c r="R771" s="4"/>
      <c r="S771" s="4"/>
      <c r="T771" s="4"/>
      <c r="U771" s="4"/>
      <c r="V771" s="4"/>
      <c r="W771" s="4"/>
      <c r="X771" s="4"/>
      <c r="Y771" s="4"/>
      <c r="Z771" s="4"/>
      <c r="AA771" s="4"/>
      <c r="AB771" s="4"/>
    </row>
    <row r="772" spans="1:28" x14ac:dyDescent="0.15">
      <c r="A772" s="4"/>
      <c r="B772" s="4"/>
      <c r="C772" s="4"/>
      <c r="D772" s="4"/>
      <c r="E772" s="19"/>
      <c r="F772" s="19"/>
      <c r="G772" s="4"/>
      <c r="H772" s="4"/>
      <c r="I772" s="4"/>
      <c r="J772" s="4"/>
      <c r="K772" s="4"/>
      <c r="L772" s="4"/>
      <c r="M772" s="4"/>
      <c r="N772" s="7"/>
      <c r="O772" s="4"/>
      <c r="R772" s="4"/>
      <c r="S772" s="4"/>
      <c r="T772" s="4"/>
      <c r="U772" s="4"/>
      <c r="V772" s="4"/>
      <c r="W772" s="4"/>
      <c r="X772" s="4"/>
      <c r="Y772" s="4"/>
      <c r="Z772" s="4"/>
      <c r="AA772" s="4"/>
      <c r="AB772" s="4"/>
    </row>
    <row r="773" spans="1:28" x14ac:dyDescent="0.15">
      <c r="A773" s="4"/>
      <c r="B773" s="4"/>
      <c r="C773" s="4"/>
      <c r="D773" s="4"/>
      <c r="E773" s="19"/>
      <c r="F773" s="19"/>
      <c r="G773" s="4"/>
      <c r="H773" s="4"/>
      <c r="I773" s="4"/>
      <c r="J773" s="4"/>
      <c r="K773" s="4"/>
      <c r="L773" s="4"/>
      <c r="M773" s="4"/>
      <c r="N773" s="7"/>
      <c r="O773" s="4"/>
      <c r="R773" s="4"/>
      <c r="S773" s="4"/>
      <c r="T773" s="4"/>
      <c r="U773" s="4"/>
      <c r="V773" s="4"/>
      <c r="W773" s="4"/>
      <c r="X773" s="4"/>
      <c r="Y773" s="4"/>
      <c r="Z773" s="4"/>
      <c r="AA773" s="4"/>
      <c r="AB773" s="4"/>
    </row>
    <row r="774" spans="1:28" x14ac:dyDescent="0.15">
      <c r="A774" s="4"/>
      <c r="B774" s="4"/>
      <c r="C774" s="4"/>
      <c r="D774" s="4"/>
      <c r="E774" s="19"/>
      <c r="F774" s="19"/>
      <c r="G774" s="4"/>
      <c r="H774" s="4"/>
      <c r="I774" s="4"/>
      <c r="J774" s="4"/>
      <c r="K774" s="4"/>
      <c r="L774" s="4"/>
      <c r="M774" s="4"/>
      <c r="N774" s="7"/>
      <c r="O774" s="4"/>
      <c r="R774" s="4"/>
      <c r="S774" s="4"/>
      <c r="T774" s="4"/>
      <c r="U774" s="4"/>
      <c r="V774" s="4"/>
      <c r="W774" s="4"/>
      <c r="X774" s="4"/>
      <c r="Y774" s="4"/>
      <c r="Z774" s="4"/>
      <c r="AA774" s="4"/>
      <c r="AB774" s="4"/>
    </row>
    <row r="775" spans="1:28" x14ac:dyDescent="0.15">
      <c r="A775" s="4"/>
      <c r="B775" s="4"/>
      <c r="C775" s="4"/>
      <c r="D775" s="4"/>
      <c r="E775" s="19"/>
      <c r="F775" s="19"/>
      <c r="G775" s="4"/>
      <c r="H775" s="4"/>
      <c r="I775" s="4"/>
      <c r="J775" s="4"/>
      <c r="K775" s="4"/>
      <c r="L775" s="4"/>
      <c r="M775" s="4"/>
      <c r="N775" s="7"/>
      <c r="O775" s="4"/>
      <c r="R775" s="4"/>
      <c r="S775" s="4"/>
      <c r="T775" s="4"/>
      <c r="U775" s="4"/>
      <c r="V775" s="4"/>
      <c r="W775" s="4"/>
      <c r="X775" s="4"/>
      <c r="Y775" s="4"/>
      <c r="Z775" s="4"/>
      <c r="AA775" s="4"/>
      <c r="AB775" s="4"/>
    </row>
    <row r="776" spans="1:28" x14ac:dyDescent="0.15">
      <c r="A776" s="4"/>
      <c r="B776" s="4"/>
      <c r="C776" s="4"/>
      <c r="D776" s="4"/>
      <c r="E776" s="19"/>
      <c r="F776" s="19"/>
      <c r="G776" s="4"/>
      <c r="H776" s="4"/>
      <c r="I776" s="4"/>
      <c r="J776" s="4"/>
      <c r="K776" s="4"/>
      <c r="L776" s="4"/>
      <c r="M776" s="4"/>
      <c r="N776" s="7"/>
      <c r="O776" s="4"/>
      <c r="R776" s="4"/>
      <c r="S776" s="4"/>
      <c r="T776" s="4"/>
      <c r="U776" s="4"/>
      <c r="V776" s="4"/>
      <c r="W776" s="4"/>
      <c r="X776" s="4"/>
      <c r="Y776" s="4"/>
      <c r="Z776" s="4"/>
      <c r="AA776" s="4"/>
      <c r="AB776" s="4"/>
    </row>
    <row r="777" spans="1:28" x14ac:dyDescent="0.15">
      <c r="A777" s="4"/>
      <c r="B777" s="4"/>
      <c r="C777" s="4"/>
      <c r="D777" s="4"/>
      <c r="E777" s="19"/>
      <c r="F777" s="19"/>
      <c r="G777" s="4"/>
      <c r="H777" s="4"/>
      <c r="I777" s="4"/>
      <c r="J777" s="4"/>
      <c r="K777" s="4"/>
      <c r="L777" s="4"/>
      <c r="M777" s="4"/>
      <c r="N777" s="7"/>
      <c r="O777" s="4"/>
      <c r="R777" s="4"/>
      <c r="S777" s="4"/>
      <c r="T777" s="4"/>
      <c r="U777" s="4"/>
      <c r="V777" s="4"/>
      <c r="W777" s="4"/>
      <c r="X777" s="4"/>
      <c r="Y777" s="4"/>
      <c r="Z777" s="4"/>
      <c r="AA777" s="4"/>
      <c r="AB777" s="4"/>
    </row>
    <row r="778" spans="1:28" x14ac:dyDescent="0.15">
      <c r="A778" s="4"/>
      <c r="B778" s="4"/>
      <c r="C778" s="4"/>
      <c r="D778" s="4"/>
      <c r="E778" s="19"/>
      <c r="F778" s="19"/>
      <c r="G778" s="4"/>
      <c r="H778" s="4"/>
      <c r="I778" s="4"/>
      <c r="J778" s="4"/>
      <c r="K778" s="4"/>
      <c r="L778" s="4"/>
      <c r="M778" s="4"/>
      <c r="N778" s="7"/>
      <c r="O778" s="4"/>
      <c r="R778" s="4"/>
      <c r="S778" s="4"/>
      <c r="T778" s="4"/>
      <c r="U778" s="4"/>
      <c r="V778" s="4"/>
      <c r="W778" s="4"/>
      <c r="X778" s="4"/>
      <c r="Y778" s="4"/>
      <c r="Z778" s="4"/>
      <c r="AA778" s="4"/>
      <c r="AB778" s="4"/>
    </row>
    <row r="779" spans="1:28" x14ac:dyDescent="0.15">
      <c r="A779" s="4"/>
      <c r="B779" s="4"/>
      <c r="C779" s="4"/>
      <c r="D779" s="4"/>
      <c r="E779" s="19"/>
      <c r="F779" s="19"/>
      <c r="G779" s="4"/>
      <c r="H779" s="4"/>
      <c r="I779" s="4"/>
      <c r="J779" s="4"/>
      <c r="K779" s="4"/>
      <c r="L779" s="4"/>
      <c r="M779" s="4"/>
      <c r="N779" s="7"/>
      <c r="O779" s="4"/>
      <c r="R779" s="4"/>
      <c r="S779" s="4"/>
      <c r="T779" s="4"/>
      <c r="U779" s="4"/>
      <c r="V779" s="4"/>
      <c r="W779" s="4"/>
      <c r="X779" s="4"/>
      <c r="Y779" s="4"/>
      <c r="Z779" s="4"/>
      <c r="AA779" s="4"/>
      <c r="AB779" s="4"/>
    </row>
    <row r="780" spans="1:28" x14ac:dyDescent="0.15">
      <c r="A780" s="4"/>
      <c r="B780" s="4"/>
      <c r="C780" s="4"/>
      <c r="D780" s="4"/>
      <c r="E780" s="19"/>
      <c r="F780" s="19"/>
      <c r="G780" s="4"/>
      <c r="H780" s="4"/>
      <c r="I780" s="4"/>
      <c r="J780" s="4"/>
      <c r="K780" s="4"/>
      <c r="L780" s="4"/>
      <c r="M780" s="4"/>
      <c r="N780" s="7"/>
      <c r="O780" s="4"/>
      <c r="R780" s="4"/>
      <c r="S780" s="4"/>
      <c r="T780" s="4"/>
      <c r="U780" s="4"/>
      <c r="V780" s="4"/>
      <c r="W780" s="4"/>
      <c r="X780" s="4"/>
      <c r="Y780" s="4"/>
      <c r="Z780" s="4"/>
      <c r="AA780" s="4"/>
      <c r="AB780" s="4"/>
    </row>
    <row r="781" spans="1:28" x14ac:dyDescent="0.15">
      <c r="A781" s="4"/>
      <c r="B781" s="4"/>
      <c r="C781" s="4"/>
      <c r="D781" s="4"/>
      <c r="E781" s="19"/>
      <c r="F781" s="19"/>
      <c r="G781" s="4"/>
      <c r="H781" s="4"/>
      <c r="I781" s="4"/>
      <c r="J781" s="4"/>
      <c r="K781" s="4"/>
      <c r="L781" s="4"/>
      <c r="M781" s="4"/>
      <c r="N781" s="7"/>
      <c r="O781" s="4"/>
      <c r="R781" s="4"/>
      <c r="S781" s="4"/>
      <c r="T781" s="4"/>
      <c r="U781" s="4"/>
      <c r="V781" s="4"/>
      <c r="W781" s="4"/>
      <c r="X781" s="4"/>
      <c r="Y781" s="4"/>
      <c r="Z781" s="4"/>
      <c r="AA781" s="4"/>
      <c r="AB781" s="4"/>
    </row>
    <row r="782" spans="1:28" x14ac:dyDescent="0.15">
      <c r="A782" s="4"/>
      <c r="B782" s="4"/>
      <c r="C782" s="4"/>
      <c r="D782" s="4"/>
      <c r="E782" s="19"/>
      <c r="F782" s="19"/>
      <c r="G782" s="4"/>
      <c r="H782" s="4"/>
      <c r="I782" s="4"/>
      <c r="J782" s="4"/>
      <c r="K782" s="4"/>
      <c r="L782" s="4"/>
      <c r="M782" s="4"/>
      <c r="N782" s="7"/>
      <c r="O782" s="4"/>
      <c r="R782" s="4"/>
      <c r="S782" s="4"/>
      <c r="T782" s="4"/>
      <c r="U782" s="4"/>
      <c r="V782" s="4"/>
      <c r="W782" s="4"/>
      <c r="X782" s="4"/>
      <c r="Y782" s="4"/>
      <c r="Z782" s="4"/>
      <c r="AA782" s="4"/>
      <c r="AB782" s="4"/>
    </row>
    <row r="783" spans="1:28" x14ac:dyDescent="0.15">
      <c r="A783" s="4"/>
      <c r="B783" s="4"/>
      <c r="C783" s="4"/>
      <c r="D783" s="4"/>
      <c r="E783" s="19"/>
      <c r="F783" s="19"/>
      <c r="G783" s="4"/>
      <c r="H783" s="4"/>
      <c r="I783" s="4"/>
      <c r="J783" s="4"/>
      <c r="K783" s="4"/>
      <c r="L783" s="4"/>
      <c r="M783" s="4"/>
      <c r="N783" s="7"/>
      <c r="O783" s="4"/>
      <c r="R783" s="4"/>
      <c r="S783" s="4"/>
      <c r="T783" s="4"/>
      <c r="U783" s="4"/>
      <c r="V783" s="4"/>
      <c r="W783" s="4"/>
      <c r="X783" s="4"/>
      <c r="Y783" s="4"/>
      <c r="Z783" s="4"/>
      <c r="AA783" s="4"/>
      <c r="AB783" s="4"/>
    </row>
    <row r="784" spans="1:28" x14ac:dyDescent="0.15">
      <c r="A784" s="4"/>
      <c r="B784" s="4"/>
      <c r="C784" s="4"/>
      <c r="D784" s="4"/>
      <c r="E784" s="19"/>
      <c r="F784" s="19"/>
      <c r="G784" s="4"/>
      <c r="H784" s="4"/>
      <c r="I784" s="4"/>
      <c r="J784" s="4"/>
      <c r="K784" s="4"/>
      <c r="L784" s="4"/>
      <c r="M784" s="4"/>
      <c r="N784" s="7"/>
      <c r="O784" s="4"/>
      <c r="R784" s="4"/>
      <c r="S784" s="4"/>
      <c r="T784" s="4"/>
      <c r="U784" s="4"/>
      <c r="V784" s="4"/>
      <c r="W784" s="4"/>
      <c r="X784" s="4"/>
      <c r="Y784" s="4"/>
      <c r="Z784" s="4"/>
      <c r="AA784" s="4"/>
      <c r="AB784" s="4"/>
    </row>
    <row r="785" spans="1:28" x14ac:dyDescent="0.15">
      <c r="A785" s="4"/>
      <c r="B785" s="4"/>
      <c r="C785" s="4"/>
      <c r="D785" s="4"/>
      <c r="E785" s="19"/>
      <c r="F785" s="19"/>
      <c r="G785" s="4"/>
      <c r="H785" s="4"/>
      <c r="I785" s="4"/>
      <c r="J785" s="4"/>
      <c r="K785" s="4"/>
      <c r="L785" s="4"/>
      <c r="M785" s="4"/>
      <c r="N785" s="7"/>
      <c r="O785" s="4"/>
      <c r="R785" s="4"/>
      <c r="S785" s="4"/>
      <c r="T785" s="4"/>
      <c r="U785" s="4"/>
      <c r="V785" s="4"/>
      <c r="W785" s="4"/>
      <c r="X785" s="4"/>
      <c r="Y785" s="4"/>
      <c r="Z785" s="4"/>
      <c r="AA785" s="4"/>
      <c r="AB785" s="4"/>
    </row>
    <row r="786" spans="1:28" x14ac:dyDescent="0.15">
      <c r="A786" s="4"/>
      <c r="B786" s="4"/>
      <c r="C786" s="4"/>
      <c r="D786" s="4"/>
      <c r="E786" s="19"/>
      <c r="F786" s="19"/>
      <c r="G786" s="4"/>
      <c r="H786" s="4"/>
      <c r="I786" s="4"/>
      <c r="J786" s="4"/>
      <c r="K786" s="4"/>
      <c r="L786" s="4"/>
      <c r="M786" s="4"/>
      <c r="N786" s="7"/>
      <c r="O786" s="4"/>
      <c r="R786" s="4"/>
      <c r="S786" s="4"/>
      <c r="T786" s="4"/>
      <c r="U786" s="4"/>
      <c r="V786" s="4"/>
      <c r="W786" s="4"/>
      <c r="X786" s="4"/>
      <c r="Y786" s="4"/>
      <c r="Z786" s="4"/>
      <c r="AA786" s="4"/>
      <c r="AB786" s="4"/>
    </row>
    <row r="787" spans="1:28" x14ac:dyDescent="0.15">
      <c r="A787" s="4"/>
      <c r="B787" s="4"/>
      <c r="C787" s="4"/>
      <c r="D787" s="4"/>
      <c r="E787" s="19"/>
      <c r="F787" s="19"/>
      <c r="G787" s="4"/>
      <c r="H787" s="4"/>
      <c r="I787" s="4"/>
      <c r="J787" s="4"/>
      <c r="K787" s="4"/>
      <c r="L787" s="4"/>
      <c r="M787" s="4"/>
      <c r="N787" s="7"/>
      <c r="O787" s="4"/>
      <c r="R787" s="4"/>
      <c r="S787" s="4"/>
      <c r="T787" s="4"/>
      <c r="U787" s="4"/>
      <c r="V787" s="4"/>
      <c r="W787" s="4"/>
      <c r="X787" s="4"/>
      <c r="Y787" s="4"/>
      <c r="Z787" s="4"/>
      <c r="AA787" s="4"/>
      <c r="AB787" s="4"/>
    </row>
    <row r="788" spans="1:28" x14ac:dyDescent="0.15">
      <c r="A788" s="4"/>
      <c r="B788" s="4"/>
      <c r="C788" s="4"/>
      <c r="D788" s="4"/>
      <c r="E788" s="19"/>
      <c r="F788" s="19"/>
      <c r="G788" s="4"/>
      <c r="H788" s="4"/>
      <c r="I788" s="4"/>
      <c r="J788" s="4"/>
      <c r="K788" s="4"/>
      <c r="L788" s="4"/>
      <c r="M788" s="4"/>
      <c r="N788" s="7"/>
      <c r="O788" s="4"/>
      <c r="R788" s="4"/>
      <c r="S788" s="4"/>
      <c r="T788" s="4"/>
      <c r="U788" s="4"/>
      <c r="V788" s="4"/>
      <c r="W788" s="4"/>
      <c r="X788" s="4"/>
      <c r="Y788" s="4"/>
      <c r="Z788" s="4"/>
      <c r="AA788" s="4"/>
      <c r="AB788" s="4"/>
    </row>
    <row r="789" spans="1:28" x14ac:dyDescent="0.15">
      <c r="A789" s="4"/>
      <c r="B789" s="4"/>
      <c r="C789" s="4"/>
      <c r="D789" s="4"/>
      <c r="E789" s="19"/>
      <c r="F789" s="19"/>
      <c r="G789" s="4"/>
      <c r="H789" s="4"/>
      <c r="I789" s="4"/>
      <c r="J789" s="4"/>
      <c r="K789" s="4"/>
      <c r="L789" s="4"/>
      <c r="M789" s="4"/>
      <c r="N789" s="7"/>
      <c r="O789" s="4"/>
      <c r="R789" s="4"/>
      <c r="S789" s="4"/>
      <c r="T789" s="4"/>
      <c r="U789" s="4"/>
      <c r="V789" s="4"/>
      <c r="W789" s="4"/>
      <c r="X789" s="4"/>
      <c r="Y789" s="4"/>
      <c r="Z789" s="4"/>
      <c r="AA789" s="4"/>
      <c r="AB789" s="4"/>
    </row>
    <row r="790" spans="1:28" x14ac:dyDescent="0.15">
      <c r="A790" s="4"/>
      <c r="B790" s="4"/>
      <c r="C790" s="4"/>
      <c r="D790" s="4"/>
      <c r="E790" s="19"/>
      <c r="F790" s="19"/>
      <c r="G790" s="4"/>
      <c r="H790" s="4"/>
      <c r="I790" s="4"/>
      <c r="J790" s="4"/>
      <c r="K790" s="4"/>
      <c r="L790" s="4"/>
      <c r="M790" s="4"/>
      <c r="N790" s="7"/>
      <c r="O790" s="4"/>
      <c r="R790" s="4"/>
      <c r="S790" s="4"/>
      <c r="T790" s="4"/>
      <c r="U790" s="4"/>
      <c r="V790" s="4"/>
      <c r="W790" s="4"/>
      <c r="X790" s="4"/>
      <c r="Y790" s="4"/>
      <c r="Z790" s="4"/>
      <c r="AA790" s="4"/>
      <c r="AB790" s="4"/>
    </row>
    <row r="791" spans="1:28" x14ac:dyDescent="0.15">
      <c r="A791" s="4"/>
      <c r="B791" s="4"/>
      <c r="C791" s="4"/>
      <c r="D791" s="4"/>
      <c r="E791" s="19"/>
      <c r="F791" s="19"/>
      <c r="G791" s="4"/>
      <c r="H791" s="4"/>
      <c r="I791" s="4"/>
      <c r="J791" s="4"/>
      <c r="K791" s="4"/>
      <c r="L791" s="4"/>
      <c r="M791" s="4"/>
      <c r="N791" s="7"/>
      <c r="O791" s="4"/>
      <c r="R791" s="4"/>
      <c r="S791" s="4"/>
      <c r="T791" s="4"/>
      <c r="U791" s="4"/>
      <c r="V791" s="4"/>
      <c r="W791" s="4"/>
      <c r="X791" s="4"/>
      <c r="Y791" s="4"/>
      <c r="Z791" s="4"/>
      <c r="AA791" s="4"/>
      <c r="AB791" s="4"/>
    </row>
    <row r="792" spans="1:28" x14ac:dyDescent="0.15">
      <c r="A792" s="4"/>
      <c r="B792" s="4"/>
      <c r="C792" s="4"/>
      <c r="D792" s="4"/>
      <c r="E792" s="19"/>
      <c r="F792" s="19"/>
      <c r="G792" s="4"/>
      <c r="H792" s="4"/>
      <c r="I792" s="4"/>
      <c r="J792" s="4"/>
      <c r="K792" s="4"/>
      <c r="L792" s="4"/>
      <c r="M792" s="4"/>
      <c r="N792" s="7"/>
      <c r="O792" s="4"/>
      <c r="R792" s="4"/>
      <c r="S792" s="4"/>
      <c r="T792" s="4"/>
      <c r="U792" s="4"/>
      <c r="V792" s="4"/>
      <c r="W792" s="4"/>
      <c r="X792" s="4"/>
      <c r="Y792" s="4"/>
      <c r="Z792" s="4"/>
      <c r="AA792" s="4"/>
      <c r="AB792" s="4"/>
    </row>
    <row r="793" spans="1:28" x14ac:dyDescent="0.15">
      <c r="A793" s="4"/>
      <c r="B793" s="4"/>
      <c r="C793" s="4"/>
      <c r="D793" s="4"/>
      <c r="E793" s="19"/>
      <c r="F793" s="19"/>
      <c r="G793" s="4"/>
      <c r="H793" s="4"/>
      <c r="I793" s="4"/>
      <c r="J793" s="4"/>
      <c r="K793" s="4"/>
      <c r="L793" s="4"/>
      <c r="M793" s="4"/>
      <c r="N793" s="7"/>
      <c r="O793" s="4"/>
      <c r="R793" s="4"/>
      <c r="S793" s="4"/>
      <c r="T793" s="4"/>
      <c r="U793" s="4"/>
      <c r="V793" s="4"/>
      <c r="W793" s="4"/>
      <c r="X793" s="4"/>
      <c r="Y793" s="4"/>
      <c r="Z793" s="4"/>
      <c r="AA793" s="4"/>
      <c r="AB793" s="4"/>
    </row>
    <row r="794" spans="1:28" x14ac:dyDescent="0.15">
      <c r="A794" s="4"/>
      <c r="B794" s="4"/>
      <c r="C794" s="4"/>
      <c r="D794" s="4"/>
      <c r="E794" s="19"/>
      <c r="F794" s="19"/>
      <c r="G794" s="4"/>
      <c r="H794" s="4"/>
      <c r="I794" s="4"/>
      <c r="J794" s="4"/>
      <c r="K794" s="4"/>
      <c r="L794" s="4"/>
      <c r="M794" s="4"/>
      <c r="N794" s="7"/>
      <c r="O794" s="4"/>
      <c r="R794" s="4"/>
      <c r="S794" s="4"/>
      <c r="T794" s="4"/>
      <c r="U794" s="4"/>
      <c r="V794" s="4"/>
      <c r="W794" s="4"/>
      <c r="X794" s="4"/>
      <c r="Y794" s="4"/>
      <c r="Z794" s="4"/>
      <c r="AA794" s="4"/>
      <c r="AB794" s="4"/>
    </row>
    <row r="795" spans="1:28" x14ac:dyDescent="0.15">
      <c r="A795" s="4"/>
      <c r="B795" s="4"/>
      <c r="C795" s="4"/>
      <c r="D795" s="4"/>
      <c r="E795" s="19"/>
      <c r="F795" s="19"/>
      <c r="G795" s="4"/>
      <c r="H795" s="4"/>
      <c r="I795" s="4"/>
      <c r="J795" s="4"/>
      <c r="K795" s="4"/>
      <c r="L795" s="4"/>
      <c r="M795" s="4"/>
      <c r="N795" s="7"/>
      <c r="O795" s="4"/>
      <c r="R795" s="4"/>
      <c r="S795" s="4"/>
      <c r="T795" s="4"/>
      <c r="U795" s="4"/>
      <c r="V795" s="4"/>
      <c r="W795" s="4"/>
      <c r="X795" s="4"/>
      <c r="Y795" s="4"/>
      <c r="Z795" s="4"/>
      <c r="AA795" s="4"/>
      <c r="AB795" s="4"/>
    </row>
    <row r="796" spans="1:28" x14ac:dyDescent="0.15">
      <c r="A796" s="4"/>
      <c r="B796" s="4"/>
      <c r="C796" s="4"/>
      <c r="D796" s="4"/>
      <c r="E796" s="19"/>
      <c r="F796" s="19"/>
      <c r="G796" s="4"/>
      <c r="H796" s="4"/>
      <c r="I796" s="4"/>
      <c r="J796" s="4"/>
      <c r="K796" s="4"/>
      <c r="L796" s="4"/>
      <c r="M796" s="4"/>
      <c r="N796" s="7"/>
      <c r="O796" s="4"/>
      <c r="R796" s="4"/>
      <c r="S796" s="4"/>
      <c r="T796" s="4"/>
      <c r="U796" s="4"/>
      <c r="V796" s="4"/>
      <c r="W796" s="4"/>
      <c r="X796" s="4"/>
      <c r="Y796" s="4"/>
      <c r="Z796" s="4"/>
      <c r="AA796" s="4"/>
      <c r="AB796" s="4"/>
    </row>
    <row r="797" spans="1:28" x14ac:dyDescent="0.15">
      <c r="A797" s="4"/>
      <c r="B797" s="4"/>
      <c r="C797" s="4"/>
      <c r="D797" s="4"/>
      <c r="E797" s="19"/>
      <c r="F797" s="19"/>
      <c r="G797" s="4"/>
      <c r="H797" s="4"/>
      <c r="I797" s="4"/>
      <c r="J797" s="4"/>
      <c r="K797" s="4"/>
      <c r="L797" s="4"/>
      <c r="M797" s="4"/>
      <c r="N797" s="7"/>
      <c r="O797" s="4"/>
      <c r="R797" s="4"/>
      <c r="S797" s="4"/>
      <c r="T797" s="4"/>
      <c r="U797" s="4"/>
      <c r="V797" s="4"/>
      <c r="W797" s="4"/>
      <c r="X797" s="4"/>
      <c r="Y797" s="4"/>
      <c r="Z797" s="4"/>
      <c r="AA797" s="4"/>
      <c r="AB797" s="4"/>
    </row>
    <row r="798" spans="1:28" x14ac:dyDescent="0.15">
      <c r="A798" s="4"/>
      <c r="B798" s="4"/>
      <c r="C798" s="4"/>
      <c r="D798" s="4"/>
      <c r="E798" s="19"/>
      <c r="F798" s="19"/>
      <c r="G798" s="4"/>
      <c r="H798" s="4"/>
      <c r="I798" s="4"/>
      <c r="J798" s="4"/>
      <c r="K798" s="4"/>
      <c r="L798" s="4"/>
      <c r="M798" s="4"/>
      <c r="N798" s="7"/>
      <c r="O798" s="4"/>
      <c r="R798" s="4"/>
      <c r="S798" s="4"/>
      <c r="T798" s="4"/>
      <c r="U798" s="4"/>
      <c r="V798" s="4"/>
      <c r="W798" s="4"/>
      <c r="X798" s="4"/>
      <c r="Y798" s="4"/>
      <c r="Z798" s="4"/>
      <c r="AA798" s="4"/>
      <c r="AB798" s="4"/>
    </row>
    <row r="799" spans="1:28" x14ac:dyDescent="0.15">
      <c r="A799" s="4"/>
      <c r="B799" s="4"/>
      <c r="C799" s="4"/>
      <c r="D799" s="4"/>
      <c r="E799" s="19"/>
      <c r="F799" s="19"/>
      <c r="G799" s="4"/>
      <c r="H799" s="4"/>
      <c r="I799" s="4"/>
      <c r="J799" s="4"/>
      <c r="K799" s="4"/>
      <c r="L799" s="4"/>
      <c r="M799" s="4"/>
      <c r="N799" s="7"/>
      <c r="O799" s="4"/>
      <c r="R799" s="4"/>
      <c r="S799" s="4"/>
      <c r="T799" s="4"/>
      <c r="U799" s="4"/>
      <c r="V799" s="4"/>
      <c r="W799" s="4"/>
      <c r="X799" s="4"/>
      <c r="Y799" s="4"/>
      <c r="Z799" s="4"/>
      <c r="AA799" s="4"/>
      <c r="AB799" s="4"/>
    </row>
    <row r="800" spans="1:28" x14ac:dyDescent="0.15">
      <c r="A800" s="4"/>
      <c r="B800" s="4"/>
      <c r="C800" s="4"/>
      <c r="D800" s="4"/>
      <c r="E800" s="19"/>
      <c r="F800" s="19"/>
      <c r="G800" s="4"/>
      <c r="H800" s="4"/>
      <c r="I800" s="4"/>
      <c r="J800" s="4"/>
      <c r="K800" s="4"/>
      <c r="L800" s="4"/>
      <c r="M800" s="4"/>
      <c r="N800" s="7"/>
      <c r="O800" s="4"/>
      <c r="R800" s="4"/>
      <c r="S800" s="4"/>
      <c r="T800" s="4"/>
      <c r="U800" s="4"/>
      <c r="V800" s="4"/>
      <c r="W800" s="4"/>
      <c r="X800" s="4"/>
      <c r="Y800" s="4"/>
      <c r="Z800" s="4"/>
      <c r="AA800" s="4"/>
      <c r="AB800" s="4"/>
    </row>
    <row r="801" spans="1:28" x14ac:dyDescent="0.15">
      <c r="A801" s="4"/>
      <c r="B801" s="4"/>
      <c r="C801" s="4"/>
      <c r="D801" s="4"/>
      <c r="E801" s="19"/>
      <c r="F801" s="19"/>
      <c r="G801" s="4"/>
      <c r="H801" s="4"/>
      <c r="I801" s="4"/>
      <c r="J801" s="4"/>
      <c r="K801" s="4"/>
      <c r="L801" s="4"/>
      <c r="M801" s="4"/>
      <c r="N801" s="7"/>
      <c r="O801" s="4"/>
      <c r="R801" s="4"/>
      <c r="S801" s="4"/>
      <c r="T801" s="4"/>
      <c r="U801" s="4"/>
      <c r="V801" s="4"/>
      <c r="W801" s="4"/>
      <c r="X801" s="4"/>
      <c r="Y801" s="4"/>
      <c r="Z801" s="4"/>
      <c r="AA801" s="4"/>
      <c r="AB801" s="4"/>
    </row>
    <row r="802" spans="1:28" x14ac:dyDescent="0.15">
      <c r="A802" s="4"/>
      <c r="B802" s="4"/>
      <c r="C802" s="4"/>
      <c r="D802" s="4"/>
      <c r="E802" s="19"/>
      <c r="F802" s="19"/>
      <c r="G802" s="4"/>
      <c r="H802" s="4"/>
      <c r="I802" s="4"/>
      <c r="J802" s="4"/>
      <c r="K802" s="4"/>
      <c r="L802" s="4"/>
      <c r="M802" s="4"/>
      <c r="N802" s="7"/>
      <c r="O802" s="4"/>
      <c r="R802" s="4"/>
      <c r="S802" s="4"/>
      <c r="T802" s="4"/>
      <c r="U802" s="4"/>
      <c r="V802" s="4"/>
      <c r="W802" s="4"/>
      <c r="X802" s="4"/>
      <c r="Y802" s="4"/>
      <c r="Z802" s="4"/>
      <c r="AA802" s="4"/>
      <c r="AB802" s="4"/>
    </row>
    <row r="803" spans="1:28" x14ac:dyDescent="0.15">
      <c r="A803" s="4"/>
      <c r="B803" s="4"/>
      <c r="C803" s="4"/>
      <c r="D803" s="4"/>
      <c r="E803" s="19"/>
      <c r="F803" s="19"/>
      <c r="G803" s="4"/>
      <c r="H803" s="4"/>
      <c r="I803" s="4"/>
      <c r="J803" s="4"/>
      <c r="K803" s="4"/>
      <c r="L803" s="4"/>
      <c r="M803" s="4"/>
      <c r="N803" s="7"/>
      <c r="O803" s="4"/>
      <c r="R803" s="4"/>
      <c r="S803" s="4"/>
      <c r="T803" s="4"/>
      <c r="U803" s="4"/>
      <c r="V803" s="4"/>
      <c r="W803" s="4"/>
      <c r="X803" s="4"/>
      <c r="Y803" s="4"/>
      <c r="Z803" s="4"/>
      <c r="AA803" s="4"/>
      <c r="AB803" s="4"/>
    </row>
    <row r="804" spans="1:28" x14ac:dyDescent="0.15">
      <c r="A804" s="4"/>
      <c r="B804" s="4"/>
      <c r="C804" s="4"/>
      <c r="D804" s="4"/>
      <c r="E804" s="19"/>
      <c r="F804" s="19"/>
      <c r="G804" s="4"/>
      <c r="H804" s="4"/>
      <c r="I804" s="4"/>
      <c r="J804" s="4"/>
      <c r="K804" s="4"/>
      <c r="L804" s="4"/>
      <c r="M804" s="4"/>
      <c r="N804" s="7"/>
      <c r="O804" s="4"/>
      <c r="R804" s="4"/>
      <c r="S804" s="4"/>
      <c r="T804" s="4"/>
      <c r="U804" s="4"/>
      <c r="V804" s="4"/>
      <c r="W804" s="4"/>
      <c r="X804" s="4"/>
      <c r="Y804" s="4"/>
      <c r="Z804" s="4"/>
      <c r="AA804" s="4"/>
      <c r="AB804" s="4"/>
    </row>
    <row r="805" spans="1:28" x14ac:dyDescent="0.15">
      <c r="A805" s="4"/>
      <c r="B805" s="4"/>
      <c r="C805" s="4"/>
      <c r="D805" s="4"/>
      <c r="E805" s="19"/>
      <c r="F805" s="19"/>
      <c r="G805" s="4"/>
      <c r="H805" s="4"/>
      <c r="I805" s="4"/>
      <c r="J805" s="4"/>
      <c r="K805" s="4"/>
      <c r="L805" s="4"/>
      <c r="M805" s="4"/>
      <c r="N805" s="7"/>
      <c r="O805" s="4"/>
      <c r="R805" s="4"/>
      <c r="S805" s="4"/>
      <c r="T805" s="4"/>
      <c r="U805" s="4"/>
      <c r="V805" s="4"/>
      <c r="W805" s="4"/>
      <c r="X805" s="4"/>
      <c r="Y805" s="4"/>
      <c r="Z805" s="4"/>
      <c r="AA805" s="4"/>
      <c r="AB805" s="4"/>
    </row>
    <row r="806" spans="1:28" x14ac:dyDescent="0.15">
      <c r="A806" s="4"/>
      <c r="B806" s="4"/>
      <c r="C806" s="4"/>
      <c r="D806" s="4"/>
      <c r="E806" s="19"/>
      <c r="F806" s="19"/>
      <c r="G806" s="4"/>
      <c r="H806" s="4"/>
      <c r="I806" s="4"/>
      <c r="J806" s="4"/>
      <c r="K806" s="4"/>
      <c r="L806" s="4"/>
      <c r="M806" s="4"/>
      <c r="N806" s="7"/>
      <c r="O806" s="4"/>
      <c r="R806" s="4"/>
      <c r="S806" s="4"/>
      <c r="T806" s="4"/>
      <c r="U806" s="4"/>
      <c r="V806" s="4"/>
      <c r="W806" s="4"/>
      <c r="X806" s="4"/>
      <c r="Y806" s="4"/>
      <c r="Z806" s="4"/>
      <c r="AA806" s="4"/>
      <c r="AB806" s="4"/>
    </row>
    <row r="807" spans="1:28" x14ac:dyDescent="0.15">
      <c r="A807" s="4"/>
      <c r="B807" s="4"/>
      <c r="C807" s="4"/>
      <c r="D807" s="4"/>
      <c r="E807" s="19"/>
      <c r="F807" s="19"/>
      <c r="G807" s="4"/>
      <c r="H807" s="4"/>
      <c r="I807" s="4"/>
      <c r="J807" s="4"/>
      <c r="K807" s="4"/>
      <c r="L807" s="4"/>
      <c r="M807" s="4"/>
      <c r="N807" s="7"/>
      <c r="O807" s="4"/>
      <c r="R807" s="4"/>
      <c r="S807" s="4"/>
      <c r="T807" s="4"/>
      <c r="U807" s="4"/>
      <c r="V807" s="4"/>
      <c r="W807" s="4"/>
      <c r="X807" s="4"/>
      <c r="Y807" s="4"/>
      <c r="Z807" s="4"/>
      <c r="AA807" s="4"/>
      <c r="AB807" s="4"/>
    </row>
    <row r="808" spans="1:28" x14ac:dyDescent="0.15">
      <c r="A808" s="4"/>
      <c r="B808" s="4"/>
      <c r="C808" s="4"/>
      <c r="D808" s="4"/>
      <c r="E808" s="19"/>
      <c r="F808" s="19"/>
      <c r="G808" s="4"/>
      <c r="H808" s="4"/>
      <c r="I808" s="4"/>
      <c r="J808" s="4"/>
      <c r="K808" s="4"/>
      <c r="L808" s="4"/>
      <c r="M808" s="4"/>
      <c r="N808" s="7"/>
      <c r="O808" s="4"/>
      <c r="R808" s="4"/>
      <c r="S808" s="4"/>
      <c r="T808" s="4"/>
      <c r="U808" s="4"/>
      <c r="V808" s="4"/>
      <c r="W808" s="4"/>
      <c r="X808" s="4"/>
      <c r="Y808" s="4"/>
      <c r="Z808" s="4"/>
      <c r="AA808" s="4"/>
      <c r="AB808" s="4"/>
    </row>
    <row r="809" spans="1:28" x14ac:dyDescent="0.15">
      <c r="A809" s="4"/>
      <c r="B809" s="4"/>
      <c r="C809" s="4"/>
      <c r="D809" s="4"/>
      <c r="E809" s="19"/>
      <c r="F809" s="19"/>
      <c r="G809" s="4"/>
      <c r="H809" s="4"/>
      <c r="I809" s="4"/>
      <c r="J809" s="4"/>
      <c r="K809" s="4"/>
      <c r="L809" s="4"/>
      <c r="M809" s="4"/>
      <c r="N809" s="7"/>
      <c r="O809" s="4"/>
      <c r="R809" s="4"/>
      <c r="S809" s="4"/>
      <c r="T809" s="4"/>
      <c r="U809" s="4"/>
      <c r="V809" s="4"/>
      <c r="W809" s="4"/>
      <c r="X809" s="4"/>
      <c r="Y809" s="4"/>
      <c r="Z809" s="4"/>
      <c r="AA809" s="4"/>
      <c r="AB809" s="4"/>
    </row>
    <row r="810" spans="1:28" x14ac:dyDescent="0.15">
      <c r="A810" s="4"/>
      <c r="B810" s="4"/>
      <c r="C810" s="4"/>
      <c r="D810" s="4"/>
      <c r="E810" s="19"/>
      <c r="F810" s="19"/>
      <c r="G810" s="4"/>
      <c r="H810" s="4"/>
      <c r="I810" s="4"/>
      <c r="J810" s="4"/>
      <c r="K810" s="4"/>
      <c r="L810" s="4"/>
      <c r="M810" s="4"/>
      <c r="N810" s="7"/>
      <c r="O810" s="4"/>
      <c r="R810" s="4"/>
      <c r="S810" s="4"/>
      <c r="T810" s="4"/>
      <c r="U810" s="4"/>
      <c r="V810" s="4"/>
      <c r="W810" s="4"/>
      <c r="X810" s="4"/>
      <c r="Y810" s="4"/>
      <c r="Z810" s="4"/>
      <c r="AA810" s="4"/>
      <c r="AB810" s="4"/>
    </row>
    <row r="811" spans="1:28" x14ac:dyDescent="0.15">
      <c r="A811" s="4"/>
      <c r="B811" s="4"/>
      <c r="C811" s="4"/>
      <c r="D811" s="4"/>
      <c r="E811" s="19"/>
      <c r="F811" s="19"/>
      <c r="G811" s="4"/>
      <c r="H811" s="4"/>
      <c r="I811" s="4"/>
      <c r="J811" s="4"/>
      <c r="K811" s="4"/>
      <c r="L811" s="4"/>
      <c r="M811" s="4"/>
      <c r="N811" s="7"/>
      <c r="O811" s="4"/>
      <c r="R811" s="4"/>
      <c r="S811" s="4"/>
      <c r="T811" s="4"/>
      <c r="U811" s="4"/>
      <c r="V811" s="4"/>
      <c r="W811" s="4"/>
      <c r="X811" s="4"/>
      <c r="Y811" s="4"/>
      <c r="Z811" s="4"/>
      <c r="AA811" s="4"/>
      <c r="AB811" s="4"/>
    </row>
    <row r="812" spans="1:28" x14ac:dyDescent="0.15">
      <c r="A812" s="4"/>
      <c r="B812" s="4"/>
      <c r="C812" s="4"/>
      <c r="D812" s="4"/>
      <c r="E812" s="19"/>
      <c r="F812" s="19"/>
      <c r="G812" s="4"/>
      <c r="H812" s="4"/>
      <c r="I812" s="4"/>
      <c r="J812" s="4"/>
      <c r="K812" s="4"/>
      <c r="L812" s="4"/>
      <c r="M812" s="4"/>
      <c r="N812" s="7"/>
      <c r="O812" s="4"/>
      <c r="R812" s="4"/>
      <c r="S812" s="4"/>
      <c r="T812" s="4"/>
      <c r="U812" s="4"/>
      <c r="V812" s="4"/>
      <c r="W812" s="4"/>
      <c r="X812" s="4"/>
      <c r="Y812" s="4"/>
      <c r="Z812" s="4"/>
      <c r="AA812" s="4"/>
      <c r="AB812" s="4"/>
    </row>
    <row r="813" spans="1:28" x14ac:dyDescent="0.15">
      <c r="A813" s="4"/>
      <c r="B813" s="4"/>
      <c r="C813" s="4"/>
      <c r="D813" s="4"/>
      <c r="E813" s="19"/>
      <c r="F813" s="19"/>
      <c r="G813" s="4"/>
      <c r="H813" s="4"/>
      <c r="I813" s="4"/>
      <c r="J813" s="4"/>
      <c r="K813" s="4"/>
      <c r="L813" s="4"/>
      <c r="M813" s="4"/>
      <c r="N813" s="7"/>
      <c r="O813" s="4"/>
      <c r="R813" s="4"/>
      <c r="S813" s="4"/>
      <c r="T813" s="4"/>
      <c r="U813" s="4"/>
      <c r="V813" s="4"/>
      <c r="W813" s="4"/>
      <c r="X813" s="4"/>
      <c r="Y813" s="4"/>
      <c r="Z813" s="4"/>
      <c r="AA813" s="4"/>
      <c r="AB813" s="4"/>
    </row>
    <row r="814" spans="1:28" x14ac:dyDescent="0.15">
      <c r="A814" s="4"/>
      <c r="B814" s="4"/>
      <c r="C814" s="4"/>
      <c r="D814" s="4"/>
      <c r="E814" s="19"/>
      <c r="F814" s="19"/>
      <c r="G814" s="4"/>
      <c r="H814" s="4"/>
      <c r="I814" s="4"/>
      <c r="J814" s="4"/>
      <c r="K814" s="4"/>
      <c r="L814" s="4"/>
      <c r="M814" s="4"/>
      <c r="N814" s="7"/>
      <c r="O814" s="4"/>
      <c r="R814" s="4"/>
      <c r="S814" s="4"/>
      <c r="T814" s="4"/>
      <c r="U814" s="4"/>
      <c r="V814" s="4"/>
      <c r="W814" s="4"/>
      <c r="X814" s="4"/>
      <c r="Y814" s="4"/>
      <c r="Z814" s="4"/>
      <c r="AA814" s="4"/>
      <c r="AB814" s="4"/>
    </row>
    <row r="815" spans="1:28" x14ac:dyDescent="0.15">
      <c r="A815" s="4"/>
      <c r="B815" s="4"/>
      <c r="C815" s="4"/>
      <c r="D815" s="4"/>
      <c r="E815" s="19"/>
      <c r="F815" s="19"/>
      <c r="G815" s="4"/>
      <c r="H815" s="4"/>
      <c r="I815" s="4"/>
      <c r="J815" s="4"/>
      <c r="K815" s="4"/>
      <c r="L815" s="4"/>
      <c r="M815" s="4"/>
      <c r="N815" s="7"/>
      <c r="O815" s="4"/>
      <c r="R815" s="4"/>
      <c r="S815" s="4"/>
      <c r="T815" s="4"/>
      <c r="U815" s="4"/>
      <c r="V815" s="4"/>
      <c r="W815" s="4"/>
      <c r="X815" s="4"/>
      <c r="Y815" s="4"/>
      <c r="Z815" s="4"/>
      <c r="AA815" s="4"/>
      <c r="AB815" s="4"/>
    </row>
    <row r="816" spans="1:28" x14ac:dyDescent="0.15">
      <c r="A816" s="4"/>
      <c r="B816" s="4"/>
      <c r="C816" s="4"/>
      <c r="D816" s="4"/>
      <c r="E816" s="19"/>
      <c r="F816" s="19"/>
      <c r="G816" s="4"/>
      <c r="H816" s="4"/>
      <c r="I816" s="4"/>
      <c r="J816" s="4"/>
      <c r="K816" s="4"/>
      <c r="L816" s="4"/>
      <c r="M816" s="4"/>
      <c r="N816" s="7"/>
      <c r="O816" s="4"/>
      <c r="R816" s="4"/>
      <c r="S816" s="4"/>
      <c r="T816" s="4"/>
      <c r="U816" s="4"/>
      <c r="V816" s="4"/>
      <c r="W816" s="4"/>
      <c r="X816" s="4"/>
      <c r="Y816" s="4"/>
      <c r="Z816" s="4"/>
      <c r="AA816" s="4"/>
      <c r="AB816" s="4"/>
    </row>
    <row r="817" spans="1:28" x14ac:dyDescent="0.15">
      <c r="A817" s="4"/>
      <c r="B817" s="4"/>
      <c r="C817" s="4"/>
      <c r="D817" s="4"/>
      <c r="E817" s="19"/>
      <c r="F817" s="19"/>
      <c r="G817" s="4"/>
      <c r="H817" s="4"/>
      <c r="I817" s="4"/>
      <c r="J817" s="4"/>
      <c r="K817" s="4"/>
      <c r="L817" s="4"/>
      <c r="M817" s="4"/>
      <c r="N817" s="7"/>
      <c r="O817" s="4"/>
      <c r="R817" s="4"/>
      <c r="S817" s="4"/>
      <c r="T817" s="4"/>
      <c r="U817" s="4"/>
      <c r="V817" s="4"/>
      <c r="W817" s="4"/>
      <c r="X817" s="4"/>
      <c r="Y817" s="4"/>
      <c r="Z817" s="4"/>
      <c r="AA817" s="4"/>
      <c r="AB817" s="4"/>
    </row>
    <row r="818" spans="1:28" x14ac:dyDescent="0.15">
      <c r="A818" s="4"/>
      <c r="B818" s="4"/>
      <c r="C818" s="4"/>
      <c r="D818" s="4"/>
      <c r="E818" s="19"/>
      <c r="F818" s="19"/>
      <c r="G818" s="4"/>
      <c r="H818" s="4"/>
      <c r="I818" s="4"/>
      <c r="J818" s="4"/>
      <c r="K818" s="4"/>
      <c r="L818" s="4"/>
      <c r="M818" s="4"/>
      <c r="N818" s="7"/>
      <c r="O818" s="4"/>
      <c r="R818" s="4"/>
      <c r="S818" s="4"/>
      <c r="T818" s="4"/>
      <c r="U818" s="4"/>
      <c r="V818" s="4"/>
      <c r="W818" s="4"/>
      <c r="X818" s="4"/>
      <c r="Y818" s="4"/>
      <c r="Z818" s="4"/>
      <c r="AA818" s="4"/>
      <c r="AB818" s="4"/>
    </row>
    <row r="819" spans="1:28" x14ac:dyDescent="0.15">
      <c r="A819" s="4"/>
      <c r="B819" s="4"/>
      <c r="C819" s="4"/>
      <c r="D819" s="4"/>
      <c r="E819" s="19"/>
      <c r="F819" s="19"/>
      <c r="G819" s="4"/>
      <c r="H819" s="4"/>
      <c r="I819" s="4"/>
      <c r="J819" s="4"/>
      <c r="K819" s="4"/>
      <c r="L819" s="4"/>
      <c r="M819" s="4"/>
      <c r="N819" s="7"/>
      <c r="O819" s="4"/>
      <c r="R819" s="4"/>
      <c r="S819" s="4"/>
      <c r="T819" s="4"/>
      <c r="U819" s="4"/>
      <c r="V819" s="4"/>
      <c r="W819" s="4"/>
      <c r="X819" s="4"/>
      <c r="Y819" s="4"/>
      <c r="Z819" s="4"/>
      <c r="AA819" s="4"/>
      <c r="AB819" s="4"/>
    </row>
    <row r="820" spans="1:28" x14ac:dyDescent="0.15">
      <c r="A820" s="4"/>
      <c r="B820" s="4"/>
      <c r="C820" s="4"/>
      <c r="D820" s="4"/>
      <c r="E820" s="19"/>
      <c r="F820" s="19"/>
      <c r="G820" s="4"/>
      <c r="H820" s="4"/>
      <c r="I820" s="4"/>
      <c r="J820" s="4"/>
      <c r="K820" s="4"/>
      <c r="L820" s="4"/>
      <c r="M820" s="4"/>
      <c r="N820" s="7"/>
      <c r="O820" s="4"/>
      <c r="R820" s="4"/>
      <c r="S820" s="4"/>
      <c r="T820" s="4"/>
      <c r="U820" s="4"/>
      <c r="V820" s="4"/>
      <c r="W820" s="4"/>
      <c r="X820" s="4"/>
      <c r="Y820" s="4"/>
      <c r="Z820" s="4"/>
      <c r="AA820" s="4"/>
      <c r="AB820" s="4"/>
    </row>
    <row r="821" spans="1:28" x14ac:dyDescent="0.15">
      <c r="A821" s="4"/>
      <c r="B821" s="4"/>
      <c r="C821" s="4"/>
      <c r="D821" s="4"/>
      <c r="E821" s="19"/>
      <c r="F821" s="19"/>
      <c r="G821" s="4"/>
      <c r="H821" s="4"/>
      <c r="I821" s="4"/>
      <c r="J821" s="4"/>
      <c r="K821" s="4"/>
      <c r="L821" s="4"/>
      <c r="M821" s="4"/>
      <c r="N821" s="7"/>
      <c r="O821" s="4"/>
      <c r="R821" s="4"/>
      <c r="S821" s="4"/>
      <c r="T821" s="4"/>
      <c r="U821" s="4"/>
      <c r="V821" s="4"/>
      <c r="W821" s="4"/>
      <c r="X821" s="4"/>
      <c r="Y821" s="4"/>
      <c r="Z821" s="4"/>
      <c r="AA821" s="4"/>
      <c r="AB821" s="4"/>
    </row>
    <row r="822" spans="1:28" x14ac:dyDescent="0.15">
      <c r="A822" s="4"/>
      <c r="B822" s="4"/>
      <c r="C822" s="4"/>
      <c r="D822" s="4"/>
      <c r="E822" s="19"/>
      <c r="F822" s="19"/>
      <c r="G822" s="4"/>
      <c r="H822" s="4"/>
      <c r="I822" s="4"/>
      <c r="J822" s="4"/>
      <c r="K822" s="4"/>
      <c r="L822" s="4"/>
      <c r="M822" s="4"/>
      <c r="N822" s="7"/>
      <c r="O822" s="4"/>
      <c r="R822" s="4"/>
      <c r="S822" s="4"/>
      <c r="T822" s="4"/>
      <c r="U822" s="4"/>
      <c r="V822" s="4"/>
      <c r="W822" s="4"/>
      <c r="X822" s="4"/>
      <c r="Y822" s="4"/>
      <c r="Z822" s="4"/>
      <c r="AA822" s="4"/>
      <c r="AB822" s="4"/>
    </row>
    <row r="823" spans="1:28" x14ac:dyDescent="0.15">
      <c r="A823" s="4"/>
      <c r="B823" s="4"/>
      <c r="C823" s="4"/>
      <c r="D823" s="4"/>
      <c r="E823" s="19"/>
      <c r="F823" s="19"/>
      <c r="G823" s="4"/>
      <c r="H823" s="4"/>
      <c r="I823" s="4"/>
      <c r="J823" s="4"/>
      <c r="K823" s="4"/>
      <c r="L823" s="4"/>
      <c r="M823" s="4"/>
      <c r="N823" s="7"/>
      <c r="O823" s="4"/>
      <c r="R823" s="4"/>
      <c r="S823" s="4"/>
      <c r="T823" s="4"/>
      <c r="U823" s="4"/>
      <c r="V823" s="4"/>
      <c r="W823" s="4"/>
      <c r="X823" s="4"/>
      <c r="Y823" s="4"/>
      <c r="Z823" s="4"/>
      <c r="AA823" s="4"/>
      <c r="AB823" s="4"/>
    </row>
    <row r="824" spans="1:28" x14ac:dyDescent="0.15">
      <c r="A824" s="4"/>
      <c r="B824" s="4"/>
      <c r="C824" s="4"/>
      <c r="D824" s="4"/>
      <c r="E824" s="19"/>
      <c r="F824" s="19"/>
      <c r="G824" s="4"/>
      <c r="H824" s="4"/>
      <c r="I824" s="4"/>
      <c r="J824" s="4"/>
      <c r="K824" s="4"/>
      <c r="L824" s="4"/>
      <c r="M824" s="4"/>
      <c r="N824" s="7"/>
      <c r="O824" s="4"/>
      <c r="R824" s="4"/>
      <c r="S824" s="4"/>
      <c r="T824" s="4"/>
      <c r="U824" s="4"/>
      <c r="V824" s="4"/>
      <c r="W824" s="4"/>
      <c r="X824" s="4"/>
      <c r="Y824" s="4"/>
      <c r="Z824" s="4"/>
      <c r="AA824" s="4"/>
      <c r="AB824" s="4"/>
    </row>
    <row r="825" spans="1:28" x14ac:dyDescent="0.15">
      <c r="A825" s="4"/>
      <c r="B825" s="4"/>
      <c r="C825" s="4"/>
      <c r="D825" s="4"/>
      <c r="E825" s="19"/>
      <c r="F825" s="19"/>
      <c r="G825" s="4"/>
      <c r="H825" s="4"/>
      <c r="I825" s="4"/>
      <c r="J825" s="4"/>
      <c r="K825" s="4"/>
      <c r="L825" s="4"/>
      <c r="M825" s="4"/>
      <c r="N825" s="7"/>
      <c r="O825" s="4"/>
      <c r="R825" s="4"/>
      <c r="S825" s="4"/>
      <c r="T825" s="4"/>
      <c r="U825" s="4"/>
      <c r="V825" s="4"/>
      <c r="W825" s="4"/>
      <c r="X825" s="4"/>
      <c r="Y825" s="4"/>
      <c r="Z825" s="4"/>
      <c r="AA825" s="4"/>
      <c r="AB825" s="4"/>
    </row>
    <row r="826" spans="1:28" x14ac:dyDescent="0.15">
      <c r="A826" s="4"/>
      <c r="B826" s="4"/>
      <c r="C826" s="4"/>
      <c r="D826" s="4"/>
      <c r="E826" s="19"/>
      <c r="F826" s="19"/>
      <c r="G826" s="4"/>
      <c r="H826" s="4"/>
      <c r="I826" s="4"/>
      <c r="J826" s="4"/>
      <c r="K826" s="4"/>
      <c r="L826" s="4"/>
      <c r="M826" s="4"/>
      <c r="N826" s="7"/>
      <c r="O826" s="4"/>
      <c r="R826" s="4"/>
      <c r="S826" s="4"/>
      <c r="T826" s="4"/>
      <c r="U826" s="4"/>
      <c r="V826" s="4"/>
      <c r="W826" s="4"/>
      <c r="X826" s="4"/>
      <c r="Y826" s="4"/>
      <c r="Z826" s="4"/>
      <c r="AA826" s="4"/>
      <c r="AB826" s="4"/>
    </row>
    <row r="827" spans="1:28" x14ac:dyDescent="0.15">
      <c r="A827" s="4"/>
      <c r="B827" s="4"/>
      <c r="C827" s="4"/>
      <c r="D827" s="4"/>
      <c r="E827" s="19"/>
      <c r="F827" s="19"/>
      <c r="G827" s="4"/>
      <c r="H827" s="4"/>
      <c r="I827" s="4"/>
      <c r="J827" s="4"/>
      <c r="K827" s="4"/>
      <c r="L827" s="4"/>
      <c r="M827" s="4"/>
      <c r="N827" s="7"/>
      <c r="O827" s="4"/>
      <c r="R827" s="4"/>
      <c r="S827" s="4"/>
      <c r="T827" s="4"/>
      <c r="U827" s="4"/>
      <c r="V827" s="4"/>
      <c r="W827" s="4"/>
      <c r="X827" s="4"/>
      <c r="Y827" s="4"/>
      <c r="Z827" s="4"/>
      <c r="AA827" s="4"/>
      <c r="AB827" s="4"/>
    </row>
    <row r="828" spans="1:28" x14ac:dyDescent="0.15">
      <c r="A828" s="4"/>
      <c r="B828" s="4"/>
      <c r="C828" s="4"/>
      <c r="D828" s="4"/>
      <c r="E828" s="19"/>
      <c r="F828" s="19"/>
      <c r="G828" s="4"/>
      <c r="H828" s="4"/>
      <c r="I828" s="4"/>
      <c r="J828" s="4"/>
      <c r="K828" s="4"/>
      <c r="L828" s="4"/>
      <c r="M828" s="4"/>
      <c r="N828" s="7"/>
      <c r="O828" s="4"/>
      <c r="R828" s="4"/>
      <c r="S828" s="4"/>
      <c r="T828" s="4"/>
      <c r="U828" s="4"/>
      <c r="V828" s="4"/>
      <c r="W828" s="4"/>
      <c r="X828" s="4"/>
      <c r="Y828" s="4"/>
      <c r="Z828" s="4"/>
      <c r="AA828" s="4"/>
      <c r="AB828" s="4"/>
    </row>
    <row r="829" spans="1:28" x14ac:dyDescent="0.15">
      <c r="A829" s="4"/>
      <c r="B829" s="4"/>
      <c r="C829" s="4"/>
      <c r="D829" s="4"/>
      <c r="E829" s="19"/>
      <c r="F829" s="19"/>
      <c r="G829" s="4"/>
      <c r="H829" s="4"/>
      <c r="I829" s="4"/>
      <c r="J829" s="4"/>
      <c r="K829" s="4"/>
      <c r="L829" s="4"/>
      <c r="M829" s="4"/>
      <c r="N829" s="7"/>
      <c r="O829" s="4"/>
      <c r="R829" s="4"/>
      <c r="S829" s="4"/>
      <c r="T829" s="4"/>
      <c r="U829" s="4"/>
      <c r="V829" s="4"/>
      <c r="W829" s="4"/>
      <c r="X829" s="4"/>
      <c r="Y829" s="4"/>
      <c r="Z829" s="4"/>
      <c r="AA829" s="4"/>
      <c r="AB829" s="4"/>
    </row>
    <row r="830" spans="1:28" x14ac:dyDescent="0.15">
      <c r="A830" s="4"/>
      <c r="B830" s="4"/>
      <c r="C830" s="4"/>
      <c r="D830" s="4"/>
      <c r="E830" s="19"/>
      <c r="F830" s="19"/>
      <c r="G830" s="4"/>
      <c r="H830" s="4"/>
      <c r="I830" s="4"/>
      <c r="J830" s="4"/>
      <c r="K830" s="4"/>
      <c r="L830" s="4"/>
      <c r="M830" s="4"/>
      <c r="N830" s="7"/>
      <c r="O830" s="4"/>
      <c r="R830" s="4"/>
      <c r="S830" s="4"/>
      <c r="T830" s="4"/>
      <c r="U830" s="4"/>
      <c r="V830" s="4"/>
      <c r="W830" s="4"/>
      <c r="X830" s="4"/>
      <c r="Y830" s="4"/>
      <c r="Z830" s="4"/>
      <c r="AA830" s="4"/>
      <c r="AB830" s="4"/>
    </row>
    <row r="831" spans="1:28" x14ac:dyDescent="0.15">
      <c r="A831" s="4"/>
      <c r="B831" s="4"/>
      <c r="C831" s="4"/>
      <c r="D831" s="4"/>
      <c r="E831" s="19"/>
      <c r="F831" s="19"/>
      <c r="G831" s="4"/>
      <c r="H831" s="4"/>
      <c r="I831" s="4"/>
      <c r="J831" s="4"/>
      <c r="K831" s="4"/>
      <c r="L831" s="4"/>
      <c r="M831" s="4"/>
      <c r="N831" s="7"/>
      <c r="O831" s="4"/>
      <c r="R831" s="4"/>
      <c r="S831" s="4"/>
      <c r="T831" s="4"/>
      <c r="U831" s="4"/>
      <c r="V831" s="4"/>
      <c r="W831" s="4"/>
      <c r="X831" s="4"/>
      <c r="Y831" s="4"/>
      <c r="Z831" s="4"/>
      <c r="AA831" s="4"/>
      <c r="AB831" s="4"/>
    </row>
    <row r="832" spans="1:28" x14ac:dyDescent="0.15">
      <c r="A832" s="4"/>
      <c r="B832" s="4"/>
      <c r="C832" s="4"/>
      <c r="D832" s="4"/>
      <c r="E832" s="19"/>
      <c r="F832" s="19"/>
      <c r="G832" s="4"/>
      <c r="H832" s="4"/>
      <c r="I832" s="4"/>
      <c r="J832" s="4"/>
      <c r="K832" s="4"/>
      <c r="L832" s="4"/>
      <c r="M832" s="4"/>
      <c r="N832" s="7"/>
      <c r="O832" s="4"/>
      <c r="R832" s="4"/>
      <c r="S832" s="4"/>
      <c r="T832" s="4"/>
      <c r="U832" s="4"/>
      <c r="V832" s="4"/>
      <c r="W832" s="4"/>
      <c r="X832" s="4"/>
      <c r="Y832" s="4"/>
      <c r="Z832" s="4"/>
      <c r="AA832" s="4"/>
      <c r="AB832" s="4"/>
    </row>
    <row r="833" spans="1:28" x14ac:dyDescent="0.15">
      <c r="A833" s="4"/>
      <c r="B833" s="4"/>
      <c r="C833" s="4"/>
      <c r="D833" s="4"/>
      <c r="E833" s="19"/>
      <c r="F833" s="19"/>
      <c r="G833" s="4"/>
      <c r="H833" s="4"/>
      <c r="I833" s="4"/>
      <c r="J833" s="4"/>
      <c r="K833" s="4"/>
      <c r="L833" s="4"/>
      <c r="M833" s="4"/>
      <c r="N833" s="7"/>
      <c r="O833" s="4"/>
      <c r="R833" s="4"/>
      <c r="S833" s="4"/>
      <c r="T833" s="4"/>
      <c r="U833" s="4"/>
      <c r="V833" s="4"/>
      <c r="W833" s="4"/>
      <c r="X833" s="4"/>
      <c r="Y833" s="4"/>
      <c r="Z833" s="4"/>
      <c r="AA833" s="4"/>
      <c r="AB833" s="4"/>
    </row>
    <row r="834" spans="1:28" x14ac:dyDescent="0.15">
      <c r="A834" s="4"/>
      <c r="B834" s="4"/>
      <c r="C834" s="4"/>
      <c r="D834" s="4"/>
      <c r="E834" s="19"/>
      <c r="F834" s="19"/>
      <c r="G834" s="4"/>
      <c r="H834" s="4"/>
      <c r="I834" s="4"/>
      <c r="J834" s="4"/>
      <c r="K834" s="4"/>
      <c r="L834" s="4"/>
      <c r="M834" s="4"/>
      <c r="N834" s="7"/>
      <c r="O834" s="4"/>
      <c r="R834" s="4"/>
      <c r="S834" s="4"/>
      <c r="T834" s="4"/>
      <c r="U834" s="4"/>
      <c r="V834" s="4"/>
      <c r="W834" s="4"/>
      <c r="X834" s="4"/>
      <c r="Y834" s="4"/>
      <c r="Z834" s="4"/>
      <c r="AA834" s="4"/>
      <c r="AB834" s="4"/>
    </row>
    <row r="835" spans="1:28" x14ac:dyDescent="0.15">
      <c r="A835" s="4"/>
      <c r="B835" s="4"/>
      <c r="C835" s="4"/>
      <c r="D835" s="4"/>
      <c r="E835" s="19"/>
      <c r="F835" s="19"/>
      <c r="G835" s="4"/>
      <c r="H835" s="4"/>
      <c r="I835" s="4"/>
      <c r="J835" s="4"/>
      <c r="K835" s="4"/>
      <c r="L835" s="4"/>
      <c r="M835" s="4"/>
      <c r="N835" s="7"/>
      <c r="O835" s="4"/>
      <c r="R835" s="4"/>
      <c r="S835" s="4"/>
      <c r="T835" s="4"/>
      <c r="U835" s="4"/>
      <c r="V835" s="4"/>
      <c r="W835" s="4"/>
      <c r="X835" s="4"/>
      <c r="Y835" s="4"/>
      <c r="Z835" s="4"/>
      <c r="AA835" s="4"/>
      <c r="AB835" s="4"/>
    </row>
    <row r="836" spans="1:28" x14ac:dyDescent="0.15">
      <c r="A836" s="4"/>
      <c r="B836" s="4"/>
      <c r="C836" s="4"/>
      <c r="D836" s="4"/>
      <c r="E836" s="19"/>
      <c r="F836" s="19"/>
      <c r="G836" s="4"/>
      <c r="H836" s="4"/>
      <c r="I836" s="4"/>
      <c r="J836" s="4"/>
      <c r="K836" s="4"/>
      <c r="L836" s="4"/>
      <c r="M836" s="4"/>
      <c r="N836" s="7"/>
      <c r="O836" s="4"/>
      <c r="R836" s="4"/>
      <c r="S836" s="4"/>
      <c r="T836" s="4"/>
      <c r="U836" s="4"/>
      <c r="V836" s="4"/>
      <c r="W836" s="4"/>
      <c r="X836" s="4"/>
      <c r="Y836" s="4"/>
      <c r="Z836" s="4"/>
      <c r="AA836" s="4"/>
      <c r="AB836" s="4"/>
    </row>
    <row r="837" spans="1:28" x14ac:dyDescent="0.15">
      <c r="A837" s="4"/>
      <c r="B837" s="4"/>
      <c r="C837" s="4"/>
      <c r="D837" s="4"/>
      <c r="E837" s="19"/>
      <c r="F837" s="19"/>
      <c r="G837" s="4"/>
      <c r="H837" s="4"/>
      <c r="I837" s="4"/>
      <c r="J837" s="4"/>
      <c r="K837" s="4"/>
      <c r="L837" s="4"/>
      <c r="M837" s="4"/>
      <c r="N837" s="7"/>
      <c r="O837" s="4"/>
      <c r="R837" s="4"/>
      <c r="S837" s="4"/>
      <c r="T837" s="4"/>
      <c r="U837" s="4"/>
      <c r="V837" s="4"/>
      <c r="W837" s="4"/>
      <c r="X837" s="4"/>
      <c r="Y837" s="4"/>
      <c r="Z837" s="4"/>
      <c r="AA837" s="4"/>
      <c r="AB837" s="4"/>
    </row>
    <row r="838" spans="1:28" x14ac:dyDescent="0.15">
      <c r="A838" s="4"/>
      <c r="B838" s="4"/>
      <c r="C838" s="4"/>
      <c r="D838" s="4"/>
      <c r="E838" s="19"/>
      <c r="F838" s="19"/>
      <c r="G838" s="4"/>
      <c r="H838" s="4"/>
      <c r="I838" s="4"/>
      <c r="J838" s="4"/>
      <c r="K838" s="4"/>
      <c r="L838" s="4"/>
      <c r="M838" s="4"/>
      <c r="N838" s="7"/>
      <c r="O838" s="4"/>
      <c r="R838" s="4"/>
      <c r="S838" s="4"/>
      <c r="T838" s="4"/>
      <c r="U838" s="4"/>
      <c r="V838" s="4"/>
      <c r="W838" s="4"/>
      <c r="X838" s="4"/>
      <c r="Y838" s="4"/>
      <c r="Z838" s="4"/>
      <c r="AA838" s="4"/>
      <c r="AB838" s="4"/>
    </row>
    <row r="839" spans="1:28" x14ac:dyDescent="0.15">
      <c r="A839" s="4"/>
      <c r="B839" s="4"/>
      <c r="C839" s="4"/>
      <c r="D839" s="4"/>
      <c r="E839" s="19"/>
      <c r="F839" s="19"/>
      <c r="G839" s="4"/>
      <c r="H839" s="4"/>
      <c r="I839" s="4"/>
      <c r="J839" s="4"/>
      <c r="K839" s="4"/>
      <c r="L839" s="4"/>
      <c r="M839" s="4"/>
      <c r="N839" s="7"/>
      <c r="O839" s="4"/>
      <c r="R839" s="4"/>
      <c r="S839" s="4"/>
      <c r="T839" s="4"/>
      <c r="U839" s="4"/>
      <c r="V839" s="4"/>
      <c r="W839" s="4"/>
      <c r="X839" s="4"/>
      <c r="Y839" s="4"/>
      <c r="Z839" s="4"/>
      <c r="AA839" s="4"/>
      <c r="AB839" s="4"/>
    </row>
    <row r="840" spans="1:28" x14ac:dyDescent="0.15">
      <c r="A840" s="4"/>
      <c r="B840" s="4"/>
      <c r="C840" s="4"/>
      <c r="D840" s="4"/>
      <c r="E840" s="19"/>
      <c r="F840" s="19"/>
      <c r="G840" s="4"/>
      <c r="H840" s="4"/>
      <c r="I840" s="4"/>
      <c r="J840" s="4"/>
      <c r="K840" s="4"/>
      <c r="L840" s="4"/>
      <c r="M840" s="4"/>
      <c r="N840" s="7"/>
      <c r="O840" s="4"/>
      <c r="R840" s="4"/>
      <c r="S840" s="4"/>
      <c r="T840" s="4"/>
      <c r="U840" s="4"/>
      <c r="V840" s="4"/>
      <c r="W840" s="4"/>
      <c r="X840" s="4"/>
      <c r="Y840" s="4"/>
      <c r="Z840" s="4"/>
      <c r="AA840" s="4"/>
      <c r="AB840" s="4"/>
    </row>
    <row r="841" spans="1:28" x14ac:dyDescent="0.15">
      <c r="A841" s="4"/>
      <c r="B841" s="4"/>
      <c r="C841" s="4"/>
      <c r="D841" s="4"/>
      <c r="E841" s="19"/>
      <c r="F841" s="19"/>
      <c r="G841" s="4"/>
      <c r="H841" s="4"/>
      <c r="I841" s="4"/>
      <c r="J841" s="4"/>
      <c r="K841" s="4"/>
      <c r="L841" s="4"/>
      <c r="M841" s="4"/>
      <c r="N841" s="7"/>
      <c r="O841" s="4"/>
      <c r="R841" s="4"/>
      <c r="S841" s="4"/>
      <c r="T841" s="4"/>
      <c r="U841" s="4"/>
      <c r="V841" s="4"/>
      <c r="W841" s="4"/>
      <c r="X841" s="4"/>
      <c r="Y841" s="4"/>
      <c r="Z841" s="4"/>
      <c r="AA841" s="4"/>
      <c r="AB841" s="4"/>
    </row>
    <row r="842" spans="1:28" x14ac:dyDescent="0.15">
      <c r="A842" s="4"/>
      <c r="B842" s="4"/>
      <c r="C842" s="4"/>
      <c r="D842" s="4"/>
      <c r="E842" s="19"/>
      <c r="F842" s="19"/>
      <c r="G842" s="4"/>
      <c r="H842" s="4"/>
      <c r="I842" s="4"/>
      <c r="J842" s="4"/>
      <c r="K842" s="4"/>
      <c r="L842" s="4"/>
      <c r="M842" s="4"/>
      <c r="N842" s="7"/>
      <c r="O842" s="4"/>
      <c r="R842" s="4"/>
      <c r="S842" s="4"/>
      <c r="T842" s="4"/>
      <c r="U842" s="4"/>
      <c r="V842" s="4"/>
      <c r="W842" s="4"/>
      <c r="X842" s="4"/>
      <c r="Y842" s="4"/>
      <c r="Z842" s="4"/>
      <c r="AA842" s="4"/>
      <c r="AB842" s="4"/>
    </row>
    <row r="843" spans="1:28" x14ac:dyDescent="0.15">
      <c r="A843" s="4"/>
      <c r="B843" s="4"/>
      <c r="C843" s="4"/>
      <c r="D843" s="4"/>
      <c r="E843" s="19"/>
      <c r="F843" s="19"/>
      <c r="G843" s="4"/>
      <c r="H843" s="4"/>
      <c r="I843" s="4"/>
      <c r="J843" s="4"/>
      <c r="K843" s="4"/>
      <c r="L843" s="4"/>
      <c r="M843" s="4"/>
      <c r="N843" s="7"/>
      <c r="O843" s="4"/>
      <c r="R843" s="4"/>
      <c r="S843" s="4"/>
      <c r="T843" s="4"/>
      <c r="U843" s="4"/>
      <c r="V843" s="4"/>
      <c r="W843" s="4"/>
      <c r="X843" s="4"/>
      <c r="Y843" s="4"/>
      <c r="Z843" s="4"/>
      <c r="AA843" s="4"/>
      <c r="AB843" s="4"/>
    </row>
    <row r="844" spans="1:28" x14ac:dyDescent="0.15">
      <c r="A844" s="4"/>
      <c r="B844" s="4"/>
      <c r="C844" s="4"/>
      <c r="D844" s="4"/>
      <c r="E844" s="19"/>
      <c r="F844" s="19"/>
      <c r="G844" s="4"/>
      <c r="H844" s="4"/>
      <c r="I844" s="4"/>
      <c r="J844" s="4"/>
      <c r="K844" s="4"/>
      <c r="L844" s="4"/>
      <c r="M844" s="4"/>
      <c r="N844" s="7"/>
      <c r="O844" s="4"/>
      <c r="R844" s="4"/>
      <c r="S844" s="4"/>
      <c r="T844" s="4"/>
      <c r="U844" s="4"/>
      <c r="V844" s="4"/>
      <c r="W844" s="4"/>
      <c r="X844" s="4"/>
      <c r="Y844" s="4"/>
      <c r="Z844" s="4"/>
      <c r="AA844" s="4"/>
      <c r="AB844" s="4"/>
    </row>
    <row r="845" spans="1:28" x14ac:dyDescent="0.15">
      <c r="A845" s="4"/>
      <c r="B845" s="4"/>
      <c r="C845" s="4"/>
      <c r="D845" s="4"/>
      <c r="E845" s="19"/>
      <c r="F845" s="19"/>
      <c r="G845" s="4"/>
      <c r="H845" s="4"/>
      <c r="I845" s="4"/>
      <c r="J845" s="4"/>
      <c r="K845" s="4"/>
      <c r="L845" s="4"/>
      <c r="M845" s="4"/>
      <c r="N845" s="7"/>
      <c r="O845" s="4"/>
      <c r="R845" s="4"/>
      <c r="S845" s="4"/>
      <c r="T845" s="4"/>
      <c r="U845" s="4"/>
      <c r="V845" s="4"/>
      <c r="W845" s="4"/>
      <c r="X845" s="4"/>
      <c r="Y845" s="4"/>
      <c r="Z845" s="4"/>
      <c r="AA845" s="4"/>
      <c r="AB845" s="4"/>
    </row>
    <row r="846" spans="1:28" x14ac:dyDescent="0.15">
      <c r="A846" s="4"/>
      <c r="B846" s="4"/>
      <c r="C846" s="4"/>
      <c r="D846" s="4"/>
      <c r="E846" s="19"/>
      <c r="F846" s="19"/>
      <c r="G846" s="4"/>
      <c r="H846" s="4"/>
      <c r="I846" s="4"/>
      <c r="J846" s="4"/>
      <c r="K846" s="4"/>
      <c r="L846" s="4"/>
      <c r="M846" s="4"/>
      <c r="N846" s="7"/>
      <c r="O846" s="4"/>
      <c r="R846" s="4"/>
      <c r="S846" s="4"/>
      <c r="T846" s="4"/>
      <c r="U846" s="4"/>
      <c r="V846" s="4"/>
      <c r="W846" s="4"/>
      <c r="X846" s="4"/>
      <c r="Y846" s="4"/>
      <c r="Z846" s="4"/>
      <c r="AA846" s="4"/>
      <c r="AB846" s="4"/>
    </row>
    <row r="847" spans="1:28" x14ac:dyDescent="0.15">
      <c r="A847" s="4"/>
      <c r="B847" s="4"/>
      <c r="C847" s="4"/>
      <c r="D847" s="4"/>
      <c r="E847" s="19"/>
      <c r="F847" s="19"/>
      <c r="G847" s="4"/>
      <c r="H847" s="4"/>
      <c r="I847" s="4"/>
      <c r="J847" s="4"/>
      <c r="K847" s="4"/>
      <c r="L847" s="4"/>
      <c r="M847" s="4"/>
      <c r="N847" s="7"/>
      <c r="O847" s="4"/>
      <c r="R847" s="4"/>
      <c r="S847" s="4"/>
      <c r="T847" s="4"/>
      <c r="U847" s="4"/>
      <c r="V847" s="4"/>
      <c r="W847" s="4"/>
      <c r="X847" s="4"/>
      <c r="Y847" s="4"/>
      <c r="Z847" s="4"/>
      <c r="AA847" s="4"/>
      <c r="AB847" s="4"/>
    </row>
    <row r="848" spans="1:28" x14ac:dyDescent="0.15">
      <c r="A848" s="4"/>
      <c r="B848" s="4"/>
      <c r="C848" s="4"/>
      <c r="D848" s="4"/>
      <c r="E848" s="19"/>
      <c r="F848" s="19"/>
      <c r="G848" s="4"/>
      <c r="H848" s="4"/>
      <c r="I848" s="4"/>
      <c r="J848" s="4"/>
      <c r="K848" s="4"/>
      <c r="L848" s="4"/>
      <c r="M848" s="4"/>
      <c r="N848" s="7"/>
      <c r="O848" s="4"/>
      <c r="R848" s="4"/>
      <c r="S848" s="4"/>
      <c r="T848" s="4"/>
      <c r="U848" s="4"/>
      <c r="V848" s="4"/>
      <c r="W848" s="4"/>
      <c r="X848" s="4"/>
      <c r="Y848" s="4"/>
      <c r="Z848" s="4"/>
      <c r="AA848" s="4"/>
      <c r="AB848" s="4"/>
    </row>
    <row r="849" spans="1:28" x14ac:dyDescent="0.15">
      <c r="A849" s="4"/>
      <c r="B849" s="4"/>
      <c r="C849" s="4"/>
      <c r="D849" s="4"/>
      <c r="E849" s="19"/>
      <c r="F849" s="19"/>
      <c r="G849" s="4"/>
      <c r="H849" s="4"/>
      <c r="I849" s="4"/>
      <c r="J849" s="4"/>
      <c r="K849" s="4"/>
      <c r="L849" s="4"/>
      <c r="M849" s="4"/>
      <c r="N849" s="7"/>
      <c r="O849" s="4"/>
      <c r="R849" s="4"/>
      <c r="S849" s="4"/>
      <c r="T849" s="4"/>
      <c r="U849" s="4"/>
      <c r="V849" s="4"/>
      <c r="W849" s="4"/>
      <c r="X849" s="4"/>
      <c r="Y849" s="4"/>
      <c r="Z849" s="4"/>
      <c r="AA849" s="4"/>
      <c r="AB849" s="4"/>
    </row>
    <row r="850" spans="1:28" x14ac:dyDescent="0.15">
      <c r="A850" s="4"/>
      <c r="B850" s="4"/>
      <c r="C850" s="4"/>
      <c r="D850" s="4"/>
      <c r="E850" s="19"/>
      <c r="F850" s="19"/>
      <c r="G850" s="4"/>
      <c r="H850" s="4"/>
      <c r="I850" s="4"/>
      <c r="J850" s="4"/>
      <c r="K850" s="4"/>
      <c r="L850" s="4"/>
      <c r="M850" s="4"/>
      <c r="N850" s="7"/>
      <c r="O850" s="4"/>
      <c r="R850" s="4"/>
      <c r="S850" s="4"/>
      <c r="T850" s="4"/>
      <c r="U850" s="4"/>
      <c r="V850" s="4"/>
      <c r="W850" s="4"/>
      <c r="X850" s="4"/>
      <c r="Y850" s="4"/>
      <c r="Z850" s="4"/>
      <c r="AA850" s="4"/>
      <c r="AB850" s="4"/>
    </row>
    <row r="851" spans="1:28" x14ac:dyDescent="0.15">
      <c r="A851" s="4"/>
      <c r="B851" s="4"/>
      <c r="C851" s="4"/>
      <c r="D851" s="4"/>
      <c r="E851" s="19"/>
      <c r="F851" s="19"/>
      <c r="G851" s="4"/>
      <c r="H851" s="4"/>
      <c r="I851" s="4"/>
      <c r="J851" s="4"/>
      <c r="K851" s="4"/>
      <c r="L851" s="4"/>
      <c r="M851" s="4"/>
      <c r="N851" s="7"/>
      <c r="O851" s="4"/>
      <c r="R851" s="4"/>
      <c r="S851" s="4"/>
      <c r="T851" s="4"/>
      <c r="U851" s="4"/>
      <c r="V851" s="4"/>
      <c r="W851" s="4"/>
      <c r="X851" s="4"/>
      <c r="Y851" s="4"/>
      <c r="Z851" s="4"/>
      <c r="AA851" s="4"/>
      <c r="AB851" s="4"/>
    </row>
    <row r="852" spans="1:28" x14ac:dyDescent="0.15">
      <c r="A852" s="4"/>
      <c r="B852" s="4"/>
      <c r="C852" s="4"/>
      <c r="D852" s="4"/>
      <c r="E852" s="19"/>
      <c r="F852" s="19"/>
      <c r="G852" s="4"/>
      <c r="H852" s="4"/>
      <c r="I852" s="4"/>
      <c r="J852" s="4"/>
      <c r="K852" s="4"/>
      <c r="L852" s="4"/>
      <c r="M852" s="4"/>
      <c r="N852" s="7"/>
      <c r="O852" s="4"/>
      <c r="R852" s="4"/>
      <c r="S852" s="4"/>
      <c r="T852" s="4"/>
      <c r="U852" s="4"/>
      <c r="V852" s="4"/>
      <c r="W852" s="4"/>
      <c r="X852" s="4"/>
      <c r="Y852" s="4"/>
      <c r="Z852" s="4"/>
      <c r="AA852" s="4"/>
      <c r="AB852" s="4"/>
    </row>
    <row r="853" spans="1:28" x14ac:dyDescent="0.15">
      <c r="A853" s="4"/>
      <c r="B853" s="4"/>
      <c r="C853" s="4"/>
      <c r="D853" s="4"/>
      <c r="E853" s="19"/>
      <c r="F853" s="19"/>
      <c r="G853" s="4"/>
      <c r="H853" s="4"/>
      <c r="I853" s="4"/>
      <c r="J853" s="4"/>
      <c r="K853" s="4"/>
      <c r="L853" s="4"/>
      <c r="M853" s="4"/>
      <c r="N853" s="7"/>
      <c r="O853" s="4"/>
      <c r="R853" s="4"/>
      <c r="S853" s="4"/>
      <c r="T853" s="4"/>
      <c r="U853" s="4"/>
      <c r="V853" s="4"/>
      <c r="W853" s="4"/>
      <c r="X853" s="4"/>
      <c r="Y853" s="4"/>
      <c r="Z853" s="4"/>
      <c r="AA853" s="4"/>
      <c r="AB853" s="4"/>
    </row>
    <row r="854" spans="1:28" x14ac:dyDescent="0.15">
      <c r="A854" s="4"/>
      <c r="B854" s="4"/>
      <c r="C854" s="4"/>
      <c r="D854" s="4"/>
      <c r="E854" s="19"/>
      <c r="F854" s="19"/>
      <c r="G854" s="4"/>
      <c r="H854" s="4"/>
      <c r="I854" s="4"/>
      <c r="J854" s="4"/>
      <c r="K854" s="4"/>
      <c r="L854" s="4"/>
      <c r="M854" s="4"/>
      <c r="N854" s="7"/>
      <c r="O854" s="4"/>
      <c r="R854" s="4"/>
      <c r="S854" s="4"/>
      <c r="T854" s="4"/>
      <c r="U854" s="4"/>
      <c r="V854" s="4"/>
      <c r="W854" s="4"/>
      <c r="X854" s="4"/>
      <c r="Y854" s="4"/>
      <c r="Z854" s="4"/>
      <c r="AA854" s="4"/>
      <c r="AB854" s="4"/>
    </row>
    <row r="855" spans="1:28" x14ac:dyDescent="0.15">
      <c r="A855" s="4"/>
      <c r="B855" s="4"/>
      <c r="C855" s="4"/>
      <c r="D855" s="4"/>
      <c r="E855" s="19"/>
      <c r="F855" s="19"/>
      <c r="G855" s="4"/>
      <c r="H855" s="4"/>
      <c r="I855" s="4"/>
      <c r="J855" s="4"/>
      <c r="K855" s="4"/>
      <c r="L855" s="4"/>
      <c r="M855" s="4"/>
      <c r="N855" s="7"/>
      <c r="O855" s="4"/>
      <c r="R855" s="4"/>
      <c r="S855" s="4"/>
      <c r="T855" s="4"/>
      <c r="U855" s="4"/>
      <c r="V855" s="4"/>
      <c r="W855" s="4"/>
      <c r="X855" s="4"/>
      <c r="Y855" s="4"/>
      <c r="Z855" s="4"/>
      <c r="AA855" s="4"/>
      <c r="AB855" s="4"/>
    </row>
    <row r="856" spans="1:28" x14ac:dyDescent="0.15">
      <c r="A856" s="4"/>
      <c r="B856" s="4"/>
      <c r="C856" s="4"/>
      <c r="D856" s="4"/>
      <c r="E856" s="19"/>
      <c r="F856" s="19"/>
      <c r="G856" s="4"/>
      <c r="H856" s="4"/>
      <c r="I856" s="4"/>
      <c r="J856" s="4"/>
      <c r="K856" s="4"/>
      <c r="L856" s="4"/>
      <c r="M856" s="4"/>
      <c r="N856" s="7"/>
      <c r="O856" s="4"/>
      <c r="R856" s="4"/>
      <c r="S856" s="4"/>
      <c r="T856" s="4"/>
      <c r="U856" s="4"/>
      <c r="V856" s="4"/>
      <c r="W856" s="4"/>
      <c r="X856" s="4"/>
      <c r="Y856" s="4"/>
      <c r="Z856" s="4"/>
      <c r="AA856" s="4"/>
      <c r="AB856" s="4"/>
    </row>
    <row r="857" spans="1:28" x14ac:dyDescent="0.15">
      <c r="A857" s="4"/>
      <c r="B857" s="4"/>
      <c r="C857" s="4"/>
      <c r="D857" s="4"/>
      <c r="E857" s="19"/>
      <c r="F857" s="19"/>
      <c r="G857" s="4"/>
      <c r="H857" s="4"/>
      <c r="I857" s="4"/>
      <c r="J857" s="4"/>
      <c r="K857" s="4"/>
      <c r="L857" s="4"/>
      <c r="M857" s="4"/>
      <c r="N857" s="7"/>
      <c r="O857" s="4"/>
      <c r="R857" s="4"/>
      <c r="S857" s="4"/>
      <c r="T857" s="4"/>
      <c r="U857" s="4"/>
      <c r="V857" s="4"/>
      <c r="W857" s="4"/>
      <c r="X857" s="4"/>
      <c r="Y857" s="4"/>
      <c r="Z857" s="4"/>
      <c r="AA857" s="4"/>
      <c r="AB857" s="4"/>
    </row>
    <row r="858" spans="1:28" x14ac:dyDescent="0.15">
      <c r="A858" s="4"/>
      <c r="B858" s="4"/>
      <c r="C858" s="4"/>
      <c r="D858" s="4"/>
      <c r="E858" s="19"/>
      <c r="F858" s="19"/>
      <c r="G858" s="4"/>
      <c r="H858" s="4"/>
      <c r="I858" s="4"/>
      <c r="J858" s="4"/>
      <c r="K858" s="4"/>
      <c r="L858" s="4"/>
      <c r="M858" s="4"/>
      <c r="N858" s="7"/>
      <c r="O858" s="4"/>
      <c r="R858" s="4"/>
      <c r="S858" s="4"/>
      <c r="T858" s="4"/>
      <c r="U858" s="4"/>
      <c r="V858" s="4"/>
      <c r="W858" s="4"/>
      <c r="X858" s="4"/>
      <c r="Y858" s="4"/>
      <c r="Z858" s="4"/>
      <c r="AA858" s="4"/>
      <c r="AB858" s="4"/>
    </row>
    <row r="859" spans="1:28" x14ac:dyDescent="0.15">
      <c r="A859" s="4"/>
      <c r="B859" s="4"/>
      <c r="C859" s="4"/>
      <c r="D859" s="4"/>
      <c r="E859" s="19"/>
      <c r="F859" s="19"/>
      <c r="G859" s="4"/>
      <c r="H859" s="4"/>
      <c r="I859" s="4"/>
      <c r="J859" s="4"/>
      <c r="K859" s="4"/>
      <c r="L859" s="4"/>
      <c r="M859" s="4"/>
      <c r="N859" s="7"/>
      <c r="O859" s="4"/>
      <c r="R859" s="4"/>
      <c r="S859" s="4"/>
      <c r="T859" s="4"/>
      <c r="U859" s="4"/>
      <c r="V859" s="4"/>
      <c r="W859" s="4"/>
      <c r="X859" s="4"/>
      <c r="Y859" s="4"/>
      <c r="Z859" s="4"/>
      <c r="AA859" s="4"/>
      <c r="AB859" s="4"/>
    </row>
    <row r="860" spans="1:28" x14ac:dyDescent="0.15">
      <c r="A860" s="4"/>
      <c r="B860" s="4"/>
      <c r="C860" s="4"/>
      <c r="D860" s="4"/>
      <c r="E860" s="19"/>
      <c r="F860" s="19"/>
      <c r="G860" s="4"/>
      <c r="H860" s="4"/>
      <c r="I860" s="4"/>
      <c r="J860" s="4"/>
      <c r="K860" s="4"/>
      <c r="L860" s="4"/>
      <c r="M860" s="4"/>
      <c r="N860" s="7"/>
      <c r="O860" s="4"/>
      <c r="R860" s="4"/>
      <c r="S860" s="4"/>
      <c r="T860" s="4"/>
      <c r="U860" s="4"/>
      <c r="V860" s="4"/>
      <c r="W860" s="4"/>
      <c r="X860" s="4"/>
      <c r="Y860" s="4"/>
      <c r="Z860" s="4"/>
      <c r="AA860" s="4"/>
      <c r="AB860" s="4"/>
    </row>
    <row r="861" spans="1:28" x14ac:dyDescent="0.15">
      <c r="A861" s="4"/>
      <c r="B861" s="4"/>
      <c r="C861" s="4"/>
      <c r="D861" s="4"/>
      <c r="E861" s="19"/>
      <c r="F861" s="19"/>
      <c r="G861" s="4"/>
      <c r="H861" s="4"/>
      <c r="I861" s="4"/>
      <c r="J861" s="4"/>
      <c r="K861" s="4"/>
      <c r="L861" s="4"/>
      <c r="M861" s="4"/>
      <c r="N861" s="7"/>
      <c r="O861" s="4"/>
      <c r="R861" s="4"/>
      <c r="S861" s="4"/>
      <c r="T861" s="4"/>
      <c r="U861" s="4"/>
      <c r="V861" s="4"/>
      <c r="W861" s="4"/>
      <c r="X861" s="4"/>
      <c r="Y861" s="4"/>
      <c r="Z861" s="4"/>
      <c r="AA861" s="4"/>
      <c r="AB861" s="4"/>
    </row>
    <row r="862" spans="1:28" x14ac:dyDescent="0.15">
      <c r="A862" s="4"/>
      <c r="B862" s="4"/>
      <c r="C862" s="4"/>
      <c r="D862" s="4"/>
      <c r="E862" s="19"/>
      <c r="F862" s="19"/>
      <c r="G862" s="4"/>
      <c r="H862" s="4"/>
      <c r="I862" s="4"/>
      <c r="J862" s="4"/>
      <c r="K862" s="4"/>
      <c r="L862" s="4"/>
      <c r="M862" s="4"/>
      <c r="N862" s="7"/>
      <c r="O862" s="4"/>
      <c r="R862" s="4"/>
      <c r="S862" s="4"/>
      <c r="T862" s="4"/>
      <c r="U862" s="4"/>
      <c r="V862" s="4"/>
      <c r="W862" s="4"/>
      <c r="X862" s="4"/>
      <c r="Y862" s="4"/>
      <c r="Z862" s="4"/>
      <c r="AA862" s="4"/>
      <c r="AB862" s="4"/>
    </row>
    <row r="863" spans="1:28" x14ac:dyDescent="0.15">
      <c r="A863" s="4"/>
      <c r="B863" s="4"/>
      <c r="C863" s="4"/>
      <c r="D863" s="4"/>
      <c r="E863" s="19"/>
      <c r="F863" s="19"/>
      <c r="G863" s="4"/>
      <c r="H863" s="4"/>
      <c r="I863" s="4"/>
      <c r="J863" s="4"/>
      <c r="K863" s="4"/>
      <c r="L863" s="4"/>
      <c r="M863" s="4"/>
      <c r="N863" s="7"/>
      <c r="O863" s="4"/>
      <c r="R863" s="4"/>
      <c r="S863" s="4"/>
      <c r="T863" s="4"/>
      <c r="U863" s="4"/>
      <c r="V863" s="4"/>
      <c r="W863" s="4"/>
      <c r="X863" s="4"/>
      <c r="Y863" s="4"/>
      <c r="Z863" s="4"/>
      <c r="AA863" s="4"/>
      <c r="AB863" s="4"/>
    </row>
    <row r="864" spans="1:28" x14ac:dyDescent="0.15">
      <c r="A864" s="4"/>
      <c r="B864" s="4"/>
      <c r="C864" s="4"/>
      <c r="D864" s="4"/>
      <c r="E864" s="19"/>
      <c r="F864" s="19"/>
      <c r="G864" s="4"/>
      <c r="H864" s="4"/>
      <c r="I864" s="4"/>
      <c r="J864" s="4"/>
      <c r="K864" s="4"/>
      <c r="L864" s="4"/>
      <c r="M864" s="4"/>
      <c r="N864" s="7"/>
      <c r="O864" s="4"/>
      <c r="R864" s="4"/>
      <c r="S864" s="4"/>
      <c r="T864" s="4"/>
      <c r="U864" s="4"/>
      <c r="V864" s="4"/>
      <c r="W864" s="4"/>
      <c r="X864" s="4"/>
      <c r="Y864" s="4"/>
      <c r="Z864" s="4"/>
      <c r="AA864" s="4"/>
      <c r="AB864" s="4"/>
    </row>
    <row r="865" spans="1:28" x14ac:dyDescent="0.15">
      <c r="A865" s="4"/>
      <c r="B865" s="4"/>
      <c r="C865" s="4"/>
      <c r="D865" s="4"/>
      <c r="E865" s="19"/>
      <c r="F865" s="19"/>
      <c r="G865" s="4"/>
      <c r="H865" s="4"/>
      <c r="I865" s="4"/>
      <c r="J865" s="4"/>
      <c r="K865" s="4"/>
      <c r="L865" s="4"/>
      <c r="M865" s="4"/>
      <c r="N865" s="7"/>
      <c r="O865" s="4"/>
      <c r="R865" s="4"/>
      <c r="S865" s="4"/>
      <c r="T865" s="4"/>
      <c r="U865" s="4"/>
      <c r="V865" s="4"/>
      <c r="W865" s="4"/>
      <c r="X865" s="4"/>
      <c r="Y865" s="4"/>
      <c r="Z865" s="4"/>
      <c r="AA865" s="4"/>
      <c r="AB865" s="4"/>
    </row>
    <row r="866" spans="1:28" x14ac:dyDescent="0.15">
      <c r="A866" s="4"/>
      <c r="B866" s="4"/>
      <c r="C866" s="4"/>
      <c r="D866" s="4"/>
      <c r="E866" s="19"/>
      <c r="F866" s="19"/>
      <c r="G866" s="4"/>
      <c r="H866" s="4"/>
      <c r="I866" s="4"/>
      <c r="J866" s="4"/>
      <c r="K866" s="4"/>
      <c r="L866" s="4"/>
      <c r="M866" s="4"/>
      <c r="N866" s="7"/>
      <c r="O866" s="4"/>
      <c r="R866" s="4"/>
      <c r="S866" s="4"/>
      <c r="T866" s="4"/>
      <c r="U866" s="4"/>
      <c r="V866" s="4"/>
      <c r="W866" s="4"/>
      <c r="X866" s="4"/>
      <c r="Y866" s="4"/>
      <c r="Z866" s="4"/>
      <c r="AA866" s="4"/>
      <c r="AB866" s="4"/>
    </row>
    <row r="867" spans="1:28" x14ac:dyDescent="0.15">
      <c r="A867" s="4"/>
      <c r="B867" s="4"/>
      <c r="C867" s="4"/>
      <c r="D867" s="4"/>
      <c r="E867" s="19"/>
      <c r="F867" s="19"/>
      <c r="G867" s="4"/>
      <c r="H867" s="4"/>
      <c r="I867" s="4"/>
      <c r="J867" s="4"/>
      <c r="K867" s="4"/>
      <c r="L867" s="4"/>
      <c r="M867" s="4"/>
      <c r="N867" s="7"/>
      <c r="O867" s="4"/>
      <c r="R867" s="4"/>
      <c r="S867" s="4"/>
      <c r="T867" s="4"/>
      <c r="U867" s="4"/>
      <c r="V867" s="4"/>
      <c r="W867" s="4"/>
      <c r="X867" s="4"/>
      <c r="Y867" s="4"/>
      <c r="Z867" s="4"/>
      <c r="AA867" s="4"/>
      <c r="AB867" s="4"/>
    </row>
    <row r="868" spans="1:28" x14ac:dyDescent="0.15">
      <c r="A868" s="4"/>
      <c r="B868" s="4"/>
      <c r="C868" s="4"/>
      <c r="D868" s="4"/>
      <c r="E868" s="19"/>
      <c r="F868" s="19"/>
      <c r="G868" s="4"/>
      <c r="H868" s="4"/>
      <c r="I868" s="4"/>
      <c r="J868" s="4"/>
      <c r="K868" s="4"/>
      <c r="L868" s="4"/>
      <c r="M868" s="4"/>
      <c r="N868" s="7"/>
      <c r="O868" s="4"/>
      <c r="R868" s="4"/>
      <c r="S868" s="4"/>
      <c r="T868" s="4"/>
      <c r="U868" s="4"/>
      <c r="V868" s="4"/>
      <c r="W868" s="4"/>
      <c r="X868" s="4"/>
      <c r="Y868" s="4"/>
      <c r="Z868" s="4"/>
      <c r="AA868" s="4"/>
      <c r="AB868" s="4"/>
    </row>
    <row r="869" spans="1:28" x14ac:dyDescent="0.15">
      <c r="A869" s="4"/>
      <c r="B869" s="4"/>
      <c r="C869" s="4"/>
      <c r="D869" s="4"/>
      <c r="E869" s="19"/>
      <c r="F869" s="19"/>
      <c r="G869" s="4"/>
      <c r="H869" s="4"/>
      <c r="I869" s="4"/>
      <c r="J869" s="4"/>
      <c r="K869" s="4"/>
      <c r="L869" s="4"/>
      <c r="M869" s="4"/>
      <c r="N869" s="7"/>
      <c r="O869" s="4"/>
      <c r="R869" s="4"/>
      <c r="S869" s="4"/>
      <c r="T869" s="4"/>
      <c r="U869" s="4"/>
      <c r="V869" s="4"/>
      <c r="W869" s="4"/>
      <c r="X869" s="4"/>
      <c r="Y869" s="4"/>
      <c r="Z869" s="4"/>
      <c r="AA869" s="4"/>
      <c r="AB869" s="4"/>
    </row>
    <row r="870" spans="1:28" x14ac:dyDescent="0.15">
      <c r="A870" s="4"/>
      <c r="B870" s="4"/>
      <c r="C870" s="4"/>
      <c r="D870" s="4"/>
      <c r="E870" s="19"/>
      <c r="F870" s="19"/>
      <c r="G870" s="4"/>
      <c r="H870" s="4"/>
      <c r="I870" s="4"/>
      <c r="J870" s="4"/>
      <c r="K870" s="4"/>
      <c r="L870" s="4"/>
      <c r="M870" s="4"/>
      <c r="N870" s="7"/>
      <c r="O870" s="4"/>
      <c r="R870" s="4"/>
      <c r="S870" s="4"/>
      <c r="T870" s="4"/>
      <c r="U870" s="4"/>
      <c r="V870" s="4"/>
      <c r="W870" s="4"/>
      <c r="X870" s="4"/>
      <c r="Y870" s="4"/>
      <c r="Z870" s="4"/>
      <c r="AA870" s="4"/>
      <c r="AB870" s="4"/>
    </row>
    <row r="871" spans="1:28" x14ac:dyDescent="0.15">
      <c r="A871" s="4"/>
      <c r="B871" s="4"/>
      <c r="C871" s="4"/>
      <c r="D871" s="4"/>
      <c r="E871" s="19"/>
      <c r="F871" s="19"/>
      <c r="G871" s="4"/>
      <c r="H871" s="4"/>
      <c r="I871" s="4"/>
      <c r="J871" s="4"/>
      <c r="K871" s="4"/>
      <c r="L871" s="4"/>
      <c r="M871" s="4"/>
      <c r="N871" s="7"/>
      <c r="O871" s="4"/>
      <c r="R871" s="4"/>
      <c r="S871" s="4"/>
      <c r="T871" s="4"/>
      <c r="U871" s="4"/>
      <c r="V871" s="4"/>
      <c r="W871" s="4"/>
      <c r="X871" s="4"/>
      <c r="Y871" s="4"/>
      <c r="Z871" s="4"/>
      <c r="AA871" s="4"/>
      <c r="AB871" s="4"/>
    </row>
    <row r="872" spans="1:28" x14ac:dyDescent="0.15">
      <c r="A872" s="4"/>
      <c r="B872" s="4"/>
      <c r="C872" s="4"/>
      <c r="D872" s="4"/>
      <c r="E872" s="19"/>
      <c r="F872" s="19"/>
      <c r="G872" s="4"/>
      <c r="H872" s="4"/>
      <c r="I872" s="4"/>
      <c r="J872" s="4"/>
      <c r="K872" s="4"/>
      <c r="L872" s="4"/>
      <c r="M872" s="4"/>
      <c r="N872" s="7"/>
      <c r="O872" s="4"/>
      <c r="R872" s="4"/>
      <c r="S872" s="4"/>
      <c r="T872" s="4"/>
      <c r="U872" s="4"/>
      <c r="V872" s="4"/>
      <c r="W872" s="4"/>
      <c r="X872" s="4"/>
      <c r="Y872" s="4"/>
      <c r="Z872" s="4"/>
      <c r="AA872" s="4"/>
      <c r="AB872" s="4"/>
    </row>
    <row r="873" spans="1:28" x14ac:dyDescent="0.15">
      <c r="A873" s="4"/>
      <c r="B873" s="4"/>
      <c r="C873" s="4"/>
      <c r="D873" s="4"/>
      <c r="E873" s="19"/>
      <c r="F873" s="19"/>
      <c r="G873" s="4"/>
      <c r="H873" s="4"/>
      <c r="I873" s="4"/>
      <c r="J873" s="4"/>
      <c r="K873" s="4"/>
      <c r="L873" s="4"/>
      <c r="M873" s="4"/>
      <c r="N873" s="7"/>
      <c r="O873" s="4"/>
      <c r="R873" s="4"/>
      <c r="S873" s="4"/>
      <c r="T873" s="4"/>
      <c r="U873" s="4"/>
      <c r="V873" s="4"/>
      <c r="W873" s="4"/>
      <c r="X873" s="4"/>
      <c r="Y873" s="4"/>
      <c r="Z873" s="4"/>
      <c r="AA873" s="4"/>
      <c r="AB873" s="4"/>
    </row>
    <row r="874" spans="1:28" x14ac:dyDescent="0.15">
      <c r="A874" s="4"/>
      <c r="B874" s="4"/>
      <c r="C874" s="4"/>
      <c r="D874" s="4"/>
      <c r="E874" s="19"/>
      <c r="F874" s="19"/>
      <c r="G874" s="4"/>
      <c r="H874" s="4"/>
      <c r="I874" s="4"/>
      <c r="J874" s="4"/>
      <c r="K874" s="4"/>
      <c r="L874" s="4"/>
      <c r="M874" s="4"/>
      <c r="N874" s="7"/>
      <c r="O874" s="4"/>
      <c r="R874" s="4"/>
      <c r="S874" s="4"/>
      <c r="T874" s="4"/>
      <c r="U874" s="4"/>
      <c r="V874" s="4"/>
      <c r="W874" s="4"/>
      <c r="X874" s="4"/>
      <c r="Y874" s="4"/>
      <c r="Z874" s="4"/>
      <c r="AA874" s="4"/>
      <c r="AB874" s="4"/>
    </row>
    <row r="875" spans="1:28" x14ac:dyDescent="0.15">
      <c r="A875" s="4"/>
      <c r="B875" s="4"/>
      <c r="C875" s="4"/>
      <c r="D875" s="4"/>
      <c r="E875" s="19"/>
      <c r="F875" s="19"/>
      <c r="G875" s="4"/>
      <c r="H875" s="4"/>
      <c r="I875" s="4"/>
      <c r="J875" s="4"/>
      <c r="K875" s="4"/>
      <c r="L875" s="4"/>
      <c r="M875" s="4"/>
      <c r="N875" s="7"/>
      <c r="O875" s="4"/>
      <c r="R875" s="4"/>
      <c r="S875" s="4"/>
      <c r="T875" s="4"/>
      <c r="U875" s="4"/>
      <c r="V875" s="4"/>
      <c r="W875" s="4"/>
      <c r="X875" s="4"/>
      <c r="Y875" s="4"/>
      <c r="Z875" s="4"/>
      <c r="AA875" s="4"/>
      <c r="AB875" s="4"/>
    </row>
    <row r="876" spans="1:28" x14ac:dyDescent="0.15">
      <c r="A876" s="4"/>
      <c r="B876" s="4"/>
      <c r="C876" s="4"/>
      <c r="D876" s="4"/>
      <c r="E876" s="19"/>
      <c r="F876" s="19"/>
      <c r="G876" s="4"/>
      <c r="H876" s="4"/>
      <c r="I876" s="4"/>
      <c r="J876" s="4"/>
      <c r="K876" s="4"/>
      <c r="L876" s="4"/>
      <c r="M876" s="4"/>
      <c r="N876" s="7"/>
      <c r="O876" s="4"/>
      <c r="R876" s="4"/>
      <c r="S876" s="4"/>
      <c r="T876" s="4"/>
      <c r="U876" s="4"/>
      <c r="V876" s="4"/>
      <c r="W876" s="4"/>
      <c r="X876" s="4"/>
      <c r="Y876" s="4"/>
      <c r="Z876" s="4"/>
      <c r="AA876" s="4"/>
      <c r="AB876" s="4"/>
    </row>
    <row r="877" spans="1:28" x14ac:dyDescent="0.15">
      <c r="A877" s="4"/>
      <c r="B877" s="4"/>
      <c r="C877" s="4"/>
      <c r="D877" s="4"/>
      <c r="E877" s="19"/>
      <c r="F877" s="19"/>
      <c r="G877" s="4"/>
      <c r="H877" s="4"/>
      <c r="I877" s="4"/>
      <c r="J877" s="4"/>
      <c r="K877" s="4"/>
      <c r="L877" s="4"/>
      <c r="M877" s="4"/>
      <c r="N877" s="7"/>
      <c r="O877" s="4"/>
      <c r="R877" s="4"/>
      <c r="S877" s="4"/>
      <c r="T877" s="4"/>
      <c r="U877" s="4"/>
      <c r="V877" s="4"/>
      <c r="W877" s="4"/>
      <c r="X877" s="4"/>
      <c r="Y877" s="4"/>
      <c r="Z877" s="4"/>
      <c r="AA877" s="4"/>
      <c r="AB877" s="4"/>
    </row>
    <row r="878" spans="1:28" x14ac:dyDescent="0.15">
      <c r="A878" s="4"/>
      <c r="B878" s="4"/>
      <c r="C878" s="4"/>
      <c r="D878" s="4"/>
      <c r="E878" s="19"/>
      <c r="F878" s="19"/>
      <c r="G878" s="4"/>
      <c r="H878" s="4"/>
      <c r="I878" s="4"/>
      <c r="J878" s="4"/>
      <c r="K878" s="4"/>
      <c r="L878" s="4"/>
      <c r="M878" s="4"/>
      <c r="N878" s="7"/>
      <c r="O878" s="4"/>
      <c r="R878" s="4"/>
      <c r="S878" s="4"/>
      <c r="T878" s="4"/>
      <c r="U878" s="4"/>
      <c r="V878" s="4"/>
      <c r="W878" s="4"/>
      <c r="X878" s="4"/>
      <c r="Y878" s="4"/>
      <c r="Z878" s="4"/>
      <c r="AA878" s="4"/>
      <c r="AB878" s="4"/>
    </row>
    <row r="879" spans="1:28" x14ac:dyDescent="0.15">
      <c r="A879" s="4"/>
      <c r="B879" s="4"/>
      <c r="C879" s="4"/>
      <c r="D879" s="4"/>
      <c r="E879" s="19"/>
      <c r="F879" s="19"/>
      <c r="G879" s="4"/>
      <c r="H879" s="4"/>
      <c r="I879" s="4"/>
      <c r="J879" s="4"/>
      <c r="K879" s="4"/>
      <c r="L879" s="4"/>
      <c r="M879" s="4"/>
      <c r="N879" s="7"/>
      <c r="O879" s="4"/>
      <c r="R879" s="4"/>
      <c r="S879" s="4"/>
      <c r="T879" s="4"/>
      <c r="U879" s="4"/>
      <c r="V879" s="4"/>
      <c r="W879" s="4"/>
      <c r="X879" s="4"/>
      <c r="Y879" s="4"/>
      <c r="Z879" s="4"/>
      <c r="AA879" s="4"/>
      <c r="AB879" s="4"/>
    </row>
    <row r="880" spans="1:28" x14ac:dyDescent="0.15">
      <c r="A880" s="4"/>
      <c r="B880" s="4"/>
      <c r="C880" s="4"/>
      <c r="D880" s="4"/>
      <c r="E880" s="19"/>
      <c r="F880" s="19"/>
      <c r="G880" s="4"/>
      <c r="H880" s="4"/>
      <c r="I880" s="4"/>
      <c r="J880" s="4"/>
      <c r="K880" s="4"/>
      <c r="L880" s="4"/>
      <c r="M880" s="4"/>
      <c r="N880" s="7"/>
      <c r="O880" s="4"/>
      <c r="R880" s="4"/>
      <c r="S880" s="4"/>
      <c r="T880" s="4"/>
      <c r="U880" s="4"/>
      <c r="V880" s="4"/>
      <c r="W880" s="4"/>
      <c r="X880" s="4"/>
      <c r="Y880" s="4"/>
      <c r="Z880" s="4"/>
      <c r="AA880" s="4"/>
      <c r="AB880" s="4"/>
    </row>
    <row r="881" spans="1:28" x14ac:dyDescent="0.15">
      <c r="A881" s="4"/>
      <c r="B881" s="4"/>
      <c r="C881" s="4"/>
      <c r="D881" s="4"/>
      <c r="E881" s="19"/>
      <c r="F881" s="19"/>
      <c r="G881" s="4"/>
      <c r="H881" s="4"/>
      <c r="I881" s="4"/>
      <c r="J881" s="4"/>
      <c r="K881" s="4"/>
      <c r="L881" s="4"/>
      <c r="M881" s="4"/>
      <c r="N881" s="7"/>
      <c r="O881" s="4"/>
      <c r="R881" s="4"/>
      <c r="S881" s="4"/>
      <c r="T881" s="4"/>
      <c r="U881" s="4"/>
      <c r="V881" s="4"/>
      <c r="W881" s="4"/>
      <c r="X881" s="4"/>
      <c r="Y881" s="4"/>
      <c r="Z881" s="4"/>
      <c r="AA881" s="4"/>
      <c r="AB881" s="4"/>
    </row>
    <row r="882" spans="1:28" x14ac:dyDescent="0.15">
      <c r="A882" s="4"/>
      <c r="B882" s="4"/>
      <c r="C882" s="4"/>
      <c r="D882" s="4"/>
      <c r="E882" s="19"/>
      <c r="F882" s="19"/>
      <c r="G882" s="4"/>
      <c r="H882" s="4"/>
      <c r="I882" s="4"/>
      <c r="J882" s="4"/>
      <c r="K882" s="4"/>
      <c r="L882" s="4"/>
      <c r="M882" s="4"/>
      <c r="N882" s="7"/>
      <c r="O882" s="4"/>
      <c r="R882" s="4"/>
      <c r="S882" s="4"/>
      <c r="T882" s="4"/>
      <c r="U882" s="4"/>
      <c r="V882" s="4"/>
      <c r="W882" s="4"/>
      <c r="X882" s="4"/>
      <c r="Y882" s="4"/>
      <c r="Z882" s="4"/>
      <c r="AA882" s="4"/>
      <c r="AB882" s="4"/>
    </row>
    <row r="883" spans="1:28" x14ac:dyDescent="0.15">
      <c r="A883" s="4"/>
      <c r="B883" s="4"/>
      <c r="C883" s="4"/>
      <c r="D883" s="4"/>
      <c r="E883" s="19"/>
      <c r="F883" s="19"/>
      <c r="G883" s="4"/>
      <c r="H883" s="4"/>
      <c r="I883" s="4"/>
      <c r="J883" s="4"/>
      <c r="K883" s="4"/>
      <c r="L883" s="4"/>
      <c r="M883" s="4"/>
      <c r="N883" s="7"/>
      <c r="O883" s="4"/>
      <c r="R883" s="4"/>
      <c r="S883" s="4"/>
      <c r="T883" s="4"/>
      <c r="U883" s="4"/>
      <c r="V883" s="4"/>
      <c r="W883" s="4"/>
      <c r="X883" s="4"/>
      <c r="Y883" s="4"/>
      <c r="Z883" s="4"/>
      <c r="AA883" s="4"/>
      <c r="AB883" s="4"/>
    </row>
    <row r="884" spans="1:28" x14ac:dyDescent="0.15">
      <c r="A884" s="4"/>
      <c r="B884" s="4"/>
      <c r="C884" s="4"/>
      <c r="D884" s="4"/>
      <c r="E884" s="19"/>
      <c r="F884" s="19"/>
      <c r="G884" s="4"/>
      <c r="H884" s="4"/>
      <c r="I884" s="4"/>
      <c r="J884" s="4"/>
      <c r="K884" s="4"/>
      <c r="L884" s="4"/>
      <c r="M884" s="4"/>
      <c r="N884" s="7"/>
      <c r="O884" s="4"/>
      <c r="R884" s="4"/>
      <c r="S884" s="4"/>
      <c r="T884" s="4"/>
      <c r="U884" s="4"/>
      <c r="V884" s="4"/>
      <c r="W884" s="4"/>
      <c r="X884" s="4"/>
      <c r="Y884" s="4"/>
      <c r="Z884" s="4"/>
      <c r="AA884" s="4"/>
      <c r="AB884" s="4"/>
    </row>
    <row r="885" spans="1:28" x14ac:dyDescent="0.15">
      <c r="A885" s="4"/>
      <c r="B885" s="4"/>
      <c r="C885" s="4"/>
      <c r="D885" s="4"/>
      <c r="E885" s="19"/>
      <c r="F885" s="19"/>
      <c r="G885" s="4"/>
      <c r="H885" s="4"/>
      <c r="I885" s="4"/>
      <c r="J885" s="4"/>
      <c r="K885" s="4"/>
      <c r="L885" s="4"/>
      <c r="M885" s="4"/>
      <c r="N885" s="7"/>
      <c r="O885" s="4"/>
      <c r="R885" s="4"/>
      <c r="S885" s="4"/>
      <c r="T885" s="4"/>
      <c r="U885" s="4"/>
      <c r="V885" s="4"/>
      <c r="W885" s="4"/>
      <c r="X885" s="4"/>
      <c r="Y885" s="4"/>
      <c r="Z885" s="4"/>
      <c r="AA885" s="4"/>
      <c r="AB885" s="4"/>
    </row>
    <row r="886" spans="1:28" x14ac:dyDescent="0.15">
      <c r="A886" s="4"/>
      <c r="B886" s="4"/>
      <c r="C886" s="4"/>
      <c r="D886" s="4"/>
      <c r="E886" s="19"/>
      <c r="F886" s="19"/>
      <c r="G886" s="4"/>
      <c r="H886" s="4"/>
      <c r="I886" s="4"/>
      <c r="J886" s="4"/>
      <c r="K886" s="4"/>
      <c r="L886" s="4"/>
      <c r="M886" s="4"/>
      <c r="N886" s="7"/>
      <c r="O886" s="4"/>
      <c r="R886" s="4"/>
      <c r="S886" s="4"/>
      <c r="T886" s="4"/>
      <c r="U886" s="4"/>
      <c r="V886" s="4"/>
      <c r="W886" s="4"/>
      <c r="X886" s="4"/>
      <c r="Y886" s="4"/>
      <c r="Z886" s="4"/>
      <c r="AA886" s="4"/>
      <c r="AB886" s="4"/>
    </row>
    <row r="887" spans="1:28" x14ac:dyDescent="0.15">
      <c r="A887" s="4"/>
      <c r="B887" s="4"/>
      <c r="C887" s="4"/>
      <c r="D887" s="4"/>
      <c r="E887" s="19"/>
      <c r="F887" s="19"/>
      <c r="G887" s="4"/>
      <c r="H887" s="4"/>
      <c r="I887" s="4"/>
      <c r="J887" s="4"/>
      <c r="K887" s="4"/>
      <c r="L887" s="4"/>
      <c r="M887" s="4"/>
      <c r="N887" s="7"/>
      <c r="O887" s="4"/>
      <c r="R887" s="4"/>
      <c r="S887" s="4"/>
      <c r="T887" s="4"/>
      <c r="U887" s="4"/>
      <c r="V887" s="4"/>
      <c r="W887" s="4"/>
      <c r="X887" s="4"/>
      <c r="Y887" s="4"/>
      <c r="Z887" s="4"/>
      <c r="AA887" s="4"/>
      <c r="AB887" s="4"/>
    </row>
    <row r="888" spans="1:28" x14ac:dyDescent="0.15">
      <c r="A888" s="4"/>
      <c r="B888" s="4"/>
      <c r="C888" s="4"/>
      <c r="D888" s="4"/>
      <c r="E888" s="19"/>
      <c r="F888" s="19"/>
      <c r="G888" s="4"/>
      <c r="H888" s="4"/>
      <c r="I888" s="4"/>
      <c r="J888" s="4"/>
      <c r="K888" s="4"/>
      <c r="L888" s="4"/>
      <c r="M888" s="4"/>
      <c r="N888" s="7"/>
      <c r="O888" s="4"/>
      <c r="R888" s="4"/>
      <c r="S888" s="4"/>
      <c r="T888" s="4"/>
      <c r="U888" s="4"/>
      <c r="V888" s="4"/>
      <c r="W888" s="4"/>
      <c r="X888" s="4"/>
      <c r="Y888" s="4"/>
      <c r="Z888" s="4"/>
      <c r="AA888" s="4"/>
      <c r="AB888" s="4"/>
    </row>
    <row r="889" spans="1:28" x14ac:dyDescent="0.15">
      <c r="A889" s="4"/>
      <c r="B889" s="4"/>
      <c r="C889" s="4"/>
      <c r="D889" s="4"/>
      <c r="E889" s="19"/>
      <c r="F889" s="19"/>
      <c r="G889" s="4"/>
      <c r="H889" s="4"/>
      <c r="I889" s="4"/>
      <c r="J889" s="4"/>
      <c r="K889" s="4"/>
      <c r="L889" s="4"/>
      <c r="M889" s="4"/>
      <c r="N889" s="7"/>
      <c r="O889" s="4"/>
      <c r="R889" s="4"/>
      <c r="S889" s="4"/>
      <c r="T889" s="4"/>
      <c r="U889" s="4"/>
      <c r="V889" s="4"/>
      <c r="W889" s="4"/>
      <c r="X889" s="4"/>
      <c r="Y889" s="4"/>
      <c r="Z889" s="4"/>
      <c r="AA889" s="4"/>
      <c r="AB889" s="4"/>
    </row>
    <row r="890" spans="1:28" x14ac:dyDescent="0.15">
      <c r="A890" s="4"/>
      <c r="B890" s="4"/>
      <c r="C890" s="4"/>
      <c r="D890" s="4"/>
      <c r="E890" s="19"/>
      <c r="F890" s="19"/>
      <c r="G890" s="4"/>
      <c r="H890" s="4"/>
      <c r="I890" s="4"/>
      <c r="J890" s="4"/>
      <c r="K890" s="4"/>
      <c r="L890" s="4"/>
      <c r="M890" s="4"/>
      <c r="N890" s="7"/>
      <c r="O890" s="4"/>
      <c r="R890" s="4"/>
      <c r="S890" s="4"/>
      <c r="T890" s="4"/>
      <c r="U890" s="4"/>
      <c r="V890" s="4"/>
      <c r="W890" s="4"/>
      <c r="X890" s="4"/>
      <c r="Y890" s="4"/>
      <c r="Z890" s="4"/>
      <c r="AA890" s="4"/>
      <c r="AB890" s="4"/>
    </row>
    <row r="891" spans="1:28" x14ac:dyDescent="0.15">
      <c r="A891" s="4"/>
      <c r="B891" s="4"/>
      <c r="C891" s="4"/>
      <c r="D891" s="4"/>
      <c r="E891" s="19"/>
      <c r="F891" s="19"/>
      <c r="G891" s="4"/>
      <c r="H891" s="4"/>
      <c r="I891" s="4"/>
      <c r="J891" s="4"/>
      <c r="K891" s="4"/>
      <c r="L891" s="4"/>
      <c r="M891" s="4"/>
      <c r="N891" s="7"/>
      <c r="O891" s="4"/>
      <c r="R891" s="4"/>
      <c r="S891" s="4"/>
      <c r="T891" s="4"/>
      <c r="U891" s="4"/>
      <c r="V891" s="4"/>
      <c r="W891" s="4"/>
      <c r="X891" s="4"/>
      <c r="Y891" s="4"/>
      <c r="Z891" s="4"/>
      <c r="AA891" s="4"/>
      <c r="AB891" s="4"/>
    </row>
    <row r="892" spans="1:28" x14ac:dyDescent="0.15">
      <c r="A892" s="4"/>
      <c r="B892" s="4"/>
      <c r="C892" s="4"/>
      <c r="D892" s="4"/>
      <c r="E892" s="19"/>
      <c r="F892" s="19"/>
      <c r="G892" s="4"/>
      <c r="H892" s="4"/>
      <c r="I892" s="4"/>
      <c r="J892" s="4"/>
      <c r="K892" s="4"/>
      <c r="L892" s="4"/>
      <c r="M892" s="4"/>
      <c r="N892" s="7"/>
      <c r="O892" s="4"/>
      <c r="R892" s="4"/>
      <c r="S892" s="4"/>
      <c r="T892" s="4"/>
      <c r="U892" s="4"/>
      <c r="V892" s="4"/>
      <c r="W892" s="4"/>
      <c r="X892" s="4"/>
      <c r="Y892" s="4"/>
      <c r="Z892" s="4"/>
      <c r="AA892" s="4"/>
      <c r="AB892" s="4"/>
    </row>
    <row r="893" spans="1:28" x14ac:dyDescent="0.15">
      <c r="A893" s="4"/>
      <c r="B893" s="4"/>
      <c r="C893" s="4"/>
      <c r="D893" s="4"/>
      <c r="E893" s="19"/>
      <c r="F893" s="19"/>
      <c r="G893" s="4"/>
      <c r="H893" s="4"/>
      <c r="I893" s="4"/>
      <c r="J893" s="4"/>
      <c r="K893" s="4"/>
      <c r="L893" s="4"/>
      <c r="M893" s="4"/>
      <c r="N893" s="7"/>
      <c r="O893" s="4"/>
      <c r="R893" s="4"/>
      <c r="S893" s="4"/>
      <c r="T893" s="4"/>
      <c r="U893" s="4"/>
      <c r="V893" s="4"/>
      <c r="W893" s="4"/>
      <c r="X893" s="4"/>
      <c r="Y893" s="4"/>
      <c r="Z893" s="4"/>
      <c r="AA893" s="4"/>
      <c r="AB893" s="4"/>
    </row>
    <row r="894" spans="1:28" x14ac:dyDescent="0.15">
      <c r="A894" s="4"/>
      <c r="B894" s="4"/>
      <c r="C894" s="4"/>
      <c r="D894" s="4"/>
      <c r="E894" s="19"/>
      <c r="F894" s="19"/>
      <c r="G894" s="4"/>
      <c r="H894" s="4"/>
      <c r="I894" s="4"/>
      <c r="J894" s="4"/>
      <c r="K894" s="4"/>
      <c r="L894" s="4"/>
      <c r="M894" s="4"/>
      <c r="N894" s="7"/>
      <c r="O894" s="4"/>
      <c r="R894" s="4"/>
      <c r="S894" s="4"/>
      <c r="T894" s="4"/>
      <c r="U894" s="4"/>
      <c r="V894" s="4"/>
      <c r="W894" s="4"/>
      <c r="X894" s="4"/>
      <c r="Y894" s="4"/>
      <c r="Z894" s="4"/>
      <c r="AA894" s="4"/>
      <c r="AB894" s="4"/>
    </row>
    <row r="895" spans="1:28" x14ac:dyDescent="0.15">
      <c r="A895" s="4"/>
      <c r="B895" s="4"/>
      <c r="C895" s="4"/>
      <c r="D895" s="4"/>
      <c r="E895" s="19"/>
      <c r="F895" s="19"/>
      <c r="G895" s="4"/>
      <c r="H895" s="4"/>
      <c r="I895" s="4"/>
      <c r="J895" s="4"/>
      <c r="K895" s="4"/>
      <c r="L895" s="4"/>
      <c r="M895" s="4"/>
      <c r="N895" s="7"/>
      <c r="O895" s="4"/>
      <c r="R895" s="4"/>
      <c r="S895" s="4"/>
      <c r="T895" s="4"/>
      <c r="U895" s="4"/>
      <c r="V895" s="4"/>
      <c r="W895" s="4"/>
      <c r="X895" s="4"/>
      <c r="Y895" s="4"/>
      <c r="Z895" s="4"/>
      <c r="AA895" s="4"/>
      <c r="AB895" s="4"/>
    </row>
    <row r="896" spans="1:28" x14ac:dyDescent="0.15">
      <c r="A896" s="4"/>
      <c r="B896" s="4"/>
      <c r="C896" s="4"/>
      <c r="D896" s="4"/>
      <c r="E896" s="19"/>
      <c r="F896" s="19"/>
      <c r="G896" s="4"/>
      <c r="H896" s="4"/>
      <c r="I896" s="4"/>
      <c r="J896" s="4"/>
      <c r="K896" s="4"/>
      <c r="L896" s="4"/>
      <c r="M896" s="4"/>
      <c r="N896" s="7"/>
      <c r="O896" s="4"/>
      <c r="R896" s="4"/>
      <c r="S896" s="4"/>
      <c r="T896" s="4"/>
      <c r="U896" s="4"/>
      <c r="V896" s="4"/>
      <c r="W896" s="4"/>
      <c r="X896" s="4"/>
      <c r="Y896" s="4"/>
      <c r="Z896" s="4"/>
      <c r="AA896" s="4"/>
      <c r="AB896" s="4"/>
    </row>
    <row r="897" spans="1:28" x14ac:dyDescent="0.15">
      <c r="A897" s="4"/>
      <c r="B897" s="4"/>
      <c r="C897" s="4"/>
      <c r="D897" s="4"/>
      <c r="E897" s="19"/>
      <c r="F897" s="19"/>
      <c r="G897" s="4"/>
      <c r="H897" s="4"/>
      <c r="I897" s="4"/>
      <c r="J897" s="4"/>
      <c r="K897" s="4"/>
      <c r="L897" s="4"/>
      <c r="M897" s="4"/>
      <c r="N897" s="7"/>
      <c r="O897" s="4"/>
      <c r="R897" s="4"/>
      <c r="S897" s="4"/>
      <c r="T897" s="4"/>
      <c r="U897" s="4"/>
      <c r="V897" s="4"/>
      <c r="W897" s="4"/>
      <c r="X897" s="4"/>
      <c r="Y897" s="4"/>
      <c r="Z897" s="4"/>
      <c r="AA897" s="4"/>
      <c r="AB897" s="4"/>
    </row>
    <row r="898" spans="1:28" x14ac:dyDescent="0.15">
      <c r="A898" s="4"/>
      <c r="B898" s="4"/>
      <c r="C898" s="4"/>
      <c r="D898" s="4"/>
      <c r="E898" s="19"/>
      <c r="F898" s="19"/>
      <c r="G898" s="4"/>
      <c r="H898" s="4"/>
      <c r="I898" s="4"/>
      <c r="J898" s="4"/>
      <c r="K898" s="4"/>
      <c r="L898" s="4"/>
      <c r="M898" s="4"/>
      <c r="N898" s="7"/>
      <c r="O898" s="4"/>
      <c r="R898" s="4"/>
      <c r="S898" s="4"/>
      <c r="T898" s="4"/>
      <c r="U898" s="4"/>
      <c r="V898" s="4"/>
      <c r="W898" s="4"/>
      <c r="X898" s="4"/>
      <c r="Y898" s="4"/>
      <c r="Z898" s="4"/>
      <c r="AA898" s="4"/>
      <c r="AB898" s="4"/>
    </row>
    <row r="899" spans="1:28" x14ac:dyDescent="0.15">
      <c r="A899" s="4"/>
      <c r="B899" s="4"/>
      <c r="C899" s="4"/>
      <c r="D899" s="4"/>
      <c r="E899" s="19"/>
      <c r="F899" s="19"/>
      <c r="G899" s="4"/>
      <c r="H899" s="4"/>
      <c r="I899" s="4"/>
      <c r="J899" s="4"/>
      <c r="K899" s="4"/>
      <c r="L899" s="4"/>
      <c r="M899" s="4"/>
      <c r="N899" s="7"/>
      <c r="O899" s="4"/>
      <c r="R899" s="4"/>
      <c r="S899" s="4"/>
      <c r="T899" s="4"/>
      <c r="U899" s="4"/>
      <c r="V899" s="4"/>
      <c r="W899" s="4"/>
      <c r="X899" s="4"/>
      <c r="Y899" s="4"/>
      <c r="Z899" s="4"/>
      <c r="AA899" s="4"/>
      <c r="AB899" s="4"/>
    </row>
    <row r="900" spans="1:28" x14ac:dyDescent="0.15">
      <c r="A900" s="4"/>
      <c r="B900" s="4"/>
      <c r="C900" s="4"/>
      <c r="D900" s="4"/>
      <c r="E900" s="19"/>
      <c r="F900" s="19"/>
      <c r="G900" s="4"/>
      <c r="H900" s="4"/>
      <c r="I900" s="4"/>
      <c r="J900" s="4"/>
      <c r="K900" s="4"/>
      <c r="L900" s="4"/>
      <c r="M900" s="4"/>
      <c r="N900" s="7"/>
      <c r="O900" s="4"/>
      <c r="R900" s="4"/>
      <c r="S900" s="4"/>
      <c r="T900" s="4"/>
      <c r="U900" s="4"/>
      <c r="V900" s="4"/>
      <c r="W900" s="4"/>
      <c r="X900" s="4"/>
      <c r="Y900" s="4"/>
      <c r="Z900" s="4"/>
      <c r="AA900" s="4"/>
      <c r="AB900" s="4"/>
    </row>
    <row r="901" spans="1:28" x14ac:dyDescent="0.15">
      <c r="A901" s="4"/>
      <c r="B901" s="4"/>
      <c r="C901" s="4"/>
      <c r="D901" s="4"/>
      <c r="E901" s="19"/>
      <c r="F901" s="19"/>
      <c r="G901" s="4"/>
      <c r="H901" s="4"/>
      <c r="I901" s="4"/>
      <c r="J901" s="4"/>
      <c r="K901" s="4"/>
      <c r="L901" s="4"/>
      <c r="M901" s="4"/>
      <c r="N901" s="7"/>
      <c r="O901" s="4"/>
      <c r="R901" s="4"/>
      <c r="S901" s="4"/>
      <c r="T901" s="4"/>
      <c r="U901" s="4"/>
      <c r="V901" s="4"/>
      <c r="W901" s="4"/>
      <c r="X901" s="4"/>
      <c r="Y901" s="4"/>
      <c r="Z901" s="4"/>
      <c r="AA901" s="4"/>
      <c r="AB901" s="4"/>
    </row>
    <row r="902" spans="1:28" x14ac:dyDescent="0.15">
      <c r="A902" s="4"/>
      <c r="B902" s="4"/>
      <c r="C902" s="4"/>
      <c r="D902" s="4"/>
      <c r="E902" s="19"/>
      <c r="F902" s="19"/>
      <c r="G902" s="4"/>
      <c r="H902" s="4"/>
      <c r="I902" s="4"/>
      <c r="J902" s="4"/>
      <c r="K902" s="4"/>
      <c r="L902" s="4"/>
      <c r="M902" s="4"/>
      <c r="N902" s="7"/>
      <c r="O902" s="4"/>
      <c r="R902" s="4"/>
      <c r="S902" s="4"/>
      <c r="T902" s="4"/>
      <c r="U902" s="4"/>
      <c r="V902" s="4"/>
      <c r="W902" s="4"/>
      <c r="X902" s="4"/>
      <c r="Y902" s="4"/>
      <c r="Z902" s="4"/>
      <c r="AA902" s="4"/>
      <c r="AB902" s="4"/>
    </row>
    <row r="903" spans="1:28" x14ac:dyDescent="0.15">
      <c r="A903" s="4"/>
      <c r="B903" s="4"/>
      <c r="C903" s="4"/>
      <c r="D903" s="4"/>
      <c r="E903" s="19"/>
      <c r="F903" s="19"/>
      <c r="G903" s="4"/>
      <c r="H903" s="4"/>
      <c r="I903" s="4"/>
      <c r="J903" s="4"/>
      <c r="K903" s="4"/>
      <c r="L903" s="4"/>
      <c r="M903" s="4"/>
      <c r="N903" s="7"/>
      <c r="O903" s="4"/>
      <c r="R903" s="4"/>
      <c r="S903" s="4"/>
      <c r="T903" s="4"/>
      <c r="U903" s="4"/>
      <c r="V903" s="4"/>
      <c r="W903" s="4"/>
      <c r="X903" s="4"/>
      <c r="Y903" s="4"/>
      <c r="Z903" s="4"/>
      <c r="AA903" s="4"/>
      <c r="AB903" s="4"/>
    </row>
    <row r="904" spans="1:28" x14ac:dyDescent="0.15">
      <c r="A904" s="4"/>
      <c r="B904" s="4"/>
      <c r="C904" s="4"/>
      <c r="D904" s="4"/>
      <c r="E904" s="19"/>
      <c r="F904" s="19"/>
      <c r="G904" s="4"/>
      <c r="H904" s="4"/>
      <c r="I904" s="4"/>
      <c r="J904" s="4"/>
      <c r="K904" s="4"/>
      <c r="L904" s="4"/>
      <c r="M904" s="4"/>
      <c r="N904" s="7"/>
      <c r="O904" s="4"/>
      <c r="R904" s="4"/>
      <c r="S904" s="4"/>
      <c r="T904" s="4"/>
      <c r="U904" s="4"/>
      <c r="V904" s="4"/>
      <c r="W904" s="4"/>
      <c r="X904" s="4"/>
      <c r="Y904" s="4"/>
      <c r="Z904" s="4"/>
      <c r="AA904" s="4"/>
      <c r="AB904" s="4"/>
    </row>
    <row r="905" spans="1:28" x14ac:dyDescent="0.15">
      <c r="A905" s="4"/>
      <c r="B905" s="4"/>
      <c r="C905" s="4"/>
      <c r="D905" s="4"/>
      <c r="E905" s="19"/>
      <c r="F905" s="19"/>
      <c r="G905" s="4"/>
      <c r="H905" s="4"/>
      <c r="I905" s="4"/>
      <c r="J905" s="4"/>
      <c r="K905" s="4"/>
      <c r="L905" s="4"/>
      <c r="M905" s="4"/>
      <c r="N905" s="7"/>
      <c r="O905" s="4"/>
      <c r="R905" s="4"/>
      <c r="S905" s="4"/>
      <c r="T905" s="4"/>
      <c r="U905" s="4"/>
      <c r="V905" s="4"/>
      <c r="W905" s="4"/>
      <c r="X905" s="4"/>
      <c r="Y905" s="4"/>
      <c r="Z905" s="4"/>
      <c r="AA905" s="4"/>
      <c r="AB905" s="4"/>
    </row>
    <row r="906" spans="1:28" x14ac:dyDescent="0.15">
      <c r="A906" s="4"/>
      <c r="B906" s="4"/>
      <c r="C906" s="4"/>
      <c r="D906" s="4"/>
      <c r="E906" s="19"/>
      <c r="F906" s="19"/>
      <c r="G906" s="4"/>
      <c r="H906" s="4"/>
      <c r="I906" s="4"/>
      <c r="J906" s="4"/>
      <c r="K906" s="4"/>
      <c r="L906" s="4"/>
      <c r="M906" s="4"/>
      <c r="N906" s="7"/>
      <c r="O906" s="4"/>
      <c r="R906" s="4"/>
      <c r="S906" s="4"/>
      <c r="T906" s="4"/>
      <c r="U906" s="4"/>
      <c r="V906" s="4"/>
      <c r="W906" s="4"/>
      <c r="X906" s="4"/>
      <c r="Y906" s="4"/>
      <c r="Z906" s="4"/>
      <c r="AA906" s="4"/>
      <c r="AB906" s="4"/>
    </row>
    <row r="907" spans="1:28" x14ac:dyDescent="0.15">
      <c r="A907" s="4"/>
      <c r="B907" s="4"/>
      <c r="C907" s="4"/>
      <c r="D907" s="4"/>
      <c r="E907" s="19"/>
      <c r="F907" s="19"/>
      <c r="G907" s="4"/>
      <c r="H907" s="4"/>
      <c r="I907" s="4"/>
      <c r="J907" s="4"/>
      <c r="K907" s="4"/>
      <c r="L907" s="4"/>
      <c r="M907" s="4"/>
      <c r="N907" s="7"/>
      <c r="O907" s="4"/>
      <c r="R907" s="4"/>
      <c r="S907" s="4"/>
      <c r="T907" s="4"/>
      <c r="U907" s="4"/>
      <c r="V907" s="4"/>
      <c r="W907" s="4"/>
      <c r="X907" s="4"/>
      <c r="Y907" s="4"/>
      <c r="Z907" s="4"/>
      <c r="AA907" s="4"/>
      <c r="AB907" s="4"/>
    </row>
    <row r="908" spans="1:28" x14ac:dyDescent="0.15">
      <c r="A908" s="4"/>
      <c r="B908" s="4"/>
      <c r="C908" s="4"/>
      <c r="D908" s="4"/>
      <c r="E908" s="19"/>
      <c r="F908" s="19"/>
      <c r="G908" s="4"/>
      <c r="H908" s="4"/>
      <c r="I908" s="4"/>
      <c r="J908" s="4"/>
      <c r="K908" s="4"/>
      <c r="L908" s="4"/>
      <c r="M908" s="4"/>
      <c r="N908" s="7"/>
      <c r="O908" s="4"/>
      <c r="R908" s="4"/>
      <c r="S908" s="4"/>
      <c r="T908" s="4"/>
      <c r="U908" s="4"/>
      <c r="V908" s="4"/>
      <c r="W908" s="4"/>
      <c r="X908" s="4"/>
      <c r="Y908" s="4"/>
      <c r="Z908" s="4"/>
      <c r="AA908" s="4"/>
      <c r="AB908" s="4"/>
    </row>
    <row r="909" spans="1:28" x14ac:dyDescent="0.15">
      <c r="A909" s="4"/>
      <c r="B909" s="4"/>
      <c r="C909" s="4"/>
      <c r="D909" s="4"/>
      <c r="E909" s="19"/>
      <c r="F909" s="19"/>
      <c r="G909" s="4"/>
      <c r="H909" s="4"/>
      <c r="I909" s="4"/>
      <c r="J909" s="4"/>
      <c r="K909" s="4"/>
      <c r="L909" s="4"/>
      <c r="M909" s="4"/>
      <c r="N909" s="7"/>
      <c r="O909" s="4"/>
      <c r="R909" s="4"/>
      <c r="S909" s="4"/>
      <c r="T909" s="4"/>
      <c r="U909" s="4"/>
      <c r="V909" s="4"/>
      <c r="W909" s="4"/>
      <c r="X909" s="4"/>
      <c r="Y909" s="4"/>
      <c r="Z909" s="4"/>
      <c r="AA909" s="4"/>
      <c r="AB909" s="4"/>
    </row>
    <row r="910" spans="1:28" x14ac:dyDescent="0.15">
      <c r="A910" s="4"/>
      <c r="B910" s="4"/>
      <c r="C910" s="4"/>
      <c r="D910" s="4"/>
      <c r="E910" s="19"/>
      <c r="F910" s="19"/>
      <c r="G910" s="4"/>
      <c r="H910" s="4"/>
      <c r="I910" s="4"/>
      <c r="J910" s="4"/>
      <c r="K910" s="4"/>
      <c r="L910" s="4"/>
      <c r="M910" s="4"/>
      <c r="N910" s="7"/>
      <c r="O910" s="4"/>
      <c r="R910" s="4"/>
      <c r="S910" s="4"/>
      <c r="T910" s="4"/>
      <c r="U910" s="4"/>
      <c r="V910" s="4"/>
      <c r="W910" s="4"/>
      <c r="X910" s="4"/>
      <c r="Y910" s="4"/>
      <c r="Z910" s="4"/>
      <c r="AA910" s="4"/>
      <c r="AB910" s="4"/>
    </row>
    <row r="911" spans="1:28" x14ac:dyDescent="0.15">
      <c r="A911" s="4"/>
      <c r="B911" s="4"/>
      <c r="C911" s="4"/>
      <c r="D911" s="4"/>
      <c r="E911" s="19"/>
      <c r="F911" s="19"/>
      <c r="G911" s="4"/>
      <c r="H911" s="4"/>
      <c r="I911" s="4"/>
      <c r="J911" s="4"/>
      <c r="K911" s="4"/>
      <c r="L911" s="4"/>
      <c r="M911" s="4"/>
      <c r="N911" s="7"/>
      <c r="O911" s="4"/>
      <c r="R911" s="4"/>
      <c r="S911" s="4"/>
      <c r="T911" s="4"/>
      <c r="U911" s="4"/>
      <c r="V911" s="4"/>
      <c r="W911" s="4"/>
      <c r="X911" s="4"/>
      <c r="Y911" s="4"/>
      <c r="Z911" s="4"/>
      <c r="AA911" s="4"/>
      <c r="AB911" s="4"/>
    </row>
    <row r="912" spans="1:28" x14ac:dyDescent="0.15">
      <c r="A912" s="4"/>
      <c r="B912" s="4"/>
      <c r="C912" s="4"/>
      <c r="D912" s="4"/>
      <c r="E912" s="19"/>
      <c r="F912" s="19"/>
      <c r="G912" s="4"/>
      <c r="H912" s="4"/>
      <c r="I912" s="4"/>
      <c r="J912" s="4"/>
      <c r="K912" s="4"/>
      <c r="L912" s="4"/>
      <c r="M912" s="4"/>
      <c r="N912" s="7"/>
      <c r="O912" s="4"/>
      <c r="R912" s="4"/>
      <c r="S912" s="4"/>
      <c r="T912" s="4"/>
      <c r="U912" s="4"/>
      <c r="V912" s="4"/>
      <c r="W912" s="4"/>
      <c r="X912" s="4"/>
      <c r="Y912" s="4"/>
      <c r="Z912" s="4"/>
      <c r="AA912" s="4"/>
      <c r="AB912" s="4"/>
    </row>
    <row r="913" spans="1:28" x14ac:dyDescent="0.15">
      <c r="A913" s="4"/>
      <c r="B913" s="4"/>
      <c r="C913" s="4"/>
      <c r="D913" s="4"/>
      <c r="E913" s="19"/>
      <c r="F913" s="19"/>
      <c r="G913" s="4"/>
      <c r="H913" s="4"/>
      <c r="I913" s="4"/>
      <c r="J913" s="4"/>
      <c r="K913" s="4"/>
      <c r="L913" s="4"/>
      <c r="M913" s="4"/>
      <c r="N913" s="7"/>
      <c r="O913" s="4"/>
      <c r="R913" s="4"/>
      <c r="S913" s="4"/>
      <c r="T913" s="4"/>
      <c r="U913" s="4"/>
      <c r="V913" s="4"/>
      <c r="W913" s="4"/>
      <c r="X913" s="4"/>
      <c r="Y913" s="4"/>
      <c r="Z913" s="4"/>
      <c r="AA913" s="4"/>
      <c r="AB913" s="4"/>
    </row>
    <row r="914" spans="1:28" x14ac:dyDescent="0.15">
      <c r="A914" s="4"/>
      <c r="B914" s="4"/>
      <c r="C914" s="4"/>
      <c r="D914" s="4"/>
      <c r="E914" s="19"/>
      <c r="F914" s="19"/>
      <c r="G914" s="4"/>
      <c r="H914" s="4"/>
      <c r="I914" s="4"/>
      <c r="J914" s="4"/>
      <c r="K914" s="4"/>
      <c r="L914" s="4"/>
      <c r="M914" s="4"/>
      <c r="N914" s="7"/>
      <c r="O914" s="4"/>
      <c r="R914" s="4"/>
      <c r="S914" s="4"/>
      <c r="T914" s="4"/>
      <c r="U914" s="4"/>
      <c r="V914" s="4"/>
      <c r="W914" s="4"/>
      <c r="X914" s="4"/>
      <c r="Y914" s="4"/>
      <c r="Z914" s="4"/>
      <c r="AA914" s="4"/>
      <c r="AB914" s="4"/>
    </row>
    <row r="915" spans="1:28" x14ac:dyDescent="0.15">
      <c r="A915" s="4"/>
      <c r="B915" s="4"/>
      <c r="C915" s="4"/>
      <c r="D915" s="4"/>
      <c r="E915" s="19"/>
      <c r="F915" s="19"/>
      <c r="G915" s="4"/>
      <c r="H915" s="4"/>
      <c r="I915" s="4"/>
      <c r="J915" s="4"/>
      <c r="K915" s="4"/>
      <c r="L915" s="4"/>
      <c r="M915" s="4"/>
      <c r="N915" s="7"/>
      <c r="O915" s="4"/>
      <c r="R915" s="4"/>
      <c r="S915" s="4"/>
      <c r="T915" s="4"/>
      <c r="U915" s="4"/>
      <c r="V915" s="4"/>
      <c r="W915" s="4"/>
      <c r="X915" s="4"/>
      <c r="Y915" s="4"/>
      <c r="Z915" s="4"/>
      <c r="AA915" s="4"/>
      <c r="AB915" s="4"/>
    </row>
    <row r="916" spans="1:28" x14ac:dyDescent="0.15">
      <c r="A916" s="4"/>
      <c r="B916" s="4"/>
      <c r="C916" s="4"/>
      <c r="D916" s="4"/>
      <c r="E916" s="19"/>
      <c r="F916" s="19"/>
      <c r="G916" s="4"/>
      <c r="H916" s="4"/>
      <c r="I916" s="4"/>
      <c r="J916" s="4"/>
      <c r="K916" s="4"/>
      <c r="L916" s="4"/>
      <c r="M916" s="4"/>
      <c r="N916" s="7"/>
      <c r="O916" s="4"/>
      <c r="R916" s="4"/>
      <c r="S916" s="4"/>
      <c r="T916" s="4"/>
      <c r="U916" s="4"/>
      <c r="V916" s="4"/>
      <c r="W916" s="4"/>
      <c r="X916" s="4"/>
      <c r="Y916" s="4"/>
      <c r="Z916" s="4"/>
      <c r="AA916" s="4"/>
      <c r="AB916" s="4"/>
    </row>
    <row r="917" spans="1:28" x14ac:dyDescent="0.15">
      <c r="A917" s="4"/>
      <c r="B917" s="4"/>
      <c r="C917" s="4"/>
      <c r="D917" s="4"/>
      <c r="E917" s="19"/>
      <c r="F917" s="19"/>
      <c r="G917" s="4"/>
      <c r="H917" s="4"/>
      <c r="I917" s="4"/>
      <c r="J917" s="4"/>
      <c r="K917" s="4"/>
      <c r="L917" s="4"/>
      <c r="M917" s="4"/>
      <c r="N917" s="7"/>
      <c r="O917" s="4"/>
      <c r="R917" s="4"/>
      <c r="S917" s="4"/>
      <c r="T917" s="4"/>
      <c r="U917" s="4"/>
      <c r="V917" s="4"/>
      <c r="W917" s="4"/>
      <c r="X917" s="4"/>
      <c r="Y917" s="4"/>
      <c r="Z917" s="4"/>
      <c r="AA917" s="4"/>
      <c r="AB917" s="4"/>
    </row>
    <row r="918" spans="1:28" x14ac:dyDescent="0.15">
      <c r="A918" s="4"/>
      <c r="B918" s="4"/>
      <c r="C918" s="4"/>
      <c r="D918" s="4"/>
      <c r="E918" s="19"/>
      <c r="F918" s="19"/>
      <c r="G918" s="4"/>
      <c r="H918" s="4"/>
      <c r="I918" s="4"/>
      <c r="J918" s="4"/>
      <c r="K918" s="4"/>
      <c r="L918" s="4"/>
      <c r="M918" s="4"/>
      <c r="N918" s="7"/>
      <c r="O918" s="4"/>
      <c r="R918" s="4"/>
      <c r="S918" s="4"/>
      <c r="T918" s="4"/>
      <c r="U918" s="4"/>
      <c r="V918" s="4"/>
      <c r="W918" s="4"/>
      <c r="X918" s="4"/>
      <c r="Y918" s="4"/>
      <c r="Z918" s="4"/>
      <c r="AA918" s="4"/>
      <c r="AB918" s="4"/>
    </row>
    <row r="919" spans="1:28" x14ac:dyDescent="0.15">
      <c r="A919" s="4"/>
      <c r="B919" s="4"/>
      <c r="C919" s="4"/>
      <c r="D919" s="4"/>
      <c r="E919" s="19"/>
      <c r="F919" s="19"/>
      <c r="G919" s="4"/>
      <c r="H919" s="4"/>
      <c r="I919" s="4"/>
      <c r="J919" s="4"/>
      <c r="K919" s="4"/>
      <c r="L919" s="4"/>
      <c r="M919" s="4"/>
      <c r="N919" s="7"/>
      <c r="O919" s="4"/>
      <c r="R919" s="4"/>
      <c r="S919" s="4"/>
      <c r="T919" s="4"/>
      <c r="U919" s="4"/>
      <c r="V919" s="4"/>
      <c r="W919" s="4"/>
      <c r="X919" s="4"/>
      <c r="Y919" s="4"/>
      <c r="Z919" s="4"/>
      <c r="AA919" s="4"/>
      <c r="AB919" s="4"/>
    </row>
    <row r="920" spans="1:28" x14ac:dyDescent="0.15">
      <c r="A920" s="4"/>
      <c r="B920" s="4"/>
      <c r="C920" s="4"/>
      <c r="D920" s="4"/>
      <c r="E920" s="19"/>
      <c r="F920" s="19"/>
      <c r="G920" s="4"/>
      <c r="H920" s="4"/>
      <c r="I920" s="4"/>
      <c r="J920" s="4"/>
      <c r="K920" s="4"/>
      <c r="L920" s="4"/>
      <c r="M920" s="4"/>
      <c r="N920" s="7"/>
      <c r="O920" s="4"/>
      <c r="R920" s="4"/>
      <c r="S920" s="4"/>
      <c r="T920" s="4"/>
      <c r="U920" s="4"/>
      <c r="V920" s="4"/>
      <c r="W920" s="4"/>
      <c r="X920" s="4"/>
      <c r="Y920" s="4"/>
      <c r="Z920" s="4"/>
      <c r="AA920" s="4"/>
      <c r="AB920" s="4"/>
    </row>
    <row r="921" spans="1:28" x14ac:dyDescent="0.15">
      <c r="A921" s="4"/>
      <c r="B921" s="4"/>
      <c r="C921" s="4"/>
      <c r="D921" s="4"/>
      <c r="E921" s="19"/>
      <c r="F921" s="19"/>
      <c r="G921" s="4"/>
      <c r="H921" s="4"/>
      <c r="I921" s="4"/>
      <c r="J921" s="4"/>
      <c r="K921" s="4"/>
      <c r="L921" s="4"/>
      <c r="M921" s="4"/>
      <c r="N921" s="7"/>
      <c r="O921" s="4"/>
      <c r="R921" s="4"/>
      <c r="S921" s="4"/>
      <c r="T921" s="4"/>
      <c r="U921" s="4"/>
      <c r="V921" s="4"/>
      <c r="W921" s="4"/>
      <c r="X921" s="4"/>
      <c r="Y921" s="4"/>
      <c r="Z921" s="4"/>
      <c r="AA921" s="4"/>
      <c r="AB921" s="4"/>
    </row>
    <row r="922" spans="1:28" x14ac:dyDescent="0.15">
      <c r="A922" s="4"/>
      <c r="B922" s="4"/>
      <c r="C922" s="4"/>
      <c r="D922" s="4"/>
      <c r="E922" s="19"/>
      <c r="F922" s="19"/>
      <c r="G922" s="4"/>
      <c r="H922" s="4"/>
      <c r="I922" s="4"/>
      <c r="J922" s="4"/>
      <c r="K922" s="4"/>
      <c r="L922" s="4"/>
      <c r="M922" s="4"/>
      <c r="N922" s="7"/>
      <c r="O922" s="4"/>
      <c r="R922" s="4"/>
      <c r="S922" s="4"/>
      <c r="T922" s="4"/>
      <c r="U922" s="4"/>
      <c r="V922" s="4"/>
      <c r="W922" s="4"/>
      <c r="X922" s="4"/>
      <c r="Y922" s="4"/>
      <c r="Z922" s="4"/>
      <c r="AA922" s="4"/>
      <c r="AB922" s="4"/>
    </row>
    <row r="923" spans="1:28" x14ac:dyDescent="0.15">
      <c r="A923" s="4"/>
      <c r="B923" s="4"/>
      <c r="C923" s="4"/>
      <c r="D923" s="4"/>
      <c r="E923" s="19"/>
      <c r="F923" s="19"/>
      <c r="G923" s="4"/>
      <c r="H923" s="4"/>
      <c r="I923" s="4"/>
      <c r="J923" s="4"/>
      <c r="K923" s="4"/>
      <c r="L923" s="4"/>
      <c r="M923" s="4"/>
      <c r="N923" s="7"/>
      <c r="O923" s="4"/>
      <c r="R923" s="4"/>
      <c r="S923" s="4"/>
      <c r="T923" s="4"/>
      <c r="U923" s="4"/>
      <c r="V923" s="4"/>
      <c r="W923" s="4"/>
      <c r="X923" s="4"/>
      <c r="Y923" s="4"/>
      <c r="Z923" s="4"/>
      <c r="AA923" s="4"/>
      <c r="AB923" s="4"/>
    </row>
    <row r="924" spans="1:28" x14ac:dyDescent="0.15">
      <c r="A924" s="4"/>
      <c r="B924" s="4"/>
      <c r="C924" s="4"/>
      <c r="D924" s="4"/>
      <c r="E924" s="19"/>
      <c r="F924" s="19"/>
      <c r="G924" s="4"/>
      <c r="H924" s="4"/>
      <c r="I924" s="4"/>
      <c r="J924" s="4"/>
      <c r="K924" s="4"/>
      <c r="L924" s="4"/>
      <c r="M924" s="4"/>
      <c r="N924" s="7"/>
      <c r="O924" s="4"/>
      <c r="R924" s="4"/>
      <c r="S924" s="4"/>
      <c r="T924" s="4"/>
      <c r="U924" s="4"/>
      <c r="V924" s="4"/>
      <c r="W924" s="4"/>
      <c r="X924" s="4"/>
      <c r="Y924" s="4"/>
      <c r="Z924" s="4"/>
      <c r="AA924" s="4"/>
      <c r="AB924" s="4"/>
    </row>
    <row r="925" spans="1:28" x14ac:dyDescent="0.15">
      <c r="A925" s="4"/>
      <c r="B925" s="4"/>
      <c r="C925" s="4"/>
      <c r="D925" s="4"/>
      <c r="E925" s="19"/>
      <c r="F925" s="19"/>
      <c r="G925" s="4"/>
      <c r="H925" s="4"/>
      <c r="I925" s="4"/>
      <c r="J925" s="4"/>
      <c r="K925" s="4"/>
      <c r="L925" s="4"/>
      <c r="M925" s="4"/>
      <c r="N925" s="7"/>
      <c r="O925" s="4"/>
      <c r="R925" s="4"/>
      <c r="S925" s="4"/>
      <c r="T925" s="4"/>
      <c r="U925" s="4"/>
      <c r="V925" s="4"/>
      <c r="W925" s="4"/>
      <c r="X925" s="4"/>
      <c r="Y925" s="4"/>
      <c r="Z925" s="4"/>
      <c r="AA925" s="4"/>
      <c r="AB925" s="4"/>
    </row>
    <row r="926" spans="1:28" x14ac:dyDescent="0.15">
      <c r="A926" s="4"/>
      <c r="B926" s="4"/>
      <c r="C926" s="4"/>
      <c r="D926" s="4"/>
      <c r="E926" s="19"/>
      <c r="F926" s="19"/>
      <c r="G926" s="4"/>
      <c r="H926" s="4"/>
      <c r="I926" s="4"/>
      <c r="J926" s="4"/>
      <c r="K926" s="4"/>
      <c r="L926" s="4"/>
      <c r="M926" s="4"/>
      <c r="N926" s="7"/>
      <c r="O926" s="4"/>
      <c r="R926" s="4"/>
      <c r="S926" s="4"/>
      <c r="T926" s="4"/>
      <c r="U926" s="4"/>
      <c r="V926" s="4"/>
      <c r="W926" s="4"/>
      <c r="X926" s="4"/>
      <c r="Y926" s="4"/>
      <c r="Z926" s="4"/>
      <c r="AA926" s="4"/>
      <c r="AB926" s="4"/>
    </row>
    <row r="927" spans="1:28" x14ac:dyDescent="0.15">
      <c r="A927" s="4"/>
      <c r="B927" s="4"/>
      <c r="C927" s="4"/>
      <c r="D927" s="4"/>
      <c r="E927" s="19"/>
      <c r="F927" s="19"/>
      <c r="G927" s="4"/>
      <c r="H927" s="4"/>
      <c r="I927" s="4"/>
      <c r="J927" s="4"/>
      <c r="K927" s="4"/>
      <c r="L927" s="4"/>
      <c r="M927" s="4"/>
      <c r="N927" s="7"/>
      <c r="O927" s="4"/>
      <c r="R927" s="4"/>
      <c r="S927" s="4"/>
      <c r="T927" s="4"/>
      <c r="U927" s="4"/>
      <c r="V927" s="4"/>
      <c r="W927" s="4"/>
      <c r="X927" s="4"/>
      <c r="Y927" s="4"/>
      <c r="Z927" s="4"/>
      <c r="AA927" s="4"/>
      <c r="AB927" s="4"/>
    </row>
    <row r="928" spans="1:28" x14ac:dyDescent="0.15">
      <c r="A928" s="4"/>
      <c r="B928" s="4"/>
      <c r="C928" s="4"/>
      <c r="D928" s="4"/>
      <c r="E928" s="19"/>
      <c r="F928" s="19"/>
      <c r="G928" s="4"/>
      <c r="H928" s="4"/>
      <c r="I928" s="4"/>
      <c r="J928" s="4"/>
      <c r="K928" s="4"/>
      <c r="L928" s="4"/>
      <c r="M928" s="4"/>
      <c r="N928" s="7"/>
      <c r="O928" s="4"/>
      <c r="R928" s="4"/>
      <c r="S928" s="4"/>
      <c r="T928" s="4"/>
      <c r="U928" s="4"/>
      <c r="V928" s="4"/>
      <c r="W928" s="4"/>
      <c r="X928" s="4"/>
      <c r="Y928" s="4"/>
      <c r="Z928" s="4"/>
      <c r="AA928" s="4"/>
      <c r="AB928" s="4"/>
    </row>
    <row r="929" spans="1:28" x14ac:dyDescent="0.15">
      <c r="A929" s="4"/>
      <c r="B929" s="4"/>
      <c r="C929" s="4"/>
      <c r="D929" s="4"/>
      <c r="E929" s="19"/>
      <c r="F929" s="19"/>
      <c r="G929" s="4"/>
      <c r="H929" s="4"/>
      <c r="I929" s="4"/>
      <c r="J929" s="4"/>
      <c r="K929" s="4"/>
      <c r="L929" s="4"/>
      <c r="M929" s="4"/>
      <c r="N929" s="7"/>
      <c r="O929" s="4"/>
      <c r="R929" s="4"/>
      <c r="S929" s="4"/>
      <c r="T929" s="4"/>
      <c r="U929" s="4"/>
      <c r="V929" s="4"/>
      <c r="W929" s="4"/>
      <c r="X929" s="4"/>
      <c r="Y929" s="4"/>
      <c r="Z929" s="4"/>
      <c r="AA929" s="4"/>
      <c r="AB929" s="4"/>
    </row>
    <row r="930" spans="1:28" x14ac:dyDescent="0.15">
      <c r="A930" s="4"/>
      <c r="B930" s="4"/>
      <c r="C930" s="4"/>
      <c r="D930" s="4"/>
      <c r="E930" s="19"/>
      <c r="F930" s="19"/>
      <c r="G930" s="4"/>
      <c r="H930" s="4"/>
      <c r="I930" s="4"/>
      <c r="J930" s="4"/>
      <c r="K930" s="4"/>
      <c r="L930" s="4"/>
      <c r="M930" s="4"/>
      <c r="N930" s="7"/>
      <c r="O930" s="4"/>
      <c r="R930" s="4"/>
      <c r="S930" s="4"/>
      <c r="T930" s="4"/>
      <c r="U930" s="4"/>
      <c r="V930" s="4"/>
      <c r="W930" s="4"/>
      <c r="X930" s="4"/>
      <c r="Y930" s="4"/>
      <c r="Z930" s="4"/>
      <c r="AA930" s="4"/>
      <c r="AB930" s="4"/>
    </row>
    <row r="931" spans="1:28" x14ac:dyDescent="0.15">
      <c r="A931" s="4"/>
      <c r="B931" s="4"/>
      <c r="C931" s="4"/>
      <c r="D931" s="4"/>
      <c r="E931" s="19"/>
      <c r="F931" s="19"/>
      <c r="G931" s="4"/>
      <c r="H931" s="4"/>
      <c r="I931" s="4"/>
      <c r="J931" s="4"/>
      <c r="K931" s="4"/>
      <c r="L931" s="4"/>
      <c r="M931" s="4"/>
      <c r="N931" s="7"/>
      <c r="O931" s="4"/>
      <c r="R931" s="4"/>
      <c r="S931" s="4"/>
      <c r="T931" s="4"/>
      <c r="U931" s="4"/>
      <c r="V931" s="4"/>
      <c r="W931" s="4"/>
      <c r="X931" s="4"/>
      <c r="Y931" s="4"/>
      <c r="Z931" s="4"/>
      <c r="AA931" s="4"/>
      <c r="AB931" s="4"/>
    </row>
    <row r="932" spans="1:28" x14ac:dyDescent="0.15">
      <c r="A932" s="4"/>
      <c r="B932" s="4"/>
      <c r="C932" s="4"/>
      <c r="D932" s="4"/>
      <c r="E932" s="19"/>
      <c r="F932" s="19"/>
      <c r="G932" s="4"/>
      <c r="H932" s="4"/>
      <c r="I932" s="4"/>
      <c r="J932" s="4"/>
      <c r="K932" s="4"/>
      <c r="L932" s="4"/>
      <c r="M932" s="4"/>
      <c r="N932" s="7"/>
      <c r="O932" s="4"/>
      <c r="R932" s="4"/>
      <c r="S932" s="4"/>
      <c r="T932" s="4"/>
      <c r="U932" s="4"/>
      <c r="V932" s="4"/>
      <c r="W932" s="4"/>
      <c r="X932" s="4"/>
      <c r="Y932" s="4"/>
      <c r="Z932" s="4"/>
      <c r="AA932" s="4"/>
      <c r="AB932" s="4"/>
    </row>
    <row r="933" spans="1:28" x14ac:dyDescent="0.15">
      <c r="A933" s="4"/>
      <c r="B933" s="4"/>
      <c r="C933" s="4"/>
      <c r="D933" s="4"/>
      <c r="E933" s="19"/>
      <c r="F933" s="19"/>
      <c r="G933" s="4"/>
      <c r="H933" s="4"/>
      <c r="I933" s="4"/>
      <c r="J933" s="4"/>
      <c r="K933" s="4"/>
      <c r="L933" s="4"/>
      <c r="M933" s="4"/>
      <c r="N933" s="7"/>
      <c r="O933" s="4"/>
      <c r="R933" s="4"/>
      <c r="S933" s="4"/>
      <c r="T933" s="4"/>
      <c r="U933" s="4"/>
      <c r="V933" s="4"/>
      <c r="W933" s="4"/>
      <c r="X933" s="4"/>
      <c r="Y933" s="4"/>
      <c r="Z933" s="4"/>
      <c r="AA933" s="4"/>
      <c r="AB933" s="4"/>
    </row>
    <row r="934" spans="1:28" x14ac:dyDescent="0.15">
      <c r="A934" s="4"/>
      <c r="B934" s="4"/>
      <c r="C934" s="4"/>
      <c r="D934" s="4"/>
      <c r="E934" s="19"/>
      <c r="F934" s="19"/>
      <c r="G934" s="4"/>
      <c r="H934" s="4"/>
      <c r="I934" s="4"/>
      <c r="J934" s="4"/>
      <c r="K934" s="4"/>
      <c r="L934" s="4"/>
      <c r="M934" s="4"/>
      <c r="N934" s="7"/>
      <c r="O934" s="4"/>
      <c r="R934" s="4"/>
      <c r="S934" s="4"/>
      <c r="T934" s="4"/>
      <c r="U934" s="4"/>
      <c r="V934" s="4"/>
      <c r="W934" s="4"/>
      <c r="X934" s="4"/>
      <c r="Y934" s="4"/>
      <c r="Z934" s="4"/>
      <c r="AA934" s="4"/>
      <c r="AB934" s="4"/>
    </row>
    <row r="935" spans="1:28" x14ac:dyDescent="0.15">
      <c r="A935" s="4"/>
      <c r="B935" s="4"/>
      <c r="C935" s="4"/>
      <c r="D935" s="4"/>
      <c r="E935" s="19"/>
      <c r="F935" s="19"/>
      <c r="G935" s="4"/>
      <c r="H935" s="4"/>
      <c r="I935" s="4"/>
      <c r="J935" s="4"/>
      <c r="K935" s="4"/>
      <c r="L935" s="4"/>
      <c r="M935" s="4"/>
      <c r="N935" s="7"/>
      <c r="O935" s="4"/>
      <c r="R935" s="4"/>
      <c r="S935" s="4"/>
      <c r="T935" s="4"/>
      <c r="U935" s="4"/>
      <c r="V935" s="4"/>
      <c r="W935" s="4"/>
      <c r="X935" s="4"/>
      <c r="Y935" s="4"/>
      <c r="Z935" s="4"/>
      <c r="AA935" s="4"/>
      <c r="AB935" s="4"/>
    </row>
    <row r="936" spans="1:28" x14ac:dyDescent="0.15">
      <c r="A936" s="4"/>
      <c r="B936" s="4"/>
      <c r="C936" s="4"/>
      <c r="D936" s="4"/>
      <c r="E936" s="19"/>
      <c r="F936" s="19"/>
      <c r="G936" s="4"/>
      <c r="H936" s="4"/>
      <c r="I936" s="4"/>
      <c r="J936" s="4"/>
      <c r="K936" s="4"/>
      <c r="L936" s="4"/>
      <c r="M936" s="4"/>
      <c r="N936" s="7"/>
      <c r="O936" s="4"/>
      <c r="R936" s="4"/>
      <c r="S936" s="4"/>
      <c r="T936" s="4"/>
      <c r="U936" s="4"/>
      <c r="V936" s="4"/>
      <c r="W936" s="4"/>
      <c r="X936" s="4"/>
      <c r="Y936" s="4"/>
      <c r="Z936" s="4"/>
      <c r="AA936" s="4"/>
      <c r="AB936" s="4"/>
    </row>
    <row r="937" spans="1:28" x14ac:dyDescent="0.15">
      <c r="A937" s="4"/>
      <c r="B937" s="4"/>
      <c r="C937" s="4"/>
      <c r="D937" s="4"/>
      <c r="E937" s="19"/>
      <c r="F937" s="19"/>
      <c r="G937" s="4"/>
      <c r="H937" s="4"/>
      <c r="I937" s="4"/>
      <c r="J937" s="4"/>
      <c r="K937" s="4"/>
      <c r="L937" s="4"/>
      <c r="M937" s="4"/>
      <c r="N937" s="7"/>
      <c r="O937" s="4"/>
      <c r="R937" s="4"/>
      <c r="S937" s="4"/>
      <c r="T937" s="4"/>
      <c r="U937" s="4"/>
      <c r="V937" s="4"/>
      <c r="W937" s="4"/>
      <c r="X937" s="4"/>
      <c r="Y937" s="4"/>
      <c r="Z937" s="4"/>
      <c r="AA937" s="4"/>
      <c r="AB937" s="4"/>
    </row>
    <row r="938" spans="1:28" x14ac:dyDescent="0.15">
      <c r="A938" s="4"/>
      <c r="B938" s="4"/>
      <c r="C938" s="4"/>
      <c r="D938" s="4"/>
      <c r="E938" s="19"/>
      <c r="F938" s="19"/>
      <c r="G938" s="4"/>
      <c r="H938" s="4"/>
      <c r="I938" s="4"/>
      <c r="J938" s="4"/>
      <c r="K938" s="4"/>
      <c r="L938" s="4"/>
      <c r="M938" s="4"/>
      <c r="N938" s="7"/>
      <c r="O938" s="4"/>
      <c r="R938" s="4"/>
      <c r="S938" s="4"/>
      <c r="T938" s="4"/>
      <c r="U938" s="4"/>
      <c r="V938" s="4"/>
      <c r="W938" s="4"/>
      <c r="X938" s="4"/>
      <c r="Y938" s="4"/>
      <c r="Z938" s="4"/>
      <c r="AA938" s="4"/>
      <c r="AB938" s="4"/>
    </row>
    <row r="939" spans="1:28" x14ac:dyDescent="0.15">
      <c r="A939" s="4"/>
      <c r="B939" s="4"/>
      <c r="C939" s="4"/>
      <c r="D939" s="4"/>
      <c r="E939" s="19"/>
      <c r="F939" s="19"/>
      <c r="G939" s="4"/>
      <c r="H939" s="4"/>
      <c r="I939" s="4"/>
      <c r="J939" s="4"/>
      <c r="K939" s="4"/>
      <c r="L939" s="4"/>
      <c r="M939" s="4"/>
      <c r="N939" s="7"/>
      <c r="O939" s="4"/>
      <c r="R939" s="4"/>
      <c r="S939" s="4"/>
      <c r="T939" s="4"/>
      <c r="U939" s="4"/>
      <c r="V939" s="4"/>
      <c r="W939" s="4"/>
      <c r="X939" s="4"/>
      <c r="Y939" s="4"/>
      <c r="Z939" s="4"/>
      <c r="AA939" s="4"/>
      <c r="AB939" s="4"/>
    </row>
    <row r="940" spans="1:28" x14ac:dyDescent="0.15">
      <c r="A940" s="4"/>
      <c r="B940" s="4"/>
      <c r="C940" s="4"/>
      <c r="D940" s="4"/>
      <c r="E940" s="19"/>
      <c r="F940" s="19"/>
      <c r="G940" s="4"/>
      <c r="H940" s="4"/>
      <c r="I940" s="4"/>
      <c r="J940" s="4"/>
      <c r="K940" s="4"/>
      <c r="L940" s="4"/>
      <c r="M940" s="4"/>
      <c r="N940" s="7"/>
      <c r="O940" s="4"/>
      <c r="R940" s="4"/>
      <c r="S940" s="4"/>
      <c r="T940" s="4"/>
      <c r="U940" s="4"/>
      <c r="V940" s="4"/>
      <c r="W940" s="4"/>
      <c r="X940" s="4"/>
      <c r="Y940" s="4"/>
      <c r="Z940" s="4"/>
      <c r="AA940" s="4"/>
      <c r="AB940" s="4"/>
    </row>
    <row r="941" spans="1:28" x14ac:dyDescent="0.15">
      <c r="A941" s="4"/>
      <c r="B941" s="4"/>
      <c r="C941" s="4"/>
      <c r="D941" s="4"/>
      <c r="E941" s="19"/>
      <c r="F941" s="19"/>
      <c r="G941" s="4"/>
      <c r="H941" s="4"/>
      <c r="I941" s="4"/>
      <c r="J941" s="4"/>
      <c r="K941" s="4"/>
      <c r="L941" s="4"/>
      <c r="M941" s="4"/>
      <c r="N941" s="7"/>
      <c r="O941" s="4"/>
      <c r="R941" s="4"/>
      <c r="S941" s="4"/>
      <c r="T941" s="4"/>
      <c r="U941" s="4"/>
      <c r="V941" s="4"/>
      <c r="W941" s="4"/>
      <c r="X941" s="4"/>
      <c r="Y941" s="4"/>
      <c r="Z941" s="4"/>
      <c r="AA941" s="4"/>
      <c r="AB941" s="4"/>
    </row>
    <row r="942" spans="1:28" x14ac:dyDescent="0.15">
      <c r="A942" s="4"/>
      <c r="B942" s="4"/>
      <c r="C942" s="4"/>
      <c r="D942" s="4"/>
      <c r="E942" s="19"/>
      <c r="F942" s="19"/>
      <c r="G942" s="4"/>
      <c r="H942" s="4"/>
      <c r="I942" s="4"/>
      <c r="J942" s="4"/>
      <c r="K942" s="4"/>
      <c r="L942" s="4"/>
      <c r="M942" s="4"/>
      <c r="N942" s="7"/>
      <c r="O942" s="4"/>
      <c r="R942" s="4"/>
      <c r="S942" s="4"/>
      <c r="T942" s="4"/>
      <c r="U942" s="4"/>
      <c r="V942" s="4"/>
      <c r="W942" s="4"/>
      <c r="X942" s="4"/>
      <c r="Y942" s="4"/>
      <c r="Z942" s="4"/>
      <c r="AA942" s="4"/>
      <c r="AB942" s="4"/>
    </row>
    <row r="943" spans="1:28" x14ac:dyDescent="0.15">
      <c r="A943" s="4"/>
      <c r="B943" s="4"/>
      <c r="C943" s="4"/>
      <c r="D943" s="4"/>
      <c r="E943" s="19"/>
      <c r="F943" s="19"/>
      <c r="G943" s="4"/>
      <c r="H943" s="4"/>
      <c r="I943" s="4"/>
      <c r="J943" s="4"/>
      <c r="K943" s="4"/>
      <c r="L943" s="4"/>
      <c r="M943" s="4"/>
      <c r="N943" s="7"/>
      <c r="O943" s="4"/>
      <c r="R943" s="4"/>
      <c r="S943" s="4"/>
      <c r="T943" s="4"/>
      <c r="U943" s="4"/>
      <c r="V943" s="4"/>
      <c r="W943" s="4"/>
      <c r="X943" s="4"/>
      <c r="Y943" s="4"/>
      <c r="Z943" s="4"/>
      <c r="AA943" s="4"/>
      <c r="AB943" s="4"/>
    </row>
    <row r="944" spans="1:28" x14ac:dyDescent="0.15">
      <c r="A944" s="4"/>
      <c r="B944" s="4"/>
      <c r="C944" s="4"/>
      <c r="D944" s="4"/>
      <c r="E944" s="19"/>
      <c r="F944" s="19"/>
      <c r="G944" s="4"/>
      <c r="H944" s="4"/>
      <c r="I944" s="4"/>
      <c r="J944" s="4"/>
      <c r="K944" s="4"/>
      <c r="L944" s="4"/>
      <c r="M944" s="4"/>
      <c r="N944" s="7"/>
      <c r="O944" s="4"/>
      <c r="R944" s="4"/>
      <c r="S944" s="4"/>
      <c r="T944" s="4"/>
      <c r="U944" s="4"/>
      <c r="V944" s="4"/>
      <c r="W944" s="4"/>
      <c r="X944" s="4"/>
      <c r="Y944" s="4"/>
      <c r="Z944" s="4"/>
      <c r="AA944" s="4"/>
      <c r="AB944" s="4"/>
    </row>
    <row r="945" spans="1:28" x14ac:dyDescent="0.15">
      <c r="A945" s="4"/>
      <c r="B945" s="4"/>
      <c r="C945" s="4"/>
      <c r="D945" s="4"/>
      <c r="E945" s="19"/>
      <c r="F945" s="19"/>
      <c r="G945" s="4"/>
      <c r="H945" s="4"/>
      <c r="I945" s="4"/>
      <c r="J945" s="4"/>
      <c r="K945" s="4"/>
      <c r="L945" s="4"/>
      <c r="M945" s="4"/>
      <c r="N945" s="7"/>
      <c r="O945" s="4"/>
      <c r="R945" s="4"/>
      <c r="S945" s="4"/>
      <c r="T945" s="4"/>
      <c r="U945" s="4"/>
      <c r="V945" s="4"/>
      <c r="W945" s="4"/>
      <c r="X945" s="4"/>
      <c r="Y945" s="4"/>
      <c r="Z945" s="4"/>
      <c r="AA945" s="4"/>
      <c r="AB945" s="4"/>
    </row>
    <row r="946" spans="1:28" x14ac:dyDescent="0.15">
      <c r="A946" s="4"/>
      <c r="B946" s="4"/>
      <c r="C946" s="4"/>
      <c r="D946" s="4"/>
      <c r="E946" s="19"/>
      <c r="F946" s="19"/>
      <c r="G946" s="4"/>
      <c r="H946" s="4"/>
      <c r="I946" s="4"/>
      <c r="J946" s="4"/>
      <c r="K946" s="4"/>
      <c r="L946" s="4"/>
      <c r="M946" s="4"/>
      <c r="N946" s="7"/>
      <c r="O946" s="4"/>
      <c r="R946" s="4"/>
      <c r="S946" s="4"/>
      <c r="T946" s="4"/>
      <c r="U946" s="4"/>
      <c r="V946" s="4"/>
      <c r="W946" s="4"/>
      <c r="X946" s="4"/>
      <c r="Y946" s="4"/>
      <c r="Z946" s="4"/>
      <c r="AA946" s="4"/>
      <c r="AB946" s="4"/>
    </row>
    <row r="947" spans="1:28" x14ac:dyDescent="0.15">
      <c r="A947" s="4"/>
      <c r="B947" s="4"/>
      <c r="C947" s="4"/>
      <c r="D947" s="4"/>
      <c r="E947" s="19"/>
      <c r="F947" s="19"/>
      <c r="G947" s="4"/>
      <c r="H947" s="4"/>
      <c r="I947" s="4"/>
      <c r="J947" s="4"/>
      <c r="K947" s="4"/>
      <c r="L947" s="4"/>
      <c r="M947" s="4"/>
      <c r="N947" s="7"/>
      <c r="O947" s="4"/>
      <c r="R947" s="4"/>
      <c r="S947" s="4"/>
      <c r="T947" s="4"/>
      <c r="U947" s="4"/>
      <c r="V947" s="4"/>
      <c r="W947" s="4"/>
      <c r="X947" s="4"/>
      <c r="Y947" s="4"/>
      <c r="Z947" s="4"/>
      <c r="AA947" s="4"/>
      <c r="AB947" s="4"/>
    </row>
    <row r="948" spans="1:28" x14ac:dyDescent="0.15">
      <c r="A948" s="4"/>
      <c r="B948" s="4"/>
      <c r="C948" s="4"/>
      <c r="D948" s="4"/>
      <c r="E948" s="19"/>
      <c r="F948" s="19"/>
      <c r="G948" s="4"/>
      <c r="H948" s="4"/>
      <c r="I948" s="4"/>
      <c r="J948" s="4"/>
      <c r="K948" s="4"/>
      <c r="L948" s="4"/>
      <c r="M948" s="4"/>
      <c r="N948" s="7"/>
      <c r="O948" s="4"/>
      <c r="R948" s="4"/>
      <c r="S948" s="4"/>
      <c r="T948" s="4"/>
      <c r="U948" s="4"/>
      <c r="V948" s="4"/>
      <c r="W948" s="4"/>
      <c r="X948" s="4"/>
      <c r="Y948" s="4"/>
      <c r="Z948" s="4"/>
      <c r="AA948" s="4"/>
      <c r="AB948" s="4"/>
    </row>
    <row r="949" spans="1:28" x14ac:dyDescent="0.15">
      <c r="A949" s="4"/>
      <c r="B949" s="4"/>
      <c r="C949" s="4"/>
      <c r="D949" s="4"/>
      <c r="E949" s="19"/>
      <c r="F949" s="19"/>
      <c r="G949" s="4"/>
      <c r="H949" s="4"/>
      <c r="I949" s="4"/>
      <c r="J949" s="4"/>
      <c r="K949" s="4"/>
      <c r="L949" s="4"/>
      <c r="M949" s="4"/>
      <c r="N949" s="7"/>
      <c r="O949" s="4"/>
      <c r="R949" s="4"/>
      <c r="S949" s="4"/>
      <c r="T949" s="4"/>
      <c r="U949" s="4"/>
      <c r="V949" s="4"/>
      <c r="W949" s="4"/>
      <c r="X949" s="4"/>
      <c r="Y949" s="4"/>
      <c r="Z949" s="4"/>
      <c r="AA949" s="4"/>
      <c r="AB949" s="4"/>
    </row>
    <row r="950" spans="1:28" x14ac:dyDescent="0.15">
      <c r="A950" s="4"/>
      <c r="B950" s="4"/>
      <c r="C950" s="4"/>
      <c r="D950" s="4"/>
      <c r="E950" s="19"/>
      <c r="F950" s="19"/>
      <c r="G950" s="4"/>
      <c r="H950" s="4"/>
      <c r="I950" s="4"/>
      <c r="J950" s="4"/>
      <c r="K950" s="4"/>
      <c r="L950" s="4"/>
      <c r="M950" s="4"/>
      <c r="N950" s="7"/>
      <c r="O950" s="4"/>
      <c r="R950" s="4"/>
      <c r="S950" s="4"/>
      <c r="T950" s="4"/>
      <c r="U950" s="4"/>
      <c r="V950" s="4"/>
      <c r="W950" s="4"/>
      <c r="X950" s="4"/>
      <c r="Y950" s="4"/>
      <c r="Z950" s="4"/>
      <c r="AA950" s="4"/>
      <c r="AB950" s="4"/>
    </row>
    <row r="951" spans="1:28" x14ac:dyDescent="0.15">
      <c r="A951" s="4"/>
      <c r="B951" s="4"/>
      <c r="C951" s="4"/>
      <c r="D951" s="4"/>
      <c r="E951" s="19"/>
      <c r="F951" s="19"/>
      <c r="G951" s="4"/>
      <c r="H951" s="4"/>
      <c r="I951" s="4"/>
      <c r="J951" s="4"/>
      <c r="K951" s="4"/>
      <c r="L951" s="4"/>
      <c r="M951" s="4"/>
      <c r="N951" s="7"/>
      <c r="O951" s="4"/>
      <c r="R951" s="4"/>
      <c r="S951" s="4"/>
      <c r="T951" s="4"/>
      <c r="U951" s="4"/>
      <c r="V951" s="4"/>
      <c r="W951" s="4"/>
      <c r="X951" s="4"/>
      <c r="Y951" s="4"/>
      <c r="Z951" s="4"/>
      <c r="AA951" s="4"/>
      <c r="AB951" s="4"/>
    </row>
    <row r="952" spans="1:28" x14ac:dyDescent="0.15">
      <c r="A952" s="4"/>
      <c r="B952" s="4"/>
      <c r="C952" s="4"/>
      <c r="D952" s="4"/>
      <c r="E952" s="19"/>
      <c r="F952" s="19"/>
      <c r="G952" s="4"/>
      <c r="H952" s="4"/>
      <c r="I952" s="4"/>
      <c r="J952" s="4"/>
      <c r="K952" s="4"/>
      <c r="L952" s="4"/>
      <c r="M952" s="4"/>
      <c r="N952" s="7"/>
      <c r="O952" s="4"/>
      <c r="R952" s="4"/>
      <c r="S952" s="4"/>
      <c r="T952" s="4"/>
      <c r="U952" s="4"/>
      <c r="V952" s="4"/>
      <c r="W952" s="4"/>
      <c r="X952" s="4"/>
      <c r="Y952" s="4"/>
      <c r="Z952" s="4"/>
      <c r="AA952" s="4"/>
      <c r="AB952" s="4"/>
    </row>
    <row r="953" spans="1:28" x14ac:dyDescent="0.15">
      <c r="A953" s="4"/>
      <c r="B953" s="4"/>
      <c r="C953" s="4"/>
      <c r="D953" s="4"/>
      <c r="E953" s="19"/>
      <c r="F953" s="19"/>
      <c r="G953" s="4"/>
      <c r="H953" s="4"/>
      <c r="I953" s="4"/>
      <c r="J953" s="4"/>
      <c r="K953" s="4"/>
      <c r="L953" s="4"/>
      <c r="M953" s="4"/>
      <c r="N953" s="7"/>
      <c r="O953" s="4"/>
      <c r="R953" s="4"/>
      <c r="S953" s="4"/>
      <c r="T953" s="4"/>
      <c r="U953" s="4"/>
      <c r="V953" s="4"/>
      <c r="W953" s="4"/>
      <c r="X953" s="4"/>
      <c r="Y953" s="4"/>
      <c r="Z953" s="4"/>
      <c r="AA953" s="4"/>
      <c r="AB953" s="4"/>
    </row>
    <row r="954" spans="1:28" x14ac:dyDescent="0.15">
      <c r="A954" s="4"/>
      <c r="B954" s="4"/>
      <c r="C954" s="4"/>
      <c r="D954" s="4"/>
      <c r="E954" s="19"/>
      <c r="F954" s="19"/>
      <c r="G954" s="4"/>
      <c r="H954" s="4"/>
      <c r="I954" s="4"/>
      <c r="J954" s="4"/>
      <c r="K954" s="4"/>
      <c r="L954" s="4"/>
      <c r="M954" s="4"/>
      <c r="N954" s="7"/>
      <c r="O954" s="4"/>
      <c r="R954" s="4"/>
      <c r="S954" s="4"/>
      <c r="T954" s="4"/>
      <c r="U954" s="4"/>
      <c r="V954" s="4"/>
      <c r="W954" s="4"/>
      <c r="X954" s="4"/>
      <c r="Y954" s="4"/>
      <c r="Z954" s="4"/>
      <c r="AA954" s="4"/>
      <c r="AB954" s="4"/>
    </row>
    <row r="955" spans="1:28" x14ac:dyDescent="0.15">
      <c r="A955" s="4"/>
      <c r="B955" s="4"/>
      <c r="C955" s="4"/>
      <c r="D955" s="4"/>
      <c r="E955" s="19"/>
      <c r="F955" s="19"/>
      <c r="G955" s="4"/>
      <c r="H955" s="4"/>
      <c r="I955" s="4"/>
      <c r="J955" s="4"/>
      <c r="K955" s="4"/>
      <c r="L955" s="4"/>
      <c r="M955" s="4"/>
      <c r="N955" s="7"/>
      <c r="O955" s="4"/>
      <c r="R955" s="4"/>
      <c r="S955" s="4"/>
      <c r="T955" s="4"/>
      <c r="U955" s="4"/>
      <c r="V955" s="4"/>
      <c r="W955" s="4"/>
      <c r="X955" s="4"/>
      <c r="Y955" s="4"/>
      <c r="Z955" s="4"/>
      <c r="AA955" s="4"/>
      <c r="AB955" s="4"/>
    </row>
    <row r="956" spans="1:28" x14ac:dyDescent="0.15">
      <c r="A956" s="4"/>
      <c r="B956" s="4"/>
      <c r="C956" s="4"/>
      <c r="D956" s="4"/>
      <c r="E956" s="19"/>
      <c r="F956" s="19"/>
      <c r="G956" s="4"/>
      <c r="H956" s="4"/>
      <c r="I956" s="4"/>
      <c r="J956" s="4"/>
      <c r="K956" s="4"/>
      <c r="L956" s="4"/>
      <c r="M956" s="4"/>
      <c r="N956" s="7"/>
      <c r="O956" s="4"/>
      <c r="R956" s="4"/>
      <c r="S956" s="4"/>
      <c r="T956" s="4"/>
      <c r="U956" s="4"/>
      <c r="V956" s="4"/>
      <c r="W956" s="4"/>
      <c r="X956" s="4"/>
      <c r="Y956" s="4"/>
      <c r="Z956" s="4"/>
      <c r="AA956" s="4"/>
      <c r="AB956" s="4"/>
    </row>
    <row r="957" spans="1:28" x14ac:dyDescent="0.15">
      <c r="A957" s="4"/>
      <c r="B957" s="4"/>
      <c r="C957" s="4"/>
      <c r="D957" s="4"/>
      <c r="E957" s="19"/>
      <c r="F957" s="19"/>
      <c r="G957" s="4"/>
      <c r="H957" s="4"/>
      <c r="I957" s="4"/>
      <c r="J957" s="4"/>
      <c r="K957" s="4"/>
      <c r="L957" s="4"/>
      <c r="M957" s="4"/>
      <c r="N957" s="7"/>
      <c r="O957" s="4"/>
      <c r="R957" s="4"/>
      <c r="S957" s="4"/>
      <c r="T957" s="4"/>
      <c r="U957" s="4"/>
      <c r="V957" s="4"/>
      <c r="W957" s="4"/>
      <c r="X957" s="4"/>
      <c r="Y957" s="4"/>
      <c r="Z957" s="4"/>
      <c r="AA957" s="4"/>
      <c r="AB957" s="4"/>
    </row>
    <row r="958" spans="1:28" x14ac:dyDescent="0.15">
      <c r="A958" s="4"/>
      <c r="B958" s="4"/>
      <c r="C958" s="4"/>
      <c r="D958" s="4"/>
      <c r="E958" s="19"/>
      <c r="F958" s="19"/>
      <c r="G958" s="4"/>
      <c r="H958" s="4"/>
      <c r="I958" s="4"/>
      <c r="J958" s="4"/>
      <c r="K958" s="4"/>
      <c r="L958" s="4"/>
      <c r="M958" s="4"/>
      <c r="N958" s="7"/>
      <c r="O958" s="4"/>
      <c r="R958" s="4"/>
      <c r="S958" s="4"/>
      <c r="T958" s="4"/>
      <c r="U958" s="4"/>
      <c r="V958" s="4"/>
      <c r="W958" s="4"/>
      <c r="X958" s="4"/>
      <c r="Y958" s="4"/>
      <c r="Z958" s="4"/>
      <c r="AA958" s="4"/>
      <c r="AB958" s="4"/>
    </row>
    <row r="959" spans="1:28" x14ac:dyDescent="0.15">
      <c r="A959" s="4"/>
      <c r="B959" s="4"/>
      <c r="C959" s="4"/>
      <c r="D959" s="4"/>
      <c r="E959" s="19"/>
      <c r="F959" s="19"/>
      <c r="G959" s="4"/>
      <c r="H959" s="4"/>
      <c r="I959" s="4"/>
      <c r="J959" s="4"/>
      <c r="K959" s="4"/>
      <c r="L959" s="4"/>
      <c r="M959" s="4"/>
      <c r="N959" s="7"/>
      <c r="O959" s="4"/>
      <c r="R959" s="4"/>
      <c r="S959" s="4"/>
      <c r="T959" s="4"/>
      <c r="U959" s="4"/>
      <c r="V959" s="4"/>
      <c r="W959" s="4"/>
      <c r="X959" s="4"/>
      <c r="Y959" s="4"/>
      <c r="Z959" s="4"/>
      <c r="AA959" s="4"/>
      <c r="AB959" s="4"/>
    </row>
    <row r="960" spans="1:28" x14ac:dyDescent="0.15">
      <c r="A960" s="4"/>
      <c r="B960" s="4"/>
      <c r="C960" s="4"/>
      <c r="D960" s="4"/>
      <c r="E960" s="19"/>
      <c r="F960" s="19"/>
      <c r="G960" s="4"/>
      <c r="H960" s="4"/>
      <c r="I960" s="4"/>
      <c r="J960" s="4"/>
      <c r="K960" s="4"/>
      <c r="L960" s="4"/>
      <c r="M960" s="4"/>
      <c r="N960" s="7"/>
      <c r="O960" s="4"/>
      <c r="R960" s="4"/>
      <c r="S960" s="4"/>
      <c r="T960" s="4"/>
      <c r="U960" s="4"/>
      <c r="V960" s="4"/>
      <c r="W960" s="4"/>
      <c r="X960" s="4"/>
      <c r="Y960" s="4"/>
      <c r="Z960" s="4"/>
      <c r="AA960" s="4"/>
      <c r="AB960" s="4"/>
    </row>
    <row r="961" spans="1:28" x14ac:dyDescent="0.15">
      <c r="A961" s="4"/>
      <c r="B961" s="4"/>
      <c r="C961" s="4"/>
      <c r="D961" s="4"/>
      <c r="E961" s="19"/>
      <c r="F961" s="19"/>
      <c r="G961" s="4"/>
      <c r="H961" s="4"/>
      <c r="I961" s="4"/>
      <c r="J961" s="4"/>
      <c r="K961" s="4"/>
      <c r="L961" s="4"/>
      <c r="M961" s="4"/>
      <c r="N961" s="7"/>
      <c r="O961" s="4"/>
      <c r="R961" s="4"/>
      <c r="S961" s="4"/>
      <c r="T961" s="4"/>
      <c r="U961" s="4"/>
      <c r="V961" s="4"/>
      <c r="W961" s="4"/>
      <c r="X961" s="4"/>
      <c r="Y961" s="4"/>
      <c r="Z961" s="4"/>
      <c r="AA961" s="4"/>
      <c r="AB961" s="4"/>
    </row>
    <row r="962" spans="1:28" x14ac:dyDescent="0.15">
      <c r="A962" s="4"/>
      <c r="B962" s="4"/>
      <c r="C962" s="4"/>
      <c r="D962" s="4"/>
      <c r="E962" s="19"/>
      <c r="F962" s="19"/>
      <c r="G962" s="4"/>
      <c r="H962" s="4"/>
      <c r="I962" s="4"/>
      <c r="J962" s="4"/>
      <c r="K962" s="4"/>
      <c r="L962" s="4"/>
      <c r="M962" s="4"/>
      <c r="N962" s="7"/>
      <c r="O962" s="4"/>
      <c r="R962" s="4"/>
      <c r="S962" s="4"/>
      <c r="T962" s="4"/>
      <c r="U962" s="4"/>
      <c r="V962" s="4"/>
      <c r="W962" s="4"/>
      <c r="X962" s="4"/>
      <c r="Y962" s="4"/>
      <c r="Z962" s="4"/>
      <c r="AA962" s="4"/>
      <c r="AB962" s="4"/>
    </row>
    <row r="963" spans="1:28" x14ac:dyDescent="0.15">
      <c r="A963" s="4"/>
      <c r="B963" s="4"/>
      <c r="C963" s="4"/>
      <c r="D963" s="4"/>
      <c r="E963" s="19"/>
      <c r="F963" s="19"/>
      <c r="G963" s="4"/>
      <c r="H963" s="4"/>
      <c r="I963" s="4"/>
      <c r="J963" s="4"/>
      <c r="K963" s="4"/>
      <c r="L963" s="4"/>
      <c r="M963" s="4"/>
      <c r="N963" s="7"/>
      <c r="O963" s="4"/>
      <c r="R963" s="4"/>
      <c r="S963" s="4"/>
      <c r="T963" s="4"/>
      <c r="U963" s="4"/>
      <c r="V963" s="4"/>
      <c r="W963" s="4"/>
      <c r="X963" s="4"/>
      <c r="Y963" s="4"/>
      <c r="Z963" s="4"/>
      <c r="AA963" s="4"/>
      <c r="AB963" s="4"/>
    </row>
    <row r="964" spans="1:28" x14ac:dyDescent="0.15">
      <c r="A964" s="4"/>
      <c r="B964" s="4"/>
      <c r="C964" s="4"/>
      <c r="D964" s="4"/>
      <c r="E964" s="19"/>
      <c r="F964" s="19"/>
      <c r="G964" s="4"/>
      <c r="H964" s="4"/>
      <c r="I964" s="4"/>
      <c r="J964" s="4"/>
      <c r="K964" s="4"/>
      <c r="L964" s="4"/>
      <c r="M964" s="4"/>
      <c r="N964" s="7"/>
      <c r="O964" s="4"/>
      <c r="R964" s="4"/>
      <c r="S964" s="4"/>
      <c r="T964" s="4"/>
      <c r="U964" s="4"/>
      <c r="V964" s="4"/>
      <c r="W964" s="4"/>
      <c r="X964" s="4"/>
      <c r="Y964" s="4"/>
      <c r="Z964" s="4"/>
      <c r="AA964" s="4"/>
      <c r="AB964" s="4"/>
    </row>
    <row r="965" spans="1:28" x14ac:dyDescent="0.15">
      <c r="A965" s="4"/>
      <c r="B965" s="4"/>
      <c r="C965" s="4"/>
      <c r="D965" s="4"/>
      <c r="E965" s="19"/>
      <c r="F965" s="19"/>
      <c r="G965" s="4"/>
      <c r="H965" s="4"/>
      <c r="I965" s="4"/>
      <c r="J965" s="4"/>
      <c r="K965" s="4"/>
      <c r="L965" s="4"/>
      <c r="M965" s="4"/>
      <c r="N965" s="7"/>
      <c r="O965" s="4"/>
      <c r="R965" s="4"/>
      <c r="S965" s="4"/>
      <c r="T965" s="4"/>
      <c r="U965" s="4"/>
      <c r="V965" s="4"/>
      <c r="W965" s="4"/>
      <c r="X965" s="4"/>
      <c r="Y965" s="4"/>
      <c r="Z965" s="4"/>
      <c r="AA965" s="4"/>
      <c r="AB965" s="4"/>
    </row>
    <row r="966" spans="1:28" x14ac:dyDescent="0.15">
      <c r="A966" s="4"/>
      <c r="B966" s="4"/>
      <c r="C966" s="4"/>
      <c r="D966" s="4"/>
      <c r="E966" s="19"/>
      <c r="F966" s="19"/>
      <c r="G966" s="4"/>
      <c r="H966" s="4"/>
      <c r="I966" s="4"/>
      <c r="J966" s="4"/>
      <c r="K966" s="4"/>
      <c r="L966" s="4"/>
      <c r="M966" s="4"/>
      <c r="N966" s="7"/>
      <c r="O966" s="4"/>
      <c r="R966" s="4"/>
      <c r="S966" s="4"/>
      <c r="T966" s="4"/>
      <c r="U966" s="4"/>
      <c r="V966" s="4"/>
      <c r="W966" s="4"/>
      <c r="X966" s="4"/>
      <c r="Y966" s="4"/>
      <c r="Z966" s="4"/>
      <c r="AA966" s="4"/>
      <c r="AB966" s="4"/>
    </row>
    <row r="967" spans="1:28" x14ac:dyDescent="0.15">
      <c r="A967" s="4"/>
      <c r="B967" s="4"/>
      <c r="C967" s="4"/>
      <c r="D967" s="4"/>
      <c r="E967" s="19"/>
      <c r="F967" s="19"/>
      <c r="G967" s="4"/>
      <c r="H967" s="4"/>
      <c r="I967" s="4"/>
      <c r="J967" s="4"/>
      <c r="K967" s="4"/>
      <c r="L967" s="4"/>
      <c r="M967" s="4"/>
      <c r="N967" s="7"/>
      <c r="O967" s="4"/>
      <c r="R967" s="4"/>
      <c r="S967" s="4"/>
      <c r="T967" s="4"/>
      <c r="U967" s="4"/>
      <c r="V967" s="4"/>
      <c r="W967" s="4"/>
      <c r="X967" s="4"/>
      <c r="Y967" s="4"/>
      <c r="Z967" s="4"/>
      <c r="AA967" s="4"/>
      <c r="AB967" s="4"/>
    </row>
    <row r="968" spans="1:28" x14ac:dyDescent="0.15">
      <c r="A968" s="4"/>
      <c r="B968" s="4"/>
      <c r="C968" s="4"/>
      <c r="D968" s="4"/>
      <c r="E968" s="19"/>
      <c r="F968" s="19"/>
      <c r="G968" s="4"/>
      <c r="H968" s="4"/>
      <c r="I968" s="4"/>
      <c r="J968" s="4"/>
      <c r="K968" s="4"/>
      <c r="L968" s="4"/>
      <c r="M968" s="4"/>
      <c r="N968" s="7"/>
      <c r="O968" s="4"/>
      <c r="R968" s="4"/>
      <c r="S968" s="4"/>
      <c r="T968" s="4"/>
      <c r="U968" s="4"/>
      <c r="V968" s="4"/>
      <c r="W968" s="4"/>
      <c r="X968" s="4"/>
      <c r="Y968" s="4"/>
      <c r="Z968" s="4"/>
      <c r="AA968" s="4"/>
      <c r="AB968" s="4"/>
    </row>
    <row r="969" spans="1:28" x14ac:dyDescent="0.15">
      <c r="A969" s="4"/>
      <c r="B969" s="4"/>
      <c r="C969" s="4"/>
      <c r="D969" s="4"/>
      <c r="E969" s="19"/>
      <c r="F969" s="19"/>
      <c r="G969" s="4"/>
      <c r="H969" s="4"/>
      <c r="I969" s="4"/>
      <c r="J969" s="4"/>
      <c r="K969" s="4"/>
      <c r="L969" s="4"/>
      <c r="M969" s="4"/>
      <c r="N969" s="7"/>
      <c r="O969" s="4"/>
      <c r="R969" s="4"/>
      <c r="S969" s="4"/>
      <c r="T969" s="4"/>
      <c r="U969" s="4"/>
      <c r="V969" s="4"/>
      <c r="W969" s="4"/>
      <c r="X969" s="4"/>
      <c r="Y969" s="4"/>
      <c r="Z969" s="4"/>
      <c r="AA969" s="4"/>
      <c r="AB969" s="4"/>
    </row>
    <row r="970" spans="1:28" x14ac:dyDescent="0.15">
      <c r="A970" s="4"/>
      <c r="B970" s="4"/>
      <c r="C970" s="4"/>
      <c r="D970" s="4"/>
      <c r="E970" s="19"/>
      <c r="F970" s="19"/>
      <c r="G970" s="4"/>
      <c r="H970" s="4"/>
      <c r="I970" s="4"/>
      <c r="J970" s="4"/>
      <c r="K970" s="4"/>
      <c r="L970" s="4"/>
      <c r="M970" s="4"/>
      <c r="N970" s="7"/>
      <c r="O970" s="4"/>
      <c r="R970" s="4"/>
      <c r="S970" s="4"/>
      <c r="T970" s="4"/>
      <c r="U970" s="4"/>
      <c r="V970" s="4"/>
      <c r="W970" s="4"/>
      <c r="X970" s="4"/>
      <c r="Y970" s="4"/>
      <c r="Z970" s="4"/>
      <c r="AA970" s="4"/>
      <c r="AB970" s="4"/>
    </row>
    <row r="971" spans="1:28" x14ac:dyDescent="0.15">
      <c r="A971" s="4"/>
      <c r="B971" s="4"/>
      <c r="C971" s="4"/>
      <c r="D971" s="4"/>
      <c r="E971" s="19"/>
      <c r="F971" s="19"/>
      <c r="G971" s="4"/>
      <c r="H971" s="4"/>
      <c r="I971" s="4"/>
      <c r="J971" s="4"/>
      <c r="K971" s="4"/>
      <c r="L971" s="4"/>
      <c r="M971" s="4"/>
      <c r="N971" s="7"/>
      <c r="O971" s="4"/>
      <c r="R971" s="4"/>
      <c r="S971" s="4"/>
      <c r="T971" s="4"/>
      <c r="U971" s="4"/>
      <c r="V971" s="4"/>
      <c r="W971" s="4"/>
      <c r="X971" s="4"/>
      <c r="Y971" s="4"/>
      <c r="Z971" s="4"/>
      <c r="AA971" s="4"/>
      <c r="AB971" s="4"/>
    </row>
    <row r="972" spans="1:28" x14ac:dyDescent="0.15">
      <c r="A972" s="4"/>
      <c r="B972" s="4"/>
      <c r="C972" s="4"/>
      <c r="D972" s="4"/>
      <c r="E972" s="19"/>
      <c r="F972" s="19"/>
      <c r="G972" s="4"/>
      <c r="H972" s="4"/>
      <c r="I972" s="4"/>
      <c r="J972" s="4"/>
      <c r="K972" s="4"/>
      <c r="L972" s="4"/>
      <c r="M972" s="4"/>
      <c r="N972" s="7"/>
      <c r="O972" s="4"/>
      <c r="R972" s="4"/>
      <c r="S972" s="4"/>
      <c r="T972" s="4"/>
      <c r="U972" s="4"/>
      <c r="V972" s="4"/>
      <c r="W972" s="4"/>
      <c r="X972" s="4"/>
      <c r="Y972" s="4"/>
      <c r="Z972" s="4"/>
      <c r="AA972" s="4"/>
      <c r="AB972" s="4"/>
    </row>
    <row r="973" spans="1:28" x14ac:dyDescent="0.15">
      <c r="A973" s="4"/>
      <c r="B973" s="4"/>
      <c r="C973" s="4"/>
      <c r="D973" s="4"/>
      <c r="E973" s="19"/>
      <c r="F973" s="19"/>
      <c r="G973" s="4"/>
      <c r="H973" s="4"/>
      <c r="I973" s="4"/>
      <c r="J973" s="4"/>
      <c r="K973" s="4"/>
      <c r="L973" s="4"/>
      <c r="M973" s="4"/>
      <c r="N973" s="7"/>
      <c r="O973" s="4"/>
      <c r="R973" s="4"/>
      <c r="S973" s="4"/>
      <c r="T973" s="4"/>
      <c r="U973" s="4"/>
      <c r="V973" s="4"/>
      <c r="W973" s="4"/>
      <c r="X973" s="4"/>
      <c r="Y973" s="4"/>
      <c r="Z973" s="4"/>
      <c r="AA973" s="4"/>
      <c r="AB973" s="4"/>
    </row>
    <row r="974" spans="1:28" x14ac:dyDescent="0.15">
      <c r="A974" s="4"/>
      <c r="B974" s="4"/>
      <c r="C974" s="4"/>
      <c r="D974" s="4"/>
      <c r="E974" s="19"/>
      <c r="F974" s="19"/>
      <c r="G974" s="4"/>
      <c r="H974" s="4"/>
      <c r="I974" s="4"/>
      <c r="J974" s="4"/>
      <c r="K974" s="4"/>
      <c r="L974" s="4"/>
      <c r="M974" s="4"/>
      <c r="N974" s="7"/>
      <c r="O974" s="4"/>
      <c r="R974" s="4"/>
      <c r="S974" s="4"/>
      <c r="T974" s="4"/>
      <c r="U974" s="4"/>
      <c r="V974" s="4"/>
      <c r="W974" s="4"/>
      <c r="X974" s="4"/>
      <c r="Y974" s="4"/>
      <c r="Z974" s="4"/>
      <c r="AA974" s="4"/>
      <c r="AB974" s="4"/>
    </row>
    <row r="975" spans="1:28" x14ac:dyDescent="0.15">
      <c r="A975" s="4"/>
      <c r="B975" s="4"/>
      <c r="C975" s="4"/>
      <c r="D975" s="4"/>
      <c r="E975" s="19"/>
      <c r="F975" s="19"/>
      <c r="G975" s="4"/>
      <c r="H975" s="4"/>
      <c r="I975" s="4"/>
      <c r="J975" s="4"/>
      <c r="K975" s="4"/>
      <c r="L975" s="4"/>
      <c r="M975" s="4"/>
      <c r="N975" s="7"/>
      <c r="O975" s="4"/>
      <c r="R975" s="4"/>
      <c r="S975" s="4"/>
      <c r="T975" s="4"/>
      <c r="U975" s="4"/>
      <c r="V975" s="4"/>
      <c r="W975" s="4"/>
      <c r="X975" s="4"/>
      <c r="Y975" s="4"/>
      <c r="Z975" s="4"/>
      <c r="AA975" s="4"/>
      <c r="AB975" s="4"/>
    </row>
    <row r="976" spans="1:28" x14ac:dyDescent="0.15">
      <c r="A976" s="4"/>
      <c r="B976" s="4"/>
      <c r="C976" s="4"/>
      <c r="D976" s="4"/>
      <c r="E976" s="19"/>
      <c r="F976" s="19"/>
      <c r="G976" s="4"/>
      <c r="H976" s="4"/>
      <c r="I976" s="4"/>
      <c r="J976" s="4"/>
      <c r="K976" s="4"/>
      <c r="L976" s="4"/>
      <c r="M976" s="4"/>
      <c r="N976" s="7"/>
      <c r="O976" s="4"/>
      <c r="R976" s="4"/>
      <c r="S976" s="4"/>
      <c r="T976" s="4"/>
      <c r="U976" s="4"/>
      <c r="V976" s="4"/>
      <c r="W976" s="4"/>
      <c r="X976" s="4"/>
      <c r="Y976" s="4"/>
      <c r="Z976" s="4"/>
      <c r="AA976" s="4"/>
      <c r="AB976" s="4"/>
    </row>
    <row r="977" spans="1:28" x14ac:dyDescent="0.15">
      <c r="A977" s="4"/>
      <c r="B977" s="4"/>
      <c r="C977" s="4"/>
      <c r="D977" s="4"/>
      <c r="E977" s="19"/>
      <c r="F977" s="19"/>
      <c r="G977" s="4"/>
      <c r="H977" s="4"/>
      <c r="I977" s="4"/>
      <c r="J977" s="4"/>
      <c r="K977" s="4"/>
      <c r="L977" s="4"/>
      <c r="M977" s="4"/>
      <c r="N977" s="7"/>
      <c r="O977" s="4"/>
      <c r="R977" s="4"/>
      <c r="S977" s="4"/>
      <c r="T977" s="4"/>
      <c r="U977" s="4"/>
      <c r="V977" s="4"/>
      <c r="W977" s="4"/>
      <c r="X977" s="4"/>
      <c r="Y977" s="4"/>
      <c r="Z977" s="4"/>
      <c r="AA977" s="4"/>
      <c r="AB977" s="4"/>
    </row>
    <row r="978" spans="1:28" x14ac:dyDescent="0.15">
      <c r="A978" s="4"/>
      <c r="B978" s="4"/>
      <c r="C978" s="4"/>
      <c r="D978" s="4"/>
      <c r="E978" s="19"/>
      <c r="F978" s="19"/>
      <c r="G978" s="4"/>
      <c r="H978" s="4"/>
      <c r="I978" s="4"/>
      <c r="J978" s="4"/>
      <c r="K978" s="4"/>
      <c r="L978" s="4"/>
      <c r="M978" s="4"/>
      <c r="N978" s="7"/>
      <c r="O978" s="4"/>
      <c r="R978" s="4"/>
      <c r="S978" s="4"/>
      <c r="T978" s="4"/>
      <c r="U978" s="4"/>
      <c r="V978" s="4"/>
      <c r="W978" s="4"/>
      <c r="X978" s="4"/>
      <c r="Y978" s="4"/>
      <c r="Z978" s="4"/>
      <c r="AA978" s="4"/>
      <c r="AB978" s="4"/>
    </row>
    <row r="979" spans="1:28" x14ac:dyDescent="0.15">
      <c r="A979" s="4"/>
      <c r="B979" s="4"/>
      <c r="C979" s="4"/>
      <c r="D979" s="4"/>
      <c r="E979" s="19"/>
      <c r="F979" s="19"/>
      <c r="G979" s="4"/>
      <c r="H979" s="4"/>
      <c r="I979" s="4"/>
      <c r="J979" s="4"/>
      <c r="K979" s="4"/>
      <c r="L979" s="4"/>
      <c r="M979" s="4"/>
      <c r="N979" s="7"/>
      <c r="O979" s="4"/>
      <c r="R979" s="4"/>
      <c r="S979" s="4"/>
      <c r="T979" s="4"/>
      <c r="U979" s="4"/>
      <c r="V979" s="4"/>
      <c r="W979" s="4"/>
      <c r="X979" s="4"/>
      <c r="Y979" s="4"/>
      <c r="Z979" s="4"/>
      <c r="AA979" s="4"/>
      <c r="AB979" s="4"/>
    </row>
    <row r="980" spans="1:28" x14ac:dyDescent="0.15">
      <c r="A980" s="4"/>
      <c r="B980" s="4"/>
      <c r="C980" s="4"/>
      <c r="D980" s="4"/>
      <c r="E980" s="19"/>
      <c r="F980" s="19"/>
      <c r="G980" s="4"/>
      <c r="H980" s="4"/>
      <c r="I980" s="4"/>
      <c r="J980" s="4"/>
      <c r="K980" s="4"/>
      <c r="L980" s="4"/>
      <c r="M980" s="4"/>
      <c r="N980" s="7"/>
      <c r="O980" s="4"/>
      <c r="R980" s="4"/>
      <c r="S980" s="4"/>
      <c r="T980" s="4"/>
      <c r="U980" s="4"/>
      <c r="V980" s="4"/>
      <c r="W980" s="4"/>
      <c r="X980" s="4"/>
      <c r="Y980" s="4"/>
      <c r="Z980" s="4"/>
      <c r="AA980" s="4"/>
      <c r="AB980" s="4"/>
    </row>
    <row r="981" spans="1:28" x14ac:dyDescent="0.15">
      <c r="A981" s="4"/>
      <c r="B981" s="4"/>
      <c r="C981" s="4"/>
      <c r="D981" s="4"/>
      <c r="E981" s="19"/>
      <c r="F981" s="19"/>
      <c r="G981" s="4"/>
      <c r="H981" s="4"/>
      <c r="I981" s="4"/>
      <c r="J981" s="4"/>
      <c r="K981" s="4"/>
      <c r="L981" s="4"/>
      <c r="M981" s="4"/>
      <c r="N981" s="7"/>
      <c r="O981" s="4"/>
      <c r="R981" s="4"/>
      <c r="S981" s="4"/>
      <c r="T981" s="4"/>
      <c r="U981" s="4"/>
      <c r="V981" s="4"/>
      <c r="W981" s="4"/>
      <c r="X981" s="4"/>
      <c r="Y981" s="4"/>
      <c r="Z981" s="4"/>
      <c r="AA981" s="4"/>
      <c r="AB981" s="4"/>
    </row>
    <row r="982" spans="1:28" x14ac:dyDescent="0.15">
      <c r="A982" s="4"/>
      <c r="B982" s="4"/>
      <c r="C982" s="4"/>
      <c r="D982" s="4"/>
      <c r="E982" s="19"/>
      <c r="F982" s="19"/>
      <c r="G982" s="4"/>
      <c r="H982" s="4"/>
      <c r="I982" s="4"/>
      <c r="J982" s="4"/>
      <c r="K982" s="4"/>
      <c r="L982" s="4"/>
      <c r="M982" s="4"/>
      <c r="N982" s="7"/>
      <c r="O982" s="4"/>
      <c r="R982" s="4"/>
      <c r="S982" s="4"/>
      <c r="T982" s="4"/>
      <c r="U982" s="4"/>
      <c r="V982" s="4"/>
      <c r="W982" s="4"/>
      <c r="X982" s="4"/>
      <c r="Y982" s="4"/>
      <c r="Z982" s="4"/>
      <c r="AA982" s="4"/>
      <c r="AB982" s="4"/>
    </row>
    <row r="983" spans="1:28" x14ac:dyDescent="0.15">
      <c r="A983" s="4"/>
      <c r="B983" s="4"/>
      <c r="C983" s="4"/>
      <c r="D983" s="4"/>
      <c r="E983" s="19"/>
      <c r="F983" s="19"/>
      <c r="G983" s="4"/>
      <c r="H983" s="4"/>
      <c r="I983" s="4"/>
      <c r="J983" s="4"/>
      <c r="K983" s="4"/>
      <c r="L983" s="4"/>
      <c r="M983" s="4"/>
      <c r="N983" s="7"/>
      <c r="O983" s="4"/>
      <c r="R983" s="4"/>
      <c r="S983" s="4"/>
      <c r="T983" s="4"/>
      <c r="U983" s="4"/>
      <c r="V983" s="4"/>
      <c r="W983" s="4"/>
      <c r="X983" s="4"/>
      <c r="Y983" s="4"/>
      <c r="Z983" s="4"/>
      <c r="AA983" s="4"/>
      <c r="AB983" s="4"/>
    </row>
    <row r="984" spans="1:28" x14ac:dyDescent="0.15">
      <c r="A984" s="4"/>
      <c r="B984" s="4"/>
      <c r="C984" s="4"/>
      <c r="D984" s="4"/>
      <c r="E984" s="19"/>
      <c r="F984" s="19"/>
      <c r="G984" s="4"/>
      <c r="H984" s="4"/>
      <c r="I984" s="4"/>
      <c r="J984" s="4"/>
      <c r="K984" s="4"/>
      <c r="L984" s="4"/>
      <c r="M984" s="4"/>
      <c r="N984" s="7"/>
      <c r="O984" s="4"/>
      <c r="R984" s="4"/>
      <c r="S984" s="4"/>
      <c r="T984" s="4"/>
      <c r="U984" s="4"/>
      <c r="V984" s="4"/>
      <c r="W984" s="4"/>
      <c r="X984" s="4"/>
      <c r="Y984" s="4"/>
      <c r="Z984" s="4"/>
      <c r="AA984" s="4"/>
      <c r="AB984" s="4"/>
    </row>
    <row r="985" spans="1:28" x14ac:dyDescent="0.15">
      <c r="A985" s="4"/>
      <c r="B985" s="4"/>
      <c r="C985" s="4"/>
      <c r="D985" s="4"/>
      <c r="E985" s="19"/>
      <c r="F985" s="19"/>
      <c r="G985" s="4"/>
      <c r="H985" s="4"/>
      <c r="I985" s="4"/>
      <c r="J985" s="4"/>
      <c r="K985" s="4"/>
      <c r="L985" s="4"/>
      <c r="M985" s="4"/>
      <c r="N985" s="7"/>
      <c r="O985" s="4"/>
      <c r="R985" s="4"/>
      <c r="S985" s="4"/>
      <c r="T985" s="4"/>
      <c r="U985" s="4"/>
      <c r="V985" s="4"/>
      <c r="W985" s="4"/>
      <c r="X985" s="4"/>
      <c r="Y985" s="4"/>
      <c r="Z985" s="4"/>
      <c r="AA985" s="4"/>
      <c r="AB985" s="4"/>
    </row>
    <row r="986" spans="1:28" x14ac:dyDescent="0.15">
      <c r="A986" s="4"/>
      <c r="B986" s="4"/>
      <c r="C986" s="4"/>
      <c r="D986" s="4"/>
      <c r="E986" s="19"/>
      <c r="F986" s="19"/>
      <c r="G986" s="4"/>
      <c r="H986" s="4"/>
      <c r="I986" s="4"/>
      <c r="J986" s="4"/>
      <c r="K986" s="4"/>
      <c r="L986" s="4"/>
      <c r="M986" s="4"/>
      <c r="N986" s="7"/>
      <c r="O986" s="4"/>
      <c r="R986" s="4"/>
      <c r="S986" s="4"/>
      <c r="T986" s="4"/>
      <c r="U986" s="4"/>
      <c r="V986" s="4"/>
      <c r="W986" s="4"/>
      <c r="X986" s="4"/>
      <c r="Y986" s="4"/>
      <c r="Z986" s="4"/>
      <c r="AA986" s="4"/>
      <c r="AB986" s="4"/>
    </row>
    <row r="987" spans="1:28" x14ac:dyDescent="0.15">
      <c r="A987" s="4"/>
      <c r="B987" s="4"/>
      <c r="C987" s="4"/>
      <c r="D987" s="4"/>
      <c r="E987" s="19"/>
      <c r="F987" s="19"/>
      <c r="G987" s="4"/>
      <c r="H987" s="4"/>
      <c r="I987" s="4"/>
      <c r="J987" s="4"/>
      <c r="K987" s="4"/>
      <c r="L987" s="4"/>
      <c r="M987" s="4"/>
      <c r="N987" s="7"/>
      <c r="O987" s="4"/>
      <c r="R987" s="4"/>
      <c r="S987" s="4"/>
      <c r="T987" s="4"/>
      <c r="U987" s="4"/>
      <c r="V987" s="4"/>
      <c r="W987" s="4"/>
      <c r="X987" s="4"/>
      <c r="Y987" s="4"/>
      <c r="Z987" s="4"/>
      <c r="AA987" s="4"/>
      <c r="AB987" s="4"/>
    </row>
    <row r="988" spans="1:28" x14ac:dyDescent="0.15">
      <c r="A988" s="4"/>
      <c r="B988" s="4"/>
      <c r="C988" s="4"/>
      <c r="D988" s="4"/>
      <c r="E988" s="19"/>
      <c r="F988" s="19"/>
      <c r="G988" s="4"/>
      <c r="H988" s="4"/>
      <c r="I988" s="4"/>
      <c r="J988" s="4"/>
      <c r="K988" s="4"/>
      <c r="L988" s="4"/>
      <c r="M988" s="4"/>
      <c r="N988" s="7"/>
      <c r="O988" s="4"/>
      <c r="R988" s="4"/>
      <c r="S988" s="4"/>
      <c r="T988" s="4"/>
      <c r="U988" s="4"/>
      <c r="V988" s="4"/>
      <c r="W988" s="4"/>
      <c r="X988" s="4"/>
      <c r="Y988" s="4"/>
      <c r="Z988" s="4"/>
      <c r="AA988" s="4"/>
      <c r="AB988" s="4"/>
    </row>
    <row r="989" spans="1:28" x14ac:dyDescent="0.15">
      <c r="A989" s="4"/>
      <c r="B989" s="4"/>
      <c r="C989" s="4"/>
      <c r="D989" s="4"/>
      <c r="E989" s="19"/>
      <c r="F989" s="19"/>
      <c r="G989" s="4"/>
      <c r="H989" s="4"/>
      <c r="I989" s="4"/>
      <c r="J989" s="4"/>
      <c r="K989" s="4"/>
      <c r="L989" s="4"/>
      <c r="M989" s="4"/>
      <c r="N989" s="7"/>
      <c r="O989" s="4"/>
      <c r="R989" s="4"/>
      <c r="S989" s="4"/>
      <c r="T989" s="4"/>
      <c r="U989" s="4"/>
      <c r="V989" s="4"/>
      <c r="W989" s="4"/>
      <c r="X989" s="4"/>
      <c r="Y989" s="4"/>
      <c r="Z989" s="4"/>
      <c r="AA989" s="4"/>
      <c r="AB989" s="4"/>
    </row>
    <row r="990" spans="1:28" x14ac:dyDescent="0.15">
      <c r="A990" s="4"/>
      <c r="B990" s="4"/>
      <c r="C990" s="4"/>
      <c r="D990" s="4"/>
      <c r="E990" s="19"/>
      <c r="F990" s="19"/>
      <c r="G990" s="4"/>
      <c r="H990" s="4"/>
      <c r="I990" s="4"/>
      <c r="J990" s="4"/>
      <c r="K990" s="4"/>
      <c r="L990" s="4"/>
      <c r="M990" s="4"/>
      <c r="N990" s="7"/>
      <c r="O990" s="4"/>
      <c r="R990" s="4"/>
      <c r="S990" s="4"/>
      <c r="T990" s="4"/>
      <c r="U990" s="4"/>
      <c r="V990" s="4"/>
      <c r="W990" s="4"/>
      <c r="X990" s="4"/>
      <c r="Y990" s="4"/>
      <c r="Z990" s="4"/>
      <c r="AA990" s="4"/>
      <c r="AB990" s="4"/>
    </row>
    <row r="991" spans="1:28" x14ac:dyDescent="0.15">
      <c r="A991" s="4"/>
      <c r="B991" s="4"/>
      <c r="C991" s="4"/>
      <c r="D991" s="4"/>
      <c r="E991" s="19"/>
      <c r="F991" s="19"/>
      <c r="G991" s="4"/>
      <c r="H991" s="4"/>
      <c r="I991" s="4"/>
      <c r="J991" s="4"/>
      <c r="K991" s="4"/>
      <c r="L991" s="4"/>
      <c r="M991" s="4"/>
      <c r="N991" s="7"/>
      <c r="O991" s="4"/>
      <c r="R991" s="4"/>
      <c r="S991" s="4"/>
      <c r="T991" s="4"/>
      <c r="U991" s="4"/>
      <c r="V991" s="4"/>
      <c r="W991" s="4"/>
      <c r="X991" s="4"/>
      <c r="Y991" s="4"/>
      <c r="Z991" s="4"/>
      <c r="AA991" s="4"/>
      <c r="AB991" s="4"/>
    </row>
    <row r="992" spans="1:28" x14ac:dyDescent="0.15">
      <c r="A992" s="4"/>
      <c r="B992" s="4"/>
      <c r="C992" s="4"/>
      <c r="D992" s="4"/>
      <c r="E992" s="19"/>
      <c r="F992" s="19"/>
      <c r="G992" s="4"/>
      <c r="H992" s="4"/>
      <c r="I992" s="4"/>
      <c r="J992" s="4"/>
      <c r="K992" s="4"/>
      <c r="L992" s="4"/>
      <c r="M992" s="4"/>
      <c r="N992" s="7"/>
      <c r="O992" s="4"/>
      <c r="R992" s="4"/>
      <c r="S992" s="4"/>
      <c r="T992" s="4"/>
      <c r="U992" s="4"/>
      <c r="V992" s="4"/>
      <c r="W992" s="4"/>
      <c r="X992" s="4"/>
      <c r="Y992" s="4"/>
      <c r="Z992" s="4"/>
      <c r="AA992" s="4"/>
      <c r="AB992" s="4"/>
    </row>
    <row r="993" spans="1:28" x14ac:dyDescent="0.15">
      <c r="A993" s="4"/>
      <c r="B993" s="4"/>
      <c r="C993" s="4"/>
      <c r="D993" s="4"/>
      <c r="E993" s="19"/>
      <c r="F993" s="19"/>
      <c r="G993" s="4"/>
      <c r="H993" s="4"/>
      <c r="I993" s="4"/>
      <c r="J993" s="4"/>
      <c r="K993" s="4"/>
      <c r="L993" s="4"/>
      <c r="M993" s="4"/>
      <c r="N993" s="7"/>
      <c r="O993" s="4"/>
      <c r="R993" s="4"/>
      <c r="S993" s="4"/>
      <c r="T993" s="4"/>
      <c r="U993" s="4"/>
      <c r="V993" s="4"/>
      <c r="W993" s="4"/>
      <c r="X993" s="4"/>
      <c r="Y993" s="4"/>
      <c r="Z993" s="4"/>
      <c r="AA993" s="4"/>
      <c r="AB993" s="4"/>
    </row>
    <row r="994" spans="1:28" x14ac:dyDescent="0.15">
      <c r="A994" s="4"/>
      <c r="B994" s="4"/>
      <c r="C994" s="4"/>
      <c r="D994" s="4"/>
      <c r="E994" s="19"/>
      <c r="F994" s="19"/>
      <c r="G994" s="4"/>
      <c r="H994" s="4"/>
      <c r="I994" s="4"/>
      <c r="J994" s="4"/>
      <c r="K994" s="4"/>
      <c r="L994" s="4"/>
      <c r="M994" s="4"/>
      <c r="N994" s="7"/>
      <c r="O994" s="4"/>
      <c r="R994" s="4"/>
      <c r="S994" s="4"/>
      <c r="T994" s="4"/>
      <c r="U994" s="4"/>
      <c r="V994" s="4"/>
      <c r="W994" s="4"/>
      <c r="X994" s="4"/>
      <c r="Y994" s="4"/>
      <c r="Z994" s="4"/>
      <c r="AA994" s="4"/>
      <c r="AB994" s="4"/>
    </row>
    <row r="995" spans="1:28" x14ac:dyDescent="0.15">
      <c r="A995" s="4"/>
      <c r="B995" s="4"/>
      <c r="C995" s="4"/>
      <c r="D995" s="4"/>
      <c r="E995" s="19"/>
      <c r="F995" s="19"/>
      <c r="G995" s="4"/>
      <c r="H995" s="4"/>
      <c r="I995" s="4"/>
      <c r="J995" s="4"/>
      <c r="K995" s="4"/>
      <c r="L995" s="4"/>
      <c r="M995" s="4"/>
      <c r="N995" s="7"/>
      <c r="O995" s="4"/>
      <c r="R995" s="4"/>
      <c r="S995" s="4"/>
      <c r="T995" s="4"/>
      <c r="U995" s="4"/>
      <c r="V995" s="4"/>
      <c r="W995" s="4"/>
      <c r="X995" s="4"/>
      <c r="Y995" s="4"/>
      <c r="Z995" s="4"/>
      <c r="AA995" s="4"/>
      <c r="AB995" s="4"/>
    </row>
    <row r="996" spans="1:28" x14ac:dyDescent="0.15">
      <c r="A996" s="4"/>
      <c r="B996" s="4"/>
      <c r="C996" s="4"/>
      <c r="D996" s="4"/>
      <c r="E996" s="19"/>
      <c r="F996" s="19"/>
      <c r="G996" s="4"/>
      <c r="H996" s="4"/>
      <c r="I996" s="4"/>
      <c r="J996" s="4"/>
      <c r="K996" s="4"/>
      <c r="L996" s="4"/>
      <c r="M996" s="4"/>
      <c r="N996" s="7"/>
      <c r="O996" s="4"/>
      <c r="R996" s="4"/>
      <c r="S996" s="4"/>
      <c r="T996" s="4"/>
      <c r="U996" s="4"/>
      <c r="V996" s="4"/>
      <c r="W996" s="4"/>
      <c r="X996" s="4"/>
      <c r="Y996" s="4"/>
      <c r="Z996" s="4"/>
      <c r="AA996" s="4"/>
      <c r="AB996" s="4"/>
    </row>
    <row r="997" spans="1:28" x14ac:dyDescent="0.15">
      <c r="A997" s="4"/>
      <c r="B997" s="4"/>
      <c r="C997" s="4"/>
      <c r="D997" s="4"/>
      <c r="E997" s="19"/>
      <c r="F997" s="19"/>
      <c r="G997" s="4"/>
      <c r="H997" s="4"/>
      <c r="I997" s="4"/>
      <c r="J997" s="4"/>
      <c r="K997" s="4"/>
      <c r="L997" s="4"/>
      <c r="M997" s="4"/>
      <c r="N997" s="7"/>
      <c r="O997" s="4"/>
      <c r="R997" s="4"/>
      <c r="S997" s="4"/>
      <c r="T997" s="4"/>
      <c r="U997" s="4"/>
      <c r="V997" s="4"/>
      <c r="W997" s="4"/>
      <c r="X997" s="4"/>
      <c r="Y997" s="4"/>
      <c r="Z997" s="4"/>
      <c r="AA997" s="4"/>
      <c r="AB997" s="4"/>
    </row>
    <row r="998" spans="1:28" x14ac:dyDescent="0.15">
      <c r="A998" s="4"/>
      <c r="B998" s="4"/>
      <c r="C998" s="4"/>
      <c r="D998" s="4"/>
      <c r="E998" s="19"/>
      <c r="F998" s="19"/>
      <c r="G998" s="4"/>
      <c r="H998" s="4"/>
      <c r="I998" s="4"/>
      <c r="J998" s="4"/>
      <c r="K998" s="4"/>
      <c r="L998" s="4"/>
      <c r="M998" s="4"/>
      <c r="N998" s="7"/>
      <c r="O998" s="4"/>
      <c r="R998" s="4"/>
      <c r="S998" s="4"/>
      <c r="T998" s="4"/>
      <c r="U998" s="4"/>
      <c r="V998" s="4"/>
      <c r="W998" s="4"/>
      <c r="X998" s="4"/>
      <c r="Y998" s="4"/>
      <c r="Z998" s="4"/>
      <c r="AA998" s="4"/>
      <c r="AB998" s="4"/>
    </row>
    <row r="999" spans="1:28" x14ac:dyDescent="0.15">
      <c r="A999" s="4"/>
      <c r="B999" s="4"/>
      <c r="C999" s="4"/>
      <c r="D999" s="4"/>
      <c r="E999" s="19"/>
      <c r="F999" s="19"/>
      <c r="G999" s="4"/>
      <c r="H999" s="4"/>
      <c r="I999" s="4"/>
      <c r="J999" s="4"/>
      <c r="K999" s="4"/>
      <c r="L999" s="4"/>
      <c r="M999" s="4"/>
      <c r="N999" s="7"/>
      <c r="O999" s="4"/>
      <c r="R999" s="4"/>
      <c r="S999" s="4"/>
      <c r="T999" s="4"/>
      <c r="U999" s="4"/>
      <c r="V999" s="4"/>
      <c r="W999" s="4"/>
      <c r="X999" s="4"/>
      <c r="Y999" s="4"/>
      <c r="Z999" s="4"/>
      <c r="AA999" s="4"/>
      <c r="AB999" s="4"/>
    </row>
    <row r="1000" spans="1:28" x14ac:dyDescent="0.15">
      <c r="A1000" s="4"/>
      <c r="B1000" s="4"/>
      <c r="C1000" s="4"/>
      <c r="D1000" s="4"/>
      <c r="E1000" s="19"/>
      <c r="F1000" s="19"/>
      <c r="G1000" s="4"/>
      <c r="H1000" s="4"/>
      <c r="I1000" s="4"/>
      <c r="J1000" s="4"/>
      <c r="K1000" s="4"/>
      <c r="L1000" s="4"/>
      <c r="M1000" s="4"/>
      <c r="N1000" s="7"/>
      <c r="O1000" s="4"/>
      <c r="R1000" s="4"/>
      <c r="S1000" s="4"/>
      <c r="T1000" s="4"/>
      <c r="U1000" s="4"/>
      <c r="V1000" s="4"/>
      <c r="W1000" s="4"/>
      <c r="X1000" s="4"/>
      <c r="Y1000" s="4"/>
      <c r="Z1000" s="4"/>
      <c r="AA1000" s="4"/>
      <c r="AB1000" s="4"/>
    </row>
  </sheetData>
  <autoFilter ref="A1:AB1000" xr:uid="{00000000-0009-0000-0000-00000D000000}"/>
  <pageMargins left="0.7" right="0.7" top="0.75" bottom="0.75" header="0.3" footer="0.3"/>
  <pageSetup paperSize="9" orientation="portrait" horizontalDpi="4294967292" verticalDpi="4294967292"/>
  <legacyDrawing r:id="rId1"/>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FF9900"/>
    <outlinePr summaryBelow="0" summaryRight="0"/>
  </sheetPr>
  <dimension ref="A1:D643"/>
  <sheetViews>
    <sheetView workbookViewId="0">
      <pane ySplit="1" topLeftCell="A2" activePane="bottomLeft" state="frozen"/>
      <selection pane="bottomLeft" sqref="A1:XFD1048576"/>
    </sheetView>
  </sheetViews>
  <sheetFormatPr baseColWidth="10" defaultColWidth="12.6640625" defaultRowHeight="13" x14ac:dyDescent="0.15"/>
  <cols>
    <col min="1" max="1" width="20.33203125" style="3" bestFit="1" customWidth="1"/>
    <col min="2" max="2" width="20" style="3" bestFit="1" customWidth="1"/>
    <col min="3" max="3" width="19" style="3" bestFit="1" customWidth="1"/>
    <col min="4" max="4" width="20.5" style="3" bestFit="1" customWidth="1"/>
    <col min="5" max="16384" width="12.6640625" style="3"/>
  </cols>
  <sheetData>
    <row r="1" spans="1:4" x14ac:dyDescent="0.15">
      <c r="A1" s="26" t="s">
        <v>10133</v>
      </c>
      <c r="B1" s="26" t="s">
        <v>10134</v>
      </c>
      <c r="C1" s="26" t="s">
        <v>10135</v>
      </c>
      <c r="D1" s="26" t="s">
        <v>10136</v>
      </c>
    </row>
    <row r="2" spans="1:4" x14ac:dyDescent="0.15">
      <c r="A2" s="8" t="s">
        <v>10137</v>
      </c>
      <c r="B2" s="8" t="s">
        <v>10138</v>
      </c>
      <c r="C2" s="8" t="s">
        <v>10139</v>
      </c>
      <c r="D2" s="8" t="s">
        <v>10140</v>
      </c>
    </row>
    <row r="3" spans="1:4" x14ac:dyDescent="0.15">
      <c r="A3" s="8" t="s">
        <v>10141</v>
      </c>
      <c r="B3" s="8" t="s">
        <v>10138</v>
      </c>
      <c r="C3" s="8" t="s">
        <v>10139</v>
      </c>
      <c r="D3" s="8" t="s">
        <v>10142</v>
      </c>
    </row>
    <row r="4" spans="1:4" x14ac:dyDescent="0.15">
      <c r="A4" s="8" t="s">
        <v>10143</v>
      </c>
      <c r="B4" s="8" t="s">
        <v>10138</v>
      </c>
      <c r="C4" s="8" t="s">
        <v>10139</v>
      </c>
      <c r="D4" s="8" t="s">
        <v>10142</v>
      </c>
    </row>
    <row r="5" spans="1:4" x14ac:dyDescent="0.15">
      <c r="A5" s="8" t="s">
        <v>10144</v>
      </c>
      <c r="B5" s="8" t="s">
        <v>10138</v>
      </c>
      <c r="C5" s="8" t="s">
        <v>10139</v>
      </c>
      <c r="D5" s="8" t="s">
        <v>10142</v>
      </c>
    </row>
    <row r="6" spans="1:4" x14ac:dyDescent="0.15">
      <c r="A6" s="8" t="s">
        <v>10145</v>
      </c>
      <c r="B6" s="8" t="s">
        <v>10138</v>
      </c>
      <c r="C6" s="8" t="s">
        <v>10139</v>
      </c>
      <c r="D6" s="8" t="s">
        <v>10142</v>
      </c>
    </row>
    <row r="7" spans="1:4" x14ac:dyDescent="0.15">
      <c r="A7" s="8" t="s">
        <v>10146</v>
      </c>
      <c r="B7" s="8" t="s">
        <v>10138</v>
      </c>
      <c r="C7" s="8" t="s">
        <v>10139</v>
      </c>
      <c r="D7" s="8" t="s">
        <v>10142</v>
      </c>
    </row>
    <row r="8" spans="1:4" x14ac:dyDescent="0.15">
      <c r="A8" s="8" t="s">
        <v>260</v>
      </c>
      <c r="B8" s="8" t="s">
        <v>10138</v>
      </c>
      <c r="C8" s="8" t="s">
        <v>10139</v>
      </c>
      <c r="D8" s="8" t="s">
        <v>10142</v>
      </c>
    </row>
    <row r="9" spans="1:4" x14ac:dyDescent="0.15">
      <c r="A9" s="8" t="s">
        <v>10147</v>
      </c>
      <c r="B9" s="8" t="s">
        <v>10138</v>
      </c>
      <c r="C9" s="8" t="s">
        <v>10139</v>
      </c>
      <c r="D9" s="8" t="s">
        <v>10142</v>
      </c>
    </row>
    <row r="10" spans="1:4" x14ac:dyDescent="0.15">
      <c r="A10" s="8" t="s">
        <v>10148</v>
      </c>
      <c r="B10" s="8" t="s">
        <v>10138</v>
      </c>
      <c r="C10" s="8" t="s">
        <v>10139</v>
      </c>
      <c r="D10" s="8" t="s">
        <v>10142</v>
      </c>
    </row>
    <row r="11" spans="1:4" x14ac:dyDescent="0.15">
      <c r="A11" s="8" t="s">
        <v>10149</v>
      </c>
      <c r="B11" s="8" t="s">
        <v>10138</v>
      </c>
      <c r="C11" s="8" t="s">
        <v>10139</v>
      </c>
      <c r="D11" s="8" t="s">
        <v>10142</v>
      </c>
    </row>
    <row r="12" spans="1:4" x14ac:dyDescent="0.15">
      <c r="A12" s="8" t="s">
        <v>10150</v>
      </c>
      <c r="B12" s="8" t="s">
        <v>10138</v>
      </c>
      <c r="C12" s="8" t="s">
        <v>10139</v>
      </c>
      <c r="D12" s="8" t="s">
        <v>10142</v>
      </c>
    </row>
    <row r="13" spans="1:4" x14ac:dyDescent="0.15">
      <c r="A13" s="8" t="s">
        <v>10151</v>
      </c>
      <c r="B13" s="8" t="s">
        <v>10138</v>
      </c>
      <c r="C13" s="8" t="s">
        <v>10139</v>
      </c>
      <c r="D13" s="8" t="s">
        <v>10142</v>
      </c>
    </row>
    <row r="14" spans="1:4" x14ac:dyDescent="0.15">
      <c r="A14" s="8" t="s">
        <v>10152</v>
      </c>
      <c r="B14" s="8" t="s">
        <v>10138</v>
      </c>
      <c r="C14" s="8" t="s">
        <v>10139</v>
      </c>
      <c r="D14" s="8" t="s">
        <v>10142</v>
      </c>
    </row>
    <row r="15" spans="1:4" x14ac:dyDescent="0.15">
      <c r="A15" s="8" t="s">
        <v>10153</v>
      </c>
      <c r="B15" s="8" t="s">
        <v>10138</v>
      </c>
      <c r="C15" s="8" t="s">
        <v>10139</v>
      </c>
      <c r="D15" s="8" t="s">
        <v>10142</v>
      </c>
    </row>
    <row r="16" spans="1:4" x14ac:dyDescent="0.15">
      <c r="A16" s="8" t="s">
        <v>10154</v>
      </c>
      <c r="B16" s="8" t="s">
        <v>10138</v>
      </c>
      <c r="C16" s="8" t="s">
        <v>10139</v>
      </c>
      <c r="D16" s="8" t="s">
        <v>10142</v>
      </c>
    </row>
    <row r="17" spans="1:4" x14ac:dyDescent="0.15">
      <c r="A17" s="8" t="s">
        <v>10155</v>
      </c>
      <c r="B17" s="8" t="s">
        <v>10138</v>
      </c>
      <c r="C17" s="8" t="s">
        <v>10139</v>
      </c>
      <c r="D17" s="8" t="s">
        <v>10142</v>
      </c>
    </row>
    <row r="18" spans="1:4" x14ac:dyDescent="0.15">
      <c r="A18" s="8" t="s">
        <v>10156</v>
      </c>
      <c r="B18" s="8" t="s">
        <v>10138</v>
      </c>
      <c r="C18" s="8" t="s">
        <v>10139</v>
      </c>
      <c r="D18" s="8" t="s">
        <v>10142</v>
      </c>
    </row>
    <row r="19" spans="1:4" x14ac:dyDescent="0.15">
      <c r="A19" s="8" t="s">
        <v>10157</v>
      </c>
      <c r="B19" s="8" t="s">
        <v>10138</v>
      </c>
      <c r="C19" s="8" t="s">
        <v>10139</v>
      </c>
      <c r="D19" s="8" t="s">
        <v>10142</v>
      </c>
    </row>
    <row r="20" spans="1:4" x14ac:dyDescent="0.15">
      <c r="A20" s="8" t="s">
        <v>10158</v>
      </c>
      <c r="B20" s="8" t="s">
        <v>10138</v>
      </c>
      <c r="C20" s="8" t="s">
        <v>10159</v>
      </c>
      <c r="D20" s="8" t="s">
        <v>1368</v>
      </c>
    </row>
    <row r="21" spans="1:4" x14ac:dyDescent="0.15">
      <c r="A21" s="8" t="s">
        <v>10160</v>
      </c>
      <c r="B21" s="8" t="s">
        <v>10138</v>
      </c>
      <c r="C21" s="8" t="s">
        <v>10139</v>
      </c>
      <c r="D21" s="8" t="s">
        <v>1368</v>
      </c>
    </row>
    <row r="22" spans="1:4" x14ac:dyDescent="0.15">
      <c r="A22" s="8" t="s">
        <v>10161</v>
      </c>
      <c r="B22" s="8" t="s">
        <v>10138</v>
      </c>
      <c r="C22" s="8" t="s">
        <v>10139</v>
      </c>
      <c r="D22" s="8" t="s">
        <v>1368</v>
      </c>
    </row>
    <row r="23" spans="1:4" x14ac:dyDescent="0.15">
      <c r="A23" s="8" t="s">
        <v>10162</v>
      </c>
      <c r="B23" s="8" t="s">
        <v>10138</v>
      </c>
      <c r="C23" s="8" t="s">
        <v>10139</v>
      </c>
      <c r="D23" s="8" t="s">
        <v>10163</v>
      </c>
    </row>
    <row r="24" spans="1:4" x14ac:dyDescent="0.15">
      <c r="A24" s="8" t="s">
        <v>10164</v>
      </c>
      <c r="B24" s="8" t="s">
        <v>10138</v>
      </c>
      <c r="C24" s="8" t="s">
        <v>10139</v>
      </c>
      <c r="D24" s="8" t="s">
        <v>10163</v>
      </c>
    </row>
    <row r="25" spans="1:4" x14ac:dyDescent="0.15">
      <c r="A25" s="8" t="s">
        <v>10165</v>
      </c>
      <c r="B25" s="8" t="s">
        <v>10138</v>
      </c>
      <c r="C25" s="8" t="s">
        <v>10139</v>
      </c>
      <c r="D25" s="8" t="s">
        <v>10163</v>
      </c>
    </row>
    <row r="26" spans="1:4" x14ac:dyDescent="0.15">
      <c r="A26" s="8" t="s">
        <v>10166</v>
      </c>
      <c r="B26" s="8" t="s">
        <v>10138</v>
      </c>
      <c r="C26" s="8" t="s">
        <v>10139</v>
      </c>
      <c r="D26" s="8" t="s">
        <v>10163</v>
      </c>
    </row>
    <row r="27" spans="1:4" x14ac:dyDescent="0.15">
      <c r="A27" s="8" t="s">
        <v>102</v>
      </c>
      <c r="B27" s="8" t="s">
        <v>10138</v>
      </c>
      <c r="C27" s="8" t="s">
        <v>10139</v>
      </c>
      <c r="D27" s="8" t="s">
        <v>10163</v>
      </c>
    </row>
    <row r="28" spans="1:4" x14ac:dyDescent="0.15">
      <c r="A28" s="8" t="s">
        <v>117</v>
      </c>
      <c r="B28" s="8" t="s">
        <v>10138</v>
      </c>
      <c r="C28" s="8" t="s">
        <v>10139</v>
      </c>
      <c r="D28" s="8" t="s">
        <v>10163</v>
      </c>
    </row>
    <row r="29" spans="1:4" x14ac:dyDescent="0.15">
      <c r="A29" s="8" t="s">
        <v>10167</v>
      </c>
      <c r="B29" s="8" t="s">
        <v>10138</v>
      </c>
      <c r="C29" s="8" t="s">
        <v>10139</v>
      </c>
      <c r="D29" s="8" t="s">
        <v>10163</v>
      </c>
    </row>
    <row r="30" spans="1:4" x14ac:dyDescent="0.15">
      <c r="A30" s="8" t="s">
        <v>10168</v>
      </c>
      <c r="B30" s="8" t="s">
        <v>10138</v>
      </c>
      <c r="C30" s="8" t="s">
        <v>10139</v>
      </c>
      <c r="D30" s="8" t="s">
        <v>10163</v>
      </c>
    </row>
    <row r="31" spans="1:4" x14ac:dyDescent="0.15">
      <c r="A31" s="8" t="s">
        <v>10169</v>
      </c>
      <c r="B31" s="8" t="s">
        <v>10138</v>
      </c>
      <c r="C31" s="8" t="s">
        <v>10139</v>
      </c>
      <c r="D31" s="8" t="s">
        <v>10163</v>
      </c>
    </row>
    <row r="32" spans="1:4" x14ac:dyDescent="0.15">
      <c r="A32" s="8" t="s">
        <v>10170</v>
      </c>
      <c r="B32" s="8" t="s">
        <v>10138</v>
      </c>
      <c r="C32" s="8" t="s">
        <v>10139</v>
      </c>
      <c r="D32" s="8" t="s">
        <v>10163</v>
      </c>
    </row>
    <row r="33" spans="1:4" x14ac:dyDescent="0.15">
      <c r="A33" s="8" t="s">
        <v>10171</v>
      </c>
      <c r="B33" s="8" t="s">
        <v>10138</v>
      </c>
      <c r="C33" s="8" t="s">
        <v>10139</v>
      </c>
      <c r="D33" s="8" t="s">
        <v>10163</v>
      </c>
    </row>
    <row r="34" spans="1:4" x14ac:dyDescent="0.15">
      <c r="A34" s="8" t="s">
        <v>10172</v>
      </c>
      <c r="B34" s="8" t="s">
        <v>10138</v>
      </c>
      <c r="C34" s="8" t="s">
        <v>10139</v>
      </c>
      <c r="D34" s="8" t="s">
        <v>10163</v>
      </c>
    </row>
    <row r="35" spans="1:4" x14ac:dyDescent="0.15">
      <c r="A35" s="8" t="s">
        <v>10173</v>
      </c>
      <c r="B35" s="8" t="s">
        <v>10138</v>
      </c>
      <c r="C35" s="8" t="s">
        <v>10174</v>
      </c>
      <c r="D35" s="8" t="s">
        <v>10175</v>
      </c>
    </row>
    <row r="36" spans="1:4" x14ac:dyDescent="0.15">
      <c r="A36" s="8" t="s">
        <v>10176</v>
      </c>
      <c r="B36" s="8" t="s">
        <v>10138</v>
      </c>
      <c r="C36" s="8" t="s">
        <v>10139</v>
      </c>
      <c r="D36" s="8" t="s">
        <v>10175</v>
      </c>
    </row>
    <row r="37" spans="1:4" x14ac:dyDescent="0.15">
      <c r="A37" s="8" t="s">
        <v>10177</v>
      </c>
      <c r="B37" s="8" t="s">
        <v>10138</v>
      </c>
      <c r="C37" s="8" t="s">
        <v>10174</v>
      </c>
      <c r="D37" s="8" t="s">
        <v>10175</v>
      </c>
    </row>
    <row r="38" spans="1:4" x14ac:dyDescent="0.15">
      <c r="A38" s="8" t="s">
        <v>10178</v>
      </c>
      <c r="B38" s="8" t="s">
        <v>10138</v>
      </c>
      <c r="C38" s="8" t="s">
        <v>10174</v>
      </c>
      <c r="D38" s="8" t="s">
        <v>10179</v>
      </c>
    </row>
    <row r="39" spans="1:4" x14ac:dyDescent="0.15">
      <c r="A39" s="8" t="s">
        <v>10180</v>
      </c>
      <c r="B39" s="8" t="s">
        <v>10138</v>
      </c>
      <c r="C39" s="8" t="s">
        <v>10174</v>
      </c>
      <c r="D39" s="8" t="s">
        <v>10179</v>
      </c>
    </row>
    <row r="40" spans="1:4" x14ac:dyDescent="0.15">
      <c r="A40" s="8" t="s">
        <v>10181</v>
      </c>
      <c r="B40" s="8" t="s">
        <v>10138</v>
      </c>
      <c r="C40" s="8" t="s">
        <v>10139</v>
      </c>
      <c r="D40" s="8" t="s">
        <v>10179</v>
      </c>
    </row>
    <row r="41" spans="1:4" x14ac:dyDescent="0.15">
      <c r="A41" s="8" t="s">
        <v>225</v>
      </c>
      <c r="B41" s="8" t="s">
        <v>10138</v>
      </c>
      <c r="C41" s="8" t="s">
        <v>10139</v>
      </c>
      <c r="D41" s="8" t="s">
        <v>10179</v>
      </c>
    </row>
    <row r="42" spans="1:4" x14ac:dyDescent="0.15">
      <c r="A42" s="8" t="s">
        <v>2721</v>
      </c>
      <c r="B42" s="8" t="s">
        <v>10138</v>
      </c>
      <c r="C42" s="8" t="s">
        <v>10139</v>
      </c>
      <c r="D42" s="8" t="s">
        <v>10182</v>
      </c>
    </row>
    <row r="43" spans="1:4" x14ac:dyDescent="0.15">
      <c r="A43" s="8" t="s">
        <v>10183</v>
      </c>
      <c r="B43" s="8" t="s">
        <v>10138</v>
      </c>
      <c r="C43" s="8" t="s">
        <v>10184</v>
      </c>
      <c r="D43" s="8" t="s">
        <v>10185</v>
      </c>
    </row>
    <row r="44" spans="1:4" x14ac:dyDescent="0.15">
      <c r="A44" s="8" t="s">
        <v>10186</v>
      </c>
      <c r="B44" s="8" t="s">
        <v>10138</v>
      </c>
      <c r="C44" s="8" t="s">
        <v>10139</v>
      </c>
      <c r="D44" s="8" t="s">
        <v>10187</v>
      </c>
    </row>
    <row r="45" spans="1:4" x14ac:dyDescent="0.15">
      <c r="A45" s="8" t="s">
        <v>10188</v>
      </c>
      <c r="B45" s="8" t="s">
        <v>10138</v>
      </c>
      <c r="C45" s="8" t="s">
        <v>10139</v>
      </c>
      <c r="D45" s="8" t="s">
        <v>2740</v>
      </c>
    </row>
    <row r="46" spans="1:4" x14ac:dyDescent="0.15">
      <c r="A46" s="8" t="s">
        <v>57</v>
      </c>
      <c r="B46" s="8" t="s">
        <v>10138</v>
      </c>
      <c r="C46" s="8" t="s">
        <v>10139</v>
      </c>
      <c r="D46" s="8" t="s">
        <v>2740</v>
      </c>
    </row>
    <row r="47" spans="1:4" x14ac:dyDescent="0.15">
      <c r="A47" s="8" t="s">
        <v>10189</v>
      </c>
      <c r="B47" s="8" t="s">
        <v>10138</v>
      </c>
      <c r="C47" s="8" t="s">
        <v>10139</v>
      </c>
      <c r="D47" s="8" t="s">
        <v>2740</v>
      </c>
    </row>
    <row r="48" spans="1:4" x14ac:dyDescent="0.15">
      <c r="A48" s="8" t="s">
        <v>10190</v>
      </c>
      <c r="B48" s="8" t="s">
        <v>10138</v>
      </c>
      <c r="C48" s="8" t="s">
        <v>10139</v>
      </c>
      <c r="D48" s="8" t="s">
        <v>2740</v>
      </c>
    </row>
    <row r="49" spans="1:4" x14ac:dyDescent="0.15">
      <c r="A49" s="8" t="s">
        <v>10191</v>
      </c>
      <c r="B49" s="8" t="s">
        <v>10138</v>
      </c>
      <c r="C49" s="8" t="s">
        <v>10139</v>
      </c>
      <c r="D49" s="8" t="s">
        <v>2740</v>
      </c>
    </row>
    <row r="50" spans="1:4" x14ac:dyDescent="0.15">
      <c r="A50" s="8" t="s">
        <v>10192</v>
      </c>
      <c r="B50" s="8" t="s">
        <v>10138</v>
      </c>
      <c r="C50" s="8" t="s">
        <v>10139</v>
      </c>
      <c r="D50" s="8" t="s">
        <v>2740</v>
      </c>
    </row>
    <row r="51" spans="1:4" x14ac:dyDescent="0.15">
      <c r="A51" s="8" t="s">
        <v>10193</v>
      </c>
      <c r="B51" s="8" t="s">
        <v>10138</v>
      </c>
      <c r="C51" s="8" t="s">
        <v>10139</v>
      </c>
      <c r="D51" s="8" t="s">
        <v>2740</v>
      </c>
    </row>
    <row r="52" spans="1:4" x14ac:dyDescent="0.15">
      <c r="A52" s="8" t="s">
        <v>2740</v>
      </c>
      <c r="B52" s="8" t="s">
        <v>10138</v>
      </c>
      <c r="C52" s="8" t="s">
        <v>10139</v>
      </c>
      <c r="D52" s="8" t="s">
        <v>2740</v>
      </c>
    </row>
    <row r="53" spans="1:4" x14ac:dyDescent="0.15">
      <c r="A53" s="8" t="s">
        <v>10194</v>
      </c>
      <c r="B53" s="8" t="s">
        <v>10138</v>
      </c>
      <c r="C53" s="8" t="s">
        <v>10139</v>
      </c>
      <c r="D53" s="8" t="s">
        <v>2740</v>
      </c>
    </row>
    <row r="54" spans="1:4" x14ac:dyDescent="0.15">
      <c r="A54" s="8" t="s">
        <v>10195</v>
      </c>
      <c r="B54" s="8" t="s">
        <v>10138</v>
      </c>
      <c r="C54" s="8" t="s">
        <v>10139</v>
      </c>
      <c r="D54" s="8" t="s">
        <v>2740</v>
      </c>
    </row>
    <row r="55" spans="1:4" x14ac:dyDescent="0.15">
      <c r="A55" s="8" t="s">
        <v>140</v>
      </c>
      <c r="B55" s="8" t="s">
        <v>10138</v>
      </c>
      <c r="C55" s="8" t="s">
        <v>10139</v>
      </c>
      <c r="D55" s="8" t="s">
        <v>2740</v>
      </c>
    </row>
    <row r="56" spans="1:4" x14ac:dyDescent="0.15">
      <c r="A56" s="8" t="s">
        <v>10196</v>
      </c>
      <c r="B56" s="8" t="s">
        <v>10138</v>
      </c>
      <c r="C56" s="8" t="s">
        <v>10139</v>
      </c>
      <c r="D56" s="8" t="s">
        <v>2740</v>
      </c>
    </row>
    <row r="57" spans="1:4" x14ac:dyDescent="0.15">
      <c r="A57" s="8" t="s">
        <v>10197</v>
      </c>
      <c r="B57" s="8" t="s">
        <v>10138</v>
      </c>
      <c r="C57" s="8" t="s">
        <v>10139</v>
      </c>
      <c r="D57" s="8" t="s">
        <v>2740</v>
      </c>
    </row>
    <row r="58" spans="1:4" x14ac:dyDescent="0.15">
      <c r="A58" s="8" t="s">
        <v>10198</v>
      </c>
      <c r="B58" s="8" t="s">
        <v>10138</v>
      </c>
      <c r="C58" s="8" t="s">
        <v>10139</v>
      </c>
      <c r="D58" s="8" t="s">
        <v>2740</v>
      </c>
    </row>
    <row r="59" spans="1:4" x14ac:dyDescent="0.15">
      <c r="A59" s="8" t="s">
        <v>179</v>
      </c>
      <c r="B59" s="8" t="s">
        <v>10138</v>
      </c>
      <c r="C59" s="8" t="s">
        <v>10139</v>
      </c>
      <c r="D59" s="8" t="s">
        <v>2740</v>
      </c>
    </row>
    <row r="60" spans="1:4" x14ac:dyDescent="0.15">
      <c r="A60" s="8" t="s">
        <v>10199</v>
      </c>
      <c r="B60" s="8" t="s">
        <v>10138</v>
      </c>
      <c r="C60" s="8" t="s">
        <v>10139</v>
      </c>
      <c r="D60" s="8" t="s">
        <v>2740</v>
      </c>
    </row>
    <row r="61" spans="1:4" x14ac:dyDescent="0.15">
      <c r="A61" s="8" t="s">
        <v>10200</v>
      </c>
      <c r="B61" s="8" t="s">
        <v>10138</v>
      </c>
      <c r="C61" s="8" t="s">
        <v>10174</v>
      </c>
      <c r="D61" s="8" t="s">
        <v>2740</v>
      </c>
    </row>
    <row r="62" spans="1:4" x14ac:dyDescent="0.15">
      <c r="A62" s="8" t="s">
        <v>10201</v>
      </c>
      <c r="B62" s="8" t="s">
        <v>10138</v>
      </c>
      <c r="C62" s="8" t="s">
        <v>10174</v>
      </c>
      <c r="D62" s="8" t="s">
        <v>2740</v>
      </c>
    </row>
    <row r="63" spans="1:4" x14ac:dyDescent="0.15">
      <c r="A63" s="8" t="s">
        <v>10202</v>
      </c>
      <c r="B63" s="8" t="s">
        <v>10138</v>
      </c>
      <c r="C63" s="8" t="s">
        <v>10139</v>
      </c>
      <c r="D63" s="8" t="s">
        <v>2740</v>
      </c>
    </row>
    <row r="64" spans="1:4" x14ac:dyDescent="0.15">
      <c r="A64" s="8" t="s">
        <v>10203</v>
      </c>
      <c r="B64" s="8" t="s">
        <v>10138</v>
      </c>
      <c r="C64" s="8" t="s">
        <v>10139</v>
      </c>
      <c r="D64" s="8" t="s">
        <v>2740</v>
      </c>
    </row>
    <row r="65" spans="1:4" x14ac:dyDescent="0.15">
      <c r="A65" s="8" t="s">
        <v>221</v>
      </c>
      <c r="B65" s="8" t="s">
        <v>10138</v>
      </c>
      <c r="C65" s="8" t="s">
        <v>10139</v>
      </c>
      <c r="D65" s="8" t="s">
        <v>2740</v>
      </c>
    </row>
    <row r="66" spans="1:4" x14ac:dyDescent="0.15">
      <c r="A66" s="8" t="s">
        <v>10204</v>
      </c>
      <c r="B66" s="8" t="s">
        <v>10138</v>
      </c>
      <c r="C66" s="8" t="s">
        <v>10139</v>
      </c>
      <c r="D66" s="8" t="s">
        <v>2740</v>
      </c>
    </row>
    <row r="67" spans="1:4" x14ac:dyDescent="0.15">
      <c r="A67" s="8" t="s">
        <v>10205</v>
      </c>
      <c r="B67" s="8" t="s">
        <v>10138</v>
      </c>
      <c r="C67" s="8" t="s">
        <v>10139</v>
      </c>
      <c r="D67" s="8" t="s">
        <v>2740</v>
      </c>
    </row>
    <row r="68" spans="1:4" x14ac:dyDescent="0.15">
      <c r="A68" s="8" t="s">
        <v>10206</v>
      </c>
      <c r="B68" s="8" t="s">
        <v>10138</v>
      </c>
      <c r="C68" s="8" t="s">
        <v>10174</v>
      </c>
      <c r="D68" s="8" t="s">
        <v>2740</v>
      </c>
    </row>
    <row r="69" spans="1:4" x14ac:dyDescent="0.15">
      <c r="A69" s="8" t="s">
        <v>10207</v>
      </c>
      <c r="B69" s="8" t="s">
        <v>10138</v>
      </c>
      <c r="C69" s="8" t="s">
        <v>10139</v>
      </c>
      <c r="D69" s="8" t="s">
        <v>2740</v>
      </c>
    </row>
    <row r="70" spans="1:4" x14ac:dyDescent="0.15">
      <c r="A70" s="8" t="s">
        <v>10208</v>
      </c>
      <c r="B70" s="8" t="s">
        <v>10138</v>
      </c>
      <c r="C70" s="8" t="s">
        <v>10139</v>
      </c>
      <c r="D70" s="8" t="s">
        <v>2740</v>
      </c>
    </row>
    <row r="71" spans="1:4" x14ac:dyDescent="0.15">
      <c r="A71" s="8" t="s">
        <v>10209</v>
      </c>
      <c r="B71" s="8" t="s">
        <v>10138</v>
      </c>
      <c r="C71" s="8" t="s">
        <v>10139</v>
      </c>
      <c r="D71" s="8" t="s">
        <v>2740</v>
      </c>
    </row>
    <row r="72" spans="1:4" x14ac:dyDescent="0.15">
      <c r="A72" s="8" t="s">
        <v>10210</v>
      </c>
      <c r="B72" s="8" t="s">
        <v>10138</v>
      </c>
      <c r="C72" s="8" t="s">
        <v>10174</v>
      </c>
      <c r="D72" s="8" t="s">
        <v>2740</v>
      </c>
    </row>
    <row r="73" spans="1:4" x14ac:dyDescent="0.15">
      <c r="A73" s="8" t="s">
        <v>10211</v>
      </c>
      <c r="B73" s="8" t="s">
        <v>10138</v>
      </c>
      <c r="C73" s="8" t="s">
        <v>10139</v>
      </c>
      <c r="D73" s="8" t="s">
        <v>2740</v>
      </c>
    </row>
    <row r="74" spans="1:4" x14ac:dyDescent="0.15">
      <c r="A74" s="8" t="s">
        <v>10212</v>
      </c>
      <c r="B74" s="8" t="s">
        <v>10138</v>
      </c>
      <c r="C74" s="8" t="s">
        <v>10139</v>
      </c>
      <c r="D74" s="8" t="s">
        <v>2740</v>
      </c>
    </row>
    <row r="75" spans="1:4" x14ac:dyDescent="0.15">
      <c r="A75" s="8" t="s">
        <v>10213</v>
      </c>
      <c r="B75" s="8" t="s">
        <v>10138</v>
      </c>
      <c r="C75" s="8" t="s">
        <v>10174</v>
      </c>
      <c r="D75" s="8" t="s">
        <v>2740</v>
      </c>
    </row>
    <row r="76" spans="1:4" x14ac:dyDescent="0.15">
      <c r="A76" s="8" t="s">
        <v>10214</v>
      </c>
      <c r="B76" s="8" t="s">
        <v>10138</v>
      </c>
      <c r="C76" s="8" t="s">
        <v>10174</v>
      </c>
      <c r="D76" s="8" t="s">
        <v>2740</v>
      </c>
    </row>
    <row r="77" spans="1:4" x14ac:dyDescent="0.15">
      <c r="A77" s="8" t="s">
        <v>10215</v>
      </c>
      <c r="B77" s="8" t="s">
        <v>10138</v>
      </c>
      <c r="C77" s="8" t="s">
        <v>10139</v>
      </c>
      <c r="D77" s="8" t="s">
        <v>2740</v>
      </c>
    </row>
    <row r="78" spans="1:4" x14ac:dyDescent="0.15">
      <c r="A78" s="8" t="s">
        <v>10216</v>
      </c>
      <c r="B78" s="8" t="s">
        <v>10138</v>
      </c>
      <c r="C78" s="8" t="s">
        <v>10139</v>
      </c>
      <c r="D78" s="8" t="s">
        <v>2740</v>
      </c>
    </row>
    <row r="79" spans="1:4" x14ac:dyDescent="0.15">
      <c r="A79" s="8" t="s">
        <v>10217</v>
      </c>
      <c r="B79" s="8" t="s">
        <v>10138</v>
      </c>
      <c r="C79" s="8" t="s">
        <v>10174</v>
      </c>
      <c r="D79" s="8" t="s">
        <v>2740</v>
      </c>
    </row>
    <row r="80" spans="1:4" x14ac:dyDescent="0.15">
      <c r="A80" s="8" t="s">
        <v>10218</v>
      </c>
      <c r="B80" s="8" t="s">
        <v>10138</v>
      </c>
      <c r="C80" s="8" t="s">
        <v>10139</v>
      </c>
      <c r="D80" s="8" t="s">
        <v>2740</v>
      </c>
    </row>
    <row r="81" spans="1:4" x14ac:dyDescent="0.15">
      <c r="A81" s="8" t="s">
        <v>10219</v>
      </c>
      <c r="B81" s="8" t="s">
        <v>10138</v>
      </c>
      <c r="C81" s="8" t="s">
        <v>10174</v>
      </c>
      <c r="D81" s="8" t="s">
        <v>2740</v>
      </c>
    </row>
    <row r="82" spans="1:4" x14ac:dyDescent="0.15">
      <c r="A82" s="8" t="s">
        <v>10220</v>
      </c>
      <c r="B82" s="8" t="s">
        <v>10138</v>
      </c>
      <c r="C82" s="8" t="s">
        <v>10139</v>
      </c>
      <c r="D82" s="8" t="s">
        <v>2740</v>
      </c>
    </row>
    <row r="83" spans="1:4" x14ac:dyDescent="0.15">
      <c r="A83" s="8" t="s">
        <v>10221</v>
      </c>
      <c r="B83" s="8" t="s">
        <v>10138</v>
      </c>
      <c r="C83" s="8" t="s">
        <v>10174</v>
      </c>
      <c r="D83" s="8" t="s">
        <v>2740</v>
      </c>
    </row>
    <row r="84" spans="1:4" x14ac:dyDescent="0.15">
      <c r="A84" s="8" t="s">
        <v>10222</v>
      </c>
      <c r="B84" s="8" t="s">
        <v>10138</v>
      </c>
      <c r="C84" s="8" t="s">
        <v>10139</v>
      </c>
      <c r="D84" s="8" t="s">
        <v>2740</v>
      </c>
    </row>
    <row r="85" spans="1:4" x14ac:dyDescent="0.15">
      <c r="A85" s="8" t="s">
        <v>10223</v>
      </c>
      <c r="B85" s="8" t="s">
        <v>10138</v>
      </c>
      <c r="C85" s="8" t="s">
        <v>10139</v>
      </c>
      <c r="D85" s="8" t="s">
        <v>2740</v>
      </c>
    </row>
    <row r="86" spans="1:4" x14ac:dyDescent="0.15">
      <c r="A86" s="8" t="s">
        <v>10224</v>
      </c>
      <c r="B86" s="8" t="s">
        <v>10138</v>
      </c>
      <c r="C86" s="8" t="s">
        <v>10139</v>
      </c>
      <c r="D86" s="8" t="s">
        <v>2740</v>
      </c>
    </row>
    <row r="87" spans="1:4" x14ac:dyDescent="0.15">
      <c r="A87" s="8" t="s">
        <v>10225</v>
      </c>
      <c r="B87" s="8" t="s">
        <v>10138</v>
      </c>
      <c r="C87" s="8" t="s">
        <v>10174</v>
      </c>
      <c r="D87" s="8" t="s">
        <v>2740</v>
      </c>
    </row>
    <row r="88" spans="1:4" x14ac:dyDescent="0.15">
      <c r="A88" s="8" t="s">
        <v>10226</v>
      </c>
      <c r="B88" s="8" t="s">
        <v>10138</v>
      </c>
      <c r="C88" s="8" t="s">
        <v>10159</v>
      </c>
      <c r="D88" s="8" t="s">
        <v>2740</v>
      </c>
    </row>
    <row r="89" spans="1:4" x14ac:dyDescent="0.15">
      <c r="A89" s="8" t="s">
        <v>10227</v>
      </c>
      <c r="B89" s="8" t="s">
        <v>10138</v>
      </c>
      <c r="C89" s="8" t="s">
        <v>10139</v>
      </c>
      <c r="D89" s="8" t="s">
        <v>2740</v>
      </c>
    </row>
    <row r="90" spans="1:4" x14ac:dyDescent="0.15">
      <c r="A90" s="8" t="s">
        <v>10228</v>
      </c>
      <c r="B90" s="8" t="s">
        <v>10138</v>
      </c>
      <c r="C90" s="8" t="s">
        <v>10139</v>
      </c>
      <c r="D90" s="8" t="s">
        <v>2740</v>
      </c>
    </row>
    <row r="91" spans="1:4" x14ac:dyDescent="0.15">
      <c r="A91" s="8" t="s">
        <v>10229</v>
      </c>
      <c r="B91" s="8" t="s">
        <v>10138</v>
      </c>
      <c r="C91" s="8" t="s">
        <v>10174</v>
      </c>
      <c r="D91" s="8" t="s">
        <v>2740</v>
      </c>
    </row>
    <row r="92" spans="1:4" x14ac:dyDescent="0.15">
      <c r="A92" s="8" t="s">
        <v>10230</v>
      </c>
      <c r="B92" s="8" t="s">
        <v>10138</v>
      </c>
      <c r="C92" s="8" t="s">
        <v>10139</v>
      </c>
      <c r="D92" s="8" t="s">
        <v>2740</v>
      </c>
    </row>
    <row r="93" spans="1:4" x14ac:dyDescent="0.15">
      <c r="A93" s="8" t="s">
        <v>10230</v>
      </c>
      <c r="B93" s="8" t="s">
        <v>10138</v>
      </c>
      <c r="C93" s="8" t="s">
        <v>10139</v>
      </c>
      <c r="D93" s="8" t="s">
        <v>2740</v>
      </c>
    </row>
    <row r="94" spans="1:4" x14ac:dyDescent="0.15">
      <c r="A94" s="8" t="s">
        <v>10231</v>
      </c>
      <c r="B94" s="8" t="s">
        <v>10138</v>
      </c>
      <c r="C94" s="8" t="s">
        <v>10139</v>
      </c>
      <c r="D94" s="8" t="s">
        <v>2740</v>
      </c>
    </row>
    <row r="95" spans="1:4" x14ac:dyDescent="0.15">
      <c r="A95" s="8" t="s">
        <v>10232</v>
      </c>
      <c r="B95" s="8" t="s">
        <v>10138</v>
      </c>
      <c r="C95" s="8" t="s">
        <v>10139</v>
      </c>
      <c r="D95" s="8" t="s">
        <v>2740</v>
      </c>
    </row>
    <row r="96" spans="1:4" x14ac:dyDescent="0.15">
      <c r="A96" s="8" t="s">
        <v>10233</v>
      </c>
      <c r="B96" s="8" t="s">
        <v>10138</v>
      </c>
      <c r="C96" s="8" t="s">
        <v>10139</v>
      </c>
      <c r="D96" s="8" t="s">
        <v>10234</v>
      </c>
    </row>
    <row r="97" spans="1:4" x14ac:dyDescent="0.15">
      <c r="A97" s="8" t="s">
        <v>10235</v>
      </c>
      <c r="B97" s="8" t="s">
        <v>10138</v>
      </c>
      <c r="C97" s="8" t="s">
        <v>10139</v>
      </c>
      <c r="D97" s="8" t="s">
        <v>10234</v>
      </c>
    </row>
    <row r="98" spans="1:4" x14ac:dyDescent="0.15">
      <c r="A98" s="8" t="s">
        <v>10236</v>
      </c>
      <c r="B98" s="8" t="s">
        <v>10138</v>
      </c>
      <c r="C98" s="8" t="s">
        <v>10139</v>
      </c>
      <c r="D98" s="8" t="s">
        <v>10237</v>
      </c>
    </row>
    <row r="99" spans="1:4" x14ac:dyDescent="0.15">
      <c r="A99" s="8" t="s">
        <v>10238</v>
      </c>
      <c r="B99" s="8" t="s">
        <v>10138</v>
      </c>
      <c r="C99" s="8" t="s">
        <v>10139</v>
      </c>
      <c r="D99" s="8" t="s">
        <v>10237</v>
      </c>
    </row>
    <row r="100" spans="1:4" x14ac:dyDescent="0.15">
      <c r="A100" s="8" t="s">
        <v>10239</v>
      </c>
      <c r="B100" s="8" t="s">
        <v>10138</v>
      </c>
      <c r="C100" s="8" t="s">
        <v>10139</v>
      </c>
      <c r="D100" s="8" t="s">
        <v>10240</v>
      </c>
    </row>
    <row r="101" spans="1:4" x14ac:dyDescent="0.15">
      <c r="A101" s="8" t="s">
        <v>10241</v>
      </c>
      <c r="B101" s="8" t="s">
        <v>10138</v>
      </c>
      <c r="C101" s="8" t="s">
        <v>10139</v>
      </c>
      <c r="D101" s="8" t="s">
        <v>10240</v>
      </c>
    </row>
    <row r="102" spans="1:4" x14ac:dyDescent="0.15">
      <c r="A102" s="8" t="s">
        <v>10242</v>
      </c>
      <c r="B102" s="8" t="s">
        <v>10138</v>
      </c>
      <c r="C102" s="8" t="s">
        <v>10174</v>
      </c>
      <c r="D102" s="8" t="s">
        <v>10240</v>
      </c>
    </row>
    <row r="103" spans="1:4" x14ac:dyDescent="0.15">
      <c r="A103" s="8" t="s">
        <v>10242</v>
      </c>
      <c r="B103" s="8" t="s">
        <v>10138</v>
      </c>
      <c r="C103" s="8" t="s">
        <v>10184</v>
      </c>
      <c r="D103" s="8" t="s">
        <v>10240</v>
      </c>
    </row>
    <row r="104" spans="1:4" x14ac:dyDescent="0.15">
      <c r="A104" s="8" t="s">
        <v>10243</v>
      </c>
      <c r="B104" s="8" t="s">
        <v>10138</v>
      </c>
      <c r="C104" s="8" t="s">
        <v>10139</v>
      </c>
      <c r="D104" s="8" t="s">
        <v>10240</v>
      </c>
    </row>
    <row r="105" spans="1:4" x14ac:dyDescent="0.15">
      <c r="A105" s="8" t="s">
        <v>10243</v>
      </c>
      <c r="B105" s="8" t="s">
        <v>10138</v>
      </c>
      <c r="C105" s="8" t="s">
        <v>10184</v>
      </c>
      <c r="D105" s="8" t="s">
        <v>10240</v>
      </c>
    </row>
    <row r="106" spans="1:4" x14ac:dyDescent="0.15">
      <c r="A106" s="8" t="s">
        <v>10244</v>
      </c>
      <c r="B106" s="8" t="s">
        <v>10138</v>
      </c>
      <c r="C106" s="8" t="s">
        <v>10184</v>
      </c>
      <c r="D106" s="8" t="s">
        <v>10240</v>
      </c>
    </row>
    <row r="107" spans="1:4" x14ac:dyDescent="0.15">
      <c r="A107" s="8" t="s">
        <v>10245</v>
      </c>
      <c r="B107" s="8" t="s">
        <v>10138</v>
      </c>
      <c r="C107" s="8" t="s">
        <v>10139</v>
      </c>
      <c r="D107" s="8" t="s">
        <v>10240</v>
      </c>
    </row>
    <row r="108" spans="1:4" x14ac:dyDescent="0.15">
      <c r="A108" s="8" t="s">
        <v>10246</v>
      </c>
      <c r="B108" s="8" t="s">
        <v>10138</v>
      </c>
      <c r="C108" s="8" t="s">
        <v>10139</v>
      </c>
      <c r="D108" s="8" t="s">
        <v>10247</v>
      </c>
    </row>
    <row r="109" spans="1:4" x14ac:dyDescent="0.15">
      <c r="A109" s="8" t="s">
        <v>10248</v>
      </c>
      <c r="B109" s="8" t="s">
        <v>10138</v>
      </c>
      <c r="C109" s="8" t="s">
        <v>10139</v>
      </c>
      <c r="D109" s="8" t="s">
        <v>10247</v>
      </c>
    </row>
    <row r="110" spans="1:4" x14ac:dyDescent="0.15">
      <c r="A110" s="8" t="s">
        <v>10249</v>
      </c>
      <c r="B110" s="8" t="s">
        <v>10138</v>
      </c>
      <c r="C110" s="8" t="s">
        <v>10139</v>
      </c>
      <c r="D110" s="8" t="s">
        <v>10247</v>
      </c>
    </row>
    <row r="111" spans="1:4" x14ac:dyDescent="0.15">
      <c r="A111" s="8" t="s">
        <v>10250</v>
      </c>
      <c r="B111" s="8" t="s">
        <v>10138</v>
      </c>
      <c r="C111" s="8" t="s">
        <v>10139</v>
      </c>
      <c r="D111" s="8" t="s">
        <v>10247</v>
      </c>
    </row>
    <row r="112" spans="1:4" x14ac:dyDescent="0.15">
      <c r="A112" s="8" t="s">
        <v>10251</v>
      </c>
      <c r="B112" s="8" t="s">
        <v>10138</v>
      </c>
      <c r="C112" s="8" t="s">
        <v>10139</v>
      </c>
      <c r="D112" s="8" t="s">
        <v>10247</v>
      </c>
    </row>
    <row r="113" spans="1:4" x14ac:dyDescent="0.15">
      <c r="A113" s="8" t="s">
        <v>10252</v>
      </c>
      <c r="B113" s="8" t="s">
        <v>10138</v>
      </c>
      <c r="C113" s="8" t="s">
        <v>10139</v>
      </c>
      <c r="D113" s="8" t="s">
        <v>10247</v>
      </c>
    </row>
    <row r="114" spans="1:4" x14ac:dyDescent="0.15">
      <c r="A114" s="8" t="s">
        <v>10253</v>
      </c>
      <c r="B114" s="8" t="s">
        <v>10138</v>
      </c>
      <c r="C114" s="8" t="s">
        <v>10139</v>
      </c>
      <c r="D114" s="8" t="s">
        <v>10247</v>
      </c>
    </row>
    <row r="115" spans="1:4" x14ac:dyDescent="0.15">
      <c r="A115" s="8" t="s">
        <v>10254</v>
      </c>
      <c r="B115" s="8" t="s">
        <v>10138</v>
      </c>
      <c r="C115" s="8" t="s">
        <v>10139</v>
      </c>
      <c r="D115" s="8" t="s">
        <v>10247</v>
      </c>
    </row>
    <row r="116" spans="1:4" x14ac:dyDescent="0.15">
      <c r="A116" s="8" t="s">
        <v>10255</v>
      </c>
      <c r="B116" s="8" t="s">
        <v>10138</v>
      </c>
      <c r="C116" s="8" t="s">
        <v>10139</v>
      </c>
      <c r="D116" s="8" t="s">
        <v>10247</v>
      </c>
    </row>
    <row r="117" spans="1:4" x14ac:dyDescent="0.15">
      <c r="A117" s="8" t="s">
        <v>10256</v>
      </c>
      <c r="B117" s="8" t="s">
        <v>10138</v>
      </c>
      <c r="C117" s="8" t="s">
        <v>10139</v>
      </c>
      <c r="D117" s="8" t="s">
        <v>10247</v>
      </c>
    </row>
    <row r="118" spans="1:4" x14ac:dyDescent="0.15">
      <c r="A118" s="8" t="s">
        <v>10257</v>
      </c>
      <c r="B118" s="8" t="s">
        <v>10138</v>
      </c>
      <c r="C118" s="8" t="s">
        <v>10139</v>
      </c>
      <c r="D118" s="8" t="s">
        <v>10247</v>
      </c>
    </row>
    <row r="119" spans="1:4" x14ac:dyDescent="0.15">
      <c r="A119" s="8" t="s">
        <v>10258</v>
      </c>
      <c r="B119" s="8" t="s">
        <v>10138</v>
      </c>
      <c r="C119" s="8" t="s">
        <v>10139</v>
      </c>
      <c r="D119" s="8" t="s">
        <v>10247</v>
      </c>
    </row>
    <row r="120" spans="1:4" x14ac:dyDescent="0.15">
      <c r="A120" s="8" t="s">
        <v>10259</v>
      </c>
      <c r="B120" s="8" t="s">
        <v>10138</v>
      </c>
      <c r="C120" s="8" t="s">
        <v>10139</v>
      </c>
      <c r="D120" s="8" t="s">
        <v>10247</v>
      </c>
    </row>
    <row r="121" spans="1:4" x14ac:dyDescent="0.15">
      <c r="A121" s="8" t="s">
        <v>10260</v>
      </c>
      <c r="B121" s="8" t="s">
        <v>10138</v>
      </c>
      <c r="C121" s="8" t="s">
        <v>10174</v>
      </c>
      <c r="D121" s="8" t="s">
        <v>10247</v>
      </c>
    </row>
    <row r="122" spans="1:4" x14ac:dyDescent="0.15">
      <c r="A122" s="8" t="s">
        <v>10261</v>
      </c>
      <c r="B122" s="8" t="s">
        <v>10138</v>
      </c>
      <c r="C122" s="8" t="s">
        <v>10139</v>
      </c>
      <c r="D122" s="8" t="s">
        <v>10247</v>
      </c>
    </row>
    <row r="123" spans="1:4" x14ac:dyDescent="0.15">
      <c r="A123" s="8" t="s">
        <v>10262</v>
      </c>
      <c r="B123" s="8" t="s">
        <v>10138</v>
      </c>
      <c r="C123" s="8" t="s">
        <v>10139</v>
      </c>
      <c r="D123" s="8" t="s">
        <v>10247</v>
      </c>
    </row>
    <row r="124" spans="1:4" x14ac:dyDescent="0.15">
      <c r="A124" s="8" t="s">
        <v>10263</v>
      </c>
      <c r="B124" s="8" t="s">
        <v>10138</v>
      </c>
      <c r="C124" s="8" t="s">
        <v>10139</v>
      </c>
      <c r="D124" s="8" t="s">
        <v>10247</v>
      </c>
    </row>
    <row r="125" spans="1:4" x14ac:dyDescent="0.15">
      <c r="A125" s="8" t="s">
        <v>10264</v>
      </c>
      <c r="B125" s="8" t="s">
        <v>10138</v>
      </c>
      <c r="C125" s="8" t="s">
        <v>10139</v>
      </c>
      <c r="D125" s="8" t="s">
        <v>10247</v>
      </c>
    </row>
    <row r="126" spans="1:4" x14ac:dyDescent="0.15">
      <c r="A126" s="8" t="s">
        <v>10265</v>
      </c>
      <c r="B126" s="8" t="s">
        <v>10138</v>
      </c>
      <c r="C126" s="8" t="s">
        <v>10139</v>
      </c>
      <c r="D126" s="8" t="s">
        <v>10247</v>
      </c>
    </row>
    <row r="127" spans="1:4" x14ac:dyDescent="0.15">
      <c r="A127" s="8" t="s">
        <v>10266</v>
      </c>
      <c r="B127" s="8" t="s">
        <v>10138</v>
      </c>
      <c r="C127" s="8" t="s">
        <v>10139</v>
      </c>
      <c r="D127" s="8" t="s">
        <v>10247</v>
      </c>
    </row>
    <row r="128" spans="1:4" x14ac:dyDescent="0.15">
      <c r="A128" s="8" t="s">
        <v>10267</v>
      </c>
      <c r="B128" s="8" t="s">
        <v>10138</v>
      </c>
      <c r="C128" s="8" t="s">
        <v>10174</v>
      </c>
      <c r="D128" s="8" t="s">
        <v>10247</v>
      </c>
    </row>
    <row r="129" spans="1:4" x14ac:dyDescent="0.15">
      <c r="A129" s="8" t="s">
        <v>10268</v>
      </c>
      <c r="B129" s="8" t="s">
        <v>10138</v>
      </c>
      <c r="C129" s="8" t="s">
        <v>10139</v>
      </c>
      <c r="D129" s="8" t="s">
        <v>10269</v>
      </c>
    </row>
    <row r="130" spans="1:4" x14ac:dyDescent="0.15">
      <c r="A130" s="8" t="s">
        <v>10270</v>
      </c>
      <c r="B130" s="8" t="s">
        <v>10138</v>
      </c>
      <c r="C130" s="8" t="s">
        <v>10184</v>
      </c>
      <c r="D130" s="8" t="s">
        <v>10269</v>
      </c>
    </row>
    <row r="131" spans="1:4" x14ac:dyDescent="0.15">
      <c r="A131" s="8" t="s">
        <v>10271</v>
      </c>
      <c r="B131" s="8" t="s">
        <v>10138</v>
      </c>
      <c r="C131" s="8" t="s">
        <v>10139</v>
      </c>
      <c r="D131" s="8" t="s">
        <v>10272</v>
      </c>
    </row>
    <row r="132" spans="1:4" x14ac:dyDescent="0.15">
      <c r="A132" s="8" t="s">
        <v>10273</v>
      </c>
      <c r="B132" s="8" t="s">
        <v>10138</v>
      </c>
      <c r="C132" s="8" t="s">
        <v>10139</v>
      </c>
      <c r="D132" s="8" t="s">
        <v>10274</v>
      </c>
    </row>
    <row r="133" spans="1:4" x14ac:dyDescent="0.15">
      <c r="A133" s="8" t="s">
        <v>10275</v>
      </c>
      <c r="B133" s="8" t="s">
        <v>10138</v>
      </c>
      <c r="C133" s="8" t="s">
        <v>10139</v>
      </c>
      <c r="D133" s="8" t="s">
        <v>10274</v>
      </c>
    </row>
    <row r="134" spans="1:4" x14ac:dyDescent="0.15">
      <c r="A134" s="8" t="s">
        <v>10276</v>
      </c>
      <c r="B134" s="8" t="s">
        <v>10138</v>
      </c>
      <c r="C134" s="8" t="s">
        <v>10139</v>
      </c>
      <c r="D134" s="8" t="s">
        <v>10274</v>
      </c>
    </row>
    <row r="135" spans="1:4" x14ac:dyDescent="0.15">
      <c r="A135" s="8" t="s">
        <v>75</v>
      </c>
      <c r="B135" s="8" t="s">
        <v>10138</v>
      </c>
      <c r="C135" s="8" t="s">
        <v>10139</v>
      </c>
      <c r="D135" s="8" t="s">
        <v>10274</v>
      </c>
    </row>
    <row r="136" spans="1:4" x14ac:dyDescent="0.15">
      <c r="A136" s="8" t="s">
        <v>10277</v>
      </c>
      <c r="B136" s="8" t="s">
        <v>10138</v>
      </c>
      <c r="C136" s="8" t="s">
        <v>10174</v>
      </c>
      <c r="D136" s="8" t="s">
        <v>10274</v>
      </c>
    </row>
    <row r="137" spans="1:4" x14ac:dyDescent="0.15">
      <c r="A137" s="8" t="s">
        <v>10278</v>
      </c>
      <c r="B137" s="8" t="s">
        <v>10138</v>
      </c>
      <c r="C137" s="8" t="s">
        <v>10139</v>
      </c>
      <c r="D137" s="8" t="s">
        <v>10274</v>
      </c>
    </row>
    <row r="138" spans="1:4" x14ac:dyDescent="0.15">
      <c r="A138" s="8" t="s">
        <v>10279</v>
      </c>
      <c r="B138" s="8" t="s">
        <v>10138</v>
      </c>
      <c r="C138" s="8" t="s">
        <v>10174</v>
      </c>
      <c r="D138" s="8" t="s">
        <v>10274</v>
      </c>
    </row>
    <row r="139" spans="1:4" x14ac:dyDescent="0.15">
      <c r="A139" s="8" t="s">
        <v>85</v>
      </c>
      <c r="B139" s="8" t="s">
        <v>10138</v>
      </c>
      <c r="C139" s="8" t="s">
        <v>10139</v>
      </c>
      <c r="D139" s="8" t="s">
        <v>10274</v>
      </c>
    </row>
    <row r="140" spans="1:4" x14ac:dyDescent="0.15">
      <c r="A140" s="8" t="s">
        <v>10280</v>
      </c>
      <c r="B140" s="8" t="s">
        <v>10138</v>
      </c>
      <c r="C140" s="8" t="s">
        <v>10139</v>
      </c>
      <c r="D140" s="8" t="s">
        <v>10274</v>
      </c>
    </row>
    <row r="141" spans="1:4" x14ac:dyDescent="0.15">
      <c r="A141" s="8" t="s">
        <v>10281</v>
      </c>
      <c r="B141" s="8" t="s">
        <v>10138</v>
      </c>
      <c r="C141" s="8" t="s">
        <v>10139</v>
      </c>
      <c r="D141" s="8" t="s">
        <v>10274</v>
      </c>
    </row>
    <row r="142" spans="1:4" x14ac:dyDescent="0.15">
      <c r="A142" s="8" t="s">
        <v>10282</v>
      </c>
      <c r="B142" s="8" t="s">
        <v>10138</v>
      </c>
      <c r="C142" s="8" t="s">
        <v>10139</v>
      </c>
      <c r="D142" s="8" t="s">
        <v>10274</v>
      </c>
    </row>
    <row r="143" spans="1:4" x14ac:dyDescent="0.15">
      <c r="A143" s="8" t="s">
        <v>10283</v>
      </c>
      <c r="B143" s="8" t="s">
        <v>10138</v>
      </c>
      <c r="C143" s="8" t="s">
        <v>10139</v>
      </c>
      <c r="D143" s="8" t="s">
        <v>10274</v>
      </c>
    </row>
    <row r="144" spans="1:4" x14ac:dyDescent="0.15">
      <c r="A144" s="8" t="s">
        <v>10284</v>
      </c>
      <c r="B144" s="8" t="s">
        <v>10138</v>
      </c>
      <c r="C144" s="8" t="s">
        <v>10139</v>
      </c>
      <c r="D144" s="8" t="s">
        <v>10274</v>
      </c>
    </row>
    <row r="145" spans="1:4" x14ac:dyDescent="0.15">
      <c r="A145" s="8" t="s">
        <v>10285</v>
      </c>
      <c r="B145" s="8" t="s">
        <v>10138</v>
      </c>
      <c r="C145" s="8" t="s">
        <v>10139</v>
      </c>
      <c r="D145" s="8" t="s">
        <v>10274</v>
      </c>
    </row>
    <row r="146" spans="1:4" x14ac:dyDescent="0.15">
      <c r="A146" s="8" t="s">
        <v>10286</v>
      </c>
      <c r="B146" s="8" t="s">
        <v>10138</v>
      </c>
      <c r="C146" s="8" t="s">
        <v>10139</v>
      </c>
      <c r="D146" s="8" t="s">
        <v>10274</v>
      </c>
    </row>
    <row r="147" spans="1:4" x14ac:dyDescent="0.15">
      <c r="A147" s="8" t="s">
        <v>10287</v>
      </c>
      <c r="B147" s="8" t="s">
        <v>10138</v>
      </c>
      <c r="C147" s="8" t="s">
        <v>10139</v>
      </c>
      <c r="D147" s="8" t="s">
        <v>10274</v>
      </c>
    </row>
    <row r="148" spans="1:4" x14ac:dyDescent="0.15">
      <c r="A148" s="8" t="s">
        <v>10288</v>
      </c>
      <c r="B148" s="8" t="s">
        <v>10138</v>
      </c>
      <c r="C148" s="8" t="s">
        <v>10139</v>
      </c>
      <c r="D148" s="8" t="s">
        <v>10274</v>
      </c>
    </row>
    <row r="149" spans="1:4" x14ac:dyDescent="0.15">
      <c r="A149" s="8" t="s">
        <v>10289</v>
      </c>
      <c r="B149" s="8" t="s">
        <v>10138</v>
      </c>
      <c r="C149" s="8" t="s">
        <v>10139</v>
      </c>
      <c r="D149" s="8" t="s">
        <v>10274</v>
      </c>
    </row>
    <row r="150" spans="1:4" x14ac:dyDescent="0.15">
      <c r="A150" s="8" t="s">
        <v>10290</v>
      </c>
      <c r="B150" s="8" t="s">
        <v>10138</v>
      </c>
      <c r="C150" s="8" t="s">
        <v>10159</v>
      </c>
      <c r="D150" s="8" t="s">
        <v>10274</v>
      </c>
    </row>
    <row r="151" spans="1:4" x14ac:dyDescent="0.15">
      <c r="A151" s="8" t="s">
        <v>10291</v>
      </c>
      <c r="B151" s="8" t="s">
        <v>10138</v>
      </c>
      <c r="C151" s="8" t="s">
        <v>10139</v>
      </c>
      <c r="D151" s="8" t="s">
        <v>10274</v>
      </c>
    </row>
    <row r="152" spans="1:4" x14ac:dyDescent="0.15">
      <c r="A152" s="8" t="s">
        <v>10292</v>
      </c>
      <c r="B152" s="8" t="s">
        <v>10138</v>
      </c>
      <c r="C152" s="8" t="s">
        <v>10139</v>
      </c>
      <c r="D152" s="8" t="s">
        <v>10274</v>
      </c>
    </row>
    <row r="153" spans="1:4" x14ac:dyDescent="0.15">
      <c r="A153" s="8" t="s">
        <v>10293</v>
      </c>
      <c r="B153" s="8" t="s">
        <v>10138</v>
      </c>
      <c r="C153" s="8" t="s">
        <v>10139</v>
      </c>
      <c r="D153" s="8" t="s">
        <v>10274</v>
      </c>
    </row>
    <row r="154" spans="1:4" x14ac:dyDescent="0.15">
      <c r="A154" s="8" t="s">
        <v>10294</v>
      </c>
      <c r="B154" s="8" t="s">
        <v>10138</v>
      </c>
      <c r="C154" s="8" t="s">
        <v>10139</v>
      </c>
      <c r="D154" s="8" t="s">
        <v>10274</v>
      </c>
    </row>
    <row r="155" spans="1:4" x14ac:dyDescent="0.15">
      <c r="A155" s="8" t="s">
        <v>10295</v>
      </c>
      <c r="B155" s="8" t="s">
        <v>10138</v>
      </c>
      <c r="C155" s="8" t="s">
        <v>10139</v>
      </c>
      <c r="D155" s="8" t="s">
        <v>10274</v>
      </c>
    </row>
    <row r="156" spans="1:4" x14ac:dyDescent="0.15">
      <c r="A156" s="8" t="s">
        <v>10296</v>
      </c>
      <c r="B156" s="8" t="s">
        <v>10138</v>
      </c>
      <c r="C156" s="8" t="s">
        <v>10139</v>
      </c>
      <c r="D156" s="8" t="s">
        <v>10274</v>
      </c>
    </row>
    <row r="157" spans="1:4" x14ac:dyDescent="0.15">
      <c r="A157" s="8" t="s">
        <v>10297</v>
      </c>
      <c r="B157" s="8" t="s">
        <v>10138</v>
      </c>
      <c r="C157" s="8" t="s">
        <v>10139</v>
      </c>
      <c r="D157" s="8" t="s">
        <v>10274</v>
      </c>
    </row>
    <row r="158" spans="1:4" x14ac:dyDescent="0.15">
      <c r="A158" s="8" t="s">
        <v>265</v>
      </c>
      <c r="B158" s="8" t="s">
        <v>10138</v>
      </c>
      <c r="C158" s="8" t="s">
        <v>10159</v>
      </c>
      <c r="D158" s="8" t="s">
        <v>10274</v>
      </c>
    </row>
    <row r="159" spans="1:4" x14ac:dyDescent="0.15">
      <c r="A159" s="8" t="s">
        <v>10298</v>
      </c>
      <c r="B159" s="8" t="s">
        <v>10138</v>
      </c>
      <c r="C159" s="8" t="s">
        <v>10139</v>
      </c>
      <c r="D159" s="8" t="s">
        <v>10274</v>
      </c>
    </row>
    <row r="160" spans="1:4" x14ac:dyDescent="0.15">
      <c r="A160" s="8" t="s">
        <v>10299</v>
      </c>
      <c r="B160" s="8" t="s">
        <v>10138</v>
      </c>
      <c r="C160" s="8" t="s">
        <v>10184</v>
      </c>
      <c r="D160" s="8" t="s">
        <v>10274</v>
      </c>
    </row>
    <row r="161" spans="1:4" x14ac:dyDescent="0.15">
      <c r="A161" s="8" t="s">
        <v>10299</v>
      </c>
      <c r="B161" s="8" t="s">
        <v>10138</v>
      </c>
      <c r="C161" s="8" t="s">
        <v>10139</v>
      </c>
      <c r="D161" s="8" t="s">
        <v>10274</v>
      </c>
    </row>
    <row r="162" spans="1:4" x14ac:dyDescent="0.15">
      <c r="A162" s="8" t="s">
        <v>10300</v>
      </c>
      <c r="B162" s="8" t="s">
        <v>10138</v>
      </c>
      <c r="C162" s="8" t="s">
        <v>10139</v>
      </c>
      <c r="D162" s="8" t="s">
        <v>10274</v>
      </c>
    </row>
    <row r="163" spans="1:4" x14ac:dyDescent="0.15">
      <c r="A163" s="8" t="s">
        <v>10301</v>
      </c>
      <c r="B163" s="8" t="s">
        <v>10138</v>
      </c>
      <c r="C163" s="8" t="s">
        <v>10139</v>
      </c>
      <c r="D163" s="8" t="s">
        <v>10274</v>
      </c>
    </row>
    <row r="164" spans="1:4" x14ac:dyDescent="0.15">
      <c r="A164" s="8" t="s">
        <v>10302</v>
      </c>
      <c r="B164" s="8" t="s">
        <v>10138</v>
      </c>
      <c r="C164" s="8" t="s">
        <v>10139</v>
      </c>
      <c r="D164" s="8" t="s">
        <v>10274</v>
      </c>
    </row>
    <row r="165" spans="1:4" x14ac:dyDescent="0.15">
      <c r="A165" s="8" t="s">
        <v>10303</v>
      </c>
      <c r="B165" s="8" t="s">
        <v>10138</v>
      </c>
      <c r="C165" s="8" t="s">
        <v>10139</v>
      </c>
      <c r="D165" s="8" t="s">
        <v>10274</v>
      </c>
    </row>
    <row r="166" spans="1:4" x14ac:dyDescent="0.15">
      <c r="A166" s="8" t="s">
        <v>10304</v>
      </c>
      <c r="B166" s="8" t="s">
        <v>10138</v>
      </c>
      <c r="C166" s="8" t="s">
        <v>10139</v>
      </c>
      <c r="D166" s="8" t="s">
        <v>10274</v>
      </c>
    </row>
    <row r="167" spans="1:4" x14ac:dyDescent="0.15">
      <c r="A167" s="8" t="s">
        <v>10305</v>
      </c>
      <c r="B167" s="8" t="s">
        <v>10138</v>
      </c>
      <c r="C167" s="8" t="s">
        <v>10139</v>
      </c>
      <c r="D167" s="8" t="s">
        <v>10274</v>
      </c>
    </row>
    <row r="168" spans="1:4" x14ac:dyDescent="0.15">
      <c r="A168" s="8" t="s">
        <v>10306</v>
      </c>
      <c r="B168" s="8" t="s">
        <v>10138</v>
      </c>
      <c r="C168" s="8" t="s">
        <v>10139</v>
      </c>
      <c r="D168" s="8" t="s">
        <v>10274</v>
      </c>
    </row>
    <row r="169" spans="1:4" x14ac:dyDescent="0.15">
      <c r="A169" s="8" t="s">
        <v>10307</v>
      </c>
      <c r="B169" s="8" t="s">
        <v>10138</v>
      </c>
      <c r="C169" s="8" t="s">
        <v>10139</v>
      </c>
      <c r="D169" s="8" t="s">
        <v>10274</v>
      </c>
    </row>
    <row r="170" spans="1:4" x14ac:dyDescent="0.15">
      <c r="A170" s="8" t="s">
        <v>10308</v>
      </c>
      <c r="B170" s="8" t="s">
        <v>10138</v>
      </c>
      <c r="C170" s="8" t="s">
        <v>10139</v>
      </c>
      <c r="D170" s="8" t="s">
        <v>10309</v>
      </c>
    </row>
    <row r="171" spans="1:4" x14ac:dyDescent="0.15">
      <c r="A171" s="8" t="s">
        <v>10310</v>
      </c>
      <c r="B171" s="8" t="s">
        <v>10138</v>
      </c>
      <c r="C171" s="8" t="s">
        <v>10174</v>
      </c>
      <c r="D171" s="8" t="s">
        <v>10311</v>
      </c>
    </row>
    <row r="172" spans="1:4" x14ac:dyDescent="0.15">
      <c r="A172" s="8" t="s">
        <v>10312</v>
      </c>
      <c r="B172" s="8" t="s">
        <v>10138</v>
      </c>
      <c r="C172" s="8" t="s">
        <v>10139</v>
      </c>
      <c r="D172" s="8" t="s">
        <v>10311</v>
      </c>
    </row>
    <row r="173" spans="1:4" x14ac:dyDescent="0.15">
      <c r="A173" s="8" t="s">
        <v>10313</v>
      </c>
      <c r="B173" s="8" t="s">
        <v>10138</v>
      </c>
      <c r="C173" s="8" t="s">
        <v>10174</v>
      </c>
      <c r="D173" s="8" t="s">
        <v>10311</v>
      </c>
    </row>
    <row r="174" spans="1:4" x14ac:dyDescent="0.15">
      <c r="A174" s="8" t="s">
        <v>10314</v>
      </c>
      <c r="B174" s="8" t="s">
        <v>10138</v>
      </c>
      <c r="C174" s="8" t="s">
        <v>10174</v>
      </c>
      <c r="D174" s="8" t="s">
        <v>10311</v>
      </c>
    </row>
    <row r="175" spans="1:4" x14ac:dyDescent="0.15">
      <c r="A175" s="8" t="s">
        <v>10315</v>
      </c>
      <c r="B175" s="8" t="s">
        <v>10138</v>
      </c>
      <c r="C175" s="8" t="s">
        <v>10184</v>
      </c>
      <c r="D175" s="8" t="s">
        <v>10311</v>
      </c>
    </row>
    <row r="176" spans="1:4" x14ac:dyDescent="0.15">
      <c r="A176" s="8" t="s">
        <v>10315</v>
      </c>
      <c r="B176" s="8" t="s">
        <v>10138</v>
      </c>
      <c r="C176" s="8" t="s">
        <v>10139</v>
      </c>
      <c r="D176" s="8" t="s">
        <v>10311</v>
      </c>
    </row>
    <row r="177" spans="1:4" x14ac:dyDescent="0.15">
      <c r="A177" s="8" t="s">
        <v>10316</v>
      </c>
      <c r="B177" s="8" t="s">
        <v>10138</v>
      </c>
      <c r="C177" s="8" t="s">
        <v>10139</v>
      </c>
      <c r="D177" s="8" t="s">
        <v>10311</v>
      </c>
    </row>
    <row r="178" spans="1:4" x14ac:dyDescent="0.15">
      <c r="A178" s="8" t="s">
        <v>10317</v>
      </c>
      <c r="B178" s="8" t="s">
        <v>10138</v>
      </c>
      <c r="C178" s="8" t="s">
        <v>10184</v>
      </c>
      <c r="D178" s="8" t="s">
        <v>10311</v>
      </c>
    </row>
    <row r="179" spans="1:4" x14ac:dyDescent="0.15">
      <c r="A179" s="8" t="s">
        <v>10318</v>
      </c>
      <c r="B179" s="8" t="s">
        <v>10138</v>
      </c>
      <c r="C179" s="8" t="s">
        <v>10139</v>
      </c>
      <c r="D179" s="8" t="s">
        <v>10311</v>
      </c>
    </row>
    <row r="180" spans="1:4" x14ac:dyDescent="0.15">
      <c r="A180" s="8" t="s">
        <v>10319</v>
      </c>
      <c r="B180" s="8" t="s">
        <v>10138</v>
      </c>
      <c r="C180" s="8" t="s">
        <v>10139</v>
      </c>
      <c r="D180" s="8" t="s">
        <v>10311</v>
      </c>
    </row>
    <row r="181" spans="1:4" x14ac:dyDescent="0.15">
      <c r="A181" s="8" t="s">
        <v>10320</v>
      </c>
      <c r="B181" s="8" t="s">
        <v>10138</v>
      </c>
      <c r="C181" s="8" t="s">
        <v>10139</v>
      </c>
      <c r="D181" s="8" t="s">
        <v>10311</v>
      </c>
    </row>
    <row r="182" spans="1:4" x14ac:dyDescent="0.15">
      <c r="A182" s="8" t="s">
        <v>10321</v>
      </c>
      <c r="B182" s="8" t="s">
        <v>10138</v>
      </c>
      <c r="C182" s="8" t="s">
        <v>10139</v>
      </c>
      <c r="D182" s="8" t="s">
        <v>10311</v>
      </c>
    </row>
    <row r="183" spans="1:4" x14ac:dyDescent="0.15">
      <c r="A183" s="8" t="s">
        <v>10311</v>
      </c>
      <c r="B183" s="8" t="s">
        <v>10138</v>
      </c>
      <c r="C183" s="8" t="s">
        <v>10139</v>
      </c>
      <c r="D183" s="8" t="s">
        <v>10311</v>
      </c>
    </row>
    <row r="184" spans="1:4" x14ac:dyDescent="0.15">
      <c r="A184" s="8" t="s">
        <v>10322</v>
      </c>
      <c r="B184" s="8" t="s">
        <v>10138</v>
      </c>
      <c r="C184" s="8" t="s">
        <v>10139</v>
      </c>
      <c r="D184" s="8" t="s">
        <v>10311</v>
      </c>
    </row>
    <row r="185" spans="1:4" x14ac:dyDescent="0.15">
      <c r="A185" s="8" t="s">
        <v>10323</v>
      </c>
      <c r="B185" s="8" t="s">
        <v>10138</v>
      </c>
      <c r="C185" s="8" t="s">
        <v>10184</v>
      </c>
      <c r="D185" s="8" t="s">
        <v>10311</v>
      </c>
    </row>
    <row r="186" spans="1:4" x14ac:dyDescent="0.15">
      <c r="A186" s="8" t="s">
        <v>10324</v>
      </c>
      <c r="B186" s="8" t="s">
        <v>10138</v>
      </c>
      <c r="C186" s="8" t="s">
        <v>10184</v>
      </c>
      <c r="D186" s="8" t="s">
        <v>10311</v>
      </c>
    </row>
    <row r="187" spans="1:4" x14ac:dyDescent="0.15">
      <c r="A187" s="8" t="s">
        <v>10325</v>
      </c>
      <c r="B187" s="8" t="s">
        <v>10138</v>
      </c>
      <c r="C187" s="8" t="s">
        <v>10139</v>
      </c>
      <c r="D187" s="8" t="s">
        <v>10311</v>
      </c>
    </row>
    <row r="188" spans="1:4" x14ac:dyDescent="0.15">
      <c r="A188" s="8" t="s">
        <v>10326</v>
      </c>
      <c r="B188" s="8" t="s">
        <v>10138</v>
      </c>
      <c r="C188" s="8" t="s">
        <v>10139</v>
      </c>
      <c r="D188" s="8" t="s">
        <v>10311</v>
      </c>
    </row>
    <row r="189" spans="1:4" x14ac:dyDescent="0.15">
      <c r="A189" s="8" t="s">
        <v>10326</v>
      </c>
      <c r="B189" s="8" t="s">
        <v>10138</v>
      </c>
      <c r="C189" s="8" t="s">
        <v>10184</v>
      </c>
      <c r="D189" s="8" t="s">
        <v>10311</v>
      </c>
    </row>
    <row r="190" spans="1:4" x14ac:dyDescent="0.15">
      <c r="A190" s="8" t="s">
        <v>10327</v>
      </c>
      <c r="B190" s="8" t="s">
        <v>10138</v>
      </c>
      <c r="C190" s="8" t="s">
        <v>10139</v>
      </c>
      <c r="D190" s="8" t="s">
        <v>10311</v>
      </c>
    </row>
    <row r="191" spans="1:4" x14ac:dyDescent="0.15">
      <c r="A191" s="8" t="s">
        <v>10328</v>
      </c>
      <c r="B191" s="8" t="s">
        <v>10138</v>
      </c>
      <c r="C191" s="8" t="s">
        <v>10174</v>
      </c>
      <c r="D191" s="8" t="s">
        <v>10311</v>
      </c>
    </row>
    <row r="192" spans="1:4" x14ac:dyDescent="0.15">
      <c r="A192" s="8" t="s">
        <v>10329</v>
      </c>
      <c r="B192" s="8" t="s">
        <v>10138</v>
      </c>
      <c r="C192" s="8" t="s">
        <v>10139</v>
      </c>
      <c r="D192" s="8" t="s">
        <v>10311</v>
      </c>
    </row>
    <row r="193" spans="1:4" x14ac:dyDescent="0.15">
      <c r="A193" s="8" t="s">
        <v>356</v>
      </c>
      <c r="B193" s="8" t="s">
        <v>10138</v>
      </c>
      <c r="C193" s="8" t="s">
        <v>10139</v>
      </c>
      <c r="D193" s="8" t="s">
        <v>10311</v>
      </c>
    </row>
    <row r="194" spans="1:4" x14ac:dyDescent="0.15">
      <c r="A194" s="8" t="s">
        <v>10330</v>
      </c>
      <c r="B194" s="8" t="s">
        <v>10138</v>
      </c>
      <c r="C194" s="8" t="s">
        <v>10139</v>
      </c>
      <c r="D194" s="8" t="s">
        <v>10311</v>
      </c>
    </row>
    <row r="195" spans="1:4" x14ac:dyDescent="0.15">
      <c r="A195" s="8" t="s">
        <v>10331</v>
      </c>
      <c r="B195" s="8" t="s">
        <v>10138</v>
      </c>
      <c r="C195" s="8" t="s">
        <v>10139</v>
      </c>
      <c r="D195" s="8" t="s">
        <v>10311</v>
      </c>
    </row>
    <row r="196" spans="1:4" x14ac:dyDescent="0.15">
      <c r="A196" s="8" t="s">
        <v>10332</v>
      </c>
      <c r="B196" s="8" t="s">
        <v>10138</v>
      </c>
      <c r="C196" s="8" t="s">
        <v>10139</v>
      </c>
      <c r="D196" s="8" t="s">
        <v>10333</v>
      </c>
    </row>
    <row r="197" spans="1:4" x14ac:dyDescent="0.15">
      <c r="A197" s="8" t="s">
        <v>81</v>
      </c>
      <c r="B197" s="8" t="s">
        <v>10138</v>
      </c>
      <c r="C197" s="8" t="s">
        <v>10139</v>
      </c>
      <c r="D197" s="8" t="s">
        <v>10333</v>
      </c>
    </row>
    <row r="198" spans="1:4" x14ac:dyDescent="0.15">
      <c r="A198" s="8" t="s">
        <v>10334</v>
      </c>
      <c r="B198" s="8" t="s">
        <v>10138</v>
      </c>
      <c r="C198" s="8" t="s">
        <v>10139</v>
      </c>
      <c r="D198" s="8" t="s">
        <v>10333</v>
      </c>
    </row>
    <row r="199" spans="1:4" x14ac:dyDescent="0.15">
      <c r="A199" s="8" t="s">
        <v>10335</v>
      </c>
      <c r="B199" s="8" t="s">
        <v>10138</v>
      </c>
      <c r="C199" s="8" t="s">
        <v>10139</v>
      </c>
      <c r="D199" s="8" t="s">
        <v>10336</v>
      </c>
    </row>
    <row r="200" spans="1:4" x14ac:dyDescent="0.15">
      <c r="A200" s="8" t="s">
        <v>10337</v>
      </c>
      <c r="B200" s="8" t="s">
        <v>10138</v>
      </c>
      <c r="C200" s="8" t="s">
        <v>10139</v>
      </c>
      <c r="D200" s="8" t="s">
        <v>10336</v>
      </c>
    </row>
    <row r="201" spans="1:4" x14ac:dyDescent="0.15">
      <c r="A201" s="8" t="s">
        <v>10338</v>
      </c>
      <c r="B201" s="8" t="s">
        <v>10138</v>
      </c>
      <c r="C201" s="8" t="s">
        <v>10139</v>
      </c>
      <c r="D201" s="8" t="s">
        <v>10336</v>
      </c>
    </row>
    <row r="202" spans="1:4" x14ac:dyDescent="0.15">
      <c r="A202" s="8" t="s">
        <v>10339</v>
      </c>
      <c r="B202" s="8" t="s">
        <v>10138</v>
      </c>
      <c r="C202" s="8" t="s">
        <v>10174</v>
      </c>
      <c r="D202" s="8" t="s">
        <v>10336</v>
      </c>
    </row>
    <row r="203" spans="1:4" x14ac:dyDescent="0.15">
      <c r="A203" s="8" t="s">
        <v>10340</v>
      </c>
      <c r="B203" s="8" t="s">
        <v>10138</v>
      </c>
      <c r="C203" s="8" t="s">
        <v>10139</v>
      </c>
      <c r="D203" s="8" t="s">
        <v>10336</v>
      </c>
    </row>
    <row r="204" spans="1:4" x14ac:dyDescent="0.15">
      <c r="A204" s="8" t="s">
        <v>10336</v>
      </c>
      <c r="B204" s="8" t="s">
        <v>10138</v>
      </c>
      <c r="C204" s="8" t="s">
        <v>10139</v>
      </c>
      <c r="D204" s="8" t="s">
        <v>10336</v>
      </c>
    </row>
    <row r="205" spans="1:4" x14ac:dyDescent="0.15">
      <c r="A205" s="8" t="s">
        <v>10341</v>
      </c>
      <c r="B205" s="8" t="s">
        <v>10138</v>
      </c>
      <c r="C205" s="8" t="s">
        <v>10174</v>
      </c>
      <c r="D205" s="8" t="s">
        <v>10336</v>
      </c>
    </row>
    <row r="206" spans="1:4" x14ac:dyDescent="0.15">
      <c r="A206" s="8" t="s">
        <v>10342</v>
      </c>
      <c r="B206" s="8" t="s">
        <v>10138</v>
      </c>
      <c r="C206" s="8" t="s">
        <v>10139</v>
      </c>
      <c r="D206" s="8" t="s">
        <v>10336</v>
      </c>
    </row>
    <row r="207" spans="1:4" x14ac:dyDescent="0.15">
      <c r="A207" s="8" t="s">
        <v>10343</v>
      </c>
      <c r="B207" s="8" t="s">
        <v>10138</v>
      </c>
      <c r="C207" s="8" t="s">
        <v>10139</v>
      </c>
      <c r="D207" s="8" t="s">
        <v>10336</v>
      </c>
    </row>
    <row r="208" spans="1:4" x14ac:dyDescent="0.15">
      <c r="A208" s="8" t="s">
        <v>10344</v>
      </c>
      <c r="B208" s="8" t="s">
        <v>10138</v>
      </c>
      <c r="C208" s="8" t="s">
        <v>10139</v>
      </c>
      <c r="D208" s="8" t="s">
        <v>10336</v>
      </c>
    </row>
    <row r="209" spans="1:4" x14ac:dyDescent="0.15">
      <c r="A209" s="8" t="s">
        <v>10345</v>
      </c>
      <c r="B209" s="8" t="s">
        <v>10138</v>
      </c>
      <c r="C209" s="8" t="s">
        <v>10139</v>
      </c>
      <c r="D209" s="8" t="s">
        <v>10336</v>
      </c>
    </row>
    <row r="210" spans="1:4" x14ac:dyDescent="0.15">
      <c r="A210" s="8" t="s">
        <v>10346</v>
      </c>
      <c r="B210" s="8" t="s">
        <v>10138</v>
      </c>
      <c r="C210" s="8" t="s">
        <v>10139</v>
      </c>
      <c r="D210" s="8" t="s">
        <v>10336</v>
      </c>
    </row>
    <row r="211" spans="1:4" x14ac:dyDescent="0.15">
      <c r="A211" s="8" t="s">
        <v>10347</v>
      </c>
      <c r="B211" s="8" t="s">
        <v>10138</v>
      </c>
      <c r="C211" s="8" t="s">
        <v>10139</v>
      </c>
      <c r="D211" s="8" t="s">
        <v>10336</v>
      </c>
    </row>
    <row r="212" spans="1:4" x14ac:dyDescent="0.15">
      <c r="A212" s="8" t="s">
        <v>579</v>
      </c>
      <c r="B212" s="8" t="s">
        <v>10138</v>
      </c>
      <c r="C212" s="8" t="s">
        <v>10139</v>
      </c>
      <c r="D212" s="8" t="s">
        <v>10336</v>
      </c>
    </row>
    <row r="213" spans="1:4" x14ac:dyDescent="0.15">
      <c r="A213" s="8" t="s">
        <v>10348</v>
      </c>
      <c r="B213" s="8" t="s">
        <v>10138</v>
      </c>
      <c r="C213" s="8" t="s">
        <v>10184</v>
      </c>
      <c r="D213" s="8" t="s">
        <v>10336</v>
      </c>
    </row>
    <row r="214" spans="1:4" x14ac:dyDescent="0.15">
      <c r="A214" s="8" t="s">
        <v>10349</v>
      </c>
      <c r="B214" s="8" t="s">
        <v>10138</v>
      </c>
      <c r="C214" s="8" t="s">
        <v>10139</v>
      </c>
      <c r="D214" s="8" t="s">
        <v>10336</v>
      </c>
    </row>
    <row r="215" spans="1:4" x14ac:dyDescent="0.15">
      <c r="A215" s="8" t="s">
        <v>10350</v>
      </c>
      <c r="B215" s="8" t="s">
        <v>10138</v>
      </c>
      <c r="C215" s="8" t="s">
        <v>10184</v>
      </c>
      <c r="D215" s="8" t="s">
        <v>10336</v>
      </c>
    </row>
    <row r="216" spans="1:4" x14ac:dyDescent="0.15">
      <c r="A216" s="8" t="s">
        <v>10351</v>
      </c>
      <c r="B216" s="8" t="s">
        <v>10138</v>
      </c>
      <c r="C216" s="8" t="s">
        <v>10139</v>
      </c>
      <c r="D216" s="8" t="s">
        <v>10352</v>
      </c>
    </row>
    <row r="217" spans="1:4" x14ac:dyDescent="0.15">
      <c r="A217" s="8" t="s">
        <v>10353</v>
      </c>
      <c r="B217" s="8" t="s">
        <v>10138</v>
      </c>
      <c r="C217" s="8" t="s">
        <v>10139</v>
      </c>
      <c r="D217" s="8" t="s">
        <v>10352</v>
      </c>
    </row>
    <row r="218" spans="1:4" x14ac:dyDescent="0.15">
      <c r="A218" s="8" t="s">
        <v>10354</v>
      </c>
      <c r="B218" s="8" t="s">
        <v>10138</v>
      </c>
      <c r="C218" s="8" t="s">
        <v>10139</v>
      </c>
      <c r="D218" s="8" t="s">
        <v>10352</v>
      </c>
    </row>
    <row r="219" spans="1:4" x14ac:dyDescent="0.15">
      <c r="A219" s="8" t="s">
        <v>10355</v>
      </c>
      <c r="B219" s="8" t="s">
        <v>10138</v>
      </c>
      <c r="C219" s="8" t="s">
        <v>10139</v>
      </c>
      <c r="D219" s="8" t="s">
        <v>10352</v>
      </c>
    </row>
    <row r="220" spans="1:4" x14ac:dyDescent="0.15">
      <c r="A220" s="8" t="s">
        <v>10356</v>
      </c>
      <c r="B220" s="8" t="s">
        <v>10138</v>
      </c>
      <c r="C220" s="8" t="s">
        <v>10139</v>
      </c>
      <c r="D220" s="8" t="s">
        <v>10352</v>
      </c>
    </row>
    <row r="221" spans="1:4" x14ac:dyDescent="0.15">
      <c r="A221" s="8" t="s">
        <v>10357</v>
      </c>
      <c r="B221" s="8" t="s">
        <v>10138</v>
      </c>
      <c r="C221" s="8" t="s">
        <v>10139</v>
      </c>
      <c r="D221" s="8" t="s">
        <v>10352</v>
      </c>
    </row>
    <row r="222" spans="1:4" x14ac:dyDescent="0.15">
      <c r="A222" s="8" t="s">
        <v>10358</v>
      </c>
      <c r="B222" s="8" t="s">
        <v>10138</v>
      </c>
      <c r="C222" s="8" t="s">
        <v>10139</v>
      </c>
      <c r="D222" s="8" t="s">
        <v>10352</v>
      </c>
    </row>
    <row r="223" spans="1:4" x14ac:dyDescent="0.15">
      <c r="A223" s="8" t="s">
        <v>10359</v>
      </c>
      <c r="B223" s="8" t="s">
        <v>10138</v>
      </c>
      <c r="C223" s="8" t="s">
        <v>10139</v>
      </c>
      <c r="D223" s="8" t="s">
        <v>10352</v>
      </c>
    </row>
    <row r="224" spans="1:4" x14ac:dyDescent="0.15">
      <c r="A224" s="8" t="s">
        <v>7004</v>
      </c>
      <c r="B224" s="8" t="s">
        <v>10138</v>
      </c>
      <c r="C224" s="8" t="s">
        <v>10139</v>
      </c>
      <c r="D224" s="8" t="s">
        <v>10352</v>
      </c>
    </row>
    <row r="225" spans="1:4" x14ac:dyDescent="0.15">
      <c r="A225" s="8" t="s">
        <v>10360</v>
      </c>
      <c r="B225" s="8" t="s">
        <v>10138</v>
      </c>
      <c r="C225" s="8" t="s">
        <v>10139</v>
      </c>
      <c r="D225" s="8" t="s">
        <v>10352</v>
      </c>
    </row>
    <row r="226" spans="1:4" x14ac:dyDescent="0.15">
      <c r="A226" s="8" t="s">
        <v>10361</v>
      </c>
      <c r="B226" s="8" t="s">
        <v>10138</v>
      </c>
      <c r="C226" s="8" t="s">
        <v>10139</v>
      </c>
      <c r="D226" s="8" t="s">
        <v>10352</v>
      </c>
    </row>
    <row r="227" spans="1:4" x14ac:dyDescent="0.15">
      <c r="A227" s="8" t="s">
        <v>10324</v>
      </c>
      <c r="B227" s="8" t="s">
        <v>10138</v>
      </c>
      <c r="C227" s="8" t="s">
        <v>10139</v>
      </c>
      <c r="D227" s="8" t="s">
        <v>10352</v>
      </c>
    </row>
    <row r="228" spans="1:4" x14ac:dyDescent="0.15">
      <c r="A228" s="8" t="s">
        <v>10362</v>
      </c>
      <c r="B228" s="8" t="s">
        <v>10138</v>
      </c>
      <c r="C228" s="8" t="s">
        <v>10139</v>
      </c>
      <c r="D228" s="8" t="s">
        <v>10352</v>
      </c>
    </row>
    <row r="229" spans="1:4" x14ac:dyDescent="0.15">
      <c r="A229" s="8" t="s">
        <v>10363</v>
      </c>
      <c r="B229" s="8" t="s">
        <v>10138</v>
      </c>
      <c r="C229" s="8" t="s">
        <v>10139</v>
      </c>
      <c r="D229" s="8" t="s">
        <v>10352</v>
      </c>
    </row>
    <row r="230" spans="1:4" x14ac:dyDescent="0.15">
      <c r="A230" s="8" t="s">
        <v>10364</v>
      </c>
      <c r="B230" s="8" t="s">
        <v>10138</v>
      </c>
      <c r="C230" s="8" t="s">
        <v>10184</v>
      </c>
      <c r="D230" s="8" t="s">
        <v>10352</v>
      </c>
    </row>
    <row r="231" spans="1:4" x14ac:dyDescent="0.15">
      <c r="A231" s="8" t="s">
        <v>10365</v>
      </c>
      <c r="B231" s="8" t="s">
        <v>10138</v>
      </c>
      <c r="C231" s="8" t="s">
        <v>10184</v>
      </c>
      <c r="D231" s="8" t="s">
        <v>10352</v>
      </c>
    </row>
    <row r="232" spans="1:4" x14ac:dyDescent="0.15">
      <c r="A232" s="8" t="s">
        <v>10366</v>
      </c>
      <c r="B232" s="8" t="s">
        <v>10138</v>
      </c>
      <c r="C232" s="8" t="s">
        <v>10174</v>
      </c>
      <c r="D232" s="8" t="s">
        <v>10352</v>
      </c>
    </row>
    <row r="233" spans="1:4" x14ac:dyDescent="0.15">
      <c r="A233" s="8" t="s">
        <v>10367</v>
      </c>
      <c r="B233" s="8" t="s">
        <v>10138</v>
      </c>
      <c r="C233" s="8" t="s">
        <v>10139</v>
      </c>
      <c r="D233" s="8" t="s">
        <v>10368</v>
      </c>
    </row>
    <row r="234" spans="1:4" x14ac:dyDescent="0.15">
      <c r="A234" s="8" t="s">
        <v>10369</v>
      </c>
      <c r="B234" s="8" t="s">
        <v>10138</v>
      </c>
      <c r="C234" s="8" t="s">
        <v>10139</v>
      </c>
      <c r="D234" s="8" t="s">
        <v>10368</v>
      </c>
    </row>
    <row r="235" spans="1:4" x14ac:dyDescent="0.15">
      <c r="A235" s="8" t="s">
        <v>10370</v>
      </c>
      <c r="B235" s="8" t="s">
        <v>10138</v>
      </c>
      <c r="C235" s="8" t="s">
        <v>10184</v>
      </c>
      <c r="D235" s="8" t="s">
        <v>10368</v>
      </c>
    </row>
    <row r="236" spans="1:4" x14ac:dyDescent="0.15">
      <c r="A236" s="8" t="s">
        <v>10371</v>
      </c>
      <c r="B236" s="8" t="s">
        <v>10138</v>
      </c>
      <c r="C236" s="8" t="s">
        <v>10184</v>
      </c>
      <c r="D236" s="8" t="s">
        <v>10368</v>
      </c>
    </row>
    <row r="237" spans="1:4" x14ac:dyDescent="0.15">
      <c r="A237" s="8" t="s">
        <v>10372</v>
      </c>
      <c r="B237" s="8" t="s">
        <v>10138</v>
      </c>
      <c r="C237" s="8" t="s">
        <v>10174</v>
      </c>
      <c r="D237" s="8" t="s">
        <v>10368</v>
      </c>
    </row>
    <row r="238" spans="1:4" x14ac:dyDescent="0.15">
      <c r="A238" s="8" t="s">
        <v>10373</v>
      </c>
      <c r="B238" s="8" t="s">
        <v>10138</v>
      </c>
      <c r="C238" s="8" t="s">
        <v>10184</v>
      </c>
      <c r="D238" s="8" t="s">
        <v>10368</v>
      </c>
    </row>
    <row r="239" spans="1:4" x14ac:dyDescent="0.15">
      <c r="A239" s="8" t="s">
        <v>10374</v>
      </c>
      <c r="B239" s="8" t="s">
        <v>10138</v>
      </c>
      <c r="C239" s="8" t="s">
        <v>10184</v>
      </c>
      <c r="D239" s="8" t="s">
        <v>10368</v>
      </c>
    </row>
    <row r="240" spans="1:4" x14ac:dyDescent="0.15">
      <c r="A240" s="8" t="s">
        <v>10375</v>
      </c>
      <c r="B240" s="8" t="s">
        <v>10138</v>
      </c>
      <c r="C240" s="8" t="s">
        <v>10184</v>
      </c>
      <c r="D240" s="8" t="s">
        <v>10368</v>
      </c>
    </row>
    <row r="241" spans="1:4" x14ac:dyDescent="0.15">
      <c r="A241" s="8" t="s">
        <v>10368</v>
      </c>
      <c r="B241" s="8" t="s">
        <v>10138</v>
      </c>
      <c r="C241" s="8" t="s">
        <v>10139</v>
      </c>
      <c r="D241" s="8" t="s">
        <v>10368</v>
      </c>
    </row>
    <row r="242" spans="1:4" x14ac:dyDescent="0.15">
      <c r="A242" s="8" t="s">
        <v>10376</v>
      </c>
      <c r="B242" s="8" t="s">
        <v>10138</v>
      </c>
      <c r="C242" s="8" t="s">
        <v>10184</v>
      </c>
      <c r="D242" s="8" t="s">
        <v>10368</v>
      </c>
    </row>
    <row r="243" spans="1:4" x14ac:dyDescent="0.15">
      <c r="A243" s="8" t="s">
        <v>10377</v>
      </c>
      <c r="B243" s="8" t="s">
        <v>10138</v>
      </c>
      <c r="C243" s="8" t="s">
        <v>10184</v>
      </c>
      <c r="D243" s="8" t="s">
        <v>10368</v>
      </c>
    </row>
    <row r="244" spans="1:4" x14ac:dyDescent="0.15">
      <c r="A244" s="8" t="s">
        <v>10378</v>
      </c>
      <c r="B244" s="8" t="s">
        <v>10138</v>
      </c>
      <c r="C244" s="8" t="s">
        <v>10139</v>
      </c>
      <c r="D244" s="8" t="s">
        <v>533</v>
      </c>
    </row>
    <row r="245" spans="1:4" x14ac:dyDescent="0.15">
      <c r="A245" s="8" t="s">
        <v>10379</v>
      </c>
      <c r="B245" s="8" t="s">
        <v>10138</v>
      </c>
      <c r="C245" s="8" t="s">
        <v>10139</v>
      </c>
      <c r="D245" s="8" t="s">
        <v>533</v>
      </c>
    </row>
    <row r="246" spans="1:4" x14ac:dyDescent="0.15">
      <c r="A246" s="8" t="s">
        <v>10380</v>
      </c>
      <c r="B246" s="8" t="s">
        <v>10138</v>
      </c>
      <c r="C246" s="8" t="s">
        <v>10139</v>
      </c>
      <c r="D246" s="8" t="s">
        <v>533</v>
      </c>
    </row>
    <row r="247" spans="1:4" x14ac:dyDescent="0.15">
      <c r="A247" s="8" t="s">
        <v>219</v>
      </c>
      <c r="B247" s="8" t="s">
        <v>10138</v>
      </c>
      <c r="C247" s="8" t="s">
        <v>10139</v>
      </c>
      <c r="D247" s="8" t="s">
        <v>533</v>
      </c>
    </row>
    <row r="248" spans="1:4" x14ac:dyDescent="0.15">
      <c r="A248" s="8" t="s">
        <v>10381</v>
      </c>
      <c r="B248" s="8" t="s">
        <v>10138</v>
      </c>
      <c r="C248" s="8" t="s">
        <v>10139</v>
      </c>
      <c r="D248" s="8" t="s">
        <v>533</v>
      </c>
    </row>
    <row r="249" spans="1:4" x14ac:dyDescent="0.15">
      <c r="A249" s="8" t="s">
        <v>10382</v>
      </c>
      <c r="B249" s="8" t="s">
        <v>10138</v>
      </c>
      <c r="C249" s="8" t="s">
        <v>10184</v>
      </c>
      <c r="D249" s="8" t="s">
        <v>533</v>
      </c>
    </row>
    <row r="250" spans="1:4" x14ac:dyDescent="0.15">
      <c r="A250" s="8" t="s">
        <v>10382</v>
      </c>
      <c r="B250" s="8" t="s">
        <v>10138</v>
      </c>
      <c r="C250" s="8" t="s">
        <v>10139</v>
      </c>
      <c r="D250" s="8" t="s">
        <v>533</v>
      </c>
    </row>
    <row r="251" spans="1:4" x14ac:dyDescent="0.15">
      <c r="A251" s="8" t="s">
        <v>10383</v>
      </c>
      <c r="B251" s="8" t="s">
        <v>10138</v>
      </c>
      <c r="C251" s="8" t="s">
        <v>10139</v>
      </c>
      <c r="D251" s="8" t="s">
        <v>10384</v>
      </c>
    </row>
    <row r="252" spans="1:4" x14ac:dyDescent="0.15">
      <c r="A252" s="8" t="s">
        <v>10385</v>
      </c>
      <c r="B252" s="8" t="s">
        <v>10138</v>
      </c>
      <c r="C252" s="8" t="s">
        <v>10139</v>
      </c>
      <c r="D252" s="8" t="s">
        <v>10384</v>
      </c>
    </row>
    <row r="253" spans="1:4" x14ac:dyDescent="0.15">
      <c r="A253" s="8" t="s">
        <v>10386</v>
      </c>
      <c r="B253" s="8" t="s">
        <v>10138</v>
      </c>
      <c r="C253" s="8" t="s">
        <v>10139</v>
      </c>
      <c r="D253" s="8" t="s">
        <v>10384</v>
      </c>
    </row>
    <row r="254" spans="1:4" x14ac:dyDescent="0.15">
      <c r="A254" s="8" t="s">
        <v>10387</v>
      </c>
      <c r="B254" s="8" t="s">
        <v>10138</v>
      </c>
      <c r="C254" s="8" t="s">
        <v>10139</v>
      </c>
      <c r="D254" s="8" t="s">
        <v>10384</v>
      </c>
    </row>
    <row r="255" spans="1:4" x14ac:dyDescent="0.15">
      <c r="A255" s="8" t="s">
        <v>10388</v>
      </c>
      <c r="B255" s="8" t="s">
        <v>10138</v>
      </c>
      <c r="C255" s="8" t="s">
        <v>10139</v>
      </c>
      <c r="D255" s="8" t="s">
        <v>10384</v>
      </c>
    </row>
    <row r="256" spans="1:4" x14ac:dyDescent="0.15">
      <c r="A256" s="8" t="s">
        <v>75</v>
      </c>
      <c r="B256" s="8" t="s">
        <v>10138</v>
      </c>
      <c r="C256" s="8" t="s">
        <v>10139</v>
      </c>
      <c r="D256" s="8" t="s">
        <v>10384</v>
      </c>
    </row>
    <row r="257" spans="1:4" x14ac:dyDescent="0.15">
      <c r="A257" s="8" t="s">
        <v>10389</v>
      </c>
      <c r="B257" s="8" t="s">
        <v>10138</v>
      </c>
      <c r="C257" s="8" t="s">
        <v>10139</v>
      </c>
      <c r="D257" s="8" t="s">
        <v>10384</v>
      </c>
    </row>
    <row r="258" spans="1:4" x14ac:dyDescent="0.15">
      <c r="A258" s="8" t="s">
        <v>10390</v>
      </c>
      <c r="B258" s="8" t="s">
        <v>10138</v>
      </c>
      <c r="C258" s="8" t="s">
        <v>10139</v>
      </c>
      <c r="D258" s="8" t="s">
        <v>10384</v>
      </c>
    </row>
    <row r="259" spans="1:4" x14ac:dyDescent="0.15">
      <c r="A259" s="8" t="s">
        <v>10391</v>
      </c>
      <c r="B259" s="8" t="s">
        <v>10138</v>
      </c>
      <c r="C259" s="8" t="s">
        <v>10139</v>
      </c>
      <c r="D259" s="8" t="s">
        <v>10384</v>
      </c>
    </row>
    <row r="260" spans="1:4" x14ac:dyDescent="0.15">
      <c r="A260" s="8" t="s">
        <v>10392</v>
      </c>
      <c r="B260" s="8" t="s">
        <v>10138</v>
      </c>
      <c r="C260" s="8" t="s">
        <v>10174</v>
      </c>
      <c r="D260" s="8" t="s">
        <v>10384</v>
      </c>
    </row>
    <row r="261" spans="1:4" x14ac:dyDescent="0.15">
      <c r="A261" s="8" t="s">
        <v>10393</v>
      </c>
      <c r="B261" s="8" t="s">
        <v>10138</v>
      </c>
      <c r="C261" s="8" t="s">
        <v>10174</v>
      </c>
      <c r="D261" s="8" t="s">
        <v>10384</v>
      </c>
    </row>
    <row r="262" spans="1:4" x14ac:dyDescent="0.15">
      <c r="A262" s="8" t="s">
        <v>10394</v>
      </c>
      <c r="B262" s="8" t="s">
        <v>10138</v>
      </c>
      <c r="C262" s="8" t="s">
        <v>10174</v>
      </c>
      <c r="D262" s="8" t="s">
        <v>10384</v>
      </c>
    </row>
    <row r="263" spans="1:4" x14ac:dyDescent="0.15">
      <c r="A263" s="8" t="s">
        <v>10395</v>
      </c>
      <c r="B263" s="8" t="s">
        <v>10138</v>
      </c>
      <c r="C263" s="8" t="s">
        <v>10139</v>
      </c>
      <c r="D263" s="8" t="s">
        <v>10384</v>
      </c>
    </row>
    <row r="264" spans="1:4" x14ac:dyDescent="0.15">
      <c r="A264" s="8" t="s">
        <v>10396</v>
      </c>
      <c r="B264" s="8" t="s">
        <v>10138</v>
      </c>
      <c r="C264" s="8" t="s">
        <v>10139</v>
      </c>
      <c r="D264" s="8" t="s">
        <v>10384</v>
      </c>
    </row>
    <row r="265" spans="1:4" x14ac:dyDescent="0.15">
      <c r="A265" s="8" t="s">
        <v>10397</v>
      </c>
      <c r="B265" s="8" t="s">
        <v>10138</v>
      </c>
      <c r="C265" s="8" t="s">
        <v>10139</v>
      </c>
      <c r="D265" s="8" t="s">
        <v>10384</v>
      </c>
    </row>
    <row r="266" spans="1:4" x14ac:dyDescent="0.15">
      <c r="A266" s="8" t="s">
        <v>10398</v>
      </c>
      <c r="B266" s="8" t="s">
        <v>10138</v>
      </c>
      <c r="C266" s="8" t="s">
        <v>10174</v>
      </c>
      <c r="D266" s="8" t="s">
        <v>10384</v>
      </c>
    </row>
    <row r="267" spans="1:4" x14ac:dyDescent="0.15">
      <c r="A267" s="8" t="s">
        <v>10399</v>
      </c>
      <c r="B267" s="8" t="s">
        <v>10138</v>
      </c>
      <c r="C267" s="8" t="s">
        <v>10139</v>
      </c>
      <c r="D267" s="8" t="s">
        <v>10384</v>
      </c>
    </row>
    <row r="268" spans="1:4" x14ac:dyDescent="0.15">
      <c r="A268" s="8" t="s">
        <v>10400</v>
      </c>
      <c r="B268" s="8" t="s">
        <v>10138</v>
      </c>
      <c r="C268" s="8" t="s">
        <v>10139</v>
      </c>
      <c r="D268" s="8" t="s">
        <v>10384</v>
      </c>
    </row>
    <row r="269" spans="1:4" x14ac:dyDescent="0.15">
      <c r="A269" s="8" t="s">
        <v>10401</v>
      </c>
      <c r="B269" s="8" t="s">
        <v>10138</v>
      </c>
      <c r="C269" s="8" t="s">
        <v>10139</v>
      </c>
      <c r="D269" s="8" t="s">
        <v>10384</v>
      </c>
    </row>
    <row r="270" spans="1:4" x14ac:dyDescent="0.15">
      <c r="A270" s="8" t="s">
        <v>10402</v>
      </c>
      <c r="B270" s="8" t="s">
        <v>10138</v>
      </c>
      <c r="C270" s="8" t="s">
        <v>10139</v>
      </c>
      <c r="D270" s="8" t="s">
        <v>10384</v>
      </c>
    </row>
    <row r="271" spans="1:4" x14ac:dyDescent="0.15">
      <c r="A271" s="8" t="s">
        <v>10403</v>
      </c>
      <c r="B271" s="8" t="s">
        <v>10138</v>
      </c>
      <c r="C271" s="8" t="s">
        <v>10139</v>
      </c>
      <c r="D271" s="8" t="s">
        <v>10384</v>
      </c>
    </row>
    <row r="272" spans="1:4" x14ac:dyDescent="0.15">
      <c r="A272" s="8" t="s">
        <v>10404</v>
      </c>
      <c r="B272" s="8" t="s">
        <v>10138</v>
      </c>
      <c r="C272" s="8" t="s">
        <v>10139</v>
      </c>
      <c r="D272" s="8" t="s">
        <v>10384</v>
      </c>
    </row>
    <row r="273" spans="1:4" x14ac:dyDescent="0.15">
      <c r="A273" s="8" t="s">
        <v>10405</v>
      </c>
      <c r="B273" s="8" t="s">
        <v>10138</v>
      </c>
      <c r="C273" s="8" t="s">
        <v>10139</v>
      </c>
      <c r="D273" s="8" t="s">
        <v>10384</v>
      </c>
    </row>
    <row r="274" spans="1:4" x14ac:dyDescent="0.15">
      <c r="A274" s="8" t="s">
        <v>10406</v>
      </c>
      <c r="B274" s="8" t="s">
        <v>10138</v>
      </c>
      <c r="C274" s="8" t="s">
        <v>10139</v>
      </c>
      <c r="D274" s="8" t="s">
        <v>10384</v>
      </c>
    </row>
    <row r="275" spans="1:4" x14ac:dyDescent="0.15">
      <c r="A275" s="8" t="s">
        <v>10407</v>
      </c>
      <c r="B275" s="8" t="s">
        <v>10138</v>
      </c>
      <c r="C275" s="8" t="s">
        <v>10139</v>
      </c>
      <c r="D275" s="8" t="s">
        <v>10384</v>
      </c>
    </row>
    <row r="276" spans="1:4" x14ac:dyDescent="0.15">
      <c r="A276" s="8" t="s">
        <v>10408</v>
      </c>
      <c r="B276" s="8" t="s">
        <v>10138</v>
      </c>
      <c r="C276" s="8" t="s">
        <v>10139</v>
      </c>
      <c r="D276" s="8" t="s">
        <v>10384</v>
      </c>
    </row>
    <row r="277" spans="1:4" x14ac:dyDescent="0.15">
      <c r="A277" s="8" t="s">
        <v>10409</v>
      </c>
      <c r="B277" s="8" t="s">
        <v>10138</v>
      </c>
      <c r="C277" s="8" t="s">
        <v>10139</v>
      </c>
      <c r="D277" s="8" t="s">
        <v>10384</v>
      </c>
    </row>
    <row r="278" spans="1:4" x14ac:dyDescent="0.15">
      <c r="A278" s="8" t="s">
        <v>10410</v>
      </c>
      <c r="B278" s="8" t="s">
        <v>10138</v>
      </c>
      <c r="C278" s="8" t="s">
        <v>10139</v>
      </c>
      <c r="D278" s="8" t="s">
        <v>10384</v>
      </c>
    </row>
    <row r="279" spans="1:4" x14ac:dyDescent="0.15">
      <c r="A279" s="8" t="s">
        <v>10411</v>
      </c>
      <c r="B279" s="8" t="s">
        <v>10138</v>
      </c>
      <c r="C279" s="8" t="s">
        <v>10174</v>
      </c>
      <c r="D279" s="8" t="s">
        <v>10384</v>
      </c>
    </row>
    <row r="280" spans="1:4" x14ac:dyDescent="0.15">
      <c r="A280" s="8" t="s">
        <v>10412</v>
      </c>
      <c r="B280" s="8" t="s">
        <v>10138</v>
      </c>
      <c r="C280" s="8" t="s">
        <v>10139</v>
      </c>
      <c r="D280" s="8" t="s">
        <v>10384</v>
      </c>
    </row>
    <row r="281" spans="1:4" x14ac:dyDescent="0.15">
      <c r="A281" s="8" t="s">
        <v>10413</v>
      </c>
      <c r="B281" s="8" t="s">
        <v>10138</v>
      </c>
      <c r="C281" s="8" t="s">
        <v>10139</v>
      </c>
      <c r="D281" s="8" t="s">
        <v>10384</v>
      </c>
    </row>
    <row r="282" spans="1:4" x14ac:dyDescent="0.15">
      <c r="A282" s="8" t="s">
        <v>10414</v>
      </c>
      <c r="B282" s="8" t="s">
        <v>10138</v>
      </c>
      <c r="C282" s="8" t="s">
        <v>10184</v>
      </c>
      <c r="D282" s="8" t="s">
        <v>10384</v>
      </c>
    </row>
    <row r="283" spans="1:4" x14ac:dyDescent="0.15">
      <c r="A283" s="8" t="s">
        <v>10415</v>
      </c>
      <c r="B283" s="8" t="s">
        <v>10138</v>
      </c>
      <c r="C283" s="8" t="s">
        <v>10139</v>
      </c>
      <c r="D283" s="8" t="s">
        <v>10384</v>
      </c>
    </row>
    <row r="284" spans="1:4" x14ac:dyDescent="0.15">
      <c r="A284" s="8" t="s">
        <v>10416</v>
      </c>
      <c r="B284" s="8" t="s">
        <v>10138</v>
      </c>
      <c r="C284" s="8" t="s">
        <v>10139</v>
      </c>
      <c r="D284" s="8" t="s">
        <v>10384</v>
      </c>
    </row>
    <row r="285" spans="1:4" x14ac:dyDescent="0.15">
      <c r="A285" s="8" t="s">
        <v>10417</v>
      </c>
      <c r="B285" s="8" t="s">
        <v>10138</v>
      </c>
      <c r="C285" s="8" t="s">
        <v>10139</v>
      </c>
      <c r="D285" s="8" t="s">
        <v>10384</v>
      </c>
    </row>
    <row r="286" spans="1:4" x14ac:dyDescent="0.15">
      <c r="A286" s="8" t="s">
        <v>10418</v>
      </c>
      <c r="B286" s="8" t="s">
        <v>10138</v>
      </c>
      <c r="C286" s="8" t="s">
        <v>10174</v>
      </c>
      <c r="D286" s="8" t="s">
        <v>10384</v>
      </c>
    </row>
    <row r="287" spans="1:4" x14ac:dyDescent="0.15">
      <c r="A287" s="8" t="s">
        <v>10419</v>
      </c>
      <c r="B287" s="8" t="s">
        <v>10138</v>
      </c>
      <c r="C287" s="8" t="s">
        <v>10139</v>
      </c>
      <c r="D287" s="8" t="s">
        <v>10384</v>
      </c>
    </row>
    <row r="288" spans="1:4" x14ac:dyDescent="0.15">
      <c r="A288" s="8" t="s">
        <v>10420</v>
      </c>
      <c r="B288" s="8" t="s">
        <v>10138</v>
      </c>
      <c r="C288" s="8" t="s">
        <v>10139</v>
      </c>
      <c r="D288" s="8" t="s">
        <v>10384</v>
      </c>
    </row>
    <row r="289" spans="1:4" x14ac:dyDescent="0.15">
      <c r="A289" s="8" t="s">
        <v>10421</v>
      </c>
      <c r="B289" s="8" t="s">
        <v>10138</v>
      </c>
      <c r="C289" s="8" t="s">
        <v>10174</v>
      </c>
      <c r="D289" s="8" t="s">
        <v>10384</v>
      </c>
    </row>
    <row r="290" spans="1:4" x14ac:dyDescent="0.15">
      <c r="A290" s="8" t="s">
        <v>10422</v>
      </c>
      <c r="B290" s="8" t="s">
        <v>10138</v>
      </c>
      <c r="C290" s="8" t="s">
        <v>10139</v>
      </c>
      <c r="D290" s="8" t="s">
        <v>10384</v>
      </c>
    </row>
    <row r="291" spans="1:4" x14ac:dyDescent="0.15">
      <c r="A291" s="8" t="s">
        <v>10423</v>
      </c>
      <c r="B291" s="8" t="s">
        <v>10138</v>
      </c>
      <c r="C291" s="8" t="s">
        <v>10139</v>
      </c>
      <c r="D291" s="8" t="s">
        <v>10384</v>
      </c>
    </row>
    <row r="292" spans="1:4" x14ac:dyDescent="0.15">
      <c r="A292" s="8" t="s">
        <v>10424</v>
      </c>
      <c r="B292" s="8" t="s">
        <v>10138</v>
      </c>
      <c r="C292" s="8" t="s">
        <v>10139</v>
      </c>
      <c r="D292" s="8" t="s">
        <v>10384</v>
      </c>
    </row>
    <row r="293" spans="1:4" x14ac:dyDescent="0.15">
      <c r="A293" s="8" t="s">
        <v>10425</v>
      </c>
      <c r="B293" s="8" t="s">
        <v>10138</v>
      </c>
      <c r="C293" s="8" t="s">
        <v>10139</v>
      </c>
      <c r="D293" s="8" t="s">
        <v>10426</v>
      </c>
    </row>
    <row r="294" spans="1:4" x14ac:dyDescent="0.15">
      <c r="A294" s="8" t="s">
        <v>10427</v>
      </c>
      <c r="B294" s="8" t="s">
        <v>10138</v>
      </c>
      <c r="C294" s="8" t="s">
        <v>10139</v>
      </c>
      <c r="D294" s="8" t="s">
        <v>10428</v>
      </c>
    </row>
    <row r="295" spans="1:4" x14ac:dyDescent="0.15">
      <c r="A295" s="8" t="s">
        <v>10429</v>
      </c>
      <c r="B295" s="8" t="s">
        <v>10138</v>
      </c>
      <c r="C295" s="8" t="s">
        <v>10139</v>
      </c>
      <c r="D295" s="8" t="s">
        <v>10428</v>
      </c>
    </row>
    <row r="296" spans="1:4" x14ac:dyDescent="0.15">
      <c r="A296" s="8" t="s">
        <v>38</v>
      </c>
      <c r="B296" s="8" t="s">
        <v>10138</v>
      </c>
      <c r="C296" s="8" t="s">
        <v>10139</v>
      </c>
      <c r="D296" s="8" t="s">
        <v>10428</v>
      </c>
    </row>
    <row r="297" spans="1:4" x14ac:dyDescent="0.15">
      <c r="A297" s="8" t="s">
        <v>10175</v>
      </c>
      <c r="B297" s="8" t="s">
        <v>10138</v>
      </c>
      <c r="C297" s="8" t="s">
        <v>10139</v>
      </c>
      <c r="D297" s="8" t="s">
        <v>10428</v>
      </c>
    </row>
    <row r="298" spans="1:4" x14ac:dyDescent="0.15">
      <c r="A298" s="8" t="s">
        <v>10430</v>
      </c>
      <c r="B298" s="8" t="s">
        <v>10138</v>
      </c>
      <c r="C298" s="8" t="s">
        <v>10139</v>
      </c>
      <c r="D298" s="8" t="s">
        <v>10428</v>
      </c>
    </row>
    <row r="299" spans="1:4" x14ac:dyDescent="0.15">
      <c r="A299" s="8" t="s">
        <v>10431</v>
      </c>
      <c r="B299" s="8" t="s">
        <v>10138</v>
      </c>
      <c r="C299" s="8" t="s">
        <v>10139</v>
      </c>
      <c r="D299" s="8" t="s">
        <v>10428</v>
      </c>
    </row>
    <row r="300" spans="1:4" x14ac:dyDescent="0.15">
      <c r="A300" s="8" t="s">
        <v>10432</v>
      </c>
      <c r="B300" s="8" t="s">
        <v>10138</v>
      </c>
      <c r="C300" s="8" t="s">
        <v>10139</v>
      </c>
      <c r="D300" s="8" t="s">
        <v>10428</v>
      </c>
    </row>
    <row r="301" spans="1:4" x14ac:dyDescent="0.15">
      <c r="A301" s="8" t="s">
        <v>10433</v>
      </c>
      <c r="B301" s="8" t="s">
        <v>10138</v>
      </c>
      <c r="C301" s="8" t="s">
        <v>10139</v>
      </c>
      <c r="D301" s="8" t="s">
        <v>10428</v>
      </c>
    </row>
    <row r="302" spans="1:4" x14ac:dyDescent="0.15">
      <c r="A302" s="8" t="s">
        <v>10434</v>
      </c>
      <c r="B302" s="8" t="s">
        <v>10138</v>
      </c>
      <c r="C302" s="8" t="s">
        <v>10139</v>
      </c>
      <c r="D302" s="8" t="s">
        <v>10428</v>
      </c>
    </row>
    <row r="303" spans="1:4" x14ac:dyDescent="0.15">
      <c r="A303" s="8" t="s">
        <v>10435</v>
      </c>
      <c r="B303" s="8" t="s">
        <v>10138</v>
      </c>
      <c r="C303" s="8" t="s">
        <v>10139</v>
      </c>
      <c r="D303" s="8" t="s">
        <v>10428</v>
      </c>
    </row>
    <row r="304" spans="1:4" x14ac:dyDescent="0.15">
      <c r="A304" s="8" t="s">
        <v>10436</v>
      </c>
      <c r="B304" s="8" t="s">
        <v>10138</v>
      </c>
      <c r="C304" s="8" t="s">
        <v>10139</v>
      </c>
      <c r="D304" s="8" t="s">
        <v>10428</v>
      </c>
    </row>
    <row r="305" spans="1:4" x14ac:dyDescent="0.15">
      <c r="A305" s="8" t="s">
        <v>10437</v>
      </c>
      <c r="B305" s="8" t="s">
        <v>10138</v>
      </c>
      <c r="C305" s="8" t="s">
        <v>10139</v>
      </c>
      <c r="D305" s="8" t="s">
        <v>10428</v>
      </c>
    </row>
    <row r="306" spans="1:4" x14ac:dyDescent="0.15">
      <c r="A306" s="8" t="s">
        <v>10438</v>
      </c>
      <c r="B306" s="8" t="s">
        <v>10138</v>
      </c>
      <c r="C306" s="8" t="s">
        <v>10139</v>
      </c>
      <c r="D306" s="8" t="s">
        <v>10428</v>
      </c>
    </row>
    <row r="307" spans="1:4" x14ac:dyDescent="0.15">
      <c r="A307" s="8" t="s">
        <v>10439</v>
      </c>
      <c r="B307" s="8" t="s">
        <v>10138</v>
      </c>
      <c r="C307" s="8" t="s">
        <v>10139</v>
      </c>
      <c r="D307" s="8" t="s">
        <v>10428</v>
      </c>
    </row>
    <row r="308" spans="1:4" x14ac:dyDescent="0.15">
      <c r="A308" s="8" t="s">
        <v>10440</v>
      </c>
      <c r="B308" s="8" t="s">
        <v>10138</v>
      </c>
      <c r="C308" s="8" t="s">
        <v>10139</v>
      </c>
      <c r="D308" s="8" t="s">
        <v>10428</v>
      </c>
    </row>
    <row r="309" spans="1:4" x14ac:dyDescent="0.15">
      <c r="A309" s="8" t="s">
        <v>10441</v>
      </c>
      <c r="B309" s="8" t="s">
        <v>10138</v>
      </c>
      <c r="C309" s="8" t="s">
        <v>10139</v>
      </c>
      <c r="D309" s="8" t="s">
        <v>10428</v>
      </c>
    </row>
    <row r="310" spans="1:4" x14ac:dyDescent="0.15">
      <c r="A310" s="8" t="s">
        <v>10442</v>
      </c>
      <c r="B310" s="8" t="s">
        <v>10138</v>
      </c>
      <c r="C310" s="8" t="s">
        <v>10139</v>
      </c>
      <c r="D310" s="8" t="s">
        <v>10428</v>
      </c>
    </row>
    <row r="311" spans="1:4" x14ac:dyDescent="0.15">
      <c r="A311" s="8" t="s">
        <v>10443</v>
      </c>
      <c r="B311" s="8" t="s">
        <v>10138</v>
      </c>
      <c r="C311" s="8" t="s">
        <v>10184</v>
      </c>
      <c r="D311" s="8" t="s">
        <v>10428</v>
      </c>
    </row>
    <row r="312" spans="1:4" x14ac:dyDescent="0.15">
      <c r="A312" s="8" t="s">
        <v>10444</v>
      </c>
      <c r="B312" s="8" t="s">
        <v>10138</v>
      </c>
      <c r="C312" s="8" t="s">
        <v>10139</v>
      </c>
      <c r="D312" s="8" t="s">
        <v>10428</v>
      </c>
    </row>
    <row r="313" spans="1:4" x14ac:dyDescent="0.15">
      <c r="A313" s="8" t="s">
        <v>10445</v>
      </c>
      <c r="B313" s="8" t="s">
        <v>10138</v>
      </c>
      <c r="C313" s="8" t="s">
        <v>10139</v>
      </c>
      <c r="D313" s="8" t="s">
        <v>10428</v>
      </c>
    </row>
    <row r="314" spans="1:4" x14ac:dyDescent="0.15">
      <c r="A314" s="8" t="s">
        <v>10446</v>
      </c>
      <c r="B314" s="8" t="s">
        <v>10138</v>
      </c>
      <c r="C314" s="8" t="s">
        <v>10139</v>
      </c>
      <c r="D314" s="8" t="s">
        <v>10428</v>
      </c>
    </row>
    <row r="315" spans="1:4" x14ac:dyDescent="0.15">
      <c r="A315" s="8" t="s">
        <v>10447</v>
      </c>
      <c r="B315" s="8" t="s">
        <v>10138</v>
      </c>
      <c r="C315" s="8" t="s">
        <v>10174</v>
      </c>
      <c r="D315" s="8" t="s">
        <v>10428</v>
      </c>
    </row>
    <row r="316" spans="1:4" x14ac:dyDescent="0.15">
      <c r="A316" s="8" t="s">
        <v>10448</v>
      </c>
      <c r="B316" s="8" t="s">
        <v>10138</v>
      </c>
      <c r="C316" s="8" t="s">
        <v>10139</v>
      </c>
      <c r="D316" s="8" t="s">
        <v>10428</v>
      </c>
    </row>
    <row r="317" spans="1:4" x14ac:dyDescent="0.15">
      <c r="A317" s="8" t="s">
        <v>10449</v>
      </c>
      <c r="B317" s="8" t="s">
        <v>10138</v>
      </c>
      <c r="C317" s="8" t="s">
        <v>10139</v>
      </c>
      <c r="D317" s="8" t="s">
        <v>10428</v>
      </c>
    </row>
    <row r="318" spans="1:4" x14ac:dyDescent="0.15">
      <c r="A318" s="8" t="s">
        <v>10450</v>
      </c>
      <c r="B318" s="8" t="s">
        <v>10138</v>
      </c>
      <c r="C318" s="8" t="s">
        <v>10139</v>
      </c>
      <c r="D318" s="8" t="s">
        <v>10428</v>
      </c>
    </row>
    <row r="319" spans="1:4" x14ac:dyDescent="0.15">
      <c r="A319" s="8" t="s">
        <v>10451</v>
      </c>
      <c r="B319" s="8" t="s">
        <v>10138</v>
      </c>
      <c r="C319" s="8" t="s">
        <v>10174</v>
      </c>
      <c r="D319" s="8" t="s">
        <v>10428</v>
      </c>
    </row>
    <row r="320" spans="1:4" x14ac:dyDescent="0.15">
      <c r="A320" s="8" t="s">
        <v>10452</v>
      </c>
      <c r="B320" s="8" t="s">
        <v>10138</v>
      </c>
      <c r="C320" s="8" t="s">
        <v>10139</v>
      </c>
      <c r="D320" s="8" t="s">
        <v>10428</v>
      </c>
    </row>
    <row r="321" spans="1:4" x14ac:dyDescent="0.15">
      <c r="A321" s="8" t="s">
        <v>10453</v>
      </c>
      <c r="B321" s="8" t="s">
        <v>10138</v>
      </c>
      <c r="C321" s="8" t="s">
        <v>10139</v>
      </c>
      <c r="D321" s="8" t="s">
        <v>10428</v>
      </c>
    </row>
    <row r="322" spans="1:4" x14ac:dyDescent="0.15">
      <c r="A322" s="8" t="s">
        <v>10454</v>
      </c>
      <c r="B322" s="8" t="s">
        <v>10138</v>
      </c>
      <c r="C322" s="8" t="s">
        <v>10184</v>
      </c>
      <c r="D322" s="8" t="s">
        <v>10428</v>
      </c>
    </row>
    <row r="323" spans="1:4" x14ac:dyDescent="0.15">
      <c r="A323" s="8" t="s">
        <v>10455</v>
      </c>
      <c r="B323" s="8" t="s">
        <v>10138</v>
      </c>
      <c r="C323" s="8" t="s">
        <v>10184</v>
      </c>
      <c r="D323" s="8" t="s">
        <v>10428</v>
      </c>
    </row>
    <row r="324" spans="1:4" x14ac:dyDescent="0.15">
      <c r="A324" s="8" t="s">
        <v>10456</v>
      </c>
      <c r="B324" s="8" t="s">
        <v>10138</v>
      </c>
      <c r="C324" s="8" t="s">
        <v>10139</v>
      </c>
      <c r="D324" s="8" t="s">
        <v>10428</v>
      </c>
    </row>
    <row r="325" spans="1:4" x14ac:dyDescent="0.15">
      <c r="A325" s="8" t="s">
        <v>10457</v>
      </c>
      <c r="B325" s="8" t="s">
        <v>10138</v>
      </c>
      <c r="C325" s="8" t="s">
        <v>10139</v>
      </c>
      <c r="D325" s="8" t="s">
        <v>10428</v>
      </c>
    </row>
    <row r="326" spans="1:4" x14ac:dyDescent="0.15">
      <c r="A326" s="8" t="s">
        <v>10458</v>
      </c>
      <c r="B326" s="8" t="s">
        <v>10138</v>
      </c>
      <c r="C326" s="8" t="s">
        <v>10184</v>
      </c>
      <c r="D326" s="8" t="s">
        <v>10428</v>
      </c>
    </row>
    <row r="327" spans="1:4" x14ac:dyDescent="0.15">
      <c r="A327" s="8" t="s">
        <v>10459</v>
      </c>
      <c r="B327" s="8" t="s">
        <v>10138</v>
      </c>
      <c r="C327" s="8" t="s">
        <v>10139</v>
      </c>
      <c r="D327" s="8" t="s">
        <v>10428</v>
      </c>
    </row>
    <row r="328" spans="1:4" x14ac:dyDescent="0.15">
      <c r="A328" s="8" t="s">
        <v>10460</v>
      </c>
      <c r="B328" s="8" t="s">
        <v>10138</v>
      </c>
      <c r="C328" s="8" t="s">
        <v>10139</v>
      </c>
      <c r="D328" s="8" t="s">
        <v>10428</v>
      </c>
    </row>
    <row r="329" spans="1:4" x14ac:dyDescent="0.15">
      <c r="A329" s="8" t="s">
        <v>10461</v>
      </c>
      <c r="B329" s="8" t="s">
        <v>10138</v>
      </c>
      <c r="C329" s="8" t="s">
        <v>10184</v>
      </c>
      <c r="D329" s="8" t="s">
        <v>10428</v>
      </c>
    </row>
    <row r="330" spans="1:4" x14ac:dyDescent="0.15">
      <c r="A330" s="8" t="s">
        <v>10462</v>
      </c>
      <c r="B330" s="8" t="s">
        <v>10138</v>
      </c>
      <c r="C330" s="8" t="s">
        <v>10139</v>
      </c>
      <c r="D330" s="8" t="s">
        <v>10428</v>
      </c>
    </row>
    <row r="331" spans="1:4" x14ac:dyDescent="0.15">
      <c r="A331" s="8" t="s">
        <v>10463</v>
      </c>
      <c r="B331" s="8" t="s">
        <v>10138</v>
      </c>
      <c r="C331" s="8" t="s">
        <v>10139</v>
      </c>
      <c r="D331" s="8" t="s">
        <v>10428</v>
      </c>
    </row>
    <row r="332" spans="1:4" x14ac:dyDescent="0.15">
      <c r="A332" s="8" t="s">
        <v>10464</v>
      </c>
      <c r="B332" s="8" t="s">
        <v>10138</v>
      </c>
      <c r="C332" s="8" t="s">
        <v>10184</v>
      </c>
      <c r="D332" s="8" t="s">
        <v>10428</v>
      </c>
    </row>
    <row r="333" spans="1:4" x14ac:dyDescent="0.15">
      <c r="A333" s="8" t="s">
        <v>10465</v>
      </c>
      <c r="B333" s="8" t="s">
        <v>10138</v>
      </c>
      <c r="C333" s="8" t="s">
        <v>10139</v>
      </c>
      <c r="D333" s="8" t="s">
        <v>10428</v>
      </c>
    </row>
    <row r="334" spans="1:4" x14ac:dyDescent="0.15">
      <c r="A334" s="8" t="s">
        <v>10466</v>
      </c>
      <c r="B334" s="8" t="s">
        <v>10138</v>
      </c>
      <c r="C334" s="8" t="s">
        <v>10139</v>
      </c>
      <c r="D334" s="8" t="s">
        <v>10428</v>
      </c>
    </row>
    <row r="335" spans="1:4" x14ac:dyDescent="0.15">
      <c r="A335" s="8" t="s">
        <v>10467</v>
      </c>
      <c r="B335" s="8" t="s">
        <v>10138</v>
      </c>
      <c r="C335" s="8" t="s">
        <v>10139</v>
      </c>
      <c r="D335" s="8" t="s">
        <v>10428</v>
      </c>
    </row>
    <row r="336" spans="1:4" x14ac:dyDescent="0.15">
      <c r="A336" s="8" t="s">
        <v>10468</v>
      </c>
      <c r="B336" s="8" t="s">
        <v>10138</v>
      </c>
      <c r="C336" s="8" t="s">
        <v>10139</v>
      </c>
      <c r="D336" s="8" t="s">
        <v>10428</v>
      </c>
    </row>
    <row r="337" spans="1:4" x14ac:dyDescent="0.15">
      <c r="A337" s="8" t="s">
        <v>10469</v>
      </c>
      <c r="B337" s="8" t="s">
        <v>10138</v>
      </c>
      <c r="C337" s="8" t="s">
        <v>10139</v>
      </c>
      <c r="D337" s="8" t="s">
        <v>10428</v>
      </c>
    </row>
    <row r="338" spans="1:4" x14ac:dyDescent="0.15">
      <c r="A338" s="8" t="s">
        <v>10470</v>
      </c>
      <c r="B338" s="8" t="s">
        <v>10138</v>
      </c>
      <c r="C338" s="8" t="s">
        <v>10139</v>
      </c>
      <c r="D338" s="8" t="s">
        <v>10428</v>
      </c>
    </row>
    <row r="339" spans="1:4" x14ac:dyDescent="0.15">
      <c r="A339" s="8" t="s">
        <v>10471</v>
      </c>
      <c r="B339" s="8" t="s">
        <v>10138</v>
      </c>
      <c r="C339" s="8" t="s">
        <v>10139</v>
      </c>
      <c r="D339" s="8" t="s">
        <v>10428</v>
      </c>
    </row>
    <row r="340" spans="1:4" x14ac:dyDescent="0.15">
      <c r="A340" s="8" t="s">
        <v>10472</v>
      </c>
      <c r="B340" s="8" t="s">
        <v>10138</v>
      </c>
      <c r="C340" s="8" t="s">
        <v>10139</v>
      </c>
      <c r="D340" s="8" t="s">
        <v>10428</v>
      </c>
    </row>
    <row r="341" spans="1:4" x14ac:dyDescent="0.15">
      <c r="A341" s="8" t="s">
        <v>10473</v>
      </c>
      <c r="B341" s="8" t="s">
        <v>10138</v>
      </c>
      <c r="C341" s="8" t="s">
        <v>10174</v>
      </c>
      <c r="D341" s="8" t="s">
        <v>10428</v>
      </c>
    </row>
    <row r="342" spans="1:4" x14ac:dyDescent="0.15">
      <c r="A342" s="8" t="s">
        <v>10474</v>
      </c>
      <c r="B342" s="8" t="s">
        <v>10138</v>
      </c>
      <c r="C342" s="8" t="s">
        <v>10139</v>
      </c>
      <c r="D342" s="8" t="s">
        <v>10428</v>
      </c>
    </row>
    <row r="343" spans="1:4" x14ac:dyDescent="0.15">
      <c r="A343" s="8" t="s">
        <v>10475</v>
      </c>
      <c r="B343" s="8" t="s">
        <v>10138</v>
      </c>
      <c r="C343" s="8" t="s">
        <v>10139</v>
      </c>
      <c r="D343" s="8" t="s">
        <v>10428</v>
      </c>
    </row>
    <row r="344" spans="1:4" x14ac:dyDescent="0.15">
      <c r="A344" s="8" t="s">
        <v>10475</v>
      </c>
      <c r="B344" s="8" t="s">
        <v>10138</v>
      </c>
      <c r="C344" s="8" t="s">
        <v>10184</v>
      </c>
      <c r="D344" s="8" t="s">
        <v>10428</v>
      </c>
    </row>
    <row r="345" spans="1:4" x14ac:dyDescent="0.15">
      <c r="A345" s="8" t="s">
        <v>10476</v>
      </c>
      <c r="B345" s="8" t="s">
        <v>10138</v>
      </c>
      <c r="C345" s="8" t="s">
        <v>10139</v>
      </c>
      <c r="D345" s="8" t="s">
        <v>10428</v>
      </c>
    </row>
    <row r="346" spans="1:4" x14ac:dyDescent="0.15">
      <c r="A346" s="8" t="s">
        <v>10477</v>
      </c>
      <c r="B346" s="8" t="s">
        <v>10138</v>
      </c>
      <c r="C346" s="8" t="s">
        <v>10184</v>
      </c>
      <c r="D346" s="8" t="s">
        <v>10478</v>
      </c>
    </row>
    <row r="347" spans="1:4" x14ac:dyDescent="0.15">
      <c r="A347" s="8" t="s">
        <v>10479</v>
      </c>
      <c r="B347" s="8" t="s">
        <v>10138</v>
      </c>
      <c r="C347" s="8" t="s">
        <v>10139</v>
      </c>
      <c r="D347" s="8" t="s">
        <v>10478</v>
      </c>
    </row>
    <row r="348" spans="1:4" x14ac:dyDescent="0.15">
      <c r="A348" s="8" t="s">
        <v>10480</v>
      </c>
      <c r="B348" s="8" t="s">
        <v>10138</v>
      </c>
      <c r="C348" s="8" t="s">
        <v>10184</v>
      </c>
      <c r="D348" s="8" t="s">
        <v>10478</v>
      </c>
    </row>
    <row r="349" spans="1:4" x14ac:dyDescent="0.15">
      <c r="A349" s="8" t="s">
        <v>10480</v>
      </c>
      <c r="B349" s="8" t="s">
        <v>10138</v>
      </c>
      <c r="C349" s="8" t="s">
        <v>10139</v>
      </c>
      <c r="D349" s="8" t="s">
        <v>10478</v>
      </c>
    </row>
    <row r="350" spans="1:4" x14ac:dyDescent="0.15">
      <c r="A350" s="8" t="s">
        <v>10481</v>
      </c>
      <c r="B350" s="8" t="s">
        <v>10138</v>
      </c>
      <c r="C350" s="8" t="s">
        <v>10139</v>
      </c>
      <c r="D350" s="8" t="s">
        <v>10482</v>
      </c>
    </row>
    <row r="351" spans="1:4" x14ac:dyDescent="0.15">
      <c r="A351" s="8" t="s">
        <v>10483</v>
      </c>
      <c r="B351" s="8" t="s">
        <v>10138</v>
      </c>
      <c r="C351" s="8" t="s">
        <v>10139</v>
      </c>
      <c r="D351" s="8" t="s">
        <v>10482</v>
      </c>
    </row>
    <row r="352" spans="1:4" x14ac:dyDescent="0.15">
      <c r="A352" s="8" t="s">
        <v>10484</v>
      </c>
      <c r="B352" s="8" t="s">
        <v>10138</v>
      </c>
      <c r="C352" s="8" t="s">
        <v>10139</v>
      </c>
      <c r="D352" s="8" t="s">
        <v>10482</v>
      </c>
    </row>
    <row r="353" spans="1:4" x14ac:dyDescent="0.15">
      <c r="A353" s="8" t="s">
        <v>10485</v>
      </c>
      <c r="B353" s="8" t="s">
        <v>10138</v>
      </c>
      <c r="C353" s="8" t="s">
        <v>10139</v>
      </c>
      <c r="D353" s="8" t="s">
        <v>10482</v>
      </c>
    </row>
    <row r="354" spans="1:4" x14ac:dyDescent="0.15">
      <c r="A354" s="8" t="s">
        <v>10486</v>
      </c>
      <c r="B354" s="8" t="s">
        <v>10138</v>
      </c>
      <c r="C354" s="8" t="s">
        <v>10139</v>
      </c>
      <c r="D354" s="8" t="s">
        <v>10482</v>
      </c>
    </row>
    <row r="355" spans="1:4" x14ac:dyDescent="0.15">
      <c r="A355" s="8" t="s">
        <v>10487</v>
      </c>
      <c r="B355" s="8" t="s">
        <v>10138</v>
      </c>
      <c r="C355" s="8" t="s">
        <v>10139</v>
      </c>
      <c r="D355" s="8" t="s">
        <v>10482</v>
      </c>
    </row>
    <row r="356" spans="1:4" x14ac:dyDescent="0.15">
      <c r="A356" s="8" t="s">
        <v>10488</v>
      </c>
      <c r="B356" s="8" t="s">
        <v>10138</v>
      </c>
      <c r="C356" s="8" t="s">
        <v>10139</v>
      </c>
      <c r="D356" s="8" t="s">
        <v>10482</v>
      </c>
    </row>
    <row r="357" spans="1:4" x14ac:dyDescent="0.15">
      <c r="A357" s="8" t="s">
        <v>10489</v>
      </c>
      <c r="B357" s="8" t="s">
        <v>10138</v>
      </c>
      <c r="C357" s="8" t="s">
        <v>10139</v>
      </c>
      <c r="D357" s="8" t="s">
        <v>10482</v>
      </c>
    </row>
    <row r="358" spans="1:4" x14ac:dyDescent="0.15">
      <c r="A358" s="8" t="s">
        <v>10490</v>
      </c>
      <c r="B358" s="8" t="s">
        <v>10138</v>
      </c>
      <c r="C358" s="8" t="s">
        <v>10139</v>
      </c>
      <c r="D358" s="8" t="s">
        <v>10482</v>
      </c>
    </row>
    <row r="359" spans="1:4" x14ac:dyDescent="0.15">
      <c r="A359" s="8" t="s">
        <v>10491</v>
      </c>
      <c r="B359" s="8" t="s">
        <v>10138</v>
      </c>
      <c r="C359" s="8" t="s">
        <v>10139</v>
      </c>
      <c r="D359" s="8" t="s">
        <v>10482</v>
      </c>
    </row>
    <row r="360" spans="1:4" x14ac:dyDescent="0.15">
      <c r="A360" s="8" t="s">
        <v>10492</v>
      </c>
      <c r="B360" s="8" t="s">
        <v>10138</v>
      </c>
      <c r="C360" s="8" t="s">
        <v>10139</v>
      </c>
      <c r="D360" s="8" t="s">
        <v>10482</v>
      </c>
    </row>
    <row r="361" spans="1:4" x14ac:dyDescent="0.15">
      <c r="A361" s="8" t="s">
        <v>10493</v>
      </c>
      <c r="B361" s="8" t="s">
        <v>10138</v>
      </c>
      <c r="C361" s="8" t="s">
        <v>10139</v>
      </c>
      <c r="D361" s="8" t="s">
        <v>10482</v>
      </c>
    </row>
    <row r="362" spans="1:4" x14ac:dyDescent="0.15">
      <c r="A362" s="8" t="s">
        <v>10494</v>
      </c>
      <c r="B362" s="8" t="s">
        <v>10138</v>
      </c>
      <c r="C362" s="8" t="s">
        <v>10139</v>
      </c>
      <c r="D362" s="8" t="s">
        <v>10482</v>
      </c>
    </row>
    <row r="363" spans="1:4" x14ac:dyDescent="0.15">
      <c r="A363" s="8" t="s">
        <v>10495</v>
      </c>
      <c r="B363" s="8" t="s">
        <v>10138</v>
      </c>
      <c r="C363" s="8" t="s">
        <v>10139</v>
      </c>
      <c r="D363" s="8" t="s">
        <v>10482</v>
      </c>
    </row>
    <row r="364" spans="1:4" x14ac:dyDescent="0.15">
      <c r="A364" s="8" t="s">
        <v>10496</v>
      </c>
      <c r="B364" s="8" t="s">
        <v>10138</v>
      </c>
      <c r="C364" s="8" t="s">
        <v>10139</v>
      </c>
      <c r="D364" s="8" t="s">
        <v>10482</v>
      </c>
    </row>
    <row r="365" spans="1:4" x14ac:dyDescent="0.15">
      <c r="A365" s="8" t="s">
        <v>6429</v>
      </c>
      <c r="B365" s="8" t="s">
        <v>10138</v>
      </c>
      <c r="C365" s="8" t="s">
        <v>10139</v>
      </c>
      <c r="D365" s="8" t="s">
        <v>10482</v>
      </c>
    </row>
    <row r="366" spans="1:4" x14ac:dyDescent="0.15">
      <c r="A366" s="8" t="s">
        <v>10497</v>
      </c>
      <c r="B366" s="8" t="s">
        <v>10138</v>
      </c>
      <c r="C366" s="8" t="s">
        <v>10139</v>
      </c>
      <c r="D366" s="8" t="s">
        <v>10482</v>
      </c>
    </row>
    <row r="367" spans="1:4" x14ac:dyDescent="0.15">
      <c r="A367" s="8" t="s">
        <v>10498</v>
      </c>
      <c r="B367" s="8" t="s">
        <v>10138</v>
      </c>
      <c r="C367" s="8" t="s">
        <v>10139</v>
      </c>
      <c r="D367" s="8" t="s">
        <v>10482</v>
      </c>
    </row>
    <row r="368" spans="1:4" x14ac:dyDescent="0.15">
      <c r="A368" s="8" t="s">
        <v>10499</v>
      </c>
      <c r="B368" s="8" t="s">
        <v>10138</v>
      </c>
      <c r="C368" s="8" t="s">
        <v>10139</v>
      </c>
      <c r="D368" s="8" t="s">
        <v>10500</v>
      </c>
    </row>
    <row r="369" spans="1:4" x14ac:dyDescent="0.15">
      <c r="A369" s="8" t="s">
        <v>10501</v>
      </c>
      <c r="B369" s="8" t="s">
        <v>10138</v>
      </c>
      <c r="C369" s="8" t="s">
        <v>10139</v>
      </c>
      <c r="D369" s="8" t="s">
        <v>10500</v>
      </c>
    </row>
    <row r="370" spans="1:4" x14ac:dyDescent="0.15">
      <c r="A370" s="8" t="s">
        <v>10502</v>
      </c>
      <c r="B370" s="8" t="s">
        <v>10138</v>
      </c>
      <c r="C370" s="8" t="s">
        <v>10139</v>
      </c>
      <c r="D370" s="8" t="s">
        <v>10500</v>
      </c>
    </row>
    <row r="371" spans="1:4" x14ac:dyDescent="0.15">
      <c r="A371" s="8" t="s">
        <v>106</v>
      </c>
      <c r="B371" s="8" t="s">
        <v>10138</v>
      </c>
      <c r="C371" s="8" t="s">
        <v>10139</v>
      </c>
      <c r="D371" s="8" t="s">
        <v>10500</v>
      </c>
    </row>
    <row r="372" spans="1:4" x14ac:dyDescent="0.15">
      <c r="A372" s="8" t="s">
        <v>110</v>
      </c>
      <c r="B372" s="8" t="s">
        <v>10138</v>
      </c>
      <c r="C372" s="8" t="s">
        <v>10139</v>
      </c>
      <c r="D372" s="8" t="s">
        <v>10500</v>
      </c>
    </row>
    <row r="373" spans="1:4" x14ac:dyDescent="0.15">
      <c r="A373" s="8" t="s">
        <v>111</v>
      </c>
      <c r="B373" s="8" t="s">
        <v>10138</v>
      </c>
      <c r="C373" s="8" t="s">
        <v>10139</v>
      </c>
      <c r="D373" s="8" t="s">
        <v>10500</v>
      </c>
    </row>
    <row r="374" spans="1:4" x14ac:dyDescent="0.15">
      <c r="A374" s="8" t="s">
        <v>10503</v>
      </c>
      <c r="B374" s="8" t="s">
        <v>10138</v>
      </c>
      <c r="C374" s="8" t="s">
        <v>10139</v>
      </c>
      <c r="D374" s="8" t="s">
        <v>10500</v>
      </c>
    </row>
    <row r="375" spans="1:4" x14ac:dyDescent="0.15">
      <c r="A375" s="8" t="s">
        <v>7231</v>
      </c>
      <c r="B375" s="8" t="s">
        <v>10138</v>
      </c>
      <c r="C375" s="8" t="s">
        <v>10139</v>
      </c>
      <c r="D375" s="8" t="s">
        <v>10500</v>
      </c>
    </row>
    <row r="376" spans="1:4" x14ac:dyDescent="0.15">
      <c r="A376" s="8" t="s">
        <v>10504</v>
      </c>
      <c r="B376" s="8" t="s">
        <v>10138</v>
      </c>
      <c r="C376" s="8" t="s">
        <v>10139</v>
      </c>
      <c r="D376" s="8" t="s">
        <v>10500</v>
      </c>
    </row>
    <row r="377" spans="1:4" x14ac:dyDescent="0.15">
      <c r="A377" s="8" t="s">
        <v>10505</v>
      </c>
      <c r="B377" s="8" t="s">
        <v>10138</v>
      </c>
      <c r="C377" s="8" t="s">
        <v>10139</v>
      </c>
      <c r="D377" s="8" t="s">
        <v>10500</v>
      </c>
    </row>
    <row r="378" spans="1:4" x14ac:dyDescent="0.15">
      <c r="A378" s="8" t="s">
        <v>10506</v>
      </c>
      <c r="B378" s="8" t="s">
        <v>10138</v>
      </c>
      <c r="C378" s="8" t="s">
        <v>10139</v>
      </c>
      <c r="D378" s="8" t="s">
        <v>10500</v>
      </c>
    </row>
    <row r="379" spans="1:4" x14ac:dyDescent="0.15">
      <c r="A379" s="8" t="s">
        <v>10507</v>
      </c>
      <c r="B379" s="8" t="s">
        <v>10138</v>
      </c>
      <c r="C379" s="8" t="s">
        <v>10139</v>
      </c>
      <c r="D379" s="8" t="s">
        <v>10500</v>
      </c>
    </row>
    <row r="380" spans="1:4" x14ac:dyDescent="0.15">
      <c r="A380" s="8" t="s">
        <v>10508</v>
      </c>
      <c r="B380" s="8" t="s">
        <v>10138</v>
      </c>
      <c r="C380" s="8" t="s">
        <v>10139</v>
      </c>
      <c r="D380" s="8" t="s">
        <v>10500</v>
      </c>
    </row>
    <row r="381" spans="1:4" x14ac:dyDescent="0.15">
      <c r="A381" s="8" t="s">
        <v>10509</v>
      </c>
      <c r="B381" s="8" t="s">
        <v>10138</v>
      </c>
      <c r="C381" s="8" t="s">
        <v>10139</v>
      </c>
      <c r="D381" s="8" t="s">
        <v>10500</v>
      </c>
    </row>
    <row r="382" spans="1:4" x14ac:dyDescent="0.15">
      <c r="A382" s="8" t="s">
        <v>177</v>
      </c>
      <c r="B382" s="8" t="s">
        <v>10138</v>
      </c>
      <c r="C382" s="8" t="s">
        <v>10139</v>
      </c>
      <c r="D382" s="8" t="s">
        <v>10500</v>
      </c>
    </row>
    <row r="383" spans="1:4" x14ac:dyDescent="0.15">
      <c r="A383" s="8" t="s">
        <v>188</v>
      </c>
      <c r="B383" s="8" t="s">
        <v>10138</v>
      </c>
      <c r="C383" s="8" t="s">
        <v>10139</v>
      </c>
      <c r="D383" s="8" t="s">
        <v>10500</v>
      </c>
    </row>
    <row r="384" spans="1:4" x14ac:dyDescent="0.15">
      <c r="A384" s="8" t="s">
        <v>10510</v>
      </c>
      <c r="B384" s="8" t="s">
        <v>10138</v>
      </c>
      <c r="C384" s="8" t="s">
        <v>10139</v>
      </c>
      <c r="D384" s="8" t="s">
        <v>10500</v>
      </c>
    </row>
    <row r="385" spans="1:4" x14ac:dyDescent="0.15">
      <c r="A385" s="8" t="s">
        <v>10511</v>
      </c>
      <c r="B385" s="8" t="s">
        <v>10138</v>
      </c>
      <c r="C385" s="8" t="s">
        <v>10139</v>
      </c>
      <c r="D385" s="8" t="s">
        <v>10500</v>
      </c>
    </row>
    <row r="386" spans="1:4" x14ac:dyDescent="0.15">
      <c r="A386" s="8" t="s">
        <v>10512</v>
      </c>
      <c r="B386" s="8" t="s">
        <v>10138</v>
      </c>
      <c r="C386" s="8" t="s">
        <v>10139</v>
      </c>
      <c r="D386" s="8" t="s">
        <v>10500</v>
      </c>
    </row>
    <row r="387" spans="1:4" x14ac:dyDescent="0.15">
      <c r="A387" s="8" t="s">
        <v>10513</v>
      </c>
      <c r="B387" s="8" t="s">
        <v>10138</v>
      </c>
      <c r="C387" s="8" t="s">
        <v>10139</v>
      </c>
      <c r="D387" s="8" t="s">
        <v>10500</v>
      </c>
    </row>
    <row r="388" spans="1:4" x14ac:dyDescent="0.15">
      <c r="A388" s="8" t="s">
        <v>635</v>
      </c>
      <c r="B388" s="8" t="s">
        <v>10138</v>
      </c>
      <c r="C388" s="8" t="s">
        <v>10139</v>
      </c>
      <c r="D388" s="8" t="s">
        <v>10500</v>
      </c>
    </row>
    <row r="389" spans="1:4" x14ac:dyDescent="0.15">
      <c r="A389" s="8" t="s">
        <v>10514</v>
      </c>
      <c r="B389" s="8" t="s">
        <v>10138</v>
      </c>
      <c r="C389" s="8" t="s">
        <v>10139</v>
      </c>
      <c r="D389" s="8" t="s">
        <v>10500</v>
      </c>
    </row>
    <row r="390" spans="1:4" x14ac:dyDescent="0.15">
      <c r="A390" s="8" t="s">
        <v>10515</v>
      </c>
      <c r="B390" s="8" t="s">
        <v>10138</v>
      </c>
      <c r="C390" s="8" t="s">
        <v>10139</v>
      </c>
      <c r="D390" s="8" t="s">
        <v>10500</v>
      </c>
    </row>
    <row r="391" spans="1:4" x14ac:dyDescent="0.15">
      <c r="A391" s="8" t="s">
        <v>10516</v>
      </c>
      <c r="B391" s="8" t="s">
        <v>10138</v>
      </c>
      <c r="C391" s="8" t="s">
        <v>10174</v>
      </c>
      <c r="D391" s="8" t="s">
        <v>10500</v>
      </c>
    </row>
    <row r="392" spans="1:4" x14ac:dyDescent="0.15">
      <c r="A392" s="8" t="s">
        <v>10517</v>
      </c>
      <c r="B392" s="8" t="s">
        <v>10138</v>
      </c>
      <c r="C392" s="8" t="s">
        <v>10139</v>
      </c>
      <c r="D392" s="8" t="s">
        <v>10500</v>
      </c>
    </row>
    <row r="393" spans="1:4" x14ac:dyDescent="0.15">
      <c r="A393" s="8" t="s">
        <v>10518</v>
      </c>
      <c r="B393" s="8" t="s">
        <v>10138</v>
      </c>
      <c r="C393" s="8" t="s">
        <v>10139</v>
      </c>
      <c r="D393" s="8" t="s">
        <v>10500</v>
      </c>
    </row>
    <row r="394" spans="1:4" x14ac:dyDescent="0.15">
      <c r="A394" s="8" t="s">
        <v>359</v>
      </c>
      <c r="B394" s="8" t="s">
        <v>10138</v>
      </c>
      <c r="C394" s="8" t="s">
        <v>10139</v>
      </c>
      <c r="D394" s="8" t="s">
        <v>10500</v>
      </c>
    </row>
    <row r="395" spans="1:4" x14ac:dyDescent="0.15">
      <c r="A395" s="8" t="s">
        <v>10519</v>
      </c>
      <c r="B395" s="8" t="s">
        <v>10138</v>
      </c>
      <c r="C395" s="8" t="s">
        <v>10139</v>
      </c>
      <c r="D395" s="8" t="s">
        <v>10500</v>
      </c>
    </row>
    <row r="396" spans="1:4" x14ac:dyDescent="0.15">
      <c r="A396" s="8" t="s">
        <v>10520</v>
      </c>
      <c r="B396" s="8" t="s">
        <v>10138</v>
      </c>
      <c r="C396" s="8" t="s">
        <v>10139</v>
      </c>
      <c r="D396" s="8" t="s">
        <v>10500</v>
      </c>
    </row>
    <row r="397" spans="1:4" x14ac:dyDescent="0.15">
      <c r="A397" s="8" t="s">
        <v>10521</v>
      </c>
      <c r="B397" s="8" t="s">
        <v>10138</v>
      </c>
      <c r="C397" s="8" t="s">
        <v>10139</v>
      </c>
      <c r="D397" s="8" t="s">
        <v>10522</v>
      </c>
    </row>
    <row r="398" spans="1:4" x14ac:dyDescent="0.15">
      <c r="A398" s="8" t="s">
        <v>51</v>
      </c>
      <c r="B398" s="8" t="s">
        <v>10138</v>
      </c>
      <c r="C398" s="8" t="s">
        <v>10184</v>
      </c>
      <c r="D398" s="8" t="s">
        <v>10522</v>
      </c>
    </row>
    <row r="399" spans="1:4" x14ac:dyDescent="0.15">
      <c r="A399" s="8" t="s">
        <v>51</v>
      </c>
      <c r="B399" s="8" t="s">
        <v>10138</v>
      </c>
      <c r="C399" s="8" t="s">
        <v>10139</v>
      </c>
      <c r="D399" s="8" t="s">
        <v>10522</v>
      </c>
    </row>
    <row r="400" spans="1:4" x14ac:dyDescent="0.15">
      <c r="A400" s="8" t="s">
        <v>10523</v>
      </c>
      <c r="B400" s="8" t="s">
        <v>10138</v>
      </c>
      <c r="C400" s="8" t="s">
        <v>10139</v>
      </c>
      <c r="D400" s="8" t="s">
        <v>10522</v>
      </c>
    </row>
    <row r="401" spans="1:4" x14ac:dyDescent="0.15">
      <c r="A401" s="8" t="s">
        <v>10524</v>
      </c>
      <c r="B401" s="8" t="s">
        <v>10138</v>
      </c>
      <c r="C401" s="8" t="s">
        <v>10174</v>
      </c>
      <c r="D401" s="8" t="s">
        <v>10522</v>
      </c>
    </row>
    <row r="402" spans="1:4" x14ac:dyDescent="0.15">
      <c r="A402" s="8" t="s">
        <v>10525</v>
      </c>
      <c r="B402" s="8" t="s">
        <v>10138</v>
      </c>
      <c r="C402" s="8" t="s">
        <v>10139</v>
      </c>
      <c r="D402" s="8" t="s">
        <v>10522</v>
      </c>
    </row>
    <row r="403" spans="1:4" x14ac:dyDescent="0.15">
      <c r="A403" s="8" t="s">
        <v>10526</v>
      </c>
      <c r="B403" s="8" t="s">
        <v>10138</v>
      </c>
      <c r="C403" s="8" t="s">
        <v>10174</v>
      </c>
      <c r="D403" s="8" t="s">
        <v>10522</v>
      </c>
    </row>
    <row r="404" spans="1:4" x14ac:dyDescent="0.15">
      <c r="A404" s="8" t="s">
        <v>10527</v>
      </c>
      <c r="B404" s="8" t="s">
        <v>10138</v>
      </c>
      <c r="C404" s="8" t="s">
        <v>10174</v>
      </c>
      <c r="D404" s="8" t="s">
        <v>10522</v>
      </c>
    </row>
    <row r="405" spans="1:4" x14ac:dyDescent="0.15">
      <c r="A405" s="8" t="s">
        <v>10528</v>
      </c>
      <c r="B405" s="8" t="s">
        <v>10138</v>
      </c>
      <c r="C405" s="8" t="s">
        <v>10139</v>
      </c>
      <c r="D405" s="8" t="s">
        <v>10522</v>
      </c>
    </row>
    <row r="406" spans="1:4" x14ac:dyDescent="0.15">
      <c r="A406" s="8" t="s">
        <v>10529</v>
      </c>
      <c r="B406" s="8" t="s">
        <v>10138</v>
      </c>
      <c r="C406" s="8" t="s">
        <v>10139</v>
      </c>
      <c r="D406" s="8" t="s">
        <v>10522</v>
      </c>
    </row>
    <row r="407" spans="1:4" x14ac:dyDescent="0.15">
      <c r="A407" s="8" t="s">
        <v>10530</v>
      </c>
      <c r="B407" s="8" t="s">
        <v>10138</v>
      </c>
      <c r="C407" s="8" t="s">
        <v>10139</v>
      </c>
      <c r="D407" s="8" t="s">
        <v>10522</v>
      </c>
    </row>
    <row r="408" spans="1:4" x14ac:dyDescent="0.15">
      <c r="A408" s="8" t="s">
        <v>10531</v>
      </c>
      <c r="B408" s="8" t="s">
        <v>10138</v>
      </c>
      <c r="C408" s="8" t="s">
        <v>10159</v>
      </c>
      <c r="D408" s="8" t="s">
        <v>10522</v>
      </c>
    </row>
    <row r="409" spans="1:4" x14ac:dyDescent="0.15">
      <c r="A409" s="8" t="s">
        <v>10531</v>
      </c>
      <c r="B409" s="8" t="s">
        <v>10138</v>
      </c>
      <c r="C409" s="8" t="s">
        <v>10139</v>
      </c>
      <c r="D409" s="8" t="s">
        <v>10522</v>
      </c>
    </row>
    <row r="410" spans="1:4" x14ac:dyDescent="0.15">
      <c r="A410" s="8" t="s">
        <v>10532</v>
      </c>
      <c r="B410" s="8" t="s">
        <v>10138</v>
      </c>
      <c r="C410" s="8" t="s">
        <v>10184</v>
      </c>
      <c r="D410" s="8" t="s">
        <v>10522</v>
      </c>
    </row>
    <row r="411" spans="1:4" x14ac:dyDescent="0.15">
      <c r="A411" s="8" t="s">
        <v>10533</v>
      </c>
      <c r="B411" s="8" t="s">
        <v>10138</v>
      </c>
      <c r="C411" s="8" t="s">
        <v>10174</v>
      </c>
      <c r="D411" s="8" t="s">
        <v>10522</v>
      </c>
    </row>
    <row r="412" spans="1:4" x14ac:dyDescent="0.15">
      <c r="A412" s="8" t="s">
        <v>10534</v>
      </c>
      <c r="B412" s="8" t="s">
        <v>10138</v>
      </c>
      <c r="C412" s="8" t="s">
        <v>10174</v>
      </c>
      <c r="D412" s="8" t="s">
        <v>10535</v>
      </c>
    </row>
    <row r="413" spans="1:4" x14ac:dyDescent="0.15">
      <c r="A413" s="8" t="s">
        <v>10536</v>
      </c>
      <c r="B413" s="8" t="s">
        <v>10138</v>
      </c>
      <c r="C413" s="8" t="s">
        <v>10159</v>
      </c>
      <c r="D413" s="8" t="s">
        <v>10535</v>
      </c>
    </row>
    <row r="414" spans="1:4" x14ac:dyDescent="0.15">
      <c r="A414" s="8" t="s">
        <v>10537</v>
      </c>
      <c r="B414" s="8" t="s">
        <v>10138</v>
      </c>
      <c r="C414" s="8" t="s">
        <v>10174</v>
      </c>
      <c r="D414" s="8" t="s">
        <v>10538</v>
      </c>
    </row>
    <row r="415" spans="1:4" x14ac:dyDescent="0.15">
      <c r="A415" s="8" t="s">
        <v>10539</v>
      </c>
      <c r="B415" s="8" t="s">
        <v>10138</v>
      </c>
      <c r="C415" s="8" t="s">
        <v>10184</v>
      </c>
      <c r="D415" s="8" t="s">
        <v>10538</v>
      </c>
    </row>
    <row r="416" spans="1:4" x14ac:dyDescent="0.15">
      <c r="A416" s="8" t="s">
        <v>10540</v>
      </c>
      <c r="B416" s="8" t="s">
        <v>10138</v>
      </c>
      <c r="C416" s="8" t="s">
        <v>10139</v>
      </c>
      <c r="D416" s="8" t="s">
        <v>10538</v>
      </c>
    </row>
    <row r="417" spans="1:4" x14ac:dyDescent="0.15">
      <c r="A417" s="8" t="s">
        <v>10541</v>
      </c>
      <c r="B417" s="8" t="s">
        <v>10138</v>
      </c>
      <c r="C417" s="8" t="s">
        <v>10139</v>
      </c>
      <c r="D417" s="8" t="s">
        <v>10538</v>
      </c>
    </row>
    <row r="418" spans="1:4" x14ac:dyDescent="0.15">
      <c r="A418" s="8" t="s">
        <v>10542</v>
      </c>
      <c r="B418" s="8" t="s">
        <v>10138</v>
      </c>
      <c r="C418" s="8" t="s">
        <v>10139</v>
      </c>
      <c r="D418" s="8" t="s">
        <v>10538</v>
      </c>
    </row>
    <row r="419" spans="1:4" x14ac:dyDescent="0.15">
      <c r="A419" s="8" t="s">
        <v>10543</v>
      </c>
      <c r="B419" s="8" t="s">
        <v>10138</v>
      </c>
      <c r="C419" s="8" t="s">
        <v>10139</v>
      </c>
      <c r="D419" s="8" t="s">
        <v>10538</v>
      </c>
    </row>
    <row r="420" spans="1:4" x14ac:dyDescent="0.15">
      <c r="A420" s="8" t="s">
        <v>10544</v>
      </c>
      <c r="B420" s="8" t="s">
        <v>10138</v>
      </c>
      <c r="C420" s="8" t="s">
        <v>10139</v>
      </c>
      <c r="D420" s="8" t="s">
        <v>10545</v>
      </c>
    </row>
    <row r="421" spans="1:4" x14ac:dyDescent="0.15">
      <c r="A421" s="8" t="s">
        <v>10546</v>
      </c>
      <c r="B421" s="8" t="s">
        <v>10138</v>
      </c>
      <c r="C421" s="8" t="s">
        <v>10139</v>
      </c>
      <c r="D421" s="8" t="s">
        <v>10545</v>
      </c>
    </row>
    <row r="422" spans="1:4" x14ac:dyDescent="0.15">
      <c r="A422" s="8" t="s">
        <v>10547</v>
      </c>
      <c r="B422" s="8" t="s">
        <v>10138</v>
      </c>
      <c r="C422" s="8" t="s">
        <v>10139</v>
      </c>
      <c r="D422" s="8" t="s">
        <v>10545</v>
      </c>
    </row>
    <row r="423" spans="1:4" x14ac:dyDescent="0.15">
      <c r="A423" s="8" t="s">
        <v>77</v>
      </c>
      <c r="B423" s="8" t="s">
        <v>10138</v>
      </c>
      <c r="C423" s="8" t="s">
        <v>10139</v>
      </c>
      <c r="D423" s="8" t="s">
        <v>10545</v>
      </c>
    </row>
    <row r="424" spans="1:4" x14ac:dyDescent="0.15">
      <c r="A424" s="8" t="s">
        <v>10548</v>
      </c>
      <c r="B424" s="8" t="s">
        <v>10138</v>
      </c>
      <c r="C424" s="8" t="s">
        <v>10139</v>
      </c>
      <c r="D424" s="8" t="s">
        <v>10545</v>
      </c>
    </row>
    <row r="425" spans="1:4" x14ac:dyDescent="0.15">
      <c r="A425" s="8" t="s">
        <v>10549</v>
      </c>
      <c r="B425" s="8" t="s">
        <v>10138</v>
      </c>
      <c r="C425" s="8" t="s">
        <v>10139</v>
      </c>
      <c r="D425" s="8" t="s">
        <v>10545</v>
      </c>
    </row>
    <row r="426" spans="1:4" x14ac:dyDescent="0.15">
      <c r="A426" s="8" t="s">
        <v>10550</v>
      </c>
      <c r="B426" s="8" t="s">
        <v>10138</v>
      </c>
      <c r="C426" s="8" t="s">
        <v>10139</v>
      </c>
      <c r="D426" s="8" t="s">
        <v>10545</v>
      </c>
    </row>
    <row r="427" spans="1:4" x14ac:dyDescent="0.15">
      <c r="A427" s="8" t="s">
        <v>10551</v>
      </c>
      <c r="B427" s="8" t="s">
        <v>10138</v>
      </c>
      <c r="C427" s="8" t="s">
        <v>10174</v>
      </c>
      <c r="D427" s="8" t="s">
        <v>10545</v>
      </c>
    </row>
    <row r="428" spans="1:4" x14ac:dyDescent="0.15">
      <c r="A428" s="8" t="s">
        <v>10552</v>
      </c>
      <c r="B428" s="8" t="s">
        <v>10138</v>
      </c>
      <c r="C428" s="8" t="s">
        <v>10139</v>
      </c>
      <c r="D428" s="8" t="s">
        <v>10545</v>
      </c>
    </row>
    <row r="429" spans="1:4" x14ac:dyDescent="0.15">
      <c r="A429" s="8" t="s">
        <v>10553</v>
      </c>
      <c r="B429" s="8" t="s">
        <v>10138</v>
      </c>
      <c r="C429" s="8" t="s">
        <v>10139</v>
      </c>
      <c r="D429" s="8" t="s">
        <v>10545</v>
      </c>
    </row>
    <row r="430" spans="1:4" x14ac:dyDescent="0.15">
      <c r="A430" s="8" t="s">
        <v>132</v>
      </c>
      <c r="B430" s="8" t="s">
        <v>10138</v>
      </c>
      <c r="C430" s="8" t="s">
        <v>10139</v>
      </c>
      <c r="D430" s="8" t="s">
        <v>10545</v>
      </c>
    </row>
    <row r="431" spans="1:4" x14ac:dyDescent="0.15">
      <c r="A431" s="8" t="s">
        <v>10554</v>
      </c>
      <c r="B431" s="8" t="s">
        <v>10138</v>
      </c>
      <c r="C431" s="8" t="s">
        <v>10139</v>
      </c>
      <c r="D431" s="8" t="s">
        <v>10545</v>
      </c>
    </row>
    <row r="432" spans="1:4" x14ac:dyDescent="0.15">
      <c r="A432" s="8" t="s">
        <v>10555</v>
      </c>
      <c r="B432" s="8" t="s">
        <v>10138</v>
      </c>
      <c r="C432" s="8" t="s">
        <v>10139</v>
      </c>
      <c r="D432" s="8" t="s">
        <v>10545</v>
      </c>
    </row>
    <row r="433" spans="1:4" x14ac:dyDescent="0.15">
      <c r="A433" s="8" t="s">
        <v>10556</v>
      </c>
      <c r="B433" s="8" t="s">
        <v>10138</v>
      </c>
      <c r="C433" s="8" t="s">
        <v>10139</v>
      </c>
      <c r="D433" s="8" t="s">
        <v>10545</v>
      </c>
    </row>
    <row r="434" spans="1:4" x14ac:dyDescent="0.15">
      <c r="A434" s="8" t="s">
        <v>10557</v>
      </c>
      <c r="B434" s="8" t="s">
        <v>10138</v>
      </c>
      <c r="C434" s="8" t="s">
        <v>10139</v>
      </c>
      <c r="D434" s="8" t="s">
        <v>10545</v>
      </c>
    </row>
    <row r="435" spans="1:4" x14ac:dyDescent="0.15">
      <c r="A435" s="8" t="s">
        <v>10558</v>
      </c>
      <c r="B435" s="8" t="s">
        <v>10138</v>
      </c>
      <c r="C435" s="8" t="s">
        <v>10139</v>
      </c>
      <c r="D435" s="8" t="s">
        <v>10545</v>
      </c>
    </row>
    <row r="436" spans="1:4" x14ac:dyDescent="0.15">
      <c r="A436" s="8" t="s">
        <v>10559</v>
      </c>
      <c r="B436" s="8" t="s">
        <v>10138</v>
      </c>
      <c r="C436" s="8" t="s">
        <v>10139</v>
      </c>
      <c r="D436" s="8" t="s">
        <v>10545</v>
      </c>
    </row>
    <row r="437" spans="1:4" x14ac:dyDescent="0.15">
      <c r="A437" s="8" t="s">
        <v>10560</v>
      </c>
      <c r="B437" s="8" t="s">
        <v>10138</v>
      </c>
      <c r="C437" s="8" t="s">
        <v>10139</v>
      </c>
      <c r="D437" s="8" t="s">
        <v>10545</v>
      </c>
    </row>
    <row r="438" spans="1:4" x14ac:dyDescent="0.15">
      <c r="A438" s="8" t="s">
        <v>10561</v>
      </c>
      <c r="B438" s="8" t="s">
        <v>10138</v>
      </c>
      <c r="C438" s="8" t="s">
        <v>10139</v>
      </c>
      <c r="D438" s="8" t="s">
        <v>10545</v>
      </c>
    </row>
    <row r="439" spans="1:4" x14ac:dyDescent="0.15">
      <c r="A439" s="8" t="s">
        <v>10562</v>
      </c>
      <c r="B439" s="8" t="s">
        <v>10138</v>
      </c>
      <c r="C439" s="8" t="s">
        <v>10139</v>
      </c>
      <c r="D439" s="8" t="s">
        <v>10545</v>
      </c>
    </row>
    <row r="440" spans="1:4" x14ac:dyDescent="0.15">
      <c r="A440" s="8" t="s">
        <v>10563</v>
      </c>
      <c r="B440" s="8" t="s">
        <v>10138</v>
      </c>
      <c r="C440" s="8" t="s">
        <v>10139</v>
      </c>
      <c r="D440" s="8" t="s">
        <v>10545</v>
      </c>
    </row>
    <row r="441" spans="1:4" x14ac:dyDescent="0.15">
      <c r="A441" s="8" t="s">
        <v>10564</v>
      </c>
      <c r="B441" s="8" t="s">
        <v>10138</v>
      </c>
      <c r="C441" s="8" t="s">
        <v>10139</v>
      </c>
      <c r="D441" s="8" t="s">
        <v>10545</v>
      </c>
    </row>
    <row r="442" spans="1:4" x14ac:dyDescent="0.15">
      <c r="A442" s="8" t="s">
        <v>10565</v>
      </c>
      <c r="B442" s="8" t="s">
        <v>10138</v>
      </c>
      <c r="C442" s="8" t="s">
        <v>10139</v>
      </c>
      <c r="D442" s="8" t="s">
        <v>10545</v>
      </c>
    </row>
    <row r="443" spans="1:4" x14ac:dyDescent="0.15">
      <c r="A443" s="8" t="s">
        <v>10566</v>
      </c>
      <c r="B443" s="8" t="s">
        <v>10138</v>
      </c>
      <c r="C443" s="8" t="s">
        <v>10139</v>
      </c>
      <c r="D443" s="8" t="s">
        <v>10545</v>
      </c>
    </row>
    <row r="444" spans="1:4" x14ac:dyDescent="0.15">
      <c r="A444" s="8" t="s">
        <v>10567</v>
      </c>
      <c r="B444" s="8" t="s">
        <v>10138</v>
      </c>
      <c r="C444" s="8" t="s">
        <v>10139</v>
      </c>
      <c r="D444" s="8" t="s">
        <v>10545</v>
      </c>
    </row>
    <row r="445" spans="1:4" x14ac:dyDescent="0.15">
      <c r="A445" s="8" t="s">
        <v>10568</v>
      </c>
      <c r="B445" s="8" t="s">
        <v>10138</v>
      </c>
      <c r="C445" s="8" t="s">
        <v>10174</v>
      </c>
      <c r="D445" s="8" t="s">
        <v>10545</v>
      </c>
    </row>
    <row r="446" spans="1:4" x14ac:dyDescent="0.15">
      <c r="A446" s="8" t="s">
        <v>10569</v>
      </c>
      <c r="B446" s="8" t="s">
        <v>10138</v>
      </c>
      <c r="C446" s="8" t="s">
        <v>10139</v>
      </c>
      <c r="D446" s="8" t="s">
        <v>5344</v>
      </c>
    </row>
    <row r="447" spans="1:4" x14ac:dyDescent="0.15">
      <c r="A447" s="8" t="s">
        <v>10570</v>
      </c>
      <c r="B447" s="8" t="s">
        <v>10138</v>
      </c>
      <c r="C447" s="8" t="s">
        <v>10139</v>
      </c>
      <c r="D447" s="8" t="s">
        <v>5344</v>
      </c>
    </row>
    <row r="448" spans="1:4" x14ac:dyDescent="0.15">
      <c r="A448" s="8" t="s">
        <v>10571</v>
      </c>
      <c r="B448" s="8" t="s">
        <v>10138</v>
      </c>
      <c r="C448" s="8" t="s">
        <v>10139</v>
      </c>
      <c r="D448" s="8" t="s">
        <v>5344</v>
      </c>
    </row>
    <row r="449" spans="1:4" x14ac:dyDescent="0.15">
      <c r="A449" s="8" t="s">
        <v>126</v>
      </c>
      <c r="B449" s="8" t="s">
        <v>10138</v>
      </c>
      <c r="C449" s="8" t="s">
        <v>10139</v>
      </c>
      <c r="D449" s="8" t="s">
        <v>5344</v>
      </c>
    </row>
    <row r="450" spans="1:4" x14ac:dyDescent="0.15">
      <c r="A450" s="8" t="s">
        <v>10572</v>
      </c>
      <c r="B450" s="8" t="s">
        <v>10138</v>
      </c>
      <c r="C450" s="8" t="s">
        <v>10139</v>
      </c>
      <c r="D450" s="8" t="s">
        <v>5344</v>
      </c>
    </row>
    <row r="451" spans="1:4" x14ac:dyDescent="0.15">
      <c r="A451" s="8" t="s">
        <v>10573</v>
      </c>
      <c r="B451" s="8" t="s">
        <v>10138</v>
      </c>
      <c r="C451" s="8" t="s">
        <v>10139</v>
      </c>
      <c r="D451" s="8" t="s">
        <v>5344</v>
      </c>
    </row>
    <row r="452" spans="1:4" x14ac:dyDescent="0.15">
      <c r="A452" s="8" t="s">
        <v>10574</v>
      </c>
      <c r="B452" s="8" t="s">
        <v>10138</v>
      </c>
      <c r="C452" s="8" t="s">
        <v>10139</v>
      </c>
      <c r="D452" s="8" t="s">
        <v>5344</v>
      </c>
    </row>
    <row r="453" spans="1:4" x14ac:dyDescent="0.15">
      <c r="A453" s="8" t="s">
        <v>10575</v>
      </c>
      <c r="B453" s="8" t="s">
        <v>10138</v>
      </c>
      <c r="C453" s="8" t="s">
        <v>10139</v>
      </c>
      <c r="D453" s="8" t="s">
        <v>5344</v>
      </c>
    </row>
    <row r="454" spans="1:4" x14ac:dyDescent="0.15">
      <c r="A454" s="8" t="s">
        <v>10576</v>
      </c>
      <c r="B454" s="8" t="s">
        <v>10138</v>
      </c>
      <c r="C454" s="8" t="s">
        <v>10139</v>
      </c>
      <c r="D454" s="8" t="s">
        <v>5344</v>
      </c>
    </row>
    <row r="455" spans="1:4" x14ac:dyDescent="0.15">
      <c r="A455" s="8" t="s">
        <v>10577</v>
      </c>
      <c r="B455" s="8" t="s">
        <v>10138</v>
      </c>
      <c r="C455" s="8" t="s">
        <v>10139</v>
      </c>
      <c r="D455" s="8" t="s">
        <v>5344</v>
      </c>
    </row>
    <row r="456" spans="1:4" x14ac:dyDescent="0.15">
      <c r="A456" s="8" t="s">
        <v>10578</v>
      </c>
      <c r="B456" s="8" t="s">
        <v>10138</v>
      </c>
      <c r="C456" s="8" t="s">
        <v>10139</v>
      </c>
      <c r="D456" s="8" t="s">
        <v>5344</v>
      </c>
    </row>
    <row r="457" spans="1:4" x14ac:dyDescent="0.15">
      <c r="A457" s="8" t="s">
        <v>10579</v>
      </c>
      <c r="B457" s="8" t="s">
        <v>10138</v>
      </c>
      <c r="C457" s="8" t="s">
        <v>10139</v>
      </c>
      <c r="D457" s="8" t="s">
        <v>5344</v>
      </c>
    </row>
    <row r="458" spans="1:4" x14ac:dyDescent="0.15">
      <c r="A458" s="8" t="s">
        <v>10580</v>
      </c>
      <c r="B458" s="8" t="s">
        <v>10138</v>
      </c>
      <c r="C458" s="8" t="s">
        <v>10139</v>
      </c>
      <c r="D458" s="8" t="s">
        <v>5344</v>
      </c>
    </row>
    <row r="459" spans="1:4" x14ac:dyDescent="0.15">
      <c r="A459" s="8" t="s">
        <v>10581</v>
      </c>
      <c r="B459" s="8" t="s">
        <v>10138</v>
      </c>
      <c r="C459" s="8" t="s">
        <v>10139</v>
      </c>
      <c r="D459" s="8" t="s">
        <v>5344</v>
      </c>
    </row>
    <row r="460" spans="1:4" x14ac:dyDescent="0.15">
      <c r="A460" s="8" t="s">
        <v>10582</v>
      </c>
      <c r="B460" s="8" t="s">
        <v>10138</v>
      </c>
      <c r="C460" s="8" t="s">
        <v>10139</v>
      </c>
      <c r="D460" s="8" t="s">
        <v>5344</v>
      </c>
    </row>
    <row r="461" spans="1:4" x14ac:dyDescent="0.15">
      <c r="A461" s="8" t="s">
        <v>10583</v>
      </c>
      <c r="B461" s="8" t="s">
        <v>10138</v>
      </c>
      <c r="C461" s="8" t="s">
        <v>10139</v>
      </c>
      <c r="D461" s="8" t="s">
        <v>5344</v>
      </c>
    </row>
    <row r="462" spans="1:4" x14ac:dyDescent="0.15">
      <c r="A462" s="8" t="s">
        <v>342</v>
      </c>
      <c r="B462" s="8" t="s">
        <v>10138</v>
      </c>
      <c r="C462" s="8" t="s">
        <v>10139</v>
      </c>
      <c r="D462" s="8" t="s">
        <v>5344</v>
      </c>
    </row>
    <row r="463" spans="1:4" x14ac:dyDescent="0.15">
      <c r="A463" s="8" t="s">
        <v>10584</v>
      </c>
      <c r="B463" s="8" t="s">
        <v>10138</v>
      </c>
      <c r="C463" s="8" t="s">
        <v>10139</v>
      </c>
      <c r="D463" s="8" t="s">
        <v>5344</v>
      </c>
    </row>
    <row r="464" spans="1:4" x14ac:dyDescent="0.15">
      <c r="A464" s="8" t="s">
        <v>10585</v>
      </c>
      <c r="B464" s="8" t="s">
        <v>10138</v>
      </c>
      <c r="C464" s="8" t="s">
        <v>10139</v>
      </c>
      <c r="D464" s="8" t="s">
        <v>5344</v>
      </c>
    </row>
    <row r="465" spans="1:4" x14ac:dyDescent="0.15">
      <c r="A465" s="8" t="s">
        <v>10586</v>
      </c>
      <c r="B465" s="8" t="s">
        <v>10138</v>
      </c>
      <c r="C465" s="8" t="s">
        <v>10139</v>
      </c>
      <c r="D465" s="8" t="s">
        <v>5344</v>
      </c>
    </row>
    <row r="466" spans="1:4" x14ac:dyDescent="0.15">
      <c r="A466" s="8" t="s">
        <v>10587</v>
      </c>
      <c r="B466" s="8" t="s">
        <v>10138</v>
      </c>
      <c r="C466" s="8" t="s">
        <v>10139</v>
      </c>
      <c r="D466" s="8" t="s">
        <v>10588</v>
      </c>
    </row>
    <row r="467" spans="1:4" x14ac:dyDescent="0.15">
      <c r="A467" s="8" t="s">
        <v>10589</v>
      </c>
      <c r="B467" s="8" t="s">
        <v>10138</v>
      </c>
      <c r="C467" s="8" t="s">
        <v>10139</v>
      </c>
      <c r="D467" s="8" t="s">
        <v>10588</v>
      </c>
    </row>
    <row r="468" spans="1:4" x14ac:dyDescent="0.15">
      <c r="A468" s="8" t="s">
        <v>10590</v>
      </c>
      <c r="B468" s="8" t="s">
        <v>10138</v>
      </c>
      <c r="C468" s="8" t="s">
        <v>10139</v>
      </c>
      <c r="D468" s="8" t="s">
        <v>10591</v>
      </c>
    </row>
    <row r="469" spans="1:4" x14ac:dyDescent="0.15">
      <c r="A469" s="8" t="s">
        <v>10592</v>
      </c>
      <c r="B469" s="8" t="s">
        <v>10138</v>
      </c>
      <c r="C469" s="8" t="s">
        <v>10139</v>
      </c>
      <c r="D469" s="8" t="s">
        <v>10591</v>
      </c>
    </row>
    <row r="470" spans="1:4" x14ac:dyDescent="0.15">
      <c r="A470" s="8" t="s">
        <v>10593</v>
      </c>
      <c r="B470" s="8" t="s">
        <v>10138</v>
      </c>
      <c r="C470" s="8" t="s">
        <v>10139</v>
      </c>
      <c r="D470" s="8" t="s">
        <v>10591</v>
      </c>
    </row>
    <row r="471" spans="1:4" x14ac:dyDescent="0.15">
      <c r="A471" s="8" t="s">
        <v>10594</v>
      </c>
      <c r="B471" s="8" t="s">
        <v>10138</v>
      </c>
      <c r="C471" s="8" t="s">
        <v>10139</v>
      </c>
      <c r="D471" s="8" t="s">
        <v>10591</v>
      </c>
    </row>
    <row r="472" spans="1:4" x14ac:dyDescent="0.15">
      <c r="A472" s="8" t="s">
        <v>10595</v>
      </c>
      <c r="B472" s="8" t="s">
        <v>10138</v>
      </c>
      <c r="C472" s="8" t="s">
        <v>10139</v>
      </c>
      <c r="D472" s="8" t="s">
        <v>10591</v>
      </c>
    </row>
    <row r="473" spans="1:4" x14ac:dyDescent="0.15">
      <c r="A473" s="8" t="s">
        <v>10596</v>
      </c>
      <c r="B473" s="8" t="s">
        <v>10138</v>
      </c>
      <c r="C473" s="8" t="s">
        <v>10139</v>
      </c>
      <c r="D473" s="8" t="s">
        <v>10591</v>
      </c>
    </row>
    <row r="474" spans="1:4" x14ac:dyDescent="0.15">
      <c r="A474" s="8" t="s">
        <v>10597</v>
      </c>
      <c r="B474" s="8" t="s">
        <v>10138</v>
      </c>
      <c r="C474" s="8" t="s">
        <v>10174</v>
      </c>
      <c r="D474" s="8" t="s">
        <v>10591</v>
      </c>
    </row>
    <row r="475" spans="1:4" x14ac:dyDescent="0.15">
      <c r="A475" s="8" t="s">
        <v>10598</v>
      </c>
      <c r="B475" s="8" t="s">
        <v>10138</v>
      </c>
      <c r="C475" s="8" t="s">
        <v>10184</v>
      </c>
      <c r="D475" s="8" t="s">
        <v>10591</v>
      </c>
    </row>
    <row r="476" spans="1:4" x14ac:dyDescent="0.15">
      <c r="A476" s="8" t="s">
        <v>10598</v>
      </c>
      <c r="B476" s="8" t="s">
        <v>10138</v>
      </c>
      <c r="C476" s="8" t="s">
        <v>10139</v>
      </c>
      <c r="D476" s="8" t="s">
        <v>10591</v>
      </c>
    </row>
    <row r="477" spans="1:4" x14ac:dyDescent="0.15">
      <c r="A477" s="8" t="s">
        <v>10599</v>
      </c>
      <c r="B477" s="8" t="s">
        <v>10138</v>
      </c>
      <c r="C477" s="8" t="s">
        <v>10139</v>
      </c>
      <c r="D477" s="8" t="s">
        <v>10591</v>
      </c>
    </row>
    <row r="478" spans="1:4" x14ac:dyDescent="0.15">
      <c r="A478" s="8" t="s">
        <v>10600</v>
      </c>
      <c r="B478" s="8" t="s">
        <v>10138</v>
      </c>
      <c r="C478" s="8" t="s">
        <v>10139</v>
      </c>
      <c r="D478" s="8" t="s">
        <v>10591</v>
      </c>
    </row>
    <row r="479" spans="1:4" x14ac:dyDescent="0.15">
      <c r="A479" s="8" t="s">
        <v>10601</v>
      </c>
      <c r="B479" s="8" t="s">
        <v>10138</v>
      </c>
      <c r="C479" s="8" t="s">
        <v>10139</v>
      </c>
      <c r="D479" s="8" t="s">
        <v>10591</v>
      </c>
    </row>
    <row r="480" spans="1:4" x14ac:dyDescent="0.15">
      <c r="A480" s="8" t="s">
        <v>10602</v>
      </c>
      <c r="B480" s="8" t="s">
        <v>10138</v>
      </c>
      <c r="C480" s="8" t="s">
        <v>10139</v>
      </c>
      <c r="D480" s="8" t="s">
        <v>10591</v>
      </c>
    </row>
    <row r="481" spans="1:4" x14ac:dyDescent="0.15">
      <c r="A481" s="8" t="s">
        <v>10603</v>
      </c>
      <c r="B481" s="8" t="s">
        <v>10138</v>
      </c>
      <c r="C481" s="8" t="s">
        <v>10139</v>
      </c>
      <c r="D481" s="8" t="s">
        <v>10591</v>
      </c>
    </row>
    <row r="482" spans="1:4" x14ac:dyDescent="0.15">
      <c r="A482" s="8" t="s">
        <v>10604</v>
      </c>
      <c r="B482" s="8" t="s">
        <v>10138</v>
      </c>
      <c r="C482" s="8" t="s">
        <v>10139</v>
      </c>
      <c r="D482" s="8" t="s">
        <v>10591</v>
      </c>
    </row>
    <row r="483" spans="1:4" x14ac:dyDescent="0.15">
      <c r="A483" s="8" t="s">
        <v>10605</v>
      </c>
      <c r="B483" s="8" t="s">
        <v>10138</v>
      </c>
      <c r="C483" s="8" t="s">
        <v>10139</v>
      </c>
      <c r="D483" s="8" t="s">
        <v>10591</v>
      </c>
    </row>
    <row r="484" spans="1:4" x14ac:dyDescent="0.15">
      <c r="A484" s="8" t="s">
        <v>10606</v>
      </c>
      <c r="B484" s="8" t="s">
        <v>10138</v>
      </c>
      <c r="C484" s="8" t="s">
        <v>10139</v>
      </c>
      <c r="D484" s="8" t="s">
        <v>10591</v>
      </c>
    </row>
    <row r="485" spans="1:4" x14ac:dyDescent="0.15">
      <c r="A485" s="8" t="s">
        <v>10607</v>
      </c>
      <c r="B485" s="8" t="s">
        <v>10138</v>
      </c>
      <c r="C485" s="8" t="s">
        <v>10139</v>
      </c>
      <c r="D485" s="8" t="s">
        <v>10591</v>
      </c>
    </row>
    <row r="486" spans="1:4" x14ac:dyDescent="0.15">
      <c r="A486" s="8" t="s">
        <v>10591</v>
      </c>
      <c r="B486" s="8" t="s">
        <v>10138</v>
      </c>
      <c r="C486" s="8" t="s">
        <v>10139</v>
      </c>
      <c r="D486" s="8" t="s">
        <v>10591</v>
      </c>
    </row>
    <row r="487" spans="1:4" x14ac:dyDescent="0.15">
      <c r="A487" s="8" t="s">
        <v>313</v>
      </c>
      <c r="B487" s="8" t="s">
        <v>10138</v>
      </c>
      <c r="C487" s="8" t="s">
        <v>10139</v>
      </c>
      <c r="D487" s="8" t="s">
        <v>10591</v>
      </c>
    </row>
    <row r="488" spans="1:4" x14ac:dyDescent="0.15">
      <c r="A488" s="8" t="s">
        <v>10608</v>
      </c>
      <c r="B488" s="8" t="s">
        <v>10138</v>
      </c>
      <c r="C488" s="8" t="s">
        <v>10139</v>
      </c>
      <c r="D488" s="8" t="s">
        <v>10591</v>
      </c>
    </row>
    <row r="489" spans="1:4" x14ac:dyDescent="0.15">
      <c r="A489" s="8" t="s">
        <v>10609</v>
      </c>
      <c r="B489" s="8" t="s">
        <v>10138</v>
      </c>
      <c r="C489" s="8" t="s">
        <v>10139</v>
      </c>
      <c r="D489" s="8" t="s">
        <v>10591</v>
      </c>
    </row>
    <row r="490" spans="1:4" x14ac:dyDescent="0.15">
      <c r="A490" s="8" t="s">
        <v>10610</v>
      </c>
      <c r="B490" s="8" t="s">
        <v>10138</v>
      </c>
      <c r="C490" s="8" t="s">
        <v>10139</v>
      </c>
      <c r="D490" s="8" t="s">
        <v>5304</v>
      </c>
    </row>
    <row r="491" spans="1:4" x14ac:dyDescent="0.15">
      <c r="A491" s="8" t="s">
        <v>10611</v>
      </c>
      <c r="B491" s="8" t="s">
        <v>10138</v>
      </c>
      <c r="C491" s="8" t="s">
        <v>10139</v>
      </c>
      <c r="D491" s="8" t="s">
        <v>5304</v>
      </c>
    </row>
    <row r="492" spans="1:4" x14ac:dyDescent="0.15">
      <c r="A492" s="8" t="s">
        <v>10612</v>
      </c>
      <c r="B492" s="8" t="s">
        <v>10138</v>
      </c>
      <c r="C492" s="8" t="s">
        <v>10139</v>
      </c>
      <c r="D492" s="8" t="s">
        <v>5304</v>
      </c>
    </row>
    <row r="493" spans="1:4" x14ac:dyDescent="0.15">
      <c r="A493" s="8" t="s">
        <v>10613</v>
      </c>
      <c r="B493" s="8" t="s">
        <v>10138</v>
      </c>
      <c r="C493" s="8" t="s">
        <v>10174</v>
      </c>
      <c r="D493" s="8" t="s">
        <v>5304</v>
      </c>
    </row>
    <row r="494" spans="1:4" x14ac:dyDescent="0.15">
      <c r="A494" s="8" t="s">
        <v>259</v>
      </c>
      <c r="B494" s="8" t="s">
        <v>10138</v>
      </c>
      <c r="C494" s="8" t="s">
        <v>10174</v>
      </c>
      <c r="D494" s="8" t="s">
        <v>5304</v>
      </c>
    </row>
    <row r="495" spans="1:4" x14ac:dyDescent="0.15">
      <c r="A495" s="8" t="s">
        <v>10614</v>
      </c>
      <c r="B495" s="8" t="s">
        <v>10138</v>
      </c>
      <c r="C495" s="8" t="s">
        <v>10184</v>
      </c>
      <c r="D495" s="8" t="s">
        <v>5304</v>
      </c>
    </row>
    <row r="496" spans="1:4" x14ac:dyDescent="0.15">
      <c r="A496" s="8" t="s">
        <v>10615</v>
      </c>
      <c r="B496" s="8" t="s">
        <v>10138</v>
      </c>
      <c r="C496" s="8" t="s">
        <v>10139</v>
      </c>
      <c r="D496" s="8" t="s">
        <v>10616</v>
      </c>
    </row>
    <row r="497" spans="1:4" x14ac:dyDescent="0.15">
      <c r="A497" s="8" t="s">
        <v>10617</v>
      </c>
      <c r="B497" s="8" t="s">
        <v>10138</v>
      </c>
      <c r="C497" s="8" t="s">
        <v>10139</v>
      </c>
      <c r="D497" s="8" t="s">
        <v>10616</v>
      </c>
    </row>
    <row r="498" spans="1:4" x14ac:dyDescent="0.15">
      <c r="A498" s="8" t="s">
        <v>10618</v>
      </c>
      <c r="B498" s="8" t="s">
        <v>10138</v>
      </c>
      <c r="C498" s="8" t="s">
        <v>10139</v>
      </c>
      <c r="D498" s="8" t="s">
        <v>10616</v>
      </c>
    </row>
    <row r="499" spans="1:4" x14ac:dyDescent="0.15">
      <c r="A499" s="8" t="s">
        <v>8590</v>
      </c>
      <c r="B499" s="8" t="s">
        <v>10138</v>
      </c>
      <c r="C499" s="8" t="s">
        <v>10139</v>
      </c>
      <c r="D499" s="8" t="s">
        <v>10616</v>
      </c>
    </row>
    <row r="500" spans="1:4" x14ac:dyDescent="0.15">
      <c r="A500" s="8" t="s">
        <v>10619</v>
      </c>
      <c r="B500" s="8" t="s">
        <v>10138</v>
      </c>
      <c r="C500" s="8" t="s">
        <v>10139</v>
      </c>
      <c r="D500" s="8" t="s">
        <v>10616</v>
      </c>
    </row>
    <row r="501" spans="1:4" x14ac:dyDescent="0.15">
      <c r="A501" s="8" t="s">
        <v>10620</v>
      </c>
      <c r="B501" s="8" t="s">
        <v>10138</v>
      </c>
      <c r="C501" s="8" t="s">
        <v>10139</v>
      </c>
      <c r="D501" s="8" t="s">
        <v>10616</v>
      </c>
    </row>
    <row r="502" spans="1:4" x14ac:dyDescent="0.15">
      <c r="A502" s="8" t="s">
        <v>10621</v>
      </c>
      <c r="B502" s="8" t="s">
        <v>10138</v>
      </c>
      <c r="C502" s="8" t="s">
        <v>10139</v>
      </c>
      <c r="D502" s="8" t="s">
        <v>10616</v>
      </c>
    </row>
    <row r="503" spans="1:4" x14ac:dyDescent="0.15">
      <c r="A503" s="8" t="s">
        <v>10622</v>
      </c>
      <c r="B503" s="8" t="s">
        <v>10138</v>
      </c>
      <c r="C503" s="8" t="s">
        <v>10139</v>
      </c>
      <c r="D503" s="8" t="s">
        <v>10616</v>
      </c>
    </row>
    <row r="504" spans="1:4" x14ac:dyDescent="0.15">
      <c r="A504" s="8" t="s">
        <v>10623</v>
      </c>
      <c r="B504" s="8" t="s">
        <v>10138</v>
      </c>
      <c r="C504" s="8" t="s">
        <v>10139</v>
      </c>
      <c r="D504" s="8" t="s">
        <v>10616</v>
      </c>
    </row>
    <row r="505" spans="1:4" x14ac:dyDescent="0.15">
      <c r="A505" s="8" t="s">
        <v>10624</v>
      </c>
      <c r="B505" s="8" t="s">
        <v>10138</v>
      </c>
      <c r="C505" s="8" t="s">
        <v>10139</v>
      </c>
      <c r="D505" s="8" t="s">
        <v>10616</v>
      </c>
    </row>
    <row r="506" spans="1:4" x14ac:dyDescent="0.15">
      <c r="A506" s="8" t="s">
        <v>10625</v>
      </c>
      <c r="B506" s="8" t="s">
        <v>10138</v>
      </c>
      <c r="C506" s="8" t="s">
        <v>10139</v>
      </c>
      <c r="D506" s="8" t="s">
        <v>10616</v>
      </c>
    </row>
    <row r="507" spans="1:4" x14ac:dyDescent="0.15">
      <c r="A507" s="8" t="s">
        <v>10626</v>
      </c>
      <c r="B507" s="8" t="s">
        <v>10138</v>
      </c>
      <c r="C507" s="8" t="s">
        <v>10139</v>
      </c>
      <c r="D507" s="8" t="s">
        <v>10616</v>
      </c>
    </row>
    <row r="508" spans="1:4" x14ac:dyDescent="0.15">
      <c r="A508" s="8" t="s">
        <v>10627</v>
      </c>
      <c r="B508" s="8" t="s">
        <v>10138</v>
      </c>
      <c r="C508" s="8" t="s">
        <v>10139</v>
      </c>
      <c r="D508" s="8" t="s">
        <v>10616</v>
      </c>
    </row>
    <row r="509" spans="1:4" x14ac:dyDescent="0.15">
      <c r="A509" s="8" t="s">
        <v>10628</v>
      </c>
      <c r="B509" s="8" t="s">
        <v>10138</v>
      </c>
      <c r="C509" s="8" t="s">
        <v>10139</v>
      </c>
      <c r="D509" s="8" t="s">
        <v>10616</v>
      </c>
    </row>
    <row r="510" spans="1:4" x14ac:dyDescent="0.15">
      <c r="A510" s="8" t="s">
        <v>10629</v>
      </c>
      <c r="B510" s="8" t="s">
        <v>10138</v>
      </c>
      <c r="C510" s="8" t="s">
        <v>10139</v>
      </c>
      <c r="D510" s="8" t="s">
        <v>10616</v>
      </c>
    </row>
    <row r="511" spans="1:4" x14ac:dyDescent="0.15">
      <c r="A511" s="8" t="s">
        <v>10630</v>
      </c>
      <c r="B511" s="8" t="s">
        <v>10138</v>
      </c>
      <c r="C511" s="8" t="s">
        <v>10139</v>
      </c>
      <c r="D511" s="8" t="s">
        <v>10616</v>
      </c>
    </row>
    <row r="512" spans="1:4" x14ac:dyDescent="0.15">
      <c r="A512" s="8" t="s">
        <v>10631</v>
      </c>
      <c r="B512" s="8" t="s">
        <v>10138</v>
      </c>
      <c r="C512" s="8" t="s">
        <v>10139</v>
      </c>
      <c r="D512" s="8" t="s">
        <v>10616</v>
      </c>
    </row>
    <row r="513" spans="1:4" x14ac:dyDescent="0.15">
      <c r="A513" s="8" t="s">
        <v>10632</v>
      </c>
      <c r="B513" s="8" t="s">
        <v>10138</v>
      </c>
      <c r="C513" s="8" t="s">
        <v>10139</v>
      </c>
      <c r="D513" s="8" t="s">
        <v>10616</v>
      </c>
    </row>
    <row r="514" spans="1:4" x14ac:dyDescent="0.15">
      <c r="A514" s="8" t="s">
        <v>10633</v>
      </c>
      <c r="B514" s="8" t="s">
        <v>10138</v>
      </c>
      <c r="C514" s="8" t="s">
        <v>10139</v>
      </c>
      <c r="D514" s="8" t="s">
        <v>10616</v>
      </c>
    </row>
    <row r="515" spans="1:4" x14ac:dyDescent="0.15">
      <c r="A515" s="8" t="s">
        <v>10634</v>
      </c>
      <c r="B515" s="8" t="s">
        <v>10138</v>
      </c>
      <c r="C515" s="8" t="s">
        <v>10139</v>
      </c>
      <c r="D515" s="8" t="s">
        <v>10616</v>
      </c>
    </row>
    <row r="516" spans="1:4" x14ac:dyDescent="0.15">
      <c r="A516" s="8" t="s">
        <v>10635</v>
      </c>
      <c r="B516" s="8" t="s">
        <v>10138</v>
      </c>
      <c r="C516" s="8" t="s">
        <v>10139</v>
      </c>
      <c r="D516" s="8" t="s">
        <v>10616</v>
      </c>
    </row>
    <row r="517" spans="1:4" x14ac:dyDescent="0.15">
      <c r="A517" s="8" t="s">
        <v>10636</v>
      </c>
      <c r="B517" s="8" t="s">
        <v>10138</v>
      </c>
      <c r="C517" s="8" t="s">
        <v>10139</v>
      </c>
      <c r="D517" s="8" t="s">
        <v>10616</v>
      </c>
    </row>
    <row r="518" spans="1:4" x14ac:dyDescent="0.15">
      <c r="A518" s="8" t="s">
        <v>10637</v>
      </c>
      <c r="B518" s="8" t="s">
        <v>10138</v>
      </c>
      <c r="C518" s="8" t="s">
        <v>10139</v>
      </c>
      <c r="D518" s="8" t="s">
        <v>10616</v>
      </c>
    </row>
    <row r="519" spans="1:4" x14ac:dyDescent="0.15">
      <c r="A519" s="8" t="s">
        <v>7075</v>
      </c>
      <c r="B519" s="8" t="s">
        <v>10138</v>
      </c>
      <c r="C519" s="8" t="s">
        <v>10184</v>
      </c>
      <c r="D519" s="8" t="s">
        <v>10616</v>
      </c>
    </row>
    <row r="520" spans="1:4" x14ac:dyDescent="0.15">
      <c r="A520" s="8" t="s">
        <v>7075</v>
      </c>
      <c r="B520" s="8" t="s">
        <v>10138</v>
      </c>
      <c r="C520" s="8" t="s">
        <v>10139</v>
      </c>
      <c r="D520" s="8" t="s">
        <v>10616</v>
      </c>
    </row>
    <row r="521" spans="1:4" x14ac:dyDescent="0.15">
      <c r="A521" s="8" t="s">
        <v>10638</v>
      </c>
      <c r="B521" s="8" t="s">
        <v>10138</v>
      </c>
      <c r="C521" s="8" t="s">
        <v>10139</v>
      </c>
      <c r="D521" s="8" t="s">
        <v>10616</v>
      </c>
    </row>
    <row r="522" spans="1:4" x14ac:dyDescent="0.15">
      <c r="A522" s="8" t="s">
        <v>10639</v>
      </c>
      <c r="B522" s="8" t="s">
        <v>10138</v>
      </c>
      <c r="C522" s="8" t="s">
        <v>10139</v>
      </c>
      <c r="D522" s="8" t="s">
        <v>10616</v>
      </c>
    </row>
    <row r="523" spans="1:4" x14ac:dyDescent="0.15">
      <c r="A523" s="8" t="s">
        <v>10640</v>
      </c>
      <c r="B523" s="8" t="s">
        <v>10138</v>
      </c>
      <c r="C523" s="8" t="s">
        <v>10139</v>
      </c>
      <c r="D523" s="8" t="s">
        <v>10616</v>
      </c>
    </row>
    <row r="524" spans="1:4" x14ac:dyDescent="0.15">
      <c r="A524" s="8" t="s">
        <v>10641</v>
      </c>
      <c r="B524" s="8" t="s">
        <v>10138</v>
      </c>
      <c r="C524" s="8" t="s">
        <v>10174</v>
      </c>
      <c r="D524" s="8" t="s">
        <v>10616</v>
      </c>
    </row>
    <row r="525" spans="1:4" x14ac:dyDescent="0.15">
      <c r="A525" s="8" t="s">
        <v>10642</v>
      </c>
      <c r="B525" s="8" t="s">
        <v>10138</v>
      </c>
      <c r="C525" s="8" t="s">
        <v>10139</v>
      </c>
      <c r="D525" s="8" t="s">
        <v>10616</v>
      </c>
    </row>
    <row r="526" spans="1:4" x14ac:dyDescent="0.15">
      <c r="A526" s="8" t="s">
        <v>366</v>
      </c>
      <c r="B526" s="8" t="s">
        <v>10138</v>
      </c>
      <c r="C526" s="8" t="s">
        <v>10174</v>
      </c>
      <c r="D526" s="8" t="s">
        <v>10616</v>
      </c>
    </row>
    <row r="527" spans="1:4" x14ac:dyDescent="0.15">
      <c r="A527" s="8" t="s">
        <v>426</v>
      </c>
      <c r="B527" s="8" t="s">
        <v>10138</v>
      </c>
      <c r="C527" s="8" t="s">
        <v>10139</v>
      </c>
      <c r="D527" s="8" t="s">
        <v>10616</v>
      </c>
    </row>
    <row r="528" spans="1:4" x14ac:dyDescent="0.15">
      <c r="A528" s="8" t="s">
        <v>432</v>
      </c>
      <c r="B528" s="8" t="s">
        <v>10138</v>
      </c>
      <c r="C528" s="8" t="s">
        <v>10139</v>
      </c>
      <c r="D528" s="8" t="s">
        <v>10616</v>
      </c>
    </row>
    <row r="529" spans="1:4" x14ac:dyDescent="0.15">
      <c r="A529" s="8" t="s">
        <v>433</v>
      </c>
      <c r="B529" s="8" t="s">
        <v>10138</v>
      </c>
      <c r="C529" s="8" t="s">
        <v>10139</v>
      </c>
      <c r="D529" s="8" t="s">
        <v>10616</v>
      </c>
    </row>
    <row r="530" spans="1:4" x14ac:dyDescent="0.15">
      <c r="A530" s="8" t="s">
        <v>10643</v>
      </c>
      <c r="B530" s="8" t="s">
        <v>10138</v>
      </c>
      <c r="C530" s="8" t="s">
        <v>10139</v>
      </c>
      <c r="D530" s="8" t="s">
        <v>10644</v>
      </c>
    </row>
    <row r="531" spans="1:4" x14ac:dyDescent="0.15">
      <c r="A531" s="8" t="s">
        <v>10645</v>
      </c>
      <c r="B531" s="8" t="s">
        <v>10138</v>
      </c>
      <c r="C531" s="8" t="s">
        <v>10184</v>
      </c>
      <c r="D531" s="8" t="s">
        <v>10646</v>
      </c>
    </row>
    <row r="532" spans="1:4" x14ac:dyDescent="0.15">
      <c r="A532" s="8" t="s">
        <v>10647</v>
      </c>
      <c r="B532" s="8" t="s">
        <v>10138</v>
      </c>
      <c r="C532" s="8" t="s">
        <v>10139</v>
      </c>
      <c r="D532" s="8" t="s">
        <v>10646</v>
      </c>
    </row>
    <row r="533" spans="1:4" x14ac:dyDescent="0.15">
      <c r="A533" s="8" t="s">
        <v>10648</v>
      </c>
      <c r="B533" s="8" t="s">
        <v>10138</v>
      </c>
      <c r="C533" s="8" t="s">
        <v>10184</v>
      </c>
      <c r="D533" s="8" t="s">
        <v>10649</v>
      </c>
    </row>
    <row r="534" spans="1:4" x14ac:dyDescent="0.15">
      <c r="A534" s="8" t="s">
        <v>10649</v>
      </c>
      <c r="B534" s="8" t="s">
        <v>10138</v>
      </c>
      <c r="C534" s="8" t="s">
        <v>10174</v>
      </c>
      <c r="D534" s="8" t="s">
        <v>10649</v>
      </c>
    </row>
    <row r="535" spans="1:4" x14ac:dyDescent="0.15">
      <c r="A535" s="8" t="s">
        <v>10650</v>
      </c>
      <c r="B535" s="8" t="s">
        <v>10138</v>
      </c>
      <c r="C535" s="8" t="s">
        <v>10184</v>
      </c>
      <c r="D535" s="8" t="s">
        <v>10649</v>
      </c>
    </row>
    <row r="536" spans="1:4" x14ac:dyDescent="0.15">
      <c r="A536" s="8" t="s">
        <v>10651</v>
      </c>
      <c r="B536" s="8" t="s">
        <v>10138</v>
      </c>
      <c r="C536" s="8" t="s">
        <v>10139</v>
      </c>
      <c r="D536" s="8" t="s">
        <v>10652</v>
      </c>
    </row>
    <row r="537" spans="1:4" x14ac:dyDescent="0.15">
      <c r="A537" s="8" t="s">
        <v>10653</v>
      </c>
      <c r="B537" s="8" t="s">
        <v>10138</v>
      </c>
      <c r="C537" s="8" t="s">
        <v>10139</v>
      </c>
      <c r="D537" s="8" t="s">
        <v>10652</v>
      </c>
    </row>
    <row r="538" spans="1:4" x14ac:dyDescent="0.15">
      <c r="A538" s="8" t="s">
        <v>10654</v>
      </c>
      <c r="B538" s="8" t="s">
        <v>10138</v>
      </c>
      <c r="C538" s="8" t="s">
        <v>10139</v>
      </c>
      <c r="D538" s="8" t="s">
        <v>10652</v>
      </c>
    </row>
    <row r="539" spans="1:4" x14ac:dyDescent="0.15">
      <c r="A539" s="8" t="s">
        <v>10655</v>
      </c>
      <c r="B539" s="8" t="s">
        <v>10138</v>
      </c>
      <c r="C539" s="8" t="s">
        <v>10139</v>
      </c>
      <c r="D539" s="8" t="s">
        <v>10652</v>
      </c>
    </row>
    <row r="540" spans="1:4" x14ac:dyDescent="0.15">
      <c r="A540" s="8" t="s">
        <v>10656</v>
      </c>
      <c r="B540" s="8" t="s">
        <v>10138</v>
      </c>
      <c r="C540" s="8" t="s">
        <v>10139</v>
      </c>
      <c r="D540" s="8" t="s">
        <v>10652</v>
      </c>
    </row>
    <row r="541" spans="1:4" x14ac:dyDescent="0.15">
      <c r="A541" s="8" t="s">
        <v>10657</v>
      </c>
      <c r="B541" s="8" t="s">
        <v>10138</v>
      </c>
      <c r="C541" s="8" t="s">
        <v>10139</v>
      </c>
      <c r="D541" s="8" t="s">
        <v>10652</v>
      </c>
    </row>
    <row r="542" spans="1:4" x14ac:dyDescent="0.15">
      <c r="A542" s="8" t="s">
        <v>10658</v>
      </c>
      <c r="B542" s="8" t="s">
        <v>10138</v>
      </c>
      <c r="C542" s="8" t="s">
        <v>10139</v>
      </c>
      <c r="D542" s="8" t="s">
        <v>10652</v>
      </c>
    </row>
    <row r="543" spans="1:4" x14ac:dyDescent="0.15">
      <c r="A543" s="8" t="s">
        <v>10659</v>
      </c>
      <c r="B543" s="8" t="s">
        <v>10138</v>
      </c>
      <c r="C543" s="8" t="s">
        <v>10139</v>
      </c>
      <c r="D543" s="8" t="s">
        <v>10652</v>
      </c>
    </row>
    <row r="544" spans="1:4" x14ac:dyDescent="0.15">
      <c r="A544" s="8" t="s">
        <v>291</v>
      </c>
      <c r="B544" s="8" t="s">
        <v>10138</v>
      </c>
      <c r="C544" s="8" t="s">
        <v>10139</v>
      </c>
      <c r="D544" s="8" t="s">
        <v>10652</v>
      </c>
    </row>
    <row r="545" spans="1:4" x14ac:dyDescent="0.15">
      <c r="A545" s="8" t="s">
        <v>3294</v>
      </c>
      <c r="B545" s="8" t="s">
        <v>10138</v>
      </c>
      <c r="C545" s="8" t="s">
        <v>10139</v>
      </c>
      <c r="D545" s="8" t="s">
        <v>10660</v>
      </c>
    </row>
    <row r="546" spans="1:4" x14ac:dyDescent="0.15">
      <c r="A546" s="8" t="s">
        <v>10661</v>
      </c>
      <c r="B546" s="8" t="s">
        <v>10138</v>
      </c>
      <c r="C546" s="8" t="s">
        <v>10139</v>
      </c>
      <c r="D546" s="8" t="s">
        <v>10660</v>
      </c>
    </row>
    <row r="547" spans="1:4" x14ac:dyDescent="0.15">
      <c r="A547" s="8" t="s">
        <v>10662</v>
      </c>
      <c r="B547" s="8" t="s">
        <v>10138</v>
      </c>
      <c r="C547" s="8" t="s">
        <v>10174</v>
      </c>
      <c r="D547" s="8" t="s">
        <v>10660</v>
      </c>
    </row>
    <row r="548" spans="1:4" x14ac:dyDescent="0.15">
      <c r="A548" s="8" t="s">
        <v>10663</v>
      </c>
      <c r="B548" s="8" t="s">
        <v>10138</v>
      </c>
      <c r="C548" s="8" t="s">
        <v>10139</v>
      </c>
      <c r="D548" s="8" t="s">
        <v>10660</v>
      </c>
    </row>
    <row r="549" spans="1:4" x14ac:dyDescent="0.15">
      <c r="A549" s="8" t="s">
        <v>10664</v>
      </c>
      <c r="B549" s="8" t="s">
        <v>10138</v>
      </c>
      <c r="C549" s="8" t="s">
        <v>10139</v>
      </c>
      <c r="D549" s="8" t="s">
        <v>10660</v>
      </c>
    </row>
    <row r="550" spans="1:4" x14ac:dyDescent="0.15">
      <c r="A550" s="8" t="s">
        <v>10665</v>
      </c>
      <c r="B550" s="8" t="s">
        <v>10138</v>
      </c>
      <c r="C550" s="8" t="s">
        <v>10139</v>
      </c>
      <c r="D550" s="8" t="s">
        <v>10660</v>
      </c>
    </row>
    <row r="551" spans="1:4" x14ac:dyDescent="0.15">
      <c r="A551" s="8" t="s">
        <v>10666</v>
      </c>
      <c r="B551" s="8" t="s">
        <v>10138</v>
      </c>
      <c r="C551" s="8" t="s">
        <v>10139</v>
      </c>
      <c r="D551" s="8" t="s">
        <v>10660</v>
      </c>
    </row>
    <row r="552" spans="1:4" x14ac:dyDescent="0.15">
      <c r="A552" s="8" t="s">
        <v>10667</v>
      </c>
      <c r="B552" s="8" t="s">
        <v>10138</v>
      </c>
      <c r="C552" s="8" t="s">
        <v>10139</v>
      </c>
      <c r="D552" s="8" t="s">
        <v>10660</v>
      </c>
    </row>
    <row r="553" spans="1:4" x14ac:dyDescent="0.15">
      <c r="A553" s="8" t="s">
        <v>155</v>
      </c>
      <c r="B553" s="8" t="s">
        <v>10138</v>
      </c>
      <c r="C553" s="8" t="s">
        <v>10139</v>
      </c>
      <c r="D553" s="8" t="s">
        <v>10660</v>
      </c>
    </row>
    <row r="554" spans="1:4" x14ac:dyDescent="0.15">
      <c r="A554" s="8" t="s">
        <v>10668</v>
      </c>
      <c r="B554" s="8" t="s">
        <v>10138</v>
      </c>
      <c r="C554" s="8" t="s">
        <v>10139</v>
      </c>
      <c r="D554" s="8" t="s">
        <v>10660</v>
      </c>
    </row>
    <row r="555" spans="1:4" x14ac:dyDescent="0.15">
      <c r="A555" s="8" t="s">
        <v>10669</v>
      </c>
      <c r="B555" s="8" t="s">
        <v>10138</v>
      </c>
      <c r="C555" s="8" t="s">
        <v>10139</v>
      </c>
      <c r="D555" s="8" t="s">
        <v>10660</v>
      </c>
    </row>
    <row r="556" spans="1:4" x14ac:dyDescent="0.15">
      <c r="A556" s="8" t="s">
        <v>10670</v>
      </c>
      <c r="B556" s="8" t="s">
        <v>10138</v>
      </c>
      <c r="C556" s="8" t="s">
        <v>10139</v>
      </c>
      <c r="D556" s="8" t="s">
        <v>10660</v>
      </c>
    </row>
    <row r="557" spans="1:4" x14ac:dyDescent="0.15">
      <c r="A557" s="8" t="s">
        <v>10671</v>
      </c>
      <c r="B557" s="8" t="s">
        <v>10138</v>
      </c>
      <c r="C557" s="8" t="s">
        <v>10139</v>
      </c>
      <c r="D557" s="8" t="s">
        <v>10660</v>
      </c>
    </row>
    <row r="558" spans="1:4" x14ac:dyDescent="0.15">
      <c r="A558" s="8" t="s">
        <v>10672</v>
      </c>
      <c r="B558" s="8" t="s">
        <v>10138</v>
      </c>
      <c r="C558" s="8" t="s">
        <v>10139</v>
      </c>
      <c r="D558" s="8" t="s">
        <v>10660</v>
      </c>
    </row>
    <row r="559" spans="1:4" x14ac:dyDescent="0.15">
      <c r="A559" s="8" t="s">
        <v>10673</v>
      </c>
      <c r="B559" s="8" t="s">
        <v>10138</v>
      </c>
      <c r="C559" s="8" t="s">
        <v>10139</v>
      </c>
      <c r="D559" s="8" t="s">
        <v>10660</v>
      </c>
    </row>
    <row r="560" spans="1:4" x14ac:dyDescent="0.15">
      <c r="A560" s="8" t="s">
        <v>193</v>
      </c>
      <c r="B560" s="8" t="s">
        <v>10138</v>
      </c>
      <c r="C560" s="8" t="s">
        <v>10139</v>
      </c>
      <c r="D560" s="8" t="s">
        <v>10660</v>
      </c>
    </row>
    <row r="561" spans="1:4" x14ac:dyDescent="0.15">
      <c r="A561" s="8" t="s">
        <v>196</v>
      </c>
      <c r="B561" s="8" t="s">
        <v>10138</v>
      </c>
      <c r="C561" s="8" t="s">
        <v>10139</v>
      </c>
      <c r="D561" s="8" t="s">
        <v>10660</v>
      </c>
    </row>
    <row r="562" spans="1:4" x14ac:dyDescent="0.15">
      <c r="A562" s="8" t="s">
        <v>10674</v>
      </c>
      <c r="B562" s="8" t="s">
        <v>10138</v>
      </c>
      <c r="C562" s="8" t="s">
        <v>10139</v>
      </c>
      <c r="D562" s="8" t="s">
        <v>10660</v>
      </c>
    </row>
    <row r="563" spans="1:4" x14ac:dyDescent="0.15">
      <c r="A563" s="8" t="s">
        <v>10675</v>
      </c>
      <c r="B563" s="8" t="s">
        <v>10138</v>
      </c>
      <c r="C563" s="8" t="s">
        <v>10139</v>
      </c>
      <c r="D563" s="8" t="s">
        <v>10660</v>
      </c>
    </row>
    <row r="564" spans="1:4" x14ac:dyDescent="0.15">
      <c r="A564" s="8" t="s">
        <v>10676</v>
      </c>
      <c r="B564" s="8" t="s">
        <v>10138</v>
      </c>
      <c r="C564" s="8" t="s">
        <v>10139</v>
      </c>
      <c r="D564" s="8" t="s">
        <v>10660</v>
      </c>
    </row>
    <row r="565" spans="1:4" x14ac:dyDescent="0.15">
      <c r="A565" s="8" t="s">
        <v>10677</v>
      </c>
      <c r="B565" s="8" t="s">
        <v>10138</v>
      </c>
      <c r="C565" s="8" t="s">
        <v>10184</v>
      </c>
      <c r="D565" s="8" t="s">
        <v>10660</v>
      </c>
    </row>
    <row r="566" spans="1:4" x14ac:dyDescent="0.15">
      <c r="A566" s="8" t="s">
        <v>292</v>
      </c>
      <c r="B566" s="8" t="s">
        <v>10138</v>
      </c>
      <c r="C566" s="8" t="s">
        <v>10139</v>
      </c>
      <c r="D566" s="8" t="s">
        <v>10660</v>
      </c>
    </row>
    <row r="567" spans="1:4" x14ac:dyDescent="0.15">
      <c r="A567" s="8" t="s">
        <v>10678</v>
      </c>
      <c r="B567" s="8" t="s">
        <v>10138</v>
      </c>
      <c r="C567" s="8" t="s">
        <v>10139</v>
      </c>
      <c r="D567" s="8" t="s">
        <v>10660</v>
      </c>
    </row>
    <row r="568" spans="1:4" x14ac:dyDescent="0.15">
      <c r="A568" s="8" t="s">
        <v>330</v>
      </c>
      <c r="B568" s="8" t="s">
        <v>10138</v>
      </c>
      <c r="C568" s="8" t="s">
        <v>10139</v>
      </c>
      <c r="D568" s="8" t="s">
        <v>10660</v>
      </c>
    </row>
    <row r="569" spans="1:4" x14ac:dyDescent="0.15">
      <c r="A569" s="8" t="s">
        <v>10679</v>
      </c>
      <c r="B569" s="8" t="s">
        <v>10138</v>
      </c>
      <c r="C569" s="8" t="s">
        <v>10139</v>
      </c>
      <c r="D569" s="8" t="s">
        <v>10660</v>
      </c>
    </row>
    <row r="570" spans="1:4" x14ac:dyDescent="0.15">
      <c r="A570" s="8" t="s">
        <v>10680</v>
      </c>
      <c r="B570" s="8" t="s">
        <v>10138</v>
      </c>
      <c r="C570" s="8" t="s">
        <v>10139</v>
      </c>
      <c r="D570" s="8" t="s">
        <v>10660</v>
      </c>
    </row>
    <row r="571" spans="1:4" x14ac:dyDescent="0.15">
      <c r="A571" s="8" t="s">
        <v>10681</v>
      </c>
      <c r="B571" s="8" t="s">
        <v>10138</v>
      </c>
      <c r="C571" s="8" t="s">
        <v>10139</v>
      </c>
      <c r="D571" s="8" t="s">
        <v>10660</v>
      </c>
    </row>
    <row r="572" spans="1:4" x14ac:dyDescent="0.15">
      <c r="A572" s="8" t="s">
        <v>10682</v>
      </c>
      <c r="B572" s="8" t="s">
        <v>10138</v>
      </c>
      <c r="C572" s="8" t="s">
        <v>10139</v>
      </c>
      <c r="D572" s="8" t="s">
        <v>10660</v>
      </c>
    </row>
    <row r="573" spans="1:4" x14ac:dyDescent="0.15">
      <c r="A573" s="8" t="s">
        <v>10683</v>
      </c>
      <c r="B573" s="8" t="s">
        <v>10138</v>
      </c>
      <c r="C573" s="8" t="s">
        <v>10139</v>
      </c>
      <c r="D573" s="8" t="s">
        <v>10660</v>
      </c>
    </row>
    <row r="574" spans="1:4" x14ac:dyDescent="0.15">
      <c r="A574" s="8" t="s">
        <v>10684</v>
      </c>
      <c r="B574" s="8" t="s">
        <v>10138</v>
      </c>
      <c r="C574" s="8" t="s">
        <v>10139</v>
      </c>
      <c r="D574" s="8" t="s">
        <v>10660</v>
      </c>
    </row>
    <row r="575" spans="1:4" x14ac:dyDescent="0.15">
      <c r="A575" s="8" t="s">
        <v>10685</v>
      </c>
      <c r="B575" s="8" t="s">
        <v>10138</v>
      </c>
      <c r="C575" s="8" t="s">
        <v>10139</v>
      </c>
      <c r="D575" s="8" t="s">
        <v>10660</v>
      </c>
    </row>
    <row r="576" spans="1:4" x14ac:dyDescent="0.15">
      <c r="A576" s="8" t="s">
        <v>10686</v>
      </c>
      <c r="B576" s="8" t="s">
        <v>10138</v>
      </c>
      <c r="C576" s="8" t="s">
        <v>10139</v>
      </c>
      <c r="D576" s="8" t="s">
        <v>10660</v>
      </c>
    </row>
    <row r="577" spans="1:4" x14ac:dyDescent="0.15">
      <c r="A577" s="8" t="s">
        <v>10687</v>
      </c>
      <c r="B577" s="8" t="s">
        <v>10138</v>
      </c>
      <c r="C577" s="8" t="s">
        <v>10184</v>
      </c>
      <c r="D577" s="8" t="s">
        <v>10660</v>
      </c>
    </row>
    <row r="578" spans="1:4" x14ac:dyDescent="0.15">
      <c r="A578" s="8" t="s">
        <v>10688</v>
      </c>
      <c r="B578" s="8" t="s">
        <v>10138</v>
      </c>
      <c r="C578" s="8" t="s">
        <v>10139</v>
      </c>
      <c r="D578" s="8" t="s">
        <v>10660</v>
      </c>
    </row>
    <row r="579" spans="1:4" x14ac:dyDescent="0.15">
      <c r="A579" s="8" t="s">
        <v>10689</v>
      </c>
      <c r="B579" s="8" t="s">
        <v>10138</v>
      </c>
      <c r="C579" s="8" t="s">
        <v>10139</v>
      </c>
      <c r="D579" s="8" t="s">
        <v>10660</v>
      </c>
    </row>
    <row r="580" spans="1:4" x14ac:dyDescent="0.15">
      <c r="A580" s="8" t="s">
        <v>10690</v>
      </c>
      <c r="B580" s="8" t="s">
        <v>10138</v>
      </c>
      <c r="C580" s="8" t="s">
        <v>10139</v>
      </c>
      <c r="D580" s="8" t="s">
        <v>10660</v>
      </c>
    </row>
    <row r="581" spans="1:4" x14ac:dyDescent="0.15">
      <c r="A581" s="8" t="s">
        <v>10691</v>
      </c>
      <c r="B581" s="8" t="s">
        <v>10138</v>
      </c>
      <c r="C581" s="8" t="s">
        <v>10139</v>
      </c>
      <c r="D581" s="8" t="s">
        <v>10660</v>
      </c>
    </row>
    <row r="582" spans="1:4" x14ac:dyDescent="0.15">
      <c r="A582" s="8" t="s">
        <v>10692</v>
      </c>
      <c r="B582" s="8" t="s">
        <v>10138</v>
      </c>
      <c r="C582" s="8" t="s">
        <v>10139</v>
      </c>
      <c r="D582" s="8" t="s">
        <v>10660</v>
      </c>
    </row>
    <row r="583" spans="1:4" x14ac:dyDescent="0.15">
      <c r="A583" s="8" t="s">
        <v>403</v>
      </c>
      <c r="B583" s="8" t="s">
        <v>10138</v>
      </c>
      <c r="C583" s="8" t="s">
        <v>10159</v>
      </c>
      <c r="D583" s="8" t="s">
        <v>10660</v>
      </c>
    </row>
    <row r="584" spans="1:4" x14ac:dyDescent="0.15">
      <c r="A584" s="8" t="s">
        <v>403</v>
      </c>
      <c r="B584" s="8" t="s">
        <v>10138</v>
      </c>
      <c r="C584" s="8" t="s">
        <v>10139</v>
      </c>
      <c r="D584" s="8" t="s">
        <v>10660</v>
      </c>
    </row>
    <row r="585" spans="1:4" x14ac:dyDescent="0.15">
      <c r="A585" s="8" t="s">
        <v>406</v>
      </c>
      <c r="B585" s="8" t="s">
        <v>10138</v>
      </c>
      <c r="C585" s="8" t="s">
        <v>10139</v>
      </c>
      <c r="D585" s="8" t="s">
        <v>10660</v>
      </c>
    </row>
    <row r="586" spans="1:4" x14ac:dyDescent="0.15">
      <c r="A586" s="8" t="s">
        <v>10693</v>
      </c>
      <c r="B586" s="8" t="s">
        <v>10138</v>
      </c>
      <c r="C586" s="8" t="s">
        <v>10139</v>
      </c>
      <c r="D586" s="8" t="s">
        <v>10660</v>
      </c>
    </row>
    <row r="587" spans="1:4" x14ac:dyDescent="0.15">
      <c r="A587" s="8" t="s">
        <v>10694</v>
      </c>
      <c r="B587" s="8" t="s">
        <v>10138</v>
      </c>
      <c r="C587" s="8" t="s">
        <v>10139</v>
      </c>
      <c r="D587" s="8" t="s">
        <v>10660</v>
      </c>
    </row>
    <row r="588" spans="1:4" x14ac:dyDescent="0.15">
      <c r="A588" s="8" t="s">
        <v>10695</v>
      </c>
      <c r="B588" s="8" t="s">
        <v>10138</v>
      </c>
      <c r="C588" s="8" t="s">
        <v>10139</v>
      </c>
      <c r="D588" s="8" t="s">
        <v>10660</v>
      </c>
    </row>
    <row r="589" spans="1:4" x14ac:dyDescent="0.15">
      <c r="A589" s="8" t="s">
        <v>10696</v>
      </c>
      <c r="B589" s="8" t="s">
        <v>10138</v>
      </c>
      <c r="C589" s="8" t="s">
        <v>10139</v>
      </c>
      <c r="D589" s="8" t="s">
        <v>10660</v>
      </c>
    </row>
    <row r="590" spans="1:4" x14ac:dyDescent="0.15">
      <c r="A590" s="8" t="s">
        <v>10697</v>
      </c>
      <c r="B590" s="8" t="s">
        <v>10138</v>
      </c>
      <c r="C590" s="8" t="s">
        <v>10139</v>
      </c>
      <c r="D590" s="8" t="s">
        <v>10660</v>
      </c>
    </row>
    <row r="591" spans="1:4" x14ac:dyDescent="0.15">
      <c r="A591" s="8" t="s">
        <v>10698</v>
      </c>
      <c r="B591" s="8" t="s">
        <v>10138</v>
      </c>
      <c r="C591" s="8" t="s">
        <v>10139</v>
      </c>
      <c r="D591" s="8" t="s">
        <v>10699</v>
      </c>
    </row>
    <row r="592" spans="1:4" x14ac:dyDescent="0.15">
      <c r="A592" s="8" t="s">
        <v>10700</v>
      </c>
      <c r="B592" s="8" t="s">
        <v>10138</v>
      </c>
      <c r="C592" s="8" t="s">
        <v>10139</v>
      </c>
      <c r="D592" s="8" t="s">
        <v>10699</v>
      </c>
    </row>
    <row r="593" spans="1:4" x14ac:dyDescent="0.15">
      <c r="A593" s="8" t="s">
        <v>10701</v>
      </c>
      <c r="B593" s="8" t="s">
        <v>10138</v>
      </c>
      <c r="C593" s="8" t="s">
        <v>10139</v>
      </c>
      <c r="D593" s="8" t="s">
        <v>10699</v>
      </c>
    </row>
    <row r="594" spans="1:4" x14ac:dyDescent="0.15">
      <c r="A594" s="8" t="s">
        <v>284</v>
      </c>
      <c r="B594" s="8" t="s">
        <v>10138</v>
      </c>
      <c r="C594" s="8" t="s">
        <v>10139</v>
      </c>
      <c r="D594" s="8" t="s">
        <v>10699</v>
      </c>
    </row>
    <row r="595" spans="1:4" x14ac:dyDescent="0.15">
      <c r="A595" s="8" t="s">
        <v>10702</v>
      </c>
      <c r="B595" s="8" t="s">
        <v>10138</v>
      </c>
      <c r="C595" s="8" t="s">
        <v>10139</v>
      </c>
      <c r="D595" s="8" t="s">
        <v>10699</v>
      </c>
    </row>
    <row r="596" spans="1:4" x14ac:dyDescent="0.15">
      <c r="A596" s="8" t="s">
        <v>10703</v>
      </c>
      <c r="B596" s="8" t="s">
        <v>10138</v>
      </c>
      <c r="C596" s="8" t="s">
        <v>10139</v>
      </c>
      <c r="D596" s="8" t="s">
        <v>10699</v>
      </c>
    </row>
    <row r="597" spans="1:4" x14ac:dyDescent="0.15">
      <c r="A597" s="8" t="s">
        <v>6429</v>
      </c>
      <c r="B597" s="8" t="s">
        <v>10138</v>
      </c>
      <c r="C597" s="8" t="s">
        <v>10139</v>
      </c>
      <c r="D597" s="8" t="s">
        <v>10699</v>
      </c>
    </row>
    <row r="598" spans="1:4" x14ac:dyDescent="0.15">
      <c r="A598" s="8" t="s">
        <v>10704</v>
      </c>
      <c r="B598" s="8" t="s">
        <v>10138</v>
      </c>
      <c r="C598" s="8" t="s">
        <v>10139</v>
      </c>
      <c r="D598" s="8" t="s">
        <v>10699</v>
      </c>
    </row>
    <row r="599" spans="1:4" x14ac:dyDescent="0.15">
      <c r="A599" s="8" t="s">
        <v>10705</v>
      </c>
      <c r="B599" s="8" t="s">
        <v>10138</v>
      </c>
      <c r="C599" s="8" t="s">
        <v>10139</v>
      </c>
      <c r="D599" s="8" t="s">
        <v>10699</v>
      </c>
    </row>
    <row r="600" spans="1:4" x14ac:dyDescent="0.15">
      <c r="A600" s="8" t="s">
        <v>10706</v>
      </c>
      <c r="B600" s="8" t="s">
        <v>10138</v>
      </c>
      <c r="C600" s="8" t="s">
        <v>10139</v>
      </c>
      <c r="D600" s="8" t="s">
        <v>10699</v>
      </c>
    </row>
    <row r="601" spans="1:4" x14ac:dyDescent="0.15">
      <c r="A601" s="8" t="s">
        <v>10707</v>
      </c>
      <c r="B601" s="8" t="s">
        <v>10138</v>
      </c>
      <c r="C601" s="8" t="s">
        <v>10139</v>
      </c>
      <c r="D601" s="8" t="s">
        <v>10708</v>
      </c>
    </row>
    <row r="602" spans="1:4" x14ac:dyDescent="0.15">
      <c r="A602" s="8" t="s">
        <v>10709</v>
      </c>
      <c r="B602" s="8" t="s">
        <v>10138</v>
      </c>
      <c r="C602" s="8" t="s">
        <v>10139</v>
      </c>
      <c r="D602" s="8" t="s">
        <v>10708</v>
      </c>
    </row>
    <row r="603" spans="1:4" x14ac:dyDescent="0.15">
      <c r="A603" s="8" t="s">
        <v>10710</v>
      </c>
      <c r="B603" s="8" t="s">
        <v>10138</v>
      </c>
      <c r="C603" s="8" t="s">
        <v>10184</v>
      </c>
      <c r="D603" s="8" t="s">
        <v>10711</v>
      </c>
    </row>
    <row r="604" spans="1:4" x14ac:dyDescent="0.15">
      <c r="A604" s="8" t="s">
        <v>10712</v>
      </c>
      <c r="B604" s="8" t="s">
        <v>10138</v>
      </c>
      <c r="C604" s="8" t="s">
        <v>10174</v>
      </c>
      <c r="D604" s="8" t="s">
        <v>10711</v>
      </c>
    </row>
    <row r="605" spans="1:4" x14ac:dyDescent="0.15">
      <c r="A605" s="8" t="s">
        <v>10713</v>
      </c>
      <c r="B605" s="8" t="s">
        <v>10138</v>
      </c>
      <c r="C605" s="8" t="s">
        <v>10184</v>
      </c>
      <c r="D605" s="8" t="s">
        <v>10711</v>
      </c>
    </row>
    <row r="606" spans="1:4" x14ac:dyDescent="0.15">
      <c r="A606" s="8" t="s">
        <v>10714</v>
      </c>
      <c r="B606" s="8" t="s">
        <v>10138</v>
      </c>
      <c r="C606" s="8" t="s">
        <v>10139</v>
      </c>
      <c r="D606" s="8" t="s">
        <v>987</v>
      </c>
    </row>
    <row r="607" spans="1:4" x14ac:dyDescent="0.15">
      <c r="A607" s="8" t="s">
        <v>43</v>
      </c>
      <c r="B607" s="8" t="s">
        <v>10138</v>
      </c>
      <c r="C607" s="8" t="s">
        <v>10139</v>
      </c>
      <c r="D607" s="8" t="s">
        <v>987</v>
      </c>
    </row>
    <row r="608" spans="1:4" x14ac:dyDescent="0.15">
      <c r="A608" s="8" t="s">
        <v>10715</v>
      </c>
      <c r="B608" s="8" t="s">
        <v>10138</v>
      </c>
      <c r="C608" s="8" t="s">
        <v>10184</v>
      </c>
      <c r="D608" s="8" t="s">
        <v>987</v>
      </c>
    </row>
    <row r="609" spans="1:4" x14ac:dyDescent="0.15">
      <c r="A609" s="8" t="s">
        <v>706</v>
      </c>
      <c r="B609" s="8" t="s">
        <v>10138</v>
      </c>
      <c r="C609" s="8" t="s">
        <v>10139</v>
      </c>
      <c r="D609" s="8" t="s">
        <v>987</v>
      </c>
    </row>
    <row r="610" spans="1:4" x14ac:dyDescent="0.15">
      <c r="A610" s="8" t="s">
        <v>99</v>
      </c>
      <c r="B610" s="8" t="s">
        <v>10138</v>
      </c>
      <c r="C610" s="8" t="s">
        <v>10139</v>
      </c>
      <c r="D610" s="8" t="s">
        <v>987</v>
      </c>
    </row>
    <row r="611" spans="1:4" x14ac:dyDescent="0.15">
      <c r="A611" s="8" t="s">
        <v>10716</v>
      </c>
      <c r="B611" s="8" t="s">
        <v>10138</v>
      </c>
      <c r="C611" s="8" t="s">
        <v>10139</v>
      </c>
      <c r="D611" s="8" t="s">
        <v>987</v>
      </c>
    </row>
    <row r="612" spans="1:4" x14ac:dyDescent="0.15">
      <c r="A612" s="8" t="s">
        <v>10717</v>
      </c>
      <c r="B612" s="8" t="s">
        <v>10138</v>
      </c>
      <c r="C612" s="8" t="s">
        <v>10139</v>
      </c>
      <c r="D612" s="8" t="s">
        <v>987</v>
      </c>
    </row>
    <row r="613" spans="1:4" x14ac:dyDescent="0.15">
      <c r="A613" s="8" t="s">
        <v>5</v>
      </c>
      <c r="B613" s="8" t="s">
        <v>10138</v>
      </c>
      <c r="C613" s="8" t="s">
        <v>10139</v>
      </c>
      <c r="D613" s="8" t="s">
        <v>987</v>
      </c>
    </row>
    <row r="614" spans="1:4" x14ac:dyDescent="0.15">
      <c r="A614" s="8" t="s">
        <v>10718</v>
      </c>
      <c r="B614" s="8" t="s">
        <v>10138</v>
      </c>
      <c r="C614" s="8" t="s">
        <v>10139</v>
      </c>
      <c r="D614" s="8" t="s">
        <v>987</v>
      </c>
    </row>
    <row r="615" spans="1:4" x14ac:dyDescent="0.15">
      <c r="A615" s="8" t="s">
        <v>10719</v>
      </c>
      <c r="B615" s="8" t="s">
        <v>10138</v>
      </c>
      <c r="C615" s="8" t="s">
        <v>10139</v>
      </c>
      <c r="D615" s="8" t="s">
        <v>987</v>
      </c>
    </row>
    <row r="616" spans="1:4" x14ac:dyDescent="0.15">
      <c r="A616" s="8" t="s">
        <v>10720</v>
      </c>
      <c r="B616" s="8" t="s">
        <v>10138</v>
      </c>
      <c r="C616" s="8" t="s">
        <v>10139</v>
      </c>
      <c r="D616" s="8" t="s">
        <v>987</v>
      </c>
    </row>
    <row r="617" spans="1:4" x14ac:dyDescent="0.15">
      <c r="A617" s="8" t="s">
        <v>146</v>
      </c>
      <c r="B617" s="8" t="s">
        <v>10138</v>
      </c>
      <c r="C617" s="8" t="s">
        <v>10139</v>
      </c>
      <c r="D617" s="8" t="s">
        <v>987</v>
      </c>
    </row>
    <row r="618" spans="1:4" x14ac:dyDescent="0.15">
      <c r="A618" s="8" t="s">
        <v>10721</v>
      </c>
      <c r="B618" s="8" t="s">
        <v>10138</v>
      </c>
      <c r="C618" s="8" t="s">
        <v>10174</v>
      </c>
      <c r="D618" s="8" t="s">
        <v>987</v>
      </c>
    </row>
    <row r="619" spans="1:4" x14ac:dyDescent="0.15">
      <c r="A619" s="8" t="s">
        <v>10722</v>
      </c>
      <c r="B619" s="8" t="s">
        <v>10138</v>
      </c>
      <c r="C619" s="8" t="s">
        <v>10139</v>
      </c>
      <c r="D619" s="8" t="s">
        <v>987</v>
      </c>
    </row>
    <row r="620" spans="1:4" x14ac:dyDescent="0.15">
      <c r="A620" s="8" t="s">
        <v>10723</v>
      </c>
      <c r="B620" s="8" t="s">
        <v>10138</v>
      </c>
      <c r="C620" s="8" t="s">
        <v>10139</v>
      </c>
      <c r="D620" s="8" t="s">
        <v>987</v>
      </c>
    </row>
    <row r="621" spans="1:4" x14ac:dyDescent="0.15">
      <c r="A621" s="8" t="s">
        <v>10724</v>
      </c>
      <c r="B621" s="8" t="s">
        <v>10138</v>
      </c>
      <c r="C621" s="8" t="s">
        <v>10139</v>
      </c>
      <c r="D621" s="8" t="s">
        <v>987</v>
      </c>
    </row>
    <row r="622" spans="1:4" x14ac:dyDescent="0.15">
      <c r="A622" s="8" t="s">
        <v>6783</v>
      </c>
      <c r="B622" s="8" t="s">
        <v>10138</v>
      </c>
      <c r="C622" s="8" t="s">
        <v>10184</v>
      </c>
      <c r="D622" s="8" t="s">
        <v>987</v>
      </c>
    </row>
    <row r="623" spans="1:4" x14ac:dyDescent="0.15">
      <c r="A623" s="8" t="s">
        <v>10725</v>
      </c>
      <c r="B623" s="8" t="s">
        <v>10138</v>
      </c>
      <c r="C623" s="8" t="s">
        <v>10139</v>
      </c>
      <c r="D623" s="8" t="s">
        <v>987</v>
      </c>
    </row>
    <row r="624" spans="1:4" x14ac:dyDescent="0.15">
      <c r="A624" s="8" t="s">
        <v>10726</v>
      </c>
      <c r="B624" s="8" t="s">
        <v>10138</v>
      </c>
      <c r="C624" s="8" t="s">
        <v>10139</v>
      </c>
      <c r="D624" s="8" t="s">
        <v>987</v>
      </c>
    </row>
    <row r="625" spans="1:4" x14ac:dyDescent="0.15">
      <c r="A625" s="8" t="s">
        <v>10727</v>
      </c>
      <c r="B625" s="8" t="s">
        <v>10138</v>
      </c>
      <c r="C625" s="8" t="s">
        <v>10139</v>
      </c>
      <c r="D625" s="8" t="s">
        <v>987</v>
      </c>
    </row>
    <row r="626" spans="1:4" x14ac:dyDescent="0.15">
      <c r="A626" s="8" t="s">
        <v>10728</v>
      </c>
      <c r="B626" s="8" t="s">
        <v>10138</v>
      </c>
      <c r="C626" s="8" t="s">
        <v>10139</v>
      </c>
      <c r="D626" s="8" t="s">
        <v>987</v>
      </c>
    </row>
    <row r="627" spans="1:4" x14ac:dyDescent="0.15">
      <c r="A627" s="8" t="s">
        <v>10729</v>
      </c>
      <c r="B627" s="8" t="s">
        <v>10138</v>
      </c>
      <c r="C627" s="8" t="s">
        <v>10139</v>
      </c>
      <c r="D627" s="8" t="s">
        <v>987</v>
      </c>
    </row>
    <row r="628" spans="1:4" x14ac:dyDescent="0.15">
      <c r="A628" s="8" t="s">
        <v>10730</v>
      </c>
      <c r="B628" s="8" t="s">
        <v>10138</v>
      </c>
      <c r="C628" s="8" t="s">
        <v>10139</v>
      </c>
      <c r="D628" s="8" t="s">
        <v>987</v>
      </c>
    </row>
    <row r="629" spans="1:4" x14ac:dyDescent="0.15">
      <c r="A629" s="8" t="s">
        <v>10731</v>
      </c>
      <c r="B629" s="8" t="s">
        <v>10138</v>
      </c>
      <c r="C629" s="8" t="s">
        <v>10139</v>
      </c>
      <c r="D629" s="8" t="s">
        <v>987</v>
      </c>
    </row>
    <row r="630" spans="1:4" x14ac:dyDescent="0.15">
      <c r="A630" s="8" t="s">
        <v>10732</v>
      </c>
      <c r="B630" s="8" t="s">
        <v>10138</v>
      </c>
      <c r="C630" s="8" t="s">
        <v>10139</v>
      </c>
      <c r="D630" s="8" t="s">
        <v>987</v>
      </c>
    </row>
    <row r="631" spans="1:4" x14ac:dyDescent="0.15">
      <c r="A631" s="8" t="s">
        <v>10733</v>
      </c>
      <c r="B631" s="8" t="s">
        <v>10138</v>
      </c>
      <c r="C631" s="8" t="s">
        <v>10139</v>
      </c>
      <c r="D631" s="8" t="s">
        <v>10734</v>
      </c>
    </row>
    <row r="632" spans="1:4" x14ac:dyDescent="0.15">
      <c r="A632" s="8" t="s">
        <v>10735</v>
      </c>
      <c r="B632" s="8" t="s">
        <v>10138</v>
      </c>
      <c r="C632" s="8" t="s">
        <v>10139</v>
      </c>
      <c r="D632" s="8" t="s">
        <v>10734</v>
      </c>
    </row>
    <row r="633" spans="1:4" x14ac:dyDescent="0.15">
      <c r="A633" s="8" t="s">
        <v>10736</v>
      </c>
      <c r="B633" s="8" t="s">
        <v>10138</v>
      </c>
      <c r="C633" s="8" t="s">
        <v>10139</v>
      </c>
      <c r="D633" s="8" t="s">
        <v>10734</v>
      </c>
    </row>
    <row r="634" spans="1:4" x14ac:dyDescent="0.15">
      <c r="A634" s="8" t="s">
        <v>10737</v>
      </c>
      <c r="B634" s="8" t="s">
        <v>10138</v>
      </c>
      <c r="C634" s="8" t="s">
        <v>10139</v>
      </c>
      <c r="D634" s="8" t="s">
        <v>10734</v>
      </c>
    </row>
    <row r="635" spans="1:4" x14ac:dyDescent="0.15">
      <c r="A635" s="8" t="s">
        <v>10738</v>
      </c>
      <c r="B635" s="8" t="s">
        <v>10138</v>
      </c>
      <c r="C635" s="8" t="s">
        <v>10139</v>
      </c>
      <c r="D635" s="8" t="s">
        <v>10734</v>
      </c>
    </row>
    <row r="636" spans="1:4" x14ac:dyDescent="0.15">
      <c r="A636" s="8" t="s">
        <v>10739</v>
      </c>
      <c r="B636" s="8" t="s">
        <v>10138</v>
      </c>
      <c r="C636" s="8" t="s">
        <v>10139</v>
      </c>
      <c r="D636" s="8" t="s">
        <v>10734</v>
      </c>
    </row>
    <row r="637" spans="1:4" x14ac:dyDescent="0.15">
      <c r="A637" s="8" t="s">
        <v>10740</v>
      </c>
      <c r="B637" s="8" t="s">
        <v>10138</v>
      </c>
      <c r="C637" s="8" t="s">
        <v>10139</v>
      </c>
      <c r="D637" s="8" t="s">
        <v>10734</v>
      </c>
    </row>
    <row r="638" spans="1:4" x14ac:dyDescent="0.15">
      <c r="A638" s="8" t="s">
        <v>10741</v>
      </c>
      <c r="B638" s="8" t="s">
        <v>10138</v>
      </c>
      <c r="C638" s="8" t="s">
        <v>10139</v>
      </c>
      <c r="D638" s="8" t="s">
        <v>10734</v>
      </c>
    </row>
    <row r="639" spans="1:4" x14ac:dyDescent="0.15">
      <c r="A639" s="8" t="s">
        <v>10742</v>
      </c>
      <c r="B639" s="8" t="s">
        <v>10138</v>
      </c>
      <c r="C639" s="8" t="s">
        <v>10139</v>
      </c>
      <c r="D639" s="8" t="s">
        <v>10734</v>
      </c>
    </row>
    <row r="640" spans="1:4" x14ac:dyDescent="0.15">
      <c r="A640" s="8" t="s">
        <v>10743</v>
      </c>
      <c r="B640" s="8" t="s">
        <v>10138</v>
      </c>
      <c r="C640" s="8" t="s">
        <v>10139</v>
      </c>
      <c r="D640" s="8" t="s">
        <v>10734</v>
      </c>
    </row>
    <row r="641" spans="1:4" x14ac:dyDescent="0.15">
      <c r="A641" s="8" t="s">
        <v>10744</v>
      </c>
      <c r="B641" s="8" t="s">
        <v>10138</v>
      </c>
      <c r="C641" s="8" t="s">
        <v>10139</v>
      </c>
      <c r="D641" s="8" t="s">
        <v>10734</v>
      </c>
    </row>
    <row r="642" spans="1:4" x14ac:dyDescent="0.15">
      <c r="A642" s="8" t="s">
        <v>10745</v>
      </c>
      <c r="B642" s="8" t="s">
        <v>10138</v>
      </c>
      <c r="C642" s="8" t="s">
        <v>10139</v>
      </c>
      <c r="D642" s="8" t="s">
        <v>10734</v>
      </c>
    </row>
    <row r="643" spans="1:4" x14ac:dyDescent="0.15">
      <c r="A643" s="8" t="s">
        <v>10746</v>
      </c>
      <c r="B643" s="8" t="s">
        <v>10138</v>
      </c>
      <c r="C643" s="8" t="s">
        <v>10139</v>
      </c>
      <c r="D643" s="8" t="s">
        <v>10734</v>
      </c>
    </row>
  </sheetData>
  <autoFilter ref="A1:D643" xr:uid="{00000000-0009-0000-0000-00000E000000}"/>
  <pageMargins left="0.7" right="0.7" top="0.75" bottom="0.75" header="0.3" footer="0.3"/>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FF9900"/>
    <outlinePr summaryBelow="0" summaryRight="0"/>
  </sheetPr>
  <dimension ref="A1:BM834"/>
  <sheetViews>
    <sheetView workbookViewId="0">
      <pane xSplit="2" ySplit="1" topLeftCell="AI2" activePane="bottomRight" state="frozen"/>
      <selection pane="topRight" activeCell="C1" sqref="C1"/>
      <selection pane="bottomLeft" activeCell="A2" sqref="A2"/>
      <selection pane="bottomRight" activeCell="A45" sqref="A45"/>
    </sheetView>
  </sheetViews>
  <sheetFormatPr baseColWidth="10" defaultColWidth="12.6640625" defaultRowHeight="13" x14ac:dyDescent="0.15"/>
  <cols>
    <col min="1" max="1" width="20.1640625" style="3" bestFit="1" customWidth="1"/>
    <col min="2" max="2" width="20.6640625" style="3" bestFit="1" customWidth="1"/>
    <col min="3" max="3" width="19.83203125" style="3" bestFit="1" customWidth="1"/>
    <col min="4" max="4" width="16.33203125" style="3" bestFit="1" customWidth="1"/>
    <col min="5" max="5" width="14" style="3" bestFit="1" customWidth="1"/>
    <col min="6" max="6" width="10.5" style="3" bestFit="1" customWidth="1"/>
    <col min="7" max="7" width="10.33203125" style="3" bestFit="1" customWidth="1"/>
    <col min="8" max="8" width="12.33203125" style="3" bestFit="1" customWidth="1"/>
    <col min="9" max="9" width="24" style="3" bestFit="1" customWidth="1"/>
    <col min="10" max="10" width="34.5" style="3" bestFit="1" customWidth="1"/>
    <col min="11" max="11" width="10.6640625" style="3" bestFit="1" customWidth="1"/>
    <col min="12" max="12" width="11.83203125" style="3" bestFit="1" customWidth="1"/>
    <col min="13" max="13" width="31.1640625" style="3" bestFit="1" customWidth="1"/>
    <col min="14" max="14" width="10.6640625" style="3" bestFit="1" customWidth="1"/>
    <col min="15" max="15" width="11.6640625" style="3" bestFit="1" customWidth="1"/>
    <col min="16" max="16" width="15.5" style="3" bestFit="1" customWidth="1"/>
    <col min="17" max="18" width="12.6640625" style="3" bestFit="1" customWidth="1"/>
    <col min="19" max="19" width="22.1640625" style="3" bestFit="1" customWidth="1"/>
    <col min="20" max="20" width="21.83203125" style="3" bestFit="1" customWidth="1"/>
    <col min="21" max="21" width="13" style="3" bestFit="1" customWidth="1"/>
    <col min="22" max="22" width="21.33203125" style="3" bestFit="1" customWidth="1"/>
    <col min="23" max="23" width="10.83203125" style="3" bestFit="1" customWidth="1"/>
    <col min="24" max="24" width="34.83203125" style="3" bestFit="1" customWidth="1"/>
    <col min="25" max="25" width="16.1640625" style="3" bestFit="1" customWidth="1"/>
    <col min="26" max="26" width="26.1640625" style="3" bestFit="1" customWidth="1"/>
    <col min="27" max="27" width="18.33203125" style="3" bestFit="1" customWidth="1"/>
    <col min="28" max="28" width="18.1640625" style="3" bestFit="1" customWidth="1"/>
    <col min="29" max="29" width="11.5" style="3" bestFit="1" customWidth="1"/>
    <col min="30" max="30" width="12.1640625" style="3" bestFit="1" customWidth="1"/>
    <col min="31" max="31" width="22.6640625" style="3" bestFit="1" customWidth="1"/>
    <col min="32" max="32" width="17.6640625" style="3" bestFit="1" customWidth="1"/>
    <col min="33" max="33" width="15.5" style="3" bestFit="1" customWidth="1"/>
    <col min="34" max="34" width="29.5" style="3" bestFit="1" customWidth="1"/>
    <col min="35" max="35" width="40.1640625" style="3" bestFit="1" customWidth="1"/>
    <col min="36" max="36" width="16.33203125" style="3" bestFit="1" customWidth="1"/>
    <col min="37" max="37" width="21.33203125" style="3" bestFit="1" customWidth="1"/>
    <col min="38" max="38" width="14" style="3" bestFit="1" customWidth="1"/>
    <col min="39" max="39" width="15.5" style="3" bestFit="1" customWidth="1"/>
    <col min="40" max="40" width="13.6640625" style="3" bestFit="1" customWidth="1"/>
    <col min="41" max="41" width="10.6640625" style="3" bestFit="1" customWidth="1"/>
    <col min="42" max="42" width="13.1640625" style="3" bestFit="1" customWidth="1"/>
    <col min="43" max="43" width="13.5" style="3" bestFit="1" customWidth="1"/>
    <col min="44" max="44" width="20.83203125" style="3" bestFit="1" customWidth="1"/>
    <col min="45" max="45" width="47.1640625" style="3" bestFit="1" customWidth="1"/>
    <col min="46" max="46" width="17.6640625" style="3" bestFit="1" customWidth="1"/>
    <col min="47" max="47" width="22.6640625" style="3" bestFit="1" customWidth="1"/>
    <col min="48" max="48" width="12.83203125" style="3" bestFit="1" customWidth="1"/>
    <col min="49" max="49" width="13.6640625" style="3" bestFit="1" customWidth="1"/>
    <col min="50" max="50" width="11.5" style="3" bestFit="1" customWidth="1"/>
    <col min="51" max="51" width="10.83203125" style="3" bestFit="1" customWidth="1"/>
    <col min="52" max="52" width="33" style="3" bestFit="1" customWidth="1"/>
    <col min="53" max="53" width="15.33203125" style="3" bestFit="1" customWidth="1"/>
    <col min="54" max="54" width="10.5" style="3" bestFit="1" customWidth="1"/>
    <col min="55" max="55" width="20.83203125" style="3" bestFit="1" customWidth="1"/>
    <col min="56" max="56" width="17.6640625" style="3" bestFit="1" customWidth="1"/>
    <col min="57" max="57" width="20" style="3" bestFit="1" customWidth="1"/>
    <col min="58" max="58" width="11.1640625" style="3" bestFit="1" customWidth="1"/>
    <col min="59" max="59" width="12.6640625" style="3" bestFit="1" customWidth="1"/>
    <col min="60" max="60" width="10.5" style="3" bestFit="1" customWidth="1"/>
    <col min="61" max="61" width="12.6640625" style="3" bestFit="1" customWidth="1"/>
    <col min="62" max="62" width="11.1640625" style="3" bestFit="1" customWidth="1"/>
    <col min="63" max="63" width="16.33203125" style="3" bestFit="1" customWidth="1"/>
    <col min="64" max="64" width="22.5" style="3" bestFit="1" customWidth="1"/>
    <col min="65" max="65" width="8.1640625" style="3" bestFit="1" customWidth="1"/>
    <col min="66" max="16384" width="12.6640625" style="3"/>
  </cols>
  <sheetData>
    <row r="1" spans="1:65" s="98" customFormat="1" x14ac:dyDescent="0.15">
      <c r="A1" s="1" t="s">
        <v>2626</v>
      </c>
      <c r="B1" s="1" t="s">
        <v>2750</v>
      </c>
      <c r="C1" s="1" t="s">
        <v>37</v>
      </c>
      <c r="D1" s="1" t="s">
        <v>2751</v>
      </c>
      <c r="E1" s="1" t="s">
        <v>46</v>
      </c>
      <c r="F1" s="1" t="s">
        <v>51</v>
      </c>
      <c r="G1" s="1" t="s">
        <v>57</v>
      </c>
      <c r="H1" s="1" t="s">
        <v>706</v>
      </c>
      <c r="I1" s="1" t="s">
        <v>77</v>
      </c>
      <c r="J1" s="1" t="s">
        <v>81</v>
      </c>
      <c r="K1" s="1" t="s">
        <v>94</v>
      </c>
      <c r="L1" s="1" t="s">
        <v>96</v>
      </c>
      <c r="M1" s="1" t="s">
        <v>5</v>
      </c>
      <c r="N1" s="1" t="s">
        <v>102</v>
      </c>
      <c r="O1" s="1" t="s">
        <v>103</v>
      </c>
      <c r="P1" s="1" t="s">
        <v>109</v>
      </c>
      <c r="Q1" s="1" t="s">
        <v>110</v>
      </c>
      <c r="R1" s="1" t="s">
        <v>112</v>
      </c>
      <c r="S1" s="1" t="s">
        <v>113</v>
      </c>
      <c r="T1" s="1" t="s">
        <v>2752</v>
      </c>
      <c r="U1" s="1" t="s">
        <v>117</v>
      </c>
      <c r="V1" s="1" t="s">
        <v>119</v>
      </c>
      <c r="W1" s="1" t="s">
        <v>127</v>
      </c>
      <c r="X1" s="1" t="s">
        <v>142</v>
      </c>
      <c r="Y1" s="1" t="s">
        <v>147</v>
      </c>
      <c r="Z1" s="1" t="s">
        <v>150</v>
      </c>
      <c r="AA1" s="1" t="s">
        <v>151</v>
      </c>
      <c r="AB1" s="1" t="s">
        <v>158</v>
      </c>
      <c r="AC1" s="1" t="s">
        <v>179</v>
      </c>
      <c r="AD1" s="1" t="s">
        <v>187</v>
      </c>
      <c r="AE1" s="1" t="s">
        <v>189</v>
      </c>
      <c r="AF1" s="1" t="s">
        <v>191</v>
      </c>
      <c r="AG1" s="1" t="s">
        <v>193</v>
      </c>
      <c r="AH1" s="1" t="s">
        <v>196</v>
      </c>
      <c r="AI1" s="1" t="s">
        <v>204</v>
      </c>
      <c r="AJ1" s="1" t="s">
        <v>209</v>
      </c>
      <c r="AK1" s="1" t="s">
        <v>210</v>
      </c>
      <c r="AL1" s="1" t="s">
        <v>211</v>
      </c>
      <c r="AM1" s="1" t="s">
        <v>219</v>
      </c>
      <c r="AN1" s="1" t="s">
        <v>226</v>
      </c>
      <c r="AO1" s="1" t="s">
        <v>234</v>
      </c>
      <c r="AP1" s="1" t="s">
        <v>635</v>
      </c>
      <c r="AQ1" s="1" t="s">
        <v>2721</v>
      </c>
      <c r="AR1" s="1" t="s">
        <v>261</v>
      </c>
      <c r="AS1" s="1" t="s">
        <v>262</v>
      </c>
      <c r="AT1" s="1" t="s">
        <v>263</v>
      </c>
      <c r="AU1" s="1" t="s">
        <v>281</v>
      </c>
      <c r="AV1" s="1" t="s">
        <v>291</v>
      </c>
      <c r="AW1" s="1" t="s">
        <v>298</v>
      </c>
      <c r="AX1" s="1" t="s">
        <v>313</v>
      </c>
      <c r="AY1" s="1" t="s">
        <v>322</v>
      </c>
      <c r="AZ1" s="1" t="s">
        <v>328</v>
      </c>
      <c r="BA1" s="1" t="s">
        <v>342</v>
      </c>
      <c r="BB1" s="1" t="s">
        <v>343</v>
      </c>
      <c r="BC1" s="1" t="s">
        <v>350</v>
      </c>
      <c r="BD1" s="1" t="s">
        <v>353</v>
      </c>
      <c r="BE1" s="1" t="s">
        <v>366</v>
      </c>
      <c r="BF1" s="1" t="s">
        <v>368</v>
      </c>
      <c r="BG1" s="1" t="s">
        <v>392</v>
      </c>
      <c r="BH1" s="1" t="s">
        <v>395</v>
      </c>
      <c r="BI1" s="1" t="s">
        <v>405</v>
      </c>
      <c r="BJ1" s="1" t="s">
        <v>416</v>
      </c>
      <c r="BK1" s="1" t="s">
        <v>2753</v>
      </c>
      <c r="BL1" s="1" t="s">
        <v>430</v>
      </c>
      <c r="BM1" s="1" t="s">
        <v>2749</v>
      </c>
    </row>
    <row r="2" spans="1:65" x14ac:dyDescent="0.15">
      <c r="A2" s="25" t="s">
        <v>2754</v>
      </c>
      <c r="B2" s="5" t="s">
        <v>2755</v>
      </c>
      <c r="C2" s="19">
        <v>1</v>
      </c>
      <c r="D2" s="19">
        <v>1</v>
      </c>
      <c r="E2" s="19">
        <v>1</v>
      </c>
      <c r="F2" s="19">
        <v>1</v>
      </c>
      <c r="G2" s="19">
        <v>1</v>
      </c>
      <c r="H2" s="19">
        <v>1</v>
      </c>
      <c r="I2" s="19">
        <v>1</v>
      </c>
      <c r="J2" s="19">
        <v>1</v>
      </c>
      <c r="K2" s="19">
        <v>1</v>
      </c>
      <c r="L2" s="19">
        <v>1</v>
      </c>
      <c r="M2" s="19">
        <v>1</v>
      </c>
      <c r="N2" s="19">
        <v>1</v>
      </c>
      <c r="O2" s="19">
        <v>1</v>
      </c>
      <c r="P2" s="19">
        <v>1</v>
      </c>
      <c r="Q2" s="19">
        <v>1</v>
      </c>
      <c r="R2" s="19">
        <v>1</v>
      </c>
      <c r="S2" s="19">
        <v>1</v>
      </c>
      <c r="T2" s="19">
        <v>1</v>
      </c>
      <c r="U2" s="19">
        <v>0</v>
      </c>
      <c r="V2" s="19">
        <v>0</v>
      </c>
      <c r="W2" s="19">
        <v>1</v>
      </c>
      <c r="X2" s="19">
        <v>1</v>
      </c>
      <c r="Y2" s="19">
        <v>0</v>
      </c>
      <c r="Z2" s="19">
        <v>1</v>
      </c>
      <c r="AA2" s="19">
        <v>1</v>
      </c>
      <c r="AB2" s="19">
        <v>1</v>
      </c>
      <c r="AC2" s="19">
        <v>1</v>
      </c>
      <c r="AD2" s="19">
        <v>1</v>
      </c>
      <c r="AE2" s="19">
        <v>1</v>
      </c>
      <c r="AF2" s="19">
        <v>1</v>
      </c>
      <c r="AG2" s="19">
        <v>1</v>
      </c>
      <c r="AH2" s="19">
        <v>1</v>
      </c>
      <c r="AI2" s="19">
        <v>1</v>
      </c>
      <c r="AJ2" s="19">
        <v>1</v>
      </c>
      <c r="AK2" s="19">
        <v>1</v>
      </c>
      <c r="AL2" s="19">
        <v>1</v>
      </c>
      <c r="AM2" s="19">
        <v>1</v>
      </c>
      <c r="AN2" s="19">
        <v>1</v>
      </c>
      <c r="AO2" s="19">
        <v>1</v>
      </c>
      <c r="AP2" s="19">
        <v>1</v>
      </c>
      <c r="AQ2" s="19">
        <v>0</v>
      </c>
      <c r="AR2" s="19">
        <v>1</v>
      </c>
      <c r="AS2" s="19">
        <v>1</v>
      </c>
      <c r="AT2" s="19">
        <v>1</v>
      </c>
      <c r="AU2" s="19">
        <v>1</v>
      </c>
      <c r="AV2" s="19">
        <v>1</v>
      </c>
      <c r="AW2" s="19">
        <v>1</v>
      </c>
      <c r="AX2" s="19">
        <v>1</v>
      </c>
      <c r="AY2" s="19">
        <v>1</v>
      </c>
      <c r="AZ2" s="19">
        <v>1</v>
      </c>
      <c r="BA2" s="19">
        <v>0</v>
      </c>
      <c r="BB2" s="19">
        <v>1</v>
      </c>
      <c r="BC2" s="19">
        <v>1</v>
      </c>
      <c r="BD2" s="19">
        <v>1</v>
      </c>
      <c r="BE2" s="19">
        <v>1</v>
      </c>
      <c r="BF2" s="19">
        <v>1</v>
      </c>
      <c r="BG2" s="19">
        <v>1</v>
      </c>
      <c r="BH2" s="19">
        <v>1</v>
      </c>
      <c r="BI2" s="19">
        <v>1</v>
      </c>
      <c r="BJ2" s="19">
        <v>1</v>
      </c>
      <c r="BK2" s="19">
        <v>1</v>
      </c>
      <c r="BL2" s="19">
        <v>1</v>
      </c>
      <c r="BM2" s="22">
        <f t="shared" ref="BM2:BM45" si="0">SUM(C2:BL2)</f>
        <v>57</v>
      </c>
    </row>
    <row r="3" spans="1:65" x14ac:dyDescent="0.15">
      <c r="A3" s="25" t="s">
        <v>2756</v>
      </c>
      <c r="B3" s="5" t="s">
        <v>2757</v>
      </c>
      <c r="C3" s="19">
        <v>1</v>
      </c>
      <c r="D3" s="19">
        <v>1</v>
      </c>
      <c r="E3" s="19">
        <v>1</v>
      </c>
      <c r="F3" s="19">
        <v>1</v>
      </c>
      <c r="G3" s="19">
        <v>1</v>
      </c>
      <c r="H3" s="19">
        <v>1</v>
      </c>
      <c r="I3" s="19">
        <v>1</v>
      </c>
      <c r="J3" s="19">
        <v>1</v>
      </c>
      <c r="K3" s="19">
        <v>0</v>
      </c>
      <c r="L3" s="19">
        <v>1</v>
      </c>
      <c r="M3" s="19">
        <v>1</v>
      </c>
      <c r="N3" s="19">
        <v>0</v>
      </c>
      <c r="O3" s="19">
        <v>0</v>
      </c>
      <c r="P3" s="19">
        <v>1</v>
      </c>
      <c r="Q3" s="19">
        <v>0</v>
      </c>
      <c r="R3" s="19">
        <v>1</v>
      </c>
      <c r="S3" s="19">
        <v>1</v>
      </c>
      <c r="T3" s="19">
        <v>0</v>
      </c>
      <c r="U3" s="19">
        <v>1</v>
      </c>
      <c r="V3" s="19">
        <v>1</v>
      </c>
      <c r="W3" s="19">
        <v>1</v>
      </c>
      <c r="X3" s="19">
        <v>1</v>
      </c>
      <c r="Y3" s="19">
        <v>1</v>
      </c>
      <c r="Z3" s="19">
        <v>1</v>
      </c>
      <c r="AA3" s="19">
        <v>1</v>
      </c>
      <c r="AB3" s="19">
        <v>1</v>
      </c>
      <c r="AC3" s="19">
        <v>1</v>
      </c>
      <c r="AD3" s="19">
        <v>0</v>
      </c>
      <c r="AE3" s="19">
        <v>1</v>
      </c>
      <c r="AF3" s="19">
        <v>0</v>
      </c>
      <c r="AG3" s="19">
        <v>0</v>
      </c>
      <c r="AH3" s="19">
        <v>1</v>
      </c>
      <c r="AI3" s="19">
        <v>1</v>
      </c>
      <c r="AJ3" s="19">
        <v>0</v>
      </c>
      <c r="AK3" s="19">
        <v>1</v>
      </c>
      <c r="AL3" s="19">
        <v>1</v>
      </c>
      <c r="AM3" s="19">
        <v>1</v>
      </c>
      <c r="AN3" s="19">
        <v>1</v>
      </c>
      <c r="AO3" s="19">
        <v>1</v>
      </c>
      <c r="AP3" s="19">
        <v>1</v>
      </c>
      <c r="AQ3" s="19">
        <v>1</v>
      </c>
      <c r="AR3" s="19">
        <v>1</v>
      </c>
      <c r="AS3" s="19">
        <v>1</v>
      </c>
      <c r="AT3" s="19">
        <v>1</v>
      </c>
      <c r="AU3" s="19">
        <v>1</v>
      </c>
      <c r="AV3" s="19">
        <v>1</v>
      </c>
      <c r="AW3" s="19">
        <v>1</v>
      </c>
      <c r="AX3" s="19">
        <v>0</v>
      </c>
      <c r="AY3" s="19">
        <v>1</v>
      </c>
      <c r="AZ3" s="19">
        <v>1</v>
      </c>
      <c r="BA3" s="19">
        <v>1</v>
      </c>
      <c r="BB3" s="19">
        <v>1</v>
      </c>
      <c r="BC3" s="19">
        <v>1</v>
      </c>
      <c r="BD3" s="19">
        <v>1</v>
      </c>
      <c r="BE3" s="19">
        <v>1</v>
      </c>
      <c r="BF3" s="19">
        <v>0</v>
      </c>
      <c r="BG3" s="19">
        <v>0</v>
      </c>
      <c r="BH3" s="19">
        <v>1</v>
      </c>
      <c r="BI3" s="19">
        <v>1</v>
      </c>
      <c r="BJ3" s="19">
        <v>1</v>
      </c>
      <c r="BK3" s="19">
        <v>0</v>
      </c>
      <c r="BL3" s="19">
        <v>1</v>
      </c>
      <c r="BM3" s="22">
        <f t="shared" si="0"/>
        <v>49</v>
      </c>
    </row>
    <row r="4" spans="1:65" x14ac:dyDescent="0.15">
      <c r="A4" s="25" t="s">
        <v>2758</v>
      </c>
      <c r="B4" s="4" t="s">
        <v>2759</v>
      </c>
      <c r="C4" s="19">
        <v>1</v>
      </c>
      <c r="D4" s="19">
        <v>0</v>
      </c>
      <c r="E4" s="19">
        <v>1</v>
      </c>
      <c r="F4" s="19">
        <v>1</v>
      </c>
      <c r="G4" s="19">
        <v>1</v>
      </c>
      <c r="H4" s="19">
        <v>1</v>
      </c>
      <c r="I4" s="19">
        <v>1</v>
      </c>
      <c r="J4" s="19">
        <v>1</v>
      </c>
      <c r="K4" s="19">
        <v>0</v>
      </c>
      <c r="L4" s="19">
        <v>1</v>
      </c>
      <c r="M4" s="19">
        <v>1</v>
      </c>
      <c r="N4" s="19">
        <v>0</v>
      </c>
      <c r="O4" s="19">
        <v>0</v>
      </c>
      <c r="P4" s="19">
        <v>1</v>
      </c>
      <c r="Q4" s="19">
        <v>0</v>
      </c>
      <c r="R4" s="19">
        <v>1</v>
      </c>
      <c r="S4" s="19">
        <v>1</v>
      </c>
      <c r="T4" s="19">
        <v>0</v>
      </c>
      <c r="U4" s="19">
        <v>1</v>
      </c>
      <c r="V4" s="19">
        <v>0</v>
      </c>
      <c r="W4" s="19">
        <v>0</v>
      </c>
      <c r="X4" s="19">
        <v>1</v>
      </c>
      <c r="Y4" s="19">
        <v>1</v>
      </c>
      <c r="Z4" s="19">
        <v>1</v>
      </c>
      <c r="AA4" s="19">
        <v>1</v>
      </c>
      <c r="AB4" s="19">
        <v>1</v>
      </c>
      <c r="AC4" s="19">
        <v>1</v>
      </c>
      <c r="AD4" s="19">
        <v>0</v>
      </c>
      <c r="AE4" s="19">
        <v>1</v>
      </c>
      <c r="AF4" s="19">
        <v>0</v>
      </c>
      <c r="AG4" s="19">
        <v>1</v>
      </c>
      <c r="AH4" s="19">
        <v>1</v>
      </c>
      <c r="AI4" s="19">
        <v>1</v>
      </c>
      <c r="AJ4" s="19">
        <v>0</v>
      </c>
      <c r="AK4" s="19">
        <v>0</v>
      </c>
      <c r="AL4" s="19">
        <v>1</v>
      </c>
      <c r="AM4" s="19">
        <v>0</v>
      </c>
      <c r="AN4" s="19">
        <v>1</v>
      </c>
      <c r="AO4" s="19">
        <v>1</v>
      </c>
      <c r="AP4" s="19">
        <v>0</v>
      </c>
      <c r="AQ4" s="19">
        <v>1</v>
      </c>
      <c r="AR4" s="19">
        <v>1</v>
      </c>
      <c r="AS4" s="19">
        <v>1</v>
      </c>
      <c r="AT4" s="19">
        <v>1</v>
      </c>
      <c r="AU4" s="19">
        <v>1</v>
      </c>
      <c r="AV4" s="19">
        <v>1</v>
      </c>
      <c r="AW4" s="19">
        <v>1</v>
      </c>
      <c r="AX4" s="19">
        <v>1</v>
      </c>
      <c r="AY4" s="19">
        <v>0</v>
      </c>
      <c r="AZ4" s="19">
        <v>1</v>
      </c>
      <c r="BA4" s="19">
        <v>1</v>
      </c>
      <c r="BB4" s="19">
        <v>1</v>
      </c>
      <c r="BC4" s="19">
        <v>1</v>
      </c>
      <c r="BD4" s="19">
        <v>1</v>
      </c>
      <c r="BE4" s="19">
        <v>1</v>
      </c>
      <c r="BF4" s="19">
        <v>0</v>
      </c>
      <c r="BG4" s="19">
        <v>0</v>
      </c>
      <c r="BH4" s="19">
        <v>1</v>
      </c>
      <c r="BI4" s="19">
        <v>1</v>
      </c>
      <c r="BJ4" s="19">
        <v>1</v>
      </c>
      <c r="BK4" s="19">
        <v>0</v>
      </c>
      <c r="BL4" s="19">
        <v>1</v>
      </c>
      <c r="BM4" s="22">
        <f t="shared" si="0"/>
        <v>44</v>
      </c>
    </row>
    <row r="5" spans="1:65" x14ac:dyDescent="0.15">
      <c r="A5" s="25" t="s">
        <v>2760</v>
      </c>
      <c r="B5" s="4" t="s">
        <v>2761</v>
      </c>
      <c r="C5" s="19">
        <v>0</v>
      </c>
      <c r="D5" s="19">
        <v>0</v>
      </c>
      <c r="E5" s="19">
        <v>1</v>
      </c>
      <c r="F5" s="19">
        <v>0</v>
      </c>
      <c r="G5" s="19">
        <v>1</v>
      </c>
      <c r="H5" s="19">
        <v>0</v>
      </c>
      <c r="I5" s="19">
        <v>0</v>
      </c>
      <c r="J5" s="19">
        <v>1</v>
      </c>
      <c r="K5" s="19">
        <v>0</v>
      </c>
      <c r="L5" s="19">
        <v>0</v>
      </c>
      <c r="M5" s="19">
        <v>1</v>
      </c>
      <c r="N5" s="19">
        <v>0</v>
      </c>
      <c r="O5" s="19">
        <v>0</v>
      </c>
      <c r="P5" s="19">
        <v>0</v>
      </c>
      <c r="Q5" s="19">
        <v>0</v>
      </c>
      <c r="R5" s="19">
        <v>0</v>
      </c>
      <c r="S5" s="19">
        <v>0</v>
      </c>
      <c r="T5" s="19">
        <v>0</v>
      </c>
      <c r="U5" s="19">
        <v>0</v>
      </c>
      <c r="V5" s="19">
        <v>0</v>
      </c>
      <c r="W5" s="19">
        <v>0</v>
      </c>
      <c r="X5" s="19">
        <v>1</v>
      </c>
      <c r="Y5" s="19">
        <v>0</v>
      </c>
      <c r="Z5" s="19">
        <v>0</v>
      </c>
      <c r="AA5" s="19">
        <v>0</v>
      </c>
      <c r="AB5" s="19">
        <v>0</v>
      </c>
      <c r="AC5" s="19">
        <v>0</v>
      </c>
      <c r="AD5" s="19">
        <v>0</v>
      </c>
      <c r="AE5" s="19">
        <v>0</v>
      </c>
      <c r="AF5" s="19">
        <v>0</v>
      </c>
      <c r="AG5" s="19">
        <v>0</v>
      </c>
      <c r="AH5" s="19">
        <v>1</v>
      </c>
      <c r="AI5" s="19">
        <v>1</v>
      </c>
      <c r="AJ5" s="19">
        <v>0</v>
      </c>
      <c r="AK5" s="19">
        <v>0</v>
      </c>
      <c r="AL5" s="19">
        <v>0</v>
      </c>
      <c r="AM5" s="19">
        <v>0</v>
      </c>
      <c r="AN5" s="19">
        <v>0</v>
      </c>
      <c r="AO5" s="19">
        <v>0</v>
      </c>
      <c r="AP5" s="19">
        <v>0</v>
      </c>
      <c r="AQ5" s="19">
        <v>0</v>
      </c>
      <c r="AR5" s="19">
        <v>0</v>
      </c>
      <c r="AS5" s="19">
        <v>1</v>
      </c>
      <c r="AT5" s="19">
        <v>0</v>
      </c>
      <c r="AU5" s="19">
        <v>1</v>
      </c>
      <c r="AV5" s="19">
        <v>0</v>
      </c>
      <c r="AW5" s="19">
        <v>0</v>
      </c>
      <c r="AX5" s="19">
        <v>0</v>
      </c>
      <c r="AY5" s="19">
        <v>0</v>
      </c>
      <c r="AZ5" s="19">
        <v>0</v>
      </c>
      <c r="BA5" s="19">
        <v>0</v>
      </c>
      <c r="BB5" s="19">
        <v>0</v>
      </c>
      <c r="BC5" s="19">
        <v>0</v>
      </c>
      <c r="BD5" s="19">
        <v>0</v>
      </c>
      <c r="BE5" s="19">
        <v>0</v>
      </c>
      <c r="BF5" s="19">
        <v>0</v>
      </c>
      <c r="BG5" s="19">
        <v>0</v>
      </c>
      <c r="BH5" s="19">
        <v>0</v>
      </c>
      <c r="BI5" s="19">
        <v>0</v>
      </c>
      <c r="BJ5" s="19">
        <v>0</v>
      </c>
      <c r="BK5" s="19">
        <v>0</v>
      </c>
      <c r="BL5" s="19">
        <v>0</v>
      </c>
      <c r="BM5" s="22">
        <f t="shared" si="0"/>
        <v>9</v>
      </c>
    </row>
    <row r="6" spans="1:65" x14ac:dyDescent="0.15">
      <c r="A6" s="25" t="s">
        <v>2762</v>
      </c>
      <c r="B6" s="5" t="s">
        <v>2763</v>
      </c>
      <c r="C6" s="19">
        <v>0</v>
      </c>
      <c r="D6" s="19">
        <v>0</v>
      </c>
      <c r="E6" s="19">
        <v>0</v>
      </c>
      <c r="F6" s="19">
        <v>0</v>
      </c>
      <c r="G6" s="19">
        <v>1</v>
      </c>
      <c r="H6" s="19">
        <v>0</v>
      </c>
      <c r="I6" s="19">
        <v>0</v>
      </c>
      <c r="J6" s="19">
        <v>0</v>
      </c>
      <c r="K6" s="19">
        <v>0</v>
      </c>
      <c r="L6" s="19">
        <v>0</v>
      </c>
      <c r="M6" s="19">
        <v>1</v>
      </c>
      <c r="N6" s="19">
        <v>0</v>
      </c>
      <c r="O6" s="19">
        <v>0</v>
      </c>
      <c r="P6" s="19">
        <v>0</v>
      </c>
      <c r="Q6" s="19">
        <v>0</v>
      </c>
      <c r="R6" s="19">
        <v>0</v>
      </c>
      <c r="S6" s="19">
        <v>1</v>
      </c>
      <c r="T6" s="19">
        <v>0</v>
      </c>
      <c r="U6" s="19">
        <v>1</v>
      </c>
      <c r="V6" s="19">
        <v>0</v>
      </c>
      <c r="W6" s="19">
        <v>0</v>
      </c>
      <c r="X6" s="19">
        <v>0</v>
      </c>
      <c r="Y6" s="19">
        <v>0</v>
      </c>
      <c r="Z6" s="19">
        <v>0</v>
      </c>
      <c r="AA6" s="19">
        <v>0</v>
      </c>
      <c r="AB6" s="19">
        <v>1</v>
      </c>
      <c r="AC6" s="19">
        <v>0</v>
      </c>
      <c r="AD6" s="19">
        <v>0</v>
      </c>
      <c r="AE6" s="19">
        <v>0</v>
      </c>
      <c r="AF6" s="19">
        <v>0</v>
      </c>
      <c r="AG6" s="19">
        <v>0</v>
      </c>
      <c r="AH6" s="19">
        <v>0</v>
      </c>
      <c r="AI6" s="19">
        <v>1</v>
      </c>
      <c r="AJ6" s="19">
        <v>0</v>
      </c>
      <c r="AK6" s="19">
        <v>0</v>
      </c>
      <c r="AL6" s="19">
        <v>0</v>
      </c>
      <c r="AM6" s="19">
        <v>0</v>
      </c>
      <c r="AN6" s="19">
        <v>1</v>
      </c>
      <c r="AO6" s="19">
        <v>0</v>
      </c>
      <c r="AP6" s="19">
        <v>0</v>
      </c>
      <c r="AQ6" s="19">
        <v>0</v>
      </c>
      <c r="AR6" s="19">
        <v>1</v>
      </c>
      <c r="AS6" s="19">
        <v>0</v>
      </c>
      <c r="AT6" s="19">
        <v>0</v>
      </c>
      <c r="AU6" s="19">
        <v>1</v>
      </c>
      <c r="AV6" s="19">
        <v>0</v>
      </c>
      <c r="AW6" s="19">
        <v>0</v>
      </c>
      <c r="AX6" s="19">
        <v>0</v>
      </c>
      <c r="AY6" s="19">
        <v>0</v>
      </c>
      <c r="AZ6" s="19">
        <v>0</v>
      </c>
      <c r="BA6" s="19">
        <v>0</v>
      </c>
      <c r="BB6" s="19">
        <v>0</v>
      </c>
      <c r="BC6" s="19">
        <v>0</v>
      </c>
      <c r="BD6" s="19">
        <v>0</v>
      </c>
      <c r="BE6" s="19">
        <v>0</v>
      </c>
      <c r="BF6" s="19">
        <v>0</v>
      </c>
      <c r="BG6" s="19">
        <v>0</v>
      </c>
      <c r="BH6" s="19">
        <v>0</v>
      </c>
      <c r="BI6" s="19">
        <v>1</v>
      </c>
      <c r="BJ6" s="19">
        <v>0</v>
      </c>
      <c r="BK6" s="19">
        <v>0</v>
      </c>
      <c r="BL6" s="19">
        <v>0</v>
      </c>
      <c r="BM6" s="22">
        <f t="shared" si="0"/>
        <v>10</v>
      </c>
    </row>
    <row r="7" spans="1:65" x14ac:dyDescent="0.15">
      <c r="A7" s="25" t="s">
        <v>2764</v>
      </c>
      <c r="B7" s="5" t="s">
        <v>2765</v>
      </c>
      <c r="C7" s="19">
        <v>0</v>
      </c>
      <c r="D7" s="19">
        <v>0</v>
      </c>
      <c r="E7" s="19">
        <v>1</v>
      </c>
      <c r="F7" s="19">
        <v>0</v>
      </c>
      <c r="G7" s="19">
        <v>1</v>
      </c>
      <c r="H7" s="19">
        <v>0</v>
      </c>
      <c r="I7" s="19">
        <v>0</v>
      </c>
      <c r="J7" s="19">
        <v>0</v>
      </c>
      <c r="K7" s="19">
        <v>0</v>
      </c>
      <c r="L7" s="19">
        <v>0</v>
      </c>
      <c r="M7" s="19">
        <v>1</v>
      </c>
      <c r="N7" s="19">
        <v>0</v>
      </c>
      <c r="O7" s="19">
        <v>0</v>
      </c>
      <c r="P7" s="19">
        <v>0</v>
      </c>
      <c r="Q7" s="19">
        <v>0</v>
      </c>
      <c r="R7" s="19">
        <v>0</v>
      </c>
      <c r="S7" s="19">
        <v>1</v>
      </c>
      <c r="T7" s="19">
        <v>0</v>
      </c>
      <c r="U7" s="19">
        <v>0</v>
      </c>
      <c r="V7" s="19">
        <v>0</v>
      </c>
      <c r="W7" s="19">
        <v>0</v>
      </c>
      <c r="X7" s="19">
        <v>1</v>
      </c>
      <c r="Y7" s="19">
        <v>0</v>
      </c>
      <c r="Z7" s="19">
        <v>0</v>
      </c>
      <c r="AA7" s="19">
        <v>0</v>
      </c>
      <c r="AB7" s="19">
        <v>0</v>
      </c>
      <c r="AC7" s="19">
        <v>0</v>
      </c>
      <c r="AD7" s="19">
        <v>0</v>
      </c>
      <c r="AE7" s="19">
        <v>0</v>
      </c>
      <c r="AF7" s="19">
        <v>0</v>
      </c>
      <c r="AG7" s="19">
        <v>0</v>
      </c>
      <c r="AH7" s="19">
        <v>0</v>
      </c>
      <c r="AI7" s="19">
        <v>1</v>
      </c>
      <c r="AJ7" s="19">
        <v>0</v>
      </c>
      <c r="AK7" s="19">
        <v>0</v>
      </c>
      <c r="AL7" s="19">
        <v>0</v>
      </c>
      <c r="AM7" s="19">
        <v>0</v>
      </c>
      <c r="AN7" s="19">
        <v>0</v>
      </c>
      <c r="AO7" s="19">
        <v>0</v>
      </c>
      <c r="AP7" s="19">
        <v>0</v>
      </c>
      <c r="AQ7" s="19">
        <v>0</v>
      </c>
      <c r="AR7" s="19">
        <v>0</v>
      </c>
      <c r="AS7" s="19">
        <v>0</v>
      </c>
      <c r="AT7" s="19">
        <v>0</v>
      </c>
      <c r="AU7" s="19">
        <v>1</v>
      </c>
      <c r="AV7" s="19">
        <v>0</v>
      </c>
      <c r="AW7" s="19">
        <v>0</v>
      </c>
      <c r="AX7" s="19">
        <v>0</v>
      </c>
      <c r="AY7" s="19">
        <v>0</v>
      </c>
      <c r="AZ7" s="19">
        <v>1</v>
      </c>
      <c r="BA7" s="19">
        <v>0</v>
      </c>
      <c r="BB7" s="19">
        <v>0</v>
      </c>
      <c r="BC7" s="19">
        <v>0</v>
      </c>
      <c r="BD7" s="19">
        <v>0</v>
      </c>
      <c r="BE7" s="19">
        <v>0</v>
      </c>
      <c r="BF7" s="19">
        <v>0</v>
      </c>
      <c r="BG7" s="19">
        <v>0</v>
      </c>
      <c r="BH7" s="19">
        <v>0</v>
      </c>
      <c r="BI7" s="19">
        <v>0</v>
      </c>
      <c r="BJ7" s="19">
        <v>0</v>
      </c>
      <c r="BK7" s="19">
        <v>0</v>
      </c>
      <c r="BL7" s="19">
        <v>0</v>
      </c>
      <c r="BM7" s="22">
        <f t="shared" si="0"/>
        <v>8</v>
      </c>
    </row>
    <row r="8" spans="1:65" x14ac:dyDescent="0.15">
      <c r="A8" s="25" t="s">
        <v>2766</v>
      </c>
      <c r="B8" s="4" t="s">
        <v>2767</v>
      </c>
      <c r="C8" s="19">
        <v>1</v>
      </c>
      <c r="D8" s="19">
        <v>0</v>
      </c>
      <c r="E8" s="19">
        <v>1</v>
      </c>
      <c r="F8" s="19">
        <v>1</v>
      </c>
      <c r="G8" s="19">
        <v>1</v>
      </c>
      <c r="H8" s="19">
        <v>1</v>
      </c>
      <c r="I8" s="19">
        <v>1</v>
      </c>
      <c r="J8" s="19">
        <v>1</v>
      </c>
      <c r="K8" s="19">
        <v>0</v>
      </c>
      <c r="L8" s="19">
        <v>1</v>
      </c>
      <c r="M8" s="19">
        <v>1</v>
      </c>
      <c r="N8" s="19">
        <v>0</v>
      </c>
      <c r="O8" s="19">
        <v>0</v>
      </c>
      <c r="P8" s="19">
        <v>1</v>
      </c>
      <c r="Q8" s="19">
        <v>0</v>
      </c>
      <c r="R8" s="19">
        <v>0</v>
      </c>
      <c r="S8" s="19">
        <v>1</v>
      </c>
      <c r="T8" s="19">
        <v>0</v>
      </c>
      <c r="U8" s="19">
        <v>1</v>
      </c>
      <c r="V8" s="19">
        <v>1</v>
      </c>
      <c r="W8" s="19">
        <v>1</v>
      </c>
      <c r="X8" s="19">
        <v>1</v>
      </c>
      <c r="Y8" s="19">
        <v>0</v>
      </c>
      <c r="Z8" s="19">
        <v>1</v>
      </c>
      <c r="AA8" s="19">
        <v>1</v>
      </c>
      <c r="AB8" s="19">
        <v>1</v>
      </c>
      <c r="AC8" s="19">
        <v>1</v>
      </c>
      <c r="AD8" s="19">
        <v>0</v>
      </c>
      <c r="AE8" s="19">
        <v>1</v>
      </c>
      <c r="AF8" s="19">
        <v>1</v>
      </c>
      <c r="AG8" s="19">
        <v>1</v>
      </c>
      <c r="AH8" s="19">
        <v>1</v>
      </c>
      <c r="AI8" s="19">
        <v>1</v>
      </c>
      <c r="AJ8" s="19">
        <v>0</v>
      </c>
      <c r="AK8" s="19">
        <v>0</v>
      </c>
      <c r="AL8" s="19">
        <v>1</v>
      </c>
      <c r="AM8" s="19">
        <v>0</v>
      </c>
      <c r="AN8" s="19">
        <v>1</v>
      </c>
      <c r="AO8" s="19">
        <v>1</v>
      </c>
      <c r="AP8" s="19">
        <v>1</v>
      </c>
      <c r="AQ8" s="19">
        <v>0</v>
      </c>
      <c r="AR8" s="19">
        <v>1</v>
      </c>
      <c r="AS8" s="19">
        <v>1</v>
      </c>
      <c r="AT8" s="19">
        <v>1</v>
      </c>
      <c r="AU8" s="19">
        <v>1</v>
      </c>
      <c r="AV8" s="19">
        <v>0</v>
      </c>
      <c r="AW8" s="19">
        <v>1</v>
      </c>
      <c r="AX8" s="19">
        <v>1</v>
      </c>
      <c r="AY8" s="19">
        <v>1</v>
      </c>
      <c r="AZ8" s="19">
        <v>1</v>
      </c>
      <c r="BA8" s="19">
        <v>1</v>
      </c>
      <c r="BB8" s="19">
        <v>1</v>
      </c>
      <c r="BC8" s="19">
        <v>1</v>
      </c>
      <c r="BD8" s="19">
        <v>1</v>
      </c>
      <c r="BE8" s="19">
        <v>0</v>
      </c>
      <c r="BF8" s="19">
        <v>0</v>
      </c>
      <c r="BG8" s="19">
        <v>0</v>
      </c>
      <c r="BH8" s="19">
        <v>0</v>
      </c>
      <c r="BI8" s="19">
        <v>1</v>
      </c>
      <c r="BJ8" s="19">
        <v>1</v>
      </c>
      <c r="BK8" s="19">
        <v>0</v>
      </c>
      <c r="BL8" s="19">
        <v>1</v>
      </c>
      <c r="BM8" s="22">
        <f t="shared" si="0"/>
        <v>43</v>
      </c>
    </row>
    <row r="9" spans="1:65" x14ac:dyDescent="0.15">
      <c r="A9" s="25" t="s">
        <v>2768</v>
      </c>
      <c r="B9" s="4" t="s">
        <v>2769</v>
      </c>
      <c r="C9" s="19">
        <v>0</v>
      </c>
      <c r="D9" s="19">
        <v>0</v>
      </c>
      <c r="E9" s="19">
        <v>0</v>
      </c>
      <c r="F9" s="19">
        <v>0</v>
      </c>
      <c r="G9" s="19">
        <v>1</v>
      </c>
      <c r="H9" s="19">
        <v>0</v>
      </c>
      <c r="I9" s="19">
        <v>0</v>
      </c>
      <c r="J9" s="19">
        <v>0</v>
      </c>
      <c r="K9" s="19">
        <v>0</v>
      </c>
      <c r="L9" s="19">
        <v>0</v>
      </c>
      <c r="M9" s="19">
        <v>1</v>
      </c>
      <c r="N9" s="19">
        <v>0</v>
      </c>
      <c r="O9" s="19">
        <v>0</v>
      </c>
      <c r="P9" s="19">
        <v>0</v>
      </c>
      <c r="Q9" s="19">
        <v>0</v>
      </c>
      <c r="R9" s="19">
        <v>0</v>
      </c>
      <c r="S9" s="19">
        <v>0</v>
      </c>
      <c r="T9" s="19">
        <v>0</v>
      </c>
      <c r="U9" s="19">
        <v>0</v>
      </c>
      <c r="V9" s="19">
        <v>0</v>
      </c>
      <c r="W9" s="19">
        <v>0</v>
      </c>
      <c r="X9" s="19">
        <v>0</v>
      </c>
      <c r="Y9" s="19">
        <v>0</v>
      </c>
      <c r="Z9" s="19">
        <v>0</v>
      </c>
      <c r="AA9" s="19">
        <v>1</v>
      </c>
      <c r="AB9" s="19">
        <v>0</v>
      </c>
      <c r="AC9" s="19">
        <v>0</v>
      </c>
      <c r="AD9" s="19">
        <v>0</v>
      </c>
      <c r="AE9" s="19">
        <v>0</v>
      </c>
      <c r="AF9" s="19">
        <v>0</v>
      </c>
      <c r="AG9" s="19">
        <v>0</v>
      </c>
      <c r="AH9" s="19">
        <v>0</v>
      </c>
      <c r="AI9" s="19">
        <v>0</v>
      </c>
      <c r="AJ9" s="19">
        <v>0</v>
      </c>
      <c r="AK9" s="19">
        <v>0</v>
      </c>
      <c r="AL9" s="19">
        <v>0</v>
      </c>
      <c r="AM9" s="19">
        <v>0</v>
      </c>
      <c r="AN9" s="19">
        <v>0</v>
      </c>
      <c r="AO9" s="19">
        <v>0</v>
      </c>
      <c r="AP9" s="19">
        <v>0</v>
      </c>
      <c r="AQ9" s="19">
        <v>0</v>
      </c>
      <c r="AR9" s="19">
        <v>0</v>
      </c>
      <c r="AS9" s="19">
        <v>1</v>
      </c>
      <c r="AT9" s="19">
        <v>0</v>
      </c>
      <c r="AU9" s="19">
        <v>0</v>
      </c>
      <c r="AV9" s="19">
        <v>0</v>
      </c>
      <c r="AW9" s="19">
        <v>0</v>
      </c>
      <c r="AX9" s="19">
        <v>0</v>
      </c>
      <c r="AY9" s="19">
        <v>0</v>
      </c>
      <c r="AZ9" s="19">
        <v>0</v>
      </c>
      <c r="BA9" s="19">
        <v>0</v>
      </c>
      <c r="BB9" s="19">
        <v>0</v>
      </c>
      <c r="BC9" s="19">
        <v>0</v>
      </c>
      <c r="BD9" s="19">
        <v>0</v>
      </c>
      <c r="BE9" s="19">
        <v>0</v>
      </c>
      <c r="BF9" s="19">
        <v>0</v>
      </c>
      <c r="BG9" s="19">
        <v>0</v>
      </c>
      <c r="BH9" s="19">
        <v>0</v>
      </c>
      <c r="BI9" s="19">
        <v>0</v>
      </c>
      <c r="BJ9" s="19">
        <v>0</v>
      </c>
      <c r="BK9" s="19">
        <v>0</v>
      </c>
      <c r="BL9" s="19">
        <v>0</v>
      </c>
      <c r="BM9" s="22">
        <f t="shared" si="0"/>
        <v>4</v>
      </c>
    </row>
    <row r="10" spans="1:65" x14ac:dyDescent="0.15">
      <c r="A10" s="25" t="s">
        <v>2770</v>
      </c>
      <c r="B10" s="5" t="s">
        <v>2771</v>
      </c>
      <c r="C10" s="19">
        <v>0</v>
      </c>
      <c r="D10" s="19">
        <v>0</v>
      </c>
      <c r="E10" s="19">
        <v>1</v>
      </c>
      <c r="F10" s="19">
        <v>0</v>
      </c>
      <c r="G10" s="19">
        <v>1</v>
      </c>
      <c r="H10" s="19">
        <v>0</v>
      </c>
      <c r="I10" s="19">
        <v>0</v>
      </c>
      <c r="J10" s="19">
        <v>0</v>
      </c>
      <c r="K10" s="19">
        <v>0</v>
      </c>
      <c r="L10" s="19">
        <v>0</v>
      </c>
      <c r="M10" s="19">
        <v>1</v>
      </c>
      <c r="N10" s="19">
        <v>0</v>
      </c>
      <c r="O10" s="19">
        <v>0</v>
      </c>
      <c r="P10" s="19">
        <v>0</v>
      </c>
      <c r="Q10" s="19">
        <v>0</v>
      </c>
      <c r="R10" s="19">
        <v>0</v>
      </c>
      <c r="S10" s="19">
        <v>1</v>
      </c>
      <c r="T10" s="19">
        <v>0</v>
      </c>
      <c r="U10" s="19">
        <v>0</v>
      </c>
      <c r="V10" s="19">
        <v>0</v>
      </c>
      <c r="W10" s="19">
        <v>0</v>
      </c>
      <c r="X10" s="19">
        <v>0</v>
      </c>
      <c r="Y10" s="19">
        <v>0</v>
      </c>
      <c r="Z10" s="19">
        <v>0</v>
      </c>
      <c r="AA10" s="19">
        <v>0</v>
      </c>
      <c r="AB10" s="19">
        <v>0</v>
      </c>
      <c r="AC10" s="19">
        <v>0</v>
      </c>
      <c r="AD10" s="19">
        <v>0</v>
      </c>
      <c r="AE10" s="19">
        <v>0</v>
      </c>
      <c r="AF10" s="19">
        <v>0</v>
      </c>
      <c r="AG10" s="19">
        <v>0</v>
      </c>
      <c r="AH10" s="19">
        <v>0</v>
      </c>
      <c r="AI10" s="19">
        <v>1</v>
      </c>
      <c r="AJ10" s="19">
        <v>0</v>
      </c>
      <c r="AK10" s="19">
        <v>0</v>
      </c>
      <c r="AL10" s="19">
        <v>0</v>
      </c>
      <c r="AM10" s="19">
        <v>0</v>
      </c>
      <c r="AN10" s="19">
        <v>0</v>
      </c>
      <c r="AO10" s="19">
        <v>0</v>
      </c>
      <c r="AP10" s="19">
        <v>0</v>
      </c>
      <c r="AQ10" s="19">
        <v>0</v>
      </c>
      <c r="AR10" s="19">
        <v>0</v>
      </c>
      <c r="AS10" s="19">
        <v>1</v>
      </c>
      <c r="AT10" s="19">
        <v>0</v>
      </c>
      <c r="AU10" s="19">
        <v>1</v>
      </c>
      <c r="AV10" s="19">
        <v>0</v>
      </c>
      <c r="AW10" s="19">
        <v>0</v>
      </c>
      <c r="AX10" s="19">
        <v>0</v>
      </c>
      <c r="AY10" s="19">
        <v>0</v>
      </c>
      <c r="AZ10" s="19">
        <v>0</v>
      </c>
      <c r="BA10" s="19">
        <v>0</v>
      </c>
      <c r="BB10" s="19">
        <v>0</v>
      </c>
      <c r="BC10" s="19">
        <v>0</v>
      </c>
      <c r="BD10" s="19">
        <v>0</v>
      </c>
      <c r="BE10" s="19">
        <v>0</v>
      </c>
      <c r="BF10" s="19">
        <v>0</v>
      </c>
      <c r="BG10" s="19">
        <v>0</v>
      </c>
      <c r="BH10" s="19">
        <v>0</v>
      </c>
      <c r="BI10" s="19">
        <v>0</v>
      </c>
      <c r="BJ10" s="19">
        <v>0</v>
      </c>
      <c r="BK10" s="19">
        <v>0</v>
      </c>
      <c r="BL10" s="19">
        <v>0</v>
      </c>
      <c r="BM10" s="22">
        <f t="shared" si="0"/>
        <v>7</v>
      </c>
    </row>
    <row r="11" spans="1:65" x14ac:dyDescent="0.15">
      <c r="A11" s="25" t="s">
        <v>2772</v>
      </c>
      <c r="B11" s="5" t="s">
        <v>2773</v>
      </c>
      <c r="C11" s="19">
        <v>0</v>
      </c>
      <c r="D11" s="19">
        <v>0</v>
      </c>
      <c r="E11" s="19">
        <v>1</v>
      </c>
      <c r="F11" s="19">
        <v>0</v>
      </c>
      <c r="G11" s="19">
        <v>1</v>
      </c>
      <c r="H11" s="19">
        <v>0</v>
      </c>
      <c r="I11" s="19">
        <v>0</v>
      </c>
      <c r="J11" s="19">
        <v>0</v>
      </c>
      <c r="K11" s="19">
        <v>0</v>
      </c>
      <c r="L11" s="19">
        <v>0</v>
      </c>
      <c r="M11" s="19">
        <v>1</v>
      </c>
      <c r="N11" s="19">
        <v>0</v>
      </c>
      <c r="O11" s="19">
        <v>0</v>
      </c>
      <c r="P11" s="19">
        <v>0</v>
      </c>
      <c r="Q11" s="19">
        <v>0</v>
      </c>
      <c r="R11" s="19">
        <v>0</v>
      </c>
      <c r="S11" s="19">
        <v>1</v>
      </c>
      <c r="T11" s="19">
        <v>0</v>
      </c>
      <c r="U11" s="19">
        <v>1</v>
      </c>
      <c r="V11" s="19">
        <v>0</v>
      </c>
      <c r="W11" s="19">
        <v>0</v>
      </c>
      <c r="X11" s="19">
        <v>1</v>
      </c>
      <c r="Y11" s="19">
        <v>0</v>
      </c>
      <c r="Z11" s="19">
        <v>0</v>
      </c>
      <c r="AA11" s="19">
        <v>0</v>
      </c>
      <c r="AB11" s="19">
        <v>1</v>
      </c>
      <c r="AC11" s="19">
        <v>1</v>
      </c>
      <c r="AD11" s="19">
        <v>0</v>
      </c>
      <c r="AE11" s="19">
        <v>1</v>
      </c>
      <c r="AF11" s="19">
        <v>0</v>
      </c>
      <c r="AG11" s="19">
        <v>0</v>
      </c>
      <c r="AH11" s="19">
        <v>1</v>
      </c>
      <c r="AI11" s="19">
        <v>1</v>
      </c>
      <c r="AJ11" s="19">
        <v>0</v>
      </c>
      <c r="AK11" s="19">
        <v>0</v>
      </c>
      <c r="AL11" s="19">
        <v>1</v>
      </c>
      <c r="AM11" s="19">
        <v>0</v>
      </c>
      <c r="AN11" s="19">
        <v>0</v>
      </c>
      <c r="AO11" s="19">
        <v>0</v>
      </c>
      <c r="AP11" s="19">
        <v>0</v>
      </c>
      <c r="AQ11" s="19">
        <v>0</v>
      </c>
      <c r="AR11" s="19">
        <v>0</v>
      </c>
      <c r="AS11" s="19">
        <v>0</v>
      </c>
      <c r="AT11" s="19">
        <v>0</v>
      </c>
      <c r="AU11" s="19">
        <v>1</v>
      </c>
      <c r="AV11" s="19">
        <v>0</v>
      </c>
      <c r="AW11" s="19">
        <v>1</v>
      </c>
      <c r="AX11" s="19">
        <v>0</v>
      </c>
      <c r="AY11" s="19">
        <v>0</v>
      </c>
      <c r="AZ11" s="19">
        <v>1</v>
      </c>
      <c r="BA11" s="19">
        <v>0</v>
      </c>
      <c r="BB11" s="19">
        <v>0</v>
      </c>
      <c r="BC11" s="19">
        <v>1</v>
      </c>
      <c r="BD11" s="19">
        <v>0</v>
      </c>
      <c r="BE11" s="19">
        <v>0</v>
      </c>
      <c r="BF11" s="19">
        <v>0</v>
      </c>
      <c r="BG11" s="19">
        <v>0</v>
      </c>
      <c r="BH11" s="19">
        <v>0</v>
      </c>
      <c r="BI11" s="19">
        <v>1</v>
      </c>
      <c r="BJ11" s="19">
        <v>0</v>
      </c>
      <c r="BK11" s="19">
        <v>0</v>
      </c>
      <c r="BL11" s="19">
        <v>0</v>
      </c>
      <c r="BM11" s="22">
        <f t="shared" si="0"/>
        <v>17</v>
      </c>
    </row>
    <row r="12" spans="1:65" x14ac:dyDescent="0.15">
      <c r="A12" s="25" t="s">
        <v>2774</v>
      </c>
      <c r="B12" s="5" t="s">
        <v>2775</v>
      </c>
      <c r="C12" s="19">
        <v>0</v>
      </c>
      <c r="D12" s="19">
        <v>0</v>
      </c>
      <c r="E12" s="19">
        <v>0</v>
      </c>
      <c r="F12" s="19">
        <v>0</v>
      </c>
      <c r="G12" s="19">
        <v>1</v>
      </c>
      <c r="H12" s="19">
        <v>0</v>
      </c>
      <c r="I12" s="19">
        <v>0</v>
      </c>
      <c r="J12" s="19">
        <v>0</v>
      </c>
      <c r="K12" s="19">
        <v>0</v>
      </c>
      <c r="L12" s="19">
        <v>0</v>
      </c>
      <c r="M12" s="19">
        <v>1</v>
      </c>
      <c r="N12" s="19">
        <v>0</v>
      </c>
      <c r="O12" s="19">
        <v>0</v>
      </c>
      <c r="P12" s="19">
        <v>0</v>
      </c>
      <c r="Q12" s="19">
        <v>0</v>
      </c>
      <c r="R12" s="19">
        <v>0</v>
      </c>
      <c r="S12" s="19">
        <v>1</v>
      </c>
      <c r="T12" s="19">
        <v>0</v>
      </c>
      <c r="U12" s="19">
        <v>0</v>
      </c>
      <c r="V12" s="19">
        <v>0</v>
      </c>
      <c r="W12" s="19">
        <v>0</v>
      </c>
      <c r="X12" s="19">
        <v>0</v>
      </c>
      <c r="Y12" s="19">
        <v>0</v>
      </c>
      <c r="Z12" s="19">
        <v>0</v>
      </c>
      <c r="AA12" s="19">
        <v>0</v>
      </c>
      <c r="AB12" s="19">
        <v>0</v>
      </c>
      <c r="AC12" s="19">
        <v>0</v>
      </c>
      <c r="AD12" s="19">
        <v>0</v>
      </c>
      <c r="AE12" s="19">
        <v>0</v>
      </c>
      <c r="AF12" s="19">
        <v>0</v>
      </c>
      <c r="AG12" s="19">
        <v>0</v>
      </c>
      <c r="AH12" s="19">
        <v>0</v>
      </c>
      <c r="AI12" s="19">
        <v>1</v>
      </c>
      <c r="AJ12" s="19">
        <v>0</v>
      </c>
      <c r="AK12" s="19">
        <v>0</v>
      </c>
      <c r="AL12" s="19">
        <v>0</v>
      </c>
      <c r="AM12" s="19">
        <v>0</v>
      </c>
      <c r="AN12" s="19">
        <v>0</v>
      </c>
      <c r="AO12" s="19">
        <v>0</v>
      </c>
      <c r="AP12" s="19">
        <v>0</v>
      </c>
      <c r="AQ12" s="19">
        <v>0</v>
      </c>
      <c r="AR12" s="19">
        <v>1</v>
      </c>
      <c r="AS12" s="19">
        <v>1</v>
      </c>
      <c r="AT12" s="19">
        <v>0</v>
      </c>
      <c r="AU12" s="19">
        <v>0</v>
      </c>
      <c r="AV12" s="19">
        <v>0</v>
      </c>
      <c r="AW12" s="19">
        <v>0</v>
      </c>
      <c r="AX12" s="19">
        <v>0</v>
      </c>
      <c r="AY12" s="19">
        <v>0</v>
      </c>
      <c r="AZ12" s="19">
        <v>0</v>
      </c>
      <c r="BA12" s="19">
        <v>0</v>
      </c>
      <c r="BB12" s="19">
        <v>0</v>
      </c>
      <c r="BC12" s="19">
        <v>0</v>
      </c>
      <c r="BD12" s="19">
        <v>0</v>
      </c>
      <c r="BE12" s="19">
        <v>0</v>
      </c>
      <c r="BF12" s="19">
        <v>0</v>
      </c>
      <c r="BG12" s="19">
        <v>0</v>
      </c>
      <c r="BH12" s="19">
        <v>0</v>
      </c>
      <c r="BI12" s="19">
        <v>1</v>
      </c>
      <c r="BJ12" s="19">
        <v>0</v>
      </c>
      <c r="BK12" s="19">
        <v>0</v>
      </c>
      <c r="BL12" s="19">
        <v>0</v>
      </c>
      <c r="BM12" s="22">
        <f t="shared" si="0"/>
        <v>7</v>
      </c>
    </row>
    <row r="13" spans="1:65" x14ac:dyDescent="0.15">
      <c r="A13" s="25" t="s">
        <v>2776</v>
      </c>
      <c r="B13" s="5" t="s">
        <v>2777</v>
      </c>
      <c r="C13" s="19">
        <v>0</v>
      </c>
      <c r="D13" s="19">
        <v>0</v>
      </c>
      <c r="E13" s="19">
        <v>0</v>
      </c>
      <c r="F13" s="19">
        <v>0</v>
      </c>
      <c r="G13" s="19">
        <v>1</v>
      </c>
      <c r="H13" s="19">
        <v>0</v>
      </c>
      <c r="I13" s="19">
        <v>0</v>
      </c>
      <c r="J13" s="19">
        <v>0</v>
      </c>
      <c r="K13" s="19">
        <v>0</v>
      </c>
      <c r="L13" s="19">
        <v>0</v>
      </c>
      <c r="M13" s="19">
        <v>1</v>
      </c>
      <c r="N13" s="19">
        <v>0</v>
      </c>
      <c r="O13" s="19">
        <v>0</v>
      </c>
      <c r="P13" s="19">
        <v>0</v>
      </c>
      <c r="Q13" s="19">
        <v>0</v>
      </c>
      <c r="R13" s="19">
        <v>0</v>
      </c>
      <c r="S13" s="19">
        <v>0</v>
      </c>
      <c r="T13" s="19">
        <v>0</v>
      </c>
      <c r="U13" s="19">
        <v>0</v>
      </c>
      <c r="V13" s="19">
        <v>0</v>
      </c>
      <c r="W13" s="19">
        <v>0</v>
      </c>
      <c r="X13" s="19">
        <v>0</v>
      </c>
      <c r="Y13" s="19">
        <v>0</v>
      </c>
      <c r="Z13" s="19">
        <v>0</v>
      </c>
      <c r="AA13" s="19">
        <v>0</v>
      </c>
      <c r="AB13" s="19">
        <v>0</v>
      </c>
      <c r="AC13" s="19">
        <v>0</v>
      </c>
      <c r="AD13" s="19">
        <v>0</v>
      </c>
      <c r="AE13" s="19">
        <v>0</v>
      </c>
      <c r="AF13" s="19">
        <v>0</v>
      </c>
      <c r="AG13" s="19">
        <v>0</v>
      </c>
      <c r="AH13" s="19">
        <v>0</v>
      </c>
      <c r="AI13" s="19">
        <v>1</v>
      </c>
      <c r="AJ13" s="19">
        <v>0</v>
      </c>
      <c r="AK13" s="19">
        <v>0</v>
      </c>
      <c r="AL13" s="19">
        <v>0</v>
      </c>
      <c r="AM13" s="19">
        <v>0</v>
      </c>
      <c r="AN13" s="19">
        <v>0</v>
      </c>
      <c r="AO13" s="19">
        <v>0</v>
      </c>
      <c r="AP13" s="19">
        <v>0</v>
      </c>
      <c r="AQ13" s="19">
        <v>0</v>
      </c>
      <c r="AR13" s="19">
        <v>0</v>
      </c>
      <c r="AS13" s="19">
        <v>1</v>
      </c>
      <c r="AT13" s="19">
        <v>0</v>
      </c>
      <c r="AU13" s="19">
        <v>0</v>
      </c>
      <c r="AV13" s="19">
        <v>0</v>
      </c>
      <c r="AW13" s="19">
        <v>0</v>
      </c>
      <c r="AX13" s="19">
        <v>0</v>
      </c>
      <c r="AY13" s="19">
        <v>0</v>
      </c>
      <c r="AZ13" s="19">
        <v>0</v>
      </c>
      <c r="BA13" s="19">
        <v>0</v>
      </c>
      <c r="BB13" s="19">
        <v>0</v>
      </c>
      <c r="BC13" s="19">
        <v>0</v>
      </c>
      <c r="BD13" s="19">
        <v>0</v>
      </c>
      <c r="BE13" s="19">
        <v>0</v>
      </c>
      <c r="BF13" s="19">
        <v>0</v>
      </c>
      <c r="BG13" s="19">
        <v>0</v>
      </c>
      <c r="BH13" s="19">
        <v>0</v>
      </c>
      <c r="BI13" s="19">
        <v>0</v>
      </c>
      <c r="BJ13" s="19">
        <v>0</v>
      </c>
      <c r="BK13" s="19">
        <v>0</v>
      </c>
      <c r="BL13" s="19">
        <v>0</v>
      </c>
      <c r="BM13" s="22">
        <f t="shared" si="0"/>
        <v>4</v>
      </c>
    </row>
    <row r="14" spans="1:65" x14ac:dyDescent="0.15">
      <c r="A14" s="25" t="s">
        <v>2778</v>
      </c>
      <c r="B14" s="4" t="s">
        <v>2779</v>
      </c>
      <c r="C14" s="19">
        <v>0</v>
      </c>
      <c r="D14" s="19">
        <v>0</v>
      </c>
      <c r="E14" s="19">
        <v>0</v>
      </c>
      <c r="F14" s="19">
        <v>0</v>
      </c>
      <c r="G14" s="19">
        <v>1</v>
      </c>
      <c r="H14" s="19">
        <v>0</v>
      </c>
      <c r="I14" s="19">
        <v>0</v>
      </c>
      <c r="J14" s="19">
        <v>0</v>
      </c>
      <c r="K14" s="19">
        <v>0</v>
      </c>
      <c r="L14" s="19">
        <v>0</v>
      </c>
      <c r="M14" s="19">
        <v>1</v>
      </c>
      <c r="N14" s="19">
        <v>0</v>
      </c>
      <c r="O14" s="19">
        <v>0</v>
      </c>
      <c r="P14" s="19">
        <v>0</v>
      </c>
      <c r="Q14" s="19">
        <v>0</v>
      </c>
      <c r="R14" s="19">
        <v>0</v>
      </c>
      <c r="S14" s="19">
        <v>0</v>
      </c>
      <c r="T14" s="19">
        <v>0</v>
      </c>
      <c r="U14" s="19">
        <v>0</v>
      </c>
      <c r="V14" s="19">
        <v>0</v>
      </c>
      <c r="W14" s="19">
        <v>0</v>
      </c>
      <c r="X14" s="19">
        <v>1</v>
      </c>
      <c r="Y14" s="19">
        <v>0</v>
      </c>
      <c r="Z14" s="19">
        <v>0</v>
      </c>
      <c r="AA14" s="19">
        <v>0</v>
      </c>
      <c r="AB14" s="19">
        <v>0</v>
      </c>
      <c r="AC14" s="19">
        <v>0</v>
      </c>
      <c r="AD14" s="19">
        <v>0</v>
      </c>
      <c r="AE14" s="19">
        <v>0</v>
      </c>
      <c r="AF14" s="19">
        <v>0</v>
      </c>
      <c r="AG14" s="19">
        <v>0</v>
      </c>
      <c r="AH14" s="19">
        <v>0</v>
      </c>
      <c r="AI14" s="19">
        <v>1</v>
      </c>
      <c r="AJ14" s="19">
        <v>0</v>
      </c>
      <c r="AK14" s="19">
        <v>0</v>
      </c>
      <c r="AL14" s="19">
        <v>0</v>
      </c>
      <c r="AM14" s="19">
        <v>0</v>
      </c>
      <c r="AN14" s="19">
        <v>0</v>
      </c>
      <c r="AO14" s="19">
        <v>0</v>
      </c>
      <c r="AP14" s="19">
        <v>0</v>
      </c>
      <c r="AQ14" s="19">
        <v>0</v>
      </c>
      <c r="AR14" s="19">
        <v>0</v>
      </c>
      <c r="AS14" s="19">
        <v>0</v>
      </c>
      <c r="AT14" s="19">
        <v>0</v>
      </c>
      <c r="AU14" s="19">
        <v>1</v>
      </c>
      <c r="AV14" s="19">
        <v>0</v>
      </c>
      <c r="AW14" s="19">
        <v>0</v>
      </c>
      <c r="AX14" s="19">
        <v>0</v>
      </c>
      <c r="AY14" s="19">
        <v>0</v>
      </c>
      <c r="AZ14" s="19">
        <v>0</v>
      </c>
      <c r="BA14" s="19">
        <v>0</v>
      </c>
      <c r="BB14" s="19">
        <v>0</v>
      </c>
      <c r="BC14" s="19">
        <v>0</v>
      </c>
      <c r="BD14" s="19">
        <v>0</v>
      </c>
      <c r="BE14" s="19">
        <v>0</v>
      </c>
      <c r="BF14" s="19">
        <v>0</v>
      </c>
      <c r="BG14" s="19">
        <v>0</v>
      </c>
      <c r="BH14" s="19">
        <v>0</v>
      </c>
      <c r="BI14" s="19">
        <v>0</v>
      </c>
      <c r="BJ14" s="19">
        <v>0</v>
      </c>
      <c r="BK14" s="19">
        <v>0</v>
      </c>
      <c r="BL14" s="19">
        <v>0</v>
      </c>
      <c r="BM14" s="22">
        <f t="shared" si="0"/>
        <v>5</v>
      </c>
    </row>
    <row r="15" spans="1:65" x14ac:dyDescent="0.15">
      <c r="A15" s="25" t="s">
        <v>2780</v>
      </c>
      <c r="B15" s="5" t="s">
        <v>2781</v>
      </c>
      <c r="C15" s="19">
        <v>0</v>
      </c>
      <c r="D15" s="19">
        <v>0</v>
      </c>
      <c r="E15" s="19">
        <v>0</v>
      </c>
      <c r="F15" s="19">
        <v>0</v>
      </c>
      <c r="G15" s="19">
        <v>1</v>
      </c>
      <c r="H15" s="19">
        <v>0</v>
      </c>
      <c r="I15" s="19">
        <v>0</v>
      </c>
      <c r="J15" s="19">
        <v>0</v>
      </c>
      <c r="K15" s="19">
        <v>0</v>
      </c>
      <c r="L15" s="19">
        <v>0</v>
      </c>
      <c r="M15" s="19">
        <v>1</v>
      </c>
      <c r="N15" s="19">
        <v>0</v>
      </c>
      <c r="O15" s="19">
        <v>0</v>
      </c>
      <c r="P15" s="19">
        <v>0</v>
      </c>
      <c r="Q15" s="19">
        <v>0</v>
      </c>
      <c r="R15" s="19">
        <v>0</v>
      </c>
      <c r="S15" s="19">
        <v>1</v>
      </c>
      <c r="T15" s="19">
        <v>0</v>
      </c>
      <c r="U15" s="19">
        <v>0</v>
      </c>
      <c r="V15" s="19">
        <v>0</v>
      </c>
      <c r="W15" s="19">
        <v>0</v>
      </c>
      <c r="X15" s="19">
        <v>0</v>
      </c>
      <c r="Y15" s="19">
        <v>0</v>
      </c>
      <c r="Z15" s="19">
        <v>0</v>
      </c>
      <c r="AA15" s="19">
        <v>0</v>
      </c>
      <c r="AB15" s="19">
        <v>0</v>
      </c>
      <c r="AC15" s="19">
        <v>0</v>
      </c>
      <c r="AD15" s="19">
        <v>0</v>
      </c>
      <c r="AE15" s="19">
        <v>1</v>
      </c>
      <c r="AF15" s="19">
        <v>0</v>
      </c>
      <c r="AG15" s="19">
        <v>0</v>
      </c>
      <c r="AH15" s="19">
        <v>0</v>
      </c>
      <c r="AI15" s="19">
        <v>0</v>
      </c>
      <c r="AJ15" s="19">
        <v>0</v>
      </c>
      <c r="AK15" s="19">
        <v>0</v>
      </c>
      <c r="AL15" s="19">
        <v>0</v>
      </c>
      <c r="AM15" s="19">
        <v>0</v>
      </c>
      <c r="AN15" s="19">
        <v>0</v>
      </c>
      <c r="AO15" s="19">
        <v>0</v>
      </c>
      <c r="AP15" s="19">
        <v>0</v>
      </c>
      <c r="AQ15" s="19">
        <v>0</v>
      </c>
      <c r="AR15" s="19">
        <v>0</v>
      </c>
      <c r="AS15" s="19">
        <v>0</v>
      </c>
      <c r="AT15" s="19">
        <v>0</v>
      </c>
      <c r="AU15" s="19">
        <v>0</v>
      </c>
      <c r="AV15" s="19">
        <v>0</v>
      </c>
      <c r="AW15" s="19">
        <v>0</v>
      </c>
      <c r="AX15" s="19">
        <v>0</v>
      </c>
      <c r="AY15" s="19">
        <v>0</v>
      </c>
      <c r="AZ15" s="19">
        <v>0</v>
      </c>
      <c r="BA15" s="19">
        <v>0</v>
      </c>
      <c r="BB15" s="19">
        <v>0</v>
      </c>
      <c r="BC15" s="19">
        <v>0</v>
      </c>
      <c r="BD15" s="19">
        <v>0</v>
      </c>
      <c r="BE15" s="19">
        <v>0</v>
      </c>
      <c r="BF15" s="19">
        <v>0</v>
      </c>
      <c r="BG15" s="19">
        <v>0</v>
      </c>
      <c r="BH15" s="19">
        <v>0</v>
      </c>
      <c r="BI15" s="19">
        <v>0</v>
      </c>
      <c r="BJ15" s="19">
        <v>0</v>
      </c>
      <c r="BK15" s="19">
        <v>0</v>
      </c>
      <c r="BL15" s="19">
        <v>0</v>
      </c>
      <c r="BM15" s="22">
        <f t="shared" si="0"/>
        <v>4</v>
      </c>
    </row>
    <row r="16" spans="1:65" x14ac:dyDescent="0.15">
      <c r="A16" s="25" t="s">
        <v>2782</v>
      </c>
      <c r="B16" s="5" t="s">
        <v>2783</v>
      </c>
      <c r="C16" s="19">
        <v>0</v>
      </c>
      <c r="D16" s="19">
        <v>0</v>
      </c>
      <c r="E16" s="19">
        <v>0</v>
      </c>
      <c r="F16" s="19">
        <v>0</v>
      </c>
      <c r="G16" s="19">
        <v>0</v>
      </c>
      <c r="H16" s="19">
        <v>0</v>
      </c>
      <c r="I16" s="19">
        <v>0</v>
      </c>
      <c r="J16" s="19">
        <v>0</v>
      </c>
      <c r="K16" s="19">
        <v>0</v>
      </c>
      <c r="L16" s="19">
        <v>0</v>
      </c>
      <c r="M16" s="19">
        <v>1</v>
      </c>
      <c r="N16" s="19">
        <v>0</v>
      </c>
      <c r="O16" s="19">
        <v>0</v>
      </c>
      <c r="P16" s="19">
        <v>0</v>
      </c>
      <c r="Q16" s="19">
        <v>0</v>
      </c>
      <c r="R16" s="19">
        <v>0</v>
      </c>
      <c r="S16" s="19">
        <v>0</v>
      </c>
      <c r="T16" s="19">
        <v>0</v>
      </c>
      <c r="U16" s="19">
        <v>0</v>
      </c>
      <c r="V16" s="19">
        <v>0</v>
      </c>
      <c r="W16" s="19">
        <v>0</v>
      </c>
      <c r="X16" s="19">
        <v>0</v>
      </c>
      <c r="Y16" s="19">
        <v>0</v>
      </c>
      <c r="Z16" s="19">
        <v>0</v>
      </c>
      <c r="AA16" s="19">
        <v>0</v>
      </c>
      <c r="AB16" s="19">
        <v>0</v>
      </c>
      <c r="AC16" s="19">
        <v>0</v>
      </c>
      <c r="AD16" s="19">
        <v>0</v>
      </c>
      <c r="AE16" s="19">
        <v>0</v>
      </c>
      <c r="AF16" s="19">
        <v>0</v>
      </c>
      <c r="AG16" s="19">
        <v>0</v>
      </c>
      <c r="AH16" s="19">
        <v>0</v>
      </c>
      <c r="AI16" s="19">
        <v>0</v>
      </c>
      <c r="AJ16" s="19">
        <v>0</v>
      </c>
      <c r="AK16" s="19">
        <v>0</v>
      </c>
      <c r="AL16" s="19">
        <v>0</v>
      </c>
      <c r="AM16" s="19">
        <v>0</v>
      </c>
      <c r="AN16" s="19">
        <v>0</v>
      </c>
      <c r="AO16" s="19">
        <v>0</v>
      </c>
      <c r="AP16" s="19">
        <v>0</v>
      </c>
      <c r="AQ16" s="19">
        <v>0</v>
      </c>
      <c r="AR16" s="19">
        <v>0</v>
      </c>
      <c r="AS16" s="19">
        <v>0</v>
      </c>
      <c r="AT16" s="19">
        <v>0</v>
      </c>
      <c r="AU16" s="19">
        <v>0</v>
      </c>
      <c r="AV16" s="19">
        <v>0</v>
      </c>
      <c r="AW16" s="19">
        <v>0</v>
      </c>
      <c r="AX16" s="19">
        <v>0</v>
      </c>
      <c r="AY16" s="19">
        <v>0</v>
      </c>
      <c r="AZ16" s="19">
        <v>0</v>
      </c>
      <c r="BA16" s="19">
        <v>0</v>
      </c>
      <c r="BB16" s="19">
        <v>0</v>
      </c>
      <c r="BC16" s="19">
        <v>0</v>
      </c>
      <c r="BD16" s="19">
        <v>0</v>
      </c>
      <c r="BE16" s="19">
        <v>0</v>
      </c>
      <c r="BF16" s="19">
        <v>0</v>
      </c>
      <c r="BG16" s="19">
        <v>0</v>
      </c>
      <c r="BH16" s="19">
        <v>0</v>
      </c>
      <c r="BI16" s="19">
        <v>0</v>
      </c>
      <c r="BJ16" s="19">
        <v>0</v>
      </c>
      <c r="BK16" s="19">
        <v>0</v>
      </c>
      <c r="BL16" s="19">
        <v>0</v>
      </c>
      <c r="BM16" s="22">
        <f t="shared" si="0"/>
        <v>1</v>
      </c>
    </row>
    <row r="17" spans="1:65" x14ac:dyDescent="0.15">
      <c r="A17" s="25" t="s">
        <v>2784</v>
      </c>
      <c r="B17" s="5" t="s">
        <v>2785</v>
      </c>
      <c r="C17" s="19">
        <v>0</v>
      </c>
      <c r="D17" s="19">
        <v>0</v>
      </c>
      <c r="E17" s="19">
        <v>0</v>
      </c>
      <c r="F17" s="19">
        <v>0</v>
      </c>
      <c r="G17" s="19">
        <v>0</v>
      </c>
      <c r="H17" s="19">
        <v>0</v>
      </c>
      <c r="I17" s="19">
        <v>0</v>
      </c>
      <c r="J17" s="19">
        <v>0</v>
      </c>
      <c r="K17" s="19">
        <v>0</v>
      </c>
      <c r="L17" s="19">
        <v>0</v>
      </c>
      <c r="M17" s="19">
        <v>1</v>
      </c>
      <c r="N17" s="19">
        <v>0</v>
      </c>
      <c r="O17" s="19">
        <v>0</v>
      </c>
      <c r="P17" s="19">
        <v>0</v>
      </c>
      <c r="Q17" s="19">
        <v>0</v>
      </c>
      <c r="R17" s="19">
        <v>0</v>
      </c>
      <c r="S17" s="19">
        <v>0</v>
      </c>
      <c r="T17" s="19">
        <v>0</v>
      </c>
      <c r="U17" s="19">
        <v>0</v>
      </c>
      <c r="V17" s="19">
        <v>0</v>
      </c>
      <c r="W17" s="19">
        <v>0</v>
      </c>
      <c r="X17" s="19">
        <v>0</v>
      </c>
      <c r="Y17" s="19">
        <v>0</v>
      </c>
      <c r="Z17" s="19">
        <v>0</v>
      </c>
      <c r="AA17" s="19">
        <v>0</v>
      </c>
      <c r="AB17" s="19">
        <v>0</v>
      </c>
      <c r="AC17" s="19">
        <v>0</v>
      </c>
      <c r="AD17" s="19">
        <v>0</v>
      </c>
      <c r="AE17" s="19">
        <v>0</v>
      </c>
      <c r="AF17" s="19">
        <v>0</v>
      </c>
      <c r="AG17" s="19">
        <v>0</v>
      </c>
      <c r="AH17" s="19">
        <v>0</v>
      </c>
      <c r="AI17" s="19">
        <v>0</v>
      </c>
      <c r="AJ17" s="19">
        <v>0</v>
      </c>
      <c r="AK17" s="19">
        <v>0</v>
      </c>
      <c r="AL17" s="19">
        <v>0</v>
      </c>
      <c r="AM17" s="19">
        <v>0</v>
      </c>
      <c r="AN17" s="19">
        <v>0</v>
      </c>
      <c r="AO17" s="19">
        <v>0</v>
      </c>
      <c r="AP17" s="19">
        <v>0</v>
      </c>
      <c r="AQ17" s="19">
        <v>0</v>
      </c>
      <c r="AR17" s="19">
        <v>0</v>
      </c>
      <c r="AS17" s="19">
        <v>0</v>
      </c>
      <c r="AT17" s="19">
        <v>0</v>
      </c>
      <c r="AU17" s="19">
        <v>0</v>
      </c>
      <c r="AV17" s="19">
        <v>0</v>
      </c>
      <c r="AW17" s="19">
        <v>0</v>
      </c>
      <c r="AX17" s="19">
        <v>0</v>
      </c>
      <c r="AY17" s="19">
        <v>0</v>
      </c>
      <c r="AZ17" s="19">
        <v>0</v>
      </c>
      <c r="BA17" s="19">
        <v>0</v>
      </c>
      <c r="BB17" s="19">
        <v>0</v>
      </c>
      <c r="BC17" s="19">
        <v>0</v>
      </c>
      <c r="BD17" s="19">
        <v>0</v>
      </c>
      <c r="BE17" s="19">
        <v>0</v>
      </c>
      <c r="BF17" s="19">
        <v>0</v>
      </c>
      <c r="BG17" s="19">
        <v>0</v>
      </c>
      <c r="BH17" s="19">
        <v>0</v>
      </c>
      <c r="BI17" s="19">
        <v>0</v>
      </c>
      <c r="BJ17" s="19">
        <v>0</v>
      </c>
      <c r="BK17" s="19">
        <v>0</v>
      </c>
      <c r="BL17" s="19">
        <v>0</v>
      </c>
      <c r="BM17" s="22">
        <f t="shared" si="0"/>
        <v>1</v>
      </c>
    </row>
    <row r="18" spans="1:65" x14ac:dyDescent="0.15">
      <c r="A18" s="25" t="s">
        <v>2786</v>
      </c>
      <c r="B18" s="5" t="s">
        <v>2787</v>
      </c>
      <c r="C18" s="19">
        <v>0</v>
      </c>
      <c r="D18" s="19">
        <v>0</v>
      </c>
      <c r="E18" s="19">
        <v>0</v>
      </c>
      <c r="F18" s="19">
        <v>0</v>
      </c>
      <c r="G18" s="19">
        <v>0</v>
      </c>
      <c r="H18" s="19">
        <v>0</v>
      </c>
      <c r="I18" s="19">
        <v>0</v>
      </c>
      <c r="J18" s="19">
        <v>0</v>
      </c>
      <c r="K18" s="19">
        <v>0</v>
      </c>
      <c r="L18" s="19">
        <v>0</v>
      </c>
      <c r="M18" s="19">
        <v>1</v>
      </c>
      <c r="N18" s="19">
        <v>0</v>
      </c>
      <c r="O18" s="19">
        <v>0</v>
      </c>
      <c r="P18" s="19">
        <v>0</v>
      </c>
      <c r="Q18" s="19">
        <v>0</v>
      </c>
      <c r="R18" s="19">
        <v>0</v>
      </c>
      <c r="S18" s="19">
        <v>0</v>
      </c>
      <c r="T18" s="19">
        <v>0</v>
      </c>
      <c r="U18" s="19">
        <v>0</v>
      </c>
      <c r="V18" s="19">
        <v>0</v>
      </c>
      <c r="W18" s="19">
        <v>0</v>
      </c>
      <c r="X18" s="19">
        <v>0</v>
      </c>
      <c r="Y18" s="19">
        <v>0</v>
      </c>
      <c r="Z18" s="19">
        <v>0</v>
      </c>
      <c r="AA18" s="19">
        <v>0</v>
      </c>
      <c r="AB18" s="19">
        <v>0</v>
      </c>
      <c r="AC18" s="19">
        <v>0</v>
      </c>
      <c r="AD18" s="19">
        <v>0</v>
      </c>
      <c r="AE18" s="19">
        <v>0</v>
      </c>
      <c r="AF18" s="19">
        <v>0</v>
      </c>
      <c r="AG18" s="19">
        <v>0</v>
      </c>
      <c r="AH18" s="19">
        <v>0</v>
      </c>
      <c r="AI18" s="19">
        <v>0</v>
      </c>
      <c r="AJ18" s="19">
        <v>0</v>
      </c>
      <c r="AK18" s="19">
        <v>0</v>
      </c>
      <c r="AL18" s="19">
        <v>0</v>
      </c>
      <c r="AM18" s="19">
        <v>0</v>
      </c>
      <c r="AN18" s="19">
        <v>0</v>
      </c>
      <c r="AO18" s="19">
        <v>0</v>
      </c>
      <c r="AP18" s="19">
        <v>0</v>
      </c>
      <c r="AQ18" s="19">
        <v>0</v>
      </c>
      <c r="AR18" s="19">
        <v>0</v>
      </c>
      <c r="AS18" s="19">
        <v>0</v>
      </c>
      <c r="AT18" s="19">
        <v>0</v>
      </c>
      <c r="AU18" s="19">
        <v>1</v>
      </c>
      <c r="AV18" s="19">
        <v>0</v>
      </c>
      <c r="AW18" s="19">
        <v>0</v>
      </c>
      <c r="AX18" s="19">
        <v>0</v>
      </c>
      <c r="AY18" s="19">
        <v>0</v>
      </c>
      <c r="AZ18" s="19">
        <v>0</v>
      </c>
      <c r="BA18" s="19">
        <v>0</v>
      </c>
      <c r="BB18" s="19">
        <v>0</v>
      </c>
      <c r="BC18" s="19">
        <v>0</v>
      </c>
      <c r="BD18" s="19">
        <v>0</v>
      </c>
      <c r="BE18" s="19">
        <v>0</v>
      </c>
      <c r="BF18" s="19">
        <v>0</v>
      </c>
      <c r="BG18" s="19">
        <v>0</v>
      </c>
      <c r="BH18" s="19">
        <v>0</v>
      </c>
      <c r="BI18" s="19">
        <v>0</v>
      </c>
      <c r="BJ18" s="19">
        <v>0</v>
      </c>
      <c r="BK18" s="19">
        <v>0</v>
      </c>
      <c r="BL18" s="19">
        <v>0</v>
      </c>
      <c r="BM18" s="22">
        <f t="shared" si="0"/>
        <v>2</v>
      </c>
    </row>
    <row r="19" spans="1:65" x14ac:dyDescent="0.15">
      <c r="A19" s="25" t="s">
        <v>2788</v>
      </c>
      <c r="B19" s="5" t="s">
        <v>2789</v>
      </c>
      <c r="C19" s="19">
        <v>0</v>
      </c>
      <c r="D19" s="19">
        <v>0</v>
      </c>
      <c r="E19" s="19">
        <v>0</v>
      </c>
      <c r="F19" s="19">
        <v>0</v>
      </c>
      <c r="G19" s="19">
        <v>1</v>
      </c>
      <c r="H19" s="19">
        <v>0</v>
      </c>
      <c r="I19" s="19">
        <v>0</v>
      </c>
      <c r="J19" s="19">
        <v>0</v>
      </c>
      <c r="K19" s="19">
        <v>0</v>
      </c>
      <c r="L19" s="19">
        <v>0</v>
      </c>
      <c r="M19" s="19">
        <v>1</v>
      </c>
      <c r="N19" s="19">
        <v>0</v>
      </c>
      <c r="O19" s="19">
        <v>0</v>
      </c>
      <c r="P19" s="19">
        <v>0</v>
      </c>
      <c r="Q19" s="19">
        <v>0</v>
      </c>
      <c r="R19" s="19">
        <v>0</v>
      </c>
      <c r="S19" s="19">
        <v>0</v>
      </c>
      <c r="T19" s="19">
        <v>0</v>
      </c>
      <c r="U19" s="19">
        <v>0</v>
      </c>
      <c r="V19" s="19">
        <v>0</v>
      </c>
      <c r="W19" s="19">
        <v>0</v>
      </c>
      <c r="X19" s="19">
        <v>0</v>
      </c>
      <c r="Y19" s="19">
        <v>0</v>
      </c>
      <c r="Z19" s="19">
        <v>0</v>
      </c>
      <c r="AA19" s="19">
        <v>0</v>
      </c>
      <c r="AB19" s="19">
        <v>0</v>
      </c>
      <c r="AC19" s="19">
        <v>0</v>
      </c>
      <c r="AD19" s="19">
        <v>0</v>
      </c>
      <c r="AE19" s="19">
        <v>0</v>
      </c>
      <c r="AF19" s="19">
        <v>0</v>
      </c>
      <c r="AG19" s="19">
        <v>0</v>
      </c>
      <c r="AH19" s="19">
        <v>0</v>
      </c>
      <c r="AI19" s="19">
        <v>0</v>
      </c>
      <c r="AJ19" s="19">
        <v>0</v>
      </c>
      <c r="AK19" s="19">
        <v>0</v>
      </c>
      <c r="AL19" s="19">
        <v>0</v>
      </c>
      <c r="AM19" s="19">
        <v>0</v>
      </c>
      <c r="AN19" s="19">
        <v>0</v>
      </c>
      <c r="AO19" s="19">
        <v>0</v>
      </c>
      <c r="AP19" s="19">
        <v>0</v>
      </c>
      <c r="AQ19" s="19">
        <v>0</v>
      </c>
      <c r="AR19" s="19">
        <v>0</v>
      </c>
      <c r="AS19" s="19">
        <v>0</v>
      </c>
      <c r="AT19" s="19">
        <v>0</v>
      </c>
      <c r="AU19" s="19">
        <v>0</v>
      </c>
      <c r="AV19" s="19">
        <v>0</v>
      </c>
      <c r="AW19" s="19">
        <v>0</v>
      </c>
      <c r="AX19" s="19">
        <v>0</v>
      </c>
      <c r="AY19" s="19">
        <v>0</v>
      </c>
      <c r="AZ19" s="19">
        <v>0</v>
      </c>
      <c r="BA19" s="19">
        <v>0</v>
      </c>
      <c r="BB19" s="19">
        <v>0</v>
      </c>
      <c r="BC19" s="19">
        <v>0</v>
      </c>
      <c r="BD19" s="19">
        <v>0</v>
      </c>
      <c r="BE19" s="19">
        <v>0</v>
      </c>
      <c r="BF19" s="19">
        <v>0</v>
      </c>
      <c r="BG19" s="19">
        <v>0</v>
      </c>
      <c r="BH19" s="19">
        <v>0</v>
      </c>
      <c r="BI19" s="19">
        <v>0</v>
      </c>
      <c r="BJ19" s="19">
        <v>0</v>
      </c>
      <c r="BK19" s="19">
        <v>0</v>
      </c>
      <c r="BL19" s="19">
        <v>0</v>
      </c>
      <c r="BM19" s="22">
        <f t="shared" si="0"/>
        <v>2</v>
      </c>
    </row>
    <row r="20" spans="1:65" x14ac:dyDescent="0.15">
      <c r="A20" s="25" t="s">
        <v>2790</v>
      </c>
      <c r="B20" s="5"/>
      <c r="C20" s="19">
        <v>0</v>
      </c>
      <c r="D20" s="19">
        <v>0</v>
      </c>
      <c r="E20" s="19">
        <v>0</v>
      </c>
      <c r="F20" s="19">
        <v>0</v>
      </c>
      <c r="G20" s="19">
        <v>0</v>
      </c>
      <c r="H20" s="19">
        <v>0</v>
      </c>
      <c r="I20" s="19">
        <v>0</v>
      </c>
      <c r="J20" s="19">
        <v>0</v>
      </c>
      <c r="K20" s="19">
        <v>0</v>
      </c>
      <c r="L20" s="19">
        <v>0</v>
      </c>
      <c r="M20" s="19">
        <v>1</v>
      </c>
      <c r="N20" s="19">
        <v>0</v>
      </c>
      <c r="O20" s="19">
        <v>0</v>
      </c>
      <c r="P20" s="19">
        <v>0</v>
      </c>
      <c r="Q20" s="19">
        <v>0</v>
      </c>
      <c r="R20" s="19">
        <v>0</v>
      </c>
      <c r="S20" s="19">
        <v>0</v>
      </c>
      <c r="T20" s="19">
        <v>0</v>
      </c>
      <c r="U20" s="19">
        <v>0</v>
      </c>
      <c r="V20" s="19">
        <v>0</v>
      </c>
      <c r="W20" s="19">
        <v>0</v>
      </c>
      <c r="X20" s="19">
        <v>0</v>
      </c>
      <c r="Y20" s="19">
        <v>0</v>
      </c>
      <c r="Z20" s="19">
        <v>0</v>
      </c>
      <c r="AA20" s="19">
        <v>0</v>
      </c>
      <c r="AB20" s="19">
        <v>0</v>
      </c>
      <c r="AC20" s="19">
        <v>0</v>
      </c>
      <c r="AD20" s="19">
        <v>0</v>
      </c>
      <c r="AE20" s="19">
        <v>0</v>
      </c>
      <c r="AF20" s="19">
        <v>0</v>
      </c>
      <c r="AG20" s="19">
        <v>0</v>
      </c>
      <c r="AH20" s="19">
        <v>0</v>
      </c>
      <c r="AI20" s="19">
        <v>0</v>
      </c>
      <c r="AJ20" s="19">
        <v>0</v>
      </c>
      <c r="AK20" s="19">
        <v>0</v>
      </c>
      <c r="AL20" s="19">
        <v>0</v>
      </c>
      <c r="AM20" s="19">
        <v>0</v>
      </c>
      <c r="AN20" s="19">
        <v>0</v>
      </c>
      <c r="AO20" s="19">
        <v>0</v>
      </c>
      <c r="AP20" s="19">
        <v>0</v>
      </c>
      <c r="AQ20" s="19">
        <v>0</v>
      </c>
      <c r="AR20" s="19">
        <v>0</v>
      </c>
      <c r="AS20" s="19">
        <v>0</v>
      </c>
      <c r="AT20" s="19">
        <v>0</v>
      </c>
      <c r="AU20" s="19">
        <v>0</v>
      </c>
      <c r="AV20" s="19">
        <v>0</v>
      </c>
      <c r="AW20" s="19">
        <v>0</v>
      </c>
      <c r="AX20" s="19">
        <v>0</v>
      </c>
      <c r="AY20" s="19">
        <v>0</v>
      </c>
      <c r="AZ20" s="19">
        <v>0</v>
      </c>
      <c r="BA20" s="19">
        <v>0</v>
      </c>
      <c r="BB20" s="19">
        <v>0</v>
      </c>
      <c r="BC20" s="19">
        <v>0</v>
      </c>
      <c r="BD20" s="19">
        <v>0</v>
      </c>
      <c r="BE20" s="19">
        <v>0</v>
      </c>
      <c r="BF20" s="19">
        <v>0</v>
      </c>
      <c r="BG20" s="19">
        <v>0</v>
      </c>
      <c r="BH20" s="19">
        <v>0</v>
      </c>
      <c r="BI20" s="19">
        <v>0</v>
      </c>
      <c r="BJ20" s="19">
        <v>0</v>
      </c>
      <c r="BK20" s="19">
        <v>0</v>
      </c>
      <c r="BL20" s="19">
        <v>0</v>
      </c>
      <c r="BM20" s="22">
        <f t="shared" si="0"/>
        <v>1</v>
      </c>
    </row>
    <row r="21" spans="1:65" x14ac:dyDescent="0.15">
      <c r="A21" s="25" t="s">
        <v>2791</v>
      </c>
      <c r="B21" s="5" t="s">
        <v>2792</v>
      </c>
      <c r="C21" s="19">
        <v>0</v>
      </c>
      <c r="D21" s="19">
        <v>0</v>
      </c>
      <c r="E21" s="19">
        <v>0</v>
      </c>
      <c r="F21" s="19">
        <v>0</v>
      </c>
      <c r="G21" s="19">
        <v>0</v>
      </c>
      <c r="H21" s="19">
        <v>0</v>
      </c>
      <c r="I21" s="19">
        <v>0</v>
      </c>
      <c r="J21" s="19">
        <v>0</v>
      </c>
      <c r="K21" s="19">
        <v>0</v>
      </c>
      <c r="L21" s="19">
        <v>0</v>
      </c>
      <c r="M21" s="19">
        <v>1</v>
      </c>
      <c r="N21" s="19">
        <v>0</v>
      </c>
      <c r="O21" s="19">
        <v>0</v>
      </c>
      <c r="P21" s="19">
        <v>0</v>
      </c>
      <c r="Q21" s="19">
        <v>0</v>
      </c>
      <c r="R21" s="19">
        <v>0</v>
      </c>
      <c r="S21" s="19">
        <v>0</v>
      </c>
      <c r="T21" s="19">
        <v>0</v>
      </c>
      <c r="U21" s="19">
        <v>0</v>
      </c>
      <c r="V21" s="19">
        <v>0</v>
      </c>
      <c r="W21" s="19">
        <v>0</v>
      </c>
      <c r="X21" s="19">
        <v>0</v>
      </c>
      <c r="Y21" s="19">
        <v>0</v>
      </c>
      <c r="Z21" s="19">
        <v>0</v>
      </c>
      <c r="AA21" s="19">
        <v>0</v>
      </c>
      <c r="AB21" s="19">
        <v>0</v>
      </c>
      <c r="AC21" s="19">
        <v>0</v>
      </c>
      <c r="AD21" s="19">
        <v>0</v>
      </c>
      <c r="AE21" s="19">
        <v>0</v>
      </c>
      <c r="AF21" s="19">
        <v>0</v>
      </c>
      <c r="AG21" s="19">
        <v>0</v>
      </c>
      <c r="AH21" s="19">
        <v>0</v>
      </c>
      <c r="AI21" s="19">
        <v>0</v>
      </c>
      <c r="AJ21" s="19">
        <v>0</v>
      </c>
      <c r="AK21" s="19">
        <v>0</v>
      </c>
      <c r="AL21" s="19">
        <v>0</v>
      </c>
      <c r="AM21" s="19">
        <v>0</v>
      </c>
      <c r="AN21" s="19">
        <v>0</v>
      </c>
      <c r="AO21" s="19">
        <v>0</v>
      </c>
      <c r="AP21" s="19">
        <v>0</v>
      </c>
      <c r="AQ21" s="19">
        <v>0</v>
      </c>
      <c r="AR21" s="19">
        <v>0</v>
      </c>
      <c r="AS21" s="19">
        <v>0</v>
      </c>
      <c r="AT21" s="19">
        <v>0</v>
      </c>
      <c r="AU21" s="19">
        <v>0</v>
      </c>
      <c r="AV21" s="19">
        <v>0</v>
      </c>
      <c r="AW21" s="19">
        <v>0</v>
      </c>
      <c r="AX21" s="19">
        <v>0</v>
      </c>
      <c r="AY21" s="19">
        <v>0</v>
      </c>
      <c r="AZ21" s="19">
        <v>0</v>
      </c>
      <c r="BA21" s="19">
        <v>0</v>
      </c>
      <c r="BB21" s="19">
        <v>0</v>
      </c>
      <c r="BC21" s="19">
        <v>0</v>
      </c>
      <c r="BD21" s="19">
        <v>0</v>
      </c>
      <c r="BE21" s="19">
        <v>0</v>
      </c>
      <c r="BF21" s="19">
        <v>0</v>
      </c>
      <c r="BG21" s="19">
        <v>0</v>
      </c>
      <c r="BH21" s="19">
        <v>0</v>
      </c>
      <c r="BI21" s="19">
        <v>0</v>
      </c>
      <c r="BJ21" s="19">
        <v>0</v>
      </c>
      <c r="BK21" s="19">
        <v>0</v>
      </c>
      <c r="BL21" s="19">
        <v>0</v>
      </c>
      <c r="BM21" s="22">
        <f t="shared" si="0"/>
        <v>1</v>
      </c>
    </row>
    <row r="22" spans="1:65" x14ac:dyDescent="0.15">
      <c r="A22" s="25" t="s">
        <v>2793</v>
      </c>
      <c r="B22" s="5"/>
      <c r="C22" s="19">
        <v>0</v>
      </c>
      <c r="D22" s="19">
        <v>0</v>
      </c>
      <c r="E22" s="19">
        <v>0</v>
      </c>
      <c r="F22" s="19">
        <v>0</v>
      </c>
      <c r="G22" s="19">
        <v>0</v>
      </c>
      <c r="H22" s="19">
        <v>0</v>
      </c>
      <c r="I22" s="19">
        <v>0</v>
      </c>
      <c r="J22" s="19">
        <v>0</v>
      </c>
      <c r="K22" s="19">
        <v>0</v>
      </c>
      <c r="L22" s="19">
        <v>0</v>
      </c>
      <c r="M22" s="19">
        <v>1</v>
      </c>
      <c r="N22" s="19">
        <v>0</v>
      </c>
      <c r="O22" s="19">
        <v>0</v>
      </c>
      <c r="P22" s="19">
        <v>0</v>
      </c>
      <c r="Q22" s="19">
        <v>0</v>
      </c>
      <c r="R22" s="19">
        <v>0</v>
      </c>
      <c r="S22" s="19">
        <v>0</v>
      </c>
      <c r="T22" s="19">
        <v>0</v>
      </c>
      <c r="U22" s="19">
        <v>0</v>
      </c>
      <c r="V22" s="19">
        <v>0</v>
      </c>
      <c r="W22" s="19">
        <v>0</v>
      </c>
      <c r="X22" s="19">
        <v>0</v>
      </c>
      <c r="Y22" s="19">
        <v>0</v>
      </c>
      <c r="Z22" s="19">
        <v>0</v>
      </c>
      <c r="AA22" s="19">
        <v>0</v>
      </c>
      <c r="AB22" s="19">
        <v>0</v>
      </c>
      <c r="AC22" s="19">
        <v>0</v>
      </c>
      <c r="AD22" s="19">
        <v>0</v>
      </c>
      <c r="AE22" s="19">
        <v>0</v>
      </c>
      <c r="AF22" s="19">
        <v>0</v>
      </c>
      <c r="AG22" s="19">
        <v>0</v>
      </c>
      <c r="AH22" s="19">
        <v>0</v>
      </c>
      <c r="AI22" s="19">
        <v>0</v>
      </c>
      <c r="AJ22" s="19">
        <v>0</v>
      </c>
      <c r="AK22" s="19">
        <v>0</v>
      </c>
      <c r="AL22" s="19">
        <v>0</v>
      </c>
      <c r="AM22" s="19">
        <v>0</v>
      </c>
      <c r="AN22" s="19">
        <v>0</v>
      </c>
      <c r="AO22" s="19">
        <v>0</v>
      </c>
      <c r="AP22" s="19">
        <v>0</v>
      </c>
      <c r="AQ22" s="19">
        <v>0</v>
      </c>
      <c r="AR22" s="19">
        <v>0</v>
      </c>
      <c r="AS22" s="19">
        <v>0</v>
      </c>
      <c r="AT22" s="19">
        <v>0</v>
      </c>
      <c r="AU22" s="19">
        <v>0</v>
      </c>
      <c r="AV22" s="19">
        <v>0</v>
      </c>
      <c r="AW22" s="19">
        <v>0</v>
      </c>
      <c r="AX22" s="19">
        <v>0</v>
      </c>
      <c r="AY22" s="19">
        <v>0</v>
      </c>
      <c r="AZ22" s="19">
        <v>0</v>
      </c>
      <c r="BA22" s="19">
        <v>0</v>
      </c>
      <c r="BB22" s="19">
        <v>0</v>
      </c>
      <c r="BC22" s="19">
        <v>0</v>
      </c>
      <c r="BD22" s="19">
        <v>0</v>
      </c>
      <c r="BE22" s="19">
        <v>0</v>
      </c>
      <c r="BF22" s="19">
        <v>0</v>
      </c>
      <c r="BG22" s="19">
        <v>0</v>
      </c>
      <c r="BH22" s="19">
        <v>0</v>
      </c>
      <c r="BI22" s="19">
        <v>0</v>
      </c>
      <c r="BJ22" s="19">
        <v>0</v>
      </c>
      <c r="BK22" s="19">
        <v>0</v>
      </c>
      <c r="BL22" s="19">
        <v>0</v>
      </c>
      <c r="BM22" s="22">
        <f t="shared" si="0"/>
        <v>1</v>
      </c>
    </row>
    <row r="23" spans="1:65" x14ac:dyDescent="0.15">
      <c r="A23" s="25" t="s">
        <v>2794</v>
      </c>
      <c r="B23" s="4"/>
      <c r="C23" s="19">
        <v>0</v>
      </c>
      <c r="D23" s="19">
        <v>0</v>
      </c>
      <c r="E23" s="19">
        <v>0</v>
      </c>
      <c r="F23" s="19">
        <v>0</v>
      </c>
      <c r="G23" s="19">
        <v>0</v>
      </c>
      <c r="H23" s="19">
        <v>0</v>
      </c>
      <c r="I23" s="19">
        <v>0</v>
      </c>
      <c r="J23" s="19">
        <v>0</v>
      </c>
      <c r="K23" s="19">
        <v>0</v>
      </c>
      <c r="L23" s="19">
        <v>0</v>
      </c>
      <c r="M23" s="19">
        <v>1</v>
      </c>
      <c r="N23" s="19">
        <v>0</v>
      </c>
      <c r="O23" s="19">
        <v>0</v>
      </c>
      <c r="P23" s="19">
        <v>0</v>
      </c>
      <c r="Q23" s="19">
        <v>0</v>
      </c>
      <c r="R23" s="19">
        <v>0</v>
      </c>
      <c r="S23" s="19">
        <v>0</v>
      </c>
      <c r="T23" s="19">
        <v>0</v>
      </c>
      <c r="U23" s="19">
        <v>0</v>
      </c>
      <c r="V23" s="19">
        <v>0</v>
      </c>
      <c r="W23" s="19">
        <v>0</v>
      </c>
      <c r="X23" s="19">
        <v>0</v>
      </c>
      <c r="Y23" s="19">
        <v>0</v>
      </c>
      <c r="Z23" s="19">
        <v>0</v>
      </c>
      <c r="AA23" s="19">
        <v>0</v>
      </c>
      <c r="AB23" s="19">
        <v>0</v>
      </c>
      <c r="AC23" s="19">
        <v>0</v>
      </c>
      <c r="AD23" s="19">
        <v>0</v>
      </c>
      <c r="AE23" s="19">
        <v>0</v>
      </c>
      <c r="AF23" s="19">
        <v>0</v>
      </c>
      <c r="AG23" s="19">
        <v>0</v>
      </c>
      <c r="AH23" s="19">
        <v>0</v>
      </c>
      <c r="AI23" s="19">
        <v>0</v>
      </c>
      <c r="AJ23" s="19">
        <v>0</v>
      </c>
      <c r="AK23" s="19">
        <v>0</v>
      </c>
      <c r="AL23" s="19">
        <v>0</v>
      </c>
      <c r="AM23" s="19">
        <v>0</v>
      </c>
      <c r="AN23" s="19">
        <v>0</v>
      </c>
      <c r="AO23" s="19">
        <v>0</v>
      </c>
      <c r="AP23" s="19">
        <v>0</v>
      </c>
      <c r="AQ23" s="19">
        <v>0</v>
      </c>
      <c r="AR23" s="19">
        <v>0</v>
      </c>
      <c r="AS23" s="19">
        <v>0</v>
      </c>
      <c r="AT23" s="19">
        <v>0</v>
      </c>
      <c r="AU23" s="19">
        <v>0</v>
      </c>
      <c r="AV23" s="19">
        <v>0</v>
      </c>
      <c r="AW23" s="19">
        <v>0</v>
      </c>
      <c r="AX23" s="19">
        <v>0</v>
      </c>
      <c r="AY23" s="19">
        <v>0</v>
      </c>
      <c r="AZ23" s="19">
        <v>0</v>
      </c>
      <c r="BA23" s="19">
        <v>0</v>
      </c>
      <c r="BB23" s="19">
        <v>0</v>
      </c>
      <c r="BC23" s="19">
        <v>0</v>
      </c>
      <c r="BD23" s="19">
        <v>0</v>
      </c>
      <c r="BE23" s="19">
        <v>0</v>
      </c>
      <c r="BF23" s="19">
        <v>0</v>
      </c>
      <c r="BG23" s="19">
        <v>0</v>
      </c>
      <c r="BH23" s="19">
        <v>0</v>
      </c>
      <c r="BI23" s="19">
        <v>0</v>
      </c>
      <c r="BJ23" s="19">
        <v>0</v>
      </c>
      <c r="BK23" s="19">
        <v>0</v>
      </c>
      <c r="BL23" s="19">
        <v>0</v>
      </c>
      <c r="BM23" s="22">
        <f t="shared" si="0"/>
        <v>1</v>
      </c>
    </row>
    <row r="24" spans="1:65" x14ac:dyDescent="0.15">
      <c r="A24" s="25" t="s">
        <v>2795</v>
      </c>
      <c r="B24" s="5" t="s">
        <v>2796</v>
      </c>
      <c r="C24" s="19">
        <v>0</v>
      </c>
      <c r="D24" s="19">
        <v>0</v>
      </c>
      <c r="E24" s="19">
        <v>0</v>
      </c>
      <c r="F24" s="19">
        <v>0</v>
      </c>
      <c r="G24" s="19">
        <v>0</v>
      </c>
      <c r="H24" s="19">
        <v>0</v>
      </c>
      <c r="I24" s="19">
        <v>0</v>
      </c>
      <c r="J24" s="19">
        <v>0</v>
      </c>
      <c r="K24" s="19">
        <v>0</v>
      </c>
      <c r="L24" s="19">
        <v>0</v>
      </c>
      <c r="M24" s="19">
        <v>1</v>
      </c>
      <c r="N24" s="19">
        <v>0</v>
      </c>
      <c r="O24" s="19">
        <v>0</v>
      </c>
      <c r="P24" s="19">
        <v>0</v>
      </c>
      <c r="Q24" s="19">
        <v>0</v>
      </c>
      <c r="R24" s="19">
        <v>0</v>
      </c>
      <c r="S24" s="19">
        <v>0</v>
      </c>
      <c r="T24" s="19">
        <v>0</v>
      </c>
      <c r="U24" s="19">
        <v>0</v>
      </c>
      <c r="V24" s="19">
        <v>0</v>
      </c>
      <c r="W24" s="19">
        <v>0</v>
      </c>
      <c r="X24" s="19">
        <v>0</v>
      </c>
      <c r="Y24" s="19">
        <v>0</v>
      </c>
      <c r="Z24" s="19">
        <v>0</v>
      </c>
      <c r="AA24" s="19">
        <v>0</v>
      </c>
      <c r="AB24" s="19">
        <v>0</v>
      </c>
      <c r="AC24" s="19">
        <v>0</v>
      </c>
      <c r="AD24" s="19">
        <v>0</v>
      </c>
      <c r="AE24" s="19">
        <v>0</v>
      </c>
      <c r="AF24" s="19">
        <v>0</v>
      </c>
      <c r="AG24" s="19">
        <v>0</v>
      </c>
      <c r="AH24" s="19">
        <v>0</v>
      </c>
      <c r="AI24" s="19">
        <v>0</v>
      </c>
      <c r="AJ24" s="19">
        <v>0</v>
      </c>
      <c r="AK24" s="19">
        <v>0</v>
      </c>
      <c r="AL24" s="19">
        <v>0</v>
      </c>
      <c r="AM24" s="19">
        <v>0</v>
      </c>
      <c r="AN24" s="19">
        <v>0</v>
      </c>
      <c r="AO24" s="19">
        <v>0</v>
      </c>
      <c r="AP24" s="19">
        <v>0</v>
      </c>
      <c r="AQ24" s="19">
        <v>0</v>
      </c>
      <c r="AR24" s="19">
        <v>0</v>
      </c>
      <c r="AS24" s="19">
        <v>0</v>
      </c>
      <c r="AT24" s="19">
        <v>0</v>
      </c>
      <c r="AU24" s="19">
        <v>0</v>
      </c>
      <c r="AV24" s="19">
        <v>0</v>
      </c>
      <c r="AW24" s="19">
        <v>0</v>
      </c>
      <c r="AX24" s="19">
        <v>0</v>
      </c>
      <c r="AY24" s="19">
        <v>0</v>
      </c>
      <c r="AZ24" s="19">
        <v>0</v>
      </c>
      <c r="BA24" s="19">
        <v>0</v>
      </c>
      <c r="BB24" s="19">
        <v>0</v>
      </c>
      <c r="BC24" s="19">
        <v>0</v>
      </c>
      <c r="BD24" s="19">
        <v>0</v>
      </c>
      <c r="BE24" s="19">
        <v>0</v>
      </c>
      <c r="BF24" s="19">
        <v>0</v>
      </c>
      <c r="BG24" s="19">
        <v>0</v>
      </c>
      <c r="BH24" s="19">
        <v>0</v>
      </c>
      <c r="BI24" s="19">
        <v>0</v>
      </c>
      <c r="BJ24" s="19">
        <v>0</v>
      </c>
      <c r="BK24" s="19">
        <v>0</v>
      </c>
      <c r="BL24" s="19">
        <v>0</v>
      </c>
      <c r="BM24" s="22">
        <f t="shared" si="0"/>
        <v>1</v>
      </c>
    </row>
    <row r="25" spans="1:65" x14ac:dyDescent="0.15">
      <c r="A25" s="25" t="s">
        <v>2797</v>
      </c>
      <c r="B25" s="5" t="s">
        <v>2798</v>
      </c>
      <c r="C25" s="19">
        <v>1</v>
      </c>
      <c r="D25" s="19">
        <v>0</v>
      </c>
      <c r="E25" s="19">
        <v>1</v>
      </c>
      <c r="F25" s="19">
        <v>0</v>
      </c>
      <c r="G25" s="19">
        <v>0</v>
      </c>
      <c r="H25" s="19">
        <v>1</v>
      </c>
      <c r="I25" s="19">
        <v>0</v>
      </c>
      <c r="J25" s="19">
        <v>0</v>
      </c>
      <c r="K25" s="19">
        <v>0</v>
      </c>
      <c r="L25" s="19">
        <v>0</v>
      </c>
      <c r="M25" s="19">
        <v>1</v>
      </c>
      <c r="N25" s="19">
        <v>0</v>
      </c>
      <c r="O25" s="19">
        <v>0</v>
      </c>
      <c r="P25" s="19">
        <v>0</v>
      </c>
      <c r="Q25" s="19">
        <v>0</v>
      </c>
      <c r="R25" s="19">
        <v>0</v>
      </c>
      <c r="S25" s="19">
        <v>0</v>
      </c>
      <c r="T25" s="19">
        <v>0</v>
      </c>
      <c r="U25" s="19">
        <v>0</v>
      </c>
      <c r="V25" s="19">
        <v>0</v>
      </c>
      <c r="W25" s="19">
        <v>0</v>
      </c>
      <c r="X25" s="19">
        <v>1</v>
      </c>
      <c r="Y25" s="19">
        <v>0</v>
      </c>
      <c r="Z25" s="19">
        <v>0</v>
      </c>
      <c r="AA25" s="19">
        <v>0</v>
      </c>
      <c r="AB25" s="19">
        <v>0</v>
      </c>
      <c r="AC25" s="19">
        <v>0</v>
      </c>
      <c r="AD25" s="19">
        <v>0</v>
      </c>
      <c r="AE25" s="19">
        <v>0</v>
      </c>
      <c r="AF25" s="19">
        <v>0</v>
      </c>
      <c r="AG25" s="19">
        <v>0</v>
      </c>
      <c r="AH25" s="19">
        <v>0</v>
      </c>
      <c r="AI25" s="19">
        <v>1</v>
      </c>
      <c r="AJ25" s="19">
        <v>0</v>
      </c>
      <c r="AK25" s="19">
        <v>0</v>
      </c>
      <c r="AL25" s="19">
        <v>0</v>
      </c>
      <c r="AM25" s="19">
        <v>0</v>
      </c>
      <c r="AN25" s="19">
        <v>0</v>
      </c>
      <c r="AO25" s="19">
        <v>0</v>
      </c>
      <c r="AP25" s="19">
        <v>0</v>
      </c>
      <c r="AQ25" s="19">
        <v>0</v>
      </c>
      <c r="AR25" s="19">
        <v>0</v>
      </c>
      <c r="AS25" s="19">
        <v>0</v>
      </c>
      <c r="AT25" s="19">
        <v>0</v>
      </c>
      <c r="AU25" s="19">
        <v>0</v>
      </c>
      <c r="AV25" s="19">
        <v>0</v>
      </c>
      <c r="AW25" s="19">
        <v>0</v>
      </c>
      <c r="AX25" s="19">
        <v>0</v>
      </c>
      <c r="AY25" s="19">
        <v>0</v>
      </c>
      <c r="AZ25" s="19">
        <v>1</v>
      </c>
      <c r="BA25" s="19">
        <v>0</v>
      </c>
      <c r="BB25" s="19">
        <v>0</v>
      </c>
      <c r="BC25" s="19">
        <v>0</v>
      </c>
      <c r="BD25" s="19">
        <v>0</v>
      </c>
      <c r="BE25" s="19">
        <v>0</v>
      </c>
      <c r="BF25" s="19">
        <v>0</v>
      </c>
      <c r="BG25" s="19">
        <v>0</v>
      </c>
      <c r="BH25" s="19">
        <v>0</v>
      </c>
      <c r="BI25" s="19">
        <v>0</v>
      </c>
      <c r="BJ25" s="19">
        <v>0</v>
      </c>
      <c r="BK25" s="19">
        <v>0</v>
      </c>
      <c r="BL25" s="19">
        <v>0</v>
      </c>
      <c r="BM25" s="22">
        <f t="shared" si="0"/>
        <v>7</v>
      </c>
    </row>
    <row r="26" spans="1:65" x14ac:dyDescent="0.15">
      <c r="A26" s="25" t="s">
        <v>2799</v>
      </c>
      <c r="B26" s="5" t="s">
        <v>2800</v>
      </c>
      <c r="C26" s="19">
        <v>0</v>
      </c>
      <c r="D26" s="19">
        <v>0</v>
      </c>
      <c r="E26" s="19">
        <v>0</v>
      </c>
      <c r="F26" s="19">
        <v>0</v>
      </c>
      <c r="G26" s="19">
        <v>0</v>
      </c>
      <c r="H26" s="19">
        <v>0</v>
      </c>
      <c r="I26" s="19">
        <v>0</v>
      </c>
      <c r="J26" s="19">
        <v>0</v>
      </c>
      <c r="K26" s="19">
        <v>0</v>
      </c>
      <c r="L26" s="19">
        <v>0</v>
      </c>
      <c r="M26" s="19">
        <v>1</v>
      </c>
      <c r="N26" s="19">
        <v>0</v>
      </c>
      <c r="O26" s="19">
        <v>0</v>
      </c>
      <c r="P26" s="19">
        <v>0</v>
      </c>
      <c r="Q26" s="19">
        <v>0</v>
      </c>
      <c r="R26" s="19">
        <v>0</v>
      </c>
      <c r="S26" s="19">
        <v>0</v>
      </c>
      <c r="T26" s="19">
        <v>0</v>
      </c>
      <c r="U26" s="19">
        <v>0</v>
      </c>
      <c r="V26" s="19">
        <v>0</v>
      </c>
      <c r="W26" s="19">
        <v>0</v>
      </c>
      <c r="X26" s="19">
        <v>0</v>
      </c>
      <c r="Y26" s="19">
        <v>0</v>
      </c>
      <c r="Z26" s="19">
        <v>0</v>
      </c>
      <c r="AA26" s="19">
        <v>0</v>
      </c>
      <c r="AB26" s="19">
        <v>0</v>
      </c>
      <c r="AC26" s="19">
        <v>0</v>
      </c>
      <c r="AD26" s="19">
        <v>0</v>
      </c>
      <c r="AE26" s="19">
        <v>0</v>
      </c>
      <c r="AF26" s="19">
        <v>0</v>
      </c>
      <c r="AG26" s="19">
        <v>0</v>
      </c>
      <c r="AH26" s="19">
        <v>0</v>
      </c>
      <c r="AI26" s="19">
        <v>0</v>
      </c>
      <c r="AJ26" s="19">
        <v>0</v>
      </c>
      <c r="AK26" s="19">
        <v>0</v>
      </c>
      <c r="AL26" s="19">
        <v>0</v>
      </c>
      <c r="AM26" s="19">
        <v>0</v>
      </c>
      <c r="AN26" s="19">
        <v>0</v>
      </c>
      <c r="AO26" s="19">
        <v>0</v>
      </c>
      <c r="AP26" s="19">
        <v>0</v>
      </c>
      <c r="AQ26" s="19">
        <v>0</v>
      </c>
      <c r="AR26" s="19">
        <v>0</v>
      </c>
      <c r="AS26" s="19">
        <v>0</v>
      </c>
      <c r="AT26" s="19">
        <v>0</v>
      </c>
      <c r="AU26" s="19">
        <v>0</v>
      </c>
      <c r="AV26" s="19">
        <v>0</v>
      </c>
      <c r="AW26" s="19">
        <v>0</v>
      </c>
      <c r="AX26" s="19">
        <v>0</v>
      </c>
      <c r="AY26" s="19">
        <v>0</v>
      </c>
      <c r="AZ26" s="19">
        <v>0</v>
      </c>
      <c r="BA26" s="19">
        <v>0</v>
      </c>
      <c r="BB26" s="19">
        <v>0</v>
      </c>
      <c r="BC26" s="19">
        <v>0</v>
      </c>
      <c r="BD26" s="19">
        <v>0</v>
      </c>
      <c r="BE26" s="19">
        <v>0</v>
      </c>
      <c r="BF26" s="19">
        <v>0</v>
      </c>
      <c r="BG26" s="19">
        <v>0</v>
      </c>
      <c r="BH26" s="19">
        <v>0</v>
      </c>
      <c r="BI26" s="19">
        <v>0</v>
      </c>
      <c r="BJ26" s="19">
        <v>0</v>
      </c>
      <c r="BK26" s="19">
        <v>0</v>
      </c>
      <c r="BL26" s="19">
        <v>0</v>
      </c>
      <c r="BM26" s="22">
        <f t="shared" si="0"/>
        <v>1</v>
      </c>
    </row>
    <row r="27" spans="1:65" x14ac:dyDescent="0.15">
      <c r="A27" s="19" t="s">
        <v>2801</v>
      </c>
      <c r="B27" s="19" t="s">
        <v>2802</v>
      </c>
      <c r="C27" s="19">
        <v>1</v>
      </c>
      <c r="D27" s="19">
        <v>0</v>
      </c>
      <c r="E27" s="19">
        <v>0</v>
      </c>
      <c r="F27" s="19">
        <v>0</v>
      </c>
      <c r="G27" s="19">
        <v>0</v>
      </c>
      <c r="H27" s="19">
        <v>0</v>
      </c>
      <c r="I27" s="19">
        <v>0</v>
      </c>
      <c r="J27" s="19">
        <v>0</v>
      </c>
      <c r="K27" s="19">
        <v>0</v>
      </c>
      <c r="L27" s="19">
        <v>0</v>
      </c>
      <c r="M27" s="19">
        <v>0</v>
      </c>
      <c r="N27" s="19">
        <v>0</v>
      </c>
      <c r="O27" s="19">
        <v>0</v>
      </c>
      <c r="P27" s="19">
        <v>0</v>
      </c>
      <c r="Q27" s="19">
        <v>0</v>
      </c>
      <c r="R27" s="19">
        <v>0</v>
      </c>
      <c r="S27" s="19">
        <v>0</v>
      </c>
      <c r="T27" s="19">
        <v>0</v>
      </c>
      <c r="U27" s="19">
        <v>0</v>
      </c>
      <c r="V27" s="19">
        <v>0</v>
      </c>
      <c r="W27" s="19">
        <v>0</v>
      </c>
      <c r="X27" s="19">
        <v>0</v>
      </c>
      <c r="Y27" s="19">
        <v>0</v>
      </c>
      <c r="Z27" s="19">
        <v>0</v>
      </c>
      <c r="AA27" s="19">
        <v>0</v>
      </c>
      <c r="AB27" s="19">
        <v>0</v>
      </c>
      <c r="AC27" s="19">
        <v>0</v>
      </c>
      <c r="AD27" s="19">
        <v>0</v>
      </c>
      <c r="AE27" s="19">
        <v>0</v>
      </c>
      <c r="AF27" s="19">
        <v>0</v>
      </c>
      <c r="AG27" s="19">
        <v>0</v>
      </c>
      <c r="AH27" s="19">
        <v>0</v>
      </c>
      <c r="AI27" s="19">
        <v>0</v>
      </c>
      <c r="AJ27" s="19">
        <v>0</v>
      </c>
      <c r="AK27" s="19">
        <v>0</v>
      </c>
      <c r="AL27" s="19">
        <v>0</v>
      </c>
      <c r="AM27" s="19">
        <v>0</v>
      </c>
      <c r="AN27" s="19">
        <v>0</v>
      </c>
      <c r="AO27" s="19">
        <v>0</v>
      </c>
      <c r="AP27" s="19">
        <v>0</v>
      </c>
      <c r="AQ27" s="19">
        <v>0</v>
      </c>
      <c r="AR27" s="19">
        <v>0</v>
      </c>
      <c r="AS27" s="19">
        <v>0</v>
      </c>
      <c r="AT27" s="19">
        <v>0</v>
      </c>
      <c r="AU27" s="19">
        <v>0</v>
      </c>
      <c r="AV27" s="19">
        <v>0</v>
      </c>
      <c r="AW27" s="19">
        <v>0</v>
      </c>
      <c r="AX27" s="19">
        <v>0</v>
      </c>
      <c r="AY27" s="19">
        <v>0</v>
      </c>
      <c r="AZ27" s="19">
        <v>0</v>
      </c>
      <c r="BA27" s="19">
        <v>0</v>
      </c>
      <c r="BB27" s="19">
        <v>0</v>
      </c>
      <c r="BC27" s="19">
        <v>0</v>
      </c>
      <c r="BD27" s="19">
        <v>0</v>
      </c>
      <c r="BE27" s="19">
        <v>0</v>
      </c>
      <c r="BF27" s="19">
        <v>0</v>
      </c>
      <c r="BG27" s="19">
        <v>0</v>
      </c>
      <c r="BH27" s="19">
        <v>0</v>
      </c>
      <c r="BI27" s="19">
        <v>0</v>
      </c>
      <c r="BJ27" s="19">
        <v>0</v>
      </c>
      <c r="BK27" s="19">
        <v>0</v>
      </c>
      <c r="BL27" s="19">
        <v>0</v>
      </c>
      <c r="BM27" s="22">
        <f t="shared" si="0"/>
        <v>1</v>
      </c>
    </row>
    <row r="28" spans="1:65" x14ac:dyDescent="0.15">
      <c r="A28" s="19" t="s">
        <v>2803</v>
      </c>
      <c r="B28" s="19" t="s">
        <v>2804</v>
      </c>
      <c r="C28" s="19">
        <v>0</v>
      </c>
      <c r="D28" s="19">
        <v>0</v>
      </c>
      <c r="E28" s="19">
        <v>0</v>
      </c>
      <c r="F28" s="19">
        <v>0</v>
      </c>
      <c r="G28" s="19">
        <v>0</v>
      </c>
      <c r="H28" s="19">
        <v>0</v>
      </c>
      <c r="I28" s="19">
        <v>0</v>
      </c>
      <c r="J28" s="19">
        <v>0</v>
      </c>
      <c r="K28" s="19">
        <v>0</v>
      </c>
      <c r="L28" s="19">
        <v>0</v>
      </c>
      <c r="M28" s="19">
        <v>0</v>
      </c>
      <c r="N28" s="19">
        <v>0</v>
      </c>
      <c r="O28" s="19">
        <v>0</v>
      </c>
      <c r="P28" s="19">
        <v>0</v>
      </c>
      <c r="Q28" s="19">
        <v>0</v>
      </c>
      <c r="R28" s="19">
        <v>0</v>
      </c>
      <c r="S28" s="19">
        <v>0</v>
      </c>
      <c r="T28" s="19">
        <v>0</v>
      </c>
      <c r="U28" s="19">
        <v>0</v>
      </c>
      <c r="V28" s="19">
        <v>0</v>
      </c>
      <c r="W28" s="19">
        <v>0</v>
      </c>
      <c r="X28" s="19">
        <v>0</v>
      </c>
      <c r="Y28" s="19">
        <v>0</v>
      </c>
      <c r="Z28" s="19">
        <v>0</v>
      </c>
      <c r="AA28" s="19">
        <v>0</v>
      </c>
      <c r="AB28" s="19">
        <v>0</v>
      </c>
      <c r="AC28" s="19">
        <v>0</v>
      </c>
      <c r="AD28" s="19">
        <v>0</v>
      </c>
      <c r="AE28" s="19">
        <v>0</v>
      </c>
      <c r="AF28" s="19">
        <v>0</v>
      </c>
      <c r="AG28" s="19">
        <v>0</v>
      </c>
      <c r="AH28" s="19">
        <v>0</v>
      </c>
      <c r="AI28" s="19">
        <v>1</v>
      </c>
      <c r="AJ28" s="19">
        <v>0</v>
      </c>
      <c r="AK28" s="19">
        <v>0</v>
      </c>
      <c r="AL28" s="19">
        <v>0</v>
      </c>
      <c r="AM28" s="19">
        <v>0</v>
      </c>
      <c r="AN28" s="19">
        <v>0</v>
      </c>
      <c r="AO28" s="19">
        <v>0</v>
      </c>
      <c r="AP28" s="19">
        <v>0</v>
      </c>
      <c r="AQ28" s="19">
        <v>0</v>
      </c>
      <c r="AR28" s="19">
        <v>0</v>
      </c>
      <c r="AS28" s="19">
        <v>0</v>
      </c>
      <c r="AT28" s="19">
        <v>0</v>
      </c>
      <c r="AU28" s="19">
        <v>0</v>
      </c>
      <c r="AV28" s="19">
        <v>0</v>
      </c>
      <c r="AW28" s="19">
        <v>0</v>
      </c>
      <c r="AX28" s="19">
        <v>0</v>
      </c>
      <c r="AY28" s="19">
        <v>0</v>
      </c>
      <c r="AZ28" s="19">
        <v>0</v>
      </c>
      <c r="BA28" s="19">
        <v>0</v>
      </c>
      <c r="BB28" s="19">
        <v>0</v>
      </c>
      <c r="BC28" s="19">
        <v>0</v>
      </c>
      <c r="BD28" s="19">
        <v>0</v>
      </c>
      <c r="BE28" s="19">
        <v>0</v>
      </c>
      <c r="BF28" s="19">
        <v>0</v>
      </c>
      <c r="BG28" s="19">
        <v>0</v>
      </c>
      <c r="BH28" s="19">
        <v>0</v>
      </c>
      <c r="BI28" s="19">
        <v>0</v>
      </c>
      <c r="BJ28" s="19">
        <v>0</v>
      </c>
      <c r="BK28" s="19">
        <v>0</v>
      </c>
      <c r="BL28" s="19">
        <v>0</v>
      </c>
      <c r="BM28" s="22">
        <f t="shared" si="0"/>
        <v>1</v>
      </c>
    </row>
    <row r="29" spans="1:65" x14ac:dyDescent="0.15">
      <c r="A29" s="65" t="s">
        <v>2805</v>
      </c>
      <c r="B29" s="19" t="s">
        <v>2806</v>
      </c>
      <c r="C29" s="19">
        <v>0</v>
      </c>
      <c r="D29" s="19">
        <v>0</v>
      </c>
      <c r="E29" s="19">
        <v>0</v>
      </c>
      <c r="F29" s="19">
        <v>0</v>
      </c>
      <c r="G29" s="19">
        <v>1</v>
      </c>
      <c r="H29" s="19">
        <v>0</v>
      </c>
      <c r="I29" s="19">
        <v>0</v>
      </c>
      <c r="J29" s="19">
        <v>0</v>
      </c>
      <c r="K29" s="19">
        <v>0</v>
      </c>
      <c r="L29" s="19">
        <v>0</v>
      </c>
      <c r="M29" s="19">
        <v>0</v>
      </c>
      <c r="N29" s="19">
        <v>0</v>
      </c>
      <c r="O29" s="19">
        <v>0</v>
      </c>
      <c r="P29" s="19">
        <v>0</v>
      </c>
      <c r="Q29" s="19">
        <v>0</v>
      </c>
      <c r="R29" s="19">
        <v>0</v>
      </c>
      <c r="S29" s="19">
        <v>1</v>
      </c>
      <c r="T29" s="19">
        <v>0</v>
      </c>
      <c r="U29" s="19">
        <v>0</v>
      </c>
      <c r="V29" s="19">
        <v>0</v>
      </c>
      <c r="W29" s="19">
        <v>0</v>
      </c>
      <c r="X29" s="19">
        <v>0</v>
      </c>
      <c r="Y29" s="19">
        <v>0</v>
      </c>
      <c r="Z29" s="19">
        <v>0</v>
      </c>
      <c r="AA29" s="19">
        <v>0</v>
      </c>
      <c r="AB29" s="19">
        <v>0</v>
      </c>
      <c r="AC29" s="19">
        <v>0</v>
      </c>
      <c r="AD29" s="19">
        <v>0</v>
      </c>
      <c r="AE29" s="19">
        <v>0</v>
      </c>
      <c r="AF29" s="19">
        <v>0</v>
      </c>
      <c r="AG29" s="19">
        <v>0</v>
      </c>
      <c r="AH29" s="19">
        <v>0</v>
      </c>
      <c r="AI29" s="19">
        <v>1</v>
      </c>
      <c r="AJ29" s="19">
        <v>0</v>
      </c>
      <c r="AK29" s="19">
        <v>0</v>
      </c>
      <c r="AL29" s="19">
        <v>0</v>
      </c>
      <c r="AM29" s="19">
        <v>0</v>
      </c>
      <c r="AN29" s="19">
        <v>0</v>
      </c>
      <c r="AO29" s="19">
        <v>0</v>
      </c>
      <c r="AP29" s="19">
        <v>0</v>
      </c>
      <c r="AQ29" s="19">
        <v>0</v>
      </c>
      <c r="AR29" s="19">
        <v>0</v>
      </c>
      <c r="AS29" s="19">
        <v>0</v>
      </c>
      <c r="AT29" s="19">
        <v>0</v>
      </c>
      <c r="AU29" s="19">
        <v>0</v>
      </c>
      <c r="AV29" s="19">
        <v>0</v>
      </c>
      <c r="AW29" s="19">
        <v>0</v>
      </c>
      <c r="AX29" s="19">
        <v>0</v>
      </c>
      <c r="AY29" s="19">
        <v>0</v>
      </c>
      <c r="AZ29" s="19">
        <v>0</v>
      </c>
      <c r="BA29" s="19">
        <v>0</v>
      </c>
      <c r="BB29" s="19">
        <v>0</v>
      </c>
      <c r="BC29" s="19">
        <v>0</v>
      </c>
      <c r="BD29" s="19">
        <v>0</v>
      </c>
      <c r="BE29" s="19">
        <v>0</v>
      </c>
      <c r="BF29" s="19">
        <v>0</v>
      </c>
      <c r="BG29" s="19">
        <v>0</v>
      </c>
      <c r="BH29" s="19">
        <v>0</v>
      </c>
      <c r="BI29" s="19">
        <v>0</v>
      </c>
      <c r="BJ29" s="19">
        <v>0</v>
      </c>
      <c r="BK29" s="19">
        <v>0</v>
      </c>
      <c r="BL29" s="19">
        <v>0</v>
      </c>
      <c r="BM29" s="22">
        <f t="shared" si="0"/>
        <v>3</v>
      </c>
    </row>
    <row r="30" spans="1:65" x14ac:dyDescent="0.15">
      <c r="A30" s="65" t="s">
        <v>11123</v>
      </c>
      <c r="B30" s="19"/>
      <c r="C30" s="19">
        <v>0</v>
      </c>
      <c r="D30" s="19">
        <v>0</v>
      </c>
      <c r="E30" s="19">
        <v>0</v>
      </c>
      <c r="F30" s="19">
        <v>0</v>
      </c>
      <c r="G30" s="19">
        <v>0</v>
      </c>
      <c r="H30" s="19">
        <v>0</v>
      </c>
      <c r="I30" s="19">
        <v>0</v>
      </c>
      <c r="J30" s="19">
        <v>0</v>
      </c>
      <c r="K30" s="19">
        <v>0</v>
      </c>
      <c r="L30" s="19">
        <v>0</v>
      </c>
      <c r="M30" s="19">
        <v>0</v>
      </c>
      <c r="N30" s="19">
        <v>0</v>
      </c>
      <c r="O30" s="19">
        <v>0</v>
      </c>
      <c r="P30" s="19">
        <v>0</v>
      </c>
      <c r="Q30" s="19">
        <v>0</v>
      </c>
      <c r="R30" s="19">
        <v>0</v>
      </c>
      <c r="S30" s="19">
        <v>0</v>
      </c>
      <c r="T30" s="19">
        <v>0</v>
      </c>
      <c r="U30" s="19">
        <v>0</v>
      </c>
      <c r="V30" s="19">
        <v>0</v>
      </c>
      <c r="W30" s="19">
        <v>0</v>
      </c>
      <c r="X30" s="19">
        <v>0</v>
      </c>
      <c r="Y30" s="19">
        <v>0</v>
      </c>
      <c r="Z30" s="19">
        <v>0</v>
      </c>
      <c r="AA30" s="19">
        <v>0</v>
      </c>
      <c r="AB30" s="19">
        <v>0</v>
      </c>
      <c r="AC30" s="19">
        <v>0</v>
      </c>
      <c r="AD30" s="19">
        <v>0</v>
      </c>
      <c r="AE30" s="19">
        <v>0</v>
      </c>
      <c r="AF30" s="19">
        <v>0</v>
      </c>
      <c r="AG30" s="19">
        <v>0</v>
      </c>
      <c r="AH30" s="19">
        <v>0</v>
      </c>
      <c r="AI30" s="19">
        <v>1</v>
      </c>
      <c r="AJ30" s="19">
        <v>0</v>
      </c>
      <c r="AK30" s="19">
        <v>0</v>
      </c>
      <c r="AL30" s="19">
        <v>0</v>
      </c>
      <c r="AM30" s="19">
        <v>0</v>
      </c>
      <c r="AN30" s="19">
        <v>0</v>
      </c>
      <c r="AO30" s="19">
        <v>0</v>
      </c>
      <c r="AP30" s="19">
        <v>0</v>
      </c>
      <c r="AQ30" s="19">
        <v>0</v>
      </c>
      <c r="AR30" s="19">
        <v>0</v>
      </c>
      <c r="AS30" s="19">
        <v>0</v>
      </c>
      <c r="AT30" s="19">
        <v>0</v>
      </c>
      <c r="AU30" s="19">
        <v>0</v>
      </c>
      <c r="AV30" s="19">
        <v>0</v>
      </c>
      <c r="AW30" s="19">
        <v>0</v>
      </c>
      <c r="AX30" s="19">
        <v>0</v>
      </c>
      <c r="AY30" s="19">
        <v>0</v>
      </c>
      <c r="AZ30" s="19">
        <v>0</v>
      </c>
      <c r="BA30" s="19">
        <v>0</v>
      </c>
      <c r="BB30" s="19">
        <v>0</v>
      </c>
      <c r="BC30" s="19">
        <v>0</v>
      </c>
      <c r="BD30" s="19">
        <v>0</v>
      </c>
      <c r="BE30" s="19">
        <v>0</v>
      </c>
      <c r="BF30" s="19">
        <v>0</v>
      </c>
      <c r="BG30" s="19">
        <v>0</v>
      </c>
      <c r="BH30" s="19">
        <v>0</v>
      </c>
      <c r="BI30" s="19">
        <v>0</v>
      </c>
      <c r="BJ30" s="19">
        <v>0</v>
      </c>
      <c r="BK30" s="19">
        <v>0</v>
      </c>
      <c r="BL30" s="19">
        <v>0</v>
      </c>
      <c r="BM30" s="22">
        <f t="shared" si="0"/>
        <v>1</v>
      </c>
    </row>
    <row r="31" spans="1:65" x14ac:dyDescent="0.15">
      <c r="A31" s="65" t="s">
        <v>2807</v>
      </c>
      <c r="B31" s="19" t="s">
        <v>2808</v>
      </c>
      <c r="C31" s="19">
        <v>0</v>
      </c>
      <c r="D31" s="19">
        <v>0</v>
      </c>
      <c r="E31" s="19">
        <v>0</v>
      </c>
      <c r="F31" s="19">
        <v>0</v>
      </c>
      <c r="G31" s="19">
        <v>0</v>
      </c>
      <c r="H31" s="19">
        <v>0</v>
      </c>
      <c r="I31" s="19">
        <v>0</v>
      </c>
      <c r="J31" s="19">
        <v>0</v>
      </c>
      <c r="K31" s="19">
        <v>0</v>
      </c>
      <c r="L31" s="19">
        <v>0</v>
      </c>
      <c r="M31" s="19">
        <v>0</v>
      </c>
      <c r="N31" s="19">
        <v>0</v>
      </c>
      <c r="O31" s="19">
        <v>0</v>
      </c>
      <c r="P31" s="19">
        <v>0</v>
      </c>
      <c r="Q31" s="19">
        <v>0</v>
      </c>
      <c r="R31" s="19">
        <v>0</v>
      </c>
      <c r="S31" s="19">
        <v>0</v>
      </c>
      <c r="T31" s="19">
        <v>0</v>
      </c>
      <c r="U31" s="19">
        <v>0</v>
      </c>
      <c r="V31" s="19">
        <v>0</v>
      </c>
      <c r="W31" s="19">
        <v>0</v>
      </c>
      <c r="X31" s="19">
        <v>0</v>
      </c>
      <c r="Y31" s="19">
        <v>0</v>
      </c>
      <c r="Z31" s="19">
        <v>0</v>
      </c>
      <c r="AA31" s="19">
        <v>0</v>
      </c>
      <c r="AB31" s="19">
        <v>0</v>
      </c>
      <c r="AC31" s="19">
        <v>0</v>
      </c>
      <c r="AD31" s="19">
        <v>0</v>
      </c>
      <c r="AE31" s="19">
        <v>0</v>
      </c>
      <c r="AF31" s="19">
        <v>0</v>
      </c>
      <c r="AG31" s="19">
        <v>0</v>
      </c>
      <c r="AH31" s="19">
        <v>0</v>
      </c>
      <c r="AI31" s="19">
        <v>1</v>
      </c>
      <c r="AJ31" s="19">
        <v>0</v>
      </c>
      <c r="AK31" s="19">
        <v>0</v>
      </c>
      <c r="AL31" s="19">
        <v>0</v>
      </c>
      <c r="AM31" s="19">
        <v>0</v>
      </c>
      <c r="AN31" s="19">
        <v>0</v>
      </c>
      <c r="AO31" s="19">
        <v>0</v>
      </c>
      <c r="AP31" s="19">
        <v>0</v>
      </c>
      <c r="AQ31" s="19">
        <v>0</v>
      </c>
      <c r="AR31" s="19">
        <v>0</v>
      </c>
      <c r="AS31" s="19">
        <v>0</v>
      </c>
      <c r="AT31" s="19">
        <v>0</v>
      </c>
      <c r="AU31" s="19">
        <v>0</v>
      </c>
      <c r="AV31" s="19">
        <v>0</v>
      </c>
      <c r="AW31" s="19">
        <v>0</v>
      </c>
      <c r="AX31" s="19">
        <v>0</v>
      </c>
      <c r="AY31" s="19">
        <v>0</v>
      </c>
      <c r="AZ31" s="19">
        <v>0</v>
      </c>
      <c r="BA31" s="19">
        <v>0</v>
      </c>
      <c r="BB31" s="19">
        <v>0</v>
      </c>
      <c r="BC31" s="19">
        <v>0</v>
      </c>
      <c r="BD31" s="19">
        <v>0</v>
      </c>
      <c r="BE31" s="19">
        <v>0</v>
      </c>
      <c r="BF31" s="19">
        <v>0</v>
      </c>
      <c r="BG31" s="19">
        <v>0</v>
      </c>
      <c r="BH31" s="19">
        <v>0</v>
      </c>
      <c r="BI31" s="19">
        <v>0</v>
      </c>
      <c r="BJ31" s="19">
        <v>0</v>
      </c>
      <c r="BK31" s="19">
        <v>0</v>
      </c>
      <c r="BL31" s="19">
        <v>0</v>
      </c>
      <c r="BM31" s="22">
        <f t="shared" si="0"/>
        <v>1</v>
      </c>
    </row>
    <row r="32" spans="1:65" x14ac:dyDescent="0.15">
      <c r="A32" s="65" t="s">
        <v>2809</v>
      </c>
      <c r="B32" s="19" t="s">
        <v>2810</v>
      </c>
      <c r="C32" s="19">
        <v>0</v>
      </c>
      <c r="D32" s="19">
        <v>0</v>
      </c>
      <c r="E32" s="19">
        <v>0</v>
      </c>
      <c r="F32" s="19">
        <v>0</v>
      </c>
      <c r="G32" s="19">
        <v>0</v>
      </c>
      <c r="H32" s="19">
        <v>0</v>
      </c>
      <c r="I32" s="19">
        <v>0</v>
      </c>
      <c r="J32" s="19">
        <v>0</v>
      </c>
      <c r="K32" s="19">
        <v>0</v>
      </c>
      <c r="L32" s="19">
        <v>0</v>
      </c>
      <c r="M32" s="19">
        <v>0</v>
      </c>
      <c r="N32" s="19">
        <v>0</v>
      </c>
      <c r="O32" s="19">
        <v>0</v>
      </c>
      <c r="P32" s="19">
        <v>0</v>
      </c>
      <c r="Q32" s="19">
        <v>0</v>
      </c>
      <c r="R32" s="19">
        <v>0</v>
      </c>
      <c r="S32" s="19">
        <v>0</v>
      </c>
      <c r="T32" s="19">
        <v>0</v>
      </c>
      <c r="U32" s="19">
        <v>0</v>
      </c>
      <c r="V32" s="19">
        <v>0</v>
      </c>
      <c r="W32" s="19">
        <v>0</v>
      </c>
      <c r="X32" s="19">
        <v>0</v>
      </c>
      <c r="Y32" s="19">
        <v>0</v>
      </c>
      <c r="Z32" s="19">
        <v>0</v>
      </c>
      <c r="AA32" s="19">
        <v>0</v>
      </c>
      <c r="AB32" s="19">
        <v>0</v>
      </c>
      <c r="AC32" s="19">
        <v>0</v>
      </c>
      <c r="AD32" s="19">
        <v>0</v>
      </c>
      <c r="AE32" s="19">
        <v>0</v>
      </c>
      <c r="AF32" s="19">
        <v>0</v>
      </c>
      <c r="AG32" s="19">
        <v>0</v>
      </c>
      <c r="AH32" s="19">
        <v>0</v>
      </c>
      <c r="AI32" s="19">
        <v>1</v>
      </c>
      <c r="AJ32" s="19">
        <v>0</v>
      </c>
      <c r="AK32" s="19">
        <v>0</v>
      </c>
      <c r="AL32" s="19">
        <v>0</v>
      </c>
      <c r="AM32" s="19">
        <v>0</v>
      </c>
      <c r="AN32" s="19">
        <v>0</v>
      </c>
      <c r="AO32" s="19">
        <v>0</v>
      </c>
      <c r="AP32" s="19">
        <v>0</v>
      </c>
      <c r="AQ32" s="19">
        <v>0</v>
      </c>
      <c r="AR32" s="19">
        <v>0</v>
      </c>
      <c r="AS32" s="19">
        <v>0</v>
      </c>
      <c r="AT32" s="19">
        <v>0</v>
      </c>
      <c r="AU32" s="19">
        <v>0</v>
      </c>
      <c r="AV32" s="19">
        <v>0</v>
      </c>
      <c r="AW32" s="19">
        <v>0</v>
      </c>
      <c r="AX32" s="19">
        <v>0</v>
      </c>
      <c r="AY32" s="19">
        <v>0</v>
      </c>
      <c r="AZ32" s="19">
        <v>0</v>
      </c>
      <c r="BA32" s="19">
        <v>0</v>
      </c>
      <c r="BB32" s="19">
        <v>0</v>
      </c>
      <c r="BC32" s="19">
        <v>0</v>
      </c>
      <c r="BD32" s="19">
        <v>0</v>
      </c>
      <c r="BE32" s="19">
        <v>0</v>
      </c>
      <c r="BF32" s="19">
        <v>0</v>
      </c>
      <c r="BG32" s="19">
        <v>0</v>
      </c>
      <c r="BH32" s="19">
        <v>0</v>
      </c>
      <c r="BI32" s="19">
        <v>0</v>
      </c>
      <c r="BJ32" s="19">
        <v>0</v>
      </c>
      <c r="BK32" s="19">
        <v>0</v>
      </c>
      <c r="BL32" s="19">
        <v>0</v>
      </c>
      <c r="BM32" s="22">
        <f t="shared" si="0"/>
        <v>1</v>
      </c>
    </row>
    <row r="33" spans="1:65" x14ac:dyDescent="0.15">
      <c r="A33" s="65" t="s">
        <v>2811</v>
      </c>
      <c r="B33" s="19" t="s">
        <v>2812</v>
      </c>
      <c r="C33" s="19">
        <v>0</v>
      </c>
      <c r="D33" s="19">
        <v>0</v>
      </c>
      <c r="E33" s="19">
        <v>0</v>
      </c>
      <c r="F33" s="19">
        <v>0</v>
      </c>
      <c r="G33" s="19">
        <v>0</v>
      </c>
      <c r="H33" s="19">
        <v>0</v>
      </c>
      <c r="I33" s="19">
        <v>0</v>
      </c>
      <c r="J33" s="19">
        <v>0</v>
      </c>
      <c r="K33" s="19">
        <v>0</v>
      </c>
      <c r="L33" s="19">
        <v>0</v>
      </c>
      <c r="M33" s="19">
        <v>0</v>
      </c>
      <c r="N33" s="19">
        <v>0</v>
      </c>
      <c r="O33" s="19">
        <v>0</v>
      </c>
      <c r="P33" s="19">
        <v>0</v>
      </c>
      <c r="Q33" s="19">
        <v>0</v>
      </c>
      <c r="R33" s="19">
        <v>0</v>
      </c>
      <c r="S33" s="19">
        <v>0</v>
      </c>
      <c r="T33" s="19">
        <v>0</v>
      </c>
      <c r="U33" s="19">
        <v>0</v>
      </c>
      <c r="V33" s="19">
        <v>0</v>
      </c>
      <c r="W33" s="19">
        <v>0</v>
      </c>
      <c r="X33" s="19">
        <v>0</v>
      </c>
      <c r="Y33" s="19">
        <v>0</v>
      </c>
      <c r="Z33" s="19">
        <v>0</v>
      </c>
      <c r="AA33" s="19">
        <v>0</v>
      </c>
      <c r="AB33" s="19">
        <v>0</v>
      </c>
      <c r="AC33" s="19">
        <v>0</v>
      </c>
      <c r="AD33" s="19">
        <v>0</v>
      </c>
      <c r="AE33" s="19">
        <v>0</v>
      </c>
      <c r="AF33" s="19">
        <v>0</v>
      </c>
      <c r="AG33" s="19">
        <v>0</v>
      </c>
      <c r="AH33" s="19">
        <v>0</v>
      </c>
      <c r="AI33" s="19">
        <v>1</v>
      </c>
      <c r="AJ33" s="19">
        <v>0</v>
      </c>
      <c r="AK33" s="19">
        <v>0</v>
      </c>
      <c r="AL33" s="19">
        <v>0</v>
      </c>
      <c r="AM33" s="19">
        <v>0</v>
      </c>
      <c r="AN33" s="19">
        <v>0</v>
      </c>
      <c r="AO33" s="19">
        <v>0</v>
      </c>
      <c r="AP33" s="19">
        <v>0</v>
      </c>
      <c r="AQ33" s="19">
        <v>0</v>
      </c>
      <c r="AR33" s="19">
        <v>0</v>
      </c>
      <c r="AS33" s="19">
        <v>0</v>
      </c>
      <c r="AT33" s="19">
        <v>0</v>
      </c>
      <c r="AU33" s="19">
        <v>1</v>
      </c>
      <c r="AV33" s="19">
        <v>0</v>
      </c>
      <c r="AW33" s="19">
        <v>1</v>
      </c>
      <c r="AX33" s="19">
        <v>0</v>
      </c>
      <c r="AY33" s="19">
        <v>0</v>
      </c>
      <c r="AZ33" s="19">
        <v>0</v>
      </c>
      <c r="BA33" s="19">
        <v>0</v>
      </c>
      <c r="BB33" s="19">
        <v>0</v>
      </c>
      <c r="BC33" s="19">
        <v>0</v>
      </c>
      <c r="BD33" s="19">
        <v>0</v>
      </c>
      <c r="BE33" s="19">
        <v>0</v>
      </c>
      <c r="BF33" s="19">
        <v>0</v>
      </c>
      <c r="BG33" s="19">
        <v>0</v>
      </c>
      <c r="BH33" s="19">
        <v>0</v>
      </c>
      <c r="BI33" s="19">
        <v>0</v>
      </c>
      <c r="BJ33" s="19">
        <v>0</v>
      </c>
      <c r="BK33" s="19">
        <v>0</v>
      </c>
      <c r="BL33" s="19">
        <v>0</v>
      </c>
      <c r="BM33" s="22">
        <f t="shared" si="0"/>
        <v>3</v>
      </c>
    </row>
    <row r="34" spans="1:65" x14ac:dyDescent="0.15">
      <c r="A34" s="65" t="s">
        <v>2813</v>
      </c>
      <c r="B34" s="19" t="s">
        <v>2814</v>
      </c>
      <c r="C34" s="19">
        <v>0</v>
      </c>
      <c r="D34" s="19">
        <v>0</v>
      </c>
      <c r="E34" s="19">
        <v>0</v>
      </c>
      <c r="F34" s="19">
        <v>0</v>
      </c>
      <c r="G34" s="19">
        <v>0</v>
      </c>
      <c r="H34" s="19">
        <v>0</v>
      </c>
      <c r="I34" s="19">
        <v>0</v>
      </c>
      <c r="J34" s="19">
        <v>0</v>
      </c>
      <c r="K34" s="19">
        <v>0</v>
      </c>
      <c r="L34" s="19">
        <v>0</v>
      </c>
      <c r="M34" s="19">
        <v>0</v>
      </c>
      <c r="N34" s="19">
        <v>0</v>
      </c>
      <c r="O34" s="19">
        <v>0</v>
      </c>
      <c r="P34" s="19">
        <v>0</v>
      </c>
      <c r="Q34" s="19">
        <v>0</v>
      </c>
      <c r="R34" s="19">
        <v>0</v>
      </c>
      <c r="S34" s="19">
        <v>0</v>
      </c>
      <c r="T34" s="19">
        <v>0</v>
      </c>
      <c r="U34" s="19">
        <v>0</v>
      </c>
      <c r="V34" s="19">
        <v>0</v>
      </c>
      <c r="W34" s="19">
        <v>0</v>
      </c>
      <c r="X34" s="19">
        <v>0</v>
      </c>
      <c r="Y34" s="19">
        <v>0</v>
      </c>
      <c r="Z34" s="19">
        <v>0</v>
      </c>
      <c r="AA34" s="19">
        <v>0</v>
      </c>
      <c r="AB34" s="19">
        <v>0</v>
      </c>
      <c r="AC34" s="19">
        <v>0</v>
      </c>
      <c r="AD34" s="19">
        <v>0</v>
      </c>
      <c r="AE34" s="19">
        <v>0</v>
      </c>
      <c r="AF34" s="19">
        <v>0</v>
      </c>
      <c r="AG34" s="19">
        <v>0</v>
      </c>
      <c r="AH34" s="19">
        <v>0</v>
      </c>
      <c r="AI34" s="19">
        <v>1</v>
      </c>
      <c r="AJ34" s="19">
        <v>0</v>
      </c>
      <c r="AK34" s="19">
        <v>0</v>
      </c>
      <c r="AL34" s="19">
        <v>0</v>
      </c>
      <c r="AM34" s="19">
        <v>0</v>
      </c>
      <c r="AN34" s="19">
        <v>0</v>
      </c>
      <c r="AO34" s="19">
        <v>0</v>
      </c>
      <c r="AP34" s="19">
        <v>0</v>
      </c>
      <c r="AQ34" s="19">
        <v>1</v>
      </c>
      <c r="AR34" s="19">
        <v>0</v>
      </c>
      <c r="AS34" s="19">
        <v>1</v>
      </c>
      <c r="AT34" s="19">
        <v>0</v>
      </c>
      <c r="AU34" s="19">
        <v>0</v>
      </c>
      <c r="AV34" s="19">
        <v>0</v>
      </c>
      <c r="AW34" s="19">
        <v>0</v>
      </c>
      <c r="AX34" s="19">
        <v>0</v>
      </c>
      <c r="AY34" s="19">
        <v>0</v>
      </c>
      <c r="AZ34" s="19">
        <v>0</v>
      </c>
      <c r="BA34" s="19">
        <v>0</v>
      </c>
      <c r="BB34" s="19">
        <v>0</v>
      </c>
      <c r="BC34" s="19">
        <v>0</v>
      </c>
      <c r="BD34" s="19">
        <v>0</v>
      </c>
      <c r="BE34" s="19">
        <v>0</v>
      </c>
      <c r="BF34" s="19">
        <v>0</v>
      </c>
      <c r="BG34" s="19">
        <v>0</v>
      </c>
      <c r="BH34" s="19">
        <v>0</v>
      </c>
      <c r="BI34" s="19">
        <v>0</v>
      </c>
      <c r="BJ34" s="19">
        <v>0</v>
      </c>
      <c r="BK34" s="19">
        <v>0</v>
      </c>
      <c r="BL34" s="19">
        <v>0</v>
      </c>
      <c r="BM34" s="22">
        <f t="shared" si="0"/>
        <v>3</v>
      </c>
    </row>
    <row r="35" spans="1:65" x14ac:dyDescent="0.15">
      <c r="A35" s="65" t="s">
        <v>2815</v>
      </c>
      <c r="B35" s="19" t="s">
        <v>2816</v>
      </c>
      <c r="C35" s="19">
        <v>0</v>
      </c>
      <c r="D35" s="19">
        <v>0</v>
      </c>
      <c r="E35" s="19">
        <v>0</v>
      </c>
      <c r="F35" s="19">
        <v>0</v>
      </c>
      <c r="G35" s="19">
        <v>0</v>
      </c>
      <c r="H35" s="19">
        <v>0</v>
      </c>
      <c r="I35" s="19">
        <v>0</v>
      </c>
      <c r="J35" s="19">
        <v>0</v>
      </c>
      <c r="K35" s="19">
        <v>0</v>
      </c>
      <c r="L35" s="19">
        <v>0</v>
      </c>
      <c r="M35" s="19">
        <v>0</v>
      </c>
      <c r="N35" s="19">
        <v>0</v>
      </c>
      <c r="O35" s="19">
        <v>0</v>
      </c>
      <c r="P35" s="19">
        <v>0</v>
      </c>
      <c r="Q35" s="19">
        <v>0</v>
      </c>
      <c r="R35" s="19">
        <v>0</v>
      </c>
      <c r="S35" s="19">
        <v>0</v>
      </c>
      <c r="T35" s="19">
        <v>0</v>
      </c>
      <c r="U35" s="19">
        <v>0</v>
      </c>
      <c r="V35" s="19">
        <v>0</v>
      </c>
      <c r="W35" s="19">
        <v>0</v>
      </c>
      <c r="X35" s="19">
        <v>0</v>
      </c>
      <c r="Y35" s="19">
        <v>0</v>
      </c>
      <c r="Z35" s="19">
        <v>0</v>
      </c>
      <c r="AA35" s="19">
        <v>0</v>
      </c>
      <c r="AB35" s="19">
        <v>0</v>
      </c>
      <c r="AC35" s="19">
        <v>0</v>
      </c>
      <c r="AD35" s="19">
        <v>0</v>
      </c>
      <c r="AE35" s="19">
        <v>0</v>
      </c>
      <c r="AF35" s="19">
        <v>0</v>
      </c>
      <c r="AG35" s="19">
        <v>0</v>
      </c>
      <c r="AH35" s="19">
        <v>0</v>
      </c>
      <c r="AI35" s="19">
        <v>0</v>
      </c>
      <c r="AJ35" s="19">
        <v>0</v>
      </c>
      <c r="AK35" s="19">
        <v>0</v>
      </c>
      <c r="AL35" s="19">
        <v>0</v>
      </c>
      <c r="AM35" s="19">
        <v>0</v>
      </c>
      <c r="AN35" s="19">
        <v>0</v>
      </c>
      <c r="AO35" s="19">
        <v>0</v>
      </c>
      <c r="AP35" s="19">
        <v>0</v>
      </c>
      <c r="AQ35" s="19">
        <v>0</v>
      </c>
      <c r="AR35" s="19">
        <v>0</v>
      </c>
      <c r="AS35" s="19">
        <v>1</v>
      </c>
      <c r="AT35" s="19">
        <v>0</v>
      </c>
      <c r="AU35" s="19">
        <v>0</v>
      </c>
      <c r="AV35" s="19">
        <v>0</v>
      </c>
      <c r="AW35" s="19">
        <v>0</v>
      </c>
      <c r="AX35" s="19">
        <v>0</v>
      </c>
      <c r="AY35" s="19">
        <v>0</v>
      </c>
      <c r="AZ35" s="19">
        <v>0</v>
      </c>
      <c r="BA35" s="19">
        <v>0</v>
      </c>
      <c r="BB35" s="19">
        <v>0</v>
      </c>
      <c r="BC35" s="19">
        <v>0</v>
      </c>
      <c r="BD35" s="19">
        <v>0</v>
      </c>
      <c r="BE35" s="19">
        <v>0</v>
      </c>
      <c r="BF35" s="19">
        <v>0</v>
      </c>
      <c r="BG35" s="19">
        <v>0</v>
      </c>
      <c r="BH35" s="19">
        <v>0</v>
      </c>
      <c r="BI35" s="19">
        <v>0</v>
      </c>
      <c r="BJ35" s="19">
        <v>0</v>
      </c>
      <c r="BK35" s="19">
        <v>0</v>
      </c>
      <c r="BL35" s="19">
        <v>0</v>
      </c>
      <c r="BM35" s="22">
        <f t="shared" si="0"/>
        <v>1</v>
      </c>
    </row>
    <row r="36" spans="1:65" x14ac:dyDescent="0.15">
      <c r="A36" s="19" t="s">
        <v>2817</v>
      </c>
      <c r="B36" s="19"/>
      <c r="C36" s="19">
        <v>0</v>
      </c>
      <c r="D36" s="19">
        <v>0</v>
      </c>
      <c r="E36" s="19">
        <v>0</v>
      </c>
      <c r="F36" s="19">
        <v>0</v>
      </c>
      <c r="G36" s="19">
        <v>0</v>
      </c>
      <c r="H36" s="19">
        <v>0</v>
      </c>
      <c r="I36" s="19">
        <v>0</v>
      </c>
      <c r="J36" s="19">
        <v>0</v>
      </c>
      <c r="K36" s="19">
        <v>0</v>
      </c>
      <c r="L36" s="19">
        <v>0</v>
      </c>
      <c r="M36" s="19">
        <v>0</v>
      </c>
      <c r="N36" s="19">
        <v>0</v>
      </c>
      <c r="O36" s="19">
        <v>0</v>
      </c>
      <c r="P36" s="19">
        <v>0</v>
      </c>
      <c r="Q36" s="19">
        <v>0</v>
      </c>
      <c r="R36" s="19">
        <v>0</v>
      </c>
      <c r="S36" s="19">
        <v>0</v>
      </c>
      <c r="T36" s="19">
        <v>0</v>
      </c>
      <c r="U36" s="19">
        <v>0</v>
      </c>
      <c r="V36" s="19">
        <v>0</v>
      </c>
      <c r="W36" s="19">
        <v>0</v>
      </c>
      <c r="X36" s="19">
        <v>0</v>
      </c>
      <c r="Y36" s="19">
        <v>0</v>
      </c>
      <c r="Z36" s="19">
        <v>0</v>
      </c>
      <c r="AA36" s="19">
        <v>0</v>
      </c>
      <c r="AB36" s="19">
        <v>0</v>
      </c>
      <c r="AC36" s="19">
        <v>0</v>
      </c>
      <c r="AD36" s="19">
        <v>0</v>
      </c>
      <c r="AE36" s="19">
        <v>0</v>
      </c>
      <c r="AF36" s="19">
        <v>0</v>
      </c>
      <c r="AG36" s="19">
        <v>0</v>
      </c>
      <c r="AH36" s="19">
        <v>0</v>
      </c>
      <c r="AI36" s="19">
        <v>0</v>
      </c>
      <c r="AJ36" s="19">
        <v>0</v>
      </c>
      <c r="AK36" s="19">
        <v>0</v>
      </c>
      <c r="AL36" s="19">
        <v>0</v>
      </c>
      <c r="AM36" s="19">
        <v>0</v>
      </c>
      <c r="AN36" s="19">
        <v>0</v>
      </c>
      <c r="AO36" s="19">
        <v>0</v>
      </c>
      <c r="AP36" s="19">
        <v>0</v>
      </c>
      <c r="AQ36" s="19">
        <v>0</v>
      </c>
      <c r="AR36" s="19">
        <v>0</v>
      </c>
      <c r="AS36" s="19">
        <v>1</v>
      </c>
      <c r="AT36" s="19">
        <v>0</v>
      </c>
      <c r="AU36" s="19">
        <v>1</v>
      </c>
      <c r="AV36" s="19">
        <v>0</v>
      </c>
      <c r="AW36" s="19">
        <v>0</v>
      </c>
      <c r="AX36" s="19">
        <v>0</v>
      </c>
      <c r="AY36" s="19">
        <v>0</v>
      </c>
      <c r="AZ36" s="19">
        <v>0</v>
      </c>
      <c r="BA36" s="19">
        <v>0</v>
      </c>
      <c r="BB36" s="19">
        <v>0</v>
      </c>
      <c r="BC36" s="19">
        <v>0</v>
      </c>
      <c r="BD36" s="19">
        <v>0</v>
      </c>
      <c r="BE36" s="19">
        <v>0</v>
      </c>
      <c r="BF36" s="19">
        <v>0</v>
      </c>
      <c r="BG36" s="19">
        <v>0</v>
      </c>
      <c r="BH36" s="19">
        <v>0</v>
      </c>
      <c r="BI36" s="19">
        <v>0</v>
      </c>
      <c r="BJ36" s="19">
        <v>0</v>
      </c>
      <c r="BK36" s="19">
        <v>0</v>
      </c>
      <c r="BL36" s="19">
        <v>0</v>
      </c>
      <c r="BM36" s="22">
        <f t="shared" si="0"/>
        <v>2</v>
      </c>
    </row>
    <row r="37" spans="1:65" x14ac:dyDescent="0.15">
      <c r="A37" s="65" t="s">
        <v>2818</v>
      </c>
      <c r="B37" s="19" t="s">
        <v>2819</v>
      </c>
      <c r="C37" s="19">
        <v>0</v>
      </c>
      <c r="D37" s="19">
        <v>0</v>
      </c>
      <c r="E37" s="19">
        <v>0</v>
      </c>
      <c r="F37" s="19">
        <v>0</v>
      </c>
      <c r="G37" s="19">
        <v>0</v>
      </c>
      <c r="H37" s="19">
        <v>0</v>
      </c>
      <c r="I37" s="19">
        <v>0</v>
      </c>
      <c r="J37" s="19">
        <v>0</v>
      </c>
      <c r="K37" s="19">
        <v>0</v>
      </c>
      <c r="L37" s="19">
        <v>0</v>
      </c>
      <c r="M37" s="19">
        <v>0</v>
      </c>
      <c r="N37" s="19">
        <v>0</v>
      </c>
      <c r="O37" s="19">
        <v>0</v>
      </c>
      <c r="P37" s="19">
        <v>0</v>
      </c>
      <c r="Q37" s="19">
        <v>0</v>
      </c>
      <c r="R37" s="19">
        <v>0</v>
      </c>
      <c r="S37" s="19">
        <v>0</v>
      </c>
      <c r="T37" s="19">
        <v>0</v>
      </c>
      <c r="U37" s="19">
        <v>0</v>
      </c>
      <c r="V37" s="19">
        <v>0</v>
      </c>
      <c r="W37" s="19">
        <v>0</v>
      </c>
      <c r="X37" s="19">
        <v>0</v>
      </c>
      <c r="Y37" s="19">
        <v>0</v>
      </c>
      <c r="Z37" s="19">
        <v>0</v>
      </c>
      <c r="AA37" s="19">
        <v>0</v>
      </c>
      <c r="AB37" s="19">
        <v>0</v>
      </c>
      <c r="AC37" s="19">
        <v>0</v>
      </c>
      <c r="AD37" s="19">
        <v>0</v>
      </c>
      <c r="AE37" s="19">
        <v>0</v>
      </c>
      <c r="AF37" s="19">
        <v>0</v>
      </c>
      <c r="AG37" s="19">
        <v>0</v>
      </c>
      <c r="AH37" s="19">
        <v>0</v>
      </c>
      <c r="AI37" s="19">
        <v>0</v>
      </c>
      <c r="AJ37" s="19">
        <v>0</v>
      </c>
      <c r="AK37" s="19">
        <v>0</v>
      </c>
      <c r="AL37" s="19">
        <v>0</v>
      </c>
      <c r="AM37" s="19">
        <v>0</v>
      </c>
      <c r="AN37" s="19">
        <v>0</v>
      </c>
      <c r="AO37" s="19">
        <v>0</v>
      </c>
      <c r="AP37" s="19">
        <v>0</v>
      </c>
      <c r="AQ37" s="19">
        <v>0</v>
      </c>
      <c r="AR37" s="19">
        <v>0</v>
      </c>
      <c r="AS37" s="19">
        <v>1</v>
      </c>
      <c r="AT37" s="19">
        <v>0</v>
      </c>
      <c r="AU37" s="19">
        <v>0</v>
      </c>
      <c r="AV37" s="19">
        <v>0</v>
      </c>
      <c r="AW37" s="19">
        <v>0</v>
      </c>
      <c r="AX37" s="19">
        <v>0</v>
      </c>
      <c r="AY37" s="19">
        <v>0</v>
      </c>
      <c r="AZ37" s="19">
        <v>0</v>
      </c>
      <c r="BA37" s="19">
        <v>0</v>
      </c>
      <c r="BB37" s="19">
        <v>0</v>
      </c>
      <c r="BC37" s="19">
        <v>0</v>
      </c>
      <c r="BD37" s="19">
        <v>0</v>
      </c>
      <c r="BE37" s="19">
        <v>0</v>
      </c>
      <c r="BF37" s="19">
        <v>0</v>
      </c>
      <c r="BG37" s="19">
        <v>0</v>
      </c>
      <c r="BH37" s="19">
        <v>0</v>
      </c>
      <c r="BI37" s="19">
        <v>0</v>
      </c>
      <c r="BJ37" s="19">
        <v>0</v>
      </c>
      <c r="BK37" s="19">
        <v>0</v>
      </c>
      <c r="BL37" s="19">
        <v>0</v>
      </c>
      <c r="BM37" s="22">
        <f t="shared" si="0"/>
        <v>1</v>
      </c>
    </row>
    <row r="38" spans="1:65" x14ac:dyDescent="0.15">
      <c r="A38" s="65" t="s">
        <v>2820</v>
      </c>
      <c r="B38" s="19" t="s">
        <v>2821</v>
      </c>
      <c r="C38" s="19">
        <v>0</v>
      </c>
      <c r="D38" s="19">
        <v>0</v>
      </c>
      <c r="E38" s="19">
        <v>0</v>
      </c>
      <c r="F38" s="19">
        <v>0</v>
      </c>
      <c r="G38" s="19">
        <v>0</v>
      </c>
      <c r="H38" s="19">
        <v>0</v>
      </c>
      <c r="I38" s="19">
        <v>0</v>
      </c>
      <c r="J38" s="19">
        <v>0</v>
      </c>
      <c r="K38" s="19">
        <v>0</v>
      </c>
      <c r="L38" s="19">
        <v>0</v>
      </c>
      <c r="M38" s="19">
        <v>0</v>
      </c>
      <c r="N38" s="19">
        <v>0</v>
      </c>
      <c r="O38" s="19">
        <v>0</v>
      </c>
      <c r="P38" s="19">
        <v>0</v>
      </c>
      <c r="Q38" s="19">
        <v>0</v>
      </c>
      <c r="R38" s="19">
        <v>0</v>
      </c>
      <c r="S38" s="19">
        <v>0</v>
      </c>
      <c r="T38" s="19">
        <v>0</v>
      </c>
      <c r="U38" s="19">
        <v>0</v>
      </c>
      <c r="V38" s="19">
        <v>0</v>
      </c>
      <c r="W38" s="19">
        <v>0</v>
      </c>
      <c r="X38" s="19">
        <v>0</v>
      </c>
      <c r="Y38" s="19">
        <v>0</v>
      </c>
      <c r="Z38" s="19">
        <v>0</v>
      </c>
      <c r="AA38" s="19">
        <v>0</v>
      </c>
      <c r="AB38" s="19">
        <v>0</v>
      </c>
      <c r="AC38" s="19">
        <v>0</v>
      </c>
      <c r="AD38" s="19">
        <v>0</v>
      </c>
      <c r="AE38" s="19">
        <v>0</v>
      </c>
      <c r="AF38" s="19">
        <v>0</v>
      </c>
      <c r="AG38" s="19">
        <v>0</v>
      </c>
      <c r="AH38" s="19">
        <v>0</v>
      </c>
      <c r="AI38" s="19">
        <v>0</v>
      </c>
      <c r="AJ38" s="19">
        <v>0</v>
      </c>
      <c r="AK38" s="19">
        <v>0</v>
      </c>
      <c r="AL38" s="19">
        <v>0</v>
      </c>
      <c r="AM38" s="19">
        <v>0</v>
      </c>
      <c r="AN38" s="19">
        <v>0</v>
      </c>
      <c r="AO38" s="19">
        <v>0</v>
      </c>
      <c r="AP38" s="19">
        <v>0</v>
      </c>
      <c r="AQ38" s="19">
        <v>0</v>
      </c>
      <c r="AR38" s="19">
        <v>0</v>
      </c>
      <c r="AS38" s="19">
        <v>1</v>
      </c>
      <c r="AT38" s="19">
        <v>0</v>
      </c>
      <c r="AU38" s="19">
        <v>0</v>
      </c>
      <c r="AV38" s="19">
        <v>0</v>
      </c>
      <c r="AW38" s="19">
        <v>0</v>
      </c>
      <c r="AX38" s="19">
        <v>0</v>
      </c>
      <c r="AY38" s="19">
        <v>0</v>
      </c>
      <c r="AZ38" s="19">
        <v>0</v>
      </c>
      <c r="BA38" s="19">
        <v>0</v>
      </c>
      <c r="BB38" s="19">
        <v>0</v>
      </c>
      <c r="BC38" s="19">
        <v>0</v>
      </c>
      <c r="BD38" s="19">
        <v>0</v>
      </c>
      <c r="BE38" s="19">
        <v>0</v>
      </c>
      <c r="BF38" s="19">
        <v>0</v>
      </c>
      <c r="BG38" s="19">
        <v>0</v>
      </c>
      <c r="BH38" s="19">
        <v>0</v>
      </c>
      <c r="BI38" s="19">
        <v>0</v>
      </c>
      <c r="BJ38" s="19">
        <v>0</v>
      </c>
      <c r="BK38" s="19">
        <v>0</v>
      </c>
      <c r="BL38" s="19">
        <v>0</v>
      </c>
      <c r="BM38" s="22">
        <f t="shared" si="0"/>
        <v>1</v>
      </c>
    </row>
    <row r="39" spans="1:65" x14ac:dyDescent="0.15">
      <c r="A39" s="19" t="s">
        <v>2822</v>
      </c>
      <c r="B39" s="19"/>
      <c r="C39" s="19">
        <v>0</v>
      </c>
      <c r="D39" s="19">
        <v>0</v>
      </c>
      <c r="E39" s="19">
        <v>0</v>
      </c>
      <c r="F39" s="19">
        <v>0</v>
      </c>
      <c r="G39" s="19">
        <v>0</v>
      </c>
      <c r="H39" s="19">
        <v>0</v>
      </c>
      <c r="I39" s="19">
        <v>0</v>
      </c>
      <c r="J39" s="19">
        <v>0</v>
      </c>
      <c r="K39" s="19">
        <v>0</v>
      </c>
      <c r="L39" s="19">
        <v>0</v>
      </c>
      <c r="M39" s="19">
        <v>0</v>
      </c>
      <c r="N39" s="19">
        <v>0</v>
      </c>
      <c r="O39" s="19">
        <v>0</v>
      </c>
      <c r="P39" s="19">
        <v>0</v>
      </c>
      <c r="Q39" s="19">
        <v>0</v>
      </c>
      <c r="R39" s="19">
        <v>0</v>
      </c>
      <c r="S39" s="19">
        <v>0</v>
      </c>
      <c r="T39" s="19">
        <v>0</v>
      </c>
      <c r="U39" s="19">
        <v>0</v>
      </c>
      <c r="V39" s="19">
        <v>0</v>
      </c>
      <c r="W39" s="19">
        <v>0</v>
      </c>
      <c r="X39" s="19">
        <v>0</v>
      </c>
      <c r="Y39" s="19">
        <v>0</v>
      </c>
      <c r="Z39" s="19">
        <v>0</v>
      </c>
      <c r="AA39" s="19">
        <v>0</v>
      </c>
      <c r="AB39" s="19">
        <v>0</v>
      </c>
      <c r="AC39" s="19">
        <v>0</v>
      </c>
      <c r="AD39" s="19">
        <v>0</v>
      </c>
      <c r="AE39" s="19">
        <v>0</v>
      </c>
      <c r="AF39" s="19">
        <v>0</v>
      </c>
      <c r="AG39" s="19">
        <v>0</v>
      </c>
      <c r="AH39" s="19">
        <v>0</v>
      </c>
      <c r="AI39" s="19">
        <v>0</v>
      </c>
      <c r="AJ39" s="19">
        <v>0</v>
      </c>
      <c r="AK39" s="19">
        <v>0</v>
      </c>
      <c r="AL39" s="19">
        <v>0</v>
      </c>
      <c r="AM39" s="19">
        <v>0</v>
      </c>
      <c r="AN39" s="19">
        <v>0</v>
      </c>
      <c r="AO39" s="19">
        <v>0</v>
      </c>
      <c r="AP39" s="19">
        <v>0</v>
      </c>
      <c r="AQ39" s="19">
        <v>0</v>
      </c>
      <c r="AR39" s="19">
        <v>0</v>
      </c>
      <c r="AS39" s="19">
        <v>1</v>
      </c>
      <c r="AT39" s="19">
        <v>0</v>
      </c>
      <c r="AU39" s="19">
        <v>1</v>
      </c>
      <c r="AV39" s="19">
        <v>0</v>
      </c>
      <c r="AW39" s="19">
        <v>0</v>
      </c>
      <c r="AX39" s="19">
        <v>0</v>
      </c>
      <c r="AY39" s="19">
        <v>0</v>
      </c>
      <c r="AZ39" s="19">
        <v>0</v>
      </c>
      <c r="BA39" s="19">
        <v>0</v>
      </c>
      <c r="BB39" s="19">
        <v>0</v>
      </c>
      <c r="BC39" s="19">
        <v>0</v>
      </c>
      <c r="BD39" s="19">
        <v>0</v>
      </c>
      <c r="BE39" s="19">
        <v>0</v>
      </c>
      <c r="BF39" s="19">
        <v>0</v>
      </c>
      <c r="BG39" s="19">
        <v>0</v>
      </c>
      <c r="BH39" s="19">
        <v>0</v>
      </c>
      <c r="BI39" s="19">
        <v>0</v>
      </c>
      <c r="BJ39" s="19">
        <v>0</v>
      </c>
      <c r="BK39" s="19">
        <v>0</v>
      </c>
      <c r="BL39" s="19">
        <v>0</v>
      </c>
      <c r="BM39" s="22">
        <f t="shared" si="0"/>
        <v>2</v>
      </c>
    </row>
    <row r="40" spans="1:65" x14ac:dyDescent="0.15">
      <c r="A40" s="65" t="s">
        <v>2823</v>
      </c>
      <c r="B40" s="19" t="s">
        <v>2824</v>
      </c>
      <c r="C40" s="19">
        <v>0</v>
      </c>
      <c r="D40" s="19">
        <v>0</v>
      </c>
      <c r="E40" s="19">
        <v>0</v>
      </c>
      <c r="F40" s="19">
        <v>0</v>
      </c>
      <c r="G40" s="19">
        <v>1</v>
      </c>
      <c r="H40" s="19">
        <v>0</v>
      </c>
      <c r="I40" s="19">
        <v>0</v>
      </c>
      <c r="J40" s="19">
        <v>0</v>
      </c>
      <c r="K40" s="19">
        <v>0</v>
      </c>
      <c r="L40" s="19">
        <v>0</v>
      </c>
      <c r="M40" s="19">
        <v>0</v>
      </c>
      <c r="N40" s="19">
        <v>0</v>
      </c>
      <c r="O40" s="19">
        <v>0</v>
      </c>
      <c r="P40" s="19">
        <v>0</v>
      </c>
      <c r="Q40" s="19">
        <v>0</v>
      </c>
      <c r="R40" s="19">
        <v>0</v>
      </c>
      <c r="S40" s="19">
        <v>0</v>
      </c>
      <c r="T40" s="19">
        <v>0</v>
      </c>
      <c r="U40" s="19">
        <v>0</v>
      </c>
      <c r="V40" s="19">
        <v>0</v>
      </c>
      <c r="W40" s="19">
        <v>0</v>
      </c>
      <c r="X40" s="19">
        <v>0</v>
      </c>
      <c r="Y40" s="19">
        <v>0</v>
      </c>
      <c r="Z40" s="19">
        <v>0</v>
      </c>
      <c r="AA40" s="19">
        <v>0</v>
      </c>
      <c r="AB40" s="19">
        <v>0</v>
      </c>
      <c r="AC40" s="19">
        <v>0</v>
      </c>
      <c r="AD40" s="19">
        <v>0</v>
      </c>
      <c r="AE40" s="19">
        <v>0</v>
      </c>
      <c r="AF40" s="19">
        <v>0</v>
      </c>
      <c r="AG40" s="19">
        <v>0</v>
      </c>
      <c r="AH40" s="19">
        <v>0</v>
      </c>
      <c r="AI40" s="19">
        <v>0</v>
      </c>
      <c r="AJ40" s="19">
        <v>0</v>
      </c>
      <c r="AK40" s="19">
        <v>0</v>
      </c>
      <c r="AL40" s="19">
        <v>0</v>
      </c>
      <c r="AM40" s="19">
        <v>0</v>
      </c>
      <c r="AN40" s="19">
        <v>0</v>
      </c>
      <c r="AO40" s="19">
        <v>0</v>
      </c>
      <c r="AP40" s="19">
        <v>0</v>
      </c>
      <c r="AQ40" s="19">
        <v>0</v>
      </c>
      <c r="AR40" s="19">
        <v>0</v>
      </c>
      <c r="AS40" s="19">
        <v>0</v>
      </c>
      <c r="AT40" s="19">
        <v>0</v>
      </c>
      <c r="AU40" s="19">
        <v>1</v>
      </c>
      <c r="AV40" s="19">
        <v>0</v>
      </c>
      <c r="AW40" s="19">
        <v>0</v>
      </c>
      <c r="AX40" s="19">
        <v>0</v>
      </c>
      <c r="AY40" s="19">
        <v>0</v>
      </c>
      <c r="AZ40" s="19">
        <v>0</v>
      </c>
      <c r="BA40" s="19">
        <v>0</v>
      </c>
      <c r="BB40" s="19">
        <v>0</v>
      </c>
      <c r="BC40" s="19">
        <v>0</v>
      </c>
      <c r="BD40" s="19">
        <v>0</v>
      </c>
      <c r="BE40" s="19">
        <v>0</v>
      </c>
      <c r="BF40" s="19">
        <v>0</v>
      </c>
      <c r="BG40" s="19">
        <v>0</v>
      </c>
      <c r="BH40" s="19">
        <v>0</v>
      </c>
      <c r="BI40" s="19">
        <v>0</v>
      </c>
      <c r="BJ40" s="19">
        <v>0</v>
      </c>
      <c r="BK40" s="19">
        <v>0</v>
      </c>
      <c r="BL40" s="19">
        <v>0</v>
      </c>
      <c r="BM40" s="22">
        <f t="shared" si="0"/>
        <v>2</v>
      </c>
    </row>
    <row r="41" spans="1:65" x14ac:dyDescent="0.15">
      <c r="A41" s="65" t="s">
        <v>2825</v>
      </c>
      <c r="B41" s="19" t="s">
        <v>2826</v>
      </c>
      <c r="C41" s="19">
        <v>0</v>
      </c>
      <c r="D41" s="19">
        <v>0</v>
      </c>
      <c r="E41" s="19">
        <v>0</v>
      </c>
      <c r="F41" s="19">
        <v>0</v>
      </c>
      <c r="G41" s="19">
        <v>1</v>
      </c>
      <c r="H41" s="19">
        <v>0</v>
      </c>
      <c r="I41" s="19">
        <v>0</v>
      </c>
      <c r="J41" s="19">
        <v>0</v>
      </c>
      <c r="K41" s="19">
        <v>0</v>
      </c>
      <c r="L41" s="19">
        <v>0</v>
      </c>
      <c r="M41" s="19">
        <v>0</v>
      </c>
      <c r="N41" s="19">
        <v>0</v>
      </c>
      <c r="O41" s="19">
        <v>0</v>
      </c>
      <c r="P41" s="19">
        <v>0</v>
      </c>
      <c r="Q41" s="19">
        <v>0</v>
      </c>
      <c r="R41" s="19">
        <v>0</v>
      </c>
      <c r="S41" s="19">
        <v>0</v>
      </c>
      <c r="T41" s="19">
        <v>0</v>
      </c>
      <c r="U41" s="19">
        <v>0</v>
      </c>
      <c r="V41" s="19">
        <v>0</v>
      </c>
      <c r="W41" s="19">
        <v>0</v>
      </c>
      <c r="X41" s="19">
        <v>0</v>
      </c>
      <c r="Y41" s="19">
        <v>0</v>
      </c>
      <c r="Z41" s="19">
        <v>0</v>
      </c>
      <c r="AA41" s="19">
        <v>0</v>
      </c>
      <c r="AB41" s="19">
        <v>0</v>
      </c>
      <c r="AC41" s="19">
        <v>0</v>
      </c>
      <c r="AD41" s="19">
        <v>0</v>
      </c>
      <c r="AE41" s="19">
        <v>0</v>
      </c>
      <c r="AF41" s="19">
        <v>0</v>
      </c>
      <c r="AG41" s="19">
        <v>0</v>
      </c>
      <c r="AH41" s="19">
        <v>0</v>
      </c>
      <c r="AI41" s="19">
        <v>0</v>
      </c>
      <c r="AJ41" s="19">
        <v>0</v>
      </c>
      <c r="AK41" s="19">
        <v>0</v>
      </c>
      <c r="AL41" s="19">
        <v>0</v>
      </c>
      <c r="AM41" s="19">
        <v>0</v>
      </c>
      <c r="AN41" s="19">
        <v>0</v>
      </c>
      <c r="AO41" s="19">
        <v>0</v>
      </c>
      <c r="AP41" s="19">
        <v>0</v>
      </c>
      <c r="AQ41" s="19">
        <v>0</v>
      </c>
      <c r="AR41" s="19">
        <v>0</v>
      </c>
      <c r="AS41" s="19">
        <v>0</v>
      </c>
      <c r="AT41" s="19">
        <v>0</v>
      </c>
      <c r="AU41" s="19">
        <v>0</v>
      </c>
      <c r="AV41" s="19">
        <v>0</v>
      </c>
      <c r="AW41" s="19">
        <v>0</v>
      </c>
      <c r="AX41" s="19">
        <v>0</v>
      </c>
      <c r="AY41" s="19">
        <v>0</v>
      </c>
      <c r="AZ41" s="19">
        <v>0</v>
      </c>
      <c r="BA41" s="19">
        <v>0</v>
      </c>
      <c r="BB41" s="19">
        <v>0</v>
      </c>
      <c r="BC41" s="19">
        <v>0</v>
      </c>
      <c r="BD41" s="19">
        <v>0</v>
      </c>
      <c r="BE41" s="19">
        <v>0</v>
      </c>
      <c r="BF41" s="19">
        <v>0</v>
      </c>
      <c r="BG41" s="19">
        <v>0</v>
      </c>
      <c r="BH41" s="19">
        <v>0</v>
      </c>
      <c r="BI41" s="19">
        <v>0</v>
      </c>
      <c r="BJ41" s="19">
        <v>0</v>
      </c>
      <c r="BK41" s="19">
        <v>0</v>
      </c>
      <c r="BL41" s="19">
        <v>0</v>
      </c>
      <c r="BM41" s="22">
        <f t="shared" si="0"/>
        <v>1</v>
      </c>
    </row>
    <row r="42" spans="1:65" x14ac:dyDescent="0.15">
      <c r="A42" s="65" t="s">
        <v>2827</v>
      </c>
      <c r="B42" s="19" t="s">
        <v>2828</v>
      </c>
      <c r="C42" s="19">
        <v>0</v>
      </c>
      <c r="D42" s="19">
        <v>0</v>
      </c>
      <c r="E42" s="19">
        <v>0</v>
      </c>
      <c r="F42" s="19">
        <v>0</v>
      </c>
      <c r="G42" s="19">
        <v>1</v>
      </c>
      <c r="H42" s="19">
        <v>0</v>
      </c>
      <c r="I42" s="19">
        <v>0</v>
      </c>
      <c r="J42" s="19">
        <v>0</v>
      </c>
      <c r="K42" s="19">
        <v>0</v>
      </c>
      <c r="L42" s="19">
        <v>0</v>
      </c>
      <c r="M42" s="19">
        <v>0</v>
      </c>
      <c r="N42" s="19">
        <v>0</v>
      </c>
      <c r="O42" s="19">
        <v>0</v>
      </c>
      <c r="P42" s="19">
        <v>0</v>
      </c>
      <c r="Q42" s="19">
        <v>0</v>
      </c>
      <c r="R42" s="19">
        <v>0</v>
      </c>
      <c r="S42" s="19">
        <v>0</v>
      </c>
      <c r="T42" s="19">
        <v>0</v>
      </c>
      <c r="U42" s="19">
        <v>0</v>
      </c>
      <c r="V42" s="19">
        <v>0</v>
      </c>
      <c r="W42" s="19">
        <v>0</v>
      </c>
      <c r="X42" s="19">
        <v>0</v>
      </c>
      <c r="Y42" s="19">
        <v>0</v>
      </c>
      <c r="Z42" s="19">
        <v>0</v>
      </c>
      <c r="AA42" s="19">
        <v>0</v>
      </c>
      <c r="AB42" s="19">
        <v>0</v>
      </c>
      <c r="AC42" s="19">
        <v>0</v>
      </c>
      <c r="AD42" s="19">
        <v>0</v>
      </c>
      <c r="AE42" s="19">
        <v>0</v>
      </c>
      <c r="AF42" s="19">
        <v>0</v>
      </c>
      <c r="AG42" s="19">
        <v>0</v>
      </c>
      <c r="AH42" s="19">
        <v>0</v>
      </c>
      <c r="AI42" s="19">
        <v>0</v>
      </c>
      <c r="AJ42" s="19">
        <v>0</v>
      </c>
      <c r="AK42" s="19">
        <v>0</v>
      </c>
      <c r="AL42" s="19">
        <v>0</v>
      </c>
      <c r="AM42" s="19">
        <v>0</v>
      </c>
      <c r="AN42" s="19">
        <v>0</v>
      </c>
      <c r="AO42" s="19">
        <v>0</v>
      </c>
      <c r="AP42" s="19">
        <v>0</v>
      </c>
      <c r="AQ42" s="19">
        <v>0</v>
      </c>
      <c r="AR42" s="19">
        <v>0</v>
      </c>
      <c r="AS42" s="19">
        <v>0</v>
      </c>
      <c r="AT42" s="19">
        <v>0</v>
      </c>
      <c r="AU42" s="19">
        <v>0</v>
      </c>
      <c r="AV42" s="19">
        <v>0</v>
      </c>
      <c r="AW42" s="19">
        <v>0</v>
      </c>
      <c r="AX42" s="19">
        <v>0</v>
      </c>
      <c r="AY42" s="19">
        <v>0</v>
      </c>
      <c r="AZ42" s="19">
        <v>0</v>
      </c>
      <c r="BA42" s="19">
        <v>0</v>
      </c>
      <c r="BB42" s="19">
        <v>0</v>
      </c>
      <c r="BC42" s="19">
        <v>0</v>
      </c>
      <c r="BD42" s="19">
        <v>0</v>
      </c>
      <c r="BE42" s="19">
        <v>0</v>
      </c>
      <c r="BF42" s="19">
        <v>0</v>
      </c>
      <c r="BG42" s="19">
        <v>0</v>
      </c>
      <c r="BH42" s="19">
        <v>0</v>
      </c>
      <c r="BI42" s="19">
        <v>0</v>
      </c>
      <c r="BJ42" s="19">
        <v>0</v>
      </c>
      <c r="BK42" s="19">
        <v>0</v>
      </c>
      <c r="BL42" s="19">
        <v>0</v>
      </c>
      <c r="BM42" s="22">
        <f t="shared" si="0"/>
        <v>1</v>
      </c>
    </row>
    <row r="43" spans="1:65" x14ac:dyDescent="0.15">
      <c r="A43" s="65" t="s">
        <v>2829</v>
      </c>
      <c r="B43" s="19" t="s">
        <v>2830</v>
      </c>
      <c r="C43" s="19">
        <v>0</v>
      </c>
      <c r="D43" s="19">
        <v>0</v>
      </c>
      <c r="E43" s="19">
        <v>0</v>
      </c>
      <c r="F43" s="19">
        <v>0</v>
      </c>
      <c r="G43" s="19">
        <v>1</v>
      </c>
      <c r="H43" s="19">
        <v>0</v>
      </c>
      <c r="I43" s="19">
        <v>0</v>
      </c>
      <c r="J43" s="19">
        <v>0</v>
      </c>
      <c r="K43" s="19">
        <v>0</v>
      </c>
      <c r="L43" s="19">
        <v>0</v>
      </c>
      <c r="M43" s="19">
        <v>0</v>
      </c>
      <c r="N43" s="19">
        <v>0</v>
      </c>
      <c r="O43" s="19">
        <v>0</v>
      </c>
      <c r="P43" s="19">
        <v>0</v>
      </c>
      <c r="Q43" s="19">
        <v>0</v>
      </c>
      <c r="R43" s="19">
        <v>0</v>
      </c>
      <c r="S43" s="19">
        <v>0</v>
      </c>
      <c r="T43" s="19">
        <v>0</v>
      </c>
      <c r="U43" s="19">
        <v>0</v>
      </c>
      <c r="V43" s="19">
        <v>0</v>
      </c>
      <c r="W43" s="19">
        <v>0</v>
      </c>
      <c r="X43" s="19">
        <v>0</v>
      </c>
      <c r="Y43" s="19">
        <v>0</v>
      </c>
      <c r="Z43" s="19">
        <v>0</v>
      </c>
      <c r="AA43" s="19">
        <v>0</v>
      </c>
      <c r="AB43" s="19">
        <v>0</v>
      </c>
      <c r="AC43" s="19">
        <v>0</v>
      </c>
      <c r="AD43" s="19">
        <v>0</v>
      </c>
      <c r="AE43" s="19">
        <v>0</v>
      </c>
      <c r="AF43" s="19">
        <v>0</v>
      </c>
      <c r="AG43" s="19">
        <v>0</v>
      </c>
      <c r="AH43" s="19">
        <v>0</v>
      </c>
      <c r="AI43" s="19">
        <v>0</v>
      </c>
      <c r="AJ43" s="19">
        <v>0</v>
      </c>
      <c r="AK43" s="19">
        <v>0</v>
      </c>
      <c r="AL43" s="19">
        <v>0</v>
      </c>
      <c r="AM43" s="19">
        <v>0</v>
      </c>
      <c r="AN43" s="19">
        <v>0</v>
      </c>
      <c r="AO43" s="19">
        <v>0</v>
      </c>
      <c r="AP43" s="19">
        <v>0</v>
      </c>
      <c r="AQ43" s="19">
        <v>0</v>
      </c>
      <c r="AR43" s="19">
        <v>0</v>
      </c>
      <c r="AS43" s="19">
        <v>0</v>
      </c>
      <c r="AT43" s="19">
        <v>0</v>
      </c>
      <c r="AU43" s="19">
        <v>0</v>
      </c>
      <c r="AV43" s="19">
        <v>0</v>
      </c>
      <c r="AW43" s="19">
        <v>0</v>
      </c>
      <c r="AX43" s="19">
        <v>0</v>
      </c>
      <c r="AY43" s="19">
        <v>0</v>
      </c>
      <c r="AZ43" s="19">
        <v>0</v>
      </c>
      <c r="BA43" s="19">
        <v>0</v>
      </c>
      <c r="BB43" s="19">
        <v>0</v>
      </c>
      <c r="BC43" s="19">
        <v>0</v>
      </c>
      <c r="BD43" s="19">
        <v>0</v>
      </c>
      <c r="BE43" s="19">
        <v>0</v>
      </c>
      <c r="BF43" s="19">
        <v>0</v>
      </c>
      <c r="BG43" s="19">
        <v>0</v>
      </c>
      <c r="BH43" s="19">
        <v>0</v>
      </c>
      <c r="BI43" s="19">
        <v>0</v>
      </c>
      <c r="BJ43" s="19">
        <v>0</v>
      </c>
      <c r="BK43" s="19">
        <v>0</v>
      </c>
      <c r="BL43" s="19">
        <v>0</v>
      </c>
      <c r="BM43" s="22">
        <f t="shared" si="0"/>
        <v>1</v>
      </c>
    </row>
    <row r="44" spans="1:65" x14ac:dyDescent="0.15">
      <c r="A44" s="65" t="s">
        <v>2831</v>
      </c>
      <c r="B44" s="19" t="s">
        <v>2832</v>
      </c>
      <c r="C44" s="19">
        <v>0</v>
      </c>
      <c r="D44" s="19">
        <v>0</v>
      </c>
      <c r="E44" s="19">
        <v>0</v>
      </c>
      <c r="F44" s="19">
        <v>0</v>
      </c>
      <c r="G44" s="19">
        <v>1</v>
      </c>
      <c r="H44" s="19">
        <v>0</v>
      </c>
      <c r="I44" s="19">
        <v>0</v>
      </c>
      <c r="J44" s="19">
        <v>0</v>
      </c>
      <c r="K44" s="19">
        <v>0</v>
      </c>
      <c r="L44" s="19">
        <v>0</v>
      </c>
      <c r="M44" s="19">
        <v>0</v>
      </c>
      <c r="N44" s="19">
        <v>0</v>
      </c>
      <c r="O44" s="19">
        <v>0</v>
      </c>
      <c r="P44" s="19">
        <v>0</v>
      </c>
      <c r="Q44" s="19">
        <v>0</v>
      </c>
      <c r="R44" s="19">
        <v>0</v>
      </c>
      <c r="S44" s="19">
        <v>0</v>
      </c>
      <c r="T44" s="19">
        <v>0</v>
      </c>
      <c r="U44" s="19">
        <v>0</v>
      </c>
      <c r="V44" s="19">
        <v>0</v>
      </c>
      <c r="W44" s="19">
        <v>0</v>
      </c>
      <c r="X44" s="19">
        <v>0</v>
      </c>
      <c r="Y44" s="19">
        <v>0</v>
      </c>
      <c r="Z44" s="19">
        <v>0</v>
      </c>
      <c r="AA44" s="19">
        <v>0</v>
      </c>
      <c r="AB44" s="19">
        <v>0</v>
      </c>
      <c r="AC44" s="19">
        <v>0</v>
      </c>
      <c r="AD44" s="19">
        <v>0</v>
      </c>
      <c r="AE44" s="19">
        <v>0</v>
      </c>
      <c r="AF44" s="19">
        <v>0</v>
      </c>
      <c r="AG44" s="19">
        <v>0</v>
      </c>
      <c r="AH44" s="19">
        <v>0</v>
      </c>
      <c r="AI44" s="19">
        <v>0</v>
      </c>
      <c r="AJ44" s="19">
        <v>0</v>
      </c>
      <c r="AK44" s="19">
        <v>0</v>
      </c>
      <c r="AL44" s="19">
        <v>0</v>
      </c>
      <c r="AM44" s="19">
        <v>0</v>
      </c>
      <c r="AN44" s="19">
        <v>0</v>
      </c>
      <c r="AO44" s="19">
        <v>0</v>
      </c>
      <c r="AP44" s="19">
        <v>0</v>
      </c>
      <c r="AQ44" s="19">
        <v>0</v>
      </c>
      <c r="AR44" s="19">
        <v>0</v>
      </c>
      <c r="AS44" s="19">
        <v>0</v>
      </c>
      <c r="AT44" s="19">
        <v>0</v>
      </c>
      <c r="AU44" s="19">
        <v>0</v>
      </c>
      <c r="AV44" s="19">
        <v>0</v>
      </c>
      <c r="AW44" s="19">
        <v>0</v>
      </c>
      <c r="AX44" s="19">
        <v>0</v>
      </c>
      <c r="AY44" s="19">
        <v>0</v>
      </c>
      <c r="AZ44" s="19">
        <v>0</v>
      </c>
      <c r="BA44" s="19">
        <v>0</v>
      </c>
      <c r="BB44" s="19">
        <v>0</v>
      </c>
      <c r="BC44" s="19">
        <v>0</v>
      </c>
      <c r="BD44" s="19">
        <v>0</v>
      </c>
      <c r="BE44" s="19">
        <v>0</v>
      </c>
      <c r="BF44" s="19">
        <v>0</v>
      </c>
      <c r="BG44" s="19">
        <v>0</v>
      </c>
      <c r="BH44" s="19">
        <v>0</v>
      </c>
      <c r="BI44" s="19">
        <v>0</v>
      </c>
      <c r="BJ44" s="19">
        <v>0</v>
      </c>
      <c r="BK44" s="19">
        <v>0</v>
      </c>
      <c r="BL44" s="19">
        <v>0</v>
      </c>
      <c r="BM44" s="22">
        <f t="shared" si="0"/>
        <v>1</v>
      </c>
    </row>
    <row r="45" spans="1:65" x14ac:dyDescent="0.15">
      <c r="A45" s="65" t="s">
        <v>2833</v>
      </c>
      <c r="B45" s="19" t="s">
        <v>2834</v>
      </c>
      <c r="C45" s="19">
        <v>0</v>
      </c>
      <c r="D45" s="19">
        <v>0</v>
      </c>
      <c r="E45" s="19">
        <v>0</v>
      </c>
      <c r="F45" s="19">
        <v>0</v>
      </c>
      <c r="G45" s="19">
        <v>1</v>
      </c>
      <c r="H45" s="19">
        <v>0</v>
      </c>
      <c r="I45" s="19">
        <v>0</v>
      </c>
      <c r="J45" s="19">
        <v>0</v>
      </c>
      <c r="K45" s="19">
        <v>0</v>
      </c>
      <c r="L45" s="19">
        <v>0</v>
      </c>
      <c r="M45" s="19">
        <v>0</v>
      </c>
      <c r="N45" s="19">
        <v>0</v>
      </c>
      <c r="O45" s="19">
        <v>0</v>
      </c>
      <c r="P45" s="19">
        <v>0</v>
      </c>
      <c r="Q45" s="19">
        <v>0</v>
      </c>
      <c r="R45" s="19">
        <v>0</v>
      </c>
      <c r="S45" s="19">
        <v>0</v>
      </c>
      <c r="T45" s="19">
        <v>0</v>
      </c>
      <c r="U45" s="19">
        <v>0</v>
      </c>
      <c r="V45" s="19">
        <v>0</v>
      </c>
      <c r="W45" s="19">
        <v>0</v>
      </c>
      <c r="X45" s="19">
        <v>0</v>
      </c>
      <c r="Y45" s="19">
        <v>0</v>
      </c>
      <c r="Z45" s="19">
        <v>0</v>
      </c>
      <c r="AA45" s="19">
        <v>0</v>
      </c>
      <c r="AB45" s="19">
        <v>0</v>
      </c>
      <c r="AC45" s="19">
        <v>0</v>
      </c>
      <c r="AD45" s="19">
        <v>0</v>
      </c>
      <c r="AE45" s="19">
        <v>0</v>
      </c>
      <c r="AF45" s="19">
        <v>0</v>
      </c>
      <c r="AG45" s="19">
        <v>0</v>
      </c>
      <c r="AH45" s="19">
        <v>0</v>
      </c>
      <c r="AI45" s="19">
        <v>0</v>
      </c>
      <c r="AJ45" s="19">
        <v>0</v>
      </c>
      <c r="AK45" s="19">
        <v>0</v>
      </c>
      <c r="AL45" s="19">
        <v>0</v>
      </c>
      <c r="AM45" s="19">
        <v>0</v>
      </c>
      <c r="AN45" s="19">
        <v>0</v>
      </c>
      <c r="AO45" s="19">
        <v>0</v>
      </c>
      <c r="AP45" s="19">
        <v>0</v>
      </c>
      <c r="AQ45" s="19">
        <v>0</v>
      </c>
      <c r="AR45" s="19">
        <v>0</v>
      </c>
      <c r="AS45" s="19">
        <v>0</v>
      </c>
      <c r="AT45" s="19">
        <v>0</v>
      </c>
      <c r="AU45" s="19">
        <v>0</v>
      </c>
      <c r="AV45" s="19">
        <v>0</v>
      </c>
      <c r="AW45" s="19">
        <v>0</v>
      </c>
      <c r="AX45" s="19">
        <v>0</v>
      </c>
      <c r="AY45" s="19">
        <v>0</v>
      </c>
      <c r="AZ45" s="19">
        <v>0</v>
      </c>
      <c r="BA45" s="19">
        <v>0</v>
      </c>
      <c r="BB45" s="19">
        <v>0</v>
      </c>
      <c r="BC45" s="19">
        <v>0</v>
      </c>
      <c r="BD45" s="19">
        <v>0</v>
      </c>
      <c r="BE45" s="19">
        <v>0</v>
      </c>
      <c r="BF45" s="19">
        <v>0</v>
      </c>
      <c r="BG45" s="19">
        <v>0</v>
      </c>
      <c r="BH45" s="19">
        <v>0</v>
      </c>
      <c r="BI45" s="19">
        <v>0</v>
      </c>
      <c r="BJ45" s="19">
        <v>0</v>
      </c>
      <c r="BK45" s="19">
        <v>0</v>
      </c>
      <c r="BL45" s="19">
        <v>0</v>
      </c>
      <c r="BM45" s="22">
        <f t="shared" si="0"/>
        <v>1</v>
      </c>
    </row>
    <row r="46" spans="1:65" x14ac:dyDescent="0.15">
      <c r="A46" s="22" t="s">
        <v>2749</v>
      </c>
      <c r="B46" s="22"/>
      <c r="C46" s="22">
        <f t="shared" ref="C46:BM46" si="1">SUM(C2:C45)</f>
        <v>6</v>
      </c>
      <c r="D46" s="22">
        <f t="shared" si="1"/>
        <v>2</v>
      </c>
      <c r="E46" s="22">
        <f t="shared" si="1"/>
        <v>9</v>
      </c>
      <c r="F46" s="22">
        <f t="shared" si="1"/>
        <v>4</v>
      </c>
      <c r="G46" s="22">
        <f t="shared" si="1"/>
        <v>22</v>
      </c>
      <c r="H46" s="22">
        <f t="shared" si="1"/>
        <v>5</v>
      </c>
      <c r="I46" s="22">
        <f t="shared" si="1"/>
        <v>4</v>
      </c>
      <c r="J46" s="22">
        <f t="shared" si="1"/>
        <v>5</v>
      </c>
      <c r="K46" s="22">
        <f t="shared" si="1"/>
        <v>1</v>
      </c>
      <c r="L46" s="22">
        <f t="shared" si="1"/>
        <v>4</v>
      </c>
      <c r="M46" s="22">
        <f t="shared" si="1"/>
        <v>25</v>
      </c>
      <c r="N46" s="22">
        <f t="shared" si="1"/>
        <v>1</v>
      </c>
      <c r="O46" s="22">
        <f t="shared" si="1"/>
        <v>1</v>
      </c>
      <c r="P46" s="22">
        <f t="shared" si="1"/>
        <v>4</v>
      </c>
      <c r="Q46" s="22">
        <f t="shared" si="1"/>
        <v>1</v>
      </c>
      <c r="R46" s="22">
        <f t="shared" si="1"/>
        <v>3</v>
      </c>
      <c r="S46" s="22">
        <f t="shared" si="1"/>
        <v>11</v>
      </c>
      <c r="T46" s="22">
        <f t="shared" si="1"/>
        <v>1</v>
      </c>
      <c r="U46" s="22">
        <f t="shared" si="1"/>
        <v>5</v>
      </c>
      <c r="V46" s="22">
        <f t="shared" si="1"/>
        <v>2</v>
      </c>
      <c r="W46" s="22">
        <f t="shared" si="1"/>
        <v>3</v>
      </c>
      <c r="X46" s="22">
        <f t="shared" si="1"/>
        <v>9</v>
      </c>
      <c r="Y46" s="22">
        <f t="shared" si="1"/>
        <v>2</v>
      </c>
      <c r="Z46" s="22">
        <f t="shared" si="1"/>
        <v>4</v>
      </c>
      <c r="AA46" s="22">
        <f t="shared" si="1"/>
        <v>5</v>
      </c>
      <c r="AB46" s="22">
        <f t="shared" si="1"/>
        <v>6</v>
      </c>
      <c r="AC46" s="22">
        <f t="shared" si="1"/>
        <v>5</v>
      </c>
      <c r="AD46" s="22">
        <f t="shared" si="1"/>
        <v>1</v>
      </c>
      <c r="AE46" s="22">
        <f t="shared" si="1"/>
        <v>6</v>
      </c>
      <c r="AF46" s="22">
        <f t="shared" si="1"/>
        <v>2</v>
      </c>
      <c r="AG46" s="22">
        <f t="shared" si="1"/>
        <v>3</v>
      </c>
      <c r="AH46" s="22">
        <f t="shared" si="1"/>
        <v>6</v>
      </c>
      <c r="AI46" s="22">
        <f t="shared" si="1"/>
        <v>20</v>
      </c>
      <c r="AJ46" s="22">
        <f t="shared" si="1"/>
        <v>1</v>
      </c>
      <c r="AK46" s="22">
        <f t="shared" si="1"/>
        <v>2</v>
      </c>
      <c r="AL46" s="22">
        <f t="shared" si="1"/>
        <v>5</v>
      </c>
      <c r="AM46" s="22">
        <f t="shared" si="1"/>
        <v>2</v>
      </c>
      <c r="AN46" s="22">
        <f t="shared" si="1"/>
        <v>5</v>
      </c>
      <c r="AO46" s="22">
        <f t="shared" si="1"/>
        <v>4</v>
      </c>
      <c r="AP46" s="22">
        <f t="shared" si="1"/>
        <v>3</v>
      </c>
      <c r="AQ46" s="22">
        <f t="shared" si="1"/>
        <v>3</v>
      </c>
      <c r="AR46" s="22">
        <f t="shared" si="1"/>
        <v>6</v>
      </c>
      <c r="AS46" s="22">
        <f t="shared" si="1"/>
        <v>15</v>
      </c>
      <c r="AT46" s="22">
        <f t="shared" si="1"/>
        <v>4</v>
      </c>
      <c r="AU46" s="22">
        <f t="shared" si="1"/>
        <v>15</v>
      </c>
      <c r="AV46" s="22">
        <f t="shared" si="1"/>
        <v>3</v>
      </c>
      <c r="AW46" s="22">
        <f t="shared" si="1"/>
        <v>6</v>
      </c>
      <c r="AX46" s="22">
        <f t="shared" si="1"/>
        <v>3</v>
      </c>
      <c r="AY46" s="22">
        <f t="shared" si="1"/>
        <v>3</v>
      </c>
      <c r="AZ46" s="22">
        <f t="shared" si="1"/>
        <v>7</v>
      </c>
      <c r="BA46" s="22">
        <f t="shared" si="1"/>
        <v>3</v>
      </c>
      <c r="BB46" s="22">
        <f t="shared" si="1"/>
        <v>4</v>
      </c>
      <c r="BC46" s="22">
        <f t="shared" si="1"/>
        <v>5</v>
      </c>
      <c r="BD46" s="22">
        <f t="shared" si="1"/>
        <v>4</v>
      </c>
      <c r="BE46" s="22">
        <f t="shared" si="1"/>
        <v>3</v>
      </c>
      <c r="BF46" s="22">
        <f t="shared" si="1"/>
        <v>1</v>
      </c>
      <c r="BG46" s="22">
        <f t="shared" si="1"/>
        <v>1</v>
      </c>
      <c r="BH46" s="22">
        <f t="shared" si="1"/>
        <v>3</v>
      </c>
      <c r="BI46" s="22">
        <f t="shared" si="1"/>
        <v>7</v>
      </c>
      <c r="BJ46" s="22">
        <f t="shared" si="1"/>
        <v>4</v>
      </c>
      <c r="BK46" s="22">
        <f t="shared" si="1"/>
        <v>1</v>
      </c>
      <c r="BL46" s="22">
        <f t="shared" si="1"/>
        <v>4</v>
      </c>
      <c r="BM46" s="22">
        <f t="shared" si="1"/>
        <v>315</v>
      </c>
    </row>
    <row r="47" spans="1:65" x14ac:dyDescent="0.15">
      <c r="A47" s="4"/>
      <c r="B47" s="1" t="s">
        <v>460</v>
      </c>
      <c r="C47" s="4" t="s">
        <v>2835</v>
      </c>
      <c r="D47" s="4" t="s">
        <v>2836</v>
      </c>
      <c r="E47" s="4" t="s">
        <v>2492</v>
      </c>
      <c r="F47" s="4" t="s">
        <v>2588</v>
      </c>
      <c r="G47" s="4" t="s">
        <v>2837</v>
      </c>
      <c r="H47" s="4" t="s">
        <v>2838</v>
      </c>
      <c r="I47" s="4" t="s">
        <v>2839</v>
      </c>
      <c r="J47" s="4" t="s">
        <v>2840</v>
      </c>
      <c r="K47" s="4" t="s">
        <v>2841</v>
      </c>
      <c r="L47" s="4" t="s">
        <v>2842</v>
      </c>
      <c r="M47" s="4" t="s">
        <v>2843</v>
      </c>
      <c r="N47" s="4" t="s">
        <v>2841</v>
      </c>
      <c r="O47" s="4" t="s">
        <v>983</v>
      </c>
      <c r="P47" s="4" t="s">
        <v>2844</v>
      </c>
      <c r="Q47" s="4" t="s">
        <v>756</v>
      </c>
      <c r="R47" s="4" t="s">
        <v>2845</v>
      </c>
      <c r="S47" s="4" t="s">
        <v>2846</v>
      </c>
      <c r="T47" s="4" t="s">
        <v>29</v>
      </c>
      <c r="U47" s="4" t="s">
        <v>2847</v>
      </c>
      <c r="V47" s="4" t="s">
        <v>2848</v>
      </c>
      <c r="W47" s="4" t="s">
        <v>2849</v>
      </c>
      <c r="X47" s="4" t="s">
        <v>2850</v>
      </c>
      <c r="Y47" s="4" t="s">
        <v>2851</v>
      </c>
      <c r="Z47" s="4" t="s">
        <v>2852</v>
      </c>
      <c r="AA47" s="4" t="s">
        <v>2520</v>
      </c>
      <c r="AB47" s="4" t="s">
        <v>2702</v>
      </c>
      <c r="AC47" s="4" t="s">
        <v>2853</v>
      </c>
      <c r="AD47" s="4" t="s">
        <v>2854</v>
      </c>
      <c r="AE47" s="4" t="s">
        <v>2492</v>
      </c>
      <c r="AF47" s="4" t="s">
        <v>2855</v>
      </c>
      <c r="AG47" s="4" t="s">
        <v>2844</v>
      </c>
      <c r="AH47" s="4" t="s">
        <v>2856</v>
      </c>
      <c r="AI47" s="4" t="s">
        <v>2857</v>
      </c>
      <c r="AJ47" s="4" t="s">
        <v>2858</v>
      </c>
      <c r="AK47" s="6" t="s">
        <v>2859</v>
      </c>
      <c r="AL47" s="4" t="s">
        <v>2492</v>
      </c>
      <c r="AM47" s="4" t="s">
        <v>2844</v>
      </c>
      <c r="AN47" s="4" t="s">
        <v>2860</v>
      </c>
      <c r="AO47" s="4" t="s">
        <v>2861</v>
      </c>
      <c r="AP47" s="4" t="s">
        <v>2862</v>
      </c>
      <c r="AQ47" s="6" t="s">
        <v>2863</v>
      </c>
      <c r="AR47" s="6" t="s">
        <v>2557</v>
      </c>
      <c r="AS47" s="4" t="s">
        <v>2864</v>
      </c>
      <c r="AT47" s="4" t="s">
        <v>2855</v>
      </c>
      <c r="AU47" s="4" t="s">
        <v>2492</v>
      </c>
      <c r="AV47" s="4" t="s">
        <v>2865</v>
      </c>
      <c r="AW47" s="4" t="s">
        <v>2574</v>
      </c>
      <c r="AX47" s="4" t="s">
        <v>2866</v>
      </c>
      <c r="AY47" s="4" t="s">
        <v>2849</v>
      </c>
      <c r="AZ47" s="4" t="s">
        <v>2492</v>
      </c>
      <c r="BA47" s="4" t="s">
        <v>2867</v>
      </c>
      <c r="BB47" s="4" t="s">
        <v>2588</v>
      </c>
      <c r="BC47" s="4" t="s">
        <v>2868</v>
      </c>
      <c r="BD47" s="4" t="s">
        <v>2855</v>
      </c>
      <c r="BE47" s="4" t="s">
        <v>2869</v>
      </c>
      <c r="BF47" s="4" t="s">
        <v>2588</v>
      </c>
      <c r="BG47" s="4" t="s">
        <v>2870</v>
      </c>
      <c r="BH47" s="4" t="s">
        <v>2588</v>
      </c>
      <c r="BI47" s="4" t="s">
        <v>2702</v>
      </c>
      <c r="BJ47" s="4" t="s">
        <v>2871</v>
      </c>
      <c r="BK47" s="4" t="s">
        <v>2872</v>
      </c>
      <c r="BL47" s="4" t="s">
        <v>2873</v>
      </c>
      <c r="BM47" s="4"/>
    </row>
    <row r="48" spans="1:65" x14ac:dyDescent="0.15">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4"/>
      <c r="BE48" s="4"/>
      <c r="BF48" s="4"/>
      <c r="BG48" s="4"/>
      <c r="BH48" s="4"/>
      <c r="BI48" s="4"/>
      <c r="BJ48" s="4"/>
      <c r="BK48" s="4"/>
      <c r="BL48" s="4"/>
      <c r="BM48" s="4"/>
    </row>
    <row r="49" spans="1:65" x14ac:dyDescent="0.15">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4"/>
      <c r="BE49" s="4"/>
      <c r="BF49" s="4"/>
      <c r="BG49" s="4"/>
      <c r="BH49" s="4"/>
      <c r="BI49" s="4"/>
      <c r="BJ49" s="4"/>
      <c r="BK49" s="4"/>
      <c r="BL49" s="4"/>
      <c r="BM49" s="4"/>
    </row>
    <row r="50" spans="1:65" x14ac:dyDescent="0.15">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4"/>
      <c r="BE50" s="4"/>
      <c r="BF50" s="4"/>
      <c r="BG50" s="4"/>
      <c r="BH50" s="4"/>
      <c r="BI50" s="4"/>
      <c r="BJ50" s="4"/>
      <c r="BK50" s="4"/>
      <c r="BL50" s="4"/>
      <c r="BM50" s="4"/>
    </row>
    <row r="51" spans="1:65" x14ac:dyDescent="0.15">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4"/>
      <c r="BE51" s="4"/>
      <c r="BF51" s="4"/>
      <c r="BG51" s="4"/>
      <c r="BH51" s="4"/>
      <c r="BI51" s="4"/>
      <c r="BJ51" s="4"/>
      <c r="BK51" s="4"/>
      <c r="BL51" s="4"/>
      <c r="BM51" s="4"/>
    </row>
    <row r="52" spans="1:65" x14ac:dyDescent="0.15">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c r="BE52" s="4"/>
      <c r="BF52" s="4"/>
      <c r="BG52" s="4"/>
      <c r="BH52" s="4"/>
      <c r="BI52" s="4"/>
      <c r="BJ52" s="4"/>
      <c r="BK52" s="4"/>
      <c r="BL52" s="4"/>
      <c r="BM52" s="4"/>
    </row>
    <row r="53" spans="1:65" x14ac:dyDescent="0.15">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4"/>
      <c r="BE53" s="4"/>
      <c r="BF53" s="4"/>
      <c r="BG53" s="4"/>
      <c r="BH53" s="4"/>
      <c r="BI53" s="4"/>
      <c r="BJ53" s="4"/>
      <c r="BK53" s="4"/>
      <c r="BL53" s="4"/>
      <c r="BM53" s="4"/>
    </row>
    <row r="54" spans="1:65" x14ac:dyDescent="0.15">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4"/>
      <c r="BE54" s="4"/>
      <c r="BF54" s="4"/>
      <c r="BG54" s="4"/>
      <c r="BH54" s="4"/>
      <c r="BI54" s="4"/>
      <c r="BJ54" s="4"/>
      <c r="BK54" s="4"/>
      <c r="BL54" s="4"/>
      <c r="BM54" s="4"/>
    </row>
    <row r="55" spans="1:65" x14ac:dyDescent="0.15">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c r="BB55" s="4"/>
      <c r="BC55" s="4"/>
      <c r="BD55" s="4"/>
      <c r="BE55" s="4"/>
      <c r="BF55" s="4"/>
      <c r="BG55" s="4"/>
      <c r="BH55" s="4"/>
      <c r="BI55" s="4"/>
      <c r="BJ55" s="4"/>
      <c r="BK55" s="4"/>
      <c r="BL55" s="4"/>
      <c r="BM55" s="4"/>
    </row>
    <row r="56" spans="1:65" x14ac:dyDescent="0.15">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c r="BB56" s="4"/>
      <c r="BC56" s="4"/>
      <c r="BD56" s="4"/>
      <c r="BE56" s="4"/>
      <c r="BF56" s="4"/>
      <c r="BG56" s="4"/>
      <c r="BH56" s="4"/>
      <c r="BI56" s="4"/>
      <c r="BJ56" s="4"/>
      <c r="BK56" s="4"/>
      <c r="BL56" s="4"/>
      <c r="BM56" s="4"/>
    </row>
    <row r="57" spans="1:65" x14ac:dyDescent="0.15">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c r="BB57" s="4"/>
      <c r="BC57" s="4"/>
      <c r="BD57" s="4"/>
      <c r="BE57" s="4"/>
      <c r="BF57" s="4"/>
      <c r="BG57" s="4"/>
      <c r="BH57" s="4"/>
      <c r="BI57" s="4"/>
      <c r="BJ57" s="4"/>
      <c r="BK57" s="4"/>
      <c r="BL57" s="4"/>
      <c r="BM57" s="4"/>
    </row>
    <row r="58" spans="1:65" x14ac:dyDescent="0.15">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c r="BE58" s="4"/>
      <c r="BF58" s="4"/>
      <c r="BG58" s="4"/>
      <c r="BH58" s="4"/>
      <c r="BI58" s="4"/>
      <c r="BJ58" s="4"/>
      <c r="BK58" s="4"/>
      <c r="BL58" s="4"/>
      <c r="BM58" s="4"/>
    </row>
    <row r="59" spans="1:65" x14ac:dyDescent="0.15">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c r="BB59" s="4"/>
      <c r="BC59" s="4"/>
      <c r="BD59" s="4"/>
      <c r="BE59" s="4"/>
      <c r="BF59" s="4"/>
      <c r="BG59" s="4"/>
      <c r="BH59" s="4"/>
      <c r="BI59" s="4"/>
      <c r="BJ59" s="4"/>
      <c r="BK59" s="4"/>
      <c r="BL59" s="4"/>
      <c r="BM59" s="4"/>
    </row>
    <row r="60" spans="1:65" x14ac:dyDescent="0.15">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c r="BB60" s="4"/>
      <c r="BC60" s="4"/>
      <c r="BD60" s="4"/>
      <c r="BE60" s="4"/>
      <c r="BF60" s="4"/>
      <c r="BG60" s="4"/>
      <c r="BH60" s="4"/>
      <c r="BI60" s="4"/>
      <c r="BJ60" s="4"/>
      <c r="BK60" s="4"/>
      <c r="BL60" s="4"/>
      <c r="BM60" s="4"/>
    </row>
    <row r="61" spans="1:65" x14ac:dyDescent="0.15">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c r="BB61" s="4"/>
      <c r="BC61" s="4"/>
      <c r="BD61" s="4"/>
      <c r="BE61" s="4"/>
      <c r="BF61" s="4"/>
      <c r="BG61" s="4"/>
      <c r="BH61" s="4"/>
      <c r="BI61" s="4"/>
      <c r="BJ61" s="4"/>
      <c r="BK61" s="4"/>
      <c r="BL61" s="4"/>
      <c r="BM61" s="4"/>
    </row>
    <row r="62" spans="1:65" x14ac:dyDescent="0.15">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c r="BB62" s="4"/>
      <c r="BC62" s="4"/>
      <c r="BD62" s="4"/>
      <c r="BE62" s="4"/>
      <c r="BF62" s="4"/>
      <c r="BG62" s="4"/>
      <c r="BH62" s="4"/>
      <c r="BI62" s="4"/>
      <c r="BJ62" s="4"/>
      <c r="BK62" s="4"/>
      <c r="BL62" s="4"/>
      <c r="BM62" s="4"/>
    </row>
    <row r="63" spans="1:65" x14ac:dyDescent="0.15">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c r="BB63" s="4"/>
      <c r="BC63" s="4"/>
      <c r="BD63" s="4"/>
      <c r="BE63" s="4"/>
      <c r="BF63" s="4"/>
      <c r="BG63" s="4"/>
      <c r="BH63" s="4"/>
      <c r="BI63" s="4"/>
      <c r="BJ63" s="4"/>
      <c r="BK63" s="4"/>
      <c r="BL63" s="4"/>
      <c r="BM63" s="4"/>
    </row>
    <row r="64" spans="1:65" x14ac:dyDescent="0.15">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c r="BE64" s="4"/>
      <c r="BF64" s="4"/>
      <c r="BG64" s="4"/>
      <c r="BH64" s="4"/>
      <c r="BI64" s="4"/>
      <c r="BJ64" s="4"/>
      <c r="BK64" s="4"/>
      <c r="BL64" s="4"/>
      <c r="BM64" s="4"/>
    </row>
    <row r="65" spans="1:65" x14ac:dyDescent="0.15">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c r="BE65" s="4"/>
      <c r="BF65" s="4"/>
      <c r="BG65" s="4"/>
      <c r="BH65" s="4"/>
      <c r="BI65" s="4"/>
      <c r="BJ65" s="4"/>
      <c r="BK65" s="4"/>
      <c r="BL65" s="4"/>
      <c r="BM65" s="4"/>
    </row>
    <row r="66" spans="1:65" x14ac:dyDescent="0.15">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c r="BE66" s="4"/>
      <c r="BF66" s="4"/>
      <c r="BG66" s="4"/>
      <c r="BH66" s="4"/>
      <c r="BI66" s="4"/>
      <c r="BJ66" s="4"/>
      <c r="BK66" s="4"/>
      <c r="BL66" s="4"/>
      <c r="BM66" s="4"/>
    </row>
    <row r="67" spans="1:65" x14ac:dyDescent="0.15">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c r="BE67" s="4"/>
      <c r="BF67" s="4"/>
      <c r="BG67" s="4"/>
      <c r="BH67" s="4"/>
      <c r="BI67" s="4"/>
      <c r="BJ67" s="4"/>
      <c r="BK67" s="4"/>
      <c r="BL67" s="4"/>
      <c r="BM67" s="4"/>
    </row>
    <row r="68" spans="1:65" x14ac:dyDescent="0.15">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c r="BE68" s="4"/>
      <c r="BF68" s="4"/>
      <c r="BG68" s="4"/>
      <c r="BH68" s="4"/>
      <c r="BI68" s="4"/>
      <c r="BJ68" s="4"/>
      <c r="BK68" s="4"/>
      <c r="BL68" s="4"/>
      <c r="BM68" s="4"/>
    </row>
    <row r="69" spans="1:65" x14ac:dyDescent="0.15">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c r="BE69" s="4"/>
      <c r="BF69" s="4"/>
      <c r="BG69" s="4"/>
      <c r="BH69" s="4"/>
      <c r="BI69" s="4"/>
      <c r="BJ69" s="4"/>
      <c r="BK69" s="4"/>
      <c r="BL69" s="4"/>
      <c r="BM69" s="4"/>
    </row>
    <row r="70" spans="1:65" x14ac:dyDescent="0.15">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c r="BE70" s="4"/>
      <c r="BF70" s="4"/>
      <c r="BG70" s="4"/>
      <c r="BH70" s="4"/>
      <c r="BI70" s="4"/>
      <c r="BJ70" s="4"/>
      <c r="BK70" s="4"/>
      <c r="BL70" s="4"/>
      <c r="BM70" s="4"/>
    </row>
    <row r="71" spans="1:65" x14ac:dyDescent="0.15">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c r="BE71" s="4"/>
      <c r="BF71" s="4"/>
      <c r="BG71" s="4"/>
      <c r="BH71" s="4"/>
      <c r="BI71" s="4"/>
      <c r="BJ71" s="4"/>
      <c r="BK71" s="4"/>
      <c r="BL71" s="4"/>
      <c r="BM71" s="4"/>
    </row>
    <row r="72" spans="1:65" x14ac:dyDescent="0.15">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c r="BE72" s="4"/>
      <c r="BF72" s="4"/>
      <c r="BG72" s="4"/>
      <c r="BH72" s="4"/>
      <c r="BI72" s="4"/>
      <c r="BJ72" s="4"/>
      <c r="BK72" s="4"/>
      <c r="BL72" s="4"/>
      <c r="BM72" s="4"/>
    </row>
    <row r="73" spans="1:65" x14ac:dyDescent="0.15">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c r="BE73" s="4"/>
      <c r="BF73" s="4"/>
      <c r="BG73" s="4"/>
      <c r="BH73" s="4"/>
      <c r="BI73" s="4"/>
      <c r="BJ73" s="4"/>
      <c r="BK73" s="4"/>
      <c r="BL73" s="4"/>
      <c r="BM73" s="4"/>
    </row>
    <row r="74" spans="1:65" x14ac:dyDescent="0.15">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c r="BE74" s="4"/>
      <c r="BF74" s="4"/>
      <c r="BG74" s="4"/>
      <c r="BH74" s="4"/>
      <c r="BI74" s="4"/>
      <c r="BJ74" s="4"/>
      <c r="BK74" s="4"/>
      <c r="BL74" s="4"/>
      <c r="BM74" s="4"/>
    </row>
    <row r="75" spans="1:65" x14ac:dyDescent="0.15">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c r="BE75" s="4"/>
      <c r="BF75" s="4"/>
      <c r="BG75" s="4"/>
      <c r="BH75" s="4"/>
      <c r="BI75" s="4"/>
      <c r="BJ75" s="4"/>
      <c r="BK75" s="4"/>
      <c r="BL75" s="4"/>
      <c r="BM75" s="4"/>
    </row>
    <row r="76" spans="1:65" x14ac:dyDescent="0.15">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c r="BE76" s="4"/>
      <c r="BF76" s="4"/>
      <c r="BG76" s="4"/>
      <c r="BH76" s="4"/>
      <c r="BI76" s="4"/>
      <c r="BJ76" s="4"/>
      <c r="BK76" s="4"/>
      <c r="BL76" s="4"/>
      <c r="BM76" s="4"/>
    </row>
    <row r="77" spans="1:65" x14ac:dyDescent="0.15">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c r="BE77" s="4"/>
      <c r="BF77" s="4"/>
      <c r="BG77" s="4"/>
      <c r="BH77" s="4"/>
      <c r="BI77" s="4"/>
      <c r="BJ77" s="4"/>
      <c r="BK77" s="4"/>
      <c r="BL77" s="4"/>
      <c r="BM77" s="4"/>
    </row>
    <row r="78" spans="1:65" x14ac:dyDescent="0.15">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c r="BE78" s="4"/>
      <c r="BF78" s="4"/>
      <c r="BG78" s="4"/>
      <c r="BH78" s="4"/>
      <c r="BI78" s="4"/>
      <c r="BJ78" s="4"/>
      <c r="BK78" s="4"/>
      <c r="BL78" s="4"/>
      <c r="BM78" s="4"/>
    </row>
    <row r="79" spans="1:65" x14ac:dyDescent="0.15">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c r="BE79" s="4"/>
      <c r="BF79" s="4"/>
      <c r="BG79" s="4"/>
      <c r="BH79" s="4"/>
      <c r="BI79" s="4"/>
      <c r="BJ79" s="4"/>
      <c r="BK79" s="4"/>
      <c r="BL79" s="4"/>
      <c r="BM79" s="4"/>
    </row>
    <row r="80" spans="1:65" x14ac:dyDescent="0.15">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c r="BE80" s="4"/>
      <c r="BF80" s="4"/>
      <c r="BG80" s="4"/>
      <c r="BH80" s="4"/>
      <c r="BI80" s="4"/>
      <c r="BJ80" s="4"/>
      <c r="BK80" s="4"/>
      <c r="BL80" s="4"/>
      <c r="BM80" s="4"/>
    </row>
    <row r="81" spans="1:65" x14ac:dyDescent="0.15">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c r="BE81" s="4"/>
      <c r="BF81" s="4"/>
      <c r="BG81" s="4"/>
      <c r="BH81" s="4"/>
      <c r="BI81" s="4"/>
      <c r="BJ81" s="4"/>
      <c r="BK81" s="4"/>
      <c r="BL81" s="4"/>
      <c r="BM81" s="4"/>
    </row>
    <row r="82" spans="1:65" x14ac:dyDescent="0.15">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c r="BE82" s="4"/>
      <c r="BF82" s="4"/>
      <c r="BG82" s="4"/>
      <c r="BH82" s="4"/>
      <c r="BI82" s="4"/>
      <c r="BJ82" s="4"/>
      <c r="BK82" s="4"/>
      <c r="BL82" s="4"/>
      <c r="BM82" s="4"/>
    </row>
    <row r="83" spans="1:65" x14ac:dyDescent="0.15">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c r="BE83" s="4"/>
      <c r="BF83" s="4"/>
      <c r="BG83" s="4"/>
      <c r="BH83" s="4"/>
      <c r="BI83" s="4"/>
      <c r="BJ83" s="4"/>
      <c r="BK83" s="4"/>
      <c r="BL83" s="4"/>
      <c r="BM83" s="4"/>
    </row>
    <row r="84" spans="1:65" x14ac:dyDescent="0.15">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c r="BE84" s="4"/>
      <c r="BF84" s="4"/>
      <c r="BG84" s="4"/>
      <c r="BH84" s="4"/>
      <c r="BI84" s="4"/>
      <c r="BJ84" s="4"/>
      <c r="BK84" s="4"/>
      <c r="BL84" s="4"/>
      <c r="BM84" s="4"/>
    </row>
    <row r="85" spans="1:65" x14ac:dyDescent="0.15">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c r="BE85" s="4"/>
      <c r="BF85" s="4"/>
      <c r="BG85" s="4"/>
      <c r="BH85" s="4"/>
      <c r="BI85" s="4"/>
      <c r="BJ85" s="4"/>
      <c r="BK85" s="4"/>
      <c r="BL85" s="4"/>
      <c r="BM85" s="4"/>
    </row>
    <row r="86" spans="1:65" x14ac:dyDescent="0.15">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c r="BE86" s="4"/>
      <c r="BF86" s="4"/>
      <c r="BG86" s="4"/>
      <c r="BH86" s="4"/>
      <c r="BI86" s="4"/>
      <c r="BJ86" s="4"/>
      <c r="BK86" s="4"/>
      <c r="BL86" s="4"/>
      <c r="BM86" s="4"/>
    </row>
    <row r="87" spans="1:65" x14ac:dyDescent="0.15">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c r="BE87" s="4"/>
      <c r="BF87" s="4"/>
      <c r="BG87" s="4"/>
      <c r="BH87" s="4"/>
      <c r="BI87" s="4"/>
      <c r="BJ87" s="4"/>
      <c r="BK87" s="4"/>
      <c r="BL87" s="4"/>
      <c r="BM87" s="4"/>
    </row>
    <row r="88" spans="1:65" x14ac:dyDescent="0.15">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c r="BE88" s="4"/>
      <c r="BF88" s="4"/>
      <c r="BG88" s="4"/>
      <c r="BH88" s="4"/>
      <c r="BI88" s="4"/>
      <c r="BJ88" s="4"/>
      <c r="BK88" s="4"/>
      <c r="BL88" s="4"/>
      <c r="BM88" s="4"/>
    </row>
    <row r="89" spans="1:65" x14ac:dyDescent="0.15">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c r="BE89" s="4"/>
      <c r="BF89" s="4"/>
      <c r="BG89" s="4"/>
      <c r="BH89" s="4"/>
      <c r="BI89" s="4"/>
      <c r="BJ89" s="4"/>
      <c r="BK89" s="4"/>
      <c r="BL89" s="4"/>
      <c r="BM89" s="4"/>
    </row>
    <row r="90" spans="1:65" x14ac:dyDescent="0.15">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c r="BE90" s="4"/>
      <c r="BF90" s="4"/>
      <c r="BG90" s="4"/>
      <c r="BH90" s="4"/>
      <c r="BI90" s="4"/>
      <c r="BJ90" s="4"/>
      <c r="BK90" s="4"/>
      <c r="BL90" s="4"/>
      <c r="BM90" s="4"/>
    </row>
    <row r="91" spans="1:65" x14ac:dyDescent="0.15">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c r="BE91" s="4"/>
      <c r="BF91" s="4"/>
      <c r="BG91" s="4"/>
      <c r="BH91" s="4"/>
      <c r="BI91" s="4"/>
      <c r="BJ91" s="4"/>
      <c r="BK91" s="4"/>
      <c r="BL91" s="4"/>
      <c r="BM91" s="4"/>
    </row>
    <row r="92" spans="1:65" x14ac:dyDescent="0.15">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c r="BE92" s="4"/>
      <c r="BF92" s="4"/>
      <c r="BG92" s="4"/>
      <c r="BH92" s="4"/>
      <c r="BI92" s="4"/>
      <c r="BJ92" s="4"/>
      <c r="BK92" s="4"/>
      <c r="BL92" s="4"/>
      <c r="BM92" s="4"/>
    </row>
    <row r="93" spans="1:65" x14ac:dyDescent="0.15">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c r="BE93" s="4"/>
      <c r="BF93" s="4"/>
      <c r="BG93" s="4"/>
      <c r="BH93" s="4"/>
      <c r="BI93" s="4"/>
      <c r="BJ93" s="4"/>
      <c r="BK93" s="4"/>
      <c r="BL93" s="4"/>
      <c r="BM93" s="4"/>
    </row>
    <row r="94" spans="1:65" x14ac:dyDescent="0.15">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c r="BE94" s="4"/>
      <c r="BF94" s="4"/>
      <c r="BG94" s="4"/>
      <c r="BH94" s="4"/>
      <c r="BI94" s="4"/>
      <c r="BJ94" s="4"/>
      <c r="BK94" s="4"/>
      <c r="BL94" s="4"/>
      <c r="BM94" s="4"/>
    </row>
    <row r="95" spans="1:65" x14ac:dyDescent="0.15">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c r="BE95" s="4"/>
      <c r="BF95" s="4"/>
      <c r="BG95" s="4"/>
      <c r="BH95" s="4"/>
      <c r="BI95" s="4"/>
      <c r="BJ95" s="4"/>
      <c r="BK95" s="4"/>
      <c r="BL95" s="4"/>
      <c r="BM95" s="4"/>
    </row>
    <row r="96" spans="1:65" x14ac:dyDescent="0.15">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c r="BE96" s="4"/>
      <c r="BF96" s="4"/>
      <c r="BG96" s="4"/>
      <c r="BH96" s="4"/>
      <c r="BI96" s="4"/>
      <c r="BJ96" s="4"/>
      <c r="BK96" s="4"/>
      <c r="BL96" s="4"/>
      <c r="BM96" s="4"/>
    </row>
    <row r="97" spans="1:65" x14ac:dyDescent="0.15">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c r="BE97" s="4"/>
      <c r="BF97" s="4"/>
      <c r="BG97" s="4"/>
      <c r="BH97" s="4"/>
      <c r="BI97" s="4"/>
      <c r="BJ97" s="4"/>
      <c r="BK97" s="4"/>
      <c r="BL97" s="4"/>
      <c r="BM97" s="4"/>
    </row>
    <row r="98" spans="1:65" x14ac:dyDescent="0.15">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c r="BE98" s="4"/>
      <c r="BF98" s="4"/>
      <c r="BG98" s="4"/>
      <c r="BH98" s="4"/>
      <c r="BI98" s="4"/>
      <c r="BJ98" s="4"/>
      <c r="BK98" s="4"/>
      <c r="BL98" s="4"/>
      <c r="BM98" s="4"/>
    </row>
    <row r="99" spans="1:65" x14ac:dyDescent="0.15">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c r="BE99" s="4"/>
      <c r="BF99" s="4"/>
      <c r="BG99" s="4"/>
      <c r="BH99" s="4"/>
      <c r="BI99" s="4"/>
      <c r="BJ99" s="4"/>
      <c r="BK99" s="4"/>
      <c r="BL99" s="4"/>
      <c r="BM99" s="4"/>
    </row>
    <row r="100" spans="1:65" x14ac:dyDescent="0.15">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c r="BE100" s="4"/>
      <c r="BF100" s="4"/>
      <c r="BG100" s="4"/>
      <c r="BH100" s="4"/>
      <c r="BI100" s="4"/>
      <c r="BJ100" s="4"/>
      <c r="BK100" s="4"/>
      <c r="BL100" s="4"/>
      <c r="BM100" s="4"/>
    </row>
    <row r="101" spans="1:65" x14ac:dyDescent="0.15">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c r="BE101" s="4"/>
      <c r="BF101" s="4"/>
      <c r="BG101" s="4"/>
      <c r="BH101" s="4"/>
      <c r="BI101" s="4"/>
      <c r="BJ101" s="4"/>
      <c r="BK101" s="4"/>
      <c r="BL101" s="4"/>
      <c r="BM101" s="4"/>
    </row>
    <row r="102" spans="1:65" x14ac:dyDescent="0.15">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c r="BE102" s="4"/>
      <c r="BF102" s="4"/>
      <c r="BG102" s="4"/>
      <c r="BH102" s="4"/>
      <c r="BI102" s="4"/>
      <c r="BJ102" s="4"/>
      <c r="BK102" s="4"/>
      <c r="BL102" s="4"/>
      <c r="BM102" s="4"/>
    </row>
    <row r="103" spans="1:65" x14ac:dyDescent="0.15">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c r="BE103" s="4"/>
      <c r="BF103" s="4"/>
      <c r="BG103" s="4"/>
      <c r="BH103" s="4"/>
      <c r="BI103" s="4"/>
      <c r="BJ103" s="4"/>
      <c r="BK103" s="4"/>
      <c r="BL103" s="4"/>
      <c r="BM103" s="4"/>
    </row>
    <row r="104" spans="1:65" x14ac:dyDescent="0.15">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c r="BE104" s="4"/>
      <c r="BF104" s="4"/>
      <c r="BG104" s="4"/>
      <c r="BH104" s="4"/>
      <c r="BI104" s="4"/>
      <c r="BJ104" s="4"/>
      <c r="BK104" s="4"/>
      <c r="BL104" s="4"/>
      <c r="BM104" s="4"/>
    </row>
    <row r="105" spans="1:65" x14ac:dyDescent="0.1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c r="BE105" s="4"/>
      <c r="BF105" s="4"/>
      <c r="BG105" s="4"/>
      <c r="BH105" s="4"/>
      <c r="BI105" s="4"/>
      <c r="BJ105" s="4"/>
      <c r="BK105" s="4"/>
      <c r="BL105" s="4"/>
      <c r="BM105" s="4"/>
    </row>
    <row r="106" spans="1:65" x14ac:dyDescent="0.15">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c r="BE106" s="4"/>
      <c r="BF106" s="4"/>
      <c r="BG106" s="4"/>
      <c r="BH106" s="4"/>
      <c r="BI106" s="4"/>
      <c r="BJ106" s="4"/>
      <c r="BK106" s="4"/>
      <c r="BL106" s="4"/>
      <c r="BM106" s="4"/>
    </row>
    <row r="107" spans="1:65" x14ac:dyDescent="0.15">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c r="BE107" s="4"/>
      <c r="BF107" s="4"/>
      <c r="BG107" s="4"/>
      <c r="BH107" s="4"/>
      <c r="BI107" s="4"/>
      <c r="BJ107" s="4"/>
      <c r="BK107" s="4"/>
      <c r="BL107" s="4"/>
      <c r="BM107" s="4"/>
    </row>
    <row r="108" spans="1:65" x14ac:dyDescent="0.15">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c r="BE108" s="4"/>
      <c r="BF108" s="4"/>
      <c r="BG108" s="4"/>
      <c r="BH108" s="4"/>
      <c r="BI108" s="4"/>
      <c r="BJ108" s="4"/>
      <c r="BK108" s="4"/>
      <c r="BL108" s="4"/>
      <c r="BM108" s="4"/>
    </row>
    <row r="109" spans="1:65" x14ac:dyDescent="0.15">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c r="BE109" s="4"/>
      <c r="BF109" s="4"/>
      <c r="BG109" s="4"/>
      <c r="BH109" s="4"/>
      <c r="BI109" s="4"/>
      <c r="BJ109" s="4"/>
      <c r="BK109" s="4"/>
      <c r="BL109" s="4"/>
      <c r="BM109" s="4"/>
    </row>
    <row r="110" spans="1:65" x14ac:dyDescent="0.15">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c r="BE110" s="4"/>
      <c r="BF110" s="4"/>
      <c r="BG110" s="4"/>
      <c r="BH110" s="4"/>
      <c r="BI110" s="4"/>
      <c r="BJ110" s="4"/>
      <c r="BK110" s="4"/>
      <c r="BL110" s="4"/>
      <c r="BM110" s="4"/>
    </row>
    <row r="111" spans="1:65" x14ac:dyDescent="0.15">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c r="BE111" s="4"/>
      <c r="BF111" s="4"/>
      <c r="BG111" s="4"/>
      <c r="BH111" s="4"/>
      <c r="BI111" s="4"/>
      <c r="BJ111" s="4"/>
      <c r="BK111" s="4"/>
      <c r="BL111" s="4"/>
      <c r="BM111" s="4"/>
    </row>
    <row r="112" spans="1:65" x14ac:dyDescent="0.15">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c r="BE112" s="4"/>
      <c r="BF112" s="4"/>
      <c r="BG112" s="4"/>
      <c r="BH112" s="4"/>
      <c r="BI112" s="4"/>
      <c r="BJ112" s="4"/>
      <c r="BK112" s="4"/>
      <c r="BL112" s="4"/>
      <c r="BM112" s="4"/>
    </row>
    <row r="113" spans="1:65" x14ac:dyDescent="0.15">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c r="BE113" s="4"/>
      <c r="BF113" s="4"/>
      <c r="BG113" s="4"/>
      <c r="BH113" s="4"/>
      <c r="BI113" s="4"/>
      <c r="BJ113" s="4"/>
      <c r="BK113" s="4"/>
      <c r="BL113" s="4"/>
      <c r="BM113" s="4"/>
    </row>
    <row r="114" spans="1:65" x14ac:dyDescent="0.15">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c r="BE114" s="4"/>
      <c r="BF114" s="4"/>
      <c r="BG114" s="4"/>
      <c r="BH114" s="4"/>
      <c r="BI114" s="4"/>
      <c r="BJ114" s="4"/>
      <c r="BK114" s="4"/>
      <c r="BL114" s="4"/>
      <c r="BM114" s="4"/>
    </row>
    <row r="115" spans="1:65" x14ac:dyDescent="0.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c r="BE115" s="4"/>
      <c r="BF115" s="4"/>
      <c r="BG115" s="4"/>
      <c r="BH115" s="4"/>
      <c r="BI115" s="4"/>
      <c r="BJ115" s="4"/>
      <c r="BK115" s="4"/>
      <c r="BL115" s="4"/>
      <c r="BM115" s="4"/>
    </row>
    <row r="116" spans="1:65" x14ac:dyDescent="0.15">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c r="BE116" s="4"/>
      <c r="BF116" s="4"/>
      <c r="BG116" s="4"/>
      <c r="BH116" s="4"/>
      <c r="BI116" s="4"/>
      <c r="BJ116" s="4"/>
      <c r="BK116" s="4"/>
      <c r="BL116" s="4"/>
      <c r="BM116" s="4"/>
    </row>
    <row r="117" spans="1:65" x14ac:dyDescent="0.15">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c r="BE117" s="4"/>
      <c r="BF117" s="4"/>
      <c r="BG117" s="4"/>
      <c r="BH117" s="4"/>
      <c r="BI117" s="4"/>
      <c r="BJ117" s="4"/>
      <c r="BK117" s="4"/>
      <c r="BL117" s="4"/>
      <c r="BM117" s="4"/>
    </row>
    <row r="118" spans="1:65" x14ac:dyDescent="0.15">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c r="BE118" s="4"/>
      <c r="BF118" s="4"/>
      <c r="BG118" s="4"/>
      <c r="BH118" s="4"/>
      <c r="BI118" s="4"/>
      <c r="BJ118" s="4"/>
      <c r="BK118" s="4"/>
      <c r="BL118" s="4"/>
      <c r="BM118" s="4"/>
    </row>
    <row r="119" spans="1:65" x14ac:dyDescent="0.15">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c r="BE119" s="4"/>
      <c r="BF119" s="4"/>
      <c r="BG119" s="4"/>
      <c r="BH119" s="4"/>
      <c r="BI119" s="4"/>
      <c r="BJ119" s="4"/>
      <c r="BK119" s="4"/>
      <c r="BL119" s="4"/>
      <c r="BM119" s="4"/>
    </row>
    <row r="120" spans="1:65" x14ac:dyDescent="0.15">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c r="BE120" s="4"/>
      <c r="BF120" s="4"/>
      <c r="BG120" s="4"/>
      <c r="BH120" s="4"/>
      <c r="BI120" s="4"/>
      <c r="BJ120" s="4"/>
      <c r="BK120" s="4"/>
      <c r="BL120" s="4"/>
      <c r="BM120" s="4"/>
    </row>
    <row r="121" spans="1:65" x14ac:dyDescent="0.15">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c r="BE121" s="4"/>
      <c r="BF121" s="4"/>
      <c r="BG121" s="4"/>
      <c r="BH121" s="4"/>
      <c r="BI121" s="4"/>
      <c r="BJ121" s="4"/>
      <c r="BK121" s="4"/>
      <c r="BL121" s="4"/>
      <c r="BM121" s="4"/>
    </row>
    <row r="122" spans="1:65" x14ac:dyDescent="0.15">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c r="BE122" s="4"/>
      <c r="BF122" s="4"/>
      <c r="BG122" s="4"/>
      <c r="BH122" s="4"/>
      <c r="BI122" s="4"/>
      <c r="BJ122" s="4"/>
      <c r="BK122" s="4"/>
      <c r="BL122" s="4"/>
      <c r="BM122" s="4"/>
    </row>
    <row r="123" spans="1:65" x14ac:dyDescent="0.15">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c r="BE123" s="4"/>
      <c r="BF123" s="4"/>
      <c r="BG123" s="4"/>
      <c r="BH123" s="4"/>
      <c r="BI123" s="4"/>
      <c r="BJ123" s="4"/>
      <c r="BK123" s="4"/>
      <c r="BL123" s="4"/>
      <c r="BM123" s="4"/>
    </row>
    <row r="124" spans="1:65" x14ac:dyDescent="0.15">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c r="BB124" s="4"/>
      <c r="BC124" s="4"/>
      <c r="BD124" s="4"/>
      <c r="BE124" s="4"/>
      <c r="BF124" s="4"/>
      <c r="BG124" s="4"/>
      <c r="BH124" s="4"/>
      <c r="BI124" s="4"/>
      <c r="BJ124" s="4"/>
      <c r="BK124" s="4"/>
      <c r="BL124" s="4"/>
      <c r="BM124" s="4"/>
    </row>
    <row r="125" spans="1:65" x14ac:dyDescent="0.1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c r="BB125" s="4"/>
      <c r="BC125" s="4"/>
      <c r="BD125" s="4"/>
      <c r="BE125" s="4"/>
      <c r="BF125" s="4"/>
      <c r="BG125" s="4"/>
      <c r="BH125" s="4"/>
      <c r="BI125" s="4"/>
      <c r="BJ125" s="4"/>
      <c r="BK125" s="4"/>
      <c r="BL125" s="4"/>
      <c r="BM125" s="4"/>
    </row>
    <row r="126" spans="1:65" x14ac:dyDescent="0.15">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c r="BB126" s="4"/>
      <c r="BC126" s="4"/>
      <c r="BD126" s="4"/>
      <c r="BE126" s="4"/>
      <c r="BF126" s="4"/>
      <c r="BG126" s="4"/>
      <c r="BH126" s="4"/>
      <c r="BI126" s="4"/>
      <c r="BJ126" s="4"/>
      <c r="BK126" s="4"/>
      <c r="BL126" s="4"/>
      <c r="BM126" s="4"/>
    </row>
    <row r="127" spans="1:65" x14ac:dyDescent="0.15">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c r="BE127" s="4"/>
      <c r="BF127" s="4"/>
      <c r="BG127" s="4"/>
      <c r="BH127" s="4"/>
      <c r="BI127" s="4"/>
      <c r="BJ127" s="4"/>
      <c r="BK127" s="4"/>
      <c r="BL127" s="4"/>
      <c r="BM127" s="4"/>
    </row>
    <row r="128" spans="1:65" x14ac:dyDescent="0.15">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c r="BE128" s="4"/>
      <c r="BF128" s="4"/>
      <c r="BG128" s="4"/>
      <c r="BH128" s="4"/>
      <c r="BI128" s="4"/>
      <c r="BJ128" s="4"/>
      <c r="BK128" s="4"/>
      <c r="BL128" s="4"/>
      <c r="BM128" s="4"/>
    </row>
    <row r="129" spans="1:65" x14ac:dyDescent="0.15">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c r="BB129" s="4"/>
      <c r="BC129" s="4"/>
      <c r="BD129" s="4"/>
      <c r="BE129" s="4"/>
      <c r="BF129" s="4"/>
      <c r="BG129" s="4"/>
      <c r="BH129" s="4"/>
      <c r="BI129" s="4"/>
      <c r="BJ129" s="4"/>
      <c r="BK129" s="4"/>
      <c r="BL129" s="4"/>
      <c r="BM129" s="4"/>
    </row>
    <row r="130" spans="1:65" x14ac:dyDescent="0.15">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c r="BB130" s="4"/>
      <c r="BC130" s="4"/>
      <c r="BD130" s="4"/>
      <c r="BE130" s="4"/>
      <c r="BF130" s="4"/>
      <c r="BG130" s="4"/>
      <c r="BH130" s="4"/>
      <c r="BI130" s="4"/>
      <c r="BJ130" s="4"/>
      <c r="BK130" s="4"/>
      <c r="BL130" s="4"/>
      <c r="BM130" s="4"/>
    </row>
    <row r="131" spans="1:65" x14ac:dyDescent="0.15">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c r="BE131" s="4"/>
      <c r="BF131" s="4"/>
      <c r="BG131" s="4"/>
      <c r="BH131" s="4"/>
      <c r="BI131" s="4"/>
      <c r="BJ131" s="4"/>
      <c r="BK131" s="4"/>
      <c r="BL131" s="4"/>
      <c r="BM131" s="4"/>
    </row>
    <row r="132" spans="1:65" x14ac:dyDescent="0.15">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c r="BB132" s="4"/>
      <c r="BC132" s="4"/>
      <c r="BD132" s="4"/>
      <c r="BE132" s="4"/>
      <c r="BF132" s="4"/>
      <c r="BG132" s="4"/>
      <c r="BH132" s="4"/>
      <c r="BI132" s="4"/>
      <c r="BJ132" s="4"/>
      <c r="BK132" s="4"/>
      <c r="BL132" s="4"/>
      <c r="BM132" s="4"/>
    </row>
    <row r="133" spans="1:65" x14ac:dyDescent="0.15">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c r="BB133" s="4"/>
      <c r="BC133" s="4"/>
      <c r="BD133" s="4"/>
      <c r="BE133" s="4"/>
      <c r="BF133" s="4"/>
      <c r="BG133" s="4"/>
      <c r="BH133" s="4"/>
      <c r="BI133" s="4"/>
      <c r="BJ133" s="4"/>
      <c r="BK133" s="4"/>
      <c r="BL133" s="4"/>
      <c r="BM133" s="4"/>
    </row>
    <row r="134" spans="1:65" x14ac:dyDescent="0.15">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c r="BE134" s="4"/>
      <c r="BF134" s="4"/>
      <c r="BG134" s="4"/>
      <c r="BH134" s="4"/>
      <c r="BI134" s="4"/>
      <c r="BJ134" s="4"/>
      <c r="BK134" s="4"/>
      <c r="BL134" s="4"/>
      <c r="BM134" s="4"/>
    </row>
    <row r="135" spans="1:65" x14ac:dyDescent="0.1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c r="BB135" s="4"/>
      <c r="BC135" s="4"/>
      <c r="BD135" s="4"/>
      <c r="BE135" s="4"/>
      <c r="BF135" s="4"/>
      <c r="BG135" s="4"/>
      <c r="BH135" s="4"/>
      <c r="BI135" s="4"/>
      <c r="BJ135" s="4"/>
      <c r="BK135" s="4"/>
      <c r="BL135" s="4"/>
      <c r="BM135" s="4"/>
    </row>
    <row r="136" spans="1:65" x14ac:dyDescent="0.15">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c r="BE136" s="4"/>
      <c r="BF136" s="4"/>
      <c r="BG136" s="4"/>
      <c r="BH136" s="4"/>
      <c r="BI136" s="4"/>
      <c r="BJ136" s="4"/>
      <c r="BK136" s="4"/>
      <c r="BL136" s="4"/>
      <c r="BM136" s="4"/>
    </row>
    <row r="137" spans="1:65" x14ac:dyDescent="0.15">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c r="BB137" s="4"/>
      <c r="BC137" s="4"/>
      <c r="BD137" s="4"/>
      <c r="BE137" s="4"/>
      <c r="BF137" s="4"/>
      <c r="BG137" s="4"/>
      <c r="BH137" s="4"/>
      <c r="BI137" s="4"/>
      <c r="BJ137" s="4"/>
      <c r="BK137" s="4"/>
      <c r="BL137" s="4"/>
      <c r="BM137" s="4"/>
    </row>
    <row r="138" spans="1:65" x14ac:dyDescent="0.15">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c r="BB138" s="4"/>
      <c r="BC138" s="4"/>
      <c r="BD138" s="4"/>
      <c r="BE138" s="4"/>
      <c r="BF138" s="4"/>
      <c r="BG138" s="4"/>
      <c r="BH138" s="4"/>
      <c r="BI138" s="4"/>
      <c r="BJ138" s="4"/>
      <c r="BK138" s="4"/>
      <c r="BL138" s="4"/>
      <c r="BM138" s="4"/>
    </row>
    <row r="139" spans="1:65" x14ac:dyDescent="0.15">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c r="BB139" s="4"/>
      <c r="BC139" s="4"/>
      <c r="BD139" s="4"/>
      <c r="BE139" s="4"/>
      <c r="BF139" s="4"/>
      <c r="BG139" s="4"/>
      <c r="BH139" s="4"/>
      <c r="BI139" s="4"/>
      <c r="BJ139" s="4"/>
      <c r="BK139" s="4"/>
      <c r="BL139" s="4"/>
      <c r="BM139" s="4"/>
    </row>
    <row r="140" spans="1:65" x14ac:dyDescent="0.15">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c r="BB140" s="4"/>
      <c r="BC140" s="4"/>
      <c r="BD140" s="4"/>
      <c r="BE140" s="4"/>
      <c r="BF140" s="4"/>
      <c r="BG140" s="4"/>
      <c r="BH140" s="4"/>
      <c r="BI140" s="4"/>
      <c r="BJ140" s="4"/>
      <c r="BK140" s="4"/>
      <c r="BL140" s="4"/>
      <c r="BM140" s="4"/>
    </row>
    <row r="141" spans="1:65" x14ac:dyDescent="0.15">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c r="BB141" s="4"/>
      <c r="BC141" s="4"/>
      <c r="BD141" s="4"/>
      <c r="BE141" s="4"/>
      <c r="BF141" s="4"/>
      <c r="BG141" s="4"/>
      <c r="BH141" s="4"/>
      <c r="BI141" s="4"/>
      <c r="BJ141" s="4"/>
      <c r="BK141" s="4"/>
      <c r="BL141" s="4"/>
      <c r="BM141" s="4"/>
    </row>
    <row r="142" spans="1:65" x14ac:dyDescent="0.15">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c r="BB142" s="4"/>
      <c r="BC142" s="4"/>
      <c r="BD142" s="4"/>
      <c r="BE142" s="4"/>
      <c r="BF142" s="4"/>
      <c r="BG142" s="4"/>
      <c r="BH142" s="4"/>
      <c r="BI142" s="4"/>
      <c r="BJ142" s="4"/>
      <c r="BK142" s="4"/>
      <c r="BL142" s="4"/>
      <c r="BM142" s="4"/>
    </row>
    <row r="143" spans="1:65" x14ac:dyDescent="0.15">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c r="BE143" s="4"/>
      <c r="BF143" s="4"/>
      <c r="BG143" s="4"/>
      <c r="BH143" s="4"/>
      <c r="BI143" s="4"/>
      <c r="BJ143" s="4"/>
      <c r="BK143" s="4"/>
      <c r="BL143" s="4"/>
      <c r="BM143" s="4"/>
    </row>
    <row r="144" spans="1:65" x14ac:dyDescent="0.15">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c r="BB144" s="4"/>
      <c r="BC144" s="4"/>
      <c r="BD144" s="4"/>
      <c r="BE144" s="4"/>
      <c r="BF144" s="4"/>
      <c r="BG144" s="4"/>
      <c r="BH144" s="4"/>
      <c r="BI144" s="4"/>
      <c r="BJ144" s="4"/>
      <c r="BK144" s="4"/>
      <c r="BL144" s="4"/>
      <c r="BM144" s="4"/>
    </row>
    <row r="145" spans="1:65" x14ac:dyDescent="0.1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c r="BE145" s="4"/>
      <c r="BF145" s="4"/>
      <c r="BG145" s="4"/>
      <c r="BH145" s="4"/>
      <c r="BI145" s="4"/>
      <c r="BJ145" s="4"/>
      <c r="BK145" s="4"/>
      <c r="BL145" s="4"/>
      <c r="BM145" s="4"/>
    </row>
    <row r="146" spans="1:65" x14ac:dyDescent="0.15">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c r="BE146" s="4"/>
      <c r="BF146" s="4"/>
      <c r="BG146" s="4"/>
      <c r="BH146" s="4"/>
      <c r="BI146" s="4"/>
      <c r="BJ146" s="4"/>
      <c r="BK146" s="4"/>
      <c r="BL146" s="4"/>
      <c r="BM146" s="4"/>
    </row>
    <row r="147" spans="1:65" x14ac:dyDescent="0.15">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c r="BB147" s="4"/>
      <c r="BC147" s="4"/>
      <c r="BD147" s="4"/>
      <c r="BE147" s="4"/>
      <c r="BF147" s="4"/>
      <c r="BG147" s="4"/>
      <c r="BH147" s="4"/>
      <c r="BI147" s="4"/>
      <c r="BJ147" s="4"/>
      <c r="BK147" s="4"/>
      <c r="BL147" s="4"/>
      <c r="BM147" s="4"/>
    </row>
    <row r="148" spans="1:65" x14ac:dyDescent="0.15">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c r="BB148" s="4"/>
      <c r="BC148" s="4"/>
      <c r="BD148" s="4"/>
      <c r="BE148" s="4"/>
      <c r="BF148" s="4"/>
      <c r="BG148" s="4"/>
      <c r="BH148" s="4"/>
      <c r="BI148" s="4"/>
      <c r="BJ148" s="4"/>
      <c r="BK148" s="4"/>
      <c r="BL148" s="4"/>
      <c r="BM148" s="4"/>
    </row>
    <row r="149" spans="1:65" x14ac:dyDescent="0.15">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c r="BE149" s="4"/>
      <c r="BF149" s="4"/>
      <c r="BG149" s="4"/>
      <c r="BH149" s="4"/>
      <c r="BI149" s="4"/>
      <c r="BJ149" s="4"/>
      <c r="BK149" s="4"/>
      <c r="BL149" s="4"/>
      <c r="BM149" s="4"/>
    </row>
    <row r="150" spans="1:65" x14ac:dyDescent="0.15">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c r="BB150" s="4"/>
      <c r="BC150" s="4"/>
      <c r="BD150" s="4"/>
      <c r="BE150" s="4"/>
      <c r="BF150" s="4"/>
      <c r="BG150" s="4"/>
      <c r="BH150" s="4"/>
      <c r="BI150" s="4"/>
      <c r="BJ150" s="4"/>
      <c r="BK150" s="4"/>
      <c r="BL150" s="4"/>
      <c r="BM150" s="4"/>
    </row>
    <row r="151" spans="1:65" x14ac:dyDescent="0.15">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c r="BB151" s="4"/>
      <c r="BC151" s="4"/>
      <c r="BD151" s="4"/>
      <c r="BE151" s="4"/>
      <c r="BF151" s="4"/>
      <c r="BG151" s="4"/>
      <c r="BH151" s="4"/>
      <c r="BI151" s="4"/>
      <c r="BJ151" s="4"/>
      <c r="BK151" s="4"/>
      <c r="BL151" s="4"/>
      <c r="BM151" s="4"/>
    </row>
    <row r="152" spans="1:65" x14ac:dyDescent="0.15">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c r="BB152" s="4"/>
      <c r="BC152" s="4"/>
      <c r="BD152" s="4"/>
      <c r="BE152" s="4"/>
      <c r="BF152" s="4"/>
      <c r="BG152" s="4"/>
      <c r="BH152" s="4"/>
      <c r="BI152" s="4"/>
      <c r="BJ152" s="4"/>
      <c r="BK152" s="4"/>
      <c r="BL152" s="4"/>
      <c r="BM152" s="4"/>
    </row>
    <row r="153" spans="1:65" x14ac:dyDescent="0.15">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c r="BB153" s="4"/>
      <c r="BC153" s="4"/>
      <c r="BD153" s="4"/>
      <c r="BE153" s="4"/>
      <c r="BF153" s="4"/>
      <c r="BG153" s="4"/>
      <c r="BH153" s="4"/>
      <c r="BI153" s="4"/>
      <c r="BJ153" s="4"/>
      <c r="BK153" s="4"/>
      <c r="BL153" s="4"/>
      <c r="BM153" s="4"/>
    </row>
    <row r="154" spans="1:65" x14ac:dyDescent="0.15">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c r="BB154" s="4"/>
      <c r="BC154" s="4"/>
      <c r="BD154" s="4"/>
      <c r="BE154" s="4"/>
      <c r="BF154" s="4"/>
      <c r="BG154" s="4"/>
      <c r="BH154" s="4"/>
      <c r="BI154" s="4"/>
      <c r="BJ154" s="4"/>
      <c r="BK154" s="4"/>
      <c r="BL154" s="4"/>
      <c r="BM154" s="4"/>
    </row>
    <row r="155" spans="1:65" x14ac:dyDescent="0.1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c r="BB155" s="4"/>
      <c r="BC155" s="4"/>
      <c r="BD155" s="4"/>
      <c r="BE155" s="4"/>
      <c r="BF155" s="4"/>
      <c r="BG155" s="4"/>
      <c r="BH155" s="4"/>
      <c r="BI155" s="4"/>
      <c r="BJ155" s="4"/>
      <c r="BK155" s="4"/>
      <c r="BL155" s="4"/>
      <c r="BM155" s="4"/>
    </row>
    <row r="156" spans="1:65" x14ac:dyDescent="0.15">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c r="BB156" s="4"/>
      <c r="BC156" s="4"/>
      <c r="BD156" s="4"/>
      <c r="BE156" s="4"/>
      <c r="BF156" s="4"/>
      <c r="BG156" s="4"/>
      <c r="BH156" s="4"/>
      <c r="BI156" s="4"/>
      <c r="BJ156" s="4"/>
      <c r="BK156" s="4"/>
      <c r="BL156" s="4"/>
      <c r="BM156" s="4"/>
    </row>
    <row r="157" spans="1:65" x14ac:dyDescent="0.15">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c r="BB157" s="4"/>
      <c r="BC157" s="4"/>
      <c r="BD157" s="4"/>
      <c r="BE157" s="4"/>
      <c r="BF157" s="4"/>
      <c r="BG157" s="4"/>
      <c r="BH157" s="4"/>
      <c r="BI157" s="4"/>
      <c r="BJ157" s="4"/>
      <c r="BK157" s="4"/>
      <c r="BL157" s="4"/>
      <c r="BM157" s="4"/>
    </row>
    <row r="158" spans="1:65" x14ac:dyDescent="0.15">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c r="BB158" s="4"/>
      <c r="BC158" s="4"/>
      <c r="BD158" s="4"/>
      <c r="BE158" s="4"/>
      <c r="BF158" s="4"/>
      <c r="BG158" s="4"/>
      <c r="BH158" s="4"/>
      <c r="BI158" s="4"/>
      <c r="BJ158" s="4"/>
      <c r="BK158" s="4"/>
      <c r="BL158" s="4"/>
      <c r="BM158" s="4"/>
    </row>
    <row r="159" spans="1:65" x14ac:dyDescent="0.15">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c r="BB159" s="4"/>
      <c r="BC159" s="4"/>
      <c r="BD159" s="4"/>
      <c r="BE159" s="4"/>
      <c r="BF159" s="4"/>
      <c r="BG159" s="4"/>
      <c r="BH159" s="4"/>
      <c r="BI159" s="4"/>
      <c r="BJ159" s="4"/>
      <c r="BK159" s="4"/>
      <c r="BL159" s="4"/>
      <c r="BM159" s="4"/>
    </row>
    <row r="160" spans="1:65" x14ac:dyDescent="0.15">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c r="BB160" s="4"/>
      <c r="BC160" s="4"/>
      <c r="BD160" s="4"/>
      <c r="BE160" s="4"/>
      <c r="BF160" s="4"/>
      <c r="BG160" s="4"/>
      <c r="BH160" s="4"/>
      <c r="BI160" s="4"/>
      <c r="BJ160" s="4"/>
      <c r="BK160" s="4"/>
      <c r="BL160" s="4"/>
      <c r="BM160" s="4"/>
    </row>
    <row r="161" spans="1:65" x14ac:dyDescent="0.15">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c r="BB161" s="4"/>
      <c r="BC161" s="4"/>
      <c r="BD161" s="4"/>
      <c r="BE161" s="4"/>
      <c r="BF161" s="4"/>
      <c r="BG161" s="4"/>
      <c r="BH161" s="4"/>
      <c r="BI161" s="4"/>
      <c r="BJ161" s="4"/>
      <c r="BK161" s="4"/>
      <c r="BL161" s="4"/>
      <c r="BM161" s="4"/>
    </row>
    <row r="162" spans="1:65" x14ac:dyDescent="0.15">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c r="BB162" s="4"/>
      <c r="BC162" s="4"/>
      <c r="BD162" s="4"/>
      <c r="BE162" s="4"/>
      <c r="BF162" s="4"/>
      <c r="BG162" s="4"/>
      <c r="BH162" s="4"/>
      <c r="BI162" s="4"/>
      <c r="BJ162" s="4"/>
      <c r="BK162" s="4"/>
      <c r="BL162" s="4"/>
      <c r="BM162" s="4"/>
    </row>
    <row r="163" spans="1:65" x14ac:dyDescent="0.15">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c r="BB163" s="4"/>
      <c r="BC163" s="4"/>
      <c r="BD163" s="4"/>
      <c r="BE163" s="4"/>
      <c r="BF163" s="4"/>
      <c r="BG163" s="4"/>
      <c r="BH163" s="4"/>
      <c r="BI163" s="4"/>
      <c r="BJ163" s="4"/>
      <c r="BK163" s="4"/>
      <c r="BL163" s="4"/>
      <c r="BM163" s="4"/>
    </row>
    <row r="164" spans="1:65" x14ac:dyDescent="0.15">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c r="BB164" s="4"/>
      <c r="BC164" s="4"/>
      <c r="BD164" s="4"/>
      <c r="BE164" s="4"/>
      <c r="BF164" s="4"/>
      <c r="BG164" s="4"/>
      <c r="BH164" s="4"/>
      <c r="BI164" s="4"/>
      <c r="BJ164" s="4"/>
      <c r="BK164" s="4"/>
      <c r="BL164" s="4"/>
      <c r="BM164" s="4"/>
    </row>
    <row r="165" spans="1:65" x14ac:dyDescent="0.1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c r="BB165" s="4"/>
      <c r="BC165" s="4"/>
      <c r="BD165" s="4"/>
      <c r="BE165" s="4"/>
      <c r="BF165" s="4"/>
      <c r="BG165" s="4"/>
      <c r="BH165" s="4"/>
      <c r="BI165" s="4"/>
      <c r="BJ165" s="4"/>
      <c r="BK165" s="4"/>
      <c r="BL165" s="4"/>
      <c r="BM165" s="4"/>
    </row>
    <row r="166" spans="1:65" x14ac:dyDescent="0.15">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c r="BB166" s="4"/>
      <c r="BC166" s="4"/>
      <c r="BD166" s="4"/>
      <c r="BE166" s="4"/>
      <c r="BF166" s="4"/>
      <c r="BG166" s="4"/>
      <c r="BH166" s="4"/>
      <c r="BI166" s="4"/>
      <c r="BJ166" s="4"/>
      <c r="BK166" s="4"/>
      <c r="BL166" s="4"/>
      <c r="BM166" s="4"/>
    </row>
    <row r="167" spans="1:65" x14ac:dyDescent="0.15">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c r="BB167" s="4"/>
      <c r="BC167" s="4"/>
      <c r="BD167" s="4"/>
      <c r="BE167" s="4"/>
      <c r="BF167" s="4"/>
      <c r="BG167" s="4"/>
      <c r="BH167" s="4"/>
      <c r="BI167" s="4"/>
      <c r="BJ167" s="4"/>
      <c r="BK167" s="4"/>
      <c r="BL167" s="4"/>
      <c r="BM167" s="4"/>
    </row>
    <row r="168" spans="1:65" x14ac:dyDescent="0.15">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c r="BB168" s="4"/>
      <c r="BC168" s="4"/>
      <c r="BD168" s="4"/>
      <c r="BE168" s="4"/>
      <c r="BF168" s="4"/>
      <c r="BG168" s="4"/>
      <c r="BH168" s="4"/>
      <c r="BI168" s="4"/>
      <c r="BJ168" s="4"/>
      <c r="BK168" s="4"/>
      <c r="BL168" s="4"/>
      <c r="BM168" s="4"/>
    </row>
    <row r="169" spans="1:65" x14ac:dyDescent="0.15">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c r="BB169" s="4"/>
      <c r="BC169" s="4"/>
      <c r="BD169" s="4"/>
      <c r="BE169" s="4"/>
      <c r="BF169" s="4"/>
      <c r="BG169" s="4"/>
      <c r="BH169" s="4"/>
      <c r="BI169" s="4"/>
      <c r="BJ169" s="4"/>
      <c r="BK169" s="4"/>
      <c r="BL169" s="4"/>
      <c r="BM169" s="4"/>
    </row>
    <row r="170" spans="1:65" x14ac:dyDescent="0.15">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c r="BB170" s="4"/>
      <c r="BC170" s="4"/>
      <c r="BD170" s="4"/>
      <c r="BE170" s="4"/>
      <c r="BF170" s="4"/>
      <c r="BG170" s="4"/>
      <c r="BH170" s="4"/>
      <c r="BI170" s="4"/>
      <c r="BJ170" s="4"/>
      <c r="BK170" s="4"/>
      <c r="BL170" s="4"/>
      <c r="BM170" s="4"/>
    </row>
    <row r="171" spans="1:65" x14ac:dyDescent="0.15">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c r="BB171" s="4"/>
      <c r="BC171" s="4"/>
      <c r="BD171" s="4"/>
      <c r="BE171" s="4"/>
      <c r="BF171" s="4"/>
      <c r="BG171" s="4"/>
      <c r="BH171" s="4"/>
      <c r="BI171" s="4"/>
      <c r="BJ171" s="4"/>
      <c r="BK171" s="4"/>
      <c r="BL171" s="4"/>
      <c r="BM171" s="4"/>
    </row>
    <row r="172" spans="1:65" x14ac:dyDescent="0.15">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c r="BB172" s="4"/>
      <c r="BC172" s="4"/>
      <c r="BD172" s="4"/>
      <c r="BE172" s="4"/>
      <c r="BF172" s="4"/>
      <c r="BG172" s="4"/>
      <c r="BH172" s="4"/>
      <c r="BI172" s="4"/>
      <c r="BJ172" s="4"/>
      <c r="BK172" s="4"/>
      <c r="BL172" s="4"/>
      <c r="BM172" s="4"/>
    </row>
    <row r="173" spans="1:65" x14ac:dyDescent="0.15">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c r="BB173" s="4"/>
      <c r="BC173" s="4"/>
      <c r="BD173" s="4"/>
      <c r="BE173" s="4"/>
      <c r="BF173" s="4"/>
      <c r="BG173" s="4"/>
      <c r="BH173" s="4"/>
      <c r="BI173" s="4"/>
      <c r="BJ173" s="4"/>
      <c r="BK173" s="4"/>
      <c r="BL173" s="4"/>
      <c r="BM173" s="4"/>
    </row>
    <row r="174" spans="1:65" x14ac:dyDescent="0.15">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c r="BB174" s="4"/>
      <c r="BC174" s="4"/>
      <c r="BD174" s="4"/>
      <c r="BE174" s="4"/>
      <c r="BF174" s="4"/>
      <c r="BG174" s="4"/>
      <c r="BH174" s="4"/>
      <c r="BI174" s="4"/>
      <c r="BJ174" s="4"/>
      <c r="BK174" s="4"/>
      <c r="BL174" s="4"/>
      <c r="BM174" s="4"/>
    </row>
    <row r="175" spans="1:65" x14ac:dyDescent="0.1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c r="BB175" s="4"/>
      <c r="BC175" s="4"/>
      <c r="BD175" s="4"/>
      <c r="BE175" s="4"/>
      <c r="BF175" s="4"/>
      <c r="BG175" s="4"/>
      <c r="BH175" s="4"/>
      <c r="BI175" s="4"/>
      <c r="BJ175" s="4"/>
      <c r="BK175" s="4"/>
      <c r="BL175" s="4"/>
      <c r="BM175" s="4"/>
    </row>
    <row r="176" spans="1:65" x14ac:dyDescent="0.15">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c r="BB176" s="4"/>
      <c r="BC176" s="4"/>
      <c r="BD176" s="4"/>
      <c r="BE176" s="4"/>
      <c r="BF176" s="4"/>
      <c r="BG176" s="4"/>
      <c r="BH176" s="4"/>
      <c r="BI176" s="4"/>
      <c r="BJ176" s="4"/>
      <c r="BK176" s="4"/>
      <c r="BL176" s="4"/>
      <c r="BM176" s="4"/>
    </row>
    <row r="177" spans="1:65" x14ac:dyDescent="0.15">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c r="BB177" s="4"/>
      <c r="BC177" s="4"/>
      <c r="BD177" s="4"/>
      <c r="BE177" s="4"/>
      <c r="BF177" s="4"/>
      <c r="BG177" s="4"/>
      <c r="BH177" s="4"/>
      <c r="BI177" s="4"/>
      <c r="BJ177" s="4"/>
      <c r="BK177" s="4"/>
      <c r="BL177" s="4"/>
      <c r="BM177" s="4"/>
    </row>
    <row r="178" spans="1:65" x14ac:dyDescent="0.15">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c r="BB178" s="4"/>
      <c r="BC178" s="4"/>
      <c r="BD178" s="4"/>
      <c r="BE178" s="4"/>
      <c r="BF178" s="4"/>
      <c r="BG178" s="4"/>
      <c r="BH178" s="4"/>
      <c r="BI178" s="4"/>
      <c r="BJ178" s="4"/>
      <c r="BK178" s="4"/>
      <c r="BL178" s="4"/>
      <c r="BM178" s="4"/>
    </row>
    <row r="179" spans="1:65" x14ac:dyDescent="0.15">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c r="BB179" s="4"/>
      <c r="BC179" s="4"/>
      <c r="BD179" s="4"/>
      <c r="BE179" s="4"/>
      <c r="BF179" s="4"/>
      <c r="BG179" s="4"/>
      <c r="BH179" s="4"/>
      <c r="BI179" s="4"/>
      <c r="BJ179" s="4"/>
      <c r="BK179" s="4"/>
      <c r="BL179" s="4"/>
      <c r="BM179" s="4"/>
    </row>
    <row r="180" spans="1:65" x14ac:dyDescent="0.15">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c r="BB180" s="4"/>
      <c r="BC180" s="4"/>
      <c r="BD180" s="4"/>
      <c r="BE180" s="4"/>
      <c r="BF180" s="4"/>
      <c r="BG180" s="4"/>
      <c r="BH180" s="4"/>
      <c r="BI180" s="4"/>
      <c r="BJ180" s="4"/>
      <c r="BK180" s="4"/>
      <c r="BL180" s="4"/>
      <c r="BM180" s="4"/>
    </row>
    <row r="181" spans="1:65" x14ac:dyDescent="0.15">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c r="BB181" s="4"/>
      <c r="BC181" s="4"/>
      <c r="BD181" s="4"/>
      <c r="BE181" s="4"/>
      <c r="BF181" s="4"/>
      <c r="BG181" s="4"/>
      <c r="BH181" s="4"/>
      <c r="BI181" s="4"/>
      <c r="BJ181" s="4"/>
      <c r="BK181" s="4"/>
      <c r="BL181" s="4"/>
      <c r="BM181" s="4"/>
    </row>
    <row r="182" spans="1:65" x14ac:dyDescent="0.15">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c r="BB182" s="4"/>
      <c r="BC182" s="4"/>
      <c r="BD182" s="4"/>
      <c r="BE182" s="4"/>
      <c r="BF182" s="4"/>
      <c r="BG182" s="4"/>
      <c r="BH182" s="4"/>
      <c r="BI182" s="4"/>
      <c r="BJ182" s="4"/>
      <c r="BK182" s="4"/>
      <c r="BL182" s="4"/>
      <c r="BM182" s="4"/>
    </row>
    <row r="183" spans="1:65" x14ac:dyDescent="0.15">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c r="BB183" s="4"/>
      <c r="BC183" s="4"/>
      <c r="BD183" s="4"/>
      <c r="BE183" s="4"/>
      <c r="BF183" s="4"/>
      <c r="BG183" s="4"/>
      <c r="BH183" s="4"/>
      <c r="BI183" s="4"/>
      <c r="BJ183" s="4"/>
      <c r="BK183" s="4"/>
      <c r="BL183" s="4"/>
      <c r="BM183" s="4"/>
    </row>
    <row r="184" spans="1:65" x14ac:dyDescent="0.15">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c r="BB184" s="4"/>
      <c r="BC184" s="4"/>
      <c r="BD184" s="4"/>
      <c r="BE184" s="4"/>
      <c r="BF184" s="4"/>
      <c r="BG184" s="4"/>
      <c r="BH184" s="4"/>
      <c r="BI184" s="4"/>
      <c r="BJ184" s="4"/>
      <c r="BK184" s="4"/>
      <c r="BL184" s="4"/>
      <c r="BM184" s="4"/>
    </row>
    <row r="185" spans="1:65" x14ac:dyDescent="0.1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c r="BB185" s="4"/>
      <c r="BC185" s="4"/>
      <c r="BD185" s="4"/>
      <c r="BE185" s="4"/>
      <c r="BF185" s="4"/>
      <c r="BG185" s="4"/>
      <c r="BH185" s="4"/>
      <c r="BI185" s="4"/>
      <c r="BJ185" s="4"/>
      <c r="BK185" s="4"/>
      <c r="BL185" s="4"/>
      <c r="BM185" s="4"/>
    </row>
    <row r="186" spans="1:65" x14ac:dyDescent="0.15">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c r="BB186" s="4"/>
      <c r="BC186" s="4"/>
      <c r="BD186" s="4"/>
      <c r="BE186" s="4"/>
      <c r="BF186" s="4"/>
      <c r="BG186" s="4"/>
      <c r="BH186" s="4"/>
      <c r="BI186" s="4"/>
      <c r="BJ186" s="4"/>
      <c r="BK186" s="4"/>
      <c r="BL186" s="4"/>
      <c r="BM186" s="4"/>
    </row>
    <row r="187" spans="1:65" x14ac:dyDescent="0.15">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c r="BB187" s="4"/>
      <c r="BC187" s="4"/>
      <c r="BD187" s="4"/>
      <c r="BE187" s="4"/>
      <c r="BF187" s="4"/>
      <c r="BG187" s="4"/>
      <c r="BH187" s="4"/>
      <c r="BI187" s="4"/>
      <c r="BJ187" s="4"/>
      <c r="BK187" s="4"/>
      <c r="BL187" s="4"/>
      <c r="BM187" s="4"/>
    </row>
    <row r="188" spans="1:65" x14ac:dyDescent="0.15">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c r="BB188" s="4"/>
      <c r="BC188" s="4"/>
      <c r="BD188" s="4"/>
      <c r="BE188" s="4"/>
      <c r="BF188" s="4"/>
      <c r="BG188" s="4"/>
      <c r="BH188" s="4"/>
      <c r="BI188" s="4"/>
      <c r="BJ188" s="4"/>
      <c r="BK188" s="4"/>
      <c r="BL188" s="4"/>
      <c r="BM188" s="4"/>
    </row>
    <row r="189" spans="1:65" x14ac:dyDescent="0.15">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c r="BB189" s="4"/>
      <c r="BC189" s="4"/>
      <c r="BD189" s="4"/>
      <c r="BE189" s="4"/>
      <c r="BF189" s="4"/>
      <c r="BG189" s="4"/>
      <c r="BH189" s="4"/>
      <c r="BI189" s="4"/>
      <c r="BJ189" s="4"/>
      <c r="BK189" s="4"/>
      <c r="BL189" s="4"/>
      <c r="BM189" s="4"/>
    </row>
    <row r="190" spans="1:65" x14ac:dyDescent="0.15">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c r="AY190" s="4"/>
      <c r="AZ190" s="4"/>
      <c r="BA190" s="4"/>
      <c r="BB190" s="4"/>
      <c r="BC190" s="4"/>
      <c r="BD190" s="4"/>
      <c r="BE190" s="4"/>
      <c r="BF190" s="4"/>
      <c r="BG190" s="4"/>
      <c r="BH190" s="4"/>
      <c r="BI190" s="4"/>
      <c r="BJ190" s="4"/>
      <c r="BK190" s="4"/>
      <c r="BL190" s="4"/>
      <c r="BM190" s="4"/>
    </row>
    <row r="191" spans="1:65" x14ac:dyDescent="0.15">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c r="AY191" s="4"/>
      <c r="AZ191" s="4"/>
      <c r="BA191" s="4"/>
      <c r="BB191" s="4"/>
      <c r="BC191" s="4"/>
      <c r="BD191" s="4"/>
      <c r="BE191" s="4"/>
      <c r="BF191" s="4"/>
      <c r="BG191" s="4"/>
      <c r="BH191" s="4"/>
      <c r="BI191" s="4"/>
      <c r="BJ191" s="4"/>
      <c r="BK191" s="4"/>
      <c r="BL191" s="4"/>
      <c r="BM191" s="4"/>
    </row>
    <row r="192" spans="1:65" x14ac:dyDescent="0.15">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c r="BB192" s="4"/>
      <c r="BC192" s="4"/>
      <c r="BD192" s="4"/>
      <c r="BE192" s="4"/>
      <c r="BF192" s="4"/>
      <c r="BG192" s="4"/>
      <c r="BH192" s="4"/>
      <c r="BI192" s="4"/>
      <c r="BJ192" s="4"/>
      <c r="BK192" s="4"/>
      <c r="BL192" s="4"/>
      <c r="BM192" s="4"/>
    </row>
    <row r="193" spans="1:65" x14ac:dyDescent="0.15">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c r="AY193" s="4"/>
      <c r="AZ193" s="4"/>
      <c r="BA193" s="4"/>
      <c r="BB193" s="4"/>
      <c r="BC193" s="4"/>
      <c r="BD193" s="4"/>
      <c r="BE193" s="4"/>
      <c r="BF193" s="4"/>
      <c r="BG193" s="4"/>
      <c r="BH193" s="4"/>
      <c r="BI193" s="4"/>
      <c r="BJ193" s="4"/>
      <c r="BK193" s="4"/>
      <c r="BL193" s="4"/>
      <c r="BM193" s="4"/>
    </row>
    <row r="194" spans="1:65" x14ac:dyDescent="0.15">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c r="BA194" s="4"/>
      <c r="BB194" s="4"/>
      <c r="BC194" s="4"/>
      <c r="BD194" s="4"/>
      <c r="BE194" s="4"/>
      <c r="BF194" s="4"/>
      <c r="BG194" s="4"/>
      <c r="BH194" s="4"/>
      <c r="BI194" s="4"/>
      <c r="BJ194" s="4"/>
      <c r="BK194" s="4"/>
      <c r="BL194" s="4"/>
      <c r="BM194" s="4"/>
    </row>
    <row r="195" spans="1:65" x14ac:dyDescent="0.1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c r="AY195" s="4"/>
      <c r="AZ195" s="4"/>
      <c r="BA195" s="4"/>
      <c r="BB195" s="4"/>
      <c r="BC195" s="4"/>
      <c r="BD195" s="4"/>
      <c r="BE195" s="4"/>
      <c r="BF195" s="4"/>
      <c r="BG195" s="4"/>
      <c r="BH195" s="4"/>
      <c r="BI195" s="4"/>
      <c r="BJ195" s="4"/>
      <c r="BK195" s="4"/>
      <c r="BL195" s="4"/>
      <c r="BM195" s="4"/>
    </row>
    <row r="196" spans="1:65" x14ac:dyDescent="0.15">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c r="AY196" s="4"/>
      <c r="AZ196" s="4"/>
      <c r="BA196" s="4"/>
      <c r="BB196" s="4"/>
      <c r="BC196" s="4"/>
      <c r="BD196" s="4"/>
      <c r="BE196" s="4"/>
      <c r="BF196" s="4"/>
      <c r="BG196" s="4"/>
      <c r="BH196" s="4"/>
      <c r="BI196" s="4"/>
      <c r="BJ196" s="4"/>
      <c r="BK196" s="4"/>
      <c r="BL196" s="4"/>
      <c r="BM196" s="4"/>
    </row>
    <row r="197" spans="1:65" x14ac:dyDescent="0.15">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c r="BA197" s="4"/>
      <c r="BB197" s="4"/>
      <c r="BC197" s="4"/>
      <c r="BD197" s="4"/>
      <c r="BE197" s="4"/>
      <c r="BF197" s="4"/>
      <c r="BG197" s="4"/>
      <c r="BH197" s="4"/>
      <c r="BI197" s="4"/>
      <c r="BJ197" s="4"/>
      <c r="BK197" s="4"/>
      <c r="BL197" s="4"/>
      <c r="BM197" s="4"/>
    </row>
    <row r="198" spans="1:65" x14ac:dyDescent="0.15">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c r="AY198" s="4"/>
      <c r="AZ198" s="4"/>
      <c r="BA198" s="4"/>
      <c r="BB198" s="4"/>
      <c r="BC198" s="4"/>
      <c r="BD198" s="4"/>
      <c r="BE198" s="4"/>
      <c r="BF198" s="4"/>
      <c r="BG198" s="4"/>
      <c r="BH198" s="4"/>
      <c r="BI198" s="4"/>
      <c r="BJ198" s="4"/>
      <c r="BK198" s="4"/>
      <c r="BL198" s="4"/>
      <c r="BM198" s="4"/>
    </row>
    <row r="199" spans="1:65" x14ac:dyDescent="0.15">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c r="BA199" s="4"/>
      <c r="BB199" s="4"/>
      <c r="BC199" s="4"/>
      <c r="BD199" s="4"/>
      <c r="BE199" s="4"/>
      <c r="BF199" s="4"/>
      <c r="BG199" s="4"/>
      <c r="BH199" s="4"/>
      <c r="BI199" s="4"/>
      <c r="BJ199" s="4"/>
      <c r="BK199" s="4"/>
      <c r="BL199" s="4"/>
      <c r="BM199" s="4"/>
    </row>
    <row r="200" spans="1:65" x14ac:dyDescent="0.15">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c r="AY200" s="4"/>
      <c r="AZ200" s="4"/>
      <c r="BA200" s="4"/>
      <c r="BB200" s="4"/>
      <c r="BC200" s="4"/>
      <c r="BD200" s="4"/>
      <c r="BE200" s="4"/>
      <c r="BF200" s="4"/>
      <c r="BG200" s="4"/>
      <c r="BH200" s="4"/>
      <c r="BI200" s="4"/>
      <c r="BJ200" s="4"/>
      <c r="BK200" s="4"/>
      <c r="BL200" s="4"/>
      <c r="BM200" s="4"/>
    </row>
    <row r="201" spans="1:65" x14ac:dyDescent="0.15">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c r="BB201" s="4"/>
      <c r="BC201" s="4"/>
      <c r="BD201" s="4"/>
      <c r="BE201" s="4"/>
      <c r="BF201" s="4"/>
      <c r="BG201" s="4"/>
      <c r="BH201" s="4"/>
      <c r="BI201" s="4"/>
      <c r="BJ201" s="4"/>
      <c r="BK201" s="4"/>
      <c r="BL201" s="4"/>
      <c r="BM201" s="4"/>
    </row>
    <row r="202" spans="1:65" x14ac:dyDescent="0.15">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c r="BA202" s="4"/>
      <c r="BB202" s="4"/>
      <c r="BC202" s="4"/>
      <c r="BD202" s="4"/>
      <c r="BE202" s="4"/>
      <c r="BF202" s="4"/>
      <c r="BG202" s="4"/>
      <c r="BH202" s="4"/>
      <c r="BI202" s="4"/>
      <c r="BJ202" s="4"/>
      <c r="BK202" s="4"/>
      <c r="BL202" s="4"/>
      <c r="BM202" s="4"/>
    </row>
    <row r="203" spans="1:65" x14ac:dyDescent="0.15">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c r="BB203" s="4"/>
      <c r="BC203" s="4"/>
      <c r="BD203" s="4"/>
      <c r="BE203" s="4"/>
      <c r="BF203" s="4"/>
      <c r="BG203" s="4"/>
      <c r="BH203" s="4"/>
      <c r="BI203" s="4"/>
      <c r="BJ203" s="4"/>
      <c r="BK203" s="4"/>
      <c r="BL203" s="4"/>
      <c r="BM203" s="4"/>
    </row>
    <row r="204" spans="1:65" x14ac:dyDescent="0.15">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c r="BB204" s="4"/>
      <c r="BC204" s="4"/>
      <c r="BD204" s="4"/>
      <c r="BE204" s="4"/>
      <c r="BF204" s="4"/>
      <c r="BG204" s="4"/>
      <c r="BH204" s="4"/>
      <c r="BI204" s="4"/>
      <c r="BJ204" s="4"/>
      <c r="BK204" s="4"/>
      <c r="BL204" s="4"/>
      <c r="BM204" s="4"/>
    </row>
    <row r="205" spans="1:65" x14ac:dyDescent="0.1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c r="BB205" s="4"/>
      <c r="BC205" s="4"/>
      <c r="BD205" s="4"/>
      <c r="BE205" s="4"/>
      <c r="BF205" s="4"/>
      <c r="BG205" s="4"/>
      <c r="BH205" s="4"/>
      <c r="BI205" s="4"/>
      <c r="BJ205" s="4"/>
      <c r="BK205" s="4"/>
      <c r="BL205" s="4"/>
      <c r="BM205" s="4"/>
    </row>
    <row r="206" spans="1:65" x14ac:dyDescent="0.15">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c r="BB206" s="4"/>
      <c r="BC206" s="4"/>
      <c r="BD206" s="4"/>
      <c r="BE206" s="4"/>
      <c r="BF206" s="4"/>
      <c r="BG206" s="4"/>
      <c r="BH206" s="4"/>
      <c r="BI206" s="4"/>
      <c r="BJ206" s="4"/>
      <c r="BK206" s="4"/>
      <c r="BL206" s="4"/>
      <c r="BM206" s="4"/>
    </row>
    <row r="207" spans="1:65" x14ac:dyDescent="0.15">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c r="BA207" s="4"/>
      <c r="BB207" s="4"/>
      <c r="BC207" s="4"/>
      <c r="BD207" s="4"/>
      <c r="BE207" s="4"/>
      <c r="BF207" s="4"/>
      <c r="BG207" s="4"/>
      <c r="BH207" s="4"/>
      <c r="BI207" s="4"/>
      <c r="BJ207" s="4"/>
      <c r="BK207" s="4"/>
      <c r="BL207" s="4"/>
      <c r="BM207" s="4"/>
    </row>
    <row r="208" spans="1:65" x14ac:dyDescent="0.15">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c r="BB208" s="4"/>
      <c r="BC208" s="4"/>
      <c r="BD208" s="4"/>
      <c r="BE208" s="4"/>
      <c r="BF208" s="4"/>
      <c r="BG208" s="4"/>
      <c r="BH208" s="4"/>
      <c r="BI208" s="4"/>
      <c r="BJ208" s="4"/>
      <c r="BK208" s="4"/>
      <c r="BL208" s="4"/>
      <c r="BM208" s="4"/>
    </row>
    <row r="209" spans="1:65" x14ac:dyDescent="0.15">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c r="BB209" s="4"/>
      <c r="BC209" s="4"/>
      <c r="BD209" s="4"/>
      <c r="BE209" s="4"/>
      <c r="BF209" s="4"/>
      <c r="BG209" s="4"/>
      <c r="BH209" s="4"/>
      <c r="BI209" s="4"/>
      <c r="BJ209" s="4"/>
      <c r="BK209" s="4"/>
      <c r="BL209" s="4"/>
      <c r="BM209" s="4"/>
    </row>
    <row r="210" spans="1:65" x14ac:dyDescent="0.15">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c r="BA210" s="4"/>
      <c r="BB210" s="4"/>
      <c r="BC210" s="4"/>
      <c r="BD210" s="4"/>
      <c r="BE210" s="4"/>
      <c r="BF210" s="4"/>
      <c r="BG210" s="4"/>
      <c r="BH210" s="4"/>
      <c r="BI210" s="4"/>
      <c r="BJ210" s="4"/>
      <c r="BK210" s="4"/>
      <c r="BL210" s="4"/>
      <c r="BM210" s="4"/>
    </row>
    <row r="211" spans="1:65" x14ac:dyDescent="0.15">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c r="BB211" s="4"/>
      <c r="BC211" s="4"/>
      <c r="BD211" s="4"/>
      <c r="BE211" s="4"/>
      <c r="BF211" s="4"/>
      <c r="BG211" s="4"/>
      <c r="BH211" s="4"/>
      <c r="BI211" s="4"/>
      <c r="BJ211" s="4"/>
      <c r="BK211" s="4"/>
      <c r="BL211" s="4"/>
      <c r="BM211" s="4"/>
    </row>
    <row r="212" spans="1:65" x14ac:dyDescent="0.15">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c r="BB212" s="4"/>
      <c r="BC212" s="4"/>
      <c r="BD212" s="4"/>
      <c r="BE212" s="4"/>
      <c r="BF212" s="4"/>
      <c r="BG212" s="4"/>
      <c r="BH212" s="4"/>
      <c r="BI212" s="4"/>
      <c r="BJ212" s="4"/>
      <c r="BK212" s="4"/>
      <c r="BL212" s="4"/>
      <c r="BM212" s="4"/>
    </row>
    <row r="213" spans="1:65" x14ac:dyDescent="0.15">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c r="BA213" s="4"/>
      <c r="BB213" s="4"/>
      <c r="BC213" s="4"/>
      <c r="BD213" s="4"/>
      <c r="BE213" s="4"/>
      <c r="BF213" s="4"/>
      <c r="BG213" s="4"/>
      <c r="BH213" s="4"/>
      <c r="BI213" s="4"/>
      <c r="BJ213" s="4"/>
      <c r="BK213" s="4"/>
      <c r="BL213" s="4"/>
      <c r="BM213" s="4"/>
    </row>
    <row r="214" spans="1:65" x14ac:dyDescent="0.15">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c r="AY214" s="4"/>
      <c r="AZ214" s="4"/>
      <c r="BA214" s="4"/>
      <c r="BB214" s="4"/>
      <c r="BC214" s="4"/>
      <c r="BD214" s="4"/>
      <c r="BE214" s="4"/>
      <c r="BF214" s="4"/>
      <c r="BG214" s="4"/>
      <c r="BH214" s="4"/>
      <c r="BI214" s="4"/>
      <c r="BJ214" s="4"/>
      <c r="BK214" s="4"/>
      <c r="BL214" s="4"/>
      <c r="BM214" s="4"/>
    </row>
    <row r="215" spans="1:65" x14ac:dyDescent="0.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c r="BB215" s="4"/>
      <c r="BC215" s="4"/>
      <c r="BD215" s="4"/>
      <c r="BE215" s="4"/>
      <c r="BF215" s="4"/>
      <c r="BG215" s="4"/>
      <c r="BH215" s="4"/>
      <c r="BI215" s="4"/>
      <c r="BJ215" s="4"/>
      <c r="BK215" s="4"/>
      <c r="BL215" s="4"/>
      <c r="BM215" s="4"/>
    </row>
    <row r="216" spans="1:65" x14ac:dyDescent="0.15">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c r="AY216" s="4"/>
      <c r="AZ216" s="4"/>
      <c r="BA216" s="4"/>
      <c r="BB216" s="4"/>
      <c r="BC216" s="4"/>
      <c r="BD216" s="4"/>
      <c r="BE216" s="4"/>
      <c r="BF216" s="4"/>
      <c r="BG216" s="4"/>
      <c r="BH216" s="4"/>
      <c r="BI216" s="4"/>
      <c r="BJ216" s="4"/>
      <c r="BK216" s="4"/>
      <c r="BL216" s="4"/>
      <c r="BM216" s="4"/>
    </row>
    <row r="217" spans="1:65" x14ac:dyDescent="0.15">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c r="BA217" s="4"/>
      <c r="BB217" s="4"/>
      <c r="BC217" s="4"/>
      <c r="BD217" s="4"/>
      <c r="BE217" s="4"/>
      <c r="BF217" s="4"/>
      <c r="BG217" s="4"/>
      <c r="BH217" s="4"/>
      <c r="BI217" s="4"/>
      <c r="BJ217" s="4"/>
      <c r="BK217" s="4"/>
      <c r="BL217" s="4"/>
      <c r="BM217" s="4"/>
    </row>
    <row r="218" spans="1:65" x14ac:dyDescent="0.15">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c r="BA218" s="4"/>
      <c r="BB218" s="4"/>
      <c r="BC218" s="4"/>
      <c r="BD218" s="4"/>
      <c r="BE218" s="4"/>
      <c r="BF218" s="4"/>
      <c r="BG218" s="4"/>
      <c r="BH218" s="4"/>
      <c r="BI218" s="4"/>
      <c r="BJ218" s="4"/>
      <c r="BK218" s="4"/>
      <c r="BL218" s="4"/>
      <c r="BM218" s="4"/>
    </row>
    <row r="219" spans="1:65" x14ac:dyDescent="0.15">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c r="BB219" s="4"/>
      <c r="BC219" s="4"/>
      <c r="BD219" s="4"/>
      <c r="BE219" s="4"/>
      <c r="BF219" s="4"/>
      <c r="BG219" s="4"/>
      <c r="BH219" s="4"/>
      <c r="BI219" s="4"/>
      <c r="BJ219" s="4"/>
      <c r="BK219" s="4"/>
      <c r="BL219" s="4"/>
      <c r="BM219" s="4"/>
    </row>
    <row r="220" spans="1:65" x14ac:dyDescent="0.15">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c r="BB220" s="4"/>
      <c r="BC220" s="4"/>
      <c r="BD220" s="4"/>
      <c r="BE220" s="4"/>
      <c r="BF220" s="4"/>
      <c r="BG220" s="4"/>
      <c r="BH220" s="4"/>
      <c r="BI220" s="4"/>
      <c r="BJ220" s="4"/>
      <c r="BK220" s="4"/>
      <c r="BL220" s="4"/>
      <c r="BM220" s="4"/>
    </row>
    <row r="221" spans="1:65" x14ac:dyDescent="0.15">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c r="AY221" s="4"/>
      <c r="AZ221" s="4"/>
      <c r="BA221" s="4"/>
      <c r="BB221" s="4"/>
      <c r="BC221" s="4"/>
      <c r="BD221" s="4"/>
      <c r="BE221" s="4"/>
      <c r="BF221" s="4"/>
      <c r="BG221" s="4"/>
      <c r="BH221" s="4"/>
      <c r="BI221" s="4"/>
      <c r="BJ221" s="4"/>
      <c r="BK221" s="4"/>
      <c r="BL221" s="4"/>
      <c r="BM221" s="4"/>
    </row>
    <row r="222" spans="1:65" x14ac:dyDescent="0.15">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c r="AY222" s="4"/>
      <c r="AZ222" s="4"/>
      <c r="BA222" s="4"/>
      <c r="BB222" s="4"/>
      <c r="BC222" s="4"/>
      <c r="BD222" s="4"/>
      <c r="BE222" s="4"/>
      <c r="BF222" s="4"/>
      <c r="BG222" s="4"/>
      <c r="BH222" s="4"/>
      <c r="BI222" s="4"/>
      <c r="BJ222" s="4"/>
      <c r="BK222" s="4"/>
      <c r="BL222" s="4"/>
      <c r="BM222" s="4"/>
    </row>
    <row r="223" spans="1:65" x14ac:dyDescent="0.15">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c r="AY223" s="4"/>
      <c r="AZ223" s="4"/>
      <c r="BA223" s="4"/>
      <c r="BB223" s="4"/>
      <c r="BC223" s="4"/>
      <c r="BD223" s="4"/>
      <c r="BE223" s="4"/>
      <c r="BF223" s="4"/>
      <c r="BG223" s="4"/>
      <c r="BH223" s="4"/>
      <c r="BI223" s="4"/>
      <c r="BJ223" s="4"/>
      <c r="BK223" s="4"/>
      <c r="BL223" s="4"/>
      <c r="BM223" s="4"/>
    </row>
    <row r="224" spans="1:65" x14ac:dyDescent="0.15">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c r="AY224" s="4"/>
      <c r="AZ224" s="4"/>
      <c r="BA224" s="4"/>
      <c r="BB224" s="4"/>
      <c r="BC224" s="4"/>
      <c r="BD224" s="4"/>
      <c r="BE224" s="4"/>
      <c r="BF224" s="4"/>
      <c r="BG224" s="4"/>
      <c r="BH224" s="4"/>
      <c r="BI224" s="4"/>
      <c r="BJ224" s="4"/>
      <c r="BK224" s="4"/>
      <c r="BL224" s="4"/>
      <c r="BM224" s="4"/>
    </row>
    <row r="225" spans="1:65" x14ac:dyDescent="0.1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c r="AY225" s="4"/>
      <c r="AZ225" s="4"/>
      <c r="BA225" s="4"/>
      <c r="BB225" s="4"/>
      <c r="BC225" s="4"/>
      <c r="BD225" s="4"/>
      <c r="BE225" s="4"/>
      <c r="BF225" s="4"/>
      <c r="BG225" s="4"/>
      <c r="BH225" s="4"/>
      <c r="BI225" s="4"/>
      <c r="BJ225" s="4"/>
      <c r="BK225" s="4"/>
      <c r="BL225" s="4"/>
      <c r="BM225" s="4"/>
    </row>
    <row r="226" spans="1:65" x14ac:dyDescent="0.15">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c r="AY226" s="4"/>
      <c r="AZ226" s="4"/>
      <c r="BA226" s="4"/>
      <c r="BB226" s="4"/>
      <c r="BC226" s="4"/>
      <c r="BD226" s="4"/>
      <c r="BE226" s="4"/>
      <c r="BF226" s="4"/>
      <c r="BG226" s="4"/>
      <c r="BH226" s="4"/>
      <c r="BI226" s="4"/>
      <c r="BJ226" s="4"/>
      <c r="BK226" s="4"/>
      <c r="BL226" s="4"/>
      <c r="BM226" s="4"/>
    </row>
    <row r="227" spans="1:65" x14ac:dyDescent="0.15">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c r="AY227" s="4"/>
      <c r="AZ227" s="4"/>
      <c r="BA227" s="4"/>
      <c r="BB227" s="4"/>
      <c r="BC227" s="4"/>
      <c r="BD227" s="4"/>
      <c r="BE227" s="4"/>
      <c r="BF227" s="4"/>
      <c r="BG227" s="4"/>
      <c r="BH227" s="4"/>
      <c r="BI227" s="4"/>
      <c r="BJ227" s="4"/>
      <c r="BK227" s="4"/>
      <c r="BL227" s="4"/>
      <c r="BM227" s="4"/>
    </row>
    <row r="228" spans="1:65" x14ac:dyDescent="0.15">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c r="AY228" s="4"/>
      <c r="AZ228" s="4"/>
      <c r="BA228" s="4"/>
      <c r="BB228" s="4"/>
      <c r="BC228" s="4"/>
      <c r="BD228" s="4"/>
      <c r="BE228" s="4"/>
      <c r="BF228" s="4"/>
      <c r="BG228" s="4"/>
      <c r="BH228" s="4"/>
      <c r="BI228" s="4"/>
      <c r="BJ228" s="4"/>
      <c r="BK228" s="4"/>
      <c r="BL228" s="4"/>
      <c r="BM228" s="4"/>
    </row>
    <row r="229" spans="1:65" x14ac:dyDescent="0.15">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c r="AY229" s="4"/>
      <c r="AZ229" s="4"/>
      <c r="BA229" s="4"/>
      <c r="BB229" s="4"/>
      <c r="BC229" s="4"/>
      <c r="BD229" s="4"/>
      <c r="BE229" s="4"/>
      <c r="BF229" s="4"/>
      <c r="BG229" s="4"/>
      <c r="BH229" s="4"/>
      <c r="BI229" s="4"/>
      <c r="BJ229" s="4"/>
      <c r="BK229" s="4"/>
      <c r="BL229" s="4"/>
      <c r="BM229" s="4"/>
    </row>
    <row r="230" spans="1:65" x14ac:dyDescent="0.15">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c r="AY230" s="4"/>
      <c r="AZ230" s="4"/>
      <c r="BA230" s="4"/>
      <c r="BB230" s="4"/>
      <c r="BC230" s="4"/>
      <c r="BD230" s="4"/>
      <c r="BE230" s="4"/>
      <c r="BF230" s="4"/>
      <c r="BG230" s="4"/>
      <c r="BH230" s="4"/>
      <c r="BI230" s="4"/>
      <c r="BJ230" s="4"/>
      <c r="BK230" s="4"/>
      <c r="BL230" s="4"/>
      <c r="BM230" s="4"/>
    </row>
    <row r="231" spans="1:65" x14ac:dyDescent="0.15">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c r="AY231" s="4"/>
      <c r="AZ231" s="4"/>
      <c r="BA231" s="4"/>
      <c r="BB231" s="4"/>
      <c r="BC231" s="4"/>
      <c r="BD231" s="4"/>
      <c r="BE231" s="4"/>
      <c r="BF231" s="4"/>
      <c r="BG231" s="4"/>
      <c r="BH231" s="4"/>
      <c r="BI231" s="4"/>
      <c r="BJ231" s="4"/>
      <c r="BK231" s="4"/>
      <c r="BL231" s="4"/>
      <c r="BM231" s="4"/>
    </row>
    <row r="232" spans="1:65" x14ac:dyDescent="0.15">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c r="AY232" s="4"/>
      <c r="AZ232" s="4"/>
      <c r="BA232" s="4"/>
      <c r="BB232" s="4"/>
      <c r="BC232" s="4"/>
      <c r="BD232" s="4"/>
      <c r="BE232" s="4"/>
      <c r="BF232" s="4"/>
      <c r="BG232" s="4"/>
      <c r="BH232" s="4"/>
      <c r="BI232" s="4"/>
      <c r="BJ232" s="4"/>
      <c r="BK232" s="4"/>
      <c r="BL232" s="4"/>
      <c r="BM232" s="4"/>
    </row>
    <row r="233" spans="1:65" x14ac:dyDescent="0.15">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c r="AY233" s="4"/>
      <c r="AZ233" s="4"/>
      <c r="BA233" s="4"/>
      <c r="BB233" s="4"/>
      <c r="BC233" s="4"/>
      <c r="BD233" s="4"/>
      <c r="BE233" s="4"/>
      <c r="BF233" s="4"/>
      <c r="BG233" s="4"/>
      <c r="BH233" s="4"/>
      <c r="BI233" s="4"/>
      <c r="BJ233" s="4"/>
      <c r="BK233" s="4"/>
      <c r="BL233" s="4"/>
      <c r="BM233" s="4"/>
    </row>
    <row r="234" spans="1:65" x14ac:dyDescent="0.15">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c r="AY234" s="4"/>
      <c r="AZ234" s="4"/>
      <c r="BA234" s="4"/>
      <c r="BB234" s="4"/>
      <c r="BC234" s="4"/>
      <c r="BD234" s="4"/>
      <c r="BE234" s="4"/>
      <c r="BF234" s="4"/>
      <c r="BG234" s="4"/>
      <c r="BH234" s="4"/>
      <c r="BI234" s="4"/>
      <c r="BJ234" s="4"/>
      <c r="BK234" s="4"/>
      <c r="BL234" s="4"/>
      <c r="BM234" s="4"/>
    </row>
    <row r="235" spans="1:65" x14ac:dyDescent="0.1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c r="AW235" s="4"/>
      <c r="AX235" s="4"/>
      <c r="AY235" s="4"/>
      <c r="AZ235" s="4"/>
      <c r="BA235" s="4"/>
      <c r="BB235" s="4"/>
      <c r="BC235" s="4"/>
      <c r="BD235" s="4"/>
      <c r="BE235" s="4"/>
      <c r="BF235" s="4"/>
      <c r="BG235" s="4"/>
      <c r="BH235" s="4"/>
      <c r="BI235" s="4"/>
      <c r="BJ235" s="4"/>
      <c r="BK235" s="4"/>
      <c r="BL235" s="4"/>
      <c r="BM235" s="4"/>
    </row>
    <row r="236" spans="1:65" x14ac:dyDescent="0.15">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c r="AW236" s="4"/>
      <c r="AX236" s="4"/>
      <c r="AY236" s="4"/>
      <c r="AZ236" s="4"/>
      <c r="BA236" s="4"/>
      <c r="BB236" s="4"/>
      <c r="BC236" s="4"/>
      <c r="BD236" s="4"/>
      <c r="BE236" s="4"/>
      <c r="BF236" s="4"/>
      <c r="BG236" s="4"/>
      <c r="BH236" s="4"/>
      <c r="BI236" s="4"/>
      <c r="BJ236" s="4"/>
      <c r="BK236" s="4"/>
      <c r="BL236" s="4"/>
      <c r="BM236" s="4"/>
    </row>
    <row r="237" spans="1:65" x14ac:dyDescent="0.15">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c r="AW237" s="4"/>
      <c r="AX237" s="4"/>
      <c r="AY237" s="4"/>
      <c r="AZ237" s="4"/>
      <c r="BA237" s="4"/>
      <c r="BB237" s="4"/>
      <c r="BC237" s="4"/>
      <c r="BD237" s="4"/>
      <c r="BE237" s="4"/>
      <c r="BF237" s="4"/>
      <c r="BG237" s="4"/>
      <c r="BH237" s="4"/>
      <c r="BI237" s="4"/>
      <c r="BJ237" s="4"/>
      <c r="BK237" s="4"/>
      <c r="BL237" s="4"/>
      <c r="BM237" s="4"/>
    </row>
    <row r="238" spans="1:65" x14ac:dyDescent="0.15">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c r="AY238" s="4"/>
      <c r="AZ238" s="4"/>
      <c r="BA238" s="4"/>
      <c r="BB238" s="4"/>
      <c r="BC238" s="4"/>
      <c r="BD238" s="4"/>
      <c r="BE238" s="4"/>
      <c r="BF238" s="4"/>
      <c r="BG238" s="4"/>
      <c r="BH238" s="4"/>
      <c r="BI238" s="4"/>
      <c r="BJ238" s="4"/>
      <c r="BK238" s="4"/>
      <c r="BL238" s="4"/>
      <c r="BM238" s="4"/>
    </row>
    <row r="239" spans="1:65" x14ac:dyDescent="0.15">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c r="AW239" s="4"/>
      <c r="AX239" s="4"/>
      <c r="AY239" s="4"/>
      <c r="AZ239" s="4"/>
      <c r="BA239" s="4"/>
      <c r="BB239" s="4"/>
      <c r="BC239" s="4"/>
      <c r="BD239" s="4"/>
      <c r="BE239" s="4"/>
      <c r="BF239" s="4"/>
      <c r="BG239" s="4"/>
      <c r="BH239" s="4"/>
      <c r="BI239" s="4"/>
      <c r="BJ239" s="4"/>
      <c r="BK239" s="4"/>
      <c r="BL239" s="4"/>
      <c r="BM239" s="4"/>
    </row>
    <row r="240" spans="1:65" x14ac:dyDescent="0.15">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c r="AW240" s="4"/>
      <c r="AX240" s="4"/>
      <c r="AY240" s="4"/>
      <c r="AZ240" s="4"/>
      <c r="BA240" s="4"/>
      <c r="BB240" s="4"/>
      <c r="BC240" s="4"/>
      <c r="BD240" s="4"/>
      <c r="BE240" s="4"/>
      <c r="BF240" s="4"/>
      <c r="BG240" s="4"/>
      <c r="BH240" s="4"/>
      <c r="BI240" s="4"/>
      <c r="BJ240" s="4"/>
      <c r="BK240" s="4"/>
      <c r="BL240" s="4"/>
      <c r="BM240" s="4"/>
    </row>
    <row r="241" spans="1:65" x14ac:dyDescent="0.15">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c r="AW241" s="4"/>
      <c r="AX241" s="4"/>
      <c r="AY241" s="4"/>
      <c r="AZ241" s="4"/>
      <c r="BA241" s="4"/>
      <c r="BB241" s="4"/>
      <c r="BC241" s="4"/>
      <c r="BD241" s="4"/>
      <c r="BE241" s="4"/>
      <c r="BF241" s="4"/>
      <c r="BG241" s="4"/>
      <c r="BH241" s="4"/>
      <c r="BI241" s="4"/>
      <c r="BJ241" s="4"/>
      <c r="BK241" s="4"/>
      <c r="BL241" s="4"/>
      <c r="BM241" s="4"/>
    </row>
    <row r="242" spans="1:65" x14ac:dyDescent="0.15">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c r="AW242" s="4"/>
      <c r="AX242" s="4"/>
      <c r="AY242" s="4"/>
      <c r="AZ242" s="4"/>
      <c r="BA242" s="4"/>
      <c r="BB242" s="4"/>
      <c r="BC242" s="4"/>
      <c r="BD242" s="4"/>
      <c r="BE242" s="4"/>
      <c r="BF242" s="4"/>
      <c r="BG242" s="4"/>
      <c r="BH242" s="4"/>
      <c r="BI242" s="4"/>
      <c r="BJ242" s="4"/>
      <c r="BK242" s="4"/>
      <c r="BL242" s="4"/>
      <c r="BM242" s="4"/>
    </row>
    <row r="243" spans="1:65" x14ac:dyDescent="0.15">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c r="AW243" s="4"/>
      <c r="AX243" s="4"/>
      <c r="AY243" s="4"/>
      <c r="AZ243" s="4"/>
      <c r="BA243" s="4"/>
      <c r="BB243" s="4"/>
      <c r="BC243" s="4"/>
      <c r="BD243" s="4"/>
      <c r="BE243" s="4"/>
      <c r="BF243" s="4"/>
      <c r="BG243" s="4"/>
      <c r="BH243" s="4"/>
      <c r="BI243" s="4"/>
      <c r="BJ243" s="4"/>
      <c r="BK243" s="4"/>
      <c r="BL243" s="4"/>
      <c r="BM243" s="4"/>
    </row>
    <row r="244" spans="1:65" x14ac:dyDescent="0.15">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c r="AV244" s="4"/>
      <c r="AW244" s="4"/>
      <c r="AX244" s="4"/>
      <c r="AY244" s="4"/>
      <c r="AZ244" s="4"/>
      <c r="BA244" s="4"/>
      <c r="BB244" s="4"/>
      <c r="BC244" s="4"/>
      <c r="BD244" s="4"/>
      <c r="BE244" s="4"/>
      <c r="BF244" s="4"/>
      <c r="BG244" s="4"/>
      <c r="BH244" s="4"/>
      <c r="BI244" s="4"/>
      <c r="BJ244" s="4"/>
      <c r="BK244" s="4"/>
      <c r="BL244" s="4"/>
      <c r="BM244" s="4"/>
    </row>
    <row r="245" spans="1:65" x14ac:dyDescent="0.1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c r="AV245" s="4"/>
      <c r="AW245" s="4"/>
      <c r="AX245" s="4"/>
      <c r="AY245" s="4"/>
      <c r="AZ245" s="4"/>
      <c r="BA245" s="4"/>
      <c r="BB245" s="4"/>
      <c r="BC245" s="4"/>
      <c r="BD245" s="4"/>
      <c r="BE245" s="4"/>
      <c r="BF245" s="4"/>
      <c r="BG245" s="4"/>
      <c r="BH245" s="4"/>
      <c r="BI245" s="4"/>
      <c r="BJ245" s="4"/>
      <c r="BK245" s="4"/>
      <c r="BL245" s="4"/>
      <c r="BM245" s="4"/>
    </row>
    <row r="246" spans="1:65" x14ac:dyDescent="0.15">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c r="AV246" s="4"/>
      <c r="AW246" s="4"/>
      <c r="AX246" s="4"/>
      <c r="AY246" s="4"/>
      <c r="AZ246" s="4"/>
      <c r="BA246" s="4"/>
      <c r="BB246" s="4"/>
      <c r="BC246" s="4"/>
      <c r="BD246" s="4"/>
      <c r="BE246" s="4"/>
      <c r="BF246" s="4"/>
      <c r="BG246" s="4"/>
      <c r="BH246" s="4"/>
      <c r="BI246" s="4"/>
      <c r="BJ246" s="4"/>
      <c r="BK246" s="4"/>
      <c r="BL246" s="4"/>
      <c r="BM246" s="4"/>
    </row>
    <row r="247" spans="1:65" x14ac:dyDescent="0.15">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c r="AQ247" s="4"/>
      <c r="AR247" s="4"/>
      <c r="AS247" s="4"/>
      <c r="AT247" s="4"/>
      <c r="AU247" s="4"/>
      <c r="AV247" s="4"/>
      <c r="AW247" s="4"/>
      <c r="AX247" s="4"/>
      <c r="AY247" s="4"/>
      <c r="AZ247" s="4"/>
      <c r="BA247" s="4"/>
      <c r="BB247" s="4"/>
      <c r="BC247" s="4"/>
      <c r="BD247" s="4"/>
      <c r="BE247" s="4"/>
      <c r="BF247" s="4"/>
      <c r="BG247" s="4"/>
      <c r="BH247" s="4"/>
      <c r="BI247" s="4"/>
      <c r="BJ247" s="4"/>
      <c r="BK247" s="4"/>
      <c r="BL247" s="4"/>
      <c r="BM247" s="4"/>
    </row>
    <row r="248" spans="1:65" x14ac:dyDescent="0.15">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c r="AQ248" s="4"/>
      <c r="AR248" s="4"/>
      <c r="AS248" s="4"/>
      <c r="AT248" s="4"/>
      <c r="AU248" s="4"/>
      <c r="AV248" s="4"/>
      <c r="AW248" s="4"/>
      <c r="AX248" s="4"/>
      <c r="AY248" s="4"/>
      <c r="AZ248" s="4"/>
      <c r="BA248" s="4"/>
      <c r="BB248" s="4"/>
      <c r="BC248" s="4"/>
      <c r="BD248" s="4"/>
      <c r="BE248" s="4"/>
      <c r="BF248" s="4"/>
      <c r="BG248" s="4"/>
      <c r="BH248" s="4"/>
      <c r="BI248" s="4"/>
      <c r="BJ248" s="4"/>
      <c r="BK248" s="4"/>
      <c r="BL248" s="4"/>
      <c r="BM248" s="4"/>
    </row>
    <row r="249" spans="1:65" x14ac:dyDescent="0.15">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c r="AQ249" s="4"/>
      <c r="AR249" s="4"/>
      <c r="AS249" s="4"/>
      <c r="AT249" s="4"/>
      <c r="AU249" s="4"/>
      <c r="AV249" s="4"/>
      <c r="AW249" s="4"/>
      <c r="AX249" s="4"/>
      <c r="AY249" s="4"/>
      <c r="AZ249" s="4"/>
      <c r="BA249" s="4"/>
      <c r="BB249" s="4"/>
      <c r="BC249" s="4"/>
      <c r="BD249" s="4"/>
      <c r="BE249" s="4"/>
      <c r="BF249" s="4"/>
      <c r="BG249" s="4"/>
      <c r="BH249" s="4"/>
      <c r="BI249" s="4"/>
      <c r="BJ249" s="4"/>
      <c r="BK249" s="4"/>
      <c r="BL249" s="4"/>
      <c r="BM249" s="4"/>
    </row>
    <row r="250" spans="1:65" x14ac:dyDescent="0.15">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c r="AQ250" s="4"/>
      <c r="AR250" s="4"/>
      <c r="AS250" s="4"/>
      <c r="AT250" s="4"/>
      <c r="AU250" s="4"/>
      <c r="AV250" s="4"/>
      <c r="AW250" s="4"/>
      <c r="AX250" s="4"/>
      <c r="AY250" s="4"/>
      <c r="AZ250" s="4"/>
      <c r="BA250" s="4"/>
      <c r="BB250" s="4"/>
      <c r="BC250" s="4"/>
      <c r="BD250" s="4"/>
      <c r="BE250" s="4"/>
      <c r="BF250" s="4"/>
      <c r="BG250" s="4"/>
      <c r="BH250" s="4"/>
      <c r="BI250" s="4"/>
      <c r="BJ250" s="4"/>
      <c r="BK250" s="4"/>
      <c r="BL250" s="4"/>
      <c r="BM250" s="4"/>
    </row>
    <row r="251" spans="1:65" x14ac:dyDescent="0.15">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c r="AQ251" s="4"/>
      <c r="AR251" s="4"/>
      <c r="AS251" s="4"/>
      <c r="AT251" s="4"/>
      <c r="AU251" s="4"/>
      <c r="AV251" s="4"/>
      <c r="AW251" s="4"/>
      <c r="AX251" s="4"/>
      <c r="AY251" s="4"/>
      <c r="AZ251" s="4"/>
      <c r="BA251" s="4"/>
      <c r="BB251" s="4"/>
      <c r="BC251" s="4"/>
      <c r="BD251" s="4"/>
      <c r="BE251" s="4"/>
      <c r="BF251" s="4"/>
      <c r="BG251" s="4"/>
      <c r="BH251" s="4"/>
      <c r="BI251" s="4"/>
      <c r="BJ251" s="4"/>
      <c r="BK251" s="4"/>
      <c r="BL251" s="4"/>
      <c r="BM251" s="4"/>
    </row>
    <row r="252" spans="1:65" x14ac:dyDescent="0.15">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c r="AQ252" s="4"/>
      <c r="AR252" s="4"/>
      <c r="AS252" s="4"/>
      <c r="AT252" s="4"/>
      <c r="AU252" s="4"/>
      <c r="AV252" s="4"/>
      <c r="AW252" s="4"/>
      <c r="AX252" s="4"/>
      <c r="AY252" s="4"/>
      <c r="AZ252" s="4"/>
      <c r="BA252" s="4"/>
      <c r="BB252" s="4"/>
      <c r="BC252" s="4"/>
      <c r="BD252" s="4"/>
      <c r="BE252" s="4"/>
      <c r="BF252" s="4"/>
      <c r="BG252" s="4"/>
      <c r="BH252" s="4"/>
      <c r="BI252" s="4"/>
      <c r="BJ252" s="4"/>
      <c r="BK252" s="4"/>
      <c r="BL252" s="4"/>
      <c r="BM252" s="4"/>
    </row>
    <row r="253" spans="1:65" x14ac:dyDescent="0.15">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c r="AQ253" s="4"/>
      <c r="AR253" s="4"/>
      <c r="AS253" s="4"/>
      <c r="AT253" s="4"/>
      <c r="AU253" s="4"/>
      <c r="AV253" s="4"/>
      <c r="AW253" s="4"/>
      <c r="AX253" s="4"/>
      <c r="AY253" s="4"/>
      <c r="AZ253" s="4"/>
      <c r="BA253" s="4"/>
      <c r="BB253" s="4"/>
      <c r="BC253" s="4"/>
      <c r="BD253" s="4"/>
      <c r="BE253" s="4"/>
      <c r="BF253" s="4"/>
      <c r="BG253" s="4"/>
      <c r="BH253" s="4"/>
      <c r="BI253" s="4"/>
      <c r="BJ253" s="4"/>
      <c r="BK253" s="4"/>
      <c r="BL253" s="4"/>
      <c r="BM253" s="4"/>
    </row>
    <row r="254" spans="1:65" x14ac:dyDescent="0.15">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c r="AQ254" s="4"/>
      <c r="AR254" s="4"/>
      <c r="AS254" s="4"/>
      <c r="AT254" s="4"/>
      <c r="AU254" s="4"/>
      <c r="AV254" s="4"/>
      <c r="AW254" s="4"/>
      <c r="AX254" s="4"/>
      <c r="AY254" s="4"/>
      <c r="AZ254" s="4"/>
      <c r="BA254" s="4"/>
      <c r="BB254" s="4"/>
      <c r="BC254" s="4"/>
      <c r="BD254" s="4"/>
      <c r="BE254" s="4"/>
      <c r="BF254" s="4"/>
      <c r="BG254" s="4"/>
      <c r="BH254" s="4"/>
      <c r="BI254" s="4"/>
      <c r="BJ254" s="4"/>
      <c r="BK254" s="4"/>
      <c r="BL254" s="4"/>
      <c r="BM254" s="4"/>
    </row>
    <row r="255" spans="1:65" x14ac:dyDescent="0.1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c r="AQ255" s="4"/>
      <c r="AR255" s="4"/>
      <c r="AS255" s="4"/>
      <c r="AT255" s="4"/>
      <c r="AU255" s="4"/>
      <c r="AV255" s="4"/>
      <c r="AW255" s="4"/>
      <c r="AX255" s="4"/>
      <c r="AY255" s="4"/>
      <c r="AZ255" s="4"/>
      <c r="BA255" s="4"/>
      <c r="BB255" s="4"/>
      <c r="BC255" s="4"/>
      <c r="BD255" s="4"/>
      <c r="BE255" s="4"/>
      <c r="BF255" s="4"/>
      <c r="BG255" s="4"/>
      <c r="BH255" s="4"/>
      <c r="BI255" s="4"/>
      <c r="BJ255" s="4"/>
      <c r="BK255" s="4"/>
      <c r="BL255" s="4"/>
      <c r="BM255" s="4"/>
    </row>
    <row r="256" spans="1:65" x14ac:dyDescent="0.15">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c r="AQ256" s="4"/>
      <c r="AR256" s="4"/>
      <c r="AS256" s="4"/>
      <c r="AT256" s="4"/>
      <c r="AU256" s="4"/>
      <c r="AV256" s="4"/>
      <c r="AW256" s="4"/>
      <c r="AX256" s="4"/>
      <c r="AY256" s="4"/>
      <c r="AZ256" s="4"/>
      <c r="BA256" s="4"/>
      <c r="BB256" s="4"/>
      <c r="BC256" s="4"/>
      <c r="BD256" s="4"/>
      <c r="BE256" s="4"/>
      <c r="BF256" s="4"/>
      <c r="BG256" s="4"/>
      <c r="BH256" s="4"/>
      <c r="BI256" s="4"/>
      <c r="BJ256" s="4"/>
      <c r="BK256" s="4"/>
      <c r="BL256" s="4"/>
      <c r="BM256" s="4"/>
    </row>
    <row r="257" spans="1:65" x14ac:dyDescent="0.15">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c r="AO257" s="4"/>
      <c r="AP257" s="4"/>
      <c r="AQ257" s="4"/>
      <c r="AR257" s="4"/>
      <c r="AS257" s="4"/>
      <c r="AT257" s="4"/>
      <c r="AU257" s="4"/>
      <c r="AV257" s="4"/>
      <c r="AW257" s="4"/>
      <c r="AX257" s="4"/>
      <c r="AY257" s="4"/>
      <c r="AZ257" s="4"/>
      <c r="BA257" s="4"/>
      <c r="BB257" s="4"/>
      <c r="BC257" s="4"/>
      <c r="BD257" s="4"/>
      <c r="BE257" s="4"/>
      <c r="BF257" s="4"/>
      <c r="BG257" s="4"/>
      <c r="BH257" s="4"/>
      <c r="BI257" s="4"/>
      <c r="BJ257" s="4"/>
      <c r="BK257" s="4"/>
      <c r="BL257" s="4"/>
      <c r="BM257" s="4"/>
    </row>
    <row r="258" spans="1:65" x14ac:dyDescent="0.15">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c r="AQ258" s="4"/>
      <c r="AR258" s="4"/>
      <c r="AS258" s="4"/>
      <c r="AT258" s="4"/>
      <c r="AU258" s="4"/>
      <c r="AV258" s="4"/>
      <c r="AW258" s="4"/>
      <c r="AX258" s="4"/>
      <c r="AY258" s="4"/>
      <c r="AZ258" s="4"/>
      <c r="BA258" s="4"/>
      <c r="BB258" s="4"/>
      <c r="BC258" s="4"/>
      <c r="BD258" s="4"/>
      <c r="BE258" s="4"/>
      <c r="BF258" s="4"/>
      <c r="BG258" s="4"/>
      <c r="BH258" s="4"/>
      <c r="BI258" s="4"/>
      <c r="BJ258" s="4"/>
      <c r="BK258" s="4"/>
      <c r="BL258" s="4"/>
      <c r="BM258" s="4"/>
    </row>
    <row r="259" spans="1:65" x14ac:dyDescent="0.15">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4"/>
      <c r="AM259" s="4"/>
      <c r="AN259" s="4"/>
      <c r="AO259" s="4"/>
      <c r="AP259" s="4"/>
      <c r="AQ259" s="4"/>
      <c r="AR259" s="4"/>
      <c r="AS259" s="4"/>
      <c r="AT259" s="4"/>
      <c r="AU259" s="4"/>
      <c r="AV259" s="4"/>
      <c r="AW259" s="4"/>
      <c r="AX259" s="4"/>
      <c r="AY259" s="4"/>
      <c r="AZ259" s="4"/>
      <c r="BA259" s="4"/>
      <c r="BB259" s="4"/>
      <c r="BC259" s="4"/>
      <c r="BD259" s="4"/>
      <c r="BE259" s="4"/>
      <c r="BF259" s="4"/>
      <c r="BG259" s="4"/>
      <c r="BH259" s="4"/>
      <c r="BI259" s="4"/>
      <c r="BJ259" s="4"/>
      <c r="BK259" s="4"/>
      <c r="BL259" s="4"/>
      <c r="BM259" s="4"/>
    </row>
    <row r="260" spans="1:65" x14ac:dyDescent="0.15">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
      <c r="AK260" s="4"/>
      <c r="AL260" s="4"/>
      <c r="AM260" s="4"/>
      <c r="AN260" s="4"/>
      <c r="AO260" s="4"/>
      <c r="AP260" s="4"/>
      <c r="AQ260" s="4"/>
      <c r="AR260" s="4"/>
      <c r="AS260" s="4"/>
      <c r="AT260" s="4"/>
      <c r="AU260" s="4"/>
      <c r="AV260" s="4"/>
      <c r="AW260" s="4"/>
      <c r="AX260" s="4"/>
      <c r="AY260" s="4"/>
      <c r="AZ260" s="4"/>
      <c r="BA260" s="4"/>
      <c r="BB260" s="4"/>
      <c r="BC260" s="4"/>
      <c r="BD260" s="4"/>
      <c r="BE260" s="4"/>
      <c r="BF260" s="4"/>
      <c r="BG260" s="4"/>
      <c r="BH260" s="4"/>
      <c r="BI260" s="4"/>
      <c r="BJ260" s="4"/>
      <c r="BK260" s="4"/>
      <c r="BL260" s="4"/>
      <c r="BM260" s="4"/>
    </row>
    <row r="261" spans="1:65" x14ac:dyDescent="0.15">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c r="AI261" s="4"/>
      <c r="AJ261" s="4"/>
      <c r="AK261" s="4"/>
      <c r="AL261" s="4"/>
      <c r="AM261" s="4"/>
      <c r="AN261" s="4"/>
      <c r="AO261" s="4"/>
      <c r="AP261" s="4"/>
      <c r="AQ261" s="4"/>
      <c r="AR261" s="4"/>
      <c r="AS261" s="4"/>
      <c r="AT261" s="4"/>
      <c r="AU261" s="4"/>
      <c r="AV261" s="4"/>
      <c r="AW261" s="4"/>
      <c r="AX261" s="4"/>
      <c r="AY261" s="4"/>
      <c r="AZ261" s="4"/>
      <c r="BA261" s="4"/>
      <c r="BB261" s="4"/>
      <c r="BC261" s="4"/>
      <c r="BD261" s="4"/>
      <c r="BE261" s="4"/>
      <c r="BF261" s="4"/>
      <c r="BG261" s="4"/>
      <c r="BH261" s="4"/>
      <c r="BI261" s="4"/>
      <c r="BJ261" s="4"/>
      <c r="BK261" s="4"/>
      <c r="BL261" s="4"/>
      <c r="BM261" s="4"/>
    </row>
    <row r="262" spans="1:65" x14ac:dyDescent="0.15">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
      <c r="AK262" s="4"/>
      <c r="AL262" s="4"/>
      <c r="AM262" s="4"/>
      <c r="AN262" s="4"/>
      <c r="AO262" s="4"/>
      <c r="AP262" s="4"/>
      <c r="AQ262" s="4"/>
      <c r="AR262" s="4"/>
      <c r="AS262" s="4"/>
      <c r="AT262" s="4"/>
      <c r="AU262" s="4"/>
      <c r="AV262" s="4"/>
      <c r="AW262" s="4"/>
      <c r="AX262" s="4"/>
      <c r="AY262" s="4"/>
      <c r="AZ262" s="4"/>
      <c r="BA262" s="4"/>
      <c r="BB262" s="4"/>
      <c r="BC262" s="4"/>
      <c r="BD262" s="4"/>
      <c r="BE262" s="4"/>
      <c r="BF262" s="4"/>
      <c r="BG262" s="4"/>
      <c r="BH262" s="4"/>
      <c r="BI262" s="4"/>
      <c r="BJ262" s="4"/>
      <c r="BK262" s="4"/>
      <c r="BL262" s="4"/>
      <c r="BM262" s="4"/>
    </row>
    <row r="263" spans="1:65" x14ac:dyDescent="0.15">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c r="AI263" s="4"/>
      <c r="AJ263" s="4"/>
      <c r="AK263" s="4"/>
      <c r="AL263" s="4"/>
      <c r="AM263" s="4"/>
      <c r="AN263" s="4"/>
      <c r="AO263" s="4"/>
      <c r="AP263" s="4"/>
      <c r="AQ263" s="4"/>
      <c r="AR263" s="4"/>
      <c r="AS263" s="4"/>
      <c r="AT263" s="4"/>
      <c r="AU263" s="4"/>
      <c r="AV263" s="4"/>
      <c r="AW263" s="4"/>
      <c r="AX263" s="4"/>
      <c r="AY263" s="4"/>
      <c r="AZ263" s="4"/>
      <c r="BA263" s="4"/>
      <c r="BB263" s="4"/>
      <c r="BC263" s="4"/>
      <c r="BD263" s="4"/>
      <c r="BE263" s="4"/>
      <c r="BF263" s="4"/>
      <c r="BG263" s="4"/>
      <c r="BH263" s="4"/>
      <c r="BI263" s="4"/>
      <c r="BJ263" s="4"/>
      <c r="BK263" s="4"/>
      <c r="BL263" s="4"/>
      <c r="BM263" s="4"/>
    </row>
    <row r="264" spans="1:65" x14ac:dyDescent="0.15">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c r="AG264" s="4"/>
      <c r="AH264" s="4"/>
      <c r="AI264" s="4"/>
      <c r="AJ264" s="4"/>
      <c r="AK264" s="4"/>
      <c r="AL264" s="4"/>
      <c r="AM264" s="4"/>
      <c r="AN264" s="4"/>
      <c r="AO264" s="4"/>
      <c r="AP264" s="4"/>
      <c r="AQ264" s="4"/>
      <c r="AR264" s="4"/>
      <c r="AS264" s="4"/>
      <c r="AT264" s="4"/>
      <c r="AU264" s="4"/>
      <c r="AV264" s="4"/>
      <c r="AW264" s="4"/>
      <c r="AX264" s="4"/>
      <c r="AY264" s="4"/>
      <c r="AZ264" s="4"/>
      <c r="BA264" s="4"/>
      <c r="BB264" s="4"/>
      <c r="BC264" s="4"/>
      <c r="BD264" s="4"/>
      <c r="BE264" s="4"/>
      <c r="BF264" s="4"/>
      <c r="BG264" s="4"/>
      <c r="BH264" s="4"/>
      <c r="BI264" s="4"/>
      <c r="BJ264" s="4"/>
      <c r="BK264" s="4"/>
      <c r="BL264" s="4"/>
      <c r="BM264" s="4"/>
    </row>
    <row r="265" spans="1:65" x14ac:dyDescent="0.1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c r="AI265" s="4"/>
      <c r="AJ265" s="4"/>
      <c r="AK265" s="4"/>
      <c r="AL265" s="4"/>
      <c r="AM265" s="4"/>
      <c r="AN265" s="4"/>
      <c r="AO265" s="4"/>
      <c r="AP265" s="4"/>
      <c r="AQ265" s="4"/>
      <c r="AR265" s="4"/>
      <c r="AS265" s="4"/>
      <c r="AT265" s="4"/>
      <c r="AU265" s="4"/>
      <c r="AV265" s="4"/>
      <c r="AW265" s="4"/>
      <c r="AX265" s="4"/>
      <c r="AY265" s="4"/>
      <c r="AZ265" s="4"/>
      <c r="BA265" s="4"/>
      <c r="BB265" s="4"/>
      <c r="BC265" s="4"/>
      <c r="BD265" s="4"/>
      <c r="BE265" s="4"/>
      <c r="BF265" s="4"/>
      <c r="BG265" s="4"/>
      <c r="BH265" s="4"/>
      <c r="BI265" s="4"/>
      <c r="BJ265" s="4"/>
      <c r="BK265" s="4"/>
      <c r="BL265" s="4"/>
      <c r="BM265" s="4"/>
    </row>
    <row r="266" spans="1:65" x14ac:dyDescent="0.15">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c r="AI266" s="4"/>
      <c r="AJ266" s="4"/>
      <c r="AK266" s="4"/>
      <c r="AL266" s="4"/>
      <c r="AM266" s="4"/>
      <c r="AN266" s="4"/>
      <c r="AO266" s="4"/>
      <c r="AP266" s="4"/>
      <c r="AQ266" s="4"/>
      <c r="AR266" s="4"/>
      <c r="AS266" s="4"/>
      <c r="AT266" s="4"/>
      <c r="AU266" s="4"/>
      <c r="AV266" s="4"/>
      <c r="AW266" s="4"/>
      <c r="AX266" s="4"/>
      <c r="AY266" s="4"/>
      <c r="AZ266" s="4"/>
      <c r="BA266" s="4"/>
      <c r="BB266" s="4"/>
      <c r="BC266" s="4"/>
      <c r="BD266" s="4"/>
      <c r="BE266" s="4"/>
      <c r="BF266" s="4"/>
      <c r="BG266" s="4"/>
      <c r="BH266" s="4"/>
      <c r="BI266" s="4"/>
      <c r="BJ266" s="4"/>
      <c r="BK266" s="4"/>
      <c r="BL266" s="4"/>
      <c r="BM266" s="4"/>
    </row>
    <row r="267" spans="1:65" x14ac:dyDescent="0.15">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c r="AJ267" s="4"/>
      <c r="AK267" s="4"/>
      <c r="AL267" s="4"/>
      <c r="AM267" s="4"/>
      <c r="AN267" s="4"/>
      <c r="AO267" s="4"/>
      <c r="AP267" s="4"/>
      <c r="AQ267" s="4"/>
      <c r="AR267" s="4"/>
      <c r="AS267" s="4"/>
      <c r="AT267" s="4"/>
      <c r="AU267" s="4"/>
      <c r="AV267" s="4"/>
      <c r="AW267" s="4"/>
      <c r="AX267" s="4"/>
      <c r="AY267" s="4"/>
      <c r="AZ267" s="4"/>
      <c r="BA267" s="4"/>
      <c r="BB267" s="4"/>
      <c r="BC267" s="4"/>
      <c r="BD267" s="4"/>
      <c r="BE267" s="4"/>
      <c r="BF267" s="4"/>
      <c r="BG267" s="4"/>
      <c r="BH267" s="4"/>
      <c r="BI267" s="4"/>
      <c r="BJ267" s="4"/>
      <c r="BK267" s="4"/>
      <c r="BL267" s="4"/>
      <c r="BM267" s="4"/>
    </row>
    <row r="268" spans="1:65" x14ac:dyDescent="0.15">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4"/>
      <c r="AM268" s="4"/>
      <c r="AN268" s="4"/>
      <c r="AO268" s="4"/>
      <c r="AP268" s="4"/>
      <c r="AQ268" s="4"/>
      <c r="AR268" s="4"/>
      <c r="AS268" s="4"/>
      <c r="AT268" s="4"/>
      <c r="AU268" s="4"/>
      <c r="AV268" s="4"/>
      <c r="AW268" s="4"/>
      <c r="AX268" s="4"/>
      <c r="AY268" s="4"/>
      <c r="AZ268" s="4"/>
      <c r="BA268" s="4"/>
      <c r="BB268" s="4"/>
      <c r="BC268" s="4"/>
      <c r="BD268" s="4"/>
      <c r="BE268" s="4"/>
      <c r="BF268" s="4"/>
      <c r="BG268" s="4"/>
      <c r="BH268" s="4"/>
      <c r="BI268" s="4"/>
      <c r="BJ268" s="4"/>
      <c r="BK268" s="4"/>
      <c r="BL268" s="4"/>
      <c r="BM268" s="4"/>
    </row>
    <row r="269" spans="1:65" x14ac:dyDescent="0.15">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c r="AI269" s="4"/>
      <c r="AJ269" s="4"/>
      <c r="AK269" s="4"/>
      <c r="AL269" s="4"/>
      <c r="AM269" s="4"/>
      <c r="AN269" s="4"/>
      <c r="AO269" s="4"/>
      <c r="AP269" s="4"/>
      <c r="AQ269" s="4"/>
      <c r="AR269" s="4"/>
      <c r="AS269" s="4"/>
      <c r="AT269" s="4"/>
      <c r="AU269" s="4"/>
      <c r="AV269" s="4"/>
      <c r="AW269" s="4"/>
      <c r="AX269" s="4"/>
      <c r="AY269" s="4"/>
      <c r="AZ269" s="4"/>
      <c r="BA269" s="4"/>
      <c r="BB269" s="4"/>
      <c r="BC269" s="4"/>
      <c r="BD269" s="4"/>
      <c r="BE269" s="4"/>
      <c r="BF269" s="4"/>
      <c r="BG269" s="4"/>
      <c r="BH269" s="4"/>
      <c r="BI269" s="4"/>
      <c r="BJ269" s="4"/>
      <c r="BK269" s="4"/>
      <c r="BL269" s="4"/>
      <c r="BM269" s="4"/>
    </row>
    <row r="270" spans="1:65" x14ac:dyDescent="0.15">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c r="AI270" s="4"/>
      <c r="AJ270" s="4"/>
      <c r="AK270" s="4"/>
      <c r="AL270" s="4"/>
      <c r="AM270" s="4"/>
      <c r="AN270" s="4"/>
      <c r="AO270" s="4"/>
      <c r="AP270" s="4"/>
      <c r="AQ270" s="4"/>
      <c r="AR270" s="4"/>
      <c r="AS270" s="4"/>
      <c r="AT270" s="4"/>
      <c r="AU270" s="4"/>
      <c r="AV270" s="4"/>
      <c r="AW270" s="4"/>
      <c r="AX270" s="4"/>
      <c r="AY270" s="4"/>
      <c r="AZ270" s="4"/>
      <c r="BA270" s="4"/>
      <c r="BB270" s="4"/>
      <c r="BC270" s="4"/>
      <c r="BD270" s="4"/>
      <c r="BE270" s="4"/>
      <c r="BF270" s="4"/>
      <c r="BG270" s="4"/>
      <c r="BH270" s="4"/>
      <c r="BI270" s="4"/>
      <c r="BJ270" s="4"/>
      <c r="BK270" s="4"/>
      <c r="BL270" s="4"/>
      <c r="BM270" s="4"/>
    </row>
    <row r="271" spans="1:65" x14ac:dyDescent="0.15">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c r="AI271" s="4"/>
      <c r="AJ271" s="4"/>
      <c r="AK271" s="4"/>
      <c r="AL271" s="4"/>
      <c r="AM271" s="4"/>
      <c r="AN271" s="4"/>
      <c r="AO271" s="4"/>
      <c r="AP271" s="4"/>
      <c r="AQ271" s="4"/>
      <c r="AR271" s="4"/>
      <c r="AS271" s="4"/>
      <c r="AT271" s="4"/>
      <c r="AU271" s="4"/>
      <c r="AV271" s="4"/>
      <c r="AW271" s="4"/>
      <c r="AX271" s="4"/>
      <c r="AY271" s="4"/>
      <c r="AZ271" s="4"/>
      <c r="BA271" s="4"/>
      <c r="BB271" s="4"/>
      <c r="BC271" s="4"/>
      <c r="BD271" s="4"/>
      <c r="BE271" s="4"/>
      <c r="BF271" s="4"/>
      <c r="BG271" s="4"/>
      <c r="BH271" s="4"/>
      <c r="BI271" s="4"/>
      <c r="BJ271" s="4"/>
      <c r="BK271" s="4"/>
      <c r="BL271" s="4"/>
      <c r="BM271" s="4"/>
    </row>
    <row r="272" spans="1:65" x14ac:dyDescent="0.15">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c r="AJ272" s="4"/>
      <c r="AK272" s="4"/>
      <c r="AL272" s="4"/>
      <c r="AM272" s="4"/>
      <c r="AN272" s="4"/>
      <c r="AO272" s="4"/>
      <c r="AP272" s="4"/>
      <c r="AQ272" s="4"/>
      <c r="AR272" s="4"/>
      <c r="AS272" s="4"/>
      <c r="AT272" s="4"/>
      <c r="AU272" s="4"/>
      <c r="AV272" s="4"/>
      <c r="AW272" s="4"/>
      <c r="AX272" s="4"/>
      <c r="AY272" s="4"/>
      <c r="AZ272" s="4"/>
      <c r="BA272" s="4"/>
      <c r="BB272" s="4"/>
      <c r="BC272" s="4"/>
      <c r="BD272" s="4"/>
      <c r="BE272" s="4"/>
      <c r="BF272" s="4"/>
      <c r="BG272" s="4"/>
      <c r="BH272" s="4"/>
      <c r="BI272" s="4"/>
      <c r="BJ272" s="4"/>
      <c r="BK272" s="4"/>
      <c r="BL272" s="4"/>
      <c r="BM272" s="4"/>
    </row>
    <row r="273" spans="1:65" x14ac:dyDescent="0.15">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c r="AJ273" s="4"/>
      <c r="AK273" s="4"/>
      <c r="AL273" s="4"/>
      <c r="AM273" s="4"/>
      <c r="AN273" s="4"/>
      <c r="AO273" s="4"/>
      <c r="AP273" s="4"/>
      <c r="AQ273" s="4"/>
      <c r="AR273" s="4"/>
      <c r="AS273" s="4"/>
      <c r="AT273" s="4"/>
      <c r="AU273" s="4"/>
      <c r="AV273" s="4"/>
      <c r="AW273" s="4"/>
      <c r="AX273" s="4"/>
      <c r="AY273" s="4"/>
      <c r="AZ273" s="4"/>
      <c r="BA273" s="4"/>
      <c r="BB273" s="4"/>
      <c r="BC273" s="4"/>
      <c r="BD273" s="4"/>
      <c r="BE273" s="4"/>
      <c r="BF273" s="4"/>
      <c r="BG273" s="4"/>
      <c r="BH273" s="4"/>
      <c r="BI273" s="4"/>
      <c r="BJ273" s="4"/>
      <c r="BK273" s="4"/>
      <c r="BL273" s="4"/>
      <c r="BM273" s="4"/>
    </row>
    <row r="274" spans="1:65" x14ac:dyDescent="0.15">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4"/>
      <c r="AI274" s="4"/>
      <c r="AJ274" s="4"/>
      <c r="AK274" s="4"/>
      <c r="AL274" s="4"/>
      <c r="AM274" s="4"/>
      <c r="AN274" s="4"/>
      <c r="AO274" s="4"/>
      <c r="AP274" s="4"/>
      <c r="AQ274" s="4"/>
      <c r="AR274" s="4"/>
      <c r="AS274" s="4"/>
      <c r="AT274" s="4"/>
      <c r="AU274" s="4"/>
      <c r="AV274" s="4"/>
      <c r="AW274" s="4"/>
      <c r="AX274" s="4"/>
      <c r="AY274" s="4"/>
      <c r="AZ274" s="4"/>
      <c r="BA274" s="4"/>
      <c r="BB274" s="4"/>
      <c r="BC274" s="4"/>
      <c r="BD274" s="4"/>
      <c r="BE274" s="4"/>
      <c r="BF274" s="4"/>
      <c r="BG274" s="4"/>
      <c r="BH274" s="4"/>
      <c r="BI274" s="4"/>
      <c r="BJ274" s="4"/>
      <c r="BK274" s="4"/>
      <c r="BL274" s="4"/>
      <c r="BM274" s="4"/>
    </row>
    <row r="275" spans="1:65" x14ac:dyDescent="0.1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4"/>
      <c r="AI275" s="4"/>
      <c r="AJ275" s="4"/>
      <c r="AK275" s="4"/>
      <c r="AL275" s="4"/>
      <c r="AM275" s="4"/>
      <c r="AN275" s="4"/>
      <c r="AO275" s="4"/>
      <c r="AP275" s="4"/>
      <c r="AQ275" s="4"/>
      <c r="AR275" s="4"/>
      <c r="AS275" s="4"/>
      <c r="AT275" s="4"/>
      <c r="AU275" s="4"/>
      <c r="AV275" s="4"/>
      <c r="AW275" s="4"/>
      <c r="AX275" s="4"/>
      <c r="AY275" s="4"/>
      <c r="AZ275" s="4"/>
      <c r="BA275" s="4"/>
      <c r="BB275" s="4"/>
      <c r="BC275" s="4"/>
      <c r="BD275" s="4"/>
      <c r="BE275" s="4"/>
      <c r="BF275" s="4"/>
      <c r="BG275" s="4"/>
      <c r="BH275" s="4"/>
      <c r="BI275" s="4"/>
      <c r="BJ275" s="4"/>
      <c r="BK275" s="4"/>
      <c r="BL275" s="4"/>
      <c r="BM275" s="4"/>
    </row>
    <row r="276" spans="1:65" x14ac:dyDescent="0.15">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c r="AI276" s="4"/>
      <c r="AJ276" s="4"/>
      <c r="AK276" s="4"/>
      <c r="AL276" s="4"/>
      <c r="AM276" s="4"/>
      <c r="AN276" s="4"/>
      <c r="AO276" s="4"/>
      <c r="AP276" s="4"/>
      <c r="AQ276" s="4"/>
      <c r="AR276" s="4"/>
      <c r="AS276" s="4"/>
      <c r="AT276" s="4"/>
      <c r="AU276" s="4"/>
      <c r="AV276" s="4"/>
      <c r="AW276" s="4"/>
      <c r="AX276" s="4"/>
      <c r="AY276" s="4"/>
      <c r="AZ276" s="4"/>
      <c r="BA276" s="4"/>
      <c r="BB276" s="4"/>
      <c r="BC276" s="4"/>
      <c r="BD276" s="4"/>
      <c r="BE276" s="4"/>
      <c r="BF276" s="4"/>
      <c r="BG276" s="4"/>
      <c r="BH276" s="4"/>
      <c r="BI276" s="4"/>
      <c r="BJ276" s="4"/>
      <c r="BK276" s="4"/>
      <c r="BL276" s="4"/>
      <c r="BM276" s="4"/>
    </row>
    <row r="277" spans="1:65" x14ac:dyDescent="0.15">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c r="AI277" s="4"/>
      <c r="AJ277" s="4"/>
      <c r="AK277" s="4"/>
      <c r="AL277" s="4"/>
      <c r="AM277" s="4"/>
      <c r="AN277" s="4"/>
      <c r="AO277" s="4"/>
      <c r="AP277" s="4"/>
      <c r="AQ277" s="4"/>
      <c r="AR277" s="4"/>
      <c r="AS277" s="4"/>
      <c r="AT277" s="4"/>
      <c r="AU277" s="4"/>
      <c r="AV277" s="4"/>
      <c r="AW277" s="4"/>
      <c r="AX277" s="4"/>
      <c r="AY277" s="4"/>
      <c r="AZ277" s="4"/>
      <c r="BA277" s="4"/>
      <c r="BB277" s="4"/>
      <c r="BC277" s="4"/>
      <c r="BD277" s="4"/>
      <c r="BE277" s="4"/>
      <c r="BF277" s="4"/>
      <c r="BG277" s="4"/>
      <c r="BH277" s="4"/>
      <c r="BI277" s="4"/>
      <c r="BJ277" s="4"/>
      <c r="BK277" s="4"/>
      <c r="BL277" s="4"/>
      <c r="BM277" s="4"/>
    </row>
    <row r="278" spans="1:65" x14ac:dyDescent="0.15">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c r="AK278" s="4"/>
      <c r="AL278" s="4"/>
      <c r="AM278" s="4"/>
      <c r="AN278" s="4"/>
      <c r="AO278" s="4"/>
      <c r="AP278" s="4"/>
      <c r="AQ278" s="4"/>
      <c r="AR278" s="4"/>
      <c r="AS278" s="4"/>
      <c r="AT278" s="4"/>
      <c r="AU278" s="4"/>
      <c r="AV278" s="4"/>
      <c r="AW278" s="4"/>
      <c r="AX278" s="4"/>
      <c r="AY278" s="4"/>
      <c r="AZ278" s="4"/>
      <c r="BA278" s="4"/>
      <c r="BB278" s="4"/>
      <c r="BC278" s="4"/>
      <c r="BD278" s="4"/>
      <c r="BE278" s="4"/>
      <c r="BF278" s="4"/>
      <c r="BG278" s="4"/>
      <c r="BH278" s="4"/>
      <c r="BI278" s="4"/>
      <c r="BJ278" s="4"/>
      <c r="BK278" s="4"/>
      <c r="BL278" s="4"/>
      <c r="BM278" s="4"/>
    </row>
    <row r="279" spans="1:65" x14ac:dyDescent="0.15">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c r="AI279" s="4"/>
      <c r="AJ279" s="4"/>
      <c r="AK279" s="4"/>
      <c r="AL279" s="4"/>
      <c r="AM279" s="4"/>
      <c r="AN279" s="4"/>
      <c r="AO279" s="4"/>
      <c r="AP279" s="4"/>
      <c r="AQ279" s="4"/>
      <c r="AR279" s="4"/>
      <c r="AS279" s="4"/>
      <c r="AT279" s="4"/>
      <c r="AU279" s="4"/>
      <c r="AV279" s="4"/>
      <c r="AW279" s="4"/>
      <c r="AX279" s="4"/>
      <c r="AY279" s="4"/>
      <c r="AZ279" s="4"/>
      <c r="BA279" s="4"/>
      <c r="BB279" s="4"/>
      <c r="BC279" s="4"/>
      <c r="BD279" s="4"/>
      <c r="BE279" s="4"/>
      <c r="BF279" s="4"/>
      <c r="BG279" s="4"/>
      <c r="BH279" s="4"/>
      <c r="BI279" s="4"/>
      <c r="BJ279" s="4"/>
      <c r="BK279" s="4"/>
      <c r="BL279" s="4"/>
      <c r="BM279" s="4"/>
    </row>
    <row r="280" spans="1:65" x14ac:dyDescent="0.15">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c r="AI280" s="4"/>
      <c r="AJ280" s="4"/>
      <c r="AK280" s="4"/>
      <c r="AL280" s="4"/>
      <c r="AM280" s="4"/>
      <c r="AN280" s="4"/>
      <c r="AO280" s="4"/>
      <c r="AP280" s="4"/>
      <c r="AQ280" s="4"/>
      <c r="AR280" s="4"/>
      <c r="AS280" s="4"/>
      <c r="AT280" s="4"/>
      <c r="AU280" s="4"/>
      <c r="AV280" s="4"/>
      <c r="AW280" s="4"/>
      <c r="AX280" s="4"/>
      <c r="AY280" s="4"/>
      <c r="AZ280" s="4"/>
      <c r="BA280" s="4"/>
      <c r="BB280" s="4"/>
      <c r="BC280" s="4"/>
      <c r="BD280" s="4"/>
      <c r="BE280" s="4"/>
      <c r="BF280" s="4"/>
      <c r="BG280" s="4"/>
      <c r="BH280" s="4"/>
      <c r="BI280" s="4"/>
      <c r="BJ280" s="4"/>
      <c r="BK280" s="4"/>
      <c r="BL280" s="4"/>
      <c r="BM280" s="4"/>
    </row>
    <row r="281" spans="1:65" x14ac:dyDescent="0.15">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c r="AI281" s="4"/>
      <c r="AJ281" s="4"/>
      <c r="AK281" s="4"/>
      <c r="AL281" s="4"/>
      <c r="AM281" s="4"/>
      <c r="AN281" s="4"/>
      <c r="AO281" s="4"/>
      <c r="AP281" s="4"/>
      <c r="AQ281" s="4"/>
      <c r="AR281" s="4"/>
      <c r="AS281" s="4"/>
      <c r="AT281" s="4"/>
      <c r="AU281" s="4"/>
      <c r="AV281" s="4"/>
      <c r="AW281" s="4"/>
      <c r="AX281" s="4"/>
      <c r="AY281" s="4"/>
      <c r="AZ281" s="4"/>
      <c r="BA281" s="4"/>
      <c r="BB281" s="4"/>
      <c r="BC281" s="4"/>
      <c r="BD281" s="4"/>
      <c r="BE281" s="4"/>
      <c r="BF281" s="4"/>
      <c r="BG281" s="4"/>
      <c r="BH281" s="4"/>
      <c r="BI281" s="4"/>
      <c r="BJ281" s="4"/>
      <c r="BK281" s="4"/>
      <c r="BL281" s="4"/>
      <c r="BM281" s="4"/>
    </row>
    <row r="282" spans="1:65" x14ac:dyDescent="0.15">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c r="AI282" s="4"/>
      <c r="AJ282" s="4"/>
      <c r="AK282" s="4"/>
      <c r="AL282" s="4"/>
      <c r="AM282" s="4"/>
      <c r="AN282" s="4"/>
      <c r="AO282" s="4"/>
      <c r="AP282" s="4"/>
      <c r="AQ282" s="4"/>
      <c r="AR282" s="4"/>
      <c r="AS282" s="4"/>
      <c r="AT282" s="4"/>
      <c r="AU282" s="4"/>
      <c r="AV282" s="4"/>
      <c r="AW282" s="4"/>
      <c r="AX282" s="4"/>
      <c r="AY282" s="4"/>
      <c r="AZ282" s="4"/>
      <c r="BA282" s="4"/>
      <c r="BB282" s="4"/>
      <c r="BC282" s="4"/>
      <c r="BD282" s="4"/>
      <c r="BE282" s="4"/>
      <c r="BF282" s="4"/>
      <c r="BG282" s="4"/>
      <c r="BH282" s="4"/>
      <c r="BI282" s="4"/>
      <c r="BJ282" s="4"/>
      <c r="BK282" s="4"/>
      <c r="BL282" s="4"/>
      <c r="BM282" s="4"/>
    </row>
    <row r="283" spans="1:65" x14ac:dyDescent="0.15">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c r="AI283" s="4"/>
      <c r="AJ283" s="4"/>
      <c r="AK283" s="4"/>
      <c r="AL283" s="4"/>
      <c r="AM283" s="4"/>
      <c r="AN283" s="4"/>
      <c r="AO283" s="4"/>
      <c r="AP283" s="4"/>
      <c r="AQ283" s="4"/>
      <c r="AR283" s="4"/>
      <c r="AS283" s="4"/>
      <c r="AT283" s="4"/>
      <c r="AU283" s="4"/>
      <c r="AV283" s="4"/>
      <c r="AW283" s="4"/>
      <c r="AX283" s="4"/>
      <c r="AY283" s="4"/>
      <c r="AZ283" s="4"/>
      <c r="BA283" s="4"/>
      <c r="BB283" s="4"/>
      <c r="BC283" s="4"/>
      <c r="BD283" s="4"/>
      <c r="BE283" s="4"/>
      <c r="BF283" s="4"/>
      <c r="BG283" s="4"/>
      <c r="BH283" s="4"/>
      <c r="BI283" s="4"/>
      <c r="BJ283" s="4"/>
      <c r="BK283" s="4"/>
      <c r="BL283" s="4"/>
      <c r="BM283" s="4"/>
    </row>
    <row r="284" spans="1:65" x14ac:dyDescent="0.15">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c r="AI284" s="4"/>
      <c r="AJ284" s="4"/>
      <c r="AK284" s="4"/>
      <c r="AL284" s="4"/>
      <c r="AM284" s="4"/>
      <c r="AN284" s="4"/>
      <c r="AO284" s="4"/>
      <c r="AP284" s="4"/>
      <c r="AQ284" s="4"/>
      <c r="AR284" s="4"/>
      <c r="AS284" s="4"/>
      <c r="AT284" s="4"/>
      <c r="AU284" s="4"/>
      <c r="AV284" s="4"/>
      <c r="AW284" s="4"/>
      <c r="AX284" s="4"/>
      <c r="AY284" s="4"/>
      <c r="AZ284" s="4"/>
      <c r="BA284" s="4"/>
      <c r="BB284" s="4"/>
      <c r="BC284" s="4"/>
      <c r="BD284" s="4"/>
      <c r="BE284" s="4"/>
      <c r="BF284" s="4"/>
      <c r="BG284" s="4"/>
      <c r="BH284" s="4"/>
      <c r="BI284" s="4"/>
      <c r="BJ284" s="4"/>
      <c r="BK284" s="4"/>
      <c r="BL284" s="4"/>
      <c r="BM284" s="4"/>
    </row>
    <row r="285" spans="1:65" x14ac:dyDescent="0.1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c r="AI285" s="4"/>
      <c r="AJ285" s="4"/>
      <c r="AK285" s="4"/>
      <c r="AL285" s="4"/>
      <c r="AM285" s="4"/>
      <c r="AN285" s="4"/>
      <c r="AO285" s="4"/>
      <c r="AP285" s="4"/>
      <c r="AQ285" s="4"/>
      <c r="AR285" s="4"/>
      <c r="AS285" s="4"/>
      <c r="AT285" s="4"/>
      <c r="AU285" s="4"/>
      <c r="AV285" s="4"/>
      <c r="AW285" s="4"/>
      <c r="AX285" s="4"/>
      <c r="AY285" s="4"/>
      <c r="AZ285" s="4"/>
      <c r="BA285" s="4"/>
      <c r="BB285" s="4"/>
      <c r="BC285" s="4"/>
      <c r="BD285" s="4"/>
      <c r="BE285" s="4"/>
      <c r="BF285" s="4"/>
      <c r="BG285" s="4"/>
      <c r="BH285" s="4"/>
      <c r="BI285" s="4"/>
      <c r="BJ285" s="4"/>
      <c r="BK285" s="4"/>
      <c r="BL285" s="4"/>
      <c r="BM285" s="4"/>
    </row>
    <row r="286" spans="1:65" x14ac:dyDescent="0.15">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c r="AI286" s="4"/>
      <c r="AJ286" s="4"/>
      <c r="AK286" s="4"/>
      <c r="AL286" s="4"/>
      <c r="AM286" s="4"/>
      <c r="AN286" s="4"/>
      <c r="AO286" s="4"/>
      <c r="AP286" s="4"/>
      <c r="AQ286" s="4"/>
      <c r="AR286" s="4"/>
      <c r="AS286" s="4"/>
      <c r="AT286" s="4"/>
      <c r="AU286" s="4"/>
      <c r="AV286" s="4"/>
      <c r="AW286" s="4"/>
      <c r="AX286" s="4"/>
      <c r="AY286" s="4"/>
      <c r="AZ286" s="4"/>
      <c r="BA286" s="4"/>
      <c r="BB286" s="4"/>
      <c r="BC286" s="4"/>
      <c r="BD286" s="4"/>
      <c r="BE286" s="4"/>
      <c r="BF286" s="4"/>
      <c r="BG286" s="4"/>
      <c r="BH286" s="4"/>
      <c r="BI286" s="4"/>
      <c r="BJ286" s="4"/>
      <c r="BK286" s="4"/>
      <c r="BL286" s="4"/>
      <c r="BM286" s="4"/>
    </row>
    <row r="287" spans="1:65" x14ac:dyDescent="0.15">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c r="AI287" s="4"/>
      <c r="AJ287" s="4"/>
      <c r="AK287" s="4"/>
      <c r="AL287" s="4"/>
      <c r="AM287" s="4"/>
      <c r="AN287" s="4"/>
      <c r="AO287" s="4"/>
      <c r="AP287" s="4"/>
      <c r="AQ287" s="4"/>
      <c r="AR287" s="4"/>
      <c r="AS287" s="4"/>
      <c r="AT287" s="4"/>
      <c r="AU287" s="4"/>
      <c r="AV287" s="4"/>
      <c r="AW287" s="4"/>
      <c r="AX287" s="4"/>
      <c r="AY287" s="4"/>
      <c r="AZ287" s="4"/>
      <c r="BA287" s="4"/>
      <c r="BB287" s="4"/>
      <c r="BC287" s="4"/>
      <c r="BD287" s="4"/>
      <c r="BE287" s="4"/>
      <c r="BF287" s="4"/>
      <c r="BG287" s="4"/>
      <c r="BH287" s="4"/>
      <c r="BI287" s="4"/>
      <c r="BJ287" s="4"/>
      <c r="BK287" s="4"/>
      <c r="BL287" s="4"/>
      <c r="BM287" s="4"/>
    </row>
    <row r="288" spans="1:65" x14ac:dyDescent="0.15">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c r="AI288" s="4"/>
      <c r="AJ288" s="4"/>
      <c r="AK288" s="4"/>
      <c r="AL288" s="4"/>
      <c r="AM288" s="4"/>
      <c r="AN288" s="4"/>
      <c r="AO288" s="4"/>
      <c r="AP288" s="4"/>
      <c r="AQ288" s="4"/>
      <c r="AR288" s="4"/>
      <c r="AS288" s="4"/>
      <c r="AT288" s="4"/>
      <c r="AU288" s="4"/>
      <c r="AV288" s="4"/>
      <c r="AW288" s="4"/>
      <c r="AX288" s="4"/>
      <c r="AY288" s="4"/>
      <c r="AZ288" s="4"/>
      <c r="BA288" s="4"/>
      <c r="BB288" s="4"/>
      <c r="BC288" s="4"/>
      <c r="BD288" s="4"/>
      <c r="BE288" s="4"/>
      <c r="BF288" s="4"/>
      <c r="BG288" s="4"/>
      <c r="BH288" s="4"/>
      <c r="BI288" s="4"/>
      <c r="BJ288" s="4"/>
      <c r="BK288" s="4"/>
      <c r="BL288" s="4"/>
      <c r="BM288" s="4"/>
    </row>
    <row r="289" spans="1:65" x14ac:dyDescent="0.15">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4"/>
      <c r="AI289" s="4"/>
      <c r="AJ289" s="4"/>
      <c r="AK289" s="4"/>
      <c r="AL289" s="4"/>
      <c r="AM289" s="4"/>
      <c r="AN289" s="4"/>
      <c r="AO289" s="4"/>
      <c r="AP289" s="4"/>
      <c r="AQ289" s="4"/>
      <c r="AR289" s="4"/>
      <c r="AS289" s="4"/>
      <c r="AT289" s="4"/>
      <c r="AU289" s="4"/>
      <c r="AV289" s="4"/>
      <c r="AW289" s="4"/>
      <c r="AX289" s="4"/>
      <c r="AY289" s="4"/>
      <c r="AZ289" s="4"/>
      <c r="BA289" s="4"/>
      <c r="BB289" s="4"/>
      <c r="BC289" s="4"/>
      <c r="BD289" s="4"/>
      <c r="BE289" s="4"/>
      <c r="BF289" s="4"/>
      <c r="BG289" s="4"/>
      <c r="BH289" s="4"/>
      <c r="BI289" s="4"/>
      <c r="BJ289" s="4"/>
      <c r="BK289" s="4"/>
      <c r="BL289" s="4"/>
      <c r="BM289" s="4"/>
    </row>
    <row r="290" spans="1:65" x14ac:dyDescent="0.15">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4"/>
      <c r="AM290" s="4"/>
      <c r="AN290" s="4"/>
      <c r="AO290" s="4"/>
      <c r="AP290" s="4"/>
      <c r="AQ290" s="4"/>
      <c r="AR290" s="4"/>
      <c r="AS290" s="4"/>
      <c r="AT290" s="4"/>
      <c r="AU290" s="4"/>
      <c r="AV290" s="4"/>
      <c r="AW290" s="4"/>
      <c r="AX290" s="4"/>
      <c r="AY290" s="4"/>
      <c r="AZ290" s="4"/>
      <c r="BA290" s="4"/>
      <c r="BB290" s="4"/>
      <c r="BC290" s="4"/>
      <c r="BD290" s="4"/>
      <c r="BE290" s="4"/>
      <c r="BF290" s="4"/>
      <c r="BG290" s="4"/>
      <c r="BH290" s="4"/>
      <c r="BI290" s="4"/>
      <c r="BJ290" s="4"/>
      <c r="BK290" s="4"/>
      <c r="BL290" s="4"/>
      <c r="BM290" s="4"/>
    </row>
    <row r="291" spans="1:65" x14ac:dyDescent="0.15">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c r="AK291" s="4"/>
      <c r="AL291" s="4"/>
      <c r="AM291" s="4"/>
      <c r="AN291" s="4"/>
      <c r="AO291" s="4"/>
      <c r="AP291" s="4"/>
      <c r="AQ291" s="4"/>
      <c r="AR291" s="4"/>
      <c r="AS291" s="4"/>
      <c r="AT291" s="4"/>
      <c r="AU291" s="4"/>
      <c r="AV291" s="4"/>
      <c r="AW291" s="4"/>
      <c r="AX291" s="4"/>
      <c r="AY291" s="4"/>
      <c r="AZ291" s="4"/>
      <c r="BA291" s="4"/>
      <c r="BB291" s="4"/>
      <c r="BC291" s="4"/>
      <c r="BD291" s="4"/>
      <c r="BE291" s="4"/>
      <c r="BF291" s="4"/>
      <c r="BG291" s="4"/>
      <c r="BH291" s="4"/>
      <c r="BI291" s="4"/>
      <c r="BJ291" s="4"/>
      <c r="BK291" s="4"/>
      <c r="BL291" s="4"/>
      <c r="BM291" s="4"/>
    </row>
    <row r="292" spans="1:65" x14ac:dyDescent="0.15">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c r="AK292" s="4"/>
      <c r="AL292" s="4"/>
      <c r="AM292" s="4"/>
      <c r="AN292" s="4"/>
      <c r="AO292" s="4"/>
      <c r="AP292" s="4"/>
      <c r="AQ292" s="4"/>
      <c r="AR292" s="4"/>
      <c r="AS292" s="4"/>
      <c r="AT292" s="4"/>
      <c r="AU292" s="4"/>
      <c r="AV292" s="4"/>
      <c r="AW292" s="4"/>
      <c r="AX292" s="4"/>
      <c r="AY292" s="4"/>
      <c r="AZ292" s="4"/>
      <c r="BA292" s="4"/>
      <c r="BB292" s="4"/>
      <c r="BC292" s="4"/>
      <c r="BD292" s="4"/>
      <c r="BE292" s="4"/>
      <c r="BF292" s="4"/>
      <c r="BG292" s="4"/>
      <c r="BH292" s="4"/>
      <c r="BI292" s="4"/>
      <c r="BJ292" s="4"/>
      <c r="BK292" s="4"/>
      <c r="BL292" s="4"/>
      <c r="BM292" s="4"/>
    </row>
    <row r="293" spans="1:65" x14ac:dyDescent="0.15">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c r="AK293" s="4"/>
      <c r="AL293" s="4"/>
      <c r="AM293" s="4"/>
      <c r="AN293" s="4"/>
      <c r="AO293" s="4"/>
      <c r="AP293" s="4"/>
      <c r="AQ293" s="4"/>
      <c r="AR293" s="4"/>
      <c r="AS293" s="4"/>
      <c r="AT293" s="4"/>
      <c r="AU293" s="4"/>
      <c r="AV293" s="4"/>
      <c r="AW293" s="4"/>
      <c r="AX293" s="4"/>
      <c r="AY293" s="4"/>
      <c r="AZ293" s="4"/>
      <c r="BA293" s="4"/>
      <c r="BB293" s="4"/>
      <c r="BC293" s="4"/>
      <c r="BD293" s="4"/>
      <c r="BE293" s="4"/>
      <c r="BF293" s="4"/>
      <c r="BG293" s="4"/>
      <c r="BH293" s="4"/>
      <c r="BI293" s="4"/>
      <c r="BJ293" s="4"/>
      <c r="BK293" s="4"/>
      <c r="BL293" s="4"/>
      <c r="BM293" s="4"/>
    </row>
    <row r="294" spans="1:65" x14ac:dyDescent="0.15">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c r="AK294" s="4"/>
      <c r="AL294" s="4"/>
      <c r="AM294" s="4"/>
      <c r="AN294" s="4"/>
      <c r="AO294" s="4"/>
      <c r="AP294" s="4"/>
      <c r="AQ294" s="4"/>
      <c r="AR294" s="4"/>
      <c r="AS294" s="4"/>
      <c r="AT294" s="4"/>
      <c r="AU294" s="4"/>
      <c r="AV294" s="4"/>
      <c r="AW294" s="4"/>
      <c r="AX294" s="4"/>
      <c r="AY294" s="4"/>
      <c r="AZ294" s="4"/>
      <c r="BA294" s="4"/>
      <c r="BB294" s="4"/>
      <c r="BC294" s="4"/>
      <c r="BD294" s="4"/>
      <c r="BE294" s="4"/>
      <c r="BF294" s="4"/>
      <c r="BG294" s="4"/>
      <c r="BH294" s="4"/>
      <c r="BI294" s="4"/>
      <c r="BJ294" s="4"/>
      <c r="BK294" s="4"/>
      <c r="BL294" s="4"/>
      <c r="BM294" s="4"/>
    </row>
    <row r="295" spans="1:65" x14ac:dyDescent="0.1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4"/>
      <c r="AM295" s="4"/>
      <c r="AN295" s="4"/>
      <c r="AO295" s="4"/>
      <c r="AP295" s="4"/>
      <c r="AQ295" s="4"/>
      <c r="AR295" s="4"/>
      <c r="AS295" s="4"/>
      <c r="AT295" s="4"/>
      <c r="AU295" s="4"/>
      <c r="AV295" s="4"/>
      <c r="AW295" s="4"/>
      <c r="AX295" s="4"/>
      <c r="AY295" s="4"/>
      <c r="AZ295" s="4"/>
      <c r="BA295" s="4"/>
      <c r="BB295" s="4"/>
      <c r="BC295" s="4"/>
      <c r="BD295" s="4"/>
      <c r="BE295" s="4"/>
      <c r="BF295" s="4"/>
      <c r="BG295" s="4"/>
      <c r="BH295" s="4"/>
      <c r="BI295" s="4"/>
      <c r="BJ295" s="4"/>
      <c r="BK295" s="4"/>
      <c r="BL295" s="4"/>
      <c r="BM295" s="4"/>
    </row>
    <row r="296" spans="1:65" x14ac:dyDescent="0.15">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c r="AK296" s="4"/>
      <c r="AL296" s="4"/>
      <c r="AM296" s="4"/>
      <c r="AN296" s="4"/>
      <c r="AO296" s="4"/>
      <c r="AP296" s="4"/>
      <c r="AQ296" s="4"/>
      <c r="AR296" s="4"/>
      <c r="AS296" s="4"/>
      <c r="AT296" s="4"/>
      <c r="AU296" s="4"/>
      <c r="AV296" s="4"/>
      <c r="AW296" s="4"/>
      <c r="AX296" s="4"/>
      <c r="AY296" s="4"/>
      <c r="AZ296" s="4"/>
      <c r="BA296" s="4"/>
      <c r="BB296" s="4"/>
      <c r="BC296" s="4"/>
      <c r="BD296" s="4"/>
      <c r="BE296" s="4"/>
      <c r="BF296" s="4"/>
      <c r="BG296" s="4"/>
      <c r="BH296" s="4"/>
      <c r="BI296" s="4"/>
      <c r="BJ296" s="4"/>
      <c r="BK296" s="4"/>
      <c r="BL296" s="4"/>
      <c r="BM296" s="4"/>
    </row>
    <row r="297" spans="1:65" x14ac:dyDescent="0.15">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c r="AK297" s="4"/>
      <c r="AL297" s="4"/>
      <c r="AM297" s="4"/>
      <c r="AN297" s="4"/>
      <c r="AO297" s="4"/>
      <c r="AP297" s="4"/>
      <c r="AQ297" s="4"/>
      <c r="AR297" s="4"/>
      <c r="AS297" s="4"/>
      <c r="AT297" s="4"/>
      <c r="AU297" s="4"/>
      <c r="AV297" s="4"/>
      <c r="AW297" s="4"/>
      <c r="AX297" s="4"/>
      <c r="AY297" s="4"/>
      <c r="AZ297" s="4"/>
      <c r="BA297" s="4"/>
      <c r="BB297" s="4"/>
      <c r="BC297" s="4"/>
      <c r="BD297" s="4"/>
      <c r="BE297" s="4"/>
      <c r="BF297" s="4"/>
      <c r="BG297" s="4"/>
      <c r="BH297" s="4"/>
      <c r="BI297" s="4"/>
      <c r="BJ297" s="4"/>
      <c r="BK297" s="4"/>
      <c r="BL297" s="4"/>
      <c r="BM297" s="4"/>
    </row>
    <row r="298" spans="1:65" x14ac:dyDescent="0.15">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c r="AK298" s="4"/>
      <c r="AL298" s="4"/>
      <c r="AM298" s="4"/>
      <c r="AN298" s="4"/>
      <c r="AO298" s="4"/>
      <c r="AP298" s="4"/>
      <c r="AQ298" s="4"/>
      <c r="AR298" s="4"/>
      <c r="AS298" s="4"/>
      <c r="AT298" s="4"/>
      <c r="AU298" s="4"/>
      <c r="AV298" s="4"/>
      <c r="AW298" s="4"/>
      <c r="AX298" s="4"/>
      <c r="AY298" s="4"/>
      <c r="AZ298" s="4"/>
      <c r="BA298" s="4"/>
      <c r="BB298" s="4"/>
      <c r="BC298" s="4"/>
      <c r="BD298" s="4"/>
      <c r="BE298" s="4"/>
      <c r="BF298" s="4"/>
      <c r="BG298" s="4"/>
      <c r="BH298" s="4"/>
      <c r="BI298" s="4"/>
      <c r="BJ298" s="4"/>
      <c r="BK298" s="4"/>
      <c r="BL298" s="4"/>
      <c r="BM298" s="4"/>
    </row>
    <row r="299" spans="1:65" x14ac:dyDescent="0.15">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4"/>
      <c r="AM299" s="4"/>
      <c r="AN299" s="4"/>
      <c r="AO299" s="4"/>
      <c r="AP299" s="4"/>
      <c r="AQ299" s="4"/>
      <c r="AR299" s="4"/>
      <c r="AS299" s="4"/>
      <c r="AT299" s="4"/>
      <c r="AU299" s="4"/>
      <c r="AV299" s="4"/>
      <c r="AW299" s="4"/>
      <c r="AX299" s="4"/>
      <c r="AY299" s="4"/>
      <c r="AZ299" s="4"/>
      <c r="BA299" s="4"/>
      <c r="BB299" s="4"/>
      <c r="BC299" s="4"/>
      <c r="BD299" s="4"/>
      <c r="BE299" s="4"/>
      <c r="BF299" s="4"/>
      <c r="BG299" s="4"/>
      <c r="BH299" s="4"/>
      <c r="BI299" s="4"/>
      <c r="BJ299" s="4"/>
      <c r="BK299" s="4"/>
      <c r="BL299" s="4"/>
      <c r="BM299" s="4"/>
    </row>
    <row r="300" spans="1:65" x14ac:dyDescent="0.15">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4"/>
      <c r="AM300" s="4"/>
      <c r="AN300" s="4"/>
      <c r="AO300" s="4"/>
      <c r="AP300" s="4"/>
      <c r="AQ300" s="4"/>
      <c r="AR300" s="4"/>
      <c r="AS300" s="4"/>
      <c r="AT300" s="4"/>
      <c r="AU300" s="4"/>
      <c r="AV300" s="4"/>
      <c r="AW300" s="4"/>
      <c r="AX300" s="4"/>
      <c r="AY300" s="4"/>
      <c r="AZ300" s="4"/>
      <c r="BA300" s="4"/>
      <c r="BB300" s="4"/>
      <c r="BC300" s="4"/>
      <c r="BD300" s="4"/>
      <c r="BE300" s="4"/>
      <c r="BF300" s="4"/>
      <c r="BG300" s="4"/>
      <c r="BH300" s="4"/>
      <c r="BI300" s="4"/>
      <c r="BJ300" s="4"/>
      <c r="BK300" s="4"/>
      <c r="BL300" s="4"/>
      <c r="BM300" s="4"/>
    </row>
    <row r="301" spans="1:65" x14ac:dyDescent="0.15">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c r="AK301" s="4"/>
      <c r="AL301" s="4"/>
      <c r="AM301" s="4"/>
      <c r="AN301" s="4"/>
      <c r="AO301" s="4"/>
      <c r="AP301" s="4"/>
      <c r="AQ301" s="4"/>
      <c r="AR301" s="4"/>
      <c r="AS301" s="4"/>
      <c r="AT301" s="4"/>
      <c r="AU301" s="4"/>
      <c r="AV301" s="4"/>
      <c r="AW301" s="4"/>
      <c r="AX301" s="4"/>
      <c r="AY301" s="4"/>
      <c r="AZ301" s="4"/>
      <c r="BA301" s="4"/>
      <c r="BB301" s="4"/>
      <c r="BC301" s="4"/>
      <c r="BD301" s="4"/>
      <c r="BE301" s="4"/>
      <c r="BF301" s="4"/>
      <c r="BG301" s="4"/>
      <c r="BH301" s="4"/>
      <c r="BI301" s="4"/>
      <c r="BJ301" s="4"/>
      <c r="BK301" s="4"/>
      <c r="BL301" s="4"/>
      <c r="BM301" s="4"/>
    </row>
    <row r="302" spans="1:65" x14ac:dyDescent="0.15">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4"/>
      <c r="AM302" s="4"/>
      <c r="AN302" s="4"/>
      <c r="AO302" s="4"/>
      <c r="AP302" s="4"/>
      <c r="AQ302" s="4"/>
      <c r="AR302" s="4"/>
      <c r="AS302" s="4"/>
      <c r="AT302" s="4"/>
      <c r="AU302" s="4"/>
      <c r="AV302" s="4"/>
      <c r="AW302" s="4"/>
      <c r="AX302" s="4"/>
      <c r="AY302" s="4"/>
      <c r="AZ302" s="4"/>
      <c r="BA302" s="4"/>
      <c r="BB302" s="4"/>
      <c r="BC302" s="4"/>
      <c r="BD302" s="4"/>
      <c r="BE302" s="4"/>
      <c r="BF302" s="4"/>
      <c r="BG302" s="4"/>
      <c r="BH302" s="4"/>
      <c r="BI302" s="4"/>
      <c r="BJ302" s="4"/>
      <c r="BK302" s="4"/>
      <c r="BL302" s="4"/>
      <c r="BM302" s="4"/>
    </row>
    <row r="303" spans="1:65" x14ac:dyDescent="0.15">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4"/>
      <c r="AM303" s="4"/>
      <c r="AN303" s="4"/>
      <c r="AO303" s="4"/>
      <c r="AP303" s="4"/>
      <c r="AQ303" s="4"/>
      <c r="AR303" s="4"/>
      <c r="AS303" s="4"/>
      <c r="AT303" s="4"/>
      <c r="AU303" s="4"/>
      <c r="AV303" s="4"/>
      <c r="AW303" s="4"/>
      <c r="AX303" s="4"/>
      <c r="AY303" s="4"/>
      <c r="AZ303" s="4"/>
      <c r="BA303" s="4"/>
      <c r="BB303" s="4"/>
      <c r="BC303" s="4"/>
      <c r="BD303" s="4"/>
      <c r="BE303" s="4"/>
      <c r="BF303" s="4"/>
      <c r="BG303" s="4"/>
      <c r="BH303" s="4"/>
      <c r="BI303" s="4"/>
      <c r="BJ303" s="4"/>
      <c r="BK303" s="4"/>
      <c r="BL303" s="4"/>
      <c r="BM303" s="4"/>
    </row>
    <row r="304" spans="1:65" x14ac:dyDescent="0.15">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4"/>
      <c r="AM304" s="4"/>
      <c r="AN304" s="4"/>
      <c r="AO304" s="4"/>
      <c r="AP304" s="4"/>
      <c r="AQ304" s="4"/>
      <c r="AR304" s="4"/>
      <c r="AS304" s="4"/>
      <c r="AT304" s="4"/>
      <c r="AU304" s="4"/>
      <c r="AV304" s="4"/>
      <c r="AW304" s="4"/>
      <c r="AX304" s="4"/>
      <c r="AY304" s="4"/>
      <c r="AZ304" s="4"/>
      <c r="BA304" s="4"/>
      <c r="BB304" s="4"/>
      <c r="BC304" s="4"/>
      <c r="BD304" s="4"/>
      <c r="BE304" s="4"/>
      <c r="BF304" s="4"/>
      <c r="BG304" s="4"/>
      <c r="BH304" s="4"/>
      <c r="BI304" s="4"/>
      <c r="BJ304" s="4"/>
      <c r="BK304" s="4"/>
      <c r="BL304" s="4"/>
      <c r="BM304" s="4"/>
    </row>
    <row r="305" spans="1:65" x14ac:dyDescent="0.1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4"/>
      <c r="AM305" s="4"/>
      <c r="AN305" s="4"/>
      <c r="AO305" s="4"/>
      <c r="AP305" s="4"/>
      <c r="AQ305" s="4"/>
      <c r="AR305" s="4"/>
      <c r="AS305" s="4"/>
      <c r="AT305" s="4"/>
      <c r="AU305" s="4"/>
      <c r="AV305" s="4"/>
      <c r="AW305" s="4"/>
      <c r="AX305" s="4"/>
      <c r="AY305" s="4"/>
      <c r="AZ305" s="4"/>
      <c r="BA305" s="4"/>
      <c r="BB305" s="4"/>
      <c r="BC305" s="4"/>
      <c r="BD305" s="4"/>
      <c r="BE305" s="4"/>
      <c r="BF305" s="4"/>
      <c r="BG305" s="4"/>
      <c r="BH305" s="4"/>
      <c r="BI305" s="4"/>
      <c r="BJ305" s="4"/>
      <c r="BK305" s="4"/>
      <c r="BL305" s="4"/>
      <c r="BM305" s="4"/>
    </row>
    <row r="306" spans="1:65" x14ac:dyDescent="0.15">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4"/>
      <c r="AM306" s="4"/>
      <c r="AN306" s="4"/>
      <c r="AO306" s="4"/>
      <c r="AP306" s="4"/>
      <c r="AQ306" s="4"/>
      <c r="AR306" s="4"/>
      <c r="AS306" s="4"/>
      <c r="AT306" s="4"/>
      <c r="AU306" s="4"/>
      <c r="AV306" s="4"/>
      <c r="AW306" s="4"/>
      <c r="AX306" s="4"/>
      <c r="AY306" s="4"/>
      <c r="AZ306" s="4"/>
      <c r="BA306" s="4"/>
      <c r="BB306" s="4"/>
      <c r="BC306" s="4"/>
      <c r="BD306" s="4"/>
      <c r="BE306" s="4"/>
      <c r="BF306" s="4"/>
      <c r="BG306" s="4"/>
      <c r="BH306" s="4"/>
      <c r="BI306" s="4"/>
      <c r="BJ306" s="4"/>
      <c r="BK306" s="4"/>
      <c r="BL306" s="4"/>
      <c r="BM306" s="4"/>
    </row>
    <row r="307" spans="1:65" x14ac:dyDescent="0.15">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4"/>
      <c r="AM307" s="4"/>
      <c r="AN307" s="4"/>
      <c r="AO307" s="4"/>
      <c r="AP307" s="4"/>
      <c r="AQ307" s="4"/>
      <c r="AR307" s="4"/>
      <c r="AS307" s="4"/>
      <c r="AT307" s="4"/>
      <c r="AU307" s="4"/>
      <c r="AV307" s="4"/>
      <c r="AW307" s="4"/>
      <c r="AX307" s="4"/>
      <c r="AY307" s="4"/>
      <c r="AZ307" s="4"/>
      <c r="BA307" s="4"/>
      <c r="BB307" s="4"/>
      <c r="BC307" s="4"/>
      <c r="BD307" s="4"/>
      <c r="BE307" s="4"/>
      <c r="BF307" s="4"/>
      <c r="BG307" s="4"/>
      <c r="BH307" s="4"/>
      <c r="BI307" s="4"/>
      <c r="BJ307" s="4"/>
      <c r="BK307" s="4"/>
      <c r="BL307" s="4"/>
      <c r="BM307" s="4"/>
    </row>
    <row r="308" spans="1:65" x14ac:dyDescent="0.15">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4"/>
      <c r="AM308" s="4"/>
      <c r="AN308" s="4"/>
      <c r="AO308" s="4"/>
      <c r="AP308" s="4"/>
      <c r="AQ308" s="4"/>
      <c r="AR308" s="4"/>
      <c r="AS308" s="4"/>
      <c r="AT308" s="4"/>
      <c r="AU308" s="4"/>
      <c r="AV308" s="4"/>
      <c r="AW308" s="4"/>
      <c r="AX308" s="4"/>
      <c r="AY308" s="4"/>
      <c r="AZ308" s="4"/>
      <c r="BA308" s="4"/>
      <c r="BB308" s="4"/>
      <c r="BC308" s="4"/>
      <c r="BD308" s="4"/>
      <c r="BE308" s="4"/>
      <c r="BF308" s="4"/>
      <c r="BG308" s="4"/>
      <c r="BH308" s="4"/>
      <c r="BI308" s="4"/>
      <c r="BJ308" s="4"/>
      <c r="BK308" s="4"/>
      <c r="BL308" s="4"/>
      <c r="BM308" s="4"/>
    </row>
    <row r="309" spans="1:65" x14ac:dyDescent="0.15">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4"/>
      <c r="AM309" s="4"/>
      <c r="AN309" s="4"/>
      <c r="AO309" s="4"/>
      <c r="AP309" s="4"/>
      <c r="AQ309" s="4"/>
      <c r="AR309" s="4"/>
      <c r="AS309" s="4"/>
      <c r="AT309" s="4"/>
      <c r="AU309" s="4"/>
      <c r="AV309" s="4"/>
      <c r="AW309" s="4"/>
      <c r="AX309" s="4"/>
      <c r="AY309" s="4"/>
      <c r="AZ309" s="4"/>
      <c r="BA309" s="4"/>
      <c r="BB309" s="4"/>
      <c r="BC309" s="4"/>
      <c r="BD309" s="4"/>
      <c r="BE309" s="4"/>
      <c r="BF309" s="4"/>
      <c r="BG309" s="4"/>
      <c r="BH309" s="4"/>
      <c r="BI309" s="4"/>
      <c r="BJ309" s="4"/>
      <c r="BK309" s="4"/>
      <c r="BL309" s="4"/>
      <c r="BM309" s="4"/>
    </row>
    <row r="310" spans="1:65" x14ac:dyDescent="0.15">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c r="AK310" s="4"/>
      <c r="AL310" s="4"/>
      <c r="AM310" s="4"/>
      <c r="AN310" s="4"/>
      <c r="AO310" s="4"/>
      <c r="AP310" s="4"/>
      <c r="AQ310" s="4"/>
      <c r="AR310" s="4"/>
      <c r="AS310" s="4"/>
      <c r="AT310" s="4"/>
      <c r="AU310" s="4"/>
      <c r="AV310" s="4"/>
      <c r="AW310" s="4"/>
      <c r="AX310" s="4"/>
      <c r="AY310" s="4"/>
      <c r="AZ310" s="4"/>
      <c r="BA310" s="4"/>
      <c r="BB310" s="4"/>
      <c r="BC310" s="4"/>
      <c r="BD310" s="4"/>
      <c r="BE310" s="4"/>
      <c r="BF310" s="4"/>
      <c r="BG310" s="4"/>
      <c r="BH310" s="4"/>
      <c r="BI310" s="4"/>
      <c r="BJ310" s="4"/>
      <c r="BK310" s="4"/>
      <c r="BL310" s="4"/>
      <c r="BM310" s="4"/>
    </row>
    <row r="311" spans="1:65" x14ac:dyDescent="0.15">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c r="AK311" s="4"/>
      <c r="AL311" s="4"/>
      <c r="AM311" s="4"/>
      <c r="AN311" s="4"/>
      <c r="AO311" s="4"/>
      <c r="AP311" s="4"/>
      <c r="AQ311" s="4"/>
      <c r="AR311" s="4"/>
      <c r="AS311" s="4"/>
      <c r="AT311" s="4"/>
      <c r="AU311" s="4"/>
      <c r="AV311" s="4"/>
      <c r="AW311" s="4"/>
      <c r="AX311" s="4"/>
      <c r="AY311" s="4"/>
      <c r="AZ311" s="4"/>
      <c r="BA311" s="4"/>
      <c r="BB311" s="4"/>
      <c r="BC311" s="4"/>
      <c r="BD311" s="4"/>
      <c r="BE311" s="4"/>
      <c r="BF311" s="4"/>
      <c r="BG311" s="4"/>
      <c r="BH311" s="4"/>
      <c r="BI311" s="4"/>
      <c r="BJ311" s="4"/>
      <c r="BK311" s="4"/>
      <c r="BL311" s="4"/>
      <c r="BM311" s="4"/>
    </row>
    <row r="312" spans="1:65" x14ac:dyDescent="0.15">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4"/>
      <c r="AM312" s="4"/>
      <c r="AN312" s="4"/>
      <c r="AO312" s="4"/>
      <c r="AP312" s="4"/>
      <c r="AQ312" s="4"/>
      <c r="AR312" s="4"/>
      <c r="AS312" s="4"/>
      <c r="AT312" s="4"/>
      <c r="AU312" s="4"/>
      <c r="AV312" s="4"/>
      <c r="AW312" s="4"/>
      <c r="AX312" s="4"/>
      <c r="AY312" s="4"/>
      <c r="AZ312" s="4"/>
      <c r="BA312" s="4"/>
      <c r="BB312" s="4"/>
      <c r="BC312" s="4"/>
      <c r="BD312" s="4"/>
      <c r="BE312" s="4"/>
      <c r="BF312" s="4"/>
      <c r="BG312" s="4"/>
      <c r="BH312" s="4"/>
      <c r="BI312" s="4"/>
      <c r="BJ312" s="4"/>
      <c r="BK312" s="4"/>
      <c r="BL312" s="4"/>
      <c r="BM312" s="4"/>
    </row>
    <row r="313" spans="1:65" x14ac:dyDescent="0.15">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4"/>
      <c r="AM313" s="4"/>
      <c r="AN313" s="4"/>
      <c r="AO313" s="4"/>
      <c r="AP313" s="4"/>
      <c r="AQ313" s="4"/>
      <c r="AR313" s="4"/>
      <c r="AS313" s="4"/>
      <c r="AT313" s="4"/>
      <c r="AU313" s="4"/>
      <c r="AV313" s="4"/>
      <c r="AW313" s="4"/>
      <c r="AX313" s="4"/>
      <c r="AY313" s="4"/>
      <c r="AZ313" s="4"/>
      <c r="BA313" s="4"/>
      <c r="BB313" s="4"/>
      <c r="BC313" s="4"/>
      <c r="BD313" s="4"/>
      <c r="BE313" s="4"/>
      <c r="BF313" s="4"/>
      <c r="BG313" s="4"/>
      <c r="BH313" s="4"/>
      <c r="BI313" s="4"/>
      <c r="BJ313" s="4"/>
      <c r="BK313" s="4"/>
      <c r="BL313" s="4"/>
      <c r="BM313" s="4"/>
    </row>
    <row r="314" spans="1:65" x14ac:dyDescent="0.15">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4"/>
      <c r="AM314" s="4"/>
      <c r="AN314" s="4"/>
      <c r="AO314" s="4"/>
      <c r="AP314" s="4"/>
      <c r="AQ314" s="4"/>
      <c r="AR314" s="4"/>
      <c r="AS314" s="4"/>
      <c r="AT314" s="4"/>
      <c r="AU314" s="4"/>
      <c r="AV314" s="4"/>
      <c r="AW314" s="4"/>
      <c r="AX314" s="4"/>
      <c r="AY314" s="4"/>
      <c r="AZ314" s="4"/>
      <c r="BA314" s="4"/>
      <c r="BB314" s="4"/>
      <c r="BC314" s="4"/>
      <c r="BD314" s="4"/>
      <c r="BE314" s="4"/>
      <c r="BF314" s="4"/>
      <c r="BG314" s="4"/>
      <c r="BH314" s="4"/>
      <c r="BI314" s="4"/>
      <c r="BJ314" s="4"/>
      <c r="BK314" s="4"/>
      <c r="BL314" s="4"/>
      <c r="BM314" s="4"/>
    </row>
    <row r="315" spans="1:65" x14ac:dyDescent="0.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4"/>
      <c r="AM315" s="4"/>
      <c r="AN315" s="4"/>
      <c r="AO315" s="4"/>
      <c r="AP315" s="4"/>
      <c r="AQ315" s="4"/>
      <c r="AR315" s="4"/>
      <c r="AS315" s="4"/>
      <c r="AT315" s="4"/>
      <c r="AU315" s="4"/>
      <c r="AV315" s="4"/>
      <c r="AW315" s="4"/>
      <c r="AX315" s="4"/>
      <c r="AY315" s="4"/>
      <c r="AZ315" s="4"/>
      <c r="BA315" s="4"/>
      <c r="BB315" s="4"/>
      <c r="BC315" s="4"/>
      <c r="BD315" s="4"/>
      <c r="BE315" s="4"/>
      <c r="BF315" s="4"/>
      <c r="BG315" s="4"/>
      <c r="BH315" s="4"/>
      <c r="BI315" s="4"/>
      <c r="BJ315" s="4"/>
      <c r="BK315" s="4"/>
      <c r="BL315" s="4"/>
      <c r="BM315" s="4"/>
    </row>
    <row r="316" spans="1:65" x14ac:dyDescent="0.15">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c r="AK316" s="4"/>
      <c r="AL316" s="4"/>
      <c r="AM316" s="4"/>
      <c r="AN316" s="4"/>
      <c r="AO316" s="4"/>
      <c r="AP316" s="4"/>
      <c r="AQ316" s="4"/>
      <c r="AR316" s="4"/>
      <c r="AS316" s="4"/>
      <c r="AT316" s="4"/>
      <c r="AU316" s="4"/>
      <c r="AV316" s="4"/>
      <c r="AW316" s="4"/>
      <c r="AX316" s="4"/>
      <c r="AY316" s="4"/>
      <c r="AZ316" s="4"/>
      <c r="BA316" s="4"/>
      <c r="BB316" s="4"/>
      <c r="BC316" s="4"/>
      <c r="BD316" s="4"/>
      <c r="BE316" s="4"/>
      <c r="BF316" s="4"/>
      <c r="BG316" s="4"/>
      <c r="BH316" s="4"/>
      <c r="BI316" s="4"/>
      <c r="BJ316" s="4"/>
      <c r="BK316" s="4"/>
      <c r="BL316" s="4"/>
      <c r="BM316" s="4"/>
    </row>
    <row r="317" spans="1:65" x14ac:dyDescent="0.15">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4"/>
      <c r="AM317" s="4"/>
      <c r="AN317" s="4"/>
      <c r="AO317" s="4"/>
      <c r="AP317" s="4"/>
      <c r="AQ317" s="4"/>
      <c r="AR317" s="4"/>
      <c r="AS317" s="4"/>
      <c r="AT317" s="4"/>
      <c r="AU317" s="4"/>
      <c r="AV317" s="4"/>
      <c r="AW317" s="4"/>
      <c r="AX317" s="4"/>
      <c r="AY317" s="4"/>
      <c r="AZ317" s="4"/>
      <c r="BA317" s="4"/>
      <c r="BB317" s="4"/>
      <c r="BC317" s="4"/>
      <c r="BD317" s="4"/>
      <c r="BE317" s="4"/>
      <c r="BF317" s="4"/>
      <c r="BG317" s="4"/>
      <c r="BH317" s="4"/>
      <c r="BI317" s="4"/>
      <c r="BJ317" s="4"/>
      <c r="BK317" s="4"/>
      <c r="BL317" s="4"/>
      <c r="BM317" s="4"/>
    </row>
    <row r="318" spans="1:65" x14ac:dyDescent="0.15">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c r="AK318" s="4"/>
      <c r="AL318" s="4"/>
      <c r="AM318" s="4"/>
      <c r="AN318" s="4"/>
      <c r="AO318" s="4"/>
      <c r="AP318" s="4"/>
      <c r="AQ318" s="4"/>
      <c r="AR318" s="4"/>
      <c r="AS318" s="4"/>
      <c r="AT318" s="4"/>
      <c r="AU318" s="4"/>
      <c r="AV318" s="4"/>
      <c r="AW318" s="4"/>
      <c r="AX318" s="4"/>
      <c r="AY318" s="4"/>
      <c r="AZ318" s="4"/>
      <c r="BA318" s="4"/>
      <c r="BB318" s="4"/>
      <c r="BC318" s="4"/>
      <c r="BD318" s="4"/>
      <c r="BE318" s="4"/>
      <c r="BF318" s="4"/>
      <c r="BG318" s="4"/>
      <c r="BH318" s="4"/>
      <c r="BI318" s="4"/>
      <c r="BJ318" s="4"/>
      <c r="BK318" s="4"/>
      <c r="BL318" s="4"/>
      <c r="BM318" s="4"/>
    </row>
    <row r="319" spans="1:65" x14ac:dyDescent="0.15">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c r="AK319" s="4"/>
      <c r="AL319" s="4"/>
      <c r="AM319" s="4"/>
      <c r="AN319" s="4"/>
      <c r="AO319" s="4"/>
      <c r="AP319" s="4"/>
      <c r="AQ319" s="4"/>
      <c r="AR319" s="4"/>
      <c r="AS319" s="4"/>
      <c r="AT319" s="4"/>
      <c r="AU319" s="4"/>
      <c r="AV319" s="4"/>
      <c r="AW319" s="4"/>
      <c r="AX319" s="4"/>
      <c r="AY319" s="4"/>
      <c r="AZ319" s="4"/>
      <c r="BA319" s="4"/>
      <c r="BB319" s="4"/>
      <c r="BC319" s="4"/>
      <c r="BD319" s="4"/>
      <c r="BE319" s="4"/>
      <c r="BF319" s="4"/>
      <c r="BG319" s="4"/>
      <c r="BH319" s="4"/>
      <c r="BI319" s="4"/>
      <c r="BJ319" s="4"/>
      <c r="BK319" s="4"/>
      <c r="BL319" s="4"/>
      <c r="BM319" s="4"/>
    </row>
    <row r="320" spans="1:65" x14ac:dyDescent="0.15">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c r="AK320" s="4"/>
      <c r="AL320" s="4"/>
      <c r="AM320" s="4"/>
      <c r="AN320" s="4"/>
      <c r="AO320" s="4"/>
      <c r="AP320" s="4"/>
      <c r="AQ320" s="4"/>
      <c r="AR320" s="4"/>
      <c r="AS320" s="4"/>
      <c r="AT320" s="4"/>
      <c r="AU320" s="4"/>
      <c r="AV320" s="4"/>
      <c r="AW320" s="4"/>
      <c r="AX320" s="4"/>
      <c r="AY320" s="4"/>
      <c r="AZ320" s="4"/>
      <c r="BA320" s="4"/>
      <c r="BB320" s="4"/>
      <c r="BC320" s="4"/>
      <c r="BD320" s="4"/>
      <c r="BE320" s="4"/>
      <c r="BF320" s="4"/>
      <c r="BG320" s="4"/>
      <c r="BH320" s="4"/>
      <c r="BI320" s="4"/>
      <c r="BJ320" s="4"/>
      <c r="BK320" s="4"/>
      <c r="BL320" s="4"/>
      <c r="BM320" s="4"/>
    </row>
    <row r="321" spans="1:65" x14ac:dyDescent="0.15">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c r="AK321" s="4"/>
      <c r="AL321" s="4"/>
      <c r="AM321" s="4"/>
      <c r="AN321" s="4"/>
      <c r="AO321" s="4"/>
      <c r="AP321" s="4"/>
      <c r="AQ321" s="4"/>
      <c r="AR321" s="4"/>
      <c r="AS321" s="4"/>
      <c r="AT321" s="4"/>
      <c r="AU321" s="4"/>
      <c r="AV321" s="4"/>
      <c r="AW321" s="4"/>
      <c r="AX321" s="4"/>
      <c r="AY321" s="4"/>
      <c r="AZ321" s="4"/>
      <c r="BA321" s="4"/>
      <c r="BB321" s="4"/>
      <c r="BC321" s="4"/>
      <c r="BD321" s="4"/>
      <c r="BE321" s="4"/>
      <c r="BF321" s="4"/>
      <c r="BG321" s="4"/>
      <c r="BH321" s="4"/>
      <c r="BI321" s="4"/>
      <c r="BJ321" s="4"/>
      <c r="BK321" s="4"/>
      <c r="BL321" s="4"/>
      <c r="BM321" s="4"/>
    </row>
    <row r="322" spans="1:65" x14ac:dyDescent="0.15">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4"/>
      <c r="AM322" s="4"/>
      <c r="AN322" s="4"/>
      <c r="AO322" s="4"/>
      <c r="AP322" s="4"/>
      <c r="AQ322" s="4"/>
      <c r="AR322" s="4"/>
      <c r="AS322" s="4"/>
      <c r="AT322" s="4"/>
      <c r="AU322" s="4"/>
      <c r="AV322" s="4"/>
      <c r="AW322" s="4"/>
      <c r="AX322" s="4"/>
      <c r="AY322" s="4"/>
      <c r="AZ322" s="4"/>
      <c r="BA322" s="4"/>
      <c r="BB322" s="4"/>
      <c r="BC322" s="4"/>
      <c r="BD322" s="4"/>
      <c r="BE322" s="4"/>
      <c r="BF322" s="4"/>
      <c r="BG322" s="4"/>
      <c r="BH322" s="4"/>
      <c r="BI322" s="4"/>
      <c r="BJ322" s="4"/>
      <c r="BK322" s="4"/>
      <c r="BL322" s="4"/>
      <c r="BM322" s="4"/>
    </row>
    <row r="323" spans="1:65" x14ac:dyDescent="0.15">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c r="AK323" s="4"/>
      <c r="AL323" s="4"/>
      <c r="AM323" s="4"/>
      <c r="AN323" s="4"/>
      <c r="AO323" s="4"/>
      <c r="AP323" s="4"/>
      <c r="AQ323" s="4"/>
      <c r="AR323" s="4"/>
      <c r="AS323" s="4"/>
      <c r="AT323" s="4"/>
      <c r="AU323" s="4"/>
      <c r="AV323" s="4"/>
      <c r="AW323" s="4"/>
      <c r="AX323" s="4"/>
      <c r="AY323" s="4"/>
      <c r="AZ323" s="4"/>
      <c r="BA323" s="4"/>
      <c r="BB323" s="4"/>
      <c r="BC323" s="4"/>
      <c r="BD323" s="4"/>
      <c r="BE323" s="4"/>
      <c r="BF323" s="4"/>
      <c r="BG323" s="4"/>
      <c r="BH323" s="4"/>
      <c r="BI323" s="4"/>
      <c r="BJ323" s="4"/>
      <c r="BK323" s="4"/>
      <c r="BL323" s="4"/>
      <c r="BM323" s="4"/>
    </row>
    <row r="324" spans="1:65" x14ac:dyDescent="0.15">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c r="AK324" s="4"/>
      <c r="AL324" s="4"/>
      <c r="AM324" s="4"/>
      <c r="AN324" s="4"/>
      <c r="AO324" s="4"/>
      <c r="AP324" s="4"/>
      <c r="AQ324" s="4"/>
      <c r="AR324" s="4"/>
      <c r="AS324" s="4"/>
      <c r="AT324" s="4"/>
      <c r="AU324" s="4"/>
      <c r="AV324" s="4"/>
      <c r="AW324" s="4"/>
      <c r="AX324" s="4"/>
      <c r="AY324" s="4"/>
      <c r="AZ324" s="4"/>
      <c r="BA324" s="4"/>
      <c r="BB324" s="4"/>
      <c r="BC324" s="4"/>
      <c r="BD324" s="4"/>
      <c r="BE324" s="4"/>
      <c r="BF324" s="4"/>
      <c r="BG324" s="4"/>
      <c r="BH324" s="4"/>
      <c r="BI324" s="4"/>
      <c r="BJ324" s="4"/>
      <c r="BK324" s="4"/>
      <c r="BL324" s="4"/>
      <c r="BM324" s="4"/>
    </row>
    <row r="325" spans="1:65" x14ac:dyDescent="0.1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c r="AK325" s="4"/>
      <c r="AL325" s="4"/>
      <c r="AM325" s="4"/>
      <c r="AN325" s="4"/>
      <c r="AO325" s="4"/>
      <c r="AP325" s="4"/>
      <c r="AQ325" s="4"/>
      <c r="AR325" s="4"/>
      <c r="AS325" s="4"/>
      <c r="AT325" s="4"/>
      <c r="AU325" s="4"/>
      <c r="AV325" s="4"/>
      <c r="AW325" s="4"/>
      <c r="AX325" s="4"/>
      <c r="AY325" s="4"/>
      <c r="AZ325" s="4"/>
      <c r="BA325" s="4"/>
      <c r="BB325" s="4"/>
      <c r="BC325" s="4"/>
      <c r="BD325" s="4"/>
      <c r="BE325" s="4"/>
      <c r="BF325" s="4"/>
      <c r="BG325" s="4"/>
      <c r="BH325" s="4"/>
      <c r="BI325" s="4"/>
      <c r="BJ325" s="4"/>
      <c r="BK325" s="4"/>
      <c r="BL325" s="4"/>
      <c r="BM325" s="4"/>
    </row>
    <row r="326" spans="1:65" x14ac:dyDescent="0.15">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c r="AK326" s="4"/>
      <c r="AL326" s="4"/>
      <c r="AM326" s="4"/>
      <c r="AN326" s="4"/>
      <c r="AO326" s="4"/>
      <c r="AP326" s="4"/>
      <c r="AQ326" s="4"/>
      <c r="AR326" s="4"/>
      <c r="AS326" s="4"/>
      <c r="AT326" s="4"/>
      <c r="AU326" s="4"/>
      <c r="AV326" s="4"/>
      <c r="AW326" s="4"/>
      <c r="AX326" s="4"/>
      <c r="AY326" s="4"/>
      <c r="AZ326" s="4"/>
      <c r="BA326" s="4"/>
      <c r="BB326" s="4"/>
      <c r="BC326" s="4"/>
      <c r="BD326" s="4"/>
      <c r="BE326" s="4"/>
      <c r="BF326" s="4"/>
      <c r="BG326" s="4"/>
      <c r="BH326" s="4"/>
      <c r="BI326" s="4"/>
      <c r="BJ326" s="4"/>
      <c r="BK326" s="4"/>
      <c r="BL326" s="4"/>
      <c r="BM326" s="4"/>
    </row>
    <row r="327" spans="1:65" x14ac:dyDescent="0.15">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c r="AG327" s="4"/>
      <c r="AH327" s="4"/>
      <c r="AI327" s="4"/>
      <c r="AJ327" s="4"/>
      <c r="AK327" s="4"/>
      <c r="AL327" s="4"/>
      <c r="AM327" s="4"/>
      <c r="AN327" s="4"/>
      <c r="AO327" s="4"/>
      <c r="AP327" s="4"/>
      <c r="AQ327" s="4"/>
      <c r="AR327" s="4"/>
      <c r="AS327" s="4"/>
      <c r="AT327" s="4"/>
      <c r="AU327" s="4"/>
      <c r="AV327" s="4"/>
      <c r="AW327" s="4"/>
      <c r="AX327" s="4"/>
      <c r="AY327" s="4"/>
      <c r="AZ327" s="4"/>
      <c r="BA327" s="4"/>
      <c r="BB327" s="4"/>
      <c r="BC327" s="4"/>
      <c r="BD327" s="4"/>
      <c r="BE327" s="4"/>
      <c r="BF327" s="4"/>
      <c r="BG327" s="4"/>
      <c r="BH327" s="4"/>
      <c r="BI327" s="4"/>
      <c r="BJ327" s="4"/>
      <c r="BK327" s="4"/>
      <c r="BL327" s="4"/>
      <c r="BM327" s="4"/>
    </row>
    <row r="328" spans="1:65" x14ac:dyDescent="0.15">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c r="AG328" s="4"/>
      <c r="AH328" s="4"/>
      <c r="AI328" s="4"/>
      <c r="AJ328" s="4"/>
      <c r="AK328" s="4"/>
      <c r="AL328" s="4"/>
      <c r="AM328" s="4"/>
      <c r="AN328" s="4"/>
      <c r="AO328" s="4"/>
      <c r="AP328" s="4"/>
      <c r="AQ328" s="4"/>
      <c r="AR328" s="4"/>
      <c r="AS328" s="4"/>
      <c r="AT328" s="4"/>
      <c r="AU328" s="4"/>
      <c r="AV328" s="4"/>
      <c r="AW328" s="4"/>
      <c r="AX328" s="4"/>
      <c r="AY328" s="4"/>
      <c r="AZ328" s="4"/>
      <c r="BA328" s="4"/>
      <c r="BB328" s="4"/>
      <c r="BC328" s="4"/>
      <c r="BD328" s="4"/>
      <c r="BE328" s="4"/>
      <c r="BF328" s="4"/>
      <c r="BG328" s="4"/>
      <c r="BH328" s="4"/>
      <c r="BI328" s="4"/>
      <c r="BJ328" s="4"/>
      <c r="BK328" s="4"/>
      <c r="BL328" s="4"/>
      <c r="BM328" s="4"/>
    </row>
    <row r="329" spans="1:65" x14ac:dyDescent="0.15">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c r="AG329" s="4"/>
      <c r="AH329" s="4"/>
      <c r="AI329" s="4"/>
      <c r="AJ329" s="4"/>
      <c r="AK329" s="4"/>
      <c r="AL329" s="4"/>
      <c r="AM329" s="4"/>
      <c r="AN329" s="4"/>
      <c r="AO329" s="4"/>
      <c r="AP329" s="4"/>
      <c r="AQ329" s="4"/>
      <c r="AR329" s="4"/>
      <c r="AS329" s="4"/>
      <c r="AT329" s="4"/>
      <c r="AU329" s="4"/>
      <c r="AV329" s="4"/>
      <c r="AW329" s="4"/>
      <c r="AX329" s="4"/>
      <c r="AY329" s="4"/>
      <c r="AZ329" s="4"/>
      <c r="BA329" s="4"/>
      <c r="BB329" s="4"/>
      <c r="BC329" s="4"/>
      <c r="BD329" s="4"/>
      <c r="BE329" s="4"/>
      <c r="BF329" s="4"/>
      <c r="BG329" s="4"/>
      <c r="BH329" s="4"/>
      <c r="BI329" s="4"/>
      <c r="BJ329" s="4"/>
      <c r="BK329" s="4"/>
      <c r="BL329" s="4"/>
      <c r="BM329" s="4"/>
    </row>
    <row r="330" spans="1:65" x14ac:dyDescent="0.15">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c r="AG330" s="4"/>
      <c r="AH330" s="4"/>
      <c r="AI330" s="4"/>
      <c r="AJ330" s="4"/>
      <c r="AK330" s="4"/>
      <c r="AL330" s="4"/>
      <c r="AM330" s="4"/>
      <c r="AN330" s="4"/>
      <c r="AO330" s="4"/>
      <c r="AP330" s="4"/>
      <c r="AQ330" s="4"/>
      <c r="AR330" s="4"/>
      <c r="AS330" s="4"/>
      <c r="AT330" s="4"/>
      <c r="AU330" s="4"/>
      <c r="AV330" s="4"/>
      <c r="AW330" s="4"/>
      <c r="AX330" s="4"/>
      <c r="AY330" s="4"/>
      <c r="AZ330" s="4"/>
      <c r="BA330" s="4"/>
      <c r="BB330" s="4"/>
      <c r="BC330" s="4"/>
      <c r="BD330" s="4"/>
      <c r="BE330" s="4"/>
      <c r="BF330" s="4"/>
      <c r="BG330" s="4"/>
      <c r="BH330" s="4"/>
      <c r="BI330" s="4"/>
      <c r="BJ330" s="4"/>
      <c r="BK330" s="4"/>
      <c r="BL330" s="4"/>
      <c r="BM330" s="4"/>
    </row>
    <row r="331" spans="1:65" x14ac:dyDescent="0.15">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c r="AG331" s="4"/>
      <c r="AH331" s="4"/>
      <c r="AI331" s="4"/>
      <c r="AJ331" s="4"/>
      <c r="AK331" s="4"/>
      <c r="AL331" s="4"/>
      <c r="AM331" s="4"/>
      <c r="AN331" s="4"/>
      <c r="AO331" s="4"/>
      <c r="AP331" s="4"/>
      <c r="AQ331" s="4"/>
      <c r="AR331" s="4"/>
      <c r="AS331" s="4"/>
      <c r="AT331" s="4"/>
      <c r="AU331" s="4"/>
      <c r="AV331" s="4"/>
      <c r="AW331" s="4"/>
      <c r="AX331" s="4"/>
      <c r="AY331" s="4"/>
      <c r="AZ331" s="4"/>
      <c r="BA331" s="4"/>
      <c r="BB331" s="4"/>
      <c r="BC331" s="4"/>
      <c r="BD331" s="4"/>
      <c r="BE331" s="4"/>
      <c r="BF331" s="4"/>
      <c r="BG331" s="4"/>
      <c r="BH331" s="4"/>
      <c r="BI331" s="4"/>
      <c r="BJ331" s="4"/>
      <c r="BK331" s="4"/>
      <c r="BL331" s="4"/>
      <c r="BM331" s="4"/>
    </row>
    <row r="332" spans="1:65" x14ac:dyDescent="0.15">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4"/>
      <c r="AK332" s="4"/>
      <c r="AL332" s="4"/>
      <c r="AM332" s="4"/>
      <c r="AN332" s="4"/>
      <c r="AO332" s="4"/>
      <c r="AP332" s="4"/>
      <c r="AQ332" s="4"/>
      <c r="AR332" s="4"/>
      <c r="AS332" s="4"/>
      <c r="AT332" s="4"/>
      <c r="AU332" s="4"/>
      <c r="AV332" s="4"/>
      <c r="AW332" s="4"/>
      <c r="AX332" s="4"/>
      <c r="AY332" s="4"/>
      <c r="AZ332" s="4"/>
      <c r="BA332" s="4"/>
      <c r="BB332" s="4"/>
      <c r="BC332" s="4"/>
      <c r="BD332" s="4"/>
      <c r="BE332" s="4"/>
      <c r="BF332" s="4"/>
      <c r="BG332" s="4"/>
      <c r="BH332" s="4"/>
      <c r="BI332" s="4"/>
      <c r="BJ332" s="4"/>
      <c r="BK332" s="4"/>
      <c r="BL332" s="4"/>
      <c r="BM332" s="4"/>
    </row>
    <row r="333" spans="1:65" x14ac:dyDescent="0.15">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c r="AG333" s="4"/>
      <c r="AH333" s="4"/>
      <c r="AI333" s="4"/>
      <c r="AJ333" s="4"/>
      <c r="AK333" s="4"/>
      <c r="AL333" s="4"/>
      <c r="AM333" s="4"/>
      <c r="AN333" s="4"/>
      <c r="AO333" s="4"/>
      <c r="AP333" s="4"/>
      <c r="AQ333" s="4"/>
      <c r="AR333" s="4"/>
      <c r="AS333" s="4"/>
      <c r="AT333" s="4"/>
      <c r="AU333" s="4"/>
      <c r="AV333" s="4"/>
      <c r="AW333" s="4"/>
      <c r="AX333" s="4"/>
      <c r="AY333" s="4"/>
      <c r="AZ333" s="4"/>
      <c r="BA333" s="4"/>
      <c r="BB333" s="4"/>
      <c r="BC333" s="4"/>
      <c r="BD333" s="4"/>
      <c r="BE333" s="4"/>
      <c r="BF333" s="4"/>
      <c r="BG333" s="4"/>
      <c r="BH333" s="4"/>
      <c r="BI333" s="4"/>
      <c r="BJ333" s="4"/>
      <c r="BK333" s="4"/>
      <c r="BL333" s="4"/>
      <c r="BM333" s="4"/>
    </row>
    <row r="334" spans="1:65" x14ac:dyDescent="0.15">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4"/>
      <c r="AI334" s="4"/>
      <c r="AJ334" s="4"/>
      <c r="AK334" s="4"/>
      <c r="AL334" s="4"/>
      <c r="AM334" s="4"/>
      <c r="AN334" s="4"/>
      <c r="AO334" s="4"/>
      <c r="AP334" s="4"/>
      <c r="AQ334" s="4"/>
      <c r="AR334" s="4"/>
      <c r="AS334" s="4"/>
      <c r="AT334" s="4"/>
      <c r="AU334" s="4"/>
      <c r="AV334" s="4"/>
      <c r="AW334" s="4"/>
      <c r="AX334" s="4"/>
      <c r="AY334" s="4"/>
      <c r="AZ334" s="4"/>
      <c r="BA334" s="4"/>
      <c r="BB334" s="4"/>
      <c r="BC334" s="4"/>
      <c r="BD334" s="4"/>
      <c r="BE334" s="4"/>
      <c r="BF334" s="4"/>
      <c r="BG334" s="4"/>
      <c r="BH334" s="4"/>
      <c r="BI334" s="4"/>
      <c r="BJ334" s="4"/>
      <c r="BK334" s="4"/>
      <c r="BL334" s="4"/>
      <c r="BM334" s="4"/>
    </row>
    <row r="335" spans="1:65" x14ac:dyDescent="0.1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4"/>
      <c r="AK335" s="4"/>
      <c r="AL335" s="4"/>
      <c r="AM335" s="4"/>
      <c r="AN335" s="4"/>
      <c r="AO335" s="4"/>
      <c r="AP335" s="4"/>
      <c r="AQ335" s="4"/>
      <c r="AR335" s="4"/>
      <c r="AS335" s="4"/>
      <c r="AT335" s="4"/>
      <c r="AU335" s="4"/>
      <c r="AV335" s="4"/>
      <c r="AW335" s="4"/>
      <c r="AX335" s="4"/>
      <c r="AY335" s="4"/>
      <c r="AZ335" s="4"/>
      <c r="BA335" s="4"/>
      <c r="BB335" s="4"/>
      <c r="BC335" s="4"/>
      <c r="BD335" s="4"/>
      <c r="BE335" s="4"/>
      <c r="BF335" s="4"/>
      <c r="BG335" s="4"/>
      <c r="BH335" s="4"/>
      <c r="BI335" s="4"/>
      <c r="BJ335" s="4"/>
      <c r="BK335" s="4"/>
      <c r="BL335" s="4"/>
      <c r="BM335" s="4"/>
    </row>
    <row r="336" spans="1:65" x14ac:dyDescent="0.15">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4"/>
      <c r="AK336" s="4"/>
      <c r="AL336" s="4"/>
      <c r="AM336" s="4"/>
      <c r="AN336" s="4"/>
      <c r="AO336" s="4"/>
      <c r="AP336" s="4"/>
      <c r="AQ336" s="4"/>
      <c r="AR336" s="4"/>
      <c r="AS336" s="4"/>
      <c r="AT336" s="4"/>
      <c r="AU336" s="4"/>
      <c r="AV336" s="4"/>
      <c r="AW336" s="4"/>
      <c r="AX336" s="4"/>
      <c r="AY336" s="4"/>
      <c r="AZ336" s="4"/>
      <c r="BA336" s="4"/>
      <c r="BB336" s="4"/>
      <c r="BC336" s="4"/>
      <c r="BD336" s="4"/>
      <c r="BE336" s="4"/>
      <c r="BF336" s="4"/>
      <c r="BG336" s="4"/>
      <c r="BH336" s="4"/>
      <c r="BI336" s="4"/>
      <c r="BJ336" s="4"/>
      <c r="BK336" s="4"/>
      <c r="BL336" s="4"/>
      <c r="BM336" s="4"/>
    </row>
    <row r="337" spans="1:65" x14ac:dyDescent="0.15">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c r="AJ337" s="4"/>
      <c r="AK337" s="4"/>
      <c r="AL337" s="4"/>
      <c r="AM337" s="4"/>
      <c r="AN337" s="4"/>
      <c r="AO337" s="4"/>
      <c r="AP337" s="4"/>
      <c r="AQ337" s="4"/>
      <c r="AR337" s="4"/>
      <c r="AS337" s="4"/>
      <c r="AT337" s="4"/>
      <c r="AU337" s="4"/>
      <c r="AV337" s="4"/>
      <c r="AW337" s="4"/>
      <c r="AX337" s="4"/>
      <c r="AY337" s="4"/>
      <c r="AZ337" s="4"/>
      <c r="BA337" s="4"/>
      <c r="BB337" s="4"/>
      <c r="BC337" s="4"/>
      <c r="BD337" s="4"/>
      <c r="BE337" s="4"/>
      <c r="BF337" s="4"/>
      <c r="BG337" s="4"/>
      <c r="BH337" s="4"/>
      <c r="BI337" s="4"/>
      <c r="BJ337" s="4"/>
      <c r="BK337" s="4"/>
      <c r="BL337" s="4"/>
      <c r="BM337" s="4"/>
    </row>
    <row r="338" spans="1:65" x14ac:dyDescent="0.15">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c r="AG338" s="4"/>
      <c r="AH338" s="4"/>
      <c r="AI338" s="4"/>
      <c r="AJ338" s="4"/>
      <c r="AK338" s="4"/>
      <c r="AL338" s="4"/>
      <c r="AM338" s="4"/>
      <c r="AN338" s="4"/>
      <c r="AO338" s="4"/>
      <c r="AP338" s="4"/>
      <c r="AQ338" s="4"/>
      <c r="AR338" s="4"/>
      <c r="AS338" s="4"/>
      <c r="AT338" s="4"/>
      <c r="AU338" s="4"/>
      <c r="AV338" s="4"/>
      <c r="AW338" s="4"/>
      <c r="AX338" s="4"/>
      <c r="AY338" s="4"/>
      <c r="AZ338" s="4"/>
      <c r="BA338" s="4"/>
      <c r="BB338" s="4"/>
      <c r="BC338" s="4"/>
      <c r="BD338" s="4"/>
      <c r="BE338" s="4"/>
      <c r="BF338" s="4"/>
      <c r="BG338" s="4"/>
      <c r="BH338" s="4"/>
      <c r="BI338" s="4"/>
      <c r="BJ338" s="4"/>
      <c r="BK338" s="4"/>
      <c r="BL338" s="4"/>
      <c r="BM338" s="4"/>
    </row>
    <row r="339" spans="1:65" x14ac:dyDescent="0.15">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c r="AJ339" s="4"/>
      <c r="AK339" s="4"/>
      <c r="AL339" s="4"/>
      <c r="AM339" s="4"/>
      <c r="AN339" s="4"/>
      <c r="AO339" s="4"/>
      <c r="AP339" s="4"/>
      <c r="AQ339" s="4"/>
      <c r="AR339" s="4"/>
      <c r="AS339" s="4"/>
      <c r="AT339" s="4"/>
      <c r="AU339" s="4"/>
      <c r="AV339" s="4"/>
      <c r="AW339" s="4"/>
      <c r="AX339" s="4"/>
      <c r="AY339" s="4"/>
      <c r="AZ339" s="4"/>
      <c r="BA339" s="4"/>
      <c r="BB339" s="4"/>
      <c r="BC339" s="4"/>
      <c r="BD339" s="4"/>
      <c r="BE339" s="4"/>
      <c r="BF339" s="4"/>
      <c r="BG339" s="4"/>
      <c r="BH339" s="4"/>
      <c r="BI339" s="4"/>
      <c r="BJ339" s="4"/>
      <c r="BK339" s="4"/>
      <c r="BL339" s="4"/>
      <c r="BM339" s="4"/>
    </row>
    <row r="340" spans="1:65" x14ac:dyDescent="0.15">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c r="AG340" s="4"/>
      <c r="AH340" s="4"/>
      <c r="AI340" s="4"/>
      <c r="AJ340" s="4"/>
      <c r="AK340" s="4"/>
      <c r="AL340" s="4"/>
      <c r="AM340" s="4"/>
      <c r="AN340" s="4"/>
      <c r="AO340" s="4"/>
      <c r="AP340" s="4"/>
      <c r="AQ340" s="4"/>
      <c r="AR340" s="4"/>
      <c r="AS340" s="4"/>
      <c r="AT340" s="4"/>
      <c r="AU340" s="4"/>
      <c r="AV340" s="4"/>
      <c r="AW340" s="4"/>
      <c r="AX340" s="4"/>
      <c r="AY340" s="4"/>
      <c r="AZ340" s="4"/>
      <c r="BA340" s="4"/>
      <c r="BB340" s="4"/>
      <c r="BC340" s="4"/>
      <c r="BD340" s="4"/>
      <c r="BE340" s="4"/>
      <c r="BF340" s="4"/>
      <c r="BG340" s="4"/>
      <c r="BH340" s="4"/>
      <c r="BI340" s="4"/>
      <c r="BJ340" s="4"/>
      <c r="BK340" s="4"/>
      <c r="BL340" s="4"/>
      <c r="BM340" s="4"/>
    </row>
    <row r="341" spans="1:65" x14ac:dyDescent="0.15">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c r="AK341" s="4"/>
      <c r="AL341" s="4"/>
      <c r="AM341" s="4"/>
      <c r="AN341" s="4"/>
      <c r="AO341" s="4"/>
      <c r="AP341" s="4"/>
      <c r="AQ341" s="4"/>
      <c r="AR341" s="4"/>
      <c r="AS341" s="4"/>
      <c r="AT341" s="4"/>
      <c r="AU341" s="4"/>
      <c r="AV341" s="4"/>
      <c r="AW341" s="4"/>
      <c r="AX341" s="4"/>
      <c r="AY341" s="4"/>
      <c r="AZ341" s="4"/>
      <c r="BA341" s="4"/>
      <c r="BB341" s="4"/>
      <c r="BC341" s="4"/>
      <c r="BD341" s="4"/>
      <c r="BE341" s="4"/>
      <c r="BF341" s="4"/>
      <c r="BG341" s="4"/>
      <c r="BH341" s="4"/>
      <c r="BI341" s="4"/>
      <c r="BJ341" s="4"/>
      <c r="BK341" s="4"/>
      <c r="BL341" s="4"/>
      <c r="BM341" s="4"/>
    </row>
    <row r="342" spans="1:65" x14ac:dyDescent="0.15">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c r="AK342" s="4"/>
      <c r="AL342" s="4"/>
      <c r="AM342" s="4"/>
      <c r="AN342" s="4"/>
      <c r="AO342" s="4"/>
      <c r="AP342" s="4"/>
      <c r="AQ342" s="4"/>
      <c r="AR342" s="4"/>
      <c r="AS342" s="4"/>
      <c r="AT342" s="4"/>
      <c r="AU342" s="4"/>
      <c r="AV342" s="4"/>
      <c r="AW342" s="4"/>
      <c r="AX342" s="4"/>
      <c r="AY342" s="4"/>
      <c r="AZ342" s="4"/>
      <c r="BA342" s="4"/>
      <c r="BB342" s="4"/>
      <c r="BC342" s="4"/>
      <c r="BD342" s="4"/>
      <c r="BE342" s="4"/>
      <c r="BF342" s="4"/>
      <c r="BG342" s="4"/>
      <c r="BH342" s="4"/>
      <c r="BI342" s="4"/>
      <c r="BJ342" s="4"/>
      <c r="BK342" s="4"/>
      <c r="BL342" s="4"/>
      <c r="BM342" s="4"/>
    </row>
    <row r="343" spans="1:65" x14ac:dyDescent="0.15">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c r="AK343" s="4"/>
      <c r="AL343" s="4"/>
      <c r="AM343" s="4"/>
      <c r="AN343" s="4"/>
      <c r="AO343" s="4"/>
      <c r="AP343" s="4"/>
      <c r="AQ343" s="4"/>
      <c r="AR343" s="4"/>
      <c r="AS343" s="4"/>
      <c r="AT343" s="4"/>
      <c r="AU343" s="4"/>
      <c r="AV343" s="4"/>
      <c r="AW343" s="4"/>
      <c r="AX343" s="4"/>
      <c r="AY343" s="4"/>
      <c r="AZ343" s="4"/>
      <c r="BA343" s="4"/>
      <c r="BB343" s="4"/>
      <c r="BC343" s="4"/>
      <c r="BD343" s="4"/>
      <c r="BE343" s="4"/>
      <c r="BF343" s="4"/>
      <c r="BG343" s="4"/>
      <c r="BH343" s="4"/>
      <c r="BI343" s="4"/>
      <c r="BJ343" s="4"/>
      <c r="BK343" s="4"/>
      <c r="BL343" s="4"/>
      <c r="BM343" s="4"/>
    </row>
    <row r="344" spans="1:65" x14ac:dyDescent="0.15">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c r="AG344" s="4"/>
      <c r="AH344" s="4"/>
      <c r="AI344" s="4"/>
      <c r="AJ344" s="4"/>
      <c r="AK344" s="4"/>
      <c r="AL344" s="4"/>
      <c r="AM344" s="4"/>
      <c r="AN344" s="4"/>
      <c r="AO344" s="4"/>
      <c r="AP344" s="4"/>
      <c r="AQ344" s="4"/>
      <c r="AR344" s="4"/>
      <c r="AS344" s="4"/>
      <c r="AT344" s="4"/>
      <c r="AU344" s="4"/>
      <c r="AV344" s="4"/>
      <c r="AW344" s="4"/>
      <c r="AX344" s="4"/>
      <c r="AY344" s="4"/>
      <c r="AZ344" s="4"/>
      <c r="BA344" s="4"/>
      <c r="BB344" s="4"/>
      <c r="BC344" s="4"/>
      <c r="BD344" s="4"/>
      <c r="BE344" s="4"/>
      <c r="BF344" s="4"/>
      <c r="BG344" s="4"/>
      <c r="BH344" s="4"/>
      <c r="BI344" s="4"/>
      <c r="BJ344" s="4"/>
      <c r="BK344" s="4"/>
      <c r="BL344" s="4"/>
      <c r="BM344" s="4"/>
    </row>
    <row r="345" spans="1:65" x14ac:dyDescent="0.1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c r="AK345" s="4"/>
      <c r="AL345" s="4"/>
      <c r="AM345" s="4"/>
      <c r="AN345" s="4"/>
      <c r="AO345" s="4"/>
      <c r="AP345" s="4"/>
      <c r="AQ345" s="4"/>
      <c r="AR345" s="4"/>
      <c r="AS345" s="4"/>
      <c r="AT345" s="4"/>
      <c r="AU345" s="4"/>
      <c r="AV345" s="4"/>
      <c r="AW345" s="4"/>
      <c r="AX345" s="4"/>
      <c r="AY345" s="4"/>
      <c r="AZ345" s="4"/>
      <c r="BA345" s="4"/>
      <c r="BB345" s="4"/>
      <c r="BC345" s="4"/>
      <c r="BD345" s="4"/>
      <c r="BE345" s="4"/>
      <c r="BF345" s="4"/>
      <c r="BG345" s="4"/>
      <c r="BH345" s="4"/>
      <c r="BI345" s="4"/>
      <c r="BJ345" s="4"/>
      <c r="BK345" s="4"/>
      <c r="BL345" s="4"/>
      <c r="BM345" s="4"/>
    </row>
    <row r="346" spans="1:65" x14ac:dyDescent="0.15">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c r="AK346" s="4"/>
      <c r="AL346" s="4"/>
      <c r="AM346" s="4"/>
      <c r="AN346" s="4"/>
      <c r="AO346" s="4"/>
      <c r="AP346" s="4"/>
      <c r="AQ346" s="4"/>
      <c r="AR346" s="4"/>
      <c r="AS346" s="4"/>
      <c r="AT346" s="4"/>
      <c r="AU346" s="4"/>
      <c r="AV346" s="4"/>
      <c r="AW346" s="4"/>
      <c r="AX346" s="4"/>
      <c r="AY346" s="4"/>
      <c r="AZ346" s="4"/>
      <c r="BA346" s="4"/>
      <c r="BB346" s="4"/>
      <c r="BC346" s="4"/>
      <c r="BD346" s="4"/>
      <c r="BE346" s="4"/>
      <c r="BF346" s="4"/>
      <c r="BG346" s="4"/>
      <c r="BH346" s="4"/>
      <c r="BI346" s="4"/>
      <c r="BJ346" s="4"/>
      <c r="BK346" s="4"/>
      <c r="BL346" s="4"/>
      <c r="BM346" s="4"/>
    </row>
    <row r="347" spans="1:65" x14ac:dyDescent="0.15">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c r="AJ347" s="4"/>
      <c r="AK347" s="4"/>
      <c r="AL347" s="4"/>
      <c r="AM347" s="4"/>
      <c r="AN347" s="4"/>
      <c r="AO347" s="4"/>
      <c r="AP347" s="4"/>
      <c r="AQ347" s="4"/>
      <c r="AR347" s="4"/>
      <c r="AS347" s="4"/>
      <c r="AT347" s="4"/>
      <c r="AU347" s="4"/>
      <c r="AV347" s="4"/>
      <c r="AW347" s="4"/>
      <c r="AX347" s="4"/>
      <c r="AY347" s="4"/>
      <c r="AZ347" s="4"/>
      <c r="BA347" s="4"/>
      <c r="BB347" s="4"/>
      <c r="BC347" s="4"/>
      <c r="BD347" s="4"/>
      <c r="BE347" s="4"/>
      <c r="BF347" s="4"/>
      <c r="BG347" s="4"/>
      <c r="BH347" s="4"/>
      <c r="BI347" s="4"/>
      <c r="BJ347" s="4"/>
      <c r="BK347" s="4"/>
      <c r="BL347" s="4"/>
      <c r="BM347" s="4"/>
    </row>
    <row r="348" spans="1:65" x14ac:dyDescent="0.15">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c r="AG348" s="4"/>
      <c r="AH348" s="4"/>
      <c r="AI348" s="4"/>
      <c r="AJ348" s="4"/>
      <c r="AK348" s="4"/>
      <c r="AL348" s="4"/>
      <c r="AM348" s="4"/>
      <c r="AN348" s="4"/>
      <c r="AO348" s="4"/>
      <c r="AP348" s="4"/>
      <c r="AQ348" s="4"/>
      <c r="AR348" s="4"/>
      <c r="AS348" s="4"/>
      <c r="AT348" s="4"/>
      <c r="AU348" s="4"/>
      <c r="AV348" s="4"/>
      <c r="AW348" s="4"/>
      <c r="AX348" s="4"/>
      <c r="AY348" s="4"/>
      <c r="AZ348" s="4"/>
      <c r="BA348" s="4"/>
      <c r="BB348" s="4"/>
      <c r="BC348" s="4"/>
      <c r="BD348" s="4"/>
      <c r="BE348" s="4"/>
      <c r="BF348" s="4"/>
      <c r="BG348" s="4"/>
      <c r="BH348" s="4"/>
      <c r="BI348" s="4"/>
      <c r="BJ348" s="4"/>
      <c r="BK348" s="4"/>
      <c r="BL348" s="4"/>
      <c r="BM348" s="4"/>
    </row>
    <row r="349" spans="1:65" x14ac:dyDescent="0.15">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c r="AG349" s="4"/>
      <c r="AH349" s="4"/>
      <c r="AI349" s="4"/>
      <c r="AJ349" s="4"/>
      <c r="AK349" s="4"/>
      <c r="AL349" s="4"/>
      <c r="AM349" s="4"/>
      <c r="AN349" s="4"/>
      <c r="AO349" s="4"/>
      <c r="AP349" s="4"/>
      <c r="AQ349" s="4"/>
      <c r="AR349" s="4"/>
      <c r="AS349" s="4"/>
      <c r="AT349" s="4"/>
      <c r="AU349" s="4"/>
      <c r="AV349" s="4"/>
      <c r="AW349" s="4"/>
      <c r="AX349" s="4"/>
      <c r="AY349" s="4"/>
      <c r="AZ349" s="4"/>
      <c r="BA349" s="4"/>
      <c r="BB349" s="4"/>
      <c r="BC349" s="4"/>
      <c r="BD349" s="4"/>
      <c r="BE349" s="4"/>
      <c r="BF349" s="4"/>
      <c r="BG349" s="4"/>
      <c r="BH349" s="4"/>
      <c r="BI349" s="4"/>
      <c r="BJ349" s="4"/>
      <c r="BK349" s="4"/>
      <c r="BL349" s="4"/>
      <c r="BM349" s="4"/>
    </row>
    <row r="350" spans="1:65" x14ac:dyDescent="0.15">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c r="AG350" s="4"/>
      <c r="AH350" s="4"/>
      <c r="AI350" s="4"/>
      <c r="AJ350" s="4"/>
      <c r="AK350" s="4"/>
      <c r="AL350" s="4"/>
      <c r="AM350" s="4"/>
      <c r="AN350" s="4"/>
      <c r="AO350" s="4"/>
      <c r="AP350" s="4"/>
      <c r="AQ350" s="4"/>
      <c r="AR350" s="4"/>
      <c r="AS350" s="4"/>
      <c r="AT350" s="4"/>
      <c r="AU350" s="4"/>
      <c r="AV350" s="4"/>
      <c r="AW350" s="4"/>
      <c r="AX350" s="4"/>
      <c r="AY350" s="4"/>
      <c r="AZ350" s="4"/>
      <c r="BA350" s="4"/>
      <c r="BB350" s="4"/>
      <c r="BC350" s="4"/>
      <c r="BD350" s="4"/>
      <c r="BE350" s="4"/>
      <c r="BF350" s="4"/>
      <c r="BG350" s="4"/>
      <c r="BH350" s="4"/>
      <c r="BI350" s="4"/>
      <c r="BJ350" s="4"/>
      <c r="BK350" s="4"/>
      <c r="BL350" s="4"/>
      <c r="BM350" s="4"/>
    </row>
    <row r="351" spans="1:65" x14ac:dyDescent="0.15">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c r="AJ351" s="4"/>
      <c r="AK351" s="4"/>
      <c r="AL351" s="4"/>
      <c r="AM351" s="4"/>
      <c r="AN351" s="4"/>
      <c r="AO351" s="4"/>
      <c r="AP351" s="4"/>
      <c r="AQ351" s="4"/>
      <c r="AR351" s="4"/>
      <c r="AS351" s="4"/>
      <c r="AT351" s="4"/>
      <c r="AU351" s="4"/>
      <c r="AV351" s="4"/>
      <c r="AW351" s="4"/>
      <c r="AX351" s="4"/>
      <c r="AY351" s="4"/>
      <c r="AZ351" s="4"/>
      <c r="BA351" s="4"/>
      <c r="BB351" s="4"/>
      <c r="BC351" s="4"/>
      <c r="BD351" s="4"/>
      <c r="BE351" s="4"/>
      <c r="BF351" s="4"/>
      <c r="BG351" s="4"/>
      <c r="BH351" s="4"/>
      <c r="BI351" s="4"/>
      <c r="BJ351" s="4"/>
      <c r="BK351" s="4"/>
      <c r="BL351" s="4"/>
      <c r="BM351" s="4"/>
    </row>
    <row r="352" spans="1:65" x14ac:dyDescent="0.15">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c r="AM352" s="4"/>
      <c r="AN352" s="4"/>
      <c r="AO352" s="4"/>
      <c r="AP352" s="4"/>
      <c r="AQ352" s="4"/>
      <c r="AR352" s="4"/>
      <c r="AS352" s="4"/>
      <c r="AT352" s="4"/>
      <c r="AU352" s="4"/>
      <c r="AV352" s="4"/>
      <c r="AW352" s="4"/>
      <c r="AX352" s="4"/>
      <c r="AY352" s="4"/>
      <c r="AZ352" s="4"/>
      <c r="BA352" s="4"/>
      <c r="BB352" s="4"/>
      <c r="BC352" s="4"/>
      <c r="BD352" s="4"/>
      <c r="BE352" s="4"/>
      <c r="BF352" s="4"/>
      <c r="BG352" s="4"/>
      <c r="BH352" s="4"/>
      <c r="BI352" s="4"/>
      <c r="BJ352" s="4"/>
      <c r="BK352" s="4"/>
      <c r="BL352" s="4"/>
      <c r="BM352" s="4"/>
    </row>
    <row r="353" spans="1:65" x14ac:dyDescent="0.15">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c r="AK353" s="4"/>
      <c r="AL353" s="4"/>
      <c r="AM353" s="4"/>
      <c r="AN353" s="4"/>
      <c r="AO353" s="4"/>
      <c r="AP353" s="4"/>
      <c r="AQ353" s="4"/>
      <c r="AR353" s="4"/>
      <c r="AS353" s="4"/>
      <c r="AT353" s="4"/>
      <c r="AU353" s="4"/>
      <c r="AV353" s="4"/>
      <c r="AW353" s="4"/>
      <c r="AX353" s="4"/>
      <c r="AY353" s="4"/>
      <c r="AZ353" s="4"/>
      <c r="BA353" s="4"/>
      <c r="BB353" s="4"/>
      <c r="BC353" s="4"/>
      <c r="BD353" s="4"/>
      <c r="BE353" s="4"/>
      <c r="BF353" s="4"/>
      <c r="BG353" s="4"/>
      <c r="BH353" s="4"/>
      <c r="BI353" s="4"/>
      <c r="BJ353" s="4"/>
      <c r="BK353" s="4"/>
      <c r="BL353" s="4"/>
      <c r="BM353" s="4"/>
    </row>
    <row r="354" spans="1:65" x14ac:dyDescent="0.15">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c r="AJ354" s="4"/>
      <c r="AK354" s="4"/>
      <c r="AL354" s="4"/>
      <c r="AM354" s="4"/>
      <c r="AN354" s="4"/>
      <c r="AO354" s="4"/>
      <c r="AP354" s="4"/>
      <c r="AQ354" s="4"/>
      <c r="AR354" s="4"/>
      <c r="AS354" s="4"/>
      <c r="AT354" s="4"/>
      <c r="AU354" s="4"/>
      <c r="AV354" s="4"/>
      <c r="AW354" s="4"/>
      <c r="AX354" s="4"/>
      <c r="AY354" s="4"/>
      <c r="AZ354" s="4"/>
      <c r="BA354" s="4"/>
      <c r="BB354" s="4"/>
      <c r="BC354" s="4"/>
      <c r="BD354" s="4"/>
      <c r="BE354" s="4"/>
      <c r="BF354" s="4"/>
      <c r="BG354" s="4"/>
      <c r="BH354" s="4"/>
      <c r="BI354" s="4"/>
      <c r="BJ354" s="4"/>
      <c r="BK354" s="4"/>
      <c r="BL354" s="4"/>
      <c r="BM354" s="4"/>
    </row>
    <row r="355" spans="1:65" x14ac:dyDescent="0.1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c r="AG355" s="4"/>
      <c r="AH355" s="4"/>
      <c r="AI355" s="4"/>
      <c r="AJ355" s="4"/>
      <c r="AK355" s="4"/>
      <c r="AL355" s="4"/>
      <c r="AM355" s="4"/>
      <c r="AN355" s="4"/>
      <c r="AO355" s="4"/>
      <c r="AP355" s="4"/>
      <c r="AQ355" s="4"/>
      <c r="AR355" s="4"/>
      <c r="AS355" s="4"/>
      <c r="AT355" s="4"/>
      <c r="AU355" s="4"/>
      <c r="AV355" s="4"/>
      <c r="AW355" s="4"/>
      <c r="AX355" s="4"/>
      <c r="AY355" s="4"/>
      <c r="AZ355" s="4"/>
      <c r="BA355" s="4"/>
      <c r="BB355" s="4"/>
      <c r="BC355" s="4"/>
      <c r="BD355" s="4"/>
      <c r="BE355" s="4"/>
      <c r="BF355" s="4"/>
      <c r="BG355" s="4"/>
      <c r="BH355" s="4"/>
      <c r="BI355" s="4"/>
      <c r="BJ355" s="4"/>
      <c r="BK355" s="4"/>
      <c r="BL355" s="4"/>
      <c r="BM355" s="4"/>
    </row>
    <row r="356" spans="1:65" x14ac:dyDescent="0.15">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c r="AJ356" s="4"/>
      <c r="AK356" s="4"/>
      <c r="AL356" s="4"/>
      <c r="AM356" s="4"/>
      <c r="AN356" s="4"/>
      <c r="AO356" s="4"/>
      <c r="AP356" s="4"/>
      <c r="AQ356" s="4"/>
      <c r="AR356" s="4"/>
      <c r="AS356" s="4"/>
      <c r="AT356" s="4"/>
      <c r="AU356" s="4"/>
      <c r="AV356" s="4"/>
      <c r="AW356" s="4"/>
      <c r="AX356" s="4"/>
      <c r="AY356" s="4"/>
      <c r="AZ356" s="4"/>
      <c r="BA356" s="4"/>
      <c r="BB356" s="4"/>
      <c r="BC356" s="4"/>
      <c r="BD356" s="4"/>
      <c r="BE356" s="4"/>
      <c r="BF356" s="4"/>
      <c r="BG356" s="4"/>
      <c r="BH356" s="4"/>
      <c r="BI356" s="4"/>
      <c r="BJ356" s="4"/>
      <c r="BK356" s="4"/>
      <c r="BL356" s="4"/>
      <c r="BM356" s="4"/>
    </row>
    <row r="357" spans="1:65" x14ac:dyDescent="0.15">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c r="AJ357" s="4"/>
      <c r="AK357" s="4"/>
      <c r="AL357" s="4"/>
      <c r="AM357" s="4"/>
      <c r="AN357" s="4"/>
      <c r="AO357" s="4"/>
      <c r="AP357" s="4"/>
      <c r="AQ357" s="4"/>
      <c r="AR357" s="4"/>
      <c r="AS357" s="4"/>
      <c r="AT357" s="4"/>
      <c r="AU357" s="4"/>
      <c r="AV357" s="4"/>
      <c r="AW357" s="4"/>
      <c r="AX357" s="4"/>
      <c r="AY357" s="4"/>
      <c r="AZ357" s="4"/>
      <c r="BA357" s="4"/>
      <c r="BB357" s="4"/>
      <c r="BC357" s="4"/>
      <c r="BD357" s="4"/>
      <c r="BE357" s="4"/>
      <c r="BF357" s="4"/>
      <c r="BG357" s="4"/>
      <c r="BH357" s="4"/>
      <c r="BI357" s="4"/>
      <c r="BJ357" s="4"/>
      <c r="BK357" s="4"/>
      <c r="BL357" s="4"/>
      <c r="BM357" s="4"/>
    </row>
    <row r="358" spans="1:65" x14ac:dyDescent="0.15">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4"/>
      <c r="AI358" s="4"/>
      <c r="AJ358" s="4"/>
      <c r="AK358" s="4"/>
      <c r="AL358" s="4"/>
      <c r="AM358" s="4"/>
      <c r="AN358" s="4"/>
      <c r="AO358" s="4"/>
      <c r="AP358" s="4"/>
      <c r="AQ358" s="4"/>
      <c r="AR358" s="4"/>
      <c r="AS358" s="4"/>
      <c r="AT358" s="4"/>
      <c r="AU358" s="4"/>
      <c r="AV358" s="4"/>
      <c r="AW358" s="4"/>
      <c r="AX358" s="4"/>
      <c r="AY358" s="4"/>
      <c r="AZ358" s="4"/>
      <c r="BA358" s="4"/>
      <c r="BB358" s="4"/>
      <c r="BC358" s="4"/>
      <c r="BD358" s="4"/>
      <c r="BE358" s="4"/>
      <c r="BF358" s="4"/>
      <c r="BG358" s="4"/>
      <c r="BH358" s="4"/>
      <c r="BI358" s="4"/>
      <c r="BJ358" s="4"/>
      <c r="BK358" s="4"/>
      <c r="BL358" s="4"/>
      <c r="BM358" s="4"/>
    </row>
    <row r="359" spans="1:65" x14ac:dyDescent="0.15">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c r="AG359" s="4"/>
      <c r="AH359" s="4"/>
      <c r="AI359" s="4"/>
      <c r="AJ359" s="4"/>
      <c r="AK359" s="4"/>
      <c r="AL359" s="4"/>
      <c r="AM359" s="4"/>
      <c r="AN359" s="4"/>
      <c r="AO359" s="4"/>
      <c r="AP359" s="4"/>
      <c r="AQ359" s="4"/>
      <c r="AR359" s="4"/>
      <c r="AS359" s="4"/>
      <c r="AT359" s="4"/>
      <c r="AU359" s="4"/>
      <c r="AV359" s="4"/>
      <c r="AW359" s="4"/>
      <c r="AX359" s="4"/>
      <c r="AY359" s="4"/>
      <c r="AZ359" s="4"/>
      <c r="BA359" s="4"/>
      <c r="BB359" s="4"/>
      <c r="BC359" s="4"/>
      <c r="BD359" s="4"/>
      <c r="BE359" s="4"/>
      <c r="BF359" s="4"/>
      <c r="BG359" s="4"/>
      <c r="BH359" s="4"/>
      <c r="BI359" s="4"/>
      <c r="BJ359" s="4"/>
      <c r="BK359" s="4"/>
      <c r="BL359" s="4"/>
      <c r="BM359" s="4"/>
    </row>
    <row r="360" spans="1:65" x14ac:dyDescent="0.15">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4"/>
      <c r="AI360" s="4"/>
      <c r="AJ360" s="4"/>
      <c r="AK360" s="4"/>
      <c r="AL360" s="4"/>
      <c r="AM360" s="4"/>
      <c r="AN360" s="4"/>
      <c r="AO360" s="4"/>
      <c r="AP360" s="4"/>
      <c r="AQ360" s="4"/>
      <c r="AR360" s="4"/>
      <c r="AS360" s="4"/>
      <c r="AT360" s="4"/>
      <c r="AU360" s="4"/>
      <c r="AV360" s="4"/>
      <c r="AW360" s="4"/>
      <c r="AX360" s="4"/>
      <c r="AY360" s="4"/>
      <c r="AZ360" s="4"/>
      <c r="BA360" s="4"/>
      <c r="BB360" s="4"/>
      <c r="BC360" s="4"/>
      <c r="BD360" s="4"/>
      <c r="BE360" s="4"/>
      <c r="BF360" s="4"/>
      <c r="BG360" s="4"/>
      <c r="BH360" s="4"/>
      <c r="BI360" s="4"/>
      <c r="BJ360" s="4"/>
      <c r="BK360" s="4"/>
      <c r="BL360" s="4"/>
      <c r="BM360" s="4"/>
    </row>
    <row r="361" spans="1:65" x14ac:dyDescent="0.15">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4"/>
      <c r="AI361" s="4"/>
      <c r="AJ361" s="4"/>
      <c r="AK361" s="4"/>
      <c r="AL361" s="4"/>
      <c r="AM361" s="4"/>
      <c r="AN361" s="4"/>
      <c r="AO361" s="4"/>
      <c r="AP361" s="4"/>
      <c r="AQ361" s="4"/>
      <c r="AR361" s="4"/>
      <c r="AS361" s="4"/>
      <c r="AT361" s="4"/>
      <c r="AU361" s="4"/>
      <c r="AV361" s="4"/>
      <c r="AW361" s="4"/>
      <c r="AX361" s="4"/>
      <c r="AY361" s="4"/>
      <c r="AZ361" s="4"/>
      <c r="BA361" s="4"/>
      <c r="BB361" s="4"/>
      <c r="BC361" s="4"/>
      <c r="BD361" s="4"/>
      <c r="BE361" s="4"/>
      <c r="BF361" s="4"/>
      <c r="BG361" s="4"/>
      <c r="BH361" s="4"/>
      <c r="BI361" s="4"/>
      <c r="BJ361" s="4"/>
      <c r="BK361" s="4"/>
      <c r="BL361" s="4"/>
      <c r="BM361" s="4"/>
    </row>
    <row r="362" spans="1:65" x14ac:dyDescent="0.15">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4"/>
      <c r="AI362" s="4"/>
      <c r="AJ362" s="4"/>
      <c r="AK362" s="4"/>
      <c r="AL362" s="4"/>
      <c r="AM362" s="4"/>
      <c r="AN362" s="4"/>
      <c r="AO362" s="4"/>
      <c r="AP362" s="4"/>
      <c r="AQ362" s="4"/>
      <c r="AR362" s="4"/>
      <c r="AS362" s="4"/>
      <c r="AT362" s="4"/>
      <c r="AU362" s="4"/>
      <c r="AV362" s="4"/>
      <c r="AW362" s="4"/>
      <c r="AX362" s="4"/>
      <c r="AY362" s="4"/>
      <c r="AZ362" s="4"/>
      <c r="BA362" s="4"/>
      <c r="BB362" s="4"/>
      <c r="BC362" s="4"/>
      <c r="BD362" s="4"/>
      <c r="BE362" s="4"/>
      <c r="BF362" s="4"/>
      <c r="BG362" s="4"/>
      <c r="BH362" s="4"/>
      <c r="BI362" s="4"/>
      <c r="BJ362" s="4"/>
      <c r="BK362" s="4"/>
      <c r="BL362" s="4"/>
      <c r="BM362" s="4"/>
    </row>
    <row r="363" spans="1:65" x14ac:dyDescent="0.15">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c r="AG363" s="4"/>
      <c r="AH363" s="4"/>
      <c r="AI363" s="4"/>
      <c r="AJ363" s="4"/>
      <c r="AK363" s="4"/>
      <c r="AL363" s="4"/>
      <c r="AM363" s="4"/>
      <c r="AN363" s="4"/>
      <c r="AO363" s="4"/>
      <c r="AP363" s="4"/>
      <c r="AQ363" s="4"/>
      <c r="AR363" s="4"/>
      <c r="AS363" s="4"/>
      <c r="AT363" s="4"/>
      <c r="AU363" s="4"/>
      <c r="AV363" s="4"/>
      <c r="AW363" s="4"/>
      <c r="AX363" s="4"/>
      <c r="AY363" s="4"/>
      <c r="AZ363" s="4"/>
      <c r="BA363" s="4"/>
      <c r="BB363" s="4"/>
      <c r="BC363" s="4"/>
      <c r="BD363" s="4"/>
      <c r="BE363" s="4"/>
      <c r="BF363" s="4"/>
      <c r="BG363" s="4"/>
      <c r="BH363" s="4"/>
      <c r="BI363" s="4"/>
      <c r="BJ363" s="4"/>
      <c r="BK363" s="4"/>
      <c r="BL363" s="4"/>
      <c r="BM363" s="4"/>
    </row>
    <row r="364" spans="1:65" x14ac:dyDescent="0.15">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c r="AG364" s="4"/>
      <c r="AH364" s="4"/>
      <c r="AI364" s="4"/>
      <c r="AJ364" s="4"/>
      <c r="AK364" s="4"/>
      <c r="AL364" s="4"/>
      <c r="AM364" s="4"/>
      <c r="AN364" s="4"/>
      <c r="AO364" s="4"/>
      <c r="AP364" s="4"/>
      <c r="AQ364" s="4"/>
      <c r="AR364" s="4"/>
      <c r="AS364" s="4"/>
      <c r="AT364" s="4"/>
      <c r="AU364" s="4"/>
      <c r="AV364" s="4"/>
      <c r="AW364" s="4"/>
      <c r="AX364" s="4"/>
      <c r="AY364" s="4"/>
      <c r="AZ364" s="4"/>
      <c r="BA364" s="4"/>
      <c r="BB364" s="4"/>
      <c r="BC364" s="4"/>
      <c r="BD364" s="4"/>
      <c r="BE364" s="4"/>
      <c r="BF364" s="4"/>
      <c r="BG364" s="4"/>
      <c r="BH364" s="4"/>
      <c r="BI364" s="4"/>
      <c r="BJ364" s="4"/>
      <c r="BK364" s="4"/>
      <c r="BL364" s="4"/>
      <c r="BM364" s="4"/>
    </row>
    <row r="365" spans="1:65" x14ac:dyDescent="0.1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c r="AI365" s="4"/>
      <c r="AJ365" s="4"/>
      <c r="AK365" s="4"/>
      <c r="AL365" s="4"/>
      <c r="AM365" s="4"/>
      <c r="AN365" s="4"/>
      <c r="AO365" s="4"/>
      <c r="AP365" s="4"/>
      <c r="AQ365" s="4"/>
      <c r="AR365" s="4"/>
      <c r="AS365" s="4"/>
      <c r="AT365" s="4"/>
      <c r="AU365" s="4"/>
      <c r="AV365" s="4"/>
      <c r="AW365" s="4"/>
      <c r="AX365" s="4"/>
      <c r="AY365" s="4"/>
      <c r="AZ365" s="4"/>
      <c r="BA365" s="4"/>
      <c r="BB365" s="4"/>
      <c r="BC365" s="4"/>
      <c r="BD365" s="4"/>
      <c r="BE365" s="4"/>
      <c r="BF365" s="4"/>
      <c r="BG365" s="4"/>
      <c r="BH365" s="4"/>
      <c r="BI365" s="4"/>
      <c r="BJ365" s="4"/>
      <c r="BK365" s="4"/>
      <c r="BL365" s="4"/>
      <c r="BM365" s="4"/>
    </row>
    <row r="366" spans="1:65" x14ac:dyDescent="0.15">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c r="AI366" s="4"/>
      <c r="AJ366" s="4"/>
      <c r="AK366" s="4"/>
      <c r="AL366" s="4"/>
      <c r="AM366" s="4"/>
      <c r="AN366" s="4"/>
      <c r="AO366" s="4"/>
      <c r="AP366" s="4"/>
      <c r="AQ366" s="4"/>
      <c r="AR366" s="4"/>
      <c r="AS366" s="4"/>
      <c r="AT366" s="4"/>
      <c r="AU366" s="4"/>
      <c r="AV366" s="4"/>
      <c r="AW366" s="4"/>
      <c r="AX366" s="4"/>
      <c r="AY366" s="4"/>
      <c r="AZ366" s="4"/>
      <c r="BA366" s="4"/>
      <c r="BB366" s="4"/>
      <c r="BC366" s="4"/>
      <c r="BD366" s="4"/>
      <c r="BE366" s="4"/>
      <c r="BF366" s="4"/>
      <c r="BG366" s="4"/>
      <c r="BH366" s="4"/>
      <c r="BI366" s="4"/>
      <c r="BJ366" s="4"/>
      <c r="BK366" s="4"/>
      <c r="BL366" s="4"/>
      <c r="BM366" s="4"/>
    </row>
    <row r="367" spans="1:65" x14ac:dyDescent="0.15">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c r="AG367" s="4"/>
      <c r="AH367" s="4"/>
      <c r="AI367" s="4"/>
      <c r="AJ367" s="4"/>
      <c r="AK367" s="4"/>
      <c r="AL367" s="4"/>
      <c r="AM367" s="4"/>
      <c r="AN367" s="4"/>
      <c r="AO367" s="4"/>
      <c r="AP367" s="4"/>
      <c r="AQ367" s="4"/>
      <c r="AR367" s="4"/>
      <c r="AS367" s="4"/>
      <c r="AT367" s="4"/>
      <c r="AU367" s="4"/>
      <c r="AV367" s="4"/>
      <c r="AW367" s="4"/>
      <c r="AX367" s="4"/>
      <c r="AY367" s="4"/>
      <c r="AZ367" s="4"/>
      <c r="BA367" s="4"/>
      <c r="BB367" s="4"/>
      <c r="BC367" s="4"/>
      <c r="BD367" s="4"/>
      <c r="BE367" s="4"/>
      <c r="BF367" s="4"/>
      <c r="BG367" s="4"/>
      <c r="BH367" s="4"/>
      <c r="BI367" s="4"/>
      <c r="BJ367" s="4"/>
      <c r="BK367" s="4"/>
      <c r="BL367" s="4"/>
      <c r="BM367" s="4"/>
    </row>
    <row r="368" spans="1:65" x14ac:dyDescent="0.15">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c r="AG368" s="4"/>
      <c r="AH368" s="4"/>
      <c r="AI368" s="4"/>
      <c r="AJ368" s="4"/>
      <c r="AK368" s="4"/>
      <c r="AL368" s="4"/>
      <c r="AM368" s="4"/>
      <c r="AN368" s="4"/>
      <c r="AO368" s="4"/>
      <c r="AP368" s="4"/>
      <c r="AQ368" s="4"/>
      <c r="AR368" s="4"/>
      <c r="AS368" s="4"/>
      <c r="AT368" s="4"/>
      <c r="AU368" s="4"/>
      <c r="AV368" s="4"/>
      <c r="AW368" s="4"/>
      <c r="AX368" s="4"/>
      <c r="AY368" s="4"/>
      <c r="AZ368" s="4"/>
      <c r="BA368" s="4"/>
      <c r="BB368" s="4"/>
      <c r="BC368" s="4"/>
      <c r="BD368" s="4"/>
      <c r="BE368" s="4"/>
      <c r="BF368" s="4"/>
      <c r="BG368" s="4"/>
      <c r="BH368" s="4"/>
      <c r="BI368" s="4"/>
      <c r="BJ368" s="4"/>
      <c r="BK368" s="4"/>
      <c r="BL368" s="4"/>
      <c r="BM368" s="4"/>
    </row>
    <row r="369" spans="1:65" x14ac:dyDescent="0.15">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4"/>
      <c r="AI369" s="4"/>
      <c r="AJ369" s="4"/>
      <c r="AK369" s="4"/>
      <c r="AL369" s="4"/>
      <c r="AM369" s="4"/>
      <c r="AN369" s="4"/>
      <c r="AO369" s="4"/>
      <c r="AP369" s="4"/>
      <c r="AQ369" s="4"/>
      <c r="AR369" s="4"/>
      <c r="AS369" s="4"/>
      <c r="AT369" s="4"/>
      <c r="AU369" s="4"/>
      <c r="AV369" s="4"/>
      <c r="AW369" s="4"/>
      <c r="AX369" s="4"/>
      <c r="AY369" s="4"/>
      <c r="AZ369" s="4"/>
      <c r="BA369" s="4"/>
      <c r="BB369" s="4"/>
      <c r="BC369" s="4"/>
      <c r="BD369" s="4"/>
      <c r="BE369" s="4"/>
      <c r="BF369" s="4"/>
      <c r="BG369" s="4"/>
      <c r="BH369" s="4"/>
      <c r="BI369" s="4"/>
      <c r="BJ369" s="4"/>
      <c r="BK369" s="4"/>
      <c r="BL369" s="4"/>
      <c r="BM369" s="4"/>
    </row>
    <row r="370" spans="1:65" x14ac:dyDescent="0.15">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c r="AG370" s="4"/>
      <c r="AH370" s="4"/>
      <c r="AI370" s="4"/>
      <c r="AJ370" s="4"/>
      <c r="AK370" s="4"/>
      <c r="AL370" s="4"/>
      <c r="AM370" s="4"/>
      <c r="AN370" s="4"/>
      <c r="AO370" s="4"/>
      <c r="AP370" s="4"/>
      <c r="AQ370" s="4"/>
      <c r="AR370" s="4"/>
      <c r="AS370" s="4"/>
      <c r="AT370" s="4"/>
      <c r="AU370" s="4"/>
      <c r="AV370" s="4"/>
      <c r="AW370" s="4"/>
      <c r="AX370" s="4"/>
      <c r="AY370" s="4"/>
      <c r="AZ370" s="4"/>
      <c r="BA370" s="4"/>
      <c r="BB370" s="4"/>
      <c r="BC370" s="4"/>
      <c r="BD370" s="4"/>
      <c r="BE370" s="4"/>
      <c r="BF370" s="4"/>
      <c r="BG370" s="4"/>
      <c r="BH370" s="4"/>
      <c r="BI370" s="4"/>
      <c r="BJ370" s="4"/>
      <c r="BK370" s="4"/>
      <c r="BL370" s="4"/>
      <c r="BM370" s="4"/>
    </row>
    <row r="371" spans="1:65" x14ac:dyDescent="0.15">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4"/>
      <c r="AI371" s="4"/>
      <c r="AJ371" s="4"/>
      <c r="AK371" s="4"/>
      <c r="AL371" s="4"/>
      <c r="AM371" s="4"/>
      <c r="AN371" s="4"/>
      <c r="AO371" s="4"/>
      <c r="AP371" s="4"/>
      <c r="AQ371" s="4"/>
      <c r="AR371" s="4"/>
      <c r="AS371" s="4"/>
      <c r="AT371" s="4"/>
      <c r="AU371" s="4"/>
      <c r="AV371" s="4"/>
      <c r="AW371" s="4"/>
      <c r="AX371" s="4"/>
      <c r="AY371" s="4"/>
      <c r="AZ371" s="4"/>
      <c r="BA371" s="4"/>
      <c r="BB371" s="4"/>
      <c r="BC371" s="4"/>
      <c r="BD371" s="4"/>
      <c r="BE371" s="4"/>
      <c r="BF371" s="4"/>
      <c r="BG371" s="4"/>
      <c r="BH371" s="4"/>
      <c r="BI371" s="4"/>
      <c r="BJ371" s="4"/>
      <c r="BK371" s="4"/>
      <c r="BL371" s="4"/>
      <c r="BM371" s="4"/>
    </row>
    <row r="372" spans="1:65" x14ac:dyDescent="0.15">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4"/>
      <c r="AI372" s="4"/>
      <c r="AJ372" s="4"/>
      <c r="AK372" s="4"/>
      <c r="AL372" s="4"/>
      <c r="AM372" s="4"/>
      <c r="AN372" s="4"/>
      <c r="AO372" s="4"/>
      <c r="AP372" s="4"/>
      <c r="AQ372" s="4"/>
      <c r="AR372" s="4"/>
      <c r="AS372" s="4"/>
      <c r="AT372" s="4"/>
      <c r="AU372" s="4"/>
      <c r="AV372" s="4"/>
      <c r="AW372" s="4"/>
      <c r="AX372" s="4"/>
      <c r="AY372" s="4"/>
      <c r="AZ372" s="4"/>
      <c r="BA372" s="4"/>
      <c r="BB372" s="4"/>
      <c r="BC372" s="4"/>
      <c r="BD372" s="4"/>
      <c r="BE372" s="4"/>
      <c r="BF372" s="4"/>
      <c r="BG372" s="4"/>
      <c r="BH372" s="4"/>
      <c r="BI372" s="4"/>
      <c r="BJ372" s="4"/>
      <c r="BK372" s="4"/>
      <c r="BL372" s="4"/>
      <c r="BM372" s="4"/>
    </row>
    <row r="373" spans="1:65" x14ac:dyDescent="0.15">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c r="AG373" s="4"/>
      <c r="AH373" s="4"/>
      <c r="AI373" s="4"/>
      <c r="AJ373" s="4"/>
      <c r="AK373" s="4"/>
      <c r="AL373" s="4"/>
      <c r="AM373" s="4"/>
      <c r="AN373" s="4"/>
      <c r="AO373" s="4"/>
      <c r="AP373" s="4"/>
      <c r="AQ373" s="4"/>
      <c r="AR373" s="4"/>
      <c r="AS373" s="4"/>
      <c r="AT373" s="4"/>
      <c r="AU373" s="4"/>
      <c r="AV373" s="4"/>
      <c r="AW373" s="4"/>
      <c r="AX373" s="4"/>
      <c r="AY373" s="4"/>
      <c r="AZ373" s="4"/>
      <c r="BA373" s="4"/>
      <c r="BB373" s="4"/>
      <c r="BC373" s="4"/>
      <c r="BD373" s="4"/>
      <c r="BE373" s="4"/>
      <c r="BF373" s="4"/>
      <c r="BG373" s="4"/>
      <c r="BH373" s="4"/>
      <c r="BI373" s="4"/>
      <c r="BJ373" s="4"/>
      <c r="BK373" s="4"/>
      <c r="BL373" s="4"/>
      <c r="BM373" s="4"/>
    </row>
    <row r="374" spans="1:65" x14ac:dyDescent="0.15">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4"/>
      <c r="AI374" s="4"/>
      <c r="AJ374" s="4"/>
      <c r="AK374" s="4"/>
      <c r="AL374" s="4"/>
      <c r="AM374" s="4"/>
      <c r="AN374" s="4"/>
      <c r="AO374" s="4"/>
      <c r="AP374" s="4"/>
      <c r="AQ374" s="4"/>
      <c r="AR374" s="4"/>
      <c r="AS374" s="4"/>
      <c r="AT374" s="4"/>
      <c r="AU374" s="4"/>
      <c r="AV374" s="4"/>
      <c r="AW374" s="4"/>
      <c r="AX374" s="4"/>
      <c r="AY374" s="4"/>
      <c r="AZ374" s="4"/>
      <c r="BA374" s="4"/>
      <c r="BB374" s="4"/>
      <c r="BC374" s="4"/>
      <c r="BD374" s="4"/>
      <c r="BE374" s="4"/>
      <c r="BF374" s="4"/>
      <c r="BG374" s="4"/>
      <c r="BH374" s="4"/>
      <c r="BI374" s="4"/>
      <c r="BJ374" s="4"/>
      <c r="BK374" s="4"/>
      <c r="BL374" s="4"/>
      <c r="BM374" s="4"/>
    </row>
    <row r="375" spans="1:65" x14ac:dyDescent="0.1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4"/>
      <c r="AI375" s="4"/>
      <c r="AJ375" s="4"/>
      <c r="AK375" s="4"/>
      <c r="AL375" s="4"/>
      <c r="AM375" s="4"/>
      <c r="AN375" s="4"/>
      <c r="AO375" s="4"/>
      <c r="AP375" s="4"/>
      <c r="AQ375" s="4"/>
      <c r="AR375" s="4"/>
      <c r="AS375" s="4"/>
      <c r="AT375" s="4"/>
      <c r="AU375" s="4"/>
      <c r="AV375" s="4"/>
      <c r="AW375" s="4"/>
      <c r="AX375" s="4"/>
      <c r="AY375" s="4"/>
      <c r="AZ375" s="4"/>
      <c r="BA375" s="4"/>
      <c r="BB375" s="4"/>
      <c r="BC375" s="4"/>
      <c r="BD375" s="4"/>
      <c r="BE375" s="4"/>
      <c r="BF375" s="4"/>
      <c r="BG375" s="4"/>
      <c r="BH375" s="4"/>
      <c r="BI375" s="4"/>
      <c r="BJ375" s="4"/>
      <c r="BK375" s="4"/>
      <c r="BL375" s="4"/>
      <c r="BM375" s="4"/>
    </row>
    <row r="376" spans="1:65" x14ac:dyDescent="0.15">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c r="AJ376" s="4"/>
      <c r="AK376" s="4"/>
      <c r="AL376" s="4"/>
      <c r="AM376" s="4"/>
      <c r="AN376" s="4"/>
      <c r="AO376" s="4"/>
      <c r="AP376" s="4"/>
      <c r="AQ376" s="4"/>
      <c r="AR376" s="4"/>
      <c r="AS376" s="4"/>
      <c r="AT376" s="4"/>
      <c r="AU376" s="4"/>
      <c r="AV376" s="4"/>
      <c r="AW376" s="4"/>
      <c r="AX376" s="4"/>
      <c r="AY376" s="4"/>
      <c r="AZ376" s="4"/>
      <c r="BA376" s="4"/>
      <c r="BB376" s="4"/>
      <c r="BC376" s="4"/>
      <c r="BD376" s="4"/>
      <c r="BE376" s="4"/>
      <c r="BF376" s="4"/>
      <c r="BG376" s="4"/>
      <c r="BH376" s="4"/>
      <c r="BI376" s="4"/>
      <c r="BJ376" s="4"/>
      <c r="BK376" s="4"/>
      <c r="BL376" s="4"/>
      <c r="BM376" s="4"/>
    </row>
    <row r="377" spans="1:65" x14ac:dyDescent="0.15">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c r="AI377" s="4"/>
      <c r="AJ377" s="4"/>
      <c r="AK377" s="4"/>
      <c r="AL377" s="4"/>
      <c r="AM377" s="4"/>
      <c r="AN377" s="4"/>
      <c r="AO377" s="4"/>
      <c r="AP377" s="4"/>
      <c r="AQ377" s="4"/>
      <c r="AR377" s="4"/>
      <c r="AS377" s="4"/>
      <c r="AT377" s="4"/>
      <c r="AU377" s="4"/>
      <c r="AV377" s="4"/>
      <c r="AW377" s="4"/>
      <c r="AX377" s="4"/>
      <c r="AY377" s="4"/>
      <c r="AZ377" s="4"/>
      <c r="BA377" s="4"/>
      <c r="BB377" s="4"/>
      <c r="BC377" s="4"/>
      <c r="BD377" s="4"/>
      <c r="BE377" s="4"/>
      <c r="BF377" s="4"/>
      <c r="BG377" s="4"/>
      <c r="BH377" s="4"/>
      <c r="BI377" s="4"/>
      <c r="BJ377" s="4"/>
      <c r="BK377" s="4"/>
      <c r="BL377" s="4"/>
      <c r="BM377" s="4"/>
    </row>
    <row r="378" spans="1:65" x14ac:dyDescent="0.15">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4"/>
      <c r="AI378" s="4"/>
      <c r="AJ378" s="4"/>
      <c r="AK378" s="4"/>
      <c r="AL378" s="4"/>
      <c r="AM378" s="4"/>
      <c r="AN378" s="4"/>
      <c r="AO378" s="4"/>
      <c r="AP378" s="4"/>
      <c r="AQ378" s="4"/>
      <c r="AR378" s="4"/>
      <c r="AS378" s="4"/>
      <c r="AT378" s="4"/>
      <c r="AU378" s="4"/>
      <c r="AV378" s="4"/>
      <c r="AW378" s="4"/>
      <c r="AX378" s="4"/>
      <c r="AY378" s="4"/>
      <c r="AZ378" s="4"/>
      <c r="BA378" s="4"/>
      <c r="BB378" s="4"/>
      <c r="BC378" s="4"/>
      <c r="BD378" s="4"/>
      <c r="BE378" s="4"/>
      <c r="BF378" s="4"/>
      <c r="BG378" s="4"/>
      <c r="BH378" s="4"/>
      <c r="BI378" s="4"/>
      <c r="BJ378" s="4"/>
      <c r="BK378" s="4"/>
      <c r="BL378" s="4"/>
      <c r="BM378" s="4"/>
    </row>
    <row r="379" spans="1:65" x14ac:dyDescent="0.15">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c r="AG379" s="4"/>
      <c r="AH379" s="4"/>
      <c r="AI379" s="4"/>
      <c r="AJ379" s="4"/>
      <c r="AK379" s="4"/>
      <c r="AL379" s="4"/>
      <c r="AM379" s="4"/>
      <c r="AN379" s="4"/>
      <c r="AO379" s="4"/>
      <c r="AP379" s="4"/>
      <c r="AQ379" s="4"/>
      <c r="AR379" s="4"/>
      <c r="AS379" s="4"/>
      <c r="AT379" s="4"/>
      <c r="AU379" s="4"/>
      <c r="AV379" s="4"/>
      <c r="AW379" s="4"/>
      <c r="AX379" s="4"/>
      <c r="AY379" s="4"/>
      <c r="AZ379" s="4"/>
      <c r="BA379" s="4"/>
      <c r="BB379" s="4"/>
      <c r="BC379" s="4"/>
      <c r="BD379" s="4"/>
      <c r="BE379" s="4"/>
      <c r="BF379" s="4"/>
      <c r="BG379" s="4"/>
      <c r="BH379" s="4"/>
      <c r="BI379" s="4"/>
      <c r="BJ379" s="4"/>
      <c r="BK379" s="4"/>
      <c r="BL379" s="4"/>
      <c r="BM379" s="4"/>
    </row>
    <row r="380" spans="1:65" x14ac:dyDescent="0.15">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4"/>
      <c r="AI380" s="4"/>
      <c r="AJ380" s="4"/>
      <c r="AK380" s="4"/>
      <c r="AL380" s="4"/>
      <c r="AM380" s="4"/>
      <c r="AN380" s="4"/>
      <c r="AO380" s="4"/>
      <c r="AP380" s="4"/>
      <c r="AQ380" s="4"/>
      <c r="AR380" s="4"/>
      <c r="AS380" s="4"/>
      <c r="AT380" s="4"/>
      <c r="AU380" s="4"/>
      <c r="AV380" s="4"/>
      <c r="AW380" s="4"/>
      <c r="AX380" s="4"/>
      <c r="AY380" s="4"/>
      <c r="AZ380" s="4"/>
      <c r="BA380" s="4"/>
      <c r="BB380" s="4"/>
      <c r="BC380" s="4"/>
      <c r="BD380" s="4"/>
      <c r="BE380" s="4"/>
      <c r="BF380" s="4"/>
      <c r="BG380" s="4"/>
      <c r="BH380" s="4"/>
      <c r="BI380" s="4"/>
      <c r="BJ380" s="4"/>
      <c r="BK380" s="4"/>
      <c r="BL380" s="4"/>
      <c r="BM380" s="4"/>
    </row>
    <row r="381" spans="1:65" x14ac:dyDescent="0.15">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4"/>
      <c r="AI381" s="4"/>
      <c r="AJ381" s="4"/>
      <c r="AK381" s="4"/>
      <c r="AL381" s="4"/>
      <c r="AM381" s="4"/>
      <c r="AN381" s="4"/>
      <c r="AO381" s="4"/>
      <c r="AP381" s="4"/>
      <c r="AQ381" s="4"/>
      <c r="AR381" s="4"/>
      <c r="AS381" s="4"/>
      <c r="AT381" s="4"/>
      <c r="AU381" s="4"/>
      <c r="AV381" s="4"/>
      <c r="AW381" s="4"/>
      <c r="AX381" s="4"/>
      <c r="AY381" s="4"/>
      <c r="AZ381" s="4"/>
      <c r="BA381" s="4"/>
      <c r="BB381" s="4"/>
      <c r="BC381" s="4"/>
      <c r="BD381" s="4"/>
      <c r="BE381" s="4"/>
      <c r="BF381" s="4"/>
      <c r="BG381" s="4"/>
      <c r="BH381" s="4"/>
      <c r="BI381" s="4"/>
      <c r="BJ381" s="4"/>
      <c r="BK381" s="4"/>
      <c r="BL381" s="4"/>
      <c r="BM381" s="4"/>
    </row>
    <row r="382" spans="1:65" x14ac:dyDescent="0.15">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4"/>
      <c r="AI382" s="4"/>
      <c r="AJ382" s="4"/>
      <c r="AK382" s="4"/>
      <c r="AL382" s="4"/>
      <c r="AM382" s="4"/>
      <c r="AN382" s="4"/>
      <c r="AO382" s="4"/>
      <c r="AP382" s="4"/>
      <c r="AQ382" s="4"/>
      <c r="AR382" s="4"/>
      <c r="AS382" s="4"/>
      <c r="AT382" s="4"/>
      <c r="AU382" s="4"/>
      <c r="AV382" s="4"/>
      <c r="AW382" s="4"/>
      <c r="AX382" s="4"/>
      <c r="AY382" s="4"/>
      <c r="AZ382" s="4"/>
      <c r="BA382" s="4"/>
      <c r="BB382" s="4"/>
      <c r="BC382" s="4"/>
      <c r="BD382" s="4"/>
      <c r="BE382" s="4"/>
      <c r="BF382" s="4"/>
      <c r="BG382" s="4"/>
      <c r="BH382" s="4"/>
      <c r="BI382" s="4"/>
      <c r="BJ382" s="4"/>
      <c r="BK382" s="4"/>
      <c r="BL382" s="4"/>
      <c r="BM382" s="4"/>
    </row>
    <row r="383" spans="1:65" x14ac:dyDescent="0.15">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4"/>
      <c r="AI383" s="4"/>
      <c r="AJ383" s="4"/>
      <c r="AK383" s="4"/>
      <c r="AL383" s="4"/>
      <c r="AM383" s="4"/>
      <c r="AN383" s="4"/>
      <c r="AO383" s="4"/>
      <c r="AP383" s="4"/>
      <c r="AQ383" s="4"/>
      <c r="AR383" s="4"/>
      <c r="AS383" s="4"/>
      <c r="AT383" s="4"/>
      <c r="AU383" s="4"/>
      <c r="AV383" s="4"/>
      <c r="AW383" s="4"/>
      <c r="AX383" s="4"/>
      <c r="AY383" s="4"/>
      <c r="AZ383" s="4"/>
      <c r="BA383" s="4"/>
      <c r="BB383" s="4"/>
      <c r="BC383" s="4"/>
      <c r="BD383" s="4"/>
      <c r="BE383" s="4"/>
      <c r="BF383" s="4"/>
      <c r="BG383" s="4"/>
      <c r="BH383" s="4"/>
      <c r="BI383" s="4"/>
      <c r="BJ383" s="4"/>
      <c r="BK383" s="4"/>
      <c r="BL383" s="4"/>
      <c r="BM383" s="4"/>
    </row>
    <row r="384" spans="1:65" x14ac:dyDescent="0.15">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4"/>
      <c r="AI384" s="4"/>
      <c r="AJ384" s="4"/>
      <c r="AK384" s="4"/>
      <c r="AL384" s="4"/>
      <c r="AM384" s="4"/>
      <c r="AN384" s="4"/>
      <c r="AO384" s="4"/>
      <c r="AP384" s="4"/>
      <c r="AQ384" s="4"/>
      <c r="AR384" s="4"/>
      <c r="AS384" s="4"/>
      <c r="AT384" s="4"/>
      <c r="AU384" s="4"/>
      <c r="AV384" s="4"/>
      <c r="AW384" s="4"/>
      <c r="AX384" s="4"/>
      <c r="AY384" s="4"/>
      <c r="AZ384" s="4"/>
      <c r="BA384" s="4"/>
      <c r="BB384" s="4"/>
      <c r="BC384" s="4"/>
      <c r="BD384" s="4"/>
      <c r="BE384" s="4"/>
      <c r="BF384" s="4"/>
      <c r="BG384" s="4"/>
      <c r="BH384" s="4"/>
      <c r="BI384" s="4"/>
      <c r="BJ384" s="4"/>
      <c r="BK384" s="4"/>
      <c r="BL384" s="4"/>
      <c r="BM384" s="4"/>
    </row>
    <row r="385" spans="1:65" x14ac:dyDescent="0.1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4"/>
      <c r="AI385" s="4"/>
      <c r="AJ385" s="4"/>
      <c r="AK385" s="4"/>
      <c r="AL385" s="4"/>
      <c r="AM385" s="4"/>
      <c r="AN385" s="4"/>
      <c r="AO385" s="4"/>
      <c r="AP385" s="4"/>
      <c r="AQ385" s="4"/>
      <c r="AR385" s="4"/>
      <c r="AS385" s="4"/>
      <c r="AT385" s="4"/>
      <c r="AU385" s="4"/>
      <c r="AV385" s="4"/>
      <c r="AW385" s="4"/>
      <c r="AX385" s="4"/>
      <c r="AY385" s="4"/>
      <c r="AZ385" s="4"/>
      <c r="BA385" s="4"/>
      <c r="BB385" s="4"/>
      <c r="BC385" s="4"/>
      <c r="BD385" s="4"/>
      <c r="BE385" s="4"/>
      <c r="BF385" s="4"/>
      <c r="BG385" s="4"/>
      <c r="BH385" s="4"/>
      <c r="BI385" s="4"/>
      <c r="BJ385" s="4"/>
      <c r="BK385" s="4"/>
      <c r="BL385" s="4"/>
      <c r="BM385" s="4"/>
    </row>
    <row r="386" spans="1:65" x14ac:dyDescent="0.15">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4"/>
      <c r="AI386" s="4"/>
      <c r="AJ386" s="4"/>
      <c r="AK386" s="4"/>
      <c r="AL386" s="4"/>
      <c r="AM386" s="4"/>
      <c r="AN386" s="4"/>
      <c r="AO386" s="4"/>
      <c r="AP386" s="4"/>
      <c r="AQ386" s="4"/>
      <c r="AR386" s="4"/>
      <c r="AS386" s="4"/>
      <c r="AT386" s="4"/>
      <c r="AU386" s="4"/>
      <c r="AV386" s="4"/>
      <c r="AW386" s="4"/>
      <c r="AX386" s="4"/>
      <c r="AY386" s="4"/>
      <c r="AZ386" s="4"/>
      <c r="BA386" s="4"/>
      <c r="BB386" s="4"/>
      <c r="BC386" s="4"/>
      <c r="BD386" s="4"/>
      <c r="BE386" s="4"/>
      <c r="BF386" s="4"/>
      <c r="BG386" s="4"/>
      <c r="BH386" s="4"/>
      <c r="BI386" s="4"/>
      <c r="BJ386" s="4"/>
      <c r="BK386" s="4"/>
      <c r="BL386" s="4"/>
      <c r="BM386" s="4"/>
    </row>
    <row r="387" spans="1:65" x14ac:dyDescent="0.15">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4"/>
      <c r="AI387" s="4"/>
      <c r="AJ387" s="4"/>
      <c r="AK387" s="4"/>
      <c r="AL387" s="4"/>
      <c r="AM387" s="4"/>
      <c r="AN387" s="4"/>
      <c r="AO387" s="4"/>
      <c r="AP387" s="4"/>
      <c r="AQ387" s="4"/>
      <c r="AR387" s="4"/>
      <c r="AS387" s="4"/>
      <c r="AT387" s="4"/>
      <c r="AU387" s="4"/>
      <c r="AV387" s="4"/>
      <c r="AW387" s="4"/>
      <c r="AX387" s="4"/>
      <c r="AY387" s="4"/>
      <c r="AZ387" s="4"/>
      <c r="BA387" s="4"/>
      <c r="BB387" s="4"/>
      <c r="BC387" s="4"/>
      <c r="BD387" s="4"/>
      <c r="BE387" s="4"/>
      <c r="BF387" s="4"/>
      <c r="BG387" s="4"/>
      <c r="BH387" s="4"/>
      <c r="BI387" s="4"/>
      <c r="BJ387" s="4"/>
      <c r="BK387" s="4"/>
      <c r="BL387" s="4"/>
      <c r="BM387" s="4"/>
    </row>
    <row r="388" spans="1:65" x14ac:dyDescent="0.15">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4"/>
      <c r="AI388" s="4"/>
      <c r="AJ388" s="4"/>
      <c r="AK388" s="4"/>
      <c r="AL388" s="4"/>
      <c r="AM388" s="4"/>
      <c r="AN388" s="4"/>
      <c r="AO388" s="4"/>
      <c r="AP388" s="4"/>
      <c r="AQ388" s="4"/>
      <c r="AR388" s="4"/>
      <c r="AS388" s="4"/>
      <c r="AT388" s="4"/>
      <c r="AU388" s="4"/>
      <c r="AV388" s="4"/>
      <c r="AW388" s="4"/>
      <c r="AX388" s="4"/>
      <c r="AY388" s="4"/>
      <c r="AZ388" s="4"/>
      <c r="BA388" s="4"/>
      <c r="BB388" s="4"/>
      <c r="BC388" s="4"/>
      <c r="BD388" s="4"/>
      <c r="BE388" s="4"/>
      <c r="BF388" s="4"/>
      <c r="BG388" s="4"/>
      <c r="BH388" s="4"/>
      <c r="BI388" s="4"/>
      <c r="BJ388" s="4"/>
      <c r="BK388" s="4"/>
      <c r="BL388" s="4"/>
      <c r="BM388" s="4"/>
    </row>
    <row r="389" spans="1:65" x14ac:dyDescent="0.15">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c r="AI389" s="4"/>
      <c r="AJ389" s="4"/>
      <c r="AK389" s="4"/>
      <c r="AL389" s="4"/>
      <c r="AM389" s="4"/>
      <c r="AN389" s="4"/>
      <c r="AO389" s="4"/>
      <c r="AP389" s="4"/>
      <c r="AQ389" s="4"/>
      <c r="AR389" s="4"/>
      <c r="AS389" s="4"/>
      <c r="AT389" s="4"/>
      <c r="AU389" s="4"/>
      <c r="AV389" s="4"/>
      <c r="AW389" s="4"/>
      <c r="AX389" s="4"/>
      <c r="AY389" s="4"/>
      <c r="AZ389" s="4"/>
      <c r="BA389" s="4"/>
      <c r="BB389" s="4"/>
      <c r="BC389" s="4"/>
      <c r="BD389" s="4"/>
      <c r="BE389" s="4"/>
      <c r="BF389" s="4"/>
      <c r="BG389" s="4"/>
      <c r="BH389" s="4"/>
      <c r="BI389" s="4"/>
      <c r="BJ389" s="4"/>
      <c r="BK389" s="4"/>
      <c r="BL389" s="4"/>
      <c r="BM389" s="4"/>
    </row>
    <row r="390" spans="1:65" x14ac:dyDescent="0.15">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4"/>
      <c r="AI390" s="4"/>
      <c r="AJ390" s="4"/>
      <c r="AK390" s="4"/>
      <c r="AL390" s="4"/>
      <c r="AM390" s="4"/>
      <c r="AN390" s="4"/>
      <c r="AO390" s="4"/>
      <c r="AP390" s="4"/>
      <c r="AQ390" s="4"/>
      <c r="AR390" s="4"/>
      <c r="AS390" s="4"/>
      <c r="AT390" s="4"/>
      <c r="AU390" s="4"/>
      <c r="AV390" s="4"/>
      <c r="AW390" s="4"/>
      <c r="AX390" s="4"/>
      <c r="AY390" s="4"/>
      <c r="AZ390" s="4"/>
      <c r="BA390" s="4"/>
      <c r="BB390" s="4"/>
      <c r="BC390" s="4"/>
      <c r="BD390" s="4"/>
      <c r="BE390" s="4"/>
      <c r="BF390" s="4"/>
      <c r="BG390" s="4"/>
      <c r="BH390" s="4"/>
      <c r="BI390" s="4"/>
      <c r="BJ390" s="4"/>
      <c r="BK390" s="4"/>
      <c r="BL390" s="4"/>
      <c r="BM390" s="4"/>
    </row>
    <row r="391" spans="1:65" x14ac:dyDescent="0.15">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c r="AG391" s="4"/>
      <c r="AH391" s="4"/>
      <c r="AI391" s="4"/>
      <c r="AJ391" s="4"/>
      <c r="AK391" s="4"/>
      <c r="AL391" s="4"/>
      <c r="AM391" s="4"/>
      <c r="AN391" s="4"/>
      <c r="AO391" s="4"/>
      <c r="AP391" s="4"/>
      <c r="AQ391" s="4"/>
      <c r="AR391" s="4"/>
      <c r="AS391" s="4"/>
      <c r="AT391" s="4"/>
      <c r="AU391" s="4"/>
      <c r="AV391" s="4"/>
      <c r="AW391" s="4"/>
      <c r="AX391" s="4"/>
      <c r="AY391" s="4"/>
      <c r="AZ391" s="4"/>
      <c r="BA391" s="4"/>
      <c r="BB391" s="4"/>
      <c r="BC391" s="4"/>
      <c r="BD391" s="4"/>
      <c r="BE391" s="4"/>
      <c r="BF391" s="4"/>
      <c r="BG391" s="4"/>
      <c r="BH391" s="4"/>
      <c r="BI391" s="4"/>
      <c r="BJ391" s="4"/>
      <c r="BK391" s="4"/>
      <c r="BL391" s="4"/>
      <c r="BM391" s="4"/>
    </row>
    <row r="392" spans="1:65" x14ac:dyDescent="0.15">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4"/>
      <c r="AI392" s="4"/>
      <c r="AJ392" s="4"/>
      <c r="AK392" s="4"/>
      <c r="AL392" s="4"/>
      <c r="AM392" s="4"/>
      <c r="AN392" s="4"/>
      <c r="AO392" s="4"/>
      <c r="AP392" s="4"/>
      <c r="AQ392" s="4"/>
      <c r="AR392" s="4"/>
      <c r="AS392" s="4"/>
      <c r="AT392" s="4"/>
      <c r="AU392" s="4"/>
      <c r="AV392" s="4"/>
      <c r="AW392" s="4"/>
      <c r="AX392" s="4"/>
      <c r="AY392" s="4"/>
      <c r="AZ392" s="4"/>
      <c r="BA392" s="4"/>
      <c r="BB392" s="4"/>
      <c r="BC392" s="4"/>
      <c r="BD392" s="4"/>
      <c r="BE392" s="4"/>
      <c r="BF392" s="4"/>
      <c r="BG392" s="4"/>
      <c r="BH392" s="4"/>
      <c r="BI392" s="4"/>
      <c r="BJ392" s="4"/>
      <c r="BK392" s="4"/>
      <c r="BL392" s="4"/>
      <c r="BM392" s="4"/>
    </row>
    <row r="393" spans="1:65" x14ac:dyDescent="0.15">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c r="AG393" s="4"/>
      <c r="AH393" s="4"/>
      <c r="AI393" s="4"/>
      <c r="AJ393" s="4"/>
      <c r="AK393" s="4"/>
      <c r="AL393" s="4"/>
      <c r="AM393" s="4"/>
      <c r="AN393" s="4"/>
      <c r="AO393" s="4"/>
      <c r="AP393" s="4"/>
      <c r="AQ393" s="4"/>
      <c r="AR393" s="4"/>
      <c r="AS393" s="4"/>
      <c r="AT393" s="4"/>
      <c r="AU393" s="4"/>
      <c r="AV393" s="4"/>
      <c r="AW393" s="4"/>
      <c r="AX393" s="4"/>
      <c r="AY393" s="4"/>
      <c r="AZ393" s="4"/>
      <c r="BA393" s="4"/>
      <c r="BB393" s="4"/>
      <c r="BC393" s="4"/>
      <c r="BD393" s="4"/>
      <c r="BE393" s="4"/>
      <c r="BF393" s="4"/>
      <c r="BG393" s="4"/>
      <c r="BH393" s="4"/>
      <c r="BI393" s="4"/>
      <c r="BJ393" s="4"/>
      <c r="BK393" s="4"/>
      <c r="BL393" s="4"/>
      <c r="BM393" s="4"/>
    </row>
    <row r="394" spans="1:65" x14ac:dyDescent="0.15">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c r="AJ394" s="4"/>
      <c r="AK394" s="4"/>
      <c r="AL394" s="4"/>
      <c r="AM394" s="4"/>
      <c r="AN394" s="4"/>
      <c r="AO394" s="4"/>
      <c r="AP394" s="4"/>
      <c r="AQ394" s="4"/>
      <c r="AR394" s="4"/>
      <c r="AS394" s="4"/>
      <c r="AT394" s="4"/>
      <c r="AU394" s="4"/>
      <c r="AV394" s="4"/>
      <c r="AW394" s="4"/>
      <c r="AX394" s="4"/>
      <c r="AY394" s="4"/>
      <c r="AZ394" s="4"/>
      <c r="BA394" s="4"/>
      <c r="BB394" s="4"/>
      <c r="BC394" s="4"/>
      <c r="BD394" s="4"/>
      <c r="BE394" s="4"/>
      <c r="BF394" s="4"/>
      <c r="BG394" s="4"/>
      <c r="BH394" s="4"/>
      <c r="BI394" s="4"/>
      <c r="BJ394" s="4"/>
      <c r="BK394" s="4"/>
      <c r="BL394" s="4"/>
      <c r="BM394" s="4"/>
    </row>
    <row r="395" spans="1:65" x14ac:dyDescent="0.1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4"/>
      <c r="AI395" s="4"/>
      <c r="AJ395" s="4"/>
      <c r="AK395" s="4"/>
      <c r="AL395" s="4"/>
      <c r="AM395" s="4"/>
      <c r="AN395" s="4"/>
      <c r="AO395" s="4"/>
      <c r="AP395" s="4"/>
      <c r="AQ395" s="4"/>
      <c r="AR395" s="4"/>
      <c r="AS395" s="4"/>
      <c r="AT395" s="4"/>
      <c r="AU395" s="4"/>
      <c r="AV395" s="4"/>
      <c r="AW395" s="4"/>
      <c r="AX395" s="4"/>
      <c r="AY395" s="4"/>
      <c r="AZ395" s="4"/>
      <c r="BA395" s="4"/>
      <c r="BB395" s="4"/>
      <c r="BC395" s="4"/>
      <c r="BD395" s="4"/>
      <c r="BE395" s="4"/>
      <c r="BF395" s="4"/>
      <c r="BG395" s="4"/>
      <c r="BH395" s="4"/>
      <c r="BI395" s="4"/>
      <c r="BJ395" s="4"/>
      <c r="BK395" s="4"/>
      <c r="BL395" s="4"/>
      <c r="BM395" s="4"/>
    </row>
    <row r="396" spans="1:65" x14ac:dyDescent="0.15">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4"/>
      <c r="AI396" s="4"/>
      <c r="AJ396" s="4"/>
      <c r="AK396" s="4"/>
      <c r="AL396" s="4"/>
      <c r="AM396" s="4"/>
      <c r="AN396" s="4"/>
      <c r="AO396" s="4"/>
      <c r="AP396" s="4"/>
      <c r="AQ396" s="4"/>
      <c r="AR396" s="4"/>
      <c r="AS396" s="4"/>
      <c r="AT396" s="4"/>
      <c r="AU396" s="4"/>
      <c r="AV396" s="4"/>
      <c r="AW396" s="4"/>
      <c r="AX396" s="4"/>
      <c r="AY396" s="4"/>
      <c r="AZ396" s="4"/>
      <c r="BA396" s="4"/>
      <c r="BB396" s="4"/>
      <c r="BC396" s="4"/>
      <c r="BD396" s="4"/>
      <c r="BE396" s="4"/>
      <c r="BF396" s="4"/>
      <c r="BG396" s="4"/>
      <c r="BH396" s="4"/>
      <c r="BI396" s="4"/>
      <c r="BJ396" s="4"/>
      <c r="BK396" s="4"/>
      <c r="BL396" s="4"/>
      <c r="BM396" s="4"/>
    </row>
    <row r="397" spans="1:65" x14ac:dyDescent="0.15">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4"/>
      <c r="AI397" s="4"/>
      <c r="AJ397" s="4"/>
      <c r="AK397" s="4"/>
      <c r="AL397" s="4"/>
      <c r="AM397" s="4"/>
      <c r="AN397" s="4"/>
      <c r="AO397" s="4"/>
      <c r="AP397" s="4"/>
      <c r="AQ397" s="4"/>
      <c r="AR397" s="4"/>
      <c r="AS397" s="4"/>
      <c r="AT397" s="4"/>
      <c r="AU397" s="4"/>
      <c r="AV397" s="4"/>
      <c r="AW397" s="4"/>
      <c r="AX397" s="4"/>
      <c r="AY397" s="4"/>
      <c r="AZ397" s="4"/>
      <c r="BA397" s="4"/>
      <c r="BB397" s="4"/>
      <c r="BC397" s="4"/>
      <c r="BD397" s="4"/>
      <c r="BE397" s="4"/>
      <c r="BF397" s="4"/>
      <c r="BG397" s="4"/>
      <c r="BH397" s="4"/>
      <c r="BI397" s="4"/>
      <c r="BJ397" s="4"/>
      <c r="BK397" s="4"/>
      <c r="BL397" s="4"/>
      <c r="BM397" s="4"/>
    </row>
    <row r="398" spans="1:65" x14ac:dyDescent="0.15">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4"/>
      <c r="AI398" s="4"/>
      <c r="AJ398" s="4"/>
      <c r="AK398" s="4"/>
      <c r="AL398" s="4"/>
      <c r="AM398" s="4"/>
      <c r="AN398" s="4"/>
      <c r="AO398" s="4"/>
      <c r="AP398" s="4"/>
      <c r="AQ398" s="4"/>
      <c r="AR398" s="4"/>
      <c r="AS398" s="4"/>
      <c r="AT398" s="4"/>
      <c r="AU398" s="4"/>
      <c r="AV398" s="4"/>
      <c r="AW398" s="4"/>
      <c r="AX398" s="4"/>
      <c r="AY398" s="4"/>
      <c r="AZ398" s="4"/>
      <c r="BA398" s="4"/>
      <c r="BB398" s="4"/>
      <c r="BC398" s="4"/>
      <c r="BD398" s="4"/>
      <c r="BE398" s="4"/>
      <c r="BF398" s="4"/>
      <c r="BG398" s="4"/>
      <c r="BH398" s="4"/>
      <c r="BI398" s="4"/>
      <c r="BJ398" s="4"/>
      <c r="BK398" s="4"/>
      <c r="BL398" s="4"/>
      <c r="BM398" s="4"/>
    </row>
    <row r="399" spans="1:65" x14ac:dyDescent="0.15">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4"/>
      <c r="AI399" s="4"/>
      <c r="AJ399" s="4"/>
      <c r="AK399" s="4"/>
      <c r="AL399" s="4"/>
      <c r="AM399" s="4"/>
      <c r="AN399" s="4"/>
      <c r="AO399" s="4"/>
      <c r="AP399" s="4"/>
      <c r="AQ399" s="4"/>
      <c r="AR399" s="4"/>
      <c r="AS399" s="4"/>
      <c r="AT399" s="4"/>
      <c r="AU399" s="4"/>
      <c r="AV399" s="4"/>
      <c r="AW399" s="4"/>
      <c r="AX399" s="4"/>
      <c r="AY399" s="4"/>
      <c r="AZ399" s="4"/>
      <c r="BA399" s="4"/>
      <c r="BB399" s="4"/>
      <c r="BC399" s="4"/>
      <c r="BD399" s="4"/>
      <c r="BE399" s="4"/>
      <c r="BF399" s="4"/>
      <c r="BG399" s="4"/>
      <c r="BH399" s="4"/>
      <c r="BI399" s="4"/>
      <c r="BJ399" s="4"/>
      <c r="BK399" s="4"/>
      <c r="BL399" s="4"/>
      <c r="BM399" s="4"/>
    </row>
    <row r="400" spans="1:65" x14ac:dyDescent="0.15">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4"/>
      <c r="AI400" s="4"/>
      <c r="AJ400" s="4"/>
      <c r="AK400" s="4"/>
      <c r="AL400" s="4"/>
      <c r="AM400" s="4"/>
      <c r="AN400" s="4"/>
      <c r="AO400" s="4"/>
      <c r="AP400" s="4"/>
      <c r="AQ400" s="4"/>
      <c r="AR400" s="4"/>
      <c r="AS400" s="4"/>
      <c r="AT400" s="4"/>
      <c r="AU400" s="4"/>
      <c r="AV400" s="4"/>
      <c r="AW400" s="4"/>
      <c r="AX400" s="4"/>
      <c r="AY400" s="4"/>
      <c r="AZ400" s="4"/>
      <c r="BA400" s="4"/>
      <c r="BB400" s="4"/>
      <c r="BC400" s="4"/>
      <c r="BD400" s="4"/>
      <c r="BE400" s="4"/>
      <c r="BF400" s="4"/>
      <c r="BG400" s="4"/>
      <c r="BH400" s="4"/>
      <c r="BI400" s="4"/>
      <c r="BJ400" s="4"/>
      <c r="BK400" s="4"/>
      <c r="BL400" s="4"/>
      <c r="BM400" s="4"/>
    </row>
    <row r="401" spans="1:65" x14ac:dyDescent="0.15">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4"/>
      <c r="AI401" s="4"/>
      <c r="AJ401" s="4"/>
      <c r="AK401" s="4"/>
      <c r="AL401" s="4"/>
      <c r="AM401" s="4"/>
      <c r="AN401" s="4"/>
      <c r="AO401" s="4"/>
      <c r="AP401" s="4"/>
      <c r="AQ401" s="4"/>
      <c r="AR401" s="4"/>
      <c r="AS401" s="4"/>
      <c r="AT401" s="4"/>
      <c r="AU401" s="4"/>
      <c r="AV401" s="4"/>
      <c r="AW401" s="4"/>
      <c r="AX401" s="4"/>
      <c r="AY401" s="4"/>
      <c r="AZ401" s="4"/>
      <c r="BA401" s="4"/>
      <c r="BB401" s="4"/>
      <c r="BC401" s="4"/>
      <c r="BD401" s="4"/>
      <c r="BE401" s="4"/>
      <c r="BF401" s="4"/>
      <c r="BG401" s="4"/>
      <c r="BH401" s="4"/>
      <c r="BI401" s="4"/>
      <c r="BJ401" s="4"/>
      <c r="BK401" s="4"/>
      <c r="BL401" s="4"/>
      <c r="BM401" s="4"/>
    </row>
    <row r="402" spans="1:65" x14ac:dyDescent="0.15">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4"/>
      <c r="AI402" s="4"/>
      <c r="AJ402" s="4"/>
      <c r="AK402" s="4"/>
      <c r="AL402" s="4"/>
      <c r="AM402" s="4"/>
      <c r="AN402" s="4"/>
      <c r="AO402" s="4"/>
      <c r="AP402" s="4"/>
      <c r="AQ402" s="4"/>
      <c r="AR402" s="4"/>
      <c r="AS402" s="4"/>
      <c r="AT402" s="4"/>
      <c r="AU402" s="4"/>
      <c r="AV402" s="4"/>
      <c r="AW402" s="4"/>
      <c r="AX402" s="4"/>
      <c r="AY402" s="4"/>
      <c r="AZ402" s="4"/>
      <c r="BA402" s="4"/>
      <c r="BB402" s="4"/>
      <c r="BC402" s="4"/>
      <c r="BD402" s="4"/>
      <c r="BE402" s="4"/>
      <c r="BF402" s="4"/>
      <c r="BG402" s="4"/>
      <c r="BH402" s="4"/>
      <c r="BI402" s="4"/>
      <c r="BJ402" s="4"/>
      <c r="BK402" s="4"/>
      <c r="BL402" s="4"/>
      <c r="BM402" s="4"/>
    </row>
    <row r="403" spans="1:65" x14ac:dyDescent="0.15">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4"/>
      <c r="AI403" s="4"/>
      <c r="AJ403" s="4"/>
      <c r="AK403" s="4"/>
      <c r="AL403" s="4"/>
      <c r="AM403" s="4"/>
      <c r="AN403" s="4"/>
      <c r="AO403" s="4"/>
      <c r="AP403" s="4"/>
      <c r="AQ403" s="4"/>
      <c r="AR403" s="4"/>
      <c r="AS403" s="4"/>
      <c r="AT403" s="4"/>
      <c r="AU403" s="4"/>
      <c r="AV403" s="4"/>
      <c r="AW403" s="4"/>
      <c r="AX403" s="4"/>
      <c r="AY403" s="4"/>
      <c r="AZ403" s="4"/>
      <c r="BA403" s="4"/>
      <c r="BB403" s="4"/>
      <c r="BC403" s="4"/>
      <c r="BD403" s="4"/>
      <c r="BE403" s="4"/>
      <c r="BF403" s="4"/>
      <c r="BG403" s="4"/>
      <c r="BH403" s="4"/>
      <c r="BI403" s="4"/>
      <c r="BJ403" s="4"/>
      <c r="BK403" s="4"/>
      <c r="BL403" s="4"/>
      <c r="BM403" s="4"/>
    </row>
    <row r="404" spans="1:65" x14ac:dyDescent="0.15">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4"/>
      <c r="AI404" s="4"/>
      <c r="AJ404" s="4"/>
      <c r="AK404" s="4"/>
      <c r="AL404" s="4"/>
      <c r="AM404" s="4"/>
      <c r="AN404" s="4"/>
      <c r="AO404" s="4"/>
      <c r="AP404" s="4"/>
      <c r="AQ404" s="4"/>
      <c r="AR404" s="4"/>
      <c r="AS404" s="4"/>
      <c r="AT404" s="4"/>
      <c r="AU404" s="4"/>
      <c r="AV404" s="4"/>
      <c r="AW404" s="4"/>
      <c r="AX404" s="4"/>
      <c r="AY404" s="4"/>
      <c r="AZ404" s="4"/>
      <c r="BA404" s="4"/>
      <c r="BB404" s="4"/>
      <c r="BC404" s="4"/>
      <c r="BD404" s="4"/>
      <c r="BE404" s="4"/>
      <c r="BF404" s="4"/>
      <c r="BG404" s="4"/>
      <c r="BH404" s="4"/>
      <c r="BI404" s="4"/>
      <c r="BJ404" s="4"/>
      <c r="BK404" s="4"/>
      <c r="BL404" s="4"/>
      <c r="BM404" s="4"/>
    </row>
    <row r="405" spans="1:65" x14ac:dyDescent="0.1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c r="AG405" s="4"/>
      <c r="AH405" s="4"/>
      <c r="AI405" s="4"/>
      <c r="AJ405" s="4"/>
      <c r="AK405" s="4"/>
      <c r="AL405" s="4"/>
      <c r="AM405" s="4"/>
      <c r="AN405" s="4"/>
      <c r="AO405" s="4"/>
      <c r="AP405" s="4"/>
      <c r="AQ405" s="4"/>
      <c r="AR405" s="4"/>
      <c r="AS405" s="4"/>
      <c r="AT405" s="4"/>
      <c r="AU405" s="4"/>
      <c r="AV405" s="4"/>
      <c r="AW405" s="4"/>
      <c r="AX405" s="4"/>
      <c r="AY405" s="4"/>
      <c r="AZ405" s="4"/>
      <c r="BA405" s="4"/>
      <c r="BB405" s="4"/>
      <c r="BC405" s="4"/>
      <c r="BD405" s="4"/>
      <c r="BE405" s="4"/>
      <c r="BF405" s="4"/>
      <c r="BG405" s="4"/>
      <c r="BH405" s="4"/>
      <c r="BI405" s="4"/>
      <c r="BJ405" s="4"/>
      <c r="BK405" s="4"/>
      <c r="BL405" s="4"/>
      <c r="BM405" s="4"/>
    </row>
    <row r="406" spans="1:65" x14ac:dyDescent="0.15">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4"/>
      <c r="AI406" s="4"/>
      <c r="AJ406" s="4"/>
      <c r="AK406" s="4"/>
      <c r="AL406" s="4"/>
      <c r="AM406" s="4"/>
      <c r="AN406" s="4"/>
      <c r="AO406" s="4"/>
      <c r="AP406" s="4"/>
      <c r="AQ406" s="4"/>
      <c r="AR406" s="4"/>
      <c r="AS406" s="4"/>
      <c r="AT406" s="4"/>
      <c r="AU406" s="4"/>
      <c r="AV406" s="4"/>
      <c r="AW406" s="4"/>
      <c r="AX406" s="4"/>
      <c r="AY406" s="4"/>
      <c r="AZ406" s="4"/>
      <c r="BA406" s="4"/>
      <c r="BB406" s="4"/>
      <c r="BC406" s="4"/>
      <c r="BD406" s="4"/>
      <c r="BE406" s="4"/>
      <c r="BF406" s="4"/>
      <c r="BG406" s="4"/>
      <c r="BH406" s="4"/>
      <c r="BI406" s="4"/>
      <c r="BJ406" s="4"/>
      <c r="BK406" s="4"/>
      <c r="BL406" s="4"/>
      <c r="BM406" s="4"/>
    </row>
    <row r="407" spans="1:65" x14ac:dyDescent="0.15">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c r="AG407" s="4"/>
      <c r="AH407" s="4"/>
      <c r="AI407" s="4"/>
      <c r="AJ407" s="4"/>
      <c r="AK407" s="4"/>
      <c r="AL407" s="4"/>
      <c r="AM407" s="4"/>
      <c r="AN407" s="4"/>
      <c r="AO407" s="4"/>
      <c r="AP407" s="4"/>
      <c r="AQ407" s="4"/>
      <c r="AR407" s="4"/>
      <c r="AS407" s="4"/>
      <c r="AT407" s="4"/>
      <c r="AU407" s="4"/>
      <c r="AV407" s="4"/>
      <c r="AW407" s="4"/>
      <c r="AX407" s="4"/>
      <c r="AY407" s="4"/>
      <c r="AZ407" s="4"/>
      <c r="BA407" s="4"/>
      <c r="BB407" s="4"/>
      <c r="BC407" s="4"/>
      <c r="BD407" s="4"/>
      <c r="BE407" s="4"/>
      <c r="BF407" s="4"/>
      <c r="BG407" s="4"/>
      <c r="BH407" s="4"/>
      <c r="BI407" s="4"/>
      <c r="BJ407" s="4"/>
      <c r="BK407" s="4"/>
      <c r="BL407" s="4"/>
      <c r="BM407" s="4"/>
    </row>
    <row r="408" spans="1:65" x14ac:dyDescent="0.15">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4"/>
      <c r="AI408" s="4"/>
      <c r="AJ408" s="4"/>
      <c r="AK408" s="4"/>
      <c r="AL408" s="4"/>
      <c r="AM408" s="4"/>
      <c r="AN408" s="4"/>
      <c r="AO408" s="4"/>
      <c r="AP408" s="4"/>
      <c r="AQ408" s="4"/>
      <c r="AR408" s="4"/>
      <c r="AS408" s="4"/>
      <c r="AT408" s="4"/>
      <c r="AU408" s="4"/>
      <c r="AV408" s="4"/>
      <c r="AW408" s="4"/>
      <c r="AX408" s="4"/>
      <c r="AY408" s="4"/>
      <c r="AZ408" s="4"/>
      <c r="BA408" s="4"/>
      <c r="BB408" s="4"/>
      <c r="BC408" s="4"/>
      <c r="BD408" s="4"/>
      <c r="BE408" s="4"/>
      <c r="BF408" s="4"/>
      <c r="BG408" s="4"/>
      <c r="BH408" s="4"/>
      <c r="BI408" s="4"/>
      <c r="BJ408" s="4"/>
      <c r="BK408" s="4"/>
      <c r="BL408" s="4"/>
      <c r="BM408" s="4"/>
    </row>
    <row r="409" spans="1:65" x14ac:dyDescent="0.15">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c r="AG409" s="4"/>
      <c r="AH409" s="4"/>
      <c r="AI409" s="4"/>
      <c r="AJ409" s="4"/>
      <c r="AK409" s="4"/>
      <c r="AL409" s="4"/>
      <c r="AM409" s="4"/>
      <c r="AN409" s="4"/>
      <c r="AO409" s="4"/>
      <c r="AP409" s="4"/>
      <c r="AQ409" s="4"/>
      <c r="AR409" s="4"/>
      <c r="AS409" s="4"/>
      <c r="AT409" s="4"/>
      <c r="AU409" s="4"/>
      <c r="AV409" s="4"/>
      <c r="AW409" s="4"/>
      <c r="AX409" s="4"/>
      <c r="AY409" s="4"/>
      <c r="AZ409" s="4"/>
      <c r="BA409" s="4"/>
      <c r="BB409" s="4"/>
      <c r="BC409" s="4"/>
      <c r="BD409" s="4"/>
      <c r="BE409" s="4"/>
      <c r="BF409" s="4"/>
      <c r="BG409" s="4"/>
      <c r="BH409" s="4"/>
      <c r="BI409" s="4"/>
      <c r="BJ409" s="4"/>
      <c r="BK409" s="4"/>
      <c r="BL409" s="4"/>
      <c r="BM409" s="4"/>
    </row>
    <row r="410" spans="1:65" x14ac:dyDescent="0.15">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4"/>
      <c r="AI410" s="4"/>
      <c r="AJ410" s="4"/>
      <c r="AK410" s="4"/>
      <c r="AL410" s="4"/>
      <c r="AM410" s="4"/>
      <c r="AN410" s="4"/>
      <c r="AO410" s="4"/>
      <c r="AP410" s="4"/>
      <c r="AQ410" s="4"/>
      <c r="AR410" s="4"/>
      <c r="AS410" s="4"/>
      <c r="AT410" s="4"/>
      <c r="AU410" s="4"/>
      <c r="AV410" s="4"/>
      <c r="AW410" s="4"/>
      <c r="AX410" s="4"/>
      <c r="AY410" s="4"/>
      <c r="AZ410" s="4"/>
      <c r="BA410" s="4"/>
      <c r="BB410" s="4"/>
      <c r="BC410" s="4"/>
      <c r="BD410" s="4"/>
      <c r="BE410" s="4"/>
      <c r="BF410" s="4"/>
      <c r="BG410" s="4"/>
      <c r="BH410" s="4"/>
      <c r="BI410" s="4"/>
      <c r="BJ410" s="4"/>
      <c r="BK410" s="4"/>
      <c r="BL410" s="4"/>
      <c r="BM410" s="4"/>
    </row>
    <row r="411" spans="1:65" x14ac:dyDescent="0.15">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4"/>
      <c r="AI411" s="4"/>
      <c r="AJ411" s="4"/>
      <c r="AK411" s="4"/>
      <c r="AL411" s="4"/>
      <c r="AM411" s="4"/>
      <c r="AN411" s="4"/>
      <c r="AO411" s="4"/>
      <c r="AP411" s="4"/>
      <c r="AQ411" s="4"/>
      <c r="AR411" s="4"/>
      <c r="AS411" s="4"/>
      <c r="AT411" s="4"/>
      <c r="AU411" s="4"/>
      <c r="AV411" s="4"/>
      <c r="AW411" s="4"/>
      <c r="AX411" s="4"/>
      <c r="AY411" s="4"/>
      <c r="AZ411" s="4"/>
      <c r="BA411" s="4"/>
      <c r="BB411" s="4"/>
      <c r="BC411" s="4"/>
      <c r="BD411" s="4"/>
      <c r="BE411" s="4"/>
      <c r="BF411" s="4"/>
      <c r="BG411" s="4"/>
      <c r="BH411" s="4"/>
      <c r="BI411" s="4"/>
      <c r="BJ411" s="4"/>
      <c r="BK411" s="4"/>
      <c r="BL411" s="4"/>
      <c r="BM411" s="4"/>
    </row>
    <row r="412" spans="1:65" x14ac:dyDescent="0.15">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4"/>
      <c r="AI412" s="4"/>
      <c r="AJ412" s="4"/>
      <c r="AK412" s="4"/>
      <c r="AL412" s="4"/>
      <c r="AM412" s="4"/>
      <c r="AN412" s="4"/>
      <c r="AO412" s="4"/>
      <c r="AP412" s="4"/>
      <c r="AQ412" s="4"/>
      <c r="AR412" s="4"/>
      <c r="AS412" s="4"/>
      <c r="AT412" s="4"/>
      <c r="AU412" s="4"/>
      <c r="AV412" s="4"/>
      <c r="AW412" s="4"/>
      <c r="AX412" s="4"/>
      <c r="AY412" s="4"/>
      <c r="AZ412" s="4"/>
      <c r="BA412" s="4"/>
      <c r="BB412" s="4"/>
      <c r="BC412" s="4"/>
      <c r="BD412" s="4"/>
      <c r="BE412" s="4"/>
      <c r="BF412" s="4"/>
      <c r="BG412" s="4"/>
      <c r="BH412" s="4"/>
      <c r="BI412" s="4"/>
      <c r="BJ412" s="4"/>
      <c r="BK412" s="4"/>
      <c r="BL412" s="4"/>
      <c r="BM412" s="4"/>
    </row>
    <row r="413" spans="1:65" x14ac:dyDescent="0.15">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4"/>
      <c r="AI413" s="4"/>
      <c r="AJ413" s="4"/>
      <c r="AK413" s="4"/>
      <c r="AL413" s="4"/>
      <c r="AM413" s="4"/>
      <c r="AN413" s="4"/>
      <c r="AO413" s="4"/>
      <c r="AP413" s="4"/>
      <c r="AQ413" s="4"/>
      <c r="AR413" s="4"/>
      <c r="AS413" s="4"/>
      <c r="AT413" s="4"/>
      <c r="AU413" s="4"/>
      <c r="AV413" s="4"/>
      <c r="AW413" s="4"/>
      <c r="AX413" s="4"/>
      <c r="AY413" s="4"/>
      <c r="AZ413" s="4"/>
      <c r="BA413" s="4"/>
      <c r="BB413" s="4"/>
      <c r="BC413" s="4"/>
      <c r="BD413" s="4"/>
      <c r="BE413" s="4"/>
      <c r="BF413" s="4"/>
      <c r="BG413" s="4"/>
      <c r="BH413" s="4"/>
      <c r="BI413" s="4"/>
      <c r="BJ413" s="4"/>
      <c r="BK413" s="4"/>
      <c r="BL413" s="4"/>
      <c r="BM413" s="4"/>
    </row>
    <row r="414" spans="1:65" x14ac:dyDescent="0.15">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4"/>
      <c r="AI414" s="4"/>
      <c r="AJ414" s="4"/>
      <c r="AK414" s="4"/>
      <c r="AL414" s="4"/>
      <c r="AM414" s="4"/>
      <c r="AN414" s="4"/>
      <c r="AO414" s="4"/>
      <c r="AP414" s="4"/>
      <c r="AQ414" s="4"/>
      <c r="AR414" s="4"/>
      <c r="AS414" s="4"/>
      <c r="AT414" s="4"/>
      <c r="AU414" s="4"/>
      <c r="AV414" s="4"/>
      <c r="AW414" s="4"/>
      <c r="AX414" s="4"/>
      <c r="AY414" s="4"/>
      <c r="AZ414" s="4"/>
      <c r="BA414" s="4"/>
      <c r="BB414" s="4"/>
      <c r="BC414" s="4"/>
      <c r="BD414" s="4"/>
      <c r="BE414" s="4"/>
      <c r="BF414" s="4"/>
      <c r="BG414" s="4"/>
      <c r="BH414" s="4"/>
      <c r="BI414" s="4"/>
      <c r="BJ414" s="4"/>
      <c r="BK414" s="4"/>
      <c r="BL414" s="4"/>
      <c r="BM414" s="4"/>
    </row>
    <row r="415" spans="1:65" x14ac:dyDescent="0.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c r="AJ415" s="4"/>
      <c r="AK415" s="4"/>
      <c r="AL415" s="4"/>
      <c r="AM415" s="4"/>
      <c r="AN415" s="4"/>
      <c r="AO415" s="4"/>
      <c r="AP415" s="4"/>
      <c r="AQ415" s="4"/>
      <c r="AR415" s="4"/>
      <c r="AS415" s="4"/>
      <c r="AT415" s="4"/>
      <c r="AU415" s="4"/>
      <c r="AV415" s="4"/>
      <c r="AW415" s="4"/>
      <c r="AX415" s="4"/>
      <c r="AY415" s="4"/>
      <c r="AZ415" s="4"/>
      <c r="BA415" s="4"/>
      <c r="BB415" s="4"/>
      <c r="BC415" s="4"/>
      <c r="BD415" s="4"/>
      <c r="BE415" s="4"/>
      <c r="BF415" s="4"/>
      <c r="BG415" s="4"/>
      <c r="BH415" s="4"/>
      <c r="BI415" s="4"/>
      <c r="BJ415" s="4"/>
      <c r="BK415" s="4"/>
      <c r="BL415" s="4"/>
      <c r="BM415" s="4"/>
    </row>
    <row r="416" spans="1:65" x14ac:dyDescent="0.15">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4"/>
      <c r="AI416" s="4"/>
      <c r="AJ416" s="4"/>
      <c r="AK416" s="4"/>
      <c r="AL416" s="4"/>
      <c r="AM416" s="4"/>
      <c r="AN416" s="4"/>
      <c r="AO416" s="4"/>
      <c r="AP416" s="4"/>
      <c r="AQ416" s="4"/>
      <c r="AR416" s="4"/>
      <c r="AS416" s="4"/>
      <c r="AT416" s="4"/>
      <c r="AU416" s="4"/>
      <c r="AV416" s="4"/>
      <c r="AW416" s="4"/>
      <c r="AX416" s="4"/>
      <c r="AY416" s="4"/>
      <c r="AZ416" s="4"/>
      <c r="BA416" s="4"/>
      <c r="BB416" s="4"/>
      <c r="BC416" s="4"/>
      <c r="BD416" s="4"/>
      <c r="BE416" s="4"/>
      <c r="BF416" s="4"/>
      <c r="BG416" s="4"/>
      <c r="BH416" s="4"/>
      <c r="BI416" s="4"/>
      <c r="BJ416" s="4"/>
      <c r="BK416" s="4"/>
      <c r="BL416" s="4"/>
      <c r="BM416" s="4"/>
    </row>
    <row r="417" spans="1:65" x14ac:dyDescent="0.15">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c r="AO417" s="4"/>
      <c r="AP417" s="4"/>
      <c r="AQ417" s="4"/>
      <c r="AR417" s="4"/>
      <c r="AS417" s="4"/>
      <c r="AT417" s="4"/>
      <c r="AU417" s="4"/>
      <c r="AV417" s="4"/>
      <c r="AW417" s="4"/>
      <c r="AX417" s="4"/>
      <c r="AY417" s="4"/>
      <c r="AZ417" s="4"/>
      <c r="BA417" s="4"/>
      <c r="BB417" s="4"/>
      <c r="BC417" s="4"/>
      <c r="BD417" s="4"/>
      <c r="BE417" s="4"/>
      <c r="BF417" s="4"/>
      <c r="BG417" s="4"/>
      <c r="BH417" s="4"/>
      <c r="BI417" s="4"/>
      <c r="BJ417" s="4"/>
      <c r="BK417" s="4"/>
      <c r="BL417" s="4"/>
      <c r="BM417" s="4"/>
    </row>
    <row r="418" spans="1:65" x14ac:dyDescent="0.15">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c r="AO418" s="4"/>
      <c r="AP418" s="4"/>
      <c r="AQ418" s="4"/>
      <c r="AR418" s="4"/>
      <c r="AS418" s="4"/>
      <c r="AT418" s="4"/>
      <c r="AU418" s="4"/>
      <c r="AV418" s="4"/>
      <c r="AW418" s="4"/>
      <c r="AX418" s="4"/>
      <c r="AY418" s="4"/>
      <c r="AZ418" s="4"/>
      <c r="BA418" s="4"/>
      <c r="BB418" s="4"/>
      <c r="BC418" s="4"/>
      <c r="BD418" s="4"/>
      <c r="BE418" s="4"/>
      <c r="BF418" s="4"/>
      <c r="BG418" s="4"/>
      <c r="BH418" s="4"/>
      <c r="BI418" s="4"/>
      <c r="BJ418" s="4"/>
      <c r="BK418" s="4"/>
      <c r="BL418" s="4"/>
      <c r="BM418" s="4"/>
    </row>
    <row r="419" spans="1:65" x14ac:dyDescent="0.15">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c r="AO419" s="4"/>
      <c r="AP419" s="4"/>
      <c r="AQ419" s="4"/>
      <c r="AR419" s="4"/>
      <c r="AS419" s="4"/>
      <c r="AT419" s="4"/>
      <c r="AU419" s="4"/>
      <c r="AV419" s="4"/>
      <c r="AW419" s="4"/>
      <c r="AX419" s="4"/>
      <c r="AY419" s="4"/>
      <c r="AZ419" s="4"/>
      <c r="BA419" s="4"/>
      <c r="BB419" s="4"/>
      <c r="BC419" s="4"/>
      <c r="BD419" s="4"/>
      <c r="BE419" s="4"/>
      <c r="BF419" s="4"/>
      <c r="BG419" s="4"/>
      <c r="BH419" s="4"/>
      <c r="BI419" s="4"/>
      <c r="BJ419" s="4"/>
      <c r="BK419" s="4"/>
      <c r="BL419" s="4"/>
      <c r="BM419" s="4"/>
    </row>
    <row r="420" spans="1:65" x14ac:dyDescent="0.15">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c r="AO420" s="4"/>
      <c r="AP420" s="4"/>
      <c r="AQ420" s="4"/>
      <c r="AR420" s="4"/>
      <c r="AS420" s="4"/>
      <c r="AT420" s="4"/>
      <c r="AU420" s="4"/>
      <c r="AV420" s="4"/>
      <c r="AW420" s="4"/>
      <c r="AX420" s="4"/>
      <c r="AY420" s="4"/>
      <c r="AZ420" s="4"/>
      <c r="BA420" s="4"/>
      <c r="BB420" s="4"/>
      <c r="BC420" s="4"/>
      <c r="BD420" s="4"/>
      <c r="BE420" s="4"/>
      <c r="BF420" s="4"/>
      <c r="BG420" s="4"/>
      <c r="BH420" s="4"/>
      <c r="BI420" s="4"/>
      <c r="BJ420" s="4"/>
      <c r="BK420" s="4"/>
      <c r="BL420" s="4"/>
      <c r="BM420" s="4"/>
    </row>
    <row r="421" spans="1:65" x14ac:dyDescent="0.15">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c r="AO421" s="4"/>
      <c r="AP421" s="4"/>
      <c r="AQ421" s="4"/>
      <c r="AR421" s="4"/>
      <c r="AS421" s="4"/>
      <c r="AT421" s="4"/>
      <c r="AU421" s="4"/>
      <c r="AV421" s="4"/>
      <c r="AW421" s="4"/>
      <c r="AX421" s="4"/>
      <c r="AY421" s="4"/>
      <c r="AZ421" s="4"/>
      <c r="BA421" s="4"/>
      <c r="BB421" s="4"/>
      <c r="BC421" s="4"/>
      <c r="BD421" s="4"/>
      <c r="BE421" s="4"/>
      <c r="BF421" s="4"/>
      <c r="BG421" s="4"/>
      <c r="BH421" s="4"/>
      <c r="BI421" s="4"/>
      <c r="BJ421" s="4"/>
      <c r="BK421" s="4"/>
      <c r="BL421" s="4"/>
      <c r="BM421" s="4"/>
    </row>
    <row r="422" spans="1:65" x14ac:dyDescent="0.15">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c r="AO422" s="4"/>
      <c r="AP422" s="4"/>
      <c r="AQ422" s="4"/>
      <c r="AR422" s="4"/>
      <c r="AS422" s="4"/>
      <c r="AT422" s="4"/>
      <c r="AU422" s="4"/>
      <c r="AV422" s="4"/>
      <c r="AW422" s="4"/>
      <c r="AX422" s="4"/>
      <c r="AY422" s="4"/>
      <c r="AZ422" s="4"/>
      <c r="BA422" s="4"/>
      <c r="BB422" s="4"/>
      <c r="BC422" s="4"/>
      <c r="BD422" s="4"/>
      <c r="BE422" s="4"/>
      <c r="BF422" s="4"/>
      <c r="BG422" s="4"/>
      <c r="BH422" s="4"/>
      <c r="BI422" s="4"/>
      <c r="BJ422" s="4"/>
      <c r="BK422" s="4"/>
      <c r="BL422" s="4"/>
      <c r="BM422" s="4"/>
    </row>
    <row r="423" spans="1:65" x14ac:dyDescent="0.15">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c r="AO423" s="4"/>
      <c r="AP423" s="4"/>
      <c r="AQ423" s="4"/>
      <c r="AR423" s="4"/>
      <c r="AS423" s="4"/>
      <c r="AT423" s="4"/>
      <c r="AU423" s="4"/>
      <c r="AV423" s="4"/>
      <c r="AW423" s="4"/>
      <c r="AX423" s="4"/>
      <c r="AY423" s="4"/>
      <c r="AZ423" s="4"/>
      <c r="BA423" s="4"/>
      <c r="BB423" s="4"/>
      <c r="BC423" s="4"/>
      <c r="BD423" s="4"/>
      <c r="BE423" s="4"/>
      <c r="BF423" s="4"/>
      <c r="BG423" s="4"/>
      <c r="BH423" s="4"/>
      <c r="BI423" s="4"/>
      <c r="BJ423" s="4"/>
      <c r="BK423" s="4"/>
      <c r="BL423" s="4"/>
      <c r="BM423" s="4"/>
    </row>
    <row r="424" spans="1:65" x14ac:dyDescent="0.15">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c r="AO424" s="4"/>
      <c r="AP424" s="4"/>
      <c r="AQ424" s="4"/>
      <c r="AR424" s="4"/>
      <c r="AS424" s="4"/>
      <c r="AT424" s="4"/>
      <c r="AU424" s="4"/>
      <c r="AV424" s="4"/>
      <c r="AW424" s="4"/>
      <c r="AX424" s="4"/>
      <c r="AY424" s="4"/>
      <c r="AZ424" s="4"/>
      <c r="BA424" s="4"/>
      <c r="BB424" s="4"/>
      <c r="BC424" s="4"/>
      <c r="BD424" s="4"/>
      <c r="BE424" s="4"/>
      <c r="BF424" s="4"/>
      <c r="BG424" s="4"/>
      <c r="BH424" s="4"/>
      <c r="BI424" s="4"/>
      <c r="BJ424" s="4"/>
      <c r="BK424" s="4"/>
      <c r="BL424" s="4"/>
      <c r="BM424" s="4"/>
    </row>
    <row r="425" spans="1:65" x14ac:dyDescent="0.1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c r="AO425" s="4"/>
      <c r="AP425" s="4"/>
      <c r="AQ425" s="4"/>
      <c r="AR425" s="4"/>
      <c r="AS425" s="4"/>
      <c r="AT425" s="4"/>
      <c r="AU425" s="4"/>
      <c r="AV425" s="4"/>
      <c r="AW425" s="4"/>
      <c r="AX425" s="4"/>
      <c r="AY425" s="4"/>
      <c r="AZ425" s="4"/>
      <c r="BA425" s="4"/>
      <c r="BB425" s="4"/>
      <c r="BC425" s="4"/>
      <c r="BD425" s="4"/>
      <c r="BE425" s="4"/>
      <c r="BF425" s="4"/>
      <c r="BG425" s="4"/>
      <c r="BH425" s="4"/>
      <c r="BI425" s="4"/>
      <c r="BJ425" s="4"/>
      <c r="BK425" s="4"/>
      <c r="BL425" s="4"/>
      <c r="BM425" s="4"/>
    </row>
    <row r="426" spans="1:65" x14ac:dyDescent="0.15">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c r="AO426" s="4"/>
      <c r="AP426" s="4"/>
      <c r="AQ426" s="4"/>
      <c r="AR426" s="4"/>
      <c r="AS426" s="4"/>
      <c r="AT426" s="4"/>
      <c r="AU426" s="4"/>
      <c r="AV426" s="4"/>
      <c r="AW426" s="4"/>
      <c r="AX426" s="4"/>
      <c r="AY426" s="4"/>
      <c r="AZ426" s="4"/>
      <c r="BA426" s="4"/>
      <c r="BB426" s="4"/>
      <c r="BC426" s="4"/>
      <c r="BD426" s="4"/>
      <c r="BE426" s="4"/>
      <c r="BF426" s="4"/>
      <c r="BG426" s="4"/>
      <c r="BH426" s="4"/>
      <c r="BI426" s="4"/>
      <c r="BJ426" s="4"/>
      <c r="BK426" s="4"/>
      <c r="BL426" s="4"/>
      <c r="BM426" s="4"/>
    </row>
    <row r="427" spans="1:65" x14ac:dyDescent="0.15">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c r="AO427" s="4"/>
      <c r="AP427" s="4"/>
      <c r="AQ427" s="4"/>
      <c r="AR427" s="4"/>
      <c r="AS427" s="4"/>
      <c r="AT427" s="4"/>
      <c r="AU427" s="4"/>
      <c r="AV427" s="4"/>
      <c r="AW427" s="4"/>
      <c r="AX427" s="4"/>
      <c r="AY427" s="4"/>
      <c r="AZ427" s="4"/>
      <c r="BA427" s="4"/>
      <c r="BB427" s="4"/>
      <c r="BC427" s="4"/>
      <c r="BD427" s="4"/>
      <c r="BE427" s="4"/>
      <c r="BF427" s="4"/>
      <c r="BG427" s="4"/>
      <c r="BH427" s="4"/>
      <c r="BI427" s="4"/>
      <c r="BJ427" s="4"/>
      <c r="BK427" s="4"/>
      <c r="BL427" s="4"/>
      <c r="BM427" s="4"/>
    </row>
    <row r="428" spans="1:65" x14ac:dyDescent="0.15">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c r="AO428" s="4"/>
      <c r="AP428" s="4"/>
      <c r="AQ428" s="4"/>
      <c r="AR428" s="4"/>
      <c r="AS428" s="4"/>
      <c r="AT428" s="4"/>
      <c r="AU428" s="4"/>
      <c r="AV428" s="4"/>
      <c r="AW428" s="4"/>
      <c r="AX428" s="4"/>
      <c r="AY428" s="4"/>
      <c r="AZ428" s="4"/>
      <c r="BA428" s="4"/>
      <c r="BB428" s="4"/>
      <c r="BC428" s="4"/>
      <c r="BD428" s="4"/>
      <c r="BE428" s="4"/>
      <c r="BF428" s="4"/>
      <c r="BG428" s="4"/>
      <c r="BH428" s="4"/>
      <c r="BI428" s="4"/>
      <c r="BJ428" s="4"/>
      <c r="BK428" s="4"/>
      <c r="BL428" s="4"/>
      <c r="BM428" s="4"/>
    </row>
    <row r="429" spans="1:65" x14ac:dyDescent="0.15">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c r="AO429" s="4"/>
      <c r="AP429" s="4"/>
      <c r="AQ429" s="4"/>
      <c r="AR429" s="4"/>
      <c r="AS429" s="4"/>
      <c r="AT429" s="4"/>
      <c r="AU429" s="4"/>
      <c r="AV429" s="4"/>
      <c r="AW429" s="4"/>
      <c r="AX429" s="4"/>
      <c r="AY429" s="4"/>
      <c r="AZ429" s="4"/>
      <c r="BA429" s="4"/>
      <c r="BB429" s="4"/>
      <c r="BC429" s="4"/>
      <c r="BD429" s="4"/>
      <c r="BE429" s="4"/>
      <c r="BF429" s="4"/>
      <c r="BG429" s="4"/>
      <c r="BH429" s="4"/>
      <c r="BI429" s="4"/>
      <c r="BJ429" s="4"/>
      <c r="BK429" s="4"/>
      <c r="BL429" s="4"/>
      <c r="BM429" s="4"/>
    </row>
    <row r="430" spans="1:65" x14ac:dyDescent="0.15">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c r="AM430" s="4"/>
      <c r="AN430" s="4"/>
      <c r="AO430" s="4"/>
      <c r="AP430" s="4"/>
      <c r="AQ430" s="4"/>
      <c r="AR430" s="4"/>
      <c r="AS430" s="4"/>
      <c r="AT430" s="4"/>
      <c r="AU430" s="4"/>
      <c r="AV430" s="4"/>
      <c r="AW430" s="4"/>
      <c r="AX430" s="4"/>
      <c r="AY430" s="4"/>
      <c r="AZ430" s="4"/>
      <c r="BA430" s="4"/>
      <c r="BB430" s="4"/>
      <c r="BC430" s="4"/>
      <c r="BD430" s="4"/>
      <c r="BE430" s="4"/>
      <c r="BF430" s="4"/>
      <c r="BG430" s="4"/>
      <c r="BH430" s="4"/>
      <c r="BI430" s="4"/>
      <c r="BJ430" s="4"/>
      <c r="BK430" s="4"/>
      <c r="BL430" s="4"/>
      <c r="BM430" s="4"/>
    </row>
    <row r="431" spans="1:65" x14ac:dyDescent="0.15">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c r="AK431" s="4"/>
      <c r="AL431" s="4"/>
      <c r="AM431" s="4"/>
      <c r="AN431" s="4"/>
      <c r="AO431" s="4"/>
      <c r="AP431" s="4"/>
      <c r="AQ431" s="4"/>
      <c r="AR431" s="4"/>
      <c r="AS431" s="4"/>
      <c r="AT431" s="4"/>
      <c r="AU431" s="4"/>
      <c r="AV431" s="4"/>
      <c r="AW431" s="4"/>
      <c r="AX431" s="4"/>
      <c r="AY431" s="4"/>
      <c r="AZ431" s="4"/>
      <c r="BA431" s="4"/>
      <c r="BB431" s="4"/>
      <c r="BC431" s="4"/>
      <c r="BD431" s="4"/>
      <c r="BE431" s="4"/>
      <c r="BF431" s="4"/>
      <c r="BG431" s="4"/>
      <c r="BH431" s="4"/>
      <c r="BI431" s="4"/>
      <c r="BJ431" s="4"/>
      <c r="BK431" s="4"/>
      <c r="BL431" s="4"/>
      <c r="BM431" s="4"/>
    </row>
    <row r="432" spans="1:65" x14ac:dyDescent="0.15">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4"/>
      <c r="AI432" s="4"/>
      <c r="AJ432" s="4"/>
      <c r="AK432" s="4"/>
      <c r="AL432" s="4"/>
      <c r="AM432" s="4"/>
      <c r="AN432" s="4"/>
      <c r="AO432" s="4"/>
      <c r="AP432" s="4"/>
      <c r="AQ432" s="4"/>
      <c r="AR432" s="4"/>
      <c r="AS432" s="4"/>
      <c r="AT432" s="4"/>
      <c r="AU432" s="4"/>
      <c r="AV432" s="4"/>
      <c r="AW432" s="4"/>
      <c r="AX432" s="4"/>
      <c r="AY432" s="4"/>
      <c r="AZ432" s="4"/>
      <c r="BA432" s="4"/>
      <c r="BB432" s="4"/>
      <c r="BC432" s="4"/>
      <c r="BD432" s="4"/>
      <c r="BE432" s="4"/>
      <c r="BF432" s="4"/>
      <c r="BG432" s="4"/>
      <c r="BH432" s="4"/>
      <c r="BI432" s="4"/>
      <c r="BJ432" s="4"/>
      <c r="BK432" s="4"/>
      <c r="BL432" s="4"/>
      <c r="BM432" s="4"/>
    </row>
    <row r="433" spans="1:65" x14ac:dyDescent="0.15">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c r="AK433" s="4"/>
      <c r="AL433" s="4"/>
      <c r="AM433" s="4"/>
      <c r="AN433" s="4"/>
      <c r="AO433" s="4"/>
      <c r="AP433" s="4"/>
      <c r="AQ433" s="4"/>
      <c r="AR433" s="4"/>
      <c r="AS433" s="4"/>
      <c r="AT433" s="4"/>
      <c r="AU433" s="4"/>
      <c r="AV433" s="4"/>
      <c r="AW433" s="4"/>
      <c r="AX433" s="4"/>
      <c r="AY433" s="4"/>
      <c r="AZ433" s="4"/>
      <c r="BA433" s="4"/>
      <c r="BB433" s="4"/>
      <c r="BC433" s="4"/>
      <c r="BD433" s="4"/>
      <c r="BE433" s="4"/>
      <c r="BF433" s="4"/>
      <c r="BG433" s="4"/>
      <c r="BH433" s="4"/>
      <c r="BI433" s="4"/>
      <c r="BJ433" s="4"/>
      <c r="BK433" s="4"/>
      <c r="BL433" s="4"/>
      <c r="BM433" s="4"/>
    </row>
    <row r="434" spans="1:65" x14ac:dyDescent="0.15">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c r="AL434" s="4"/>
      <c r="AM434" s="4"/>
      <c r="AN434" s="4"/>
      <c r="AO434" s="4"/>
      <c r="AP434" s="4"/>
      <c r="AQ434" s="4"/>
      <c r="AR434" s="4"/>
      <c r="AS434" s="4"/>
      <c r="AT434" s="4"/>
      <c r="AU434" s="4"/>
      <c r="AV434" s="4"/>
      <c r="AW434" s="4"/>
      <c r="AX434" s="4"/>
      <c r="AY434" s="4"/>
      <c r="AZ434" s="4"/>
      <c r="BA434" s="4"/>
      <c r="BB434" s="4"/>
      <c r="BC434" s="4"/>
      <c r="BD434" s="4"/>
      <c r="BE434" s="4"/>
      <c r="BF434" s="4"/>
      <c r="BG434" s="4"/>
      <c r="BH434" s="4"/>
      <c r="BI434" s="4"/>
      <c r="BJ434" s="4"/>
      <c r="BK434" s="4"/>
      <c r="BL434" s="4"/>
      <c r="BM434" s="4"/>
    </row>
    <row r="435" spans="1:65" x14ac:dyDescent="0.1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4"/>
      <c r="AI435" s="4"/>
      <c r="AJ435" s="4"/>
      <c r="AK435" s="4"/>
      <c r="AL435" s="4"/>
      <c r="AM435" s="4"/>
      <c r="AN435" s="4"/>
      <c r="AO435" s="4"/>
      <c r="AP435" s="4"/>
      <c r="AQ435" s="4"/>
      <c r="AR435" s="4"/>
      <c r="AS435" s="4"/>
      <c r="AT435" s="4"/>
      <c r="AU435" s="4"/>
      <c r="AV435" s="4"/>
      <c r="AW435" s="4"/>
      <c r="AX435" s="4"/>
      <c r="AY435" s="4"/>
      <c r="AZ435" s="4"/>
      <c r="BA435" s="4"/>
      <c r="BB435" s="4"/>
      <c r="BC435" s="4"/>
      <c r="BD435" s="4"/>
      <c r="BE435" s="4"/>
      <c r="BF435" s="4"/>
      <c r="BG435" s="4"/>
      <c r="BH435" s="4"/>
      <c r="BI435" s="4"/>
      <c r="BJ435" s="4"/>
      <c r="BK435" s="4"/>
      <c r="BL435" s="4"/>
      <c r="BM435" s="4"/>
    </row>
    <row r="436" spans="1:65" x14ac:dyDescent="0.15">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4"/>
      <c r="AI436" s="4"/>
      <c r="AJ436" s="4"/>
      <c r="AK436" s="4"/>
      <c r="AL436" s="4"/>
      <c r="AM436" s="4"/>
      <c r="AN436" s="4"/>
      <c r="AO436" s="4"/>
      <c r="AP436" s="4"/>
      <c r="AQ436" s="4"/>
      <c r="AR436" s="4"/>
      <c r="AS436" s="4"/>
      <c r="AT436" s="4"/>
      <c r="AU436" s="4"/>
      <c r="AV436" s="4"/>
      <c r="AW436" s="4"/>
      <c r="AX436" s="4"/>
      <c r="AY436" s="4"/>
      <c r="AZ436" s="4"/>
      <c r="BA436" s="4"/>
      <c r="BB436" s="4"/>
      <c r="BC436" s="4"/>
      <c r="BD436" s="4"/>
      <c r="BE436" s="4"/>
      <c r="BF436" s="4"/>
      <c r="BG436" s="4"/>
      <c r="BH436" s="4"/>
      <c r="BI436" s="4"/>
      <c r="BJ436" s="4"/>
      <c r="BK436" s="4"/>
      <c r="BL436" s="4"/>
      <c r="BM436" s="4"/>
    </row>
    <row r="437" spans="1:65" x14ac:dyDescent="0.15">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c r="AG437" s="4"/>
      <c r="AH437" s="4"/>
      <c r="AI437" s="4"/>
      <c r="AJ437" s="4"/>
      <c r="AK437" s="4"/>
      <c r="AL437" s="4"/>
      <c r="AM437" s="4"/>
      <c r="AN437" s="4"/>
      <c r="AO437" s="4"/>
      <c r="AP437" s="4"/>
      <c r="AQ437" s="4"/>
      <c r="AR437" s="4"/>
      <c r="AS437" s="4"/>
      <c r="AT437" s="4"/>
      <c r="AU437" s="4"/>
      <c r="AV437" s="4"/>
      <c r="AW437" s="4"/>
      <c r="AX437" s="4"/>
      <c r="AY437" s="4"/>
      <c r="AZ437" s="4"/>
      <c r="BA437" s="4"/>
      <c r="BB437" s="4"/>
      <c r="BC437" s="4"/>
      <c r="BD437" s="4"/>
      <c r="BE437" s="4"/>
      <c r="BF437" s="4"/>
      <c r="BG437" s="4"/>
      <c r="BH437" s="4"/>
      <c r="BI437" s="4"/>
      <c r="BJ437" s="4"/>
      <c r="BK437" s="4"/>
      <c r="BL437" s="4"/>
      <c r="BM437" s="4"/>
    </row>
    <row r="438" spans="1:65" x14ac:dyDescent="0.15">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c r="AI438" s="4"/>
      <c r="AJ438" s="4"/>
      <c r="AK438" s="4"/>
      <c r="AL438" s="4"/>
      <c r="AM438" s="4"/>
      <c r="AN438" s="4"/>
      <c r="AO438" s="4"/>
      <c r="AP438" s="4"/>
      <c r="AQ438" s="4"/>
      <c r="AR438" s="4"/>
      <c r="AS438" s="4"/>
      <c r="AT438" s="4"/>
      <c r="AU438" s="4"/>
      <c r="AV438" s="4"/>
      <c r="AW438" s="4"/>
      <c r="AX438" s="4"/>
      <c r="AY438" s="4"/>
      <c r="AZ438" s="4"/>
      <c r="BA438" s="4"/>
      <c r="BB438" s="4"/>
      <c r="BC438" s="4"/>
      <c r="BD438" s="4"/>
      <c r="BE438" s="4"/>
      <c r="BF438" s="4"/>
      <c r="BG438" s="4"/>
      <c r="BH438" s="4"/>
      <c r="BI438" s="4"/>
      <c r="BJ438" s="4"/>
      <c r="BK438" s="4"/>
      <c r="BL438" s="4"/>
      <c r="BM438" s="4"/>
    </row>
    <row r="439" spans="1:65" x14ac:dyDescent="0.15">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c r="AI439" s="4"/>
      <c r="AJ439" s="4"/>
      <c r="AK439" s="4"/>
      <c r="AL439" s="4"/>
      <c r="AM439" s="4"/>
      <c r="AN439" s="4"/>
      <c r="AO439" s="4"/>
      <c r="AP439" s="4"/>
      <c r="AQ439" s="4"/>
      <c r="AR439" s="4"/>
      <c r="AS439" s="4"/>
      <c r="AT439" s="4"/>
      <c r="AU439" s="4"/>
      <c r="AV439" s="4"/>
      <c r="AW439" s="4"/>
      <c r="AX439" s="4"/>
      <c r="AY439" s="4"/>
      <c r="AZ439" s="4"/>
      <c r="BA439" s="4"/>
      <c r="BB439" s="4"/>
      <c r="BC439" s="4"/>
      <c r="BD439" s="4"/>
      <c r="BE439" s="4"/>
      <c r="BF439" s="4"/>
      <c r="BG439" s="4"/>
      <c r="BH439" s="4"/>
      <c r="BI439" s="4"/>
      <c r="BJ439" s="4"/>
      <c r="BK439" s="4"/>
      <c r="BL439" s="4"/>
      <c r="BM439" s="4"/>
    </row>
    <row r="440" spans="1:65" x14ac:dyDescent="0.15">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c r="AG440" s="4"/>
      <c r="AH440" s="4"/>
      <c r="AI440" s="4"/>
      <c r="AJ440" s="4"/>
      <c r="AK440" s="4"/>
      <c r="AL440" s="4"/>
      <c r="AM440" s="4"/>
      <c r="AN440" s="4"/>
      <c r="AO440" s="4"/>
      <c r="AP440" s="4"/>
      <c r="AQ440" s="4"/>
      <c r="AR440" s="4"/>
      <c r="AS440" s="4"/>
      <c r="AT440" s="4"/>
      <c r="AU440" s="4"/>
      <c r="AV440" s="4"/>
      <c r="AW440" s="4"/>
      <c r="AX440" s="4"/>
      <c r="AY440" s="4"/>
      <c r="AZ440" s="4"/>
      <c r="BA440" s="4"/>
      <c r="BB440" s="4"/>
      <c r="BC440" s="4"/>
      <c r="BD440" s="4"/>
      <c r="BE440" s="4"/>
      <c r="BF440" s="4"/>
      <c r="BG440" s="4"/>
      <c r="BH440" s="4"/>
      <c r="BI440" s="4"/>
      <c r="BJ440" s="4"/>
      <c r="BK440" s="4"/>
      <c r="BL440" s="4"/>
      <c r="BM440" s="4"/>
    </row>
    <row r="441" spans="1:65" x14ac:dyDescent="0.15">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4"/>
      <c r="AI441" s="4"/>
      <c r="AJ441" s="4"/>
      <c r="AK441" s="4"/>
      <c r="AL441" s="4"/>
      <c r="AM441" s="4"/>
      <c r="AN441" s="4"/>
      <c r="AO441" s="4"/>
      <c r="AP441" s="4"/>
      <c r="AQ441" s="4"/>
      <c r="AR441" s="4"/>
      <c r="AS441" s="4"/>
      <c r="AT441" s="4"/>
      <c r="AU441" s="4"/>
      <c r="AV441" s="4"/>
      <c r="AW441" s="4"/>
      <c r="AX441" s="4"/>
      <c r="AY441" s="4"/>
      <c r="AZ441" s="4"/>
      <c r="BA441" s="4"/>
      <c r="BB441" s="4"/>
      <c r="BC441" s="4"/>
      <c r="BD441" s="4"/>
      <c r="BE441" s="4"/>
      <c r="BF441" s="4"/>
      <c r="BG441" s="4"/>
      <c r="BH441" s="4"/>
      <c r="BI441" s="4"/>
      <c r="BJ441" s="4"/>
      <c r="BK441" s="4"/>
      <c r="BL441" s="4"/>
      <c r="BM441" s="4"/>
    </row>
    <row r="442" spans="1:65" x14ac:dyDescent="0.15">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4"/>
      <c r="AI442" s="4"/>
      <c r="AJ442" s="4"/>
      <c r="AK442" s="4"/>
      <c r="AL442" s="4"/>
      <c r="AM442" s="4"/>
      <c r="AN442" s="4"/>
      <c r="AO442" s="4"/>
      <c r="AP442" s="4"/>
      <c r="AQ442" s="4"/>
      <c r="AR442" s="4"/>
      <c r="AS442" s="4"/>
      <c r="AT442" s="4"/>
      <c r="AU442" s="4"/>
      <c r="AV442" s="4"/>
      <c r="AW442" s="4"/>
      <c r="AX442" s="4"/>
      <c r="AY442" s="4"/>
      <c r="AZ442" s="4"/>
      <c r="BA442" s="4"/>
      <c r="BB442" s="4"/>
      <c r="BC442" s="4"/>
      <c r="BD442" s="4"/>
      <c r="BE442" s="4"/>
      <c r="BF442" s="4"/>
      <c r="BG442" s="4"/>
      <c r="BH442" s="4"/>
      <c r="BI442" s="4"/>
      <c r="BJ442" s="4"/>
      <c r="BK442" s="4"/>
      <c r="BL442" s="4"/>
      <c r="BM442" s="4"/>
    </row>
    <row r="443" spans="1:65" x14ac:dyDescent="0.15">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4"/>
      <c r="AI443" s="4"/>
      <c r="AJ443" s="4"/>
      <c r="AK443" s="4"/>
      <c r="AL443" s="4"/>
      <c r="AM443" s="4"/>
      <c r="AN443" s="4"/>
      <c r="AO443" s="4"/>
      <c r="AP443" s="4"/>
      <c r="AQ443" s="4"/>
      <c r="AR443" s="4"/>
      <c r="AS443" s="4"/>
      <c r="AT443" s="4"/>
      <c r="AU443" s="4"/>
      <c r="AV443" s="4"/>
      <c r="AW443" s="4"/>
      <c r="AX443" s="4"/>
      <c r="AY443" s="4"/>
      <c r="AZ443" s="4"/>
      <c r="BA443" s="4"/>
      <c r="BB443" s="4"/>
      <c r="BC443" s="4"/>
      <c r="BD443" s="4"/>
      <c r="BE443" s="4"/>
      <c r="BF443" s="4"/>
      <c r="BG443" s="4"/>
      <c r="BH443" s="4"/>
      <c r="BI443" s="4"/>
      <c r="BJ443" s="4"/>
      <c r="BK443" s="4"/>
      <c r="BL443" s="4"/>
      <c r="BM443" s="4"/>
    </row>
    <row r="444" spans="1:65" x14ac:dyDescent="0.15">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c r="AI444" s="4"/>
      <c r="AJ444" s="4"/>
      <c r="AK444" s="4"/>
      <c r="AL444" s="4"/>
      <c r="AM444" s="4"/>
      <c r="AN444" s="4"/>
      <c r="AO444" s="4"/>
      <c r="AP444" s="4"/>
      <c r="AQ444" s="4"/>
      <c r="AR444" s="4"/>
      <c r="AS444" s="4"/>
      <c r="AT444" s="4"/>
      <c r="AU444" s="4"/>
      <c r="AV444" s="4"/>
      <c r="AW444" s="4"/>
      <c r="AX444" s="4"/>
      <c r="AY444" s="4"/>
      <c r="AZ444" s="4"/>
      <c r="BA444" s="4"/>
      <c r="BB444" s="4"/>
      <c r="BC444" s="4"/>
      <c r="BD444" s="4"/>
      <c r="BE444" s="4"/>
      <c r="BF444" s="4"/>
      <c r="BG444" s="4"/>
      <c r="BH444" s="4"/>
      <c r="BI444" s="4"/>
      <c r="BJ444" s="4"/>
      <c r="BK444" s="4"/>
      <c r="BL444" s="4"/>
      <c r="BM444" s="4"/>
    </row>
    <row r="445" spans="1:65" x14ac:dyDescent="0.1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c r="AI445" s="4"/>
      <c r="AJ445" s="4"/>
      <c r="AK445" s="4"/>
      <c r="AL445" s="4"/>
      <c r="AM445" s="4"/>
      <c r="AN445" s="4"/>
      <c r="AO445" s="4"/>
      <c r="AP445" s="4"/>
      <c r="AQ445" s="4"/>
      <c r="AR445" s="4"/>
      <c r="AS445" s="4"/>
      <c r="AT445" s="4"/>
      <c r="AU445" s="4"/>
      <c r="AV445" s="4"/>
      <c r="AW445" s="4"/>
      <c r="AX445" s="4"/>
      <c r="AY445" s="4"/>
      <c r="AZ445" s="4"/>
      <c r="BA445" s="4"/>
      <c r="BB445" s="4"/>
      <c r="BC445" s="4"/>
      <c r="BD445" s="4"/>
      <c r="BE445" s="4"/>
      <c r="BF445" s="4"/>
      <c r="BG445" s="4"/>
      <c r="BH445" s="4"/>
      <c r="BI445" s="4"/>
      <c r="BJ445" s="4"/>
      <c r="BK445" s="4"/>
      <c r="BL445" s="4"/>
      <c r="BM445" s="4"/>
    </row>
    <row r="446" spans="1:65" x14ac:dyDescent="0.15">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c r="AJ446" s="4"/>
      <c r="AK446" s="4"/>
      <c r="AL446" s="4"/>
      <c r="AM446" s="4"/>
      <c r="AN446" s="4"/>
      <c r="AO446" s="4"/>
      <c r="AP446" s="4"/>
      <c r="AQ446" s="4"/>
      <c r="AR446" s="4"/>
      <c r="AS446" s="4"/>
      <c r="AT446" s="4"/>
      <c r="AU446" s="4"/>
      <c r="AV446" s="4"/>
      <c r="AW446" s="4"/>
      <c r="AX446" s="4"/>
      <c r="AY446" s="4"/>
      <c r="AZ446" s="4"/>
      <c r="BA446" s="4"/>
      <c r="BB446" s="4"/>
      <c r="BC446" s="4"/>
      <c r="BD446" s="4"/>
      <c r="BE446" s="4"/>
      <c r="BF446" s="4"/>
      <c r="BG446" s="4"/>
      <c r="BH446" s="4"/>
      <c r="BI446" s="4"/>
      <c r="BJ446" s="4"/>
      <c r="BK446" s="4"/>
      <c r="BL446" s="4"/>
      <c r="BM446" s="4"/>
    </row>
    <row r="447" spans="1:65" x14ac:dyDescent="0.15">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c r="AI447" s="4"/>
      <c r="AJ447" s="4"/>
      <c r="AK447" s="4"/>
      <c r="AL447" s="4"/>
      <c r="AM447" s="4"/>
      <c r="AN447" s="4"/>
      <c r="AO447" s="4"/>
      <c r="AP447" s="4"/>
      <c r="AQ447" s="4"/>
      <c r="AR447" s="4"/>
      <c r="AS447" s="4"/>
      <c r="AT447" s="4"/>
      <c r="AU447" s="4"/>
      <c r="AV447" s="4"/>
      <c r="AW447" s="4"/>
      <c r="AX447" s="4"/>
      <c r="AY447" s="4"/>
      <c r="AZ447" s="4"/>
      <c r="BA447" s="4"/>
      <c r="BB447" s="4"/>
      <c r="BC447" s="4"/>
      <c r="BD447" s="4"/>
      <c r="BE447" s="4"/>
      <c r="BF447" s="4"/>
      <c r="BG447" s="4"/>
      <c r="BH447" s="4"/>
      <c r="BI447" s="4"/>
      <c r="BJ447" s="4"/>
      <c r="BK447" s="4"/>
      <c r="BL447" s="4"/>
      <c r="BM447" s="4"/>
    </row>
    <row r="448" spans="1:65" x14ac:dyDescent="0.15">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c r="AI448" s="4"/>
      <c r="AJ448" s="4"/>
      <c r="AK448" s="4"/>
      <c r="AL448" s="4"/>
      <c r="AM448" s="4"/>
      <c r="AN448" s="4"/>
      <c r="AO448" s="4"/>
      <c r="AP448" s="4"/>
      <c r="AQ448" s="4"/>
      <c r="AR448" s="4"/>
      <c r="AS448" s="4"/>
      <c r="AT448" s="4"/>
      <c r="AU448" s="4"/>
      <c r="AV448" s="4"/>
      <c r="AW448" s="4"/>
      <c r="AX448" s="4"/>
      <c r="AY448" s="4"/>
      <c r="AZ448" s="4"/>
      <c r="BA448" s="4"/>
      <c r="BB448" s="4"/>
      <c r="BC448" s="4"/>
      <c r="BD448" s="4"/>
      <c r="BE448" s="4"/>
      <c r="BF448" s="4"/>
      <c r="BG448" s="4"/>
      <c r="BH448" s="4"/>
      <c r="BI448" s="4"/>
      <c r="BJ448" s="4"/>
      <c r="BK448" s="4"/>
      <c r="BL448" s="4"/>
      <c r="BM448" s="4"/>
    </row>
    <row r="449" spans="1:65" x14ac:dyDescent="0.15">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c r="AI449" s="4"/>
      <c r="AJ449" s="4"/>
      <c r="AK449" s="4"/>
      <c r="AL449" s="4"/>
      <c r="AM449" s="4"/>
      <c r="AN449" s="4"/>
      <c r="AO449" s="4"/>
      <c r="AP449" s="4"/>
      <c r="AQ449" s="4"/>
      <c r="AR449" s="4"/>
      <c r="AS449" s="4"/>
      <c r="AT449" s="4"/>
      <c r="AU449" s="4"/>
      <c r="AV449" s="4"/>
      <c r="AW449" s="4"/>
      <c r="AX449" s="4"/>
      <c r="AY449" s="4"/>
      <c r="AZ449" s="4"/>
      <c r="BA449" s="4"/>
      <c r="BB449" s="4"/>
      <c r="BC449" s="4"/>
      <c r="BD449" s="4"/>
      <c r="BE449" s="4"/>
      <c r="BF449" s="4"/>
      <c r="BG449" s="4"/>
      <c r="BH449" s="4"/>
      <c r="BI449" s="4"/>
      <c r="BJ449" s="4"/>
      <c r="BK449" s="4"/>
      <c r="BL449" s="4"/>
      <c r="BM449" s="4"/>
    </row>
    <row r="450" spans="1:65" x14ac:dyDescent="0.15">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c r="AI450" s="4"/>
      <c r="AJ450" s="4"/>
      <c r="AK450" s="4"/>
      <c r="AL450" s="4"/>
      <c r="AM450" s="4"/>
      <c r="AN450" s="4"/>
      <c r="AO450" s="4"/>
      <c r="AP450" s="4"/>
      <c r="AQ450" s="4"/>
      <c r="AR450" s="4"/>
      <c r="AS450" s="4"/>
      <c r="AT450" s="4"/>
      <c r="AU450" s="4"/>
      <c r="AV450" s="4"/>
      <c r="AW450" s="4"/>
      <c r="AX450" s="4"/>
      <c r="AY450" s="4"/>
      <c r="AZ450" s="4"/>
      <c r="BA450" s="4"/>
      <c r="BB450" s="4"/>
      <c r="BC450" s="4"/>
      <c r="BD450" s="4"/>
      <c r="BE450" s="4"/>
      <c r="BF450" s="4"/>
      <c r="BG450" s="4"/>
      <c r="BH450" s="4"/>
      <c r="BI450" s="4"/>
      <c r="BJ450" s="4"/>
      <c r="BK450" s="4"/>
      <c r="BL450" s="4"/>
      <c r="BM450" s="4"/>
    </row>
    <row r="451" spans="1:65" x14ac:dyDescent="0.15">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c r="AG451" s="4"/>
      <c r="AH451" s="4"/>
      <c r="AI451" s="4"/>
      <c r="AJ451" s="4"/>
      <c r="AK451" s="4"/>
      <c r="AL451" s="4"/>
      <c r="AM451" s="4"/>
      <c r="AN451" s="4"/>
      <c r="AO451" s="4"/>
      <c r="AP451" s="4"/>
      <c r="AQ451" s="4"/>
      <c r="AR451" s="4"/>
      <c r="AS451" s="4"/>
      <c r="AT451" s="4"/>
      <c r="AU451" s="4"/>
      <c r="AV451" s="4"/>
      <c r="AW451" s="4"/>
      <c r="AX451" s="4"/>
      <c r="AY451" s="4"/>
      <c r="AZ451" s="4"/>
      <c r="BA451" s="4"/>
      <c r="BB451" s="4"/>
      <c r="BC451" s="4"/>
      <c r="BD451" s="4"/>
      <c r="BE451" s="4"/>
      <c r="BF451" s="4"/>
      <c r="BG451" s="4"/>
      <c r="BH451" s="4"/>
      <c r="BI451" s="4"/>
      <c r="BJ451" s="4"/>
      <c r="BK451" s="4"/>
      <c r="BL451" s="4"/>
      <c r="BM451" s="4"/>
    </row>
    <row r="452" spans="1:65" x14ac:dyDescent="0.15">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4"/>
      <c r="AI452" s="4"/>
      <c r="AJ452" s="4"/>
      <c r="AK452" s="4"/>
      <c r="AL452" s="4"/>
      <c r="AM452" s="4"/>
      <c r="AN452" s="4"/>
      <c r="AO452" s="4"/>
      <c r="AP452" s="4"/>
      <c r="AQ452" s="4"/>
      <c r="AR452" s="4"/>
      <c r="AS452" s="4"/>
      <c r="AT452" s="4"/>
      <c r="AU452" s="4"/>
      <c r="AV452" s="4"/>
      <c r="AW452" s="4"/>
      <c r="AX452" s="4"/>
      <c r="AY452" s="4"/>
      <c r="AZ452" s="4"/>
      <c r="BA452" s="4"/>
      <c r="BB452" s="4"/>
      <c r="BC452" s="4"/>
      <c r="BD452" s="4"/>
      <c r="BE452" s="4"/>
      <c r="BF452" s="4"/>
      <c r="BG452" s="4"/>
      <c r="BH452" s="4"/>
      <c r="BI452" s="4"/>
      <c r="BJ452" s="4"/>
      <c r="BK452" s="4"/>
      <c r="BL452" s="4"/>
      <c r="BM452" s="4"/>
    </row>
    <row r="453" spans="1:65" x14ac:dyDescent="0.15">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4"/>
      <c r="AI453" s="4"/>
      <c r="AJ453" s="4"/>
      <c r="AK453" s="4"/>
      <c r="AL453" s="4"/>
      <c r="AM453" s="4"/>
      <c r="AN453" s="4"/>
      <c r="AO453" s="4"/>
      <c r="AP453" s="4"/>
      <c r="AQ453" s="4"/>
      <c r="AR453" s="4"/>
      <c r="AS453" s="4"/>
      <c r="AT453" s="4"/>
      <c r="AU453" s="4"/>
      <c r="AV453" s="4"/>
      <c r="AW453" s="4"/>
      <c r="AX453" s="4"/>
      <c r="AY453" s="4"/>
      <c r="AZ453" s="4"/>
      <c r="BA453" s="4"/>
      <c r="BB453" s="4"/>
      <c r="BC453" s="4"/>
      <c r="BD453" s="4"/>
      <c r="BE453" s="4"/>
      <c r="BF453" s="4"/>
      <c r="BG453" s="4"/>
      <c r="BH453" s="4"/>
      <c r="BI453" s="4"/>
      <c r="BJ453" s="4"/>
      <c r="BK453" s="4"/>
      <c r="BL453" s="4"/>
      <c r="BM453" s="4"/>
    </row>
    <row r="454" spans="1:65" x14ac:dyDescent="0.15">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c r="AK454" s="4"/>
      <c r="AL454" s="4"/>
      <c r="AM454" s="4"/>
      <c r="AN454" s="4"/>
      <c r="AO454" s="4"/>
      <c r="AP454" s="4"/>
      <c r="AQ454" s="4"/>
      <c r="AR454" s="4"/>
      <c r="AS454" s="4"/>
      <c r="AT454" s="4"/>
      <c r="AU454" s="4"/>
      <c r="AV454" s="4"/>
      <c r="AW454" s="4"/>
      <c r="AX454" s="4"/>
      <c r="AY454" s="4"/>
      <c r="AZ454" s="4"/>
      <c r="BA454" s="4"/>
      <c r="BB454" s="4"/>
      <c r="BC454" s="4"/>
      <c r="BD454" s="4"/>
      <c r="BE454" s="4"/>
      <c r="BF454" s="4"/>
      <c r="BG454" s="4"/>
      <c r="BH454" s="4"/>
      <c r="BI454" s="4"/>
      <c r="BJ454" s="4"/>
      <c r="BK454" s="4"/>
      <c r="BL454" s="4"/>
      <c r="BM454" s="4"/>
    </row>
    <row r="455" spans="1:65" x14ac:dyDescent="0.1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c r="AI455" s="4"/>
      <c r="AJ455" s="4"/>
      <c r="AK455" s="4"/>
      <c r="AL455" s="4"/>
      <c r="AM455" s="4"/>
      <c r="AN455" s="4"/>
      <c r="AO455" s="4"/>
      <c r="AP455" s="4"/>
      <c r="AQ455" s="4"/>
      <c r="AR455" s="4"/>
      <c r="AS455" s="4"/>
      <c r="AT455" s="4"/>
      <c r="AU455" s="4"/>
      <c r="AV455" s="4"/>
      <c r="AW455" s="4"/>
      <c r="AX455" s="4"/>
      <c r="AY455" s="4"/>
      <c r="AZ455" s="4"/>
      <c r="BA455" s="4"/>
      <c r="BB455" s="4"/>
      <c r="BC455" s="4"/>
      <c r="BD455" s="4"/>
      <c r="BE455" s="4"/>
      <c r="BF455" s="4"/>
      <c r="BG455" s="4"/>
      <c r="BH455" s="4"/>
      <c r="BI455" s="4"/>
      <c r="BJ455" s="4"/>
      <c r="BK455" s="4"/>
      <c r="BL455" s="4"/>
      <c r="BM455" s="4"/>
    </row>
    <row r="456" spans="1:65" x14ac:dyDescent="0.15">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4"/>
      <c r="AI456" s="4"/>
      <c r="AJ456" s="4"/>
      <c r="AK456" s="4"/>
      <c r="AL456" s="4"/>
      <c r="AM456" s="4"/>
      <c r="AN456" s="4"/>
      <c r="AO456" s="4"/>
      <c r="AP456" s="4"/>
      <c r="AQ456" s="4"/>
      <c r="AR456" s="4"/>
      <c r="AS456" s="4"/>
      <c r="AT456" s="4"/>
      <c r="AU456" s="4"/>
      <c r="AV456" s="4"/>
      <c r="AW456" s="4"/>
      <c r="AX456" s="4"/>
      <c r="AY456" s="4"/>
      <c r="AZ456" s="4"/>
      <c r="BA456" s="4"/>
      <c r="BB456" s="4"/>
      <c r="BC456" s="4"/>
      <c r="BD456" s="4"/>
      <c r="BE456" s="4"/>
      <c r="BF456" s="4"/>
      <c r="BG456" s="4"/>
      <c r="BH456" s="4"/>
      <c r="BI456" s="4"/>
      <c r="BJ456" s="4"/>
      <c r="BK456" s="4"/>
      <c r="BL456" s="4"/>
      <c r="BM456" s="4"/>
    </row>
    <row r="457" spans="1:65" x14ac:dyDescent="0.15">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4"/>
      <c r="AI457" s="4"/>
      <c r="AJ457" s="4"/>
      <c r="AK457" s="4"/>
      <c r="AL457" s="4"/>
      <c r="AM457" s="4"/>
      <c r="AN457" s="4"/>
      <c r="AO457" s="4"/>
      <c r="AP457" s="4"/>
      <c r="AQ457" s="4"/>
      <c r="AR457" s="4"/>
      <c r="AS457" s="4"/>
      <c r="AT457" s="4"/>
      <c r="AU457" s="4"/>
      <c r="AV457" s="4"/>
      <c r="AW457" s="4"/>
      <c r="AX457" s="4"/>
      <c r="AY457" s="4"/>
      <c r="AZ457" s="4"/>
      <c r="BA457" s="4"/>
      <c r="BB457" s="4"/>
      <c r="BC457" s="4"/>
      <c r="BD457" s="4"/>
      <c r="BE457" s="4"/>
      <c r="BF457" s="4"/>
      <c r="BG457" s="4"/>
      <c r="BH457" s="4"/>
      <c r="BI457" s="4"/>
      <c r="BJ457" s="4"/>
      <c r="BK457" s="4"/>
      <c r="BL457" s="4"/>
      <c r="BM457" s="4"/>
    </row>
    <row r="458" spans="1:65" x14ac:dyDescent="0.15">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4"/>
      <c r="AI458" s="4"/>
      <c r="AJ458" s="4"/>
      <c r="AK458" s="4"/>
      <c r="AL458" s="4"/>
      <c r="AM458" s="4"/>
      <c r="AN458" s="4"/>
      <c r="AO458" s="4"/>
      <c r="AP458" s="4"/>
      <c r="AQ458" s="4"/>
      <c r="AR458" s="4"/>
      <c r="AS458" s="4"/>
      <c r="AT458" s="4"/>
      <c r="AU458" s="4"/>
      <c r="AV458" s="4"/>
      <c r="AW458" s="4"/>
      <c r="AX458" s="4"/>
      <c r="AY458" s="4"/>
      <c r="AZ458" s="4"/>
      <c r="BA458" s="4"/>
      <c r="BB458" s="4"/>
      <c r="BC458" s="4"/>
      <c r="BD458" s="4"/>
      <c r="BE458" s="4"/>
      <c r="BF458" s="4"/>
      <c r="BG458" s="4"/>
      <c r="BH458" s="4"/>
      <c r="BI458" s="4"/>
      <c r="BJ458" s="4"/>
      <c r="BK458" s="4"/>
      <c r="BL458" s="4"/>
      <c r="BM458" s="4"/>
    </row>
    <row r="459" spans="1:65" x14ac:dyDescent="0.15">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c r="AG459" s="4"/>
      <c r="AH459" s="4"/>
      <c r="AI459" s="4"/>
      <c r="AJ459" s="4"/>
      <c r="AK459" s="4"/>
      <c r="AL459" s="4"/>
      <c r="AM459" s="4"/>
      <c r="AN459" s="4"/>
      <c r="AO459" s="4"/>
      <c r="AP459" s="4"/>
      <c r="AQ459" s="4"/>
      <c r="AR459" s="4"/>
      <c r="AS459" s="4"/>
      <c r="AT459" s="4"/>
      <c r="AU459" s="4"/>
      <c r="AV459" s="4"/>
      <c r="AW459" s="4"/>
      <c r="AX459" s="4"/>
      <c r="AY459" s="4"/>
      <c r="AZ459" s="4"/>
      <c r="BA459" s="4"/>
      <c r="BB459" s="4"/>
      <c r="BC459" s="4"/>
      <c r="BD459" s="4"/>
      <c r="BE459" s="4"/>
      <c r="BF459" s="4"/>
      <c r="BG459" s="4"/>
      <c r="BH459" s="4"/>
      <c r="BI459" s="4"/>
      <c r="BJ459" s="4"/>
      <c r="BK459" s="4"/>
      <c r="BL459" s="4"/>
      <c r="BM459" s="4"/>
    </row>
    <row r="460" spans="1:65" x14ac:dyDescent="0.15">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4"/>
      <c r="AI460" s="4"/>
      <c r="AJ460" s="4"/>
      <c r="AK460" s="4"/>
      <c r="AL460" s="4"/>
      <c r="AM460" s="4"/>
      <c r="AN460" s="4"/>
      <c r="AO460" s="4"/>
      <c r="AP460" s="4"/>
      <c r="AQ460" s="4"/>
      <c r="AR460" s="4"/>
      <c r="AS460" s="4"/>
      <c r="AT460" s="4"/>
      <c r="AU460" s="4"/>
      <c r="AV460" s="4"/>
      <c r="AW460" s="4"/>
      <c r="AX460" s="4"/>
      <c r="AY460" s="4"/>
      <c r="AZ460" s="4"/>
      <c r="BA460" s="4"/>
      <c r="BB460" s="4"/>
      <c r="BC460" s="4"/>
      <c r="BD460" s="4"/>
      <c r="BE460" s="4"/>
      <c r="BF460" s="4"/>
      <c r="BG460" s="4"/>
      <c r="BH460" s="4"/>
      <c r="BI460" s="4"/>
      <c r="BJ460" s="4"/>
      <c r="BK460" s="4"/>
      <c r="BL460" s="4"/>
      <c r="BM460" s="4"/>
    </row>
    <row r="461" spans="1:65" x14ac:dyDescent="0.15">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4"/>
      <c r="AI461" s="4"/>
      <c r="AJ461" s="4"/>
      <c r="AK461" s="4"/>
      <c r="AL461" s="4"/>
      <c r="AM461" s="4"/>
      <c r="AN461" s="4"/>
      <c r="AO461" s="4"/>
      <c r="AP461" s="4"/>
      <c r="AQ461" s="4"/>
      <c r="AR461" s="4"/>
      <c r="AS461" s="4"/>
      <c r="AT461" s="4"/>
      <c r="AU461" s="4"/>
      <c r="AV461" s="4"/>
      <c r="AW461" s="4"/>
      <c r="AX461" s="4"/>
      <c r="AY461" s="4"/>
      <c r="AZ461" s="4"/>
      <c r="BA461" s="4"/>
      <c r="BB461" s="4"/>
      <c r="BC461" s="4"/>
      <c r="BD461" s="4"/>
      <c r="BE461" s="4"/>
      <c r="BF461" s="4"/>
      <c r="BG461" s="4"/>
      <c r="BH461" s="4"/>
      <c r="BI461" s="4"/>
      <c r="BJ461" s="4"/>
      <c r="BK461" s="4"/>
      <c r="BL461" s="4"/>
      <c r="BM461" s="4"/>
    </row>
    <row r="462" spans="1:65" x14ac:dyDescent="0.15">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4"/>
      <c r="AI462" s="4"/>
      <c r="AJ462" s="4"/>
      <c r="AK462" s="4"/>
      <c r="AL462" s="4"/>
      <c r="AM462" s="4"/>
      <c r="AN462" s="4"/>
      <c r="AO462" s="4"/>
      <c r="AP462" s="4"/>
      <c r="AQ462" s="4"/>
      <c r="AR462" s="4"/>
      <c r="AS462" s="4"/>
      <c r="AT462" s="4"/>
      <c r="AU462" s="4"/>
      <c r="AV462" s="4"/>
      <c r="AW462" s="4"/>
      <c r="AX462" s="4"/>
      <c r="AY462" s="4"/>
      <c r="AZ462" s="4"/>
      <c r="BA462" s="4"/>
      <c r="BB462" s="4"/>
      <c r="BC462" s="4"/>
      <c r="BD462" s="4"/>
      <c r="BE462" s="4"/>
      <c r="BF462" s="4"/>
      <c r="BG462" s="4"/>
      <c r="BH462" s="4"/>
      <c r="BI462" s="4"/>
      <c r="BJ462" s="4"/>
      <c r="BK462" s="4"/>
      <c r="BL462" s="4"/>
      <c r="BM462" s="4"/>
    </row>
    <row r="463" spans="1:65" x14ac:dyDescent="0.15">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c r="AG463" s="4"/>
      <c r="AH463" s="4"/>
      <c r="AI463" s="4"/>
      <c r="AJ463" s="4"/>
      <c r="AK463" s="4"/>
      <c r="AL463" s="4"/>
      <c r="AM463" s="4"/>
      <c r="AN463" s="4"/>
      <c r="AO463" s="4"/>
      <c r="AP463" s="4"/>
      <c r="AQ463" s="4"/>
      <c r="AR463" s="4"/>
      <c r="AS463" s="4"/>
      <c r="AT463" s="4"/>
      <c r="AU463" s="4"/>
      <c r="AV463" s="4"/>
      <c r="AW463" s="4"/>
      <c r="AX463" s="4"/>
      <c r="AY463" s="4"/>
      <c r="AZ463" s="4"/>
      <c r="BA463" s="4"/>
      <c r="BB463" s="4"/>
      <c r="BC463" s="4"/>
      <c r="BD463" s="4"/>
      <c r="BE463" s="4"/>
      <c r="BF463" s="4"/>
      <c r="BG463" s="4"/>
      <c r="BH463" s="4"/>
      <c r="BI463" s="4"/>
      <c r="BJ463" s="4"/>
      <c r="BK463" s="4"/>
      <c r="BL463" s="4"/>
      <c r="BM463" s="4"/>
    </row>
    <row r="464" spans="1:65" x14ac:dyDescent="0.15">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4"/>
      <c r="AI464" s="4"/>
      <c r="AJ464" s="4"/>
      <c r="AK464" s="4"/>
      <c r="AL464" s="4"/>
      <c r="AM464" s="4"/>
      <c r="AN464" s="4"/>
      <c r="AO464" s="4"/>
      <c r="AP464" s="4"/>
      <c r="AQ464" s="4"/>
      <c r="AR464" s="4"/>
      <c r="AS464" s="4"/>
      <c r="AT464" s="4"/>
      <c r="AU464" s="4"/>
      <c r="AV464" s="4"/>
      <c r="AW464" s="4"/>
      <c r="AX464" s="4"/>
      <c r="AY464" s="4"/>
      <c r="AZ464" s="4"/>
      <c r="BA464" s="4"/>
      <c r="BB464" s="4"/>
      <c r="BC464" s="4"/>
      <c r="BD464" s="4"/>
      <c r="BE464" s="4"/>
      <c r="BF464" s="4"/>
      <c r="BG464" s="4"/>
      <c r="BH464" s="4"/>
      <c r="BI464" s="4"/>
      <c r="BJ464" s="4"/>
      <c r="BK464" s="4"/>
      <c r="BL464" s="4"/>
      <c r="BM464" s="4"/>
    </row>
    <row r="465" spans="1:65" x14ac:dyDescent="0.1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c r="AI465" s="4"/>
      <c r="AJ465" s="4"/>
      <c r="AK465" s="4"/>
      <c r="AL465" s="4"/>
      <c r="AM465" s="4"/>
      <c r="AN465" s="4"/>
      <c r="AO465" s="4"/>
      <c r="AP465" s="4"/>
      <c r="AQ465" s="4"/>
      <c r="AR465" s="4"/>
      <c r="AS465" s="4"/>
      <c r="AT465" s="4"/>
      <c r="AU465" s="4"/>
      <c r="AV465" s="4"/>
      <c r="AW465" s="4"/>
      <c r="AX465" s="4"/>
      <c r="AY465" s="4"/>
      <c r="AZ465" s="4"/>
      <c r="BA465" s="4"/>
      <c r="BB465" s="4"/>
      <c r="BC465" s="4"/>
      <c r="BD465" s="4"/>
      <c r="BE465" s="4"/>
      <c r="BF465" s="4"/>
      <c r="BG465" s="4"/>
      <c r="BH465" s="4"/>
      <c r="BI465" s="4"/>
      <c r="BJ465" s="4"/>
      <c r="BK465" s="4"/>
      <c r="BL465" s="4"/>
      <c r="BM465" s="4"/>
    </row>
    <row r="466" spans="1:65" x14ac:dyDescent="0.15">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4"/>
      <c r="AI466" s="4"/>
      <c r="AJ466" s="4"/>
      <c r="AK466" s="4"/>
      <c r="AL466" s="4"/>
      <c r="AM466" s="4"/>
      <c r="AN466" s="4"/>
      <c r="AO466" s="4"/>
      <c r="AP466" s="4"/>
      <c r="AQ466" s="4"/>
      <c r="AR466" s="4"/>
      <c r="AS466" s="4"/>
      <c r="AT466" s="4"/>
      <c r="AU466" s="4"/>
      <c r="AV466" s="4"/>
      <c r="AW466" s="4"/>
      <c r="AX466" s="4"/>
      <c r="AY466" s="4"/>
      <c r="AZ466" s="4"/>
      <c r="BA466" s="4"/>
      <c r="BB466" s="4"/>
      <c r="BC466" s="4"/>
      <c r="BD466" s="4"/>
      <c r="BE466" s="4"/>
      <c r="BF466" s="4"/>
      <c r="BG466" s="4"/>
      <c r="BH466" s="4"/>
      <c r="BI466" s="4"/>
      <c r="BJ466" s="4"/>
      <c r="BK466" s="4"/>
      <c r="BL466" s="4"/>
      <c r="BM466" s="4"/>
    </row>
    <row r="467" spans="1:65" x14ac:dyDescent="0.15">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c r="AI467" s="4"/>
      <c r="AJ467" s="4"/>
      <c r="AK467" s="4"/>
      <c r="AL467" s="4"/>
      <c r="AM467" s="4"/>
      <c r="AN467" s="4"/>
      <c r="AO467" s="4"/>
      <c r="AP467" s="4"/>
      <c r="AQ467" s="4"/>
      <c r="AR467" s="4"/>
      <c r="AS467" s="4"/>
      <c r="AT467" s="4"/>
      <c r="AU467" s="4"/>
      <c r="AV467" s="4"/>
      <c r="AW467" s="4"/>
      <c r="AX467" s="4"/>
      <c r="AY467" s="4"/>
      <c r="AZ467" s="4"/>
      <c r="BA467" s="4"/>
      <c r="BB467" s="4"/>
      <c r="BC467" s="4"/>
      <c r="BD467" s="4"/>
      <c r="BE467" s="4"/>
      <c r="BF467" s="4"/>
      <c r="BG467" s="4"/>
      <c r="BH467" s="4"/>
      <c r="BI467" s="4"/>
      <c r="BJ467" s="4"/>
      <c r="BK467" s="4"/>
      <c r="BL467" s="4"/>
      <c r="BM467" s="4"/>
    </row>
    <row r="468" spans="1:65" x14ac:dyDescent="0.15">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c r="AI468" s="4"/>
      <c r="AJ468" s="4"/>
      <c r="AK468" s="4"/>
      <c r="AL468" s="4"/>
      <c r="AM468" s="4"/>
      <c r="AN468" s="4"/>
      <c r="AO468" s="4"/>
      <c r="AP468" s="4"/>
      <c r="AQ468" s="4"/>
      <c r="AR468" s="4"/>
      <c r="AS468" s="4"/>
      <c r="AT468" s="4"/>
      <c r="AU468" s="4"/>
      <c r="AV468" s="4"/>
      <c r="AW468" s="4"/>
      <c r="AX468" s="4"/>
      <c r="AY468" s="4"/>
      <c r="AZ468" s="4"/>
      <c r="BA468" s="4"/>
      <c r="BB468" s="4"/>
      <c r="BC468" s="4"/>
      <c r="BD468" s="4"/>
      <c r="BE468" s="4"/>
      <c r="BF468" s="4"/>
      <c r="BG468" s="4"/>
      <c r="BH468" s="4"/>
      <c r="BI468" s="4"/>
      <c r="BJ468" s="4"/>
      <c r="BK468" s="4"/>
      <c r="BL468" s="4"/>
      <c r="BM468" s="4"/>
    </row>
    <row r="469" spans="1:65" x14ac:dyDescent="0.15">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c r="AG469" s="4"/>
      <c r="AH469" s="4"/>
      <c r="AI469" s="4"/>
      <c r="AJ469" s="4"/>
      <c r="AK469" s="4"/>
      <c r="AL469" s="4"/>
      <c r="AM469" s="4"/>
      <c r="AN469" s="4"/>
      <c r="AO469" s="4"/>
      <c r="AP469" s="4"/>
      <c r="AQ469" s="4"/>
      <c r="AR469" s="4"/>
      <c r="AS469" s="4"/>
      <c r="AT469" s="4"/>
      <c r="AU469" s="4"/>
      <c r="AV469" s="4"/>
      <c r="AW469" s="4"/>
      <c r="AX469" s="4"/>
      <c r="AY469" s="4"/>
      <c r="AZ469" s="4"/>
      <c r="BA469" s="4"/>
      <c r="BB469" s="4"/>
      <c r="BC469" s="4"/>
      <c r="BD469" s="4"/>
      <c r="BE469" s="4"/>
      <c r="BF469" s="4"/>
      <c r="BG469" s="4"/>
      <c r="BH469" s="4"/>
      <c r="BI469" s="4"/>
      <c r="BJ469" s="4"/>
      <c r="BK469" s="4"/>
      <c r="BL469" s="4"/>
      <c r="BM469" s="4"/>
    </row>
    <row r="470" spans="1:65" x14ac:dyDescent="0.15">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c r="AG470" s="4"/>
      <c r="AH470" s="4"/>
      <c r="AI470" s="4"/>
      <c r="AJ470" s="4"/>
      <c r="AK470" s="4"/>
      <c r="AL470" s="4"/>
      <c r="AM470" s="4"/>
      <c r="AN470" s="4"/>
      <c r="AO470" s="4"/>
      <c r="AP470" s="4"/>
      <c r="AQ470" s="4"/>
      <c r="AR470" s="4"/>
      <c r="AS470" s="4"/>
      <c r="AT470" s="4"/>
      <c r="AU470" s="4"/>
      <c r="AV470" s="4"/>
      <c r="AW470" s="4"/>
      <c r="AX470" s="4"/>
      <c r="AY470" s="4"/>
      <c r="AZ470" s="4"/>
      <c r="BA470" s="4"/>
      <c r="BB470" s="4"/>
      <c r="BC470" s="4"/>
      <c r="BD470" s="4"/>
      <c r="BE470" s="4"/>
      <c r="BF470" s="4"/>
      <c r="BG470" s="4"/>
      <c r="BH470" s="4"/>
      <c r="BI470" s="4"/>
      <c r="BJ470" s="4"/>
      <c r="BK470" s="4"/>
      <c r="BL470" s="4"/>
      <c r="BM470" s="4"/>
    </row>
    <row r="471" spans="1:65" x14ac:dyDescent="0.15">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c r="AG471" s="4"/>
      <c r="AH471" s="4"/>
      <c r="AI471" s="4"/>
      <c r="AJ471" s="4"/>
      <c r="AK471" s="4"/>
      <c r="AL471" s="4"/>
      <c r="AM471" s="4"/>
      <c r="AN471" s="4"/>
      <c r="AO471" s="4"/>
      <c r="AP471" s="4"/>
      <c r="AQ471" s="4"/>
      <c r="AR471" s="4"/>
      <c r="AS471" s="4"/>
      <c r="AT471" s="4"/>
      <c r="AU471" s="4"/>
      <c r="AV471" s="4"/>
      <c r="AW471" s="4"/>
      <c r="AX471" s="4"/>
      <c r="AY471" s="4"/>
      <c r="AZ471" s="4"/>
      <c r="BA471" s="4"/>
      <c r="BB471" s="4"/>
      <c r="BC471" s="4"/>
      <c r="BD471" s="4"/>
      <c r="BE471" s="4"/>
      <c r="BF471" s="4"/>
      <c r="BG471" s="4"/>
      <c r="BH471" s="4"/>
      <c r="BI471" s="4"/>
      <c r="BJ471" s="4"/>
      <c r="BK471" s="4"/>
      <c r="BL471" s="4"/>
      <c r="BM471" s="4"/>
    </row>
    <row r="472" spans="1:65" x14ac:dyDescent="0.15">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c r="AG472" s="4"/>
      <c r="AH472" s="4"/>
      <c r="AI472" s="4"/>
      <c r="AJ472" s="4"/>
      <c r="AK472" s="4"/>
      <c r="AL472" s="4"/>
      <c r="AM472" s="4"/>
      <c r="AN472" s="4"/>
      <c r="AO472" s="4"/>
      <c r="AP472" s="4"/>
      <c r="AQ472" s="4"/>
      <c r="AR472" s="4"/>
      <c r="AS472" s="4"/>
      <c r="AT472" s="4"/>
      <c r="AU472" s="4"/>
      <c r="AV472" s="4"/>
      <c r="AW472" s="4"/>
      <c r="AX472" s="4"/>
      <c r="AY472" s="4"/>
      <c r="AZ472" s="4"/>
      <c r="BA472" s="4"/>
      <c r="BB472" s="4"/>
      <c r="BC472" s="4"/>
      <c r="BD472" s="4"/>
      <c r="BE472" s="4"/>
      <c r="BF472" s="4"/>
      <c r="BG472" s="4"/>
      <c r="BH472" s="4"/>
      <c r="BI472" s="4"/>
      <c r="BJ472" s="4"/>
      <c r="BK472" s="4"/>
      <c r="BL472" s="4"/>
      <c r="BM472" s="4"/>
    </row>
    <row r="473" spans="1:65" x14ac:dyDescent="0.15">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4"/>
      <c r="AI473" s="4"/>
      <c r="AJ473" s="4"/>
      <c r="AK473" s="4"/>
      <c r="AL473" s="4"/>
      <c r="AM473" s="4"/>
      <c r="AN473" s="4"/>
      <c r="AO473" s="4"/>
      <c r="AP473" s="4"/>
      <c r="AQ473" s="4"/>
      <c r="AR473" s="4"/>
      <c r="AS473" s="4"/>
      <c r="AT473" s="4"/>
      <c r="AU473" s="4"/>
      <c r="AV473" s="4"/>
      <c r="AW473" s="4"/>
      <c r="AX473" s="4"/>
      <c r="AY473" s="4"/>
      <c r="AZ473" s="4"/>
      <c r="BA473" s="4"/>
      <c r="BB473" s="4"/>
      <c r="BC473" s="4"/>
      <c r="BD473" s="4"/>
      <c r="BE473" s="4"/>
      <c r="BF473" s="4"/>
      <c r="BG473" s="4"/>
      <c r="BH473" s="4"/>
      <c r="BI473" s="4"/>
      <c r="BJ473" s="4"/>
      <c r="BK473" s="4"/>
      <c r="BL473" s="4"/>
      <c r="BM473" s="4"/>
    </row>
    <row r="474" spans="1:65" x14ac:dyDescent="0.15">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c r="AG474" s="4"/>
      <c r="AH474" s="4"/>
      <c r="AI474" s="4"/>
      <c r="AJ474" s="4"/>
      <c r="AK474" s="4"/>
      <c r="AL474" s="4"/>
      <c r="AM474" s="4"/>
      <c r="AN474" s="4"/>
      <c r="AO474" s="4"/>
      <c r="AP474" s="4"/>
      <c r="AQ474" s="4"/>
      <c r="AR474" s="4"/>
      <c r="AS474" s="4"/>
      <c r="AT474" s="4"/>
      <c r="AU474" s="4"/>
      <c r="AV474" s="4"/>
      <c r="AW474" s="4"/>
      <c r="AX474" s="4"/>
      <c r="AY474" s="4"/>
      <c r="AZ474" s="4"/>
      <c r="BA474" s="4"/>
      <c r="BB474" s="4"/>
      <c r="BC474" s="4"/>
      <c r="BD474" s="4"/>
      <c r="BE474" s="4"/>
      <c r="BF474" s="4"/>
      <c r="BG474" s="4"/>
      <c r="BH474" s="4"/>
      <c r="BI474" s="4"/>
      <c r="BJ474" s="4"/>
      <c r="BK474" s="4"/>
      <c r="BL474" s="4"/>
      <c r="BM474" s="4"/>
    </row>
    <row r="475" spans="1:65" x14ac:dyDescent="0.1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c r="AG475" s="4"/>
      <c r="AH475" s="4"/>
      <c r="AI475" s="4"/>
      <c r="AJ475" s="4"/>
      <c r="AK475" s="4"/>
      <c r="AL475" s="4"/>
      <c r="AM475" s="4"/>
      <c r="AN475" s="4"/>
      <c r="AO475" s="4"/>
      <c r="AP475" s="4"/>
      <c r="AQ475" s="4"/>
      <c r="AR475" s="4"/>
      <c r="AS475" s="4"/>
      <c r="AT475" s="4"/>
      <c r="AU475" s="4"/>
      <c r="AV475" s="4"/>
      <c r="AW475" s="4"/>
      <c r="AX475" s="4"/>
      <c r="AY475" s="4"/>
      <c r="AZ475" s="4"/>
      <c r="BA475" s="4"/>
      <c r="BB475" s="4"/>
      <c r="BC475" s="4"/>
      <c r="BD475" s="4"/>
      <c r="BE475" s="4"/>
      <c r="BF475" s="4"/>
      <c r="BG475" s="4"/>
      <c r="BH475" s="4"/>
      <c r="BI475" s="4"/>
      <c r="BJ475" s="4"/>
      <c r="BK475" s="4"/>
      <c r="BL475" s="4"/>
      <c r="BM475" s="4"/>
    </row>
    <row r="476" spans="1:65" x14ac:dyDescent="0.15">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4"/>
      <c r="AI476" s="4"/>
      <c r="AJ476" s="4"/>
      <c r="AK476" s="4"/>
      <c r="AL476" s="4"/>
      <c r="AM476" s="4"/>
      <c r="AN476" s="4"/>
      <c r="AO476" s="4"/>
      <c r="AP476" s="4"/>
      <c r="AQ476" s="4"/>
      <c r="AR476" s="4"/>
      <c r="AS476" s="4"/>
      <c r="AT476" s="4"/>
      <c r="AU476" s="4"/>
      <c r="AV476" s="4"/>
      <c r="AW476" s="4"/>
      <c r="AX476" s="4"/>
      <c r="AY476" s="4"/>
      <c r="AZ476" s="4"/>
      <c r="BA476" s="4"/>
      <c r="BB476" s="4"/>
      <c r="BC476" s="4"/>
      <c r="BD476" s="4"/>
      <c r="BE476" s="4"/>
      <c r="BF476" s="4"/>
      <c r="BG476" s="4"/>
      <c r="BH476" s="4"/>
      <c r="BI476" s="4"/>
      <c r="BJ476" s="4"/>
      <c r="BK476" s="4"/>
      <c r="BL476" s="4"/>
      <c r="BM476" s="4"/>
    </row>
    <row r="477" spans="1:65" x14ac:dyDescent="0.15">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c r="AI477" s="4"/>
      <c r="AJ477" s="4"/>
      <c r="AK477" s="4"/>
      <c r="AL477" s="4"/>
      <c r="AM477" s="4"/>
      <c r="AN477" s="4"/>
      <c r="AO477" s="4"/>
      <c r="AP477" s="4"/>
      <c r="AQ477" s="4"/>
      <c r="AR477" s="4"/>
      <c r="AS477" s="4"/>
      <c r="AT477" s="4"/>
      <c r="AU477" s="4"/>
      <c r="AV477" s="4"/>
      <c r="AW477" s="4"/>
      <c r="AX477" s="4"/>
      <c r="AY477" s="4"/>
      <c r="AZ477" s="4"/>
      <c r="BA477" s="4"/>
      <c r="BB477" s="4"/>
      <c r="BC477" s="4"/>
      <c r="BD477" s="4"/>
      <c r="BE477" s="4"/>
      <c r="BF477" s="4"/>
      <c r="BG477" s="4"/>
      <c r="BH477" s="4"/>
      <c r="BI477" s="4"/>
      <c r="BJ477" s="4"/>
      <c r="BK477" s="4"/>
      <c r="BL477" s="4"/>
      <c r="BM477" s="4"/>
    </row>
    <row r="478" spans="1:65" x14ac:dyDescent="0.15">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4"/>
      <c r="AI478" s="4"/>
      <c r="AJ478" s="4"/>
      <c r="AK478" s="4"/>
      <c r="AL478" s="4"/>
      <c r="AM478" s="4"/>
      <c r="AN478" s="4"/>
      <c r="AO478" s="4"/>
      <c r="AP478" s="4"/>
      <c r="AQ478" s="4"/>
      <c r="AR478" s="4"/>
      <c r="AS478" s="4"/>
      <c r="AT478" s="4"/>
      <c r="AU478" s="4"/>
      <c r="AV478" s="4"/>
      <c r="AW478" s="4"/>
      <c r="AX478" s="4"/>
      <c r="AY478" s="4"/>
      <c r="AZ478" s="4"/>
      <c r="BA478" s="4"/>
      <c r="BB478" s="4"/>
      <c r="BC478" s="4"/>
      <c r="BD478" s="4"/>
      <c r="BE478" s="4"/>
      <c r="BF478" s="4"/>
      <c r="BG478" s="4"/>
      <c r="BH478" s="4"/>
      <c r="BI478" s="4"/>
      <c r="BJ478" s="4"/>
      <c r="BK478" s="4"/>
      <c r="BL478" s="4"/>
      <c r="BM478" s="4"/>
    </row>
    <row r="479" spans="1:65" x14ac:dyDescent="0.15">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c r="AG479" s="4"/>
      <c r="AH479" s="4"/>
      <c r="AI479" s="4"/>
      <c r="AJ479" s="4"/>
      <c r="AK479" s="4"/>
      <c r="AL479" s="4"/>
      <c r="AM479" s="4"/>
      <c r="AN479" s="4"/>
      <c r="AO479" s="4"/>
      <c r="AP479" s="4"/>
      <c r="AQ479" s="4"/>
      <c r="AR479" s="4"/>
      <c r="AS479" s="4"/>
      <c r="AT479" s="4"/>
      <c r="AU479" s="4"/>
      <c r="AV479" s="4"/>
      <c r="AW479" s="4"/>
      <c r="AX479" s="4"/>
      <c r="AY479" s="4"/>
      <c r="AZ479" s="4"/>
      <c r="BA479" s="4"/>
      <c r="BB479" s="4"/>
      <c r="BC479" s="4"/>
      <c r="BD479" s="4"/>
      <c r="BE479" s="4"/>
      <c r="BF479" s="4"/>
      <c r="BG479" s="4"/>
      <c r="BH479" s="4"/>
      <c r="BI479" s="4"/>
      <c r="BJ479" s="4"/>
      <c r="BK479" s="4"/>
      <c r="BL479" s="4"/>
      <c r="BM479" s="4"/>
    </row>
    <row r="480" spans="1:65" x14ac:dyDescent="0.15">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4"/>
      <c r="AI480" s="4"/>
      <c r="AJ480" s="4"/>
      <c r="AK480" s="4"/>
      <c r="AL480" s="4"/>
      <c r="AM480" s="4"/>
      <c r="AN480" s="4"/>
      <c r="AO480" s="4"/>
      <c r="AP480" s="4"/>
      <c r="AQ480" s="4"/>
      <c r="AR480" s="4"/>
      <c r="AS480" s="4"/>
      <c r="AT480" s="4"/>
      <c r="AU480" s="4"/>
      <c r="AV480" s="4"/>
      <c r="AW480" s="4"/>
      <c r="AX480" s="4"/>
      <c r="AY480" s="4"/>
      <c r="AZ480" s="4"/>
      <c r="BA480" s="4"/>
      <c r="BB480" s="4"/>
      <c r="BC480" s="4"/>
      <c r="BD480" s="4"/>
      <c r="BE480" s="4"/>
      <c r="BF480" s="4"/>
      <c r="BG480" s="4"/>
      <c r="BH480" s="4"/>
      <c r="BI480" s="4"/>
      <c r="BJ480" s="4"/>
      <c r="BK480" s="4"/>
      <c r="BL480" s="4"/>
      <c r="BM480" s="4"/>
    </row>
    <row r="481" spans="1:65" x14ac:dyDescent="0.15">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4"/>
      <c r="AI481" s="4"/>
      <c r="AJ481" s="4"/>
      <c r="AK481" s="4"/>
      <c r="AL481" s="4"/>
      <c r="AM481" s="4"/>
      <c r="AN481" s="4"/>
      <c r="AO481" s="4"/>
      <c r="AP481" s="4"/>
      <c r="AQ481" s="4"/>
      <c r="AR481" s="4"/>
      <c r="AS481" s="4"/>
      <c r="AT481" s="4"/>
      <c r="AU481" s="4"/>
      <c r="AV481" s="4"/>
      <c r="AW481" s="4"/>
      <c r="AX481" s="4"/>
      <c r="AY481" s="4"/>
      <c r="AZ481" s="4"/>
      <c r="BA481" s="4"/>
      <c r="BB481" s="4"/>
      <c r="BC481" s="4"/>
      <c r="BD481" s="4"/>
      <c r="BE481" s="4"/>
      <c r="BF481" s="4"/>
      <c r="BG481" s="4"/>
      <c r="BH481" s="4"/>
      <c r="BI481" s="4"/>
      <c r="BJ481" s="4"/>
      <c r="BK481" s="4"/>
      <c r="BL481" s="4"/>
      <c r="BM481" s="4"/>
    </row>
    <row r="482" spans="1:65" x14ac:dyDescent="0.15">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c r="AG482" s="4"/>
      <c r="AH482" s="4"/>
      <c r="AI482" s="4"/>
      <c r="AJ482" s="4"/>
      <c r="AK482" s="4"/>
      <c r="AL482" s="4"/>
      <c r="AM482" s="4"/>
      <c r="AN482" s="4"/>
      <c r="AO482" s="4"/>
      <c r="AP482" s="4"/>
      <c r="AQ482" s="4"/>
      <c r="AR482" s="4"/>
      <c r="AS482" s="4"/>
      <c r="AT482" s="4"/>
      <c r="AU482" s="4"/>
      <c r="AV482" s="4"/>
      <c r="AW482" s="4"/>
      <c r="AX482" s="4"/>
      <c r="AY482" s="4"/>
      <c r="AZ482" s="4"/>
      <c r="BA482" s="4"/>
      <c r="BB482" s="4"/>
      <c r="BC482" s="4"/>
      <c r="BD482" s="4"/>
      <c r="BE482" s="4"/>
      <c r="BF482" s="4"/>
      <c r="BG482" s="4"/>
      <c r="BH482" s="4"/>
      <c r="BI482" s="4"/>
      <c r="BJ482" s="4"/>
      <c r="BK482" s="4"/>
      <c r="BL482" s="4"/>
      <c r="BM482" s="4"/>
    </row>
    <row r="483" spans="1:65" x14ac:dyDescent="0.15">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c r="AG483" s="4"/>
      <c r="AH483" s="4"/>
      <c r="AI483" s="4"/>
      <c r="AJ483" s="4"/>
      <c r="AK483" s="4"/>
      <c r="AL483" s="4"/>
      <c r="AM483" s="4"/>
      <c r="AN483" s="4"/>
      <c r="AO483" s="4"/>
      <c r="AP483" s="4"/>
      <c r="AQ483" s="4"/>
      <c r="AR483" s="4"/>
      <c r="AS483" s="4"/>
      <c r="AT483" s="4"/>
      <c r="AU483" s="4"/>
      <c r="AV483" s="4"/>
      <c r="AW483" s="4"/>
      <c r="AX483" s="4"/>
      <c r="AY483" s="4"/>
      <c r="AZ483" s="4"/>
      <c r="BA483" s="4"/>
      <c r="BB483" s="4"/>
      <c r="BC483" s="4"/>
      <c r="BD483" s="4"/>
      <c r="BE483" s="4"/>
      <c r="BF483" s="4"/>
      <c r="BG483" s="4"/>
      <c r="BH483" s="4"/>
      <c r="BI483" s="4"/>
      <c r="BJ483" s="4"/>
      <c r="BK483" s="4"/>
      <c r="BL483" s="4"/>
      <c r="BM483" s="4"/>
    </row>
    <row r="484" spans="1:65" x14ac:dyDescent="0.15">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c r="AG484" s="4"/>
      <c r="AH484" s="4"/>
      <c r="AI484" s="4"/>
      <c r="AJ484" s="4"/>
      <c r="AK484" s="4"/>
      <c r="AL484" s="4"/>
      <c r="AM484" s="4"/>
      <c r="AN484" s="4"/>
      <c r="AO484" s="4"/>
      <c r="AP484" s="4"/>
      <c r="AQ484" s="4"/>
      <c r="AR484" s="4"/>
      <c r="AS484" s="4"/>
      <c r="AT484" s="4"/>
      <c r="AU484" s="4"/>
      <c r="AV484" s="4"/>
      <c r="AW484" s="4"/>
      <c r="AX484" s="4"/>
      <c r="AY484" s="4"/>
      <c r="AZ484" s="4"/>
      <c r="BA484" s="4"/>
      <c r="BB484" s="4"/>
      <c r="BC484" s="4"/>
      <c r="BD484" s="4"/>
      <c r="BE484" s="4"/>
      <c r="BF484" s="4"/>
      <c r="BG484" s="4"/>
      <c r="BH484" s="4"/>
      <c r="BI484" s="4"/>
      <c r="BJ484" s="4"/>
      <c r="BK484" s="4"/>
      <c r="BL484" s="4"/>
      <c r="BM484" s="4"/>
    </row>
    <row r="485" spans="1:65" x14ac:dyDescent="0.1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c r="AG485" s="4"/>
      <c r="AH485" s="4"/>
      <c r="AI485" s="4"/>
      <c r="AJ485" s="4"/>
      <c r="AK485" s="4"/>
      <c r="AL485" s="4"/>
      <c r="AM485" s="4"/>
      <c r="AN485" s="4"/>
      <c r="AO485" s="4"/>
      <c r="AP485" s="4"/>
      <c r="AQ485" s="4"/>
      <c r="AR485" s="4"/>
      <c r="AS485" s="4"/>
      <c r="AT485" s="4"/>
      <c r="AU485" s="4"/>
      <c r="AV485" s="4"/>
      <c r="AW485" s="4"/>
      <c r="AX485" s="4"/>
      <c r="AY485" s="4"/>
      <c r="AZ485" s="4"/>
      <c r="BA485" s="4"/>
      <c r="BB485" s="4"/>
      <c r="BC485" s="4"/>
      <c r="BD485" s="4"/>
      <c r="BE485" s="4"/>
      <c r="BF485" s="4"/>
      <c r="BG485" s="4"/>
      <c r="BH485" s="4"/>
      <c r="BI485" s="4"/>
      <c r="BJ485" s="4"/>
      <c r="BK485" s="4"/>
      <c r="BL485" s="4"/>
      <c r="BM485" s="4"/>
    </row>
    <row r="486" spans="1:65" x14ac:dyDescent="0.15">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4"/>
      <c r="AI486" s="4"/>
      <c r="AJ486" s="4"/>
      <c r="AK486" s="4"/>
      <c r="AL486" s="4"/>
      <c r="AM486" s="4"/>
      <c r="AN486" s="4"/>
      <c r="AO486" s="4"/>
      <c r="AP486" s="4"/>
      <c r="AQ486" s="4"/>
      <c r="AR486" s="4"/>
      <c r="AS486" s="4"/>
      <c r="AT486" s="4"/>
      <c r="AU486" s="4"/>
      <c r="AV486" s="4"/>
      <c r="AW486" s="4"/>
      <c r="AX486" s="4"/>
      <c r="AY486" s="4"/>
      <c r="AZ486" s="4"/>
      <c r="BA486" s="4"/>
      <c r="BB486" s="4"/>
      <c r="BC486" s="4"/>
      <c r="BD486" s="4"/>
      <c r="BE486" s="4"/>
      <c r="BF486" s="4"/>
      <c r="BG486" s="4"/>
      <c r="BH486" s="4"/>
      <c r="BI486" s="4"/>
      <c r="BJ486" s="4"/>
      <c r="BK486" s="4"/>
      <c r="BL486" s="4"/>
      <c r="BM486" s="4"/>
    </row>
    <row r="487" spans="1:65" x14ac:dyDescent="0.15">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c r="AG487" s="4"/>
      <c r="AH487" s="4"/>
      <c r="AI487" s="4"/>
      <c r="AJ487" s="4"/>
      <c r="AK487" s="4"/>
      <c r="AL487" s="4"/>
      <c r="AM487" s="4"/>
      <c r="AN487" s="4"/>
      <c r="AO487" s="4"/>
      <c r="AP487" s="4"/>
      <c r="AQ487" s="4"/>
      <c r="AR487" s="4"/>
      <c r="AS487" s="4"/>
      <c r="AT487" s="4"/>
      <c r="AU487" s="4"/>
      <c r="AV487" s="4"/>
      <c r="AW487" s="4"/>
      <c r="AX487" s="4"/>
      <c r="AY487" s="4"/>
      <c r="AZ487" s="4"/>
      <c r="BA487" s="4"/>
      <c r="BB487" s="4"/>
      <c r="BC487" s="4"/>
      <c r="BD487" s="4"/>
      <c r="BE487" s="4"/>
      <c r="BF487" s="4"/>
      <c r="BG487" s="4"/>
      <c r="BH487" s="4"/>
      <c r="BI487" s="4"/>
      <c r="BJ487" s="4"/>
      <c r="BK487" s="4"/>
      <c r="BL487" s="4"/>
      <c r="BM487" s="4"/>
    </row>
    <row r="488" spans="1:65" x14ac:dyDescent="0.15">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c r="AG488" s="4"/>
      <c r="AH488" s="4"/>
      <c r="AI488" s="4"/>
      <c r="AJ488" s="4"/>
      <c r="AK488" s="4"/>
      <c r="AL488" s="4"/>
      <c r="AM488" s="4"/>
      <c r="AN488" s="4"/>
      <c r="AO488" s="4"/>
      <c r="AP488" s="4"/>
      <c r="AQ488" s="4"/>
      <c r="AR488" s="4"/>
      <c r="AS488" s="4"/>
      <c r="AT488" s="4"/>
      <c r="AU488" s="4"/>
      <c r="AV488" s="4"/>
      <c r="AW488" s="4"/>
      <c r="AX488" s="4"/>
      <c r="AY488" s="4"/>
      <c r="AZ488" s="4"/>
      <c r="BA488" s="4"/>
      <c r="BB488" s="4"/>
      <c r="BC488" s="4"/>
      <c r="BD488" s="4"/>
      <c r="BE488" s="4"/>
      <c r="BF488" s="4"/>
      <c r="BG488" s="4"/>
      <c r="BH488" s="4"/>
      <c r="BI488" s="4"/>
      <c r="BJ488" s="4"/>
      <c r="BK488" s="4"/>
      <c r="BL488" s="4"/>
      <c r="BM488" s="4"/>
    </row>
    <row r="489" spans="1:65" x14ac:dyDescent="0.15">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4"/>
      <c r="AI489" s="4"/>
      <c r="AJ489" s="4"/>
      <c r="AK489" s="4"/>
      <c r="AL489" s="4"/>
      <c r="AM489" s="4"/>
      <c r="AN489" s="4"/>
      <c r="AO489" s="4"/>
      <c r="AP489" s="4"/>
      <c r="AQ489" s="4"/>
      <c r="AR489" s="4"/>
      <c r="AS489" s="4"/>
      <c r="AT489" s="4"/>
      <c r="AU489" s="4"/>
      <c r="AV489" s="4"/>
      <c r="AW489" s="4"/>
      <c r="AX489" s="4"/>
      <c r="AY489" s="4"/>
      <c r="AZ489" s="4"/>
      <c r="BA489" s="4"/>
      <c r="BB489" s="4"/>
      <c r="BC489" s="4"/>
      <c r="BD489" s="4"/>
      <c r="BE489" s="4"/>
      <c r="BF489" s="4"/>
      <c r="BG489" s="4"/>
      <c r="BH489" s="4"/>
      <c r="BI489" s="4"/>
      <c r="BJ489" s="4"/>
      <c r="BK489" s="4"/>
      <c r="BL489" s="4"/>
      <c r="BM489" s="4"/>
    </row>
    <row r="490" spans="1:65" x14ac:dyDescent="0.15">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c r="AG490" s="4"/>
      <c r="AH490" s="4"/>
      <c r="AI490" s="4"/>
      <c r="AJ490" s="4"/>
      <c r="AK490" s="4"/>
      <c r="AL490" s="4"/>
      <c r="AM490" s="4"/>
      <c r="AN490" s="4"/>
      <c r="AO490" s="4"/>
      <c r="AP490" s="4"/>
      <c r="AQ490" s="4"/>
      <c r="AR490" s="4"/>
      <c r="AS490" s="4"/>
      <c r="AT490" s="4"/>
      <c r="AU490" s="4"/>
      <c r="AV490" s="4"/>
      <c r="AW490" s="4"/>
      <c r="AX490" s="4"/>
      <c r="AY490" s="4"/>
      <c r="AZ490" s="4"/>
      <c r="BA490" s="4"/>
      <c r="BB490" s="4"/>
      <c r="BC490" s="4"/>
      <c r="BD490" s="4"/>
      <c r="BE490" s="4"/>
      <c r="BF490" s="4"/>
      <c r="BG490" s="4"/>
      <c r="BH490" s="4"/>
      <c r="BI490" s="4"/>
      <c r="BJ490" s="4"/>
      <c r="BK490" s="4"/>
      <c r="BL490" s="4"/>
      <c r="BM490" s="4"/>
    </row>
    <row r="491" spans="1:65" x14ac:dyDescent="0.15">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c r="AG491" s="4"/>
      <c r="AH491" s="4"/>
      <c r="AI491" s="4"/>
      <c r="AJ491" s="4"/>
      <c r="AK491" s="4"/>
      <c r="AL491" s="4"/>
      <c r="AM491" s="4"/>
      <c r="AN491" s="4"/>
      <c r="AO491" s="4"/>
      <c r="AP491" s="4"/>
      <c r="AQ491" s="4"/>
      <c r="AR491" s="4"/>
      <c r="AS491" s="4"/>
      <c r="AT491" s="4"/>
      <c r="AU491" s="4"/>
      <c r="AV491" s="4"/>
      <c r="AW491" s="4"/>
      <c r="AX491" s="4"/>
      <c r="AY491" s="4"/>
      <c r="AZ491" s="4"/>
      <c r="BA491" s="4"/>
      <c r="BB491" s="4"/>
      <c r="BC491" s="4"/>
      <c r="BD491" s="4"/>
      <c r="BE491" s="4"/>
      <c r="BF491" s="4"/>
      <c r="BG491" s="4"/>
      <c r="BH491" s="4"/>
      <c r="BI491" s="4"/>
      <c r="BJ491" s="4"/>
      <c r="BK491" s="4"/>
      <c r="BL491" s="4"/>
      <c r="BM491" s="4"/>
    </row>
    <row r="492" spans="1:65" x14ac:dyDescent="0.15">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c r="AG492" s="4"/>
      <c r="AH492" s="4"/>
      <c r="AI492" s="4"/>
      <c r="AJ492" s="4"/>
      <c r="AK492" s="4"/>
      <c r="AL492" s="4"/>
      <c r="AM492" s="4"/>
      <c r="AN492" s="4"/>
      <c r="AO492" s="4"/>
      <c r="AP492" s="4"/>
      <c r="AQ492" s="4"/>
      <c r="AR492" s="4"/>
      <c r="AS492" s="4"/>
      <c r="AT492" s="4"/>
      <c r="AU492" s="4"/>
      <c r="AV492" s="4"/>
      <c r="AW492" s="4"/>
      <c r="AX492" s="4"/>
      <c r="AY492" s="4"/>
      <c r="AZ492" s="4"/>
      <c r="BA492" s="4"/>
      <c r="BB492" s="4"/>
      <c r="BC492" s="4"/>
      <c r="BD492" s="4"/>
      <c r="BE492" s="4"/>
      <c r="BF492" s="4"/>
      <c r="BG492" s="4"/>
      <c r="BH492" s="4"/>
      <c r="BI492" s="4"/>
      <c r="BJ492" s="4"/>
      <c r="BK492" s="4"/>
      <c r="BL492" s="4"/>
      <c r="BM492" s="4"/>
    </row>
    <row r="493" spans="1:65" x14ac:dyDescent="0.15">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4"/>
      <c r="AI493" s="4"/>
      <c r="AJ493" s="4"/>
      <c r="AK493" s="4"/>
      <c r="AL493" s="4"/>
      <c r="AM493" s="4"/>
      <c r="AN493" s="4"/>
      <c r="AO493" s="4"/>
      <c r="AP493" s="4"/>
      <c r="AQ493" s="4"/>
      <c r="AR493" s="4"/>
      <c r="AS493" s="4"/>
      <c r="AT493" s="4"/>
      <c r="AU493" s="4"/>
      <c r="AV493" s="4"/>
      <c r="AW493" s="4"/>
      <c r="AX493" s="4"/>
      <c r="AY493" s="4"/>
      <c r="AZ493" s="4"/>
      <c r="BA493" s="4"/>
      <c r="BB493" s="4"/>
      <c r="BC493" s="4"/>
      <c r="BD493" s="4"/>
      <c r="BE493" s="4"/>
      <c r="BF493" s="4"/>
      <c r="BG493" s="4"/>
      <c r="BH493" s="4"/>
      <c r="BI493" s="4"/>
      <c r="BJ493" s="4"/>
      <c r="BK493" s="4"/>
      <c r="BL493" s="4"/>
      <c r="BM493" s="4"/>
    </row>
    <row r="494" spans="1:65" x14ac:dyDescent="0.15">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4"/>
      <c r="AI494" s="4"/>
      <c r="AJ494" s="4"/>
      <c r="AK494" s="4"/>
      <c r="AL494" s="4"/>
      <c r="AM494" s="4"/>
      <c r="AN494" s="4"/>
      <c r="AO494" s="4"/>
      <c r="AP494" s="4"/>
      <c r="AQ494" s="4"/>
      <c r="AR494" s="4"/>
      <c r="AS494" s="4"/>
      <c r="AT494" s="4"/>
      <c r="AU494" s="4"/>
      <c r="AV494" s="4"/>
      <c r="AW494" s="4"/>
      <c r="AX494" s="4"/>
      <c r="AY494" s="4"/>
      <c r="AZ494" s="4"/>
      <c r="BA494" s="4"/>
      <c r="BB494" s="4"/>
      <c r="BC494" s="4"/>
      <c r="BD494" s="4"/>
      <c r="BE494" s="4"/>
      <c r="BF494" s="4"/>
      <c r="BG494" s="4"/>
      <c r="BH494" s="4"/>
      <c r="BI494" s="4"/>
      <c r="BJ494" s="4"/>
      <c r="BK494" s="4"/>
      <c r="BL494" s="4"/>
      <c r="BM494" s="4"/>
    </row>
    <row r="495" spans="1:65" x14ac:dyDescent="0.1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4"/>
      <c r="AI495" s="4"/>
      <c r="AJ495" s="4"/>
      <c r="AK495" s="4"/>
      <c r="AL495" s="4"/>
      <c r="AM495" s="4"/>
      <c r="AN495" s="4"/>
      <c r="AO495" s="4"/>
      <c r="AP495" s="4"/>
      <c r="AQ495" s="4"/>
      <c r="AR495" s="4"/>
      <c r="AS495" s="4"/>
      <c r="AT495" s="4"/>
      <c r="AU495" s="4"/>
      <c r="AV495" s="4"/>
      <c r="AW495" s="4"/>
      <c r="AX495" s="4"/>
      <c r="AY495" s="4"/>
      <c r="AZ495" s="4"/>
      <c r="BA495" s="4"/>
      <c r="BB495" s="4"/>
      <c r="BC495" s="4"/>
      <c r="BD495" s="4"/>
      <c r="BE495" s="4"/>
      <c r="BF495" s="4"/>
      <c r="BG495" s="4"/>
      <c r="BH495" s="4"/>
      <c r="BI495" s="4"/>
      <c r="BJ495" s="4"/>
      <c r="BK495" s="4"/>
      <c r="BL495" s="4"/>
      <c r="BM495" s="4"/>
    </row>
    <row r="496" spans="1:65" x14ac:dyDescent="0.15">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4"/>
      <c r="AI496" s="4"/>
      <c r="AJ496" s="4"/>
      <c r="AK496" s="4"/>
      <c r="AL496" s="4"/>
      <c r="AM496" s="4"/>
      <c r="AN496" s="4"/>
      <c r="AO496" s="4"/>
      <c r="AP496" s="4"/>
      <c r="AQ496" s="4"/>
      <c r="AR496" s="4"/>
      <c r="AS496" s="4"/>
      <c r="AT496" s="4"/>
      <c r="AU496" s="4"/>
      <c r="AV496" s="4"/>
      <c r="AW496" s="4"/>
      <c r="AX496" s="4"/>
      <c r="AY496" s="4"/>
      <c r="AZ496" s="4"/>
      <c r="BA496" s="4"/>
      <c r="BB496" s="4"/>
      <c r="BC496" s="4"/>
      <c r="BD496" s="4"/>
      <c r="BE496" s="4"/>
      <c r="BF496" s="4"/>
      <c r="BG496" s="4"/>
      <c r="BH496" s="4"/>
      <c r="BI496" s="4"/>
      <c r="BJ496" s="4"/>
      <c r="BK496" s="4"/>
      <c r="BL496" s="4"/>
      <c r="BM496" s="4"/>
    </row>
    <row r="497" spans="1:65" x14ac:dyDescent="0.15">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c r="AG497" s="4"/>
      <c r="AH497" s="4"/>
      <c r="AI497" s="4"/>
      <c r="AJ497" s="4"/>
      <c r="AK497" s="4"/>
      <c r="AL497" s="4"/>
      <c r="AM497" s="4"/>
      <c r="AN497" s="4"/>
      <c r="AO497" s="4"/>
      <c r="AP497" s="4"/>
      <c r="AQ497" s="4"/>
      <c r="AR497" s="4"/>
      <c r="AS497" s="4"/>
      <c r="AT497" s="4"/>
      <c r="AU497" s="4"/>
      <c r="AV497" s="4"/>
      <c r="AW497" s="4"/>
      <c r="AX497" s="4"/>
      <c r="AY497" s="4"/>
      <c r="AZ497" s="4"/>
      <c r="BA497" s="4"/>
      <c r="BB497" s="4"/>
      <c r="BC497" s="4"/>
      <c r="BD497" s="4"/>
      <c r="BE497" s="4"/>
      <c r="BF497" s="4"/>
      <c r="BG497" s="4"/>
      <c r="BH497" s="4"/>
      <c r="BI497" s="4"/>
      <c r="BJ497" s="4"/>
      <c r="BK497" s="4"/>
      <c r="BL497" s="4"/>
      <c r="BM497" s="4"/>
    </row>
    <row r="498" spans="1:65" x14ac:dyDescent="0.15">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4"/>
      <c r="AI498" s="4"/>
      <c r="AJ498" s="4"/>
      <c r="AK498" s="4"/>
      <c r="AL498" s="4"/>
      <c r="AM498" s="4"/>
      <c r="AN498" s="4"/>
      <c r="AO498" s="4"/>
      <c r="AP498" s="4"/>
      <c r="AQ498" s="4"/>
      <c r="AR498" s="4"/>
      <c r="AS498" s="4"/>
      <c r="AT498" s="4"/>
      <c r="AU498" s="4"/>
      <c r="AV498" s="4"/>
      <c r="AW498" s="4"/>
      <c r="AX498" s="4"/>
      <c r="AY498" s="4"/>
      <c r="AZ498" s="4"/>
      <c r="BA498" s="4"/>
      <c r="BB498" s="4"/>
      <c r="BC498" s="4"/>
      <c r="BD498" s="4"/>
      <c r="BE498" s="4"/>
      <c r="BF498" s="4"/>
      <c r="BG498" s="4"/>
      <c r="BH498" s="4"/>
      <c r="BI498" s="4"/>
      <c r="BJ498" s="4"/>
      <c r="BK498" s="4"/>
      <c r="BL498" s="4"/>
      <c r="BM498" s="4"/>
    </row>
    <row r="499" spans="1:65" x14ac:dyDescent="0.15">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4"/>
      <c r="AI499" s="4"/>
      <c r="AJ499" s="4"/>
      <c r="AK499" s="4"/>
      <c r="AL499" s="4"/>
      <c r="AM499" s="4"/>
      <c r="AN499" s="4"/>
      <c r="AO499" s="4"/>
      <c r="AP499" s="4"/>
      <c r="AQ499" s="4"/>
      <c r="AR499" s="4"/>
      <c r="AS499" s="4"/>
      <c r="AT499" s="4"/>
      <c r="AU499" s="4"/>
      <c r="AV499" s="4"/>
      <c r="AW499" s="4"/>
      <c r="AX499" s="4"/>
      <c r="AY499" s="4"/>
      <c r="AZ499" s="4"/>
      <c r="BA499" s="4"/>
      <c r="BB499" s="4"/>
      <c r="BC499" s="4"/>
      <c r="BD499" s="4"/>
      <c r="BE499" s="4"/>
      <c r="BF499" s="4"/>
      <c r="BG499" s="4"/>
      <c r="BH499" s="4"/>
      <c r="BI499" s="4"/>
      <c r="BJ499" s="4"/>
      <c r="BK499" s="4"/>
      <c r="BL499" s="4"/>
      <c r="BM499" s="4"/>
    </row>
    <row r="500" spans="1:65" x14ac:dyDescent="0.15">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c r="AI500" s="4"/>
      <c r="AJ500" s="4"/>
      <c r="AK500" s="4"/>
      <c r="AL500" s="4"/>
      <c r="AM500" s="4"/>
      <c r="AN500" s="4"/>
      <c r="AO500" s="4"/>
      <c r="AP500" s="4"/>
      <c r="AQ500" s="4"/>
      <c r="AR500" s="4"/>
      <c r="AS500" s="4"/>
      <c r="AT500" s="4"/>
      <c r="AU500" s="4"/>
      <c r="AV500" s="4"/>
      <c r="AW500" s="4"/>
      <c r="AX500" s="4"/>
      <c r="AY500" s="4"/>
      <c r="AZ500" s="4"/>
      <c r="BA500" s="4"/>
      <c r="BB500" s="4"/>
      <c r="BC500" s="4"/>
      <c r="BD500" s="4"/>
      <c r="BE500" s="4"/>
      <c r="BF500" s="4"/>
      <c r="BG500" s="4"/>
      <c r="BH500" s="4"/>
      <c r="BI500" s="4"/>
      <c r="BJ500" s="4"/>
      <c r="BK500" s="4"/>
      <c r="BL500" s="4"/>
      <c r="BM500" s="4"/>
    </row>
    <row r="501" spans="1:65" x14ac:dyDescent="0.15">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c r="AG501" s="4"/>
      <c r="AH501" s="4"/>
      <c r="AI501" s="4"/>
      <c r="AJ501" s="4"/>
      <c r="AK501" s="4"/>
      <c r="AL501" s="4"/>
      <c r="AM501" s="4"/>
      <c r="AN501" s="4"/>
      <c r="AO501" s="4"/>
      <c r="AP501" s="4"/>
      <c r="AQ501" s="4"/>
      <c r="AR501" s="4"/>
      <c r="AS501" s="4"/>
      <c r="AT501" s="4"/>
      <c r="AU501" s="4"/>
      <c r="AV501" s="4"/>
      <c r="AW501" s="4"/>
      <c r="AX501" s="4"/>
      <c r="AY501" s="4"/>
      <c r="AZ501" s="4"/>
      <c r="BA501" s="4"/>
      <c r="BB501" s="4"/>
      <c r="BC501" s="4"/>
      <c r="BD501" s="4"/>
      <c r="BE501" s="4"/>
      <c r="BF501" s="4"/>
      <c r="BG501" s="4"/>
      <c r="BH501" s="4"/>
      <c r="BI501" s="4"/>
      <c r="BJ501" s="4"/>
      <c r="BK501" s="4"/>
      <c r="BL501" s="4"/>
      <c r="BM501" s="4"/>
    </row>
    <row r="502" spans="1:65" x14ac:dyDescent="0.15">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c r="AG502" s="4"/>
      <c r="AH502" s="4"/>
      <c r="AI502" s="4"/>
      <c r="AJ502" s="4"/>
      <c r="AK502" s="4"/>
      <c r="AL502" s="4"/>
      <c r="AM502" s="4"/>
      <c r="AN502" s="4"/>
      <c r="AO502" s="4"/>
      <c r="AP502" s="4"/>
      <c r="AQ502" s="4"/>
      <c r="AR502" s="4"/>
      <c r="AS502" s="4"/>
      <c r="AT502" s="4"/>
      <c r="AU502" s="4"/>
      <c r="AV502" s="4"/>
      <c r="AW502" s="4"/>
      <c r="AX502" s="4"/>
      <c r="AY502" s="4"/>
      <c r="AZ502" s="4"/>
      <c r="BA502" s="4"/>
      <c r="BB502" s="4"/>
      <c r="BC502" s="4"/>
      <c r="BD502" s="4"/>
      <c r="BE502" s="4"/>
      <c r="BF502" s="4"/>
      <c r="BG502" s="4"/>
      <c r="BH502" s="4"/>
      <c r="BI502" s="4"/>
      <c r="BJ502" s="4"/>
      <c r="BK502" s="4"/>
      <c r="BL502" s="4"/>
      <c r="BM502" s="4"/>
    </row>
    <row r="503" spans="1:65" x14ac:dyDescent="0.15">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c r="AI503" s="4"/>
      <c r="AJ503" s="4"/>
      <c r="AK503" s="4"/>
      <c r="AL503" s="4"/>
      <c r="AM503" s="4"/>
      <c r="AN503" s="4"/>
      <c r="AO503" s="4"/>
      <c r="AP503" s="4"/>
      <c r="AQ503" s="4"/>
      <c r="AR503" s="4"/>
      <c r="AS503" s="4"/>
      <c r="AT503" s="4"/>
      <c r="AU503" s="4"/>
      <c r="AV503" s="4"/>
      <c r="AW503" s="4"/>
      <c r="AX503" s="4"/>
      <c r="AY503" s="4"/>
      <c r="AZ503" s="4"/>
      <c r="BA503" s="4"/>
      <c r="BB503" s="4"/>
      <c r="BC503" s="4"/>
      <c r="BD503" s="4"/>
      <c r="BE503" s="4"/>
      <c r="BF503" s="4"/>
      <c r="BG503" s="4"/>
      <c r="BH503" s="4"/>
      <c r="BI503" s="4"/>
      <c r="BJ503" s="4"/>
      <c r="BK503" s="4"/>
      <c r="BL503" s="4"/>
      <c r="BM503" s="4"/>
    </row>
    <row r="504" spans="1:65" x14ac:dyDescent="0.15">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4"/>
      <c r="AI504" s="4"/>
      <c r="AJ504" s="4"/>
      <c r="AK504" s="4"/>
      <c r="AL504" s="4"/>
      <c r="AM504" s="4"/>
      <c r="AN504" s="4"/>
      <c r="AO504" s="4"/>
      <c r="AP504" s="4"/>
      <c r="AQ504" s="4"/>
      <c r="AR504" s="4"/>
      <c r="AS504" s="4"/>
      <c r="AT504" s="4"/>
      <c r="AU504" s="4"/>
      <c r="AV504" s="4"/>
      <c r="AW504" s="4"/>
      <c r="AX504" s="4"/>
      <c r="AY504" s="4"/>
      <c r="AZ504" s="4"/>
      <c r="BA504" s="4"/>
      <c r="BB504" s="4"/>
      <c r="BC504" s="4"/>
      <c r="BD504" s="4"/>
      <c r="BE504" s="4"/>
      <c r="BF504" s="4"/>
      <c r="BG504" s="4"/>
      <c r="BH504" s="4"/>
      <c r="BI504" s="4"/>
      <c r="BJ504" s="4"/>
      <c r="BK504" s="4"/>
      <c r="BL504" s="4"/>
      <c r="BM504" s="4"/>
    </row>
    <row r="505" spans="1:65" x14ac:dyDescent="0.1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4"/>
      <c r="AI505" s="4"/>
      <c r="AJ505" s="4"/>
      <c r="AK505" s="4"/>
      <c r="AL505" s="4"/>
      <c r="AM505" s="4"/>
      <c r="AN505" s="4"/>
      <c r="AO505" s="4"/>
      <c r="AP505" s="4"/>
      <c r="AQ505" s="4"/>
      <c r="AR505" s="4"/>
      <c r="AS505" s="4"/>
      <c r="AT505" s="4"/>
      <c r="AU505" s="4"/>
      <c r="AV505" s="4"/>
      <c r="AW505" s="4"/>
      <c r="AX505" s="4"/>
      <c r="AY505" s="4"/>
      <c r="AZ505" s="4"/>
      <c r="BA505" s="4"/>
      <c r="BB505" s="4"/>
      <c r="BC505" s="4"/>
      <c r="BD505" s="4"/>
      <c r="BE505" s="4"/>
      <c r="BF505" s="4"/>
      <c r="BG505" s="4"/>
      <c r="BH505" s="4"/>
      <c r="BI505" s="4"/>
      <c r="BJ505" s="4"/>
      <c r="BK505" s="4"/>
      <c r="BL505" s="4"/>
      <c r="BM505" s="4"/>
    </row>
    <row r="506" spans="1:65" x14ac:dyDescent="0.15">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c r="AG506" s="4"/>
      <c r="AH506" s="4"/>
      <c r="AI506" s="4"/>
      <c r="AJ506" s="4"/>
      <c r="AK506" s="4"/>
      <c r="AL506" s="4"/>
      <c r="AM506" s="4"/>
      <c r="AN506" s="4"/>
      <c r="AO506" s="4"/>
      <c r="AP506" s="4"/>
      <c r="AQ506" s="4"/>
      <c r="AR506" s="4"/>
      <c r="AS506" s="4"/>
      <c r="AT506" s="4"/>
      <c r="AU506" s="4"/>
      <c r="AV506" s="4"/>
      <c r="AW506" s="4"/>
      <c r="AX506" s="4"/>
      <c r="AY506" s="4"/>
      <c r="AZ506" s="4"/>
      <c r="BA506" s="4"/>
      <c r="BB506" s="4"/>
      <c r="BC506" s="4"/>
      <c r="BD506" s="4"/>
      <c r="BE506" s="4"/>
      <c r="BF506" s="4"/>
      <c r="BG506" s="4"/>
      <c r="BH506" s="4"/>
      <c r="BI506" s="4"/>
      <c r="BJ506" s="4"/>
      <c r="BK506" s="4"/>
      <c r="BL506" s="4"/>
      <c r="BM506" s="4"/>
    </row>
    <row r="507" spans="1:65" x14ac:dyDescent="0.15">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c r="AG507" s="4"/>
      <c r="AH507" s="4"/>
      <c r="AI507" s="4"/>
      <c r="AJ507" s="4"/>
      <c r="AK507" s="4"/>
      <c r="AL507" s="4"/>
      <c r="AM507" s="4"/>
      <c r="AN507" s="4"/>
      <c r="AO507" s="4"/>
      <c r="AP507" s="4"/>
      <c r="AQ507" s="4"/>
      <c r="AR507" s="4"/>
      <c r="AS507" s="4"/>
      <c r="AT507" s="4"/>
      <c r="AU507" s="4"/>
      <c r="AV507" s="4"/>
      <c r="AW507" s="4"/>
      <c r="AX507" s="4"/>
      <c r="AY507" s="4"/>
      <c r="AZ507" s="4"/>
      <c r="BA507" s="4"/>
      <c r="BB507" s="4"/>
      <c r="BC507" s="4"/>
      <c r="BD507" s="4"/>
      <c r="BE507" s="4"/>
      <c r="BF507" s="4"/>
      <c r="BG507" s="4"/>
      <c r="BH507" s="4"/>
      <c r="BI507" s="4"/>
      <c r="BJ507" s="4"/>
      <c r="BK507" s="4"/>
      <c r="BL507" s="4"/>
      <c r="BM507" s="4"/>
    </row>
    <row r="508" spans="1:65" x14ac:dyDescent="0.15">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c r="AG508" s="4"/>
      <c r="AH508" s="4"/>
      <c r="AI508" s="4"/>
      <c r="AJ508" s="4"/>
      <c r="AK508" s="4"/>
      <c r="AL508" s="4"/>
      <c r="AM508" s="4"/>
      <c r="AN508" s="4"/>
      <c r="AO508" s="4"/>
      <c r="AP508" s="4"/>
      <c r="AQ508" s="4"/>
      <c r="AR508" s="4"/>
      <c r="AS508" s="4"/>
      <c r="AT508" s="4"/>
      <c r="AU508" s="4"/>
      <c r="AV508" s="4"/>
      <c r="AW508" s="4"/>
      <c r="AX508" s="4"/>
      <c r="AY508" s="4"/>
      <c r="AZ508" s="4"/>
      <c r="BA508" s="4"/>
      <c r="BB508" s="4"/>
      <c r="BC508" s="4"/>
      <c r="BD508" s="4"/>
      <c r="BE508" s="4"/>
      <c r="BF508" s="4"/>
      <c r="BG508" s="4"/>
      <c r="BH508" s="4"/>
      <c r="BI508" s="4"/>
      <c r="BJ508" s="4"/>
      <c r="BK508" s="4"/>
      <c r="BL508" s="4"/>
      <c r="BM508" s="4"/>
    </row>
    <row r="509" spans="1:65" x14ac:dyDescent="0.15">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4"/>
      <c r="AI509" s="4"/>
      <c r="AJ509" s="4"/>
      <c r="AK509" s="4"/>
      <c r="AL509" s="4"/>
      <c r="AM509" s="4"/>
      <c r="AN509" s="4"/>
      <c r="AO509" s="4"/>
      <c r="AP509" s="4"/>
      <c r="AQ509" s="4"/>
      <c r="AR509" s="4"/>
      <c r="AS509" s="4"/>
      <c r="AT509" s="4"/>
      <c r="AU509" s="4"/>
      <c r="AV509" s="4"/>
      <c r="AW509" s="4"/>
      <c r="AX509" s="4"/>
      <c r="AY509" s="4"/>
      <c r="AZ509" s="4"/>
      <c r="BA509" s="4"/>
      <c r="BB509" s="4"/>
      <c r="BC509" s="4"/>
      <c r="BD509" s="4"/>
      <c r="BE509" s="4"/>
      <c r="BF509" s="4"/>
      <c r="BG509" s="4"/>
      <c r="BH509" s="4"/>
      <c r="BI509" s="4"/>
      <c r="BJ509" s="4"/>
      <c r="BK509" s="4"/>
      <c r="BL509" s="4"/>
      <c r="BM509" s="4"/>
    </row>
    <row r="510" spans="1:65" x14ac:dyDescent="0.15">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c r="AI510" s="4"/>
      <c r="AJ510" s="4"/>
      <c r="AK510" s="4"/>
      <c r="AL510" s="4"/>
      <c r="AM510" s="4"/>
      <c r="AN510" s="4"/>
      <c r="AO510" s="4"/>
      <c r="AP510" s="4"/>
      <c r="AQ510" s="4"/>
      <c r="AR510" s="4"/>
      <c r="AS510" s="4"/>
      <c r="AT510" s="4"/>
      <c r="AU510" s="4"/>
      <c r="AV510" s="4"/>
      <c r="AW510" s="4"/>
      <c r="AX510" s="4"/>
      <c r="AY510" s="4"/>
      <c r="AZ510" s="4"/>
      <c r="BA510" s="4"/>
      <c r="BB510" s="4"/>
      <c r="BC510" s="4"/>
      <c r="BD510" s="4"/>
      <c r="BE510" s="4"/>
      <c r="BF510" s="4"/>
      <c r="BG510" s="4"/>
      <c r="BH510" s="4"/>
      <c r="BI510" s="4"/>
      <c r="BJ510" s="4"/>
      <c r="BK510" s="4"/>
      <c r="BL510" s="4"/>
      <c r="BM510" s="4"/>
    </row>
    <row r="511" spans="1:65" x14ac:dyDescent="0.15">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c r="AG511" s="4"/>
      <c r="AH511" s="4"/>
      <c r="AI511" s="4"/>
      <c r="AJ511" s="4"/>
      <c r="AK511" s="4"/>
      <c r="AL511" s="4"/>
      <c r="AM511" s="4"/>
      <c r="AN511" s="4"/>
      <c r="AO511" s="4"/>
      <c r="AP511" s="4"/>
      <c r="AQ511" s="4"/>
      <c r="AR511" s="4"/>
      <c r="AS511" s="4"/>
      <c r="AT511" s="4"/>
      <c r="AU511" s="4"/>
      <c r="AV511" s="4"/>
      <c r="AW511" s="4"/>
      <c r="AX511" s="4"/>
      <c r="AY511" s="4"/>
      <c r="AZ511" s="4"/>
      <c r="BA511" s="4"/>
      <c r="BB511" s="4"/>
      <c r="BC511" s="4"/>
      <c r="BD511" s="4"/>
      <c r="BE511" s="4"/>
      <c r="BF511" s="4"/>
      <c r="BG511" s="4"/>
      <c r="BH511" s="4"/>
      <c r="BI511" s="4"/>
      <c r="BJ511" s="4"/>
      <c r="BK511" s="4"/>
      <c r="BL511" s="4"/>
      <c r="BM511" s="4"/>
    </row>
    <row r="512" spans="1:65" x14ac:dyDescent="0.15">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c r="AG512" s="4"/>
      <c r="AH512" s="4"/>
      <c r="AI512" s="4"/>
      <c r="AJ512" s="4"/>
      <c r="AK512" s="4"/>
      <c r="AL512" s="4"/>
      <c r="AM512" s="4"/>
      <c r="AN512" s="4"/>
      <c r="AO512" s="4"/>
      <c r="AP512" s="4"/>
      <c r="AQ512" s="4"/>
      <c r="AR512" s="4"/>
      <c r="AS512" s="4"/>
      <c r="AT512" s="4"/>
      <c r="AU512" s="4"/>
      <c r="AV512" s="4"/>
      <c r="AW512" s="4"/>
      <c r="AX512" s="4"/>
      <c r="AY512" s="4"/>
      <c r="AZ512" s="4"/>
      <c r="BA512" s="4"/>
      <c r="BB512" s="4"/>
      <c r="BC512" s="4"/>
      <c r="BD512" s="4"/>
      <c r="BE512" s="4"/>
      <c r="BF512" s="4"/>
      <c r="BG512" s="4"/>
      <c r="BH512" s="4"/>
      <c r="BI512" s="4"/>
      <c r="BJ512" s="4"/>
      <c r="BK512" s="4"/>
      <c r="BL512" s="4"/>
      <c r="BM512" s="4"/>
    </row>
    <row r="513" spans="1:65" x14ac:dyDescent="0.15">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c r="AG513" s="4"/>
      <c r="AH513" s="4"/>
      <c r="AI513" s="4"/>
      <c r="AJ513" s="4"/>
      <c r="AK513" s="4"/>
      <c r="AL513" s="4"/>
      <c r="AM513" s="4"/>
      <c r="AN513" s="4"/>
      <c r="AO513" s="4"/>
      <c r="AP513" s="4"/>
      <c r="AQ513" s="4"/>
      <c r="AR513" s="4"/>
      <c r="AS513" s="4"/>
      <c r="AT513" s="4"/>
      <c r="AU513" s="4"/>
      <c r="AV513" s="4"/>
      <c r="AW513" s="4"/>
      <c r="AX513" s="4"/>
      <c r="AY513" s="4"/>
      <c r="AZ513" s="4"/>
      <c r="BA513" s="4"/>
      <c r="BB513" s="4"/>
      <c r="BC513" s="4"/>
      <c r="BD513" s="4"/>
      <c r="BE513" s="4"/>
      <c r="BF513" s="4"/>
      <c r="BG513" s="4"/>
      <c r="BH513" s="4"/>
      <c r="BI513" s="4"/>
      <c r="BJ513" s="4"/>
      <c r="BK513" s="4"/>
      <c r="BL513" s="4"/>
      <c r="BM513" s="4"/>
    </row>
    <row r="514" spans="1:65" x14ac:dyDescent="0.15">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4"/>
      <c r="AI514" s="4"/>
      <c r="AJ514" s="4"/>
      <c r="AK514" s="4"/>
      <c r="AL514" s="4"/>
      <c r="AM514" s="4"/>
      <c r="AN514" s="4"/>
      <c r="AO514" s="4"/>
      <c r="AP514" s="4"/>
      <c r="AQ514" s="4"/>
      <c r="AR514" s="4"/>
      <c r="AS514" s="4"/>
      <c r="AT514" s="4"/>
      <c r="AU514" s="4"/>
      <c r="AV514" s="4"/>
      <c r="AW514" s="4"/>
      <c r="AX514" s="4"/>
      <c r="AY514" s="4"/>
      <c r="AZ514" s="4"/>
      <c r="BA514" s="4"/>
      <c r="BB514" s="4"/>
      <c r="BC514" s="4"/>
      <c r="BD514" s="4"/>
      <c r="BE514" s="4"/>
      <c r="BF514" s="4"/>
      <c r="BG514" s="4"/>
      <c r="BH514" s="4"/>
      <c r="BI514" s="4"/>
      <c r="BJ514" s="4"/>
      <c r="BK514" s="4"/>
      <c r="BL514" s="4"/>
      <c r="BM514" s="4"/>
    </row>
    <row r="515" spans="1:65" x14ac:dyDescent="0.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c r="AG515" s="4"/>
      <c r="AH515" s="4"/>
      <c r="AI515" s="4"/>
      <c r="AJ515" s="4"/>
      <c r="AK515" s="4"/>
      <c r="AL515" s="4"/>
      <c r="AM515" s="4"/>
      <c r="AN515" s="4"/>
      <c r="AO515" s="4"/>
      <c r="AP515" s="4"/>
      <c r="AQ515" s="4"/>
      <c r="AR515" s="4"/>
      <c r="AS515" s="4"/>
      <c r="AT515" s="4"/>
      <c r="AU515" s="4"/>
      <c r="AV515" s="4"/>
      <c r="AW515" s="4"/>
      <c r="AX515" s="4"/>
      <c r="AY515" s="4"/>
      <c r="AZ515" s="4"/>
      <c r="BA515" s="4"/>
      <c r="BB515" s="4"/>
      <c r="BC515" s="4"/>
      <c r="BD515" s="4"/>
      <c r="BE515" s="4"/>
      <c r="BF515" s="4"/>
      <c r="BG515" s="4"/>
      <c r="BH515" s="4"/>
      <c r="BI515" s="4"/>
      <c r="BJ515" s="4"/>
      <c r="BK515" s="4"/>
      <c r="BL515" s="4"/>
      <c r="BM515" s="4"/>
    </row>
    <row r="516" spans="1:65" x14ac:dyDescent="0.15">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c r="AG516" s="4"/>
      <c r="AH516" s="4"/>
      <c r="AI516" s="4"/>
      <c r="AJ516" s="4"/>
      <c r="AK516" s="4"/>
      <c r="AL516" s="4"/>
      <c r="AM516" s="4"/>
      <c r="AN516" s="4"/>
      <c r="AO516" s="4"/>
      <c r="AP516" s="4"/>
      <c r="AQ516" s="4"/>
      <c r="AR516" s="4"/>
      <c r="AS516" s="4"/>
      <c r="AT516" s="4"/>
      <c r="AU516" s="4"/>
      <c r="AV516" s="4"/>
      <c r="AW516" s="4"/>
      <c r="AX516" s="4"/>
      <c r="AY516" s="4"/>
      <c r="AZ516" s="4"/>
      <c r="BA516" s="4"/>
      <c r="BB516" s="4"/>
      <c r="BC516" s="4"/>
      <c r="BD516" s="4"/>
      <c r="BE516" s="4"/>
      <c r="BF516" s="4"/>
      <c r="BG516" s="4"/>
      <c r="BH516" s="4"/>
      <c r="BI516" s="4"/>
      <c r="BJ516" s="4"/>
      <c r="BK516" s="4"/>
      <c r="BL516" s="4"/>
      <c r="BM516" s="4"/>
    </row>
    <row r="517" spans="1:65" x14ac:dyDescent="0.15">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c r="AG517" s="4"/>
      <c r="AH517" s="4"/>
      <c r="AI517" s="4"/>
      <c r="AJ517" s="4"/>
      <c r="AK517" s="4"/>
      <c r="AL517" s="4"/>
      <c r="AM517" s="4"/>
      <c r="AN517" s="4"/>
      <c r="AO517" s="4"/>
      <c r="AP517" s="4"/>
      <c r="AQ517" s="4"/>
      <c r="AR517" s="4"/>
      <c r="AS517" s="4"/>
      <c r="AT517" s="4"/>
      <c r="AU517" s="4"/>
      <c r="AV517" s="4"/>
      <c r="AW517" s="4"/>
      <c r="AX517" s="4"/>
      <c r="AY517" s="4"/>
      <c r="AZ517" s="4"/>
      <c r="BA517" s="4"/>
      <c r="BB517" s="4"/>
      <c r="BC517" s="4"/>
      <c r="BD517" s="4"/>
      <c r="BE517" s="4"/>
      <c r="BF517" s="4"/>
      <c r="BG517" s="4"/>
      <c r="BH517" s="4"/>
      <c r="BI517" s="4"/>
      <c r="BJ517" s="4"/>
      <c r="BK517" s="4"/>
      <c r="BL517" s="4"/>
      <c r="BM517" s="4"/>
    </row>
    <row r="518" spans="1:65" x14ac:dyDescent="0.15">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4"/>
      <c r="AI518" s="4"/>
      <c r="AJ518" s="4"/>
      <c r="AK518" s="4"/>
      <c r="AL518" s="4"/>
      <c r="AM518" s="4"/>
      <c r="AN518" s="4"/>
      <c r="AO518" s="4"/>
      <c r="AP518" s="4"/>
      <c r="AQ518" s="4"/>
      <c r="AR518" s="4"/>
      <c r="AS518" s="4"/>
      <c r="AT518" s="4"/>
      <c r="AU518" s="4"/>
      <c r="AV518" s="4"/>
      <c r="AW518" s="4"/>
      <c r="AX518" s="4"/>
      <c r="AY518" s="4"/>
      <c r="AZ518" s="4"/>
      <c r="BA518" s="4"/>
      <c r="BB518" s="4"/>
      <c r="BC518" s="4"/>
      <c r="BD518" s="4"/>
      <c r="BE518" s="4"/>
      <c r="BF518" s="4"/>
      <c r="BG518" s="4"/>
      <c r="BH518" s="4"/>
      <c r="BI518" s="4"/>
      <c r="BJ518" s="4"/>
      <c r="BK518" s="4"/>
      <c r="BL518" s="4"/>
      <c r="BM518" s="4"/>
    </row>
    <row r="519" spans="1:65" x14ac:dyDescent="0.15">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c r="AG519" s="4"/>
      <c r="AH519" s="4"/>
      <c r="AI519" s="4"/>
      <c r="AJ519" s="4"/>
      <c r="AK519" s="4"/>
      <c r="AL519" s="4"/>
      <c r="AM519" s="4"/>
      <c r="AN519" s="4"/>
      <c r="AO519" s="4"/>
      <c r="AP519" s="4"/>
      <c r="AQ519" s="4"/>
      <c r="AR519" s="4"/>
      <c r="AS519" s="4"/>
      <c r="AT519" s="4"/>
      <c r="AU519" s="4"/>
      <c r="AV519" s="4"/>
      <c r="AW519" s="4"/>
      <c r="AX519" s="4"/>
      <c r="AY519" s="4"/>
      <c r="AZ519" s="4"/>
      <c r="BA519" s="4"/>
      <c r="BB519" s="4"/>
      <c r="BC519" s="4"/>
      <c r="BD519" s="4"/>
      <c r="BE519" s="4"/>
      <c r="BF519" s="4"/>
      <c r="BG519" s="4"/>
      <c r="BH519" s="4"/>
      <c r="BI519" s="4"/>
      <c r="BJ519" s="4"/>
      <c r="BK519" s="4"/>
      <c r="BL519" s="4"/>
      <c r="BM519" s="4"/>
    </row>
    <row r="520" spans="1:65" x14ac:dyDescent="0.15">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4"/>
      <c r="AI520" s="4"/>
      <c r="AJ520" s="4"/>
      <c r="AK520" s="4"/>
      <c r="AL520" s="4"/>
      <c r="AM520" s="4"/>
      <c r="AN520" s="4"/>
      <c r="AO520" s="4"/>
      <c r="AP520" s="4"/>
      <c r="AQ520" s="4"/>
      <c r="AR520" s="4"/>
      <c r="AS520" s="4"/>
      <c r="AT520" s="4"/>
      <c r="AU520" s="4"/>
      <c r="AV520" s="4"/>
      <c r="AW520" s="4"/>
      <c r="AX520" s="4"/>
      <c r="AY520" s="4"/>
      <c r="AZ520" s="4"/>
      <c r="BA520" s="4"/>
      <c r="BB520" s="4"/>
      <c r="BC520" s="4"/>
      <c r="BD520" s="4"/>
      <c r="BE520" s="4"/>
      <c r="BF520" s="4"/>
      <c r="BG520" s="4"/>
      <c r="BH520" s="4"/>
      <c r="BI520" s="4"/>
      <c r="BJ520" s="4"/>
      <c r="BK520" s="4"/>
      <c r="BL520" s="4"/>
      <c r="BM520" s="4"/>
    </row>
    <row r="521" spans="1:65" x14ac:dyDescent="0.15">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c r="AG521" s="4"/>
      <c r="AH521" s="4"/>
      <c r="AI521" s="4"/>
      <c r="AJ521" s="4"/>
      <c r="AK521" s="4"/>
      <c r="AL521" s="4"/>
      <c r="AM521" s="4"/>
      <c r="AN521" s="4"/>
      <c r="AO521" s="4"/>
      <c r="AP521" s="4"/>
      <c r="AQ521" s="4"/>
      <c r="AR521" s="4"/>
      <c r="AS521" s="4"/>
      <c r="AT521" s="4"/>
      <c r="AU521" s="4"/>
      <c r="AV521" s="4"/>
      <c r="AW521" s="4"/>
      <c r="AX521" s="4"/>
      <c r="AY521" s="4"/>
      <c r="AZ521" s="4"/>
      <c r="BA521" s="4"/>
      <c r="BB521" s="4"/>
      <c r="BC521" s="4"/>
      <c r="BD521" s="4"/>
      <c r="BE521" s="4"/>
      <c r="BF521" s="4"/>
      <c r="BG521" s="4"/>
      <c r="BH521" s="4"/>
      <c r="BI521" s="4"/>
      <c r="BJ521" s="4"/>
      <c r="BK521" s="4"/>
      <c r="BL521" s="4"/>
      <c r="BM521" s="4"/>
    </row>
    <row r="522" spans="1:65" x14ac:dyDescent="0.15">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c r="AG522" s="4"/>
      <c r="AH522" s="4"/>
      <c r="AI522" s="4"/>
      <c r="AJ522" s="4"/>
      <c r="AK522" s="4"/>
      <c r="AL522" s="4"/>
      <c r="AM522" s="4"/>
      <c r="AN522" s="4"/>
      <c r="AO522" s="4"/>
      <c r="AP522" s="4"/>
      <c r="AQ522" s="4"/>
      <c r="AR522" s="4"/>
      <c r="AS522" s="4"/>
      <c r="AT522" s="4"/>
      <c r="AU522" s="4"/>
      <c r="AV522" s="4"/>
      <c r="AW522" s="4"/>
      <c r="AX522" s="4"/>
      <c r="AY522" s="4"/>
      <c r="AZ522" s="4"/>
      <c r="BA522" s="4"/>
      <c r="BB522" s="4"/>
      <c r="BC522" s="4"/>
      <c r="BD522" s="4"/>
      <c r="BE522" s="4"/>
      <c r="BF522" s="4"/>
      <c r="BG522" s="4"/>
      <c r="BH522" s="4"/>
      <c r="BI522" s="4"/>
      <c r="BJ522" s="4"/>
      <c r="BK522" s="4"/>
      <c r="BL522" s="4"/>
      <c r="BM522" s="4"/>
    </row>
    <row r="523" spans="1:65" x14ac:dyDescent="0.15">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c r="AG523" s="4"/>
      <c r="AH523" s="4"/>
      <c r="AI523" s="4"/>
      <c r="AJ523" s="4"/>
      <c r="AK523" s="4"/>
      <c r="AL523" s="4"/>
      <c r="AM523" s="4"/>
      <c r="AN523" s="4"/>
      <c r="AO523" s="4"/>
      <c r="AP523" s="4"/>
      <c r="AQ523" s="4"/>
      <c r="AR523" s="4"/>
      <c r="AS523" s="4"/>
      <c r="AT523" s="4"/>
      <c r="AU523" s="4"/>
      <c r="AV523" s="4"/>
      <c r="AW523" s="4"/>
      <c r="AX523" s="4"/>
      <c r="AY523" s="4"/>
      <c r="AZ523" s="4"/>
      <c r="BA523" s="4"/>
      <c r="BB523" s="4"/>
      <c r="BC523" s="4"/>
      <c r="BD523" s="4"/>
      <c r="BE523" s="4"/>
      <c r="BF523" s="4"/>
      <c r="BG523" s="4"/>
      <c r="BH523" s="4"/>
      <c r="BI523" s="4"/>
      <c r="BJ523" s="4"/>
      <c r="BK523" s="4"/>
      <c r="BL523" s="4"/>
      <c r="BM523" s="4"/>
    </row>
    <row r="524" spans="1:65" x14ac:dyDescent="0.15">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c r="AG524" s="4"/>
      <c r="AH524" s="4"/>
      <c r="AI524" s="4"/>
      <c r="AJ524" s="4"/>
      <c r="AK524" s="4"/>
      <c r="AL524" s="4"/>
      <c r="AM524" s="4"/>
      <c r="AN524" s="4"/>
      <c r="AO524" s="4"/>
      <c r="AP524" s="4"/>
      <c r="AQ524" s="4"/>
      <c r="AR524" s="4"/>
      <c r="AS524" s="4"/>
      <c r="AT524" s="4"/>
      <c r="AU524" s="4"/>
      <c r="AV524" s="4"/>
      <c r="AW524" s="4"/>
      <c r="AX524" s="4"/>
      <c r="AY524" s="4"/>
      <c r="AZ524" s="4"/>
      <c r="BA524" s="4"/>
      <c r="BB524" s="4"/>
      <c r="BC524" s="4"/>
      <c r="BD524" s="4"/>
      <c r="BE524" s="4"/>
      <c r="BF524" s="4"/>
      <c r="BG524" s="4"/>
      <c r="BH524" s="4"/>
      <c r="BI524" s="4"/>
      <c r="BJ524" s="4"/>
      <c r="BK524" s="4"/>
      <c r="BL524" s="4"/>
      <c r="BM524" s="4"/>
    </row>
    <row r="525" spans="1:65" x14ac:dyDescent="0.1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c r="AG525" s="4"/>
      <c r="AH525" s="4"/>
      <c r="AI525" s="4"/>
      <c r="AJ525" s="4"/>
      <c r="AK525" s="4"/>
      <c r="AL525" s="4"/>
      <c r="AM525" s="4"/>
      <c r="AN525" s="4"/>
      <c r="AO525" s="4"/>
      <c r="AP525" s="4"/>
      <c r="AQ525" s="4"/>
      <c r="AR525" s="4"/>
      <c r="AS525" s="4"/>
      <c r="AT525" s="4"/>
      <c r="AU525" s="4"/>
      <c r="AV525" s="4"/>
      <c r="AW525" s="4"/>
      <c r="AX525" s="4"/>
      <c r="AY525" s="4"/>
      <c r="AZ525" s="4"/>
      <c r="BA525" s="4"/>
      <c r="BB525" s="4"/>
      <c r="BC525" s="4"/>
      <c r="BD525" s="4"/>
      <c r="BE525" s="4"/>
      <c r="BF525" s="4"/>
      <c r="BG525" s="4"/>
      <c r="BH525" s="4"/>
      <c r="BI525" s="4"/>
      <c r="BJ525" s="4"/>
      <c r="BK525" s="4"/>
      <c r="BL525" s="4"/>
      <c r="BM525" s="4"/>
    </row>
    <row r="526" spans="1:65" x14ac:dyDescent="0.15">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c r="AG526" s="4"/>
      <c r="AH526" s="4"/>
      <c r="AI526" s="4"/>
      <c r="AJ526" s="4"/>
      <c r="AK526" s="4"/>
      <c r="AL526" s="4"/>
      <c r="AM526" s="4"/>
      <c r="AN526" s="4"/>
      <c r="AO526" s="4"/>
      <c r="AP526" s="4"/>
      <c r="AQ526" s="4"/>
      <c r="AR526" s="4"/>
      <c r="AS526" s="4"/>
      <c r="AT526" s="4"/>
      <c r="AU526" s="4"/>
      <c r="AV526" s="4"/>
      <c r="AW526" s="4"/>
      <c r="AX526" s="4"/>
      <c r="AY526" s="4"/>
      <c r="AZ526" s="4"/>
      <c r="BA526" s="4"/>
      <c r="BB526" s="4"/>
      <c r="BC526" s="4"/>
      <c r="BD526" s="4"/>
      <c r="BE526" s="4"/>
      <c r="BF526" s="4"/>
      <c r="BG526" s="4"/>
      <c r="BH526" s="4"/>
      <c r="BI526" s="4"/>
      <c r="BJ526" s="4"/>
      <c r="BK526" s="4"/>
      <c r="BL526" s="4"/>
      <c r="BM526" s="4"/>
    </row>
    <row r="527" spans="1:65" x14ac:dyDescent="0.15">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c r="AG527" s="4"/>
      <c r="AH527" s="4"/>
      <c r="AI527" s="4"/>
      <c r="AJ527" s="4"/>
      <c r="AK527" s="4"/>
      <c r="AL527" s="4"/>
      <c r="AM527" s="4"/>
      <c r="AN527" s="4"/>
      <c r="AO527" s="4"/>
      <c r="AP527" s="4"/>
      <c r="AQ527" s="4"/>
      <c r="AR527" s="4"/>
      <c r="AS527" s="4"/>
      <c r="AT527" s="4"/>
      <c r="AU527" s="4"/>
      <c r="AV527" s="4"/>
      <c r="AW527" s="4"/>
      <c r="AX527" s="4"/>
      <c r="AY527" s="4"/>
      <c r="AZ527" s="4"/>
      <c r="BA527" s="4"/>
      <c r="BB527" s="4"/>
      <c r="BC527" s="4"/>
      <c r="BD527" s="4"/>
      <c r="BE527" s="4"/>
      <c r="BF527" s="4"/>
      <c r="BG527" s="4"/>
      <c r="BH527" s="4"/>
      <c r="BI527" s="4"/>
      <c r="BJ527" s="4"/>
      <c r="BK527" s="4"/>
      <c r="BL527" s="4"/>
      <c r="BM527" s="4"/>
    </row>
    <row r="528" spans="1:65" x14ac:dyDescent="0.15">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4"/>
      <c r="AI528" s="4"/>
      <c r="AJ528" s="4"/>
      <c r="AK528" s="4"/>
      <c r="AL528" s="4"/>
      <c r="AM528" s="4"/>
      <c r="AN528" s="4"/>
      <c r="AO528" s="4"/>
      <c r="AP528" s="4"/>
      <c r="AQ528" s="4"/>
      <c r="AR528" s="4"/>
      <c r="AS528" s="4"/>
      <c r="AT528" s="4"/>
      <c r="AU528" s="4"/>
      <c r="AV528" s="4"/>
      <c r="AW528" s="4"/>
      <c r="AX528" s="4"/>
      <c r="AY528" s="4"/>
      <c r="AZ528" s="4"/>
      <c r="BA528" s="4"/>
      <c r="BB528" s="4"/>
      <c r="BC528" s="4"/>
      <c r="BD528" s="4"/>
      <c r="BE528" s="4"/>
      <c r="BF528" s="4"/>
      <c r="BG528" s="4"/>
      <c r="BH528" s="4"/>
      <c r="BI528" s="4"/>
      <c r="BJ528" s="4"/>
      <c r="BK528" s="4"/>
      <c r="BL528" s="4"/>
      <c r="BM528" s="4"/>
    </row>
    <row r="529" spans="1:65" x14ac:dyDescent="0.15">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c r="AG529" s="4"/>
      <c r="AH529" s="4"/>
      <c r="AI529" s="4"/>
      <c r="AJ529" s="4"/>
      <c r="AK529" s="4"/>
      <c r="AL529" s="4"/>
      <c r="AM529" s="4"/>
      <c r="AN529" s="4"/>
      <c r="AO529" s="4"/>
      <c r="AP529" s="4"/>
      <c r="AQ529" s="4"/>
      <c r="AR529" s="4"/>
      <c r="AS529" s="4"/>
      <c r="AT529" s="4"/>
      <c r="AU529" s="4"/>
      <c r="AV529" s="4"/>
      <c r="AW529" s="4"/>
      <c r="AX529" s="4"/>
      <c r="AY529" s="4"/>
      <c r="AZ529" s="4"/>
      <c r="BA529" s="4"/>
      <c r="BB529" s="4"/>
      <c r="BC529" s="4"/>
      <c r="BD529" s="4"/>
      <c r="BE529" s="4"/>
      <c r="BF529" s="4"/>
      <c r="BG529" s="4"/>
      <c r="BH529" s="4"/>
      <c r="BI529" s="4"/>
      <c r="BJ529" s="4"/>
      <c r="BK529" s="4"/>
      <c r="BL529" s="4"/>
      <c r="BM529" s="4"/>
    </row>
    <row r="530" spans="1:65" x14ac:dyDescent="0.15">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c r="AG530" s="4"/>
      <c r="AH530" s="4"/>
      <c r="AI530" s="4"/>
      <c r="AJ530" s="4"/>
      <c r="AK530" s="4"/>
      <c r="AL530" s="4"/>
      <c r="AM530" s="4"/>
      <c r="AN530" s="4"/>
      <c r="AO530" s="4"/>
      <c r="AP530" s="4"/>
      <c r="AQ530" s="4"/>
      <c r="AR530" s="4"/>
      <c r="AS530" s="4"/>
      <c r="AT530" s="4"/>
      <c r="AU530" s="4"/>
      <c r="AV530" s="4"/>
      <c r="AW530" s="4"/>
      <c r="AX530" s="4"/>
      <c r="AY530" s="4"/>
      <c r="AZ530" s="4"/>
      <c r="BA530" s="4"/>
      <c r="BB530" s="4"/>
      <c r="BC530" s="4"/>
      <c r="BD530" s="4"/>
      <c r="BE530" s="4"/>
      <c r="BF530" s="4"/>
      <c r="BG530" s="4"/>
      <c r="BH530" s="4"/>
      <c r="BI530" s="4"/>
      <c r="BJ530" s="4"/>
      <c r="BK530" s="4"/>
      <c r="BL530" s="4"/>
      <c r="BM530" s="4"/>
    </row>
    <row r="531" spans="1:65" x14ac:dyDescent="0.15">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c r="AG531" s="4"/>
      <c r="AH531" s="4"/>
      <c r="AI531" s="4"/>
      <c r="AJ531" s="4"/>
      <c r="AK531" s="4"/>
      <c r="AL531" s="4"/>
      <c r="AM531" s="4"/>
      <c r="AN531" s="4"/>
      <c r="AO531" s="4"/>
      <c r="AP531" s="4"/>
      <c r="AQ531" s="4"/>
      <c r="AR531" s="4"/>
      <c r="AS531" s="4"/>
      <c r="AT531" s="4"/>
      <c r="AU531" s="4"/>
      <c r="AV531" s="4"/>
      <c r="AW531" s="4"/>
      <c r="AX531" s="4"/>
      <c r="AY531" s="4"/>
      <c r="AZ531" s="4"/>
      <c r="BA531" s="4"/>
      <c r="BB531" s="4"/>
      <c r="BC531" s="4"/>
      <c r="BD531" s="4"/>
      <c r="BE531" s="4"/>
      <c r="BF531" s="4"/>
      <c r="BG531" s="4"/>
      <c r="BH531" s="4"/>
      <c r="BI531" s="4"/>
      <c r="BJ531" s="4"/>
      <c r="BK531" s="4"/>
      <c r="BL531" s="4"/>
      <c r="BM531" s="4"/>
    </row>
    <row r="532" spans="1:65" x14ac:dyDescent="0.15">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4"/>
      <c r="AI532" s="4"/>
      <c r="AJ532" s="4"/>
      <c r="AK532" s="4"/>
      <c r="AL532" s="4"/>
      <c r="AM532" s="4"/>
      <c r="AN532" s="4"/>
      <c r="AO532" s="4"/>
      <c r="AP532" s="4"/>
      <c r="AQ532" s="4"/>
      <c r="AR532" s="4"/>
      <c r="AS532" s="4"/>
      <c r="AT532" s="4"/>
      <c r="AU532" s="4"/>
      <c r="AV532" s="4"/>
      <c r="AW532" s="4"/>
      <c r="AX532" s="4"/>
      <c r="AY532" s="4"/>
      <c r="AZ532" s="4"/>
      <c r="BA532" s="4"/>
      <c r="BB532" s="4"/>
      <c r="BC532" s="4"/>
      <c r="BD532" s="4"/>
      <c r="BE532" s="4"/>
      <c r="BF532" s="4"/>
      <c r="BG532" s="4"/>
      <c r="BH532" s="4"/>
      <c r="BI532" s="4"/>
      <c r="BJ532" s="4"/>
      <c r="BK532" s="4"/>
      <c r="BL532" s="4"/>
      <c r="BM532" s="4"/>
    </row>
    <row r="533" spans="1:65" x14ac:dyDescent="0.15">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4"/>
      <c r="AI533" s="4"/>
      <c r="AJ533" s="4"/>
      <c r="AK533" s="4"/>
      <c r="AL533" s="4"/>
      <c r="AM533" s="4"/>
      <c r="AN533" s="4"/>
      <c r="AO533" s="4"/>
      <c r="AP533" s="4"/>
      <c r="AQ533" s="4"/>
      <c r="AR533" s="4"/>
      <c r="AS533" s="4"/>
      <c r="AT533" s="4"/>
      <c r="AU533" s="4"/>
      <c r="AV533" s="4"/>
      <c r="AW533" s="4"/>
      <c r="AX533" s="4"/>
      <c r="AY533" s="4"/>
      <c r="AZ533" s="4"/>
      <c r="BA533" s="4"/>
      <c r="BB533" s="4"/>
      <c r="BC533" s="4"/>
      <c r="BD533" s="4"/>
      <c r="BE533" s="4"/>
      <c r="BF533" s="4"/>
      <c r="BG533" s="4"/>
      <c r="BH533" s="4"/>
      <c r="BI533" s="4"/>
      <c r="BJ533" s="4"/>
      <c r="BK533" s="4"/>
      <c r="BL533" s="4"/>
      <c r="BM533" s="4"/>
    </row>
    <row r="534" spans="1:65" x14ac:dyDescent="0.15">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c r="AG534" s="4"/>
      <c r="AH534" s="4"/>
      <c r="AI534" s="4"/>
      <c r="AJ534" s="4"/>
      <c r="AK534" s="4"/>
      <c r="AL534" s="4"/>
      <c r="AM534" s="4"/>
      <c r="AN534" s="4"/>
      <c r="AO534" s="4"/>
      <c r="AP534" s="4"/>
      <c r="AQ534" s="4"/>
      <c r="AR534" s="4"/>
      <c r="AS534" s="4"/>
      <c r="AT534" s="4"/>
      <c r="AU534" s="4"/>
      <c r="AV534" s="4"/>
      <c r="AW534" s="4"/>
      <c r="AX534" s="4"/>
      <c r="AY534" s="4"/>
      <c r="AZ534" s="4"/>
      <c r="BA534" s="4"/>
      <c r="BB534" s="4"/>
      <c r="BC534" s="4"/>
      <c r="BD534" s="4"/>
      <c r="BE534" s="4"/>
      <c r="BF534" s="4"/>
      <c r="BG534" s="4"/>
      <c r="BH534" s="4"/>
      <c r="BI534" s="4"/>
      <c r="BJ534" s="4"/>
      <c r="BK534" s="4"/>
      <c r="BL534" s="4"/>
      <c r="BM534" s="4"/>
    </row>
    <row r="535" spans="1:65" x14ac:dyDescent="0.1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4"/>
      <c r="AI535" s="4"/>
      <c r="AJ535" s="4"/>
      <c r="AK535" s="4"/>
      <c r="AL535" s="4"/>
      <c r="AM535" s="4"/>
      <c r="AN535" s="4"/>
      <c r="AO535" s="4"/>
      <c r="AP535" s="4"/>
      <c r="AQ535" s="4"/>
      <c r="AR535" s="4"/>
      <c r="AS535" s="4"/>
      <c r="AT535" s="4"/>
      <c r="AU535" s="4"/>
      <c r="AV535" s="4"/>
      <c r="AW535" s="4"/>
      <c r="AX535" s="4"/>
      <c r="AY535" s="4"/>
      <c r="AZ535" s="4"/>
      <c r="BA535" s="4"/>
      <c r="BB535" s="4"/>
      <c r="BC535" s="4"/>
      <c r="BD535" s="4"/>
      <c r="BE535" s="4"/>
      <c r="BF535" s="4"/>
      <c r="BG535" s="4"/>
      <c r="BH535" s="4"/>
      <c r="BI535" s="4"/>
      <c r="BJ535" s="4"/>
      <c r="BK535" s="4"/>
      <c r="BL535" s="4"/>
      <c r="BM535" s="4"/>
    </row>
    <row r="536" spans="1:65" x14ac:dyDescent="0.15">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c r="AG536" s="4"/>
      <c r="AH536" s="4"/>
      <c r="AI536" s="4"/>
      <c r="AJ536" s="4"/>
      <c r="AK536" s="4"/>
      <c r="AL536" s="4"/>
      <c r="AM536" s="4"/>
      <c r="AN536" s="4"/>
      <c r="AO536" s="4"/>
      <c r="AP536" s="4"/>
      <c r="AQ536" s="4"/>
      <c r="AR536" s="4"/>
      <c r="AS536" s="4"/>
      <c r="AT536" s="4"/>
      <c r="AU536" s="4"/>
      <c r="AV536" s="4"/>
      <c r="AW536" s="4"/>
      <c r="AX536" s="4"/>
      <c r="AY536" s="4"/>
      <c r="AZ536" s="4"/>
      <c r="BA536" s="4"/>
      <c r="BB536" s="4"/>
      <c r="BC536" s="4"/>
      <c r="BD536" s="4"/>
      <c r="BE536" s="4"/>
      <c r="BF536" s="4"/>
      <c r="BG536" s="4"/>
      <c r="BH536" s="4"/>
      <c r="BI536" s="4"/>
      <c r="BJ536" s="4"/>
      <c r="BK536" s="4"/>
      <c r="BL536" s="4"/>
      <c r="BM536" s="4"/>
    </row>
    <row r="537" spans="1:65" x14ac:dyDescent="0.15">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c r="AG537" s="4"/>
      <c r="AH537" s="4"/>
      <c r="AI537" s="4"/>
      <c r="AJ537" s="4"/>
      <c r="AK537" s="4"/>
      <c r="AL537" s="4"/>
      <c r="AM537" s="4"/>
      <c r="AN537" s="4"/>
      <c r="AO537" s="4"/>
      <c r="AP537" s="4"/>
      <c r="AQ537" s="4"/>
      <c r="AR537" s="4"/>
      <c r="AS537" s="4"/>
      <c r="AT537" s="4"/>
      <c r="AU537" s="4"/>
      <c r="AV537" s="4"/>
      <c r="AW537" s="4"/>
      <c r="AX537" s="4"/>
      <c r="AY537" s="4"/>
      <c r="AZ537" s="4"/>
      <c r="BA537" s="4"/>
      <c r="BB537" s="4"/>
      <c r="BC537" s="4"/>
      <c r="BD537" s="4"/>
      <c r="BE537" s="4"/>
      <c r="BF537" s="4"/>
      <c r="BG537" s="4"/>
      <c r="BH537" s="4"/>
      <c r="BI537" s="4"/>
      <c r="BJ537" s="4"/>
      <c r="BK537" s="4"/>
      <c r="BL537" s="4"/>
      <c r="BM537" s="4"/>
    </row>
    <row r="538" spans="1:65" x14ac:dyDescent="0.15">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c r="AG538" s="4"/>
      <c r="AH538" s="4"/>
      <c r="AI538" s="4"/>
      <c r="AJ538" s="4"/>
      <c r="AK538" s="4"/>
      <c r="AL538" s="4"/>
      <c r="AM538" s="4"/>
      <c r="AN538" s="4"/>
      <c r="AO538" s="4"/>
      <c r="AP538" s="4"/>
      <c r="AQ538" s="4"/>
      <c r="AR538" s="4"/>
      <c r="AS538" s="4"/>
      <c r="AT538" s="4"/>
      <c r="AU538" s="4"/>
      <c r="AV538" s="4"/>
      <c r="AW538" s="4"/>
      <c r="AX538" s="4"/>
      <c r="AY538" s="4"/>
      <c r="AZ538" s="4"/>
      <c r="BA538" s="4"/>
      <c r="BB538" s="4"/>
      <c r="BC538" s="4"/>
      <c r="BD538" s="4"/>
      <c r="BE538" s="4"/>
      <c r="BF538" s="4"/>
      <c r="BG538" s="4"/>
      <c r="BH538" s="4"/>
      <c r="BI538" s="4"/>
      <c r="BJ538" s="4"/>
      <c r="BK538" s="4"/>
      <c r="BL538" s="4"/>
      <c r="BM538" s="4"/>
    </row>
    <row r="539" spans="1:65" x14ac:dyDescent="0.15">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c r="AI539" s="4"/>
      <c r="AJ539" s="4"/>
      <c r="AK539" s="4"/>
      <c r="AL539" s="4"/>
      <c r="AM539" s="4"/>
      <c r="AN539" s="4"/>
      <c r="AO539" s="4"/>
      <c r="AP539" s="4"/>
      <c r="AQ539" s="4"/>
      <c r="AR539" s="4"/>
      <c r="AS539" s="4"/>
      <c r="AT539" s="4"/>
      <c r="AU539" s="4"/>
      <c r="AV539" s="4"/>
      <c r="AW539" s="4"/>
      <c r="AX539" s="4"/>
      <c r="AY539" s="4"/>
      <c r="AZ539" s="4"/>
      <c r="BA539" s="4"/>
      <c r="BB539" s="4"/>
      <c r="BC539" s="4"/>
      <c r="BD539" s="4"/>
      <c r="BE539" s="4"/>
      <c r="BF539" s="4"/>
      <c r="BG539" s="4"/>
      <c r="BH539" s="4"/>
      <c r="BI539" s="4"/>
      <c r="BJ539" s="4"/>
      <c r="BK539" s="4"/>
      <c r="BL539" s="4"/>
      <c r="BM539" s="4"/>
    </row>
    <row r="540" spans="1:65" x14ac:dyDescent="0.15">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c r="AG540" s="4"/>
      <c r="AH540" s="4"/>
      <c r="AI540" s="4"/>
      <c r="AJ540" s="4"/>
      <c r="AK540" s="4"/>
      <c r="AL540" s="4"/>
      <c r="AM540" s="4"/>
      <c r="AN540" s="4"/>
      <c r="AO540" s="4"/>
      <c r="AP540" s="4"/>
      <c r="AQ540" s="4"/>
      <c r="AR540" s="4"/>
      <c r="AS540" s="4"/>
      <c r="AT540" s="4"/>
      <c r="AU540" s="4"/>
      <c r="AV540" s="4"/>
      <c r="AW540" s="4"/>
      <c r="AX540" s="4"/>
      <c r="AY540" s="4"/>
      <c r="AZ540" s="4"/>
      <c r="BA540" s="4"/>
      <c r="BB540" s="4"/>
      <c r="BC540" s="4"/>
      <c r="BD540" s="4"/>
      <c r="BE540" s="4"/>
      <c r="BF540" s="4"/>
      <c r="BG540" s="4"/>
      <c r="BH540" s="4"/>
      <c r="BI540" s="4"/>
      <c r="BJ540" s="4"/>
      <c r="BK540" s="4"/>
      <c r="BL540" s="4"/>
      <c r="BM540" s="4"/>
    </row>
    <row r="541" spans="1:65" x14ac:dyDescent="0.15">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c r="AI541" s="4"/>
      <c r="AJ541" s="4"/>
      <c r="AK541" s="4"/>
      <c r="AL541" s="4"/>
      <c r="AM541" s="4"/>
      <c r="AN541" s="4"/>
      <c r="AO541" s="4"/>
      <c r="AP541" s="4"/>
      <c r="AQ541" s="4"/>
      <c r="AR541" s="4"/>
      <c r="AS541" s="4"/>
      <c r="AT541" s="4"/>
      <c r="AU541" s="4"/>
      <c r="AV541" s="4"/>
      <c r="AW541" s="4"/>
      <c r="AX541" s="4"/>
      <c r="AY541" s="4"/>
      <c r="AZ541" s="4"/>
      <c r="BA541" s="4"/>
      <c r="BB541" s="4"/>
      <c r="BC541" s="4"/>
      <c r="BD541" s="4"/>
      <c r="BE541" s="4"/>
      <c r="BF541" s="4"/>
      <c r="BG541" s="4"/>
      <c r="BH541" s="4"/>
      <c r="BI541" s="4"/>
      <c r="BJ541" s="4"/>
      <c r="BK541" s="4"/>
      <c r="BL541" s="4"/>
      <c r="BM541" s="4"/>
    </row>
    <row r="542" spans="1:65" x14ac:dyDescent="0.15">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c r="AG542" s="4"/>
      <c r="AH542" s="4"/>
      <c r="AI542" s="4"/>
      <c r="AJ542" s="4"/>
      <c r="AK542" s="4"/>
      <c r="AL542" s="4"/>
      <c r="AM542" s="4"/>
      <c r="AN542" s="4"/>
      <c r="AO542" s="4"/>
      <c r="AP542" s="4"/>
      <c r="AQ542" s="4"/>
      <c r="AR542" s="4"/>
      <c r="AS542" s="4"/>
      <c r="AT542" s="4"/>
      <c r="AU542" s="4"/>
      <c r="AV542" s="4"/>
      <c r="AW542" s="4"/>
      <c r="AX542" s="4"/>
      <c r="AY542" s="4"/>
      <c r="AZ542" s="4"/>
      <c r="BA542" s="4"/>
      <c r="BB542" s="4"/>
      <c r="BC542" s="4"/>
      <c r="BD542" s="4"/>
      <c r="BE542" s="4"/>
      <c r="BF542" s="4"/>
      <c r="BG542" s="4"/>
      <c r="BH542" s="4"/>
      <c r="BI542" s="4"/>
      <c r="BJ542" s="4"/>
      <c r="BK542" s="4"/>
      <c r="BL542" s="4"/>
      <c r="BM542" s="4"/>
    </row>
    <row r="543" spans="1:65" x14ac:dyDescent="0.15">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4"/>
      <c r="AI543" s="4"/>
      <c r="AJ543" s="4"/>
      <c r="AK543" s="4"/>
      <c r="AL543" s="4"/>
      <c r="AM543" s="4"/>
      <c r="AN543" s="4"/>
      <c r="AO543" s="4"/>
      <c r="AP543" s="4"/>
      <c r="AQ543" s="4"/>
      <c r="AR543" s="4"/>
      <c r="AS543" s="4"/>
      <c r="AT543" s="4"/>
      <c r="AU543" s="4"/>
      <c r="AV543" s="4"/>
      <c r="AW543" s="4"/>
      <c r="AX543" s="4"/>
      <c r="AY543" s="4"/>
      <c r="AZ543" s="4"/>
      <c r="BA543" s="4"/>
      <c r="BB543" s="4"/>
      <c r="BC543" s="4"/>
      <c r="BD543" s="4"/>
      <c r="BE543" s="4"/>
      <c r="BF543" s="4"/>
      <c r="BG543" s="4"/>
      <c r="BH543" s="4"/>
      <c r="BI543" s="4"/>
      <c r="BJ543" s="4"/>
      <c r="BK543" s="4"/>
      <c r="BL543" s="4"/>
      <c r="BM543" s="4"/>
    </row>
    <row r="544" spans="1:65" x14ac:dyDescent="0.15">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c r="AG544" s="4"/>
      <c r="AH544" s="4"/>
      <c r="AI544" s="4"/>
      <c r="AJ544" s="4"/>
      <c r="AK544" s="4"/>
      <c r="AL544" s="4"/>
      <c r="AM544" s="4"/>
      <c r="AN544" s="4"/>
      <c r="AO544" s="4"/>
      <c r="AP544" s="4"/>
      <c r="AQ544" s="4"/>
      <c r="AR544" s="4"/>
      <c r="AS544" s="4"/>
      <c r="AT544" s="4"/>
      <c r="AU544" s="4"/>
      <c r="AV544" s="4"/>
      <c r="AW544" s="4"/>
      <c r="AX544" s="4"/>
      <c r="AY544" s="4"/>
      <c r="AZ544" s="4"/>
      <c r="BA544" s="4"/>
      <c r="BB544" s="4"/>
      <c r="BC544" s="4"/>
      <c r="BD544" s="4"/>
      <c r="BE544" s="4"/>
      <c r="BF544" s="4"/>
      <c r="BG544" s="4"/>
      <c r="BH544" s="4"/>
      <c r="BI544" s="4"/>
      <c r="BJ544" s="4"/>
      <c r="BK544" s="4"/>
      <c r="BL544" s="4"/>
      <c r="BM544" s="4"/>
    </row>
    <row r="545" spans="1:65" x14ac:dyDescent="0.1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4"/>
      <c r="AI545" s="4"/>
      <c r="AJ545" s="4"/>
      <c r="AK545" s="4"/>
      <c r="AL545" s="4"/>
      <c r="AM545" s="4"/>
      <c r="AN545" s="4"/>
      <c r="AO545" s="4"/>
      <c r="AP545" s="4"/>
      <c r="AQ545" s="4"/>
      <c r="AR545" s="4"/>
      <c r="AS545" s="4"/>
      <c r="AT545" s="4"/>
      <c r="AU545" s="4"/>
      <c r="AV545" s="4"/>
      <c r="AW545" s="4"/>
      <c r="AX545" s="4"/>
      <c r="AY545" s="4"/>
      <c r="AZ545" s="4"/>
      <c r="BA545" s="4"/>
      <c r="BB545" s="4"/>
      <c r="BC545" s="4"/>
      <c r="BD545" s="4"/>
      <c r="BE545" s="4"/>
      <c r="BF545" s="4"/>
      <c r="BG545" s="4"/>
      <c r="BH545" s="4"/>
      <c r="BI545" s="4"/>
      <c r="BJ545" s="4"/>
      <c r="BK545" s="4"/>
      <c r="BL545" s="4"/>
      <c r="BM545" s="4"/>
    </row>
    <row r="546" spans="1:65" x14ac:dyDescent="0.15">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4"/>
      <c r="AI546" s="4"/>
      <c r="AJ546" s="4"/>
      <c r="AK546" s="4"/>
      <c r="AL546" s="4"/>
      <c r="AM546" s="4"/>
      <c r="AN546" s="4"/>
      <c r="AO546" s="4"/>
      <c r="AP546" s="4"/>
      <c r="AQ546" s="4"/>
      <c r="AR546" s="4"/>
      <c r="AS546" s="4"/>
      <c r="AT546" s="4"/>
      <c r="AU546" s="4"/>
      <c r="AV546" s="4"/>
      <c r="AW546" s="4"/>
      <c r="AX546" s="4"/>
      <c r="AY546" s="4"/>
      <c r="AZ546" s="4"/>
      <c r="BA546" s="4"/>
      <c r="BB546" s="4"/>
      <c r="BC546" s="4"/>
      <c r="BD546" s="4"/>
      <c r="BE546" s="4"/>
      <c r="BF546" s="4"/>
      <c r="BG546" s="4"/>
      <c r="BH546" s="4"/>
      <c r="BI546" s="4"/>
      <c r="BJ546" s="4"/>
      <c r="BK546" s="4"/>
      <c r="BL546" s="4"/>
      <c r="BM546" s="4"/>
    </row>
    <row r="547" spans="1:65" x14ac:dyDescent="0.15">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c r="AI547" s="4"/>
      <c r="AJ547" s="4"/>
      <c r="AK547" s="4"/>
      <c r="AL547" s="4"/>
      <c r="AM547" s="4"/>
      <c r="AN547" s="4"/>
      <c r="AO547" s="4"/>
      <c r="AP547" s="4"/>
      <c r="AQ547" s="4"/>
      <c r="AR547" s="4"/>
      <c r="AS547" s="4"/>
      <c r="AT547" s="4"/>
      <c r="AU547" s="4"/>
      <c r="AV547" s="4"/>
      <c r="AW547" s="4"/>
      <c r="AX547" s="4"/>
      <c r="AY547" s="4"/>
      <c r="AZ547" s="4"/>
      <c r="BA547" s="4"/>
      <c r="BB547" s="4"/>
      <c r="BC547" s="4"/>
      <c r="BD547" s="4"/>
      <c r="BE547" s="4"/>
      <c r="BF547" s="4"/>
      <c r="BG547" s="4"/>
      <c r="BH547" s="4"/>
      <c r="BI547" s="4"/>
      <c r="BJ547" s="4"/>
      <c r="BK547" s="4"/>
      <c r="BL547" s="4"/>
      <c r="BM547" s="4"/>
    </row>
    <row r="548" spans="1:65" x14ac:dyDescent="0.15">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4"/>
      <c r="AI548" s="4"/>
      <c r="AJ548" s="4"/>
      <c r="AK548" s="4"/>
      <c r="AL548" s="4"/>
      <c r="AM548" s="4"/>
      <c r="AN548" s="4"/>
      <c r="AO548" s="4"/>
      <c r="AP548" s="4"/>
      <c r="AQ548" s="4"/>
      <c r="AR548" s="4"/>
      <c r="AS548" s="4"/>
      <c r="AT548" s="4"/>
      <c r="AU548" s="4"/>
      <c r="AV548" s="4"/>
      <c r="AW548" s="4"/>
      <c r="AX548" s="4"/>
      <c r="AY548" s="4"/>
      <c r="AZ548" s="4"/>
      <c r="BA548" s="4"/>
      <c r="BB548" s="4"/>
      <c r="BC548" s="4"/>
      <c r="BD548" s="4"/>
      <c r="BE548" s="4"/>
      <c r="BF548" s="4"/>
      <c r="BG548" s="4"/>
      <c r="BH548" s="4"/>
      <c r="BI548" s="4"/>
      <c r="BJ548" s="4"/>
      <c r="BK548" s="4"/>
      <c r="BL548" s="4"/>
      <c r="BM548" s="4"/>
    </row>
    <row r="549" spans="1:65" x14ac:dyDescent="0.15">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c r="AG549" s="4"/>
      <c r="AH549" s="4"/>
      <c r="AI549" s="4"/>
      <c r="AJ549" s="4"/>
      <c r="AK549" s="4"/>
      <c r="AL549" s="4"/>
      <c r="AM549" s="4"/>
      <c r="AN549" s="4"/>
      <c r="AO549" s="4"/>
      <c r="AP549" s="4"/>
      <c r="AQ549" s="4"/>
      <c r="AR549" s="4"/>
      <c r="AS549" s="4"/>
      <c r="AT549" s="4"/>
      <c r="AU549" s="4"/>
      <c r="AV549" s="4"/>
      <c r="AW549" s="4"/>
      <c r="AX549" s="4"/>
      <c r="AY549" s="4"/>
      <c r="AZ549" s="4"/>
      <c r="BA549" s="4"/>
      <c r="BB549" s="4"/>
      <c r="BC549" s="4"/>
      <c r="BD549" s="4"/>
      <c r="BE549" s="4"/>
      <c r="BF549" s="4"/>
      <c r="BG549" s="4"/>
      <c r="BH549" s="4"/>
      <c r="BI549" s="4"/>
      <c r="BJ549" s="4"/>
      <c r="BK549" s="4"/>
      <c r="BL549" s="4"/>
      <c r="BM549" s="4"/>
    </row>
    <row r="550" spans="1:65" x14ac:dyDescent="0.15">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c r="AG550" s="4"/>
      <c r="AH550" s="4"/>
      <c r="AI550" s="4"/>
      <c r="AJ550" s="4"/>
      <c r="AK550" s="4"/>
      <c r="AL550" s="4"/>
      <c r="AM550" s="4"/>
      <c r="AN550" s="4"/>
      <c r="AO550" s="4"/>
      <c r="AP550" s="4"/>
      <c r="AQ550" s="4"/>
      <c r="AR550" s="4"/>
      <c r="AS550" s="4"/>
      <c r="AT550" s="4"/>
      <c r="AU550" s="4"/>
      <c r="AV550" s="4"/>
      <c r="AW550" s="4"/>
      <c r="AX550" s="4"/>
      <c r="AY550" s="4"/>
      <c r="AZ550" s="4"/>
      <c r="BA550" s="4"/>
      <c r="BB550" s="4"/>
      <c r="BC550" s="4"/>
      <c r="BD550" s="4"/>
      <c r="BE550" s="4"/>
      <c r="BF550" s="4"/>
      <c r="BG550" s="4"/>
      <c r="BH550" s="4"/>
      <c r="BI550" s="4"/>
      <c r="BJ550" s="4"/>
      <c r="BK550" s="4"/>
      <c r="BL550" s="4"/>
      <c r="BM550" s="4"/>
    </row>
    <row r="551" spans="1:65" x14ac:dyDescent="0.15">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c r="AG551" s="4"/>
      <c r="AH551" s="4"/>
      <c r="AI551" s="4"/>
      <c r="AJ551" s="4"/>
      <c r="AK551" s="4"/>
      <c r="AL551" s="4"/>
      <c r="AM551" s="4"/>
      <c r="AN551" s="4"/>
      <c r="AO551" s="4"/>
      <c r="AP551" s="4"/>
      <c r="AQ551" s="4"/>
      <c r="AR551" s="4"/>
      <c r="AS551" s="4"/>
      <c r="AT551" s="4"/>
      <c r="AU551" s="4"/>
      <c r="AV551" s="4"/>
      <c r="AW551" s="4"/>
      <c r="AX551" s="4"/>
      <c r="AY551" s="4"/>
      <c r="AZ551" s="4"/>
      <c r="BA551" s="4"/>
      <c r="BB551" s="4"/>
      <c r="BC551" s="4"/>
      <c r="BD551" s="4"/>
      <c r="BE551" s="4"/>
      <c r="BF551" s="4"/>
      <c r="BG551" s="4"/>
      <c r="BH551" s="4"/>
      <c r="BI551" s="4"/>
      <c r="BJ551" s="4"/>
      <c r="BK551" s="4"/>
      <c r="BL551" s="4"/>
      <c r="BM551" s="4"/>
    </row>
    <row r="552" spans="1:65" x14ac:dyDescent="0.15">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c r="AG552" s="4"/>
      <c r="AH552" s="4"/>
      <c r="AI552" s="4"/>
      <c r="AJ552" s="4"/>
      <c r="AK552" s="4"/>
      <c r="AL552" s="4"/>
      <c r="AM552" s="4"/>
      <c r="AN552" s="4"/>
      <c r="AO552" s="4"/>
      <c r="AP552" s="4"/>
      <c r="AQ552" s="4"/>
      <c r="AR552" s="4"/>
      <c r="AS552" s="4"/>
      <c r="AT552" s="4"/>
      <c r="AU552" s="4"/>
      <c r="AV552" s="4"/>
      <c r="AW552" s="4"/>
      <c r="AX552" s="4"/>
      <c r="AY552" s="4"/>
      <c r="AZ552" s="4"/>
      <c r="BA552" s="4"/>
      <c r="BB552" s="4"/>
      <c r="BC552" s="4"/>
      <c r="BD552" s="4"/>
      <c r="BE552" s="4"/>
      <c r="BF552" s="4"/>
      <c r="BG552" s="4"/>
      <c r="BH552" s="4"/>
      <c r="BI552" s="4"/>
      <c r="BJ552" s="4"/>
      <c r="BK552" s="4"/>
      <c r="BL552" s="4"/>
      <c r="BM552" s="4"/>
    </row>
    <row r="553" spans="1:65" x14ac:dyDescent="0.15">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c r="AG553" s="4"/>
      <c r="AH553" s="4"/>
      <c r="AI553" s="4"/>
      <c r="AJ553" s="4"/>
      <c r="AK553" s="4"/>
      <c r="AL553" s="4"/>
      <c r="AM553" s="4"/>
      <c r="AN553" s="4"/>
      <c r="AO553" s="4"/>
      <c r="AP553" s="4"/>
      <c r="AQ553" s="4"/>
      <c r="AR553" s="4"/>
      <c r="AS553" s="4"/>
      <c r="AT553" s="4"/>
      <c r="AU553" s="4"/>
      <c r="AV553" s="4"/>
      <c r="AW553" s="4"/>
      <c r="AX553" s="4"/>
      <c r="AY553" s="4"/>
      <c r="AZ553" s="4"/>
      <c r="BA553" s="4"/>
      <c r="BB553" s="4"/>
      <c r="BC553" s="4"/>
      <c r="BD553" s="4"/>
      <c r="BE553" s="4"/>
      <c r="BF553" s="4"/>
      <c r="BG553" s="4"/>
      <c r="BH553" s="4"/>
      <c r="BI553" s="4"/>
      <c r="BJ553" s="4"/>
      <c r="BK553" s="4"/>
      <c r="BL553" s="4"/>
      <c r="BM553" s="4"/>
    </row>
    <row r="554" spans="1:65" x14ac:dyDescent="0.15">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c r="AG554" s="4"/>
      <c r="AH554" s="4"/>
      <c r="AI554" s="4"/>
      <c r="AJ554" s="4"/>
      <c r="AK554" s="4"/>
      <c r="AL554" s="4"/>
      <c r="AM554" s="4"/>
      <c r="AN554" s="4"/>
      <c r="AO554" s="4"/>
      <c r="AP554" s="4"/>
      <c r="AQ554" s="4"/>
      <c r="AR554" s="4"/>
      <c r="AS554" s="4"/>
      <c r="AT554" s="4"/>
      <c r="AU554" s="4"/>
      <c r="AV554" s="4"/>
      <c r="AW554" s="4"/>
      <c r="AX554" s="4"/>
      <c r="AY554" s="4"/>
      <c r="AZ554" s="4"/>
      <c r="BA554" s="4"/>
      <c r="BB554" s="4"/>
      <c r="BC554" s="4"/>
      <c r="BD554" s="4"/>
      <c r="BE554" s="4"/>
      <c r="BF554" s="4"/>
      <c r="BG554" s="4"/>
      <c r="BH554" s="4"/>
      <c r="BI554" s="4"/>
      <c r="BJ554" s="4"/>
      <c r="BK554" s="4"/>
      <c r="BL554" s="4"/>
      <c r="BM554" s="4"/>
    </row>
    <row r="555" spans="1:65" x14ac:dyDescent="0.1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c r="AG555" s="4"/>
      <c r="AH555" s="4"/>
      <c r="AI555" s="4"/>
      <c r="AJ555" s="4"/>
      <c r="AK555" s="4"/>
      <c r="AL555" s="4"/>
      <c r="AM555" s="4"/>
      <c r="AN555" s="4"/>
      <c r="AO555" s="4"/>
      <c r="AP555" s="4"/>
      <c r="AQ555" s="4"/>
      <c r="AR555" s="4"/>
      <c r="AS555" s="4"/>
      <c r="AT555" s="4"/>
      <c r="AU555" s="4"/>
      <c r="AV555" s="4"/>
      <c r="AW555" s="4"/>
      <c r="AX555" s="4"/>
      <c r="AY555" s="4"/>
      <c r="AZ555" s="4"/>
      <c r="BA555" s="4"/>
      <c r="BB555" s="4"/>
      <c r="BC555" s="4"/>
      <c r="BD555" s="4"/>
      <c r="BE555" s="4"/>
      <c r="BF555" s="4"/>
      <c r="BG555" s="4"/>
      <c r="BH555" s="4"/>
      <c r="BI555" s="4"/>
      <c r="BJ555" s="4"/>
      <c r="BK555" s="4"/>
      <c r="BL555" s="4"/>
      <c r="BM555" s="4"/>
    </row>
    <row r="556" spans="1:65" x14ac:dyDescent="0.15">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c r="AG556" s="4"/>
      <c r="AH556" s="4"/>
      <c r="AI556" s="4"/>
      <c r="AJ556" s="4"/>
      <c r="AK556" s="4"/>
      <c r="AL556" s="4"/>
      <c r="AM556" s="4"/>
      <c r="AN556" s="4"/>
      <c r="AO556" s="4"/>
      <c r="AP556" s="4"/>
      <c r="AQ556" s="4"/>
      <c r="AR556" s="4"/>
      <c r="AS556" s="4"/>
      <c r="AT556" s="4"/>
      <c r="AU556" s="4"/>
      <c r="AV556" s="4"/>
      <c r="AW556" s="4"/>
      <c r="AX556" s="4"/>
      <c r="AY556" s="4"/>
      <c r="AZ556" s="4"/>
      <c r="BA556" s="4"/>
      <c r="BB556" s="4"/>
      <c r="BC556" s="4"/>
      <c r="BD556" s="4"/>
      <c r="BE556" s="4"/>
      <c r="BF556" s="4"/>
      <c r="BG556" s="4"/>
      <c r="BH556" s="4"/>
      <c r="BI556" s="4"/>
      <c r="BJ556" s="4"/>
      <c r="BK556" s="4"/>
      <c r="BL556" s="4"/>
      <c r="BM556" s="4"/>
    </row>
    <row r="557" spans="1:65" x14ac:dyDescent="0.15">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c r="AG557" s="4"/>
      <c r="AH557" s="4"/>
      <c r="AI557" s="4"/>
      <c r="AJ557" s="4"/>
      <c r="AK557" s="4"/>
      <c r="AL557" s="4"/>
      <c r="AM557" s="4"/>
      <c r="AN557" s="4"/>
      <c r="AO557" s="4"/>
      <c r="AP557" s="4"/>
      <c r="AQ557" s="4"/>
      <c r="AR557" s="4"/>
      <c r="AS557" s="4"/>
      <c r="AT557" s="4"/>
      <c r="AU557" s="4"/>
      <c r="AV557" s="4"/>
      <c r="AW557" s="4"/>
      <c r="AX557" s="4"/>
      <c r="AY557" s="4"/>
      <c r="AZ557" s="4"/>
      <c r="BA557" s="4"/>
      <c r="BB557" s="4"/>
      <c r="BC557" s="4"/>
      <c r="BD557" s="4"/>
      <c r="BE557" s="4"/>
      <c r="BF557" s="4"/>
      <c r="BG557" s="4"/>
      <c r="BH557" s="4"/>
      <c r="BI557" s="4"/>
      <c r="BJ557" s="4"/>
      <c r="BK557" s="4"/>
      <c r="BL557" s="4"/>
      <c r="BM557" s="4"/>
    </row>
    <row r="558" spans="1:65" x14ac:dyDescent="0.15">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c r="AG558" s="4"/>
      <c r="AH558" s="4"/>
      <c r="AI558" s="4"/>
      <c r="AJ558" s="4"/>
      <c r="AK558" s="4"/>
      <c r="AL558" s="4"/>
      <c r="AM558" s="4"/>
      <c r="AN558" s="4"/>
      <c r="AO558" s="4"/>
      <c r="AP558" s="4"/>
      <c r="AQ558" s="4"/>
      <c r="AR558" s="4"/>
      <c r="AS558" s="4"/>
      <c r="AT558" s="4"/>
      <c r="AU558" s="4"/>
      <c r="AV558" s="4"/>
      <c r="AW558" s="4"/>
      <c r="AX558" s="4"/>
      <c r="AY558" s="4"/>
      <c r="AZ558" s="4"/>
      <c r="BA558" s="4"/>
      <c r="BB558" s="4"/>
      <c r="BC558" s="4"/>
      <c r="BD558" s="4"/>
      <c r="BE558" s="4"/>
      <c r="BF558" s="4"/>
      <c r="BG558" s="4"/>
      <c r="BH558" s="4"/>
      <c r="BI558" s="4"/>
      <c r="BJ558" s="4"/>
      <c r="BK558" s="4"/>
      <c r="BL558" s="4"/>
      <c r="BM558" s="4"/>
    </row>
    <row r="559" spans="1:65" x14ac:dyDescent="0.15">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c r="AG559" s="4"/>
      <c r="AH559" s="4"/>
      <c r="AI559" s="4"/>
      <c r="AJ559" s="4"/>
      <c r="AK559" s="4"/>
      <c r="AL559" s="4"/>
      <c r="AM559" s="4"/>
      <c r="AN559" s="4"/>
      <c r="AO559" s="4"/>
      <c r="AP559" s="4"/>
      <c r="AQ559" s="4"/>
      <c r="AR559" s="4"/>
      <c r="AS559" s="4"/>
      <c r="AT559" s="4"/>
      <c r="AU559" s="4"/>
      <c r="AV559" s="4"/>
      <c r="AW559" s="4"/>
      <c r="AX559" s="4"/>
      <c r="AY559" s="4"/>
      <c r="AZ559" s="4"/>
      <c r="BA559" s="4"/>
      <c r="BB559" s="4"/>
      <c r="BC559" s="4"/>
      <c r="BD559" s="4"/>
      <c r="BE559" s="4"/>
      <c r="BF559" s="4"/>
      <c r="BG559" s="4"/>
      <c r="BH559" s="4"/>
      <c r="BI559" s="4"/>
      <c r="BJ559" s="4"/>
      <c r="BK559" s="4"/>
      <c r="BL559" s="4"/>
      <c r="BM559" s="4"/>
    </row>
    <row r="560" spans="1:65" x14ac:dyDescent="0.15">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c r="AG560" s="4"/>
      <c r="AH560" s="4"/>
      <c r="AI560" s="4"/>
      <c r="AJ560" s="4"/>
      <c r="AK560" s="4"/>
      <c r="AL560" s="4"/>
      <c r="AM560" s="4"/>
      <c r="AN560" s="4"/>
      <c r="AO560" s="4"/>
      <c r="AP560" s="4"/>
      <c r="AQ560" s="4"/>
      <c r="AR560" s="4"/>
      <c r="AS560" s="4"/>
      <c r="AT560" s="4"/>
      <c r="AU560" s="4"/>
      <c r="AV560" s="4"/>
      <c r="AW560" s="4"/>
      <c r="AX560" s="4"/>
      <c r="AY560" s="4"/>
      <c r="AZ560" s="4"/>
      <c r="BA560" s="4"/>
      <c r="BB560" s="4"/>
      <c r="BC560" s="4"/>
      <c r="BD560" s="4"/>
      <c r="BE560" s="4"/>
      <c r="BF560" s="4"/>
      <c r="BG560" s="4"/>
      <c r="BH560" s="4"/>
      <c r="BI560" s="4"/>
      <c r="BJ560" s="4"/>
      <c r="BK560" s="4"/>
      <c r="BL560" s="4"/>
      <c r="BM560" s="4"/>
    </row>
    <row r="561" spans="1:65" x14ac:dyDescent="0.15">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c r="AG561" s="4"/>
      <c r="AH561" s="4"/>
      <c r="AI561" s="4"/>
      <c r="AJ561" s="4"/>
      <c r="AK561" s="4"/>
      <c r="AL561" s="4"/>
      <c r="AM561" s="4"/>
      <c r="AN561" s="4"/>
      <c r="AO561" s="4"/>
      <c r="AP561" s="4"/>
      <c r="AQ561" s="4"/>
      <c r="AR561" s="4"/>
      <c r="AS561" s="4"/>
      <c r="AT561" s="4"/>
      <c r="AU561" s="4"/>
      <c r="AV561" s="4"/>
      <c r="AW561" s="4"/>
      <c r="AX561" s="4"/>
      <c r="AY561" s="4"/>
      <c r="AZ561" s="4"/>
      <c r="BA561" s="4"/>
      <c r="BB561" s="4"/>
      <c r="BC561" s="4"/>
      <c r="BD561" s="4"/>
      <c r="BE561" s="4"/>
      <c r="BF561" s="4"/>
      <c r="BG561" s="4"/>
      <c r="BH561" s="4"/>
      <c r="BI561" s="4"/>
      <c r="BJ561" s="4"/>
      <c r="BK561" s="4"/>
      <c r="BL561" s="4"/>
      <c r="BM561" s="4"/>
    </row>
    <row r="562" spans="1:65" x14ac:dyDescent="0.15">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c r="AG562" s="4"/>
      <c r="AH562" s="4"/>
      <c r="AI562" s="4"/>
      <c r="AJ562" s="4"/>
      <c r="AK562" s="4"/>
      <c r="AL562" s="4"/>
      <c r="AM562" s="4"/>
      <c r="AN562" s="4"/>
      <c r="AO562" s="4"/>
      <c r="AP562" s="4"/>
      <c r="AQ562" s="4"/>
      <c r="AR562" s="4"/>
      <c r="AS562" s="4"/>
      <c r="AT562" s="4"/>
      <c r="AU562" s="4"/>
      <c r="AV562" s="4"/>
      <c r="AW562" s="4"/>
      <c r="AX562" s="4"/>
      <c r="AY562" s="4"/>
      <c r="AZ562" s="4"/>
      <c r="BA562" s="4"/>
      <c r="BB562" s="4"/>
      <c r="BC562" s="4"/>
      <c r="BD562" s="4"/>
      <c r="BE562" s="4"/>
      <c r="BF562" s="4"/>
      <c r="BG562" s="4"/>
      <c r="BH562" s="4"/>
      <c r="BI562" s="4"/>
      <c r="BJ562" s="4"/>
      <c r="BK562" s="4"/>
      <c r="BL562" s="4"/>
      <c r="BM562" s="4"/>
    </row>
    <row r="563" spans="1:65" x14ac:dyDescent="0.15">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c r="AG563" s="4"/>
      <c r="AH563" s="4"/>
      <c r="AI563" s="4"/>
      <c r="AJ563" s="4"/>
      <c r="AK563" s="4"/>
      <c r="AL563" s="4"/>
      <c r="AM563" s="4"/>
      <c r="AN563" s="4"/>
      <c r="AO563" s="4"/>
      <c r="AP563" s="4"/>
      <c r="AQ563" s="4"/>
      <c r="AR563" s="4"/>
      <c r="AS563" s="4"/>
      <c r="AT563" s="4"/>
      <c r="AU563" s="4"/>
      <c r="AV563" s="4"/>
      <c r="AW563" s="4"/>
      <c r="AX563" s="4"/>
      <c r="AY563" s="4"/>
      <c r="AZ563" s="4"/>
      <c r="BA563" s="4"/>
      <c r="BB563" s="4"/>
      <c r="BC563" s="4"/>
      <c r="BD563" s="4"/>
      <c r="BE563" s="4"/>
      <c r="BF563" s="4"/>
      <c r="BG563" s="4"/>
      <c r="BH563" s="4"/>
      <c r="BI563" s="4"/>
      <c r="BJ563" s="4"/>
      <c r="BK563" s="4"/>
      <c r="BL563" s="4"/>
      <c r="BM563" s="4"/>
    </row>
    <row r="564" spans="1:65" x14ac:dyDescent="0.15">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c r="AG564" s="4"/>
      <c r="AH564" s="4"/>
      <c r="AI564" s="4"/>
      <c r="AJ564" s="4"/>
      <c r="AK564" s="4"/>
      <c r="AL564" s="4"/>
      <c r="AM564" s="4"/>
      <c r="AN564" s="4"/>
      <c r="AO564" s="4"/>
      <c r="AP564" s="4"/>
      <c r="AQ564" s="4"/>
      <c r="AR564" s="4"/>
      <c r="AS564" s="4"/>
      <c r="AT564" s="4"/>
      <c r="AU564" s="4"/>
      <c r="AV564" s="4"/>
      <c r="AW564" s="4"/>
      <c r="AX564" s="4"/>
      <c r="AY564" s="4"/>
      <c r="AZ564" s="4"/>
      <c r="BA564" s="4"/>
      <c r="BB564" s="4"/>
      <c r="BC564" s="4"/>
      <c r="BD564" s="4"/>
      <c r="BE564" s="4"/>
      <c r="BF564" s="4"/>
      <c r="BG564" s="4"/>
      <c r="BH564" s="4"/>
      <c r="BI564" s="4"/>
      <c r="BJ564" s="4"/>
      <c r="BK564" s="4"/>
      <c r="BL564" s="4"/>
      <c r="BM564" s="4"/>
    </row>
    <row r="565" spans="1:65" x14ac:dyDescent="0.1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c r="AG565" s="4"/>
      <c r="AH565" s="4"/>
      <c r="AI565" s="4"/>
      <c r="AJ565" s="4"/>
      <c r="AK565" s="4"/>
      <c r="AL565" s="4"/>
      <c r="AM565" s="4"/>
      <c r="AN565" s="4"/>
      <c r="AO565" s="4"/>
      <c r="AP565" s="4"/>
      <c r="AQ565" s="4"/>
      <c r="AR565" s="4"/>
      <c r="AS565" s="4"/>
      <c r="AT565" s="4"/>
      <c r="AU565" s="4"/>
      <c r="AV565" s="4"/>
      <c r="AW565" s="4"/>
      <c r="AX565" s="4"/>
      <c r="AY565" s="4"/>
      <c r="AZ565" s="4"/>
      <c r="BA565" s="4"/>
      <c r="BB565" s="4"/>
      <c r="BC565" s="4"/>
      <c r="BD565" s="4"/>
      <c r="BE565" s="4"/>
      <c r="BF565" s="4"/>
      <c r="BG565" s="4"/>
      <c r="BH565" s="4"/>
      <c r="BI565" s="4"/>
      <c r="BJ565" s="4"/>
      <c r="BK565" s="4"/>
      <c r="BL565" s="4"/>
      <c r="BM565" s="4"/>
    </row>
    <row r="566" spans="1:65" x14ac:dyDescent="0.15">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c r="AG566" s="4"/>
      <c r="AH566" s="4"/>
      <c r="AI566" s="4"/>
      <c r="AJ566" s="4"/>
      <c r="AK566" s="4"/>
      <c r="AL566" s="4"/>
      <c r="AM566" s="4"/>
      <c r="AN566" s="4"/>
      <c r="AO566" s="4"/>
      <c r="AP566" s="4"/>
      <c r="AQ566" s="4"/>
      <c r="AR566" s="4"/>
      <c r="AS566" s="4"/>
      <c r="AT566" s="4"/>
      <c r="AU566" s="4"/>
      <c r="AV566" s="4"/>
      <c r="AW566" s="4"/>
      <c r="AX566" s="4"/>
      <c r="AY566" s="4"/>
      <c r="AZ566" s="4"/>
      <c r="BA566" s="4"/>
      <c r="BB566" s="4"/>
      <c r="BC566" s="4"/>
      <c r="BD566" s="4"/>
      <c r="BE566" s="4"/>
      <c r="BF566" s="4"/>
      <c r="BG566" s="4"/>
      <c r="BH566" s="4"/>
      <c r="BI566" s="4"/>
      <c r="BJ566" s="4"/>
      <c r="BK566" s="4"/>
      <c r="BL566" s="4"/>
      <c r="BM566" s="4"/>
    </row>
    <row r="567" spans="1:65" x14ac:dyDescent="0.15">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c r="AG567" s="4"/>
      <c r="AH567" s="4"/>
      <c r="AI567" s="4"/>
      <c r="AJ567" s="4"/>
      <c r="AK567" s="4"/>
      <c r="AL567" s="4"/>
      <c r="AM567" s="4"/>
      <c r="AN567" s="4"/>
      <c r="AO567" s="4"/>
      <c r="AP567" s="4"/>
      <c r="AQ567" s="4"/>
      <c r="AR567" s="4"/>
      <c r="AS567" s="4"/>
      <c r="AT567" s="4"/>
      <c r="AU567" s="4"/>
      <c r="AV567" s="4"/>
      <c r="AW567" s="4"/>
      <c r="AX567" s="4"/>
      <c r="AY567" s="4"/>
      <c r="AZ567" s="4"/>
      <c r="BA567" s="4"/>
      <c r="BB567" s="4"/>
      <c r="BC567" s="4"/>
      <c r="BD567" s="4"/>
      <c r="BE567" s="4"/>
      <c r="BF567" s="4"/>
      <c r="BG567" s="4"/>
      <c r="BH567" s="4"/>
      <c r="BI567" s="4"/>
      <c r="BJ567" s="4"/>
      <c r="BK567" s="4"/>
      <c r="BL567" s="4"/>
      <c r="BM567" s="4"/>
    </row>
    <row r="568" spans="1:65" x14ac:dyDescent="0.15">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c r="AG568" s="4"/>
      <c r="AH568" s="4"/>
      <c r="AI568" s="4"/>
      <c r="AJ568" s="4"/>
      <c r="AK568" s="4"/>
      <c r="AL568" s="4"/>
      <c r="AM568" s="4"/>
      <c r="AN568" s="4"/>
      <c r="AO568" s="4"/>
      <c r="AP568" s="4"/>
      <c r="AQ568" s="4"/>
      <c r="AR568" s="4"/>
      <c r="AS568" s="4"/>
      <c r="AT568" s="4"/>
      <c r="AU568" s="4"/>
      <c r="AV568" s="4"/>
      <c r="AW568" s="4"/>
      <c r="AX568" s="4"/>
      <c r="AY568" s="4"/>
      <c r="AZ568" s="4"/>
      <c r="BA568" s="4"/>
      <c r="BB568" s="4"/>
      <c r="BC568" s="4"/>
      <c r="BD568" s="4"/>
      <c r="BE568" s="4"/>
      <c r="BF568" s="4"/>
      <c r="BG568" s="4"/>
      <c r="BH568" s="4"/>
      <c r="BI568" s="4"/>
      <c r="BJ568" s="4"/>
      <c r="BK568" s="4"/>
      <c r="BL568" s="4"/>
      <c r="BM568" s="4"/>
    </row>
    <row r="569" spans="1:65" x14ac:dyDescent="0.15">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c r="AG569" s="4"/>
      <c r="AH569" s="4"/>
      <c r="AI569" s="4"/>
      <c r="AJ569" s="4"/>
      <c r="AK569" s="4"/>
      <c r="AL569" s="4"/>
      <c r="AM569" s="4"/>
      <c r="AN569" s="4"/>
      <c r="AO569" s="4"/>
      <c r="AP569" s="4"/>
      <c r="AQ569" s="4"/>
      <c r="AR569" s="4"/>
      <c r="AS569" s="4"/>
      <c r="AT569" s="4"/>
      <c r="AU569" s="4"/>
      <c r="AV569" s="4"/>
      <c r="AW569" s="4"/>
      <c r="AX569" s="4"/>
      <c r="AY569" s="4"/>
      <c r="AZ569" s="4"/>
      <c r="BA569" s="4"/>
      <c r="BB569" s="4"/>
      <c r="BC569" s="4"/>
      <c r="BD569" s="4"/>
      <c r="BE569" s="4"/>
      <c r="BF569" s="4"/>
      <c r="BG569" s="4"/>
      <c r="BH569" s="4"/>
      <c r="BI569" s="4"/>
      <c r="BJ569" s="4"/>
      <c r="BK569" s="4"/>
      <c r="BL569" s="4"/>
      <c r="BM569" s="4"/>
    </row>
    <row r="570" spans="1:65" x14ac:dyDescent="0.15">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c r="AG570" s="4"/>
      <c r="AH570" s="4"/>
      <c r="AI570" s="4"/>
      <c r="AJ570" s="4"/>
      <c r="AK570" s="4"/>
      <c r="AL570" s="4"/>
      <c r="AM570" s="4"/>
      <c r="AN570" s="4"/>
      <c r="AO570" s="4"/>
      <c r="AP570" s="4"/>
      <c r="AQ570" s="4"/>
      <c r="AR570" s="4"/>
      <c r="AS570" s="4"/>
      <c r="AT570" s="4"/>
      <c r="AU570" s="4"/>
      <c r="AV570" s="4"/>
      <c r="AW570" s="4"/>
      <c r="AX570" s="4"/>
      <c r="AY570" s="4"/>
      <c r="AZ570" s="4"/>
      <c r="BA570" s="4"/>
      <c r="BB570" s="4"/>
      <c r="BC570" s="4"/>
      <c r="BD570" s="4"/>
      <c r="BE570" s="4"/>
      <c r="BF570" s="4"/>
      <c r="BG570" s="4"/>
      <c r="BH570" s="4"/>
      <c r="BI570" s="4"/>
      <c r="BJ570" s="4"/>
      <c r="BK570" s="4"/>
      <c r="BL570" s="4"/>
      <c r="BM570" s="4"/>
    </row>
    <row r="571" spans="1:65" x14ac:dyDescent="0.15">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c r="AG571" s="4"/>
      <c r="AH571" s="4"/>
      <c r="AI571" s="4"/>
      <c r="AJ571" s="4"/>
      <c r="AK571" s="4"/>
      <c r="AL571" s="4"/>
      <c r="AM571" s="4"/>
      <c r="AN571" s="4"/>
      <c r="AO571" s="4"/>
      <c r="AP571" s="4"/>
      <c r="AQ571" s="4"/>
      <c r="AR571" s="4"/>
      <c r="AS571" s="4"/>
      <c r="AT571" s="4"/>
      <c r="AU571" s="4"/>
      <c r="AV571" s="4"/>
      <c r="AW571" s="4"/>
      <c r="AX571" s="4"/>
      <c r="AY571" s="4"/>
      <c r="AZ571" s="4"/>
      <c r="BA571" s="4"/>
      <c r="BB571" s="4"/>
      <c r="BC571" s="4"/>
      <c r="BD571" s="4"/>
      <c r="BE571" s="4"/>
      <c r="BF571" s="4"/>
      <c r="BG571" s="4"/>
      <c r="BH571" s="4"/>
      <c r="BI571" s="4"/>
      <c r="BJ571" s="4"/>
      <c r="BK571" s="4"/>
      <c r="BL571" s="4"/>
      <c r="BM571" s="4"/>
    </row>
    <row r="572" spans="1:65" x14ac:dyDescent="0.15">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c r="AG572" s="4"/>
      <c r="AH572" s="4"/>
      <c r="AI572" s="4"/>
      <c r="AJ572" s="4"/>
      <c r="AK572" s="4"/>
      <c r="AL572" s="4"/>
      <c r="AM572" s="4"/>
      <c r="AN572" s="4"/>
      <c r="AO572" s="4"/>
      <c r="AP572" s="4"/>
      <c r="AQ572" s="4"/>
      <c r="AR572" s="4"/>
      <c r="AS572" s="4"/>
      <c r="AT572" s="4"/>
      <c r="AU572" s="4"/>
      <c r="AV572" s="4"/>
      <c r="AW572" s="4"/>
      <c r="AX572" s="4"/>
      <c r="AY572" s="4"/>
      <c r="AZ572" s="4"/>
      <c r="BA572" s="4"/>
      <c r="BB572" s="4"/>
      <c r="BC572" s="4"/>
      <c r="BD572" s="4"/>
      <c r="BE572" s="4"/>
      <c r="BF572" s="4"/>
      <c r="BG572" s="4"/>
      <c r="BH572" s="4"/>
      <c r="BI572" s="4"/>
      <c r="BJ572" s="4"/>
      <c r="BK572" s="4"/>
      <c r="BL572" s="4"/>
      <c r="BM572" s="4"/>
    </row>
    <row r="573" spans="1:65" x14ac:dyDescent="0.15">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c r="AG573" s="4"/>
      <c r="AH573" s="4"/>
      <c r="AI573" s="4"/>
      <c r="AJ573" s="4"/>
      <c r="AK573" s="4"/>
      <c r="AL573" s="4"/>
      <c r="AM573" s="4"/>
      <c r="AN573" s="4"/>
      <c r="AO573" s="4"/>
      <c r="AP573" s="4"/>
      <c r="AQ573" s="4"/>
      <c r="AR573" s="4"/>
      <c r="AS573" s="4"/>
      <c r="AT573" s="4"/>
      <c r="AU573" s="4"/>
      <c r="AV573" s="4"/>
      <c r="AW573" s="4"/>
      <c r="AX573" s="4"/>
      <c r="AY573" s="4"/>
      <c r="AZ573" s="4"/>
      <c r="BA573" s="4"/>
      <c r="BB573" s="4"/>
      <c r="BC573" s="4"/>
      <c r="BD573" s="4"/>
      <c r="BE573" s="4"/>
      <c r="BF573" s="4"/>
      <c r="BG573" s="4"/>
      <c r="BH573" s="4"/>
      <c r="BI573" s="4"/>
      <c r="BJ573" s="4"/>
      <c r="BK573" s="4"/>
      <c r="BL573" s="4"/>
      <c r="BM573" s="4"/>
    </row>
    <row r="574" spans="1:65" x14ac:dyDescent="0.15">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c r="AG574" s="4"/>
      <c r="AH574" s="4"/>
      <c r="AI574" s="4"/>
      <c r="AJ574" s="4"/>
      <c r="AK574" s="4"/>
      <c r="AL574" s="4"/>
      <c r="AM574" s="4"/>
      <c r="AN574" s="4"/>
      <c r="AO574" s="4"/>
      <c r="AP574" s="4"/>
      <c r="AQ574" s="4"/>
      <c r="AR574" s="4"/>
      <c r="AS574" s="4"/>
      <c r="AT574" s="4"/>
      <c r="AU574" s="4"/>
      <c r="AV574" s="4"/>
      <c r="AW574" s="4"/>
      <c r="AX574" s="4"/>
      <c r="AY574" s="4"/>
      <c r="AZ574" s="4"/>
      <c r="BA574" s="4"/>
      <c r="BB574" s="4"/>
      <c r="BC574" s="4"/>
      <c r="BD574" s="4"/>
      <c r="BE574" s="4"/>
      <c r="BF574" s="4"/>
      <c r="BG574" s="4"/>
      <c r="BH574" s="4"/>
      <c r="BI574" s="4"/>
      <c r="BJ574" s="4"/>
      <c r="BK574" s="4"/>
      <c r="BL574" s="4"/>
      <c r="BM574" s="4"/>
    </row>
    <row r="575" spans="1:65" x14ac:dyDescent="0.1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c r="AG575" s="4"/>
      <c r="AH575" s="4"/>
      <c r="AI575" s="4"/>
      <c r="AJ575" s="4"/>
      <c r="AK575" s="4"/>
      <c r="AL575" s="4"/>
      <c r="AM575" s="4"/>
      <c r="AN575" s="4"/>
      <c r="AO575" s="4"/>
      <c r="AP575" s="4"/>
      <c r="AQ575" s="4"/>
      <c r="AR575" s="4"/>
      <c r="AS575" s="4"/>
      <c r="AT575" s="4"/>
      <c r="AU575" s="4"/>
      <c r="AV575" s="4"/>
      <c r="AW575" s="4"/>
      <c r="AX575" s="4"/>
      <c r="AY575" s="4"/>
      <c r="AZ575" s="4"/>
      <c r="BA575" s="4"/>
      <c r="BB575" s="4"/>
      <c r="BC575" s="4"/>
      <c r="BD575" s="4"/>
      <c r="BE575" s="4"/>
      <c r="BF575" s="4"/>
      <c r="BG575" s="4"/>
      <c r="BH575" s="4"/>
      <c r="BI575" s="4"/>
      <c r="BJ575" s="4"/>
      <c r="BK575" s="4"/>
      <c r="BL575" s="4"/>
      <c r="BM575" s="4"/>
    </row>
    <row r="576" spans="1:65" x14ac:dyDescent="0.15">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4"/>
      <c r="AI576" s="4"/>
      <c r="AJ576" s="4"/>
      <c r="AK576" s="4"/>
      <c r="AL576" s="4"/>
      <c r="AM576" s="4"/>
      <c r="AN576" s="4"/>
      <c r="AO576" s="4"/>
      <c r="AP576" s="4"/>
      <c r="AQ576" s="4"/>
      <c r="AR576" s="4"/>
      <c r="AS576" s="4"/>
      <c r="AT576" s="4"/>
      <c r="AU576" s="4"/>
      <c r="AV576" s="4"/>
      <c r="AW576" s="4"/>
      <c r="AX576" s="4"/>
      <c r="AY576" s="4"/>
      <c r="AZ576" s="4"/>
      <c r="BA576" s="4"/>
      <c r="BB576" s="4"/>
      <c r="BC576" s="4"/>
      <c r="BD576" s="4"/>
      <c r="BE576" s="4"/>
      <c r="BF576" s="4"/>
      <c r="BG576" s="4"/>
      <c r="BH576" s="4"/>
      <c r="BI576" s="4"/>
      <c r="BJ576" s="4"/>
      <c r="BK576" s="4"/>
      <c r="BL576" s="4"/>
      <c r="BM576" s="4"/>
    </row>
    <row r="577" spans="1:65" x14ac:dyDescent="0.15">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c r="AG577" s="4"/>
      <c r="AH577" s="4"/>
      <c r="AI577" s="4"/>
      <c r="AJ577" s="4"/>
      <c r="AK577" s="4"/>
      <c r="AL577" s="4"/>
      <c r="AM577" s="4"/>
      <c r="AN577" s="4"/>
      <c r="AO577" s="4"/>
      <c r="AP577" s="4"/>
      <c r="AQ577" s="4"/>
      <c r="AR577" s="4"/>
      <c r="AS577" s="4"/>
      <c r="AT577" s="4"/>
      <c r="AU577" s="4"/>
      <c r="AV577" s="4"/>
      <c r="AW577" s="4"/>
      <c r="AX577" s="4"/>
      <c r="AY577" s="4"/>
      <c r="AZ577" s="4"/>
      <c r="BA577" s="4"/>
      <c r="BB577" s="4"/>
      <c r="BC577" s="4"/>
      <c r="BD577" s="4"/>
      <c r="BE577" s="4"/>
      <c r="BF577" s="4"/>
      <c r="BG577" s="4"/>
      <c r="BH577" s="4"/>
      <c r="BI577" s="4"/>
      <c r="BJ577" s="4"/>
      <c r="BK577" s="4"/>
      <c r="BL577" s="4"/>
      <c r="BM577" s="4"/>
    </row>
    <row r="578" spans="1:65" x14ac:dyDescent="0.15">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c r="AG578" s="4"/>
      <c r="AH578" s="4"/>
      <c r="AI578" s="4"/>
      <c r="AJ578" s="4"/>
      <c r="AK578" s="4"/>
      <c r="AL578" s="4"/>
      <c r="AM578" s="4"/>
      <c r="AN578" s="4"/>
      <c r="AO578" s="4"/>
      <c r="AP578" s="4"/>
      <c r="AQ578" s="4"/>
      <c r="AR578" s="4"/>
      <c r="AS578" s="4"/>
      <c r="AT578" s="4"/>
      <c r="AU578" s="4"/>
      <c r="AV578" s="4"/>
      <c r="AW578" s="4"/>
      <c r="AX578" s="4"/>
      <c r="AY578" s="4"/>
      <c r="AZ578" s="4"/>
      <c r="BA578" s="4"/>
      <c r="BB578" s="4"/>
      <c r="BC578" s="4"/>
      <c r="BD578" s="4"/>
      <c r="BE578" s="4"/>
      <c r="BF578" s="4"/>
      <c r="BG578" s="4"/>
      <c r="BH578" s="4"/>
      <c r="BI578" s="4"/>
      <c r="BJ578" s="4"/>
      <c r="BK578" s="4"/>
      <c r="BL578" s="4"/>
      <c r="BM578" s="4"/>
    </row>
    <row r="579" spans="1:65" x14ac:dyDescent="0.15">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4"/>
      <c r="AI579" s="4"/>
      <c r="AJ579" s="4"/>
      <c r="AK579" s="4"/>
      <c r="AL579" s="4"/>
      <c r="AM579" s="4"/>
      <c r="AN579" s="4"/>
      <c r="AO579" s="4"/>
      <c r="AP579" s="4"/>
      <c r="AQ579" s="4"/>
      <c r="AR579" s="4"/>
      <c r="AS579" s="4"/>
      <c r="AT579" s="4"/>
      <c r="AU579" s="4"/>
      <c r="AV579" s="4"/>
      <c r="AW579" s="4"/>
      <c r="AX579" s="4"/>
      <c r="AY579" s="4"/>
      <c r="AZ579" s="4"/>
      <c r="BA579" s="4"/>
      <c r="BB579" s="4"/>
      <c r="BC579" s="4"/>
      <c r="BD579" s="4"/>
      <c r="BE579" s="4"/>
      <c r="BF579" s="4"/>
      <c r="BG579" s="4"/>
      <c r="BH579" s="4"/>
      <c r="BI579" s="4"/>
      <c r="BJ579" s="4"/>
      <c r="BK579" s="4"/>
      <c r="BL579" s="4"/>
      <c r="BM579" s="4"/>
    </row>
    <row r="580" spans="1:65" x14ac:dyDescent="0.15">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4"/>
      <c r="AI580" s="4"/>
      <c r="AJ580" s="4"/>
      <c r="AK580" s="4"/>
      <c r="AL580" s="4"/>
      <c r="AM580" s="4"/>
      <c r="AN580" s="4"/>
      <c r="AO580" s="4"/>
      <c r="AP580" s="4"/>
      <c r="AQ580" s="4"/>
      <c r="AR580" s="4"/>
      <c r="AS580" s="4"/>
      <c r="AT580" s="4"/>
      <c r="AU580" s="4"/>
      <c r="AV580" s="4"/>
      <c r="AW580" s="4"/>
      <c r="AX580" s="4"/>
      <c r="AY580" s="4"/>
      <c r="AZ580" s="4"/>
      <c r="BA580" s="4"/>
      <c r="BB580" s="4"/>
      <c r="BC580" s="4"/>
      <c r="BD580" s="4"/>
      <c r="BE580" s="4"/>
      <c r="BF580" s="4"/>
      <c r="BG580" s="4"/>
      <c r="BH580" s="4"/>
      <c r="BI580" s="4"/>
      <c r="BJ580" s="4"/>
      <c r="BK580" s="4"/>
      <c r="BL580" s="4"/>
      <c r="BM580" s="4"/>
    </row>
    <row r="581" spans="1:65" x14ac:dyDescent="0.15">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c r="AG581" s="4"/>
      <c r="AH581" s="4"/>
      <c r="AI581" s="4"/>
      <c r="AJ581" s="4"/>
      <c r="AK581" s="4"/>
      <c r="AL581" s="4"/>
      <c r="AM581" s="4"/>
      <c r="AN581" s="4"/>
      <c r="AO581" s="4"/>
      <c r="AP581" s="4"/>
      <c r="AQ581" s="4"/>
      <c r="AR581" s="4"/>
      <c r="AS581" s="4"/>
      <c r="AT581" s="4"/>
      <c r="AU581" s="4"/>
      <c r="AV581" s="4"/>
      <c r="AW581" s="4"/>
      <c r="AX581" s="4"/>
      <c r="AY581" s="4"/>
      <c r="AZ581" s="4"/>
      <c r="BA581" s="4"/>
      <c r="BB581" s="4"/>
      <c r="BC581" s="4"/>
      <c r="BD581" s="4"/>
      <c r="BE581" s="4"/>
      <c r="BF581" s="4"/>
      <c r="BG581" s="4"/>
      <c r="BH581" s="4"/>
      <c r="BI581" s="4"/>
      <c r="BJ581" s="4"/>
      <c r="BK581" s="4"/>
      <c r="BL581" s="4"/>
      <c r="BM581" s="4"/>
    </row>
    <row r="582" spans="1:65" x14ac:dyDescent="0.15">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c r="AG582" s="4"/>
      <c r="AH582" s="4"/>
      <c r="AI582" s="4"/>
      <c r="AJ582" s="4"/>
      <c r="AK582" s="4"/>
      <c r="AL582" s="4"/>
      <c r="AM582" s="4"/>
      <c r="AN582" s="4"/>
      <c r="AO582" s="4"/>
      <c r="AP582" s="4"/>
      <c r="AQ582" s="4"/>
      <c r="AR582" s="4"/>
      <c r="AS582" s="4"/>
      <c r="AT582" s="4"/>
      <c r="AU582" s="4"/>
      <c r="AV582" s="4"/>
      <c r="AW582" s="4"/>
      <c r="AX582" s="4"/>
      <c r="AY582" s="4"/>
      <c r="AZ582" s="4"/>
      <c r="BA582" s="4"/>
      <c r="BB582" s="4"/>
      <c r="BC582" s="4"/>
      <c r="BD582" s="4"/>
      <c r="BE582" s="4"/>
      <c r="BF582" s="4"/>
      <c r="BG582" s="4"/>
      <c r="BH582" s="4"/>
      <c r="BI582" s="4"/>
      <c r="BJ582" s="4"/>
      <c r="BK582" s="4"/>
      <c r="BL582" s="4"/>
      <c r="BM582" s="4"/>
    </row>
    <row r="583" spans="1:65" x14ac:dyDescent="0.15">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4"/>
      <c r="AI583" s="4"/>
      <c r="AJ583" s="4"/>
      <c r="AK583" s="4"/>
      <c r="AL583" s="4"/>
      <c r="AM583" s="4"/>
      <c r="AN583" s="4"/>
      <c r="AO583" s="4"/>
      <c r="AP583" s="4"/>
      <c r="AQ583" s="4"/>
      <c r="AR583" s="4"/>
      <c r="AS583" s="4"/>
      <c r="AT583" s="4"/>
      <c r="AU583" s="4"/>
      <c r="AV583" s="4"/>
      <c r="AW583" s="4"/>
      <c r="AX583" s="4"/>
      <c r="AY583" s="4"/>
      <c r="AZ583" s="4"/>
      <c r="BA583" s="4"/>
      <c r="BB583" s="4"/>
      <c r="BC583" s="4"/>
      <c r="BD583" s="4"/>
      <c r="BE583" s="4"/>
      <c r="BF583" s="4"/>
      <c r="BG583" s="4"/>
      <c r="BH583" s="4"/>
      <c r="BI583" s="4"/>
      <c r="BJ583" s="4"/>
      <c r="BK583" s="4"/>
      <c r="BL583" s="4"/>
      <c r="BM583" s="4"/>
    </row>
    <row r="584" spans="1:65" x14ac:dyDescent="0.15">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4"/>
      <c r="AI584" s="4"/>
      <c r="AJ584" s="4"/>
      <c r="AK584" s="4"/>
      <c r="AL584" s="4"/>
      <c r="AM584" s="4"/>
      <c r="AN584" s="4"/>
      <c r="AO584" s="4"/>
      <c r="AP584" s="4"/>
      <c r="AQ584" s="4"/>
      <c r="AR584" s="4"/>
      <c r="AS584" s="4"/>
      <c r="AT584" s="4"/>
      <c r="AU584" s="4"/>
      <c r="AV584" s="4"/>
      <c r="AW584" s="4"/>
      <c r="AX584" s="4"/>
      <c r="AY584" s="4"/>
      <c r="AZ584" s="4"/>
      <c r="BA584" s="4"/>
      <c r="BB584" s="4"/>
      <c r="BC584" s="4"/>
      <c r="BD584" s="4"/>
      <c r="BE584" s="4"/>
      <c r="BF584" s="4"/>
      <c r="BG584" s="4"/>
      <c r="BH584" s="4"/>
      <c r="BI584" s="4"/>
      <c r="BJ584" s="4"/>
      <c r="BK584" s="4"/>
      <c r="BL584" s="4"/>
      <c r="BM584" s="4"/>
    </row>
    <row r="585" spans="1:65" x14ac:dyDescent="0.1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4"/>
      <c r="AI585" s="4"/>
      <c r="AJ585" s="4"/>
      <c r="AK585" s="4"/>
      <c r="AL585" s="4"/>
      <c r="AM585" s="4"/>
      <c r="AN585" s="4"/>
      <c r="AO585" s="4"/>
      <c r="AP585" s="4"/>
      <c r="AQ585" s="4"/>
      <c r="AR585" s="4"/>
      <c r="AS585" s="4"/>
      <c r="AT585" s="4"/>
      <c r="AU585" s="4"/>
      <c r="AV585" s="4"/>
      <c r="AW585" s="4"/>
      <c r="AX585" s="4"/>
      <c r="AY585" s="4"/>
      <c r="AZ585" s="4"/>
      <c r="BA585" s="4"/>
      <c r="BB585" s="4"/>
      <c r="BC585" s="4"/>
      <c r="BD585" s="4"/>
      <c r="BE585" s="4"/>
      <c r="BF585" s="4"/>
      <c r="BG585" s="4"/>
      <c r="BH585" s="4"/>
      <c r="BI585" s="4"/>
      <c r="BJ585" s="4"/>
      <c r="BK585" s="4"/>
      <c r="BL585" s="4"/>
      <c r="BM585" s="4"/>
    </row>
    <row r="586" spans="1:65" x14ac:dyDescent="0.15">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4"/>
      <c r="AI586" s="4"/>
      <c r="AJ586" s="4"/>
      <c r="AK586" s="4"/>
      <c r="AL586" s="4"/>
      <c r="AM586" s="4"/>
      <c r="AN586" s="4"/>
      <c r="AO586" s="4"/>
      <c r="AP586" s="4"/>
      <c r="AQ586" s="4"/>
      <c r="AR586" s="4"/>
      <c r="AS586" s="4"/>
      <c r="AT586" s="4"/>
      <c r="AU586" s="4"/>
      <c r="AV586" s="4"/>
      <c r="AW586" s="4"/>
      <c r="AX586" s="4"/>
      <c r="AY586" s="4"/>
      <c r="AZ586" s="4"/>
      <c r="BA586" s="4"/>
      <c r="BB586" s="4"/>
      <c r="BC586" s="4"/>
      <c r="BD586" s="4"/>
      <c r="BE586" s="4"/>
      <c r="BF586" s="4"/>
      <c r="BG586" s="4"/>
      <c r="BH586" s="4"/>
      <c r="BI586" s="4"/>
      <c r="BJ586" s="4"/>
      <c r="BK586" s="4"/>
      <c r="BL586" s="4"/>
      <c r="BM586" s="4"/>
    </row>
    <row r="587" spans="1:65" x14ac:dyDescent="0.15">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c r="AG587" s="4"/>
      <c r="AH587" s="4"/>
      <c r="AI587" s="4"/>
      <c r="AJ587" s="4"/>
      <c r="AK587" s="4"/>
      <c r="AL587" s="4"/>
      <c r="AM587" s="4"/>
      <c r="AN587" s="4"/>
      <c r="AO587" s="4"/>
      <c r="AP587" s="4"/>
      <c r="AQ587" s="4"/>
      <c r="AR587" s="4"/>
      <c r="AS587" s="4"/>
      <c r="AT587" s="4"/>
      <c r="AU587" s="4"/>
      <c r="AV587" s="4"/>
      <c r="AW587" s="4"/>
      <c r="AX587" s="4"/>
      <c r="AY587" s="4"/>
      <c r="AZ587" s="4"/>
      <c r="BA587" s="4"/>
      <c r="BB587" s="4"/>
      <c r="BC587" s="4"/>
      <c r="BD587" s="4"/>
      <c r="BE587" s="4"/>
      <c r="BF587" s="4"/>
      <c r="BG587" s="4"/>
      <c r="BH587" s="4"/>
      <c r="BI587" s="4"/>
      <c r="BJ587" s="4"/>
      <c r="BK587" s="4"/>
      <c r="BL587" s="4"/>
      <c r="BM587" s="4"/>
    </row>
    <row r="588" spans="1:65" x14ac:dyDescent="0.15">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c r="AG588" s="4"/>
      <c r="AH588" s="4"/>
      <c r="AI588" s="4"/>
      <c r="AJ588" s="4"/>
      <c r="AK588" s="4"/>
      <c r="AL588" s="4"/>
      <c r="AM588" s="4"/>
      <c r="AN588" s="4"/>
      <c r="AO588" s="4"/>
      <c r="AP588" s="4"/>
      <c r="AQ588" s="4"/>
      <c r="AR588" s="4"/>
      <c r="AS588" s="4"/>
      <c r="AT588" s="4"/>
      <c r="AU588" s="4"/>
      <c r="AV588" s="4"/>
      <c r="AW588" s="4"/>
      <c r="AX588" s="4"/>
      <c r="AY588" s="4"/>
      <c r="AZ588" s="4"/>
      <c r="BA588" s="4"/>
      <c r="BB588" s="4"/>
      <c r="BC588" s="4"/>
      <c r="BD588" s="4"/>
      <c r="BE588" s="4"/>
      <c r="BF588" s="4"/>
      <c r="BG588" s="4"/>
      <c r="BH588" s="4"/>
      <c r="BI588" s="4"/>
      <c r="BJ588" s="4"/>
      <c r="BK588" s="4"/>
      <c r="BL588" s="4"/>
      <c r="BM588" s="4"/>
    </row>
    <row r="589" spans="1:65" x14ac:dyDescent="0.15">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c r="AG589" s="4"/>
      <c r="AH589" s="4"/>
      <c r="AI589" s="4"/>
      <c r="AJ589" s="4"/>
      <c r="AK589" s="4"/>
      <c r="AL589" s="4"/>
      <c r="AM589" s="4"/>
      <c r="AN589" s="4"/>
      <c r="AO589" s="4"/>
      <c r="AP589" s="4"/>
      <c r="AQ589" s="4"/>
      <c r="AR589" s="4"/>
      <c r="AS589" s="4"/>
      <c r="AT589" s="4"/>
      <c r="AU589" s="4"/>
      <c r="AV589" s="4"/>
      <c r="AW589" s="4"/>
      <c r="AX589" s="4"/>
      <c r="AY589" s="4"/>
      <c r="AZ589" s="4"/>
      <c r="BA589" s="4"/>
      <c r="BB589" s="4"/>
      <c r="BC589" s="4"/>
      <c r="BD589" s="4"/>
      <c r="BE589" s="4"/>
      <c r="BF589" s="4"/>
      <c r="BG589" s="4"/>
      <c r="BH589" s="4"/>
      <c r="BI589" s="4"/>
      <c r="BJ589" s="4"/>
      <c r="BK589" s="4"/>
      <c r="BL589" s="4"/>
      <c r="BM589" s="4"/>
    </row>
    <row r="590" spans="1:65" x14ac:dyDescent="0.15">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4"/>
      <c r="AI590" s="4"/>
      <c r="AJ590" s="4"/>
      <c r="AK590" s="4"/>
      <c r="AL590" s="4"/>
      <c r="AM590" s="4"/>
      <c r="AN590" s="4"/>
      <c r="AO590" s="4"/>
      <c r="AP590" s="4"/>
      <c r="AQ590" s="4"/>
      <c r="AR590" s="4"/>
      <c r="AS590" s="4"/>
      <c r="AT590" s="4"/>
      <c r="AU590" s="4"/>
      <c r="AV590" s="4"/>
      <c r="AW590" s="4"/>
      <c r="AX590" s="4"/>
      <c r="AY590" s="4"/>
      <c r="AZ590" s="4"/>
      <c r="BA590" s="4"/>
      <c r="BB590" s="4"/>
      <c r="BC590" s="4"/>
      <c r="BD590" s="4"/>
      <c r="BE590" s="4"/>
      <c r="BF590" s="4"/>
      <c r="BG590" s="4"/>
      <c r="BH590" s="4"/>
      <c r="BI590" s="4"/>
      <c r="BJ590" s="4"/>
      <c r="BK590" s="4"/>
      <c r="BL590" s="4"/>
      <c r="BM590" s="4"/>
    </row>
    <row r="591" spans="1:65" x14ac:dyDescent="0.15">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c r="AG591" s="4"/>
      <c r="AH591" s="4"/>
      <c r="AI591" s="4"/>
      <c r="AJ591" s="4"/>
      <c r="AK591" s="4"/>
      <c r="AL591" s="4"/>
      <c r="AM591" s="4"/>
      <c r="AN591" s="4"/>
      <c r="AO591" s="4"/>
      <c r="AP591" s="4"/>
      <c r="AQ591" s="4"/>
      <c r="AR591" s="4"/>
      <c r="AS591" s="4"/>
      <c r="AT591" s="4"/>
      <c r="AU591" s="4"/>
      <c r="AV591" s="4"/>
      <c r="AW591" s="4"/>
      <c r="AX591" s="4"/>
      <c r="AY591" s="4"/>
      <c r="AZ591" s="4"/>
      <c r="BA591" s="4"/>
      <c r="BB591" s="4"/>
      <c r="BC591" s="4"/>
      <c r="BD591" s="4"/>
      <c r="BE591" s="4"/>
      <c r="BF591" s="4"/>
      <c r="BG591" s="4"/>
      <c r="BH591" s="4"/>
      <c r="BI591" s="4"/>
      <c r="BJ591" s="4"/>
      <c r="BK591" s="4"/>
      <c r="BL591" s="4"/>
      <c r="BM591" s="4"/>
    </row>
    <row r="592" spans="1:65" x14ac:dyDescent="0.15">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c r="AG592" s="4"/>
      <c r="AH592" s="4"/>
      <c r="AI592" s="4"/>
      <c r="AJ592" s="4"/>
      <c r="AK592" s="4"/>
      <c r="AL592" s="4"/>
      <c r="AM592" s="4"/>
      <c r="AN592" s="4"/>
      <c r="AO592" s="4"/>
      <c r="AP592" s="4"/>
      <c r="AQ592" s="4"/>
      <c r="AR592" s="4"/>
      <c r="AS592" s="4"/>
      <c r="AT592" s="4"/>
      <c r="AU592" s="4"/>
      <c r="AV592" s="4"/>
      <c r="AW592" s="4"/>
      <c r="AX592" s="4"/>
      <c r="AY592" s="4"/>
      <c r="AZ592" s="4"/>
      <c r="BA592" s="4"/>
      <c r="BB592" s="4"/>
      <c r="BC592" s="4"/>
      <c r="BD592" s="4"/>
      <c r="BE592" s="4"/>
      <c r="BF592" s="4"/>
      <c r="BG592" s="4"/>
      <c r="BH592" s="4"/>
      <c r="BI592" s="4"/>
      <c r="BJ592" s="4"/>
      <c r="BK592" s="4"/>
      <c r="BL592" s="4"/>
      <c r="BM592" s="4"/>
    </row>
    <row r="593" spans="1:65" x14ac:dyDescent="0.15">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c r="AG593" s="4"/>
      <c r="AH593" s="4"/>
      <c r="AI593" s="4"/>
      <c r="AJ593" s="4"/>
      <c r="AK593" s="4"/>
      <c r="AL593" s="4"/>
      <c r="AM593" s="4"/>
      <c r="AN593" s="4"/>
      <c r="AO593" s="4"/>
      <c r="AP593" s="4"/>
      <c r="AQ593" s="4"/>
      <c r="AR593" s="4"/>
      <c r="AS593" s="4"/>
      <c r="AT593" s="4"/>
      <c r="AU593" s="4"/>
      <c r="AV593" s="4"/>
      <c r="AW593" s="4"/>
      <c r="AX593" s="4"/>
      <c r="AY593" s="4"/>
      <c r="AZ593" s="4"/>
      <c r="BA593" s="4"/>
      <c r="BB593" s="4"/>
      <c r="BC593" s="4"/>
      <c r="BD593" s="4"/>
      <c r="BE593" s="4"/>
      <c r="BF593" s="4"/>
      <c r="BG593" s="4"/>
      <c r="BH593" s="4"/>
      <c r="BI593" s="4"/>
      <c r="BJ593" s="4"/>
      <c r="BK593" s="4"/>
      <c r="BL593" s="4"/>
      <c r="BM593" s="4"/>
    </row>
    <row r="594" spans="1:65" x14ac:dyDescent="0.15">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c r="AG594" s="4"/>
      <c r="AH594" s="4"/>
      <c r="AI594" s="4"/>
      <c r="AJ594" s="4"/>
      <c r="AK594" s="4"/>
      <c r="AL594" s="4"/>
      <c r="AM594" s="4"/>
      <c r="AN594" s="4"/>
      <c r="AO594" s="4"/>
      <c r="AP594" s="4"/>
      <c r="AQ594" s="4"/>
      <c r="AR594" s="4"/>
      <c r="AS594" s="4"/>
      <c r="AT594" s="4"/>
      <c r="AU594" s="4"/>
      <c r="AV594" s="4"/>
      <c r="AW594" s="4"/>
      <c r="AX594" s="4"/>
      <c r="AY594" s="4"/>
      <c r="AZ594" s="4"/>
      <c r="BA594" s="4"/>
      <c r="BB594" s="4"/>
      <c r="BC594" s="4"/>
      <c r="BD594" s="4"/>
      <c r="BE594" s="4"/>
      <c r="BF594" s="4"/>
      <c r="BG594" s="4"/>
      <c r="BH594" s="4"/>
      <c r="BI594" s="4"/>
      <c r="BJ594" s="4"/>
      <c r="BK594" s="4"/>
      <c r="BL594" s="4"/>
      <c r="BM594" s="4"/>
    </row>
    <row r="595" spans="1:65" x14ac:dyDescent="0.1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c r="AG595" s="4"/>
      <c r="AH595" s="4"/>
      <c r="AI595" s="4"/>
      <c r="AJ595" s="4"/>
      <c r="AK595" s="4"/>
      <c r="AL595" s="4"/>
      <c r="AM595" s="4"/>
      <c r="AN595" s="4"/>
      <c r="AO595" s="4"/>
      <c r="AP595" s="4"/>
      <c r="AQ595" s="4"/>
      <c r="AR595" s="4"/>
      <c r="AS595" s="4"/>
      <c r="AT595" s="4"/>
      <c r="AU595" s="4"/>
      <c r="AV595" s="4"/>
      <c r="AW595" s="4"/>
      <c r="AX595" s="4"/>
      <c r="AY595" s="4"/>
      <c r="AZ595" s="4"/>
      <c r="BA595" s="4"/>
      <c r="BB595" s="4"/>
      <c r="BC595" s="4"/>
      <c r="BD595" s="4"/>
      <c r="BE595" s="4"/>
      <c r="BF595" s="4"/>
      <c r="BG595" s="4"/>
      <c r="BH595" s="4"/>
      <c r="BI595" s="4"/>
      <c r="BJ595" s="4"/>
      <c r="BK595" s="4"/>
      <c r="BL595" s="4"/>
      <c r="BM595" s="4"/>
    </row>
    <row r="596" spans="1:65" x14ac:dyDescent="0.15">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c r="AG596" s="4"/>
      <c r="AH596" s="4"/>
      <c r="AI596" s="4"/>
      <c r="AJ596" s="4"/>
      <c r="AK596" s="4"/>
      <c r="AL596" s="4"/>
      <c r="AM596" s="4"/>
      <c r="AN596" s="4"/>
      <c r="AO596" s="4"/>
      <c r="AP596" s="4"/>
      <c r="AQ596" s="4"/>
      <c r="AR596" s="4"/>
      <c r="AS596" s="4"/>
      <c r="AT596" s="4"/>
      <c r="AU596" s="4"/>
      <c r="AV596" s="4"/>
      <c r="AW596" s="4"/>
      <c r="AX596" s="4"/>
      <c r="AY596" s="4"/>
      <c r="AZ596" s="4"/>
      <c r="BA596" s="4"/>
      <c r="BB596" s="4"/>
      <c r="BC596" s="4"/>
      <c r="BD596" s="4"/>
      <c r="BE596" s="4"/>
      <c r="BF596" s="4"/>
      <c r="BG596" s="4"/>
      <c r="BH596" s="4"/>
      <c r="BI596" s="4"/>
      <c r="BJ596" s="4"/>
      <c r="BK596" s="4"/>
      <c r="BL596" s="4"/>
      <c r="BM596" s="4"/>
    </row>
    <row r="597" spans="1:65" x14ac:dyDescent="0.15">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c r="AG597" s="4"/>
      <c r="AH597" s="4"/>
      <c r="AI597" s="4"/>
      <c r="AJ597" s="4"/>
      <c r="AK597" s="4"/>
      <c r="AL597" s="4"/>
      <c r="AM597" s="4"/>
      <c r="AN597" s="4"/>
      <c r="AO597" s="4"/>
      <c r="AP597" s="4"/>
      <c r="AQ597" s="4"/>
      <c r="AR597" s="4"/>
      <c r="AS597" s="4"/>
      <c r="AT597" s="4"/>
      <c r="AU597" s="4"/>
      <c r="AV597" s="4"/>
      <c r="AW597" s="4"/>
      <c r="AX597" s="4"/>
      <c r="AY597" s="4"/>
      <c r="AZ597" s="4"/>
      <c r="BA597" s="4"/>
      <c r="BB597" s="4"/>
      <c r="BC597" s="4"/>
      <c r="BD597" s="4"/>
      <c r="BE597" s="4"/>
      <c r="BF597" s="4"/>
      <c r="BG597" s="4"/>
      <c r="BH597" s="4"/>
      <c r="BI597" s="4"/>
      <c r="BJ597" s="4"/>
      <c r="BK597" s="4"/>
      <c r="BL597" s="4"/>
      <c r="BM597" s="4"/>
    </row>
    <row r="598" spans="1:65" x14ac:dyDescent="0.15">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c r="AG598" s="4"/>
      <c r="AH598" s="4"/>
      <c r="AI598" s="4"/>
      <c r="AJ598" s="4"/>
      <c r="AK598" s="4"/>
      <c r="AL598" s="4"/>
      <c r="AM598" s="4"/>
      <c r="AN598" s="4"/>
      <c r="AO598" s="4"/>
      <c r="AP598" s="4"/>
      <c r="AQ598" s="4"/>
      <c r="AR598" s="4"/>
      <c r="AS598" s="4"/>
      <c r="AT598" s="4"/>
      <c r="AU598" s="4"/>
      <c r="AV598" s="4"/>
      <c r="AW598" s="4"/>
      <c r="AX598" s="4"/>
      <c r="AY598" s="4"/>
      <c r="AZ598" s="4"/>
      <c r="BA598" s="4"/>
      <c r="BB598" s="4"/>
      <c r="BC598" s="4"/>
      <c r="BD598" s="4"/>
      <c r="BE598" s="4"/>
      <c r="BF598" s="4"/>
      <c r="BG598" s="4"/>
      <c r="BH598" s="4"/>
      <c r="BI598" s="4"/>
      <c r="BJ598" s="4"/>
      <c r="BK598" s="4"/>
      <c r="BL598" s="4"/>
      <c r="BM598" s="4"/>
    </row>
    <row r="599" spans="1:65" x14ac:dyDescent="0.15">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c r="AG599" s="4"/>
      <c r="AH599" s="4"/>
      <c r="AI599" s="4"/>
      <c r="AJ599" s="4"/>
      <c r="AK599" s="4"/>
      <c r="AL599" s="4"/>
      <c r="AM599" s="4"/>
      <c r="AN599" s="4"/>
      <c r="AO599" s="4"/>
      <c r="AP599" s="4"/>
      <c r="AQ599" s="4"/>
      <c r="AR599" s="4"/>
      <c r="AS599" s="4"/>
      <c r="AT599" s="4"/>
      <c r="AU599" s="4"/>
      <c r="AV599" s="4"/>
      <c r="AW599" s="4"/>
      <c r="AX599" s="4"/>
      <c r="AY599" s="4"/>
      <c r="AZ599" s="4"/>
      <c r="BA599" s="4"/>
      <c r="BB599" s="4"/>
      <c r="BC599" s="4"/>
      <c r="BD599" s="4"/>
      <c r="BE599" s="4"/>
      <c r="BF599" s="4"/>
      <c r="BG599" s="4"/>
      <c r="BH599" s="4"/>
      <c r="BI599" s="4"/>
      <c r="BJ599" s="4"/>
      <c r="BK599" s="4"/>
      <c r="BL599" s="4"/>
      <c r="BM599" s="4"/>
    </row>
    <row r="600" spans="1:65" x14ac:dyDescent="0.15">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c r="AG600" s="4"/>
      <c r="AH600" s="4"/>
      <c r="AI600" s="4"/>
      <c r="AJ600" s="4"/>
      <c r="AK600" s="4"/>
      <c r="AL600" s="4"/>
      <c r="AM600" s="4"/>
      <c r="AN600" s="4"/>
      <c r="AO600" s="4"/>
      <c r="AP600" s="4"/>
      <c r="AQ600" s="4"/>
      <c r="AR600" s="4"/>
      <c r="AS600" s="4"/>
      <c r="AT600" s="4"/>
      <c r="AU600" s="4"/>
      <c r="AV600" s="4"/>
      <c r="AW600" s="4"/>
      <c r="AX600" s="4"/>
      <c r="AY600" s="4"/>
      <c r="AZ600" s="4"/>
      <c r="BA600" s="4"/>
      <c r="BB600" s="4"/>
      <c r="BC600" s="4"/>
      <c r="BD600" s="4"/>
      <c r="BE600" s="4"/>
      <c r="BF600" s="4"/>
      <c r="BG600" s="4"/>
      <c r="BH600" s="4"/>
      <c r="BI600" s="4"/>
      <c r="BJ600" s="4"/>
      <c r="BK600" s="4"/>
      <c r="BL600" s="4"/>
      <c r="BM600" s="4"/>
    </row>
    <row r="601" spans="1:65" x14ac:dyDescent="0.15">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4"/>
      <c r="AI601" s="4"/>
      <c r="AJ601" s="4"/>
      <c r="AK601" s="4"/>
      <c r="AL601" s="4"/>
      <c r="AM601" s="4"/>
      <c r="AN601" s="4"/>
      <c r="AO601" s="4"/>
      <c r="AP601" s="4"/>
      <c r="AQ601" s="4"/>
      <c r="AR601" s="4"/>
      <c r="AS601" s="4"/>
      <c r="AT601" s="4"/>
      <c r="AU601" s="4"/>
      <c r="AV601" s="4"/>
      <c r="AW601" s="4"/>
      <c r="AX601" s="4"/>
      <c r="AY601" s="4"/>
      <c r="AZ601" s="4"/>
      <c r="BA601" s="4"/>
      <c r="BB601" s="4"/>
      <c r="BC601" s="4"/>
      <c r="BD601" s="4"/>
      <c r="BE601" s="4"/>
      <c r="BF601" s="4"/>
      <c r="BG601" s="4"/>
      <c r="BH601" s="4"/>
      <c r="BI601" s="4"/>
      <c r="BJ601" s="4"/>
      <c r="BK601" s="4"/>
      <c r="BL601" s="4"/>
      <c r="BM601" s="4"/>
    </row>
    <row r="602" spans="1:65" x14ac:dyDescent="0.15">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c r="AG602" s="4"/>
      <c r="AH602" s="4"/>
      <c r="AI602" s="4"/>
      <c r="AJ602" s="4"/>
      <c r="AK602" s="4"/>
      <c r="AL602" s="4"/>
      <c r="AM602" s="4"/>
      <c r="AN602" s="4"/>
      <c r="AO602" s="4"/>
      <c r="AP602" s="4"/>
      <c r="AQ602" s="4"/>
      <c r="AR602" s="4"/>
      <c r="AS602" s="4"/>
      <c r="AT602" s="4"/>
      <c r="AU602" s="4"/>
      <c r="AV602" s="4"/>
      <c r="AW602" s="4"/>
      <c r="AX602" s="4"/>
      <c r="AY602" s="4"/>
      <c r="AZ602" s="4"/>
      <c r="BA602" s="4"/>
      <c r="BB602" s="4"/>
      <c r="BC602" s="4"/>
      <c r="BD602" s="4"/>
      <c r="BE602" s="4"/>
      <c r="BF602" s="4"/>
      <c r="BG602" s="4"/>
      <c r="BH602" s="4"/>
      <c r="BI602" s="4"/>
      <c r="BJ602" s="4"/>
      <c r="BK602" s="4"/>
      <c r="BL602" s="4"/>
      <c r="BM602" s="4"/>
    </row>
    <row r="603" spans="1:65" x14ac:dyDescent="0.15">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c r="AG603" s="4"/>
      <c r="AH603" s="4"/>
      <c r="AI603" s="4"/>
      <c r="AJ603" s="4"/>
      <c r="AK603" s="4"/>
      <c r="AL603" s="4"/>
      <c r="AM603" s="4"/>
      <c r="AN603" s="4"/>
      <c r="AO603" s="4"/>
      <c r="AP603" s="4"/>
      <c r="AQ603" s="4"/>
      <c r="AR603" s="4"/>
      <c r="AS603" s="4"/>
      <c r="AT603" s="4"/>
      <c r="AU603" s="4"/>
      <c r="AV603" s="4"/>
      <c r="AW603" s="4"/>
      <c r="AX603" s="4"/>
      <c r="AY603" s="4"/>
      <c r="AZ603" s="4"/>
      <c r="BA603" s="4"/>
      <c r="BB603" s="4"/>
      <c r="BC603" s="4"/>
      <c r="BD603" s="4"/>
      <c r="BE603" s="4"/>
      <c r="BF603" s="4"/>
      <c r="BG603" s="4"/>
      <c r="BH603" s="4"/>
      <c r="BI603" s="4"/>
      <c r="BJ603" s="4"/>
      <c r="BK603" s="4"/>
      <c r="BL603" s="4"/>
      <c r="BM603" s="4"/>
    </row>
    <row r="604" spans="1:65" x14ac:dyDescent="0.15">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4"/>
      <c r="AI604" s="4"/>
      <c r="AJ604" s="4"/>
      <c r="AK604" s="4"/>
      <c r="AL604" s="4"/>
      <c r="AM604" s="4"/>
      <c r="AN604" s="4"/>
      <c r="AO604" s="4"/>
      <c r="AP604" s="4"/>
      <c r="AQ604" s="4"/>
      <c r="AR604" s="4"/>
      <c r="AS604" s="4"/>
      <c r="AT604" s="4"/>
      <c r="AU604" s="4"/>
      <c r="AV604" s="4"/>
      <c r="AW604" s="4"/>
      <c r="AX604" s="4"/>
      <c r="AY604" s="4"/>
      <c r="AZ604" s="4"/>
      <c r="BA604" s="4"/>
      <c r="BB604" s="4"/>
      <c r="BC604" s="4"/>
      <c r="BD604" s="4"/>
      <c r="BE604" s="4"/>
      <c r="BF604" s="4"/>
      <c r="BG604" s="4"/>
      <c r="BH604" s="4"/>
      <c r="BI604" s="4"/>
      <c r="BJ604" s="4"/>
      <c r="BK604" s="4"/>
      <c r="BL604" s="4"/>
      <c r="BM604" s="4"/>
    </row>
    <row r="605" spans="1:65" x14ac:dyDescent="0.1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c r="AG605" s="4"/>
      <c r="AH605" s="4"/>
      <c r="AI605" s="4"/>
      <c r="AJ605" s="4"/>
      <c r="AK605" s="4"/>
      <c r="AL605" s="4"/>
      <c r="AM605" s="4"/>
      <c r="AN605" s="4"/>
      <c r="AO605" s="4"/>
      <c r="AP605" s="4"/>
      <c r="AQ605" s="4"/>
      <c r="AR605" s="4"/>
      <c r="AS605" s="4"/>
      <c r="AT605" s="4"/>
      <c r="AU605" s="4"/>
      <c r="AV605" s="4"/>
      <c r="AW605" s="4"/>
      <c r="AX605" s="4"/>
      <c r="AY605" s="4"/>
      <c r="AZ605" s="4"/>
      <c r="BA605" s="4"/>
      <c r="BB605" s="4"/>
      <c r="BC605" s="4"/>
      <c r="BD605" s="4"/>
      <c r="BE605" s="4"/>
      <c r="BF605" s="4"/>
      <c r="BG605" s="4"/>
      <c r="BH605" s="4"/>
      <c r="BI605" s="4"/>
      <c r="BJ605" s="4"/>
      <c r="BK605" s="4"/>
      <c r="BL605" s="4"/>
      <c r="BM605" s="4"/>
    </row>
    <row r="606" spans="1:65" x14ac:dyDescent="0.15">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c r="AG606" s="4"/>
      <c r="AH606" s="4"/>
      <c r="AI606" s="4"/>
      <c r="AJ606" s="4"/>
      <c r="AK606" s="4"/>
      <c r="AL606" s="4"/>
      <c r="AM606" s="4"/>
      <c r="AN606" s="4"/>
      <c r="AO606" s="4"/>
      <c r="AP606" s="4"/>
      <c r="AQ606" s="4"/>
      <c r="AR606" s="4"/>
      <c r="AS606" s="4"/>
      <c r="AT606" s="4"/>
      <c r="AU606" s="4"/>
      <c r="AV606" s="4"/>
      <c r="AW606" s="4"/>
      <c r="AX606" s="4"/>
      <c r="AY606" s="4"/>
      <c r="AZ606" s="4"/>
      <c r="BA606" s="4"/>
      <c r="BB606" s="4"/>
      <c r="BC606" s="4"/>
      <c r="BD606" s="4"/>
      <c r="BE606" s="4"/>
      <c r="BF606" s="4"/>
      <c r="BG606" s="4"/>
      <c r="BH606" s="4"/>
      <c r="BI606" s="4"/>
      <c r="BJ606" s="4"/>
      <c r="BK606" s="4"/>
      <c r="BL606" s="4"/>
      <c r="BM606" s="4"/>
    </row>
    <row r="607" spans="1:65" x14ac:dyDescent="0.15">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c r="AG607" s="4"/>
      <c r="AH607" s="4"/>
      <c r="AI607" s="4"/>
      <c r="AJ607" s="4"/>
      <c r="AK607" s="4"/>
      <c r="AL607" s="4"/>
      <c r="AM607" s="4"/>
      <c r="AN607" s="4"/>
      <c r="AO607" s="4"/>
      <c r="AP607" s="4"/>
      <c r="AQ607" s="4"/>
      <c r="AR607" s="4"/>
      <c r="AS607" s="4"/>
      <c r="AT607" s="4"/>
      <c r="AU607" s="4"/>
      <c r="AV607" s="4"/>
      <c r="AW607" s="4"/>
      <c r="AX607" s="4"/>
      <c r="AY607" s="4"/>
      <c r="AZ607" s="4"/>
      <c r="BA607" s="4"/>
      <c r="BB607" s="4"/>
      <c r="BC607" s="4"/>
      <c r="BD607" s="4"/>
      <c r="BE607" s="4"/>
      <c r="BF607" s="4"/>
      <c r="BG607" s="4"/>
      <c r="BH607" s="4"/>
      <c r="BI607" s="4"/>
      <c r="BJ607" s="4"/>
      <c r="BK607" s="4"/>
      <c r="BL607" s="4"/>
      <c r="BM607" s="4"/>
    </row>
    <row r="608" spans="1:65" x14ac:dyDescent="0.15">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c r="AG608" s="4"/>
      <c r="AH608" s="4"/>
      <c r="AI608" s="4"/>
      <c r="AJ608" s="4"/>
      <c r="AK608" s="4"/>
      <c r="AL608" s="4"/>
      <c r="AM608" s="4"/>
      <c r="AN608" s="4"/>
      <c r="AO608" s="4"/>
      <c r="AP608" s="4"/>
      <c r="AQ608" s="4"/>
      <c r="AR608" s="4"/>
      <c r="AS608" s="4"/>
      <c r="AT608" s="4"/>
      <c r="AU608" s="4"/>
      <c r="AV608" s="4"/>
      <c r="AW608" s="4"/>
      <c r="AX608" s="4"/>
      <c r="AY608" s="4"/>
      <c r="AZ608" s="4"/>
      <c r="BA608" s="4"/>
      <c r="BB608" s="4"/>
      <c r="BC608" s="4"/>
      <c r="BD608" s="4"/>
      <c r="BE608" s="4"/>
      <c r="BF608" s="4"/>
      <c r="BG608" s="4"/>
      <c r="BH608" s="4"/>
      <c r="BI608" s="4"/>
      <c r="BJ608" s="4"/>
      <c r="BK608" s="4"/>
      <c r="BL608" s="4"/>
      <c r="BM608" s="4"/>
    </row>
    <row r="609" spans="1:65" x14ac:dyDescent="0.15">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4"/>
      <c r="AI609" s="4"/>
      <c r="AJ609" s="4"/>
      <c r="AK609" s="4"/>
      <c r="AL609" s="4"/>
      <c r="AM609" s="4"/>
      <c r="AN609" s="4"/>
      <c r="AO609" s="4"/>
      <c r="AP609" s="4"/>
      <c r="AQ609" s="4"/>
      <c r="AR609" s="4"/>
      <c r="AS609" s="4"/>
      <c r="AT609" s="4"/>
      <c r="AU609" s="4"/>
      <c r="AV609" s="4"/>
      <c r="AW609" s="4"/>
      <c r="AX609" s="4"/>
      <c r="AY609" s="4"/>
      <c r="AZ609" s="4"/>
      <c r="BA609" s="4"/>
      <c r="BB609" s="4"/>
      <c r="BC609" s="4"/>
      <c r="BD609" s="4"/>
      <c r="BE609" s="4"/>
      <c r="BF609" s="4"/>
      <c r="BG609" s="4"/>
      <c r="BH609" s="4"/>
      <c r="BI609" s="4"/>
      <c r="BJ609" s="4"/>
      <c r="BK609" s="4"/>
      <c r="BL609" s="4"/>
      <c r="BM609" s="4"/>
    </row>
    <row r="610" spans="1:65" x14ac:dyDescent="0.15">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4"/>
      <c r="AI610" s="4"/>
      <c r="AJ610" s="4"/>
      <c r="AK610" s="4"/>
      <c r="AL610" s="4"/>
      <c r="AM610" s="4"/>
      <c r="AN610" s="4"/>
      <c r="AO610" s="4"/>
      <c r="AP610" s="4"/>
      <c r="AQ610" s="4"/>
      <c r="AR610" s="4"/>
      <c r="AS610" s="4"/>
      <c r="AT610" s="4"/>
      <c r="AU610" s="4"/>
      <c r="AV610" s="4"/>
      <c r="AW610" s="4"/>
      <c r="AX610" s="4"/>
      <c r="AY610" s="4"/>
      <c r="AZ610" s="4"/>
      <c r="BA610" s="4"/>
      <c r="BB610" s="4"/>
      <c r="BC610" s="4"/>
      <c r="BD610" s="4"/>
      <c r="BE610" s="4"/>
      <c r="BF610" s="4"/>
      <c r="BG610" s="4"/>
      <c r="BH610" s="4"/>
      <c r="BI610" s="4"/>
      <c r="BJ610" s="4"/>
      <c r="BK610" s="4"/>
      <c r="BL610" s="4"/>
      <c r="BM610" s="4"/>
    </row>
    <row r="611" spans="1:65" x14ac:dyDescent="0.15">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4"/>
      <c r="AI611" s="4"/>
      <c r="AJ611" s="4"/>
      <c r="AK611" s="4"/>
      <c r="AL611" s="4"/>
      <c r="AM611" s="4"/>
      <c r="AN611" s="4"/>
      <c r="AO611" s="4"/>
      <c r="AP611" s="4"/>
      <c r="AQ611" s="4"/>
      <c r="AR611" s="4"/>
      <c r="AS611" s="4"/>
      <c r="AT611" s="4"/>
      <c r="AU611" s="4"/>
      <c r="AV611" s="4"/>
      <c r="AW611" s="4"/>
      <c r="AX611" s="4"/>
      <c r="AY611" s="4"/>
      <c r="AZ611" s="4"/>
      <c r="BA611" s="4"/>
      <c r="BB611" s="4"/>
      <c r="BC611" s="4"/>
      <c r="BD611" s="4"/>
      <c r="BE611" s="4"/>
      <c r="BF611" s="4"/>
      <c r="BG611" s="4"/>
      <c r="BH611" s="4"/>
      <c r="BI611" s="4"/>
      <c r="BJ611" s="4"/>
      <c r="BK611" s="4"/>
      <c r="BL611" s="4"/>
      <c r="BM611" s="4"/>
    </row>
    <row r="612" spans="1:65" x14ac:dyDescent="0.15">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4"/>
      <c r="AI612" s="4"/>
      <c r="AJ612" s="4"/>
      <c r="AK612" s="4"/>
      <c r="AL612" s="4"/>
      <c r="AM612" s="4"/>
      <c r="AN612" s="4"/>
      <c r="AO612" s="4"/>
      <c r="AP612" s="4"/>
      <c r="AQ612" s="4"/>
      <c r="AR612" s="4"/>
      <c r="AS612" s="4"/>
      <c r="AT612" s="4"/>
      <c r="AU612" s="4"/>
      <c r="AV612" s="4"/>
      <c r="AW612" s="4"/>
      <c r="AX612" s="4"/>
      <c r="AY612" s="4"/>
      <c r="AZ612" s="4"/>
      <c r="BA612" s="4"/>
      <c r="BB612" s="4"/>
      <c r="BC612" s="4"/>
      <c r="BD612" s="4"/>
      <c r="BE612" s="4"/>
      <c r="BF612" s="4"/>
      <c r="BG612" s="4"/>
      <c r="BH612" s="4"/>
      <c r="BI612" s="4"/>
      <c r="BJ612" s="4"/>
      <c r="BK612" s="4"/>
      <c r="BL612" s="4"/>
      <c r="BM612" s="4"/>
    </row>
    <row r="613" spans="1:65" x14ac:dyDescent="0.15">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4"/>
      <c r="AI613" s="4"/>
      <c r="AJ613" s="4"/>
      <c r="AK613" s="4"/>
      <c r="AL613" s="4"/>
      <c r="AM613" s="4"/>
      <c r="AN613" s="4"/>
      <c r="AO613" s="4"/>
      <c r="AP613" s="4"/>
      <c r="AQ613" s="4"/>
      <c r="AR613" s="4"/>
      <c r="AS613" s="4"/>
      <c r="AT613" s="4"/>
      <c r="AU613" s="4"/>
      <c r="AV613" s="4"/>
      <c r="AW613" s="4"/>
      <c r="AX613" s="4"/>
      <c r="AY613" s="4"/>
      <c r="AZ613" s="4"/>
      <c r="BA613" s="4"/>
      <c r="BB613" s="4"/>
      <c r="BC613" s="4"/>
      <c r="BD613" s="4"/>
      <c r="BE613" s="4"/>
      <c r="BF613" s="4"/>
      <c r="BG613" s="4"/>
      <c r="BH613" s="4"/>
      <c r="BI613" s="4"/>
      <c r="BJ613" s="4"/>
      <c r="BK613" s="4"/>
      <c r="BL613" s="4"/>
      <c r="BM613" s="4"/>
    </row>
    <row r="614" spans="1:65" x14ac:dyDescent="0.15">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4"/>
      <c r="AI614" s="4"/>
      <c r="AJ614" s="4"/>
      <c r="AK614" s="4"/>
      <c r="AL614" s="4"/>
      <c r="AM614" s="4"/>
      <c r="AN614" s="4"/>
      <c r="AO614" s="4"/>
      <c r="AP614" s="4"/>
      <c r="AQ614" s="4"/>
      <c r="AR614" s="4"/>
      <c r="AS614" s="4"/>
      <c r="AT614" s="4"/>
      <c r="AU614" s="4"/>
      <c r="AV614" s="4"/>
      <c r="AW614" s="4"/>
      <c r="AX614" s="4"/>
      <c r="AY614" s="4"/>
      <c r="AZ614" s="4"/>
      <c r="BA614" s="4"/>
      <c r="BB614" s="4"/>
      <c r="BC614" s="4"/>
      <c r="BD614" s="4"/>
      <c r="BE614" s="4"/>
      <c r="BF614" s="4"/>
      <c r="BG614" s="4"/>
      <c r="BH614" s="4"/>
      <c r="BI614" s="4"/>
      <c r="BJ614" s="4"/>
      <c r="BK614" s="4"/>
      <c r="BL614" s="4"/>
      <c r="BM614" s="4"/>
    </row>
    <row r="615" spans="1:65" x14ac:dyDescent="0.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4"/>
      <c r="AI615" s="4"/>
      <c r="AJ615" s="4"/>
      <c r="AK615" s="4"/>
      <c r="AL615" s="4"/>
      <c r="AM615" s="4"/>
      <c r="AN615" s="4"/>
      <c r="AO615" s="4"/>
      <c r="AP615" s="4"/>
      <c r="AQ615" s="4"/>
      <c r="AR615" s="4"/>
      <c r="AS615" s="4"/>
      <c r="AT615" s="4"/>
      <c r="AU615" s="4"/>
      <c r="AV615" s="4"/>
      <c r="AW615" s="4"/>
      <c r="AX615" s="4"/>
      <c r="AY615" s="4"/>
      <c r="AZ615" s="4"/>
      <c r="BA615" s="4"/>
      <c r="BB615" s="4"/>
      <c r="BC615" s="4"/>
      <c r="BD615" s="4"/>
      <c r="BE615" s="4"/>
      <c r="BF615" s="4"/>
      <c r="BG615" s="4"/>
      <c r="BH615" s="4"/>
      <c r="BI615" s="4"/>
      <c r="BJ615" s="4"/>
      <c r="BK615" s="4"/>
      <c r="BL615" s="4"/>
      <c r="BM615" s="4"/>
    </row>
    <row r="616" spans="1:65" x14ac:dyDescent="0.15">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c r="AI616" s="4"/>
      <c r="AJ616" s="4"/>
      <c r="AK616" s="4"/>
      <c r="AL616" s="4"/>
      <c r="AM616" s="4"/>
      <c r="AN616" s="4"/>
      <c r="AO616" s="4"/>
      <c r="AP616" s="4"/>
      <c r="AQ616" s="4"/>
      <c r="AR616" s="4"/>
      <c r="AS616" s="4"/>
      <c r="AT616" s="4"/>
      <c r="AU616" s="4"/>
      <c r="AV616" s="4"/>
      <c r="AW616" s="4"/>
      <c r="AX616" s="4"/>
      <c r="AY616" s="4"/>
      <c r="AZ616" s="4"/>
      <c r="BA616" s="4"/>
      <c r="BB616" s="4"/>
      <c r="BC616" s="4"/>
      <c r="BD616" s="4"/>
      <c r="BE616" s="4"/>
      <c r="BF616" s="4"/>
      <c r="BG616" s="4"/>
      <c r="BH616" s="4"/>
      <c r="BI616" s="4"/>
      <c r="BJ616" s="4"/>
      <c r="BK616" s="4"/>
      <c r="BL616" s="4"/>
      <c r="BM616" s="4"/>
    </row>
    <row r="617" spans="1:65" x14ac:dyDescent="0.15">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4"/>
      <c r="AI617" s="4"/>
      <c r="AJ617" s="4"/>
      <c r="AK617" s="4"/>
      <c r="AL617" s="4"/>
      <c r="AM617" s="4"/>
      <c r="AN617" s="4"/>
      <c r="AO617" s="4"/>
      <c r="AP617" s="4"/>
      <c r="AQ617" s="4"/>
      <c r="AR617" s="4"/>
      <c r="AS617" s="4"/>
      <c r="AT617" s="4"/>
      <c r="AU617" s="4"/>
      <c r="AV617" s="4"/>
      <c r="AW617" s="4"/>
      <c r="AX617" s="4"/>
      <c r="AY617" s="4"/>
      <c r="AZ617" s="4"/>
      <c r="BA617" s="4"/>
      <c r="BB617" s="4"/>
      <c r="BC617" s="4"/>
      <c r="BD617" s="4"/>
      <c r="BE617" s="4"/>
      <c r="BF617" s="4"/>
      <c r="BG617" s="4"/>
      <c r="BH617" s="4"/>
      <c r="BI617" s="4"/>
      <c r="BJ617" s="4"/>
      <c r="BK617" s="4"/>
      <c r="BL617" s="4"/>
      <c r="BM617" s="4"/>
    </row>
    <row r="618" spans="1:65" x14ac:dyDescent="0.15">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4"/>
      <c r="AI618" s="4"/>
      <c r="AJ618" s="4"/>
      <c r="AK618" s="4"/>
      <c r="AL618" s="4"/>
      <c r="AM618" s="4"/>
      <c r="AN618" s="4"/>
      <c r="AO618" s="4"/>
      <c r="AP618" s="4"/>
      <c r="AQ618" s="4"/>
      <c r="AR618" s="4"/>
      <c r="AS618" s="4"/>
      <c r="AT618" s="4"/>
      <c r="AU618" s="4"/>
      <c r="AV618" s="4"/>
      <c r="AW618" s="4"/>
      <c r="AX618" s="4"/>
      <c r="AY618" s="4"/>
      <c r="AZ618" s="4"/>
      <c r="BA618" s="4"/>
      <c r="BB618" s="4"/>
      <c r="BC618" s="4"/>
      <c r="BD618" s="4"/>
      <c r="BE618" s="4"/>
      <c r="BF618" s="4"/>
      <c r="BG618" s="4"/>
      <c r="BH618" s="4"/>
      <c r="BI618" s="4"/>
      <c r="BJ618" s="4"/>
      <c r="BK618" s="4"/>
      <c r="BL618" s="4"/>
      <c r="BM618" s="4"/>
    </row>
    <row r="619" spans="1:65" x14ac:dyDescent="0.15">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4"/>
      <c r="AI619" s="4"/>
      <c r="AJ619" s="4"/>
      <c r="AK619" s="4"/>
      <c r="AL619" s="4"/>
      <c r="AM619" s="4"/>
      <c r="AN619" s="4"/>
      <c r="AO619" s="4"/>
      <c r="AP619" s="4"/>
      <c r="AQ619" s="4"/>
      <c r="AR619" s="4"/>
      <c r="AS619" s="4"/>
      <c r="AT619" s="4"/>
      <c r="AU619" s="4"/>
      <c r="AV619" s="4"/>
      <c r="AW619" s="4"/>
      <c r="AX619" s="4"/>
      <c r="AY619" s="4"/>
      <c r="AZ619" s="4"/>
      <c r="BA619" s="4"/>
      <c r="BB619" s="4"/>
      <c r="BC619" s="4"/>
      <c r="BD619" s="4"/>
      <c r="BE619" s="4"/>
      <c r="BF619" s="4"/>
      <c r="BG619" s="4"/>
      <c r="BH619" s="4"/>
      <c r="BI619" s="4"/>
      <c r="BJ619" s="4"/>
      <c r="BK619" s="4"/>
      <c r="BL619" s="4"/>
      <c r="BM619" s="4"/>
    </row>
    <row r="620" spans="1:65" x14ac:dyDescent="0.15">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c r="AI620" s="4"/>
      <c r="AJ620" s="4"/>
      <c r="AK620" s="4"/>
      <c r="AL620" s="4"/>
      <c r="AM620" s="4"/>
      <c r="AN620" s="4"/>
      <c r="AO620" s="4"/>
      <c r="AP620" s="4"/>
      <c r="AQ620" s="4"/>
      <c r="AR620" s="4"/>
      <c r="AS620" s="4"/>
      <c r="AT620" s="4"/>
      <c r="AU620" s="4"/>
      <c r="AV620" s="4"/>
      <c r="AW620" s="4"/>
      <c r="AX620" s="4"/>
      <c r="AY620" s="4"/>
      <c r="AZ620" s="4"/>
      <c r="BA620" s="4"/>
      <c r="BB620" s="4"/>
      <c r="BC620" s="4"/>
      <c r="BD620" s="4"/>
      <c r="BE620" s="4"/>
      <c r="BF620" s="4"/>
      <c r="BG620" s="4"/>
      <c r="BH620" s="4"/>
      <c r="BI620" s="4"/>
      <c r="BJ620" s="4"/>
      <c r="BK620" s="4"/>
      <c r="BL620" s="4"/>
      <c r="BM620" s="4"/>
    </row>
    <row r="621" spans="1:65" x14ac:dyDescent="0.15">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4"/>
      <c r="AI621" s="4"/>
      <c r="AJ621" s="4"/>
      <c r="AK621" s="4"/>
      <c r="AL621" s="4"/>
      <c r="AM621" s="4"/>
      <c r="AN621" s="4"/>
      <c r="AO621" s="4"/>
      <c r="AP621" s="4"/>
      <c r="AQ621" s="4"/>
      <c r="AR621" s="4"/>
      <c r="AS621" s="4"/>
      <c r="AT621" s="4"/>
      <c r="AU621" s="4"/>
      <c r="AV621" s="4"/>
      <c r="AW621" s="4"/>
      <c r="AX621" s="4"/>
      <c r="AY621" s="4"/>
      <c r="AZ621" s="4"/>
      <c r="BA621" s="4"/>
      <c r="BB621" s="4"/>
      <c r="BC621" s="4"/>
      <c r="BD621" s="4"/>
      <c r="BE621" s="4"/>
      <c r="BF621" s="4"/>
      <c r="BG621" s="4"/>
      <c r="BH621" s="4"/>
      <c r="BI621" s="4"/>
      <c r="BJ621" s="4"/>
      <c r="BK621" s="4"/>
      <c r="BL621" s="4"/>
      <c r="BM621" s="4"/>
    </row>
    <row r="622" spans="1:65" x14ac:dyDescent="0.15">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c r="AG622" s="4"/>
      <c r="AH622" s="4"/>
      <c r="AI622" s="4"/>
      <c r="AJ622" s="4"/>
      <c r="AK622" s="4"/>
      <c r="AL622" s="4"/>
      <c r="AM622" s="4"/>
      <c r="AN622" s="4"/>
      <c r="AO622" s="4"/>
      <c r="AP622" s="4"/>
      <c r="AQ622" s="4"/>
      <c r="AR622" s="4"/>
      <c r="AS622" s="4"/>
      <c r="AT622" s="4"/>
      <c r="AU622" s="4"/>
      <c r="AV622" s="4"/>
      <c r="AW622" s="4"/>
      <c r="AX622" s="4"/>
      <c r="AY622" s="4"/>
      <c r="AZ622" s="4"/>
      <c r="BA622" s="4"/>
      <c r="BB622" s="4"/>
      <c r="BC622" s="4"/>
      <c r="BD622" s="4"/>
      <c r="BE622" s="4"/>
      <c r="BF622" s="4"/>
      <c r="BG622" s="4"/>
      <c r="BH622" s="4"/>
      <c r="BI622" s="4"/>
      <c r="BJ622" s="4"/>
      <c r="BK622" s="4"/>
      <c r="BL622" s="4"/>
      <c r="BM622" s="4"/>
    </row>
    <row r="623" spans="1:65" x14ac:dyDescent="0.15">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c r="AG623" s="4"/>
      <c r="AH623" s="4"/>
      <c r="AI623" s="4"/>
      <c r="AJ623" s="4"/>
      <c r="AK623" s="4"/>
      <c r="AL623" s="4"/>
      <c r="AM623" s="4"/>
      <c r="AN623" s="4"/>
      <c r="AO623" s="4"/>
      <c r="AP623" s="4"/>
      <c r="AQ623" s="4"/>
      <c r="AR623" s="4"/>
      <c r="AS623" s="4"/>
      <c r="AT623" s="4"/>
      <c r="AU623" s="4"/>
      <c r="AV623" s="4"/>
      <c r="AW623" s="4"/>
      <c r="AX623" s="4"/>
      <c r="AY623" s="4"/>
      <c r="AZ623" s="4"/>
      <c r="BA623" s="4"/>
      <c r="BB623" s="4"/>
      <c r="BC623" s="4"/>
      <c r="BD623" s="4"/>
      <c r="BE623" s="4"/>
      <c r="BF623" s="4"/>
      <c r="BG623" s="4"/>
      <c r="BH623" s="4"/>
      <c r="BI623" s="4"/>
      <c r="BJ623" s="4"/>
      <c r="BK623" s="4"/>
      <c r="BL623" s="4"/>
      <c r="BM623" s="4"/>
    </row>
    <row r="624" spans="1:65" x14ac:dyDescent="0.15">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c r="AG624" s="4"/>
      <c r="AH624" s="4"/>
      <c r="AI624" s="4"/>
      <c r="AJ624" s="4"/>
      <c r="AK624" s="4"/>
      <c r="AL624" s="4"/>
      <c r="AM624" s="4"/>
      <c r="AN624" s="4"/>
      <c r="AO624" s="4"/>
      <c r="AP624" s="4"/>
      <c r="AQ624" s="4"/>
      <c r="AR624" s="4"/>
      <c r="AS624" s="4"/>
      <c r="AT624" s="4"/>
      <c r="AU624" s="4"/>
      <c r="AV624" s="4"/>
      <c r="AW624" s="4"/>
      <c r="AX624" s="4"/>
      <c r="AY624" s="4"/>
      <c r="AZ624" s="4"/>
      <c r="BA624" s="4"/>
      <c r="BB624" s="4"/>
      <c r="BC624" s="4"/>
      <c r="BD624" s="4"/>
      <c r="BE624" s="4"/>
      <c r="BF624" s="4"/>
      <c r="BG624" s="4"/>
      <c r="BH624" s="4"/>
      <c r="BI624" s="4"/>
      <c r="BJ624" s="4"/>
      <c r="BK624" s="4"/>
      <c r="BL624" s="4"/>
      <c r="BM624" s="4"/>
    </row>
    <row r="625" spans="1:65" x14ac:dyDescent="0.1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c r="AG625" s="4"/>
      <c r="AH625" s="4"/>
      <c r="AI625" s="4"/>
      <c r="AJ625" s="4"/>
      <c r="AK625" s="4"/>
      <c r="AL625" s="4"/>
      <c r="AM625" s="4"/>
      <c r="AN625" s="4"/>
      <c r="AO625" s="4"/>
      <c r="AP625" s="4"/>
      <c r="AQ625" s="4"/>
      <c r="AR625" s="4"/>
      <c r="AS625" s="4"/>
      <c r="AT625" s="4"/>
      <c r="AU625" s="4"/>
      <c r="AV625" s="4"/>
      <c r="AW625" s="4"/>
      <c r="AX625" s="4"/>
      <c r="AY625" s="4"/>
      <c r="AZ625" s="4"/>
      <c r="BA625" s="4"/>
      <c r="BB625" s="4"/>
      <c r="BC625" s="4"/>
      <c r="BD625" s="4"/>
      <c r="BE625" s="4"/>
      <c r="BF625" s="4"/>
      <c r="BG625" s="4"/>
      <c r="BH625" s="4"/>
      <c r="BI625" s="4"/>
      <c r="BJ625" s="4"/>
      <c r="BK625" s="4"/>
      <c r="BL625" s="4"/>
      <c r="BM625" s="4"/>
    </row>
    <row r="626" spans="1:65" x14ac:dyDescent="0.15">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c r="AG626" s="4"/>
      <c r="AH626" s="4"/>
      <c r="AI626" s="4"/>
      <c r="AJ626" s="4"/>
      <c r="AK626" s="4"/>
      <c r="AL626" s="4"/>
      <c r="AM626" s="4"/>
      <c r="AN626" s="4"/>
      <c r="AO626" s="4"/>
      <c r="AP626" s="4"/>
      <c r="AQ626" s="4"/>
      <c r="AR626" s="4"/>
      <c r="AS626" s="4"/>
      <c r="AT626" s="4"/>
      <c r="AU626" s="4"/>
      <c r="AV626" s="4"/>
      <c r="AW626" s="4"/>
      <c r="AX626" s="4"/>
      <c r="AY626" s="4"/>
      <c r="AZ626" s="4"/>
      <c r="BA626" s="4"/>
      <c r="BB626" s="4"/>
      <c r="BC626" s="4"/>
      <c r="BD626" s="4"/>
      <c r="BE626" s="4"/>
      <c r="BF626" s="4"/>
      <c r="BG626" s="4"/>
      <c r="BH626" s="4"/>
      <c r="BI626" s="4"/>
      <c r="BJ626" s="4"/>
      <c r="BK626" s="4"/>
      <c r="BL626" s="4"/>
      <c r="BM626" s="4"/>
    </row>
    <row r="627" spans="1:65" x14ac:dyDescent="0.15">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c r="AG627" s="4"/>
      <c r="AH627" s="4"/>
      <c r="AI627" s="4"/>
      <c r="AJ627" s="4"/>
      <c r="AK627" s="4"/>
      <c r="AL627" s="4"/>
      <c r="AM627" s="4"/>
      <c r="AN627" s="4"/>
      <c r="AO627" s="4"/>
      <c r="AP627" s="4"/>
      <c r="AQ627" s="4"/>
      <c r="AR627" s="4"/>
      <c r="AS627" s="4"/>
      <c r="AT627" s="4"/>
      <c r="AU627" s="4"/>
      <c r="AV627" s="4"/>
      <c r="AW627" s="4"/>
      <c r="AX627" s="4"/>
      <c r="AY627" s="4"/>
      <c r="AZ627" s="4"/>
      <c r="BA627" s="4"/>
      <c r="BB627" s="4"/>
      <c r="BC627" s="4"/>
      <c r="BD627" s="4"/>
      <c r="BE627" s="4"/>
      <c r="BF627" s="4"/>
      <c r="BG627" s="4"/>
      <c r="BH627" s="4"/>
      <c r="BI627" s="4"/>
      <c r="BJ627" s="4"/>
      <c r="BK627" s="4"/>
      <c r="BL627" s="4"/>
      <c r="BM627" s="4"/>
    </row>
    <row r="628" spans="1:65" x14ac:dyDescent="0.15">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c r="AG628" s="4"/>
      <c r="AH628" s="4"/>
      <c r="AI628" s="4"/>
      <c r="AJ628" s="4"/>
      <c r="AK628" s="4"/>
      <c r="AL628" s="4"/>
      <c r="AM628" s="4"/>
      <c r="AN628" s="4"/>
      <c r="AO628" s="4"/>
      <c r="AP628" s="4"/>
      <c r="AQ628" s="4"/>
      <c r="AR628" s="4"/>
      <c r="AS628" s="4"/>
      <c r="AT628" s="4"/>
      <c r="AU628" s="4"/>
      <c r="AV628" s="4"/>
      <c r="AW628" s="4"/>
      <c r="AX628" s="4"/>
      <c r="AY628" s="4"/>
      <c r="AZ628" s="4"/>
      <c r="BA628" s="4"/>
      <c r="BB628" s="4"/>
      <c r="BC628" s="4"/>
      <c r="BD628" s="4"/>
      <c r="BE628" s="4"/>
      <c r="BF628" s="4"/>
      <c r="BG628" s="4"/>
      <c r="BH628" s="4"/>
      <c r="BI628" s="4"/>
      <c r="BJ628" s="4"/>
      <c r="BK628" s="4"/>
      <c r="BL628" s="4"/>
      <c r="BM628" s="4"/>
    </row>
    <row r="629" spans="1:65" x14ac:dyDescent="0.15">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c r="AG629" s="4"/>
      <c r="AH629" s="4"/>
      <c r="AI629" s="4"/>
      <c r="AJ629" s="4"/>
      <c r="AK629" s="4"/>
      <c r="AL629" s="4"/>
      <c r="AM629" s="4"/>
      <c r="AN629" s="4"/>
      <c r="AO629" s="4"/>
      <c r="AP629" s="4"/>
      <c r="AQ629" s="4"/>
      <c r="AR629" s="4"/>
      <c r="AS629" s="4"/>
      <c r="AT629" s="4"/>
      <c r="AU629" s="4"/>
      <c r="AV629" s="4"/>
      <c r="AW629" s="4"/>
      <c r="AX629" s="4"/>
      <c r="AY629" s="4"/>
      <c r="AZ629" s="4"/>
      <c r="BA629" s="4"/>
      <c r="BB629" s="4"/>
      <c r="BC629" s="4"/>
      <c r="BD629" s="4"/>
      <c r="BE629" s="4"/>
      <c r="BF629" s="4"/>
      <c r="BG629" s="4"/>
      <c r="BH629" s="4"/>
      <c r="BI629" s="4"/>
      <c r="BJ629" s="4"/>
      <c r="BK629" s="4"/>
      <c r="BL629" s="4"/>
      <c r="BM629" s="4"/>
    </row>
    <row r="630" spans="1:65" x14ac:dyDescent="0.15">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c r="AG630" s="4"/>
      <c r="AH630" s="4"/>
      <c r="AI630" s="4"/>
      <c r="AJ630" s="4"/>
      <c r="AK630" s="4"/>
      <c r="AL630" s="4"/>
      <c r="AM630" s="4"/>
      <c r="AN630" s="4"/>
      <c r="AO630" s="4"/>
      <c r="AP630" s="4"/>
      <c r="AQ630" s="4"/>
      <c r="AR630" s="4"/>
      <c r="AS630" s="4"/>
      <c r="AT630" s="4"/>
      <c r="AU630" s="4"/>
      <c r="AV630" s="4"/>
      <c r="AW630" s="4"/>
      <c r="AX630" s="4"/>
      <c r="AY630" s="4"/>
      <c r="AZ630" s="4"/>
      <c r="BA630" s="4"/>
      <c r="BB630" s="4"/>
      <c r="BC630" s="4"/>
      <c r="BD630" s="4"/>
      <c r="BE630" s="4"/>
      <c r="BF630" s="4"/>
      <c r="BG630" s="4"/>
      <c r="BH630" s="4"/>
      <c r="BI630" s="4"/>
      <c r="BJ630" s="4"/>
      <c r="BK630" s="4"/>
      <c r="BL630" s="4"/>
      <c r="BM630" s="4"/>
    </row>
    <row r="631" spans="1:65" x14ac:dyDescent="0.15">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c r="AG631" s="4"/>
      <c r="AH631" s="4"/>
      <c r="AI631" s="4"/>
      <c r="AJ631" s="4"/>
      <c r="AK631" s="4"/>
      <c r="AL631" s="4"/>
      <c r="AM631" s="4"/>
      <c r="AN631" s="4"/>
      <c r="AO631" s="4"/>
      <c r="AP631" s="4"/>
      <c r="AQ631" s="4"/>
      <c r="AR631" s="4"/>
      <c r="AS631" s="4"/>
      <c r="AT631" s="4"/>
      <c r="AU631" s="4"/>
      <c r="AV631" s="4"/>
      <c r="AW631" s="4"/>
      <c r="AX631" s="4"/>
      <c r="AY631" s="4"/>
      <c r="AZ631" s="4"/>
      <c r="BA631" s="4"/>
      <c r="BB631" s="4"/>
      <c r="BC631" s="4"/>
      <c r="BD631" s="4"/>
      <c r="BE631" s="4"/>
      <c r="BF631" s="4"/>
      <c r="BG631" s="4"/>
      <c r="BH631" s="4"/>
      <c r="BI631" s="4"/>
      <c r="BJ631" s="4"/>
      <c r="BK631" s="4"/>
      <c r="BL631" s="4"/>
      <c r="BM631" s="4"/>
    </row>
    <row r="632" spans="1:65" x14ac:dyDescent="0.15">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c r="AG632" s="4"/>
      <c r="AH632" s="4"/>
      <c r="AI632" s="4"/>
      <c r="AJ632" s="4"/>
      <c r="AK632" s="4"/>
      <c r="AL632" s="4"/>
      <c r="AM632" s="4"/>
      <c r="AN632" s="4"/>
      <c r="AO632" s="4"/>
      <c r="AP632" s="4"/>
      <c r="AQ632" s="4"/>
      <c r="AR632" s="4"/>
      <c r="AS632" s="4"/>
      <c r="AT632" s="4"/>
      <c r="AU632" s="4"/>
      <c r="AV632" s="4"/>
      <c r="AW632" s="4"/>
      <c r="AX632" s="4"/>
      <c r="AY632" s="4"/>
      <c r="AZ632" s="4"/>
      <c r="BA632" s="4"/>
      <c r="BB632" s="4"/>
      <c r="BC632" s="4"/>
      <c r="BD632" s="4"/>
      <c r="BE632" s="4"/>
      <c r="BF632" s="4"/>
      <c r="BG632" s="4"/>
      <c r="BH632" s="4"/>
      <c r="BI632" s="4"/>
      <c r="BJ632" s="4"/>
      <c r="BK632" s="4"/>
      <c r="BL632" s="4"/>
      <c r="BM632" s="4"/>
    </row>
    <row r="633" spans="1:65" x14ac:dyDescent="0.15">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c r="AG633" s="4"/>
      <c r="AH633" s="4"/>
      <c r="AI633" s="4"/>
      <c r="AJ633" s="4"/>
      <c r="AK633" s="4"/>
      <c r="AL633" s="4"/>
      <c r="AM633" s="4"/>
      <c r="AN633" s="4"/>
      <c r="AO633" s="4"/>
      <c r="AP633" s="4"/>
      <c r="AQ633" s="4"/>
      <c r="AR633" s="4"/>
      <c r="AS633" s="4"/>
      <c r="AT633" s="4"/>
      <c r="AU633" s="4"/>
      <c r="AV633" s="4"/>
      <c r="AW633" s="4"/>
      <c r="AX633" s="4"/>
      <c r="AY633" s="4"/>
      <c r="AZ633" s="4"/>
      <c r="BA633" s="4"/>
      <c r="BB633" s="4"/>
      <c r="BC633" s="4"/>
      <c r="BD633" s="4"/>
      <c r="BE633" s="4"/>
      <c r="BF633" s="4"/>
      <c r="BG633" s="4"/>
      <c r="BH633" s="4"/>
      <c r="BI633" s="4"/>
      <c r="BJ633" s="4"/>
      <c r="BK633" s="4"/>
      <c r="BL633" s="4"/>
      <c r="BM633" s="4"/>
    </row>
    <row r="634" spans="1:65" x14ac:dyDescent="0.15">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c r="AG634" s="4"/>
      <c r="AH634" s="4"/>
      <c r="AI634" s="4"/>
      <c r="AJ634" s="4"/>
      <c r="AK634" s="4"/>
      <c r="AL634" s="4"/>
      <c r="AM634" s="4"/>
      <c r="AN634" s="4"/>
      <c r="AO634" s="4"/>
      <c r="AP634" s="4"/>
      <c r="AQ634" s="4"/>
      <c r="AR634" s="4"/>
      <c r="AS634" s="4"/>
      <c r="AT634" s="4"/>
      <c r="AU634" s="4"/>
      <c r="AV634" s="4"/>
      <c r="AW634" s="4"/>
      <c r="AX634" s="4"/>
      <c r="AY634" s="4"/>
      <c r="AZ634" s="4"/>
      <c r="BA634" s="4"/>
      <c r="BB634" s="4"/>
      <c r="BC634" s="4"/>
      <c r="BD634" s="4"/>
      <c r="BE634" s="4"/>
      <c r="BF634" s="4"/>
      <c r="BG634" s="4"/>
      <c r="BH634" s="4"/>
      <c r="BI634" s="4"/>
      <c r="BJ634" s="4"/>
      <c r="BK634" s="4"/>
      <c r="BL634" s="4"/>
      <c r="BM634" s="4"/>
    </row>
    <row r="635" spans="1:65" x14ac:dyDescent="0.1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c r="AG635" s="4"/>
      <c r="AH635" s="4"/>
      <c r="AI635" s="4"/>
      <c r="AJ635" s="4"/>
      <c r="AK635" s="4"/>
      <c r="AL635" s="4"/>
      <c r="AM635" s="4"/>
      <c r="AN635" s="4"/>
      <c r="AO635" s="4"/>
      <c r="AP635" s="4"/>
      <c r="AQ635" s="4"/>
      <c r="AR635" s="4"/>
      <c r="AS635" s="4"/>
      <c r="AT635" s="4"/>
      <c r="AU635" s="4"/>
      <c r="AV635" s="4"/>
      <c r="AW635" s="4"/>
      <c r="AX635" s="4"/>
      <c r="AY635" s="4"/>
      <c r="AZ635" s="4"/>
      <c r="BA635" s="4"/>
      <c r="BB635" s="4"/>
      <c r="BC635" s="4"/>
      <c r="BD635" s="4"/>
      <c r="BE635" s="4"/>
      <c r="BF635" s="4"/>
      <c r="BG635" s="4"/>
      <c r="BH635" s="4"/>
      <c r="BI635" s="4"/>
      <c r="BJ635" s="4"/>
      <c r="BK635" s="4"/>
      <c r="BL635" s="4"/>
      <c r="BM635" s="4"/>
    </row>
    <row r="636" spans="1:65" x14ac:dyDescent="0.15">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c r="AG636" s="4"/>
      <c r="AH636" s="4"/>
      <c r="AI636" s="4"/>
      <c r="AJ636" s="4"/>
      <c r="AK636" s="4"/>
      <c r="AL636" s="4"/>
      <c r="AM636" s="4"/>
      <c r="AN636" s="4"/>
      <c r="AO636" s="4"/>
      <c r="AP636" s="4"/>
      <c r="AQ636" s="4"/>
      <c r="AR636" s="4"/>
      <c r="AS636" s="4"/>
      <c r="AT636" s="4"/>
      <c r="AU636" s="4"/>
      <c r="AV636" s="4"/>
      <c r="AW636" s="4"/>
      <c r="AX636" s="4"/>
      <c r="AY636" s="4"/>
      <c r="AZ636" s="4"/>
      <c r="BA636" s="4"/>
      <c r="BB636" s="4"/>
      <c r="BC636" s="4"/>
      <c r="BD636" s="4"/>
      <c r="BE636" s="4"/>
      <c r="BF636" s="4"/>
      <c r="BG636" s="4"/>
      <c r="BH636" s="4"/>
      <c r="BI636" s="4"/>
      <c r="BJ636" s="4"/>
      <c r="BK636" s="4"/>
      <c r="BL636" s="4"/>
      <c r="BM636" s="4"/>
    </row>
    <row r="637" spans="1:65" x14ac:dyDescent="0.15">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c r="AG637" s="4"/>
      <c r="AH637" s="4"/>
      <c r="AI637" s="4"/>
      <c r="AJ637" s="4"/>
      <c r="AK637" s="4"/>
      <c r="AL637" s="4"/>
      <c r="AM637" s="4"/>
      <c r="AN637" s="4"/>
      <c r="AO637" s="4"/>
      <c r="AP637" s="4"/>
      <c r="AQ637" s="4"/>
      <c r="AR637" s="4"/>
      <c r="AS637" s="4"/>
      <c r="AT637" s="4"/>
      <c r="AU637" s="4"/>
      <c r="AV637" s="4"/>
      <c r="AW637" s="4"/>
      <c r="AX637" s="4"/>
      <c r="AY637" s="4"/>
      <c r="AZ637" s="4"/>
      <c r="BA637" s="4"/>
      <c r="BB637" s="4"/>
      <c r="BC637" s="4"/>
      <c r="BD637" s="4"/>
      <c r="BE637" s="4"/>
      <c r="BF637" s="4"/>
      <c r="BG637" s="4"/>
      <c r="BH637" s="4"/>
      <c r="BI637" s="4"/>
      <c r="BJ637" s="4"/>
      <c r="BK637" s="4"/>
      <c r="BL637" s="4"/>
      <c r="BM637" s="4"/>
    </row>
    <row r="638" spans="1:65" x14ac:dyDescent="0.15">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4"/>
      <c r="AI638" s="4"/>
      <c r="AJ638" s="4"/>
      <c r="AK638" s="4"/>
      <c r="AL638" s="4"/>
      <c r="AM638" s="4"/>
      <c r="AN638" s="4"/>
      <c r="AO638" s="4"/>
      <c r="AP638" s="4"/>
      <c r="AQ638" s="4"/>
      <c r="AR638" s="4"/>
      <c r="AS638" s="4"/>
      <c r="AT638" s="4"/>
      <c r="AU638" s="4"/>
      <c r="AV638" s="4"/>
      <c r="AW638" s="4"/>
      <c r="AX638" s="4"/>
      <c r="AY638" s="4"/>
      <c r="AZ638" s="4"/>
      <c r="BA638" s="4"/>
      <c r="BB638" s="4"/>
      <c r="BC638" s="4"/>
      <c r="BD638" s="4"/>
      <c r="BE638" s="4"/>
      <c r="BF638" s="4"/>
      <c r="BG638" s="4"/>
      <c r="BH638" s="4"/>
      <c r="BI638" s="4"/>
      <c r="BJ638" s="4"/>
      <c r="BK638" s="4"/>
      <c r="BL638" s="4"/>
      <c r="BM638" s="4"/>
    </row>
    <row r="639" spans="1:65" x14ac:dyDescent="0.15">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c r="AG639" s="4"/>
      <c r="AH639" s="4"/>
      <c r="AI639" s="4"/>
      <c r="AJ639" s="4"/>
      <c r="AK639" s="4"/>
      <c r="AL639" s="4"/>
      <c r="AM639" s="4"/>
      <c r="AN639" s="4"/>
      <c r="AO639" s="4"/>
      <c r="AP639" s="4"/>
      <c r="AQ639" s="4"/>
      <c r="AR639" s="4"/>
      <c r="AS639" s="4"/>
      <c r="AT639" s="4"/>
      <c r="AU639" s="4"/>
      <c r="AV639" s="4"/>
      <c r="AW639" s="4"/>
      <c r="AX639" s="4"/>
      <c r="AY639" s="4"/>
      <c r="AZ639" s="4"/>
      <c r="BA639" s="4"/>
      <c r="BB639" s="4"/>
      <c r="BC639" s="4"/>
      <c r="BD639" s="4"/>
      <c r="BE639" s="4"/>
      <c r="BF639" s="4"/>
      <c r="BG639" s="4"/>
      <c r="BH639" s="4"/>
      <c r="BI639" s="4"/>
      <c r="BJ639" s="4"/>
      <c r="BK639" s="4"/>
      <c r="BL639" s="4"/>
      <c r="BM639" s="4"/>
    </row>
    <row r="640" spans="1:65" x14ac:dyDescent="0.15">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c r="AG640" s="4"/>
      <c r="AH640" s="4"/>
      <c r="AI640" s="4"/>
      <c r="AJ640" s="4"/>
      <c r="AK640" s="4"/>
      <c r="AL640" s="4"/>
      <c r="AM640" s="4"/>
      <c r="AN640" s="4"/>
      <c r="AO640" s="4"/>
      <c r="AP640" s="4"/>
      <c r="AQ640" s="4"/>
      <c r="AR640" s="4"/>
      <c r="AS640" s="4"/>
      <c r="AT640" s="4"/>
      <c r="AU640" s="4"/>
      <c r="AV640" s="4"/>
      <c r="AW640" s="4"/>
      <c r="AX640" s="4"/>
      <c r="AY640" s="4"/>
      <c r="AZ640" s="4"/>
      <c r="BA640" s="4"/>
      <c r="BB640" s="4"/>
      <c r="BC640" s="4"/>
      <c r="BD640" s="4"/>
      <c r="BE640" s="4"/>
      <c r="BF640" s="4"/>
      <c r="BG640" s="4"/>
      <c r="BH640" s="4"/>
      <c r="BI640" s="4"/>
      <c r="BJ640" s="4"/>
      <c r="BK640" s="4"/>
      <c r="BL640" s="4"/>
      <c r="BM640" s="4"/>
    </row>
    <row r="641" spans="1:65" x14ac:dyDescent="0.15">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c r="AG641" s="4"/>
      <c r="AH641" s="4"/>
      <c r="AI641" s="4"/>
      <c r="AJ641" s="4"/>
      <c r="AK641" s="4"/>
      <c r="AL641" s="4"/>
      <c r="AM641" s="4"/>
      <c r="AN641" s="4"/>
      <c r="AO641" s="4"/>
      <c r="AP641" s="4"/>
      <c r="AQ641" s="4"/>
      <c r="AR641" s="4"/>
      <c r="AS641" s="4"/>
      <c r="AT641" s="4"/>
      <c r="AU641" s="4"/>
      <c r="AV641" s="4"/>
      <c r="AW641" s="4"/>
      <c r="AX641" s="4"/>
      <c r="AY641" s="4"/>
      <c r="AZ641" s="4"/>
      <c r="BA641" s="4"/>
      <c r="BB641" s="4"/>
      <c r="BC641" s="4"/>
      <c r="BD641" s="4"/>
      <c r="BE641" s="4"/>
      <c r="BF641" s="4"/>
      <c r="BG641" s="4"/>
      <c r="BH641" s="4"/>
      <c r="BI641" s="4"/>
      <c r="BJ641" s="4"/>
      <c r="BK641" s="4"/>
      <c r="BL641" s="4"/>
      <c r="BM641" s="4"/>
    </row>
    <row r="642" spans="1:65" x14ac:dyDescent="0.15">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c r="AG642" s="4"/>
      <c r="AH642" s="4"/>
      <c r="AI642" s="4"/>
      <c r="AJ642" s="4"/>
      <c r="AK642" s="4"/>
      <c r="AL642" s="4"/>
      <c r="AM642" s="4"/>
      <c r="AN642" s="4"/>
      <c r="AO642" s="4"/>
      <c r="AP642" s="4"/>
      <c r="AQ642" s="4"/>
      <c r="AR642" s="4"/>
      <c r="AS642" s="4"/>
      <c r="AT642" s="4"/>
      <c r="AU642" s="4"/>
      <c r="AV642" s="4"/>
      <c r="AW642" s="4"/>
      <c r="AX642" s="4"/>
      <c r="AY642" s="4"/>
      <c r="AZ642" s="4"/>
      <c r="BA642" s="4"/>
      <c r="BB642" s="4"/>
      <c r="BC642" s="4"/>
      <c r="BD642" s="4"/>
      <c r="BE642" s="4"/>
      <c r="BF642" s="4"/>
      <c r="BG642" s="4"/>
      <c r="BH642" s="4"/>
      <c r="BI642" s="4"/>
      <c r="BJ642" s="4"/>
      <c r="BK642" s="4"/>
      <c r="BL642" s="4"/>
      <c r="BM642" s="4"/>
    </row>
    <row r="643" spans="1:65" x14ac:dyDescent="0.15">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c r="AG643" s="4"/>
      <c r="AH643" s="4"/>
      <c r="AI643" s="4"/>
      <c r="AJ643" s="4"/>
      <c r="AK643" s="4"/>
      <c r="AL643" s="4"/>
      <c r="AM643" s="4"/>
      <c r="AN643" s="4"/>
      <c r="AO643" s="4"/>
      <c r="AP643" s="4"/>
      <c r="AQ643" s="4"/>
      <c r="AR643" s="4"/>
      <c r="AS643" s="4"/>
      <c r="AT643" s="4"/>
      <c r="AU643" s="4"/>
      <c r="AV643" s="4"/>
      <c r="AW643" s="4"/>
      <c r="AX643" s="4"/>
      <c r="AY643" s="4"/>
      <c r="AZ643" s="4"/>
      <c r="BA643" s="4"/>
      <c r="BB643" s="4"/>
      <c r="BC643" s="4"/>
      <c r="BD643" s="4"/>
      <c r="BE643" s="4"/>
      <c r="BF643" s="4"/>
      <c r="BG643" s="4"/>
      <c r="BH643" s="4"/>
      <c r="BI643" s="4"/>
      <c r="BJ643" s="4"/>
      <c r="BK643" s="4"/>
      <c r="BL643" s="4"/>
      <c r="BM643" s="4"/>
    </row>
    <row r="644" spans="1:65" x14ac:dyDescent="0.15">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c r="AG644" s="4"/>
      <c r="AH644" s="4"/>
      <c r="AI644" s="4"/>
      <c r="AJ644" s="4"/>
      <c r="AK644" s="4"/>
      <c r="AL644" s="4"/>
      <c r="AM644" s="4"/>
      <c r="AN644" s="4"/>
      <c r="AO644" s="4"/>
      <c r="AP644" s="4"/>
      <c r="AQ644" s="4"/>
      <c r="AR644" s="4"/>
      <c r="AS644" s="4"/>
      <c r="AT644" s="4"/>
      <c r="AU644" s="4"/>
      <c r="AV644" s="4"/>
      <c r="AW644" s="4"/>
      <c r="AX644" s="4"/>
      <c r="AY644" s="4"/>
      <c r="AZ644" s="4"/>
      <c r="BA644" s="4"/>
      <c r="BB644" s="4"/>
      <c r="BC644" s="4"/>
      <c r="BD644" s="4"/>
      <c r="BE644" s="4"/>
      <c r="BF644" s="4"/>
      <c r="BG644" s="4"/>
      <c r="BH644" s="4"/>
      <c r="BI644" s="4"/>
      <c r="BJ644" s="4"/>
      <c r="BK644" s="4"/>
      <c r="BL644" s="4"/>
      <c r="BM644" s="4"/>
    </row>
    <row r="645" spans="1:65" x14ac:dyDescent="0.1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c r="AG645" s="4"/>
      <c r="AH645" s="4"/>
      <c r="AI645" s="4"/>
      <c r="AJ645" s="4"/>
      <c r="AK645" s="4"/>
      <c r="AL645" s="4"/>
      <c r="AM645" s="4"/>
      <c r="AN645" s="4"/>
      <c r="AO645" s="4"/>
      <c r="AP645" s="4"/>
      <c r="AQ645" s="4"/>
      <c r="AR645" s="4"/>
      <c r="AS645" s="4"/>
      <c r="AT645" s="4"/>
      <c r="AU645" s="4"/>
      <c r="AV645" s="4"/>
      <c r="AW645" s="4"/>
      <c r="AX645" s="4"/>
      <c r="AY645" s="4"/>
      <c r="AZ645" s="4"/>
      <c r="BA645" s="4"/>
      <c r="BB645" s="4"/>
      <c r="BC645" s="4"/>
      <c r="BD645" s="4"/>
      <c r="BE645" s="4"/>
      <c r="BF645" s="4"/>
      <c r="BG645" s="4"/>
      <c r="BH645" s="4"/>
      <c r="BI645" s="4"/>
      <c r="BJ645" s="4"/>
      <c r="BK645" s="4"/>
      <c r="BL645" s="4"/>
      <c r="BM645" s="4"/>
    </row>
    <row r="646" spans="1:65" x14ac:dyDescent="0.15">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c r="AG646" s="4"/>
      <c r="AH646" s="4"/>
      <c r="AI646" s="4"/>
      <c r="AJ646" s="4"/>
      <c r="AK646" s="4"/>
      <c r="AL646" s="4"/>
      <c r="AM646" s="4"/>
      <c r="AN646" s="4"/>
      <c r="AO646" s="4"/>
      <c r="AP646" s="4"/>
      <c r="AQ646" s="4"/>
      <c r="AR646" s="4"/>
      <c r="AS646" s="4"/>
      <c r="AT646" s="4"/>
      <c r="AU646" s="4"/>
      <c r="AV646" s="4"/>
      <c r="AW646" s="4"/>
      <c r="AX646" s="4"/>
      <c r="AY646" s="4"/>
      <c r="AZ646" s="4"/>
      <c r="BA646" s="4"/>
      <c r="BB646" s="4"/>
      <c r="BC646" s="4"/>
      <c r="BD646" s="4"/>
      <c r="BE646" s="4"/>
      <c r="BF646" s="4"/>
      <c r="BG646" s="4"/>
      <c r="BH646" s="4"/>
      <c r="BI646" s="4"/>
      <c r="BJ646" s="4"/>
      <c r="BK646" s="4"/>
      <c r="BL646" s="4"/>
      <c r="BM646" s="4"/>
    </row>
    <row r="647" spans="1:65" x14ac:dyDescent="0.15">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c r="AG647" s="4"/>
      <c r="AH647" s="4"/>
      <c r="AI647" s="4"/>
      <c r="AJ647" s="4"/>
      <c r="AK647" s="4"/>
      <c r="AL647" s="4"/>
      <c r="AM647" s="4"/>
      <c r="AN647" s="4"/>
      <c r="AO647" s="4"/>
      <c r="AP647" s="4"/>
      <c r="AQ647" s="4"/>
      <c r="AR647" s="4"/>
      <c r="AS647" s="4"/>
      <c r="AT647" s="4"/>
      <c r="AU647" s="4"/>
      <c r="AV647" s="4"/>
      <c r="AW647" s="4"/>
      <c r="AX647" s="4"/>
      <c r="AY647" s="4"/>
      <c r="AZ647" s="4"/>
      <c r="BA647" s="4"/>
      <c r="BB647" s="4"/>
      <c r="BC647" s="4"/>
      <c r="BD647" s="4"/>
      <c r="BE647" s="4"/>
      <c r="BF647" s="4"/>
      <c r="BG647" s="4"/>
      <c r="BH647" s="4"/>
      <c r="BI647" s="4"/>
      <c r="BJ647" s="4"/>
      <c r="BK647" s="4"/>
      <c r="BL647" s="4"/>
      <c r="BM647" s="4"/>
    </row>
    <row r="648" spans="1:65" x14ac:dyDescent="0.15">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c r="AG648" s="4"/>
      <c r="AH648" s="4"/>
      <c r="AI648" s="4"/>
      <c r="AJ648" s="4"/>
      <c r="AK648" s="4"/>
      <c r="AL648" s="4"/>
      <c r="AM648" s="4"/>
      <c r="AN648" s="4"/>
      <c r="AO648" s="4"/>
      <c r="AP648" s="4"/>
      <c r="AQ648" s="4"/>
      <c r="AR648" s="4"/>
      <c r="AS648" s="4"/>
      <c r="AT648" s="4"/>
      <c r="AU648" s="4"/>
      <c r="AV648" s="4"/>
      <c r="AW648" s="4"/>
      <c r="AX648" s="4"/>
      <c r="AY648" s="4"/>
      <c r="AZ648" s="4"/>
      <c r="BA648" s="4"/>
      <c r="BB648" s="4"/>
      <c r="BC648" s="4"/>
      <c r="BD648" s="4"/>
      <c r="BE648" s="4"/>
      <c r="BF648" s="4"/>
      <c r="BG648" s="4"/>
      <c r="BH648" s="4"/>
      <c r="BI648" s="4"/>
      <c r="BJ648" s="4"/>
      <c r="BK648" s="4"/>
      <c r="BL648" s="4"/>
      <c r="BM648" s="4"/>
    </row>
    <row r="649" spans="1:65" x14ac:dyDescent="0.15">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c r="AG649" s="4"/>
      <c r="AH649" s="4"/>
      <c r="AI649" s="4"/>
      <c r="AJ649" s="4"/>
      <c r="AK649" s="4"/>
      <c r="AL649" s="4"/>
      <c r="AM649" s="4"/>
      <c r="AN649" s="4"/>
      <c r="AO649" s="4"/>
      <c r="AP649" s="4"/>
      <c r="AQ649" s="4"/>
      <c r="AR649" s="4"/>
      <c r="AS649" s="4"/>
      <c r="AT649" s="4"/>
      <c r="AU649" s="4"/>
      <c r="AV649" s="4"/>
      <c r="AW649" s="4"/>
      <c r="AX649" s="4"/>
      <c r="AY649" s="4"/>
      <c r="AZ649" s="4"/>
      <c r="BA649" s="4"/>
      <c r="BB649" s="4"/>
      <c r="BC649" s="4"/>
      <c r="BD649" s="4"/>
      <c r="BE649" s="4"/>
      <c r="BF649" s="4"/>
      <c r="BG649" s="4"/>
      <c r="BH649" s="4"/>
      <c r="BI649" s="4"/>
      <c r="BJ649" s="4"/>
      <c r="BK649" s="4"/>
      <c r="BL649" s="4"/>
      <c r="BM649" s="4"/>
    </row>
    <row r="650" spans="1:65" x14ac:dyDescent="0.15">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c r="AG650" s="4"/>
      <c r="AH650" s="4"/>
      <c r="AI650" s="4"/>
      <c r="AJ650" s="4"/>
      <c r="AK650" s="4"/>
      <c r="AL650" s="4"/>
      <c r="AM650" s="4"/>
      <c r="AN650" s="4"/>
      <c r="AO650" s="4"/>
      <c r="AP650" s="4"/>
      <c r="AQ650" s="4"/>
      <c r="AR650" s="4"/>
      <c r="AS650" s="4"/>
      <c r="AT650" s="4"/>
      <c r="AU650" s="4"/>
      <c r="AV650" s="4"/>
      <c r="AW650" s="4"/>
      <c r="AX650" s="4"/>
      <c r="AY650" s="4"/>
      <c r="AZ650" s="4"/>
      <c r="BA650" s="4"/>
      <c r="BB650" s="4"/>
      <c r="BC650" s="4"/>
      <c r="BD650" s="4"/>
      <c r="BE650" s="4"/>
      <c r="BF650" s="4"/>
      <c r="BG650" s="4"/>
      <c r="BH650" s="4"/>
      <c r="BI650" s="4"/>
      <c r="BJ650" s="4"/>
      <c r="BK650" s="4"/>
      <c r="BL650" s="4"/>
      <c r="BM650" s="4"/>
    </row>
    <row r="651" spans="1:65" x14ac:dyDescent="0.15">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c r="AG651" s="4"/>
      <c r="AH651" s="4"/>
      <c r="AI651" s="4"/>
      <c r="AJ651" s="4"/>
      <c r="AK651" s="4"/>
      <c r="AL651" s="4"/>
      <c r="AM651" s="4"/>
      <c r="AN651" s="4"/>
      <c r="AO651" s="4"/>
      <c r="AP651" s="4"/>
      <c r="AQ651" s="4"/>
      <c r="AR651" s="4"/>
      <c r="AS651" s="4"/>
      <c r="AT651" s="4"/>
      <c r="AU651" s="4"/>
      <c r="AV651" s="4"/>
      <c r="AW651" s="4"/>
      <c r="AX651" s="4"/>
      <c r="AY651" s="4"/>
      <c r="AZ651" s="4"/>
      <c r="BA651" s="4"/>
      <c r="BB651" s="4"/>
      <c r="BC651" s="4"/>
      <c r="BD651" s="4"/>
      <c r="BE651" s="4"/>
      <c r="BF651" s="4"/>
      <c r="BG651" s="4"/>
      <c r="BH651" s="4"/>
      <c r="BI651" s="4"/>
      <c r="BJ651" s="4"/>
      <c r="BK651" s="4"/>
      <c r="BL651" s="4"/>
      <c r="BM651" s="4"/>
    </row>
    <row r="652" spans="1:65" x14ac:dyDescent="0.15">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c r="AG652" s="4"/>
      <c r="AH652" s="4"/>
      <c r="AI652" s="4"/>
      <c r="AJ652" s="4"/>
      <c r="AK652" s="4"/>
      <c r="AL652" s="4"/>
      <c r="AM652" s="4"/>
      <c r="AN652" s="4"/>
      <c r="AO652" s="4"/>
      <c r="AP652" s="4"/>
      <c r="AQ652" s="4"/>
      <c r="AR652" s="4"/>
      <c r="AS652" s="4"/>
      <c r="AT652" s="4"/>
      <c r="AU652" s="4"/>
      <c r="AV652" s="4"/>
      <c r="AW652" s="4"/>
      <c r="AX652" s="4"/>
      <c r="AY652" s="4"/>
      <c r="AZ652" s="4"/>
      <c r="BA652" s="4"/>
      <c r="BB652" s="4"/>
      <c r="BC652" s="4"/>
      <c r="BD652" s="4"/>
      <c r="BE652" s="4"/>
      <c r="BF652" s="4"/>
      <c r="BG652" s="4"/>
      <c r="BH652" s="4"/>
      <c r="BI652" s="4"/>
      <c r="BJ652" s="4"/>
      <c r="BK652" s="4"/>
      <c r="BL652" s="4"/>
      <c r="BM652" s="4"/>
    </row>
    <row r="653" spans="1:65" x14ac:dyDescent="0.15">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c r="AG653" s="4"/>
      <c r="AH653" s="4"/>
      <c r="AI653" s="4"/>
      <c r="AJ653" s="4"/>
      <c r="AK653" s="4"/>
      <c r="AL653" s="4"/>
      <c r="AM653" s="4"/>
      <c r="AN653" s="4"/>
      <c r="AO653" s="4"/>
      <c r="AP653" s="4"/>
      <c r="AQ653" s="4"/>
      <c r="AR653" s="4"/>
      <c r="AS653" s="4"/>
      <c r="AT653" s="4"/>
      <c r="AU653" s="4"/>
      <c r="AV653" s="4"/>
      <c r="AW653" s="4"/>
      <c r="AX653" s="4"/>
      <c r="AY653" s="4"/>
      <c r="AZ653" s="4"/>
      <c r="BA653" s="4"/>
      <c r="BB653" s="4"/>
      <c r="BC653" s="4"/>
      <c r="BD653" s="4"/>
      <c r="BE653" s="4"/>
      <c r="BF653" s="4"/>
      <c r="BG653" s="4"/>
      <c r="BH653" s="4"/>
      <c r="BI653" s="4"/>
      <c r="BJ653" s="4"/>
      <c r="BK653" s="4"/>
      <c r="BL653" s="4"/>
      <c r="BM653" s="4"/>
    </row>
    <row r="654" spans="1:65" x14ac:dyDescent="0.15">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c r="AG654" s="4"/>
      <c r="AH654" s="4"/>
      <c r="AI654" s="4"/>
      <c r="AJ654" s="4"/>
      <c r="AK654" s="4"/>
      <c r="AL654" s="4"/>
      <c r="AM654" s="4"/>
      <c r="AN654" s="4"/>
      <c r="AO654" s="4"/>
      <c r="AP654" s="4"/>
      <c r="AQ654" s="4"/>
      <c r="AR654" s="4"/>
      <c r="AS654" s="4"/>
      <c r="AT654" s="4"/>
      <c r="AU654" s="4"/>
      <c r="AV654" s="4"/>
      <c r="AW654" s="4"/>
      <c r="AX654" s="4"/>
      <c r="AY654" s="4"/>
      <c r="AZ654" s="4"/>
      <c r="BA654" s="4"/>
      <c r="BB654" s="4"/>
      <c r="BC654" s="4"/>
      <c r="BD654" s="4"/>
      <c r="BE654" s="4"/>
      <c r="BF654" s="4"/>
      <c r="BG654" s="4"/>
      <c r="BH654" s="4"/>
      <c r="BI654" s="4"/>
      <c r="BJ654" s="4"/>
      <c r="BK654" s="4"/>
      <c r="BL654" s="4"/>
      <c r="BM654" s="4"/>
    </row>
    <row r="655" spans="1:65" x14ac:dyDescent="0.1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c r="AG655" s="4"/>
      <c r="AH655" s="4"/>
      <c r="AI655" s="4"/>
      <c r="AJ655" s="4"/>
      <c r="AK655" s="4"/>
      <c r="AL655" s="4"/>
      <c r="AM655" s="4"/>
      <c r="AN655" s="4"/>
      <c r="AO655" s="4"/>
      <c r="AP655" s="4"/>
      <c r="AQ655" s="4"/>
      <c r="AR655" s="4"/>
      <c r="AS655" s="4"/>
      <c r="AT655" s="4"/>
      <c r="AU655" s="4"/>
      <c r="AV655" s="4"/>
      <c r="AW655" s="4"/>
      <c r="AX655" s="4"/>
      <c r="AY655" s="4"/>
      <c r="AZ655" s="4"/>
      <c r="BA655" s="4"/>
      <c r="BB655" s="4"/>
      <c r="BC655" s="4"/>
      <c r="BD655" s="4"/>
      <c r="BE655" s="4"/>
      <c r="BF655" s="4"/>
      <c r="BG655" s="4"/>
      <c r="BH655" s="4"/>
      <c r="BI655" s="4"/>
      <c r="BJ655" s="4"/>
      <c r="BK655" s="4"/>
      <c r="BL655" s="4"/>
      <c r="BM655" s="4"/>
    </row>
    <row r="656" spans="1:65" x14ac:dyDescent="0.15">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c r="AG656" s="4"/>
      <c r="AH656" s="4"/>
      <c r="AI656" s="4"/>
      <c r="AJ656" s="4"/>
      <c r="AK656" s="4"/>
      <c r="AL656" s="4"/>
      <c r="AM656" s="4"/>
      <c r="AN656" s="4"/>
      <c r="AO656" s="4"/>
      <c r="AP656" s="4"/>
      <c r="AQ656" s="4"/>
      <c r="AR656" s="4"/>
      <c r="AS656" s="4"/>
      <c r="AT656" s="4"/>
      <c r="AU656" s="4"/>
      <c r="AV656" s="4"/>
      <c r="AW656" s="4"/>
      <c r="AX656" s="4"/>
      <c r="AY656" s="4"/>
      <c r="AZ656" s="4"/>
      <c r="BA656" s="4"/>
      <c r="BB656" s="4"/>
      <c r="BC656" s="4"/>
      <c r="BD656" s="4"/>
      <c r="BE656" s="4"/>
      <c r="BF656" s="4"/>
      <c r="BG656" s="4"/>
      <c r="BH656" s="4"/>
      <c r="BI656" s="4"/>
      <c r="BJ656" s="4"/>
      <c r="BK656" s="4"/>
      <c r="BL656" s="4"/>
      <c r="BM656" s="4"/>
    </row>
    <row r="657" spans="1:65" x14ac:dyDescent="0.15">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c r="AG657" s="4"/>
      <c r="AH657" s="4"/>
      <c r="AI657" s="4"/>
      <c r="AJ657" s="4"/>
      <c r="AK657" s="4"/>
      <c r="AL657" s="4"/>
      <c r="AM657" s="4"/>
      <c r="AN657" s="4"/>
      <c r="AO657" s="4"/>
      <c r="AP657" s="4"/>
      <c r="AQ657" s="4"/>
      <c r="AR657" s="4"/>
      <c r="AS657" s="4"/>
      <c r="AT657" s="4"/>
      <c r="AU657" s="4"/>
      <c r="AV657" s="4"/>
      <c r="AW657" s="4"/>
      <c r="AX657" s="4"/>
      <c r="AY657" s="4"/>
      <c r="AZ657" s="4"/>
      <c r="BA657" s="4"/>
      <c r="BB657" s="4"/>
      <c r="BC657" s="4"/>
      <c r="BD657" s="4"/>
      <c r="BE657" s="4"/>
      <c r="BF657" s="4"/>
      <c r="BG657" s="4"/>
      <c r="BH657" s="4"/>
      <c r="BI657" s="4"/>
      <c r="BJ657" s="4"/>
      <c r="BK657" s="4"/>
      <c r="BL657" s="4"/>
      <c r="BM657" s="4"/>
    </row>
    <row r="658" spans="1:65" x14ac:dyDescent="0.15">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c r="AG658" s="4"/>
      <c r="AH658" s="4"/>
      <c r="AI658" s="4"/>
      <c r="AJ658" s="4"/>
      <c r="AK658" s="4"/>
      <c r="AL658" s="4"/>
      <c r="AM658" s="4"/>
      <c r="AN658" s="4"/>
      <c r="AO658" s="4"/>
      <c r="AP658" s="4"/>
      <c r="AQ658" s="4"/>
      <c r="AR658" s="4"/>
      <c r="AS658" s="4"/>
      <c r="AT658" s="4"/>
      <c r="AU658" s="4"/>
      <c r="AV658" s="4"/>
      <c r="AW658" s="4"/>
      <c r="AX658" s="4"/>
      <c r="AY658" s="4"/>
      <c r="AZ658" s="4"/>
      <c r="BA658" s="4"/>
      <c r="BB658" s="4"/>
      <c r="BC658" s="4"/>
      <c r="BD658" s="4"/>
      <c r="BE658" s="4"/>
      <c r="BF658" s="4"/>
      <c r="BG658" s="4"/>
      <c r="BH658" s="4"/>
      <c r="BI658" s="4"/>
      <c r="BJ658" s="4"/>
      <c r="BK658" s="4"/>
      <c r="BL658" s="4"/>
      <c r="BM658" s="4"/>
    </row>
    <row r="659" spans="1:65" x14ac:dyDescent="0.15">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c r="AG659" s="4"/>
      <c r="AH659" s="4"/>
      <c r="AI659" s="4"/>
      <c r="AJ659" s="4"/>
      <c r="AK659" s="4"/>
      <c r="AL659" s="4"/>
      <c r="AM659" s="4"/>
      <c r="AN659" s="4"/>
      <c r="AO659" s="4"/>
      <c r="AP659" s="4"/>
      <c r="AQ659" s="4"/>
      <c r="AR659" s="4"/>
      <c r="AS659" s="4"/>
      <c r="AT659" s="4"/>
      <c r="AU659" s="4"/>
      <c r="AV659" s="4"/>
      <c r="AW659" s="4"/>
      <c r="AX659" s="4"/>
      <c r="AY659" s="4"/>
      <c r="AZ659" s="4"/>
      <c r="BA659" s="4"/>
      <c r="BB659" s="4"/>
      <c r="BC659" s="4"/>
      <c r="BD659" s="4"/>
      <c r="BE659" s="4"/>
      <c r="BF659" s="4"/>
      <c r="BG659" s="4"/>
      <c r="BH659" s="4"/>
      <c r="BI659" s="4"/>
      <c r="BJ659" s="4"/>
      <c r="BK659" s="4"/>
      <c r="BL659" s="4"/>
      <c r="BM659" s="4"/>
    </row>
    <row r="660" spans="1:65" x14ac:dyDescent="0.15">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c r="AG660" s="4"/>
      <c r="AH660" s="4"/>
      <c r="AI660" s="4"/>
      <c r="AJ660" s="4"/>
      <c r="AK660" s="4"/>
      <c r="AL660" s="4"/>
      <c r="AM660" s="4"/>
      <c r="AN660" s="4"/>
      <c r="AO660" s="4"/>
      <c r="AP660" s="4"/>
      <c r="AQ660" s="4"/>
      <c r="AR660" s="4"/>
      <c r="AS660" s="4"/>
      <c r="AT660" s="4"/>
      <c r="AU660" s="4"/>
      <c r="AV660" s="4"/>
      <c r="AW660" s="4"/>
      <c r="AX660" s="4"/>
      <c r="AY660" s="4"/>
      <c r="AZ660" s="4"/>
      <c r="BA660" s="4"/>
      <c r="BB660" s="4"/>
      <c r="BC660" s="4"/>
      <c r="BD660" s="4"/>
      <c r="BE660" s="4"/>
      <c r="BF660" s="4"/>
      <c r="BG660" s="4"/>
      <c r="BH660" s="4"/>
      <c r="BI660" s="4"/>
      <c r="BJ660" s="4"/>
      <c r="BK660" s="4"/>
      <c r="BL660" s="4"/>
      <c r="BM660" s="4"/>
    </row>
    <row r="661" spans="1:65" x14ac:dyDescent="0.15">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c r="AG661" s="4"/>
      <c r="AH661" s="4"/>
      <c r="AI661" s="4"/>
      <c r="AJ661" s="4"/>
      <c r="AK661" s="4"/>
      <c r="AL661" s="4"/>
      <c r="AM661" s="4"/>
      <c r="AN661" s="4"/>
      <c r="AO661" s="4"/>
      <c r="AP661" s="4"/>
      <c r="AQ661" s="4"/>
      <c r="AR661" s="4"/>
      <c r="AS661" s="4"/>
      <c r="AT661" s="4"/>
      <c r="AU661" s="4"/>
      <c r="AV661" s="4"/>
      <c r="AW661" s="4"/>
      <c r="AX661" s="4"/>
      <c r="AY661" s="4"/>
      <c r="AZ661" s="4"/>
      <c r="BA661" s="4"/>
      <c r="BB661" s="4"/>
      <c r="BC661" s="4"/>
      <c r="BD661" s="4"/>
      <c r="BE661" s="4"/>
      <c r="BF661" s="4"/>
      <c r="BG661" s="4"/>
      <c r="BH661" s="4"/>
      <c r="BI661" s="4"/>
      <c r="BJ661" s="4"/>
      <c r="BK661" s="4"/>
      <c r="BL661" s="4"/>
      <c r="BM661" s="4"/>
    </row>
    <row r="662" spans="1:65" x14ac:dyDescent="0.15">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c r="AG662" s="4"/>
      <c r="AH662" s="4"/>
      <c r="AI662" s="4"/>
      <c r="AJ662" s="4"/>
      <c r="AK662" s="4"/>
      <c r="AL662" s="4"/>
      <c r="AM662" s="4"/>
      <c r="AN662" s="4"/>
      <c r="AO662" s="4"/>
      <c r="AP662" s="4"/>
      <c r="AQ662" s="4"/>
      <c r="AR662" s="4"/>
      <c r="AS662" s="4"/>
      <c r="AT662" s="4"/>
      <c r="AU662" s="4"/>
      <c r="AV662" s="4"/>
      <c r="AW662" s="4"/>
      <c r="AX662" s="4"/>
      <c r="AY662" s="4"/>
      <c r="AZ662" s="4"/>
      <c r="BA662" s="4"/>
      <c r="BB662" s="4"/>
      <c r="BC662" s="4"/>
      <c r="BD662" s="4"/>
      <c r="BE662" s="4"/>
      <c r="BF662" s="4"/>
      <c r="BG662" s="4"/>
      <c r="BH662" s="4"/>
      <c r="BI662" s="4"/>
      <c r="BJ662" s="4"/>
      <c r="BK662" s="4"/>
      <c r="BL662" s="4"/>
      <c r="BM662" s="4"/>
    </row>
    <row r="663" spans="1:65" x14ac:dyDescent="0.15">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c r="AG663" s="4"/>
      <c r="AH663" s="4"/>
      <c r="AI663" s="4"/>
      <c r="AJ663" s="4"/>
      <c r="AK663" s="4"/>
      <c r="AL663" s="4"/>
      <c r="AM663" s="4"/>
      <c r="AN663" s="4"/>
      <c r="AO663" s="4"/>
      <c r="AP663" s="4"/>
      <c r="AQ663" s="4"/>
      <c r="AR663" s="4"/>
      <c r="AS663" s="4"/>
      <c r="AT663" s="4"/>
      <c r="AU663" s="4"/>
      <c r="AV663" s="4"/>
      <c r="AW663" s="4"/>
      <c r="AX663" s="4"/>
      <c r="AY663" s="4"/>
      <c r="AZ663" s="4"/>
      <c r="BA663" s="4"/>
      <c r="BB663" s="4"/>
      <c r="BC663" s="4"/>
      <c r="BD663" s="4"/>
      <c r="BE663" s="4"/>
      <c r="BF663" s="4"/>
      <c r="BG663" s="4"/>
      <c r="BH663" s="4"/>
      <c r="BI663" s="4"/>
      <c r="BJ663" s="4"/>
      <c r="BK663" s="4"/>
      <c r="BL663" s="4"/>
      <c r="BM663" s="4"/>
    </row>
    <row r="664" spans="1:65" x14ac:dyDescent="0.15">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c r="AG664" s="4"/>
      <c r="AH664" s="4"/>
      <c r="AI664" s="4"/>
      <c r="AJ664" s="4"/>
      <c r="AK664" s="4"/>
      <c r="AL664" s="4"/>
      <c r="AM664" s="4"/>
      <c r="AN664" s="4"/>
      <c r="AO664" s="4"/>
      <c r="AP664" s="4"/>
      <c r="AQ664" s="4"/>
      <c r="AR664" s="4"/>
      <c r="AS664" s="4"/>
      <c r="AT664" s="4"/>
      <c r="AU664" s="4"/>
      <c r="AV664" s="4"/>
      <c r="AW664" s="4"/>
      <c r="AX664" s="4"/>
      <c r="AY664" s="4"/>
      <c r="AZ664" s="4"/>
      <c r="BA664" s="4"/>
      <c r="BB664" s="4"/>
      <c r="BC664" s="4"/>
      <c r="BD664" s="4"/>
      <c r="BE664" s="4"/>
      <c r="BF664" s="4"/>
      <c r="BG664" s="4"/>
      <c r="BH664" s="4"/>
      <c r="BI664" s="4"/>
      <c r="BJ664" s="4"/>
      <c r="BK664" s="4"/>
      <c r="BL664" s="4"/>
      <c r="BM664" s="4"/>
    </row>
    <row r="665" spans="1:65" x14ac:dyDescent="0.1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c r="AG665" s="4"/>
      <c r="AH665" s="4"/>
      <c r="AI665" s="4"/>
      <c r="AJ665" s="4"/>
      <c r="AK665" s="4"/>
      <c r="AL665" s="4"/>
      <c r="AM665" s="4"/>
      <c r="AN665" s="4"/>
      <c r="AO665" s="4"/>
      <c r="AP665" s="4"/>
      <c r="AQ665" s="4"/>
      <c r="AR665" s="4"/>
      <c r="AS665" s="4"/>
      <c r="AT665" s="4"/>
      <c r="AU665" s="4"/>
      <c r="AV665" s="4"/>
      <c r="AW665" s="4"/>
      <c r="AX665" s="4"/>
      <c r="AY665" s="4"/>
      <c r="AZ665" s="4"/>
      <c r="BA665" s="4"/>
      <c r="BB665" s="4"/>
      <c r="BC665" s="4"/>
      <c r="BD665" s="4"/>
      <c r="BE665" s="4"/>
      <c r="BF665" s="4"/>
      <c r="BG665" s="4"/>
      <c r="BH665" s="4"/>
      <c r="BI665" s="4"/>
      <c r="BJ665" s="4"/>
      <c r="BK665" s="4"/>
      <c r="BL665" s="4"/>
      <c r="BM665" s="4"/>
    </row>
    <row r="666" spans="1:65" x14ac:dyDescent="0.15">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c r="AG666" s="4"/>
      <c r="AH666" s="4"/>
      <c r="AI666" s="4"/>
      <c r="AJ666" s="4"/>
      <c r="AK666" s="4"/>
      <c r="AL666" s="4"/>
      <c r="AM666" s="4"/>
      <c r="AN666" s="4"/>
      <c r="AO666" s="4"/>
      <c r="AP666" s="4"/>
      <c r="AQ666" s="4"/>
      <c r="AR666" s="4"/>
      <c r="AS666" s="4"/>
      <c r="AT666" s="4"/>
      <c r="AU666" s="4"/>
      <c r="AV666" s="4"/>
      <c r="AW666" s="4"/>
      <c r="AX666" s="4"/>
      <c r="AY666" s="4"/>
      <c r="AZ666" s="4"/>
      <c r="BA666" s="4"/>
      <c r="BB666" s="4"/>
      <c r="BC666" s="4"/>
      <c r="BD666" s="4"/>
      <c r="BE666" s="4"/>
      <c r="BF666" s="4"/>
      <c r="BG666" s="4"/>
      <c r="BH666" s="4"/>
      <c r="BI666" s="4"/>
      <c r="BJ666" s="4"/>
      <c r="BK666" s="4"/>
      <c r="BL666" s="4"/>
      <c r="BM666" s="4"/>
    </row>
    <row r="667" spans="1:65" x14ac:dyDescent="0.15">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c r="AG667" s="4"/>
      <c r="AH667" s="4"/>
      <c r="AI667" s="4"/>
      <c r="AJ667" s="4"/>
      <c r="AK667" s="4"/>
      <c r="AL667" s="4"/>
      <c r="AM667" s="4"/>
      <c r="AN667" s="4"/>
      <c r="AO667" s="4"/>
      <c r="AP667" s="4"/>
      <c r="AQ667" s="4"/>
      <c r="AR667" s="4"/>
      <c r="AS667" s="4"/>
      <c r="AT667" s="4"/>
      <c r="AU667" s="4"/>
      <c r="AV667" s="4"/>
      <c r="AW667" s="4"/>
      <c r="AX667" s="4"/>
      <c r="AY667" s="4"/>
      <c r="AZ667" s="4"/>
      <c r="BA667" s="4"/>
      <c r="BB667" s="4"/>
      <c r="BC667" s="4"/>
      <c r="BD667" s="4"/>
      <c r="BE667" s="4"/>
      <c r="BF667" s="4"/>
      <c r="BG667" s="4"/>
      <c r="BH667" s="4"/>
      <c r="BI667" s="4"/>
      <c r="BJ667" s="4"/>
      <c r="BK667" s="4"/>
      <c r="BL667" s="4"/>
      <c r="BM667" s="4"/>
    </row>
    <row r="668" spans="1:65" x14ac:dyDescent="0.15">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c r="AG668" s="4"/>
      <c r="AH668" s="4"/>
      <c r="AI668" s="4"/>
      <c r="AJ668" s="4"/>
      <c r="AK668" s="4"/>
      <c r="AL668" s="4"/>
      <c r="AM668" s="4"/>
      <c r="AN668" s="4"/>
      <c r="AO668" s="4"/>
      <c r="AP668" s="4"/>
      <c r="AQ668" s="4"/>
      <c r="AR668" s="4"/>
      <c r="AS668" s="4"/>
      <c r="AT668" s="4"/>
      <c r="AU668" s="4"/>
      <c r="AV668" s="4"/>
      <c r="AW668" s="4"/>
      <c r="AX668" s="4"/>
      <c r="AY668" s="4"/>
      <c r="AZ668" s="4"/>
      <c r="BA668" s="4"/>
      <c r="BB668" s="4"/>
      <c r="BC668" s="4"/>
      <c r="BD668" s="4"/>
      <c r="BE668" s="4"/>
      <c r="BF668" s="4"/>
      <c r="BG668" s="4"/>
      <c r="BH668" s="4"/>
      <c r="BI668" s="4"/>
      <c r="BJ668" s="4"/>
      <c r="BK668" s="4"/>
      <c r="BL668" s="4"/>
      <c r="BM668" s="4"/>
    </row>
    <row r="669" spans="1:65" x14ac:dyDescent="0.15">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c r="AG669" s="4"/>
      <c r="AH669" s="4"/>
      <c r="AI669" s="4"/>
      <c r="AJ669" s="4"/>
      <c r="AK669" s="4"/>
      <c r="AL669" s="4"/>
      <c r="AM669" s="4"/>
      <c r="AN669" s="4"/>
      <c r="AO669" s="4"/>
      <c r="AP669" s="4"/>
      <c r="AQ669" s="4"/>
      <c r="AR669" s="4"/>
      <c r="AS669" s="4"/>
      <c r="AT669" s="4"/>
      <c r="AU669" s="4"/>
      <c r="AV669" s="4"/>
      <c r="AW669" s="4"/>
      <c r="AX669" s="4"/>
      <c r="AY669" s="4"/>
      <c r="AZ669" s="4"/>
      <c r="BA669" s="4"/>
      <c r="BB669" s="4"/>
      <c r="BC669" s="4"/>
      <c r="BD669" s="4"/>
      <c r="BE669" s="4"/>
      <c r="BF669" s="4"/>
      <c r="BG669" s="4"/>
      <c r="BH669" s="4"/>
      <c r="BI669" s="4"/>
      <c r="BJ669" s="4"/>
      <c r="BK669" s="4"/>
      <c r="BL669" s="4"/>
      <c r="BM669" s="4"/>
    </row>
    <row r="670" spans="1:65" x14ac:dyDescent="0.15">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c r="AG670" s="4"/>
      <c r="AH670" s="4"/>
      <c r="AI670" s="4"/>
      <c r="AJ670" s="4"/>
      <c r="AK670" s="4"/>
      <c r="AL670" s="4"/>
      <c r="AM670" s="4"/>
      <c r="AN670" s="4"/>
      <c r="AO670" s="4"/>
      <c r="AP670" s="4"/>
      <c r="AQ670" s="4"/>
      <c r="AR670" s="4"/>
      <c r="AS670" s="4"/>
      <c r="AT670" s="4"/>
      <c r="AU670" s="4"/>
      <c r="AV670" s="4"/>
      <c r="AW670" s="4"/>
      <c r="AX670" s="4"/>
      <c r="AY670" s="4"/>
      <c r="AZ670" s="4"/>
      <c r="BA670" s="4"/>
      <c r="BB670" s="4"/>
      <c r="BC670" s="4"/>
      <c r="BD670" s="4"/>
      <c r="BE670" s="4"/>
      <c r="BF670" s="4"/>
      <c r="BG670" s="4"/>
      <c r="BH670" s="4"/>
      <c r="BI670" s="4"/>
      <c r="BJ670" s="4"/>
      <c r="BK670" s="4"/>
      <c r="BL670" s="4"/>
      <c r="BM670" s="4"/>
    </row>
    <row r="671" spans="1:65" x14ac:dyDescent="0.15">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c r="AG671" s="4"/>
      <c r="AH671" s="4"/>
      <c r="AI671" s="4"/>
      <c r="AJ671" s="4"/>
      <c r="AK671" s="4"/>
      <c r="AL671" s="4"/>
      <c r="AM671" s="4"/>
      <c r="AN671" s="4"/>
      <c r="AO671" s="4"/>
      <c r="AP671" s="4"/>
      <c r="AQ671" s="4"/>
      <c r="AR671" s="4"/>
      <c r="AS671" s="4"/>
      <c r="AT671" s="4"/>
      <c r="AU671" s="4"/>
      <c r="AV671" s="4"/>
      <c r="AW671" s="4"/>
      <c r="AX671" s="4"/>
      <c r="AY671" s="4"/>
      <c r="AZ671" s="4"/>
      <c r="BA671" s="4"/>
      <c r="BB671" s="4"/>
      <c r="BC671" s="4"/>
      <c r="BD671" s="4"/>
      <c r="BE671" s="4"/>
      <c r="BF671" s="4"/>
      <c r="BG671" s="4"/>
      <c r="BH671" s="4"/>
      <c r="BI671" s="4"/>
      <c r="BJ671" s="4"/>
      <c r="BK671" s="4"/>
      <c r="BL671" s="4"/>
      <c r="BM671" s="4"/>
    </row>
    <row r="672" spans="1:65" x14ac:dyDescent="0.15">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c r="AG672" s="4"/>
      <c r="AH672" s="4"/>
      <c r="AI672" s="4"/>
      <c r="AJ672" s="4"/>
      <c r="AK672" s="4"/>
      <c r="AL672" s="4"/>
      <c r="AM672" s="4"/>
      <c r="AN672" s="4"/>
      <c r="AO672" s="4"/>
      <c r="AP672" s="4"/>
      <c r="AQ672" s="4"/>
      <c r="AR672" s="4"/>
      <c r="AS672" s="4"/>
      <c r="AT672" s="4"/>
      <c r="AU672" s="4"/>
      <c r="AV672" s="4"/>
      <c r="AW672" s="4"/>
      <c r="AX672" s="4"/>
      <c r="AY672" s="4"/>
      <c r="AZ672" s="4"/>
      <c r="BA672" s="4"/>
      <c r="BB672" s="4"/>
      <c r="BC672" s="4"/>
      <c r="BD672" s="4"/>
      <c r="BE672" s="4"/>
      <c r="BF672" s="4"/>
      <c r="BG672" s="4"/>
      <c r="BH672" s="4"/>
      <c r="BI672" s="4"/>
      <c r="BJ672" s="4"/>
      <c r="BK672" s="4"/>
      <c r="BL672" s="4"/>
      <c r="BM672" s="4"/>
    </row>
    <row r="673" spans="1:65" x14ac:dyDescent="0.15">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c r="AG673" s="4"/>
      <c r="AH673" s="4"/>
      <c r="AI673" s="4"/>
      <c r="AJ673" s="4"/>
      <c r="AK673" s="4"/>
      <c r="AL673" s="4"/>
      <c r="AM673" s="4"/>
      <c r="AN673" s="4"/>
      <c r="AO673" s="4"/>
      <c r="AP673" s="4"/>
      <c r="AQ673" s="4"/>
      <c r="AR673" s="4"/>
      <c r="AS673" s="4"/>
      <c r="AT673" s="4"/>
      <c r="AU673" s="4"/>
      <c r="AV673" s="4"/>
      <c r="AW673" s="4"/>
      <c r="AX673" s="4"/>
      <c r="AY673" s="4"/>
      <c r="AZ673" s="4"/>
      <c r="BA673" s="4"/>
      <c r="BB673" s="4"/>
      <c r="BC673" s="4"/>
      <c r="BD673" s="4"/>
      <c r="BE673" s="4"/>
      <c r="BF673" s="4"/>
      <c r="BG673" s="4"/>
      <c r="BH673" s="4"/>
      <c r="BI673" s="4"/>
      <c r="BJ673" s="4"/>
      <c r="BK673" s="4"/>
      <c r="BL673" s="4"/>
      <c r="BM673" s="4"/>
    </row>
    <row r="674" spans="1:65" x14ac:dyDescent="0.15">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c r="AG674" s="4"/>
      <c r="AH674" s="4"/>
      <c r="AI674" s="4"/>
      <c r="AJ674" s="4"/>
      <c r="AK674" s="4"/>
      <c r="AL674" s="4"/>
      <c r="AM674" s="4"/>
      <c r="AN674" s="4"/>
      <c r="AO674" s="4"/>
      <c r="AP674" s="4"/>
      <c r="AQ674" s="4"/>
      <c r="AR674" s="4"/>
      <c r="AS674" s="4"/>
      <c r="AT674" s="4"/>
      <c r="AU674" s="4"/>
      <c r="AV674" s="4"/>
      <c r="AW674" s="4"/>
      <c r="AX674" s="4"/>
      <c r="AY674" s="4"/>
      <c r="AZ674" s="4"/>
      <c r="BA674" s="4"/>
      <c r="BB674" s="4"/>
      <c r="BC674" s="4"/>
      <c r="BD674" s="4"/>
      <c r="BE674" s="4"/>
      <c r="BF674" s="4"/>
      <c r="BG674" s="4"/>
      <c r="BH674" s="4"/>
      <c r="BI674" s="4"/>
      <c r="BJ674" s="4"/>
      <c r="BK674" s="4"/>
      <c r="BL674" s="4"/>
      <c r="BM674" s="4"/>
    </row>
    <row r="675" spans="1:65" x14ac:dyDescent="0.1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c r="AG675" s="4"/>
      <c r="AH675" s="4"/>
      <c r="AI675" s="4"/>
      <c r="AJ675" s="4"/>
      <c r="AK675" s="4"/>
      <c r="AL675" s="4"/>
      <c r="AM675" s="4"/>
      <c r="AN675" s="4"/>
      <c r="AO675" s="4"/>
      <c r="AP675" s="4"/>
      <c r="AQ675" s="4"/>
      <c r="AR675" s="4"/>
      <c r="AS675" s="4"/>
      <c r="AT675" s="4"/>
      <c r="AU675" s="4"/>
      <c r="AV675" s="4"/>
      <c r="AW675" s="4"/>
      <c r="AX675" s="4"/>
      <c r="AY675" s="4"/>
      <c r="AZ675" s="4"/>
      <c r="BA675" s="4"/>
      <c r="BB675" s="4"/>
      <c r="BC675" s="4"/>
      <c r="BD675" s="4"/>
      <c r="BE675" s="4"/>
      <c r="BF675" s="4"/>
      <c r="BG675" s="4"/>
      <c r="BH675" s="4"/>
      <c r="BI675" s="4"/>
      <c r="BJ675" s="4"/>
      <c r="BK675" s="4"/>
      <c r="BL675" s="4"/>
      <c r="BM675" s="4"/>
    </row>
    <row r="676" spans="1:65" x14ac:dyDescent="0.15">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c r="AG676" s="4"/>
      <c r="AH676" s="4"/>
      <c r="AI676" s="4"/>
      <c r="AJ676" s="4"/>
      <c r="AK676" s="4"/>
      <c r="AL676" s="4"/>
      <c r="AM676" s="4"/>
      <c r="AN676" s="4"/>
      <c r="AO676" s="4"/>
      <c r="AP676" s="4"/>
      <c r="AQ676" s="4"/>
      <c r="AR676" s="4"/>
      <c r="AS676" s="4"/>
      <c r="AT676" s="4"/>
      <c r="AU676" s="4"/>
      <c r="AV676" s="4"/>
      <c r="AW676" s="4"/>
      <c r="AX676" s="4"/>
      <c r="AY676" s="4"/>
      <c r="AZ676" s="4"/>
      <c r="BA676" s="4"/>
      <c r="BB676" s="4"/>
      <c r="BC676" s="4"/>
      <c r="BD676" s="4"/>
      <c r="BE676" s="4"/>
      <c r="BF676" s="4"/>
      <c r="BG676" s="4"/>
      <c r="BH676" s="4"/>
      <c r="BI676" s="4"/>
      <c r="BJ676" s="4"/>
      <c r="BK676" s="4"/>
      <c r="BL676" s="4"/>
      <c r="BM676" s="4"/>
    </row>
    <row r="677" spans="1:65" x14ac:dyDescent="0.15">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c r="AG677" s="4"/>
      <c r="AH677" s="4"/>
      <c r="AI677" s="4"/>
      <c r="AJ677" s="4"/>
      <c r="AK677" s="4"/>
      <c r="AL677" s="4"/>
      <c r="AM677" s="4"/>
      <c r="AN677" s="4"/>
      <c r="AO677" s="4"/>
      <c r="AP677" s="4"/>
      <c r="AQ677" s="4"/>
      <c r="AR677" s="4"/>
      <c r="AS677" s="4"/>
      <c r="AT677" s="4"/>
      <c r="AU677" s="4"/>
      <c r="AV677" s="4"/>
      <c r="AW677" s="4"/>
      <c r="AX677" s="4"/>
      <c r="AY677" s="4"/>
      <c r="AZ677" s="4"/>
      <c r="BA677" s="4"/>
      <c r="BB677" s="4"/>
      <c r="BC677" s="4"/>
      <c r="BD677" s="4"/>
      <c r="BE677" s="4"/>
      <c r="BF677" s="4"/>
      <c r="BG677" s="4"/>
      <c r="BH677" s="4"/>
      <c r="BI677" s="4"/>
      <c r="BJ677" s="4"/>
      <c r="BK677" s="4"/>
      <c r="BL677" s="4"/>
      <c r="BM677" s="4"/>
    </row>
    <row r="678" spans="1:65" x14ac:dyDescent="0.15">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c r="AG678" s="4"/>
      <c r="AH678" s="4"/>
      <c r="AI678" s="4"/>
      <c r="AJ678" s="4"/>
      <c r="AK678" s="4"/>
      <c r="AL678" s="4"/>
      <c r="AM678" s="4"/>
      <c r="AN678" s="4"/>
      <c r="AO678" s="4"/>
      <c r="AP678" s="4"/>
      <c r="AQ678" s="4"/>
      <c r="AR678" s="4"/>
      <c r="AS678" s="4"/>
      <c r="AT678" s="4"/>
      <c r="AU678" s="4"/>
      <c r="AV678" s="4"/>
      <c r="AW678" s="4"/>
      <c r="AX678" s="4"/>
      <c r="AY678" s="4"/>
      <c r="AZ678" s="4"/>
      <c r="BA678" s="4"/>
      <c r="BB678" s="4"/>
      <c r="BC678" s="4"/>
      <c r="BD678" s="4"/>
      <c r="BE678" s="4"/>
      <c r="BF678" s="4"/>
      <c r="BG678" s="4"/>
      <c r="BH678" s="4"/>
      <c r="BI678" s="4"/>
      <c r="BJ678" s="4"/>
      <c r="BK678" s="4"/>
      <c r="BL678" s="4"/>
      <c r="BM678" s="4"/>
    </row>
    <row r="679" spans="1:65" x14ac:dyDescent="0.15">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c r="AG679" s="4"/>
      <c r="AH679" s="4"/>
      <c r="AI679" s="4"/>
      <c r="AJ679" s="4"/>
      <c r="AK679" s="4"/>
      <c r="AL679" s="4"/>
      <c r="AM679" s="4"/>
      <c r="AN679" s="4"/>
      <c r="AO679" s="4"/>
      <c r="AP679" s="4"/>
      <c r="AQ679" s="4"/>
      <c r="AR679" s="4"/>
      <c r="AS679" s="4"/>
      <c r="AT679" s="4"/>
      <c r="AU679" s="4"/>
      <c r="AV679" s="4"/>
      <c r="AW679" s="4"/>
      <c r="AX679" s="4"/>
      <c r="AY679" s="4"/>
      <c r="AZ679" s="4"/>
      <c r="BA679" s="4"/>
      <c r="BB679" s="4"/>
      <c r="BC679" s="4"/>
      <c r="BD679" s="4"/>
      <c r="BE679" s="4"/>
      <c r="BF679" s="4"/>
      <c r="BG679" s="4"/>
      <c r="BH679" s="4"/>
      <c r="BI679" s="4"/>
      <c r="BJ679" s="4"/>
      <c r="BK679" s="4"/>
      <c r="BL679" s="4"/>
      <c r="BM679" s="4"/>
    </row>
    <row r="680" spans="1:65" x14ac:dyDescent="0.15">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c r="AG680" s="4"/>
      <c r="AH680" s="4"/>
      <c r="AI680" s="4"/>
      <c r="AJ680" s="4"/>
      <c r="AK680" s="4"/>
      <c r="AL680" s="4"/>
      <c r="AM680" s="4"/>
      <c r="AN680" s="4"/>
      <c r="AO680" s="4"/>
      <c r="AP680" s="4"/>
      <c r="AQ680" s="4"/>
      <c r="AR680" s="4"/>
      <c r="AS680" s="4"/>
      <c r="AT680" s="4"/>
      <c r="AU680" s="4"/>
      <c r="AV680" s="4"/>
      <c r="AW680" s="4"/>
      <c r="AX680" s="4"/>
      <c r="AY680" s="4"/>
      <c r="AZ680" s="4"/>
      <c r="BA680" s="4"/>
      <c r="BB680" s="4"/>
      <c r="BC680" s="4"/>
      <c r="BD680" s="4"/>
      <c r="BE680" s="4"/>
      <c r="BF680" s="4"/>
      <c r="BG680" s="4"/>
      <c r="BH680" s="4"/>
      <c r="BI680" s="4"/>
      <c r="BJ680" s="4"/>
      <c r="BK680" s="4"/>
      <c r="BL680" s="4"/>
      <c r="BM680" s="4"/>
    </row>
    <row r="681" spans="1:65" x14ac:dyDescent="0.15">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c r="AG681" s="4"/>
      <c r="AH681" s="4"/>
      <c r="AI681" s="4"/>
      <c r="AJ681" s="4"/>
      <c r="AK681" s="4"/>
      <c r="AL681" s="4"/>
      <c r="AM681" s="4"/>
      <c r="AN681" s="4"/>
      <c r="AO681" s="4"/>
      <c r="AP681" s="4"/>
      <c r="AQ681" s="4"/>
      <c r="AR681" s="4"/>
      <c r="AS681" s="4"/>
      <c r="AT681" s="4"/>
      <c r="AU681" s="4"/>
      <c r="AV681" s="4"/>
      <c r="AW681" s="4"/>
      <c r="AX681" s="4"/>
      <c r="AY681" s="4"/>
      <c r="AZ681" s="4"/>
      <c r="BA681" s="4"/>
      <c r="BB681" s="4"/>
      <c r="BC681" s="4"/>
      <c r="BD681" s="4"/>
      <c r="BE681" s="4"/>
      <c r="BF681" s="4"/>
      <c r="BG681" s="4"/>
      <c r="BH681" s="4"/>
      <c r="BI681" s="4"/>
      <c r="BJ681" s="4"/>
      <c r="BK681" s="4"/>
      <c r="BL681" s="4"/>
      <c r="BM681" s="4"/>
    </row>
    <row r="682" spans="1:65" x14ac:dyDescent="0.15">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c r="AG682" s="4"/>
      <c r="AH682" s="4"/>
      <c r="AI682" s="4"/>
      <c r="AJ682" s="4"/>
      <c r="AK682" s="4"/>
      <c r="AL682" s="4"/>
      <c r="AM682" s="4"/>
      <c r="AN682" s="4"/>
      <c r="AO682" s="4"/>
      <c r="AP682" s="4"/>
      <c r="AQ682" s="4"/>
      <c r="AR682" s="4"/>
      <c r="AS682" s="4"/>
      <c r="AT682" s="4"/>
      <c r="AU682" s="4"/>
      <c r="AV682" s="4"/>
      <c r="AW682" s="4"/>
      <c r="AX682" s="4"/>
      <c r="AY682" s="4"/>
      <c r="AZ682" s="4"/>
      <c r="BA682" s="4"/>
      <c r="BB682" s="4"/>
      <c r="BC682" s="4"/>
      <c r="BD682" s="4"/>
      <c r="BE682" s="4"/>
      <c r="BF682" s="4"/>
      <c r="BG682" s="4"/>
      <c r="BH682" s="4"/>
      <c r="BI682" s="4"/>
      <c r="BJ682" s="4"/>
      <c r="BK682" s="4"/>
      <c r="BL682" s="4"/>
      <c r="BM682" s="4"/>
    </row>
    <row r="683" spans="1:65" x14ac:dyDescent="0.15">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c r="AG683" s="4"/>
      <c r="AH683" s="4"/>
      <c r="AI683" s="4"/>
      <c r="AJ683" s="4"/>
      <c r="AK683" s="4"/>
      <c r="AL683" s="4"/>
      <c r="AM683" s="4"/>
      <c r="AN683" s="4"/>
      <c r="AO683" s="4"/>
      <c r="AP683" s="4"/>
      <c r="AQ683" s="4"/>
      <c r="AR683" s="4"/>
      <c r="AS683" s="4"/>
      <c r="AT683" s="4"/>
      <c r="AU683" s="4"/>
      <c r="AV683" s="4"/>
      <c r="AW683" s="4"/>
      <c r="AX683" s="4"/>
      <c r="AY683" s="4"/>
      <c r="AZ683" s="4"/>
      <c r="BA683" s="4"/>
      <c r="BB683" s="4"/>
      <c r="BC683" s="4"/>
      <c r="BD683" s="4"/>
      <c r="BE683" s="4"/>
      <c r="BF683" s="4"/>
      <c r="BG683" s="4"/>
      <c r="BH683" s="4"/>
      <c r="BI683" s="4"/>
      <c r="BJ683" s="4"/>
      <c r="BK683" s="4"/>
      <c r="BL683" s="4"/>
      <c r="BM683" s="4"/>
    </row>
    <row r="684" spans="1:65" x14ac:dyDescent="0.15">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c r="AG684" s="4"/>
      <c r="AH684" s="4"/>
      <c r="AI684" s="4"/>
      <c r="AJ684" s="4"/>
      <c r="AK684" s="4"/>
      <c r="AL684" s="4"/>
      <c r="AM684" s="4"/>
      <c r="AN684" s="4"/>
      <c r="AO684" s="4"/>
      <c r="AP684" s="4"/>
      <c r="AQ684" s="4"/>
      <c r="AR684" s="4"/>
      <c r="AS684" s="4"/>
      <c r="AT684" s="4"/>
      <c r="AU684" s="4"/>
      <c r="AV684" s="4"/>
      <c r="AW684" s="4"/>
      <c r="AX684" s="4"/>
      <c r="AY684" s="4"/>
      <c r="AZ684" s="4"/>
      <c r="BA684" s="4"/>
      <c r="BB684" s="4"/>
      <c r="BC684" s="4"/>
      <c r="BD684" s="4"/>
      <c r="BE684" s="4"/>
      <c r="BF684" s="4"/>
      <c r="BG684" s="4"/>
      <c r="BH684" s="4"/>
      <c r="BI684" s="4"/>
      <c r="BJ684" s="4"/>
      <c r="BK684" s="4"/>
      <c r="BL684" s="4"/>
      <c r="BM684" s="4"/>
    </row>
    <row r="685" spans="1:65" x14ac:dyDescent="0.1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c r="AG685" s="4"/>
      <c r="AH685" s="4"/>
      <c r="AI685" s="4"/>
      <c r="AJ685" s="4"/>
      <c r="AK685" s="4"/>
      <c r="AL685" s="4"/>
      <c r="AM685" s="4"/>
      <c r="AN685" s="4"/>
      <c r="AO685" s="4"/>
      <c r="AP685" s="4"/>
      <c r="AQ685" s="4"/>
      <c r="AR685" s="4"/>
      <c r="AS685" s="4"/>
      <c r="AT685" s="4"/>
      <c r="AU685" s="4"/>
      <c r="AV685" s="4"/>
      <c r="AW685" s="4"/>
      <c r="AX685" s="4"/>
      <c r="AY685" s="4"/>
      <c r="AZ685" s="4"/>
      <c r="BA685" s="4"/>
      <c r="BB685" s="4"/>
      <c r="BC685" s="4"/>
      <c r="BD685" s="4"/>
      <c r="BE685" s="4"/>
      <c r="BF685" s="4"/>
      <c r="BG685" s="4"/>
      <c r="BH685" s="4"/>
      <c r="BI685" s="4"/>
      <c r="BJ685" s="4"/>
      <c r="BK685" s="4"/>
      <c r="BL685" s="4"/>
      <c r="BM685" s="4"/>
    </row>
    <row r="686" spans="1:65" x14ac:dyDescent="0.15">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c r="AG686" s="4"/>
      <c r="AH686" s="4"/>
      <c r="AI686" s="4"/>
      <c r="AJ686" s="4"/>
      <c r="AK686" s="4"/>
      <c r="AL686" s="4"/>
      <c r="AM686" s="4"/>
      <c r="AN686" s="4"/>
      <c r="AO686" s="4"/>
      <c r="AP686" s="4"/>
      <c r="AQ686" s="4"/>
      <c r="AR686" s="4"/>
      <c r="AS686" s="4"/>
      <c r="AT686" s="4"/>
      <c r="AU686" s="4"/>
      <c r="AV686" s="4"/>
      <c r="AW686" s="4"/>
      <c r="AX686" s="4"/>
      <c r="AY686" s="4"/>
      <c r="AZ686" s="4"/>
      <c r="BA686" s="4"/>
      <c r="BB686" s="4"/>
      <c r="BC686" s="4"/>
      <c r="BD686" s="4"/>
      <c r="BE686" s="4"/>
      <c r="BF686" s="4"/>
      <c r="BG686" s="4"/>
      <c r="BH686" s="4"/>
      <c r="BI686" s="4"/>
      <c r="BJ686" s="4"/>
      <c r="BK686" s="4"/>
      <c r="BL686" s="4"/>
      <c r="BM686" s="4"/>
    </row>
    <row r="687" spans="1:65" x14ac:dyDescent="0.15">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c r="AG687" s="4"/>
      <c r="AH687" s="4"/>
      <c r="AI687" s="4"/>
      <c r="AJ687" s="4"/>
      <c r="AK687" s="4"/>
      <c r="AL687" s="4"/>
      <c r="AM687" s="4"/>
      <c r="AN687" s="4"/>
      <c r="AO687" s="4"/>
      <c r="AP687" s="4"/>
      <c r="AQ687" s="4"/>
      <c r="AR687" s="4"/>
      <c r="AS687" s="4"/>
      <c r="AT687" s="4"/>
      <c r="AU687" s="4"/>
      <c r="AV687" s="4"/>
      <c r="AW687" s="4"/>
      <c r="AX687" s="4"/>
      <c r="AY687" s="4"/>
      <c r="AZ687" s="4"/>
      <c r="BA687" s="4"/>
      <c r="BB687" s="4"/>
      <c r="BC687" s="4"/>
      <c r="BD687" s="4"/>
      <c r="BE687" s="4"/>
      <c r="BF687" s="4"/>
      <c r="BG687" s="4"/>
      <c r="BH687" s="4"/>
      <c r="BI687" s="4"/>
      <c r="BJ687" s="4"/>
      <c r="BK687" s="4"/>
      <c r="BL687" s="4"/>
      <c r="BM687" s="4"/>
    </row>
    <row r="688" spans="1:65" x14ac:dyDescent="0.15">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c r="AG688" s="4"/>
      <c r="AH688" s="4"/>
      <c r="AI688" s="4"/>
      <c r="AJ688" s="4"/>
      <c r="AK688" s="4"/>
      <c r="AL688" s="4"/>
      <c r="AM688" s="4"/>
      <c r="AN688" s="4"/>
      <c r="AO688" s="4"/>
      <c r="AP688" s="4"/>
      <c r="AQ688" s="4"/>
      <c r="AR688" s="4"/>
      <c r="AS688" s="4"/>
      <c r="AT688" s="4"/>
      <c r="AU688" s="4"/>
      <c r="AV688" s="4"/>
      <c r="AW688" s="4"/>
      <c r="AX688" s="4"/>
      <c r="AY688" s="4"/>
      <c r="AZ688" s="4"/>
      <c r="BA688" s="4"/>
      <c r="BB688" s="4"/>
      <c r="BC688" s="4"/>
      <c r="BD688" s="4"/>
      <c r="BE688" s="4"/>
      <c r="BF688" s="4"/>
      <c r="BG688" s="4"/>
      <c r="BH688" s="4"/>
      <c r="BI688" s="4"/>
      <c r="BJ688" s="4"/>
      <c r="BK688" s="4"/>
      <c r="BL688" s="4"/>
      <c r="BM688" s="4"/>
    </row>
    <row r="689" spans="1:65" x14ac:dyDescent="0.15">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c r="AG689" s="4"/>
      <c r="AH689" s="4"/>
      <c r="AI689" s="4"/>
      <c r="AJ689" s="4"/>
      <c r="AK689" s="4"/>
      <c r="AL689" s="4"/>
      <c r="AM689" s="4"/>
      <c r="AN689" s="4"/>
      <c r="AO689" s="4"/>
      <c r="AP689" s="4"/>
      <c r="AQ689" s="4"/>
      <c r="AR689" s="4"/>
      <c r="AS689" s="4"/>
      <c r="AT689" s="4"/>
      <c r="AU689" s="4"/>
      <c r="AV689" s="4"/>
      <c r="AW689" s="4"/>
      <c r="AX689" s="4"/>
      <c r="AY689" s="4"/>
      <c r="AZ689" s="4"/>
      <c r="BA689" s="4"/>
      <c r="BB689" s="4"/>
      <c r="BC689" s="4"/>
      <c r="BD689" s="4"/>
      <c r="BE689" s="4"/>
      <c r="BF689" s="4"/>
      <c r="BG689" s="4"/>
      <c r="BH689" s="4"/>
      <c r="BI689" s="4"/>
      <c r="BJ689" s="4"/>
      <c r="BK689" s="4"/>
      <c r="BL689" s="4"/>
      <c r="BM689" s="4"/>
    </row>
    <row r="690" spans="1:65" x14ac:dyDescent="0.15">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c r="AG690" s="4"/>
      <c r="AH690" s="4"/>
      <c r="AI690" s="4"/>
      <c r="AJ690" s="4"/>
      <c r="AK690" s="4"/>
      <c r="AL690" s="4"/>
      <c r="AM690" s="4"/>
      <c r="AN690" s="4"/>
      <c r="AO690" s="4"/>
      <c r="AP690" s="4"/>
      <c r="AQ690" s="4"/>
      <c r="AR690" s="4"/>
      <c r="AS690" s="4"/>
      <c r="AT690" s="4"/>
      <c r="AU690" s="4"/>
      <c r="AV690" s="4"/>
      <c r="AW690" s="4"/>
      <c r="AX690" s="4"/>
      <c r="AY690" s="4"/>
      <c r="AZ690" s="4"/>
      <c r="BA690" s="4"/>
      <c r="BB690" s="4"/>
      <c r="BC690" s="4"/>
      <c r="BD690" s="4"/>
      <c r="BE690" s="4"/>
      <c r="BF690" s="4"/>
      <c r="BG690" s="4"/>
      <c r="BH690" s="4"/>
      <c r="BI690" s="4"/>
      <c r="BJ690" s="4"/>
      <c r="BK690" s="4"/>
      <c r="BL690" s="4"/>
      <c r="BM690" s="4"/>
    </row>
    <row r="691" spans="1:65" x14ac:dyDescent="0.15">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c r="AG691" s="4"/>
      <c r="AH691" s="4"/>
      <c r="AI691" s="4"/>
      <c r="AJ691" s="4"/>
      <c r="AK691" s="4"/>
      <c r="AL691" s="4"/>
      <c r="AM691" s="4"/>
      <c r="AN691" s="4"/>
      <c r="AO691" s="4"/>
      <c r="AP691" s="4"/>
      <c r="AQ691" s="4"/>
      <c r="AR691" s="4"/>
      <c r="AS691" s="4"/>
      <c r="AT691" s="4"/>
      <c r="AU691" s="4"/>
      <c r="AV691" s="4"/>
      <c r="AW691" s="4"/>
      <c r="AX691" s="4"/>
      <c r="AY691" s="4"/>
      <c r="AZ691" s="4"/>
      <c r="BA691" s="4"/>
      <c r="BB691" s="4"/>
      <c r="BC691" s="4"/>
      <c r="BD691" s="4"/>
      <c r="BE691" s="4"/>
      <c r="BF691" s="4"/>
      <c r="BG691" s="4"/>
      <c r="BH691" s="4"/>
      <c r="BI691" s="4"/>
      <c r="BJ691" s="4"/>
      <c r="BK691" s="4"/>
      <c r="BL691" s="4"/>
      <c r="BM691" s="4"/>
    </row>
    <row r="692" spans="1:65" x14ac:dyDescent="0.15">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c r="AG692" s="4"/>
      <c r="AH692" s="4"/>
      <c r="AI692" s="4"/>
      <c r="AJ692" s="4"/>
      <c r="AK692" s="4"/>
      <c r="AL692" s="4"/>
      <c r="AM692" s="4"/>
      <c r="AN692" s="4"/>
      <c r="AO692" s="4"/>
      <c r="AP692" s="4"/>
      <c r="AQ692" s="4"/>
      <c r="AR692" s="4"/>
      <c r="AS692" s="4"/>
      <c r="AT692" s="4"/>
      <c r="AU692" s="4"/>
      <c r="AV692" s="4"/>
      <c r="AW692" s="4"/>
      <c r="AX692" s="4"/>
      <c r="AY692" s="4"/>
      <c r="AZ692" s="4"/>
      <c r="BA692" s="4"/>
      <c r="BB692" s="4"/>
      <c r="BC692" s="4"/>
      <c r="BD692" s="4"/>
      <c r="BE692" s="4"/>
      <c r="BF692" s="4"/>
      <c r="BG692" s="4"/>
      <c r="BH692" s="4"/>
      <c r="BI692" s="4"/>
      <c r="BJ692" s="4"/>
      <c r="BK692" s="4"/>
      <c r="BL692" s="4"/>
      <c r="BM692" s="4"/>
    </row>
    <row r="693" spans="1:65" x14ac:dyDescent="0.15">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c r="AG693" s="4"/>
      <c r="AH693" s="4"/>
      <c r="AI693" s="4"/>
      <c r="AJ693" s="4"/>
      <c r="AK693" s="4"/>
      <c r="AL693" s="4"/>
      <c r="AM693" s="4"/>
      <c r="AN693" s="4"/>
      <c r="AO693" s="4"/>
      <c r="AP693" s="4"/>
      <c r="AQ693" s="4"/>
      <c r="AR693" s="4"/>
      <c r="AS693" s="4"/>
      <c r="AT693" s="4"/>
      <c r="AU693" s="4"/>
      <c r="AV693" s="4"/>
      <c r="AW693" s="4"/>
      <c r="AX693" s="4"/>
      <c r="AY693" s="4"/>
      <c r="AZ693" s="4"/>
      <c r="BA693" s="4"/>
      <c r="BB693" s="4"/>
      <c r="BC693" s="4"/>
      <c r="BD693" s="4"/>
      <c r="BE693" s="4"/>
      <c r="BF693" s="4"/>
      <c r="BG693" s="4"/>
      <c r="BH693" s="4"/>
      <c r="BI693" s="4"/>
      <c r="BJ693" s="4"/>
      <c r="BK693" s="4"/>
      <c r="BL693" s="4"/>
      <c r="BM693" s="4"/>
    </row>
    <row r="694" spans="1:65" x14ac:dyDescent="0.15">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c r="AG694" s="4"/>
      <c r="AH694" s="4"/>
      <c r="AI694" s="4"/>
      <c r="AJ694" s="4"/>
      <c r="AK694" s="4"/>
      <c r="AL694" s="4"/>
      <c r="AM694" s="4"/>
      <c r="AN694" s="4"/>
      <c r="AO694" s="4"/>
      <c r="AP694" s="4"/>
      <c r="AQ694" s="4"/>
      <c r="AR694" s="4"/>
      <c r="AS694" s="4"/>
      <c r="AT694" s="4"/>
      <c r="AU694" s="4"/>
      <c r="AV694" s="4"/>
      <c r="AW694" s="4"/>
      <c r="AX694" s="4"/>
      <c r="AY694" s="4"/>
      <c r="AZ694" s="4"/>
      <c r="BA694" s="4"/>
      <c r="BB694" s="4"/>
      <c r="BC694" s="4"/>
      <c r="BD694" s="4"/>
      <c r="BE694" s="4"/>
      <c r="BF694" s="4"/>
      <c r="BG694" s="4"/>
      <c r="BH694" s="4"/>
      <c r="BI694" s="4"/>
      <c r="BJ694" s="4"/>
      <c r="BK694" s="4"/>
      <c r="BL694" s="4"/>
      <c r="BM694" s="4"/>
    </row>
    <row r="695" spans="1:65" x14ac:dyDescent="0.1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c r="AG695" s="4"/>
      <c r="AH695" s="4"/>
      <c r="AI695" s="4"/>
      <c r="AJ695" s="4"/>
      <c r="AK695" s="4"/>
      <c r="AL695" s="4"/>
      <c r="AM695" s="4"/>
      <c r="AN695" s="4"/>
      <c r="AO695" s="4"/>
      <c r="AP695" s="4"/>
      <c r="AQ695" s="4"/>
      <c r="AR695" s="4"/>
      <c r="AS695" s="4"/>
      <c r="AT695" s="4"/>
      <c r="AU695" s="4"/>
      <c r="AV695" s="4"/>
      <c r="AW695" s="4"/>
      <c r="AX695" s="4"/>
      <c r="AY695" s="4"/>
      <c r="AZ695" s="4"/>
      <c r="BA695" s="4"/>
      <c r="BB695" s="4"/>
      <c r="BC695" s="4"/>
      <c r="BD695" s="4"/>
      <c r="BE695" s="4"/>
      <c r="BF695" s="4"/>
      <c r="BG695" s="4"/>
      <c r="BH695" s="4"/>
      <c r="BI695" s="4"/>
      <c r="BJ695" s="4"/>
      <c r="BK695" s="4"/>
      <c r="BL695" s="4"/>
      <c r="BM695" s="4"/>
    </row>
    <row r="696" spans="1:65" x14ac:dyDescent="0.15">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c r="AG696" s="4"/>
      <c r="AH696" s="4"/>
      <c r="AI696" s="4"/>
      <c r="AJ696" s="4"/>
      <c r="AK696" s="4"/>
      <c r="AL696" s="4"/>
      <c r="AM696" s="4"/>
      <c r="AN696" s="4"/>
      <c r="AO696" s="4"/>
      <c r="AP696" s="4"/>
      <c r="AQ696" s="4"/>
      <c r="AR696" s="4"/>
      <c r="AS696" s="4"/>
      <c r="AT696" s="4"/>
      <c r="AU696" s="4"/>
      <c r="AV696" s="4"/>
      <c r="AW696" s="4"/>
      <c r="AX696" s="4"/>
      <c r="AY696" s="4"/>
      <c r="AZ696" s="4"/>
      <c r="BA696" s="4"/>
      <c r="BB696" s="4"/>
      <c r="BC696" s="4"/>
      <c r="BD696" s="4"/>
      <c r="BE696" s="4"/>
      <c r="BF696" s="4"/>
      <c r="BG696" s="4"/>
      <c r="BH696" s="4"/>
      <c r="BI696" s="4"/>
      <c r="BJ696" s="4"/>
      <c r="BK696" s="4"/>
      <c r="BL696" s="4"/>
      <c r="BM696" s="4"/>
    </row>
    <row r="697" spans="1:65" x14ac:dyDescent="0.15">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c r="AG697" s="4"/>
      <c r="AH697" s="4"/>
      <c r="AI697" s="4"/>
      <c r="AJ697" s="4"/>
      <c r="AK697" s="4"/>
      <c r="AL697" s="4"/>
      <c r="AM697" s="4"/>
      <c r="AN697" s="4"/>
      <c r="AO697" s="4"/>
      <c r="AP697" s="4"/>
      <c r="AQ697" s="4"/>
      <c r="AR697" s="4"/>
      <c r="AS697" s="4"/>
      <c r="AT697" s="4"/>
      <c r="AU697" s="4"/>
      <c r="AV697" s="4"/>
      <c r="AW697" s="4"/>
      <c r="AX697" s="4"/>
      <c r="AY697" s="4"/>
      <c r="AZ697" s="4"/>
      <c r="BA697" s="4"/>
      <c r="BB697" s="4"/>
      <c r="BC697" s="4"/>
      <c r="BD697" s="4"/>
      <c r="BE697" s="4"/>
      <c r="BF697" s="4"/>
      <c r="BG697" s="4"/>
      <c r="BH697" s="4"/>
      <c r="BI697" s="4"/>
      <c r="BJ697" s="4"/>
      <c r="BK697" s="4"/>
      <c r="BL697" s="4"/>
      <c r="BM697" s="4"/>
    </row>
    <row r="698" spans="1:65" x14ac:dyDescent="0.15">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c r="AG698" s="4"/>
      <c r="AH698" s="4"/>
      <c r="AI698" s="4"/>
      <c r="AJ698" s="4"/>
      <c r="AK698" s="4"/>
      <c r="AL698" s="4"/>
      <c r="AM698" s="4"/>
      <c r="AN698" s="4"/>
      <c r="AO698" s="4"/>
      <c r="AP698" s="4"/>
      <c r="AQ698" s="4"/>
      <c r="AR698" s="4"/>
      <c r="AS698" s="4"/>
      <c r="AT698" s="4"/>
      <c r="AU698" s="4"/>
      <c r="AV698" s="4"/>
      <c r="AW698" s="4"/>
      <c r="AX698" s="4"/>
      <c r="AY698" s="4"/>
      <c r="AZ698" s="4"/>
      <c r="BA698" s="4"/>
      <c r="BB698" s="4"/>
      <c r="BC698" s="4"/>
      <c r="BD698" s="4"/>
      <c r="BE698" s="4"/>
      <c r="BF698" s="4"/>
      <c r="BG698" s="4"/>
      <c r="BH698" s="4"/>
      <c r="BI698" s="4"/>
      <c r="BJ698" s="4"/>
      <c r="BK698" s="4"/>
      <c r="BL698" s="4"/>
      <c r="BM698" s="4"/>
    </row>
    <row r="699" spans="1:65" x14ac:dyDescent="0.15">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c r="AG699" s="4"/>
      <c r="AH699" s="4"/>
      <c r="AI699" s="4"/>
      <c r="AJ699" s="4"/>
      <c r="AK699" s="4"/>
      <c r="AL699" s="4"/>
      <c r="AM699" s="4"/>
      <c r="AN699" s="4"/>
      <c r="AO699" s="4"/>
      <c r="AP699" s="4"/>
      <c r="AQ699" s="4"/>
      <c r="AR699" s="4"/>
      <c r="AS699" s="4"/>
      <c r="AT699" s="4"/>
      <c r="AU699" s="4"/>
      <c r="AV699" s="4"/>
      <c r="AW699" s="4"/>
      <c r="AX699" s="4"/>
      <c r="AY699" s="4"/>
      <c r="AZ699" s="4"/>
      <c r="BA699" s="4"/>
      <c r="BB699" s="4"/>
      <c r="BC699" s="4"/>
      <c r="BD699" s="4"/>
      <c r="BE699" s="4"/>
      <c r="BF699" s="4"/>
      <c r="BG699" s="4"/>
      <c r="BH699" s="4"/>
      <c r="BI699" s="4"/>
      <c r="BJ699" s="4"/>
      <c r="BK699" s="4"/>
      <c r="BL699" s="4"/>
      <c r="BM699" s="4"/>
    </row>
    <row r="700" spans="1:65" x14ac:dyDescent="0.15">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c r="AG700" s="4"/>
      <c r="AH700" s="4"/>
      <c r="AI700" s="4"/>
      <c r="AJ700" s="4"/>
      <c r="AK700" s="4"/>
      <c r="AL700" s="4"/>
      <c r="AM700" s="4"/>
      <c r="AN700" s="4"/>
      <c r="AO700" s="4"/>
      <c r="AP700" s="4"/>
      <c r="AQ700" s="4"/>
      <c r="AR700" s="4"/>
      <c r="AS700" s="4"/>
      <c r="AT700" s="4"/>
      <c r="AU700" s="4"/>
      <c r="AV700" s="4"/>
      <c r="AW700" s="4"/>
      <c r="AX700" s="4"/>
      <c r="AY700" s="4"/>
      <c r="AZ700" s="4"/>
      <c r="BA700" s="4"/>
      <c r="BB700" s="4"/>
      <c r="BC700" s="4"/>
      <c r="BD700" s="4"/>
      <c r="BE700" s="4"/>
      <c r="BF700" s="4"/>
      <c r="BG700" s="4"/>
      <c r="BH700" s="4"/>
      <c r="BI700" s="4"/>
      <c r="BJ700" s="4"/>
      <c r="BK700" s="4"/>
      <c r="BL700" s="4"/>
      <c r="BM700" s="4"/>
    </row>
    <row r="701" spans="1:65" x14ac:dyDescent="0.15">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c r="AG701" s="4"/>
      <c r="AH701" s="4"/>
      <c r="AI701" s="4"/>
      <c r="AJ701" s="4"/>
      <c r="AK701" s="4"/>
      <c r="AL701" s="4"/>
      <c r="AM701" s="4"/>
      <c r="AN701" s="4"/>
      <c r="AO701" s="4"/>
      <c r="AP701" s="4"/>
      <c r="AQ701" s="4"/>
      <c r="AR701" s="4"/>
      <c r="AS701" s="4"/>
      <c r="AT701" s="4"/>
      <c r="AU701" s="4"/>
      <c r="AV701" s="4"/>
      <c r="AW701" s="4"/>
      <c r="AX701" s="4"/>
      <c r="AY701" s="4"/>
      <c r="AZ701" s="4"/>
      <c r="BA701" s="4"/>
      <c r="BB701" s="4"/>
      <c r="BC701" s="4"/>
      <c r="BD701" s="4"/>
      <c r="BE701" s="4"/>
      <c r="BF701" s="4"/>
      <c r="BG701" s="4"/>
      <c r="BH701" s="4"/>
      <c r="BI701" s="4"/>
      <c r="BJ701" s="4"/>
      <c r="BK701" s="4"/>
      <c r="BL701" s="4"/>
      <c r="BM701" s="4"/>
    </row>
    <row r="702" spans="1:65" x14ac:dyDescent="0.15">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c r="AG702" s="4"/>
      <c r="AH702" s="4"/>
      <c r="AI702" s="4"/>
      <c r="AJ702" s="4"/>
      <c r="AK702" s="4"/>
      <c r="AL702" s="4"/>
      <c r="AM702" s="4"/>
      <c r="AN702" s="4"/>
      <c r="AO702" s="4"/>
      <c r="AP702" s="4"/>
      <c r="AQ702" s="4"/>
      <c r="AR702" s="4"/>
      <c r="AS702" s="4"/>
      <c r="AT702" s="4"/>
      <c r="AU702" s="4"/>
      <c r="AV702" s="4"/>
      <c r="AW702" s="4"/>
      <c r="AX702" s="4"/>
      <c r="AY702" s="4"/>
      <c r="AZ702" s="4"/>
      <c r="BA702" s="4"/>
      <c r="BB702" s="4"/>
      <c r="BC702" s="4"/>
      <c r="BD702" s="4"/>
      <c r="BE702" s="4"/>
      <c r="BF702" s="4"/>
      <c r="BG702" s="4"/>
      <c r="BH702" s="4"/>
      <c r="BI702" s="4"/>
      <c r="BJ702" s="4"/>
      <c r="BK702" s="4"/>
      <c r="BL702" s="4"/>
      <c r="BM702" s="4"/>
    </row>
    <row r="703" spans="1:65" x14ac:dyDescent="0.15">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c r="AG703" s="4"/>
      <c r="AH703" s="4"/>
      <c r="AI703" s="4"/>
      <c r="AJ703" s="4"/>
      <c r="AK703" s="4"/>
      <c r="AL703" s="4"/>
      <c r="AM703" s="4"/>
      <c r="AN703" s="4"/>
      <c r="AO703" s="4"/>
      <c r="AP703" s="4"/>
      <c r="AQ703" s="4"/>
      <c r="AR703" s="4"/>
      <c r="AS703" s="4"/>
      <c r="AT703" s="4"/>
      <c r="AU703" s="4"/>
      <c r="AV703" s="4"/>
      <c r="AW703" s="4"/>
      <c r="AX703" s="4"/>
      <c r="AY703" s="4"/>
      <c r="AZ703" s="4"/>
      <c r="BA703" s="4"/>
      <c r="BB703" s="4"/>
      <c r="BC703" s="4"/>
      <c r="BD703" s="4"/>
      <c r="BE703" s="4"/>
      <c r="BF703" s="4"/>
      <c r="BG703" s="4"/>
      <c r="BH703" s="4"/>
      <c r="BI703" s="4"/>
      <c r="BJ703" s="4"/>
      <c r="BK703" s="4"/>
      <c r="BL703" s="4"/>
      <c r="BM703" s="4"/>
    </row>
    <row r="704" spans="1:65" x14ac:dyDescent="0.15">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c r="AG704" s="4"/>
      <c r="AH704" s="4"/>
      <c r="AI704" s="4"/>
      <c r="AJ704" s="4"/>
      <c r="AK704" s="4"/>
      <c r="AL704" s="4"/>
      <c r="AM704" s="4"/>
      <c r="AN704" s="4"/>
      <c r="AO704" s="4"/>
      <c r="AP704" s="4"/>
      <c r="AQ704" s="4"/>
      <c r="AR704" s="4"/>
      <c r="AS704" s="4"/>
      <c r="AT704" s="4"/>
      <c r="AU704" s="4"/>
      <c r="AV704" s="4"/>
      <c r="AW704" s="4"/>
      <c r="AX704" s="4"/>
      <c r="AY704" s="4"/>
      <c r="AZ704" s="4"/>
      <c r="BA704" s="4"/>
      <c r="BB704" s="4"/>
      <c r="BC704" s="4"/>
      <c r="BD704" s="4"/>
      <c r="BE704" s="4"/>
      <c r="BF704" s="4"/>
      <c r="BG704" s="4"/>
      <c r="BH704" s="4"/>
      <c r="BI704" s="4"/>
      <c r="BJ704" s="4"/>
      <c r="BK704" s="4"/>
      <c r="BL704" s="4"/>
      <c r="BM704" s="4"/>
    </row>
    <row r="705" spans="1:65" x14ac:dyDescent="0.1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c r="AG705" s="4"/>
      <c r="AH705" s="4"/>
      <c r="AI705" s="4"/>
      <c r="AJ705" s="4"/>
      <c r="AK705" s="4"/>
      <c r="AL705" s="4"/>
      <c r="AM705" s="4"/>
      <c r="AN705" s="4"/>
      <c r="AO705" s="4"/>
      <c r="AP705" s="4"/>
      <c r="AQ705" s="4"/>
      <c r="AR705" s="4"/>
      <c r="AS705" s="4"/>
      <c r="AT705" s="4"/>
      <c r="AU705" s="4"/>
      <c r="AV705" s="4"/>
      <c r="AW705" s="4"/>
      <c r="AX705" s="4"/>
      <c r="AY705" s="4"/>
      <c r="AZ705" s="4"/>
      <c r="BA705" s="4"/>
      <c r="BB705" s="4"/>
      <c r="BC705" s="4"/>
      <c r="BD705" s="4"/>
      <c r="BE705" s="4"/>
      <c r="BF705" s="4"/>
      <c r="BG705" s="4"/>
      <c r="BH705" s="4"/>
      <c r="BI705" s="4"/>
      <c r="BJ705" s="4"/>
      <c r="BK705" s="4"/>
      <c r="BL705" s="4"/>
      <c r="BM705" s="4"/>
    </row>
    <row r="706" spans="1:65" x14ac:dyDescent="0.15">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c r="AG706" s="4"/>
      <c r="AH706" s="4"/>
      <c r="AI706" s="4"/>
      <c r="AJ706" s="4"/>
      <c r="AK706" s="4"/>
      <c r="AL706" s="4"/>
      <c r="AM706" s="4"/>
      <c r="AN706" s="4"/>
      <c r="AO706" s="4"/>
      <c r="AP706" s="4"/>
      <c r="AQ706" s="4"/>
      <c r="AR706" s="4"/>
      <c r="AS706" s="4"/>
      <c r="AT706" s="4"/>
      <c r="AU706" s="4"/>
      <c r="AV706" s="4"/>
      <c r="AW706" s="4"/>
      <c r="AX706" s="4"/>
      <c r="AY706" s="4"/>
      <c r="AZ706" s="4"/>
      <c r="BA706" s="4"/>
      <c r="BB706" s="4"/>
      <c r="BC706" s="4"/>
      <c r="BD706" s="4"/>
      <c r="BE706" s="4"/>
      <c r="BF706" s="4"/>
      <c r="BG706" s="4"/>
      <c r="BH706" s="4"/>
      <c r="BI706" s="4"/>
      <c r="BJ706" s="4"/>
      <c r="BK706" s="4"/>
      <c r="BL706" s="4"/>
      <c r="BM706" s="4"/>
    </row>
    <row r="707" spans="1:65" x14ac:dyDescent="0.15">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c r="AG707" s="4"/>
      <c r="AH707" s="4"/>
      <c r="AI707" s="4"/>
      <c r="AJ707" s="4"/>
      <c r="AK707" s="4"/>
      <c r="AL707" s="4"/>
      <c r="AM707" s="4"/>
      <c r="AN707" s="4"/>
      <c r="AO707" s="4"/>
      <c r="AP707" s="4"/>
      <c r="AQ707" s="4"/>
      <c r="AR707" s="4"/>
      <c r="AS707" s="4"/>
      <c r="AT707" s="4"/>
      <c r="AU707" s="4"/>
      <c r="AV707" s="4"/>
      <c r="AW707" s="4"/>
      <c r="AX707" s="4"/>
      <c r="AY707" s="4"/>
      <c r="AZ707" s="4"/>
      <c r="BA707" s="4"/>
      <c r="BB707" s="4"/>
      <c r="BC707" s="4"/>
      <c r="BD707" s="4"/>
      <c r="BE707" s="4"/>
      <c r="BF707" s="4"/>
      <c r="BG707" s="4"/>
      <c r="BH707" s="4"/>
      <c r="BI707" s="4"/>
      <c r="BJ707" s="4"/>
      <c r="BK707" s="4"/>
      <c r="BL707" s="4"/>
      <c r="BM707" s="4"/>
    </row>
    <row r="708" spans="1:65" x14ac:dyDescent="0.15">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c r="AG708" s="4"/>
      <c r="AH708" s="4"/>
      <c r="AI708" s="4"/>
      <c r="AJ708" s="4"/>
      <c r="AK708" s="4"/>
      <c r="AL708" s="4"/>
      <c r="AM708" s="4"/>
      <c r="AN708" s="4"/>
      <c r="AO708" s="4"/>
      <c r="AP708" s="4"/>
      <c r="AQ708" s="4"/>
      <c r="AR708" s="4"/>
      <c r="AS708" s="4"/>
      <c r="AT708" s="4"/>
      <c r="AU708" s="4"/>
      <c r="AV708" s="4"/>
      <c r="AW708" s="4"/>
      <c r="AX708" s="4"/>
      <c r="AY708" s="4"/>
      <c r="AZ708" s="4"/>
      <c r="BA708" s="4"/>
      <c r="BB708" s="4"/>
      <c r="BC708" s="4"/>
      <c r="BD708" s="4"/>
      <c r="BE708" s="4"/>
      <c r="BF708" s="4"/>
      <c r="BG708" s="4"/>
      <c r="BH708" s="4"/>
      <c r="BI708" s="4"/>
      <c r="BJ708" s="4"/>
      <c r="BK708" s="4"/>
      <c r="BL708" s="4"/>
      <c r="BM708" s="4"/>
    </row>
    <row r="709" spans="1:65" x14ac:dyDescent="0.15">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c r="AG709" s="4"/>
      <c r="AH709" s="4"/>
      <c r="AI709" s="4"/>
      <c r="AJ709" s="4"/>
      <c r="AK709" s="4"/>
      <c r="AL709" s="4"/>
      <c r="AM709" s="4"/>
      <c r="AN709" s="4"/>
      <c r="AO709" s="4"/>
      <c r="AP709" s="4"/>
      <c r="AQ709" s="4"/>
      <c r="AR709" s="4"/>
      <c r="AS709" s="4"/>
      <c r="AT709" s="4"/>
      <c r="AU709" s="4"/>
      <c r="AV709" s="4"/>
      <c r="AW709" s="4"/>
      <c r="AX709" s="4"/>
      <c r="AY709" s="4"/>
      <c r="AZ709" s="4"/>
      <c r="BA709" s="4"/>
      <c r="BB709" s="4"/>
      <c r="BC709" s="4"/>
      <c r="BD709" s="4"/>
      <c r="BE709" s="4"/>
      <c r="BF709" s="4"/>
      <c r="BG709" s="4"/>
      <c r="BH709" s="4"/>
      <c r="BI709" s="4"/>
      <c r="BJ709" s="4"/>
      <c r="BK709" s="4"/>
      <c r="BL709" s="4"/>
      <c r="BM709" s="4"/>
    </row>
    <row r="710" spans="1:65" x14ac:dyDescent="0.15">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c r="AG710" s="4"/>
      <c r="AH710" s="4"/>
      <c r="AI710" s="4"/>
      <c r="AJ710" s="4"/>
      <c r="AK710" s="4"/>
      <c r="AL710" s="4"/>
      <c r="AM710" s="4"/>
      <c r="AN710" s="4"/>
      <c r="AO710" s="4"/>
      <c r="AP710" s="4"/>
      <c r="AQ710" s="4"/>
      <c r="AR710" s="4"/>
      <c r="AS710" s="4"/>
      <c r="AT710" s="4"/>
      <c r="AU710" s="4"/>
      <c r="AV710" s="4"/>
      <c r="AW710" s="4"/>
      <c r="AX710" s="4"/>
      <c r="AY710" s="4"/>
      <c r="AZ710" s="4"/>
      <c r="BA710" s="4"/>
      <c r="BB710" s="4"/>
      <c r="BC710" s="4"/>
      <c r="BD710" s="4"/>
      <c r="BE710" s="4"/>
      <c r="BF710" s="4"/>
      <c r="BG710" s="4"/>
      <c r="BH710" s="4"/>
      <c r="BI710" s="4"/>
      <c r="BJ710" s="4"/>
      <c r="BK710" s="4"/>
      <c r="BL710" s="4"/>
      <c r="BM710" s="4"/>
    </row>
    <row r="711" spans="1:65" x14ac:dyDescent="0.15">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c r="AG711" s="4"/>
      <c r="AH711" s="4"/>
      <c r="AI711" s="4"/>
      <c r="AJ711" s="4"/>
      <c r="AK711" s="4"/>
      <c r="AL711" s="4"/>
      <c r="AM711" s="4"/>
      <c r="AN711" s="4"/>
      <c r="AO711" s="4"/>
      <c r="AP711" s="4"/>
      <c r="AQ711" s="4"/>
      <c r="AR711" s="4"/>
      <c r="AS711" s="4"/>
      <c r="AT711" s="4"/>
      <c r="AU711" s="4"/>
      <c r="AV711" s="4"/>
      <c r="AW711" s="4"/>
      <c r="AX711" s="4"/>
      <c r="AY711" s="4"/>
      <c r="AZ711" s="4"/>
      <c r="BA711" s="4"/>
      <c r="BB711" s="4"/>
      <c r="BC711" s="4"/>
      <c r="BD711" s="4"/>
      <c r="BE711" s="4"/>
      <c r="BF711" s="4"/>
      <c r="BG711" s="4"/>
      <c r="BH711" s="4"/>
      <c r="BI711" s="4"/>
      <c r="BJ711" s="4"/>
      <c r="BK711" s="4"/>
      <c r="BL711" s="4"/>
      <c r="BM711" s="4"/>
    </row>
    <row r="712" spans="1:65" x14ac:dyDescent="0.15">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c r="AG712" s="4"/>
      <c r="AH712" s="4"/>
      <c r="AI712" s="4"/>
      <c r="AJ712" s="4"/>
      <c r="AK712" s="4"/>
      <c r="AL712" s="4"/>
      <c r="AM712" s="4"/>
      <c r="AN712" s="4"/>
      <c r="AO712" s="4"/>
      <c r="AP712" s="4"/>
      <c r="AQ712" s="4"/>
      <c r="AR712" s="4"/>
      <c r="AS712" s="4"/>
      <c r="AT712" s="4"/>
      <c r="AU712" s="4"/>
      <c r="AV712" s="4"/>
      <c r="AW712" s="4"/>
      <c r="AX712" s="4"/>
      <c r="AY712" s="4"/>
      <c r="AZ712" s="4"/>
      <c r="BA712" s="4"/>
      <c r="BB712" s="4"/>
      <c r="BC712" s="4"/>
      <c r="BD712" s="4"/>
      <c r="BE712" s="4"/>
      <c r="BF712" s="4"/>
      <c r="BG712" s="4"/>
      <c r="BH712" s="4"/>
      <c r="BI712" s="4"/>
      <c r="BJ712" s="4"/>
      <c r="BK712" s="4"/>
      <c r="BL712" s="4"/>
      <c r="BM712" s="4"/>
    </row>
    <row r="713" spans="1:65" x14ac:dyDescent="0.15">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c r="AG713" s="4"/>
      <c r="AH713" s="4"/>
      <c r="AI713" s="4"/>
      <c r="AJ713" s="4"/>
      <c r="AK713" s="4"/>
      <c r="AL713" s="4"/>
      <c r="AM713" s="4"/>
      <c r="AN713" s="4"/>
      <c r="AO713" s="4"/>
      <c r="AP713" s="4"/>
      <c r="AQ713" s="4"/>
      <c r="AR713" s="4"/>
      <c r="AS713" s="4"/>
      <c r="AT713" s="4"/>
      <c r="AU713" s="4"/>
      <c r="AV713" s="4"/>
      <c r="AW713" s="4"/>
      <c r="AX713" s="4"/>
      <c r="AY713" s="4"/>
      <c r="AZ713" s="4"/>
      <c r="BA713" s="4"/>
      <c r="BB713" s="4"/>
      <c r="BC713" s="4"/>
      <c r="BD713" s="4"/>
      <c r="BE713" s="4"/>
      <c r="BF713" s="4"/>
      <c r="BG713" s="4"/>
      <c r="BH713" s="4"/>
      <c r="BI713" s="4"/>
      <c r="BJ713" s="4"/>
      <c r="BK713" s="4"/>
      <c r="BL713" s="4"/>
      <c r="BM713" s="4"/>
    </row>
    <row r="714" spans="1:65" x14ac:dyDescent="0.15">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c r="AG714" s="4"/>
      <c r="AH714" s="4"/>
      <c r="AI714" s="4"/>
      <c r="AJ714" s="4"/>
      <c r="AK714" s="4"/>
      <c r="AL714" s="4"/>
      <c r="AM714" s="4"/>
      <c r="AN714" s="4"/>
      <c r="AO714" s="4"/>
      <c r="AP714" s="4"/>
      <c r="AQ714" s="4"/>
      <c r="AR714" s="4"/>
      <c r="AS714" s="4"/>
      <c r="AT714" s="4"/>
      <c r="AU714" s="4"/>
      <c r="AV714" s="4"/>
      <c r="AW714" s="4"/>
      <c r="AX714" s="4"/>
      <c r="AY714" s="4"/>
      <c r="AZ714" s="4"/>
      <c r="BA714" s="4"/>
      <c r="BB714" s="4"/>
      <c r="BC714" s="4"/>
      <c r="BD714" s="4"/>
      <c r="BE714" s="4"/>
      <c r="BF714" s="4"/>
      <c r="BG714" s="4"/>
      <c r="BH714" s="4"/>
      <c r="BI714" s="4"/>
      <c r="BJ714" s="4"/>
      <c r="BK714" s="4"/>
      <c r="BL714" s="4"/>
      <c r="BM714" s="4"/>
    </row>
    <row r="715" spans="1:65" x14ac:dyDescent="0.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c r="AG715" s="4"/>
      <c r="AH715" s="4"/>
      <c r="AI715" s="4"/>
      <c r="AJ715" s="4"/>
      <c r="AK715" s="4"/>
      <c r="AL715" s="4"/>
      <c r="AM715" s="4"/>
      <c r="AN715" s="4"/>
      <c r="AO715" s="4"/>
      <c r="AP715" s="4"/>
      <c r="AQ715" s="4"/>
      <c r="AR715" s="4"/>
      <c r="AS715" s="4"/>
      <c r="AT715" s="4"/>
      <c r="AU715" s="4"/>
      <c r="AV715" s="4"/>
      <c r="AW715" s="4"/>
      <c r="AX715" s="4"/>
      <c r="AY715" s="4"/>
      <c r="AZ715" s="4"/>
      <c r="BA715" s="4"/>
      <c r="BB715" s="4"/>
      <c r="BC715" s="4"/>
      <c r="BD715" s="4"/>
      <c r="BE715" s="4"/>
      <c r="BF715" s="4"/>
      <c r="BG715" s="4"/>
      <c r="BH715" s="4"/>
      <c r="BI715" s="4"/>
      <c r="BJ715" s="4"/>
      <c r="BK715" s="4"/>
      <c r="BL715" s="4"/>
      <c r="BM715" s="4"/>
    </row>
    <row r="716" spans="1:65" x14ac:dyDescent="0.15">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c r="AG716" s="4"/>
      <c r="AH716" s="4"/>
      <c r="AI716" s="4"/>
      <c r="AJ716" s="4"/>
      <c r="AK716" s="4"/>
      <c r="AL716" s="4"/>
      <c r="AM716" s="4"/>
      <c r="AN716" s="4"/>
      <c r="AO716" s="4"/>
      <c r="AP716" s="4"/>
      <c r="AQ716" s="4"/>
      <c r="AR716" s="4"/>
      <c r="AS716" s="4"/>
      <c r="AT716" s="4"/>
      <c r="AU716" s="4"/>
      <c r="AV716" s="4"/>
      <c r="AW716" s="4"/>
      <c r="AX716" s="4"/>
      <c r="AY716" s="4"/>
      <c r="AZ716" s="4"/>
      <c r="BA716" s="4"/>
      <c r="BB716" s="4"/>
      <c r="BC716" s="4"/>
      <c r="BD716" s="4"/>
      <c r="BE716" s="4"/>
      <c r="BF716" s="4"/>
      <c r="BG716" s="4"/>
      <c r="BH716" s="4"/>
      <c r="BI716" s="4"/>
      <c r="BJ716" s="4"/>
      <c r="BK716" s="4"/>
      <c r="BL716" s="4"/>
      <c r="BM716" s="4"/>
    </row>
    <row r="717" spans="1:65" x14ac:dyDescent="0.15">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c r="AG717" s="4"/>
      <c r="AH717" s="4"/>
      <c r="AI717" s="4"/>
      <c r="AJ717" s="4"/>
      <c r="AK717" s="4"/>
      <c r="AL717" s="4"/>
      <c r="AM717" s="4"/>
      <c r="AN717" s="4"/>
      <c r="AO717" s="4"/>
      <c r="AP717" s="4"/>
      <c r="AQ717" s="4"/>
      <c r="AR717" s="4"/>
      <c r="AS717" s="4"/>
      <c r="AT717" s="4"/>
      <c r="AU717" s="4"/>
      <c r="AV717" s="4"/>
      <c r="AW717" s="4"/>
      <c r="AX717" s="4"/>
      <c r="AY717" s="4"/>
      <c r="AZ717" s="4"/>
      <c r="BA717" s="4"/>
      <c r="BB717" s="4"/>
      <c r="BC717" s="4"/>
      <c r="BD717" s="4"/>
      <c r="BE717" s="4"/>
      <c r="BF717" s="4"/>
      <c r="BG717" s="4"/>
      <c r="BH717" s="4"/>
      <c r="BI717" s="4"/>
      <c r="BJ717" s="4"/>
      <c r="BK717" s="4"/>
      <c r="BL717" s="4"/>
      <c r="BM717" s="4"/>
    </row>
    <row r="718" spans="1:65" x14ac:dyDescent="0.15">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c r="AG718" s="4"/>
      <c r="AH718" s="4"/>
      <c r="AI718" s="4"/>
      <c r="AJ718" s="4"/>
      <c r="AK718" s="4"/>
      <c r="AL718" s="4"/>
      <c r="AM718" s="4"/>
      <c r="AN718" s="4"/>
      <c r="AO718" s="4"/>
      <c r="AP718" s="4"/>
      <c r="AQ718" s="4"/>
      <c r="AR718" s="4"/>
      <c r="AS718" s="4"/>
      <c r="AT718" s="4"/>
      <c r="AU718" s="4"/>
      <c r="AV718" s="4"/>
      <c r="AW718" s="4"/>
      <c r="AX718" s="4"/>
      <c r="AY718" s="4"/>
      <c r="AZ718" s="4"/>
      <c r="BA718" s="4"/>
      <c r="BB718" s="4"/>
      <c r="BC718" s="4"/>
      <c r="BD718" s="4"/>
      <c r="BE718" s="4"/>
      <c r="BF718" s="4"/>
      <c r="BG718" s="4"/>
      <c r="BH718" s="4"/>
      <c r="BI718" s="4"/>
      <c r="BJ718" s="4"/>
      <c r="BK718" s="4"/>
      <c r="BL718" s="4"/>
      <c r="BM718" s="4"/>
    </row>
    <row r="719" spans="1:65" x14ac:dyDescent="0.15">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4"/>
      <c r="AI719" s="4"/>
      <c r="AJ719" s="4"/>
      <c r="AK719" s="4"/>
      <c r="AL719" s="4"/>
      <c r="AM719" s="4"/>
      <c r="AN719" s="4"/>
      <c r="AO719" s="4"/>
      <c r="AP719" s="4"/>
      <c r="AQ719" s="4"/>
      <c r="AR719" s="4"/>
      <c r="AS719" s="4"/>
      <c r="AT719" s="4"/>
      <c r="AU719" s="4"/>
      <c r="AV719" s="4"/>
      <c r="AW719" s="4"/>
      <c r="AX719" s="4"/>
      <c r="AY719" s="4"/>
      <c r="AZ719" s="4"/>
      <c r="BA719" s="4"/>
      <c r="BB719" s="4"/>
      <c r="BC719" s="4"/>
      <c r="BD719" s="4"/>
      <c r="BE719" s="4"/>
      <c r="BF719" s="4"/>
      <c r="BG719" s="4"/>
      <c r="BH719" s="4"/>
      <c r="BI719" s="4"/>
      <c r="BJ719" s="4"/>
      <c r="BK719" s="4"/>
      <c r="BL719" s="4"/>
      <c r="BM719" s="4"/>
    </row>
    <row r="720" spans="1:65" x14ac:dyDescent="0.15">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4"/>
      <c r="AI720" s="4"/>
      <c r="AJ720" s="4"/>
      <c r="AK720" s="4"/>
      <c r="AL720" s="4"/>
      <c r="AM720" s="4"/>
      <c r="AN720" s="4"/>
      <c r="AO720" s="4"/>
      <c r="AP720" s="4"/>
      <c r="AQ720" s="4"/>
      <c r="AR720" s="4"/>
      <c r="AS720" s="4"/>
      <c r="AT720" s="4"/>
      <c r="AU720" s="4"/>
      <c r="AV720" s="4"/>
      <c r="AW720" s="4"/>
      <c r="AX720" s="4"/>
      <c r="AY720" s="4"/>
      <c r="AZ720" s="4"/>
      <c r="BA720" s="4"/>
      <c r="BB720" s="4"/>
      <c r="BC720" s="4"/>
      <c r="BD720" s="4"/>
      <c r="BE720" s="4"/>
      <c r="BF720" s="4"/>
      <c r="BG720" s="4"/>
      <c r="BH720" s="4"/>
      <c r="BI720" s="4"/>
      <c r="BJ720" s="4"/>
      <c r="BK720" s="4"/>
      <c r="BL720" s="4"/>
      <c r="BM720" s="4"/>
    </row>
    <row r="721" spans="1:65" x14ac:dyDescent="0.15">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4"/>
      <c r="AI721" s="4"/>
      <c r="AJ721" s="4"/>
      <c r="AK721" s="4"/>
      <c r="AL721" s="4"/>
      <c r="AM721" s="4"/>
      <c r="AN721" s="4"/>
      <c r="AO721" s="4"/>
      <c r="AP721" s="4"/>
      <c r="AQ721" s="4"/>
      <c r="AR721" s="4"/>
      <c r="AS721" s="4"/>
      <c r="AT721" s="4"/>
      <c r="AU721" s="4"/>
      <c r="AV721" s="4"/>
      <c r="AW721" s="4"/>
      <c r="AX721" s="4"/>
      <c r="AY721" s="4"/>
      <c r="AZ721" s="4"/>
      <c r="BA721" s="4"/>
      <c r="BB721" s="4"/>
      <c r="BC721" s="4"/>
      <c r="BD721" s="4"/>
      <c r="BE721" s="4"/>
      <c r="BF721" s="4"/>
      <c r="BG721" s="4"/>
      <c r="BH721" s="4"/>
      <c r="BI721" s="4"/>
      <c r="BJ721" s="4"/>
      <c r="BK721" s="4"/>
      <c r="BL721" s="4"/>
      <c r="BM721" s="4"/>
    </row>
    <row r="722" spans="1:65" x14ac:dyDescent="0.15">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4"/>
      <c r="AI722" s="4"/>
      <c r="AJ722" s="4"/>
      <c r="AK722" s="4"/>
      <c r="AL722" s="4"/>
      <c r="AM722" s="4"/>
      <c r="AN722" s="4"/>
      <c r="AO722" s="4"/>
      <c r="AP722" s="4"/>
      <c r="AQ722" s="4"/>
      <c r="AR722" s="4"/>
      <c r="AS722" s="4"/>
      <c r="AT722" s="4"/>
      <c r="AU722" s="4"/>
      <c r="AV722" s="4"/>
      <c r="AW722" s="4"/>
      <c r="AX722" s="4"/>
      <c r="AY722" s="4"/>
      <c r="AZ722" s="4"/>
      <c r="BA722" s="4"/>
      <c r="BB722" s="4"/>
      <c r="BC722" s="4"/>
      <c r="BD722" s="4"/>
      <c r="BE722" s="4"/>
      <c r="BF722" s="4"/>
      <c r="BG722" s="4"/>
      <c r="BH722" s="4"/>
      <c r="BI722" s="4"/>
      <c r="BJ722" s="4"/>
      <c r="BK722" s="4"/>
      <c r="BL722" s="4"/>
      <c r="BM722" s="4"/>
    </row>
    <row r="723" spans="1:65" x14ac:dyDescent="0.15">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4"/>
      <c r="AI723" s="4"/>
      <c r="AJ723" s="4"/>
      <c r="AK723" s="4"/>
      <c r="AL723" s="4"/>
      <c r="AM723" s="4"/>
      <c r="AN723" s="4"/>
      <c r="AO723" s="4"/>
      <c r="AP723" s="4"/>
      <c r="AQ723" s="4"/>
      <c r="AR723" s="4"/>
      <c r="AS723" s="4"/>
      <c r="AT723" s="4"/>
      <c r="AU723" s="4"/>
      <c r="AV723" s="4"/>
      <c r="AW723" s="4"/>
      <c r="AX723" s="4"/>
      <c r="AY723" s="4"/>
      <c r="AZ723" s="4"/>
      <c r="BA723" s="4"/>
      <c r="BB723" s="4"/>
      <c r="BC723" s="4"/>
      <c r="BD723" s="4"/>
      <c r="BE723" s="4"/>
      <c r="BF723" s="4"/>
      <c r="BG723" s="4"/>
      <c r="BH723" s="4"/>
      <c r="BI723" s="4"/>
      <c r="BJ723" s="4"/>
      <c r="BK723" s="4"/>
      <c r="BL723" s="4"/>
      <c r="BM723" s="4"/>
    </row>
    <row r="724" spans="1:65" x14ac:dyDescent="0.15">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4"/>
      <c r="AI724" s="4"/>
      <c r="AJ724" s="4"/>
      <c r="AK724" s="4"/>
      <c r="AL724" s="4"/>
      <c r="AM724" s="4"/>
      <c r="AN724" s="4"/>
      <c r="AO724" s="4"/>
      <c r="AP724" s="4"/>
      <c r="AQ724" s="4"/>
      <c r="AR724" s="4"/>
      <c r="AS724" s="4"/>
      <c r="AT724" s="4"/>
      <c r="AU724" s="4"/>
      <c r="AV724" s="4"/>
      <c r="AW724" s="4"/>
      <c r="AX724" s="4"/>
      <c r="AY724" s="4"/>
      <c r="AZ724" s="4"/>
      <c r="BA724" s="4"/>
      <c r="BB724" s="4"/>
      <c r="BC724" s="4"/>
      <c r="BD724" s="4"/>
      <c r="BE724" s="4"/>
      <c r="BF724" s="4"/>
      <c r="BG724" s="4"/>
      <c r="BH724" s="4"/>
      <c r="BI724" s="4"/>
      <c r="BJ724" s="4"/>
      <c r="BK724" s="4"/>
      <c r="BL724" s="4"/>
      <c r="BM724" s="4"/>
    </row>
    <row r="725" spans="1:65" x14ac:dyDescent="0.1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4"/>
      <c r="AI725" s="4"/>
      <c r="AJ725" s="4"/>
      <c r="AK725" s="4"/>
      <c r="AL725" s="4"/>
      <c r="AM725" s="4"/>
      <c r="AN725" s="4"/>
      <c r="AO725" s="4"/>
      <c r="AP725" s="4"/>
      <c r="AQ725" s="4"/>
      <c r="AR725" s="4"/>
      <c r="AS725" s="4"/>
      <c r="AT725" s="4"/>
      <c r="AU725" s="4"/>
      <c r="AV725" s="4"/>
      <c r="AW725" s="4"/>
      <c r="AX725" s="4"/>
      <c r="AY725" s="4"/>
      <c r="AZ725" s="4"/>
      <c r="BA725" s="4"/>
      <c r="BB725" s="4"/>
      <c r="BC725" s="4"/>
      <c r="BD725" s="4"/>
      <c r="BE725" s="4"/>
      <c r="BF725" s="4"/>
      <c r="BG725" s="4"/>
      <c r="BH725" s="4"/>
      <c r="BI725" s="4"/>
      <c r="BJ725" s="4"/>
      <c r="BK725" s="4"/>
      <c r="BL725" s="4"/>
      <c r="BM725" s="4"/>
    </row>
    <row r="726" spans="1:65" x14ac:dyDescent="0.15">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4"/>
      <c r="AI726" s="4"/>
      <c r="AJ726" s="4"/>
      <c r="AK726" s="4"/>
      <c r="AL726" s="4"/>
      <c r="AM726" s="4"/>
      <c r="AN726" s="4"/>
      <c r="AO726" s="4"/>
      <c r="AP726" s="4"/>
      <c r="AQ726" s="4"/>
      <c r="AR726" s="4"/>
      <c r="AS726" s="4"/>
      <c r="AT726" s="4"/>
      <c r="AU726" s="4"/>
      <c r="AV726" s="4"/>
      <c r="AW726" s="4"/>
      <c r="AX726" s="4"/>
      <c r="AY726" s="4"/>
      <c r="AZ726" s="4"/>
      <c r="BA726" s="4"/>
      <c r="BB726" s="4"/>
      <c r="BC726" s="4"/>
      <c r="BD726" s="4"/>
      <c r="BE726" s="4"/>
      <c r="BF726" s="4"/>
      <c r="BG726" s="4"/>
      <c r="BH726" s="4"/>
      <c r="BI726" s="4"/>
      <c r="BJ726" s="4"/>
      <c r="BK726" s="4"/>
      <c r="BL726" s="4"/>
      <c r="BM726" s="4"/>
    </row>
    <row r="727" spans="1:65" x14ac:dyDescent="0.15">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c r="AG727" s="4"/>
      <c r="AH727" s="4"/>
      <c r="AI727" s="4"/>
      <c r="AJ727" s="4"/>
      <c r="AK727" s="4"/>
      <c r="AL727" s="4"/>
      <c r="AM727" s="4"/>
      <c r="AN727" s="4"/>
      <c r="AO727" s="4"/>
      <c r="AP727" s="4"/>
      <c r="AQ727" s="4"/>
      <c r="AR727" s="4"/>
      <c r="AS727" s="4"/>
      <c r="AT727" s="4"/>
      <c r="AU727" s="4"/>
      <c r="AV727" s="4"/>
      <c r="AW727" s="4"/>
      <c r="AX727" s="4"/>
      <c r="AY727" s="4"/>
      <c r="AZ727" s="4"/>
      <c r="BA727" s="4"/>
      <c r="BB727" s="4"/>
      <c r="BC727" s="4"/>
      <c r="BD727" s="4"/>
      <c r="BE727" s="4"/>
      <c r="BF727" s="4"/>
      <c r="BG727" s="4"/>
      <c r="BH727" s="4"/>
      <c r="BI727" s="4"/>
      <c r="BJ727" s="4"/>
      <c r="BK727" s="4"/>
      <c r="BL727" s="4"/>
      <c r="BM727" s="4"/>
    </row>
    <row r="728" spans="1:65" x14ac:dyDescent="0.15">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c r="AG728" s="4"/>
      <c r="AH728" s="4"/>
      <c r="AI728" s="4"/>
      <c r="AJ728" s="4"/>
      <c r="AK728" s="4"/>
      <c r="AL728" s="4"/>
      <c r="AM728" s="4"/>
      <c r="AN728" s="4"/>
      <c r="AO728" s="4"/>
      <c r="AP728" s="4"/>
      <c r="AQ728" s="4"/>
      <c r="AR728" s="4"/>
      <c r="AS728" s="4"/>
      <c r="AT728" s="4"/>
      <c r="AU728" s="4"/>
      <c r="AV728" s="4"/>
      <c r="AW728" s="4"/>
      <c r="AX728" s="4"/>
      <c r="AY728" s="4"/>
      <c r="AZ728" s="4"/>
      <c r="BA728" s="4"/>
      <c r="BB728" s="4"/>
      <c r="BC728" s="4"/>
      <c r="BD728" s="4"/>
      <c r="BE728" s="4"/>
      <c r="BF728" s="4"/>
      <c r="BG728" s="4"/>
      <c r="BH728" s="4"/>
      <c r="BI728" s="4"/>
      <c r="BJ728" s="4"/>
      <c r="BK728" s="4"/>
      <c r="BL728" s="4"/>
      <c r="BM728" s="4"/>
    </row>
    <row r="729" spans="1:65" x14ac:dyDescent="0.15">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c r="AG729" s="4"/>
      <c r="AH729" s="4"/>
      <c r="AI729" s="4"/>
      <c r="AJ729" s="4"/>
      <c r="AK729" s="4"/>
      <c r="AL729" s="4"/>
      <c r="AM729" s="4"/>
      <c r="AN729" s="4"/>
      <c r="AO729" s="4"/>
      <c r="AP729" s="4"/>
      <c r="AQ729" s="4"/>
      <c r="AR729" s="4"/>
      <c r="AS729" s="4"/>
      <c r="AT729" s="4"/>
      <c r="AU729" s="4"/>
      <c r="AV729" s="4"/>
      <c r="AW729" s="4"/>
      <c r="AX729" s="4"/>
      <c r="AY729" s="4"/>
      <c r="AZ729" s="4"/>
      <c r="BA729" s="4"/>
      <c r="BB729" s="4"/>
      <c r="BC729" s="4"/>
      <c r="BD729" s="4"/>
      <c r="BE729" s="4"/>
      <c r="BF729" s="4"/>
      <c r="BG729" s="4"/>
      <c r="BH729" s="4"/>
      <c r="BI729" s="4"/>
      <c r="BJ729" s="4"/>
      <c r="BK729" s="4"/>
      <c r="BL729" s="4"/>
      <c r="BM729" s="4"/>
    </row>
    <row r="730" spans="1:65" x14ac:dyDescent="0.15">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c r="AG730" s="4"/>
      <c r="AH730" s="4"/>
      <c r="AI730" s="4"/>
      <c r="AJ730" s="4"/>
      <c r="AK730" s="4"/>
      <c r="AL730" s="4"/>
      <c r="AM730" s="4"/>
      <c r="AN730" s="4"/>
      <c r="AO730" s="4"/>
      <c r="AP730" s="4"/>
      <c r="AQ730" s="4"/>
      <c r="AR730" s="4"/>
      <c r="AS730" s="4"/>
      <c r="AT730" s="4"/>
      <c r="AU730" s="4"/>
      <c r="AV730" s="4"/>
      <c r="AW730" s="4"/>
      <c r="AX730" s="4"/>
      <c r="AY730" s="4"/>
      <c r="AZ730" s="4"/>
      <c r="BA730" s="4"/>
      <c r="BB730" s="4"/>
      <c r="BC730" s="4"/>
      <c r="BD730" s="4"/>
      <c r="BE730" s="4"/>
      <c r="BF730" s="4"/>
      <c r="BG730" s="4"/>
      <c r="BH730" s="4"/>
      <c r="BI730" s="4"/>
      <c r="BJ730" s="4"/>
      <c r="BK730" s="4"/>
      <c r="BL730" s="4"/>
      <c r="BM730" s="4"/>
    </row>
    <row r="731" spans="1:65" x14ac:dyDescent="0.15">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c r="AG731" s="4"/>
      <c r="AH731" s="4"/>
      <c r="AI731" s="4"/>
      <c r="AJ731" s="4"/>
      <c r="AK731" s="4"/>
      <c r="AL731" s="4"/>
      <c r="AM731" s="4"/>
      <c r="AN731" s="4"/>
      <c r="AO731" s="4"/>
      <c r="AP731" s="4"/>
      <c r="AQ731" s="4"/>
      <c r="AR731" s="4"/>
      <c r="AS731" s="4"/>
      <c r="AT731" s="4"/>
      <c r="AU731" s="4"/>
      <c r="AV731" s="4"/>
      <c r="AW731" s="4"/>
      <c r="AX731" s="4"/>
      <c r="AY731" s="4"/>
      <c r="AZ731" s="4"/>
      <c r="BA731" s="4"/>
      <c r="BB731" s="4"/>
      <c r="BC731" s="4"/>
      <c r="BD731" s="4"/>
      <c r="BE731" s="4"/>
      <c r="BF731" s="4"/>
      <c r="BG731" s="4"/>
      <c r="BH731" s="4"/>
      <c r="BI731" s="4"/>
      <c r="BJ731" s="4"/>
      <c r="BK731" s="4"/>
      <c r="BL731" s="4"/>
      <c r="BM731" s="4"/>
    </row>
    <row r="732" spans="1:65" x14ac:dyDescent="0.15">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c r="AG732" s="4"/>
      <c r="AH732" s="4"/>
      <c r="AI732" s="4"/>
      <c r="AJ732" s="4"/>
      <c r="AK732" s="4"/>
      <c r="AL732" s="4"/>
      <c r="AM732" s="4"/>
      <c r="AN732" s="4"/>
      <c r="AO732" s="4"/>
      <c r="AP732" s="4"/>
      <c r="AQ732" s="4"/>
      <c r="AR732" s="4"/>
      <c r="AS732" s="4"/>
      <c r="AT732" s="4"/>
      <c r="AU732" s="4"/>
      <c r="AV732" s="4"/>
      <c r="AW732" s="4"/>
      <c r="AX732" s="4"/>
      <c r="AY732" s="4"/>
      <c r="AZ732" s="4"/>
      <c r="BA732" s="4"/>
      <c r="BB732" s="4"/>
      <c r="BC732" s="4"/>
      <c r="BD732" s="4"/>
      <c r="BE732" s="4"/>
      <c r="BF732" s="4"/>
      <c r="BG732" s="4"/>
      <c r="BH732" s="4"/>
      <c r="BI732" s="4"/>
      <c r="BJ732" s="4"/>
      <c r="BK732" s="4"/>
      <c r="BL732" s="4"/>
      <c r="BM732" s="4"/>
    </row>
    <row r="733" spans="1:65" x14ac:dyDescent="0.15">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c r="AG733" s="4"/>
      <c r="AH733" s="4"/>
      <c r="AI733" s="4"/>
      <c r="AJ733" s="4"/>
      <c r="AK733" s="4"/>
      <c r="AL733" s="4"/>
      <c r="AM733" s="4"/>
      <c r="AN733" s="4"/>
      <c r="AO733" s="4"/>
      <c r="AP733" s="4"/>
      <c r="AQ733" s="4"/>
      <c r="AR733" s="4"/>
      <c r="AS733" s="4"/>
      <c r="AT733" s="4"/>
      <c r="AU733" s="4"/>
      <c r="AV733" s="4"/>
      <c r="AW733" s="4"/>
      <c r="AX733" s="4"/>
      <c r="AY733" s="4"/>
      <c r="AZ733" s="4"/>
      <c r="BA733" s="4"/>
      <c r="BB733" s="4"/>
      <c r="BC733" s="4"/>
      <c r="BD733" s="4"/>
      <c r="BE733" s="4"/>
      <c r="BF733" s="4"/>
      <c r="BG733" s="4"/>
      <c r="BH733" s="4"/>
      <c r="BI733" s="4"/>
      <c r="BJ733" s="4"/>
      <c r="BK733" s="4"/>
      <c r="BL733" s="4"/>
      <c r="BM733" s="4"/>
    </row>
    <row r="734" spans="1:65" x14ac:dyDescent="0.15">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c r="AG734" s="4"/>
      <c r="AH734" s="4"/>
      <c r="AI734" s="4"/>
      <c r="AJ734" s="4"/>
      <c r="AK734" s="4"/>
      <c r="AL734" s="4"/>
      <c r="AM734" s="4"/>
      <c r="AN734" s="4"/>
      <c r="AO734" s="4"/>
      <c r="AP734" s="4"/>
      <c r="AQ734" s="4"/>
      <c r="AR734" s="4"/>
      <c r="AS734" s="4"/>
      <c r="AT734" s="4"/>
      <c r="AU734" s="4"/>
      <c r="AV734" s="4"/>
      <c r="AW734" s="4"/>
      <c r="AX734" s="4"/>
      <c r="AY734" s="4"/>
      <c r="AZ734" s="4"/>
      <c r="BA734" s="4"/>
      <c r="BB734" s="4"/>
      <c r="BC734" s="4"/>
      <c r="BD734" s="4"/>
      <c r="BE734" s="4"/>
      <c r="BF734" s="4"/>
      <c r="BG734" s="4"/>
      <c r="BH734" s="4"/>
      <c r="BI734" s="4"/>
      <c r="BJ734" s="4"/>
      <c r="BK734" s="4"/>
      <c r="BL734" s="4"/>
      <c r="BM734" s="4"/>
    </row>
    <row r="735" spans="1:65" x14ac:dyDescent="0.1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c r="AG735" s="4"/>
      <c r="AH735" s="4"/>
      <c r="AI735" s="4"/>
      <c r="AJ735" s="4"/>
      <c r="AK735" s="4"/>
      <c r="AL735" s="4"/>
      <c r="AM735" s="4"/>
      <c r="AN735" s="4"/>
      <c r="AO735" s="4"/>
      <c r="AP735" s="4"/>
      <c r="AQ735" s="4"/>
      <c r="AR735" s="4"/>
      <c r="AS735" s="4"/>
      <c r="AT735" s="4"/>
      <c r="AU735" s="4"/>
      <c r="AV735" s="4"/>
      <c r="AW735" s="4"/>
      <c r="AX735" s="4"/>
      <c r="AY735" s="4"/>
      <c r="AZ735" s="4"/>
      <c r="BA735" s="4"/>
      <c r="BB735" s="4"/>
      <c r="BC735" s="4"/>
      <c r="BD735" s="4"/>
      <c r="BE735" s="4"/>
      <c r="BF735" s="4"/>
      <c r="BG735" s="4"/>
      <c r="BH735" s="4"/>
      <c r="BI735" s="4"/>
      <c r="BJ735" s="4"/>
      <c r="BK735" s="4"/>
      <c r="BL735" s="4"/>
      <c r="BM735" s="4"/>
    </row>
    <row r="736" spans="1:65" x14ac:dyDescent="0.15">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c r="AG736" s="4"/>
      <c r="AH736" s="4"/>
      <c r="AI736" s="4"/>
      <c r="AJ736" s="4"/>
      <c r="AK736" s="4"/>
      <c r="AL736" s="4"/>
      <c r="AM736" s="4"/>
      <c r="AN736" s="4"/>
      <c r="AO736" s="4"/>
      <c r="AP736" s="4"/>
      <c r="AQ736" s="4"/>
      <c r="AR736" s="4"/>
      <c r="AS736" s="4"/>
      <c r="AT736" s="4"/>
      <c r="AU736" s="4"/>
      <c r="AV736" s="4"/>
      <c r="AW736" s="4"/>
      <c r="AX736" s="4"/>
      <c r="AY736" s="4"/>
      <c r="AZ736" s="4"/>
      <c r="BA736" s="4"/>
      <c r="BB736" s="4"/>
      <c r="BC736" s="4"/>
      <c r="BD736" s="4"/>
      <c r="BE736" s="4"/>
      <c r="BF736" s="4"/>
      <c r="BG736" s="4"/>
      <c r="BH736" s="4"/>
      <c r="BI736" s="4"/>
      <c r="BJ736" s="4"/>
      <c r="BK736" s="4"/>
      <c r="BL736" s="4"/>
      <c r="BM736" s="4"/>
    </row>
    <row r="737" spans="1:65" x14ac:dyDescent="0.15">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c r="AG737" s="4"/>
      <c r="AH737" s="4"/>
      <c r="AI737" s="4"/>
      <c r="AJ737" s="4"/>
      <c r="AK737" s="4"/>
      <c r="AL737" s="4"/>
      <c r="AM737" s="4"/>
      <c r="AN737" s="4"/>
      <c r="AO737" s="4"/>
      <c r="AP737" s="4"/>
      <c r="AQ737" s="4"/>
      <c r="AR737" s="4"/>
      <c r="AS737" s="4"/>
      <c r="AT737" s="4"/>
      <c r="AU737" s="4"/>
      <c r="AV737" s="4"/>
      <c r="AW737" s="4"/>
      <c r="AX737" s="4"/>
      <c r="AY737" s="4"/>
      <c r="AZ737" s="4"/>
      <c r="BA737" s="4"/>
      <c r="BB737" s="4"/>
      <c r="BC737" s="4"/>
      <c r="BD737" s="4"/>
      <c r="BE737" s="4"/>
      <c r="BF737" s="4"/>
      <c r="BG737" s="4"/>
      <c r="BH737" s="4"/>
      <c r="BI737" s="4"/>
      <c r="BJ737" s="4"/>
      <c r="BK737" s="4"/>
      <c r="BL737" s="4"/>
      <c r="BM737" s="4"/>
    </row>
    <row r="738" spans="1:65" x14ac:dyDescent="0.15">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c r="AG738" s="4"/>
      <c r="AH738" s="4"/>
      <c r="AI738" s="4"/>
      <c r="AJ738" s="4"/>
      <c r="AK738" s="4"/>
      <c r="AL738" s="4"/>
      <c r="AM738" s="4"/>
      <c r="AN738" s="4"/>
      <c r="AO738" s="4"/>
      <c r="AP738" s="4"/>
      <c r="AQ738" s="4"/>
      <c r="AR738" s="4"/>
      <c r="AS738" s="4"/>
      <c r="AT738" s="4"/>
      <c r="AU738" s="4"/>
      <c r="AV738" s="4"/>
      <c r="AW738" s="4"/>
      <c r="AX738" s="4"/>
      <c r="AY738" s="4"/>
      <c r="AZ738" s="4"/>
      <c r="BA738" s="4"/>
      <c r="BB738" s="4"/>
      <c r="BC738" s="4"/>
      <c r="BD738" s="4"/>
      <c r="BE738" s="4"/>
      <c r="BF738" s="4"/>
      <c r="BG738" s="4"/>
      <c r="BH738" s="4"/>
      <c r="BI738" s="4"/>
      <c r="BJ738" s="4"/>
      <c r="BK738" s="4"/>
      <c r="BL738" s="4"/>
      <c r="BM738" s="4"/>
    </row>
    <row r="739" spans="1:65" x14ac:dyDescent="0.15">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c r="AG739" s="4"/>
      <c r="AH739" s="4"/>
      <c r="AI739" s="4"/>
      <c r="AJ739" s="4"/>
      <c r="AK739" s="4"/>
      <c r="AL739" s="4"/>
      <c r="AM739" s="4"/>
      <c r="AN739" s="4"/>
      <c r="AO739" s="4"/>
      <c r="AP739" s="4"/>
      <c r="AQ739" s="4"/>
      <c r="AR739" s="4"/>
      <c r="AS739" s="4"/>
      <c r="AT739" s="4"/>
      <c r="AU739" s="4"/>
      <c r="AV739" s="4"/>
      <c r="AW739" s="4"/>
      <c r="AX739" s="4"/>
      <c r="AY739" s="4"/>
      <c r="AZ739" s="4"/>
      <c r="BA739" s="4"/>
      <c r="BB739" s="4"/>
      <c r="BC739" s="4"/>
      <c r="BD739" s="4"/>
      <c r="BE739" s="4"/>
      <c r="BF739" s="4"/>
      <c r="BG739" s="4"/>
      <c r="BH739" s="4"/>
      <c r="BI739" s="4"/>
      <c r="BJ739" s="4"/>
      <c r="BK739" s="4"/>
      <c r="BL739" s="4"/>
      <c r="BM739" s="4"/>
    </row>
    <row r="740" spans="1:65" x14ac:dyDescent="0.15">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c r="AG740" s="4"/>
      <c r="AH740" s="4"/>
      <c r="AI740" s="4"/>
      <c r="AJ740" s="4"/>
      <c r="AK740" s="4"/>
      <c r="AL740" s="4"/>
      <c r="AM740" s="4"/>
      <c r="AN740" s="4"/>
      <c r="AO740" s="4"/>
      <c r="AP740" s="4"/>
      <c r="AQ740" s="4"/>
      <c r="AR740" s="4"/>
      <c r="AS740" s="4"/>
      <c r="AT740" s="4"/>
      <c r="AU740" s="4"/>
      <c r="AV740" s="4"/>
      <c r="AW740" s="4"/>
      <c r="AX740" s="4"/>
      <c r="AY740" s="4"/>
      <c r="AZ740" s="4"/>
      <c r="BA740" s="4"/>
      <c r="BB740" s="4"/>
      <c r="BC740" s="4"/>
      <c r="BD740" s="4"/>
      <c r="BE740" s="4"/>
      <c r="BF740" s="4"/>
      <c r="BG740" s="4"/>
      <c r="BH740" s="4"/>
      <c r="BI740" s="4"/>
      <c r="BJ740" s="4"/>
      <c r="BK740" s="4"/>
      <c r="BL740" s="4"/>
      <c r="BM740" s="4"/>
    </row>
    <row r="741" spans="1:65" x14ac:dyDescent="0.15">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c r="AG741" s="4"/>
      <c r="AH741" s="4"/>
      <c r="AI741" s="4"/>
      <c r="AJ741" s="4"/>
      <c r="AK741" s="4"/>
      <c r="AL741" s="4"/>
      <c r="AM741" s="4"/>
      <c r="AN741" s="4"/>
      <c r="AO741" s="4"/>
      <c r="AP741" s="4"/>
      <c r="AQ741" s="4"/>
      <c r="AR741" s="4"/>
      <c r="AS741" s="4"/>
      <c r="AT741" s="4"/>
      <c r="AU741" s="4"/>
      <c r="AV741" s="4"/>
      <c r="AW741" s="4"/>
      <c r="AX741" s="4"/>
      <c r="AY741" s="4"/>
      <c r="AZ741" s="4"/>
      <c r="BA741" s="4"/>
      <c r="BB741" s="4"/>
      <c r="BC741" s="4"/>
      <c r="BD741" s="4"/>
      <c r="BE741" s="4"/>
      <c r="BF741" s="4"/>
      <c r="BG741" s="4"/>
      <c r="BH741" s="4"/>
      <c r="BI741" s="4"/>
      <c r="BJ741" s="4"/>
      <c r="BK741" s="4"/>
      <c r="BL741" s="4"/>
      <c r="BM741" s="4"/>
    </row>
    <row r="742" spans="1:65" x14ac:dyDescent="0.15">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c r="AG742" s="4"/>
      <c r="AH742" s="4"/>
      <c r="AI742" s="4"/>
      <c r="AJ742" s="4"/>
      <c r="AK742" s="4"/>
      <c r="AL742" s="4"/>
      <c r="AM742" s="4"/>
      <c r="AN742" s="4"/>
      <c r="AO742" s="4"/>
      <c r="AP742" s="4"/>
      <c r="AQ742" s="4"/>
      <c r="AR742" s="4"/>
      <c r="AS742" s="4"/>
      <c r="AT742" s="4"/>
      <c r="AU742" s="4"/>
      <c r="AV742" s="4"/>
      <c r="AW742" s="4"/>
      <c r="AX742" s="4"/>
      <c r="AY742" s="4"/>
      <c r="AZ742" s="4"/>
      <c r="BA742" s="4"/>
      <c r="BB742" s="4"/>
      <c r="BC742" s="4"/>
      <c r="BD742" s="4"/>
      <c r="BE742" s="4"/>
      <c r="BF742" s="4"/>
      <c r="BG742" s="4"/>
      <c r="BH742" s="4"/>
      <c r="BI742" s="4"/>
      <c r="BJ742" s="4"/>
      <c r="BK742" s="4"/>
      <c r="BL742" s="4"/>
      <c r="BM742" s="4"/>
    </row>
    <row r="743" spans="1:65" x14ac:dyDescent="0.15">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c r="AG743" s="4"/>
      <c r="AH743" s="4"/>
      <c r="AI743" s="4"/>
      <c r="AJ743" s="4"/>
      <c r="AK743" s="4"/>
      <c r="AL743" s="4"/>
      <c r="AM743" s="4"/>
      <c r="AN743" s="4"/>
      <c r="AO743" s="4"/>
      <c r="AP743" s="4"/>
      <c r="AQ743" s="4"/>
      <c r="AR743" s="4"/>
      <c r="AS743" s="4"/>
      <c r="AT743" s="4"/>
      <c r="AU743" s="4"/>
      <c r="AV743" s="4"/>
      <c r="AW743" s="4"/>
      <c r="AX743" s="4"/>
      <c r="AY743" s="4"/>
      <c r="AZ743" s="4"/>
      <c r="BA743" s="4"/>
      <c r="BB743" s="4"/>
      <c r="BC743" s="4"/>
      <c r="BD743" s="4"/>
      <c r="BE743" s="4"/>
      <c r="BF743" s="4"/>
      <c r="BG743" s="4"/>
      <c r="BH743" s="4"/>
      <c r="BI743" s="4"/>
      <c r="BJ743" s="4"/>
      <c r="BK743" s="4"/>
      <c r="BL743" s="4"/>
      <c r="BM743" s="4"/>
    </row>
    <row r="744" spans="1:65" x14ac:dyDescent="0.15">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c r="AG744" s="4"/>
      <c r="AH744" s="4"/>
      <c r="AI744" s="4"/>
      <c r="AJ744" s="4"/>
      <c r="AK744" s="4"/>
      <c r="AL744" s="4"/>
      <c r="AM744" s="4"/>
      <c r="AN744" s="4"/>
      <c r="AO744" s="4"/>
      <c r="AP744" s="4"/>
      <c r="AQ744" s="4"/>
      <c r="AR744" s="4"/>
      <c r="AS744" s="4"/>
      <c r="AT744" s="4"/>
      <c r="AU744" s="4"/>
      <c r="AV744" s="4"/>
      <c r="AW744" s="4"/>
      <c r="AX744" s="4"/>
      <c r="AY744" s="4"/>
      <c r="AZ744" s="4"/>
      <c r="BA744" s="4"/>
      <c r="BB744" s="4"/>
      <c r="BC744" s="4"/>
      <c r="BD744" s="4"/>
      <c r="BE744" s="4"/>
      <c r="BF744" s="4"/>
      <c r="BG744" s="4"/>
      <c r="BH744" s="4"/>
      <c r="BI744" s="4"/>
      <c r="BJ744" s="4"/>
      <c r="BK744" s="4"/>
      <c r="BL744" s="4"/>
      <c r="BM744" s="4"/>
    </row>
    <row r="745" spans="1:65" x14ac:dyDescent="0.1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c r="AG745" s="4"/>
      <c r="AH745" s="4"/>
      <c r="AI745" s="4"/>
      <c r="AJ745" s="4"/>
      <c r="AK745" s="4"/>
      <c r="AL745" s="4"/>
      <c r="AM745" s="4"/>
      <c r="AN745" s="4"/>
      <c r="AO745" s="4"/>
      <c r="AP745" s="4"/>
      <c r="AQ745" s="4"/>
      <c r="AR745" s="4"/>
      <c r="AS745" s="4"/>
      <c r="AT745" s="4"/>
      <c r="AU745" s="4"/>
      <c r="AV745" s="4"/>
      <c r="AW745" s="4"/>
      <c r="AX745" s="4"/>
      <c r="AY745" s="4"/>
      <c r="AZ745" s="4"/>
      <c r="BA745" s="4"/>
      <c r="BB745" s="4"/>
      <c r="BC745" s="4"/>
      <c r="BD745" s="4"/>
      <c r="BE745" s="4"/>
      <c r="BF745" s="4"/>
      <c r="BG745" s="4"/>
      <c r="BH745" s="4"/>
      <c r="BI745" s="4"/>
      <c r="BJ745" s="4"/>
      <c r="BK745" s="4"/>
      <c r="BL745" s="4"/>
      <c r="BM745" s="4"/>
    </row>
    <row r="746" spans="1:65" x14ac:dyDescent="0.15">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c r="AG746" s="4"/>
      <c r="AH746" s="4"/>
      <c r="AI746" s="4"/>
      <c r="AJ746" s="4"/>
      <c r="AK746" s="4"/>
      <c r="AL746" s="4"/>
      <c r="AM746" s="4"/>
      <c r="AN746" s="4"/>
      <c r="AO746" s="4"/>
      <c r="AP746" s="4"/>
      <c r="AQ746" s="4"/>
      <c r="AR746" s="4"/>
      <c r="AS746" s="4"/>
      <c r="AT746" s="4"/>
      <c r="AU746" s="4"/>
      <c r="AV746" s="4"/>
      <c r="AW746" s="4"/>
      <c r="AX746" s="4"/>
      <c r="AY746" s="4"/>
      <c r="AZ746" s="4"/>
      <c r="BA746" s="4"/>
      <c r="BB746" s="4"/>
      <c r="BC746" s="4"/>
      <c r="BD746" s="4"/>
      <c r="BE746" s="4"/>
      <c r="BF746" s="4"/>
      <c r="BG746" s="4"/>
      <c r="BH746" s="4"/>
      <c r="BI746" s="4"/>
      <c r="BJ746" s="4"/>
      <c r="BK746" s="4"/>
      <c r="BL746" s="4"/>
      <c r="BM746" s="4"/>
    </row>
    <row r="747" spans="1:65" x14ac:dyDescent="0.15">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c r="AG747" s="4"/>
      <c r="AH747" s="4"/>
      <c r="AI747" s="4"/>
      <c r="AJ747" s="4"/>
      <c r="AK747" s="4"/>
      <c r="AL747" s="4"/>
      <c r="AM747" s="4"/>
      <c r="AN747" s="4"/>
      <c r="AO747" s="4"/>
      <c r="AP747" s="4"/>
      <c r="AQ747" s="4"/>
      <c r="AR747" s="4"/>
      <c r="AS747" s="4"/>
      <c r="AT747" s="4"/>
      <c r="AU747" s="4"/>
      <c r="AV747" s="4"/>
      <c r="AW747" s="4"/>
      <c r="AX747" s="4"/>
      <c r="AY747" s="4"/>
      <c r="AZ747" s="4"/>
      <c r="BA747" s="4"/>
      <c r="BB747" s="4"/>
      <c r="BC747" s="4"/>
      <c r="BD747" s="4"/>
      <c r="BE747" s="4"/>
      <c r="BF747" s="4"/>
      <c r="BG747" s="4"/>
      <c r="BH747" s="4"/>
      <c r="BI747" s="4"/>
      <c r="BJ747" s="4"/>
      <c r="BK747" s="4"/>
      <c r="BL747" s="4"/>
      <c r="BM747" s="4"/>
    </row>
    <row r="748" spans="1:65" x14ac:dyDescent="0.15">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c r="AG748" s="4"/>
      <c r="AH748" s="4"/>
      <c r="AI748" s="4"/>
      <c r="AJ748" s="4"/>
      <c r="AK748" s="4"/>
      <c r="AL748" s="4"/>
      <c r="AM748" s="4"/>
      <c r="AN748" s="4"/>
      <c r="AO748" s="4"/>
      <c r="AP748" s="4"/>
      <c r="AQ748" s="4"/>
      <c r="AR748" s="4"/>
      <c r="AS748" s="4"/>
      <c r="AT748" s="4"/>
      <c r="AU748" s="4"/>
      <c r="AV748" s="4"/>
      <c r="AW748" s="4"/>
      <c r="AX748" s="4"/>
      <c r="AY748" s="4"/>
      <c r="AZ748" s="4"/>
      <c r="BA748" s="4"/>
      <c r="BB748" s="4"/>
      <c r="BC748" s="4"/>
      <c r="BD748" s="4"/>
      <c r="BE748" s="4"/>
      <c r="BF748" s="4"/>
      <c r="BG748" s="4"/>
      <c r="BH748" s="4"/>
      <c r="BI748" s="4"/>
      <c r="BJ748" s="4"/>
      <c r="BK748" s="4"/>
      <c r="BL748" s="4"/>
      <c r="BM748" s="4"/>
    </row>
    <row r="749" spans="1:65" x14ac:dyDescent="0.15">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c r="AG749" s="4"/>
      <c r="AH749" s="4"/>
      <c r="AI749" s="4"/>
      <c r="AJ749" s="4"/>
      <c r="AK749" s="4"/>
      <c r="AL749" s="4"/>
      <c r="AM749" s="4"/>
      <c r="AN749" s="4"/>
      <c r="AO749" s="4"/>
      <c r="AP749" s="4"/>
      <c r="AQ749" s="4"/>
      <c r="AR749" s="4"/>
      <c r="AS749" s="4"/>
      <c r="AT749" s="4"/>
      <c r="AU749" s="4"/>
      <c r="AV749" s="4"/>
      <c r="AW749" s="4"/>
      <c r="AX749" s="4"/>
      <c r="AY749" s="4"/>
      <c r="AZ749" s="4"/>
      <c r="BA749" s="4"/>
      <c r="BB749" s="4"/>
      <c r="BC749" s="4"/>
      <c r="BD749" s="4"/>
      <c r="BE749" s="4"/>
      <c r="BF749" s="4"/>
      <c r="BG749" s="4"/>
      <c r="BH749" s="4"/>
      <c r="BI749" s="4"/>
      <c r="BJ749" s="4"/>
      <c r="BK749" s="4"/>
      <c r="BL749" s="4"/>
      <c r="BM749" s="4"/>
    </row>
    <row r="750" spans="1:65" x14ac:dyDescent="0.15">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c r="AG750" s="4"/>
      <c r="AH750" s="4"/>
      <c r="AI750" s="4"/>
      <c r="AJ750" s="4"/>
      <c r="AK750" s="4"/>
      <c r="AL750" s="4"/>
      <c r="AM750" s="4"/>
      <c r="AN750" s="4"/>
      <c r="AO750" s="4"/>
      <c r="AP750" s="4"/>
      <c r="AQ750" s="4"/>
      <c r="AR750" s="4"/>
      <c r="AS750" s="4"/>
      <c r="AT750" s="4"/>
      <c r="AU750" s="4"/>
      <c r="AV750" s="4"/>
      <c r="AW750" s="4"/>
      <c r="AX750" s="4"/>
      <c r="AY750" s="4"/>
      <c r="AZ750" s="4"/>
      <c r="BA750" s="4"/>
      <c r="BB750" s="4"/>
      <c r="BC750" s="4"/>
      <c r="BD750" s="4"/>
      <c r="BE750" s="4"/>
      <c r="BF750" s="4"/>
      <c r="BG750" s="4"/>
      <c r="BH750" s="4"/>
      <c r="BI750" s="4"/>
      <c r="BJ750" s="4"/>
      <c r="BK750" s="4"/>
      <c r="BL750" s="4"/>
      <c r="BM750" s="4"/>
    </row>
    <row r="751" spans="1:65" x14ac:dyDescent="0.15">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c r="AG751" s="4"/>
      <c r="AH751" s="4"/>
      <c r="AI751" s="4"/>
      <c r="AJ751" s="4"/>
      <c r="AK751" s="4"/>
      <c r="AL751" s="4"/>
      <c r="AM751" s="4"/>
      <c r="AN751" s="4"/>
      <c r="AO751" s="4"/>
      <c r="AP751" s="4"/>
      <c r="AQ751" s="4"/>
      <c r="AR751" s="4"/>
      <c r="AS751" s="4"/>
      <c r="AT751" s="4"/>
      <c r="AU751" s="4"/>
      <c r="AV751" s="4"/>
      <c r="AW751" s="4"/>
      <c r="AX751" s="4"/>
      <c r="AY751" s="4"/>
      <c r="AZ751" s="4"/>
      <c r="BA751" s="4"/>
      <c r="BB751" s="4"/>
      <c r="BC751" s="4"/>
      <c r="BD751" s="4"/>
      <c r="BE751" s="4"/>
      <c r="BF751" s="4"/>
      <c r="BG751" s="4"/>
      <c r="BH751" s="4"/>
      <c r="BI751" s="4"/>
      <c r="BJ751" s="4"/>
      <c r="BK751" s="4"/>
      <c r="BL751" s="4"/>
      <c r="BM751" s="4"/>
    </row>
    <row r="752" spans="1:65" x14ac:dyDescent="0.15">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c r="AG752" s="4"/>
      <c r="AH752" s="4"/>
      <c r="AI752" s="4"/>
      <c r="AJ752" s="4"/>
      <c r="AK752" s="4"/>
      <c r="AL752" s="4"/>
      <c r="AM752" s="4"/>
      <c r="AN752" s="4"/>
      <c r="AO752" s="4"/>
      <c r="AP752" s="4"/>
      <c r="AQ752" s="4"/>
      <c r="AR752" s="4"/>
      <c r="AS752" s="4"/>
      <c r="AT752" s="4"/>
      <c r="AU752" s="4"/>
      <c r="AV752" s="4"/>
      <c r="AW752" s="4"/>
      <c r="AX752" s="4"/>
      <c r="AY752" s="4"/>
      <c r="AZ752" s="4"/>
      <c r="BA752" s="4"/>
      <c r="BB752" s="4"/>
      <c r="BC752" s="4"/>
      <c r="BD752" s="4"/>
      <c r="BE752" s="4"/>
      <c r="BF752" s="4"/>
      <c r="BG752" s="4"/>
      <c r="BH752" s="4"/>
      <c r="BI752" s="4"/>
      <c r="BJ752" s="4"/>
      <c r="BK752" s="4"/>
      <c r="BL752" s="4"/>
      <c r="BM752" s="4"/>
    </row>
    <row r="753" spans="1:65" x14ac:dyDescent="0.15">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c r="AG753" s="4"/>
      <c r="AH753" s="4"/>
      <c r="AI753" s="4"/>
      <c r="AJ753" s="4"/>
      <c r="AK753" s="4"/>
      <c r="AL753" s="4"/>
      <c r="AM753" s="4"/>
      <c r="AN753" s="4"/>
      <c r="AO753" s="4"/>
      <c r="AP753" s="4"/>
      <c r="AQ753" s="4"/>
      <c r="AR753" s="4"/>
      <c r="AS753" s="4"/>
      <c r="AT753" s="4"/>
      <c r="AU753" s="4"/>
      <c r="AV753" s="4"/>
      <c r="AW753" s="4"/>
      <c r="AX753" s="4"/>
      <c r="AY753" s="4"/>
      <c r="AZ753" s="4"/>
      <c r="BA753" s="4"/>
      <c r="BB753" s="4"/>
      <c r="BC753" s="4"/>
      <c r="BD753" s="4"/>
      <c r="BE753" s="4"/>
      <c r="BF753" s="4"/>
      <c r="BG753" s="4"/>
      <c r="BH753" s="4"/>
      <c r="BI753" s="4"/>
      <c r="BJ753" s="4"/>
      <c r="BK753" s="4"/>
      <c r="BL753" s="4"/>
      <c r="BM753" s="4"/>
    </row>
    <row r="754" spans="1:65" x14ac:dyDescent="0.15">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c r="AG754" s="4"/>
      <c r="AH754" s="4"/>
      <c r="AI754" s="4"/>
      <c r="AJ754" s="4"/>
      <c r="AK754" s="4"/>
      <c r="AL754" s="4"/>
      <c r="AM754" s="4"/>
      <c r="AN754" s="4"/>
      <c r="AO754" s="4"/>
      <c r="AP754" s="4"/>
      <c r="AQ754" s="4"/>
      <c r="AR754" s="4"/>
      <c r="AS754" s="4"/>
      <c r="AT754" s="4"/>
      <c r="AU754" s="4"/>
      <c r="AV754" s="4"/>
      <c r="AW754" s="4"/>
      <c r="AX754" s="4"/>
      <c r="AY754" s="4"/>
      <c r="AZ754" s="4"/>
      <c r="BA754" s="4"/>
      <c r="BB754" s="4"/>
      <c r="BC754" s="4"/>
      <c r="BD754" s="4"/>
      <c r="BE754" s="4"/>
      <c r="BF754" s="4"/>
      <c r="BG754" s="4"/>
      <c r="BH754" s="4"/>
      <c r="BI754" s="4"/>
      <c r="BJ754" s="4"/>
      <c r="BK754" s="4"/>
      <c r="BL754" s="4"/>
      <c r="BM754" s="4"/>
    </row>
    <row r="755" spans="1:65" x14ac:dyDescent="0.1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c r="AG755" s="4"/>
      <c r="AH755" s="4"/>
      <c r="AI755" s="4"/>
      <c r="AJ755" s="4"/>
      <c r="AK755" s="4"/>
      <c r="AL755" s="4"/>
      <c r="AM755" s="4"/>
      <c r="AN755" s="4"/>
      <c r="AO755" s="4"/>
      <c r="AP755" s="4"/>
      <c r="AQ755" s="4"/>
      <c r="AR755" s="4"/>
      <c r="AS755" s="4"/>
      <c r="AT755" s="4"/>
      <c r="AU755" s="4"/>
      <c r="AV755" s="4"/>
      <c r="AW755" s="4"/>
      <c r="AX755" s="4"/>
      <c r="AY755" s="4"/>
      <c r="AZ755" s="4"/>
      <c r="BA755" s="4"/>
      <c r="BB755" s="4"/>
      <c r="BC755" s="4"/>
      <c r="BD755" s="4"/>
      <c r="BE755" s="4"/>
      <c r="BF755" s="4"/>
      <c r="BG755" s="4"/>
      <c r="BH755" s="4"/>
      <c r="BI755" s="4"/>
      <c r="BJ755" s="4"/>
      <c r="BK755" s="4"/>
      <c r="BL755" s="4"/>
      <c r="BM755" s="4"/>
    </row>
    <row r="756" spans="1:65" x14ac:dyDescent="0.15">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c r="AG756" s="4"/>
      <c r="AH756" s="4"/>
      <c r="AI756" s="4"/>
      <c r="AJ756" s="4"/>
      <c r="AK756" s="4"/>
      <c r="AL756" s="4"/>
      <c r="AM756" s="4"/>
      <c r="AN756" s="4"/>
      <c r="AO756" s="4"/>
      <c r="AP756" s="4"/>
      <c r="AQ756" s="4"/>
      <c r="AR756" s="4"/>
      <c r="AS756" s="4"/>
      <c r="AT756" s="4"/>
      <c r="AU756" s="4"/>
      <c r="AV756" s="4"/>
      <c r="AW756" s="4"/>
      <c r="AX756" s="4"/>
      <c r="AY756" s="4"/>
      <c r="AZ756" s="4"/>
      <c r="BA756" s="4"/>
      <c r="BB756" s="4"/>
      <c r="BC756" s="4"/>
      <c r="BD756" s="4"/>
      <c r="BE756" s="4"/>
      <c r="BF756" s="4"/>
      <c r="BG756" s="4"/>
      <c r="BH756" s="4"/>
      <c r="BI756" s="4"/>
      <c r="BJ756" s="4"/>
      <c r="BK756" s="4"/>
      <c r="BL756" s="4"/>
      <c r="BM756" s="4"/>
    </row>
    <row r="757" spans="1:65" x14ac:dyDescent="0.15">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c r="AG757" s="4"/>
      <c r="AH757" s="4"/>
      <c r="AI757" s="4"/>
      <c r="AJ757" s="4"/>
      <c r="AK757" s="4"/>
      <c r="AL757" s="4"/>
      <c r="AM757" s="4"/>
      <c r="AN757" s="4"/>
      <c r="AO757" s="4"/>
      <c r="AP757" s="4"/>
      <c r="AQ757" s="4"/>
      <c r="AR757" s="4"/>
      <c r="AS757" s="4"/>
      <c r="AT757" s="4"/>
      <c r="AU757" s="4"/>
      <c r="AV757" s="4"/>
      <c r="AW757" s="4"/>
      <c r="AX757" s="4"/>
      <c r="AY757" s="4"/>
      <c r="AZ757" s="4"/>
      <c r="BA757" s="4"/>
      <c r="BB757" s="4"/>
      <c r="BC757" s="4"/>
      <c r="BD757" s="4"/>
      <c r="BE757" s="4"/>
      <c r="BF757" s="4"/>
      <c r="BG757" s="4"/>
      <c r="BH757" s="4"/>
      <c r="BI757" s="4"/>
      <c r="BJ757" s="4"/>
      <c r="BK757" s="4"/>
      <c r="BL757" s="4"/>
      <c r="BM757" s="4"/>
    </row>
    <row r="758" spans="1:65" x14ac:dyDescent="0.15">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c r="AG758" s="4"/>
      <c r="AH758" s="4"/>
      <c r="AI758" s="4"/>
      <c r="AJ758" s="4"/>
      <c r="AK758" s="4"/>
      <c r="AL758" s="4"/>
      <c r="AM758" s="4"/>
      <c r="AN758" s="4"/>
      <c r="AO758" s="4"/>
      <c r="AP758" s="4"/>
      <c r="AQ758" s="4"/>
      <c r="AR758" s="4"/>
      <c r="AS758" s="4"/>
      <c r="AT758" s="4"/>
      <c r="AU758" s="4"/>
      <c r="AV758" s="4"/>
      <c r="AW758" s="4"/>
      <c r="AX758" s="4"/>
      <c r="AY758" s="4"/>
      <c r="AZ758" s="4"/>
      <c r="BA758" s="4"/>
      <c r="BB758" s="4"/>
      <c r="BC758" s="4"/>
      <c r="BD758" s="4"/>
      <c r="BE758" s="4"/>
      <c r="BF758" s="4"/>
      <c r="BG758" s="4"/>
      <c r="BH758" s="4"/>
      <c r="BI758" s="4"/>
      <c r="BJ758" s="4"/>
      <c r="BK758" s="4"/>
      <c r="BL758" s="4"/>
      <c r="BM758" s="4"/>
    </row>
    <row r="759" spans="1:65" x14ac:dyDescent="0.15">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c r="AG759" s="4"/>
      <c r="AH759" s="4"/>
      <c r="AI759" s="4"/>
      <c r="AJ759" s="4"/>
      <c r="AK759" s="4"/>
      <c r="AL759" s="4"/>
      <c r="AM759" s="4"/>
      <c r="AN759" s="4"/>
      <c r="AO759" s="4"/>
      <c r="AP759" s="4"/>
      <c r="AQ759" s="4"/>
      <c r="AR759" s="4"/>
      <c r="AS759" s="4"/>
      <c r="AT759" s="4"/>
      <c r="AU759" s="4"/>
      <c r="AV759" s="4"/>
      <c r="AW759" s="4"/>
      <c r="AX759" s="4"/>
      <c r="AY759" s="4"/>
      <c r="AZ759" s="4"/>
      <c r="BA759" s="4"/>
      <c r="BB759" s="4"/>
      <c r="BC759" s="4"/>
      <c r="BD759" s="4"/>
      <c r="BE759" s="4"/>
      <c r="BF759" s="4"/>
      <c r="BG759" s="4"/>
      <c r="BH759" s="4"/>
      <c r="BI759" s="4"/>
      <c r="BJ759" s="4"/>
      <c r="BK759" s="4"/>
      <c r="BL759" s="4"/>
      <c r="BM759" s="4"/>
    </row>
    <row r="760" spans="1:65" x14ac:dyDescent="0.15">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c r="AG760" s="4"/>
      <c r="AH760" s="4"/>
      <c r="AI760" s="4"/>
      <c r="AJ760" s="4"/>
      <c r="AK760" s="4"/>
      <c r="AL760" s="4"/>
      <c r="AM760" s="4"/>
      <c r="AN760" s="4"/>
      <c r="AO760" s="4"/>
      <c r="AP760" s="4"/>
      <c r="AQ760" s="4"/>
      <c r="AR760" s="4"/>
      <c r="AS760" s="4"/>
      <c r="AT760" s="4"/>
      <c r="AU760" s="4"/>
      <c r="AV760" s="4"/>
      <c r="AW760" s="4"/>
      <c r="AX760" s="4"/>
      <c r="AY760" s="4"/>
      <c r="AZ760" s="4"/>
      <c r="BA760" s="4"/>
      <c r="BB760" s="4"/>
      <c r="BC760" s="4"/>
      <c r="BD760" s="4"/>
      <c r="BE760" s="4"/>
      <c r="BF760" s="4"/>
      <c r="BG760" s="4"/>
      <c r="BH760" s="4"/>
      <c r="BI760" s="4"/>
      <c r="BJ760" s="4"/>
      <c r="BK760" s="4"/>
      <c r="BL760" s="4"/>
      <c r="BM760" s="4"/>
    </row>
    <row r="761" spans="1:65" x14ac:dyDescent="0.15">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c r="AG761" s="4"/>
      <c r="AH761" s="4"/>
      <c r="AI761" s="4"/>
      <c r="AJ761" s="4"/>
      <c r="AK761" s="4"/>
      <c r="AL761" s="4"/>
      <c r="AM761" s="4"/>
      <c r="AN761" s="4"/>
      <c r="AO761" s="4"/>
      <c r="AP761" s="4"/>
      <c r="AQ761" s="4"/>
      <c r="AR761" s="4"/>
      <c r="AS761" s="4"/>
      <c r="AT761" s="4"/>
      <c r="AU761" s="4"/>
      <c r="AV761" s="4"/>
      <c r="AW761" s="4"/>
      <c r="AX761" s="4"/>
      <c r="AY761" s="4"/>
      <c r="AZ761" s="4"/>
      <c r="BA761" s="4"/>
      <c r="BB761" s="4"/>
      <c r="BC761" s="4"/>
      <c r="BD761" s="4"/>
      <c r="BE761" s="4"/>
      <c r="BF761" s="4"/>
      <c r="BG761" s="4"/>
      <c r="BH761" s="4"/>
      <c r="BI761" s="4"/>
      <c r="BJ761" s="4"/>
      <c r="BK761" s="4"/>
      <c r="BL761" s="4"/>
      <c r="BM761" s="4"/>
    </row>
    <row r="762" spans="1:65" x14ac:dyDescent="0.15">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c r="AG762" s="4"/>
      <c r="AH762" s="4"/>
      <c r="AI762" s="4"/>
      <c r="AJ762" s="4"/>
      <c r="AK762" s="4"/>
      <c r="AL762" s="4"/>
      <c r="AM762" s="4"/>
      <c r="AN762" s="4"/>
      <c r="AO762" s="4"/>
      <c r="AP762" s="4"/>
      <c r="AQ762" s="4"/>
      <c r="AR762" s="4"/>
      <c r="AS762" s="4"/>
      <c r="AT762" s="4"/>
      <c r="AU762" s="4"/>
      <c r="AV762" s="4"/>
      <c r="AW762" s="4"/>
      <c r="AX762" s="4"/>
      <c r="AY762" s="4"/>
      <c r="AZ762" s="4"/>
      <c r="BA762" s="4"/>
      <c r="BB762" s="4"/>
      <c r="BC762" s="4"/>
      <c r="BD762" s="4"/>
      <c r="BE762" s="4"/>
      <c r="BF762" s="4"/>
      <c r="BG762" s="4"/>
      <c r="BH762" s="4"/>
      <c r="BI762" s="4"/>
      <c r="BJ762" s="4"/>
      <c r="BK762" s="4"/>
      <c r="BL762" s="4"/>
      <c r="BM762" s="4"/>
    </row>
    <row r="763" spans="1:65" x14ac:dyDescent="0.15">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c r="AG763" s="4"/>
      <c r="AH763" s="4"/>
      <c r="AI763" s="4"/>
      <c r="AJ763" s="4"/>
      <c r="AK763" s="4"/>
      <c r="AL763" s="4"/>
      <c r="AM763" s="4"/>
      <c r="AN763" s="4"/>
      <c r="AO763" s="4"/>
      <c r="AP763" s="4"/>
      <c r="AQ763" s="4"/>
      <c r="AR763" s="4"/>
      <c r="AS763" s="4"/>
      <c r="AT763" s="4"/>
      <c r="AU763" s="4"/>
      <c r="AV763" s="4"/>
      <c r="AW763" s="4"/>
      <c r="AX763" s="4"/>
      <c r="AY763" s="4"/>
      <c r="AZ763" s="4"/>
      <c r="BA763" s="4"/>
      <c r="BB763" s="4"/>
      <c r="BC763" s="4"/>
      <c r="BD763" s="4"/>
      <c r="BE763" s="4"/>
      <c r="BF763" s="4"/>
      <c r="BG763" s="4"/>
      <c r="BH763" s="4"/>
      <c r="BI763" s="4"/>
      <c r="BJ763" s="4"/>
      <c r="BK763" s="4"/>
      <c r="BL763" s="4"/>
      <c r="BM763" s="4"/>
    </row>
    <row r="764" spans="1:65" x14ac:dyDescent="0.15">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c r="AG764" s="4"/>
      <c r="AH764" s="4"/>
      <c r="AI764" s="4"/>
      <c r="AJ764" s="4"/>
      <c r="AK764" s="4"/>
      <c r="AL764" s="4"/>
      <c r="AM764" s="4"/>
      <c r="AN764" s="4"/>
      <c r="AO764" s="4"/>
      <c r="AP764" s="4"/>
      <c r="AQ764" s="4"/>
      <c r="AR764" s="4"/>
      <c r="AS764" s="4"/>
      <c r="AT764" s="4"/>
      <c r="AU764" s="4"/>
      <c r="AV764" s="4"/>
      <c r="AW764" s="4"/>
      <c r="AX764" s="4"/>
      <c r="AY764" s="4"/>
      <c r="AZ764" s="4"/>
      <c r="BA764" s="4"/>
      <c r="BB764" s="4"/>
      <c r="BC764" s="4"/>
      <c r="BD764" s="4"/>
      <c r="BE764" s="4"/>
      <c r="BF764" s="4"/>
      <c r="BG764" s="4"/>
      <c r="BH764" s="4"/>
      <c r="BI764" s="4"/>
      <c r="BJ764" s="4"/>
      <c r="BK764" s="4"/>
      <c r="BL764" s="4"/>
      <c r="BM764" s="4"/>
    </row>
    <row r="765" spans="1:65" x14ac:dyDescent="0.1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c r="AG765" s="4"/>
      <c r="AH765" s="4"/>
      <c r="AI765" s="4"/>
      <c r="AJ765" s="4"/>
      <c r="AK765" s="4"/>
      <c r="AL765" s="4"/>
      <c r="AM765" s="4"/>
      <c r="AN765" s="4"/>
      <c r="AO765" s="4"/>
      <c r="AP765" s="4"/>
      <c r="AQ765" s="4"/>
      <c r="AR765" s="4"/>
      <c r="AS765" s="4"/>
      <c r="AT765" s="4"/>
      <c r="AU765" s="4"/>
      <c r="AV765" s="4"/>
      <c r="AW765" s="4"/>
      <c r="AX765" s="4"/>
      <c r="AY765" s="4"/>
      <c r="AZ765" s="4"/>
      <c r="BA765" s="4"/>
      <c r="BB765" s="4"/>
      <c r="BC765" s="4"/>
      <c r="BD765" s="4"/>
      <c r="BE765" s="4"/>
      <c r="BF765" s="4"/>
      <c r="BG765" s="4"/>
      <c r="BH765" s="4"/>
      <c r="BI765" s="4"/>
      <c r="BJ765" s="4"/>
      <c r="BK765" s="4"/>
      <c r="BL765" s="4"/>
      <c r="BM765" s="4"/>
    </row>
    <row r="766" spans="1:65" x14ac:dyDescent="0.15">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c r="AG766" s="4"/>
      <c r="AH766" s="4"/>
      <c r="AI766" s="4"/>
      <c r="AJ766" s="4"/>
      <c r="AK766" s="4"/>
      <c r="AL766" s="4"/>
      <c r="AM766" s="4"/>
      <c r="AN766" s="4"/>
      <c r="AO766" s="4"/>
      <c r="AP766" s="4"/>
      <c r="AQ766" s="4"/>
      <c r="AR766" s="4"/>
      <c r="AS766" s="4"/>
      <c r="AT766" s="4"/>
      <c r="AU766" s="4"/>
      <c r="AV766" s="4"/>
      <c r="AW766" s="4"/>
      <c r="AX766" s="4"/>
      <c r="AY766" s="4"/>
      <c r="AZ766" s="4"/>
      <c r="BA766" s="4"/>
      <c r="BB766" s="4"/>
      <c r="BC766" s="4"/>
      <c r="BD766" s="4"/>
      <c r="BE766" s="4"/>
      <c r="BF766" s="4"/>
      <c r="BG766" s="4"/>
      <c r="BH766" s="4"/>
      <c r="BI766" s="4"/>
      <c r="BJ766" s="4"/>
      <c r="BK766" s="4"/>
      <c r="BL766" s="4"/>
      <c r="BM766" s="4"/>
    </row>
    <row r="767" spans="1:65" x14ac:dyDescent="0.15">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c r="AG767" s="4"/>
      <c r="AH767" s="4"/>
      <c r="AI767" s="4"/>
      <c r="AJ767" s="4"/>
      <c r="AK767" s="4"/>
      <c r="AL767" s="4"/>
      <c r="AM767" s="4"/>
      <c r="AN767" s="4"/>
      <c r="AO767" s="4"/>
      <c r="AP767" s="4"/>
      <c r="AQ767" s="4"/>
      <c r="AR767" s="4"/>
      <c r="AS767" s="4"/>
      <c r="AT767" s="4"/>
      <c r="AU767" s="4"/>
      <c r="AV767" s="4"/>
      <c r="AW767" s="4"/>
      <c r="AX767" s="4"/>
      <c r="AY767" s="4"/>
      <c r="AZ767" s="4"/>
      <c r="BA767" s="4"/>
      <c r="BB767" s="4"/>
      <c r="BC767" s="4"/>
      <c r="BD767" s="4"/>
      <c r="BE767" s="4"/>
      <c r="BF767" s="4"/>
      <c r="BG767" s="4"/>
      <c r="BH767" s="4"/>
      <c r="BI767" s="4"/>
      <c r="BJ767" s="4"/>
      <c r="BK767" s="4"/>
      <c r="BL767" s="4"/>
      <c r="BM767" s="4"/>
    </row>
    <row r="768" spans="1:65" x14ac:dyDescent="0.15">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c r="AG768" s="4"/>
      <c r="AH768" s="4"/>
      <c r="AI768" s="4"/>
      <c r="AJ768" s="4"/>
      <c r="AK768" s="4"/>
      <c r="AL768" s="4"/>
      <c r="AM768" s="4"/>
      <c r="AN768" s="4"/>
      <c r="AO768" s="4"/>
      <c r="AP768" s="4"/>
      <c r="AQ768" s="4"/>
      <c r="AR768" s="4"/>
      <c r="AS768" s="4"/>
      <c r="AT768" s="4"/>
      <c r="AU768" s="4"/>
      <c r="AV768" s="4"/>
      <c r="AW768" s="4"/>
      <c r="AX768" s="4"/>
      <c r="AY768" s="4"/>
      <c r="AZ768" s="4"/>
      <c r="BA768" s="4"/>
      <c r="BB768" s="4"/>
      <c r="BC768" s="4"/>
      <c r="BD768" s="4"/>
      <c r="BE768" s="4"/>
      <c r="BF768" s="4"/>
      <c r="BG768" s="4"/>
      <c r="BH768" s="4"/>
      <c r="BI768" s="4"/>
      <c r="BJ768" s="4"/>
      <c r="BK768" s="4"/>
      <c r="BL768" s="4"/>
      <c r="BM768" s="4"/>
    </row>
    <row r="769" spans="1:65" x14ac:dyDescent="0.15">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c r="AG769" s="4"/>
      <c r="AH769" s="4"/>
      <c r="AI769" s="4"/>
      <c r="AJ769" s="4"/>
      <c r="AK769" s="4"/>
      <c r="AL769" s="4"/>
      <c r="AM769" s="4"/>
      <c r="AN769" s="4"/>
      <c r="AO769" s="4"/>
      <c r="AP769" s="4"/>
      <c r="AQ769" s="4"/>
      <c r="AR769" s="4"/>
      <c r="AS769" s="4"/>
      <c r="AT769" s="4"/>
      <c r="AU769" s="4"/>
      <c r="AV769" s="4"/>
      <c r="AW769" s="4"/>
      <c r="AX769" s="4"/>
      <c r="AY769" s="4"/>
      <c r="AZ769" s="4"/>
      <c r="BA769" s="4"/>
      <c r="BB769" s="4"/>
      <c r="BC769" s="4"/>
      <c r="BD769" s="4"/>
      <c r="BE769" s="4"/>
      <c r="BF769" s="4"/>
      <c r="BG769" s="4"/>
      <c r="BH769" s="4"/>
      <c r="BI769" s="4"/>
      <c r="BJ769" s="4"/>
      <c r="BK769" s="4"/>
      <c r="BL769" s="4"/>
      <c r="BM769" s="4"/>
    </row>
    <row r="770" spans="1:65" x14ac:dyDescent="0.15">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c r="AG770" s="4"/>
      <c r="AH770" s="4"/>
      <c r="AI770" s="4"/>
      <c r="AJ770" s="4"/>
      <c r="AK770" s="4"/>
      <c r="AL770" s="4"/>
      <c r="AM770" s="4"/>
      <c r="AN770" s="4"/>
      <c r="AO770" s="4"/>
      <c r="AP770" s="4"/>
      <c r="AQ770" s="4"/>
      <c r="AR770" s="4"/>
      <c r="AS770" s="4"/>
      <c r="AT770" s="4"/>
      <c r="AU770" s="4"/>
      <c r="AV770" s="4"/>
      <c r="AW770" s="4"/>
      <c r="AX770" s="4"/>
      <c r="AY770" s="4"/>
      <c r="AZ770" s="4"/>
      <c r="BA770" s="4"/>
      <c r="BB770" s="4"/>
      <c r="BC770" s="4"/>
      <c r="BD770" s="4"/>
      <c r="BE770" s="4"/>
      <c r="BF770" s="4"/>
      <c r="BG770" s="4"/>
      <c r="BH770" s="4"/>
      <c r="BI770" s="4"/>
      <c r="BJ770" s="4"/>
      <c r="BK770" s="4"/>
      <c r="BL770" s="4"/>
      <c r="BM770" s="4"/>
    </row>
    <row r="771" spans="1:65" x14ac:dyDescent="0.15">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c r="AG771" s="4"/>
      <c r="AH771" s="4"/>
      <c r="AI771" s="4"/>
      <c r="AJ771" s="4"/>
      <c r="AK771" s="4"/>
      <c r="AL771" s="4"/>
      <c r="AM771" s="4"/>
      <c r="AN771" s="4"/>
      <c r="AO771" s="4"/>
      <c r="AP771" s="4"/>
      <c r="AQ771" s="4"/>
      <c r="AR771" s="4"/>
      <c r="AS771" s="4"/>
      <c r="AT771" s="4"/>
      <c r="AU771" s="4"/>
      <c r="AV771" s="4"/>
      <c r="AW771" s="4"/>
      <c r="AX771" s="4"/>
      <c r="AY771" s="4"/>
      <c r="AZ771" s="4"/>
      <c r="BA771" s="4"/>
      <c r="BB771" s="4"/>
      <c r="BC771" s="4"/>
      <c r="BD771" s="4"/>
      <c r="BE771" s="4"/>
      <c r="BF771" s="4"/>
      <c r="BG771" s="4"/>
      <c r="BH771" s="4"/>
      <c r="BI771" s="4"/>
      <c r="BJ771" s="4"/>
      <c r="BK771" s="4"/>
      <c r="BL771" s="4"/>
      <c r="BM771" s="4"/>
    </row>
    <row r="772" spans="1:65" x14ac:dyDescent="0.15">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c r="AG772" s="4"/>
      <c r="AH772" s="4"/>
      <c r="AI772" s="4"/>
      <c r="AJ772" s="4"/>
      <c r="AK772" s="4"/>
      <c r="AL772" s="4"/>
      <c r="AM772" s="4"/>
      <c r="AN772" s="4"/>
      <c r="AO772" s="4"/>
      <c r="AP772" s="4"/>
      <c r="AQ772" s="4"/>
      <c r="AR772" s="4"/>
      <c r="AS772" s="4"/>
      <c r="AT772" s="4"/>
      <c r="AU772" s="4"/>
      <c r="AV772" s="4"/>
      <c r="AW772" s="4"/>
      <c r="AX772" s="4"/>
      <c r="AY772" s="4"/>
      <c r="AZ772" s="4"/>
      <c r="BA772" s="4"/>
      <c r="BB772" s="4"/>
      <c r="BC772" s="4"/>
      <c r="BD772" s="4"/>
      <c r="BE772" s="4"/>
      <c r="BF772" s="4"/>
      <c r="BG772" s="4"/>
      <c r="BH772" s="4"/>
      <c r="BI772" s="4"/>
      <c r="BJ772" s="4"/>
      <c r="BK772" s="4"/>
      <c r="BL772" s="4"/>
      <c r="BM772" s="4"/>
    </row>
    <row r="773" spans="1:65" x14ac:dyDescent="0.15">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c r="AG773" s="4"/>
      <c r="AH773" s="4"/>
      <c r="AI773" s="4"/>
      <c r="AJ773" s="4"/>
      <c r="AK773" s="4"/>
      <c r="AL773" s="4"/>
      <c r="AM773" s="4"/>
      <c r="AN773" s="4"/>
      <c r="AO773" s="4"/>
      <c r="AP773" s="4"/>
      <c r="AQ773" s="4"/>
      <c r="AR773" s="4"/>
      <c r="AS773" s="4"/>
      <c r="AT773" s="4"/>
      <c r="AU773" s="4"/>
      <c r="AV773" s="4"/>
      <c r="AW773" s="4"/>
      <c r="AX773" s="4"/>
      <c r="AY773" s="4"/>
      <c r="AZ773" s="4"/>
      <c r="BA773" s="4"/>
      <c r="BB773" s="4"/>
      <c r="BC773" s="4"/>
      <c r="BD773" s="4"/>
      <c r="BE773" s="4"/>
      <c r="BF773" s="4"/>
      <c r="BG773" s="4"/>
      <c r="BH773" s="4"/>
      <c r="BI773" s="4"/>
      <c r="BJ773" s="4"/>
      <c r="BK773" s="4"/>
      <c r="BL773" s="4"/>
      <c r="BM773" s="4"/>
    </row>
    <row r="774" spans="1:65" x14ac:dyDescent="0.15">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c r="AG774" s="4"/>
      <c r="AH774" s="4"/>
      <c r="AI774" s="4"/>
      <c r="AJ774" s="4"/>
      <c r="AK774" s="4"/>
      <c r="AL774" s="4"/>
      <c r="AM774" s="4"/>
      <c r="AN774" s="4"/>
      <c r="AO774" s="4"/>
      <c r="AP774" s="4"/>
      <c r="AQ774" s="4"/>
      <c r="AR774" s="4"/>
      <c r="AS774" s="4"/>
      <c r="AT774" s="4"/>
      <c r="AU774" s="4"/>
      <c r="AV774" s="4"/>
      <c r="AW774" s="4"/>
      <c r="AX774" s="4"/>
      <c r="AY774" s="4"/>
      <c r="AZ774" s="4"/>
      <c r="BA774" s="4"/>
      <c r="BB774" s="4"/>
      <c r="BC774" s="4"/>
      <c r="BD774" s="4"/>
      <c r="BE774" s="4"/>
      <c r="BF774" s="4"/>
      <c r="BG774" s="4"/>
      <c r="BH774" s="4"/>
      <c r="BI774" s="4"/>
      <c r="BJ774" s="4"/>
      <c r="BK774" s="4"/>
      <c r="BL774" s="4"/>
      <c r="BM774" s="4"/>
    </row>
    <row r="775" spans="1:65" x14ac:dyDescent="0.1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c r="AG775" s="4"/>
      <c r="AH775" s="4"/>
      <c r="AI775" s="4"/>
      <c r="AJ775" s="4"/>
      <c r="AK775" s="4"/>
      <c r="AL775" s="4"/>
      <c r="AM775" s="4"/>
      <c r="AN775" s="4"/>
      <c r="AO775" s="4"/>
      <c r="AP775" s="4"/>
      <c r="AQ775" s="4"/>
      <c r="AR775" s="4"/>
      <c r="AS775" s="4"/>
      <c r="AT775" s="4"/>
      <c r="AU775" s="4"/>
      <c r="AV775" s="4"/>
      <c r="AW775" s="4"/>
      <c r="AX775" s="4"/>
      <c r="AY775" s="4"/>
      <c r="AZ775" s="4"/>
      <c r="BA775" s="4"/>
      <c r="BB775" s="4"/>
      <c r="BC775" s="4"/>
      <c r="BD775" s="4"/>
      <c r="BE775" s="4"/>
      <c r="BF775" s="4"/>
      <c r="BG775" s="4"/>
      <c r="BH775" s="4"/>
      <c r="BI775" s="4"/>
      <c r="BJ775" s="4"/>
      <c r="BK775" s="4"/>
      <c r="BL775" s="4"/>
      <c r="BM775" s="4"/>
    </row>
    <row r="776" spans="1:65" x14ac:dyDescent="0.15">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c r="AG776" s="4"/>
      <c r="AH776" s="4"/>
      <c r="AI776" s="4"/>
      <c r="AJ776" s="4"/>
      <c r="AK776" s="4"/>
      <c r="AL776" s="4"/>
      <c r="AM776" s="4"/>
      <c r="AN776" s="4"/>
      <c r="AO776" s="4"/>
      <c r="AP776" s="4"/>
      <c r="AQ776" s="4"/>
      <c r="AR776" s="4"/>
      <c r="AS776" s="4"/>
      <c r="AT776" s="4"/>
      <c r="AU776" s="4"/>
      <c r="AV776" s="4"/>
      <c r="AW776" s="4"/>
      <c r="AX776" s="4"/>
      <c r="AY776" s="4"/>
      <c r="AZ776" s="4"/>
      <c r="BA776" s="4"/>
      <c r="BB776" s="4"/>
      <c r="BC776" s="4"/>
      <c r="BD776" s="4"/>
      <c r="BE776" s="4"/>
      <c r="BF776" s="4"/>
      <c r="BG776" s="4"/>
      <c r="BH776" s="4"/>
      <c r="BI776" s="4"/>
      <c r="BJ776" s="4"/>
      <c r="BK776" s="4"/>
      <c r="BL776" s="4"/>
      <c r="BM776" s="4"/>
    </row>
    <row r="777" spans="1:65" x14ac:dyDescent="0.15">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c r="AG777" s="4"/>
      <c r="AH777" s="4"/>
      <c r="AI777" s="4"/>
      <c r="AJ777" s="4"/>
      <c r="AK777" s="4"/>
      <c r="AL777" s="4"/>
      <c r="AM777" s="4"/>
      <c r="AN777" s="4"/>
      <c r="AO777" s="4"/>
      <c r="AP777" s="4"/>
      <c r="AQ777" s="4"/>
      <c r="AR777" s="4"/>
      <c r="AS777" s="4"/>
      <c r="AT777" s="4"/>
      <c r="AU777" s="4"/>
      <c r="AV777" s="4"/>
      <c r="AW777" s="4"/>
      <c r="AX777" s="4"/>
      <c r="AY777" s="4"/>
      <c r="AZ777" s="4"/>
      <c r="BA777" s="4"/>
      <c r="BB777" s="4"/>
      <c r="BC777" s="4"/>
      <c r="BD777" s="4"/>
      <c r="BE777" s="4"/>
      <c r="BF777" s="4"/>
      <c r="BG777" s="4"/>
      <c r="BH777" s="4"/>
      <c r="BI777" s="4"/>
      <c r="BJ777" s="4"/>
      <c r="BK777" s="4"/>
      <c r="BL777" s="4"/>
      <c r="BM777" s="4"/>
    </row>
    <row r="778" spans="1:65" x14ac:dyDescent="0.15">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c r="AG778" s="4"/>
      <c r="AH778" s="4"/>
      <c r="AI778" s="4"/>
      <c r="AJ778" s="4"/>
      <c r="AK778" s="4"/>
      <c r="AL778" s="4"/>
      <c r="AM778" s="4"/>
      <c r="AN778" s="4"/>
      <c r="AO778" s="4"/>
      <c r="AP778" s="4"/>
      <c r="AQ778" s="4"/>
      <c r="AR778" s="4"/>
      <c r="AS778" s="4"/>
      <c r="AT778" s="4"/>
      <c r="AU778" s="4"/>
      <c r="AV778" s="4"/>
      <c r="AW778" s="4"/>
      <c r="AX778" s="4"/>
      <c r="AY778" s="4"/>
      <c r="AZ778" s="4"/>
      <c r="BA778" s="4"/>
      <c r="BB778" s="4"/>
      <c r="BC778" s="4"/>
      <c r="BD778" s="4"/>
      <c r="BE778" s="4"/>
      <c r="BF778" s="4"/>
      <c r="BG778" s="4"/>
      <c r="BH778" s="4"/>
      <c r="BI778" s="4"/>
      <c r="BJ778" s="4"/>
      <c r="BK778" s="4"/>
      <c r="BL778" s="4"/>
      <c r="BM778" s="4"/>
    </row>
    <row r="779" spans="1:65" x14ac:dyDescent="0.15">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c r="AG779" s="4"/>
      <c r="AH779" s="4"/>
      <c r="AI779" s="4"/>
      <c r="AJ779" s="4"/>
      <c r="AK779" s="4"/>
      <c r="AL779" s="4"/>
      <c r="AM779" s="4"/>
      <c r="AN779" s="4"/>
      <c r="AO779" s="4"/>
      <c r="AP779" s="4"/>
      <c r="AQ779" s="4"/>
      <c r="AR779" s="4"/>
      <c r="AS779" s="4"/>
      <c r="AT779" s="4"/>
      <c r="AU779" s="4"/>
      <c r="AV779" s="4"/>
      <c r="AW779" s="4"/>
      <c r="AX779" s="4"/>
      <c r="AY779" s="4"/>
      <c r="AZ779" s="4"/>
      <c r="BA779" s="4"/>
      <c r="BB779" s="4"/>
      <c r="BC779" s="4"/>
      <c r="BD779" s="4"/>
      <c r="BE779" s="4"/>
      <c r="BF779" s="4"/>
      <c r="BG779" s="4"/>
      <c r="BH779" s="4"/>
      <c r="BI779" s="4"/>
      <c r="BJ779" s="4"/>
      <c r="BK779" s="4"/>
      <c r="BL779" s="4"/>
      <c r="BM779" s="4"/>
    </row>
    <row r="780" spans="1:65" x14ac:dyDescent="0.15">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c r="AG780" s="4"/>
      <c r="AH780" s="4"/>
      <c r="AI780" s="4"/>
      <c r="AJ780" s="4"/>
      <c r="AK780" s="4"/>
      <c r="AL780" s="4"/>
      <c r="AM780" s="4"/>
      <c r="AN780" s="4"/>
      <c r="AO780" s="4"/>
      <c r="AP780" s="4"/>
      <c r="AQ780" s="4"/>
      <c r="AR780" s="4"/>
      <c r="AS780" s="4"/>
      <c r="AT780" s="4"/>
      <c r="AU780" s="4"/>
      <c r="AV780" s="4"/>
      <c r="AW780" s="4"/>
      <c r="AX780" s="4"/>
      <c r="AY780" s="4"/>
      <c r="AZ780" s="4"/>
      <c r="BA780" s="4"/>
      <c r="BB780" s="4"/>
      <c r="BC780" s="4"/>
      <c r="BD780" s="4"/>
      <c r="BE780" s="4"/>
      <c r="BF780" s="4"/>
      <c r="BG780" s="4"/>
      <c r="BH780" s="4"/>
      <c r="BI780" s="4"/>
      <c r="BJ780" s="4"/>
      <c r="BK780" s="4"/>
      <c r="BL780" s="4"/>
      <c r="BM780" s="4"/>
    </row>
    <row r="781" spans="1:65" x14ac:dyDescent="0.15">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c r="AG781" s="4"/>
      <c r="AH781" s="4"/>
      <c r="AI781" s="4"/>
      <c r="AJ781" s="4"/>
      <c r="AK781" s="4"/>
      <c r="AL781" s="4"/>
      <c r="AM781" s="4"/>
      <c r="AN781" s="4"/>
      <c r="AO781" s="4"/>
      <c r="AP781" s="4"/>
      <c r="AQ781" s="4"/>
      <c r="AR781" s="4"/>
      <c r="AS781" s="4"/>
      <c r="AT781" s="4"/>
      <c r="AU781" s="4"/>
      <c r="AV781" s="4"/>
      <c r="AW781" s="4"/>
      <c r="AX781" s="4"/>
      <c r="AY781" s="4"/>
      <c r="AZ781" s="4"/>
      <c r="BA781" s="4"/>
      <c r="BB781" s="4"/>
      <c r="BC781" s="4"/>
      <c r="BD781" s="4"/>
      <c r="BE781" s="4"/>
      <c r="BF781" s="4"/>
      <c r="BG781" s="4"/>
      <c r="BH781" s="4"/>
      <c r="BI781" s="4"/>
      <c r="BJ781" s="4"/>
      <c r="BK781" s="4"/>
      <c r="BL781" s="4"/>
      <c r="BM781" s="4"/>
    </row>
    <row r="782" spans="1:65" x14ac:dyDescent="0.15">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c r="AG782" s="4"/>
      <c r="AH782" s="4"/>
      <c r="AI782" s="4"/>
      <c r="AJ782" s="4"/>
      <c r="AK782" s="4"/>
      <c r="AL782" s="4"/>
      <c r="AM782" s="4"/>
      <c r="AN782" s="4"/>
      <c r="AO782" s="4"/>
      <c r="AP782" s="4"/>
      <c r="AQ782" s="4"/>
      <c r="AR782" s="4"/>
      <c r="AS782" s="4"/>
      <c r="AT782" s="4"/>
      <c r="AU782" s="4"/>
      <c r="AV782" s="4"/>
      <c r="AW782" s="4"/>
      <c r="AX782" s="4"/>
      <c r="AY782" s="4"/>
      <c r="AZ782" s="4"/>
      <c r="BA782" s="4"/>
      <c r="BB782" s="4"/>
      <c r="BC782" s="4"/>
      <c r="BD782" s="4"/>
      <c r="BE782" s="4"/>
      <c r="BF782" s="4"/>
      <c r="BG782" s="4"/>
      <c r="BH782" s="4"/>
      <c r="BI782" s="4"/>
      <c r="BJ782" s="4"/>
      <c r="BK782" s="4"/>
      <c r="BL782" s="4"/>
      <c r="BM782" s="4"/>
    </row>
    <row r="783" spans="1:65" x14ac:dyDescent="0.15">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c r="AG783" s="4"/>
      <c r="AH783" s="4"/>
      <c r="AI783" s="4"/>
      <c r="AJ783" s="4"/>
      <c r="AK783" s="4"/>
      <c r="AL783" s="4"/>
      <c r="AM783" s="4"/>
      <c r="AN783" s="4"/>
      <c r="AO783" s="4"/>
      <c r="AP783" s="4"/>
      <c r="AQ783" s="4"/>
      <c r="AR783" s="4"/>
      <c r="AS783" s="4"/>
      <c r="AT783" s="4"/>
      <c r="AU783" s="4"/>
      <c r="AV783" s="4"/>
      <c r="AW783" s="4"/>
      <c r="AX783" s="4"/>
      <c r="AY783" s="4"/>
      <c r="AZ783" s="4"/>
      <c r="BA783" s="4"/>
      <c r="BB783" s="4"/>
      <c r="BC783" s="4"/>
      <c r="BD783" s="4"/>
      <c r="BE783" s="4"/>
      <c r="BF783" s="4"/>
      <c r="BG783" s="4"/>
      <c r="BH783" s="4"/>
      <c r="BI783" s="4"/>
      <c r="BJ783" s="4"/>
      <c r="BK783" s="4"/>
      <c r="BL783" s="4"/>
      <c r="BM783" s="4"/>
    </row>
    <row r="784" spans="1:65" x14ac:dyDescent="0.15">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c r="AG784" s="4"/>
      <c r="AH784" s="4"/>
      <c r="AI784" s="4"/>
      <c r="AJ784" s="4"/>
      <c r="AK784" s="4"/>
      <c r="AL784" s="4"/>
      <c r="AM784" s="4"/>
      <c r="AN784" s="4"/>
      <c r="AO784" s="4"/>
      <c r="AP784" s="4"/>
      <c r="AQ784" s="4"/>
      <c r="AR784" s="4"/>
      <c r="AS784" s="4"/>
      <c r="AT784" s="4"/>
      <c r="AU784" s="4"/>
      <c r="AV784" s="4"/>
      <c r="AW784" s="4"/>
      <c r="AX784" s="4"/>
      <c r="AY784" s="4"/>
      <c r="AZ784" s="4"/>
      <c r="BA784" s="4"/>
      <c r="BB784" s="4"/>
      <c r="BC784" s="4"/>
      <c r="BD784" s="4"/>
      <c r="BE784" s="4"/>
      <c r="BF784" s="4"/>
      <c r="BG784" s="4"/>
      <c r="BH784" s="4"/>
      <c r="BI784" s="4"/>
      <c r="BJ784" s="4"/>
      <c r="BK784" s="4"/>
      <c r="BL784" s="4"/>
      <c r="BM784" s="4"/>
    </row>
    <row r="785" spans="1:65" x14ac:dyDescent="0.1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c r="AG785" s="4"/>
      <c r="AH785" s="4"/>
      <c r="AI785" s="4"/>
      <c r="AJ785" s="4"/>
      <c r="AK785" s="4"/>
      <c r="AL785" s="4"/>
      <c r="AM785" s="4"/>
      <c r="AN785" s="4"/>
      <c r="AO785" s="4"/>
      <c r="AP785" s="4"/>
      <c r="AQ785" s="4"/>
      <c r="AR785" s="4"/>
      <c r="AS785" s="4"/>
      <c r="AT785" s="4"/>
      <c r="AU785" s="4"/>
      <c r="AV785" s="4"/>
      <c r="AW785" s="4"/>
      <c r="AX785" s="4"/>
      <c r="AY785" s="4"/>
      <c r="AZ785" s="4"/>
      <c r="BA785" s="4"/>
      <c r="BB785" s="4"/>
      <c r="BC785" s="4"/>
      <c r="BD785" s="4"/>
      <c r="BE785" s="4"/>
      <c r="BF785" s="4"/>
      <c r="BG785" s="4"/>
      <c r="BH785" s="4"/>
      <c r="BI785" s="4"/>
      <c r="BJ785" s="4"/>
      <c r="BK785" s="4"/>
      <c r="BL785" s="4"/>
      <c r="BM785" s="4"/>
    </row>
    <row r="786" spans="1:65" x14ac:dyDescent="0.15">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c r="AG786" s="4"/>
      <c r="AH786" s="4"/>
      <c r="AI786" s="4"/>
      <c r="AJ786" s="4"/>
      <c r="AK786" s="4"/>
      <c r="AL786" s="4"/>
      <c r="AM786" s="4"/>
      <c r="AN786" s="4"/>
      <c r="AO786" s="4"/>
      <c r="AP786" s="4"/>
      <c r="AQ786" s="4"/>
      <c r="AR786" s="4"/>
      <c r="AS786" s="4"/>
      <c r="AT786" s="4"/>
      <c r="AU786" s="4"/>
      <c r="AV786" s="4"/>
      <c r="AW786" s="4"/>
      <c r="AX786" s="4"/>
      <c r="AY786" s="4"/>
      <c r="AZ786" s="4"/>
      <c r="BA786" s="4"/>
      <c r="BB786" s="4"/>
      <c r="BC786" s="4"/>
      <c r="BD786" s="4"/>
      <c r="BE786" s="4"/>
      <c r="BF786" s="4"/>
      <c r="BG786" s="4"/>
      <c r="BH786" s="4"/>
      <c r="BI786" s="4"/>
      <c r="BJ786" s="4"/>
      <c r="BK786" s="4"/>
      <c r="BL786" s="4"/>
      <c r="BM786" s="4"/>
    </row>
    <row r="787" spans="1:65" x14ac:dyDescent="0.15">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c r="AG787" s="4"/>
      <c r="AH787" s="4"/>
      <c r="AI787" s="4"/>
      <c r="AJ787" s="4"/>
      <c r="AK787" s="4"/>
      <c r="AL787" s="4"/>
      <c r="AM787" s="4"/>
      <c r="AN787" s="4"/>
      <c r="AO787" s="4"/>
      <c r="AP787" s="4"/>
      <c r="AQ787" s="4"/>
      <c r="AR787" s="4"/>
      <c r="AS787" s="4"/>
      <c r="AT787" s="4"/>
      <c r="AU787" s="4"/>
      <c r="AV787" s="4"/>
      <c r="AW787" s="4"/>
      <c r="AX787" s="4"/>
      <c r="AY787" s="4"/>
      <c r="AZ787" s="4"/>
      <c r="BA787" s="4"/>
      <c r="BB787" s="4"/>
      <c r="BC787" s="4"/>
      <c r="BD787" s="4"/>
      <c r="BE787" s="4"/>
      <c r="BF787" s="4"/>
      <c r="BG787" s="4"/>
      <c r="BH787" s="4"/>
      <c r="BI787" s="4"/>
      <c r="BJ787" s="4"/>
      <c r="BK787" s="4"/>
      <c r="BL787" s="4"/>
      <c r="BM787" s="4"/>
    </row>
    <row r="788" spans="1:65" x14ac:dyDescent="0.15">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c r="AG788" s="4"/>
      <c r="AH788" s="4"/>
      <c r="AI788" s="4"/>
      <c r="AJ788" s="4"/>
      <c r="AK788" s="4"/>
      <c r="AL788" s="4"/>
      <c r="AM788" s="4"/>
      <c r="AN788" s="4"/>
      <c r="AO788" s="4"/>
      <c r="AP788" s="4"/>
      <c r="AQ788" s="4"/>
      <c r="AR788" s="4"/>
      <c r="AS788" s="4"/>
      <c r="AT788" s="4"/>
      <c r="AU788" s="4"/>
      <c r="AV788" s="4"/>
      <c r="AW788" s="4"/>
      <c r="AX788" s="4"/>
      <c r="AY788" s="4"/>
      <c r="AZ788" s="4"/>
      <c r="BA788" s="4"/>
      <c r="BB788" s="4"/>
      <c r="BC788" s="4"/>
      <c r="BD788" s="4"/>
      <c r="BE788" s="4"/>
      <c r="BF788" s="4"/>
      <c r="BG788" s="4"/>
      <c r="BH788" s="4"/>
      <c r="BI788" s="4"/>
      <c r="BJ788" s="4"/>
      <c r="BK788" s="4"/>
      <c r="BL788" s="4"/>
      <c r="BM788" s="4"/>
    </row>
    <row r="789" spans="1:65" x14ac:dyDescent="0.15">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c r="AG789" s="4"/>
      <c r="AH789" s="4"/>
      <c r="AI789" s="4"/>
      <c r="AJ789" s="4"/>
      <c r="AK789" s="4"/>
      <c r="AL789" s="4"/>
      <c r="AM789" s="4"/>
      <c r="AN789" s="4"/>
      <c r="AO789" s="4"/>
      <c r="AP789" s="4"/>
      <c r="AQ789" s="4"/>
      <c r="AR789" s="4"/>
      <c r="AS789" s="4"/>
      <c r="AT789" s="4"/>
      <c r="AU789" s="4"/>
      <c r="AV789" s="4"/>
      <c r="AW789" s="4"/>
      <c r="AX789" s="4"/>
      <c r="AY789" s="4"/>
      <c r="AZ789" s="4"/>
      <c r="BA789" s="4"/>
      <c r="BB789" s="4"/>
      <c r="BC789" s="4"/>
      <c r="BD789" s="4"/>
      <c r="BE789" s="4"/>
      <c r="BF789" s="4"/>
      <c r="BG789" s="4"/>
      <c r="BH789" s="4"/>
      <c r="BI789" s="4"/>
      <c r="BJ789" s="4"/>
      <c r="BK789" s="4"/>
      <c r="BL789" s="4"/>
      <c r="BM789" s="4"/>
    </row>
    <row r="790" spans="1:65" x14ac:dyDescent="0.15">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c r="AG790" s="4"/>
      <c r="AH790" s="4"/>
      <c r="AI790" s="4"/>
      <c r="AJ790" s="4"/>
      <c r="AK790" s="4"/>
      <c r="AL790" s="4"/>
      <c r="AM790" s="4"/>
      <c r="AN790" s="4"/>
      <c r="AO790" s="4"/>
      <c r="AP790" s="4"/>
      <c r="AQ790" s="4"/>
      <c r="AR790" s="4"/>
      <c r="AS790" s="4"/>
      <c r="AT790" s="4"/>
      <c r="AU790" s="4"/>
      <c r="AV790" s="4"/>
      <c r="AW790" s="4"/>
      <c r="AX790" s="4"/>
      <c r="AY790" s="4"/>
      <c r="AZ790" s="4"/>
      <c r="BA790" s="4"/>
      <c r="BB790" s="4"/>
      <c r="BC790" s="4"/>
      <c r="BD790" s="4"/>
      <c r="BE790" s="4"/>
      <c r="BF790" s="4"/>
      <c r="BG790" s="4"/>
      <c r="BH790" s="4"/>
      <c r="BI790" s="4"/>
      <c r="BJ790" s="4"/>
      <c r="BK790" s="4"/>
      <c r="BL790" s="4"/>
      <c r="BM790" s="4"/>
    </row>
    <row r="791" spans="1:65" x14ac:dyDescent="0.15">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c r="AG791" s="4"/>
      <c r="AH791" s="4"/>
      <c r="AI791" s="4"/>
      <c r="AJ791" s="4"/>
      <c r="AK791" s="4"/>
      <c r="AL791" s="4"/>
      <c r="AM791" s="4"/>
      <c r="AN791" s="4"/>
      <c r="AO791" s="4"/>
      <c r="AP791" s="4"/>
      <c r="AQ791" s="4"/>
      <c r="AR791" s="4"/>
      <c r="AS791" s="4"/>
      <c r="AT791" s="4"/>
      <c r="AU791" s="4"/>
      <c r="AV791" s="4"/>
      <c r="AW791" s="4"/>
      <c r="AX791" s="4"/>
      <c r="AY791" s="4"/>
      <c r="AZ791" s="4"/>
      <c r="BA791" s="4"/>
      <c r="BB791" s="4"/>
      <c r="BC791" s="4"/>
      <c r="BD791" s="4"/>
      <c r="BE791" s="4"/>
      <c r="BF791" s="4"/>
      <c r="BG791" s="4"/>
      <c r="BH791" s="4"/>
      <c r="BI791" s="4"/>
      <c r="BJ791" s="4"/>
      <c r="BK791" s="4"/>
      <c r="BL791" s="4"/>
      <c r="BM791" s="4"/>
    </row>
    <row r="792" spans="1:65" x14ac:dyDescent="0.15">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c r="AG792" s="4"/>
      <c r="AH792" s="4"/>
      <c r="AI792" s="4"/>
      <c r="AJ792" s="4"/>
      <c r="AK792" s="4"/>
      <c r="AL792" s="4"/>
      <c r="AM792" s="4"/>
      <c r="AN792" s="4"/>
      <c r="AO792" s="4"/>
      <c r="AP792" s="4"/>
      <c r="AQ792" s="4"/>
      <c r="AR792" s="4"/>
      <c r="AS792" s="4"/>
      <c r="AT792" s="4"/>
      <c r="AU792" s="4"/>
      <c r="AV792" s="4"/>
      <c r="AW792" s="4"/>
      <c r="AX792" s="4"/>
      <c r="AY792" s="4"/>
      <c r="AZ792" s="4"/>
      <c r="BA792" s="4"/>
      <c r="BB792" s="4"/>
      <c r="BC792" s="4"/>
      <c r="BD792" s="4"/>
      <c r="BE792" s="4"/>
      <c r="BF792" s="4"/>
      <c r="BG792" s="4"/>
      <c r="BH792" s="4"/>
      <c r="BI792" s="4"/>
      <c r="BJ792" s="4"/>
      <c r="BK792" s="4"/>
      <c r="BL792" s="4"/>
      <c r="BM792" s="4"/>
    </row>
    <row r="793" spans="1:65" x14ac:dyDescent="0.15">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c r="AG793" s="4"/>
      <c r="AH793" s="4"/>
      <c r="AI793" s="4"/>
      <c r="AJ793" s="4"/>
      <c r="AK793" s="4"/>
      <c r="AL793" s="4"/>
      <c r="AM793" s="4"/>
      <c r="AN793" s="4"/>
      <c r="AO793" s="4"/>
      <c r="AP793" s="4"/>
      <c r="AQ793" s="4"/>
      <c r="AR793" s="4"/>
      <c r="AS793" s="4"/>
      <c r="AT793" s="4"/>
      <c r="AU793" s="4"/>
      <c r="AV793" s="4"/>
      <c r="AW793" s="4"/>
      <c r="AX793" s="4"/>
      <c r="AY793" s="4"/>
      <c r="AZ793" s="4"/>
      <c r="BA793" s="4"/>
      <c r="BB793" s="4"/>
      <c r="BC793" s="4"/>
      <c r="BD793" s="4"/>
      <c r="BE793" s="4"/>
      <c r="BF793" s="4"/>
      <c r="BG793" s="4"/>
      <c r="BH793" s="4"/>
      <c r="BI793" s="4"/>
      <c r="BJ793" s="4"/>
      <c r="BK793" s="4"/>
      <c r="BL793" s="4"/>
      <c r="BM793" s="4"/>
    </row>
    <row r="794" spans="1:65" x14ac:dyDescent="0.15">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c r="AG794" s="4"/>
      <c r="AH794" s="4"/>
      <c r="AI794" s="4"/>
      <c r="AJ794" s="4"/>
      <c r="AK794" s="4"/>
      <c r="AL794" s="4"/>
      <c r="AM794" s="4"/>
      <c r="AN794" s="4"/>
      <c r="AO794" s="4"/>
      <c r="AP794" s="4"/>
      <c r="AQ794" s="4"/>
      <c r="AR794" s="4"/>
      <c r="AS794" s="4"/>
      <c r="AT794" s="4"/>
      <c r="AU794" s="4"/>
      <c r="AV794" s="4"/>
      <c r="AW794" s="4"/>
      <c r="AX794" s="4"/>
      <c r="AY794" s="4"/>
      <c r="AZ794" s="4"/>
      <c r="BA794" s="4"/>
      <c r="BB794" s="4"/>
      <c r="BC794" s="4"/>
      <c r="BD794" s="4"/>
      <c r="BE794" s="4"/>
      <c r="BF794" s="4"/>
      <c r="BG794" s="4"/>
      <c r="BH794" s="4"/>
      <c r="BI794" s="4"/>
      <c r="BJ794" s="4"/>
      <c r="BK794" s="4"/>
      <c r="BL794" s="4"/>
      <c r="BM794" s="4"/>
    </row>
    <row r="795" spans="1:65" x14ac:dyDescent="0.1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c r="AG795" s="4"/>
      <c r="AH795" s="4"/>
      <c r="AI795" s="4"/>
      <c r="AJ795" s="4"/>
      <c r="AK795" s="4"/>
      <c r="AL795" s="4"/>
      <c r="AM795" s="4"/>
      <c r="AN795" s="4"/>
      <c r="AO795" s="4"/>
      <c r="AP795" s="4"/>
      <c r="AQ795" s="4"/>
      <c r="AR795" s="4"/>
      <c r="AS795" s="4"/>
      <c r="AT795" s="4"/>
      <c r="AU795" s="4"/>
      <c r="AV795" s="4"/>
      <c r="AW795" s="4"/>
      <c r="AX795" s="4"/>
      <c r="AY795" s="4"/>
      <c r="AZ795" s="4"/>
      <c r="BA795" s="4"/>
      <c r="BB795" s="4"/>
      <c r="BC795" s="4"/>
      <c r="BD795" s="4"/>
      <c r="BE795" s="4"/>
      <c r="BF795" s="4"/>
      <c r="BG795" s="4"/>
      <c r="BH795" s="4"/>
      <c r="BI795" s="4"/>
      <c r="BJ795" s="4"/>
      <c r="BK795" s="4"/>
      <c r="BL795" s="4"/>
      <c r="BM795" s="4"/>
    </row>
    <row r="796" spans="1:65" x14ac:dyDescent="0.15">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c r="AG796" s="4"/>
      <c r="AH796" s="4"/>
      <c r="AI796" s="4"/>
      <c r="AJ796" s="4"/>
      <c r="AK796" s="4"/>
      <c r="AL796" s="4"/>
      <c r="AM796" s="4"/>
      <c r="AN796" s="4"/>
      <c r="AO796" s="4"/>
      <c r="AP796" s="4"/>
      <c r="AQ796" s="4"/>
      <c r="AR796" s="4"/>
      <c r="AS796" s="4"/>
      <c r="AT796" s="4"/>
      <c r="AU796" s="4"/>
      <c r="AV796" s="4"/>
      <c r="AW796" s="4"/>
      <c r="AX796" s="4"/>
      <c r="AY796" s="4"/>
      <c r="AZ796" s="4"/>
      <c r="BA796" s="4"/>
      <c r="BB796" s="4"/>
      <c r="BC796" s="4"/>
      <c r="BD796" s="4"/>
      <c r="BE796" s="4"/>
      <c r="BF796" s="4"/>
      <c r="BG796" s="4"/>
      <c r="BH796" s="4"/>
      <c r="BI796" s="4"/>
      <c r="BJ796" s="4"/>
      <c r="BK796" s="4"/>
      <c r="BL796" s="4"/>
      <c r="BM796" s="4"/>
    </row>
    <row r="797" spans="1:65" x14ac:dyDescent="0.15">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c r="AG797" s="4"/>
      <c r="AH797" s="4"/>
      <c r="AI797" s="4"/>
      <c r="AJ797" s="4"/>
      <c r="AK797" s="4"/>
      <c r="AL797" s="4"/>
      <c r="AM797" s="4"/>
      <c r="AN797" s="4"/>
      <c r="AO797" s="4"/>
      <c r="AP797" s="4"/>
      <c r="AQ797" s="4"/>
      <c r="AR797" s="4"/>
      <c r="AS797" s="4"/>
      <c r="AT797" s="4"/>
      <c r="AU797" s="4"/>
      <c r="AV797" s="4"/>
      <c r="AW797" s="4"/>
      <c r="AX797" s="4"/>
      <c r="AY797" s="4"/>
      <c r="AZ797" s="4"/>
      <c r="BA797" s="4"/>
      <c r="BB797" s="4"/>
      <c r="BC797" s="4"/>
      <c r="BD797" s="4"/>
      <c r="BE797" s="4"/>
      <c r="BF797" s="4"/>
      <c r="BG797" s="4"/>
      <c r="BH797" s="4"/>
      <c r="BI797" s="4"/>
      <c r="BJ797" s="4"/>
      <c r="BK797" s="4"/>
      <c r="BL797" s="4"/>
      <c r="BM797" s="4"/>
    </row>
    <row r="798" spans="1:65" x14ac:dyDescent="0.15">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c r="AG798" s="4"/>
      <c r="AH798" s="4"/>
      <c r="AI798" s="4"/>
      <c r="AJ798" s="4"/>
      <c r="AK798" s="4"/>
      <c r="AL798" s="4"/>
      <c r="AM798" s="4"/>
      <c r="AN798" s="4"/>
      <c r="AO798" s="4"/>
      <c r="AP798" s="4"/>
      <c r="AQ798" s="4"/>
      <c r="AR798" s="4"/>
      <c r="AS798" s="4"/>
      <c r="AT798" s="4"/>
      <c r="AU798" s="4"/>
      <c r="AV798" s="4"/>
      <c r="AW798" s="4"/>
      <c r="AX798" s="4"/>
      <c r="AY798" s="4"/>
      <c r="AZ798" s="4"/>
      <c r="BA798" s="4"/>
      <c r="BB798" s="4"/>
      <c r="BC798" s="4"/>
      <c r="BD798" s="4"/>
      <c r="BE798" s="4"/>
      <c r="BF798" s="4"/>
      <c r="BG798" s="4"/>
      <c r="BH798" s="4"/>
      <c r="BI798" s="4"/>
      <c r="BJ798" s="4"/>
      <c r="BK798" s="4"/>
      <c r="BL798" s="4"/>
      <c r="BM798" s="4"/>
    </row>
    <row r="799" spans="1:65" x14ac:dyDescent="0.15">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c r="AG799" s="4"/>
      <c r="AH799" s="4"/>
      <c r="AI799" s="4"/>
      <c r="AJ799" s="4"/>
      <c r="AK799" s="4"/>
      <c r="AL799" s="4"/>
      <c r="AM799" s="4"/>
      <c r="AN799" s="4"/>
      <c r="AO799" s="4"/>
      <c r="AP799" s="4"/>
      <c r="AQ799" s="4"/>
      <c r="AR799" s="4"/>
      <c r="AS799" s="4"/>
      <c r="AT799" s="4"/>
      <c r="AU799" s="4"/>
      <c r="AV799" s="4"/>
      <c r="AW799" s="4"/>
      <c r="AX799" s="4"/>
      <c r="AY799" s="4"/>
      <c r="AZ799" s="4"/>
      <c r="BA799" s="4"/>
      <c r="BB799" s="4"/>
      <c r="BC799" s="4"/>
      <c r="BD799" s="4"/>
      <c r="BE799" s="4"/>
      <c r="BF799" s="4"/>
      <c r="BG799" s="4"/>
      <c r="BH799" s="4"/>
      <c r="BI799" s="4"/>
      <c r="BJ799" s="4"/>
      <c r="BK799" s="4"/>
      <c r="BL799" s="4"/>
      <c r="BM799" s="4"/>
    </row>
    <row r="800" spans="1:65" x14ac:dyDescent="0.15">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c r="AG800" s="4"/>
      <c r="AH800" s="4"/>
      <c r="AI800" s="4"/>
      <c r="AJ800" s="4"/>
      <c r="AK800" s="4"/>
      <c r="AL800" s="4"/>
      <c r="AM800" s="4"/>
      <c r="AN800" s="4"/>
      <c r="AO800" s="4"/>
      <c r="AP800" s="4"/>
      <c r="AQ800" s="4"/>
      <c r="AR800" s="4"/>
      <c r="AS800" s="4"/>
      <c r="AT800" s="4"/>
      <c r="AU800" s="4"/>
      <c r="AV800" s="4"/>
      <c r="AW800" s="4"/>
      <c r="AX800" s="4"/>
      <c r="AY800" s="4"/>
      <c r="AZ800" s="4"/>
      <c r="BA800" s="4"/>
      <c r="BB800" s="4"/>
      <c r="BC800" s="4"/>
      <c r="BD800" s="4"/>
      <c r="BE800" s="4"/>
      <c r="BF800" s="4"/>
      <c r="BG800" s="4"/>
      <c r="BH800" s="4"/>
      <c r="BI800" s="4"/>
      <c r="BJ800" s="4"/>
      <c r="BK800" s="4"/>
      <c r="BL800" s="4"/>
      <c r="BM800" s="4"/>
    </row>
    <row r="801" spans="1:65" x14ac:dyDescent="0.15">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c r="AG801" s="4"/>
      <c r="AH801" s="4"/>
      <c r="AI801" s="4"/>
      <c r="AJ801" s="4"/>
      <c r="AK801" s="4"/>
      <c r="AL801" s="4"/>
      <c r="AM801" s="4"/>
      <c r="AN801" s="4"/>
      <c r="AO801" s="4"/>
      <c r="AP801" s="4"/>
      <c r="AQ801" s="4"/>
      <c r="AR801" s="4"/>
      <c r="AS801" s="4"/>
      <c r="AT801" s="4"/>
      <c r="AU801" s="4"/>
      <c r="AV801" s="4"/>
      <c r="AW801" s="4"/>
      <c r="AX801" s="4"/>
      <c r="AY801" s="4"/>
      <c r="AZ801" s="4"/>
      <c r="BA801" s="4"/>
      <c r="BB801" s="4"/>
      <c r="BC801" s="4"/>
      <c r="BD801" s="4"/>
      <c r="BE801" s="4"/>
      <c r="BF801" s="4"/>
      <c r="BG801" s="4"/>
      <c r="BH801" s="4"/>
      <c r="BI801" s="4"/>
      <c r="BJ801" s="4"/>
      <c r="BK801" s="4"/>
      <c r="BL801" s="4"/>
      <c r="BM801" s="4"/>
    </row>
    <row r="802" spans="1:65" x14ac:dyDescent="0.15">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c r="AG802" s="4"/>
      <c r="AH802" s="4"/>
      <c r="AI802" s="4"/>
      <c r="AJ802" s="4"/>
      <c r="AK802" s="4"/>
      <c r="AL802" s="4"/>
      <c r="AM802" s="4"/>
      <c r="AN802" s="4"/>
      <c r="AO802" s="4"/>
      <c r="AP802" s="4"/>
      <c r="AQ802" s="4"/>
      <c r="AR802" s="4"/>
      <c r="AS802" s="4"/>
      <c r="AT802" s="4"/>
      <c r="AU802" s="4"/>
      <c r="AV802" s="4"/>
      <c r="AW802" s="4"/>
      <c r="AX802" s="4"/>
      <c r="AY802" s="4"/>
      <c r="AZ802" s="4"/>
      <c r="BA802" s="4"/>
      <c r="BB802" s="4"/>
      <c r="BC802" s="4"/>
      <c r="BD802" s="4"/>
      <c r="BE802" s="4"/>
      <c r="BF802" s="4"/>
      <c r="BG802" s="4"/>
      <c r="BH802" s="4"/>
      <c r="BI802" s="4"/>
      <c r="BJ802" s="4"/>
      <c r="BK802" s="4"/>
      <c r="BL802" s="4"/>
      <c r="BM802" s="4"/>
    </row>
    <row r="803" spans="1:65" x14ac:dyDescent="0.15">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c r="AG803" s="4"/>
      <c r="AH803" s="4"/>
      <c r="AI803" s="4"/>
      <c r="AJ803" s="4"/>
      <c r="AK803" s="4"/>
      <c r="AL803" s="4"/>
      <c r="AM803" s="4"/>
      <c r="AN803" s="4"/>
      <c r="AO803" s="4"/>
      <c r="AP803" s="4"/>
      <c r="AQ803" s="4"/>
      <c r="AR803" s="4"/>
      <c r="AS803" s="4"/>
      <c r="AT803" s="4"/>
      <c r="AU803" s="4"/>
      <c r="AV803" s="4"/>
      <c r="AW803" s="4"/>
      <c r="AX803" s="4"/>
      <c r="AY803" s="4"/>
      <c r="AZ803" s="4"/>
      <c r="BA803" s="4"/>
      <c r="BB803" s="4"/>
      <c r="BC803" s="4"/>
      <c r="BD803" s="4"/>
      <c r="BE803" s="4"/>
      <c r="BF803" s="4"/>
      <c r="BG803" s="4"/>
      <c r="BH803" s="4"/>
      <c r="BI803" s="4"/>
      <c r="BJ803" s="4"/>
      <c r="BK803" s="4"/>
      <c r="BL803" s="4"/>
      <c r="BM803" s="4"/>
    </row>
    <row r="804" spans="1:65" x14ac:dyDescent="0.15">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c r="AG804" s="4"/>
      <c r="AH804" s="4"/>
      <c r="AI804" s="4"/>
      <c r="AJ804" s="4"/>
      <c r="AK804" s="4"/>
      <c r="AL804" s="4"/>
      <c r="AM804" s="4"/>
      <c r="AN804" s="4"/>
      <c r="AO804" s="4"/>
      <c r="AP804" s="4"/>
      <c r="AQ804" s="4"/>
      <c r="AR804" s="4"/>
      <c r="AS804" s="4"/>
      <c r="AT804" s="4"/>
      <c r="AU804" s="4"/>
      <c r="AV804" s="4"/>
      <c r="AW804" s="4"/>
      <c r="AX804" s="4"/>
      <c r="AY804" s="4"/>
      <c r="AZ804" s="4"/>
      <c r="BA804" s="4"/>
      <c r="BB804" s="4"/>
      <c r="BC804" s="4"/>
      <c r="BD804" s="4"/>
      <c r="BE804" s="4"/>
      <c r="BF804" s="4"/>
      <c r="BG804" s="4"/>
      <c r="BH804" s="4"/>
      <c r="BI804" s="4"/>
      <c r="BJ804" s="4"/>
      <c r="BK804" s="4"/>
      <c r="BL804" s="4"/>
      <c r="BM804" s="4"/>
    </row>
    <row r="805" spans="1:65" x14ac:dyDescent="0.1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c r="AG805" s="4"/>
      <c r="AH805" s="4"/>
      <c r="AI805" s="4"/>
      <c r="AJ805" s="4"/>
      <c r="AK805" s="4"/>
      <c r="AL805" s="4"/>
      <c r="AM805" s="4"/>
      <c r="AN805" s="4"/>
      <c r="AO805" s="4"/>
      <c r="AP805" s="4"/>
      <c r="AQ805" s="4"/>
      <c r="AR805" s="4"/>
      <c r="AS805" s="4"/>
      <c r="AT805" s="4"/>
      <c r="AU805" s="4"/>
      <c r="AV805" s="4"/>
      <c r="AW805" s="4"/>
      <c r="AX805" s="4"/>
      <c r="AY805" s="4"/>
      <c r="AZ805" s="4"/>
      <c r="BA805" s="4"/>
      <c r="BB805" s="4"/>
      <c r="BC805" s="4"/>
      <c r="BD805" s="4"/>
      <c r="BE805" s="4"/>
      <c r="BF805" s="4"/>
      <c r="BG805" s="4"/>
      <c r="BH805" s="4"/>
      <c r="BI805" s="4"/>
      <c r="BJ805" s="4"/>
      <c r="BK805" s="4"/>
      <c r="BL805" s="4"/>
      <c r="BM805" s="4"/>
    </row>
    <row r="806" spans="1:65" x14ac:dyDescent="0.15">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c r="AG806" s="4"/>
      <c r="AH806" s="4"/>
      <c r="AI806" s="4"/>
      <c r="AJ806" s="4"/>
      <c r="AK806" s="4"/>
      <c r="AL806" s="4"/>
      <c r="AM806" s="4"/>
      <c r="AN806" s="4"/>
      <c r="AO806" s="4"/>
      <c r="AP806" s="4"/>
      <c r="AQ806" s="4"/>
      <c r="AR806" s="4"/>
      <c r="AS806" s="4"/>
      <c r="AT806" s="4"/>
      <c r="AU806" s="4"/>
      <c r="AV806" s="4"/>
      <c r="AW806" s="4"/>
      <c r="AX806" s="4"/>
      <c r="AY806" s="4"/>
      <c r="AZ806" s="4"/>
      <c r="BA806" s="4"/>
      <c r="BB806" s="4"/>
      <c r="BC806" s="4"/>
      <c r="BD806" s="4"/>
      <c r="BE806" s="4"/>
      <c r="BF806" s="4"/>
      <c r="BG806" s="4"/>
      <c r="BH806" s="4"/>
      <c r="BI806" s="4"/>
      <c r="BJ806" s="4"/>
      <c r="BK806" s="4"/>
      <c r="BL806" s="4"/>
      <c r="BM806" s="4"/>
    </row>
    <row r="807" spans="1:65" x14ac:dyDescent="0.15">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c r="AG807" s="4"/>
      <c r="AH807" s="4"/>
      <c r="AI807" s="4"/>
      <c r="AJ807" s="4"/>
      <c r="AK807" s="4"/>
      <c r="AL807" s="4"/>
      <c r="AM807" s="4"/>
      <c r="AN807" s="4"/>
      <c r="AO807" s="4"/>
      <c r="AP807" s="4"/>
      <c r="AQ807" s="4"/>
      <c r="AR807" s="4"/>
      <c r="AS807" s="4"/>
      <c r="AT807" s="4"/>
      <c r="AU807" s="4"/>
      <c r="AV807" s="4"/>
      <c r="AW807" s="4"/>
      <c r="AX807" s="4"/>
      <c r="AY807" s="4"/>
      <c r="AZ807" s="4"/>
      <c r="BA807" s="4"/>
      <c r="BB807" s="4"/>
      <c r="BC807" s="4"/>
      <c r="BD807" s="4"/>
      <c r="BE807" s="4"/>
      <c r="BF807" s="4"/>
      <c r="BG807" s="4"/>
      <c r="BH807" s="4"/>
      <c r="BI807" s="4"/>
      <c r="BJ807" s="4"/>
      <c r="BK807" s="4"/>
      <c r="BL807" s="4"/>
      <c r="BM807" s="4"/>
    </row>
    <row r="808" spans="1:65" x14ac:dyDescent="0.15">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c r="AG808" s="4"/>
      <c r="AH808" s="4"/>
      <c r="AI808" s="4"/>
      <c r="AJ808" s="4"/>
      <c r="AK808" s="4"/>
      <c r="AL808" s="4"/>
      <c r="AM808" s="4"/>
      <c r="AN808" s="4"/>
      <c r="AO808" s="4"/>
      <c r="AP808" s="4"/>
      <c r="AQ808" s="4"/>
      <c r="AR808" s="4"/>
      <c r="AS808" s="4"/>
      <c r="AT808" s="4"/>
      <c r="AU808" s="4"/>
      <c r="AV808" s="4"/>
      <c r="AW808" s="4"/>
      <c r="AX808" s="4"/>
      <c r="AY808" s="4"/>
      <c r="AZ808" s="4"/>
      <c r="BA808" s="4"/>
      <c r="BB808" s="4"/>
      <c r="BC808" s="4"/>
      <c r="BD808" s="4"/>
      <c r="BE808" s="4"/>
      <c r="BF808" s="4"/>
      <c r="BG808" s="4"/>
      <c r="BH808" s="4"/>
      <c r="BI808" s="4"/>
      <c r="BJ808" s="4"/>
      <c r="BK808" s="4"/>
      <c r="BL808" s="4"/>
      <c r="BM808" s="4"/>
    </row>
    <row r="809" spans="1:65" x14ac:dyDescent="0.15">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c r="AG809" s="4"/>
      <c r="AH809" s="4"/>
      <c r="AI809" s="4"/>
      <c r="AJ809" s="4"/>
      <c r="AK809" s="4"/>
      <c r="AL809" s="4"/>
      <c r="AM809" s="4"/>
      <c r="AN809" s="4"/>
      <c r="AO809" s="4"/>
      <c r="AP809" s="4"/>
      <c r="AQ809" s="4"/>
      <c r="AR809" s="4"/>
      <c r="AS809" s="4"/>
      <c r="AT809" s="4"/>
      <c r="AU809" s="4"/>
      <c r="AV809" s="4"/>
      <c r="AW809" s="4"/>
      <c r="AX809" s="4"/>
      <c r="AY809" s="4"/>
      <c r="AZ809" s="4"/>
      <c r="BA809" s="4"/>
      <c r="BB809" s="4"/>
      <c r="BC809" s="4"/>
      <c r="BD809" s="4"/>
      <c r="BE809" s="4"/>
      <c r="BF809" s="4"/>
      <c r="BG809" s="4"/>
      <c r="BH809" s="4"/>
      <c r="BI809" s="4"/>
      <c r="BJ809" s="4"/>
      <c r="BK809" s="4"/>
      <c r="BL809" s="4"/>
      <c r="BM809" s="4"/>
    </row>
    <row r="810" spans="1:65" x14ac:dyDescent="0.15">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c r="AG810" s="4"/>
      <c r="AH810" s="4"/>
      <c r="AI810" s="4"/>
      <c r="AJ810" s="4"/>
      <c r="AK810" s="4"/>
      <c r="AL810" s="4"/>
      <c r="AM810" s="4"/>
      <c r="AN810" s="4"/>
      <c r="AO810" s="4"/>
      <c r="AP810" s="4"/>
      <c r="AQ810" s="4"/>
      <c r="AR810" s="4"/>
      <c r="AS810" s="4"/>
      <c r="AT810" s="4"/>
      <c r="AU810" s="4"/>
      <c r="AV810" s="4"/>
      <c r="AW810" s="4"/>
      <c r="AX810" s="4"/>
      <c r="AY810" s="4"/>
      <c r="AZ810" s="4"/>
      <c r="BA810" s="4"/>
      <c r="BB810" s="4"/>
      <c r="BC810" s="4"/>
      <c r="BD810" s="4"/>
      <c r="BE810" s="4"/>
      <c r="BF810" s="4"/>
      <c r="BG810" s="4"/>
      <c r="BH810" s="4"/>
      <c r="BI810" s="4"/>
      <c r="BJ810" s="4"/>
      <c r="BK810" s="4"/>
      <c r="BL810" s="4"/>
      <c r="BM810" s="4"/>
    </row>
    <row r="811" spans="1:65" x14ac:dyDescent="0.15">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c r="AG811" s="4"/>
      <c r="AH811" s="4"/>
      <c r="AI811" s="4"/>
      <c r="AJ811" s="4"/>
      <c r="AK811" s="4"/>
      <c r="AL811" s="4"/>
      <c r="AM811" s="4"/>
      <c r="AN811" s="4"/>
      <c r="AO811" s="4"/>
      <c r="AP811" s="4"/>
      <c r="AQ811" s="4"/>
      <c r="AR811" s="4"/>
      <c r="AS811" s="4"/>
      <c r="AT811" s="4"/>
      <c r="AU811" s="4"/>
      <c r="AV811" s="4"/>
      <c r="AW811" s="4"/>
      <c r="AX811" s="4"/>
      <c r="AY811" s="4"/>
      <c r="AZ811" s="4"/>
      <c r="BA811" s="4"/>
      <c r="BB811" s="4"/>
      <c r="BC811" s="4"/>
      <c r="BD811" s="4"/>
      <c r="BE811" s="4"/>
      <c r="BF811" s="4"/>
      <c r="BG811" s="4"/>
      <c r="BH811" s="4"/>
      <c r="BI811" s="4"/>
      <c r="BJ811" s="4"/>
      <c r="BK811" s="4"/>
      <c r="BL811" s="4"/>
      <c r="BM811" s="4"/>
    </row>
    <row r="812" spans="1:65" x14ac:dyDescent="0.15">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c r="AG812" s="4"/>
      <c r="AH812" s="4"/>
      <c r="AI812" s="4"/>
      <c r="AJ812" s="4"/>
      <c r="AK812" s="4"/>
      <c r="AL812" s="4"/>
      <c r="AM812" s="4"/>
      <c r="AN812" s="4"/>
      <c r="AO812" s="4"/>
      <c r="AP812" s="4"/>
      <c r="AQ812" s="4"/>
      <c r="AR812" s="4"/>
      <c r="AS812" s="4"/>
      <c r="AT812" s="4"/>
      <c r="AU812" s="4"/>
      <c r="AV812" s="4"/>
      <c r="AW812" s="4"/>
      <c r="AX812" s="4"/>
      <c r="AY812" s="4"/>
      <c r="AZ812" s="4"/>
      <c r="BA812" s="4"/>
      <c r="BB812" s="4"/>
      <c r="BC812" s="4"/>
      <c r="BD812" s="4"/>
      <c r="BE812" s="4"/>
      <c r="BF812" s="4"/>
      <c r="BG812" s="4"/>
      <c r="BH812" s="4"/>
      <c r="BI812" s="4"/>
      <c r="BJ812" s="4"/>
      <c r="BK812" s="4"/>
      <c r="BL812" s="4"/>
      <c r="BM812" s="4"/>
    </row>
    <row r="813" spans="1:65" x14ac:dyDescent="0.15">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c r="AG813" s="4"/>
      <c r="AH813" s="4"/>
      <c r="AI813" s="4"/>
      <c r="AJ813" s="4"/>
      <c r="AK813" s="4"/>
      <c r="AL813" s="4"/>
      <c r="AM813" s="4"/>
      <c r="AN813" s="4"/>
      <c r="AO813" s="4"/>
      <c r="AP813" s="4"/>
      <c r="AQ813" s="4"/>
      <c r="AR813" s="4"/>
      <c r="AS813" s="4"/>
      <c r="AT813" s="4"/>
      <c r="AU813" s="4"/>
      <c r="AV813" s="4"/>
      <c r="AW813" s="4"/>
      <c r="AX813" s="4"/>
      <c r="AY813" s="4"/>
      <c r="AZ813" s="4"/>
      <c r="BA813" s="4"/>
      <c r="BB813" s="4"/>
      <c r="BC813" s="4"/>
      <c r="BD813" s="4"/>
      <c r="BE813" s="4"/>
      <c r="BF813" s="4"/>
      <c r="BG813" s="4"/>
      <c r="BH813" s="4"/>
      <c r="BI813" s="4"/>
      <c r="BJ813" s="4"/>
      <c r="BK813" s="4"/>
      <c r="BL813" s="4"/>
      <c r="BM813" s="4"/>
    </row>
    <row r="814" spans="1:65" x14ac:dyDescent="0.15">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c r="AG814" s="4"/>
      <c r="AH814" s="4"/>
      <c r="AI814" s="4"/>
      <c r="AJ814" s="4"/>
      <c r="AK814" s="4"/>
      <c r="AL814" s="4"/>
      <c r="AM814" s="4"/>
      <c r="AN814" s="4"/>
      <c r="AO814" s="4"/>
      <c r="AP814" s="4"/>
      <c r="AQ814" s="4"/>
      <c r="AR814" s="4"/>
      <c r="AS814" s="4"/>
      <c r="AT814" s="4"/>
      <c r="AU814" s="4"/>
      <c r="AV814" s="4"/>
      <c r="AW814" s="4"/>
      <c r="AX814" s="4"/>
      <c r="AY814" s="4"/>
      <c r="AZ814" s="4"/>
      <c r="BA814" s="4"/>
      <c r="BB814" s="4"/>
      <c r="BC814" s="4"/>
      <c r="BD814" s="4"/>
      <c r="BE814" s="4"/>
      <c r="BF814" s="4"/>
      <c r="BG814" s="4"/>
      <c r="BH814" s="4"/>
      <c r="BI814" s="4"/>
      <c r="BJ814" s="4"/>
      <c r="BK814" s="4"/>
      <c r="BL814" s="4"/>
      <c r="BM814" s="4"/>
    </row>
    <row r="815" spans="1:65" x14ac:dyDescent="0.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c r="AG815" s="4"/>
      <c r="AH815" s="4"/>
      <c r="AI815" s="4"/>
      <c r="AJ815" s="4"/>
      <c r="AK815" s="4"/>
      <c r="AL815" s="4"/>
      <c r="AM815" s="4"/>
      <c r="AN815" s="4"/>
      <c r="AO815" s="4"/>
      <c r="AP815" s="4"/>
      <c r="AQ815" s="4"/>
      <c r="AR815" s="4"/>
      <c r="AS815" s="4"/>
      <c r="AT815" s="4"/>
      <c r="AU815" s="4"/>
      <c r="AV815" s="4"/>
      <c r="AW815" s="4"/>
      <c r="AX815" s="4"/>
      <c r="AY815" s="4"/>
      <c r="AZ815" s="4"/>
      <c r="BA815" s="4"/>
      <c r="BB815" s="4"/>
      <c r="BC815" s="4"/>
      <c r="BD815" s="4"/>
      <c r="BE815" s="4"/>
      <c r="BF815" s="4"/>
      <c r="BG815" s="4"/>
      <c r="BH815" s="4"/>
      <c r="BI815" s="4"/>
      <c r="BJ815" s="4"/>
      <c r="BK815" s="4"/>
      <c r="BL815" s="4"/>
      <c r="BM815" s="4"/>
    </row>
    <row r="816" spans="1:65" x14ac:dyDescent="0.15">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c r="AG816" s="4"/>
      <c r="AH816" s="4"/>
      <c r="AI816" s="4"/>
      <c r="AJ816" s="4"/>
      <c r="AK816" s="4"/>
      <c r="AL816" s="4"/>
      <c r="AM816" s="4"/>
      <c r="AN816" s="4"/>
      <c r="AO816" s="4"/>
      <c r="AP816" s="4"/>
      <c r="AQ816" s="4"/>
      <c r="AR816" s="4"/>
      <c r="AS816" s="4"/>
      <c r="AT816" s="4"/>
      <c r="AU816" s="4"/>
      <c r="AV816" s="4"/>
      <c r="AW816" s="4"/>
      <c r="AX816" s="4"/>
      <c r="AY816" s="4"/>
      <c r="AZ816" s="4"/>
      <c r="BA816" s="4"/>
      <c r="BB816" s="4"/>
      <c r="BC816" s="4"/>
      <c r="BD816" s="4"/>
      <c r="BE816" s="4"/>
      <c r="BF816" s="4"/>
      <c r="BG816" s="4"/>
      <c r="BH816" s="4"/>
      <c r="BI816" s="4"/>
      <c r="BJ816" s="4"/>
      <c r="BK816" s="4"/>
      <c r="BL816" s="4"/>
      <c r="BM816" s="4"/>
    </row>
    <row r="817" spans="1:65" x14ac:dyDescent="0.15">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c r="AG817" s="4"/>
      <c r="AH817" s="4"/>
      <c r="AI817" s="4"/>
      <c r="AJ817" s="4"/>
      <c r="AK817" s="4"/>
      <c r="AL817" s="4"/>
      <c r="AM817" s="4"/>
      <c r="AN817" s="4"/>
      <c r="AO817" s="4"/>
      <c r="AP817" s="4"/>
      <c r="AQ817" s="4"/>
      <c r="AR817" s="4"/>
      <c r="AS817" s="4"/>
      <c r="AT817" s="4"/>
      <c r="AU817" s="4"/>
      <c r="AV817" s="4"/>
      <c r="AW817" s="4"/>
      <c r="AX817" s="4"/>
      <c r="AY817" s="4"/>
      <c r="AZ817" s="4"/>
      <c r="BA817" s="4"/>
      <c r="BB817" s="4"/>
      <c r="BC817" s="4"/>
      <c r="BD817" s="4"/>
      <c r="BE817" s="4"/>
      <c r="BF817" s="4"/>
      <c r="BG817" s="4"/>
      <c r="BH817" s="4"/>
      <c r="BI817" s="4"/>
      <c r="BJ817" s="4"/>
      <c r="BK817" s="4"/>
      <c r="BL817" s="4"/>
      <c r="BM817" s="4"/>
    </row>
    <row r="818" spans="1:65" x14ac:dyDescent="0.15">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c r="AG818" s="4"/>
      <c r="AH818" s="4"/>
      <c r="AI818" s="4"/>
      <c r="AJ818" s="4"/>
      <c r="AK818" s="4"/>
      <c r="AL818" s="4"/>
      <c r="AM818" s="4"/>
      <c r="AN818" s="4"/>
      <c r="AO818" s="4"/>
      <c r="AP818" s="4"/>
      <c r="AQ818" s="4"/>
      <c r="AR818" s="4"/>
      <c r="AS818" s="4"/>
      <c r="AT818" s="4"/>
      <c r="AU818" s="4"/>
      <c r="AV818" s="4"/>
      <c r="AW818" s="4"/>
      <c r="AX818" s="4"/>
      <c r="AY818" s="4"/>
      <c r="AZ818" s="4"/>
      <c r="BA818" s="4"/>
      <c r="BB818" s="4"/>
      <c r="BC818" s="4"/>
      <c r="BD818" s="4"/>
      <c r="BE818" s="4"/>
      <c r="BF818" s="4"/>
      <c r="BG818" s="4"/>
      <c r="BH818" s="4"/>
      <c r="BI818" s="4"/>
      <c r="BJ818" s="4"/>
      <c r="BK818" s="4"/>
      <c r="BL818" s="4"/>
      <c r="BM818" s="4"/>
    </row>
    <row r="819" spans="1:65" x14ac:dyDescent="0.15">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c r="AG819" s="4"/>
      <c r="AH819" s="4"/>
      <c r="AI819" s="4"/>
      <c r="AJ819" s="4"/>
      <c r="AK819" s="4"/>
      <c r="AL819" s="4"/>
      <c r="AM819" s="4"/>
      <c r="AN819" s="4"/>
      <c r="AO819" s="4"/>
      <c r="AP819" s="4"/>
      <c r="AQ819" s="4"/>
      <c r="AR819" s="4"/>
      <c r="AS819" s="4"/>
      <c r="AT819" s="4"/>
      <c r="AU819" s="4"/>
      <c r="AV819" s="4"/>
      <c r="AW819" s="4"/>
      <c r="AX819" s="4"/>
      <c r="AY819" s="4"/>
      <c r="AZ819" s="4"/>
      <c r="BA819" s="4"/>
      <c r="BB819" s="4"/>
      <c r="BC819" s="4"/>
      <c r="BD819" s="4"/>
      <c r="BE819" s="4"/>
      <c r="BF819" s="4"/>
      <c r="BG819" s="4"/>
      <c r="BH819" s="4"/>
      <c r="BI819" s="4"/>
      <c r="BJ819" s="4"/>
      <c r="BK819" s="4"/>
      <c r="BL819" s="4"/>
      <c r="BM819" s="4"/>
    </row>
    <row r="820" spans="1:65" x14ac:dyDescent="0.15">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c r="AG820" s="4"/>
      <c r="AH820" s="4"/>
      <c r="AI820" s="4"/>
      <c r="AJ820" s="4"/>
      <c r="AK820" s="4"/>
      <c r="AL820" s="4"/>
      <c r="AM820" s="4"/>
      <c r="AN820" s="4"/>
      <c r="AO820" s="4"/>
      <c r="AP820" s="4"/>
      <c r="AQ820" s="4"/>
      <c r="AR820" s="4"/>
      <c r="AS820" s="4"/>
      <c r="AT820" s="4"/>
      <c r="AU820" s="4"/>
      <c r="AV820" s="4"/>
      <c r="AW820" s="4"/>
      <c r="AX820" s="4"/>
      <c r="AY820" s="4"/>
      <c r="AZ820" s="4"/>
      <c r="BA820" s="4"/>
      <c r="BB820" s="4"/>
      <c r="BC820" s="4"/>
      <c r="BD820" s="4"/>
      <c r="BE820" s="4"/>
      <c r="BF820" s="4"/>
      <c r="BG820" s="4"/>
      <c r="BH820" s="4"/>
      <c r="BI820" s="4"/>
      <c r="BJ820" s="4"/>
      <c r="BK820" s="4"/>
      <c r="BL820" s="4"/>
      <c r="BM820" s="4"/>
    </row>
    <row r="821" spans="1:65" x14ac:dyDescent="0.15">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c r="AG821" s="4"/>
      <c r="AH821" s="4"/>
      <c r="AI821" s="4"/>
      <c r="AJ821" s="4"/>
      <c r="AK821" s="4"/>
      <c r="AL821" s="4"/>
      <c r="AM821" s="4"/>
      <c r="AN821" s="4"/>
      <c r="AO821" s="4"/>
      <c r="AP821" s="4"/>
      <c r="AQ821" s="4"/>
      <c r="AR821" s="4"/>
      <c r="AS821" s="4"/>
      <c r="AT821" s="4"/>
      <c r="AU821" s="4"/>
      <c r="AV821" s="4"/>
      <c r="AW821" s="4"/>
      <c r="AX821" s="4"/>
      <c r="AY821" s="4"/>
      <c r="AZ821" s="4"/>
      <c r="BA821" s="4"/>
      <c r="BB821" s="4"/>
      <c r="BC821" s="4"/>
      <c r="BD821" s="4"/>
      <c r="BE821" s="4"/>
      <c r="BF821" s="4"/>
      <c r="BG821" s="4"/>
      <c r="BH821" s="4"/>
      <c r="BI821" s="4"/>
      <c r="BJ821" s="4"/>
      <c r="BK821" s="4"/>
      <c r="BL821" s="4"/>
      <c r="BM821" s="4"/>
    </row>
    <row r="822" spans="1:65" x14ac:dyDescent="0.15">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c r="AG822" s="4"/>
      <c r="AH822" s="4"/>
      <c r="AI822" s="4"/>
      <c r="AJ822" s="4"/>
      <c r="AK822" s="4"/>
      <c r="AL822" s="4"/>
      <c r="AM822" s="4"/>
      <c r="AN822" s="4"/>
      <c r="AO822" s="4"/>
      <c r="AP822" s="4"/>
      <c r="AQ822" s="4"/>
      <c r="AR822" s="4"/>
      <c r="AS822" s="4"/>
      <c r="AT822" s="4"/>
      <c r="AU822" s="4"/>
      <c r="AV822" s="4"/>
      <c r="AW822" s="4"/>
      <c r="AX822" s="4"/>
      <c r="AY822" s="4"/>
      <c r="AZ822" s="4"/>
      <c r="BA822" s="4"/>
      <c r="BB822" s="4"/>
      <c r="BC822" s="4"/>
      <c r="BD822" s="4"/>
      <c r="BE822" s="4"/>
      <c r="BF822" s="4"/>
      <c r="BG822" s="4"/>
      <c r="BH822" s="4"/>
      <c r="BI822" s="4"/>
      <c r="BJ822" s="4"/>
      <c r="BK822" s="4"/>
      <c r="BL822" s="4"/>
      <c r="BM822" s="4"/>
    </row>
    <row r="823" spans="1:65" x14ac:dyDescent="0.15">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c r="AG823" s="4"/>
      <c r="AH823" s="4"/>
      <c r="AI823" s="4"/>
      <c r="AJ823" s="4"/>
      <c r="AK823" s="4"/>
      <c r="AL823" s="4"/>
      <c r="AM823" s="4"/>
      <c r="AN823" s="4"/>
      <c r="AO823" s="4"/>
      <c r="AP823" s="4"/>
      <c r="AQ823" s="4"/>
      <c r="AR823" s="4"/>
      <c r="AS823" s="4"/>
      <c r="AT823" s="4"/>
      <c r="AU823" s="4"/>
      <c r="AV823" s="4"/>
      <c r="AW823" s="4"/>
      <c r="AX823" s="4"/>
      <c r="AY823" s="4"/>
      <c r="AZ823" s="4"/>
      <c r="BA823" s="4"/>
      <c r="BB823" s="4"/>
      <c r="BC823" s="4"/>
      <c r="BD823" s="4"/>
      <c r="BE823" s="4"/>
      <c r="BF823" s="4"/>
      <c r="BG823" s="4"/>
      <c r="BH823" s="4"/>
      <c r="BI823" s="4"/>
      <c r="BJ823" s="4"/>
      <c r="BK823" s="4"/>
      <c r="BL823" s="4"/>
      <c r="BM823" s="4"/>
    </row>
    <row r="824" spans="1:65" x14ac:dyDescent="0.15">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c r="AG824" s="4"/>
      <c r="AH824" s="4"/>
      <c r="AI824" s="4"/>
      <c r="AJ824" s="4"/>
      <c r="AK824" s="4"/>
      <c r="AL824" s="4"/>
      <c r="AM824" s="4"/>
      <c r="AN824" s="4"/>
      <c r="AO824" s="4"/>
      <c r="AP824" s="4"/>
      <c r="AQ824" s="4"/>
      <c r="AR824" s="4"/>
      <c r="AS824" s="4"/>
      <c r="AT824" s="4"/>
      <c r="AU824" s="4"/>
      <c r="AV824" s="4"/>
      <c r="AW824" s="4"/>
      <c r="AX824" s="4"/>
      <c r="AY824" s="4"/>
      <c r="AZ824" s="4"/>
      <c r="BA824" s="4"/>
      <c r="BB824" s="4"/>
      <c r="BC824" s="4"/>
      <c r="BD824" s="4"/>
      <c r="BE824" s="4"/>
      <c r="BF824" s="4"/>
      <c r="BG824" s="4"/>
      <c r="BH824" s="4"/>
      <c r="BI824" s="4"/>
      <c r="BJ824" s="4"/>
      <c r="BK824" s="4"/>
      <c r="BL824" s="4"/>
      <c r="BM824" s="4"/>
    </row>
    <row r="825" spans="1:65" x14ac:dyDescent="0.1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c r="AG825" s="4"/>
      <c r="AH825" s="4"/>
      <c r="AI825" s="4"/>
      <c r="AJ825" s="4"/>
      <c r="AK825" s="4"/>
      <c r="AL825" s="4"/>
      <c r="AM825" s="4"/>
      <c r="AN825" s="4"/>
      <c r="AO825" s="4"/>
      <c r="AP825" s="4"/>
      <c r="AQ825" s="4"/>
      <c r="AR825" s="4"/>
      <c r="AS825" s="4"/>
      <c r="AT825" s="4"/>
      <c r="AU825" s="4"/>
      <c r="AV825" s="4"/>
      <c r="AW825" s="4"/>
      <c r="AX825" s="4"/>
      <c r="AY825" s="4"/>
      <c r="AZ825" s="4"/>
      <c r="BA825" s="4"/>
      <c r="BB825" s="4"/>
      <c r="BC825" s="4"/>
      <c r="BD825" s="4"/>
      <c r="BE825" s="4"/>
      <c r="BF825" s="4"/>
      <c r="BG825" s="4"/>
      <c r="BH825" s="4"/>
      <c r="BI825" s="4"/>
      <c r="BJ825" s="4"/>
      <c r="BK825" s="4"/>
      <c r="BL825" s="4"/>
      <c r="BM825" s="4"/>
    </row>
    <row r="826" spans="1:65" x14ac:dyDescent="0.15">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c r="AG826" s="4"/>
      <c r="AH826" s="4"/>
      <c r="AI826" s="4"/>
      <c r="AJ826" s="4"/>
      <c r="AK826" s="4"/>
      <c r="AL826" s="4"/>
      <c r="AM826" s="4"/>
      <c r="AN826" s="4"/>
      <c r="AO826" s="4"/>
      <c r="AP826" s="4"/>
      <c r="AQ826" s="4"/>
      <c r="AR826" s="4"/>
      <c r="AS826" s="4"/>
      <c r="AT826" s="4"/>
      <c r="AU826" s="4"/>
      <c r="AV826" s="4"/>
      <c r="AW826" s="4"/>
      <c r="AX826" s="4"/>
      <c r="AY826" s="4"/>
      <c r="AZ826" s="4"/>
      <c r="BA826" s="4"/>
      <c r="BB826" s="4"/>
      <c r="BC826" s="4"/>
      <c r="BD826" s="4"/>
      <c r="BE826" s="4"/>
      <c r="BF826" s="4"/>
      <c r="BG826" s="4"/>
      <c r="BH826" s="4"/>
      <c r="BI826" s="4"/>
      <c r="BJ826" s="4"/>
      <c r="BK826" s="4"/>
      <c r="BL826" s="4"/>
      <c r="BM826" s="4"/>
    </row>
    <row r="827" spans="1:65" x14ac:dyDescent="0.15">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c r="AG827" s="4"/>
      <c r="AH827" s="4"/>
      <c r="AI827" s="4"/>
      <c r="AJ827" s="4"/>
      <c r="AK827" s="4"/>
      <c r="AL827" s="4"/>
      <c r="AM827" s="4"/>
      <c r="AN827" s="4"/>
      <c r="AO827" s="4"/>
      <c r="AP827" s="4"/>
      <c r="AQ827" s="4"/>
      <c r="AR827" s="4"/>
      <c r="AS827" s="4"/>
      <c r="AT827" s="4"/>
      <c r="AU827" s="4"/>
      <c r="AV827" s="4"/>
      <c r="AW827" s="4"/>
      <c r="AX827" s="4"/>
      <c r="AY827" s="4"/>
      <c r="AZ827" s="4"/>
      <c r="BA827" s="4"/>
      <c r="BB827" s="4"/>
      <c r="BC827" s="4"/>
      <c r="BD827" s="4"/>
      <c r="BE827" s="4"/>
      <c r="BF827" s="4"/>
      <c r="BG827" s="4"/>
      <c r="BH827" s="4"/>
      <c r="BI827" s="4"/>
      <c r="BJ827" s="4"/>
      <c r="BK827" s="4"/>
      <c r="BL827" s="4"/>
      <c r="BM827" s="4"/>
    </row>
    <row r="828" spans="1:65" x14ac:dyDescent="0.15">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c r="AG828" s="4"/>
      <c r="AH828" s="4"/>
      <c r="AI828" s="4"/>
      <c r="AJ828" s="4"/>
      <c r="AK828" s="4"/>
      <c r="AL828" s="4"/>
      <c r="AM828" s="4"/>
      <c r="AN828" s="4"/>
      <c r="AO828" s="4"/>
      <c r="AP828" s="4"/>
      <c r="AQ828" s="4"/>
      <c r="AR828" s="4"/>
      <c r="AS828" s="4"/>
      <c r="AT828" s="4"/>
      <c r="AU828" s="4"/>
      <c r="AV828" s="4"/>
      <c r="AW828" s="4"/>
      <c r="AX828" s="4"/>
      <c r="AY828" s="4"/>
      <c r="AZ828" s="4"/>
      <c r="BA828" s="4"/>
      <c r="BB828" s="4"/>
      <c r="BC828" s="4"/>
      <c r="BD828" s="4"/>
      <c r="BE828" s="4"/>
      <c r="BF828" s="4"/>
      <c r="BG828" s="4"/>
      <c r="BH828" s="4"/>
      <c r="BI828" s="4"/>
      <c r="BJ828" s="4"/>
      <c r="BK828" s="4"/>
      <c r="BL828" s="4"/>
      <c r="BM828" s="4"/>
    </row>
    <row r="829" spans="1:65" x14ac:dyDescent="0.15">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c r="AG829" s="4"/>
      <c r="AH829" s="4"/>
      <c r="AI829" s="4"/>
      <c r="AJ829" s="4"/>
      <c r="AK829" s="4"/>
      <c r="AL829" s="4"/>
      <c r="AM829" s="4"/>
      <c r="AN829" s="4"/>
      <c r="AO829" s="4"/>
      <c r="AP829" s="4"/>
      <c r="AQ829" s="4"/>
      <c r="AR829" s="4"/>
      <c r="AS829" s="4"/>
      <c r="AT829" s="4"/>
      <c r="AU829" s="4"/>
      <c r="AV829" s="4"/>
      <c r="AW829" s="4"/>
      <c r="AX829" s="4"/>
      <c r="AY829" s="4"/>
      <c r="AZ829" s="4"/>
      <c r="BA829" s="4"/>
      <c r="BB829" s="4"/>
      <c r="BC829" s="4"/>
      <c r="BD829" s="4"/>
      <c r="BE829" s="4"/>
      <c r="BF829" s="4"/>
      <c r="BG829" s="4"/>
      <c r="BH829" s="4"/>
      <c r="BI829" s="4"/>
      <c r="BJ829" s="4"/>
      <c r="BK829" s="4"/>
      <c r="BL829" s="4"/>
      <c r="BM829" s="4"/>
    </row>
    <row r="830" spans="1:65" x14ac:dyDescent="0.15">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c r="AG830" s="4"/>
      <c r="AH830" s="4"/>
      <c r="AI830" s="4"/>
      <c r="AJ830" s="4"/>
      <c r="AK830" s="4"/>
      <c r="AL830" s="4"/>
      <c r="AM830" s="4"/>
      <c r="AN830" s="4"/>
      <c r="AO830" s="4"/>
      <c r="AP830" s="4"/>
      <c r="AQ830" s="4"/>
      <c r="AR830" s="4"/>
      <c r="AS830" s="4"/>
      <c r="AT830" s="4"/>
      <c r="AU830" s="4"/>
      <c r="AV830" s="4"/>
      <c r="AW830" s="4"/>
      <c r="AX830" s="4"/>
      <c r="AY830" s="4"/>
      <c r="AZ830" s="4"/>
      <c r="BA830" s="4"/>
      <c r="BB830" s="4"/>
      <c r="BC830" s="4"/>
      <c r="BD830" s="4"/>
      <c r="BE830" s="4"/>
      <c r="BF830" s="4"/>
      <c r="BG830" s="4"/>
      <c r="BH830" s="4"/>
      <c r="BI830" s="4"/>
      <c r="BJ830" s="4"/>
      <c r="BK830" s="4"/>
      <c r="BL830" s="4"/>
      <c r="BM830" s="4"/>
    </row>
    <row r="831" spans="1:65" x14ac:dyDescent="0.15">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c r="AG831" s="4"/>
      <c r="AH831" s="4"/>
      <c r="AI831" s="4"/>
      <c r="AJ831" s="4"/>
      <c r="AK831" s="4"/>
      <c r="AL831" s="4"/>
      <c r="AM831" s="4"/>
      <c r="AN831" s="4"/>
      <c r="AO831" s="4"/>
      <c r="AP831" s="4"/>
      <c r="AQ831" s="4"/>
      <c r="AR831" s="4"/>
      <c r="AS831" s="4"/>
      <c r="AT831" s="4"/>
      <c r="AU831" s="4"/>
      <c r="AV831" s="4"/>
      <c r="AW831" s="4"/>
      <c r="AX831" s="4"/>
      <c r="AY831" s="4"/>
      <c r="AZ831" s="4"/>
      <c r="BA831" s="4"/>
      <c r="BB831" s="4"/>
      <c r="BC831" s="4"/>
      <c r="BD831" s="4"/>
      <c r="BE831" s="4"/>
      <c r="BF831" s="4"/>
      <c r="BG831" s="4"/>
      <c r="BH831" s="4"/>
      <c r="BI831" s="4"/>
      <c r="BJ831" s="4"/>
      <c r="BK831" s="4"/>
      <c r="BL831" s="4"/>
      <c r="BM831" s="4"/>
    </row>
    <row r="832" spans="1:65" x14ac:dyDescent="0.15">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c r="AG832" s="4"/>
      <c r="AH832" s="4"/>
      <c r="AI832" s="4"/>
      <c r="AJ832" s="4"/>
      <c r="AK832" s="4"/>
      <c r="AL832" s="4"/>
      <c r="AM832" s="4"/>
      <c r="AN832" s="4"/>
      <c r="AO832" s="4"/>
      <c r="AP832" s="4"/>
      <c r="AQ832" s="4"/>
      <c r="AR832" s="4"/>
      <c r="AS832" s="4"/>
      <c r="AT832" s="4"/>
      <c r="AU832" s="4"/>
      <c r="AV832" s="4"/>
      <c r="AW832" s="4"/>
      <c r="AX832" s="4"/>
      <c r="AY832" s="4"/>
      <c r="AZ832" s="4"/>
      <c r="BA832" s="4"/>
      <c r="BB832" s="4"/>
      <c r="BC832" s="4"/>
      <c r="BD832" s="4"/>
      <c r="BE832" s="4"/>
      <c r="BF832" s="4"/>
      <c r="BG832" s="4"/>
      <c r="BH832" s="4"/>
      <c r="BI832" s="4"/>
      <c r="BJ832" s="4"/>
      <c r="BK832" s="4"/>
      <c r="BL832" s="4"/>
      <c r="BM832" s="4"/>
    </row>
    <row r="833" spans="1:65" x14ac:dyDescent="0.15">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c r="AG833" s="4"/>
      <c r="AH833" s="4"/>
      <c r="AI833" s="4"/>
      <c r="AJ833" s="4"/>
      <c r="AK833" s="4"/>
      <c r="AL833" s="4"/>
      <c r="AM833" s="4"/>
      <c r="AN833" s="4"/>
      <c r="AO833" s="4"/>
      <c r="AP833" s="4"/>
      <c r="AQ833" s="4"/>
      <c r="AR833" s="4"/>
      <c r="AS833" s="4"/>
      <c r="AT833" s="4"/>
      <c r="AU833" s="4"/>
      <c r="AV833" s="4"/>
      <c r="AW833" s="4"/>
      <c r="AX833" s="4"/>
      <c r="AY833" s="4"/>
      <c r="AZ833" s="4"/>
      <c r="BA833" s="4"/>
      <c r="BB833" s="4"/>
      <c r="BC833" s="4"/>
      <c r="BD833" s="4"/>
      <c r="BE833" s="4"/>
      <c r="BF833" s="4"/>
      <c r="BG833" s="4"/>
      <c r="BH833" s="4"/>
      <c r="BI833" s="4"/>
      <c r="BJ833" s="4"/>
      <c r="BK833" s="4"/>
      <c r="BL833" s="4"/>
      <c r="BM833" s="4"/>
    </row>
    <row r="834" spans="1:65" x14ac:dyDescent="0.15">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c r="AG834" s="4"/>
      <c r="AH834" s="4"/>
      <c r="AI834" s="4"/>
      <c r="AJ834" s="4"/>
      <c r="AK834" s="4"/>
      <c r="AL834" s="4"/>
      <c r="AM834" s="4"/>
      <c r="AN834" s="4"/>
      <c r="AO834" s="4"/>
      <c r="AP834" s="4"/>
      <c r="AQ834" s="4"/>
      <c r="AR834" s="4"/>
      <c r="AS834" s="4"/>
      <c r="AT834" s="4"/>
      <c r="AU834" s="4"/>
      <c r="AV834" s="4"/>
      <c r="AW834" s="4"/>
      <c r="AX834" s="4"/>
      <c r="AY834" s="4"/>
      <c r="AZ834" s="4"/>
      <c r="BA834" s="4"/>
      <c r="BB834" s="4"/>
      <c r="BC834" s="4"/>
      <c r="BD834" s="4"/>
      <c r="BE834" s="4"/>
      <c r="BF834" s="4"/>
      <c r="BG834" s="4"/>
      <c r="BH834" s="4"/>
      <c r="BI834" s="4"/>
      <c r="BJ834" s="4"/>
      <c r="BK834" s="4"/>
      <c r="BL834" s="4"/>
      <c r="BM834" s="4"/>
    </row>
  </sheetData>
  <autoFilter ref="A1:BM834" xr:uid="{00000000-0009-0000-0000-00000F000000}"/>
  <pageMargins left="0.7" right="0.7" top="0.75" bottom="0.75" header="0.3" footer="0.3"/>
  <pageSetup paperSize="9" orientation="portrait" horizontalDpi="4294967292" verticalDpi="4294967292"/>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FF9900"/>
    <outlinePr summaryBelow="0" summaryRight="0"/>
  </sheetPr>
  <dimension ref="A1:M1002"/>
  <sheetViews>
    <sheetView workbookViewId="0">
      <pane xSplit="1" ySplit="1" topLeftCell="B2" activePane="bottomRight" state="frozen"/>
      <selection pane="topRight" activeCell="B1" sqref="B1"/>
      <selection pane="bottomLeft" activeCell="A2" sqref="A2"/>
      <selection pane="bottomRight" activeCell="A29" sqref="A29"/>
    </sheetView>
  </sheetViews>
  <sheetFormatPr baseColWidth="10" defaultColWidth="12.6640625" defaultRowHeight="13" x14ac:dyDescent="0.15"/>
  <cols>
    <col min="1" max="1" width="28.6640625" style="3" bestFit="1" customWidth="1"/>
    <col min="2" max="2" width="16" style="3" bestFit="1" customWidth="1"/>
    <col min="3" max="3" width="16.33203125" style="3" bestFit="1" customWidth="1"/>
    <col min="4" max="4" width="15.6640625" style="3" bestFit="1" customWidth="1"/>
    <col min="5" max="5" width="15.83203125" style="3" bestFit="1" customWidth="1"/>
    <col min="6" max="6" width="18.1640625" style="3" bestFit="1" customWidth="1"/>
    <col min="7" max="7" width="18.5" style="3" bestFit="1" customWidth="1"/>
    <col min="8" max="8" width="14.1640625" style="3" bestFit="1" customWidth="1"/>
    <col min="9" max="9" width="14.5" style="3" bestFit="1" customWidth="1"/>
    <col min="10" max="10" width="16.83203125" style="3" bestFit="1" customWidth="1"/>
    <col min="11" max="11" width="17" style="3" bestFit="1" customWidth="1"/>
    <col min="12" max="12" width="34.1640625" style="3" bestFit="1" customWidth="1"/>
    <col min="13" max="13" width="82.83203125" style="3" bestFit="1" customWidth="1"/>
    <col min="14" max="16384" width="12.6640625" style="3"/>
  </cols>
  <sheetData>
    <row r="1" spans="1:13" x14ac:dyDescent="0.15">
      <c r="A1" s="1" t="s">
        <v>33</v>
      </c>
      <c r="B1" s="1" t="s">
        <v>8899</v>
      </c>
      <c r="C1" s="1" t="s">
        <v>8900</v>
      </c>
      <c r="D1" s="1" t="s">
        <v>8901</v>
      </c>
      <c r="E1" s="1" t="s">
        <v>8902</v>
      </c>
      <c r="F1" s="1" t="s">
        <v>8903</v>
      </c>
      <c r="G1" s="1" t="s">
        <v>8904</v>
      </c>
      <c r="H1" s="1" t="s">
        <v>8905</v>
      </c>
      <c r="I1" s="1" t="s">
        <v>8906</v>
      </c>
      <c r="J1" s="1" t="s">
        <v>8907</v>
      </c>
      <c r="K1" s="1" t="s">
        <v>8908</v>
      </c>
      <c r="L1" s="1" t="s">
        <v>461</v>
      </c>
      <c r="M1" s="1" t="s">
        <v>460</v>
      </c>
    </row>
    <row r="2" spans="1:13" x14ac:dyDescent="0.15">
      <c r="A2" s="4" t="s">
        <v>37</v>
      </c>
      <c r="B2" s="4"/>
      <c r="C2" s="4">
        <v>12</v>
      </c>
      <c r="D2" s="4"/>
      <c r="E2" s="4">
        <v>6.5</v>
      </c>
      <c r="F2" s="4"/>
      <c r="G2" s="4">
        <v>0.4</v>
      </c>
      <c r="H2" s="4">
        <f t="shared" ref="H2:H15" si="0">B2*D2</f>
        <v>0</v>
      </c>
      <c r="I2" s="4">
        <f t="shared" ref="I2:I15" si="1">C2*E2</f>
        <v>78</v>
      </c>
      <c r="J2" s="4">
        <f t="shared" ref="J2:J28" si="2">B2*D2*F2</f>
        <v>0</v>
      </c>
      <c r="K2" s="4">
        <f t="shared" ref="K2:K28" si="3">C2*E2*G2</f>
        <v>31.200000000000003</v>
      </c>
      <c r="L2" s="4"/>
      <c r="M2" s="4" t="s">
        <v>4484</v>
      </c>
    </row>
    <row r="3" spans="1:13" x14ac:dyDescent="0.15">
      <c r="A3" s="4" t="s">
        <v>38</v>
      </c>
      <c r="B3" s="4"/>
      <c r="C3" s="4">
        <v>25</v>
      </c>
      <c r="D3" s="4"/>
      <c r="E3" s="4">
        <v>7</v>
      </c>
      <c r="F3" s="4"/>
      <c r="G3" s="4"/>
      <c r="H3" s="4">
        <f t="shared" si="0"/>
        <v>0</v>
      </c>
      <c r="I3" s="4">
        <f t="shared" si="1"/>
        <v>175</v>
      </c>
      <c r="J3" s="4">
        <f t="shared" si="2"/>
        <v>0</v>
      </c>
      <c r="K3" s="4">
        <f t="shared" si="3"/>
        <v>0</v>
      </c>
      <c r="L3" s="4"/>
      <c r="M3" s="4" t="s">
        <v>2836</v>
      </c>
    </row>
    <row r="4" spans="1:13" x14ac:dyDescent="0.15">
      <c r="A4" s="4" t="s">
        <v>43</v>
      </c>
      <c r="B4" s="4"/>
      <c r="C4" s="4">
        <v>150</v>
      </c>
      <c r="D4" s="4"/>
      <c r="E4" s="4">
        <v>25</v>
      </c>
      <c r="F4" s="4"/>
      <c r="G4" s="4"/>
      <c r="H4" s="4">
        <f t="shared" si="0"/>
        <v>0</v>
      </c>
      <c r="I4" s="4">
        <f t="shared" si="1"/>
        <v>3750</v>
      </c>
      <c r="J4" s="4">
        <f t="shared" si="2"/>
        <v>0</v>
      </c>
      <c r="K4" s="4">
        <f t="shared" si="3"/>
        <v>0</v>
      </c>
      <c r="L4" s="4"/>
      <c r="M4" s="4" t="s">
        <v>2838</v>
      </c>
    </row>
    <row r="5" spans="1:13" x14ac:dyDescent="0.15">
      <c r="A5" s="4" t="s">
        <v>46</v>
      </c>
      <c r="B5" s="4"/>
      <c r="C5" s="4">
        <v>65</v>
      </c>
      <c r="D5" s="4"/>
      <c r="E5" s="4">
        <v>10</v>
      </c>
      <c r="F5" s="4"/>
      <c r="G5" s="4">
        <v>1.2</v>
      </c>
      <c r="H5" s="4">
        <f t="shared" si="0"/>
        <v>0</v>
      </c>
      <c r="I5" s="4">
        <f t="shared" si="1"/>
        <v>650</v>
      </c>
      <c r="J5" s="4">
        <f t="shared" si="2"/>
        <v>0</v>
      </c>
      <c r="K5" s="4">
        <f t="shared" si="3"/>
        <v>780</v>
      </c>
      <c r="L5" s="4"/>
      <c r="M5" s="4" t="s">
        <v>2861</v>
      </c>
    </row>
    <row r="6" spans="1:13" x14ac:dyDescent="0.15">
      <c r="A6" s="4" t="s">
        <v>51</v>
      </c>
      <c r="B6" s="4">
        <v>45</v>
      </c>
      <c r="C6" s="4">
        <v>45</v>
      </c>
      <c r="D6" s="4">
        <v>19</v>
      </c>
      <c r="E6" s="4">
        <v>19</v>
      </c>
      <c r="F6" s="4">
        <v>0.3</v>
      </c>
      <c r="G6" s="4">
        <v>0.4</v>
      </c>
      <c r="H6" s="4">
        <f t="shared" si="0"/>
        <v>855</v>
      </c>
      <c r="I6" s="4">
        <f t="shared" si="1"/>
        <v>855</v>
      </c>
      <c r="J6" s="4">
        <f t="shared" si="2"/>
        <v>256.5</v>
      </c>
      <c r="K6" s="4">
        <f t="shared" si="3"/>
        <v>342</v>
      </c>
      <c r="L6" s="4"/>
      <c r="M6" s="4" t="s">
        <v>2588</v>
      </c>
    </row>
    <row r="7" spans="1:13" x14ac:dyDescent="0.15">
      <c r="A7" s="4" t="s">
        <v>57</v>
      </c>
      <c r="B7" s="4"/>
      <c r="C7" s="4"/>
      <c r="D7" s="4"/>
      <c r="E7" s="4"/>
      <c r="F7" s="4"/>
      <c r="G7" s="4">
        <v>2</v>
      </c>
      <c r="H7" s="4">
        <f t="shared" si="0"/>
        <v>0</v>
      </c>
      <c r="I7" s="4">
        <f t="shared" si="1"/>
        <v>0</v>
      </c>
      <c r="J7" s="4">
        <f t="shared" si="2"/>
        <v>0</v>
      </c>
      <c r="K7" s="4">
        <f t="shared" si="3"/>
        <v>0</v>
      </c>
      <c r="L7" s="4"/>
      <c r="M7" s="4" t="s">
        <v>2837</v>
      </c>
    </row>
    <row r="8" spans="1:13" x14ac:dyDescent="0.15">
      <c r="A8" s="4" t="s">
        <v>58</v>
      </c>
      <c r="B8" s="4"/>
      <c r="C8" s="4">
        <v>400</v>
      </c>
      <c r="D8" s="4"/>
      <c r="E8" s="4">
        <v>200</v>
      </c>
      <c r="F8" s="4"/>
      <c r="G8" s="4"/>
      <c r="H8" s="4">
        <f t="shared" si="0"/>
        <v>0</v>
      </c>
      <c r="I8" s="4">
        <f t="shared" si="1"/>
        <v>80000</v>
      </c>
      <c r="J8" s="4">
        <f t="shared" si="2"/>
        <v>0</v>
      </c>
      <c r="K8" s="4">
        <f t="shared" si="3"/>
        <v>0</v>
      </c>
      <c r="L8" s="4"/>
      <c r="M8" s="4" t="s">
        <v>8909</v>
      </c>
    </row>
    <row r="9" spans="1:13" x14ac:dyDescent="0.15">
      <c r="A9" s="4" t="s">
        <v>706</v>
      </c>
      <c r="B9" s="4">
        <v>325</v>
      </c>
      <c r="C9" s="4">
        <v>325</v>
      </c>
      <c r="D9" s="4">
        <v>10</v>
      </c>
      <c r="E9" s="4">
        <v>50</v>
      </c>
      <c r="F9" s="4">
        <v>0.1</v>
      </c>
      <c r="G9" s="4">
        <v>1.2</v>
      </c>
      <c r="H9" s="4">
        <f t="shared" si="0"/>
        <v>3250</v>
      </c>
      <c r="I9" s="4">
        <f t="shared" si="1"/>
        <v>16250</v>
      </c>
      <c r="J9" s="4">
        <f t="shared" si="2"/>
        <v>325</v>
      </c>
      <c r="K9" s="4">
        <f t="shared" si="3"/>
        <v>19500</v>
      </c>
      <c r="L9" s="4"/>
      <c r="M9" s="4" t="s">
        <v>2838</v>
      </c>
    </row>
    <row r="10" spans="1:13" x14ac:dyDescent="0.15">
      <c r="A10" s="4" t="s">
        <v>8910</v>
      </c>
      <c r="B10" s="4"/>
      <c r="C10" s="4">
        <v>60</v>
      </c>
      <c r="D10" s="4"/>
      <c r="E10" s="4">
        <v>11</v>
      </c>
      <c r="F10" s="4"/>
      <c r="G10" s="4">
        <v>0.4</v>
      </c>
      <c r="H10" s="4">
        <f t="shared" si="0"/>
        <v>0</v>
      </c>
      <c r="I10" s="4">
        <f t="shared" si="1"/>
        <v>660</v>
      </c>
      <c r="J10" s="4">
        <f t="shared" si="2"/>
        <v>0</v>
      </c>
      <c r="K10" s="4">
        <f t="shared" si="3"/>
        <v>264</v>
      </c>
      <c r="L10" s="4"/>
      <c r="M10" s="4" t="s">
        <v>8911</v>
      </c>
    </row>
    <row r="11" spans="1:13" x14ac:dyDescent="0.15">
      <c r="A11" s="4" t="s">
        <v>75</v>
      </c>
      <c r="B11" s="4"/>
      <c r="C11" s="4">
        <v>35</v>
      </c>
      <c r="D11" s="4"/>
      <c r="E11" s="4">
        <v>15</v>
      </c>
      <c r="F11" s="4"/>
      <c r="G11" s="4"/>
      <c r="H11" s="4">
        <f t="shared" si="0"/>
        <v>0</v>
      </c>
      <c r="I11" s="4">
        <f t="shared" si="1"/>
        <v>525</v>
      </c>
      <c r="J11" s="4">
        <f t="shared" si="2"/>
        <v>0</v>
      </c>
      <c r="K11" s="4">
        <f t="shared" si="3"/>
        <v>0</v>
      </c>
      <c r="L11" s="4"/>
      <c r="M11" s="4" t="s">
        <v>8912</v>
      </c>
    </row>
    <row r="12" spans="1:13" x14ac:dyDescent="0.15">
      <c r="A12" s="4" t="s">
        <v>76</v>
      </c>
      <c r="B12" s="4"/>
      <c r="C12" s="4">
        <v>10</v>
      </c>
      <c r="D12" s="4"/>
      <c r="E12" s="4">
        <v>10</v>
      </c>
      <c r="F12" s="4"/>
      <c r="G12" s="4"/>
      <c r="H12" s="4">
        <f t="shared" si="0"/>
        <v>0</v>
      </c>
      <c r="I12" s="4">
        <f t="shared" si="1"/>
        <v>100</v>
      </c>
      <c r="J12" s="4">
        <f t="shared" si="2"/>
        <v>0</v>
      </c>
      <c r="K12" s="4">
        <f t="shared" si="3"/>
        <v>0</v>
      </c>
      <c r="L12" s="4"/>
      <c r="M12" s="4" t="s">
        <v>8913</v>
      </c>
    </row>
    <row r="13" spans="1:13" x14ac:dyDescent="0.15">
      <c r="A13" s="4" t="s">
        <v>77</v>
      </c>
      <c r="B13" s="4">
        <v>20</v>
      </c>
      <c r="C13" s="4">
        <v>20</v>
      </c>
      <c r="D13" s="4">
        <v>6</v>
      </c>
      <c r="E13" s="4">
        <v>6</v>
      </c>
      <c r="F13" s="4">
        <v>0.05</v>
      </c>
      <c r="G13" s="4">
        <v>0.3</v>
      </c>
      <c r="H13" s="4">
        <f t="shared" si="0"/>
        <v>120</v>
      </c>
      <c r="I13" s="4">
        <f t="shared" si="1"/>
        <v>120</v>
      </c>
      <c r="J13" s="4">
        <f t="shared" si="2"/>
        <v>6</v>
      </c>
      <c r="K13" s="4">
        <f t="shared" si="3"/>
        <v>36</v>
      </c>
      <c r="L13" s="4"/>
      <c r="M13" s="4" t="s">
        <v>2839</v>
      </c>
    </row>
    <row r="14" spans="1:13" x14ac:dyDescent="0.15">
      <c r="A14" s="4" t="s">
        <v>8914</v>
      </c>
      <c r="B14" s="4"/>
      <c r="C14" s="4">
        <v>28</v>
      </c>
      <c r="D14" s="4"/>
      <c r="E14" s="4">
        <v>10</v>
      </c>
      <c r="F14" s="4"/>
      <c r="G14" s="4">
        <v>0.5</v>
      </c>
      <c r="H14" s="4">
        <f t="shared" si="0"/>
        <v>0</v>
      </c>
      <c r="I14" s="4">
        <f t="shared" si="1"/>
        <v>280</v>
      </c>
      <c r="J14" s="4">
        <f t="shared" si="2"/>
        <v>0</v>
      </c>
      <c r="K14" s="4">
        <f t="shared" si="3"/>
        <v>140</v>
      </c>
      <c r="L14" s="4"/>
      <c r="M14" s="4" t="s">
        <v>2861</v>
      </c>
    </row>
    <row r="15" spans="1:13" x14ac:dyDescent="0.15">
      <c r="A15" s="4" t="s">
        <v>8915</v>
      </c>
      <c r="B15" s="4"/>
      <c r="C15" s="4">
        <v>26</v>
      </c>
      <c r="D15" s="4"/>
      <c r="E15" s="4">
        <v>11</v>
      </c>
      <c r="F15" s="4"/>
      <c r="G15" s="4">
        <v>0.5</v>
      </c>
      <c r="H15" s="4">
        <f t="shared" si="0"/>
        <v>0</v>
      </c>
      <c r="I15" s="4">
        <f t="shared" si="1"/>
        <v>286</v>
      </c>
      <c r="J15" s="4">
        <f t="shared" si="2"/>
        <v>0</v>
      </c>
      <c r="K15" s="4">
        <f t="shared" si="3"/>
        <v>143</v>
      </c>
      <c r="L15" s="4"/>
      <c r="M15" s="4" t="s">
        <v>2861</v>
      </c>
    </row>
    <row r="16" spans="1:13" x14ac:dyDescent="0.15">
      <c r="A16" s="4" t="s">
        <v>88</v>
      </c>
      <c r="B16" s="4"/>
      <c r="C16" s="4">
        <v>300</v>
      </c>
      <c r="D16" s="4"/>
      <c r="E16" s="4"/>
      <c r="F16" s="4"/>
      <c r="G16" s="4">
        <v>1</v>
      </c>
      <c r="H16" s="4">
        <f t="shared" ref="H16:H28" si="4">B16*D16</f>
        <v>0</v>
      </c>
      <c r="I16" s="4">
        <f>C16*G16</f>
        <v>300</v>
      </c>
      <c r="J16" s="4">
        <f t="shared" si="2"/>
        <v>0</v>
      </c>
      <c r="K16" s="4">
        <f t="shared" si="3"/>
        <v>0</v>
      </c>
      <c r="L16" s="4"/>
      <c r="M16" s="4" t="s">
        <v>8916</v>
      </c>
    </row>
    <row r="17" spans="1:13" x14ac:dyDescent="0.15">
      <c r="A17" s="4" t="s">
        <v>94</v>
      </c>
      <c r="B17" s="4"/>
      <c r="C17" s="4">
        <v>12</v>
      </c>
      <c r="D17" s="4"/>
      <c r="E17" s="4">
        <v>10</v>
      </c>
      <c r="F17" s="4"/>
      <c r="G17" s="4">
        <v>0.3</v>
      </c>
      <c r="H17" s="4">
        <f t="shared" si="4"/>
        <v>0</v>
      </c>
      <c r="I17" s="4">
        <f t="shared" ref="I17:I23" si="5">C17*E17</f>
        <v>120</v>
      </c>
      <c r="J17" s="4">
        <f t="shared" si="2"/>
        <v>0</v>
      </c>
      <c r="K17" s="4">
        <f t="shared" si="3"/>
        <v>36</v>
      </c>
      <c r="L17" s="4"/>
      <c r="M17" s="4" t="s">
        <v>2841</v>
      </c>
    </row>
    <row r="18" spans="1:13" x14ac:dyDescent="0.15">
      <c r="A18" s="4" t="s">
        <v>96</v>
      </c>
      <c r="B18" s="4">
        <v>10</v>
      </c>
      <c r="C18" s="4">
        <v>10</v>
      </c>
      <c r="D18" s="4">
        <v>10</v>
      </c>
      <c r="E18" s="4">
        <v>10</v>
      </c>
      <c r="F18" s="4">
        <v>0.1</v>
      </c>
      <c r="G18" s="4">
        <v>0.2</v>
      </c>
      <c r="H18" s="4">
        <f t="shared" si="4"/>
        <v>100</v>
      </c>
      <c r="I18" s="4">
        <f t="shared" si="5"/>
        <v>100</v>
      </c>
      <c r="J18" s="4">
        <f t="shared" si="2"/>
        <v>10</v>
      </c>
      <c r="K18" s="4">
        <f t="shared" si="3"/>
        <v>20</v>
      </c>
      <c r="L18" s="4"/>
      <c r="M18" s="4" t="s">
        <v>2842</v>
      </c>
    </row>
    <row r="19" spans="1:13" x14ac:dyDescent="0.15">
      <c r="A19" s="4" t="s">
        <v>99</v>
      </c>
      <c r="B19" s="4"/>
      <c r="C19" s="4"/>
      <c r="D19" s="4"/>
      <c r="E19" s="4"/>
      <c r="F19" s="4">
        <v>0.1</v>
      </c>
      <c r="G19" s="4">
        <v>0.15</v>
      </c>
      <c r="H19" s="4">
        <f t="shared" si="4"/>
        <v>0</v>
      </c>
      <c r="I19" s="4">
        <f t="shared" si="5"/>
        <v>0</v>
      </c>
      <c r="J19" s="4">
        <f t="shared" si="2"/>
        <v>0</v>
      </c>
      <c r="K19" s="4">
        <f t="shared" si="3"/>
        <v>0</v>
      </c>
      <c r="L19" s="4"/>
      <c r="M19" s="4" t="s">
        <v>8917</v>
      </c>
    </row>
    <row r="20" spans="1:13" x14ac:dyDescent="0.15">
      <c r="A20" s="4" t="s">
        <v>5</v>
      </c>
      <c r="B20" s="4"/>
      <c r="C20" s="4">
        <v>141</v>
      </c>
      <c r="D20" s="4"/>
      <c r="E20" s="4">
        <v>20</v>
      </c>
      <c r="F20" s="4"/>
      <c r="G20" s="4">
        <v>1.9</v>
      </c>
      <c r="H20" s="4">
        <f t="shared" si="4"/>
        <v>0</v>
      </c>
      <c r="I20" s="4">
        <f t="shared" si="5"/>
        <v>2820</v>
      </c>
      <c r="J20" s="4">
        <f t="shared" si="2"/>
        <v>0</v>
      </c>
      <c r="K20" s="4">
        <f t="shared" si="3"/>
        <v>5358</v>
      </c>
      <c r="L20" s="4"/>
      <c r="M20" s="4" t="s">
        <v>2492</v>
      </c>
    </row>
    <row r="21" spans="1:13" x14ac:dyDescent="0.15">
      <c r="A21" s="4" t="s">
        <v>8918</v>
      </c>
      <c r="B21" s="4"/>
      <c r="C21" s="4">
        <v>10</v>
      </c>
      <c r="D21" s="4"/>
      <c r="E21" s="4">
        <v>10</v>
      </c>
      <c r="F21" s="4"/>
      <c r="G21" s="4"/>
      <c r="H21" s="4">
        <f t="shared" si="4"/>
        <v>0</v>
      </c>
      <c r="I21" s="4">
        <f t="shared" si="5"/>
        <v>100</v>
      </c>
      <c r="J21" s="4">
        <f t="shared" si="2"/>
        <v>0</v>
      </c>
      <c r="K21" s="4">
        <f t="shared" si="3"/>
        <v>0</v>
      </c>
      <c r="L21" s="4"/>
      <c r="M21" s="4" t="s">
        <v>4893</v>
      </c>
    </row>
    <row r="22" spans="1:13" x14ac:dyDescent="0.15">
      <c r="A22" s="4" t="s">
        <v>8919</v>
      </c>
      <c r="B22" s="4"/>
      <c r="C22" s="4">
        <v>10</v>
      </c>
      <c r="D22" s="4"/>
      <c r="E22" s="4">
        <v>15</v>
      </c>
      <c r="F22" s="4"/>
      <c r="G22" s="4"/>
      <c r="H22" s="4">
        <f t="shared" si="4"/>
        <v>0</v>
      </c>
      <c r="I22" s="4">
        <f t="shared" si="5"/>
        <v>150</v>
      </c>
      <c r="J22" s="4">
        <f t="shared" si="2"/>
        <v>0</v>
      </c>
      <c r="K22" s="4">
        <f t="shared" si="3"/>
        <v>0</v>
      </c>
      <c r="L22" s="4"/>
      <c r="M22" s="4" t="s">
        <v>4893</v>
      </c>
    </row>
    <row r="23" spans="1:13" x14ac:dyDescent="0.15">
      <c r="A23" s="4" t="s">
        <v>102</v>
      </c>
      <c r="B23" s="4">
        <v>50</v>
      </c>
      <c r="C23" s="4">
        <v>50</v>
      </c>
      <c r="D23" s="4">
        <v>25</v>
      </c>
      <c r="E23" s="4">
        <v>25</v>
      </c>
      <c r="F23" s="4">
        <v>0.1</v>
      </c>
      <c r="G23" s="4">
        <v>0.25</v>
      </c>
      <c r="H23" s="4">
        <f t="shared" si="4"/>
        <v>1250</v>
      </c>
      <c r="I23" s="4">
        <f t="shared" si="5"/>
        <v>1250</v>
      </c>
      <c r="J23" s="4">
        <f t="shared" si="2"/>
        <v>125</v>
      </c>
      <c r="K23" s="4">
        <f t="shared" si="3"/>
        <v>312.5</v>
      </c>
      <c r="L23" s="4"/>
      <c r="M23" s="4" t="s">
        <v>2841</v>
      </c>
    </row>
    <row r="24" spans="1:13" x14ac:dyDescent="0.15">
      <c r="A24" s="4" t="s">
        <v>107</v>
      </c>
      <c r="B24" s="4"/>
      <c r="C24" s="4"/>
      <c r="D24" s="4"/>
      <c r="E24" s="4"/>
      <c r="F24" s="4"/>
      <c r="G24" s="4"/>
      <c r="H24" s="4">
        <f t="shared" si="4"/>
        <v>0</v>
      </c>
      <c r="I24" s="4">
        <v>2000</v>
      </c>
      <c r="J24" s="4">
        <f t="shared" si="2"/>
        <v>0</v>
      </c>
      <c r="K24" s="4">
        <f t="shared" si="3"/>
        <v>0</v>
      </c>
      <c r="L24" s="4"/>
      <c r="M24" s="4" t="s">
        <v>8920</v>
      </c>
    </row>
    <row r="25" spans="1:13" x14ac:dyDescent="0.15">
      <c r="A25" s="4" t="s">
        <v>108</v>
      </c>
      <c r="B25" s="4"/>
      <c r="C25" s="4"/>
      <c r="D25" s="4"/>
      <c r="E25" s="4"/>
      <c r="F25" s="4"/>
      <c r="G25" s="4">
        <v>0.7</v>
      </c>
      <c r="H25" s="4">
        <f t="shared" si="4"/>
        <v>0</v>
      </c>
      <c r="I25" s="4">
        <f>C25*E25</f>
        <v>0</v>
      </c>
      <c r="J25" s="4">
        <f t="shared" si="2"/>
        <v>0</v>
      </c>
      <c r="K25" s="4">
        <f t="shared" si="3"/>
        <v>0</v>
      </c>
      <c r="L25" s="4"/>
      <c r="M25" s="4" t="s">
        <v>2844</v>
      </c>
    </row>
    <row r="26" spans="1:13" x14ac:dyDescent="0.15">
      <c r="A26" s="4" t="s">
        <v>109</v>
      </c>
      <c r="B26" s="4"/>
      <c r="C26" s="4">
        <v>31</v>
      </c>
      <c r="D26" s="4"/>
      <c r="E26" s="4">
        <v>10</v>
      </c>
      <c r="F26" s="4"/>
      <c r="G26" s="4">
        <v>0.7</v>
      </c>
      <c r="H26" s="4">
        <f t="shared" si="4"/>
        <v>0</v>
      </c>
      <c r="I26" s="4">
        <f>C26*E26</f>
        <v>310</v>
      </c>
      <c r="J26" s="4">
        <f t="shared" si="2"/>
        <v>0</v>
      </c>
      <c r="K26" s="4">
        <f t="shared" si="3"/>
        <v>217</v>
      </c>
      <c r="L26" s="4"/>
      <c r="M26" s="4" t="s">
        <v>2844</v>
      </c>
    </row>
    <row r="27" spans="1:13" x14ac:dyDescent="0.15">
      <c r="A27" s="4" t="s">
        <v>110</v>
      </c>
      <c r="B27" s="4">
        <v>9</v>
      </c>
      <c r="C27" s="4">
        <v>9</v>
      </c>
      <c r="D27" s="4">
        <v>2</v>
      </c>
      <c r="E27" s="4">
        <v>3</v>
      </c>
      <c r="F27" s="4">
        <v>0.35</v>
      </c>
      <c r="G27" s="4">
        <v>0.4</v>
      </c>
      <c r="H27" s="4">
        <f t="shared" si="4"/>
        <v>18</v>
      </c>
      <c r="I27" s="4">
        <f>C27*E27</f>
        <v>27</v>
      </c>
      <c r="J27" s="4">
        <f t="shared" si="2"/>
        <v>6.3</v>
      </c>
      <c r="K27" s="4">
        <f t="shared" si="3"/>
        <v>10.8</v>
      </c>
      <c r="L27" s="4"/>
      <c r="M27" s="4" t="s">
        <v>8921</v>
      </c>
    </row>
    <row r="28" spans="1:13" x14ac:dyDescent="0.15">
      <c r="A28" s="4" t="s">
        <v>111</v>
      </c>
      <c r="B28" s="4">
        <v>40</v>
      </c>
      <c r="C28" s="4">
        <v>50</v>
      </c>
      <c r="D28" s="4">
        <v>20</v>
      </c>
      <c r="E28" s="4">
        <v>20</v>
      </c>
      <c r="F28" s="4">
        <v>0.25</v>
      </c>
      <c r="G28" s="4">
        <v>0.25</v>
      </c>
      <c r="H28" s="4">
        <f t="shared" si="4"/>
        <v>800</v>
      </c>
      <c r="I28" s="4">
        <f>C28*E28</f>
        <v>1000</v>
      </c>
      <c r="J28" s="4">
        <f t="shared" si="2"/>
        <v>200</v>
      </c>
      <c r="K28" s="4">
        <f t="shared" si="3"/>
        <v>250</v>
      </c>
      <c r="L28" s="4"/>
      <c r="M28" s="4" t="s">
        <v>2845</v>
      </c>
    </row>
    <row r="29" spans="1:13" x14ac:dyDescent="0.15">
      <c r="A29" s="4" t="s">
        <v>112</v>
      </c>
      <c r="B29" s="4"/>
      <c r="C29" s="4"/>
      <c r="D29" s="4"/>
      <c r="E29" s="4"/>
      <c r="F29" s="4">
        <v>0.3</v>
      </c>
      <c r="G29" s="4">
        <v>0.45</v>
      </c>
      <c r="H29" s="4">
        <v>300</v>
      </c>
      <c r="I29" s="4">
        <v>300</v>
      </c>
      <c r="J29" s="4">
        <f>H29*F29</f>
        <v>90</v>
      </c>
      <c r="K29" s="4">
        <f>I29*G29</f>
        <v>135</v>
      </c>
      <c r="L29" s="4"/>
      <c r="M29" s="4" t="s">
        <v>2845</v>
      </c>
    </row>
    <row r="30" spans="1:13" x14ac:dyDescent="0.15">
      <c r="A30" s="4" t="s">
        <v>113</v>
      </c>
      <c r="B30" s="4">
        <v>56</v>
      </c>
      <c r="C30" s="4">
        <v>56</v>
      </c>
      <c r="D30" s="4">
        <v>10</v>
      </c>
      <c r="E30" s="4">
        <v>11</v>
      </c>
      <c r="F30" s="4">
        <v>0.7</v>
      </c>
      <c r="G30" s="4">
        <v>0.9</v>
      </c>
      <c r="H30" s="4">
        <f>B30*D30</f>
        <v>560</v>
      </c>
      <c r="I30" s="4">
        <f>C30*E30</f>
        <v>616</v>
      </c>
      <c r="J30" s="4">
        <f t="shared" ref="J30:K35" si="6">B30*D30*F30</f>
        <v>392</v>
      </c>
      <c r="K30" s="4">
        <f t="shared" si="6"/>
        <v>554.4</v>
      </c>
      <c r="L30" s="4"/>
      <c r="M30" s="4" t="s">
        <v>2492</v>
      </c>
    </row>
    <row r="31" spans="1:13" x14ac:dyDescent="0.15">
      <c r="A31" s="4" t="s">
        <v>117</v>
      </c>
      <c r="B31" s="4"/>
      <c r="C31" s="4">
        <v>20</v>
      </c>
      <c r="D31" s="4"/>
      <c r="E31" s="4">
        <v>30</v>
      </c>
      <c r="F31" s="4">
        <v>0.7</v>
      </c>
      <c r="G31" s="4">
        <v>0.8</v>
      </c>
      <c r="H31" s="4">
        <v>100</v>
      </c>
      <c r="I31" s="4">
        <f>C31*E31</f>
        <v>600</v>
      </c>
      <c r="J31" s="4">
        <f t="shared" si="6"/>
        <v>0</v>
      </c>
      <c r="K31" s="4">
        <f t="shared" si="6"/>
        <v>480</v>
      </c>
      <c r="L31" s="4"/>
      <c r="M31" s="4" t="s">
        <v>8922</v>
      </c>
    </row>
    <row r="32" spans="1:13" x14ac:dyDescent="0.15">
      <c r="A32" s="4" t="s">
        <v>120</v>
      </c>
      <c r="B32" s="4">
        <v>8</v>
      </c>
      <c r="C32" s="4">
        <v>10</v>
      </c>
      <c r="D32" s="4">
        <v>10</v>
      </c>
      <c r="E32" s="4">
        <v>10</v>
      </c>
      <c r="F32" s="4">
        <v>0.7</v>
      </c>
      <c r="G32" s="4">
        <v>0.8</v>
      </c>
      <c r="H32" s="4">
        <f t="shared" ref="H32:H44" si="7">B32*D32</f>
        <v>80</v>
      </c>
      <c r="I32" s="4">
        <f>C32*E32</f>
        <v>100</v>
      </c>
      <c r="J32" s="4">
        <f t="shared" si="6"/>
        <v>56</v>
      </c>
      <c r="K32" s="4">
        <f t="shared" si="6"/>
        <v>80</v>
      </c>
      <c r="L32" s="4"/>
      <c r="M32" s="4" t="s">
        <v>1526</v>
      </c>
    </row>
    <row r="33" spans="1:13" x14ac:dyDescent="0.15">
      <c r="A33" s="4" t="s">
        <v>132</v>
      </c>
      <c r="B33" s="4"/>
      <c r="C33" s="4">
        <v>72</v>
      </c>
      <c r="D33" s="4"/>
      <c r="E33" s="4">
        <v>16</v>
      </c>
      <c r="F33" s="4"/>
      <c r="G33" s="4"/>
      <c r="H33" s="4">
        <f t="shared" si="7"/>
        <v>0</v>
      </c>
      <c r="I33" s="4">
        <f>C33*E33</f>
        <v>1152</v>
      </c>
      <c r="J33" s="4">
        <f t="shared" si="6"/>
        <v>0</v>
      </c>
      <c r="K33" s="4">
        <f t="shared" si="6"/>
        <v>0</v>
      </c>
      <c r="L33" s="4"/>
      <c r="M33" s="4" t="s">
        <v>8923</v>
      </c>
    </row>
    <row r="34" spans="1:13" x14ac:dyDescent="0.15">
      <c r="A34" s="4" t="s">
        <v>142</v>
      </c>
      <c r="B34" s="4">
        <v>100</v>
      </c>
      <c r="C34" s="4">
        <v>100</v>
      </c>
      <c r="D34" s="4">
        <v>25</v>
      </c>
      <c r="E34" s="4">
        <v>27</v>
      </c>
      <c r="F34" s="4">
        <v>0.7</v>
      </c>
      <c r="G34" s="4">
        <v>1.2</v>
      </c>
      <c r="H34" s="4">
        <f t="shared" si="7"/>
        <v>2500</v>
      </c>
      <c r="I34" s="4">
        <f>C34*E34</f>
        <v>2700</v>
      </c>
      <c r="J34" s="4">
        <f t="shared" si="6"/>
        <v>1750</v>
      </c>
      <c r="K34" s="4">
        <f t="shared" si="6"/>
        <v>3240</v>
      </c>
      <c r="L34" s="4"/>
      <c r="M34" s="4" t="s">
        <v>8924</v>
      </c>
    </row>
    <row r="35" spans="1:13" x14ac:dyDescent="0.15">
      <c r="A35" s="4" t="s">
        <v>146</v>
      </c>
      <c r="B35" s="4"/>
      <c r="C35" s="4"/>
      <c r="D35" s="4"/>
      <c r="E35" s="4"/>
      <c r="F35" s="4"/>
      <c r="G35" s="4">
        <v>0.3</v>
      </c>
      <c r="H35" s="4">
        <f t="shared" si="7"/>
        <v>0</v>
      </c>
      <c r="I35" s="4">
        <f>C35*E35</f>
        <v>0</v>
      </c>
      <c r="J35" s="4">
        <f t="shared" si="6"/>
        <v>0</v>
      </c>
      <c r="K35" s="4">
        <f t="shared" si="6"/>
        <v>0</v>
      </c>
      <c r="L35" s="4"/>
      <c r="M35" s="4" t="s">
        <v>2851</v>
      </c>
    </row>
    <row r="36" spans="1:13" x14ac:dyDescent="0.15">
      <c r="A36" s="4" t="s">
        <v>150</v>
      </c>
      <c r="B36" s="4"/>
      <c r="C36" s="4"/>
      <c r="D36" s="4"/>
      <c r="E36" s="4"/>
      <c r="F36" s="4"/>
      <c r="G36" s="4">
        <v>1</v>
      </c>
      <c r="H36" s="4">
        <f t="shared" si="7"/>
        <v>0</v>
      </c>
      <c r="I36" s="4">
        <v>120</v>
      </c>
      <c r="J36" s="4">
        <f t="shared" ref="J36:J53" si="8">B36*D36*F36</f>
        <v>0</v>
      </c>
      <c r="K36" s="4">
        <f>I36*G36</f>
        <v>120</v>
      </c>
      <c r="L36" s="4"/>
      <c r="M36" s="4" t="s">
        <v>8925</v>
      </c>
    </row>
    <row r="37" spans="1:13" x14ac:dyDescent="0.15">
      <c r="A37" s="4" t="s">
        <v>158</v>
      </c>
      <c r="B37" s="4">
        <v>20</v>
      </c>
      <c r="C37" s="4">
        <v>25</v>
      </c>
      <c r="D37" s="4">
        <v>15</v>
      </c>
      <c r="E37" s="4">
        <v>20</v>
      </c>
      <c r="F37" s="4">
        <v>0.5</v>
      </c>
      <c r="G37" s="4">
        <v>0.6</v>
      </c>
      <c r="H37" s="4">
        <f t="shared" si="7"/>
        <v>300</v>
      </c>
      <c r="I37" s="4">
        <f t="shared" ref="I37:I44" si="9">C37*E37</f>
        <v>500</v>
      </c>
      <c r="J37" s="4">
        <f t="shared" si="8"/>
        <v>150</v>
      </c>
      <c r="K37" s="4">
        <f t="shared" ref="K37:K46" si="10">C37*E37*G37</f>
        <v>300</v>
      </c>
      <c r="L37" s="4"/>
      <c r="M37" s="4" t="s">
        <v>8926</v>
      </c>
    </row>
    <row r="38" spans="1:13" x14ac:dyDescent="0.15">
      <c r="A38" s="4" t="s">
        <v>160</v>
      </c>
      <c r="B38" s="4"/>
      <c r="C38" s="4">
        <v>7</v>
      </c>
      <c r="D38" s="4"/>
      <c r="E38" s="4">
        <v>1</v>
      </c>
      <c r="F38" s="4"/>
      <c r="G38" s="4">
        <v>0.3</v>
      </c>
      <c r="H38" s="4">
        <f t="shared" si="7"/>
        <v>0</v>
      </c>
      <c r="I38" s="4">
        <f t="shared" si="9"/>
        <v>7</v>
      </c>
      <c r="J38" s="4">
        <f t="shared" si="8"/>
        <v>0</v>
      </c>
      <c r="K38" s="4">
        <f t="shared" si="10"/>
        <v>2.1</v>
      </c>
      <c r="L38" s="4"/>
      <c r="M38" s="4" t="s">
        <v>8927</v>
      </c>
    </row>
    <row r="39" spans="1:13" x14ac:dyDescent="0.15">
      <c r="A39" s="4" t="s">
        <v>173</v>
      </c>
      <c r="B39" s="4"/>
      <c r="C39" s="4"/>
      <c r="D39" s="4"/>
      <c r="E39" s="4"/>
      <c r="F39" s="4"/>
      <c r="G39" s="4">
        <v>2</v>
      </c>
      <c r="H39" s="4">
        <f t="shared" si="7"/>
        <v>0</v>
      </c>
      <c r="I39" s="4">
        <f t="shared" si="9"/>
        <v>0</v>
      </c>
      <c r="J39" s="4">
        <f t="shared" si="8"/>
        <v>0</v>
      </c>
      <c r="K39" s="4">
        <f t="shared" si="10"/>
        <v>0</v>
      </c>
      <c r="L39" s="4"/>
      <c r="M39" s="4" t="s">
        <v>8928</v>
      </c>
    </row>
    <row r="40" spans="1:13" x14ac:dyDescent="0.15">
      <c r="A40" s="4" t="s">
        <v>174</v>
      </c>
      <c r="B40" s="4">
        <v>10</v>
      </c>
      <c r="C40" s="4">
        <v>10</v>
      </c>
      <c r="D40" s="4">
        <v>3</v>
      </c>
      <c r="E40" s="4">
        <v>4</v>
      </c>
      <c r="F40" s="4"/>
      <c r="G40" s="4"/>
      <c r="H40" s="4">
        <f t="shared" si="7"/>
        <v>30</v>
      </c>
      <c r="I40" s="4">
        <f t="shared" si="9"/>
        <v>40</v>
      </c>
      <c r="J40" s="4">
        <f t="shared" si="8"/>
        <v>0</v>
      </c>
      <c r="K40" s="4">
        <f t="shared" si="10"/>
        <v>0</v>
      </c>
      <c r="L40" s="4"/>
      <c r="M40" s="4" t="s">
        <v>8929</v>
      </c>
    </row>
    <row r="41" spans="1:13" x14ac:dyDescent="0.15">
      <c r="A41" s="4" t="s">
        <v>179</v>
      </c>
      <c r="B41" s="4"/>
      <c r="C41" s="4">
        <v>8</v>
      </c>
      <c r="D41" s="4"/>
      <c r="E41" s="4">
        <v>8</v>
      </c>
      <c r="F41" s="4"/>
      <c r="G41" s="4">
        <v>0.4</v>
      </c>
      <c r="H41" s="4">
        <f t="shared" si="7"/>
        <v>0</v>
      </c>
      <c r="I41" s="4">
        <f t="shared" si="9"/>
        <v>64</v>
      </c>
      <c r="J41" s="4">
        <f t="shared" si="8"/>
        <v>0</v>
      </c>
      <c r="K41" s="4">
        <f t="shared" si="10"/>
        <v>25.6</v>
      </c>
      <c r="L41" s="4"/>
      <c r="M41" s="4" t="s">
        <v>2853</v>
      </c>
    </row>
    <row r="42" spans="1:13" x14ac:dyDescent="0.15">
      <c r="A42" s="4" t="s">
        <v>180</v>
      </c>
      <c r="B42" s="4"/>
      <c r="C42" s="4">
        <v>15</v>
      </c>
      <c r="D42" s="4"/>
      <c r="E42" s="4">
        <v>15</v>
      </c>
      <c r="F42" s="4"/>
      <c r="G42" s="4"/>
      <c r="H42" s="4">
        <f t="shared" si="7"/>
        <v>0</v>
      </c>
      <c r="I42" s="4">
        <f t="shared" si="9"/>
        <v>225</v>
      </c>
      <c r="J42" s="4">
        <f t="shared" si="8"/>
        <v>0</v>
      </c>
      <c r="K42" s="4">
        <f t="shared" si="10"/>
        <v>0</v>
      </c>
      <c r="L42" s="4"/>
      <c r="M42" s="4" t="s">
        <v>8930</v>
      </c>
    </row>
    <row r="43" spans="1:13" x14ac:dyDescent="0.15">
      <c r="A43" s="4" t="s">
        <v>187</v>
      </c>
      <c r="B43" s="4"/>
      <c r="C43" s="4">
        <v>20</v>
      </c>
      <c r="D43" s="4"/>
      <c r="E43" s="4">
        <v>1.5</v>
      </c>
      <c r="F43" s="4"/>
      <c r="G43" s="4">
        <v>0.2</v>
      </c>
      <c r="H43" s="4">
        <f t="shared" si="7"/>
        <v>0</v>
      </c>
      <c r="I43" s="4">
        <f t="shared" si="9"/>
        <v>30</v>
      </c>
      <c r="J43" s="4">
        <f t="shared" si="8"/>
        <v>0</v>
      </c>
      <c r="K43" s="4">
        <f t="shared" si="10"/>
        <v>6</v>
      </c>
      <c r="L43" s="4"/>
      <c r="M43" s="4" t="s">
        <v>2854</v>
      </c>
    </row>
    <row r="44" spans="1:13" x14ac:dyDescent="0.15">
      <c r="A44" s="4" t="s">
        <v>189</v>
      </c>
      <c r="B44" s="4"/>
      <c r="C44" s="4">
        <v>60</v>
      </c>
      <c r="D44" s="4"/>
      <c r="E44" s="4">
        <v>18</v>
      </c>
      <c r="F44" s="4"/>
      <c r="G44" s="4">
        <v>0.35</v>
      </c>
      <c r="H44" s="4">
        <f t="shared" si="7"/>
        <v>0</v>
      </c>
      <c r="I44" s="4">
        <f t="shared" si="9"/>
        <v>1080</v>
      </c>
      <c r="J44" s="4">
        <f t="shared" si="8"/>
        <v>0</v>
      </c>
      <c r="K44" s="4">
        <f t="shared" si="10"/>
        <v>378</v>
      </c>
      <c r="L44" s="4"/>
      <c r="M44" s="4" t="s">
        <v>2861</v>
      </c>
    </row>
    <row r="45" spans="1:13" x14ac:dyDescent="0.15">
      <c r="A45" s="4" t="s">
        <v>193</v>
      </c>
      <c r="B45" s="4"/>
      <c r="C45" s="4"/>
      <c r="D45" s="4"/>
      <c r="E45" s="4"/>
      <c r="F45" s="4"/>
      <c r="G45" s="4">
        <v>1</v>
      </c>
      <c r="H45" s="4">
        <f>F45*B45</f>
        <v>0</v>
      </c>
      <c r="I45" s="4">
        <f>C45*G45</f>
        <v>0</v>
      </c>
      <c r="J45" s="4">
        <f t="shared" si="8"/>
        <v>0</v>
      </c>
      <c r="K45" s="4">
        <f t="shared" si="10"/>
        <v>0</v>
      </c>
      <c r="L45" s="4"/>
      <c r="M45" s="4" t="s">
        <v>2844</v>
      </c>
    </row>
    <row r="46" spans="1:13" x14ac:dyDescent="0.15">
      <c r="A46" s="4" t="s">
        <v>196</v>
      </c>
      <c r="B46" s="4"/>
      <c r="C46" s="4">
        <v>23</v>
      </c>
      <c r="D46" s="4"/>
      <c r="E46" s="4"/>
      <c r="F46" s="4"/>
      <c r="G46" s="4">
        <v>0.9</v>
      </c>
      <c r="H46" s="4">
        <f>F46*B46</f>
        <v>0</v>
      </c>
      <c r="I46" s="4">
        <f>C46*G46</f>
        <v>20.7</v>
      </c>
      <c r="J46" s="4">
        <f t="shared" si="8"/>
        <v>0</v>
      </c>
      <c r="K46" s="4">
        <f t="shared" si="10"/>
        <v>0</v>
      </c>
      <c r="L46" s="4"/>
      <c r="M46" s="4" t="s">
        <v>2708</v>
      </c>
    </row>
    <row r="47" spans="1:13" x14ac:dyDescent="0.15">
      <c r="A47" s="4" t="s">
        <v>202</v>
      </c>
      <c r="B47" s="4"/>
      <c r="C47" s="4"/>
      <c r="D47" s="4"/>
      <c r="E47" s="4"/>
      <c r="F47" s="4"/>
      <c r="G47" s="4">
        <v>0.5</v>
      </c>
      <c r="H47" s="4">
        <f>B47*B47</f>
        <v>0</v>
      </c>
      <c r="I47" s="4">
        <v>50</v>
      </c>
      <c r="J47" s="4">
        <f t="shared" si="8"/>
        <v>0</v>
      </c>
      <c r="K47" s="4">
        <f>I47*G47</f>
        <v>25</v>
      </c>
      <c r="L47" s="4"/>
      <c r="M47" s="4" t="s">
        <v>2588</v>
      </c>
    </row>
    <row r="48" spans="1:13" x14ac:dyDescent="0.15">
      <c r="A48" s="4" t="s">
        <v>203</v>
      </c>
      <c r="B48" s="4"/>
      <c r="C48" s="4">
        <v>30</v>
      </c>
      <c r="D48" s="4"/>
      <c r="E48" s="4">
        <v>15</v>
      </c>
      <c r="F48" s="4"/>
      <c r="G48" s="4">
        <v>1.2</v>
      </c>
      <c r="H48" s="4">
        <f t="shared" ref="H48:H62" si="11">B48*D48</f>
        <v>0</v>
      </c>
      <c r="I48" s="4">
        <f t="shared" ref="I48:I62" si="12">C48*E48</f>
        <v>450</v>
      </c>
      <c r="J48" s="4">
        <f t="shared" si="8"/>
        <v>0</v>
      </c>
      <c r="K48" s="4">
        <f t="shared" ref="K48:K62" si="13">C48*E48*G48</f>
        <v>540</v>
      </c>
      <c r="L48" s="4"/>
      <c r="M48" s="4" t="s">
        <v>1149</v>
      </c>
    </row>
    <row r="49" spans="1:13" x14ac:dyDescent="0.15">
      <c r="A49" s="4" t="s">
        <v>204</v>
      </c>
      <c r="B49" s="4"/>
      <c r="C49" s="4">
        <v>45</v>
      </c>
      <c r="D49" s="4"/>
      <c r="E49" s="4">
        <v>12</v>
      </c>
      <c r="F49" s="4"/>
      <c r="G49" s="4">
        <v>1.5</v>
      </c>
      <c r="H49" s="4">
        <f t="shared" si="11"/>
        <v>0</v>
      </c>
      <c r="I49" s="4">
        <f t="shared" si="12"/>
        <v>540</v>
      </c>
      <c r="J49" s="4">
        <f t="shared" si="8"/>
        <v>0</v>
      </c>
      <c r="K49" s="4">
        <f t="shared" si="13"/>
        <v>810</v>
      </c>
      <c r="L49" s="4"/>
      <c r="M49" s="4" t="s">
        <v>8931</v>
      </c>
    </row>
    <row r="50" spans="1:13" x14ac:dyDescent="0.15">
      <c r="A50" s="4" t="s">
        <v>209</v>
      </c>
      <c r="B50" s="4">
        <v>50</v>
      </c>
      <c r="C50" s="4">
        <v>55</v>
      </c>
      <c r="D50" s="4">
        <v>20</v>
      </c>
      <c r="E50" s="4">
        <v>45</v>
      </c>
      <c r="F50" s="4">
        <v>0.7</v>
      </c>
      <c r="G50" s="4">
        <v>0.7</v>
      </c>
      <c r="H50" s="4">
        <f t="shared" si="11"/>
        <v>1000</v>
      </c>
      <c r="I50" s="4">
        <f t="shared" si="12"/>
        <v>2475</v>
      </c>
      <c r="J50" s="4">
        <f t="shared" si="8"/>
        <v>700</v>
      </c>
      <c r="K50" s="4">
        <f t="shared" si="13"/>
        <v>1732.5</v>
      </c>
      <c r="L50" s="4"/>
      <c r="M50" s="4" t="s">
        <v>11129</v>
      </c>
    </row>
    <row r="51" spans="1:13" x14ac:dyDescent="0.15">
      <c r="A51" s="4" t="s">
        <v>210</v>
      </c>
      <c r="B51" s="4"/>
      <c r="C51" s="4"/>
      <c r="D51" s="4"/>
      <c r="E51" s="4"/>
      <c r="F51" s="4"/>
      <c r="G51" s="4">
        <v>0.3</v>
      </c>
      <c r="H51" s="4">
        <f t="shared" si="11"/>
        <v>0</v>
      </c>
      <c r="I51" s="4">
        <f t="shared" si="12"/>
        <v>0</v>
      </c>
      <c r="J51" s="4">
        <f t="shared" si="8"/>
        <v>0</v>
      </c>
      <c r="K51" s="4">
        <f t="shared" si="13"/>
        <v>0</v>
      </c>
      <c r="L51" s="4"/>
      <c r="M51" s="4" t="s">
        <v>2859</v>
      </c>
    </row>
    <row r="52" spans="1:13" x14ac:dyDescent="0.15">
      <c r="A52" s="4" t="s">
        <v>211</v>
      </c>
      <c r="B52" s="4">
        <v>10</v>
      </c>
      <c r="C52" s="4">
        <v>10</v>
      </c>
      <c r="D52" s="4">
        <v>6</v>
      </c>
      <c r="E52" s="4">
        <v>6</v>
      </c>
      <c r="F52" s="4">
        <v>0.2</v>
      </c>
      <c r="G52" s="4">
        <v>0.52</v>
      </c>
      <c r="H52" s="4">
        <f t="shared" si="11"/>
        <v>60</v>
      </c>
      <c r="I52" s="4">
        <f t="shared" si="12"/>
        <v>60</v>
      </c>
      <c r="J52" s="4">
        <f t="shared" si="8"/>
        <v>12</v>
      </c>
      <c r="K52" s="4">
        <f t="shared" si="13"/>
        <v>31.200000000000003</v>
      </c>
      <c r="L52" s="4"/>
      <c r="M52" s="4" t="s">
        <v>2492</v>
      </c>
    </row>
    <row r="53" spans="1:13" x14ac:dyDescent="0.15">
      <c r="A53" s="4" t="s">
        <v>219</v>
      </c>
      <c r="B53" s="4"/>
      <c r="C53" s="4">
        <v>16</v>
      </c>
      <c r="D53" s="4"/>
      <c r="E53" s="4">
        <v>6</v>
      </c>
      <c r="F53" s="4"/>
      <c r="G53" s="4"/>
      <c r="H53" s="4">
        <f t="shared" si="11"/>
        <v>0</v>
      </c>
      <c r="I53" s="4">
        <f t="shared" si="12"/>
        <v>96</v>
      </c>
      <c r="J53" s="4">
        <f t="shared" si="8"/>
        <v>0</v>
      </c>
      <c r="K53" s="4">
        <f t="shared" si="13"/>
        <v>0</v>
      </c>
      <c r="L53" s="4"/>
      <c r="M53" s="4" t="s">
        <v>2844</v>
      </c>
    </row>
    <row r="54" spans="1:13" x14ac:dyDescent="0.15">
      <c r="A54" s="4" t="s">
        <v>221</v>
      </c>
      <c r="B54" s="4"/>
      <c r="C54" s="4">
        <v>100</v>
      </c>
      <c r="D54" s="4"/>
      <c r="E54" s="4">
        <v>20</v>
      </c>
      <c r="F54" s="4">
        <v>1</v>
      </c>
      <c r="G54" s="4"/>
      <c r="H54" s="4">
        <f t="shared" si="11"/>
        <v>0</v>
      </c>
      <c r="I54" s="4">
        <f t="shared" si="12"/>
        <v>2000</v>
      </c>
      <c r="J54" s="4">
        <f>I54*F54</f>
        <v>2000</v>
      </c>
      <c r="K54" s="4">
        <f t="shared" si="13"/>
        <v>0</v>
      </c>
      <c r="L54" s="4"/>
      <c r="M54" s="66" t="s">
        <v>8932</v>
      </c>
    </row>
    <row r="55" spans="1:13" x14ac:dyDescent="0.15">
      <c r="A55" s="4" t="s">
        <v>226</v>
      </c>
      <c r="B55" s="4"/>
      <c r="C55" s="4">
        <v>100</v>
      </c>
      <c r="D55" s="4"/>
      <c r="E55" s="4">
        <v>10</v>
      </c>
      <c r="F55" s="4"/>
      <c r="G55" s="4">
        <v>0.1</v>
      </c>
      <c r="H55" s="4">
        <f t="shared" si="11"/>
        <v>0</v>
      </c>
      <c r="I55" s="4">
        <f t="shared" si="12"/>
        <v>1000</v>
      </c>
      <c r="J55" s="4">
        <f t="shared" ref="J55:J62" si="14">B55*D55*F55</f>
        <v>0</v>
      </c>
      <c r="K55" s="4">
        <f t="shared" si="13"/>
        <v>100</v>
      </c>
      <c r="L55" s="4"/>
      <c r="M55" s="4" t="s">
        <v>2860</v>
      </c>
    </row>
    <row r="56" spans="1:13" x14ac:dyDescent="0.15">
      <c r="A56" s="4" t="s">
        <v>234</v>
      </c>
      <c r="B56" s="4">
        <v>125</v>
      </c>
      <c r="C56" s="4">
        <v>125</v>
      </c>
      <c r="D56" s="4">
        <v>20</v>
      </c>
      <c r="E56" s="4">
        <v>30</v>
      </c>
      <c r="F56" s="4">
        <v>1.06</v>
      </c>
      <c r="G56" s="4">
        <v>1.06</v>
      </c>
      <c r="H56" s="4">
        <f t="shared" si="11"/>
        <v>2500</v>
      </c>
      <c r="I56" s="4">
        <f t="shared" si="12"/>
        <v>3750</v>
      </c>
      <c r="J56" s="4">
        <f t="shared" si="14"/>
        <v>2650</v>
      </c>
      <c r="K56" s="4">
        <f t="shared" si="13"/>
        <v>3975</v>
      </c>
      <c r="L56" s="4"/>
      <c r="M56" s="4" t="s">
        <v>8933</v>
      </c>
    </row>
    <row r="57" spans="1:13" x14ac:dyDescent="0.15">
      <c r="A57" s="4" t="s">
        <v>635</v>
      </c>
      <c r="B57" s="4">
        <v>60</v>
      </c>
      <c r="C57" s="4">
        <v>60</v>
      </c>
      <c r="D57" s="4">
        <v>25</v>
      </c>
      <c r="E57" s="4">
        <v>25</v>
      </c>
      <c r="F57" s="4">
        <v>0.3</v>
      </c>
      <c r="G57" s="4">
        <v>0.6</v>
      </c>
      <c r="H57" s="4">
        <f t="shared" si="11"/>
        <v>1500</v>
      </c>
      <c r="I57" s="4">
        <f t="shared" si="12"/>
        <v>1500</v>
      </c>
      <c r="J57" s="4">
        <f t="shared" si="14"/>
        <v>450</v>
      </c>
      <c r="K57" s="4">
        <f t="shared" si="13"/>
        <v>900</v>
      </c>
      <c r="L57" s="4"/>
      <c r="M57" s="4" t="s">
        <v>8934</v>
      </c>
    </row>
    <row r="58" spans="1:13" x14ac:dyDescent="0.15">
      <c r="A58" s="4" t="s">
        <v>8935</v>
      </c>
      <c r="B58" s="4"/>
      <c r="C58" s="4">
        <v>130</v>
      </c>
      <c r="D58" s="4"/>
      <c r="E58" s="4">
        <v>50</v>
      </c>
      <c r="F58" s="4"/>
      <c r="G58" s="4"/>
      <c r="H58" s="4">
        <f t="shared" si="11"/>
        <v>0</v>
      </c>
      <c r="I58" s="4">
        <f t="shared" si="12"/>
        <v>6500</v>
      </c>
      <c r="J58" s="4">
        <f t="shared" si="14"/>
        <v>0</v>
      </c>
      <c r="K58" s="4">
        <f t="shared" si="13"/>
        <v>0</v>
      </c>
      <c r="L58" s="4"/>
      <c r="M58" s="4" t="s">
        <v>2475</v>
      </c>
    </row>
    <row r="59" spans="1:13" x14ac:dyDescent="0.15">
      <c r="A59" s="4" t="s">
        <v>8936</v>
      </c>
      <c r="B59" s="4"/>
      <c r="C59" s="4">
        <v>45</v>
      </c>
      <c r="D59" s="4"/>
      <c r="E59" s="4">
        <v>20</v>
      </c>
      <c r="F59" s="4"/>
      <c r="G59" s="4"/>
      <c r="H59" s="4">
        <f t="shared" si="11"/>
        <v>0</v>
      </c>
      <c r="I59" s="4">
        <f t="shared" si="12"/>
        <v>900</v>
      </c>
      <c r="J59" s="4">
        <f t="shared" si="14"/>
        <v>0</v>
      </c>
      <c r="K59" s="4">
        <f t="shared" si="13"/>
        <v>0</v>
      </c>
      <c r="L59" s="4"/>
      <c r="M59" s="4" t="s">
        <v>2475</v>
      </c>
    </row>
    <row r="60" spans="1:13" x14ac:dyDescent="0.15">
      <c r="A60" s="4" t="s">
        <v>8937</v>
      </c>
      <c r="B60" s="4"/>
      <c r="C60" s="4">
        <v>75</v>
      </c>
      <c r="D60" s="4"/>
      <c r="E60" s="4">
        <v>35</v>
      </c>
      <c r="F60" s="4"/>
      <c r="G60" s="4"/>
      <c r="H60" s="4">
        <f t="shared" si="11"/>
        <v>0</v>
      </c>
      <c r="I60" s="4">
        <f t="shared" si="12"/>
        <v>2625</v>
      </c>
      <c r="J60" s="4">
        <f t="shared" si="14"/>
        <v>0</v>
      </c>
      <c r="K60" s="4">
        <f t="shared" si="13"/>
        <v>0</v>
      </c>
      <c r="L60" s="4"/>
      <c r="M60" s="4" t="s">
        <v>2475</v>
      </c>
    </row>
    <row r="61" spans="1:13" x14ac:dyDescent="0.15">
      <c r="A61" s="4" t="s">
        <v>2721</v>
      </c>
      <c r="B61" s="4">
        <v>46</v>
      </c>
      <c r="C61" s="4">
        <v>46</v>
      </c>
      <c r="D61" s="4">
        <v>25</v>
      </c>
      <c r="E61" s="4">
        <v>100</v>
      </c>
      <c r="F61" s="4">
        <v>0.8</v>
      </c>
      <c r="G61" s="4">
        <v>0.8</v>
      </c>
      <c r="H61" s="4">
        <f t="shared" si="11"/>
        <v>1150</v>
      </c>
      <c r="I61" s="4">
        <f t="shared" si="12"/>
        <v>4600</v>
      </c>
      <c r="J61" s="4">
        <f t="shared" si="14"/>
        <v>920</v>
      </c>
      <c r="K61" s="4">
        <f t="shared" si="13"/>
        <v>3680</v>
      </c>
      <c r="L61" s="4"/>
      <c r="M61" s="4" t="s">
        <v>8938</v>
      </c>
    </row>
    <row r="62" spans="1:13" x14ac:dyDescent="0.15">
      <c r="A62" s="4" t="s">
        <v>257</v>
      </c>
      <c r="B62" s="4">
        <v>30</v>
      </c>
      <c r="C62" s="4">
        <v>35</v>
      </c>
      <c r="D62" s="4">
        <v>10</v>
      </c>
      <c r="E62" s="4">
        <v>10</v>
      </c>
      <c r="F62" s="4"/>
      <c r="G62" s="4"/>
      <c r="H62" s="4">
        <f t="shared" si="11"/>
        <v>300</v>
      </c>
      <c r="I62" s="4">
        <f t="shared" si="12"/>
        <v>350</v>
      </c>
      <c r="J62" s="4">
        <f t="shared" si="14"/>
        <v>0</v>
      </c>
      <c r="K62" s="4">
        <f t="shared" si="13"/>
        <v>0</v>
      </c>
      <c r="L62" s="4"/>
      <c r="M62" s="4" t="s">
        <v>8939</v>
      </c>
    </row>
    <row r="63" spans="1:13" x14ac:dyDescent="0.15">
      <c r="A63" s="4" t="s">
        <v>260</v>
      </c>
      <c r="B63" s="4"/>
      <c r="C63" s="4"/>
      <c r="D63" s="4"/>
      <c r="E63" s="4"/>
      <c r="F63" s="4">
        <v>0.15</v>
      </c>
      <c r="G63" s="4">
        <v>0.5</v>
      </c>
      <c r="H63" s="4">
        <v>300</v>
      </c>
      <c r="I63" s="4">
        <v>300</v>
      </c>
      <c r="J63" s="4">
        <f>H63*F63</f>
        <v>45</v>
      </c>
      <c r="K63" s="4">
        <f>I63*G63</f>
        <v>150</v>
      </c>
      <c r="L63" s="4"/>
      <c r="M63" s="4" t="s">
        <v>8940</v>
      </c>
    </row>
    <row r="64" spans="1:13" x14ac:dyDescent="0.15">
      <c r="A64" s="4" t="s">
        <v>262</v>
      </c>
      <c r="B64" s="4">
        <v>30</v>
      </c>
      <c r="C64" s="4">
        <v>30</v>
      </c>
      <c r="D64" s="4">
        <v>5</v>
      </c>
      <c r="E64" s="4">
        <v>12</v>
      </c>
      <c r="F64" s="4">
        <v>0.4</v>
      </c>
      <c r="G64" s="4">
        <v>1.5</v>
      </c>
      <c r="H64" s="4">
        <f t="shared" ref="H64:I68" si="15">B64*D64</f>
        <v>150</v>
      </c>
      <c r="I64" s="4">
        <f t="shared" si="15"/>
        <v>360</v>
      </c>
      <c r="J64" s="4">
        <f t="shared" ref="J64:K68" si="16">B64*D64*F64</f>
        <v>60</v>
      </c>
      <c r="K64" s="4">
        <f t="shared" si="16"/>
        <v>540</v>
      </c>
      <c r="L64" s="4"/>
      <c r="M64" s="4" t="s">
        <v>8941</v>
      </c>
    </row>
    <row r="65" spans="1:13" x14ac:dyDescent="0.15">
      <c r="A65" s="4" t="s">
        <v>8942</v>
      </c>
      <c r="B65" s="4">
        <v>30</v>
      </c>
      <c r="C65" s="4">
        <v>30</v>
      </c>
      <c r="D65" s="4">
        <v>12</v>
      </c>
      <c r="E65" s="4">
        <v>12</v>
      </c>
      <c r="F65" s="4">
        <v>0.2</v>
      </c>
      <c r="G65" s="4">
        <v>1</v>
      </c>
      <c r="H65" s="4">
        <f t="shared" si="15"/>
        <v>360</v>
      </c>
      <c r="I65" s="4">
        <f t="shared" si="15"/>
        <v>360</v>
      </c>
      <c r="J65" s="4">
        <f t="shared" si="16"/>
        <v>72</v>
      </c>
      <c r="K65" s="4">
        <f t="shared" si="16"/>
        <v>360</v>
      </c>
      <c r="L65" s="4"/>
      <c r="M65" s="4" t="s">
        <v>1526</v>
      </c>
    </row>
    <row r="66" spans="1:13" x14ac:dyDescent="0.15">
      <c r="A66" s="4" t="s">
        <v>8943</v>
      </c>
      <c r="B66" s="4">
        <v>40</v>
      </c>
      <c r="C66" s="4">
        <v>40</v>
      </c>
      <c r="D66" s="4">
        <v>12</v>
      </c>
      <c r="E66" s="4">
        <v>12</v>
      </c>
      <c r="F66" s="4">
        <v>0.2</v>
      </c>
      <c r="G66" s="4">
        <v>1</v>
      </c>
      <c r="H66" s="4">
        <f t="shared" si="15"/>
        <v>480</v>
      </c>
      <c r="I66" s="4">
        <f t="shared" si="15"/>
        <v>480</v>
      </c>
      <c r="J66" s="4">
        <f t="shared" si="16"/>
        <v>96</v>
      </c>
      <c r="K66" s="4">
        <f t="shared" si="16"/>
        <v>480</v>
      </c>
      <c r="L66" s="4"/>
      <c r="M66" s="4" t="s">
        <v>1526</v>
      </c>
    </row>
    <row r="67" spans="1:13" x14ac:dyDescent="0.15">
      <c r="A67" s="4" t="s">
        <v>263</v>
      </c>
      <c r="B67" s="4">
        <v>45</v>
      </c>
      <c r="C67" s="4">
        <v>45</v>
      </c>
      <c r="D67" s="4">
        <v>4</v>
      </c>
      <c r="E67" s="4">
        <v>6</v>
      </c>
      <c r="F67" s="4">
        <v>0.5</v>
      </c>
      <c r="G67" s="4">
        <v>0.5</v>
      </c>
      <c r="H67" s="4">
        <f t="shared" si="15"/>
        <v>180</v>
      </c>
      <c r="I67" s="4">
        <f t="shared" si="15"/>
        <v>270</v>
      </c>
      <c r="J67" s="4">
        <f t="shared" si="16"/>
        <v>90</v>
      </c>
      <c r="K67" s="4">
        <f t="shared" si="16"/>
        <v>135</v>
      </c>
      <c r="L67" s="4"/>
      <c r="M67" s="4" t="s">
        <v>8944</v>
      </c>
    </row>
    <row r="68" spans="1:13" x14ac:dyDescent="0.15">
      <c r="A68" s="4" t="s">
        <v>265</v>
      </c>
      <c r="B68" s="4"/>
      <c r="C68" s="4">
        <v>2.4</v>
      </c>
      <c r="D68" s="4"/>
      <c r="E68" s="4">
        <v>2.2000000000000002</v>
      </c>
      <c r="F68" s="4"/>
      <c r="G68" s="4"/>
      <c r="H68" s="4">
        <f t="shared" si="15"/>
        <v>0</v>
      </c>
      <c r="I68" s="4">
        <f t="shared" si="15"/>
        <v>5.28</v>
      </c>
      <c r="J68" s="4">
        <f t="shared" si="16"/>
        <v>0</v>
      </c>
      <c r="K68" s="4">
        <f t="shared" si="16"/>
        <v>0</v>
      </c>
      <c r="L68" s="4"/>
      <c r="M68" s="4" t="s">
        <v>8945</v>
      </c>
    </row>
    <row r="69" spans="1:13" x14ac:dyDescent="0.15">
      <c r="A69" s="4" t="s">
        <v>281</v>
      </c>
      <c r="B69" s="4"/>
      <c r="C69" s="4"/>
      <c r="D69" s="4"/>
      <c r="E69" s="4"/>
      <c r="F69" s="4">
        <v>0.1</v>
      </c>
      <c r="G69" s="4">
        <v>0.95</v>
      </c>
      <c r="H69" s="4">
        <v>140</v>
      </c>
      <c r="I69" s="4">
        <v>140</v>
      </c>
      <c r="J69" s="4">
        <f>H69*F69</f>
        <v>14</v>
      </c>
      <c r="K69" s="4">
        <f>I69*G69</f>
        <v>133</v>
      </c>
      <c r="L69" s="4"/>
      <c r="M69" s="4" t="s">
        <v>2845</v>
      </c>
    </row>
    <row r="70" spans="1:13" x14ac:dyDescent="0.15">
      <c r="A70" s="4" t="s">
        <v>291</v>
      </c>
      <c r="B70" s="4">
        <v>200</v>
      </c>
      <c r="C70" s="4">
        <v>200</v>
      </c>
      <c r="D70" s="4"/>
      <c r="E70" s="4"/>
      <c r="F70" s="4">
        <v>0.3</v>
      </c>
      <c r="G70" s="4">
        <v>0.6</v>
      </c>
      <c r="H70" s="4">
        <f>F70*B70</f>
        <v>60</v>
      </c>
      <c r="I70" s="4">
        <f>C70*G70</f>
        <v>120</v>
      </c>
      <c r="J70" s="4">
        <f t="shared" ref="J70:K72" si="17">B70*D70*F70</f>
        <v>0</v>
      </c>
      <c r="K70" s="4">
        <f t="shared" si="17"/>
        <v>0</v>
      </c>
      <c r="L70" s="4"/>
      <c r="M70" s="4" t="s">
        <v>2865</v>
      </c>
    </row>
    <row r="71" spans="1:13" x14ac:dyDescent="0.15">
      <c r="A71" s="4" t="s">
        <v>292</v>
      </c>
      <c r="B71" s="4"/>
      <c r="C71" s="4">
        <v>30</v>
      </c>
      <c r="D71" s="4"/>
      <c r="E71" s="4">
        <v>5</v>
      </c>
      <c r="F71" s="4"/>
      <c r="G71" s="4">
        <v>0.8</v>
      </c>
      <c r="H71" s="4">
        <f>B71*D71</f>
        <v>0</v>
      </c>
      <c r="I71" s="4">
        <f>C71*E71</f>
        <v>150</v>
      </c>
      <c r="J71" s="4">
        <f t="shared" si="17"/>
        <v>0</v>
      </c>
      <c r="K71" s="4">
        <f t="shared" si="17"/>
        <v>120</v>
      </c>
      <c r="L71" s="4"/>
      <c r="M71" s="4" t="s">
        <v>8946</v>
      </c>
    </row>
    <row r="72" spans="1:13" x14ac:dyDescent="0.15">
      <c r="A72" s="4" t="s">
        <v>298</v>
      </c>
      <c r="B72" s="4"/>
      <c r="C72" s="4">
        <v>30</v>
      </c>
      <c r="D72" s="4"/>
      <c r="E72" s="4">
        <v>15</v>
      </c>
      <c r="F72" s="4"/>
      <c r="G72" s="4">
        <v>0.3</v>
      </c>
      <c r="H72" s="4">
        <f>B72*D72</f>
        <v>0</v>
      </c>
      <c r="I72" s="4">
        <f>C72*E72</f>
        <v>450</v>
      </c>
      <c r="J72" s="4">
        <f t="shared" si="17"/>
        <v>0</v>
      </c>
      <c r="K72" s="4">
        <f t="shared" si="17"/>
        <v>135</v>
      </c>
      <c r="L72" s="4"/>
      <c r="M72" s="4" t="s">
        <v>8947</v>
      </c>
    </row>
    <row r="73" spans="1:13" x14ac:dyDescent="0.15">
      <c r="A73" s="4" t="s">
        <v>313</v>
      </c>
      <c r="B73" s="4"/>
      <c r="C73" s="4"/>
      <c r="D73" s="4"/>
      <c r="E73" s="4"/>
      <c r="F73" s="4"/>
      <c r="G73" s="4">
        <v>1</v>
      </c>
      <c r="H73" s="4">
        <f t="shared" ref="H73:H100" si="18">B73*D73</f>
        <v>0</v>
      </c>
      <c r="I73" s="4">
        <v>200</v>
      </c>
      <c r="J73" s="4">
        <f t="shared" ref="J73:J100" si="19">B73*D73*F73</f>
        <v>0</v>
      </c>
      <c r="K73" s="4">
        <f>I73*G73</f>
        <v>200</v>
      </c>
      <c r="L73" s="4"/>
      <c r="M73" s="4" t="s">
        <v>2866</v>
      </c>
    </row>
    <row r="74" spans="1:13" x14ac:dyDescent="0.15">
      <c r="A74" s="4" t="s">
        <v>318</v>
      </c>
      <c r="B74" s="4">
        <v>40</v>
      </c>
      <c r="C74" s="4">
        <v>40</v>
      </c>
      <c r="D74" s="4">
        <v>25</v>
      </c>
      <c r="E74" s="4">
        <v>25</v>
      </c>
      <c r="F74" s="4">
        <v>0.4</v>
      </c>
      <c r="G74" s="4">
        <v>0.55000000000000004</v>
      </c>
      <c r="H74" s="4">
        <f t="shared" si="18"/>
        <v>1000</v>
      </c>
      <c r="I74" s="4">
        <f t="shared" ref="I74:I88" si="20">C74*E74</f>
        <v>1000</v>
      </c>
      <c r="J74" s="4">
        <f t="shared" si="19"/>
        <v>400</v>
      </c>
      <c r="K74" s="4">
        <f t="shared" ref="K74:K88" si="21">C74*E74*G74</f>
        <v>550</v>
      </c>
      <c r="L74" s="4"/>
      <c r="M74" s="4" t="s">
        <v>2708</v>
      </c>
    </row>
    <row r="75" spans="1:13" x14ac:dyDescent="0.15">
      <c r="A75" s="4" t="s">
        <v>328</v>
      </c>
      <c r="B75" s="4">
        <v>13</v>
      </c>
      <c r="C75" s="4">
        <v>13</v>
      </c>
      <c r="D75" s="4">
        <v>5.5</v>
      </c>
      <c r="E75" s="4">
        <v>10</v>
      </c>
      <c r="F75" s="4">
        <v>0.15</v>
      </c>
      <c r="G75" s="4">
        <v>0.35</v>
      </c>
      <c r="H75" s="4">
        <f t="shared" si="18"/>
        <v>71.5</v>
      </c>
      <c r="I75" s="4">
        <f t="shared" si="20"/>
        <v>130</v>
      </c>
      <c r="J75" s="4">
        <f t="shared" si="19"/>
        <v>10.725</v>
      </c>
      <c r="K75" s="4">
        <f t="shared" si="21"/>
        <v>45.5</v>
      </c>
      <c r="L75" s="4"/>
      <c r="M75" s="4" t="s">
        <v>2492</v>
      </c>
    </row>
    <row r="76" spans="1:13" x14ac:dyDescent="0.15">
      <c r="A76" s="4" t="s">
        <v>329</v>
      </c>
      <c r="B76" s="4"/>
      <c r="C76" s="4">
        <v>15</v>
      </c>
      <c r="D76" s="4"/>
      <c r="E76" s="4">
        <v>17</v>
      </c>
      <c r="F76" s="4"/>
      <c r="G76" s="4"/>
      <c r="H76" s="4">
        <f t="shared" si="18"/>
        <v>0</v>
      </c>
      <c r="I76" s="4">
        <f t="shared" si="20"/>
        <v>255</v>
      </c>
      <c r="J76" s="4">
        <f t="shared" si="19"/>
        <v>0</v>
      </c>
      <c r="K76" s="4">
        <f t="shared" si="21"/>
        <v>0</v>
      </c>
      <c r="L76" s="4"/>
      <c r="M76" s="4" t="s">
        <v>2842</v>
      </c>
    </row>
    <row r="77" spans="1:13" x14ac:dyDescent="0.15">
      <c r="A77" s="4" t="s">
        <v>330</v>
      </c>
      <c r="B77" s="4"/>
      <c r="C77" s="4">
        <v>20</v>
      </c>
      <c r="D77" s="4"/>
      <c r="E77" s="4">
        <v>10</v>
      </c>
      <c r="F77" s="4"/>
      <c r="G77" s="4">
        <v>0.3</v>
      </c>
      <c r="H77" s="4">
        <f t="shared" si="18"/>
        <v>0</v>
      </c>
      <c r="I77" s="4">
        <f t="shared" si="20"/>
        <v>200</v>
      </c>
      <c r="J77" s="4">
        <f t="shared" si="19"/>
        <v>0</v>
      </c>
      <c r="K77" s="4">
        <f t="shared" si="21"/>
        <v>60</v>
      </c>
      <c r="L77" s="4"/>
      <c r="M77" s="4" t="s">
        <v>8948</v>
      </c>
    </row>
    <row r="78" spans="1:13" x14ac:dyDescent="0.15">
      <c r="A78" s="4" t="s">
        <v>342</v>
      </c>
      <c r="B78" s="4"/>
      <c r="C78" s="4">
        <v>10</v>
      </c>
      <c r="D78" s="4"/>
      <c r="E78" s="4">
        <v>8</v>
      </c>
      <c r="F78" s="4"/>
      <c r="G78" s="4">
        <v>0.02</v>
      </c>
      <c r="H78" s="4">
        <f t="shared" si="18"/>
        <v>0</v>
      </c>
      <c r="I78" s="4">
        <f t="shared" si="20"/>
        <v>80</v>
      </c>
      <c r="J78" s="4">
        <f t="shared" si="19"/>
        <v>0</v>
      </c>
      <c r="K78" s="4">
        <f t="shared" si="21"/>
        <v>1.6</v>
      </c>
      <c r="L78" s="4"/>
      <c r="M78" s="4" t="s">
        <v>2867</v>
      </c>
    </row>
    <row r="79" spans="1:13" x14ac:dyDescent="0.15">
      <c r="A79" s="4" t="s">
        <v>343</v>
      </c>
      <c r="B79" s="4">
        <v>30</v>
      </c>
      <c r="C79" s="4">
        <v>30</v>
      </c>
      <c r="D79" s="4">
        <v>15</v>
      </c>
      <c r="E79" s="4">
        <v>20</v>
      </c>
      <c r="F79" s="4">
        <v>0.85</v>
      </c>
      <c r="G79" s="4">
        <v>2.1</v>
      </c>
      <c r="H79" s="4">
        <f t="shared" si="18"/>
        <v>450</v>
      </c>
      <c r="I79" s="4">
        <f t="shared" si="20"/>
        <v>600</v>
      </c>
      <c r="J79" s="4">
        <f t="shared" si="19"/>
        <v>382.5</v>
      </c>
      <c r="K79" s="4">
        <f t="shared" si="21"/>
        <v>1260</v>
      </c>
      <c r="L79" s="4"/>
      <c r="M79" s="4" t="s">
        <v>2588</v>
      </c>
    </row>
    <row r="80" spans="1:13" x14ac:dyDescent="0.15">
      <c r="A80" s="4" t="s">
        <v>344</v>
      </c>
      <c r="B80" s="4"/>
      <c r="C80" s="4">
        <v>170</v>
      </c>
      <c r="D80" s="4"/>
      <c r="E80" s="4"/>
      <c r="F80" s="4"/>
      <c r="G80" s="4"/>
      <c r="H80" s="4">
        <f t="shared" si="18"/>
        <v>0</v>
      </c>
      <c r="I80" s="4">
        <f t="shared" si="20"/>
        <v>0</v>
      </c>
      <c r="J80" s="4">
        <f t="shared" si="19"/>
        <v>0</v>
      </c>
      <c r="K80" s="4">
        <f t="shared" si="21"/>
        <v>0</v>
      </c>
      <c r="L80" s="4"/>
      <c r="M80" s="4" t="s">
        <v>8949</v>
      </c>
    </row>
    <row r="81" spans="1:13" x14ac:dyDescent="0.15">
      <c r="A81" s="4" t="s">
        <v>348</v>
      </c>
      <c r="B81" s="4">
        <v>10</v>
      </c>
      <c r="C81" s="4">
        <v>15</v>
      </c>
      <c r="D81" s="4">
        <v>10</v>
      </c>
      <c r="E81" s="4">
        <v>15</v>
      </c>
      <c r="F81" s="4">
        <v>15</v>
      </c>
      <c r="G81" s="4">
        <v>20</v>
      </c>
      <c r="H81" s="4">
        <f t="shared" si="18"/>
        <v>100</v>
      </c>
      <c r="I81" s="4">
        <f t="shared" si="20"/>
        <v>225</v>
      </c>
      <c r="J81" s="4">
        <f t="shared" si="19"/>
        <v>1500</v>
      </c>
      <c r="K81" s="4">
        <f t="shared" si="21"/>
        <v>4500</v>
      </c>
      <c r="L81" s="4"/>
      <c r="M81" s="4" t="s">
        <v>8944</v>
      </c>
    </row>
    <row r="82" spans="1:13" x14ac:dyDescent="0.15">
      <c r="A82" s="4" t="s">
        <v>8950</v>
      </c>
      <c r="B82" s="4">
        <v>20</v>
      </c>
      <c r="C82" s="4">
        <v>20</v>
      </c>
      <c r="D82" s="4">
        <v>10</v>
      </c>
      <c r="E82" s="4">
        <v>10</v>
      </c>
      <c r="F82" s="4">
        <v>0.01</v>
      </c>
      <c r="G82" s="4">
        <v>0.5</v>
      </c>
      <c r="H82" s="4">
        <f t="shared" si="18"/>
        <v>200</v>
      </c>
      <c r="I82" s="4">
        <f t="shared" si="20"/>
        <v>200</v>
      </c>
      <c r="J82" s="4">
        <f t="shared" si="19"/>
        <v>2</v>
      </c>
      <c r="K82" s="4">
        <f t="shared" si="21"/>
        <v>100</v>
      </c>
      <c r="L82" s="4"/>
      <c r="M82" s="4" t="s">
        <v>8951</v>
      </c>
    </row>
    <row r="83" spans="1:13" x14ac:dyDescent="0.15">
      <c r="A83" s="4" t="s">
        <v>8952</v>
      </c>
      <c r="B83" s="4">
        <v>60</v>
      </c>
      <c r="C83" s="4">
        <v>60</v>
      </c>
      <c r="D83" s="4">
        <v>20</v>
      </c>
      <c r="E83" s="4">
        <v>20</v>
      </c>
      <c r="F83" s="4">
        <v>0.01</v>
      </c>
      <c r="G83" s="4">
        <v>0.5</v>
      </c>
      <c r="H83" s="4">
        <f t="shared" si="18"/>
        <v>1200</v>
      </c>
      <c r="I83" s="4">
        <f t="shared" si="20"/>
        <v>1200</v>
      </c>
      <c r="J83" s="4">
        <f t="shared" si="19"/>
        <v>12</v>
      </c>
      <c r="K83" s="4">
        <f t="shared" si="21"/>
        <v>600</v>
      </c>
      <c r="L83" s="4"/>
      <c r="M83" s="4" t="s">
        <v>8953</v>
      </c>
    </row>
    <row r="84" spans="1:13" x14ac:dyDescent="0.15">
      <c r="A84" s="4" t="s">
        <v>359</v>
      </c>
      <c r="B84" s="4">
        <v>30</v>
      </c>
      <c r="C84" s="4">
        <v>30</v>
      </c>
      <c r="D84" s="4">
        <v>7</v>
      </c>
      <c r="E84" s="4">
        <v>12</v>
      </c>
      <c r="F84" s="4">
        <v>0.2</v>
      </c>
      <c r="G84" s="4">
        <v>0.35</v>
      </c>
      <c r="H84" s="4">
        <f t="shared" si="18"/>
        <v>210</v>
      </c>
      <c r="I84" s="4">
        <f t="shared" si="20"/>
        <v>360</v>
      </c>
      <c r="J84" s="4">
        <f t="shared" si="19"/>
        <v>42</v>
      </c>
      <c r="K84" s="4">
        <f t="shared" si="21"/>
        <v>125.99999999999999</v>
      </c>
      <c r="L84" s="4"/>
      <c r="M84" s="4" t="s">
        <v>8954</v>
      </c>
    </row>
    <row r="85" spans="1:13" x14ac:dyDescent="0.15">
      <c r="A85" s="4" t="s">
        <v>366</v>
      </c>
      <c r="B85" s="4">
        <v>5</v>
      </c>
      <c r="C85" s="4">
        <v>6</v>
      </c>
      <c r="D85" s="4"/>
      <c r="E85" s="4"/>
      <c r="F85" s="4"/>
      <c r="G85" s="4"/>
      <c r="H85" s="4">
        <f t="shared" si="18"/>
        <v>0</v>
      </c>
      <c r="I85" s="4">
        <f t="shared" si="20"/>
        <v>0</v>
      </c>
      <c r="J85" s="4">
        <f t="shared" si="19"/>
        <v>0</v>
      </c>
      <c r="K85" s="4">
        <f t="shared" si="21"/>
        <v>0</v>
      </c>
      <c r="L85" s="4"/>
      <c r="M85" s="4" t="s">
        <v>2869</v>
      </c>
    </row>
    <row r="86" spans="1:13" x14ac:dyDescent="0.15">
      <c r="A86" s="4" t="s">
        <v>368</v>
      </c>
      <c r="B86" s="4"/>
      <c r="C86" s="4">
        <v>75</v>
      </c>
      <c r="D86" s="4"/>
      <c r="E86" s="4">
        <v>20</v>
      </c>
      <c r="F86" s="4"/>
      <c r="G86" s="4"/>
      <c r="H86" s="4">
        <f t="shared" si="18"/>
        <v>0</v>
      </c>
      <c r="I86" s="4">
        <f t="shared" si="20"/>
        <v>1500</v>
      </c>
      <c r="J86" s="4">
        <f t="shared" si="19"/>
        <v>0</v>
      </c>
      <c r="K86" s="4">
        <f t="shared" si="21"/>
        <v>0</v>
      </c>
      <c r="L86" s="4"/>
      <c r="M86" s="4" t="s">
        <v>2588</v>
      </c>
    </row>
    <row r="87" spans="1:13" x14ac:dyDescent="0.15">
      <c r="A87" s="4" t="s">
        <v>377</v>
      </c>
      <c r="B87" s="4">
        <v>70</v>
      </c>
      <c r="C87" s="4">
        <v>70</v>
      </c>
      <c r="D87" s="4">
        <v>50</v>
      </c>
      <c r="E87" s="4">
        <v>50</v>
      </c>
      <c r="F87" s="4">
        <v>0.5</v>
      </c>
      <c r="G87" s="4">
        <v>1.3</v>
      </c>
      <c r="H87" s="4">
        <f t="shared" si="18"/>
        <v>3500</v>
      </c>
      <c r="I87" s="4">
        <f t="shared" si="20"/>
        <v>3500</v>
      </c>
      <c r="J87" s="4">
        <f t="shared" si="19"/>
        <v>1750</v>
      </c>
      <c r="K87" s="4">
        <f t="shared" si="21"/>
        <v>4550</v>
      </c>
      <c r="L87" s="4"/>
      <c r="M87" s="4" t="s">
        <v>8944</v>
      </c>
    </row>
    <row r="88" spans="1:13" x14ac:dyDescent="0.15">
      <c r="A88" s="4" t="s">
        <v>8955</v>
      </c>
      <c r="B88" s="4"/>
      <c r="C88" s="4">
        <v>10</v>
      </c>
      <c r="D88" s="4"/>
      <c r="E88" s="4">
        <v>5</v>
      </c>
      <c r="F88" s="4"/>
      <c r="G88" s="4">
        <v>0.5</v>
      </c>
      <c r="H88" s="4">
        <f t="shared" si="18"/>
        <v>0</v>
      </c>
      <c r="I88" s="4">
        <f t="shared" si="20"/>
        <v>50</v>
      </c>
      <c r="J88" s="4">
        <f t="shared" si="19"/>
        <v>0</v>
      </c>
      <c r="K88" s="4">
        <f t="shared" si="21"/>
        <v>25</v>
      </c>
      <c r="L88" s="4"/>
      <c r="M88" s="4" t="s">
        <v>2870</v>
      </c>
    </row>
    <row r="89" spans="1:13" x14ac:dyDescent="0.15">
      <c r="A89" s="4" t="s">
        <v>395</v>
      </c>
      <c r="B89" s="4"/>
      <c r="C89" s="4"/>
      <c r="D89" s="4"/>
      <c r="E89" s="4"/>
      <c r="F89" s="4"/>
      <c r="G89" s="4">
        <v>0.4</v>
      </c>
      <c r="H89" s="4">
        <f t="shared" si="18"/>
        <v>0</v>
      </c>
      <c r="I89" s="4">
        <v>4</v>
      </c>
      <c r="J89" s="4">
        <f t="shared" si="19"/>
        <v>0</v>
      </c>
      <c r="K89" s="4">
        <f>I89*G89</f>
        <v>1.6</v>
      </c>
      <c r="L89" s="4" t="s">
        <v>8956</v>
      </c>
      <c r="M89" s="4" t="s">
        <v>2588</v>
      </c>
    </row>
    <row r="90" spans="1:13" x14ac:dyDescent="0.15">
      <c r="A90" s="4" t="s">
        <v>403</v>
      </c>
      <c r="B90" s="4"/>
      <c r="C90" s="4">
        <v>10</v>
      </c>
      <c r="D90" s="4"/>
      <c r="E90" s="4">
        <v>10</v>
      </c>
      <c r="F90" s="4"/>
      <c r="G90" s="4">
        <v>0.3</v>
      </c>
      <c r="H90" s="4">
        <f t="shared" si="18"/>
        <v>0</v>
      </c>
      <c r="I90" s="4">
        <f t="shared" ref="I90:I100" si="22">C90*E90</f>
        <v>100</v>
      </c>
      <c r="J90" s="4">
        <f t="shared" si="19"/>
        <v>0</v>
      </c>
      <c r="K90" s="4">
        <f t="shared" ref="K90:K100" si="23">C90*E90*G90</f>
        <v>30</v>
      </c>
      <c r="L90" s="4"/>
      <c r="M90" s="4" t="s">
        <v>2702</v>
      </c>
    </row>
    <row r="91" spans="1:13" x14ac:dyDescent="0.15">
      <c r="A91" s="4" t="s">
        <v>404</v>
      </c>
      <c r="B91" s="4">
        <v>18</v>
      </c>
      <c r="C91" s="4">
        <v>18</v>
      </c>
      <c r="D91" s="4">
        <v>7</v>
      </c>
      <c r="E91" s="4">
        <v>7</v>
      </c>
      <c r="F91" s="4">
        <v>0.15</v>
      </c>
      <c r="G91" s="4">
        <v>0.25</v>
      </c>
      <c r="H91" s="4">
        <f t="shared" si="18"/>
        <v>126</v>
      </c>
      <c r="I91" s="4">
        <f t="shared" si="22"/>
        <v>126</v>
      </c>
      <c r="J91" s="4">
        <f t="shared" si="19"/>
        <v>18.899999999999999</v>
      </c>
      <c r="K91" s="4">
        <f t="shared" si="23"/>
        <v>31.5</v>
      </c>
      <c r="L91" s="4"/>
      <c r="M91" s="4" t="s">
        <v>2702</v>
      </c>
    </row>
    <row r="92" spans="1:13" x14ac:dyDescent="0.15">
      <c r="A92" s="4" t="s">
        <v>405</v>
      </c>
      <c r="B92" s="4">
        <v>150</v>
      </c>
      <c r="C92" s="4">
        <v>150</v>
      </c>
      <c r="D92" s="4">
        <v>25</v>
      </c>
      <c r="E92" s="4">
        <v>45</v>
      </c>
      <c r="F92" s="4">
        <v>0.25</v>
      </c>
      <c r="G92" s="4">
        <v>0.4</v>
      </c>
      <c r="H92" s="4">
        <f t="shared" si="18"/>
        <v>3750</v>
      </c>
      <c r="I92" s="4">
        <f t="shared" si="22"/>
        <v>6750</v>
      </c>
      <c r="J92" s="4">
        <f t="shared" si="19"/>
        <v>937.5</v>
      </c>
      <c r="K92" s="4">
        <f t="shared" si="23"/>
        <v>2700</v>
      </c>
      <c r="L92" s="4"/>
      <c r="M92" s="4" t="s">
        <v>2702</v>
      </c>
    </row>
    <row r="93" spans="1:13" x14ac:dyDescent="0.15">
      <c r="A93" s="4" t="s">
        <v>8957</v>
      </c>
      <c r="B93" s="4">
        <v>85</v>
      </c>
      <c r="C93" s="4">
        <v>85</v>
      </c>
      <c r="D93" s="4">
        <v>25</v>
      </c>
      <c r="E93" s="4">
        <v>25</v>
      </c>
      <c r="F93" s="4">
        <v>0.25</v>
      </c>
      <c r="G93" s="4">
        <v>0.4</v>
      </c>
      <c r="H93" s="4">
        <f t="shared" si="18"/>
        <v>2125</v>
      </c>
      <c r="I93" s="4">
        <f t="shared" si="22"/>
        <v>2125</v>
      </c>
      <c r="J93" s="4">
        <f t="shared" si="19"/>
        <v>531.25</v>
      </c>
      <c r="K93" s="4">
        <f t="shared" si="23"/>
        <v>850</v>
      </c>
      <c r="L93" s="4"/>
      <c r="M93" s="4" t="s">
        <v>2702</v>
      </c>
    </row>
    <row r="94" spans="1:13" x14ac:dyDescent="0.15">
      <c r="A94" s="4" t="s">
        <v>8958</v>
      </c>
      <c r="B94" s="4">
        <v>65</v>
      </c>
      <c r="C94" s="4">
        <v>65</v>
      </c>
      <c r="D94" s="4">
        <v>45</v>
      </c>
      <c r="E94" s="4">
        <v>45</v>
      </c>
      <c r="F94" s="4">
        <v>0.25</v>
      </c>
      <c r="G94" s="4">
        <v>0.4</v>
      </c>
      <c r="H94" s="4">
        <f t="shared" si="18"/>
        <v>2925</v>
      </c>
      <c r="I94" s="4">
        <f t="shared" si="22"/>
        <v>2925</v>
      </c>
      <c r="J94" s="4">
        <f t="shared" si="19"/>
        <v>731.25</v>
      </c>
      <c r="K94" s="4">
        <f t="shared" si="23"/>
        <v>1170</v>
      </c>
      <c r="L94" s="4"/>
      <c r="M94" s="4" t="s">
        <v>2702</v>
      </c>
    </row>
    <row r="95" spans="1:13" x14ac:dyDescent="0.15">
      <c r="A95" s="4" t="s">
        <v>406</v>
      </c>
      <c r="B95" s="4">
        <v>20</v>
      </c>
      <c r="C95" s="4">
        <v>20</v>
      </c>
      <c r="D95" s="4">
        <v>10</v>
      </c>
      <c r="E95" s="4">
        <v>10</v>
      </c>
      <c r="F95" s="4">
        <v>0.5</v>
      </c>
      <c r="G95" s="4">
        <v>1</v>
      </c>
      <c r="H95" s="4">
        <f t="shared" si="18"/>
        <v>200</v>
      </c>
      <c r="I95" s="4">
        <f t="shared" si="22"/>
        <v>200</v>
      </c>
      <c r="J95" s="4">
        <f t="shared" si="19"/>
        <v>100</v>
      </c>
      <c r="K95" s="4">
        <f t="shared" si="23"/>
        <v>200</v>
      </c>
      <c r="L95" s="4"/>
      <c r="M95" s="4" t="s">
        <v>2702</v>
      </c>
    </row>
    <row r="96" spans="1:13" x14ac:dyDescent="0.15">
      <c r="A96" s="4" t="s">
        <v>418</v>
      </c>
      <c r="B96" s="4"/>
      <c r="C96" s="4">
        <v>56</v>
      </c>
      <c r="D96" s="4"/>
      <c r="E96" s="4">
        <v>11</v>
      </c>
      <c r="F96" s="4"/>
      <c r="G96" s="4"/>
      <c r="H96" s="4">
        <f t="shared" si="18"/>
        <v>0</v>
      </c>
      <c r="I96" s="4">
        <f t="shared" si="22"/>
        <v>616</v>
      </c>
      <c r="J96" s="4">
        <f t="shared" si="19"/>
        <v>0</v>
      </c>
      <c r="K96" s="4">
        <f t="shared" si="23"/>
        <v>0</v>
      </c>
      <c r="L96" s="4"/>
      <c r="M96" s="4" t="s">
        <v>10801</v>
      </c>
    </row>
    <row r="97" spans="1:13" x14ac:dyDescent="0.15">
      <c r="A97" s="4" t="s">
        <v>8959</v>
      </c>
      <c r="B97" s="4">
        <v>16</v>
      </c>
      <c r="C97" s="4">
        <v>16</v>
      </c>
      <c r="D97" s="4">
        <v>11</v>
      </c>
      <c r="E97" s="4">
        <v>11</v>
      </c>
      <c r="F97" s="4">
        <v>0.05</v>
      </c>
      <c r="G97" s="4">
        <v>0.55000000000000004</v>
      </c>
      <c r="H97" s="4">
        <f t="shared" si="18"/>
        <v>176</v>
      </c>
      <c r="I97" s="4">
        <f t="shared" si="22"/>
        <v>176</v>
      </c>
      <c r="J97" s="4">
        <f t="shared" si="19"/>
        <v>8.8000000000000007</v>
      </c>
      <c r="K97" s="4">
        <f t="shared" si="23"/>
        <v>96.800000000000011</v>
      </c>
      <c r="L97" s="4"/>
      <c r="M97" s="4" t="s">
        <v>6192</v>
      </c>
    </row>
    <row r="98" spans="1:13" x14ac:dyDescent="0.15">
      <c r="A98" s="4" t="s">
        <v>8960</v>
      </c>
      <c r="B98" s="4">
        <v>600</v>
      </c>
      <c r="C98" s="4">
        <v>700</v>
      </c>
      <c r="D98" s="4">
        <v>30</v>
      </c>
      <c r="E98" s="4">
        <v>35</v>
      </c>
      <c r="F98" s="4">
        <v>0.1</v>
      </c>
      <c r="G98" s="4">
        <v>0.5</v>
      </c>
      <c r="H98" s="4">
        <f t="shared" si="18"/>
        <v>18000</v>
      </c>
      <c r="I98" s="4">
        <f t="shared" si="22"/>
        <v>24500</v>
      </c>
      <c r="J98" s="4">
        <f t="shared" si="19"/>
        <v>1800</v>
      </c>
      <c r="K98" s="4">
        <f t="shared" si="23"/>
        <v>12250</v>
      </c>
      <c r="L98" s="4"/>
      <c r="M98" s="4" t="s">
        <v>8961</v>
      </c>
    </row>
    <row r="99" spans="1:13" x14ac:dyDescent="0.15">
      <c r="A99" s="4" t="s">
        <v>432</v>
      </c>
      <c r="B99" s="4"/>
      <c r="C99" s="4"/>
      <c r="D99" s="4"/>
      <c r="E99" s="4"/>
      <c r="F99" s="4"/>
      <c r="G99" s="4">
        <v>0.5</v>
      </c>
      <c r="H99" s="4">
        <f t="shared" si="18"/>
        <v>0</v>
      </c>
      <c r="I99" s="4">
        <f t="shared" si="22"/>
        <v>0</v>
      </c>
      <c r="J99" s="4">
        <f t="shared" si="19"/>
        <v>0</v>
      </c>
      <c r="K99" s="4">
        <f t="shared" si="23"/>
        <v>0</v>
      </c>
      <c r="L99" s="4"/>
      <c r="M99" s="4" t="s">
        <v>8962</v>
      </c>
    </row>
    <row r="100" spans="1:13" x14ac:dyDescent="0.15">
      <c r="A100" s="4" t="s">
        <v>433</v>
      </c>
      <c r="B100" s="4"/>
      <c r="C100" s="4">
        <v>8</v>
      </c>
      <c r="D100" s="4"/>
      <c r="E100" s="4">
        <v>5</v>
      </c>
      <c r="F100" s="4"/>
      <c r="G100" s="4">
        <v>0.3</v>
      </c>
      <c r="H100" s="4">
        <f t="shared" si="18"/>
        <v>0</v>
      </c>
      <c r="I100" s="4">
        <f t="shared" si="22"/>
        <v>40</v>
      </c>
      <c r="J100" s="4">
        <f t="shared" si="19"/>
        <v>0</v>
      </c>
      <c r="K100" s="4">
        <f t="shared" si="23"/>
        <v>12</v>
      </c>
      <c r="L100" s="4"/>
      <c r="M100" s="4" t="s">
        <v>8963</v>
      </c>
    </row>
    <row r="101" spans="1:13" x14ac:dyDescent="0.15">
      <c r="A101" s="4"/>
      <c r="B101" s="4"/>
      <c r="C101" s="4"/>
      <c r="D101" s="4"/>
      <c r="E101" s="4"/>
      <c r="F101" s="4"/>
      <c r="G101" s="4"/>
      <c r="H101" s="4"/>
      <c r="I101" s="4"/>
      <c r="J101" s="4"/>
      <c r="K101" s="4"/>
      <c r="L101" s="4"/>
      <c r="M101" s="4"/>
    </row>
    <row r="102" spans="1:13" x14ac:dyDescent="0.15">
      <c r="A102" s="4"/>
      <c r="B102" s="4"/>
      <c r="C102" s="4"/>
      <c r="D102" s="4"/>
      <c r="E102" s="4"/>
      <c r="F102" s="4"/>
      <c r="G102" s="4"/>
      <c r="H102" s="4"/>
      <c r="I102" s="4"/>
      <c r="J102" s="4"/>
      <c r="K102" s="4"/>
      <c r="L102" s="4"/>
      <c r="M102" s="4"/>
    </row>
    <row r="103" spans="1:13" x14ac:dyDescent="0.15">
      <c r="A103" s="4"/>
      <c r="B103" s="4"/>
      <c r="C103" s="4"/>
      <c r="D103" s="4"/>
      <c r="E103" s="4"/>
      <c r="F103" s="4"/>
      <c r="G103" s="4"/>
      <c r="H103" s="4"/>
      <c r="I103" s="4"/>
      <c r="J103" s="4"/>
      <c r="K103" s="4"/>
      <c r="L103" s="4"/>
      <c r="M103" s="4"/>
    </row>
    <row r="104" spans="1:13" x14ac:dyDescent="0.15">
      <c r="A104" s="4"/>
      <c r="B104" s="4"/>
      <c r="C104" s="4"/>
      <c r="D104" s="4"/>
      <c r="E104" s="4"/>
      <c r="F104" s="4"/>
      <c r="G104" s="4"/>
      <c r="H104" s="4"/>
      <c r="I104" s="4"/>
      <c r="J104" s="4"/>
      <c r="K104" s="4"/>
      <c r="L104" s="4"/>
      <c r="M104" s="4"/>
    </row>
    <row r="105" spans="1:13" x14ac:dyDescent="0.15">
      <c r="A105" s="4"/>
      <c r="B105" s="4"/>
      <c r="C105" s="4"/>
      <c r="D105" s="4"/>
      <c r="E105" s="4"/>
      <c r="F105" s="4"/>
      <c r="G105" s="4"/>
      <c r="H105" s="4"/>
      <c r="I105" s="4"/>
      <c r="J105" s="4"/>
      <c r="K105" s="4"/>
      <c r="L105" s="4"/>
      <c r="M105" s="4"/>
    </row>
    <row r="106" spans="1:13" x14ac:dyDescent="0.15">
      <c r="A106" s="4"/>
      <c r="B106" s="4"/>
      <c r="C106" s="4"/>
      <c r="D106" s="4"/>
      <c r="E106" s="4"/>
      <c r="F106" s="4"/>
      <c r="G106" s="4"/>
      <c r="H106" s="4"/>
      <c r="I106" s="4"/>
      <c r="J106" s="4"/>
      <c r="K106" s="4"/>
      <c r="L106" s="4"/>
      <c r="M106" s="4"/>
    </row>
    <row r="107" spans="1:13" x14ac:dyDescent="0.15">
      <c r="A107" s="4"/>
      <c r="B107" s="4"/>
      <c r="C107" s="4"/>
      <c r="D107" s="4"/>
      <c r="E107" s="4"/>
      <c r="F107" s="4"/>
      <c r="G107" s="4"/>
      <c r="H107" s="4"/>
      <c r="I107" s="4"/>
      <c r="J107" s="4"/>
      <c r="K107" s="4"/>
      <c r="L107" s="4"/>
      <c r="M107" s="4"/>
    </row>
    <row r="108" spans="1:13" x14ac:dyDescent="0.15">
      <c r="A108" s="4"/>
      <c r="B108" s="4"/>
      <c r="C108" s="4"/>
      <c r="D108" s="4"/>
      <c r="E108" s="4"/>
      <c r="F108" s="4"/>
      <c r="G108" s="4"/>
      <c r="H108" s="4"/>
      <c r="I108" s="4"/>
      <c r="J108" s="4"/>
      <c r="K108" s="4"/>
      <c r="L108" s="4"/>
      <c r="M108" s="4"/>
    </row>
    <row r="109" spans="1:13" x14ac:dyDescent="0.15">
      <c r="A109" s="4"/>
      <c r="B109" s="4"/>
      <c r="C109" s="4"/>
      <c r="D109" s="4"/>
      <c r="E109" s="4"/>
      <c r="F109" s="4"/>
      <c r="G109" s="4"/>
      <c r="H109" s="4"/>
      <c r="I109" s="4"/>
      <c r="J109" s="4"/>
      <c r="K109" s="4"/>
      <c r="L109" s="4"/>
      <c r="M109" s="4"/>
    </row>
    <row r="110" spans="1:13" x14ac:dyDescent="0.15">
      <c r="A110" s="4"/>
      <c r="B110" s="4"/>
      <c r="C110" s="4"/>
      <c r="D110" s="4"/>
      <c r="E110" s="4"/>
      <c r="F110" s="4"/>
      <c r="G110" s="4"/>
      <c r="H110" s="4"/>
      <c r="I110" s="4"/>
      <c r="J110" s="4"/>
      <c r="K110" s="4"/>
      <c r="L110" s="4"/>
      <c r="M110" s="4"/>
    </row>
    <row r="111" spans="1:13" x14ac:dyDescent="0.15">
      <c r="A111" s="4"/>
      <c r="B111" s="4"/>
      <c r="C111" s="4"/>
      <c r="D111" s="4"/>
      <c r="E111" s="4"/>
      <c r="F111" s="4"/>
      <c r="G111" s="4"/>
      <c r="H111" s="4"/>
      <c r="I111" s="4"/>
      <c r="J111" s="4"/>
      <c r="K111" s="4"/>
      <c r="L111" s="4"/>
      <c r="M111" s="4"/>
    </row>
    <row r="112" spans="1:13" x14ac:dyDescent="0.15">
      <c r="A112" s="4"/>
      <c r="B112" s="4"/>
      <c r="C112" s="4"/>
      <c r="D112" s="4"/>
      <c r="E112" s="4"/>
      <c r="F112" s="4"/>
      <c r="G112" s="4"/>
      <c r="H112" s="4"/>
      <c r="I112" s="4"/>
      <c r="J112" s="4"/>
      <c r="K112" s="4"/>
      <c r="L112" s="4"/>
      <c r="M112" s="4"/>
    </row>
    <row r="113" spans="1:13" x14ac:dyDescent="0.15">
      <c r="A113" s="4"/>
      <c r="B113" s="4"/>
      <c r="C113" s="4"/>
      <c r="D113" s="4"/>
      <c r="E113" s="4"/>
      <c r="F113" s="4"/>
      <c r="G113" s="4"/>
      <c r="H113" s="4"/>
      <c r="I113" s="4"/>
      <c r="J113" s="4"/>
      <c r="K113" s="4"/>
      <c r="L113" s="4"/>
      <c r="M113" s="4"/>
    </row>
    <row r="114" spans="1:13" x14ac:dyDescent="0.15">
      <c r="A114" s="4"/>
      <c r="B114" s="4"/>
      <c r="C114" s="4"/>
      <c r="D114" s="4"/>
      <c r="E114" s="4"/>
      <c r="F114" s="4"/>
      <c r="G114" s="4"/>
      <c r="H114" s="4"/>
      <c r="I114" s="4"/>
      <c r="J114" s="4"/>
      <c r="K114" s="4"/>
      <c r="L114" s="4"/>
      <c r="M114" s="4"/>
    </row>
    <row r="115" spans="1:13" x14ac:dyDescent="0.15">
      <c r="A115" s="4"/>
      <c r="B115" s="4"/>
      <c r="C115" s="4"/>
      <c r="D115" s="4"/>
      <c r="E115" s="4"/>
      <c r="F115" s="4"/>
      <c r="G115" s="4"/>
      <c r="H115" s="4"/>
      <c r="I115" s="4"/>
      <c r="J115" s="4"/>
      <c r="K115" s="4"/>
      <c r="L115" s="4"/>
      <c r="M115" s="4"/>
    </row>
    <row r="116" spans="1:13" x14ac:dyDescent="0.15">
      <c r="A116" s="4"/>
      <c r="B116" s="4"/>
      <c r="C116" s="4"/>
      <c r="D116" s="4"/>
      <c r="E116" s="4"/>
      <c r="F116" s="4"/>
      <c r="G116" s="4"/>
      <c r="H116" s="4"/>
      <c r="I116" s="4"/>
      <c r="J116" s="4"/>
      <c r="K116" s="4"/>
      <c r="L116" s="4"/>
      <c r="M116" s="4"/>
    </row>
    <row r="117" spans="1:13" x14ac:dyDescent="0.15">
      <c r="A117" s="4"/>
      <c r="B117" s="4"/>
      <c r="C117" s="4"/>
      <c r="D117" s="4"/>
      <c r="E117" s="4"/>
      <c r="F117" s="4"/>
      <c r="G117" s="4"/>
      <c r="H117" s="4"/>
      <c r="I117" s="4"/>
      <c r="J117" s="4"/>
      <c r="K117" s="4"/>
      <c r="L117" s="4"/>
      <c r="M117" s="4"/>
    </row>
    <row r="118" spans="1:13" x14ac:dyDescent="0.15">
      <c r="A118" s="4"/>
      <c r="B118" s="4"/>
      <c r="C118" s="4"/>
      <c r="D118" s="4"/>
      <c r="E118" s="4"/>
      <c r="F118" s="4"/>
      <c r="G118" s="4"/>
      <c r="H118" s="4"/>
      <c r="I118" s="4"/>
      <c r="J118" s="4"/>
      <c r="K118" s="4"/>
      <c r="L118" s="4"/>
      <c r="M118" s="4"/>
    </row>
    <row r="119" spans="1:13" x14ac:dyDescent="0.15">
      <c r="A119" s="4"/>
      <c r="B119" s="4"/>
      <c r="C119" s="4"/>
      <c r="D119" s="4"/>
      <c r="E119" s="4"/>
      <c r="F119" s="4"/>
      <c r="G119" s="4"/>
      <c r="H119" s="4"/>
      <c r="I119" s="4"/>
      <c r="J119" s="4"/>
      <c r="K119" s="4"/>
      <c r="L119" s="4"/>
      <c r="M119" s="4"/>
    </row>
    <row r="120" spans="1:13" x14ac:dyDescent="0.15">
      <c r="A120" s="4"/>
      <c r="B120" s="4"/>
      <c r="C120" s="4"/>
      <c r="D120" s="4"/>
      <c r="E120" s="4"/>
      <c r="F120" s="4"/>
      <c r="G120" s="4"/>
      <c r="H120" s="4"/>
      <c r="I120" s="4"/>
      <c r="J120" s="4"/>
      <c r="K120" s="4"/>
      <c r="L120" s="4"/>
      <c r="M120" s="4"/>
    </row>
    <row r="121" spans="1:13" x14ac:dyDescent="0.15">
      <c r="A121" s="4"/>
      <c r="B121" s="4"/>
      <c r="C121" s="4"/>
      <c r="D121" s="4"/>
      <c r="E121" s="4"/>
      <c r="F121" s="4"/>
      <c r="G121" s="4"/>
      <c r="H121" s="4"/>
      <c r="I121" s="4"/>
      <c r="J121" s="4"/>
      <c r="K121" s="4"/>
      <c r="L121" s="4"/>
      <c r="M121" s="4"/>
    </row>
    <row r="122" spans="1:13" x14ac:dyDescent="0.15">
      <c r="A122" s="4"/>
      <c r="B122" s="4"/>
      <c r="C122" s="4"/>
      <c r="D122" s="4"/>
      <c r="E122" s="4"/>
      <c r="F122" s="4"/>
      <c r="G122" s="4"/>
      <c r="H122" s="4"/>
      <c r="I122" s="4"/>
      <c r="J122" s="4"/>
      <c r="K122" s="4"/>
      <c r="L122" s="4"/>
      <c r="M122" s="4"/>
    </row>
    <row r="123" spans="1:13" x14ac:dyDescent="0.15">
      <c r="A123" s="4"/>
      <c r="B123" s="4"/>
      <c r="C123" s="4"/>
      <c r="D123" s="4"/>
      <c r="E123" s="4"/>
      <c r="F123" s="4"/>
      <c r="G123" s="4"/>
      <c r="H123" s="4"/>
      <c r="I123" s="4"/>
      <c r="J123" s="4"/>
      <c r="K123" s="4"/>
      <c r="L123" s="4"/>
      <c r="M123" s="4"/>
    </row>
    <row r="124" spans="1:13" x14ac:dyDescent="0.15">
      <c r="A124" s="4"/>
      <c r="B124" s="4"/>
      <c r="C124" s="4"/>
      <c r="D124" s="4"/>
      <c r="E124" s="4"/>
      <c r="F124" s="4"/>
      <c r="G124" s="4"/>
      <c r="H124" s="4"/>
      <c r="I124" s="4"/>
      <c r="J124" s="4"/>
      <c r="K124" s="4"/>
      <c r="L124" s="4"/>
      <c r="M124" s="4"/>
    </row>
    <row r="125" spans="1:13" x14ac:dyDescent="0.15">
      <c r="A125" s="4"/>
      <c r="B125" s="4"/>
      <c r="C125" s="4"/>
      <c r="D125" s="4"/>
      <c r="E125" s="4"/>
      <c r="F125" s="4"/>
      <c r="G125" s="4"/>
      <c r="H125" s="4"/>
      <c r="I125" s="4"/>
      <c r="J125" s="4"/>
      <c r="K125" s="4"/>
      <c r="L125" s="4"/>
      <c r="M125" s="4"/>
    </row>
    <row r="126" spans="1:13" x14ac:dyDescent="0.15">
      <c r="A126" s="4"/>
      <c r="B126" s="4"/>
      <c r="C126" s="4"/>
      <c r="D126" s="4"/>
      <c r="E126" s="4"/>
      <c r="F126" s="4"/>
      <c r="G126" s="4"/>
      <c r="H126" s="4"/>
      <c r="I126" s="4"/>
      <c r="J126" s="4"/>
      <c r="K126" s="4"/>
      <c r="L126" s="4"/>
      <c r="M126" s="4"/>
    </row>
    <row r="127" spans="1:13" x14ac:dyDescent="0.15">
      <c r="A127" s="4"/>
      <c r="B127" s="4"/>
      <c r="C127" s="4"/>
      <c r="D127" s="4"/>
      <c r="E127" s="4"/>
      <c r="F127" s="4"/>
      <c r="G127" s="4"/>
      <c r="H127" s="4"/>
      <c r="I127" s="4"/>
      <c r="J127" s="4"/>
      <c r="K127" s="4"/>
      <c r="L127" s="4"/>
      <c r="M127" s="4"/>
    </row>
    <row r="128" spans="1:13" x14ac:dyDescent="0.15">
      <c r="A128" s="4"/>
      <c r="B128" s="4"/>
      <c r="C128" s="4"/>
      <c r="D128" s="4"/>
      <c r="E128" s="4"/>
      <c r="F128" s="4"/>
      <c r="G128" s="4"/>
      <c r="H128" s="4"/>
      <c r="I128" s="4"/>
      <c r="J128" s="4"/>
      <c r="K128" s="4"/>
      <c r="L128" s="4"/>
      <c r="M128" s="4"/>
    </row>
    <row r="129" spans="1:13" x14ac:dyDescent="0.15">
      <c r="A129" s="4"/>
      <c r="B129" s="4"/>
      <c r="C129" s="4"/>
      <c r="D129" s="4"/>
      <c r="E129" s="4"/>
      <c r="F129" s="4"/>
      <c r="G129" s="4"/>
      <c r="H129" s="4"/>
      <c r="I129" s="4"/>
      <c r="J129" s="4"/>
      <c r="K129" s="4"/>
      <c r="L129" s="4"/>
      <c r="M129" s="4"/>
    </row>
    <row r="130" spans="1:13" x14ac:dyDescent="0.15">
      <c r="A130" s="4"/>
      <c r="B130" s="4"/>
      <c r="C130" s="4"/>
      <c r="D130" s="4"/>
      <c r="E130" s="4"/>
      <c r="F130" s="4"/>
      <c r="G130" s="4"/>
      <c r="H130" s="4"/>
      <c r="I130" s="4"/>
      <c r="J130" s="4"/>
      <c r="K130" s="4"/>
      <c r="L130" s="4"/>
      <c r="M130" s="4"/>
    </row>
    <row r="131" spans="1:13" x14ac:dyDescent="0.15">
      <c r="A131" s="4"/>
      <c r="B131" s="4"/>
      <c r="C131" s="4"/>
      <c r="D131" s="4"/>
      <c r="E131" s="4"/>
      <c r="F131" s="4"/>
      <c r="G131" s="4"/>
      <c r="H131" s="4"/>
      <c r="I131" s="4"/>
      <c r="J131" s="4"/>
      <c r="K131" s="4"/>
      <c r="L131" s="4"/>
      <c r="M131" s="4"/>
    </row>
    <row r="132" spans="1:13" x14ac:dyDescent="0.15">
      <c r="A132" s="4"/>
      <c r="B132" s="4"/>
      <c r="C132" s="4"/>
      <c r="D132" s="4"/>
      <c r="E132" s="4"/>
      <c r="F132" s="4"/>
      <c r="G132" s="4"/>
      <c r="H132" s="4"/>
      <c r="I132" s="4"/>
      <c r="J132" s="4"/>
      <c r="K132" s="4"/>
      <c r="L132" s="4"/>
      <c r="M132" s="4"/>
    </row>
    <row r="133" spans="1:13" x14ac:dyDescent="0.15">
      <c r="A133" s="4"/>
      <c r="B133" s="4"/>
      <c r="C133" s="4"/>
      <c r="D133" s="4"/>
      <c r="E133" s="4"/>
      <c r="F133" s="4"/>
      <c r="G133" s="4"/>
      <c r="H133" s="4"/>
      <c r="I133" s="4"/>
      <c r="J133" s="4"/>
      <c r="K133" s="4"/>
      <c r="L133" s="4"/>
      <c r="M133" s="4"/>
    </row>
    <row r="134" spans="1:13" x14ac:dyDescent="0.15">
      <c r="A134" s="4"/>
      <c r="B134" s="4"/>
      <c r="C134" s="4"/>
      <c r="D134" s="4"/>
      <c r="E134" s="4"/>
      <c r="F134" s="4"/>
      <c r="G134" s="4"/>
      <c r="H134" s="4"/>
      <c r="I134" s="4"/>
      <c r="J134" s="4"/>
      <c r="K134" s="4"/>
      <c r="L134" s="4"/>
      <c r="M134" s="4"/>
    </row>
    <row r="135" spans="1:13" x14ac:dyDescent="0.15">
      <c r="A135" s="4"/>
      <c r="B135" s="4"/>
      <c r="C135" s="4"/>
      <c r="D135" s="4"/>
      <c r="E135" s="4"/>
      <c r="F135" s="4"/>
      <c r="G135" s="4"/>
      <c r="H135" s="4"/>
      <c r="I135" s="4"/>
      <c r="J135" s="4"/>
      <c r="K135" s="4"/>
      <c r="L135" s="4"/>
      <c r="M135" s="4"/>
    </row>
    <row r="136" spans="1:13" x14ac:dyDescent="0.15">
      <c r="A136" s="4"/>
      <c r="B136" s="4"/>
      <c r="C136" s="4"/>
      <c r="D136" s="4"/>
      <c r="E136" s="4"/>
      <c r="F136" s="4"/>
      <c r="G136" s="4"/>
      <c r="H136" s="4"/>
      <c r="I136" s="4"/>
      <c r="J136" s="4"/>
      <c r="K136" s="4"/>
      <c r="L136" s="4"/>
      <c r="M136" s="4"/>
    </row>
    <row r="137" spans="1:13" x14ac:dyDescent="0.15">
      <c r="A137" s="4"/>
      <c r="B137" s="4"/>
      <c r="C137" s="4"/>
      <c r="D137" s="4"/>
      <c r="E137" s="4"/>
      <c r="F137" s="4"/>
      <c r="G137" s="4"/>
      <c r="H137" s="4"/>
      <c r="I137" s="4"/>
      <c r="J137" s="4"/>
      <c r="K137" s="4"/>
      <c r="L137" s="4"/>
      <c r="M137" s="4"/>
    </row>
    <row r="138" spans="1:13" x14ac:dyDescent="0.15">
      <c r="A138" s="4"/>
      <c r="B138" s="4"/>
      <c r="C138" s="4"/>
      <c r="D138" s="4"/>
      <c r="E138" s="4"/>
      <c r="F138" s="4"/>
      <c r="G138" s="4"/>
      <c r="H138" s="4"/>
      <c r="I138" s="4"/>
      <c r="J138" s="4"/>
      <c r="K138" s="4"/>
      <c r="L138" s="4"/>
      <c r="M138" s="4"/>
    </row>
    <row r="139" spans="1:13" x14ac:dyDescent="0.15">
      <c r="A139" s="4"/>
      <c r="B139" s="4"/>
      <c r="C139" s="4"/>
      <c r="D139" s="4"/>
      <c r="E139" s="4"/>
      <c r="F139" s="4"/>
      <c r="G139" s="4"/>
      <c r="H139" s="4"/>
      <c r="I139" s="4"/>
      <c r="J139" s="4"/>
      <c r="K139" s="4"/>
      <c r="L139" s="4"/>
      <c r="M139" s="4"/>
    </row>
    <row r="140" spans="1:13" x14ac:dyDescent="0.15">
      <c r="A140" s="4"/>
      <c r="B140" s="4"/>
      <c r="C140" s="4"/>
      <c r="D140" s="4"/>
      <c r="E140" s="4"/>
      <c r="F140" s="4"/>
      <c r="G140" s="4"/>
      <c r="H140" s="4"/>
      <c r="I140" s="4"/>
      <c r="J140" s="4"/>
      <c r="K140" s="4"/>
      <c r="L140" s="4"/>
      <c r="M140" s="4"/>
    </row>
    <row r="141" spans="1:13" x14ac:dyDescent="0.15">
      <c r="A141" s="4"/>
      <c r="B141" s="4"/>
      <c r="C141" s="4"/>
      <c r="D141" s="4"/>
      <c r="E141" s="4"/>
      <c r="F141" s="4"/>
      <c r="G141" s="4"/>
      <c r="H141" s="4"/>
      <c r="I141" s="4"/>
      <c r="J141" s="4"/>
      <c r="K141" s="4"/>
      <c r="L141" s="4"/>
      <c r="M141" s="4"/>
    </row>
    <row r="142" spans="1:13" x14ac:dyDescent="0.15">
      <c r="A142" s="4"/>
      <c r="B142" s="4"/>
      <c r="C142" s="4"/>
      <c r="D142" s="4"/>
      <c r="E142" s="4"/>
      <c r="F142" s="4"/>
      <c r="G142" s="4"/>
      <c r="H142" s="4"/>
      <c r="I142" s="4"/>
      <c r="J142" s="4"/>
      <c r="K142" s="4"/>
      <c r="L142" s="4"/>
      <c r="M142" s="4"/>
    </row>
    <row r="143" spans="1:13" x14ac:dyDescent="0.15">
      <c r="A143" s="4"/>
      <c r="B143" s="4"/>
      <c r="C143" s="4"/>
      <c r="D143" s="4"/>
      <c r="E143" s="4"/>
      <c r="F143" s="4"/>
      <c r="G143" s="4"/>
      <c r="H143" s="4"/>
      <c r="I143" s="4"/>
      <c r="J143" s="4"/>
      <c r="K143" s="4"/>
      <c r="L143" s="4"/>
      <c r="M143" s="4"/>
    </row>
    <row r="144" spans="1:13" x14ac:dyDescent="0.15">
      <c r="A144" s="4"/>
      <c r="B144" s="4"/>
      <c r="C144" s="4"/>
      <c r="D144" s="4"/>
      <c r="E144" s="4"/>
      <c r="F144" s="4"/>
      <c r="G144" s="4"/>
      <c r="H144" s="4"/>
      <c r="I144" s="4"/>
      <c r="J144" s="4"/>
      <c r="K144" s="4"/>
      <c r="L144" s="4"/>
      <c r="M144" s="4"/>
    </row>
    <row r="145" spans="1:13" x14ac:dyDescent="0.15">
      <c r="A145" s="4"/>
      <c r="B145" s="4"/>
      <c r="C145" s="4"/>
      <c r="D145" s="4"/>
      <c r="E145" s="4"/>
      <c r="F145" s="4"/>
      <c r="G145" s="4"/>
      <c r="H145" s="4"/>
      <c r="I145" s="4"/>
      <c r="J145" s="4"/>
      <c r="K145" s="4"/>
      <c r="L145" s="4"/>
      <c r="M145" s="4"/>
    </row>
    <row r="146" spans="1:13" x14ac:dyDescent="0.15">
      <c r="A146" s="4"/>
      <c r="B146" s="4"/>
      <c r="C146" s="4"/>
      <c r="D146" s="4"/>
      <c r="E146" s="4"/>
      <c r="F146" s="4"/>
      <c r="G146" s="4"/>
      <c r="H146" s="4"/>
      <c r="I146" s="4"/>
      <c r="J146" s="4"/>
      <c r="K146" s="4"/>
      <c r="L146" s="4"/>
      <c r="M146" s="4"/>
    </row>
    <row r="147" spans="1:13" x14ac:dyDescent="0.15">
      <c r="A147" s="4"/>
      <c r="B147" s="4"/>
      <c r="C147" s="4"/>
      <c r="D147" s="4"/>
      <c r="E147" s="4"/>
      <c r="F147" s="4"/>
      <c r="G147" s="4"/>
      <c r="H147" s="4"/>
      <c r="I147" s="4"/>
      <c r="J147" s="4"/>
      <c r="K147" s="4"/>
      <c r="L147" s="4"/>
      <c r="M147" s="4"/>
    </row>
    <row r="148" spans="1:13" x14ac:dyDescent="0.15">
      <c r="A148" s="4"/>
      <c r="B148" s="4"/>
      <c r="C148" s="4"/>
      <c r="D148" s="4"/>
      <c r="E148" s="4"/>
      <c r="F148" s="4"/>
      <c r="G148" s="4"/>
      <c r="H148" s="4"/>
      <c r="I148" s="4"/>
      <c r="J148" s="4"/>
      <c r="K148" s="4"/>
      <c r="L148" s="4"/>
      <c r="M148" s="4"/>
    </row>
    <row r="149" spans="1:13" x14ac:dyDescent="0.15">
      <c r="A149" s="4"/>
      <c r="B149" s="4"/>
      <c r="C149" s="4"/>
      <c r="D149" s="4"/>
      <c r="E149" s="4"/>
      <c r="F149" s="4"/>
      <c r="G149" s="4"/>
      <c r="H149" s="4"/>
      <c r="I149" s="4"/>
      <c r="J149" s="4"/>
      <c r="K149" s="4"/>
      <c r="L149" s="4"/>
      <c r="M149" s="4"/>
    </row>
    <row r="150" spans="1:13" x14ac:dyDescent="0.15">
      <c r="A150" s="4"/>
      <c r="B150" s="4"/>
      <c r="C150" s="4"/>
      <c r="D150" s="4"/>
      <c r="E150" s="4"/>
      <c r="F150" s="4"/>
      <c r="G150" s="4"/>
      <c r="H150" s="4"/>
      <c r="I150" s="4"/>
      <c r="J150" s="4"/>
      <c r="K150" s="4"/>
      <c r="L150" s="4"/>
      <c r="M150" s="4"/>
    </row>
    <row r="151" spans="1:13" x14ac:dyDescent="0.15">
      <c r="A151" s="4"/>
      <c r="B151" s="4"/>
      <c r="C151" s="4"/>
      <c r="D151" s="4"/>
      <c r="E151" s="4"/>
      <c r="F151" s="4"/>
      <c r="G151" s="4"/>
      <c r="H151" s="4"/>
      <c r="I151" s="4"/>
      <c r="J151" s="4"/>
      <c r="K151" s="4"/>
      <c r="L151" s="4"/>
      <c r="M151" s="4"/>
    </row>
    <row r="152" spans="1:13" x14ac:dyDescent="0.15">
      <c r="A152" s="4"/>
      <c r="B152" s="4"/>
      <c r="C152" s="4"/>
      <c r="D152" s="4"/>
      <c r="E152" s="4"/>
      <c r="F152" s="4"/>
      <c r="G152" s="4"/>
      <c r="H152" s="4"/>
      <c r="I152" s="4"/>
      <c r="J152" s="4"/>
      <c r="K152" s="4"/>
      <c r="L152" s="4"/>
      <c r="M152" s="4"/>
    </row>
    <row r="153" spans="1:13" x14ac:dyDescent="0.15">
      <c r="A153" s="4"/>
      <c r="B153" s="4"/>
      <c r="C153" s="4"/>
      <c r="D153" s="4"/>
      <c r="E153" s="4"/>
      <c r="F153" s="4"/>
      <c r="G153" s="4"/>
      <c r="H153" s="4"/>
      <c r="I153" s="4"/>
      <c r="J153" s="4"/>
      <c r="K153" s="4"/>
      <c r="L153" s="4"/>
      <c r="M153" s="4"/>
    </row>
    <row r="154" spans="1:13" x14ac:dyDescent="0.15">
      <c r="A154" s="4"/>
      <c r="B154" s="4"/>
      <c r="C154" s="4"/>
      <c r="D154" s="4"/>
      <c r="E154" s="4"/>
      <c r="F154" s="4"/>
      <c r="G154" s="4"/>
      <c r="H154" s="4"/>
      <c r="I154" s="4"/>
      <c r="J154" s="4"/>
      <c r="K154" s="4"/>
      <c r="L154" s="4"/>
      <c r="M154" s="4"/>
    </row>
    <row r="155" spans="1:13" x14ac:dyDescent="0.15">
      <c r="A155" s="4"/>
      <c r="B155" s="4"/>
      <c r="C155" s="4"/>
      <c r="D155" s="4"/>
      <c r="E155" s="4"/>
      <c r="F155" s="4"/>
      <c r="G155" s="4"/>
      <c r="H155" s="4"/>
      <c r="I155" s="4"/>
      <c r="J155" s="4"/>
      <c r="K155" s="4"/>
      <c r="L155" s="4"/>
      <c r="M155" s="4"/>
    </row>
    <row r="156" spans="1:13" x14ac:dyDescent="0.15">
      <c r="A156" s="4"/>
      <c r="B156" s="4"/>
      <c r="C156" s="4"/>
      <c r="D156" s="4"/>
      <c r="E156" s="4"/>
      <c r="F156" s="4"/>
      <c r="G156" s="4"/>
      <c r="H156" s="4"/>
      <c r="I156" s="4"/>
      <c r="J156" s="4"/>
      <c r="K156" s="4"/>
      <c r="L156" s="4"/>
      <c r="M156" s="4"/>
    </row>
    <row r="157" spans="1:13" x14ac:dyDescent="0.15">
      <c r="A157" s="4"/>
      <c r="B157" s="4"/>
      <c r="C157" s="4"/>
      <c r="D157" s="4"/>
      <c r="E157" s="4"/>
      <c r="F157" s="4"/>
      <c r="G157" s="4"/>
      <c r="H157" s="4"/>
      <c r="I157" s="4"/>
      <c r="J157" s="4"/>
      <c r="K157" s="4"/>
      <c r="L157" s="4"/>
      <c r="M157" s="4"/>
    </row>
    <row r="158" spans="1:13" x14ac:dyDescent="0.15">
      <c r="A158" s="4"/>
      <c r="B158" s="4"/>
      <c r="C158" s="4"/>
      <c r="D158" s="4"/>
      <c r="E158" s="4"/>
      <c r="F158" s="4"/>
      <c r="G158" s="4"/>
      <c r="H158" s="4"/>
      <c r="I158" s="4"/>
      <c r="J158" s="4"/>
      <c r="K158" s="4"/>
      <c r="L158" s="4"/>
      <c r="M158" s="4"/>
    </row>
    <row r="159" spans="1:13" x14ac:dyDescent="0.15">
      <c r="A159" s="4"/>
      <c r="B159" s="4"/>
      <c r="C159" s="4"/>
      <c r="D159" s="4"/>
      <c r="E159" s="4"/>
      <c r="F159" s="4"/>
      <c r="G159" s="4"/>
      <c r="H159" s="4"/>
      <c r="I159" s="4"/>
      <c r="J159" s="4"/>
      <c r="K159" s="4"/>
      <c r="L159" s="4"/>
      <c r="M159" s="4"/>
    </row>
    <row r="160" spans="1:13" x14ac:dyDescent="0.15">
      <c r="A160" s="4"/>
      <c r="B160" s="4"/>
      <c r="C160" s="4"/>
      <c r="D160" s="4"/>
      <c r="E160" s="4"/>
      <c r="F160" s="4"/>
      <c r="G160" s="4"/>
      <c r="H160" s="4"/>
      <c r="I160" s="4"/>
      <c r="J160" s="4"/>
      <c r="K160" s="4"/>
      <c r="L160" s="4"/>
      <c r="M160" s="4"/>
    </row>
    <row r="161" spans="1:13" x14ac:dyDescent="0.15">
      <c r="A161" s="4"/>
      <c r="B161" s="4"/>
      <c r="C161" s="4"/>
      <c r="D161" s="4"/>
      <c r="E161" s="4"/>
      <c r="F161" s="4"/>
      <c r="G161" s="4"/>
      <c r="H161" s="4"/>
      <c r="I161" s="4"/>
      <c r="J161" s="4"/>
      <c r="K161" s="4"/>
      <c r="L161" s="4"/>
      <c r="M161" s="4"/>
    </row>
    <row r="162" spans="1:13" x14ac:dyDescent="0.15">
      <c r="A162" s="4"/>
      <c r="B162" s="4"/>
      <c r="C162" s="4"/>
      <c r="D162" s="4"/>
      <c r="E162" s="4"/>
      <c r="F162" s="4"/>
      <c r="G162" s="4"/>
      <c r="H162" s="4"/>
      <c r="I162" s="4"/>
      <c r="J162" s="4"/>
      <c r="K162" s="4"/>
      <c r="L162" s="4"/>
      <c r="M162" s="4"/>
    </row>
    <row r="163" spans="1:13" x14ac:dyDescent="0.15">
      <c r="A163" s="4"/>
      <c r="B163" s="4"/>
      <c r="C163" s="4"/>
      <c r="D163" s="4"/>
      <c r="E163" s="4"/>
      <c r="F163" s="4"/>
      <c r="G163" s="4"/>
      <c r="H163" s="4"/>
      <c r="I163" s="4"/>
      <c r="J163" s="4"/>
      <c r="K163" s="4"/>
      <c r="L163" s="4"/>
      <c r="M163" s="4"/>
    </row>
    <row r="164" spans="1:13" x14ac:dyDescent="0.15">
      <c r="A164" s="4"/>
      <c r="B164" s="4"/>
      <c r="C164" s="4"/>
      <c r="D164" s="4"/>
      <c r="E164" s="4"/>
      <c r="F164" s="4"/>
      <c r="G164" s="4"/>
      <c r="H164" s="4"/>
      <c r="I164" s="4"/>
      <c r="J164" s="4"/>
      <c r="K164" s="4"/>
      <c r="L164" s="4"/>
      <c r="M164" s="4"/>
    </row>
    <row r="165" spans="1:13" x14ac:dyDescent="0.15">
      <c r="A165" s="4"/>
      <c r="B165" s="4"/>
      <c r="C165" s="4"/>
      <c r="D165" s="4"/>
      <c r="E165" s="4"/>
      <c r="F165" s="4"/>
      <c r="G165" s="4"/>
      <c r="H165" s="4"/>
      <c r="I165" s="4"/>
      <c r="J165" s="4"/>
      <c r="K165" s="4"/>
      <c r="L165" s="4"/>
      <c r="M165" s="4"/>
    </row>
    <row r="166" spans="1:13" x14ac:dyDescent="0.15">
      <c r="A166" s="4"/>
      <c r="B166" s="4"/>
      <c r="C166" s="4"/>
      <c r="D166" s="4"/>
      <c r="E166" s="4"/>
      <c r="F166" s="4"/>
      <c r="G166" s="4"/>
      <c r="H166" s="4"/>
      <c r="I166" s="4"/>
      <c r="J166" s="4"/>
      <c r="K166" s="4"/>
      <c r="L166" s="4"/>
      <c r="M166" s="4"/>
    </row>
    <row r="167" spans="1:13" x14ac:dyDescent="0.15">
      <c r="A167" s="4"/>
      <c r="B167" s="4"/>
      <c r="C167" s="4"/>
      <c r="D167" s="4"/>
      <c r="E167" s="4"/>
      <c r="F167" s="4"/>
      <c r="G167" s="4"/>
      <c r="H167" s="4"/>
      <c r="I167" s="4"/>
      <c r="J167" s="4"/>
      <c r="K167" s="4"/>
      <c r="L167" s="4"/>
      <c r="M167" s="4"/>
    </row>
    <row r="168" spans="1:13" x14ac:dyDescent="0.15">
      <c r="A168" s="4"/>
      <c r="B168" s="4"/>
      <c r="C168" s="4"/>
      <c r="D168" s="4"/>
      <c r="E168" s="4"/>
      <c r="F168" s="4"/>
      <c r="G168" s="4"/>
      <c r="H168" s="4"/>
      <c r="I168" s="4"/>
      <c r="J168" s="4"/>
      <c r="K168" s="4"/>
      <c r="L168" s="4"/>
      <c r="M168" s="4"/>
    </row>
    <row r="169" spans="1:13" x14ac:dyDescent="0.15">
      <c r="A169" s="4"/>
      <c r="B169" s="4"/>
      <c r="C169" s="4"/>
      <c r="D169" s="4"/>
      <c r="E169" s="4"/>
      <c r="F169" s="4"/>
      <c r="G169" s="4"/>
      <c r="H169" s="4"/>
      <c r="I169" s="4"/>
      <c r="J169" s="4"/>
      <c r="K169" s="4"/>
      <c r="L169" s="4"/>
      <c r="M169" s="4"/>
    </row>
    <row r="170" spans="1:13" x14ac:dyDescent="0.15">
      <c r="A170" s="4"/>
      <c r="B170" s="4"/>
      <c r="C170" s="4"/>
      <c r="D170" s="4"/>
      <c r="E170" s="4"/>
      <c r="F170" s="4"/>
      <c r="G170" s="4"/>
      <c r="H170" s="4"/>
      <c r="I170" s="4"/>
      <c r="J170" s="4"/>
      <c r="K170" s="4"/>
      <c r="L170" s="4"/>
      <c r="M170" s="4"/>
    </row>
    <row r="171" spans="1:13" x14ac:dyDescent="0.15">
      <c r="A171" s="4"/>
      <c r="B171" s="4"/>
      <c r="C171" s="4"/>
      <c r="D171" s="4"/>
      <c r="E171" s="4"/>
      <c r="F171" s="4"/>
      <c r="G171" s="4"/>
      <c r="H171" s="4"/>
      <c r="I171" s="4"/>
      <c r="J171" s="4"/>
      <c r="K171" s="4"/>
      <c r="L171" s="4"/>
      <c r="M171" s="4"/>
    </row>
    <row r="172" spans="1:13" x14ac:dyDescent="0.15">
      <c r="A172" s="4"/>
      <c r="B172" s="4"/>
      <c r="C172" s="4"/>
      <c r="D172" s="4"/>
      <c r="E172" s="4"/>
      <c r="F172" s="4"/>
      <c r="G172" s="4"/>
      <c r="H172" s="4"/>
      <c r="I172" s="4"/>
      <c r="J172" s="4"/>
      <c r="K172" s="4"/>
      <c r="L172" s="4"/>
      <c r="M172" s="4"/>
    </row>
    <row r="173" spans="1:13" x14ac:dyDescent="0.15">
      <c r="A173" s="4"/>
      <c r="B173" s="4"/>
      <c r="C173" s="4"/>
      <c r="D173" s="4"/>
      <c r="E173" s="4"/>
      <c r="F173" s="4"/>
      <c r="G173" s="4"/>
      <c r="H173" s="4"/>
      <c r="I173" s="4"/>
      <c r="J173" s="4"/>
      <c r="K173" s="4"/>
      <c r="L173" s="4"/>
      <c r="M173" s="4"/>
    </row>
    <row r="174" spans="1:13" x14ac:dyDescent="0.15">
      <c r="A174" s="4"/>
      <c r="B174" s="4"/>
      <c r="C174" s="4"/>
      <c r="D174" s="4"/>
      <c r="E174" s="4"/>
      <c r="F174" s="4"/>
      <c r="G174" s="4"/>
      <c r="H174" s="4"/>
      <c r="I174" s="4"/>
      <c r="J174" s="4"/>
      <c r="K174" s="4"/>
      <c r="L174" s="4"/>
      <c r="M174" s="4"/>
    </row>
    <row r="175" spans="1:13" x14ac:dyDescent="0.15">
      <c r="A175" s="4"/>
      <c r="B175" s="4"/>
      <c r="C175" s="4"/>
      <c r="D175" s="4"/>
      <c r="E175" s="4"/>
      <c r="F175" s="4"/>
      <c r="G175" s="4"/>
      <c r="H175" s="4"/>
      <c r="I175" s="4"/>
      <c r="J175" s="4"/>
      <c r="K175" s="4"/>
      <c r="L175" s="4"/>
      <c r="M175" s="4"/>
    </row>
    <row r="176" spans="1:13" x14ac:dyDescent="0.15">
      <c r="A176" s="4"/>
      <c r="B176" s="4"/>
      <c r="C176" s="4"/>
      <c r="D176" s="4"/>
      <c r="E176" s="4"/>
      <c r="F176" s="4"/>
      <c r="G176" s="4"/>
      <c r="H176" s="4"/>
      <c r="I176" s="4"/>
      <c r="J176" s="4"/>
      <c r="K176" s="4"/>
      <c r="L176" s="4"/>
      <c r="M176" s="4"/>
    </row>
    <row r="177" spans="1:13" x14ac:dyDescent="0.15">
      <c r="A177" s="4"/>
      <c r="B177" s="4"/>
      <c r="C177" s="4"/>
      <c r="D177" s="4"/>
      <c r="E177" s="4"/>
      <c r="F177" s="4"/>
      <c r="G177" s="4"/>
      <c r="H177" s="4"/>
      <c r="I177" s="4"/>
      <c r="J177" s="4"/>
      <c r="K177" s="4"/>
      <c r="L177" s="4"/>
      <c r="M177" s="4"/>
    </row>
    <row r="178" spans="1:13" x14ac:dyDescent="0.15">
      <c r="A178" s="4"/>
      <c r="B178" s="4"/>
      <c r="C178" s="4"/>
      <c r="D178" s="4"/>
      <c r="E178" s="4"/>
      <c r="F178" s="4"/>
      <c r="G178" s="4"/>
      <c r="H178" s="4"/>
      <c r="I178" s="4"/>
      <c r="J178" s="4"/>
      <c r="K178" s="4"/>
      <c r="L178" s="4"/>
      <c r="M178" s="4"/>
    </row>
    <row r="179" spans="1:13" x14ac:dyDescent="0.15">
      <c r="A179" s="4"/>
      <c r="B179" s="4"/>
      <c r="C179" s="4"/>
      <c r="D179" s="4"/>
      <c r="E179" s="4"/>
      <c r="F179" s="4"/>
      <c r="G179" s="4"/>
      <c r="H179" s="4"/>
      <c r="I179" s="4"/>
      <c r="J179" s="4"/>
      <c r="K179" s="4"/>
      <c r="L179" s="4"/>
      <c r="M179" s="4"/>
    </row>
    <row r="180" spans="1:13" x14ac:dyDescent="0.15">
      <c r="A180" s="4"/>
      <c r="B180" s="4"/>
      <c r="C180" s="4"/>
      <c r="D180" s="4"/>
      <c r="E180" s="4"/>
      <c r="F180" s="4"/>
      <c r="G180" s="4"/>
      <c r="H180" s="4"/>
      <c r="I180" s="4"/>
      <c r="J180" s="4"/>
      <c r="K180" s="4"/>
      <c r="L180" s="4"/>
      <c r="M180" s="4"/>
    </row>
    <row r="181" spans="1:13" x14ac:dyDescent="0.15">
      <c r="A181" s="4"/>
      <c r="B181" s="4"/>
      <c r="C181" s="4"/>
      <c r="D181" s="4"/>
      <c r="E181" s="4"/>
      <c r="F181" s="4"/>
      <c r="G181" s="4"/>
      <c r="H181" s="4"/>
      <c r="I181" s="4"/>
      <c r="J181" s="4"/>
      <c r="K181" s="4"/>
      <c r="L181" s="4"/>
      <c r="M181" s="4"/>
    </row>
    <row r="182" spans="1:13" x14ac:dyDescent="0.15">
      <c r="A182" s="4"/>
      <c r="B182" s="4"/>
      <c r="C182" s="4"/>
      <c r="D182" s="4"/>
      <c r="E182" s="4"/>
      <c r="F182" s="4"/>
      <c r="G182" s="4"/>
      <c r="H182" s="4"/>
      <c r="I182" s="4"/>
      <c r="J182" s="4"/>
      <c r="K182" s="4"/>
      <c r="L182" s="4"/>
      <c r="M182" s="4"/>
    </row>
    <row r="183" spans="1:13" x14ac:dyDescent="0.15">
      <c r="A183" s="4"/>
      <c r="B183" s="4"/>
      <c r="C183" s="4"/>
      <c r="D183" s="4"/>
      <c r="E183" s="4"/>
      <c r="F183" s="4"/>
      <c r="G183" s="4"/>
      <c r="H183" s="4"/>
      <c r="I183" s="4"/>
      <c r="J183" s="4"/>
      <c r="K183" s="4"/>
      <c r="L183" s="4"/>
      <c r="M183" s="4"/>
    </row>
    <row r="184" spans="1:13" x14ac:dyDescent="0.15">
      <c r="A184" s="4"/>
      <c r="B184" s="4"/>
      <c r="C184" s="4"/>
      <c r="D184" s="4"/>
      <c r="E184" s="4"/>
      <c r="F184" s="4"/>
      <c r="G184" s="4"/>
      <c r="H184" s="4"/>
      <c r="I184" s="4"/>
      <c r="J184" s="4"/>
      <c r="K184" s="4"/>
      <c r="L184" s="4"/>
      <c r="M184" s="4"/>
    </row>
    <row r="185" spans="1:13" x14ac:dyDescent="0.15">
      <c r="A185" s="4"/>
      <c r="B185" s="4"/>
      <c r="C185" s="4"/>
      <c r="D185" s="4"/>
      <c r="E185" s="4"/>
      <c r="F185" s="4"/>
      <c r="G185" s="4"/>
      <c r="H185" s="4"/>
      <c r="I185" s="4"/>
      <c r="J185" s="4"/>
      <c r="K185" s="4"/>
      <c r="L185" s="4"/>
      <c r="M185" s="4"/>
    </row>
    <row r="186" spans="1:13" x14ac:dyDescent="0.15">
      <c r="A186" s="4"/>
      <c r="B186" s="4"/>
      <c r="C186" s="4"/>
      <c r="D186" s="4"/>
      <c r="E186" s="4"/>
      <c r="F186" s="4"/>
      <c r="G186" s="4"/>
      <c r="H186" s="4"/>
      <c r="I186" s="4"/>
      <c r="J186" s="4"/>
      <c r="K186" s="4"/>
      <c r="L186" s="4"/>
      <c r="M186" s="4"/>
    </row>
    <row r="187" spans="1:13" x14ac:dyDescent="0.15">
      <c r="A187" s="4"/>
      <c r="B187" s="4"/>
      <c r="C187" s="4"/>
      <c r="D187" s="4"/>
      <c r="E187" s="4"/>
      <c r="F187" s="4"/>
      <c r="G187" s="4"/>
      <c r="H187" s="4"/>
      <c r="I187" s="4"/>
      <c r="J187" s="4"/>
      <c r="K187" s="4"/>
      <c r="L187" s="4"/>
      <c r="M187" s="4"/>
    </row>
    <row r="188" spans="1:13" x14ac:dyDescent="0.15">
      <c r="A188" s="4"/>
      <c r="B188" s="4"/>
      <c r="C188" s="4"/>
      <c r="D188" s="4"/>
      <c r="E188" s="4"/>
      <c r="F188" s="4"/>
      <c r="G188" s="4"/>
      <c r="H188" s="4"/>
      <c r="I188" s="4"/>
      <c r="J188" s="4"/>
      <c r="K188" s="4"/>
      <c r="L188" s="4"/>
      <c r="M188" s="4"/>
    </row>
    <row r="189" spans="1:13" x14ac:dyDescent="0.15">
      <c r="A189" s="4"/>
      <c r="B189" s="4"/>
      <c r="C189" s="4"/>
      <c r="D189" s="4"/>
      <c r="E189" s="4"/>
      <c r="F189" s="4"/>
      <c r="G189" s="4"/>
      <c r="H189" s="4"/>
      <c r="I189" s="4"/>
      <c r="J189" s="4"/>
      <c r="K189" s="4"/>
      <c r="L189" s="4"/>
      <c r="M189" s="4"/>
    </row>
    <row r="190" spans="1:13" x14ac:dyDescent="0.15">
      <c r="A190" s="4"/>
      <c r="B190" s="4"/>
      <c r="C190" s="4"/>
      <c r="D190" s="4"/>
      <c r="E190" s="4"/>
      <c r="F190" s="4"/>
      <c r="G190" s="4"/>
      <c r="H190" s="4"/>
      <c r="I190" s="4"/>
      <c r="J190" s="4"/>
      <c r="K190" s="4"/>
      <c r="L190" s="4"/>
      <c r="M190" s="4"/>
    </row>
    <row r="191" spans="1:13" x14ac:dyDescent="0.15">
      <c r="A191" s="4"/>
      <c r="B191" s="4"/>
      <c r="C191" s="4"/>
      <c r="D191" s="4"/>
      <c r="E191" s="4"/>
      <c r="F191" s="4"/>
      <c r="G191" s="4"/>
      <c r="H191" s="4"/>
      <c r="I191" s="4"/>
      <c r="J191" s="4"/>
      <c r="K191" s="4"/>
      <c r="L191" s="4"/>
      <c r="M191" s="4"/>
    </row>
    <row r="192" spans="1:13" x14ac:dyDescent="0.15">
      <c r="A192" s="4"/>
      <c r="B192" s="4"/>
      <c r="C192" s="4"/>
      <c r="D192" s="4"/>
      <c r="E192" s="4"/>
      <c r="F192" s="4"/>
      <c r="G192" s="4"/>
      <c r="H192" s="4"/>
      <c r="I192" s="4"/>
      <c r="J192" s="4"/>
      <c r="K192" s="4"/>
      <c r="L192" s="4"/>
      <c r="M192" s="4"/>
    </row>
    <row r="193" spans="1:13" x14ac:dyDescent="0.15">
      <c r="A193" s="4"/>
      <c r="B193" s="4"/>
      <c r="C193" s="4"/>
      <c r="D193" s="4"/>
      <c r="E193" s="4"/>
      <c r="F193" s="4"/>
      <c r="G193" s="4"/>
      <c r="H193" s="4"/>
      <c r="I193" s="4"/>
      <c r="J193" s="4"/>
      <c r="K193" s="4"/>
      <c r="L193" s="4"/>
      <c r="M193" s="4"/>
    </row>
    <row r="194" spans="1:13" x14ac:dyDescent="0.15">
      <c r="A194" s="4"/>
      <c r="B194" s="4"/>
      <c r="C194" s="4"/>
      <c r="D194" s="4"/>
      <c r="E194" s="4"/>
      <c r="F194" s="4"/>
      <c r="G194" s="4"/>
      <c r="H194" s="4"/>
      <c r="I194" s="4"/>
      <c r="J194" s="4"/>
      <c r="K194" s="4"/>
      <c r="L194" s="4"/>
      <c r="M194" s="4"/>
    </row>
    <row r="195" spans="1:13" x14ac:dyDescent="0.15">
      <c r="A195" s="4"/>
      <c r="B195" s="4"/>
      <c r="C195" s="4"/>
      <c r="D195" s="4"/>
      <c r="E195" s="4"/>
      <c r="F195" s="4"/>
      <c r="G195" s="4"/>
      <c r="H195" s="4"/>
      <c r="I195" s="4"/>
      <c r="J195" s="4"/>
      <c r="K195" s="4"/>
      <c r="L195" s="4"/>
      <c r="M195" s="4"/>
    </row>
    <row r="196" spans="1:13" x14ac:dyDescent="0.15">
      <c r="A196" s="4"/>
      <c r="B196" s="4"/>
      <c r="C196" s="4"/>
      <c r="D196" s="4"/>
      <c r="E196" s="4"/>
      <c r="F196" s="4"/>
      <c r="G196" s="4"/>
      <c r="H196" s="4"/>
      <c r="I196" s="4"/>
      <c r="J196" s="4"/>
      <c r="K196" s="4"/>
      <c r="L196" s="4"/>
      <c r="M196" s="4"/>
    </row>
    <row r="197" spans="1:13" x14ac:dyDescent="0.15">
      <c r="A197" s="4"/>
      <c r="B197" s="4"/>
      <c r="C197" s="4"/>
      <c r="D197" s="4"/>
      <c r="E197" s="4"/>
      <c r="F197" s="4"/>
      <c r="G197" s="4"/>
      <c r="H197" s="4"/>
      <c r="I197" s="4"/>
      <c r="J197" s="4"/>
      <c r="K197" s="4"/>
      <c r="L197" s="4"/>
      <c r="M197" s="4"/>
    </row>
    <row r="198" spans="1:13" x14ac:dyDescent="0.15">
      <c r="A198" s="4"/>
      <c r="B198" s="4"/>
      <c r="C198" s="4"/>
      <c r="D198" s="4"/>
      <c r="E198" s="4"/>
      <c r="F198" s="4"/>
      <c r="G198" s="4"/>
      <c r="H198" s="4"/>
      <c r="I198" s="4"/>
      <c r="J198" s="4"/>
      <c r="K198" s="4"/>
      <c r="L198" s="4"/>
      <c r="M198" s="4"/>
    </row>
    <row r="199" spans="1:13" x14ac:dyDescent="0.15">
      <c r="A199" s="4"/>
      <c r="B199" s="4"/>
      <c r="C199" s="4"/>
      <c r="D199" s="4"/>
      <c r="E199" s="4"/>
      <c r="F199" s="4"/>
      <c r="G199" s="4"/>
      <c r="H199" s="4"/>
      <c r="I199" s="4"/>
      <c r="J199" s="4"/>
      <c r="K199" s="4"/>
      <c r="L199" s="4"/>
      <c r="M199" s="4"/>
    </row>
    <row r="200" spans="1:13" x14ac:dyDescent="0.15">
      <c r="A200" s="4"/>
      <c r="B200" s="4"/>
      <c r="C200" s="4"/>
      <c r="D200" s="4"/>
      <c r="E200" s="4"/>
      <c r="F200" s="4"/>
      <c r="G200" s="4"/>
      <c r="H200" s="4"/>
      <c r="I200" s="4"/>
      <c r="J200" s="4"/>
      <c r="K200" s="4"/>
      <c r="L200" s="4"/>
      <c r="M200" s="4"/>
    </row>
    <row r="201" spans="1:13" x14ac:dyDescent="0.15">
      <c r="A201" s="4"/>
      <c r="B201" s="4"/>
      <c r="C201" s="4"/>
      <c r="D201" s="4"/>
      <c r="E201" s="4"/>
      <c r="F201" s="4"/>
      <c r="G201" s="4"/>
      <c r="H201" s="4"/>
      <c r="I201" s="4"/>
      <c r="J201" s="4"/>
      <c r="K201" s="4"/>
      <c r="L201" s="4"/>
      <c r="M201" s="4"/>
    </row>
    <row r="202" spans="1:13" x14ac:dyDescent="0.15">
      <c r="A202" s="4"/>
      <c r="B202" s="4"/>
      <c r="C202" s="4"/>
      <c r="D202" s="4"/>
      <c r="E202" s="4"/>
      <c r="F202" s="4"/>
      <c r="G202" s="4"/>
      <c r="H202" s="4"/>
      <c r="I202" s="4"/>
      <c r="J202" s="4"/>
      <c r="K202" s="4"/>
      <c r="L202" s="4"/>
      <c r="M202" s="4"/>
    </row>
    <row r="203" spans="1:13" x14ac:dyDescent="0.15">
      <c r="A203" s="4"/>
      <c r="B203" s="4"/>
      <c r="C203" s="4"/>
      <c r="D203" s="4"/>
      <c r="E203" s="4"/>
      <c r="F203" s="4"/>
      <c r="G203" s="4"/>
      <c r="H203" s="4"/>
      <c r="I203" s="4"/>
      <c r="J203" s="4"/>
      <c r="K203" s="4"/>
      <c r="L203" s="4"/>
      <c r="M203" s="4"/>
    </row>
    <row r="204" spans="1:13" x14ac:dyDescent="0.15">
      <c r="A204" s="4"/>
      <c r="B204" s="4"/>
      <c r="C204" s="4"/>
      <c r="D204" s="4"/>
      <c r="E204" s="4"/>
      <c r="F204" s="4"/>
      <c r="G204" s="4"/>
      <c r="H204" s="4"/>
      <c r="I204" s="4"/>
      <c r="J204" s="4"/>
      <c r="K204" s="4"/>
      <c r="L204" s="4"/>
      <c r="M204" s="4"/>
    </row>
    <row r="205" spans="1:13" x14ac:dyDescent="0.15">
      <c r="A205" s="4"/>
      <c r="B205" s="4"/>
      <c r="C205" s="4"/>
      <c r="D205" s="4"/>
      <c r="E205" s="4"/>
      <c r="F205" s="4"/>
      <c r="G205" s="4"/>
      <c r="H205" s="4"/>
      <c r="I205" s="4"/>
      <c r="J205" s="4"/>
      <c r="K205" s="4"/>
      <c r="L205" s="4"/>
      <c r="M205" s="4"/>
    </row>
    <row r="206" spans="1:13" x14ac:dyDescent="0.15">
      <c r="A206" s="4"/>
      <c r="B206" s="4"/>
      <c r="C206" s="4"/>
      <c r="D206" s="4"/>
      <c r="E206" s="4"/>
      <c r="F206" s="4"/>
      <c r="G206" s="4"/>
      <c r="H206" s="4"/>
      <c r="I206" s="4"/>
      <c r="J206" s="4"/>
      <c r="K206" s="4"/>
      <c r="L206" s="4"/>
      <c r="M206" s="4"/>
    </row>
    <row r="207" spans="1:13" x14ac:dyDescent="0.15">
      <c r="A207" s="4"/>
      <c r="B207" s="4"/>
      <c r="C207" s="4"/>
      <c r="D207" s="4"/>
      <c r="E207" s="4"/>
      <c r="F207" s="4"/>
      <c r="G207" s="4"/>
      <c r="H207" s="4"/>
      <c r="I207" s="4"/>
      <c r="J207" s="4"/>
      <c r="K207" s="4"/>
      <c r="L207" s="4"/>
      <c r="M207" s="4"/>
    </row>
    <row r="208" spans="1:13" x14ac:dyDescent="0.15">
      <c r="A208" s="4"/>
      <c r="B208" s="4"/>
      <c r="C208" s="4"/>
      <c r="D208" s="4"/>
      <c r="E208" s="4"/>
      <c r="F208" s="4"/>
      <c r="G208" s="4"/>
      <c r="H208" s="4"/>
      <c r="I208" s="4"/>
      <c r="J208" s="4"/>
      <c r="K208" s="4"/>
      <c r="L208" s="4"/>
      <c r="M208" s="4"/>
    </row>
    <row r="209" spans="1:13" x14ac:dyDescent="0.15">
      <c r="A209" s="4"/>
      <c r="B209" s="4"/>
      <c r="C209" s="4"/>
      <c r="D209" s="4"/>
      <c r="E209" s="4"/>
      <c r="F209" s="4"/>
      <c r="G209" s="4"/>
      <c r="H209" s="4"/>
      <c r="I209" s="4"/>
      <c r="J209" s="4"/>
      <c r="K209" s="4"/>
      <c r="L209" s="4"/>
      <c r="M209" s="4"/>
    </row>
    <row r="210" spans="1:13" x14ac:dyDescent="0.15">
      <c r="A210" s="4"/>
      <c r="B210" s="4"/>
      <c r="C210" s="4"/>
      <c r="D210" s="4"/>
      <c r="E210" s="4"/>
      <c r="F210" s="4"/>
      <c r="G210" s="4"/>
      <c r="H210" s="4"/>
      <c r="I210" s="4"/>
      <c r="J210" s="4"/>
      <c r="K210" s="4"/>
      <c r="L210" s="4"/>
      <c r="M210" s="4"/>
    </row>
    <row r="211" spans="1:13" x14ac:dyDescent="0.15">
      <c r="A211" s="4"/>
      <c r="B211" s="4"/>
      <c r="C211" s="4"/>
      <c r="D211" s="4"/>
      <c r="E211" s="4"/>
      <c r="F211" s="4"/>
      <c r="G211" s="4"/>
      <c r="H211" s="4"/>
      <c r="I211" s="4"/>
      <c r="J211" s="4"/>
      <c r="K211" s="4"/>
      <c r="L211" s="4"/>
      <c r="M211" s="4"/>
    </row>
    <row r="212" spans="1:13" x14ac:dyDescent="0.15">
      <c r="A212" s="4"/>
      <c r="B212" s="4"/>
      <c r="C212" s="4"/>
      <c r="D212" s="4"/>
      <c r="E212" s="4"/>
      <c r="F212" s="4"/>
      <c r="G212" s="4"/>
      <c r="H212" s="4"/>
      <c r="I212" s="4"/>
      <c r="J212" s="4"/>
      <c r="K212" s="4"/>
      <c r="L212" s="4"/>
      <c r="M212" s="4"/>
    </row>
    <row r="213" spans="1:13" x14ac:dyDescent="0.15">
      <c r="A213" s="4"/>
      <c r="B213" s="4"/>
      <c r="C213" s="4"/>
      <c r="D213" s="4"/>
      <c r="E213" s="4"/>
      <c r="F213" s="4"/>
      <c r="G213" s="4"/>
      <c r="H213" s="4"/>
      <c r="I213" s="4"/>
      <c r="J213" s="4"/>
      <c r="K213" s="4"/>
      <c r="L213" s="4"/>
      <c r="M213" s="4"/>
    </row>
    <row r="214" spans="1:13" x14ac:dyDescent="0.15">
      <c r="A214" s="4"/>
      <c r="B214" s="4"/>
      <c r="C214" s="4"/>
      <c r="D214" s="4"/>
      <c r="E214" s="4"/>
      <c r="F214" s="4"/>
      <c r="G214" s="4"/>
      <c r="H214" s="4"/>
      <c r="I214" s="4"/>
      <c r="J214" s="4"/>
      <c r="K214" s="4"/>
      <c r="L214" s="4"/>
      <c r="M214" s="4"/>
    </row>
    <row r="215" spans="1:13" x14ac:dyDescent="0.15">
      <c r="A215" s="4"/>
      <c r="B215" s="4"/>
      <c r="C215" s="4"/>
      <c r="D215" s="4"/>
      <c r="E215" s="4"/>
      <c r="F215" s="4"/>
      <c r="G215" s="4"/>
      <c r="H215" s="4"/>
      <c r="I215" s="4"/>
      <c r="J215" s="4"/>
      <c r="K215" s="4"/>
      <c r="L215" s="4"/>
      <c r="M215" s="4"/>
    </row>
    <row r="216" spans="1:13" x14ac:dyDescent="0.15">
      <c r="A216" s="4"/>
      <c r="B216" s="4"/>
      <c r="C216" s="4"/>
      <c r="D216" s="4"/>
      <c r="E216" s="4"/>
      <c r="F216" s="4"/>
      <c r="G216" s="4"/>
      <c r="H216" s="4"/>
      <c r="I216" s="4"/>
      <c r="J216" s="4"/>
      <c r="K216" s="4"/>
      <c r="L216" s="4"/>
      <c r="M216" s="4"/>
    </row>
    <row r="217" spans="1:13" x14ac:dyDescent="0.15">
      <c r="A217" s="4"/>
      <c r="B217" s="4"/>
      <c r="C217" s="4"/>
      <c r="D217" s="4"/>
      <c r="E217" s="4"/>
      <c r="F217" s="4"/>
      <c r="G217" s="4"/>
      <c r="H217" s="4"/>
      <c r="I217" s="4"/>
      <c r="J217" s="4"/>
      <c r="K217" s="4"/>
      <c r="L217" s="4"/>
      <c r="M217" s="4"/>
    </row>
    <row r="218" spans="1:13" x14ac:dyDescent="0.15">
      <c r="A218" s="4"/>
      <c r="B218" s="4"/>
      <c r="C218" s="4"/>
      <c r="D218" s="4"/>
      <c r="E218" s="4"/>
      <c r="F218" s="4"/>
      <c r="G218" s="4"/>
      <c r="H218" s="4"/>
      <c r="I218" s="4"/>
      <c r="J218" s="4"/>
      <c r="K218" s="4"/>
      <c r="L218" s="4"/>
      <c r="M218" s="4"/>
    </row>
    <row r="219" spans="1:13" x14ac:dyDescent="0.15">
      <c r="A219" s="4"/>
      <c r="B219" s="4"/>
      <c r="C219" s="4"/>
      <c r="D219" s="4"/>
      <c r="E219" s="4"/>
      <c r="F219" s="4"/>
      <c r="G219" s="4"/>
      <c r="H219" s="4"/>
      <c r="I219" s="4"/>
      <c r="J219" s="4"/>
      <c r="K219" s="4"/>
      <c r="L219" s="4"/>
      <c r="M219" s="4"/>
    </row>
    <row r="220" spans="1:13" x14ac:dyDescent="0.15">
      <c r="A220" s="4"/>
      <c r="B220" s="4"/>
      <c r="C220" s="4"/>
      <c r="D220" s="4"/>
      <c r="E220" s="4"/>
      <c r="F220" s="4"/>
      <c r="G220" s="4"/>
      <c r="H220" s="4"/>
      <c r="I220" s="4"/>
      <c r="J220" s="4"/>
      <c r="K220" s="4"/>
      <c r="L220" s="4"/>
      <c r="M220" s="4"/>
    </row>
    <row r="221" spans="1:13" x14ac:dyDescent="0.15">
      <c r="A221" s="4"/>
      <c r="B221" s="4"/>
      <c r="C221" s="4"/>
      <c r="D221" s="4"/>
      <c r="E221" s="4"/>
      <c r="F221" s="4"/>
      <c r="G221" s="4"/>
      <c r="H221" s="4"/>
      <c r="I221" s="4"/>
      <c r="J221" s="4"/>
      <c r="K221" s="4"/>
      <c r="L221" s="4"/>
      <c r="M221" s="4"/>
    </row>
    <row r="222" spans="1:13" x14ac:dyDescent="0.15">
      <c r="A222" s="4"/>
      <c r="B222" s="4"/>
      <c r="C222" s="4"/>
      <c r="D222" s="4"/>
      <c r="E222" s="4"/>
      <c r="F222" s="4"/>
      <c r="G222" s="4"/>
      <c r="H222" s="4"/>
      <c r="I222" s="4"/>
      <c r="J222" s="4"/>
      <c r="K222" s="4"/>
      <c r="L222" s="4"/>
      <c r="M222" s="4"/>
    </row>
    <row r="223" spans="1:13" x14ac:dyDescent="0.15">
      <c r="A223" s="4"/>
      <c r="B223" s="4"/>
      <c r="C223" s="4"/>
      <c r="D223" s="4"/>
      <c r="E223" s="4"/>
      <c r="F223" s="4"/>
      <c r="G223" s="4"/>
      <c r="H223" s="4"/>
      <c r="I223" s="4"/>
      <c r="J223" s="4"/>
      <c r="K223" s="4"/>
      <c r="L223" s="4"/>
      <c r="M223" s="4"/>
    </row>
    <row r="224" spans="1:13" x14ac:dyDescent="0.15">
      <c r="A224" s="4"/>
      <c r="B224" s="4"/>
      <c r="C224" s="4"/>
      <c r="D224" s="4"/>
      <c r="E224" s="4"/>
      <c r="F224" s="4"/>
      <c r="G224" s="4"/>
      <c r="H224" s="4"/>
      <c r="I224" s="4"/>
      <c r="J224" s="4"/>
      <c r="K224" s="4"/>
      <c r="L224" s="4"/>
      <c r="M224" s="4"/>
    </row>
    <row r="225" spans="1:13" x14ac:dyDescent="0.15">
      <c r="A225" s="4"/>
      <c r="B225" s="4"/>
      <c r="C225" s="4"/>
      <c r="D225" s="4"/>
      <c r="E225" s="4"/>
      <c r="F225" s="4"/>
      <c r="G225" s="4"/>
      <c r="H225" s="4"/>
      <c r="I225" s="4"/>
      <c r="J225" s="4"/>
      <c r="K225" s="4"/>
      <c r="L225" s="4"/>
      <c r="M225" s="4"/>
    </row>
    <row r="226" spans="1:13" x14ac:dyDescent="0.15">
      <c r="A226" s="4"/>
      <c r="B226" s="4"/>
      <c r="C226" s="4"/>
      <c r="D226" s="4"/>
      <c r="E226" s="4"/>
      <c r="F226" s="4"/>
      <c r="G226" s="4"/>
      <c r="H226" s="4"/>
      <c r="I226" s="4"/>
      <c r="J226" s="4"/>
      <c r="K226" s="4"/>
      <c r="L226" s="4"/>
      <c r="M226" s="4"/>
    </row>
    <row r="227" spans="1:13" x14ac:dyDescent="0.15">
      <c r="A227" s="4"/>
      <c r="B227" s="4"/>
      <c r="C227" s="4"/>
      <c r="D227" s="4"/>
      <c r="E227" s="4"/>
      <c r="F227" s="4"/>
      <c r="G227" s="4"/>
      <c r="H227" s="4"/>
      <c r="I227" s="4"/>
      <c r="J227" s="4"/>
      <c r="K227" s="4"/>
      <c r="L227" s="4"/>
      <c r="M227" s="4"/>
    </row>
    <row r="228" spans="1:13" x14ac:dyDescent="0.15">
      <c r="A228" s="4"/>
      <c r="B228" s="4"/>
      <c r="C228" s="4"/>
      <c r="D228" s="4"/>
      <c r="E228" s="4"/>
      <c r="F228" s="4"/>
      <c r="G228" s="4"/>
      <c r="H228" s="4"/>
      <c r="I228" s="4"/>
      <c r="J228" s="4"/>
      <c r="K228" s="4"/>
      <c r="L228" s="4"/>
      <c r="M228" s="4"/>
    </row>
    <row r="229" spans="1:13" x14ac:dyDescent="0.15">
      <c r="A229" s="4"/>
      <c r="B229" s="4"/>
      <c r="C229" s="4"/>
      <c r="D229" s="4"/>
      <c r="E229" s="4"/>
      <c r="F229" s="4"/>
      <c r="G229" s="4"/>
      <c r="H229" s="4"/>
      <c r="I229" s="4"/>
      <c r="J229" s="4"/>
      <c r="K229" s="4"/>
      <c r="L229" s="4"/>
      <c r="M229" s="4"/>
    </row>
    <row r="230" spans="1:13" x14ac:dyDescent="0.15">
      <c r="A230" s="4"/>
      <c r="B230" s="4"/>
      <c r="C230" s="4"/>
      <c r="D230" s="4"/>
      <c r="E230" s="4"/>
      <c r="F230" s="4"/>
      <c r="G230" s="4"/>
      <c r="H230" s="4"/>
      <c r="I230" s="4"/>
      <c r="J230" s="4"/>
      <c r="K230" s="4"/>
      <c r="L230" s="4"/>
      <c r="M230" s="4"/>
    </row>
    <row r="231" spans="1:13" x14ac:dyDescent="0.15">
      <c r="A231" s="4"/>
      <c r="B231" s="4"/>
      <c r="C231" s="4"/>
      <c r="D231" s="4"/>
      <c r="E231" s="4"/>
      <c r="F231" s="4"/>
      <c r="G231" s="4"/>
      <c r="H231" s="4"/>
      <c r="I231" s="4"/>
      <c r="J231" s="4"/>
      <c r="K231" s="4"/>
      <c r="L231" s="4"/>
      <c r="M231" s="4"/>
    </row>
    <row r="232" spans="1:13" x14ac:dyDescent="0.15">
      <c r="A232" s="4"/>
      <c r="B232" s="4"/>
      <c r="C232" s="4"/>
      <c r="D232" s="4"/>
      <c r="E232" s="4"/>
      <c r="F232" s="4"/>
      <c r="G232" s="4"/>
      <c r="H232" s="4"/>
      <c r="I232" s="4"/>
      <c r="J232" s="4"/>
      <c r="K232" s="4"/>
      <c r="L232" s="4"/>
      <c r="M232" s="4"/>
    </row>
    <row r="233" spans="1:13" x14ac:dyDescent="0.15">
      <c r="A233" s="4"/>
      <c r="B233" s="4"/>
      <c r="C233" s="4"/>
      <c r="D233" s="4"/>
      <c r="E233" s="4"/>
      <c r="F233" s="4"/>
      <c r="G233" s="4"/>
      <c r="H233" s="4"/>
      <c r="I233" s="4"/>
      <c r="J233" s="4"/>
      <c r="K233" s="4"/>
      <c r="L233" s="4"/>
      <c r="M233" s="4"/>
    </row>
    <row r="234" spans="1:13" x14ac:dyDescent="0.15">
      <c r="A234" s="4"/>
      <c r="B234" s="4"/>
      <c r="C234" s="4"/>
      <c r="D234" s="4"/>
      <c r="E234" s="4"/>
      <c r="F234" s="4"/>
      <c r="G234" s="4"/>
      <c r="H234" s="4"/>
      <c r="I234" s="4"/>
      <c r="J234" s="4"/>
      <c r="K234" s="4"/>
      <c r="L234" s="4"/>
      <c r="M234" s="4"/>
    </row>
    <row r="235" spans="1:13" x14ac:dyDescent="0.15">
      <c r="A235" s="4"/>
      <c r="B235" s="4"/>
      <c r="C235" s="4"/>
      <c r="D235" s="4"/>
      <c r="E235" s="4"/>
      <c r="F235" s="4"/>
      <c r="G235" s="4"/>
      <c r="H235" s="4"/>
      <c r="I235" s="4"/>
      <c r="J235" s="4"/>
      <c r="K235" s="4"/>
      <c r="L235" s="4"/>
      <c r="M235" s="4"/>
    </row>
    <row r="236" spans="1:13" x14ac:dyDescent="0.15">
      <c r="A236" s="4"/>
      <c r="B236" s="4"/>
      <c r="C236" s="4"/>
      <c r="D236" s="4"/>
      <c r="E236" s="4"/>
      <c r="F236" s="4"/>
      <c r="G236" s="4"/>
      <c r="H236" s="4"/>
      <c r="I236" s="4"/>
      <c r="J236" s="4"/>
      <c r="K236" s="4"/>
      <c r="L236" s="4"/>
      <c r="M236" s="4"/>
    </row>
    <row r="237" spans="1:13" x14ac:dyDescent="0.15">
      <c r="A237" s="4"/>
      <c r="B237" s="4"/>
      <c r="C237" s="4"/>
      <c r="D237" s="4"/>
      <c r="E237" s="4"/>
      <c r="F237" s="4"/>
      <c r="G237" s="4"/>
      <c r="H237" s="4"/>
      <c r="I237" s="4"/>
      <c r="J237" s="4"/>
      <c r="K237" s="4"/>
      <c r="L237" s="4"/>
      <c r="M237" s="4"/>
    </row>
    <row r="238" spans="1:13" x14ac:dyDescent="0.15">
      <c r="A238" s="4"/>
      <c r="B238" s="4"/>
      <c r="C238" s="4"/>
      <c r="D238" s="4"/>
      <c r="E238" s="4"/>
      <c r="F238" s="4"/>
      <c r="G238" s="4"/>
      <c r="H238" s="4"/>
      <c r="I238" s="4"/>
      <c r="J238" s="4"/>
      <c r="K238" s="4"/>
      <c r="L238" s="4"/>
      <c r="M238" s="4"/>
    </row>
    <row r="239" spans="1:13" x14ac:dyDescent="0.15">
      <c r="A239" s="4"/>
      <c r="B239" s="4"/>
      <c r="C239" s="4"/>
      <c r="D239" s="4"/>
      <c r="E239" s="4"/>
      <c r="F239" s="4"/>
      <c r="G239" s="4"/>
      <c r="H239" s="4"/>
      <c r="I239" s="4"/>
      <c r="J239" s="4"/>
      <c r="K239" s="4"/>
      <c r="L239" s="4"/>
      <c r="M239" s="4"/>
    </row>
    <row r="240" spans="1:13" x14ac:dyDescent="0.15">
      <c r="A240" s="4"/>
      <c r="B240" s="4"/>
      <c r="C240" s="4"/>
      <c r="D240" s="4"/>
      <c r="E240" s="4"/>
      <c r="F240" s="4"/>
      <c r="G240" s="4"/>
      <c r="H240" s="4"/>
      <c r="I240" s="4"/>
      <c r="J240" s="4"/>
      <c r="K240" s="4"/>
      <c r="L240" s="4"/>
      <c r="M240" s="4"/>
    </row>
    <row r="241" spans="1:13" x14ac:dyDescent="0.15">
      <c r="A241" s="4"/>
      <c r="B241" s="4"/>
      <c r="C241" s="4"/>
      <c r="D241" s="4"/>
      <c r="E241" s="4"/>
      <c r="F241" s="4"/>
      <c r="G241" s="4"/>
      <c r="H241" s="4"/>
      <c r="I241" s="4"/>
      <c r="J241" s="4"/>
      <c r="K241" s="4"/>
      <c r="L241" s="4"/>
      <c r="M241" s="4"/>
    </row>
    <row r="242" spans="1:13" x14ac:dyDescent="0.15">
      <c r="A242" s="4"/>
      <c r="B242" s="4"/>
      <c r="C242" s="4"/>
      <c r="D242" s="4"/>
      <c r="E242" s="4"/>
      <c r="F242" s="4"/>
      <c r="G242" s="4"/>
      <c r="H242" s="4"/>
      <c r="I242" s="4"/>
      <c r="J242" s="4"/>
      <c r="K242" s="4"/>
      <c r="L242" s="4"/>
      <c r="M242" s="4"/>
    </row>
    <row r="243" spans="1:13" x14ac:dyDescent="0.15">
      <c r="A243" s="4"/>
      <c r="B243" s="4"/>
      <c r="C243" s="4"/>
      <c r="D243" s="4"/>
      <c r="E243" s="4"/>
      <c r="F243" s="4"/>
      <c r="G243" s="4"/>
      <c r="H243" s="4"/>
      <c r="I243" s="4"/>
      <c r="J243" s="4"/>
      <c r="K243" s="4"/>
      <c r="L243" s="4"/>
      <c r="M243" s="4"/>
    </row>
    <row r="244" spans="1:13" x14ac:dyDescent="0.15">
      <c r="A244" s="4"/>
      <c r="B244" s="4"/>
      <c r="C244" s="4"/>
      <c r="D244" s="4"/>
      <c r="E244" s="4"/>
      <c r="F244" s="4"/>
      <c r="G244" s="4"/>
      <c r="H244" s="4"/>
      <c r="I244" s="4"/>
      <c r="J244" s="4"/>
      <c r="K244" s="4"/>
      <c r="L244" s="4"/>
      <c r="M244" s="4"/>
    </row>
    <row r="245" spans="1:13" x14ac:dyDescent="0.15">
      <c r="A245" s="4"/>
      <c r="B245" s="4"/>
      <c r="C245" s="4"/>
      <c r="D245" s="4"/>
      <c r="E245" s="4"/>
      <c r="F245" s="4"/>
      <c r="G245" s="4"/>
      <c r="H245" s="4"/>
      <c r="I245" s="4"/>
      <c r="J245" s="4"/>
      <c r="K245" s="4"/>
      <c r="L245" s="4"/>
      <c r="M245" s="4"/>
    </row>
    <row r="246" spans="1:13" x14ac:dyDescent="0.15">
      <c r="A246" s="4"/>
      <c r="B246" s="4"/>
      <c r="C246" s="4"/>
      <c r="D246" s="4"/>
      <c r="E246" s="4"/>
      <c r="F246" s="4"/>
      <c r="G246" s="4"/>
      <c r="H246" s="4"/>
      <c r="I246" s="4"/>
      <c r="J246" s="4"/>
      <c r="K246" s="4"/>
      <c r="L246" s="4"/>
      <c r="M246" s="4"/>
    </row>
    <row r="247" spans="1:13" x14ac:dyDescent="0.15">
      <c r="A247" s="4"/>
      <c r="B247" s="4"/>
      <c r="C247" s="4"/>
      <c r="D247" s="4"/>
      <c r="E247" s="4"/>
      <c r="F247" s="4"/>
      <c r="G247" s="4"/>
      <c r="H247" s="4"/>
      <c r="I247" s="4"/>
      <c r="J247" s="4"/>
      <c r="K247" s="4"/>
      <c r="L247" s="4"/>
      <c r="M247" s="4"/>
    </row>
    <row r="248" spans="1:13" x14ac:dyDescent="0.15">
      <c r="A248" s="4"/>
      <c r="B248" s="4"/>
      <c r="C248" s="4"/>
      <c r="D248" s="4"/>
      <c r="E248" s="4"/>
      <c r="F248" s="4"/>
      <c r="G248" s="4"/>
      <c r="H248" s="4"/>
      <c r="I248" s="4"/>
      <c r="J248" s="4"/>
      <c r="K248" s="4"/>
      <c r="L248" s="4"/>
      <c r="M248" s="4"/>
    </row>
    <row r="249" spans="1:13" x14ac:dyDescent="0.15">
      <c r="A249" s="4"/>
      <c r="B249" s="4"/>
      <c r="C249" s="4"/>
      <c r="D249" s="4"/>
      <c r="E249" s="4"/>
      <c r="F249" s="4"/>
      <c r="G249" s="4"/>
      <c r="H249" s="4"/>
      <c r="I249" s="4"/>
      <c r="J249" s="4"/>
      <c r="K249" s="4"/>
      <c r="L249" s="4"/>
      <c r="M249" s="4"/>
    </row>
    <row r="250" spans="1:13" x14ac:dyDescent="0.15">
      <c r="A250" s="4"/>
      <c r="B250" s="4"/>
      <c r="C250" s="4"/>
      <c r="D250" s="4"/>
      <c r="E250" s="4"/>
      <c r="F250" s="4"/>
      <c r="G250" s="4"/>
      <c r="H250" s="4"/>
      <c r="I250" s="4"/>
      <c r="J250" s="4"/>
      <c r="K250" s="4"/>
      <c r="L250" s="4"/>
      <c r="M250" s="4"/>
    </row>
    <row r="251" spans="1:13" x14ac:dyDescent="0.15">
      <c r="A251" s="4"/>
      <c r="B251" s="4"/>
      <c r="C251" s="4"/>
      <c r="D251" s="4"/>
      <c r="E251" s="4"/>
      <c r="F251" s="4"/>
      <c r="G251" s="4"/>
      <c r="H251" s="4"/>
      <c r="I251" s="4"/>
      <c r="J251" s="4"/>
      <c r="K251" s="4"/>
      <c r="L251" s="4"/>
      <c r="M251" s="4"/>
    </row>
    <row r="252" spans="1:13" x14ac:dyDescent="0.15">
      <c r="A252" s="4"/>
      <c r="B252" s="4"/>
      <c r="C252" s="4"/>
      <c r="D252" s="4"/>
      <c r="E252" s="4"/>
      <c r="F252" s="4"/>
      <c r="G252" s="4"/>
      <c r="H252" s="4"/>
      <c r="I252" s="4"/>
      <c r="J252" s="4"/>
      <c r="K252" s="4"/>
      <c r="L252" s="4"/>
      <c r="M252" s="4"/>
    </row>
    <row r="253" spans="1:13" x14ac:dyDescent="0.15">
      <c r="A253" s="4"/>
      <c r="B253" s="4"/>
      <c r="C253" s="4"/>
      <c r="D253" s="4"/>
      <c r="E253" s="4"/>
      <c r="F253" s="4"/>
      <c r="G253" s="4"/>
      <c r="H253" s="4"/>
      <c r="I253" s="4"/>
      <c r="J253" s="4"/>
      <c r="K253" s="4"/>
      <c r="L253" s="4"/>
      <c r="M253" s="4"/>
    </row>
    <row r="254" spans="1:13" x14ac:dyDescent="0.15">
      <c r="A254" s="4"/>
      <c r="B254" s="4"/>
      <c r="C254" s="4"/>
      <c r="D254" s="4"/>
      <c r="E254" s="4"/>
      <c r="F254" s="4"/>
      <c r="G254" s="4"/>
      <c r="H254" s="4"/>
      <c r="I254" s="4"/>
      <c r="J254" s="4"/>
      <c r="K254" s="4"/>
      <c r="L254" s="4"/>
      <c r="M254" s="4"/>
    </row>
    <row r="255" spans="1:13" x14ac:dyDescent="0.15">
      <c r="A255" s="4"/>
      <c r="B255" s="4"/>
      <c r="C255" s="4"/>
      <c r="D255" s="4"/>
      <c r="E255" s="4"/>
      <c r="F255" s="4"/>
      <c r="G255" s="4"/>
      <c r="H255" s="4"/>
      <c r="I255" s="4"/>
      <c r="J255" s="4"/>
      <c r="K255" s="4"/>
      <c r="L255" s="4"/>
      <c r="M255" s="4"/>
    </row>
    <row r="256" spans="1:13" x14ac:dyDescent="0.15">
      <c r="A256" s="4"/>
      <c r="B256" s="4"/>
      <c r="C256" s="4"/>
      <c r="D256" s="4"/>
      <c r="E256" s="4"/>
      <c r="F256" s="4"/>
      <c r="G256" s="4"/>
      <c r="H256" s="4"/>
      <c r="I256" s="4"/>
      <c r="J256" s="4"/>
      <c r="K256" s="4"/>
      <c r="L256" s="4"/>
      <c r="M256" s="4"/>
    </row>
    <row r="257" spans="1:13" x14ac:dyDescent="0.15">
      <c r="A257" s="4"/>
      <c r="B257" s="4"/>
      <c r="C257" s="4"/>
      <c r="D257" s="4"/>
      <c r="E257" s="4"/>
      <c r="F257" s="4"/>
      <c r="G257" s="4"/>
      <c r="H257" s="4"/>
      <c r="I257" s="4"/>
      <c r="J257" s="4"/>
      <c r="K257" s="4"/>
      <c r="L257" s="4"/>
      <c r="M257" s="4"/>
    </row>
    <row r="258" spans="1:13" x14ac:dyDescent="0.15">
      <c r="A258" s="4"/>
      <c r="B258" s="4"/>
      <c r="C258" s="4"/>
      <c r="D258" s="4"/>
      <c r="E258" s="4"/>
      <c r="F258" s="4"/>
      <c r="G258" s="4"/>
      <c r="H258" s="4"/>
      <c r="I258" s="4"/>
      <c r="J258" s="4"/>
      <c r="K258" s="4"/>
      <c r="L258" s="4"/>
      <c r="M258" s="4"/>
    </row>
    <row r="259" spans="1:13" x14ac:dyDescent="0.15">
      <c r="A259" s="4"/>
      <c r="B259" s="4"/>
      <c r="C259" s="4"/>
      <c r="D259" s="4"/>
      <c r="E259" s="4"/>
      <c r="F259" s="4"/>
      <c r="G259" s="4"/>
      <c r="H259" s="4"/>
      <c r="I259" s="4"/>
      <c r="J259" s="4"/>
      <c r="K259" s="4"/>
      <c r="L259" s="4"/>
      <c r="M259" s="4"/>
    </row>
    <row r="260" spans="1:13" x14ac:dyDescent="0.15">
      <c r="A260" s="4"/>
      <c r="B260" s="4"/>
      <c r="C260" s="4"/>
      <c r="D260" s="4"/>
      <c r="E260" s="4"/>
      <c r="F260" s="4"/>
      <c r="G260" s="4"/>
      <c r="H260" s="4"/>
      <c r="I260" s="4"/>
      <c r="J260" s="4"/>
      <c r="K260" s="4"/>
      <c r="L260" s="4"/>
      <c r="M260" s="4"/>
    </row>
    <row r="261" spans="1:13" x14ac:dyDescent="0.15">
      <c r="A261" s="4"/>
      <c r="B261" s="4"/>
      <c r="C261" s="4"/>
      <c r="D261" s="4"/>
      <c r="E261" s="4"/>
      <c r="F261" s="4"/>
      <c r="G261" s="4"/>
      <c r="H261" s="4"/>
      <c r="I261" s="4"/>
      <c r="J261" s="4"/>
      <c r="K261" s="4"/>
      <c r="L261" s="4"/>
      <c r="M261" s="4"/>
    </row>
    <row r="262" spans="1:13" x14ac:dyDescent="0.15">
      <c r="A262" s="4"/>
      <c r="B262" s="4"/>
      <c r="C262" s="4"/>
      <c r="D262" s="4"/>
      <c r="E262" s="4"/>
      <c r="F262" s="4"/>
      <c r="G262" s="4"/>
      <c r="H262" s="4"/>
      <c r="I262" s="4"/>
      <c r="J262" s="4"/>
      <c r="K262" s="4"/>
      <c r="L262" s="4"/>
      <c r="M262" s="4"/>
    </row>
    <row r="263" spans="1:13" x14ac:dyDescent="0.15">
      <c r="A263" s="4"/>
      <c r="B263" s="4"/>
      <c r="C263" s="4"/>
      <c r="D263" s="4"/>
      <c r="E263" s="4"/>
      <c r="F263" s="4"/>
      <c r="G263" s="4"/>
      <c r="H263" s="4"/>
      <c r="I263" s="4"/>
      <c r="J263" s="4"/>
      <c r="K263" s="4"/>
      <c r="L263" s="4"/>
      <c r="M263" s="4"/>
    </row>
    <row r="264" spans="1:13" x14ac:dyDescent="0.15">
      <c r="A264" s="4"/>
      <c r="B264" s="4"/>
      <c r="C264" s="4"/>
      <c r="D264" s="4"/>
      <c r="E264" s="4"/>
      <c r="F264" s="4"/>
      <c r="G264" s="4"/>
      <c r="H264" s="4"/>
      <c r="I264" s="4"/>
      <c r="J264" s="4"/>
      <c r="K264" s="4"/>
      <c r="L264" s="4"/>
      <c r="M264" s="4"/>
    </row>
    <row r="265" spans="1:13" x14ac:dyDescent="0.15">
      <c r="A265" s="4"/>
      <c r="B265" s="4"/>
      <c r="C265" s="4"/>
      <c r="D265" s="4"/>
      <c r="E265" s="4"/>
      <c r="F265" s="4"/>
      <c r="G265" s="4"/>
      <c r="H265" s="4"/>
      <c r="I265" s="4"/>
      <c r="J265" s="4"/>
      <c r="K265" s="4"/>
      <c r="L265" s="4"/>
      <c r="M265" s="4"/>
    </row>
    <row r="266" spans="1:13" x14ac:dyDescent="0.15">
      <c r="A266" s="4"/>
      <c r="B266" s="4"/>
      <c r="C266" s="4"/>
      <c r="D266" s="4"/>
      <c r="E266" s="4"/>
      <c r="F266" s="4"/>
      <c r="G266" s="4"/>
      <c r="H266" s="4"/>
      <c r="I266" s="4"/>
      <c r="J266" s="4"/>
      <c r="K266" s="4"/>
      <c r="L266" s="4"/>
      <c r="M266" s="4"/>
    </row>
    <row r="267" spans="1:13" x14ac:dyDescent="0.15">
      <c r="A267" s="4"/>
      <c r="B267" s="4"/>
      <c r="C267" s="4"/>
      <c r="D267" s="4"/>
      <c r="E267" s="4"/>
      <c r="F267" s="4"/>
      <c r="G267" s="4"/>
      <c r="H267" s="4"/>
      <c r="I267" s="4"/>
      <c r="J267" s="4"/>
      <c r="K267" s="4"/>
      <c r="L267" s="4"/>
      <c r="M267" s="4"/>
    </row>
    <row r="268" spans="1:13" x14ac:dyDescent="0.15">
      <c r="A268" s="4"/>
      <c r="B268" s="4"/>
      <c r="C268" s="4"/>
      <c r="D268" s="4"/>
      <c r="E268" s="4"/>
      <c r="F268" s="4"/>
      <c r="G268" s="4"/>
      <c r="H268" s="4"/>
      <c r="I268" s="4"/>
      <c r="J268" s="4"/>
      <c r="K268" s="4"/>
      <c r="L268" s="4"/>
      <c r="M268" s="4"/>
    </row>
    <row r="269" spans="1:13" x14ac:dyDescent="0.15">
      <c r="A269" s="4"/>
      <c r="B269" s="4"/>
      <c r="C269" s="4"/>
      <c r="D269" s="4"/>
      <c r="E269" s="4"/>
      <c r="F269" s="4"/>
      <c r="G269" s="4"/>
      <c r="H269" s="4"/>
      <c r="I269" s="4"/>
      <c r="J269" s="4"/>
      <c r="K269" s="4"/>
      <c r="L269" s="4"/>
      <c r="M269" s="4"/>
    </row>
    <row r="270" spans="1:13" x14ac:dyDescent="0.15">
      <c r="A270" s="4"/>
      <c r="B270" s="4"/>
      <c r="C270" s="4"/>
      <c r="D270" s="4"/>
      <c r="E270" s="4"/>
      <c r="F270" s="4"/>
      <c r="G270" s="4"/>
      <c r="H270" s="4"/>
      <c r="I270" s="4"/>
      <c r="J270" s="4"/>
      <c r="K270" s="4"/>
      <c r="L270" s="4"/>
      <c r="M270" s="4"/>
    </row>
    <row r="271" spans="1:13" x14ac:dyDescent="0.15">
      <c r="A271" s="4"/>
      <c r="B271" s="4"/>
      <c r="C271" s="4"/>
      <c r="D271" s="4"/>
      <c r="E271" s="4"/>
      <c r="F271" s="4"/>
      <c r="G271" s="4"/>
      <c r="H271" s="4"/>
      <c r="I271" s="4"/>
      <c r="J271" s="4"/>
      <c r="K271" s="4"/>
      <c r="L271" s="4"/>
      <c r="M271" s="4"/>
    </row>
    <row r="272" spans="1:13" x14ac:dyDescent="0.15">
      <c r="A272" s="4"/>
      <c r="B272" s="4"/>
      <c r="C272" s="4"/>
      <c r="D272" s="4"/>
      <c r="E272" s="4"/>
      <c r="F272" s="4"/>
      <c r="G272" s="4"/>
      <c r="H272" s="4"/>
      <c r="I272" s="4"/>
      <c r="J272" s="4"/>
      <c r="K272" s="4"/>
      <c r="L272" s="4"/>
      <c r="M272" s="4"/>
    </row>
    <row r="273" spans="1:13" x14ac:dyDescent="0.15">
      <c r="A273" s="4"/>
      <c r="B273" s="4"/>
      <c r="C273" s="4"/>
      <c r="D273" s="4"/>
      <c r="E273" s="4"/>
      <c r="F273" s="4"/>
      <c r="G273" s="4"/>
      <c r="H273" s="4"/>
      <c r="I273" s="4"/>
      <c r="J273" s="4"/>
      <c r="K273" s="4"/>
      <c r="L273" s="4"/>
      <c r="M273" s="4"/>
    </row>
    <row r="274" spans="1:13" x14ac:dyDescent="0.15">
      <c r="A274" s="4"/>
      <c r="B274" s="4"/>
      <c r="C274" s="4"/>
      <c r="D274" s="4"/>
      <c r="E274" s="4"/>
      <c r="F274" s="4"/>
      <c r="G274" s="4"/>
      <c r="H274" s="4"/>
      <c r="I274" s="4"/>
      <c r="J274" s="4"/>
      <c r="K274" s="4"/>
      <c r="L274" s="4"/>
      <c r="M274" s="4"/>
    </row>
    <row r="275" spans="1:13" x14ac:dyDescent="0.15">
      <c r="A275" s="4"/>
      <c r="B275" s="4"/>
      <c r="C275" s="4"/>
      <c r="D275" s="4"/>
      <c r="E275" s="4"/>
      <c r="F275" s="4"/>
      <c r="G275" s="4"/>
      <c r="H275" s="4"/>
      <c r="I275" s="4"/>
      <c r="J275" s="4"/>
      <c r="K275" s="4"/>
      <c r="L275" s="4"/>
      <c r="M275" s="4"/>
    </row>
    <row r="276" spans="1:13" x14ac:dyDescent="0.15">
      <c r="A276" s="4"/>
      <c r="B276" s="4"/>
      <c r="C276" s="4"/>
      <c r="D276" s="4"/>
      <c r="E276" s="4"/>
      <c r="F276" s="4"/>
      <c r="G276" s="4"/>
      <c r="H276" s="4"/>
      <c r="I276" s="4"/>
      <c r="J276" s="4"/>
      <c r="K276" s="4"/>
      <c r="L276" s="4"/>
      <c r="M276" s="4"/>
    </row>
    <row r="277" spans="1:13" x14ac:dyDescent="0.15">
      <c r="A277" s="4"/>
      <c r="B277" s="4"/>
      <c r="C277" s="4"/>
      <c r="D277" s="4"/>
      <c r="E277" s="4"/>
      <c r="F277" s="4"/>
      <c r="G277" s="4"/>
      <c r="H277" s="4"/>
      <c r="I277" s="4"/>
      <c r="J277" s="4"/>
      <c r="K277" s="4"/>
      <c r="L277" s="4"/>
      <c r="M277" s="4"/>
    </row>
    <row r="278" spans="1:13" x14ac:dyDescent="0.15">
      <c r="A278" s="4"/>
      <c r="B278" s="4"/>
      <c r="C278" s="4"/>
      <c r="D278" s="4"/>
      <c r="E278" s="4"/>
      <c r="F278" s="4"/>
      <c r="G278" s="4"/>
      <c r="H278" s="4"/>
      <c r="I278" s="4"/>
      <c r="J278" s="4"/>
      <c r="K278" s="4"/>
      <c r="L278" s="4"/>
      <c r="M278" s="4"/>
    </row>
    <row r="279" spans="1:13" x14ac:dyDescent="0.15">
      <c r="A279" s="4"/>
      <c r="B279" s="4"/>
      <c r="C279" s="4"/>
      <c r="D279" s="4"/>
      <c r="E279" s="4"/>
      <c r="F279" s="4"/>
      <c r="G279" s="4"/>
      <c r="H279" s="4"/>
      <c r="I279" s="4"/>
      <c r="J279" s="4"/>
      <c r="K279" s="4"/>
      <c r="L279" s="4"/>
      <c r="M279" s="4"/>
    </row>
    <row r="280" spans="1:13" x14ac:dyDescent="0.15">
      <c r="A280" s="4"/>
      <c r="B280" s="4"/>
      <c r="C280" s="4"/>
      <c r="D280" s="4"/>
      <c r="E280" s="4"/>
      <c r="F280" s="4"/>
      <c r="G280" s="4"/>
      <c r="H280" s="4"/>
      <c r="I280" s="4"/>
      <c r="J280" s="4"/>
      <c r="K280" s="4"/>
      <c r="L280" s="4"/>
      <c r="M280" s="4"/>
    </row>
    <row r="281" spans="1:13" x14ac:dyDescent="0.15">
      <c r="A281" s="4"/>
      <c r="B281" s="4"/>
      <c r="C281" s="4"/>
      <c r="D281" s="4"/>
      <c r="E281" s="4"/>
      <c r="F281" s="4"/>
      <c r="G281" s="4"/>
      <c r="H281" s="4"/>
      <c r="I281" s="4"/>
      <c r="J281" s="4"/>
      <c r="K281" s="4"/>
      <c r="L281" s="4"/>
      <c r="M281" s="4"/>
    </row>
    <row r="282" spans="1:13" x14ac:dyDescent="0.15">
      <c r="A282" s="4"/>
      <c r="B282" s="4"/>
      <c r="C282" s="4"/>
      <c r="D282" s="4"/>
      <c r="E282" s="4"/>
      <c r="F282" s="4"/>
      <c r="G282" s="4"/>
      <c r="H282" s="4"/>
      <c r="I282" s="4"/>
      <c r="J282" s="4"/>
      <c r="K282" s="4"/>
      <c r="L282" s="4"/>
      <c r="M282" s="4"/>
    </row>
    <row r="283" spans="1:13" x14ac:dyDescent="0.15">
      <c r="A283" s="4"/>
      <c r="B283" s="4"/>
      <c r="C283" s="4"/>
      <c r="D283" s="4"/>
      <c r="E283" s="4"/>
      <c r="F283" s="4"/>
      <c r="G283" s="4"/>
      <c r="H283" s="4"/>
      <c r="I283" s="4"/>
      <c r="J283" s="4"/>
      <c r="K283" s="4"/>
      <c r="L283" s="4"/>
      <c r="M283" s="4"/>
    </row>
    <row r="284" spans="1:13" x14ac:dyDescent="0.15">
      <c r="A284" s="4"/>
      <c r="B284" s="4"/>
      <c r="C284" s="4"/>
      <c r="D284" s="4"/>
      <c r="E284" s="4"/>
      <c r="F284" s="4"/>
      <c r="G284" s="4"/>
      <c r="H284" s="4"/>
      <c r="I284" s="4"/>
      <c r="J284" s="4"/>
      <c r="K284" s="4"/>
      <c r="L284" s="4"/>
      <c r="M284" s="4"/>
    </row>
    <row r="285" spans="1:13" x14ac:dyDescent="0.15">
      <c r="A285" s="4"/>
      <c r="B285" s="4"/>
      <c r="C285" s="4"/>
      <c r="D285" s="4"/>
      <c r="E285" s="4"/>
      <c r="F285" s="4"/>
      <c r="G285" s="4"/>
      <c r="H285" s="4"/>
      <c r="I285" s="4"/>
      <c r="J285" s="4"/>
      <c r="K285" s="4"/>
      <c r="L285" s="4"/>
      <c r="M285" s="4"/>
    </row>
    <row r="286" spans="1:13" x14ac:dyDescent="0.15">
      <c r="A286" s="4"/>
      <c r="B286" s="4"/>
      <c r="C286" s="4"/>
      <c r="D286" s="4"/>
      <c r="E286" s="4"/>
      <c r="F286" s="4"/>
      <c r="G286" s="4"/>
      <c r="H286" s="4"/>
      <c r="I286" s="4"/>
      <c r="J286" s="4"/>
      <c r="K286" s="4"/>
      <c r="L286" s="4"/>
      <c r="M286" s="4"/>
    </row>
    <row r="287" spans="1:13" x14ac:dyDescent="0.15">
      <c r="A287" s="4"/>
      <c r="B287" s="4"/>
      <c r="C287" s="4"/>
      <c r="D287" s="4"/>
      <c r="E287" s="4"/>
      <c r="F287" s="4"/>
      <c r="G287" s="4"/>
      <c r="H287" s="4"/>
      <c r="I287" s="4"/>
      <c r="J287" s="4"/>
      <c r="K287" s="4"/>
      <c r="L287" s="4"/>
      <c r="M287" s="4"/>
    </row>
    <row r="288" spans="1:13" x14ac:dyDescent="0.15">
      <c r="A288" s="4"/>
      <c r="B288" s="4"/>
      <c r="C288" s="4"/>
      <c r="D288" s="4"/>
      <c r="E288" s="4"/>
      <c r="F288" s="4"/>
      <c r="G288" s="4"/>
      <c r="H288" s="4"/>
      <c r="I288" s="4"/>
      <c r="J288" s="4"/>
      <c r="K288" s="4"/>
      <c r="L288" s="4"/>
      <c r="M288" s="4"/>
    </row>
    <row r="289" spans="1:13" x14ac:dyDescent="0.15">
      <c r="A289" s="4"/>
      <c r="B289" s="4"/>
      <c r="C289" s="4"/>
      <c r="D289" s="4"/>
      <c r="E289" s="4"/>
      <c r="F289" s="4"/>
      <c r="G289" s="4"/>
      <c r="H289" s="4"/>
      <c r="I289" s="4"/>
      <c r="J289" s="4"/>
      <c r="K289" s="4"/>
      <c r="L289" s="4"/>
      <c r="M289" s="4"/>
    </row>
    <row r="290" spans="1:13" x14ac:dyDescent="0.15">
      <c r="A290" s="4"/>
      <c r="B290" s="4"/>
      <c r="C290" s="4"/>
      <c r="D290" s="4"/>
      <c r="E290" s="4"/>
      <c r="F290" s="4"/>
      <c r="G290" s="4"/>
      <c r="H290" s="4"/>
      <c r="I290" s="4"/>
      <c r="J290" s="4"/>
      <c r="K290" s="4"/>
      <c r="L290" s="4"/>
      <c r="M290" s="4"/>
    </row>
    <row r="291" spans="1:13" x14ac:dyDescent="0.15">
      <c r="A291" s="4"/>
      <c r="B291" s="4"/>
      <c r="C291" s="4"/>
      <c r="D291" s="4"/>
      <c r="E291" s="4"/>
      <c r="F291" s="4"/>
      <c r="G291" s="4"/>
      <c r="H291" s="4"/>
      <c r="I291" s="4"/>
      <c r="J291" s="4"/>
      <c r="K291" s="4"/>
      <c r="L291" s="4"/>
      <c r="M291" s="4"/>
    </row>
    <row r="292" spans="1:13" x14ac:dyDescent="0.15">
      <c r="A292" s="4"/>
      <c r="B292" s="4"/>
      <c r="C292" s="4"/>
      <c r="D292" s="4"/>
      <c r="E292" s="4"/>
      <c r="F292" s="4"/>
      <c r="G292" s="4"/>
      <c r="H292" s="4"/>
      <c r="I292" s="4"/>
      <c r="J292" s="4"/>
      <c r="K292" s="4"/>
      <c r="L292" s="4"/>
      <c r="M292" s="4"/>
    </row>
    <row r="293" spans="1:13" x14ac:dyDescent="0.15">
      <c r="A293" s="4"/>
      <c r="B293" s="4"/>
      <c r="C293" s="4"/>
      <c r="D293" s="4"/>
      <c r="E293" s="4"/>
      <c r="F293" s="4"/>
      <c r="G293" s="4"/>
      <c r="H293" s="4"/>
      <c r="I293" s="4"/>
      <c r="J293" s="4"/>
      <c r="K293" s="4"/>
      <c r="L293" s="4"/>
      <c r="M293" s="4"/>
    </row>
    <row r="294" spans="1:13" x14ac:dyDescent="0.15">
      <c r="A294" s="4"/>
      <c r="B294" s="4"/>
      <c r="C294" s="4"/>
      <c r="D294" s="4"/>
      <c r="E294" s="4"/>
      <c r="F294" s="4"/>
      <c r="G294" s="4"/>
      <c r="H294" s="4"/>
      <c r="I294" s="4"/>
      <c r="J294" s="4"/>
      <c r="K294" s="4"/>
      <c r="L294" s="4"/>
      <c r="M294" s="4"/>
    </row>
    <row r="295" spans="1:13" x14ac:dyDescent="0.15">
      <c r="A295" s="4"/>
      <c r="B295" s="4"/>
      <c r="C295" s="4"/>
      <c r="D295" s="4"/>
      <c r="E295" s="4"/>
      <c r="F295" s="4"/>
      <c r="G295" s="4"/>
      <c r="H295" s="4"/>
      <c r="I295" s="4"/>
      <c r="J295" s="4"/>
      <c r="K295" s="4"/>
      <c r="L295" s="4"/>
      <c r="M295" s="4"/>
    </row>
    <row r="296" spans="1:13" x14ac:dyDescent="0.15">
      <c r="A296" s="4"/>
      <c r="B296" s="4"/>
      <c r="C296" s="4"/>
      <c r="D296" s="4"/>
      <c r="E296" s="4"/>
      <c r="F296" s="4"/>
      <c r="G296" s="4"/>
      <c r="H296" s="4"/>
      <c r="I296" s="4"/>
      <c r="J296" s="4"/>
      <c r="K296" s="4"/>
      <c r="L296" s="4"/>
      <c r="M296" s="4"/>
    </row>
    <row r="297" spans="1:13" x14ac:dyDescent="0.15">
      <c r="A297" s="4"/>
      <c r="B297" s="4"/>
      <c r="C297" s="4"/>
      <c r="D297" s="4"/>
      <c r="E297" s="4"/>
      <c r="F297" s="4"/>
      <c r="G297" s="4"/>
      <c r="H297" s="4"/>
      <c r="I297" s="4"/>
      <c r="J297" s="4"/>
      <c r="K297" s="4"/>
      <c r="L297" s="4"/>
      <c r="M297" s="4"/>
    </row>
    <row r="298" spans="1:13" x14ac:dyDescent="0.15">
      <c r="A298" s="4"/>
      <c r="B298" s="4"/>
      <c r="C298" s="4"/>
      <c r="D298" s="4"/>
      <c r="E298" s="4"/>
      <c r="F298" s="4"/>
      <c r="G298" s="4"/>
      <c r="H298" s="4"/>
      <c r="I298" s="4"/>
      <c r="J298" s="4"/>
      <c r="K298" s="4"/>
      <c r="L298" s="4"/>
      <c r="M298" s="4"/>
    </row>
    <row r="299" spans="1:13" x14ac:dyDescent="0.15">
      <c r="A299" s="4"/>
      <c r="B299" s="4"/>
      <c r="C299" s="4"/>
      <c r="D299" s="4"/>
      <c r="E299" s="4"/>
      <c r="F299" s="4"/>
      <c r="G299" s="4"/>
      <c r="H299" s="4"/>
      <c r="I299" s="4"/>
      <c r="J299" s="4"/>
      <c r="K299" s="4"/>
      <c r="L299" s="4"/>
      <c r="M299" s="4"/>
    </row>
    <row r="300" spans="1:13" x14ac:dyDescent="0.15">
      <c r="A300" s="4"/>
      <c r="B300" s="4"/>
      <c r="C300" s="4"/>
      <c r="D300" s="4"/>
      <c r="E300" s="4"/>
      <c r="F300" s="4"/>
      <c r="G300" s="4"/>
      <c r="H300" s="4"/>
      <c r="I300" s="4"/>
      <c r="J300" s="4"/>
      <c r="K300" s="4"/>
      <c r="L300" s="4"/>
      <c r="M300" s="4"/>
    </row>
    <row r="301" spans="1:13" x14ac:dyDescent="0.15">
      <c r="A301" s="4"/>
      <c r="B301" s="4"/>
      <c r="C301" s="4"/>
      <c r="D301" s="4"/>
      <c r="E301" s="4"/>
      <c r="F301" s="4"/>
      <c r="G301" s="4"/>
      <c r="H301" s="4"/>
      <c r="I301" s="4"/>
      <c r="J301" s="4"/>
      <c r="K301" s="4"/>
      <c r="L301" s="4"/>
      <c r="M301" s="4"/>
    </row>
    <row r="302" spans="1:13" x14ac:dyDescent="0.15">
      <c r="A302" s="4"/>
      <c r="B302" s="4"/>
      <c r="C302" s="4"/>
      <c r="D302" s="4"/>
      <c r="E302" s="4"/>
      <c r="F302" s="4"/>
      <c r="G302" s="4"/>
      <c r="H302" s="4"/>
      <c r="I302" s="4"/>
      <c r="J302" s="4"/>
      <c r="K302" s="4"/>
      <c r="L302" s="4"/>
      <c r="M302" s="4"/>
    </row>
    <row r="303" spans="1:13" x14ac:dyDescent="0.15">
      <c r="A303" s="4"/>
      <c r="B303" s="4"/>
      <c r="C303" s="4"/>
      <c r="D303" s="4"/>
      <c r="E303" s="4"/>
      <c r="F303" s="4"/>
      <c r="G303" s="4"/>
      <c r="H303" s="4"/>
      <c r="I303" s="4"/>
      <c r="J303" s="4"/>
      <c r="K303" s="4"/>
      <c r="L303" s="4"/>
      <c r="M303" s="4"/>
    </row>
    <row r="304" spans="1:13" x14ac:dyDescent="0.15">
      <c r="A304" s="4"/>
      <c r="B304" s="4"/>
      <c r="C304" s="4"/>
      <c r="D304" s="4"/>
      <c r="E304" s="4"/>
      <c r="F304" s="4"/>
      <c r="G304" s="4"/>
      <c r="H304" s="4"/>
      <c r="I304" s="4"/>
      <c r="J304" s="4"/>
      <c r="K304" s="4"/>
      <c r="L304" s="4"/>
      <c r="M304" s="4"/>
    </row>
    <row r="305" spans="1:13" x14ac:dyDescent="0.15">
      <c r="A305" s="4"/>
      <c r="B305" s="4"/>
      <c r="C305" s="4"/>
      <c r="D305" s="4"/>
      <c r="E305" s="4"/>
      <c r="F305" s="4"/>
      <c r="G305" s="4"/>
      <c r="H305" s="4"/>
      <c r="I305" s="4"/>
      <c r="J305" s="4"/>
      <c r="K305" s="4"/>
      <c r="L305" s="4"/>
      <c r="M305" s="4"/>
    </row>
    <row r="306" spans="1:13" x14ac:dyDescent="0.15">
      <c r="A306" s="4"/>
      <c r="B306" s="4"/>
      <c r="C306" s="4"/>
      <c r="D306" s="4"/>
      <c r="E306" s="4"/>
      <c r="F306" s="4"/>
      <c r="G306" s="4"/>
      <c r="H306" s="4"/>
      <c r="I306" s="4"/>
      <c r="J306" s="4"/>
      <c r="K306" s="4"/>
      <c r="L306" s="4"/>
      <c r="M306" s="4"/>
    </row>
    <row r="307" spans="1:13" x14ac:dyDescent="0.15">
      <c r="A307" s="4"/>
      <c r="B307" s="4"/>
      <c r="C307" s="4"/>
      <c r="D307" s="4"/>
      <c r="E307" s="4"/>
      <c r="F307" s="4"/>
      <c r="G307" s="4"/>
      <c r="H307" s="4"/>
      <c r="I307" s="4"/>
      <c r="J307" s="4"/>
      <c r="K307" s="4"/>
      <c r="L307" s="4"/>
      <c r="M307" s="4"/>
    </row>
    <row r="308" spans="1:13" x14ac:dyDescent="0.15">
      <c r="A308" s="4"/>
      <c r="B308" s="4"/>
      <c r="C308" s="4"/>
      <c r="D308" s="4"/>
      <c r="E308" s="4"/>
      <c r="F308" s="4"/>
      <c r="G308" s="4"/>
      <c r="H308" s="4"/>
      <c r="I308" s="4"/>
      <c r="J308" s="4"/>
      <c r="K308" s="4"/>
      <c r="L308" s="4"/>
      <c r="M308" s="4"/>
    </row>
    <row r="309" spans="1:13" x14ac:dyDescent="0.15">
      <c r="A309" s="4"/>
      <c r="B309" s="4"/>
      <c r="C309" s="4"/>
      <c r="D309" s="4"/>
      <c r="E309" s="4"/>
      <c r="F309" s="4"/>
      <c r="G309" s="4"/>
      <c r="H309" s="4"/>
      <c r="I309" s="4"/>
      <c r="J309" s="4"/>
      <c r="K309" s="4"/>
      <c r="L309" s="4"/>
      <c r="M309" s="4"/>
    </row>
    <row r="310" spans="1:13" x14ac:dyDescent="0.15">
      <c r="A310" s="4"/>
      <c r="B310" s="4"/>
      <c r="C310" s="4"/>
      <c r="D310" s="4"/>
      <c r="E310" s="4"/>
      <c r="F310" s="4"/>
      <c r="G310" s="4"/>
      <c r="H310" s="4"/>
      <c r="I310" s="4"/>
      <c r="J310" s="4"/>
      <c r="K310" s="4"/>
      <c r="L310" s="4"/>
      <c r="M310" s="4"/>
    </row>
    <row r="311" spans="1:13" x14ac:dyDescent="0.15">
      <c r="A311" s="4"/>
      <c r="B311" s="4"/>
      <c r="C311" s="4"/>
      <c r="D311" s="4"/>
      <c r="E311" s="4"/>
      <c r="F311" s="4"/>
      <c r="G311" s="4"/>
      <c r="H311" s="4"/>
      <c r="I311" s="4"/>
      <c r="J311" s="4"/>
      <c r="K311" s="4"/>
      <c r="L311" s="4"/>
      <c r="M311" s="4"/>
    </row>
    <row r="312" spans="1:13" x14ac:dyDescent="0.15">
      <c r="A312" s="4"/>
      <c r="B312" s="4"/>
      <c r="C312" s="4"/>
      <c r="D312" s="4"/>
      <c r="E312" s="4"/>
      <c r="F312" s="4"/>
      <c r="G312" s="4"/>
      <c r="H312" s="4"/>
      <c r="I312" s="4"/>
      <c r="J312" s="4"/>
      <c r="K312" s="4"/>
      <c r="L312" s="4"/>
      <c r="M312" s="4"/>
    </row>
    <row r="313" spans="1:13" x14ac:dyDescent="0.15">
      <c r="A313" s="4"/>
      <c r="B313" s="4"/>
      <c r="C313" s="4"/>
      <c r="D313" s="4"/>
      <c r="E313" s="4"/>
      <c r="F313" s="4"/>
      <c r="G313" s="4"/>
      <c r="H313" s="4"/>
      <c r="I313" s="4"/>
      <c r="J313" s="4"/>
      <c r="K313" s="4"/>
      <c r="L313" s="4"/>
      <c r="M313" s="4"/>
    </row>
    <row r="314" spans="1:13" x14ac:dyDescent="0.15">
      <c r="A314" s="4"/>
      <c r="B314" s="4"/>
      <c r="C314" s="4"/>
      <c r="D314" s="4"/>
      <c r="E314" s="4"/>
      <c r="F314" s="4"/>
      <c r="G314" s="4"/>
      <c r="H314" s="4"/>
      <c r="I314" s="4"/>
      <c r="J314" s="4"/>
      <c r="K314" s="4"/>
      <c r="L314" s="4"/>
      <c r="M314" s="4"/>
    </row>
    <row r="315" spans="1:13" x14ac:dyDescent="0.15">
      <c r="A315" s="4"/>
      <c r="B315" s="4"/>
      <c r="C315" s="4"/>
      <c r="D315" s="4"/>
      <c r="E315" s="4"/>
      <c r="F315" s="4"/>
      <c r="G315" s="4"/>
      <c r="H315" s="4"/>
      <c r="I315" s="4"/>
      <c r="J315" s="4"/>
      <c r="K315" s="4"/>
      <c r="L315" s="4"/>
      <c r="M315" s="4"/>
    </row>
    <row r="316" spans="1:13" x14ac:dyDescent="0.15">
      <c r="A316" s="4"/>
      <c r="B316" s="4"/>
      <c r="C316" s="4"/>
      <c r="D316" s="4"/>
      <c r="E316" s="4"/>
      <c r="F316" s="4"/>
      <c r="G316" s="4"/>
      <c r="H316" s="4"/>
      <c r="I316" s="4"/>
      <c r="J316" s="4"/>
      <c r="K316" s="4"/>
      <c r="L316" s="4"/>
      <c r="M316" s="4"/>
    </row>
    <row r="317" spans="1:13" x14ac:dyDescent="0.15">
      <c r="A317" s="4"/>
      <c r="B317" s="4"/>
      <c r="C317" s="4"/>
      <c r="D317" s="4"/>
      <c r="E317" s="4"/>
      <c r="F317" s="4"/>
      <c r="G317" s="4"/>
      <c r="H317" s="4"/>
      <c r="I317" s="4"/>
      <c r="J317" s="4"/>
      <c r="K317" s="4"/>
      <c r="L317" s="4"/>
      <c r="M317" s="4"/>
    </row>
    <row r="318" spans="1:13" x14ac:dyDescent="0.15">
      <c r="A318" s="4"/>
      <c r="B318" s="4"/>
      <c r="C318" s="4"/>
      <c r="D318" s="4"/>
      <c r="E318" s="4"/>
      <c r="F318" s="4"/>
      <c r="G318" s="4"/>
      <c r="H318" s="4"/>
      <c r="I318" s="4"/>
      <c r="J318" s="4"/>
      <c r="K318" s="4"/>
      <c r="L318" s="4"/>
      <c r="M318" s="4"/>
    </row>
    <row r="319" spans="1:13" x14ac:dyDescent="0.15">
      <c r="A319" s="4"/>
      <c r="B319" s="4"/>
      <c r="C319" s="4"/>
      <c r="D319" s="4"/>
      <c r="E319" s="4"/>
      <c r="F319" s="4"/>
      <c r="G319" s="4"/>
      <c r="H319" s="4"/>
      <c r="I319" s="4"/>
      <c r="J319" s="4"/>
      <c r="K319" s="4"/>
      <c r="L319" s="4"/>
      <c r="M319" s="4"/>
    </row>
    <row r="320" spans="1:13" x14ac:dyDescent="0.15">
      <c r="A320" s="4"/>
      <c r="B320" s="4"/>
      <c r="C320" s="4"/>
      <c r="D320" s="4"/>
      <c r="E320" s="4"/>
      <c r="F320" s="4"/>
      <c r="G320" s="4"/>
      <c r="H320" s="4"/>
      <c r="I320" s="4"/>
      <c r="J320" s="4"/>
      <c r="K320" s="4"/>
      <c r="L320" s="4"/>
      <c r="M320" s="4"/>
    </row>
    <row r="321" spans="1:13" x14ac:dyDescent="0.15">
      <c r="A321" s="4"/>
      <c r="B321" s="4"/>
      <c r="C321" s="4"/>
      <c r="D321" s="4"/>
      <c r="E321" s="4"/>
      <c r="F321" s="4"/>
      <c r="G321" s="4"/>
      <c r="H321" s="4"/>
      <c r="I321" s="4"/>
      <c r="J321" s="4"/>
      <c r="K321" s="4"/>
      <c r="L321" s="4"/>
      <c r="M321" s="4"/>
    </row>
    <row r="322" spans="1:13" x14ac:dyDescent="0.15">
      <c r="A322" s="4"/>
      <c r="B322" s="4"/>
      <c r="C322" s="4"/>
      <c r="D322" s="4"/>
      <c r="E322" s="4"/>
      <c r="F322" s="4"/>
      <c r="G322" s="4"/>
      <c r="H322" s="4"/>
      <c r="I322" s="4"/>
      <c r="J322" s="4"/>
      <c r="K322" s="4"/>
      <c r="L322" s="4"/>
      <c r="M322" s="4"/>
    </row>
    <row r="323" spans="1:13" x14ac:dyDescent="0.15">
      <c r="A323" s="4"/>
      <c r="B323" s="4"/>
      <c r="C323" s="4"/>
      <c r="D323" s="4"/>
      <c r="E323" s="4"/>
      <c r="F323" s="4"/>
      <c r="G323" s="4"/>
      <c r="H323" s="4"/>
      <c r="I323" s="4"/>
      <c r="J323" s="4"/>
      <c r="K323" s="4"/>
      <c r="L323" s="4"/>
      <c r="M323" s="4"/>
    </row>
    <row r="324" spans="1:13" x14ac:dyDescent="0.15">
      <c r="A324" s="4"/>
      <c r="B324" s="4"/>
      <c r="C324" s="4"/>
      <c r="D324" s="4"/>
      <c r="E324" s="4"/>
      <c r="F324" s="4"/>
      <c r="G324" s="4"/>
      <c r="H324" s="4"/>
      <c r="I324" s="4"/>
      <c r="J324" s="4"/>
      <c r="K324" s="4"/>
      <c r="L324" s="4"/>
      <c r="M324" s="4"/>
    </row>
    <row r="325" spans="1:13" x14ac:dyDescent="0.15">
      <c r="A325" s="4"/>
      <c r="B325" s="4"/>
      <c r="C325" s="4"/>
      <c r="D325" s="4"/>
      <c r="E325" s="4"/>
      <c r="F325" s="4"/>
      <c r="G325" s="4"/>
      <c r="H325" s="4"/>
      <c r="I325" s="4"/>
      <c r="J325" s="4"/>
      <c r="K325" s="4"/>
      <c r="L325" s="4"/>
      <c r="M325" s="4"/>
    </row>
    <row r="326" spans="1:13" x14ac:dyDescent="0.15">
      <c r="A326" s="4"/>
      <c r="B326" s="4"/>
      <c r="C326" s="4"/>
      <c r="D326" s="4"/>
      <c r="E326" s="4"/>
      <c r="F326" s="4"/>
      <c r="G326" s="4"/>
      <c r="H326" s="4"/>
      <c r="I326" s="4"/>
      <c r="J326" s="4"/>
      <c r="K326" s="4"/>
      <c r="L326" s="4"/>
      <c r="M326" s="4"/>
    </row>
    <row r="327" spans="1:13" x14ac:dyDescent="0.15">
      <c r="A327" s="4"/>
      <c r="B327" s="4"/>
      <c r="C327" s="4"/>
      <c r="D327" s="4"/>
      <c r="E327" s="4"/>
      <c r="F327" s="4"/>
      <c r="G327" s="4"/>
      <c r="H327" s="4"/>
      <c r="I327" s="4"/>
      <c r="J327" s="4"/>
      <c r="K327" s="4"/>
      <c r="L327" s="4"/>
      <c r="M327" s="4"/>
    </row>
    <row r="328" spans="1:13" x14ac:dyDescent="0.15">
      <c r="A328" s="4"/>
      <c r="B328" s="4"/>
      <c r="C328" s="4"/>
      <c r="D328" s="4"/>
      <c r="E328" s="4"/>
      <c r="F328" s="4"/>
      <c r="G328" s="4"/>
      <c r="H328" s="4"/>
      <c r="I328" s="4"/>
      <c r="J328" s="4"/>
      <c r="K328" s="4"/>
      <c r="L328" s="4"/>
      <c r="M328" s="4"/>
    </row>
    <row r="329" spans="1:13" x14ac:dyDescent="0.15">
      <c r="A329" s="4"/>
      <c r="B329" s="4"/>
      <c r="C329" s="4"/>
      <c r="D329" s="4"/>
      <c r="E329" s="4"/>
      <c r="F329" s="4"/>
      <c r="G329" s="4"/>
      <c r="H329" s="4"/>
      <c r="I329" s="4"/>
      <c r="J329" s="4"/>
      <c r="K329" s="4"/>
      <c r="L329" s="4"/>
      <c r="M329" s="4"/>
    </row>
    <row r="330" spans="1:13" x14ac:dyDescent="0.15">
      <c r="A330" s="4"/>
      <c r="B330" s="4"/>
      <c r="C330" s="4"/>
      <c r="D330" s="4"/>
      <c r="E330" s="4"/>
      <c r="F330" s="4"/>
      <c r="G330" s="4"/>
      <c r="H330" s="4"/>
      <c r="I330" s="4"/>
      <c r="J330" s="4"/>
      <c r="K330" s="4"/>
      <c r="L330" s="4"/>
      <c r="M330" s="4"/>
    </row>
    <row r="331" spans="1:13" x14ac:dyDescent="0.15">
      <c r="A331" s="4"/>
      <c r="B331" s="4"/>
      <c r="C331" s="4"/>
      <c r="D331" s="4"/>
      <c r="E331" s="4"/>
      <c r="F331" s="4"/>
      <c r="G331" s="4"/>
      <c r="H331" s="4"/>
      <c r="I331" s="4"/>
      <c r="J331" s="4"/>
      <c r="K331" s="4"/>
      <c r="L331" s="4"/>
      <c r="M331" s="4"/>
    </row>
    <row r="332" spans="1:13" x14ac:dyDescent="0.15">
      <c r="A332" s="4"/>
      <c r="B332" s="4"/>
      <c r="C332" s="4"/>
      <c r="D332" s="4"/>
      <c r="E332" s="4"/>
      <c r="F332" s="4"/>
      <c r="G332" s="4"/>
      <c r="H332" s="4"/>
      <c r="I332" s="4"/>
      <c r="J332" s="4"/>
      <c r="K332" s="4"/>
      <c r="L332" s="4"/>
      <c r="M332" s="4"/>
    </row>
    <row r="333" spans="1:13" x14ac:dyDescent="0.15">
      <c r="A333" s="4"/>
      <c r="B333" s="4"/>
      <c r="C333" s="4"/>
      <c r="D333" s="4"/>
      <c r="E333" s="4"/>
      <c r="F333" s="4"/>
      <c r="G333" s="4"/>
      <c r="H333" s="4"/>
      <c r="I333" s="4"/>
      <c r="J333" s="4"/>
      <c r="K333" s="4"/>
      <c r="L333" s="4"/>
      <c r="M333" s="4"/>
    </row>
    <row r="334" spans="1:13" x14ac:dyDescent="0.15">
      <c r="A334" s="4"/>
      <c r="B334" s="4"/>
      <c r="C334" s="4"/>
      <c r="D334" s="4"/>
      <c r="E334" s="4"/>
      <c r="F334" s="4"/>
      <c r="G334" s="4"/>
      <c r="H334" s="4"/>
      <c r="I334" s="4"/>
      <c r="J334" s="4"/>
      <c r="K334" s="4"/>
      <c r="L334" s="4"/>
      <c r="M334" s="4"/>
    </row>
    <row r="335" spans="1:13" x14ac:dyDescent="0.15">
      <c r="A335" s="4"/>
      <c r="B335" s="4"/>
      <c r="C335" s="4"/>
      <c r="D335" s="4"/>
      <c r="E335" s="4"/>
      <c r="F335" s="4"/>
      <c r="G335" s="4"/>
      <c r="H335" s="4"/>
      <c r="I335" s="4"/>
      <c r="J335" s="4"/>
      <c r="K335" s="4"/>
      <c r="L335" s="4"/>
      <c r="M335" s="4"/>
    </row>
    <row r="336" spans="1:13" x14ac:dyDescent="0.15">
      <c r="A336" s="4"/>
      <c r="B336" s="4"/>
      <c r="C336" s="4"/>
      <c r="D336" s="4"/>
      <c r="E336" s="4"/>
      <c r="F336" s="4"/>
      <c r="G336" s="4"/>
      <c r="H336" s="4"/>
      <c r="I336" s="4"/>
      <c r="J336" s="4"/>
      <c r="K336" s="4"/>
      <c r="L336" s="4"/>
      <c r="M336" s="4"/>
    </row>
    <row r="337" spans="1:13" x14ac:dyDescent="0.15">
      <c r="A337" s="4"/>
      <c r="B337" s="4"/>
      <c r="C337" s="4"/>
      <c r="D337" s="4"/>
      <c r="E337" s="4"/>
      <c r="F337" s="4"/>
      <c r="G337" s="4"/>
      <c r="H337" s="4"/>
      <c r="I337" s="4"/>
      <c r="J337" s="4"/>
      <c r="K337" s="4"/>
      <c r="L337" s="4"/>
      <c r="M337" s="4"/>
    </row>
    <row r="338" spans="1:13" x14ac:dyDescent="0.15">
      <c r="A338" s="4"/>
      <c r="B338" s="4"/>
      <c r="C338" s="4"/>
      <c r="D338" s="4"/>
      <c r="E338" s="4"/>
      <c r="F338" s="4"/>
      <c r="G338" s="4"/>
      <c r="H338" s="4"/>
      <c r="I338" s="4"/>
      <c r="J338" s="4"/>
      <c r="K338" s="4"/>
      <c r="L338" s="4"/>
      <c r="M338" s="4"/>
    </row>
    <row r="339" spans="1:13" x14ac:dyDescent="0.15">
      <c r="A339" s="4"/>
      <c r="B339" s="4"/>
      <c r="C339" s="4"/>
      <c r="D339" s="4"/>
      <c r="E339" s="4"/>
      <c r="F339" s="4"/>
      <c r="G339" s="4"/>
      <c r="H339" s="4"/>
      <c r="I339" s="4"/>
      <c r="J339" s="4"/>
      <c r="K339" s="4"/>
      <c r="L339" s="4"/>
      <c r="M339" s="4"/>
    </row>
    <row r="340" spans="1:13" x14ac:dyDescent="0.15">
      <c r="A340" s="4"/>
      <c r="B340" s="4"/>
      <c r="C340" s="4"/>
      <c r="D340" s="4"/>
      <c r="E340" s="4"/>
      <c r="F340" s="4"/>
      <c r="G340" s="4"/>
      <c r="H340" s="4"/>
      <c r="I340" s="4"/>
      <c r="J340" s="4"/>
      <c r="K340" s="4"/>
      <c r="L340" s="4"/>
      <c r="M340" s="4"/>
    </row>
    <row r="341" spans="1:13" x14ac:dyDescent="0.15">
      <c r="A341" s="4"/>
      <c r="B341" s="4"/>
      <c r="C341" s="4"/>
      <c r="D341" s="4"/>
      <c r="E341" s="4"/>
      <c r="F341" s="4"/>
      <c r="G341" s="4"/>
      <c r="H341" s="4"/>
      <c r="I341" s="4"/>
      <c r="J341" s="4"/>
      <c r="K341" s="4"/>
      <c r="L341" s="4"/>
      <c r="M341" s="4"/>
    </row>
    <row r="342" spans="1:13" x14ac:dyDescent="0.15">
      <c r="A342" s="4"/>
      <c r="B342" s="4"/>
      <c r="C342" s="4"/>
      <c r="D342" s="4"/>
      <c r="E342" s="4"/>
      <c r="F342" s="4"/>
      <c r="G342" s="4"/>
      <c r="H342" s="4"/>
      <c r="I342" s="4"/>
      <c r="J342" s="4"/>
      <c r="K342" s="4"/>
      <c r="L342" s="4"/>
      <c r="M342" s="4"/>
    </row>
    <row r="343" spans="1:13" x14ac:dyDescent="0.15">
      <c r="A343" s="4"/>
      <c r="B343" s="4"/>
      <c r="C343" s="4"/>
      <c r="D343" s="4"/>
      <c r="E343" s="4"/>
      <c r="F343" s="4"/>
      <c r="G343" s="4"/>
      <c r="H343" s="4"/>
      <c r="I343" s="4"/>
      <c r="J343" s="4"/>
      <c r="K343" s="4"/>
      <c r="L343" s="4"/>
      <c r="M343" s="4"/>
    </row>
    <row r="344" spans="1:13" x14ac:dyDescent="0.15">
      <c r="A344" s="4"/>
      <c r="B344" s="4"/>
      <c r="C344" s="4"/>
      <c r="D344" s="4"/>
      <c r="E344" s="4"/>
      <c r="F344" s="4"/>
      <c r="G344" s="4"/>
      <c r="H344" s="4"/>
      <c r="I344" s="4"/>
      <c r="J344" s="4"/>
      <c r="K344" s="4"/>
      <c r="L344" s="4"/>
      <c r="M344" s="4"/>
    </row>
    <row r="345" spans="1:13" x14ac:dyDescent="0.15">
      <c r="A345" s="4"/>
      <c r="B345" s="4"/>
      <c r="C345" s="4"/>
      <c r="D345" s="4"/>
      <c r="E345" s="4"/>
      <c r="F345" s="4"/>
      <c r="G345" s="4"/>
      <c r="H345" s="4"/>
      <c r="I345" s="4"/>
      <c r="J345" s="4"/>
      <c r="K345" s="4"/>
      <c r="L345" s="4"/>
      <c r="M345" s="4"/>
    </row>
    <row r="346" spans="1:13" x14ac:dyDescent="0.15">
      <c r="A346" s="4"/>
      <c r="B346" s="4"/>
      <c r="C346" s="4"/>
      <c r="D346" s="4"/>
      <c r="E346" s="4"/>
      <c r="F346" s="4"/>
      <c r="G346" s="4"/>
      <c r="H346" s="4"/>
      <c r="I346" s="4"/>
      <c r="J346" s="4"/>
      <c r="K346" s="4"/>
      <c r="L346" s="4"/>
      <c r="M346" s="4"/>
    </row>
    <row r="347" spans="1:13" x14ac:dyDescent="0.15">
      <c r="A347" s="4"/>
      <c r="B347" s="4"/>
      <c r="C347" s="4"/>
      <c r="D347" s="4"/>
      <c r="E347" s="4"/>
      <c r="F347" s="4"/>
      <c r="G347" s="4"/>
      <c r="H347" s="4"/>
      <c r="I347" s="4"/>
      <c r="J347" s="4"/>
      <c r="K347" s="4"/>
      <c r="L347" s="4"/>
      <c r="M347" s="4"/>
    </row>
    <row r="348" spans="1:13" x14ac:dyDescent="0.15">
      <c r="A348" s="4"/>
      <c r="B348" s="4"/>
      <c r="C348" s="4"/>
      <c r="D348" s="4"/>
      <c r="E348" s="4"/>
      <c r="F348" s="4"/>
      <c r="G348" s="4"/>
      <c r="H348" s="4"/>
      <c r="I348" s="4"/>
      <c r="J348" s="4"/>
      <c r="K348" s="4"/>
      <c r="L348" s="4"/>
      <c r="M348" s="4"/>
    </row>
    <row r="349" spans="1:13" x14ac:dyDescent="0.15">
      <c r="A349" s="4"/>
      <c r="B349" s="4"/>
      <c r="C349" s="4"/>
      <c r="D349" s="4"/>
      <c r="E349" s="4"/>
      <c r="F349" s="4"/>
      <c r="G349" s="4"/>
      <c r="H349" s="4"/>
      <c r="I349" s="4"/>
      <c r="J349" s="4"/>
      <c r="K349" s="4"/>
      <c r="L349" s="4"/>
      <c r="M349" s="4"/>
    </row>
    <row r="350" spans="1:13" x14ac:dyDescent="0.15">
      <c r="A350" s="4"/>
      <c r="B350" s="4"/>
      <c r="C350" s="4"/>
      <c r="D350" s="4"/>
      <c r="E350" s="4"/>
      <c r="F350" s="4"/>
      <c r="G350" s="4"/>
      <c r="H350" s="4"/>
      <c r="I350" s="4"/>
      <c r="J350" s="4"/>
      <c r="K350" s="4"/>
      <c r="L350" s="4"/>
      <c r="M350" s="4"/>
    </row>
    <row r="351" spans="1:13" x14ac:dyDescent="0.15">
      <c r="A351" s="4"/>
      <c r="B351" s="4"/>
      <c r="C351" s="4"/>
      <c r="D351" s="4"/>
      <c r="E351" s="4"/>
      <c r="F351" s="4"/>
      <c r="G351" s="4"/>
      <c r="H351" s="4"/>
      <c r="I351" s="4"/>
      <c r="J351" s="4"/>
      <c r="K351" s="4"/>
      <c r="L351" s="4"/>
      <c r="M351" s="4"/>
    </row>
    <row r="352" spans="1:13" x14ac:dyDescent="0.15">
      <c r="A352" s="4"/>
      <c r="B352" s="4"/>
      <c r="C352" s="4"/>
      <c r="D352" s="4"/>
      <c r="E352" s="4"/>
      <c r="F352" s="4"/>
      <c r="G352" s="4"/>
      <c r="H352" s="4"/>
      <c r="I352" s="4"/>
      <c r="J352" s="4"/>
      <c r="K352" s="4"/>
      <c r="L352" s="4"/>
      <c r="M352" s="4"/>
    </row>
    <row r="353" spans="1:13" x14ac:dyDescent="0.15">
      <c r="A353" s="4"/>
      <c r="B353" s="4"/>
      <c r="C353" s="4"/>
      <c r="D353" s="4"/>
      <c r="E353" s="4"/>
      <c r="F353" s="4"/>
      <c r="G353" s="4"/>
      <c r="H353" s="4"/>
      <c r="I353" s="4"/>
      <c r="J353" s="4"/>
      <c r="K353" s="4"/>
      <c r="L353" s="4"/>
      <c r="M353" s="4"/>
    </row>
    <row r="354" spans="1:13" x14ac:dyDescent="0.15">
      <c r="A354" s="4"/>
      <c r="B354" s="4"/>
      <c r="C354" s="4"/>
      <c r="D354" s="4"/>
      <c r="E354" s="4"/>
      <c r="F354" s="4"/>
      <c r="G354" s="4"/>
      <c r="H354" s="4"/>
      <c r="I354" s="4"/>
      <c r="J354" s="4"/>
      <c r="K354" s="4"/>
      <c r="L354" s="4"/>
      <c r="M354" s="4"/>
    </row>
    <row r="355" spans="1:13" x14ac:dyDescent="0.15">
      <c r="A355" s="4"/>
      <c r="B355" s="4"/>
      <c r="C355" s="4"/>
      <c r="D355" s="4"/>
      <c r="E355" s="4"/>
      <c r="F355" s="4"/>
      <c r="G355" s="4"/>
      <c r="H355" s="4"/>
      <c r="I355" s="4"/>
      <c r="J355" s="4"/>
      <c r="K355" s="4"/>
      <c r="L355" s="4"/>
      <c r="M355" s="4"/>
    </row>
    <row r="356" spans="1:13" x14ac:dyDescent="0.15">
      <c r="A356" s="4"/>
      <c r="B356" s="4"/>
      <c r="C356" s="4"/>
      <c r="D356" s="4"/>
      <c r="E356" s="4"/>
      <c r="F356" s="4"/>
      <c r="G356" s="4"/>
      <c r="H356" s="4"/>
      <c r="I356" s="4"/>
      <c r="J356" s="4"/>
      <c r="K356" s="4"/>
      <c r="L356" s="4"/>
      <c r="M356" s="4"/>
    </row>
    <row r="357" spans="1:13" x14ac:dyDescent="0.15">
      <c r="A357" s="4"/>
      <c r="B357" s="4"/>
      <c r="C357" s="4"/>
      <c r="D357" s="4"/>
      <c r="E357" s="4"/>
      <c r="F357" s="4"/>
      <c r="G357" s="4"/>
      <c r="H357" s="4"/>
      <c r="I357" s="4"/>
      <c r="J357" s="4"/>
      <c r="K357" s="4"/>
      <c r="L357" s="4"/>
      <c r="M357" s="4"/>
    </row>
    <row r="358" spans="1:13" x14ac:dyDescent="0.15">
      <c r="A358" s="4"/>
      <c r="B358" s="4"/>
      <c r="C358" s="4"/>
      <c r="D358" s="4"/>
      <c r="E358" s="4"/>
      <c r="F358" s="4"/>
      <c r="G358" s="4"/>
      <c r="H358" s="4"/>
      <c r="I358" s="4"/>
      <c r="J358" s="4"/>
      <c r="K358" s="4"/>
      <c r="L358" s="4"/>
      <c r="M358" s="4"/>
    </row>
    <row r="359" spans="1:13" x14ac:dyDescent="0.15">
      <c r="A359" s="4"/>
      <c r="B359" s="4"/>
      <c r="C359" s="4"/>
      <c r="D359" s="4"/>
      <c r="E359" s="4"/>
      <c r="F359" s="4"/>
      <c r="G359" s="4"/>
      <c r="H359" s="4"/>
      <c r="I359" s="4"/>
      <c r="J359" s="4"/>
      <c r="K359" s="4"/>
      <c r="L359" s="4"/>
      <c r="M359" s="4"/>
    </row>
    <row r="360" spans="1:13" x14ac:dyDescent="0.15">
      <c r="A360" s="4"/>
      <c r="B360" s="4"/>
      <c r="C360" s="4"/>
      <c r="D360" s="4"/>
      <c r="E360" s="4"/>
      <c r="F360" s="4"/>
      <c r="G360" s="4"/>
      <c r="H360" s="4"/>
      <c r="I360" s="4"/>
      <c r="J360" s="4"/>
      <c r="K360" s="4"/>
      <c r="L360" s="4"/>
      <c r="M360" s="4"/>
    </row>
    <row r="361" spans="1:13" x14ac:dyDescent="0.15">
      <c r="A361" s="4"/>
      <c r="B361" s="4"/>
      <c r="C361" s="4"/>
      <c r="D361" s="4"/>
      <c r="E361" s="4"/>
      <c r="F361" s="4"/>
      <c r="G361" s="4"/>
      <c r="H361" s="4"/>
      <c r="I361" s="4"/>
      <c r="J361" s="4"/>
      <c r="K361" s="4"/>
      <c r="L361" s="4"/>
      <c r="M361" s="4"/>
    </row>
    <row r="362" spans="1:13" x14ac:dyDescent="0.15">
      <c r="A362" s="4"/>
      <c r="B362" s="4"/>
      <c r="C362" s="4"/>
      <c r="D362" s="4"/>
      <c r="E362" s="4"/>
      <c r="F362" s="4"/>
      <c r="G362" s="4"/>
      <c r="H362" s="4"/>
      <c r="I362" s="4"/>
      <c r="J362" s="4"/>
      <c r="K362" s="4"/>
      <c r="L362" s="4"/>
      <c r="M362" s="4"/>
    </row>
    <row r="363" spans="1:13" x14ac:dyDescent="0.15">
      <c r="A363" s="4"/>
      <c r="B363" s="4"/>
      <c r="C363" s="4"/>
      <c r="D363" s="4"/>
      <c r="E363" s="4"/>
      <c r="F363" s="4"/>
      <c r="G363" s="4"/>
      <c r="H363" s="4"/>
      <c r="I363" s="4"/>
      <c r="J363" s="4"/>
      <c r="K363" s="4"/>
      <c r="L363" s="4"/>
      <c r="M363" s="4"/>
    </row>
    <row r="364" spans="1:13" x14ac:dyDescent="0.15">
      <c r="A364" s="4"/>
      <c r="B364" s="4"/>
      <c r="C364" s="4"/>
      <c r="D364" s="4"/>
      <c r="E364" s="4"/>
      <c r="F364" s="4"/>
      <c r="G364" s="4"/>
      <c r="H364" s="4"/>
      <c r="I364" s="4"/>
      <c r="J364" s="4"/>
      <c r="K364" s="4"/>
      <c r="L364" s="4"/>
      <c r="M364" s="4"/>
    </row>
    <row r="365" spans="1:13" x14ac:dyDescent="0.15">
      <c r="A365" s="4"/>
      <c r="B365" s="4"/>
      <c r="C365" s="4"/>
      <c r="D365" s="4"/>
      <c r="E365" s="4"/>
      <c r="F365" s="4"/>
      <c r="G365" s="4"/>
      <c r="H365" s="4"/>
      <c r="I365" s="4"/>
      <c r="J365" s="4"/>
      <c r="K365" s="4"/>
      <c r="L365" s="4"/>
      <c r="M365" s="4"/>
    </row>
    <row r="366" spans="1:13" x14ac:dyDescent="0.15">
      <c r="A366" s="4"/>
      <c r="B366" s="4"/>
      <c r="C366" s="4"/>
      <c r="D366" s="4"/>
      <c r="E366" s="4"/>
      <c r="F366" s="4"/>
      <c r="G366" s="4"/>
      <c r="H366" s="4"/>
      <c r="I366" s="4"/>
      <c r="J366" s="4"/>
      <c r="K366" s="4"/>
      <c r="L366" s="4"/>
      <c r="M366" s="4"/>
    </row>
    <row r="367" spans="1:13" x14ac:dyDescent="0.15">
      <c r="A367" s="4"/>
      <c r="B367" s="4"/>
      <c r="C367" s="4"/>
      <c r="D367" s="4"/>
      <c r="E367" s="4"/>
      <c r="F367" s="4"/>
      <c r="G367" s="4"/>
      <c r="H367" s="4"/>
      <c r="I367" s="4"/>
      <c r="J367" s="4"/>
      <c r="K367" s="4"/>
      <c r="L367" s="4"/>
      <c r="M367" s="4"/>
    </row>
    <row r="368" spans="1:13" x14ac:dyDescent="0.15">
      <c r="A368" s="4"/>
      <c r="B368" s="4"/>
      <c r="C368" s="4"/>
      <c r="D368" s="4"/>
      <c r="E368" s="4"/>
      <c r="F368" s="4"/>
      <c r="G368" s="4"/>
      <c r="H368" s="4"/>
      <c r="I368" s="4"/>
      <c r="J368" s="4"/>
      <c r="K368" s="4"/>
      <c r="L368" s="4"/>
      <c r="M368" s="4"/>
    </row>
    <row r="369" spans="1:13" x14ac:dyDescent="0.15">
      <c r="A369" s="4"/>
      <c r="B369" s="4"/>
      <c r="C369" s="4"/>
      <c r="D369" s="4"/>
      <c r="E369" s="4"/>
      <c r="F369" s="4"/>
      <c r="G369" s="4"/>
      <c r="H369" s="4"/>
      <c r="I369" s="4"/>
      <c r="J369" s="4"/>
      <c r="K369" s="4"/>
      <c r="L369" s="4"/>
      <c r="M369" s="4"/>
    </row>
    <row r="370" spans="1:13" x14ac:dyDescent="0.15">
      <c r="A370" s="4"/>
      <c r="B370" s="4"/>
      <c r="C370" s="4"/>
      <c r="D370" s="4"/>
      <c r="E370" s="4"/>
      <c r="F370" s="4"/>
      <c r="G370" s="4"/>
      <c r="H370" s="4"/>
      <c r="I370" s="4"/>
      <c r="J370" s="4"/>
      <c r="K370" s="4"/>
      <c r="L370" s="4"/>
      <c r="M370" s="4"/>
    </row>
    <row r="371" spans="1:13" x14ac:dyDescent="0.15">
      <c r="A371" s="4"/>
      <c r="B371" s="4"/>
      <c r="C371" s="4"/>
      <c r="D371" s="4"/>
      <c r="E371" s="4"/>
      <c r="F371" s="4"/>
      <c r="G371" s="4"/>
      <c r="H371" s="4"/>
      <c r="I371" s="4"/>
      <c r="J371" s="4"/>
      <c r="K371" s="4"/>
      <c r="L371" s="4"/>
      <c r="M371" s="4"/>
    </row>
    <row r="372" spans="1:13" x14ac:dyDescent="0.15">
      <c r="A372" s="4"/>
      <c r="B372" s="4"/>
      <c r="C372" s="4"/>
      <c r="D372" s="4"/>
      <c r="E372" s="4"/>
      <c r="F372" s="4"/>
      <c r="G372" s="4"/>
      <c r="H372" s="4"/>
      <c r="I372" s="4"/>
      <c r="J372" s="4"/>
      <c r="K372" s="4"/>
      <c r="L372" s="4"/>
      <c r="M372" s="4"/>
    </row>
    <row r="373" spans="1:13" x14ac:dyDescent="0.15">
      <c r="A373" s="4"/>
      <c r="B373" s="4"/>
      <c r="C373" s="4"/>
      <c r="D373" s="4"/>
      <c r="E373" s="4"/>
      <c r="F373" s="4"/>
      <c r="G373" s="4"/>
      <c r="H373" s="4"/>
      <c r="I373" s="4"/>
      <c r="J373" s="4"/>
      <c r="K373" s="4"/>
      <c r="L373" s="4"/>
      <c r="M373" s="4"/>
    </row>
    <row r="374" spans="1:13" x14ac:dyDescent="0.15">
      <c r="A374" s="4"/>
      <c r="B374" s="4"/>
      <c r="C374" s="4"/>
      <c r="D374" s="4"/>
      <c r="E374" s="4"/>
      <c r="F374" s="4"/>
      <c r="G374" s="4"/>
      <c r="H374" s="4"/>
      <c r="I374" s="4"/>
      <c r="J374" s="4"/>
      <c r="K374" s="4"/>
      <c r="L374" s="4"/>
      <c r="M374" s="4"/>
    </row>
    <row r="375" spans="1:13" x14ac:dyDescent="0.15">
      <c r="A375" s="4"/>
      <c r="B375" s="4"/>
      <c r="C375" s="4"/>
      <c r="D375" s="4"/>
      <c r="E375" s="4"/>
      <c r="F375" s="4"/>
      <c r="G375" s="4"/>
      <c r="H375" s="4"/>
      <c r="I375" s="4"/>
      <c r="J375" s="4"/>
      <c r="K375" s="4"/>
      <c r="L375" s="4"/>
      <c r="M375" s="4"/>
    </row>
    <row r="376" spans="1:13" x14ac:dyDescent="0.15">
      <c r="A376" s="4"/>
      <c r="B376" s="4"/>
      <c r="C376" s="4"/>
      <c r="D376" s="4"/>
      <c r="E376" s="4"/>
      <c r="F376" s="4"/>
      <c r="G376" s="4"/>
      <c r="H376" s="4"/>
      <c r="I376" s="4"/>
      <c r="J376" s="4"/>
      <c r="K376" s="4"/>
      <c r="L376" s="4"/>
      <c r="M376" s="4"/>
    </row>
    <row r="377" spans="1:13" x14ac:dyDescent="0.15">
      <c r="A377" s="4"/>
      <c r="B377" s="4"/>
      <c r="C377" s="4"/>
      <c r="D377" s="4"/>
      <c r="E377" s="4"/>
      <c r="F377" s="4"/>
      <c r="G377" s="4"/>
      <c r="H377" s="4"/>
      <c r="I377" s="4"/>
      <c r="J377" s="4"/>
      <c r="K377" s="4"/>
      <c r="L377" s="4"/>
      <c r="M377" s="4"/>
    </row>
    <row r="378" spans="1:13" x14ac:dyDescent="0.15">
      <c r="A378" s="4"/>
      <c r="B378" s="4"/>
      <c r="C378" s="4"/>
      <c r="D378" s="4"/>
      <c r="E378" s="4"/>
      <c r="F378" s="4"/>
      <c r="G378" s="4"/>
      <c r="H378" s="4"/>
      <c r="I378" s="4"/>
      <c r="J378" s="4"/>
      <c r="K378" s="4"/>
      <c r="L378" s="4"/>
      <c r="M378" s="4"/>
    </row>
    <row r="379" spans="1:13" x14ac:dyDescent="0.15">
      <c r="A379" s="4"/>
      <c r="B379" s="4"/>
      <c r="C379" s="4"/>
      <c r="D379" s="4"/>
      <c r="E379" s="4"/>
      <c r="F379" s="4"/>
      <c r="G379" s="4"/>
      <c r="H379" s="4"/>
      <c r="I379" s="4"/>
      <c r="J379" s="4"/>
      <c r="K379" s="4"/>
      <c r="L379" s="4"/>
      <c r="M379" s="4"/>
    </row>
    <row r="380" spans="1:13" x14ac:dyDescent="0.15">
      <c r="A380" s="4"/>
      <c r="B380" s="4"/>
      <c r="C380" s="4"/>
      <c r="D380" s="4"/>
      <c r="E380" s="4"/>
      <c r="F380" s="4"/>
      <c r="G380" s="4"/>
      <c r="H380" s="4"/>
      <c r="I380" s="4"/>
      <c r="J380" s="4"/>
      <c r="K380" s="4"/>
      <c r="L380" s="4"/>
      <c r="M380" s="4"/>
    </row>
    <row r="381" spans="1:13" x14ac:dyDescent="0.15">
      <c r="A381" s="4"/>
      <c r="B381" s="4"/>
      <c r="C381" s="4"/>
      <c r="D381" s="4"/>
      <c r="E381" s="4"/>
      <c r="F381" s="4"/>
      <c r="G381" s="4"/>
      <c r="H381" s="4"/>
      <c r="I381" s="4"/>
      <c r="J381" s="4"/>
      <c r="K381" s="4"/>
      <c r="L381" s="4"/>
      <c r="M381" s="4"/>
    </row>
    <row r="382" spans="1:13" x14ac:dyDescent="0.15">
      <c r="A382" s="4"/>
      <c r="B382" s="4"/>
      <c r="C382" s="4"/>
      <c r="D382" s="4"/>
      <c r="E382" s="4"/>
      <c r="F382" s="4"/>
      <c r="G382" s="4"/>
      <c r="H382" s="4"/>
      <c r="I382" s="4"/>
      <c r="J382" s="4"/>
      <c r="K382" s="4"/>
      <c r="L382" s="4"/>
      <c r="M382" s="4"/>
    </row>
    <row r="383" spans="1:13" x14ac:dyDescent="0.15">
      <c r="A383" s="4"/>
      <c r="B383" s="4"/>
      <c r="C383" s="4"/>
      <c r="D383" s="4"/>
      <c r="E383" s="4"/>
      <c r="F383" s="4"/>
      <c r="G383" s="4"/>
      <c r="H383" s="4"/>
      <c r="I383" s="4"/>
      <c r="J383" s="4"/>
      <c r="K383" s="4"/>
      <c r="L383" s="4"/>
      <c r="M383" s="4"/>
    </row>
    <row r="384" spans="1:13" x14ac:dyDescent="0.15">
      <c r="A384" s="4"/>
      <c r="B384" s="4"/>
      <c r="C384" s="4"/>
      <c r="D384" s="4"/>
      <c r="E384" s="4"/>
      <c r="F384" s="4"/>
      <c r="G384" s="4"/>
      <c r="H384" s="4"/>
      <c r="I384" s="4"/>
      <c r="J384" s="4"/>
      <c r="K384" s="4"/>
      <c r="L384" s="4"/>
      <c r="M384" s="4"/>
    </row>
    <row r="385" spans="1:13" x14ac:dyDescent="0.15">
      <c r="A385" s="4"/>
      <c r="B385" s="4"/>
      <c r="C385" s="4"/>
      <c r="D385" s="4"/>
      <c r="E385" s="4"/>
      <c r="F385" s="4"/>
      <c r="G385" s="4"/>
      <c r="H385" s="4"/>
      <c r="I385" s="4"/>
      <c r="J385" s="4"/>
      <c r="K385" s="4"/>
      <c r="L385" s="4"/>
      <c r="M385" s="4"/>
    </row>
    <row r="386" spans="1:13" x14ac:dyDescent="0.15">
      <c r="A386" s="4"/>
      <c r="B386" s="4"/>
      <c r="C386" s="4"/>
      <c r="D386" s="4"/>
      <c r="E386" s="4"/>
      <c r="F386" s="4"/>
      <c r="G386" s="4"/>
      <c r="H386" s="4"/>
      <c r="I386" s="4"/>
      <c r="J386" s="4"/>
      <c r="K386" s="4"/>
      <c r="L386" s="4"/>
      <c r="M386" s="4"/>
    </row>
    <row r="387" spans="1:13" x14ac:dyDescent="0.15">
      <c r="A387" s="4"/>
      <c r="B387" s="4"/>
      <c r="C387" s="4"/>
      <c r="D387" s="4"/>
      <c r="E387" s="4"/>
      <c r="F387" s="4"/>
      <c r="G387" s="4"/>
      <c r="H387" s="4"/>
      <c r="I387" s="4"/>
      <c r="J387" s="4"/>
      <c r="K387" s="4"/>
      <c r="L387" s="4"/>
      <c r="M387" s="4"/>
    </row>
    <row r="388" spans="1:13" x14ac:dyDescent="0.15">
      <c r="A388" s="4"/>
      <c r="B388" s="4"/>
      <c r="C388" s="4"/>
      <c r="D388" s="4"/>
      <c r="E388" s="4"/>
      <c r="F388" s="4"/>
      <c r="G388" s="4"/>
      <c r="H388" s="4"/>
      <c r="I388" s="4"/>
      <c r="J388" s="4"/>
      <c r="K388" s="4"/>
      <c r="L388" s="4"/>
      <c r="M388" s="4"/>
    </row>
    <row r="389" spans="1:13" x14ac:dyDescent="0.15">
      <c r="A389" s="4"/>
      <c r="B389" s="4"/>
      <c r="C389" s="4"/>
      <c r="D389" s="4"/>
      <c r="E389" s="4"/>
      <c r="F389" s="4"/>
      <c r="G389" s="4"/>
      <c r="H389" s="4"/>
      <c r="I389" s="4"/>
      <c r="J389" s="4"/>
      <c r="K389" s="4"/>
      <c r="L389" s="4"/>
      <c r="M389" s="4"/>
    </row>
    <row r="390" spans="1:13" x14ac:dyDescent="0.15">
      <c r="A390" s="4"/>
      <c r="B390" s="4"/>
      <c r="C390" s="4"/>
      <c r="D390" s="4"/>
      <c r="E390" s="4"/>
      <c r="F390" s="4"/>
      <c r="G390" s="4"/>
      <c r="H390" s="4"/>
      <c r="I390" s="4"/>
      <c r="J390" s="4"/>
      <c r="K390" s="4"/>
      <c r="L390" s="4"/>
      <c r="M390" s="4"/>
    </row>
    <row r="391" spans="1:13" x14ac:dyDescent="0.15">
      <c r="A391" s="4"/>
      <c r="B391" s="4"/>
      <c r="C391" s="4"/>
      <c r="D391" s="4"/>
      <c r="E391" s="4"/>
      <c r="F391" s="4"/>
      <c r="G391" s="4"/>
      <c r="H391" s="4"/>
      <c r="I391" s="4"/>
      <c r="J391" s="4"/>
      <c r="K391" s="4"/>
      <c r="L391" s="4"/>
      <c r="M391" s="4"/>
    </row>
    <row r="392" spans="1:13" x14ac:dyDescent="0.15">
      <c r="A392" s="4"/>
      <c r="B392" s="4"/>
      <c r="C392" s="4"/>
      <c r="D392" s="4"/>
      <c r="E392" s="4"/>
      <c r="F392" s="4"/>
      <c r="G392" s="4"/>
      <c r="H392" s="4"/>
      <c r="I392" s="4"/>
      <c r="J392" s="4"/>
      <c r="K392" s="4"/>
      <c r="L392" s="4"/>
      <c r="M392" s="4"/>
    </row>
    <row r="393" spans="1:13" x14ac:dyDescent="0.15">
      <c r="A393" s="4"/>
      <c r="B393" s="4"/>
      <c r="C393" s="4"/>
      <c r="D393" s="4"/>
      <c r="E393" s="4"/>
      <c r="F393" s="4"/>
      <c r="G393" s="4"/>
      <c r="H393" s="4"/>
      <c r="I393" s="4"/>
      <c r="J393" s="4"/>
      <c r="K393" s="4"/>
      <c r="L393" s="4"/>
      <c r="M393" s="4"/>
    </row>
    <row r="394" spans="1:13" x14ac:dyDescent="0.15">
      <c r="A394" s="4"/>
      <c r="B394" s="4"/>
      <c r="C394" s="4"/>
      <c r="D394" s="4"/>
      <c r="E394" s="4"/>
      <c r="F394" s="4"/>
      <c r="G394" s="4"/>
      <c r="H394" s="4"/>
      <c r="I394" s="4"/>
      <c r="J394" s="4"/>
      <c r="K394" s="4"/>
      <c r="L394" s="4"/>
      <c r="M394" s="4"/>
    </row>
    <row r="395" spans="1:13" x14ac:dyDescent="0.15">
      <c r="A395" s="4"/>
      <c r="B395" s="4"/>
      <c r="C395" s="4"/>
      <c r="D395" s="4"/>
      <c r="E395" s="4"/>
      <c r="F395" s="4"/>
      <c r="G395" s="4"/>
      <c r="H395" s="4"/>
      <c r="I395" s="4"/>
      <c r="J395" s="4"/>
      <c r="K395" s="4"/>
      <c r="L395" s="4"/>
      <c r="M395" s="4"/>
    </row>
    <row r="396" spans="1:13" x14ac:dyDescent="0.15">
      <c r="A396" s="4"/>
      <c r="B396" s="4"/>
      <c r="C396" s="4"/>
      <c r="D396" s="4"/>
      <c r="E396" s="4"/>
      <c r="F396" s="4"/>
      <c r="G396" s="4"/>
      <c r="H396" s="4"/>
      <c r="I396" s="4"/>
      <c r="J396" s="4"/>
      <c r="K396" s="4"/>
      <c r="L396" s="4"/>
      <c r="M396" s="4"/>
    </row>
    <row r="397" spans="1:13" x14ac:dyDescent="0.15">
      <c r="A397" s="4"/>
      <c r="B397" s="4"/>
      <c r="C397" s="4"/>
      <c r="D397" s="4"/>
      <c r="E397" s="4"/>
      <c r="F397" s="4"/>
      <c r="G397" s="4"/>
      <c r="H397" s="4"/>
      <c r="I397" s="4"/>
      <c r="J397" s="4"/>
      <c r="K397" s="4"/>
      <c r="L397" s="4"/>
      <c r="M397" s="4"/>
    </row>
    <row r="398" spans="1:13" x14ac:dyDescent="0.15">
      <c r="A398" s="4"/>
      <c r="B398" s="4"/>
      <c r="C398" s="4"/>
      <c r="D398" s="4"/>
      <c r="E398" s="4"/>
      <c r="F398" s="4"/>
      <c r="G398" s="4"/>
      <c r="H398" s="4"/>
      <c r="I398" s="4"/>
      <c r="J398" s="4"/>
      <c r="K398" s="4"/>
      <c r="L398" s="4"/>
      <c r="M398" s="4"/>
    </row>
    <row r="399" spans="1:13" x14ac:dyDescent="0.15">
      <c r="A399" s="4"/>
      <c r="B399" s="4"/>
      <c r="C399" s="4"/>
      <c r="D399" s="4"/>
      <c r="E399" s="4"/>
      <c r="F399" s="4"/>
      <c r="G399" s="4"/>
      <c r="H399" s="4"/>
      <c r="I399" s="4"/>
      <c r="J399" s="4"/>
      <c r="K399" s="4"/>
      <c r="L399" s="4"/>
      <c r="M399" s="4"/>
    </row>
    <row r="400" spans="1:13" x14ac:dyDescent="0.15">
      <c r="A400" s="4"/>
      <c r="B400" s="4"/>
      <c r="C400" s="4"/>
      <c r="D400" s="4"/>
      <c r="E400" s="4"/>
      <c r="F400" s="4"/>
      <c r="G400" s="4"/>
      <c r="H400" s="4"/>
      <c r="I400" s="4"/>
      <c r="J400" s="4"/>
      <c r="K400" s="4"/>
      <c r="L400" s="4"/>
      <c r="M400" s="4"/>
    </row>
    <row r="401" spans="1:13" x14ac:dyDescent="0.15">
      <c r="A401" s="4"/>
      <c r="B401" s="4"/>
      <c r="C401" s="4"/>
      <c r="D401" s="4"/>
      <c r="E401" s="4"/>
      <c r="F401" s="4"/>
      <c r="G401" s="4"/>
      <c r="H401" s="4"/>
      <c r="I401" s="4"/>
      <c r="J401" s="4"/>
      <c r="K401" s="4"/>
      <c r="L401" s="4"/>
      <c r="M401" s="4"/>
    </row>
    <row r="402" spans="1:13" x14ac:dyDescent="0.15">
      <c r="A402" s="4"/>
      <c r="B402" s="4"/>
      <c r="C402" s="4"/>
      <c r="D402" s="4"/>
      <c r="E402" s="4"/>
      <c r="F402" s="4"/>
      <c r="G402" s="4"/>
      <c r="H402" s="4"/>
      <c r="I402" s="4"/>
      <c r="J402" s="4"/>
      <c r="K402" s="4"/>
      <c r="L402" s="4"/>
      <c r="M402" s="4"/>
    </row>
    <row r="403" spans="1:13" x14ac:dyDescent="0.15">
      <c r="A403" s="4"/>
      <c r="B403" s="4"/>
      <c r="C403" s="4"/>
      <c r="D403" s="4"/>
      <c r="E403" s="4"/>
      <c r="F403" s="4"/>
      <c r="G403" s="4"/>
      <c r="H403" s="4"/>
      <c r="I403" s="4"/>
      <c r="J403" s="4"/>
      <c r="K403" s="4"/>
      <c r="L403" s="4"/>
      <c r="M403" s="4"/>
    </row>
    <row r="404" spans="1:13" x14ac:dyDescent="0.15">
      <c r="A404" s="4"/>
      <c r="B404" s="4"/>
      <c r="C404" s="4"/>
      <c r="D404" s="4"/>
      <c r="E404" s="4"/>
      <c r="F404" s="4"/>
      <c r="G404" s="4"/>
      <c r="H404" s="4"/>
      <c r="I404" s="4"/>
      <c r="J404" s="4"/>
      <c r="K404" s="4"/>
      <c r="L404" s="4"/>
      <c r="M404" s="4"/>
    </row>
    <row r="405" spans="1:13" x14ac:dyDescent="0.15">
      <c r="A405" s="4"/>
      <c r="B405" s="4"/>
      <c r="C405" s="4"/>
      <c r="D405" s="4"/>
      <c r="E405" s="4"/>
      <c r="F405" s="4"/>
      <c r="G405" s="4"/>
      <c r="H405" s="4"/>
      <c r="I405" s="4"/>
      <c r="J405" s="4"/>
      <c r="K405" s="4"/>
      <c r="L405" s="4"/>
      <c r="M405" s="4"/>
    </row>
    <row r="406" spans="1:13" x14ac:dyDescent="0.15">
      <c r="A406" s="4"/>
      <c r="B406" s="4"/>
      <c r="C406" s="4"/>
      <c r="D406" s="4"/>
      <c r="E406" s="4"/>
      <c r="F406" s="4"/>
      <c r="G406" s="4"/>
      <c r="H406" s="4"/>
      <c r="I406" s="4"/>
      <c r="J406" s="4"/>
      <c r="K406" s="4"/>
      <c r="L406" s="4"/>
      <c r="M406" s="4"/>
    </row>
    <row r="407" spans="1:13" x14ac:dyDescent="0.15">
      <c r="A407" s="4"/>
      <c r="B407" s="4"/>
      <c r="C407" s="4"/>
      <c r="D407" s="4"/>
      <c r="E407" s="4"/>
      <c r="F407" s="4"/>
      <c r="G407" s="4"/>
      <c r="H407" s="4"/>
      <c r="I407" s="4"/>
      <c r="J407" s="4"/>
      <c r="K407" s="4"/>
      <c r="L407" s="4"/>
      <c r="M407" s="4"/>
    </row>
    <row r="408" spans="1:13" x14ac:dyDescent="0.15">
      <c r="A408" s="4"/>
      <c r="B408" s="4"/>
      <c r="C408" s="4"/>
      <c r="D408" s="4"/>
      <c r="E408" s="4"/>
      <c r="F408" s="4"/>
      <c r="G408" s="4"/>
      <c r="H408" s="4"/>
      <c r="I408" s="4"/>
      <c r="J408" s="4"/>
      <c r="K408" s="4"/>
      <c r="L408" s="4"/>
      <c r="M408" s="4"/>
    </row>
    <row r="409" spans="1:13" x14ac:dyDescent="0.15">
      <c r="A409" s="4"/>
      <c r="B409" s="4"/>
      <c r="C409" s="4"/>
      <c r="D409" s="4"/>
      <c r="E409" s="4"/>
      <c r="F409" s="4"/>
      <c r="G409" s="4"/>
      <c r="H409" s="4"/>
      <c r="I409" s="4"/>
      <c r="J409" s="4"/>
      <c r="K409" s="4"/>
      <c r="L409" s="4"/>
      <c r="M409" s="4"/>
    </row>
    <row r="410" spans="1:13" x14ac:dyDescent="0.15">
      <c r="A410" s="4"/>
      <c r="B410" s="4"/>
      <c r="C410" s="4"/>
      <c r="D410" s="4"/>
      <c r="E410" s="4"/>
      <c r="F410" s="4"/>
      <c r="G410" s="4"/>
      <c r="H410" s="4"/>
      <c r="I410" s="4"/>
      <c r="J410" s="4"/>
      <c r="K410" s="4"/>
      <c r="L410" s="4"/>
      <c r="M410" s="4"/>
    </row>
    <row r="411" spans="1:13" x14ac:dyDescent="0.15">
      <c r="A411" s="4"/>
      <c r="B411" s="4"/>
      <c r="C411" s="4"/>
      <c r="D411" s="4"/>
      <c r="E411" s="4"/>
      <c r="F411" s="4"/>
      <c r="G411" s="4"/>
      <c r="H411" s="4"/>
      <c r="I411" s="4"/>
      <c r="J411" s="4"/>
      <c r="K411" s="4"/>
      <c r="L411" s="4"/>
      <c r="M411" s="4"/>
    </row>
    <row r="412" spans="1:13" x14ac:dyDescent="0.15">
      <c r="A412" s="4"/>
      <c r="B412" s="4"/>
      <c r="C412" s="4"/>
      <c r="D412" s="4"/>
      <c r="E412" s="4"/>
      <c r="F412" s="4"/>
      <c r="G412" s="4"/>
      <c r="H412" s="4"/>
      <c r="I412" s="4"/>
      <c r="J412" s="4"/>
      <c r="K412" s="4"/>
      <c r="L412" s="4"/>
      <c r="M412" s="4"/>
    </row>
    <row r="413" spans="1:13" x14ac:dyDescent="0.15">
      <c r="A413" s="4"/>
      <c r="B413" s="4"/>
      <c r="C413" s="4"/>
      <c r="D413" s="4"/>
      <c r="E413" s="4"/>
      <c r="F413" s="4"/>
      <c r="G413" s="4"/>
      <c r="H413" s="4"/>
      <c r="I413" s="4"/>
      <c r="J413" s="4"/>
      <c r="K413" s="4"/>
      <c r="L413" s="4"/>
      <c r="M413" s="4"/>
    </row>
    <row r="414" spans="1:13" x14ac:dyDescent="0.15">
      <c r="A414" s="4"/>
      <c r="B414" s="4"/>
      <c r="C414" s="4"/>
      <c r="D414" s="4"/>
      <c r="E414" s="4"/>
      <c r="F414" s="4"/>
      <c r="G414" s="4"/>
      <c r="H414" s="4"/>
      <c r="I414" s="4"/>
      <c r="J414" s="4"/>
      <c r="K414" s="4"/>
      <c r="L414" s="4"/>
      <c r="M414" s="4"/>
    </row>
    <row r="415" spans="1:13" x14ac:dyDescent="0.15">
      <c r="A415" s="4"/>
      <c r="B415" s="4"/>
      <c r="C415" s="4"/>
      <c r="D415" s="4"/>
      <c r="E415" s="4"/>
      <c r="F415" s="4"/>
      <c r="G415" s="4"/>
      <c r="H415" s="4"/>
      <c r="I415" s="4"/>
      <c r="J415" s="4"/>
      <c r="K415" s="4"/>
      <c r="L415" s="4"/>
      <c r="M415" s="4"/>
    </row>
    <row r="416" spans="1:13" x14ac:dyDescent="0.15">
      <c r="A416" s="4"/>
      <c r="B416" s="4"/>
      <c r="C416" s="4"/>
      <c r="D416" s="4"/>
      <c r="E416" s="4"/>
      <c r="F416" s="4"/>
      <c r="G416" s="4"/>
      <c r="H416" s="4"/>
      <c r="I416" s="4"/>
      <c r="J416" s="4"/>
      <c r="K416" s="4"/>
      <c r="L416" s="4"/>
      <c r="M416" s="4"/>
    </row>
    <row r="417" spans="1:13" x14ac:dyDescent="0.15">
      <c r="A417" s="4"/>
      <c r="B417" s="4"/>
      <c r="C417" s="4"/>
      <c r="D417" s="4"/>
      <c r="E417" s="4"/>
      <c r="F417" s="4"/>
      <c r="G417" s="4"/>
      <c r="H417" s="4"/>
      <c r="I417" s="4"/>
      <c r="J417" s="4"/>
      <c r="K417" s="4"/>
      <c r="L417" s="4"/>
      <c r="M417" s="4"/>
    </row>
    <row r="418" spans="1:13" x14ac:dyDescent="0.15">
      <c r="A418" s="4"/>
      <c r="B418" s="4"/>
      <c r="C418" s="4"/>
      <c r="D418" s="4"/>
      <c r="E418" s="4"/>
      <c r="F418" s="4"/>
      <c r="G418" s="4"/>
      <c r="H418" s="4"/>
      <c r="I418" s="4"/>
      <c r="J418" s="4"/>
      <c r="K418" s="4"/>
      <c r="L418" s="4"/>
      <c r="M418" s="4"/>
    </row>
    <row r="419" spans="1:13" x14ac:dyDescent="0.15">
      <c r="A419" s="4"/>
      <c r="B419" s="4"/>
      <c r="C419" s="4"/>
      <c r="D419" s="4"/>
      <c r="E419" s="4"/>
      <c r="F419" s="4"/>
      <c r="G419" s="4"/>
      <c r="H419" s="4"/>
      <c r="I419" s="4"/>
      <c r="J419" s="4"/>
      <c r="K419" s="4"/>
      <c r="L419" s="4"/>
      <c r="M419" s="4"/>
    </row>
    <row r="420" spans="1:13" x14ac:dyDescent="0.15">
      <c r="A420" s="4"/>
      <c r="B420" s="4"/>
      <c r="C420" s="4"/>
      <c r="D420" s="4"/>
      <c r="E420" s="4"/>
      <c r="F420" s="4"/>
      <c r="G420" s="4"/>
      <c r="H420" s="4"/>
      <c r="I420" s="4"/>
      <c r="J420" s="4"/>
      <c r="K420" s="4"/>
      <c r="L420" s="4"/>
      <c r="M420" s="4"/>
    </row>
    <row r="421" spans="1:13" x14ac:dyDescent="0.15">
      <c r="A421" s="4"/>
      <c r="B421" s="4"/>
      <c r="C421" s="4"/>
      <c r="D421" s="4"/>
      <c r="E421" s="4"/>
      <c r="F421" s="4"/>
      <c r="G421" s="4"/>
      <c r="H421" s="4"/>
      <c r="I421" s="4"/>
      <c r="J421" s="4"/>
      <c r="K421" s="4"/>
      <c r="L421" s="4"/>
      <c r="M421" s="4"/>
    </row>
    <row r="422" spans="1:13" x14ac:dyDescent="0.15">
      <c r="A422" s="4"/>
      <c r="B422" s="4"/>
      <c r="C422" s="4"/>
      <c r="D422" s="4"/>
      <c r="E422" s="4"/>
      <c r="F422" s="4"/>
      <c r="G422" s="4"/>
      <c r="H422" s="4"/>
      <c r="I422" s="4"/>
      <c r="J422" s="4"/>
      <c r="K422" s="4"/>
      <c r="L422" s="4"/>
      <c r="M422" s="4"/>
    </row>
    <row r="423" spans="1:13" x14ac:dyDescent="0.15">
      <c r="A423" s="4"/>
      <c r="B423" s="4"/>
      <c r="C423" s="4"/>
      <c r="D423" s="4"/>
      <c r="E423" s="4"/>
      <c r="F423" s="4"/>
      <c r="G423" s="4"/>
      <c r="H423" s="4"/>
      <c r="I423" s="4"/>
      <c r="J423" s="4"/>
      <c r="K423" s="4"/>
      <c r="L423" s="4"/>
      <c r="M423" s="4"/>
    </row>
    <row r="424" spans="1:13" x14ac:dyDescent="0.15">
      <c r="A424" s="4"/>
      <c r="B424" s="4"/>
      <c r="C424" s="4"/>
      <c r="D424" s="4"/>
      <c r="E424" s="4"/>
      <c r="F424" s="4"/>
      <c r="G424" s="4"/>
      <c r="H424" s="4"/>
      <c r="I424" s="4"/>
      <c r="J424" s="4"/>
      <c r="K424" s="4"/>
      <c r="L424" s="4"/>
      <c r="M424" s="4"/>
    </row>
    <row r="425" spans="1:13" x14ac:dyDescent="0.15">
      <c r="A425" s="4"/>
      <c r="B425" s="4"/>
      <c r="C425" s="4"/>
      <c r="D425" s="4"/>
      <c r="E425" s="4"/>
      <c r="F425" s="4"/>
      <c r="G425" s="4"/>
      <c r="H425" s="4"/>
      <c r="I425" s="4"/>
      <c r="J425" s="4"/>
      <c r="K425" s="4"/>
      <c r="L425" s="4"/>
      <c r="M425" s="4"/>
    </row>
    <row r="426" spans="1:13" x14ac:dyDescent="0.15">
      <c r="A426" s="4"/>
      <c r="B426" s="4"/>
      <c r="C426" s="4"/>
      <c r="D426" s="4"/>
      <c r="E426" s="4"/>
      <c r="F426" s="4"/>
      <c r="G426" s="4"/>
      <c r="H426" s="4"/>
      <c r="I426" s="4"/>
      <c r="J426" s="4"/>
      <c r="K426" s="4"/>
      <c r="L426" s="4"/>
      <c r="M426" s="4"/>
    </row>
    <row r="427" spans="1:13" x14ac:dyDescent="0.15">
      <c r="A427" s="4"/>
      <c r="B427" s="4"/>
      <c r="C427" s="4"/>
      <c r="D427" s="4"/>
      <c r="E427" s="4"/>
      <c r="F427" s="4"/>
      <c r="G427" s="4"/>
      <c r="H427" s="4"/>
      <c r="I427" s="4"/>
      <c r="J427" s="4"/>
      <c r="K427" s="4"/>
      <c r="L427" s="4"/>
      <c r="M427" s="4"/>
    </row>
    <row r="428" spans="1:13" x14ac:dyDescent="0.15">
      <c r="A428" s="4"/>
      <c r="B428" s="4"/>
      <c r="C428" s="4"/>
      <c r="D428" s="4"/>
      <c r="E428" s="4"/>
      <c r="F428" s="4"/>
      <c r="G428" s="4"/>
      <c r="H428" s="4"/>
      <c r="I428" s="4"/>
      <c r="J428" s="4"/>
      <c r="K428" s="4"/>
      <c r="L428" s="4"/>
      <c r="M428" s="4"/>
    </row>
    <row r="429" spans="1:13" x14ac:dyDescent="0.15">
      <c r="A429" s="4"/>
      <c r="B429" s="4"/>
      <c r="C429" s="4"/>
      <c r="D429" s="4"/>
      <c r="E429" s="4"/>
      <c r="F429" s="4"/>
      <c r="G429" s="4"/>
      <c r="H429" s="4"/>
      <c r="I429" s="4"/>
      <c r="J429" s="4"/>
      <c r="K429" s="4"/>
      <c r="L429" s="4"/>
      <c r="M429" s="4"/>
    </row>
    <row r="430" spans="1:13" x14ac:dyDescent="0.15">
      <c r="A430" s="4"/>
      <c r="B430" s="4"/>
      <c r="C430" s="4"/>
      <c r="D430" s="4"/>
      <c r="E430" s="4"/>
      <c r="F430" s="4"/>
      <c r="G430" s="4"/>
      <c r="H430" s="4"/>
      <c r="I430" s="4"/>
      <c r="J430" s="4"/>
      <c r="K430" s="4"/>
      <c r="L430" s="4"/>
      <c r="M430" s="4"/>
    </row>
    <row r="431" spans="1:13" x14ac:dyDescent="0.15">
      <c r="A431" s="4"/>
      <c r="B431" s="4"/>
      <c r="C431" s="4"/>
      <c r="D431" s="4"/>
      <c r="E431" s="4"/>
      <c r="F431" s="4"/>
      <c r="G431" s="4"/>
      <c r="H431" s="4"/>
      <c r="I431" s="4"/>
      <c r="J431" s="4"/>
      <c r="K431" s="4"/>
      <c r="L431" s="4"/>
      <c r="M431" s="4"/>
    </row>
    <row r="432" spans="1:13" x14ac:dyDescent="0.15">
      <c r="A432" s="4"/>
      <c r="B432" s="4"/>
      <c r="C432" s="4"/>
      <c r="D432" s="4"/>
      <c r="E432" s="4"/>
      <c r="F432" s="4"/>
      <c r="G432" s="4"/>
      <c r="H432" s="4"/>
      <c r="I432" s="4"/>
      <c r="J432" s="4"/>
      <c r="K432" s="4"/>
      <c r="L432" s="4"/>
      <c r="M432" s="4"/>
    </row>
    <row r="433" spans="1:13" x14ac:dyDescent="0.15">
      <c r="A433" s="4"/>
      <c r="B433" s="4"/>
      <c r="C433" s="4"/>
      <c r="D433" s="4"/>
      <c r="E433" s="4"/>
      <c r="F433" s="4"/>
      <c r="G433" s="4"/>
      <c r="H433" s="4"/>
      <c r="I433" s="4"/>
      <c r="J433" s="4"/>
      <c r="K433" s="4"/>
      <c r="L433" s="4"/>
      <c r="M433" s="4"/>
    </row>
    <row r="434" spans="1:13" x14ac:dyDescent="0.15">
      <c r="A434" s="4"/>
      <c r="B434" s="4"/>
      <c r="C434" s="4"/>
      <c r="D434" s="4"/>
      <c r="E434" s="4"/>
      <c r="F434" s="4"/>
      <c r="G434" s="4"/>
      <c r="H434" s="4"/>
      <c r="I434" s="4"/>
      <c r="J434" s="4"/>
      <c r="K434" s="4"/>
      <c r="L434" s="4"/>
      <c r="M434" s="4"/>
    </row>
    <row r="435" spans="1:13" x14ac:dyDescent="0.15">
      <c r="A435" s="4"/>
      <c r="B435" s="4"/>
      <c r="C435" s="4"/>
      <c r="D435" s="4"/>
      <c r="E435" s="4"/>
      <c r="F435" s="4"/>
      <c r="G435" s="4"/>
      <c r="H435" s="4"/>
      <c r="I435" s="4"/>
      <c r="J435" s="4"/>
      <c r="K435" s="4"/>
      <c r="L435" s="4"/>
      <c r="M435" s="4"/>
    </row>
    <row r="436" spans="1:13" x14ac:dyDescent="0.15">
      <c r="A436" s="4"/>
      <c r="B436" s="4"/>
      <c r="C436" s="4"/>
      <c r="D436" s="4"/>
      <c r="E436" s="4"/>
      <c r="F436" s="4"/>
      <c r="G436" s="4"/>
      <c r="H436" s="4"/>
      <c r="I436" s="4"/>
      <c r="J436" s="4"/>
      <c r="K436" s="4"/>
      <c r="L436" s="4"/>
      <c r="M436" s="4"/>
    </row>
    <row r="437" spans="1:13" x14ac:dyDescent="0.15">
      <c r="A437" s="4"/>
      <c r="B437" s="4"/>
      <c r="C437" s="4"/>
      <c r="D437" s="4"/>
      <c r="E437" s="4"/>
      <c r="F437" s="4"/>
      <c r="G437" s="4"/>
      <c r="H437" s="4"/>
      <c r="I437" s="4"/>
      <c r="J437" s="4"/>
      <c r="K437" s="4"/>
      <c r="L437" s="4"/>
      <c r="M437" s="4"/>
    </row>
    <row r="438" spans="1:13" x14ac:dyDescent="0.15">
      <c r="A438" s="4"/>
      <c r="B438" s="4"/>
      <c r="C438" s="4"/>
      <c r="D438" s="4"/>
      <c r="E438" s="4"/>
      <c r="F438" s="4"/>
      <c r="G438" s="4"/>
      <c r="H438" s="4"/>
      <c r="I438" s="4"/>
      <c r="J438" s="4"/>
      <c r="K438" s="4"/>
      <c r="L438" s="4"/>
      <c r="M438" s="4"/>
    </row>
    <row r="439" spans="1:13" x14ac:dyDescent="0.15">
      <c r="A439" s="4"/>
      <c r="B439" s="4"/>
      <c r="C439" s="4"/>
      <c r="D439" s="4"/>
      <c r="E439" s="4"/>
      <c r="F439" s="4"/>
      <c r="G439" s="4"/>
      <c r="H439" s="4"/>
      <c r="I439" s="4"/>
      <c r="J439" s="4"/>
      <c r="K439" s="4"/>
      <c r="L439" s="4"/>
      <c r="M439" s="4"/>
    </row>
    <row r="440" spans="1:13" x14ac:dyDescent="0.15">
      <c r="A440" s="4"/>
      <c r="B440" s="4"/>
      <c r="C440" s="4"/>
      <c r="D440" s="4"/>
      <c r="E440" s="4"/>
      <c r="F440" s="4"/>
      <c r="G440" s="4"/>
      <c r="H440" s="4"/>
      <c r="I440" s="4"/>
      <c r="J440" s="4"/>
      <c r="K440" s="4"/>
      <c r="L440" s="4"/>
      <c r="M440" s="4"/>
    </row>
    <row r="441" spans="1:13" x14ac:dyDescent="0.15">
      <c r="A441" s="4"/>
      <c r="B441" s="4"/>
      <c r="C441" s="4"/>
      <c r="D441" s="4"/>
      <c r="E441" s="4"/>
      <c r="F441" s="4"/>
      <c r="G441" s="4"/>
      <c r="H441" s="4"/>
      <c r="I441" s="4"/>
      <c r="J441" s="4"/>
      <c r="K441" s="4"/>
      <c r="L441" s="4"/>
      <c r="M441" s="4"/>
    </row>
    <row r="442" spans="1:13" x14ac:dyDescent="0.15">
      <c r="A442" s="4"/>
      <c r="B442" s="4"/>
      <c r="C442" s="4"/>
      <c r="D442" s="4"/>
      <c r="E442" s="4"/>
      <c r="F442" s="4"/>
      <c r="G442" s="4"/>
      <c r="H442" s="4"/>
      <c r="I442" s="4"/>
      <c r="J442" s="4"/>
      <c r="K442" s="4"/>
      <c r="L442" s="4"/>
      <c r="M442" s="4"/>
    </row>
    <row r="443" spans="1:13" x14ac:dyDescent="0.15">
      <c r="A443" s="4"/>
      <c r="B443" s="4"/>
      <c r="C443" s="4"/>
      <c r="D443" s="4"/>
      <c r="E443" s="4"/>
      <c r="F443" s="4"/>
      <c r="G443" s="4"/>
      <c r="H443" s="4"/>
      <c r="I443" s="4"/>
      <c r="J443" s="4"/>
      <c r="K443" s="4"/>
      <c r="L443" s="4"/>
      <c r="M443" s="4"/>
    </row>
    <row r="444" spans="1:13" x14ac:dyDescent="0.15">
      <c r="A444" s="4"/>
      <c r="B444" s="4"/>
      <c r="C444" s="4"/>
      <c r="D444" s="4"/>
      <c r="E444" s="4"/>
      <c r="F444" s="4"/>
      <c r="G444" s="4"/>
      <c r="H444" s="4"/>
      <c r="I444" s="4"/>
      <c r="J444" s="4"/>
      <c r="K444" s="4"/>
      <c r="L444" s="4"/>
      <c r="M444" s="4"/>
    </row>
    <row r="445" spans="1:13" x14ac:dyDescent="0.15">
      <c r="A445" s="4"/>
      <c r="B445" s="4"/>
      <c r="C445" s="4"/>
      <c r="D445" s="4"/>
      <c r="E445" s="4"/>
      <c r="F445" s="4"/>
      <c r="G445" s="4"/>
      <c r="H445" s="4"/>
      <c r="I445" s="4"/>
      <c r="J445" s="4"/>
      <c r="K445" s="4"/>
      <c r="L445" s="4"/>
      <c r="M445" s="4"/>
    </row>
    <row r="446" spans="1:13" x14ac:dyDescent="0.15">
      <c r="A446" s="4"/>
      <c r="B446" s="4"/>
      <c r="C446" s="4"/>
      <c r="D446" s="4"/>
      <c r="E446" s="4"/>
      <c r="F446" s="4"/>
      <c r="G446" s="4"/>
      <c r="H446" s="4"/>
      <c r="I446" s="4"/>
      <c r="J446" s="4"/>
      <c r="K446" s="4"/>
      <c r="L446" s="4"/>
      <c r="M446" s="4"/>
    </row>
    <row r="447" spans="1:13" x14ac:dyDescent="0.15">
      <c r="A447" s="4"/>
      <c r="B447" s="4"/>
      <c r="C447" s="4"/>
      <c r="D447" s="4"/>
      <c r="E447" s="4"/>
      <c r="F447" s="4"/>
      <c r="G447" s="4"/>
      <c r="H447" s="4"/>
      <c r="I447" s="4"/>
      <c r="J447" s="4"/>
      <c r="K447" s="4"/>
      <c r="L447" s="4"/>
      <c r="M447" s="4"/>
    </row>
    <row r="448" spans="1:13" x14ac:dyDescent="0.15">
      <c r="A448" s="4"/>
      <c r="B448" s="4"/>
      <c r="C448" s="4"/>
      <c r="D448" s="4"/>
      <c r="E448" s="4"/>
      <c r="F448" s="4"/>
      <c r="G448" s="4"/>
      <c r="H448" s="4"/>
      <c r="I448" s="4"/>
      <c r="J448" s="4"/>
      <c r="K448" s="4"/>
      <c r="L448" s="4"/>
      <c r="M448" s="4"/>
    </row>
    <row r="449" spans="1:13" x14ac:dyDescent="0.15">
      <c r="A449" s="4"/>
      <c r="B449" s="4"/>
      <c r="C449" s="4"/>
      <c r="D449" s="4"/>
      <c r="E449" s="4"/>
      <c r="F449" s="4"/>
      <c r="G449" s="4"/>
      <c r="H449" s="4"/>
      <c r="I449" s="4"/>
      <c r="J449" s="4"/>
      <c r="K449" s="4"/>
      <c r="L449" s="4"/>
      <c r="M449" s="4"/>
    </row>
    <row r="450" spans="1:13" x14ac:dyDescent="0.15">
      <c r="A450" s="4"/>
      <c r="B450" s="4"/>
      <c r="C450" s="4"/>
      <c r="D450" s="4"/>
      <c r="E450" s="4"/>
      <c r="F450" s="4"/>
      <c r="G450" s="4"/>
      <c r="H450" s="4"/>
      <c r="I450" s="4"/>
      <c r="J450" s="4"/>
      <c r="K450" s="4"/>
      <c r="L450" s="4"/>
      <c r="M450" s="4"/>
    </row>
    <row r="451" spans="1:13" x14ac:dyDescent="0.15">
      <c r="A451" s="4"/>
      <c r="B451" s="4"/>
      <c r="C451" s="4"/>
      <c r="D451" s="4"/>
      <c r="E451" s="4"/>
      <c r="F451" s="4"/>
      <c r="G451" s="4"/>
      <c r="H451" s="4"/>
      <c r="I451" s="4"/>
      <c r="J451" s="4"/>
      <c r="K451" s="4"/>
      <c r="L451" s="4"/>
      <c r="M451" s="4"/>
    </row>
    <row r="452" spans="1:13" x14ac:dyDescent="0.15">
      <c r="A452" s="4"/>
      <c r="B452" s="4"/>
      <c r="C452" s="4"/>
      <c r="D452" s="4"/>
      <c r="E452" s="4"/>
      <c r="F452" s="4"/>
      <c r="G452" s="4"/>
      <c r="H452" s="4"/>
      <c r="I452" s="4"/>
      <c r="J452" s="4"/>
      <c r="K452" s="4"/>
      <c r="L452" s="4"/>
      <c r="M452" s="4"/>
    </row>
    <row r="453" spans="1:13" x14ac:dyDescent="0.15">
      <c r="A453" s="4"/>
      <c r="B453" s="4"/>
      <c r="C453" s="4"/>
      <c r="D453" s="4"/>
      <c r="E453" s="4"/>
      <c r="F453" s="4"/>
      <c r="G453" s="4"/>
      <c r="H453" s="4"/>
      <c r="I453" s="4"/>
      <c r="J453" s="4"/>
      <c r="K453" s="4"/>
      <c r="L453" s="4"/>
      <c r="M453" s="4"/>
    </row>
    <row r="454" spans="1:13" x14ac:dyDescent="0.15">
      <c r="A454" s="4"/>
      <c r="B454" s="4"/>
      <c r="C454" s="4"/>
      <c r="D454" s="4"/>
      <c r="E454" s="4"/>
      <c r="F454" s="4"/>
      <c r="G454" s="4"/>
      <c r="H454" s="4"/>
      <c r="I454" s="4"/>
      <c r="J454" s="4"/>
      <c r="K454" s="4"/>
      <c r="L454" s="4"/>
      <c r="M454" s="4"/>
    </row>
    <row r="455" spans="1:13" x14ac:dyDescent="0.15">
      <c r="A455" s="4"/>
      <c r="B455" s="4"/>
      <c r="C455" s="4"/>
      <c r="D455" s="4"/>
      <c r="E455" s="4"/>
      <c r="F455" s="4"/>
      <c r="G455" s="4"/>
      <c r="H455" s="4"/>
      <c r="I455" s="4"/>
      <c r="J455" s="4"/>
      <c r="K455" s="4"/>
      <c r="L455" s="4"/>
      <c r="M455" s="4"/>
    </row>
    <row r="456" spans="1:13" x14ac:dyDescent="0.15">
      <c r="A456" s="4"/>
      <c r="B456" s="4"/>
      <c r="C456" s="4"/>
      <c r="D456" s="4"/>
      <c r="E456" s="4"/>
      <c r="F456" s="4"/>
      <c r="G456" s="4"/>
      <c r="H456" s="4"/>
      <c r="I456" s="4"/>
      <c r="J456" s="4"/>
      <c r="K456" s="4"/>
      <c r="L456" s="4"/>
      <c r="M456" s="4"/>
    </row>
    <row r="457" spans="1:13" x14ac:dyDescent="0.15">
      <c r="A457" s="4"/>
      <c r="B457" s="4"/>
      <c r="C457" s="4"/>
      <c r="D457" s="4"/>
      <c r="E457" s="4"/>
      <c r="F457" s="4"/>
      <c r="G457" s="4"/>
      <c r="H457" s="4"/>
      <c r="I457" s="4"/>
      <c r="J457" s="4"/>
      <c r="K457" s="4"/>
      <c r="L457" s="4"/>
      <c r="M457" s="4"/>
    </row>
    <row r="458" spans="1:13" x14ac:dyDescent="0.15">
      <c r="A458" s="4"/>
      <c r="B458" s="4"/>
      <c r="C458" s="4"/>
      <c r="D458" s="4"/>
      <c r="E458" s="4"/>
      <c r="F458" s="4"/>
      <c r="G458" s="4"/>
      <c r="H458" s="4"/>
      <c r="I458" s="4"/>
      <c r="J458" s="4"/>
      <c r="K458" s="4"/>
      <c r="L458" s="4"/>
      <c r="M458" s="4"/>
    </row>
    <row r="459" spans="1:13" x14ac:dyDescent="0.15">
      <c r="A459" s="4"/>
      <c r="B459" s="4"/>
      <c r="C459" s="4"/>
      <c r="D459" s="4"/>
      <c r="E459" s="4"/>
      <c r="F459" s="4"/>
      <c r="G459" s="4"/>
      <c r="H459" s="4"/>
      <c r="I459" s="4"/>
      <c r="J459" s="4"/>
      <c r="K459" s="4"/>
      <c r="L459" s="4"/>
      <c r="M459" s="4"/>
    </row>
    <row r="460" spans="1:13" x14ac:dyDescent="0.15">
      <c r="A460" s="4"/>
      <c r="B460" s="4"/>
      <c r="C460" s="4"/>
      <c r="D460" s="4"/>
      <c r="E460" s="4"/>
      <c r="F460" s="4"/>
      <c r="G460" s="4"/>
      <c r="H460" s="4"/>
      <c r="I460" s="4"/>
      <c r="J460" s="4"/>
      <c r="K460" s="4"/>
      <c r="L460" s="4"/>
      <c r="M460" s="4"/>
    </row>
    <row r="461" spans="1:13" x14ac:dyDescent="0.15">
      <c r="A461" s="4"/>
      <c r="B461" s="4"/>
      <c r="C461" s="4"/>
      <c r="D461" s="4"/>
      <c r="E461" s="4"/>
      <c r="F461" s="4"/>
      <c r="G461" s="4"/>
      <c r="H461" s="4"/>
      <c r="I461" s="4"/>
      <c r="J461" s="4"/>
      <c r="K461" s="4"/>
      <c r="L461" s="4"/>
      <c r="M461" s="4"/>
    </row>
    <row r="462" spans="1:13" x14ac:dyDescent="0.15">
      <c r="A462" s="4"/>
      <c r="B462" s="4"/>
      <c r="C462" s="4"/>
      <c r="D462" s="4"/>
      <c r="E462" s="4"/>
      <c r="F462" s="4"/>
      <c r="G462" s="4"/>
      <c r="H462" s="4"/>
      <c r="I462" s="4"/>
      <c r="J462" s="4"/>
      <c r="K462" s="4"/>
      <c r="L462" s="4"/>
      <c r="M462" s="4"/>
    </row>
    <row r="463" spans="1:13" x14ac:dyDescent="0.15">
      <c r="A463" s="4"/>
      <c r="B463" s="4"/>
      <c r="C463" s="4"/>
      <c r="D463" s="4"/>
      <c r="E463" s="4"/>
      <c r="F463" s="4"/>
      <c r="G463" s="4"/>
      <c r="H463" s="4"/>
      <c r="I463" s="4"/>
      <c r="J463" s="4"/>
      <c r="K463" s="4"/>
      <c r="L463" s="4"/>
      <c r="M463" s="4"/>
    </row>
    <row r="464" spans="1:13" x14ac:dyDescent="0.15">
      <c r="A464" s="4"/>
      <c r="B464" s="4"/>
      <c r="C464" s="4"/>
      <c r="D464" s="4"/>
      <c r="E464" s="4"/>
      <c r="F464" s="4"/>
      <c r="G464" s="4"/>
      <c r="H464" s="4"/>
      <c r="I464" s="4"/>
      <c r="J464" s="4"/>
      <c r="K464" s="4"/>
      <c r="L464" s="4"/>
      <c r="M464" s="4"/>
    </row>
    <row r="465" spans="1:13" x14ac:dyDescent="0.15">
      <c r="A465" s="4"/>
      <c r="B465" s="4"/>
      <c r="C465" s="4"/>
      <c r="D465" s="4"/>
      <c r="E465" s="4"/>
      <c r="F465" s="4"/>
      <c r="G465" s="4"/>
      <c r="H465" s="4"/>
      <c r="I465" s="4"/>
      <c r="J465" s="4"/>
      <c r="K465" s="4"/>
      <c r="L465" s="4"/>
      <c r="M465" s="4"/>
    </row>
    <row r="466" spans="1:13" x14ac:dyDescent="0.15">
      <c r="A466" s="4"/>
      <c r="B466" s="4"/>
      <c r="C466" s="4"/>
      <c r="D466" s="4"/>
      <c r="E466" s="4"/>
      <c r="F466" s="4"/>
      <c r="G466" s="4"/>
      <c r="H466" s="4"/>
      <c r="I466" s="4"/>
      <c r="J466" s="4"/>
      <c r="K466" s="4"/>
      <c r="L466" s="4"/>
      <c r="M466" s="4"/>
    </row>
    <row r="467" spans="1:13" x14ac:dyDescent="0.15">
      <c r="A467" s="4"/>
      <c r="B467" s="4"/>
      <c r="C467" s="4"/>
      <c r="D467" s="4"/>
      <c r="E467" s="4"/>
      <c r="F467" s="4"/>
      <c r="G467" s="4"/>
      <c r="H467" s="4"/>
      <c r="I467" s="4"/>
      <c r="J467" s="4"/>
      <c r="K467" s="4"/>
      <c r="L467" s="4"/>
      <c r="M467" s="4"/>
    </row>
    <row r="468" spans="1:13" x14ac:dyDescent="0.15">
      <c r="A468" s="4"/>
      <c r="B468" s="4"/>
      <c r="C468" s="4"/>
      <c r="D468" s="4"/>
      <c r="E468" s="4"/>
      <c r="F468" s="4"/>
      <c r="G468" s="4"/>
      <c r="H468" s="4"/>
      <c r="I468" s="4"/>
      <c r="J468" s="4"/>
      <c r="K468" s="4"/>
      <c r="L468" s="4"/>
      <c r="M468" s="4"/>
    </row>
    <row r="469" spans="1:13" x14ac:dyDescent="0.15">
      <c r="A469" s="4"/>
      <c r="B469" s="4"/>
      <c r="C469" s="4"/>
      <c r="D469" s="4"/>
      <c r="E469" s="4"/>
      <c r="F469" s="4"/>
      <c r="G469" s="4"/>
      <c r="H469" s="4"/>
      <c r="I469" s="4"/>
      <c r="J469" s="4"/>
      <c r="K469" s="4"/>
      <c r="L469" s="4"/>
      <c r="M469" s="4"/>
    </row>
    <row r="470" spans="1:13" x14ac:dyDescent="0.15">
      <c r="A470" s="4"/>
      <c r="B470" s="4"/>
      <c r="C470" s="4"/>
      <c r="D470" s="4"/>
      <c r="E470" s="4"/>
      <c r="F470" s="4"/>
      <c r="G470" s="4"/>
      <c r="H470" s="4"/>
      <c r="I470" s="4"/>
      <c r="J470" s="4"/>
      <c r="K470" s="4"/>
      <c r="L470" s="4"/>
      <c r="M470" s="4"/>
    </row>
    <row r="471" spans="1:13" x14ac:dyDescent="0.15">
      <c r="A471" s="4"/>
      <c r="B471" s="4"/>
      <c r="C471" s="4"/>
      <c r="D471" s="4"/>
      <c r="E471" s="4"/>
      <c r="F471" s="4"/>
      <c r="G471" s="4"/>
      <c r="H471" s="4"/>
      <c r="I471" s="4"/>
      <c r="J471" s="4"/>
      <c r="K471" s="4"/>
      <c r="L471" s="4"/>
      <c r="M471" s="4"/>
    </row>
    <row r="472" spans="1:13" x14ac:dyDescent="0.15">
      <c r="A472" s="4"/>
      <c r="B472" s="4"/>
      <c r="C472" s="4"/>
      <c r="D472" s="4"/>
      <c r="E472" s="4"/>
      <c r="F472" s="4"/>
      <c r="G472" s="4"/>
      <c r="H472" s="4"/>
      <c r="I472" s="4"/>
      <c r="J472" s="4"/>
      <c r="K472" s="4"/>
      <c r="L472" s="4"/>
      <c r="M472" s="4"/>
    </row>
    <row r="473" spans="1:13" x14ac:dyDescent="0.15">
      <c r="A473" s="4"/>
      <c r="B473" s="4"/>
      <c r="C473" s="4"/>
      <c r="D473" s="4"/>
      <c r="E473" s="4"/>
      <c r="F473" s="4"/>
      <c r="G473" s="4"/>
      <c r="H473" s="4"/>
      <c r="I473" s="4"/>
      <c r="J473" s="4"/>
      <c r="K473" s="4"/>
      <c r="L473" s="4"/>
      <c r="M473" s="4"/>
    </row>
    <row r="474" spans="1:13" x14ac:dyDescent="0.15">
      <c r="A474" s="4"/>
      <c r="B474" s="4"/>
      <c r="C474" s="4"/>
      <c r="D474" s="4"/>
      <c r="E474" s="4"/>
      <c r="F474" s="4"/>
      <c r="G474" s="4"/>
      <c r="H474" s="4"/>
      <c r="I474" s="4"/>
      <c r="J474" s="4"/>
      <c r="K474" s="4"/>
      <c r="L474" s="4"/>
      <c r="M474" s="4"/>
    </row>
    <row r="475" spans="1:13" x14ac:dyDescent="0.15">
      <c r="A475" s="4"/>
      <c r="B475" s="4"/>
      <c r="C475" s="4"/>
      <c r="D475" s="4"/>
      <c r="E475" s="4"/>
      <c r="F475" s="4"/>
      <c r="G475" s="4"/>
      <c r="H475" s="4"/>
      <c r="I475" s="4"/>
      <c r="J475" s="4"/>
      <c r="K475" s="4"/>
      <c r="L475" s="4"/>
      <c r="M475" s="4"/>
    </row>
    <row r="476" spans="1:13" x14ac:dyDescent="0.15">
      <c r="A476" s="4"/>
      <c r="B476" s="4"/>
      <c r="C476" s="4"/>
      <c r="D476" s="4"/>
      <c r="E476" s="4"/>
      <c r="F476" s="4"/>
      <c r="G476" s="4"/>
      <c r="H476" s="4"/>
      <c r="I476" s="4"/>
      <c r="J476" s="4"/>
      <c r="K476" s="4"/>
      <c r="L476" s="4"/>
      <c r="M476" s="4"/>
    </row>
    <row r="477" spans="1:13" x14ac:dyDescent="0.15">
      <c r="A477" s="4"/>
      <c r="B477" s="4"/>
      <c r="C477" s="4"/>
      <c r="D477" s="4"/>
      <c r="E477" s="4"/>
      <c r="F477" s="4"/>
      <c r="G477" s="4"/>
      <c r="H477" s="4"/>
      <c r="I477" s="4"/>
      <c r="J477" s="4"/>
      <c r="K477" s="4"/>
      <c r="L477" s="4"/>
      <c r="M477" s="4"/>
    </row>
    <row r="478" spans="1:13" x14ac:dyDescent="0.15">
      <c r="A478" s="4"/>
      <c r="B478" s="4"/>
      <c r="C478" s="4"/>
      <c r="D478" s="4"/>
      <c r="E478" s="4"/>
      <c r="F478" s="4"/>
      <c r="G478" s="4"/>
      <c r="H478" s="4"/>
      <c r="I478" s="4"/>
      <c r="J478" s="4"/>
      <c r="K478" s="4"/>
      <c r="L478" s="4"/>
      <c r="M478" s="4"/>
    </row>
    <row r="479" spans="1:13" x14ac:dyDescent="0.15">
      <c r="A479" s="4"/>
      <c r="B479" s="4"/>
      <c r="C479" s="4"/>
      <c r="D479" s="4"/>
      <c r="E479" s="4"/>
      <c r="F479" s="4"/>
      <c r="G479" s="4"/>
      <c r="H479" s="4"/>
      <c r="I479" s="4"/>
      <c r="J479" s="4"/>
      <c r="K479" s="4"/>
      <c r="L479" s="4"/>
      <c r="M479" s="4"/>
    </row>
    <row r="480" spans="1:13" x14ac:dyDescent="0.15">
      <c r="A480" s="4"/>
      <c r="B480" s="4"/>
      <c r="C480" s="4"/>
      <c r="D480" s="4"/>
      <c r="E480" s="4"/>
      <c r="F480" s="4"/>
      <c r="G480" s="4"/>
      <c r="H480" s="4"/>
      <c r="I480" s="4"/>
      <c r="J480" s="4"/>
      <c r="K480" s="4"/>
      <c r="L480" s="4"/>
      <c r="M480" s="4"/>
    </row>
    <row r="481" spans="1:13" x14ac:dyDescent="0.15">
      <c r="A481" s="4"/>
      <c r="B481" s="4"/>
      <c r="C481" s="4"/>
      <c r="D481" s="4"/>
      <c r="E481" s="4"/>
      <c r="F481" s="4"/>
      <c r="G481" s="4"/>
      <c r="H481" s="4"/>
      <c r="I481" s="4"/>
      <c r="J481" s="4"/>
      <c r="K481" s="4"/>
      <c r="L481" s="4"/>
      <c r="M481" s="4"/>
    </row>
    <row r="482" spans="1:13" x14ac:dyDescent="0.15">
      <c r="A482" s="4"/>
      <c r="B482" s="4"/>
      <c r="C482" s="4"/>
      <c r="D482" s="4"/>
      <c r="E482" s="4"/>
      <c r="F482" s="4"/>
      <c r="G482" s="4"/>
      <c r="H482" s="4"/>
      <c r="I482" s="4"/>
      <c r="J482" s="4"/>
      <c r="K482" s="4"/>
      <c r="L482" s="4"/>
      <c r="M482" s="4"/>
    </row>
    <row r="483" spans="1:13" x14ac:dyDescent="0.15">
      <c r="A483" s="4"/>
      <c r="B483" s="4"/>
      <c r="C483" s="4"/>
      <c r="D483" s="4"/>
      <c r="E483" s="4"/>
      <c r="F483" s="4"/>
      <c r="G483" s="4"/>
      <c r="H483" s="4"/>
      <c r="I483" s="4"/>
      <c r="J483" s="4"/>
      <c r="K483" s="4"/>
      <c r="L483" s="4"/>
      <c r="M483" s="4"/>
    </row>
    <row r="484" spans="1:13" x14ac:dyDescent="0.15">
      <c r="A484" s="4"/>
      <c r="B484" s="4"/>
      <c r="C484" s="4"/>
      <c r="D484" s="4"/>
      <c r="E484" s="4"/>
      <c r="F484" s="4"/>
      <c r="G484" s="4"/>
      <c r="H484" s="4"/>
      <c r="I484" s="4"/>
      <c r="J484" s="4"/>
      <c r="K484" s="4"/>
      <c r="L484" s="4"/>
      <c r="M484" s="4"/>
    </row>
    <row r="485" spans="1:13" x14ac:dyDescent="0.15">
      <c r="A485" s="4"/>
      <c r="B485" s="4"/>
      <c r="C485" s="4"/>
      <c r="D485" s="4"/>
      <c r="E485" s="4"/>
      <c r="F485" s="4"/>
      <c r="G485" s="4"/>
      <c r="H485" s="4"/>
      <c r="I485" s="4"/>
      <c r="J485" s="4"/>
      <c r="K485" s="4"/>
      <c r="L485" s="4"/>
      <c r="M485" s="4"/>
    </row>
    <row r="486" spans="1:13" x14ac:dyDescent="0.15">
      <c r="A486" s="4"/>
      <c r="B486" s="4"/>
      <c r="C486" s="4"/>
      <c r="D486" s="4"/>
      <c r="E486" s="4"/>
      <c r="F486" s="4"/>
      <c r="G486" s="4"/>
      <c r="H486" s="4"/>
      <c r="I486" s="4"/>
      <c r="J486" s="4"/>
      <c r="K486" s="4"/>
      <c r="L486" s="4"/>
      <c r="M486" s="4"/>
    </row>
    <row r="487" spans="1:13" x14ac:dyDescent="0.15">
      <c r="A487" s="4"/>
      <c r="B487" s="4"/>
      <c r="C487" s="4"/>
      <c r="D487" s="4"/>
      <c r="E487" s="4"/>
      <c r="F487" s="4"/>
      <c r="G487" s="4"/>
      <c r="H487" s="4"/>
      <c r="I487" s="4"/>
      <c r="J487" s="4"/>
      <c r="K487" s="4"/>
      <c r="L487" s="4"/>
      <c r="M487" s="4"/>
    </row>
    <row r="488" spans="1:13" x14ac:dyDescent="0.15">
      <c r="A488" s="4"/>
      <c r="B488" s="4"/>
      <c r="C488" s="4"/>
      <c r="D488" s="4"/>
      <c r="E488" s="4"/>
      <c r="F488" s="4"/>
      <c r="G488" s="4"/>
      <c r="H488" s="4"/>
      <c r="I488" s="4"/>
      <c r="J488" s="4"/>
      <c r="K488" s="4"/>
      <c r="L488" s="4"/>
      <c r="M488" s="4"/>
    </row>
    <row r="489" spans="1:13" x14ac:dyDescent="0.15">
      <c r="A489" s="4"/>
      <c r="B489" s="4"/>
      <c r="C489" s="4"/>
      <c r="D489" s="4"/>
      <c r="E489" s="4"/>
      <c r="F489" s="4"/>
      <c r="G489" s="4"/>
      <c r="H489" s="4"/>
      <c r="I489" s="4"/>
      <c r="J489" s="4"/>
      <c r="K489" s="4"/>
      <c r="L489" s="4"/>
      <c r="M489" s="4"/>
    </row>
    <row r="490" spans="1:13" x14ac:dyDescent="0.15">
      <c r="A490" s="4"/>
      <c r="B490" s="4"/>
      <c r="C490" s="4"/>
      <c r="D490" s="4"/>
      <c r="E490" s="4"/>
      <c r="F490" s="4"/>
      <c r="G490" s="4"/>
      <c r="H490" s="4"/>
      <c r="I490" s="4"/>
      <c r="J490" s="4"/>
      <c r="K490" s="4"/>
      <c r="L490" s="4"/>
      <c r="M490" s="4"/>
    </row>
    <row r="491" spans="1:13" x14ac:dyDescent="0.15">
      <c r="A491" s="4"/>
      <c r="B491" s="4"/>
      <c r="C491" s="4"/>
      <c r="D491" s="4"/>
      <c r="E491" s="4"/>
      <c r="F491" s="4"/>
      <c r="G491" s="4"/>
      <c r="H491" s="4"/>
      <c r="I491" s="4"/>
      <c r="J491" s="4"/>
      <c r="K491" s="4"/>
      <c r="L491" s="4"/>
      <c r="M491" s="4"/>
    </row>
    <row r="492" spans="1:13" x14ac:dyDescent="0.15">
      <c r="A492" s="4"/>
      <c r="B492" s="4"/>
      <c r="C492" s="4"/>
      <c r="D492" s="4"/>
      <c r="E492" s="4"/>
      <c r="F492" s="4"/>
      <c r="G492" s="4"/>
      <c r="H492" s="4"/>
      <c r="I492" s="4"/>
      <c r="J492" s="4"/>
      <c r="K492" s="4"/>
      <c r="L492" s="4"/>
      <c r="M492" s="4"/>
    </row>
    <row r="493" spans="1:13" x14ac:dyDescent="0.15">
      <c r="A493" s="4"/>
      <c r="B493" s="4"/>
      <c r="C493" s="4"/>
      <c r="D493" s="4"/>
      <c r="E493" s="4"/>
      <c r="F493" s="4"/>
      <c r="G493" s="4"/>
      <c r="H493" s="4"/>
      <c r="I493" s="4"/>
      <c r="J493" s="4"/>
      <c r="K493" s="4"/>
      <c r="L493" s="4"/>
      <c r="M493" s="4"/>
    </row>
    <row r="494" spans="1:13" x14ac:dyDescent="0.15">
      <c r="A494" s="4"/>
      <c r="B494" s="4"/>
      <c r="C494" s="4"/>
      <c r="D494" s="4"/>
      <c r="E494" s="4"/>
      <c r="F494" s="4"/>
      <c r="G494" s="4"/>
      <c r="H494" s="4"/>
      <c r="I494" s="4"/>
      <c r="J494" s="4"/>
      <c r="K494" s="4"/>
      <c r="L494" s="4"/>
      <c r="M494" s="4"/>
    </row>
    <row r="495" spans="1:13" x14ac:dyDescent="0.15">
      <c r="A495" s="4"/>
      <c r="B495" s="4"/>
      <c r="C495" s="4"/>
      <c r="D495" s="4"/>
      <c r="E495" s="4"/>
      <c r="F495" s="4"/>
      <c r="G495" s="4"/>
      <c r="H495" s="4"/>
      <c r="I495" s="4"/>
      <c r="J495" s="4"/>
      <c r="K495" s="4"/>
      <c r="L495" s="4"/>
      <c r="M495" s="4"/>
    </row>
    <row r="496" spans="1:13" x14ac:dyDescent="0.15">
      <c r="A496" s="4"/>
      <c r="B496" s="4"/>
      <c r="C496" s="4"/>
      <c r="D496" s="4"/>
      <c r="E496" s="4"/>
      <c r="F496" s="4"/>
      <c r="G496" s="4"/>
      <c r="H496" s="4"/>
      <c r="I496" s="4"/>
      <c r="J496" s="4"/>
      <c r="K496" s="4"/>
      <c r="L496" s="4"/>
      <c r="M496" s="4"/>
    </row>
    <row r="497" spans="1:13" x14ac:dyDescent="0.15">
      <c r="A497" s="4"/>
      <c r="B497" s="4"/>
      <c r="C497" s="4"/>
      <c r="D497" s="4"/>
      <c r="E497" s="4"/>
      <c r="F497" s="4"/>
      <c r="G497" s="4"/>
      <c r="H497" s="4"/>
      <c r="I497" s="4"/>
      <c r="J497" s="4"/>
      <c r="K497" s="4"/>
      <c r="L497" s="4"/>
      <c r="M497" s="4"/>
    </row>
    <row r="498" spans="1:13" x14ac:dyDescent="0.15">
      <c r="A498" s="4"/>
      <c r="B498" s="4"/>
      <c r="C498" s="4"/>
      <c r="D498" s="4"/>
      <c r="E498" s="4"/>
      <c r="F498" s="4"/>
      <c r="G498" s="4"/>
      <c r="H498" s="4"/>
      <c r="I498" s="4"/>
      <c r="J498" s="4"/>
      <c r="K498" s="4"/>
      <c r="L498" s="4"/>
      <c r="M498" s="4"/>
    </row>
    <row r="499" spans="1:13" x14ac:dyDescent="0.15">
      <c r="A499" s="4"/>
      <c r="B499" s="4"/>
      <c r="C499" s="4"/>
      <c r="D499" s="4"/>
      <c r="E499" s="4"/>
      <c r="F499" s="4"/>
      <c r="G499" s="4"/>
      <c r="H499" s="4"/>
      <c r="I499" s="4"/>
      <c r="J499" s="4"/>
      <c r="K499" s="4"/>
      <c r="L499" s="4"/>
      <c r="M499" s="4"/>
    </row>
    <row r="500" spans="1:13" x14ac:dyDescent="0.15">
      <c r="A500" s="4"/>
      <c r="B500" s="4"/>
      <c r="C500" s="4"/>
      <c r="D500" s="4"/>
      <c r="E500" s="4"/>
      <c r="F500" s="4"/>
      <c r="G500" s="4"/>
      <c r="H500" s="4"/>
      <c r="I500" s="4"/>
      <c r="J500" s="4"/>
      <c r="K500" s="4"/>
      <c r="L500" s="4"/>
      <c r="M500" s="4"/>
    </row>
    <row r="501" spans="1:13" x14ac:dyDescent="0.15">
      <c r="A501" s="4"/>
      <c r="B501" s="4"/>
      <c r="C501" s="4"/>
      <c r="D501" s="4"/>
      <c r="E501" s="4"/>
      <c r="F501" s="4"/>
      <c r="G501" s="4"/>
      <c r="H501" s="4"/>
      <c r="I501" s="4"/>
      <c r="J501" s="4"/>
      <c r="K501" s="4"/>
      <c r="L501" s="4"/>
      <c r="M501" s="4"/>
    </row>
    <row r="502" spans="1:13" x14ac:dyDescent="0.15">
      <c r="A502" s="4"/>
      <c r="B502" s="4"/>
      <c r="C502" s="4"/>
      <c r="D502" s="4"/>
      <c r="E502" s="4"/>
      <c r="F502" s="4"/>
      <c r="G502" s="4"/>
      <c r="H502" s="4"/>
      <c r="I502" s="4"/>
      <c r="J502" s="4"/>
      <c r="K502" s="4"/>
      <c r="L502" s="4"/>
      <c r="M502" s="4"/>
    </row>
    <row r="503" spans="1:13" x14ac:dyDescent="0.15">
      <c r="A503" s="4"/>
      <c r="B503" s="4"/>
      <c r="C503" s="4"/>
      <c r="D503" s="4"/>
      <c r="E503" s="4"/>
      <c r="F503" s="4"/>
      <c r="G503" s="4"/>
      <c r="H503" s="4"/>
      <c r="I503" s="4"/>
      <c r="J503" s="4"/>
      <c r="K503" s="4"/>
      <c r="L503" s="4"/>
      <c r="M503" s="4"/>
    </row>
    <row r="504" spans="1:13" x14ac:dyDescent="0.15">
      <c r="A504" s="4"/>
      <c r="B504" s="4"/>
      <c r="C504" s="4"/>
      <c r="D504" s="4"/>
      <c r="E504" s="4"/>
      <c r="F504" s="4"/>
      <c r="G504" s="4"/>
      <c r="H504" s="4"/>
      <c r="I504" s="4"/>
      <c r="J504" s="4"/>
      <c r="K504" s="4"/>
      <c r="L504" s="4"/>
      <c r="M504" s="4"/>
    </row>
    <row r="505" spans="1:13" x14ac:dyDescent="0.15">
      <c r="A505" s="4"/>
      <c r="B505" s="4"/>
      <c r="C505" s="4"/>
      <c r="D505" s="4"/>
      <c r="E505" s="4"/>
      <c r="F505" s="4"/>
      <c r="G505" s="4"/>
      <c r="H505" s="4"/>
      <c r="I505" s="4"/>
      <c r="J505" s="4"/>
      <c r="K505" s="4"/>
      <c r="L505" s="4"/>
      <c r="M505" s="4"/>
    </row>
    <row r="506" spans="1:13" x14ac:dyDescent="0.15">
      <c r="A506" s="4"/>
      <c r="B506" s="4"/>
      <c r="C506" s="4"/>
      <c r="D506" s="4"/>
      <c r="E506" s="4"/>
      <c r="F506" s="4"/>
      <c r="G506" s="4"/>
      <c r="H506" s="4"/>
      <c r="I506" s="4"/>
      <c r="J506" s="4"/>
      <c r="K506" s="4"/>
      <c r="L506" s="4"/>
      <c r="M506" s="4"/>
    </row>
    <row r="507" spans="1:13" x14ac:dyDescent="0.15">
      <c r="A507" s="4"/>
      <c r="B507" s="4"/>
      <c r="C507" s="4"/>
      <c r="D507" s="4"/>
      <c r="E507" s="4"/>
      <c r="F507" s="4"/>
      <c r="G507" s="4"/>
      <c r="H507" s="4"/>
      <c r="I507" s="4"/>
      <c r="J507" s="4"/>
      <c r="K507" s="4"/>
      <c r="L507" s="4"/>
      <c r="M507" s="4"/>
    </row>
    <row r="508" spans="1:13" x14ac:dyDescent="0.15">
      <c r="A508" s="4"/>
      <c r="B508" s="4"/>
      <c r="C508" s="4"/>
      <c r="D508" s="4"/>
      <c r="E508" s="4"/>
      <c r="F508" s="4"/>
      <c r="G508" s="4"/>
      <c r="H508" s="4"/>
      <c r="I508" s="4"/>
      <c r="J508" s="4"/>
      <c r="K508" s="4"/>
      <c r="L508" s="4"/>
      <c r="M508" s="4"/>
    </row>
    <row r="509" spans="1:13" x14ac:dyDescent="0.15">
      <c r="A509" s="4"/>
      <c r="B509" s="4"/>
      <c r="C509" s="4"/>
      <c r="D509" s="4"/>
      <c r="E509" s="4"/>
      <c r="F509" s="4"/>
      <c r="G509" s="4"/>
      <c r="H509" s="4"/>
      <c r="I509" s="4"/>
      <c r="J509" s="4"/>
      <c r="K509" s="4"/>
      <c r="L509" s="4"/>
      <c r="M509" s="4"/>
    </row>
    <row r="510" spans="1:13" x14ac:dyDescent="0.15">
      <c r="A510" s="4"/>
      <c r="B510" s="4"/>
      <c r="C510" s="4"/>
      <c r="D510" s="4"/>
      <c r="E510" s="4"/>
      <c r="F510" s="4"/>
      <c r="G510" s="4"/>
      <c r="H510" s="4"/>
      <c r="I510" s="4"/>
      <c r="J510" s="4"/>
      <c r="K510" s="4"/>
      <c r="L510" s="4"/>
      <c r="M510" s="4"/>
    </row>
    <row r="511" spans="1:13" x14ac:dyDescent="0.15">
      <c r="A511" s="4"/>
      <c r="B511" s="4"/>
      <c r="C511" s="4"/>
      <c r="D511" s="4"/>
      <c r="E511" s="4"/>
      <c r="F511" s="4"/>
      <c r="G511" s="4"/>
      <c r="H511" s="4"/>
      <c r="I511" s="4"/>
      <c r="J511" s="4"/>
      <c r="K511" s="4"/>
      <c r="L511" s="4"/>
      <c r="M511" s="4"/>
    </row>
    <row r="512" spans="1:13" x14ac:dyDescent="0.15">
      <c r="A512" s="4"/>
      <c r="B512" s="4"/>
      <c r="C512" s="4"/>
      <c r="D512" s="4"/>
      <c r="E512" s="4"/>
      <c r="F512" s="4"/>
      <c r="G512" s="4"/>
      <c r="H512" s="4"/>
      <c r="I512" s="4"/>
      <c r="J512" s="4"/>
      <c r="K512" s="4"/>
      <c r="L512" s="4"/>
      <c r="M512" s="4"/>
    </row>
    <row r="513" spans="1:13" x14ac:dyDescent="0.15">
      <c r="A513" s="4"/>
      <c r="B513" s="4"/>
      <c r="C513" s="4"/>
      <c r="D513" s="4"/>
      <c r="E513" s="4"/>
      <c r="F513" s="4"/>
      <c r="G513" s="4"/>
      <c r="H513" s="4"/>
      <c r="I513" s="4"/>
      <c r="J513" s="4"/>
      <c r="K513" s="4"/>
      <c r="L513" s="4"/>
      <c r="M513" s="4"/>
    </row>
    <row r="514" spans="1:13" x14ac:dyDescent="0.15">
      <c r="A514" s="4"/>
      <c r="B514" s="4"/>
      <c r="C514" s="4"/>
      <c r="D514" s="4"/>
      <c r="E514" s="4"/>
      <c r="F514" s="4"/>
      <c r="G514" s="4"/>
      <c r="H514" s="4"/>
      <c r="I514" s="4"/>
      <c r="J514" s="4"/>
      <c r="K514" s="4"/>
      <c r="L514" s="4"/>
      <c r="M514" s="4"/>
    </row>
    <row r="515" spans="1:13" x14ac:dyDescent="0.15">
      <c r="A515" s="4"/>
      <c r="B515" s="4"/>
      <c r="C515" s="4"/>
      <c r="D515" s="4"/>
      <c r="E515" s="4"/>
      <c r="F515" s="4"/>
      <c r="G515" s="4"/>
      <c r="H515" s="4"/>
      <c r="I515" s="4"/>
      <c r="J515" s="4"/>
      <c r="K515" s="4"/>
      <c r="L515" s="4"/>
      <c r="M515" s="4"/>
    </row>
    <row r="516" spans="1:13" x14ac:dyDescent="0.15">
      <c r="A516" s="4"/>
      <c r="B516" s="4"/>
      <c r="C516" s="4"/>
      <c r="D516" s="4"/>
      <c r="E516" s="4"/>
      <c r="F516" s="4"/>
      <c r="G516" s="4"/>
      <c r="H516" s="4"/>
      <c r="I516" s="4"/>
      <c r="J516" s="4"/>
      <c r="K516" s="4"/>
      <c r="L516" s="4"/>
      <c r="M516" s="4"/>
    </row>
    <row r="517" spans="1:13" x14ac:dyDescent="0.15">
      <c r="A517" s="4"/>
      <c r="B517" s="4"/>
      <c r="C517" s="4"/>
      <c r="D517" s="4"/>
      <c r="E517" s="4"/>
      <c r="F517" s="4"/>
      <c r="G517" s="4"/>
      <c r="H517" s="4"/>
      <c r="I517" s="4"/>
      <c r="J517" s="4"/>
      <c r="K517" s="4"/>
      <c r="L517" s="4"/>
      <c r="M517" s="4"/>
    </row>
    <row r="518" spans="1:13" x14ac:dyDescent="0.15">
      <c r="A518" s="4"/>
      <c r="B518" s="4"/>
      <c r="C518" s="4"/>
      <c r="D518" s="4"/>
      <c r="E518" s="4"/>
      <c r="F518" s="4"/>
      <c r="G518" s="4"/>
      <c r="H518" s="4"/>
      <c r="I518" s="4"/>
      <c r="J518" s="4"/>
      <c r="K518" s="4"/>
      <c r="L518" s="4"/>
      <c r="M518" s="4"/>
    </row>
    <row r="519" spans="1:13" x14ac:dyDescent="0.15">
      <c r="A519" s="4"/>
      <c r="B519" s="4"/>
      <c r="C519" s="4"/>
      <c r="D519" s="4"/>
      <c r="E519" s="4"/>
      <c r="F519" s="4"/>
      <c r="G519" s="4"/>
      <c r="H519" s="4"/>
      <c r="I519" s="4"/>
      <c r="J519" s="4"/>
      <c r="K519" s="4"/>
      <c r="L519" s="4"/>
      <c r="M519" s="4"/>
    </row>
    <row r="520" spans="1:13" x14ac:dyDescent="0.15">
      <c r="A520" s="4"/>
      <c r="B520" s="4"/>
      <c r="C520" s="4"/>
      <c r="D520" s="4"/>
      <c r="E520" s="4"/>
      <c r="F520" s="4"/>
      <c r="G520" s="4"/>
      <c r="H520" s="4"/>
      <c r="I520" s="4"/>
      <c r="J520" s="4"/>
      <c r="K520" s="4"/>
      <c r="L520" s="4"/>
      <c r="M520" s="4"/>
    </row>
    <row r="521" spans="1:13" x14ac:dyDescent="0.15">
      <c r="A521" s="4"/>
      <c r="B521" s="4"/>
      <c r="C521" s="4"/>
      <c r="D521" s="4"/>
      <c r="E521" s="4"/>
      <c r="F521" s="4"/>
      <c r="G521" s="4"/>
      <c r="H521" s="4"/>
      <c r="I521" s="4"/>
      <c r="J521" s="4"/>
      <c r="K521" s="4"/>
      <c r="L521" s="4"/>
      <c r="M521" s="4"/>
    </row>
    <row r="522" spans="1:13" x14ac:dyDescent="0.15">
      <c r="A522" s="4"/>
      <c r="B522" s="4"/>
      <c r="C522" s="4"/>
      <c r="D522" s="4"/>
      <c r="E522" s="4"/>
      <c r="F522" s="4"/>
      <c r="G522" s="4"/>
      <c r="H522" s="4"/>
      <c r="I522" s="4"/>
      <c r="J522" s="4"/>
      <c r="K522" s="4"/>
      <c r="L522" s="4"/>
      <c r="M522" s="4"/>
    </row>
    <row r="523" spans="1:13" x14ac:dyDescent="0.15">
      <c r="A523" s="4"/>
      <c r="B523" s="4"/>
      <c r="C523" s="4"/>
      <c r="D523" s="4"/>
      <c r="E523" s="4"/>
      <c r="F523" s="4"/>
      <c r="G523" s="4"/>
      <c r="H523" s="4"/>
      <c r="I523" s="4"/>
      <c r="J523" s="4"/>
      <c r="K523" s="4"/>
      <c r="L523" s="4"/>
      <c r="M523" s="4"/>
    </row>
    <row r="524" spans="1:13" x14ac:dyDescent="0.15">
      <c r="A524" s="4"/>
      <c r="B524" s="4"/>
      <c r="C524" s="4"/>
      <c r="D524" s="4"/>
      <c r="E524" s="4"/>
      <c r="F524" s="4"/>
      <c r="G524" s="4"/>
      <c r="H524" s="4"/>
      <c r="I524" s="4"/>
      <c r="J524" s="4"/>
      <c r="K524" s="4"/>
      <c r="L524" s="4"/>
      <c r="M524" s="4"/>
    </row>
    <row r="525" spans="1:13" x14ac:dyDescent="0.15">
      <c r="A525" s="4"/>
      <c r="B525" s="4"/>
      <c r="C525" s="4"/>
      <c r="D525" s="4"/>
      <c r="E525" s="4"/>
      <c r="F525" s="4"/>
      <c r="G525" s="4"/>
      <c r="H525" s="4"/>
      <c r="I525" s="4"/>
      <c r="J525" s="4"/>
      <c r="K525" s="4"/>
      <c r="L525" s="4"/>
      <c r="M525" s="4"/>
    </row>
    <row r="526" spans="1:13" x14ac:dyDescent="0.15">
      <c r="A526" s="4"/>
      <c r="B526" s="4"/>
      <c r="C526" s="4"/>
      <c r="D526" s="4"/>
      <c r="E526" s="4"/>
      <c r="F526" s="4"/>
      <c r="G526" s="4"/>
      <c r="H526" s="4"/>
      <c r="I526" s="4"/>
      <c r="J526" s="4"/>
      <c r="K526" s="4"/>
      <c r="L526" s="4"/>
      <c r="M526" s="4"/>
    </row>
    <row r="527" spans="1:13" x14ac:dyDescent="0.15">
      <c r="A527" s="4"/>
      <c r="B527" s="4"/>
      <c r="C527" s="4"/>
      <c r="D527" s="4"/>
      <c r="E527" s="4"/>
      <c r="F527" s="4"/>
      <c r="G527" s="4"/>
      <c r="H527" s="4"/>
      <c r="I527" s="4"/>
      <c r="J527" s="4"/>
      <c r="K527" s="4"/>
      <c r="L527" s="4"/>
      <c r="M527" s="4"/>
    </row>
    <row r="528" spans="1:13" x14ac:dyDescent="0.15">
      <c r="A528" s="4"/>
      <c r="B528" s="4"/>
      <c r="C528" s="4"/>
      <c r="D528" s="4"/>
      <c r="E528" s="4"/>
      <c r="F528" s="4"/>
      <c r="G528" s="4"/>
      <c r="H528" s="4"/>
      <c r="I528" s="4"/>
      <c r="J528" s="4"/>
      <c r="K528" s="4"/>
      <c r="L528" s="4"/>
      <c r="M528" s="4"/>
    </row>
    <row r="529" spans="1:13" x14ac:dyDescent="0.15">
      <c r="A529" s="4"/>
      <c r="B529" s="4"/>
      <c r="C529" s="4"/>
      <c r="D529" s="4"/>
      <c r="E529" s="4"/>
      <c r="F529" s="4"/>
      <c r="G529" s="4"/>
      <c r="H529" s="4"/>
      <c r="I529" s="4"/>
      <c r="J529" s="4"/>
      <c r="K529" s="4"/>
      <c r="L529" s="4"/>
      <c r="M529" s="4"/>
    </row>
    <row r="530" spans="1:13" x14ac:dyDescent="0.15">
      <c r="A530" s="4"/>
      <c r="B530" s="4"/>
      <c r="C530" s="4"/>
      <c r="D530" s="4"/>
      <c r="E530" s="4"/>
      <c r="F530" s="4"/>
      <c r="G530" s="4"/>
      <c r="H530" s="4"/>
      <c r="I530" s="4"/>
      <c r="J530" s="4"/>
      <c r="K530" s="4"/>
      <c r="L530" s="4"/>
      <c r="M530" s="4"/>
    </row>
    <row r="531" spans="1:13" x14ac:dyDescent="0.15">
      <c r="A531" s="4"/>
      <c r="B531" s="4"/>
      <c r="C531" s="4"/>
      <c r="D531" s="4"/>
      <c r="E531" s="4"/>
      <c r="F531" s="4"/>
      <c r="G531" s="4"/>
      <c r="H531" s="4"/>
      <c r="I531" s="4"/>
      <c r="J531" s="4"/>
      <c r="K531" s="4"/>
      <c r="L531" s="4"/>
      <c r="M531" s="4"/>
    </row>
    <row r="532" spans="1:13" x14ac:dyDescent="0.15">
      <c r="A532" s="4"/>
      <c r="B532" s="4"/>
      <c r="C532" s="4"/>
      <c r="D532" s="4"/>
      <c r="E532" s="4"/>
      <c r="F532" s="4"/>
      <c r="G532" s="4"/>
      <c r="H532" s="4"/>
      <c r="I532" s="4"/>
      <c r="J532" s="4"/>
      <c r="K532" s="4"/>
      <c r="L532" s="4"/>
      <c r="M532" s="4"/>
    </row>
    <row r="533" spans="1:13" x14ac:dyDescent="0.15">
      <c r="A533" s="4"/>
      <c r="B533" s="4"/>
      <c r="C533" s="4"/>
      <c r="D533" s="4"/>
      <c r="E533" s="4"/>
      <c r="F533" s="4"/>
      <c r="G533" s="4"/>
      <c r="H533" s="4"/>
      <c r="I533" s="4"/>
      <c r="J533" s="4"/>
      <c r="K533" s="4"/>
      <c r="L533" s="4"/>
      <c r="M533" s="4"/>
    </row>
    <row r="534" spans="1:13" x14ac:dyDescent="0.15">
      <c r="A534" s="4"/>
      <c r="B534" s="4"/>
      <c r="C534" s="4"/>
      <c r="D534" s="4"/>
      <c r="E534" s="4"/>
      <c r="F534" s="4"/>
      <c r="G534" s="4"/>
      <c r="H534" s="4"/>
      <c r="I534" s="4"/>
      <c r="J534" s="4"/>
      <c r="K534" s="4"/>
      <c r="L534" s="4"/>
      <c r="M534" s="4"/>
    </row>
    <row r="535" spans="1:13" x14ac:dyDescent="0.15">
      <c r="A535" s="4"/>
      <c r="B535" s="4"/>
      <c r="C535" s="4"/>
      <c r="D535" s="4"/>
      <c r="E535" s="4"/>
      <c r="F535" s="4"/>
      <c r="G535" s="4"/>
      <c r="H535" s="4"/>
      <c r="I535" s="4"/>
      <c r="J535" s="4"/>
      <c r="K535" s="4"/>
      <c r="L535" s="4"/>
      <c r="M535" s="4"/>
    </row>
    <row r="536" spans="1:13" x14ac:dyDescent="0.15">
      <c r="A536" s="4"/>
      <c r="B536" s="4"/>
      <c r="C536" s="4"/>
      <c r="D536" s="4"/>
      <c r="E536" s="4"/>
      <c r="F536" s="4"/>
      <c r="G536" s="4"/>
      <c r="H536" s="4"/>
      <c r="I536" s="4"/>
      <c r="J536" s="4"/>
      <c r="K536" s="4"/>
      <c r="L536" s="4"/>
      <c r="M536" s="4"/>
    </row>
    <row r="537" spans="1:13" x14ac:dyDescent="0.15">
      <c r="A537" s="4"/>
      <c r="B537" s="4"/>
      <c r="C537" s="4"/>
      <c r="D537" s="4"/>
      <c r="E537" s="4"/>
      <c r="F537" s="4"/>
      <c r="G537" s="4"/>
      <c r="H537" s="4"/>
      <c r="I537" s="4"/>
      <c r="J537" s="4"/>
      <c r="K537" s="4"/>
      <c r="L537" s="4"/>
      <c r="M537" s="4"/>
    </row>
    <row r="538" spans="1:13" x14ac:dyDescent="0.15">
      <c r="A538" s="4"/>
      <c r="B538" s="4"/>
      <c r="C538" s="4"/>
      <c r="D538" s="4"/>
      <c r="E538" s="4"/>
      <c r="F538" s="4"/>
      <c r="G538" s="4"/>
      <c r="H538" s="4"/>
      <c r="I538" s="4"/>
      <c r="J538" s="4"/>
      <c r="K538" s="4"/>
      <c r="L538" s="4"/>
      <c r="M538" s="4"/>
    </row>
    <row r="539" spans="1:13" x14ac:dyDescent="0.15">
      <c r="A539" s="4"/>
      <c r="B539" s="4"/>
      <c r="C539" s="4"/>
      <c r="D539" s="4"/>
      <c r="E539" s="4"/>
      <c r="F539" s="4"/>
      <c r="G539" s="4"/>
      <c r="H539" s="4"/>
      <c r="I539" s="4"/>
      <c r="J539" s="4"/>
      <c r="K539" s="4"/>
      <c r="L539" s="4"/>
      <c r="M539" s="4"/>
    </row>
    <row r="540" spans="1:13" x14ac:dyDescent="0.15">
      <c r="A540" s="4"/>
      <c r="B540" s="4"/>
      <c r="C540" s="4"/>
      <c r="D540" s="4"/>
      <c r="E540" s="4"/>
      <c r="F540" s="4"/>
      <c r="G540" s="4"/>
      <c r="H540" s="4"/>
      <c r="I540" s="4"/>
      <c r="J540" s="4"/>
      <c r="K540" s="4"/>
      <c r="L540" s="4"/>
      <c r="M540" s="4"/>
    </row>
    <row r="541" spans="1:13" x14ac:dyDescent="0.15">
      <c r="A541" s="4"/>
      <c r="B541" s="4"/>
      <c r="C541" s="4"/>
      <c r="D541" s="4"/>
      <c r="E541" s="4"/>
      <c r="F541" s="4"/>
      <c r="G541" s="4"/>
      <c r="H541" s="4"/>
      <c r="I541" s="4"/>
      <c r="J541" s="4"/>
      <c r="K541" s="4"/>
      <c r="L541" s="4"/>
      <c r="M541" s="4"/>
    </row>
    <row r="542" spans="1:13" x14ac:dyDescent="0.15">
      <c r="A542" s="4"/>
      <c r="B542" s="4"/>
      <c r="C542" s="4"/>
      <c r="D542" s="4"/>
      <c r="E542" s="4"/>
      <c r="F542" s="4"/>
      <c r="G542" s="4"/>
      <c r="H542" s="4"/>
      <c r="I542" s="4"/>
      <c r="J542" s="4"/>
      <c r="K542" s="4"/>
      <c r="L542" s="4"/>
      <c r="M542" s="4"/>
    </row>
    <row r="543" spans="1:13" x14ac:dyDescent="0.15">
      <c r="A543" s="4"/>
      <c r="B543" s="4"/>
      <c r="C543" s="4"/>
      <c r="D543" s="4"/>
      <c r="E543" s="4"/>
      <c r="F543" s="4"/>
      <c r="G543" s="4"/>
      <c r="H543" s="4"/>
      <c r="I543" s="4"/>
      <c r="J543" s="4"/>
      <c r="K543" s="4"/>
      <c r="L543" s="4"/>
      <c r="M543" s="4"/>
    </row>
    <row r="544" spans="1:13" x14ac:dyDescent="0.15">
      <c r="A544" s="4"/>
      <c r="B544" s="4"/>
      <c r="C544" s="4"/>
      <c r="D544" s="4"/>
      <c r="E544" s="4"/>
      <c r="F544" s="4"/>
      <c r="G544" s="4"/>
      <c r="H544" s="4"/>
      <c r="I544" s="4"/>
      <c r="J544" s="4"/>
      <c r="K544" s="4"/>
      <c r="L544" s="4"/>
      <c r="M544" s="4"/>
    </row>
    <row r="545" spans="1:13" x14ac:dyDescent="0.15">
      <c r="A545" s="4"/>
      <c r="B545" s="4"/>
      <c r="C545" s="4"/>
      <c r="D545" s="4"/>
      <c r="E545" s="4"/>
      <c r="F545" s="4"/>
      <c r="G545" s="4"/>
      <c r="H545" s="4"/>
      <c r="I545" s="4"/>
      <c r="J545" s="4"/>
      <c r="K545" s="4"/>
      <c r="L545" s="4"/>
      <c r="M545" s="4"/>
    </row>
    <row r="546" spans="1:13" x14ac:dyDescent="0.15">
      <c r="A546" s="4"/>
      <c r="B546" s="4"/>
      <c r="C546" s="4"/>
      <c r="D546" s="4"/>
      <c r="E546" s="4"/>
      <c r="F546" s="4"/>
      <c r="G546" s="4"/>
      <c r="H546" s="4"/>
      <c r="I546" s="4"/>
      <c r="J546" s="4"/>
      <c r="K546" s="4"/>
      <c r="L546" s="4"/>
      <c r="M546" s="4"/>
    </row>
    <row r="547" spans="1:13" x14ac:dyDescent="0.15">
      <c r="A547" s="4"/>
      <c r="B547" s="4"/>
      <c r="C547" s="4"/>
      <c r="D547" s="4"/>
      <c r="E547" s="4"/>
      <c r="F547" s="4"/>
      <c r="G547" s="4"/>
      <c r="H547" s="4"/>
      <c r="I547" s="4"/>
      <c r="J547" s="4"/>
      <c r="K547" s="4"/>
      <c r="L547" s="4"/>
      <c r="M547" s="4"/>
    </row>
    <row r="548" spans="1:13" x14ac:dyDescent="0.15">
      <c r="A548" s="4"/>
      <c r="B548" s="4"/>
      <c r="C548" s="4"/>
      <c r="D548" s="4"/>
      <c r="E548" s="4"/>
      <c r="F548" s="4"/>
      <c r="G548" s="4"/>
      <c r="H548" s="4"/>
      <c r="I548" s="4"/>
      <c r="J548" s="4"/>
      <c r="K548" s="4"/>
      <c r="L548" s="4"/>
      <c r="M548" s="4"/>
    </row>
    <row r="549" spans="1:13" x14ac:dyDescent="0.15">
      <c r="A549" s="4"/>
      <c r="B549" s="4"/>
      <c r="C549" s="4"/>
      <c r="D549" s="4"/>
      <c r="E549" s="4"/>
      <c r="F549" s="4"/>
      <c r="G549" s="4"/>
      <c r="H549" s="4"/>
      <c r="I549" s="4"/>
      <c r="J549" s="4"/>
      <c r="K549" s="4"/>
      <c r="L549" s="4"/>
      <c r="M549" s="4"/>
    </row>
    <row r="550" spans="1:13" x14ac:dyDescent="0.15">
      <c r="A550" s="4"/>
      <c r="B550" s="4"/>
      <c r="C550" s="4"/>
      <c r="D550" s="4"/>
      <c r="E550" s="4"/>
      <c r="F550" s="4"/>
      <c r="G550" s="4"/>
      <c r="H550" s="4"/>
      <c r="I550" s="4"/>
      <c r="J550" s="4"/>
      <c r="K550" s="4"/>
      <c r="L550" s="4"/>
      <c r="M550" s="4"/>
    </row>
    <row r="551" spans="1:13" x14ac:dyDescent="0.15">
      <c r="A551" s="4"/>
      <c r="B551" s="4"/>
      <c r="C551" s="4"/>
      <c r="D551" s="4"/>
      <c r="E551" s="4"/>
      <c r="F551" s="4"/>
      <c r="G551" s="4"/>
      <c r="H551" s="4"/>
      <c r="I551" s="4"/>
      <c r="J551" s="4"/>
      <c r="K551" s="4"/>
      <c r="L551" s="4"/>
      <c r="M551" s="4"/>
    </row>
    <row r="552" spans="1:13" x14ac:dyDescent="0.15">
      <c r="A552" s="4"/>
      <c r="B552" s="4"/>
      <c r="C552" s="4"/>
      <c r="D552" s="4"/>
      <c r="E552" s="4"/>
      <c r="F552" s="4"/>
      <c r="G552" s="4"/>
      <c r="H552" s="4"/>
      <c r="I552" s="4"/>
      <c r="J552" s="4"/>
      <c r="K552" s="4"/>
      <c r="L552" s="4"/>
      <c r="M552" s="4"/>
    </row>
    <row r="553" spans="1:13" x14ac:dyDescent="0.15">
      <c r="A553" s="4"/>
      <c r="B553" s="4"/>
      <c r="C553" s="4"/>
      <c r="D553" s="4"/>
      <c r="E553" s="4"/>
      <c r="F553" s="4"/>
      <c r="G553" s="4"/>
      <c r="H553" s="4"/>
      <c r="I553" s="4"/>
      <c r="J553" s="4"/>
      <c r="K553" s="4"/>
      <c r="L553" s="4"/>
      <c r="M553" s="4"/>
    </row>
    <row r="554" spans="1:13" x14ac:dyDescent="0.15">
      <c r="A554" s="4"/>
      <c r="B554" s="4"/>
      <c r="C554" s="4"/>
      <c r="D554" s="4"/>
      <c r="E554" s="4"/>
      <c r="F554" s="4"/>
      <c r="G554" s="4"/>
      <c r="H554" s="4"/>
      <c r="I554" s="4"/>
      <c r="J554" s="4"/>
      <c r="K554" s="4"/>
      <c r="L554" s="4"/>
      <c r="M554" s="4"/>
    </row>
    <row r="555" spans="1:13" x14ac:dyDescent="0.15">
      <c r="A555" s="4"/>
      <c r="B555" s="4"/>
      <c r="C555" s="4"/>
      <c r="D555" s="4"/>
      <c r="E555" s="4"/>
      <c r="F555" s="4"/>
      <c r="G555" s="4"/>
      <c r="H555" s="4"/>
      <c r="I555" s="4"/>
      <c r="J555" s="4"/>
      <c r="K555" s="4"/>
      <c r="L555" s="4"/>
      <c r="M555" s="4"/>
    </row>
    <row r="556" spans="1:13" x14ac:dyDescent="0.15">
      <c r="A556" s="4"/>
      <c r="B556" s="4"/>
      <c r="C556" s="4"/>
      <c r="D556" s="4"/>
      <c r="E556" s="4"/>
      <c r="F556" s="4"/>
      <c r="G556" s="4"/>
      <c r="H556" s="4"/>
      <c r="I556" s="4"/>
      <c r="J556" s="4"/>
      <c r="K556" s="4"/>
      <c r="L556" s="4"/>
      <c r="M556" s="4"/>
    </row>
    <row r="557" spans="1:13" x14ac:dyDescent="0.15">
      <c r="A557" s="4"/>
      <c r="B557" s="4"/>
      <c r="C557" s="4"/>
      <c r="D557" s="4"/>
      <c r="E557" s="4"/>
      <c r="F557" s="4"/>
      <c r="G557" s="4"/>
      <c r="H557" s="4"/>
      <c r="I557" s="4"/>
      <c r="J557" s="4"/>
      <c r="K557" s="4"/>
      <c r="L557" s="4"/>
      <c r="M557" s="4"/>
    </row>
    <row r="558" spans="1:13" x14ac:dyDescent="0.15">
      <c r="A558" s="4"/>
      <c r="B558" s="4"/>
      <c r="C558" s="4"/>
      <c r="D558" s="4"/>
      <c r="E558" s="4"/>
      <c r="F558" s="4"/>
      <c r="G558" s="4"/>
      <c r="H558" s="4"/>
      <c r="I558" s="4"/>
      <c r="J558" s="4"/>
      <c r="K558" s="4"/>
      <c r="L558" s="4"/>
      <c r="M558" s="4"/>
    </row>
    <row r="559" spans="1:13" x14ac:dyDescent="0.15">
      <c r="A559" s="4"/>
      <c r="B559" s="4"/>
      <c r="C559" s="4"/>
      <c r="D559" s="4"/>
      <c r="E559" s="4"/>
      <c r="F559" s="4"/>
      <c r="G559" s="4"/>
      <c r="H559" s="4"/>
      <c r="I559" s="4"/>
      <c r="J559" s="4"/>
      <c r="K559" s="4"/>
      <c r="L559" s="4"/>
      <c r="M559" s="4"/>
    </row>
    <row r="560" spans="1:13" x14ac:dyDescent="0.15">
      <c r="A560" s="4"/>
      <c r="B560" s="4"/>
      <c r="C560" s="4"/>
      <c r="D560" s="4"/>
      <c r="E560" s="4"/>
      <c r="F560" s="4"/>
      <c r="G560" s="4"/>
      <c r="H560" s="4"/>
      <c r="I560" s="4"/>
      <c r="J560" s="4"/>
      <c r="K560" s="4"/>
      <c r="L560" s="4"/>
      <c r="M560" s="4"/>
    </row>
    <row r="561" spans="1:13" x14ac:dyDescent="0.15">
      <c r="A561" s="4"/>
      <c r="B561" s="4"/>
      <c r="C561" s="4"/>
      <c r="D561" s="4"/>
      <c r="E561" s="4"/>
      <c r="F561" s="4"/>
      <c r="G561" s="4"/>
      <c r="H561" s="4"/>
      <c r="I561" s="4"/>
      <c r="J561" s="4"/>
      <c r="K561" s="4"/>
      <c r="L561" s="4"/>
      <c r="M561" s="4"/>
    </row>
    <row r="562" spans="1:13" x14ac:dyDescent="0.15">
      <c r="A562" s="4"/>
      <c r="B562" s="4"/>
      <c r="C562" s="4"/>
      <c r="D562" s="4"/>
      <c r="E562" s="4"/>
      <c r="F562" s="4"/>
      <c r="G562" s="4"/>
      <c r="H562" s="4"/>
      <c r="I562" s="4"/>
      <c r="J562" s="4"/>
      <c r="K562" s="4"/>
      <c r="L562" s="4"/>
      <c r="M562" s="4"/>
    </row>
    <row r="563" spans="1:13" x14ac:dyDescent="0.15">
      <c r="A563" s="4"/>
      <c r="B563" s="4"/>
      <c r="C563" s="4"/>
      <c r="D563" s="4"/>
      <c r="E563" s="4"/>
      <c r="F563" s="4"/>
      <c r="G563" s="4"/>
      <c r="H563" s="4"/>
      <c r="I563" s="4"/>
      <c r="J563" s="4"/>
      <c r="K563" s="4"/>
      <c r="L563" s="4"/>
      <c r="M563" s="4"/>
    </row>
    <row r="564" spans="1:13" x14ac:dyDescent="0.15">
      <c r="A564" s="4"/>
      <c r="B564" s="4"/>
      <c r="C564" s="4"/>
      <c r="D564" s="4"/>
      <c r="E564" s="4"/>
      <c r="F564" s="4"/>
      <c r="G564" s="4"/>
      <c r="H564" s="4"/>
      <c r="I564" s="4"/>
      <c r="J564" s="4"/>
      <c r="K564" s="4"/>
      <c r="L564" s="4"/>
      <c r="M564" s="4"/>
    </row>
    <row r="565" spans="1:13" x14ac:dyDescent="0.15">
      <c r="A565" s="4"/>
      <c r="B565" s="4"/>
      <c r="C565" s="4"/>
      <c r="D565" s="4"/>
      <c r="E565" s="4"/>
      <c r="F565" s="4"/>
      <c r="G565" s="4"/>
      <c r="H565" s="4"/>
      <c r="I565" s="4"/>
      <c r="J565" s="4"/>
      <c r="K565" s="4"/>
      <c r="L565" s="4"/>
      <c r="M565" s="4"/>
    </row>
    <row r="566" spans="1:13" x14ac:dyDescent="0.15">
      <c r="A566" s="4"/>
      <c r="B566" s="4"/>
      <c r="C566" s="4"/>
      <c r="D566" s="4"/>
      <c r="E566" s="4"/>
      <c r="F566" s="4"/>
      <c r="G566" s="4"/>
      <c r="H566" s="4"/>
      <c r="I566" s="4"/>
      <c r="J566" s="4"/>
      <c r="K566" s="4"/>
      <c r="L566" s="4"/>
      <c r="M566" s="4"/>
    </row>
    <row r="567" spans="1:13" x14ac:dyDescent="0.15">
      <c r="A567" s="4"/>
      <c r="B567" s="4"/>
      <c r="C567" s="4"/>
      <c r="D567" s="4"/>
      <c r="E567" s="4"/>
      <c r="F567" s="4"/>
      <c r="G567" s="4"/>
      <c r="H567" s="4"/>
      <c r="I567" s="4"/>
      <c r="J567" s="4"/>
      <c r="K567" s="4"/>
      <c r="L567" s="4"/>
      <c r="M567" s="4"/>
    </row>
    <row r="568" spans="1:13" x14ac:dyDescent="0.15">
      <c r="A568" s="4"/>
      <c r="B568" s="4"/>
      <c r="C568" s="4"/>
      <c r="D568" s="4"/>
      <c r="E568" s="4"/>
      <c r="F568" s="4"/>
      <c r="G568" s="4"/>
      <c r="H568" s="4"/>
      <c r="I568" s="4"/>
      <c r="J568" s="4"/>
      <c r="K568" s="4"/>
      <c r="L568" s="4"/>
      <c r="M568" s="4"/>
    </row>
    <row r="569" spans="1:13" x14ac:dyDescent="0.15">
      <c r="A569" s="4"/>
      <c r="B569" s="4"/>
      <c r="C569" s="4"/>
      <c r="D569" s="4"/>
      <c r="E569" s="4"/>
      <c r="F569" s="4"/>
      <c r="G569" s="4"/>
      <c r="H569" s="4"/>
      <c r="I569" s="4"/>
      <c r="J569" s="4"/>
      <c r="K569" s="4"/>
      <c r="L569" s="4"/>
      <c r="M569" s="4"/>
    </row>
    <row r="570" spans="1:13" x14ac:dyDescent="0.15">
      <c r="A570" s="4"/>
      <c r="B570" s="4"/>
      <c r="C570" s="4"/>
      <c r="D570" s="4"/>
      <c r="E570" s="4"/>
      <c r="F570" s="4"/>
      <c r="G570" s="4"/>
      <c r="H570" s="4"/>
      <c r="I570" s="4"/>
      <c r="J570" s="4"/>
      <c r="K570" s="4"/>
      <c r="L570" s="4"/>
      <c r="M570" s="4"/>
    </row>
    <row r="571" spans="1:13" x14ac:dyDescent="0.15">
      <c r="A571" s="4"/>
      <c r="B571" s="4"/>
      <c r="C571" s="4"/>
      <c r="D571" s="4"/>
      <c r="E571" s="4"/>
      <c r="F571" s="4"/>
      <c r="G571" s="4"/>
      <c r="H571" s="4"/>
      <c r="I571" s="4"/>
      <c r="J571" s="4"/>
      <c r="K571" s="4"/>
      <c r="L571" s="4"/>
      <c r="M571" s="4"/>
    </row>
    <row r="572" spans="1:13" x14ac:dyDescent="0.15">
      <c r="A572" s="4"/>
      <c r="B572" s="4"/>
      <c r="C572" s="4"/>
      <c r="D572" s="4"/>
      <c r="E572" s="4"/>
      <c r="F572" s="4"/>
      <c r="G572" s="4"/>
      <c r="H572" s="4"/>
      <c r="I572" s="4"/>
      <c r="J572" s="4"/>
      <c r="K572" s="4"/>
      <c r="L572" s="4"/>
      <c r="M572" s="4"/>
    </row>
    <row r="573" spans="1:13" x14ac:dyDescent="0.15">
      <c r="A573" s="4"/>
      <c r="B573" s="4"/>
      <c r="C573" s="4"/>
      <c r="D573" s="4"/>
      <c r="E573" s="4"/>
      <c r="F573" s="4"/>
      <c r="G573" s="4"/>
      <c r="H573" s="4"/>
      <c r="I573" s="4"/>
      <c r="J573" s="4"/>
      <c r="K573" s="4"/>
      <c r="L573" s="4"/>
      <c r="M573" s="4"/>
    </row>
    <row r="574" spans="1:13" x14ac:dyDescent="0.15">
      <c r="A574" s="4"/>
      <c r="B574" s="4"/>
      <c r="C574" s="4"/>
      <c r="D574" s="4"/>
      <c r="E574" s="4"/>
      <c r="F574" s="4"/>
      <c r="G574" s="4"/>
      <c r="H574" s="4"/>
      <c r="I574" s="4"/>
      <c r="J574" s="4"/>
      <c r="K574" s="4"/>
      <c r="L574" s="4"/>
      <c r="M574" s="4"/>
    </row>
    <row r="575" spans="1:13" x14ac:dyDescent="0.15">
      <c r="A575" s="4"/>
      <c r="B575" s="4"/>
      <c r="C575" s="4"/>
      <c r="D575" s="4"/>
      <c r="E575" s="4"/>
      <c r="F575" s="4"/>
      <c r="G575" s="4"/>
      <c r="H575" s="4"/>
      <c r="I575" s="4"/>
      <c r="J575" s="4"/>
      <c r="K575" s="4"/>
      <c r="L575" s="4"/>
      <c r="M575" s="4"/>
    </row>
    <row r="576" spans="1:13" x14ac:dyDescent="0.15">
      <c r="A576" s="4"/>
      <c r="B576" s="4"/>
      <c r="C576" s="4"/>
      <c r="D576" s="4"/>
      <c r="E576" s="4"/>
      <c r="F576" s="4"/>
      <c r="G576" s="4"/>
      <c r="H576" s="4"/>
      <c r="I576" s="4"/>
      <c r="J576" s="4"/>
      <c r="K576" s="4"/>
      <c r="L576" s="4"/>
      <c r="M576" s="4"/>
    </row>
    <row r="577" spans="1:13" x14ac:dyDescent="0.15">
      <c r="A577" s="4"/>
      <c r="B577" s="4"/>
      <c r="C577" s="4"/>
      <c r="D577" s="4"/>
      <c r="E577" s="4"/>
      <c r="F577" s="4"/>
      <c r="G577" s="4"/>
      <c r="H577" s="4"/>
      <c r="I577" s="4"/>
      <c r="J577" s="4"/>
      <c r="K577" s="4"/>
      <c r="L577" s="4"/>
      <c r="M577" s="4"/>
    </row>
    <row r="578" spans="1:13" x14ac:dyDescent="0.15">
      <c r="A578" s="4"/>
      <c r="B578" s="4"/>
      <c r="C578" s="4"/>
      <c r="D578" s="4"/>
      <c r="E578" s="4"/>
      <c r="F578" s="4"/>
      <c r="G578" s="4"/>
      <c r="H578" s="4"/>
      <c r="I578" s="4"/>
      <c r="J578" s="4"/>
      <c r="K578" s="4"/>
      <c r="L578" s="4"/>
      <c r="M578" s="4"/>
    </row>
    <row r="579" spans="1:13" x14ac:dyDescent="0.15">
      <c r="A579" s="4"/>
      <c r="B579" s="4"/>
      <c r="C579" s="4"/>
      <c r="D579" s="4"/>
      <c r="E579" s="4"/>
      <c r="F579" s="4"/>
      <c r="G579" s="4"/>
      <c r="H579" s="4"/>
      <c r="I579" s="4"/>
      <c r="J579" s="4"/>
      <c r="K579" s="4"/>
      <c r="L579" s="4"/>
      <c r="M579" s="4"/>
    </row>
    <row r="580" spans="1:13" x14ac:dyDescent="0.15">
      <c r="A580" s="4"/>
      <c r="B580" s="4"/>
      <c r="C580" s="4"/>
      <c r="D580" s="4"/>
      <c r="E580" s="4"/>
      <c r="F580" s="4"/>
      <c r="G580" s="4"/>
      <c r="H580" s="4"/>
      <c r="I580" s="4"/>
      <c r="J580" s="4"/>
      <c r="K580" s="4"/>
      <c r="L580" s="4"/>
      <c r="M580" s="4"/>
    </row>
    <row r="581" spans="1:13" x14ac:dyDescent="0.15">
      <c r="A581" s="4"/>
      <c r="B581" s="4"/>
      <c r="C581" s="4"/>
      <c r="D581" s="4"/>
      <c r="E581" s="4"/>
      <c r="F581" s="4"/>
      <c r="G581" s="4"/>
      <c r="H581" s="4"/>
      <c r="I581" s="4"/>
      <c r="J581" s="4"/>
      <c r="K581" s="4"/>
      <c r="L581" s="4"/>
      <c r="M581" s="4"/>
    </row>
    <row r="582" spans="1:13" x14ac:dyDescent="0.15">
      <c r="A582" s="4"/>
      <c r="B582" s="4"/>
      <c r="C582" s="4"/>
      <c r="D582" s="4"/>
      <c r="E582" s="4"/>
      <c r="F582" s="4"/>
      <c r="G582" s="4"/>
      <c r="H582" s="4"/>
      <c r="I582" s="4"/>
      <c r="J582" s="4"/>
      <c r="K582" s="4"/>
      <c r="L582" s="4"/>
      <c r="M582" s="4"/>
    </row>
    <row r="583" spans="1:13" x14ac:dyDescent="0.15">
      <c r="A583" s="4"/>
      <c r="B583" s="4"/>
      <c r="C583" s="4"/>
      <c r="D583" s="4"/>
      <c r="E583" s="4"/>
      <c r="F583" s="4"/>
      <c r="G583" s="4"/>
      <c r="H583" s="4"/>
      <c r="I583" s="4"/>
      <c r="J583" s="4"/>
      <c r="K583" s="4"/>
      <c r="L583" s="4"/>
      <c r="M583" s="4"/>
    </row>
    <row r="584" spans="1:13" x14ac:dyDescent="0.15">
      <c r="A584" s="4"/>
      <c r="B584" s="4"/>
      <c r="C584" s="4"/>
      <c r="D584" s="4"/>
      <c r="E584" s="4"/>
      <c r="F584" s="4"/>
      <c r="G584" s="4"/>
      <c r="H584" s="4"/>
      <c r="I584" s="4"/>
      <c r="J584" s="4"/>
      <c r="K584" s="4"/>
      <c r="L584" s="4"/>
      <c r="M584" s="4"/>
    </row>
    <row r="585" spans="1:13" x14ac:dyDescent="0.15">
      <c r="A585" s="4"/>
      <c r="B585" s="4"/>
      <c r="C585" s="4"/>
      <c r="D585" s="4"/>
      <c r="E585" s="4"/>
      <c r="F585" s="4"/>
      <c r="G585" s="4"/>
      <c r="H585" s="4"/>
      <c r="I585" s="4"/>
      <c r="J585" s="4"/>
      <c r="K585" s="4"/>
      <c r="L585" s="4"/>
      <c r="M585" s="4"/>
    </row>
    <row r="586" spans="1:13" x14ac:dyDescent="0.15">
      <c r="A586" s="4"/>
      <c r="B586" s="4"/>
      <c r="C586" s="4"/>
      <c r="D586" s="4"/>
      <c r="E586" s="4"/>
      <c r="F586" s="4"/>
      <c r="G586" s="4"/>
      <c r="H586" s="4"/>
      <c r="I586" s="4"/>
      <c r="J586" s="4"/>
      <c r="K586" s="4"/>
      <c r="L586" s="4"/>
      <c r="M586" s="4"/>
    </row>
    <row r="587" spans="1:13" x14ac:dyDescent="0.15">
      <c r="A587" s="4"/>
      <c r="B587" s="4"/>
      <c r="C587" s="4"/>
      <c r="D587" s="4"/>
      <c r="E587" s="4"/>
      <c r="F587" s="4"/>
      <c r="G587" s="4"/>
      <c r="H587" s="4"/>
      <c r="I587" s="4"/>
      <c r="J587" s="4"/>
      <c r="K587" s="4"/>
      <c r="L587" s="4"/>
      <c r="M587" s="4"/>
    </row>
    <row r="588" spans="1:13" x14ac:dyDescent="0.15">
      <c r="A588" s="4"/>
      <c r="B588" s="4"/>
      <c r="C588" s="4"/>
      <c r="D588" s="4"/>
      <c r="E588" s="4"/>
      <c r="F588" s="4"/>
      <c r="G588" s="4"/>
      <c r="H588" s="4"/>
      <c r="I588" s="4"/>
      <c r="J588" s="4"/>
      <c r="K588" s="4"/>
      <c r="L588" s="4"/>
      <c r="M588" s="4"/>
    </row>
    <row r="589" spans="1:13" x14ac:dyDescent="0.15">
      <c r="A589" s="4"/>
      <c r="B589" s="4"/>
      <c r="C589" s="4"/>
      <c r="D589" s="4"/>
      <c r="E589" s="4"/>
      <c r="F589" s="4"/>
      <c r="G589" s="4"/>
      <c r="H589" s="4"/>
      <c r="I589" s="4"/>
      <c r="J589" s="4"/>
      <c r="K589" s="4"/>
      <c r="L589" s="4"/>
      <c r="M589" s="4"/>
    </row>
    <row r="590" spans="1:13" x14ac:dyDescent="0.15">
      <c r="A590" s="4"/>
      <c r="B590" s="4"/>
      <c r="C590" s="4"/>
      <c r="D590" s="4"/>
      <c r="E590" s="4"/>
      <c r="F590" s="4"/>
      <c r="G590" s="4"/>
      <c r="H590" s="4"/>
      <c r="I590" s="4"/>
      <c r="J590" s="4"/>
      <c r="K590" s="4"/>
      <c r="L590" s="4"/>
      <c r="M590" s="4"/>
    </row>
    <row r="591" spans="1:13" x14ac:dyDescent="0.15">
      <c r="A591" s="4"/>
      <c r="B591" s="4"/>
      <c r="C591" s="4"/>
      <c r="D591" s="4"/>
      <c r="E591" s="4"/>
      <c r="F591" s="4"/>
      <c r="G591" s="4"/>
      <c r="H591" s="4"/>
      <c r="I591" s="4"/>
      <c r="J591" s="4"/>
      <c r="K591" s="4"/>
      <c r="L591" s="4"/>
      <c r="M591" s="4"/>
    </row>
    <row r="592" spans="1:13" x14ac:dyDescent="0.15">
      <c r="A592" s="4"/>
      <c r="B592" s="4"/>
      <c r="C592" s="4"/>
      <c r="D592" s="4"/>
      <c r="E592" s="4"/>
      <c r="F592" s="4"/>
      <c r="G592" s="4"/>
      <c r="H592" s="4"/>
      <c r="I592" s="4"/>
      <c r="J592" s="4"/>
      <c r="K592" s="4"/>
      <c r="L592" s="4"/>
      <c r="M592" s="4"/>
    </row>
    <row r="593" spans="1:13" x14ac:dyDescent="0.15">
      <c r="A593" s="4"/>
      <c r="B593" s="4"/>
      <c r="C593" s="4"/>
      <c r="D593" s="4"/>
      <c r="E593" s="4"/>
      <c r="F593" s="4"/>
      <c r="G593" s="4"/>
      <c r="H593" s="4"/>
      <c r="I593" s="4"/>
      <c r="J593" s="4"/>
      <c r="K593" s="4"/>
      <c r="L593" s="4"/>
      <c r="M593" s="4"/>
    </row>
    <row r="594" spans="1:13" x14ac:dyDescent="0.15">
      <c r="A594" s="4"/>
      <c r="B594" s="4"/>
      <c r="C594" s="4"/>
      <c r="D594" s="4"/>
      <c r="E594" s="4"/>
      <c r="F594" s="4"/>
      <c r="G594" s="4"/>
      <c r="H594" s="4"/>
      <c r="I594" s="4"/>
      <c r="J594" s="4"/>
      <c r="K594" s="4"/>
      <c r="L594" s="4"/>
      <c r="M594" s="4"/>
    </row>
    <row r="595" spans="1:13" x14ac:dyDescent="0.15">
      <c r="A595" s="4"/>
      <c r="B595" s="4"/>
      <c r="C595" s="4"/>
      <c r="D595" s="4"/>
      <c r="E595" s="4"/>
      <c r="F595" s="4"/>
      <c r="G595" s="4"/>
      <c r="H595" s="4"/>
      <c r="I595" s="4"/>
      <c r="J595" s="4"/>
      <c r="K595" s="4"/>
      <c r="L595" s="4"/>
      <c r="M595" s="4"/>
    </row>
    <row r="596" spans="1:13" x14ac:dyDescent="0.15">
      <c r="A596" s="4"/>
      <c r="B596" s="4"/>
      <c r="C596" s="4"/>
      <c r="D596" s="4"/>
      <c r="E596" s="4"/>
      <c r="F596" s="4"/>
      <c r="G596" s="4"/>
      <c r="H596" s="4"/>
      <c r="I596" s="4"/>
      <c r="J596" s="4"/>
      <c r="K596" s="4"/>
      <c r="L596" s="4"/>
      <c r="M596" s="4"/>
    </row>
    <row r="597" spans="1:13" x14ac:dyDescent="0.15">
      <c r="A597" s="4"/>
      <c r="B597" s="4"/>
      <c r="C597" s="4"/>
      <c r="D597" s="4"/>
      <c r="E597" s="4"/>
      <c r="F597" s="4"/>
      <c r="G597" s="4"/>
      <c r="H597" s="4"/>
      <c r="I597" s="4"/>
      <c r="J597" s="4"/>
      <c r="K597" s="4"/>
      <c r="L597" s="4"/>
      <c r="M597" s="4"/>
    </row>
    <row r="598" spans="1:13" x14ac:dyDescent="0.15">
      <c r="A598" s="4"/>
      <c r="B598" s="4"/>
      <c r="C598" s="4"/>
      <c r="D598" s="4"/>
      <c r="E598" s="4"/>
      <c r="F598" s="4"/>
      <c r="G598" s="4"/>
      <c r="H598" s="4"/>
      <c r="I598" s="4"/>
      <c r="J598" s="4"/>
      <c r="K598" s="4"/>
      <c r="L598" s="4"/>
      <c r="M598" s="4"/>
    </row>
    <row r="599" spans="1:13" x14ac:dyDescent="0.15">
      <c r="A599" s="4"/>
      <c r="B599" s="4"/>
      <c r="C599" s="4"/>
      <c r="D599" s="4"/>
      <c r="E599" s="4"/>
      <c r="F599" s="4"/>
      <c r="G599" s="4"/>
      <c r="H599" s="4"/>
      <c r="I599" s="4"/>
      <c r="J599" s="4"/>
      <c r="K599" s="4"/>
      <c r="L599" s="4"/>
      <c r="M599" s="4"/>
    </row>
    <row r="600" spans="1:13" x14ac:dyDescent="0.15">
      <c r="A600" s="4"/>
      <c r="B600" s="4"/>
      <c r="C600" s="4"/>
      <c r="D600" s="4"/>
      <c r="E600" s="4"/>
      <c r="F600" s="4"/>
      <c r="G600" s="4"/>
      <c r="H600" s="4"/>
      <c r="I600" s="4"/>
      <c r="J600" s="4"/>
      <c r="K600" s="4"/>
      <c r="L600" s="4"/>
      <c r="M600" s="4"/>
    </row>
    <row r="601" spans="1:13" x14ac:dyDescent="0.15">
      <c r="A601" s="4"/>
      <c r="B601" s="4"/>
      <c r="C601" s="4"/>
      <c r="D601" s="4"/>
      <c r="E601" s="4"/>
      <c r="F601" s="4"/>
      <c r="G601" s="4"/>
      <c r="H601" s="4"/>
      <c r="I601" s="4"/>
      <c r="J601" s="4"/>
      <c r="K601" s="4"/>
      <c r="L601" s="4"/>
      <c r="M601" s="4"/>
    </row>
    <row r="602" spans="1:13" x14ac:dyDescent="0.15">
      <c r="A602" s="4"/>
      <c r="B602" s="4"/>
      <c r="C602" s="4"/>
      <c r="D602" s="4"/>
      <c r="E602" s="4"/>
      <c r="F602" s="4"/>
      <c r="G602" s="4"/>
      <c r="H602" s="4"/>
      <c r="I602" s="4"/>
      <c r="J602" s="4"/>
      <c r="K602" s="4"/>
      <c r="L602" s="4"/>
      <c r="M602" s="4"/>
    </row>
    <row r="603" spans="1:13" x14ac:dyDescent="0.15">
      <c r="A603" s="4"/>
      <c r="B603" s="4"/>
      <c r="C603" s="4"/>
      <c r="D603" s="4"/>
      <c r="E603" s="4"/>
      <c r="F603" s="4"/>
      <c r="G603" s="4"/>
      <c r="H603" s="4"/>
      <c r="I603" s="4"/>
      <c r="J603" s="4"/>
      <c r="K603" s="4"/>
      <c r="L603" s="4"/>
      <c r="M603" s="4"/>
    </row>
    <row r="604" spans="1:13" x14ac:dyDescent="0.15">
      <c r="A604" s="4"/>
      <c r="B604" s="4"/>
      <c r="C604" s="4"/>
      <c r="D604" s="4"/>
      <c r="E604" s="4"/>
      <c r="F604" s="4"/>
      <c r="G604" s="4"/>
      <c r="H604" s="4"/>
      <c r="I604" s="4"/>
      <c r="J604" s="4"/>
      <c r="K604" s="4"/>
      <c r="L604" s="4"/>
      <c r="M604" s="4"/>
    </row>
    <row r="605" spans="1:13" x14ac:dyDescent="0.15">
      <c r="A605" s="4"/>
      <c r="B605" s="4"/>
      <c r="C605" s="4"/>
      <c r="D605" s="4"/>
      <c r="E605" s="4"/>
      <c r="F605" s="4"/>
      <c r="G605" s="4"/>
      <c r="H605" s="4"/>
      <c r="I605" s="4"/>
      <c r="J605" s="4"/>
      <c r="K605" s="4"/>
      <c r="L605" s="4"/>
      <c r="M605" s="4"/>
    </row>
    <row r="606" spans="1:13" x14ac:dyDescent="0.15">
      <c r="A606" s="4"/>
      <c r="B606" s="4"/>
      <c r="C606" s="4"/>
      <c r="D606" s="4"/>
      <c r="E606" s="4"/>
      <c r="F606" s="4"/>
      <c r="G606" s="4"/>
      <c r="H606" s="4"/>
      <c r="I606" s="4"/>
      <c r="J606" s="4"/>
      <c r="K606" s="4"/>
      <c r="L606" s="4"/>
      <c r="M606" s="4"/>
    </row>
    <row r="607" spans="1:13" x14ac:dyDescent="0.15">
      <c r="A607" s="4"/>
      <c r="B607" s="4"/>
      <c r="C607" s="4"/>
      <c r="D607" s="4"/>
      <c r="E607" s="4"/>
      <c r="F607" s="4"/>
      <c r="G607" s="4"/>
      <c r="H607" s="4"/>
      <c r="I607" s="4"/>
      <c r="J607" s="4"/>
      <c r="K607" s="4"/>
      <c r="L607" s="4"/>
      <c r="M607" s="4"/>
    </row>
    <row r="608" spans="1:13" x14ac:dyDescent="0.15">
      <c r="A608" s="4"/>
      <c r="B608" s="4"/>
      <c r="C608" s="4"/>
      <c r="D608" s="4"/>
      <c r="E608" s="4"/>
      <c r="F608" s="4"/>
      <c r="G608" s="4"/>
      <c r="H608" s="4"/>
      <c r="I608" s="4"/>
      <c r="J608" s="4"/>
      <c r="K608" s="4"/>
      <c r="L608" s="4"/>
      <c r="M608" s="4"/>
    </row>
    <row r="609" spans="1:13" x14ac:dyDescent="0.15">
      <c r="A609" s="4"/>
      <c r="B609" s="4"/>
      <c r="C609" s="4"/>
      <c r="D609" s="4"/>
      <c r="E609" s="4"/>
      <c r="F609" s="4"/>
      <c r="G609" s="4"/>
      <c r="H609" s="4"/>
      <c r="I609" s="4"/>
      <c r="J609" s="4"/>
      <c r="K609" s="4"/>
      <c r="L609" s="4"/>
      <c r="M609" s="4"/>
    </row>
    <row r="610" spans="1:13" x14ac:dyDescent="0.15">
      <c r="A610" s="4"/>
      <c r="B610" s="4"/>
      <c r="C610" s="4"/>
      <c r="D610" s="4"/>
      <c r="E610" s="4"/>
      <c r="F610" s="4"/>
      <c r="G610" s="4"/>
      <c r="H610" s="4"/>
      <c r="I610" s="4"/>
      <c r="J610" s="4"/>
      <c r="K610" s="4"/>
      <c r="L610" s="4"/>
      <c r="M610" s="4"/>
    </row>
    <row r="611" spans="1:13" x14ac:dyDescent="0.15">
      <c r="A611" s="4"/>
      <c r="B611" s="4"/>
      <c r="C611" s="4"/>
      <c r="D611" s="4"/>
      <c r="E611" s="4"/>
      <c r="F611" s="4"/>
      <c r="G611" s="4"/>
      <c r="H611" s="4"/>
      <c r="I611" s="4"/>
      <c r="J611" s="4"/>
      <c r="K611" s="4"/>
      <c r="L611" s="4"/>
      <c r="M611" s="4"/>
    </row>
    <row r="612" spans="1:13" x14ac:dyDescent="0.15">
      <c r="A612" s="4"/>
      <c r="B612" s="4"/>
      <c r="C612" s="4"/>
      <c r="D612" s="4"/>
      <c r="E612" s="4"/>
      <c r="F612" s="4"/>
      <c r="G612" s="4"/>
      <c r="H612" s="4"/>
      <c r="I612" s="4"/>
      <c r="J612" s="4"/>
      <c r="K612" s="4"/>
      <c r="L612" s="4"/>
      <c r="M612" s="4"/>
    </row>
    <row r="613" spans="1:13" x14ac:dyDescent="0.15">
      <c r="A613" s="4"/>
      <c r="B613" s="4"/>
      <c r="C613" s="4"/>
      <c r="D613" s="4"/>
      <c r="E613" s="4"/>
      <c r="F613" s="4"/>
      <c r="G613" s="4"/>
      <c r="H613" s="4"/>
      <c r="I613" s="4"/>
      <c r="J613" s="4"/>
      <c r="K613" s="4"/>
      <c r="L613" s="4"/>
      <c r="M613" s="4"/>
    </row>
    <row r="614" spans="1:13" x14ac:dyDescent="0.15">
      <c r="A614" s="4"/>
      <c r="B614" s="4"/>
      <c r="C614" s="4"/>
      <c r="D614" s="4"/>
      <c r="E614" s="4"/>
      <c r="F614" s="4"/>
      <c r="G614" s="4"/>
      <c r="H614" s="4"/>
      <c r="I614" s="4"/>
      <c r="J614" s="4"/>
      <c r="K614" s="4"/>
      <c r="L614" s="4"/>
      <c r="M614" s="4"/>
    </row>
    <row r="615" spans="1:13" x14ac:dyDescent="0.15">
      <c r="A615" s="4"/>
      <c r="B615" s="4"/>
      <c r="C615" s="4"/>
      <c r="D615" s="4"/>
      <c r="E615" s="4"/>
      <c r="F615" s="4"/>
      <c r="G615" s="4"/>
      <c r="H615" s="4"/>
      <c r="I615" s="4"/>
      <c r="J615" s="4"/>
      <c r="K615" s="4"/>
      <c r="L615" s="4"/>
      <c r="M615" s="4"/>
    </row>
    <row r="616" spans="1:13" x14ac:dyDescent="0.15">
      <c r="A616" s="4"/>
      <c r="B616" s="4"/>
      <c r="C616" s="4"/>
      <c r="D616" s="4"/>
      <c r="E616" s="4"/>
      <c r="F616" s="4"/>
      <c r="G616" s="4"/>
      <c r="H616" s="4"/>
      <c r="I616" s="4"/>
      <c r="J616" s="4"/>
      <c r="K616" s="4"/>
      <c r="L616" s="4"/>
      <c r="M616" s="4"/>
    </row>
    <row r="617" spans="1:13" x14ac:dyDescent="0.15">
      <c r="A617" s="4"/>
      <c r="B617" s="4"/>
      <c r="C617" s="4"/>
      <c r="D617" s="4"/>
      <c r="E617" s="4"/>
      <c r="F617" s="4"/>
      <c r="G617" s="4"/>
      <c r="H617" s="4"/>
      <c r="I617" s="4"/>
      <c r="J617" s="4"/>
      <c r="K617" s="4"/>
      <c r="L617" s="4"/>
      <c r="M617" s="4"/>
    </row>
    <row r="618" spans="1:13" x14ac:dyDescent="0.15">
      <c r="A618" s="4"/>
      <c r="B618" s="4"/>
      <c r="C618" s="4"/>
      <c r="D618" s="4"/>
      <c r="E618" s="4"/>
      <c r="F618" s="4"/>
      <c r="G618" s="4"/>
      <c r="H618" s="4"/>
      <c r="I618" s="4"/>
      <c r="J618" s="4"/>
      <c r="K618" s="4"/>
      <c r="L618" s="4"/>
      <c r="M618" s="4"/>
    </row>
    <row r="619" spans="1:13" x14ac:dyDescent="0.15">
      <c r="A619" s="4"/>
      <c r="B619" s="4"/>
      <c r="C619" s="4"/>
      <c r="D619" s="4"/>
      <c r="E619" s="4"/>
      <c r="F619" s="4"/>
      <c r="G619" s="4"/>
      <c r="H619" s="4"/>
      <c r="I619" s="4"/>
      <c r="J619" s="4"/>
      <c r="K619" s="4"/>
      <c r="L619" s="4"/>
      <c r="M619" s="4"/>
    </row>
    <row r="620" spans="1:13" x14ac:dyDescent="0.15">
      <c r="A620" s="4"/>
      <c r="B620" s="4"/>
      <c r="C620" s="4"/>
      <c r="D620" s="4"/>
      <c r="E620" s="4"/>
      <c r="F620" s="4"/>
      <c r="G620" s="4"/>
      <c r="H620" s="4"/>
      <c r="I620" s="4"/>
      <c r="J620" s="4"/>
      <c r="K620" s="4"/>
      <c r="L620" s="4"/>
      <c r="M620" s="4"/>
    </row>
    <row r="621" spans="1:13" x14ac:dyDescent="0.15">
      <c r="A621" s="4"/>
      <c r="B621" s="4"/>
      <c r="C621" s="4"/>
      <c r="D621" s="4"/>
      <c r="E621" s="4"/>
      <c r="F621" s="4"/>
      <c r="G621" s="4"/>
      <c r="H621" s="4"/>
      <c r="I621" s="4"/>
      <c r="J621" s="4"/>
      <c r="K621" s="4"/>
      <c r="L621" s="4"/>
      <c r="M621" s="4"/>
    </row>
    <row r="622" spans="1:13" x14ac:dyDescent="0.15">
      <c r="A622" s="4"/>
      <c r="B622" s="4"/>
      <c r="C622" s="4"/>
      <c r="D622" s="4"/>
      <c r="E622" s="4"/>
      <c r="F622" s="4"/>
      <c r="G622" s="4"/>
      <c r="H622" s="4"/>
      <c r="I622" s="4"/>
      <c r="J622" s="4"/>
      <c r="K622" s="4"/>
      <c r="L622" s="4"/>
      <c r="M622" s="4"/>
    </row>
    <row r="623" spans="1:13" x14ac:dyDescent="0.15">
      <c r="A623" s="4"/>
      <c r="B623" s="4"/>
      <c r="C623" s="4"/>
      <c r="D623" s="4"/>
      <c r="E623" s="4"/>
      <c r="F623" s="4"/>
      <c r="G623" s="4"/>
      <c r="H623" s="4"/>
      <c r="I623" s="4"/>
      <c r="J623" s="4"/>
      <c r="K623" s="4"/>
      <c r="L623" s="4"/>
      <c r="M623" s="4"/>
    </row>
    <row r="624" spans="1:13" x14ac:dyDescent="0.15">
      <c r="A624" s="4"/>
      <c r="B624" s="4"/>
      <c r="C624" s="4"/>
      <c r="D624" s="4"/>
      <c r="E624" s="4"/>
      <c r="F624" s="4"/>
      <c r="G624" s="4"/>
      <c r="H624" s="4"/>
      <c r="I624" s="4"/>
      <c r="J624" s="4"/>
      <c r="K624" s="4"/>
      <c r="L624" s="4"/>
      <c r="M624" s="4"/>
    </row>
    <row r="625" spans="1:13" x14ac:dyDescent="0.15">
      <c r="A625" s="4"/>
      <c r="B625" s="4"/>
      <c r="C625" s="4"/>
      <c r="D625" s="4"/>
      <c r="E625" s="4"/>
      <c r="F625" s="4"/>
      <c r="G625" s="4"/>
      <c r="H625" s="4"/>
      <c r="I625" s="4"/>
      <c r="J625" s="4"/>
      <c r="K625" s="4"/>
      <c r="L625" s="4"/>
      <c r="M625" s="4"/>
    </row>
    <row r="626" spans="1:13" x14ac:dyDescent="0.15">
      <c r="A626" s="4"/>
      <c r="B626" s="4"/>
      <c r="C626" s="4"/>
      <c r="D626" s="4"/>
      <c r="E626" s="4"/>
      <c r="F626" s="4"/>
      <c r="G626" s="4"/>
      <c r="H626" s="4"/>
      <c r="I626" s="4"/>
      <c r="J626" s="4"/>
      <c r="K626" s="4"/>
      <c r="L626" s="4"/>
      <c r="M626" s="4"/>
    </row>
    <row r="627" spans="1:13" x14ac:dyDescent="0.15">
      <c r="A627" s="4"/>
      <c r="B627" s="4"/>
      <c r="C627" s="4"/>
      <c r="D627" s="4"/>
      <c r="E627" s="4"/>
      <c r="F627" s="4"/>
      <c r="G627" s="4"/>
      <c r="H627" s="4"/>
      <c r="I627" s="4"/>
      <c r="J627" s="4"/>
      <c r="K627" s="4"/>
      <c r="L627" s="4"/>
      <c r="M627" s="4"/>
    </row>
    <row r="628" spans="1:13" x14ac:dyDescent="0.15">
      <c r="A628" s="4"/>
      <c r="B628" s="4"/>
      <c r="C628" s="4"/>
      <c r="D628" s="4"/>
      <c r="E628" s="4"/>
      <c r="F628" s="4"/>
      <c r="G628" s="4"/>
      <c r="H628" s="4"/>
      <c r="I628" s="4"/>
      <c r="J628" s="4"/>
      <c r="K628" s="4"/>
      <c r="L628" s="4"/>
      <c r="M628" s="4"/>
    </row>
    <row r="629" spans="1:13" x14ac:dyDescent="0.15">
      <c r="A629" s="4"/>
      <c r="B629" s="4"/>
      <c r="C629" s="4"/>
      <c r="D629" s="4"/>
      <c r="E629" s="4"/>
      <c r="F629" s="4"/>
      <c r="G629" s="4"/>
      <c r="H629" s="4"/>
      <c r="I629" s="4"/>
      <c r="J629" s="4"/>
      <c r="K629" s="4"/>
      <c r="L629" s="4"/>
      <c r="M629" s="4"/>
    </row>
    <row r="630" spans="1:13" x14ac:dyDescent="0.15">
      <c r="A630" s="4"/>
      <c r="B630" s="4"/>
      <c r="C630" s="4"/>
      <c r="D630" s="4"/>
      <c r="E630" s="4"/>
      <c r="F630" s="4"/>
      <c r="G630" s="4"/>
      <c r="H630" s="4"/>
      <c r="I630" s="4"/>
      <c r="J630" s="4"/>
      <c r="K630" s="4"/>
      <c r="L630" s="4"/>
      <c r="M630" s="4"/>
    </row>
    <row r="631" spans="1:13" x14ac:dyDescent="0.15">
      <c r="A631" s="4"/>
      <c r="B631" s="4"/>
      <c r="C631" s="4"/>
      <c r="D631" s="4"/>
      <c r="E631" s="4"/>
      <c r="F631" s="4"/>
      <c r="G631" s="4"/>
      <c r="H631" s="4"/>
      <c r="I631" s="4"/>
      <c r="J631" s="4"/>
      <c r="K631" s="4"/>
      <c r="L631" s="4"/>
      <c r="M631" s="4"/>
    </row>
    <row r="632" spans="1:13" x14ac:dyDescent="0.15">
      <c r="A632" s="4"/>
      <c r="B632" s="4"/>
      <c r="C632" s="4"/>
      <c r="D632" s="4"/>
      <c r="E632" s="4"/>
      <c r="F632" s="4"/>
      <c r="G632" s="4"/>
      <c r="H632" s="4"/>
      <c r="I632" s="4"/>
      <c r="J632" s="4"/>
      <c r="K632" s="4"/>
      <c r="L632" s="4"/>
      <c r="M632" s="4"/>
    </row>
    <row r="633" spans="1:13" x14ac:dyDescent="0.15">
      <c r="A633" s="4"/>
      <c r="B633" s="4"/>
      <c r="C633" s="4"/>
      <c r="D633" s="4"/>
      <c r="E633" s="4"/>
      <c r="F633" s="4"/>
      <c r="G633" s="4"/>
      <c r="H633" s="4"/>
      <c r="I633" s="4"/>
      <c r="J633" s="4"/>
      <c r="K633" s="4"/>
      <c r="L633" s="4"/>
      <c r="M633" s="4"/>
    </row>
    <row r="634" spans="1:13" x14ac:dyDescent="0.15">
      <c r="A634" s="4"/>
      <c r="B634" s="4"/>
      <c r="C634" s="4"/>
      <c r="D634" s="4"/>
      <c r="E634" s="4"/>
      <c r="F634" s="4"/>
      <c r="G634" s="4"/>
      <c r="H634" s="4"/>
      <c r="I634" s="4"/>
      <c r="J634" s="4"/>
      <c r="K634" s="4"/>
      <c r="L634" s="4"/>
      <c r="M634" s="4"/>
    </row>
    <row r="635" spans="1:13" x14ac:dyDescent="0.15">
      <c r="A635" s="4"/>
      <c r="B635" s="4"/>
      <c r="C635" s="4"/>
      <c r="D635" s="4"/>
      <c r="E635" s="4"/>
      <c r="F635" s="4"/>
      <c r="G635" s="4"/>
      <c r="H635" s="4"/>
      <c r="I635" s="4"/>
      <c r="J635" s="4"/>
      <c r="K635" s="4"/>
      <c r="L635" s="4"/>
      <c r="M635" s="4"/>
    </row>
    <row r="636" spans="1:13" x14ac:dyDescent="0.15">
      <c r="A636" s="4"/>
      <c r="B636" s="4"/>
      <c r="C636" s="4"/>
      <c r="D636" s="4"/>
      <c r="E636" s="4"/>
      <c r="F636" s="4"/>
      <c r="G636" s="4"/>
      <c r="H636" s="4"/>
      <c r="I636" s="4"/>
      <c r="J636" s="4"/>
      <c r="K636" s="4"/>
      <c r="L636" s="4"/>
      <c r="M636" s="4"/>
    </row>
    <row r="637" spans="1:13" x14ac:dyDescent="0.15">
      <c r="A637" s="4"/>
      <c r="B637" s="4"/>
      <c r="C637" s="4"/>
      <c r="D637" s="4"/>
      <c r="E637" s="4"/>
      <c r="F637" s="4"/>
      <c r="G637" s="4"/>
      <c r="H637" s="4"/>
      <c r="I637" s="4"/>
      <c r="J637" s="4"/>
      <c r="K637" s="4"/>
      <c r="L637" s="4"/>
      <c r="M637" s="4"/>
    </row>
    <row r="638" spans="1:13" x14ac:dyDescent="0.15">
      <c r="A638" s="4"/>
      <c r="B638" s="4"/>
      <c r="C638" s="4"/>
      <c r="D638" s="4"/>
      <c r="E638" s="4"/>
      <c r="F638" s="4"/>
      <c r="G638" s="4"/>
      <c r="H638" s="4"/>
      <c r="I638" s="4"/>
      <c r="J638" s="4"/>
      <c r="K638" s="4"/>
      <c r="L638" s="4"/>
      <c r="M638" s="4"/>
    </row>
    <row r="639" spans="1:13" x14ac:dyDescent="0.15">
      <c r="A639" s="4"/>
      <c r="B639" s="4"/>
      <c r="C639" s="4"/>
      <c r="D639" s="4"/>
      <c r="E639" s="4"/>
      <c r="F639" s="4"/>
      <c r="G639" s="4"/>
      <c r="H639" s="4"/>
      <c r="I639" s="4"/>
      <c r="J639" s="4"/>
      <c r="K639" s="4"/>
      <c r="L639" s="4"/>
      <c r="M639" s="4"/>
    </row>
    <row r="640" spans="1:13" x14ac:dyDescent="0.15">
      <c r="A640" s="4"/>
      <c r="B640" s="4"/>
      <c r="C640" s="4"/>
      <c r="D640" s="4"/>
      <c r="E640" s="4"/>
      <c r="F640" s="4"/>
      <c r="G640" s="4"/>
      <c r="H640" s="4"/>
      <c r="I640" s="4"/>
      <c r="J640" s="4"/>
      <c r="K640" s="4"/>
      <c r="L640" s="4"/>
      <c r="M640" s="4"/>
    </row>
    <row r="641" spans="1:13" x14ac:dyDescent="0.15">
      <c r="A641" s="4"/>
      <c r="B641" s="4"/>
      <c r="C641" s="4"/>
      <c r="D641" s="4"/>
      <c r="E641" s="4"/>
      <c r="F641" s="4"/>
      <c r="G641" s="4"/>
      <c r="H641" s="4"/>
      <c r="I641" s="4"/>
      <c r="J641" s="4"/>
      <c r="K641" s="4"/>
      <c r="L641" s="4"/>
      <c r="M641" s="4"/>
    </row>
    <row r="642" spans="1:13" x14ac:dyDescent="0.15">
      <c r="A642" s="4"/>
      <c r="B642" s="4"/>
      <c r="C642" s="4"/>
      <c r="D642" s="4"/>
      <c r="E642" s="4"/>
      <c r="F642" s="4"/>
      <c r="G642" s="4"/>
      <c r="H642" s="4"/>
      <c r="I642" s="4"/>
      <c r="J642" s="4"/>
      <c r="K642" s="4"/>
      <c r="L642" s="4"/>
      <c r="M642" s="4"/>
    </row>
    <row r="643" spans="1:13" x14ac:dyDescent="0.15">
      <c r="A643" s="4"/>
      <c r="B643" s="4"/>
      <c r="C643" s="4"/>
      <c r="D643" s="4"/>
      <c r="E643" s="4"/>
      <c r="F643" s="4"/>
      <c r="G643" s="4"/>
      <c r="H643" s="4"/>
      <c r="I643" s="4"/>
      <c r="J643" s="4"/>
      <c r="K643" s="4"/>
      <c r="L643" s="4"/>
      <c r="M643" s="4"/>
    </row>
    <row r="644" spans="1:13" x14ac:dyDescent="0.15">
      <c r="A644" s="4"/>
      <c r="B644" s="4"/>
      <c r="C644" s="4"/>
      <c r="D644" s="4"/>
      <c r="E644" s="4"/>
      <c r="F644" s="4"/>
      <c r="G644" s="4"/>
      <c r="H644" s="4"/>
      <c r="I644" s="4"/>
      <c r="J644" s="4"/>
      <c r="K644" s="4"/>
      <c r="L644" s="4"/>
      <c r="M644" s="4"/>
    </row>
    <row r="645" spans="1:13" x14ac:dyDescent="0.15">
      <c r="A645" s="4"/>
      <c r="B645" s="4"/>
      <c r="C645" s="4"/>
      <c r="D645" s="4"/>
      <c r="E645" s="4"/>
      <c r="F645" s="4"/>
      <c r="G645" s="4"/>
      <c r="H645" s="4"/>
      <c r="I645" s="4"/>
      <c r="J645" s="4"/>
      <c r="K645" s="4"/>
      <c r="L645" s="4"/>
      <c r="M645" s="4"/>
    </row>
    <row r="646" spans="1:13" x14ac:dyDescent="0.15">
      <c r="A646" s="4"/>
      <c r="B646" s="4"/>
      <c r="C646" s="4"/>
      <c r="D646" s="4"/>
      <c r="E646" s="4"/>
      <c r="F646" s="4"/>
      <c r="G646" s="4"/>
      <c r="H646" s="4"/>
      <c r="I646" s="4"/>
      <c r="J646" s="4"/>
      <c r="K646" s="4"/>
      <c r="L646" s="4"/>
      <c r="M646" s="4"/>
    </row>
    <row r="647" spans="1:13" x14ac:dyDescent="0.15">
      <c r="A647" s="4"/>
      <c r="B647" s="4"/>
      <c r="C647" s="4"/>
      <c r="D647" s="4"/>
      <c r="E647" s="4"/>
      <c r="F647" s="4"/>
      <c r="G647" s="4"/>
      <c r="H647" s="4"/>
      <c r="I647" s="4"/>
      <c r="J647" s="4"/>
      <c r="K647" s="4"/>
      <c r="L647" s="4"/>
      <c r="M647" s="4"/>
    </row>
    <row r="648" spans="1:13" x14ac:dyDescent="0.15">
      <c r="A648" s="4"/>
      <c r="B648" s="4"/>
      <c r="C648" s="4"/>
      <c r="D648" s="4"/>
      <c r="E648" s="4"/>
      <c r="F648" s="4"/>
      <c r="G648" s="4"/>
      <c r="H648" s="4"/>
      <c r="I648" s="4"/>
      <c r="J648" s="4"/>
      <c r="K648" s="4"/>
      <c r="L648" s="4"/>
      <c r="M648" s="4"/>
    </row>
    <row r="649" spans="1:13" x14ac:dyDescent="0.15">
      <c r="A649" s="4"/>
      <c r="B649" s="4"/>
      <c r="C649" s="4"/>
      <c r="D649" s="4"/>
      <c r="E649" s="4"/>
      <c r="F649" s="4"/>
      <c r="G649" s="4"/>
      <c r="H649" s="4"/>
      <c r="I649" s="4"/>
      <c r="J649" s="4"/>
      <c r="K649" s="4"/>
      <c r="L649" s="4"/>
      <c r="M649" s="4"/>
    </row>
    <row r="650" spans="1:13" x14ac:dyDescent="0.15">
      <c r="A650" s="4"/>
      <c r="B650" s="4"/>
      <c r="C650" s="4"/>
      <c r="D650" s="4"/>
      <c r="E650" s="4"/>
      <c r="F650" s="4"/>
      <c r="G650" s="4"/>
      <c r="H650" s="4"/>
      <c r="I650" s="4"/>
      <c r="J650" s="4"/>
      <c r="K650" s="4"/>
      <c r="L650" s="4"/>
      <c r="M650" s="4"/>
    </row>
    <row r="651" spans="1:13" x14ac:dyDescent="0.15">
      <c r="A651" s="4"/>
      <c r="B651" s="4"/>
      <c r="C651" s="4"/>
      <c r="D651" s="4"/>
      <c r="E651" s="4"/>
      <c r="F651" s="4"/>
      <c r="G651" s="4"/>
      <c r="H651" s="4"/>
      <c r="I651" s="4"/>
      <c r="J651" s="4"/>
      <c r="K651" s="4"/>
      <c r="L651" s="4"/>
      <c r="M651" s="4"/>
    </row>
    <row r="652" spans="1:13" x14ac:dyDescent="0.15">
      <c r="A652" s="4"/>
      <c r="B652" s="4"/>
      <c r="C652" s="4"/>
      <c r="D652" s="4"/>
      <c r="E652" s="4"/>
      <c r="F652" s="4"/>
      <c r="G652" s="4"/>
      <c r="H652" s="4"/>
      <c r="I652" s="4"/>
      <c r="J652" s="4"/>
      <c r="K652" s="4"/>
      <c r="L652" s="4"/>
      <c r="M652" s="4"/>
    </row>
    <row r="653" spans="1:13" x14ac:dyDescent="0.15">
      <c r="A653" s="4"/>
      <c r="B653" s="4"/>
      <c r="C653" s="4"/>
      <c r="D653" s="4"/>
      <c r="E653" s="4"/>
      <c r="F653" s="4"/>
      <c r="G653" s="4"/>
      <c r="H653" s="4"/>
      <c r="I653" s="4"/>
      <c r="J653" s="4"/>
      <c r="K653" s="4"/>
      <c r="L653" s="4"/>
      <c r="M653" s="4"/>
    </row>
    <row r="654" spans="1:13" x14ac:dyDescent="0.15">
      <c r="A654" s="4"/>
      <c r="B654" s="4"/>
      <c r="C654" s="4"/>
      <c r="D654" s="4"/>
      <c r="E654" s="4"/>
      <c r="F654" s="4"/>
      <c r="G654" s="4"/>
      <c r="H654" s="4"/>
      <c r="I654" s="4"/>
      <c r="J654" s="4"/>
      <c r="K654" s="4"/>
      <c r="L654" s="4"/>
      <c r="M654" s="4"/>
    </row>
    <row r="655" spans="1:13" x14ac:dyDescent="0.15">
      <c r="A655" s="4"/>
      <c r="B655" s="4"/>
      <c r="C655" s="4"/>
      <c r="D655" s="4"/>
      <c r="E655" s="4"/>
      <c r="F655" s="4"/>
      <c r="G655" s="4"/>
      <c r="H655" s="4"/>
      <c r="I655" s="4"/>
      <c r="J655" s="4"/>
      <c r="K655" s="4"/>
      <c r="L655" s="4"/>
      <c r="M655" s="4"/>
    </row>
    <row r="656" spans="1:13" x14ac:dyDescent="0.15">
      <c r="A656" s="4"/>
      <c r="B656" s="4"/>
      <c r="C656" s="4"/>
      <c r="D656" s="4"/>
      <c r="E656" s="4"/>
      <c r="F656" s="4"/>
      <c r="G656" s="4"/>
      <c r="H656" s="4"/>
      <c r="I656" s="4"/>
      <c r="J656" s="4"/>
      <c r="K656" s="4"/>
      <c r="L656" s="4"/>
      <c r="M656" s="4"/>
    </row>
    <row r="657" spans="1:13" x14ac:dyDescent="0.15">
      <c r="A657" s="4"/>
      <c r="B657" s="4"/>
      <c r="C657" s="4"/>
      <c r="D657" s="4"/>
      <c r="E657" s="4"/>
      <c r="F657" s="4"/>
      <c r="G657" s="4"/>
      <c r="H657" s="4"/>
      <c r="I657" s="4"/>
      <c r="J657" s="4"/>
      <c r="K657" s="4"/>
      <c r="L657" s="4"/>
      <c r="M657" s="4"/>
    </row>
    <row r="658" spans="1:13" x14ac:dyDescent="0.15">
      <c r="A658" s="4"/>
      <c r="B658" s="4"/>
      <c r="C658" s="4"/>
      <c r="D658" s="4"/>
      <c r="E658" s="4"/>
      <c r="F658" s="4"/>
      <c r="G658" s="4"/>
      <c r="H658" s="4"/>
      <c r="I658" s="4"/>
      <c r="J658" s="4"/>
      <c r="K658" s="4"/>
      <c r="L658" s="4"/>
      <c r="M658" s="4"/>
    </row>
    <row r="659" spans="1:13" x14ac:dyDescent="0.15">
      <c r="A659" s="4"/>
      <c r="B659" s="4"/>
      <c r="C659" s="4"/>
      <c r="D659" s="4"/>
      <c r="E659" s="4"/>
      <c r="F659" s="4"/>
      <c r="G659" s="4"/>
      <c r="H659" s="4"/>
      <c r="I659" s="4"/>
      <c r="J659" s="4"/>
      <c r="K659" s="4"/>
      <c r="L659" s="4"/>
      <c r="M659" s="4"/>
    </row>
    <row r="660" spans="1:13" x14ac:dyDescent="0.15">
      <c r="A660" s="4"/>
      <c r="B660" s="4"/>
      <c r="C660" s="4"/>
      <c r="D660" s="4"/>
      <c r="E660" s="4"/>
      <c r="F660" s="4"/>
      <c r="G660" s="4"/>
      <c r="H660" s="4"/>
      <c r="I660" s="4"/>
      <c r="J660" s="4"/>
      <c r="K660" s="4"/>
      <c r="L660" s="4"/>
      <c r="M660" s="4"/>
    </row>
    <row r="661" spans="1:13" x14ac:dyDescent="0.15">
      <c r="A661" s="4"/>
      <c r="B661" s="4"/>
      <c r="C661" s="4"/>
      <c r="D661" s="4"/>
      <c r="E661" s="4"/>
      <c r="F661" s="4"/>
      <c r="G661" s="4"/>
      <c r="H661" s="4"/>
      <c r="I661" s="4"/>
      <c r="J661" s="4"/>
      <c r="K661" s="4"/>
      <c r="L661" s="4"/>
      <c r="M661" s="4"/>
    </row>
    <row r="662" spans="1:13" x14ac:dyDescent="0.15">
      <c r="A662" s="4"/>
      <c r="B662" s="4"/>
      <c r="C662" s="4"/>
      <c r="D662" s="4"/>
      <c r="E662" s="4"/>
      <c r="F662" s="4"/>
      <c r="G662" s="4"/>
      <c r="H662" s="4"/>
      <c r="I662" s="4"/>
      <c r="J662" s="4"/>
      <c r="K662" s="4"/>
      <c r="L662" s="4"/>
      <c r="M662" s="4"/>
    </row>
    <row r="663" spans="1:13" x14ac:dyDescent="0.15">
      <c r="A663" s="4"/>
      <c r="B663" s="4"/>
      <c r="C663" s="4"/>
      <c r="D663" s="4"/>
      <c r="E663" s="4"/>
      <c r="F663" s="4"/>
      <c r="G663" s="4"/>
      <c r="H663" s="4"/>
      <c r="I663" s="4"/>
      <c r="J663" s="4"/>
      <c r="K663" s="4"/>
      <c r="L663" s="4"/>
      <c r="M663" s="4"/>
    </row>
    <row r="664" spans="1:13" x14ac:dyDescent="0.15">
      <c r="A664" s="4"/>
      <c r="B664" s="4"/>
      <c r="C664" s="4"/>
      <c r="D664" s="4"/>
      <c r="E664" s="4"/>
      <c r="F664" s="4"/>
      <c r="G664" s="4"/>
      <c r="H664" s="4"/>
      <c r="I664" s="4"/>
      <c r="J664" s="4"/>
      <c r="K664" s="4"/>
      <c r="L664" s="4"/>
      <c r="M664" s="4"/>
    </row>
    <row r="665" spans="1:13" x14ac:dyDescent="0.15">
      <c r="A665" s="4"/>
      <c r="B665" s="4"/>
      <c r="C665" s="4"/>
      <c r="D665" s="4"/>
      <c r="E665" s="4"/>
      <c r="F665" s="4"/>
      <c r="G665" s="4"/>
      <c r="H665" s="4"/>
      <c r="I665" s="4"/>
      <c r="J665" s="4"/>
      <c r="K665" s="4"/>
      <c r="L665" s="4"/>
      <c r="M665" s="4"/>
    </row>
    <row r="666" spans="1:13" x14ac:dyDescent="0.15">
      <c r="A666" s="4"/>
      <c r="B666" s="4"/>
      <c r="C666" s="4"/>
      <c r="D666" s="4"/>
      <c r="E666" s="4"/>
      <c r="F666" s="4"/>
      <c r="G666" s="4"/>
      <c r="H666" s="4"/>
      <c r="I666" s="4"/>
      <c r="J666" s="4"/>
      <c r="K666" s="4"/>
      <c r="L666" s="4"/>
      <c r="M666" s="4"/>
    </row>
    <row r="667" spans="1:13" x14ac:dyDescent="0.15">
      <c r="A667" s="4"/>
      <c r="B667" s="4"/>
      <c r="C667" s="4"/>
      <c r="D667" s="4"/>
      <c r="E667" s="4"/>
      <c r="F667" s="4"/>
      <c r="G667" s="4"/>
      <c r="H667" s="4"/>
      <c r="I667" s="4"/>
      <c r="J667" s="4"/>
      <c r="K667" s="4"/>
      <c r="L667" s="4"/>
      <c r="M667" s="4"/>
    </row>
    <row r="668" spans="1:13" x14ac:dyDescent="0.15">
      <c r="A668" s="4"/>
      <c r="B668" s="4"/>
      <c r="C668" s="4"/>
      <c r="D668" s="4"/>
      <c r="E668" s="4"/>
      <c r="F668" s="4"/>
      <c r="G668" s="4"/>
      <c r="H668" s="4"/>
      <c r="I668" s="4"/>
      <c r="J668" s="4"/>
      <c r="K668" s="4"/>
      <c r="L668" s="4"/>
      <c r="M668" s="4"/>
    </row>
    <row r="669" spans="1:13" x14ac:dyDescent="0.15">
      <c r="A669" s="4"/>
      <c r="B669" s="4"/>
      <c r="C669" s="4"/>
      <c r="D669" s="4"/>
      <c r="E669" s="4"/>
      <c r="F669" s="4"/>
      <c r="G669" s="4"/>
      <c r="H669" s="4"/>
      <c r="I669" s="4"/>
      <c r="J669" s="4"/>
      <c r="K669" s="4"/>
      <c r="L669" s="4"/>
      <c r="M669" s="4"/>
    </row>
    <row r="670" spans="1:13" x14ac:dyDescent="0.15">
      <c r="A670" s="4"/>
      <c r="B670" s="4"/>
      <c r="C670" s="4"/>
      <c r="D670" s="4"/>
      <c r="E670" s="4"/>
      <c r="F670" s="4"/>
      <c r="G670" s="4"/>
      <c r="H670" s="4"/>
      <c r="I670" s="4"/>
      <c r="J670" s="4"/>
      <c r="K670" s="4"/>
      <c r="L670" s="4"/>
      <c r="M670" s="4"/>
    </row>
    <row r="671" spans="1:13" x14ac:dyDescent="0.15">
      <c r="A671" s="4"/>
      <c r="B671" s="4"/>
      <c r="C671" s="4"/>
      <c r="D671" s="4"/>
      <c r="E671" s="4"/>
      <c r="F671" s="4"/>
      <c r="G671" s="4"/>
      <c r="H671" s="4"/>
      <c r="I671" s="4"/>
      <c r="J671" s="4"/>
      <c r="K671" s="4"/>
      <c r="L671" s="4"/>
      <c r="M671" s="4"/>
    </row>
    <row r="672" spans="1:13" x14ac:dyDescent="0.15">
      <c r="A672" s="4"/>
      <c r="B672" s="4"/>
      <c r="C672" s="4"/>
      <c r="D672" s="4"/>
      <c r="E672" s="4"/>
      <c r="F672" s="4"/>
      <c r="G672" s="4"/>
      <c r="H672" s="4"/>
      <c r="I672" s="4"/>
      <c r="J672" s="4"/>
      <c r="K672" s="4"/>
      <c r="L672" s="4"/>
      <c r="M672" s="4"/>
    </row>
    <row r="673" spans="1:13" x14ac:dyDescent="0.15">
      <c r="A673" s="4"/>
      <c r="B673" s="4"/>
      <c r="C673" s="4"/>
      <c r="D673" s="4"/>
      <c r="E673" s="4"/>
      <c r="F673" s="4"/>
      <c r="G673" s="4"/>
      <c r="H673" s="4"/>
      <c r="I673" s="4"/>
      <c r="J673" s="4"/>
      <c r="K673" s="4"/>
      <c r="L673" s="4"/>
      <c r="M673" s="4"/>
    </row>
    <row r="674" spans="1:13" x14ac:dyDescent="0.15">
      <c r="A674" s="4"/>
      <c r="B674" s="4"/>
      <c r="C674" s="4"/>
      <c r="D674" s="4"/>
      <c r="E674" s="4"/>
      <c r="F674" s="4"/>
      <c r="G674" s="4"/>
      <c r="H674" s="4"/>
      <c r="I674" s="4"/>
      <c r="J674" s="4"/>
      <c r="K674" s="4"/>
      <c r="L674" s="4"/>
      <c r="M674" s="4"/>
    </row>
    <row r="675" spans="1:13" x14ac:dyDescent="0.15">
      <c r="A675" s="4"/>
      <c r="B675" s="4"/>
      <c r="C675" s="4"/>
      <c r="D675" s="4"/>
      <c r="E675" s="4"/>
      <c r="F675" s="4"/>
      <c r="G675" s="4"/>
      <c r="H675" s="4"/>
      <c r="I675" s="4"/>
      <c r="J675" s="4"/>
      <c r="K675" s="4"/>
      <c r="L675" s="4"/>
      <c r="M675" s="4"/>
    </row>
    <row r="676" spans="1:13" x14ac:dyDescent="0.15">
      <c r="A676" s="4"/>
      <c r="B676" s="4"/>
      <c r="C676" s="4"/>
      <c r="D676" s="4"/>
      <c r="E676" s="4"/>
      <c r="F676" s="4"/>
      <c r="G676" s="4"/>
      <c r="H676" s="4"/>
      <c r="I676" s="4"/>
      <c r="J676" s="4"/>
      <c r="K676" s="4"/>
      <c r="L676" s="4"/>
      <c r="M676" s="4"/>
    </row>
    <row r="677" spans="1:13" x14ac:dyDescent="0.15">
      <c r="A677" s="4"/>
      <c r="B677" s="4"/>
      <c r="C677" s="4"/>
      <c r="D677" s="4"/>
      <c r="E677" s="4"/>
      <c r="F677" s="4"/>
      <c r="G677" s="4"/>
      <c r="H677" s="4"/>
      <c r="I677" s="4"/>
      <c r="J677" s="4"/>
      <c r="K677" s="4"/>
      <c r="L677" s="4"/>
      <c r="M677" s="4"/>
    </row>
    <row r="678" spans="1:13" x14ac:dyDescent="0.15">
      <c r="A678" s="4"/>
      <c r="B678" s="4"/>
      <c r="C678" s="4"/>
      <c r="D678" s="4"/>
      <c r="E678" s="4"/>
      <c r="F678" s="4"/>
      <c r="G678" s="4"/>
      <c r="H678" s="4"/>
      <c r="I678" s="4"/>
      <c r="J678" s="4"/>
      <c r="K678" s="4"/>
      <c r="L678" s="4"/>
      <c r="M678" s="4"/>
    </row>
    <row r="679" spans="1:13" x14ac:dyDescent="0.15">
      <c r="A679" s="4"/>
      <c r="B679" s="4"/>
      <c r="C679" s="4"/>
      <c r="D679" s="4"/>
      <c r="E679" s="4"/>
      <c r="F679" s="4"/>
      <c r="G679" s="4"/>
      <c r="H679" s="4"/>
      <c r="I679" s="4"/>
      <c r="J679" s="4"/>
      <c r="K679" s="4"/>
      <c r="L679" s="4"/>
      <c r="M679" s="4"/>
    </row>
    <row r="680" spans="1:13" x14ac:dyDescent="0.15">
      <c r="A680" s="4"/>
      <c r="B680" s="4"/>
      <c r="C680" s="4"/>
      <c r="D680" s="4"/>
      <c r="E680" s="4"/>
      <c r="F680" s="4"/>
      <c r="G680" s="4"/>
      <c r="H680" s="4"/>
      <c r="I680" s="4"/>
      <c r="J680" s="4"/>
      <c r="K680" s="4"/>
      <c r="L680" s="4"/>
      <c r="M680" s="4"/>
    </row>
    <row r="681" spans="1:13" x14ac:dyDescent="0.15">
      <c r="A681" s="4"/>
      <c r="B681" s="4"/>
      <c r="C681" s="4"/>
      <c r="D681" s="4"/>
      <c r="E681" s="4"/>
      <c r="F681" s="4"/>
      <c r="G681" s="4"/>
      <c r="H681" s="4"/>
      <c r="I681" s="4"/>
      <c r="J681" s="4"/>
      <c r="K681" s="4"/>
      <c r="L681" s="4"/>
      <c r="M681" s="4"/>
    </row>
    <row r="682" spans="1:13" x14ac:dyDescent="0.15">
      <c r="A682" s="4"/>
      <c r="B682" s="4"/>
      <c r="C682" s="4"/>
      <c r="D682" s="4"/>
      <c r="E682" s="4"/>
      <c r="F682" s="4"/>
      <c r="G682" s="4"/>
      <c r="H682" s="4"/>
      <c r="I682" s="4"/>
      <c r="J682" s="4"/>
      <c r="K682" s="4"/>
      <c r="L682" s="4"/>
      <c r="M682" s="4"/>
    </row>
    <row r="683" spans="1:13" x14ac:dyDescent="0.15">
      <c r="A683" s="4"/>
      <c r="B683" s="4"/>
      <c r="C683" s="4"/>
      <c r="D683" s="4"/>
      <c r="E683" s="4"/>
      <c r="F683" s="4"/>
      <c r="G683" s="4"/>
      <c r="H683" s="4"/>
      <c r="I683" s="4"/>
      <c r="J683" s="4"/>
      <c r="K683" s="4"/>
      <c r="L683" s="4"/>
      <c r="M683" s="4"/>
    </row>
    <row r="684" spans="1:13" x14ac:dyDescent="0.15">
      <c r="A684" s="4"/>
      <c r="B684" s="4"/>
      <c r="C684" s="4"/>
      <c r="D684" s="4"/>
      <c r="E684" s="4"/>
      <c r="F684" s="4"/>
      <c r="G684" s="4"/>
      <c r="H684" s="4"/>
      <c r="I684" s="4"/>
      <c r="J684" s="4"/>
      <c r="K684" s="4"/>
      <c r="L684" s="4"/>
      <c r="M684" s="4"/>
    </row>
    <row r="685" spans="1:13" x14ac:dyDescent="0.15">
      <c r="A685" s="4"/>
      <c r="B685" s="4"/>
      <c r="C685" s="4"/>
      <c r="D685" s="4"/>
      <c r="E685" s="4"/>
      <c r="F685" s="4"/>
      <c r="G685" s="4"/>
      <c r="H685" s="4"/>
      <c r="I685" s="4"/>
      <c r="J685" s="4"/>
      <c r="K685" s="4"/>
      <c r="L685" s="4"/>
      <c r="M685" s="4"/>
    </row>
    <row r="686" spans="1:13" x14ac:dyDescent="0.15">
      <c r="A686" s="4"/>
      <c r="B686" s="4"/>
      <c r="C686" s="4"/>
      <c r="D686" s="4"/>
      <c r="E686" s="4"/>
      <c r="F686" s="4"/>
      <c r="G686" s="4"/>
      <c r="H686" s="4"/>
      <c r="I686" s="4"/>
      <c r="J686" s="4"/>
      <c r="K686" s="4"/>
      <c r="L686" s="4"/>
      <c r="M686" s="4"/>
    </row>
    <row r="687" spans="1:13" x14ac:dyDescent="0.15">
      <c r="A687" s="4"/>
      <c r="B687" s="4"/>
      <c r="C687" s="4"/>
      <c r="D687" s="4"/>
      <c r="E687" s="4"/>
      <c r="F687" s="4"/>
      <c r="G687" s="4"/>
      <c r="H687" s="4"/>
      <c r="I687" s="4"/>
      <c r="J687" s="4"/>
      <c r="K687" s="4"/>
      <c r="L687" s="4"/>
      <c r="M687" s="4"/>
    </row>
    <row r="688" spans="1:13" x14ac:dyDescent="0.15">
      <c r="A688" s="4"/>
      <c r="B688" s="4"/>
      <c r="C688" s="4"/>
      <c r="D688" s="4"/>
      <c r="E688" s="4"/>
      <c r="F688" s="4"/>
      <c r="G688" s="4"/>
      <c r="H688" s="4"/>
      <c r="I688" s="4"/>
      <c r="J688" s="4"/>
      <c r="K688" s="4"/>
      <c r="L688" s="4"/>
      <c r="M688" s="4"/>
    </row>
    <row r="689" spans="1:13" x14ac:dyDescent="0.15">
      <c r="A689" s="4"/>
      <c r="B689" s="4"/>
      <c r="C689" s="4"/>
      <c r="D689" s="4"/>
      <c r="E689" s="4"/>
      <c r="F689" s="4"/>
      <c r="G689" s="4"/>
      <c r="H689" s="4"/>
      <c r="I689" s="4"/>
      <c r="J689" s="4"/>
      <c r="K689" s="4"/>
      <c r="L689" s="4"/>
      <c r="M689" s="4"/>
    </row>
    <row r="690" spans="1:13" x14ac:dyDescent="0.15">
      <c r="A690" s="4"/>
      <c r="B690" s="4"/>
      <c r="C690" s="4"/>
      <c r="D690" s="4"/>
      <c r="E690" s="4"/>
      <c r="F690" s="4"/>
      <c r="G690" s="4"/>
      <c r="H690" s="4"/>
      <c r="I690" s="4"/>
      <c r="J690" s="4"/>
      <c r="K690" s="4"/>
      <c r="L690" s="4"/>
      <c r="M690" s="4"/>
    </row>
    <row r="691" spans="1:13" x14ac:dyDescent="0.15">
      <c r="A691" s="4"/>
      <c r="B691" s="4"/>
      <c r="C691" s="4"/>
      <c r="D691" s="4"/>
      <c r="E691" s="4"/>
      <c r="F691" s="4"/>
      <c r="G691" s="4"/>
      <c r="H691" s="4"/>
      <c r="I691" s="4"/>
      <c r="J691" s="4"/>
      <c r="K691" s="4"/>
      <c r="L691" s="4"/>
      <c r="M691" s="4"/>
    </row>
    <row r="692" spans="1:13" x14ac:dyDescent="0.15">
      <c r="A692" s="4"/>
      <c r="B692" s="4"/>
      <c r="C692" s="4"/>
      <c r="D692" s="4"/>
      <c r="E692" s="4"/>
      <c r="F692" s="4"/>
      <c r="G692" s="4"/>
      <c r="H692" s="4"/>
      <c r="I692" s="4"/>
      <c r="J692" s="4"/>
      <c r="K692" s="4"/>
      <c r="L692" s="4"/>
      <c r="M692" s="4"/>
    </row>
    <row r="693" spans="1:13" x14ac:dyDescent="0.15">
      <c r="A693" s="4"/>
      <c r="B693" s="4"/>
      <c r="C693" s="4"/>
      <c r="D693" s="4"/>
      <c r="E693" s="4"/>
      <c r="F693" s="4"/>
      <c r="G693" s="4"/>
      <c r="H693" s="4"/>
      <c r="I693" s="4"/>
      <c r="J693" s="4"/>
      <c r="K693" s="4"/>
      <c r="L693" s="4"/>
      <c r="M693" s="4"/>
    </row>
    <row r="694" spans="1:13" x14ac:dyDescent="0.15">
      <c r="A694" s="4"/>
      <c r="B694" s="4"/>
      <c r="C694" s="4"/>
      <c r="D694" s="4"/>
      <c r="E694" s="4"/>
      <c r="F694" s="4"/>
      <c r="G694" s="4"/>
      <c r="H694" s="4"/>
      <c r="I694" s="4"/>
      <c r="J694" s="4"/>
      <c r="K694" s="4"/>
      <c r="L694" s="4"/>
      <c r="M694" s="4"/>
    </row>
    <row r="695" spans="1:13" x14ac:dyDescent="0.15">
      <c r="A695" s="4"/>
      <c r="B695" s="4"/>
      <c r="C695" s="4"/>
      <c r="D695" s="4"/>
      <c r="E695" s="4"/>
      <c r="F695" s="4"/>
      <c r="G695" s="4"/>
      <c r="H695" s="4"/>
      <c r="I695" s="4"/>
      <c r="J695" s="4"/>
      <c r="K695" s="4"/>
      <c r="L695" s="4"/>
      <c r="M695" s="4"/>
    </row>
    <row r="696" spans="1:13" x14ac:dyDescent="0.15">
      <c r="A696" s="4"/>
      <c r="B696" s="4"/>
      <c r="C696" s="4"/>
      <c r="D696" s="4"/>
      <c r="E696" s="4"/>
      <c r="F696" s="4"/>
      <c r="G696" s="4"/>
      <c r="H696" s="4"/>
      <c r="I696" s="4"/>
      <c r="J696" s="4"/>
      <c r="K696" s="4"/>
      <c r="L696" s="4"/>
      <c r="M696" s="4"/>
    </row>
    <row r="697" spans="1:13" x14ac:dyDescent="0.15">
      <c r="A697" s="4"/>
      <c r="B697" s="4"/>
      <c r="C697" s="4"/>
      <c r="D697" s="4"/>
      <c r="E697" s="4"/>
      <c r="F697" s="4"/>
      <c r="G697" s="4"/>
      <c r="H697" s="4"/>
      <c r="I697" s="4"/>
      <c r="J697" s="4"/>
      <c r="K697" s="4"/>
      <c r="L697" s="4"/>
      <c r="M697" s="4"/>
    </row>
    <row r="698" spans="1:13" x14ac:dyDescent="0.15">
      <c r="A698" s="4"/>
      <c r="B698" s="4"/>
      <c r="C698" s="4"/>
      <c r="D698" s="4"/>
      <c r="E698" s="4"/>
      <c r="F698" s="4"/>
      <c r="G698" s="4"/>
      <c r="H698" s="4"/>
      <c r="I698" s="4"/>
      <c r="J698" s="4"/>
      <c r="K698" s="4"/>
      <c r="L698" s="4"/>
      <c r="M698" s="4"/>
    </row>
    <row r="699" spans="1:13" x14ac:dyDescent="0.15">
      <c r="A699" s="4"/>
      <c r="B699" s="4"/>
      <c r="C699" s="4"/>
      <c r="D699" s="4"/>
      <c r="E699" s="4"/>
      <c r="F699" s="4"/>
      <c r="G699" s="4"/>
      <c r="H699" s="4"/>
      <c r="I699" s="4"/>
      <c r="J699" s="4"/>
      <c r="K699" s="4"/>
      <c r="L699" s="4"/>
      <c r="M699" s="4"/>
    </row>
    <row r="700" spans="1:13" x14ac:dyDescent="0.15">
      <c r="A700" s="4"/>
      <c r="B700" s="4"/>
      <c r="C700" s="4"/>
      <c r="D700" s="4"/>
      <c r="E700" s="4"/>
      <c r="F700" s="4"/>
      <c r="G700" s="4"/>
      <c r="H700" s="4"/>
      <c r="I700" s="4"/>
      <c r="J700" s="4"/>
      <c r="K700" s="4"/>
      <c r="L700" s="4"/>
      <c r="M700" s="4"/>
    </row>
    <row r="701" spans="1:13" x14ac:dyDescent="0.15">
      <c r="A701" s="4"/>
      <c r="B701" s="4"/>
      <c r="C701" s="4"/>
      <c r="D701" s="4"/>
      <c r="E701" s="4"/>
      <c r="F701" s="4"/>
      <c r="G701" s="4"/>
      <c r="H701" s="4"/>
      <c r="I701" s="4"/>
      <c r="J701" s="4"/>
      <c r="K701" s="4"/>
      <c r="L701" s="4"/>
      <c r="M701" s="4"/>
    </row>
    <row r="702" spans="1:13" x14ac:dyDescent="0.15">
      <c r="A702" s="4"/>
      <c r="B702" s="4"/>
      <c r="C702" s="4"/>
      <c r="D702" s="4"/>
      <c r="E702" s="4"/>
      <c r="F702" s="4"/>
      <c r="G702" s="4"/>
      <c r="H702" s="4"/>
      <c r="I702" s="4"/>
      <c r="J702" s="4"/>
      <c r="K702" s="4"/>
      <c r="L702" s="4"/>
      <c r="M702" s="4"/>
    </row>
    <row r="703" spans="1:13" x14ac:dyDescent="0.15">
      <c r="A703" s="4"/>
      <c r="B703" s="4"/>
      <c r="C703" s="4"/>
      <c r="D703" s="4"/>
      <c r="E703" s="4"/>
      <c r="F703" s="4"/>
      <c r="G703" s="4"/>
      <c r="H703" s="4"/>
      <c r="I703" s="4"/>
      <c r="J703" s="4"/>
      <c r="K703" s="4"/>
      <c r="L703" s="4"/>
      <c r="M703" s="4"/>
    </row>
    <row r="704" spans="1:13" x14ac:dyDescent="0.15">
      <c r="A704" s="4"/>
      <c r="B704" s="4"/>
      <c r="C704" s="4"/>
      <c r="D704" s="4"/>
      <c r="E704" s="4"/>
      <c r="F704" s="4"/>
      <c r="G704" s="4"/>
      <c r="H704" s="4"/>
      <c r="I704" s="4"/>
      <c r="J704" s="4"/>
      <c r="K704" s="4"/>
      <c r="L704" s="4"/>
      <c r="M704" s="4"/>
    </row>
    <row r="705" spans="1:13" x14ac:dyDescent="0.15">
      <c r="A705" s="4"/>
      <c r="B705" s="4"/>
      <c r="C705" s="4"/>
      <c r="D705" s="4"/>
      <c r="E705" s="4"/>
      <c r="F705" s="4"/>
      <c r="G705" s="4"/>
      <c r="H705" s="4"/>
      <c r="I705" s="4"/>
      <c r="J705" s="4"/>
      <c r="K705" s="4"/>
      <c r="L705" s="4"/>
      <c r="M705" s="4"/>
    </row>
    <row r="706" spans="1:13" x14ac:dyDescent="0.15">
      <c r="A706" s="4"/>
      <c r="B706" s="4"/>
      <c r="C706" s="4"/>
      <c r="D706" s="4"/>
      <c r="E706" s="4"/>
      <c r="F706" s="4"/>
      <c r="G706" s="4"/>
      <c r="H706" s="4"/>
      <c r="I706" s="4"/>
      <c r="J706" s="4"/>
      <c r="K706" s="4"/>
      <c r="L706" s="4"/>
      <c r="M706" s="4"/>
    </row>
    <row r="707" spans="1:13" x14ac:dyDescent="0.15">
      <c r="A707" s="4"/>
      <c r="B707" s="4"/>
      <c r="C707" s="4"/>
      <c r="D707" s="4"/>
      <c r="E707" s="4"/>
      <c r="F707" s="4"/>
      <c r="G707" s="4"/>
      <c r="H707" s="4"/>
      <c r="I707" s="4"/>
      <c r="J707" s="4"/>
      <c r="K707" s="4"/>
      <c r="L707" s="4"/>
      <c r="M707" s="4"/>
    </row>
    <row r="708" spans="1:13" x14ac:dyDescent="0.15">
      <c r="A708" s="4"/>
      <c r="B708" s="4"/>
      <c r="C708" s="4"/>
      <c r="D708" s="4"/>
      <c r="E708" s="4"/>
      <c r="F708" s="4"/>
      <c r="G708" s="4"/>
      <c r="H708" s="4"/>
      <c r="I708" s="4"/>
      <c r="J708" s="4"/>
      <c r="K708" s="4"/>
      <c r="L708" s="4"/>
      <c r="M708" s="4"/>
    </row>
    <row r="709" spans="1:13" x14ac:dyDescent="0.15">
      <c r="A709" s="4"/>
      <c r="B709" s="4"/>
      <c r="C709" s="4"/>
      <c r="D709" s="4"/>
      <c r="E709" s="4"/>
      <c r="F709" s="4"/>
      <c r="G709" s="4"/>
      <c r="H709" s="4"/>
      <c r="I709" s="4"/>
      <c r="J709" s="4"/>
      <c r="K709" s="4"/>
      <c r="L709" s="4"/>
      <c r="M709" s="4"/>
    </row>
    <row r="710" spans="1:13" x14ac:dyDescent="0.15">
      <c r="A710" s="4"/>
      <c r="B710" s="4"/>
      <c r="C710" s="4"/>
      <c r="D710" s="4"/>
      <c r="E710" s="4"/>
      <c r="F710" s="4"/>
      <c r="G710" s="4"/>
      <c r="H710" s="4"/>
      <c r="I710" s="4"/>
      <c r="J710" s="4"/>
      <c r="K710" s="4"/>
      <c r="L710" s="4"/>
      <c r="M710" s="4"/>
    </row>
    <row r="711" spans="1:13" x14ac:dyDescent="0.15">
      <c r="A711" s="4"/>
      <c r="B711" s="4"/>
      <c r="C711" s="4"/>
      <c r="D711" s="4"/>
      <c r="E711" s="4"/>
      <c r="F711" s="4"/>
      <c r="G711" s="4"/>
      <c r="H711" s="4"/>
      <c r="I711" s="4"/>
      <c r="J711" s="4"/>
      <c r="K711" s="4"/>
      <c r="L711" s="4"/>
      <c r="M711" s="4"/>
    </row>
    <row r="712" spans="1:13" x14ac:dyDescent="0.15">
      <c r="A712" s="4"/>
      <c r="B712" s="4"/>
      <c r="C712" s="4"/>
      <c r="D712" s="4"/>
      <c r="E712" s="4"/>
      <c r="F712" s="4"/>
      <c r="G712" s="4"/>
      <c r="H712" s="4"/>
      <c r="I712" s="4"/>
      <c r="J712" s="4"/>
      <c r="K712" s="4"/>
      <c r="L712" s="4"/>
      <c r="M712" s="4"/>
    </row>
    <row r="713" spans="1:13" x14ac:dyDescent="0.15">
      <c r="A713" s="4"/>
      <c r="B713" s="4"/>
      <c r="C713" s="4"/>
      <c r="D713" s="4"/>
      <c r="E713" s="4"/>
      <c r="F713" s="4"/>
      <c r="G713" s="4"/>
      <c r="H713" s="4"/>
      <c r="I713" s="4"/>
      <c r="J713" s="4"/>
      <c r="K713" s="4"/>
      <c r="L713" s="4"/>
      <c r="M713" s="4"/>
    </row>
    <row r="714" spans="1:13" x14ac:dyDescent="0.15">
      <c r="A714" s="4"/>
      <c r="B714" s="4"/>
      <c r="C714" s="4"/>
      <c r="D714" s="4"/>
      <c r="E714" s="4"/>
      <c r="F714" s="4"/>
      <c r="G714" s="4"/>
      <c r="H714" s="4"/>
      <c r="I714" s="4"/>
      <c r="J714" s="4"/>
      <c r="K714" s="4"/>
      <c r="L714" s="4"/>
      <c r="M714" s="4"/>
    </row>
    <row r="715" spans="1:13" x14ac:dyDescent="0.15">
      <c r="A715" s="4"/>
      <c r="B715" s="4"/>
      <c r="C715" s="4"/>
      <c r="D715" s="4"/>
      <c r="E715" s="4"/>
      <c r="F715" s="4"/>
      <c r="G715" s="4"/>
      <c r="H715" s="4"/>
      <c r="I715" s="4"/>
      <c r="J715" s="4"/>
      <c r="K715" s="4"/>
      <c r="L715" s="4"/>
      <c r="M715" s="4"/>
    </row>
    <row r="716" spans="1:13" x14ac:dyDescent="0.15">
      <c r="A716" s="4"/>
      <c r="B716" s="4"/>
      <c r="C716" s="4"/>
      <c r="D716" s="4"/>
      <c r="E716" s="4"/>
      <c r="F716" s="4"/>
      <c r="G716" s="4"/>
      <c r="H716" s="4"/>
      <c r="I716" s="4"/>
      <c r="J716" s="4"/>
      <c r="K716" s="4"/>
      <c r="L716" s="4"/>
      <c r="M716" s="4"/>
    </row>
    <row r="717" spans="1:13" x14ac:dyDescent="0.15">
      <c r="A717" s="4"/>
      <c r="B717" s="4"/>
      <c r="C717" s="4"/>
      <c r="D717" s="4"/>
      <c r="E717" s="4"/>
      <c r="F717" s="4"/>
      <c r="G717" s="4"/>
      <c r="H717" s="4"/>
      <c r="I717" s="4"/>
      <c r="J717" s="4"/>
      <c r="K717" s="4"/>
      <c r="L717" s="4"/>
      <c r="M717" s="4"/>
    </row>
    <row r="718" spans="1:13" x14ac:dyDescent="0.15">
      <c r="A718" s="4"/>
      <c r="B718" s="4"/>
      <c r="C718" s="4"/>
      <c r="D718" s="4"/>
      <c r="E718" s="4"/>
      <c r="F718" s="4"/>
      <c r="G718" s="4"/>
      <c r="H718" s="4"/>
      <c r="I718" s="4"/>
      <c r="J718" s="4"/>
      <c r="K718" s="4"/>
      <c r="L718" s="4"/>
      <c r="M718" s="4"/>
    </row>
    <row r="719" spans="1:13" x14ac:dyDescent="0.15">
      <c r="A719" s="4"/>
      <c r="B719" s="4"/>
      <c r="C719" s="4"/>
      <c r="D719" s="4"/>
      <c r="E719" s="4"/>
      <c r="F719" s="4"/>
      <c r="G719" s="4"/>
      <c r="H719" s="4"/>
      <c r="I719" s="4"/>
      <c r="J719" s="4"/>
      <c r="K719" s="4"/>
      <c r="L719" s="4"/>
      <c r="M719" s="4"/>
    </row>
    <row r="720" spans="1:13" x14ac:dyDescent="0.15">
      <c r="A720" s="4"/>
      <c r="B720" s="4"/>
      <c r="C720" s="4"/>
      <c r="D720" s="4"/>
      <c r="E720" s="4"/>
      <c r="F720" s="4"/>
      <c r="G720" s="4"/>
      <c r="H720" s="4"/>
      <c r="I720" s="4"/>
      <c r="J720" s="4"/>
      <c r="K720" s="4"/>
      <c r="L720" s="4"/>
      <c r="M720" s="4"/>
    </row>
    <row r="721" spans="1:13" x14ac:dyDescent="0.15">
      <c r="A721" s="4"/>
      <c r="B721" s="4"/>
      <c r="C721" s="4"/>
      <c r="D721" s="4"/>
      <c r="E721" s="4"/>
      <c r="F721" s="4"/>
      <c r="G721" s="4"/>
      <c r="H721" s="4"/>
      <c r="I721" s="4"/>
      <c r="J721" s="4"/>
      <c r="K721" s="4"/>
      <c r="L721" s="4"/>
      <c r="M721" s="4"/>
    </row>
    <row r="722" spans="1:13" x14ac:dyDescent="0.15">
      <c r="A722" s="4"/>
      <c r="B722" s="4"/>
      <c r="C722" s="4"/>
      <c r="D722" s="4"/>
      <c r="E722" s="4"/>
      <c r="F722" s="4"/>
      <c r="G722" s="4"/>
      <c r="H722" s="4"/>
      <c r="I722" s="4"/>
      <c r="J722" s="4"/>
      <c r="K722" s="4"/>
      <c r="L722" s="4"/>
      <c r="M722" s="4"/>
    </row>
    <row r="723" spans="1:13" x14ac:dyDescent="0.15">
      <c r="A723" s="4"/>
      <c r="B723" s="4"/>
      <c r="C723" s="4"/>
      <c r="D723" s="4"/>
      <c r="E723" s="4"/>
      <c r="F723" s="4"/>
      <c r="G723" s="4"/>
      <c r="H723" s="4"/>
      <c r="I723" s="4"/>
      <c r="J723" s="4"/>
      <c r="K723" s="4"/>
      <c r="L723" s="4"/>
      <c r="M723" s="4"/>
    </row>
    <row r="724" spans="1:13" x14ac:dyDescent="0.15">
      <c r="A724" s="4"/>
      <c r="B724" s="4"/>
      <c r="C724" s="4"/>
      <c r="D724" s="4"/>
      <c r="E724" s="4"/>
      <c r="F724" s="4"/>
      <c r="G724" s="4"/>
      <c r="H724" s="4"/>
      <c r="I724" s="4"/>
      <c r="J724" s="4"/>
      <c r="K724" s="4"/>
      <c r="L724" s="4"/>
      <c r="M724" s="4"/>
    </row>
    <row r="725" spans="1:13" x14ac:dyDescent="0.15">
      <c r="A725" s="4"/>
      <c r="B725" s="4"/>
      <c r="C725" s="4"/>
      <c r="D725" s="4"/>
      <c r="E725" s="4"/>
      <c r="F725" s="4"/>
      <c r="G725" s="4"/>
      <c r="H725" s="4"/>
      <c r="I725" s="4"/>
      <c r="J725" s="4"/>
      <c r="K725" s="4"/>
      <c r="L725" s="4"/>
      <c r="M725" s="4"/>
    </row>
    <row r="726" spans="1:13" x14ac:dyDescent="0.15">
      <c r="A726" s="4"/>
      <c r="B726" s="4"/>
      <c r="C726" s="4"/>
      <c r="D726" s="4"/>
      <c r="E726" s="4"/>
      <c r="F726" s="4"/>
      <c r="G726" s="4"/>
      <c r="H726" s="4"/>
      <c r="I726" s="4"/>
      <c r="J726" s="4"/>
      <c r="K726" s="4"/>
      <c r="L726" s="4"/>
      <c r="M726" s="4"/>
    </row>
    <row r="727" spans="1:13" x14ac:dyDescent="0.15">
      <c r="A727" s="4"/>
      <c r="B727" s="4"/>
      <c r="C727" s="4"/>
      <c r="D727" s="4"/>
      <c r="E727" s="4"/>
      <c r="F727" s="4"/>
      <c r="G727" s="4"/>
      <c r="H727" s="4"/>
      <c r="I727" s="4"/>
      <c r="J727" s="4"/>
      <c r="K727" s="4"/>
      <c r="L727" s="4"/>
      <c r="M727" s="4"/>
    </row>
    <row r="728" spans="1:13" x14ac:dyDescent="0.15">
      <c r="A728" s="4"/>
      <c r="B728" s="4"/>
      <c r="C728" s="4"/>
      <c r="D728" s="4"/>
      <c r="E728" s="4"/>
      <c r="F728" s="4"/>
      <c r="G728" s="4"/>
      <c r="H728" s="4"/>
      <c r="I728" s="4"/>
      <c r="J728" s="4"/>
      <c r="K728" s="4"/>
      <c r="L728" s="4"/>
      <c r="M728" s="4"/>
    </row>
    <row r="729" spans="1:13" x14ac:dyDescent="0.15">
      <c r="A729" s="4"/>
      <c r="B729" s="4"/>
      <c r="C729" s="4"/>
      <c r="D729" s="4"/>
      <c r="E729" s="4"/>
      <c r="F729" s="4"/>
      <c r="G729" s="4"/>
      <c r="H729" s="4"/>
      <c r="I729" s="4"/>
      <c r="J729" s="4"/>
      <c r="K729" s="4"/>
      <c r="L729" s="4"/>
      <c r="M729" s="4"/>
    </row>
    <row r="730" spans="1:13" x14ac:dyDescent="0.15">
      <c r="A730" s="4"/>
      <c r="B730" s="4"/>
      <c r="C730" s="4"/>
      <c r="D730" s="4"/>
      <c r="E730" s="4"/>
      <c r="F730" s="4"/>
      <c r="G730" s="4"/>
      <c r="H730" s="4"/>
      <c r="I730" s="4"/>
      <c r="J730" s="4"/>
      <c r="K730" s="4"/>
      <c r="L730" s="4"/>
      <c r="M730" s="4"/>
    </row>
    <row r="731" spans="1:13" x14ac:dyDescent="0.15">
      <c r="A731" s="4"/>
      <c r="B731" s="4"/>
      <c r="C731" s="4"/>
      <c r="D731" s="4"/>
      <c r="E731" s="4"/>
      <c r="F731" s="4"/>
      <c r="G731" s="4"/>
      <c r="H731" s="4"/>
      <c r="I731" s="4"/>
      <c r="J731" s="4"/>
      <c r="K731" s="4"/>
      <c r="L731" s="4"/>
      <c r="M731" s="4"/>
    </row>
    <row r="732" spans="1:13" x14ac:dyDescent="0.15">
      <c r="A732" s="4"/>
      <c r="B732" s="4"/>
      <c r="C732" s="4"/>
      <c r="D732" s="4"/>
      <c r="E732" s="4"/>
      <c r="F732" s="4"/>
      <c r="G732" s="4"/>
      <c r="H732" s="4"/>
      <c r="I732" s="4"/>
      <c r="J732" s="4"/>
      <c r="K732" s="4"/>
      <c r="L732" s="4"/>
      <c r="M732" s="4"/>
    </row>
    <row r="733" spans="1:13" x14ac:dyDescent="0.15">
      <c r="A733" s="4"/>
      <c r="B733" s="4"/>
      <c r="C733" s="4"/>
      <c r="D733" s="4"/>
      <c r="E733" s="4"/>
      <c r="F733" s="4"/>
      <c r="G733" s="4"/>
      <c r="H733" s="4"/>
      <c r="I733" s="4"/>
      <c r="J733" s="4"/>
      <c r="K733" s="4"/>
      <c r="L733" s="4"/>
      <c r="M733" s="4"/>
    </row>
    <row r="734" spans="1:13" x14ac:dyDescent="0.15">
      <c r="A734" s="4"/>
      <c r="B734" s="4"/>
      <c r="C734" s="4"/>
      <c r="D734" s="4"/>
      <c r="E734" s="4"/>
      <c r="F734" s="4"/>
      <c r="G734" s="4"/>
      <c r="H734" s="4"/>
      <c r="I734" s="4"/>
      <c r="J734" s="4"/>
      <c r="K734" s="4"/>
      <c r="L734" s="4"/>
      <c r="M734" s="4"/>
    </row>
    <row r="735" spans="1:13" x14ac:dyDescent="0.15">
      <c r="A735" s="4"/>
      <c r="B735" s="4"/>
      <c r="C735" s="4"/>
      <c r="D735" s="4"/>
      <c r="E735" s="4"/>
      <c r="F735" s="4"/>
      <c r="G735" s="4"/>
      <c r="H735" s="4"/>
      <c r="I735" s="4"/>
      <c r="J735" s="4"/>
      <c r="K735" s="4"/>
      <c r="L735" s="4"/>
      <c r="M735" s="4"/>
    </row>
    <row r="736" spans="1:13" x14ac:dyDescent="0.15">
      <c r="A736" s="4"/>
      <c r="B736" s="4"/>
      <c r="C736" s="4"/>
      <c r="D736" s="4"/>
      <c r="E736" s="4"/>
      <c r="F736" s="4"/>
      <c r="G736" s="4"/>
      <c r="H736" s="4"/>
      <c r="I736" s="4"/>
      <c r="J736" s="4"/>
      <c r="K736" s="4"/>
      <c r="L736" s="4"/>
      <c r="M736" s="4"/>
    </row>
    <row r="737" spans="1:13" x14ac:dyDescent="0.15">
      <c r="A737" s="4"/>
      <c r="B737" s="4"/>
      <c r="C737" s="4"/>
      <c r="D737" s="4"/>
      <c r="E737" s="4"/>
      <c r="F737" s="4"/>
      <c r="G737" s="4"/>
      <c r="H737" s="4"/>
      <c r="I737" s="4"/>
      <c r="J737" s="4"/>
      <c r="K737" s="4"/>
      <c r="L737" s="4"/>
      <c r="M737" s="4"/>
    </row>
    <row r="738" spans="1:13" x14ac:dyDescent="0.15">
      <c r="A738" s="4"/>
      <c r="B738" s="4"/>
      <c r="C738" s="4"/>
      <c r="D738" s="4"/>
      <c r="E738" s="4"/>
      <c r="F738" s="4"/>
      <c r="G738" s="4"/>
      <c r="H738" s="4"/>
      <c r="I738" s="4"/>
      <c r="J738" s="4"/>
      <c r="K738" s="4"/>
      <c r="L738" s="4"/>
      <c r="M738" s="4"/>
    </row>
    <row r="739" spans="1:13" x14ac:dyDescent="0.15">
      <c r="A739" s="4"/>
      <c r="B739" s="4"/>
      <c r="C739" s="4"/>
      <c r="D739" s="4"/>
      <c r="E739" s="4"/>
      <c r="F739" s="4"/>
      <c r="G739" s="4"/>
      <c r="H739" s="4"/>
      <c r="I739" s="4"/>
      <c r="J739" s="4"/>
      <c r="K739" s="4"/>
      <c r="L739" s="4"/>
      <c r="M739" s="4"/>
    </row>
    <row r="740" spans="1:13" x14ac:dyDescent="0.15">
      <c r="A740" s="4"/>
      <c r="B740" s="4"/>
      <c r="C740" s="4"/>
      <c r="D740" s="4"/>
      <c r="E740" s="4"/>
      <c r="F740" s="4"/>
      <c r="G740" s="4"/>
      <c r="H740" s="4"/>
      <c r="I740" s="4"/>
      <c r="J740" s="4"/>
      <c r="K740" s="4"/>
      <c r="L740" s="4"/>
      <c r="M740" s="4"/>
    </row>
    <row r="741" spans="1:13" x14ac:dyDescent="0.15">
      <c r="A741" s="4"/>
      <c r="B741" s="4"/>
      <c r="C741" s="4"/>
      <c r="D741" s="4"/>
      <c r="E741" s="4"/>
      <c r="F741" s="4"/>
      <c r="G741" s="4"/>
      <c r="H741" s="4"/>
      <c r="I741" s="4"/>
      <c r="J741" s="4"/>
      <c r="K741" s="4"/>
      <c r="L741" s="4"/>
      <c r="M741" s="4"/>
    </row>
    <row r="742" spans="1:13" x14ac:dyDescent="0.15">
      <c r="A742" s="4"/>
      <c r="B742" s="4"/>
      <c r="C742" s="4"/>
      <c r="D742" s="4"/>
      <c r="E742" s="4"/>
      <c r="F742" s="4"/>
      <c r="G742" s="4"/>
      <c r="H742" s="4"/>
      <c r="I742" s="4"/>
      <c r="J742" s="4"/>
      <c r="K742" s="4"/>
      <c r="L742" s="4"/>
      <c r="M742" s="4"/>
    </row>
    <row r="743" spans="1:13" x14ac:dyDescent="0.15">
      <c r="A743" s="4"/>
      <c r="B743" s="4"/>
      <c r="C743" s="4"/>
      <c r="D743" s="4"/>
      <c r="E743" s="4"/>
      <c r="F743" s="4"/>
      <c r="G743" s="4"/>
      <c r="H743" s="4"/>
      <c r="I743" s="4"/>
      <c r="J743" s="4"/>
      <c r="K743" s="4"/>
      <c r="L743" s="4"/>
      <c r="M743" s="4"/>
    </row>
    <row r="744" spans="1:13" x14ac:dyDescent="0.15">
      <c r="A744" s="4"/>
      <c r="B744" s="4"/>
      <c r="C744" s="4"/>
      <c r="D744" s="4"/>
      <c r="E744" s="4"/>
      <c r="F744" s="4"/>
      <c r="G744" s="4"/>
      <c r="H744" s="4"/>
      <c r="I744" s="4"/>
      <c r="J744" s="4"/>
      <c r="K744" s="4"/>
      <c r="L744" s="4"/>
      <c r="M744" s="4"/>
    </row>
    <row r="745" spans="1:13" x14ac:dyDescent="0.15">
      <c r="A745" s="4"/>
      <c r="B745" s="4"/>
      <c r="C745" s="4"/>
      <c r="D745" s="4"/>
      <c r="E745" s="4"/>
      <c r="F745" s="4"/>
      <c r="G745" s="4"/>
      <c r="H745" s="4"/>
      <c r="I745" s="4"/>
      <c r="J745" s="4"/>
      <c r="K745" s="4"/>
      <c r="L745" s="4"/>
      <c r="M745" s="4"/>
    </row>
    <row r="746" spans="1:13" x14ac:dyDescent="0.15">
      <c r="A746" s="4"/>
      <c r="B746" s="4"/>
      <c r="C746" s="4"/>
      <c r="D746" s="4"/>
      <c r="E746" s="4"/>
      <c r="F746" s="4"/>
      <c r="G746" s="4"/>
      <c r="H746" s="4"/>
      <c r="I746" s="4"/>
      <c r="J746" s="4"/>
      <c r="K746" s="4"/>
      <c r="L746" s="4"/>
      <c r="M746" s="4"/>
    </row>
    <row r="747" spans="1:13" x14ac:dyDescent="0.15">
      <c r="A747" s="4"/>
      <c r="B747" s="4"/>
      <c r="C747" s="4"/>
      <c r="D747" s="4"/>
      <c r="E747" s="4"/>
      <c r="F747" s="4"/>
      <c r="G747" s="4"/>
      <c r="H747" s="4"/>
      <c r="I747" s="4"/>
      <c r="J747" s="4"/>
      <c r="K747" s="4"/>
      <c r="L747" s="4"/>
      <c r="M747" s="4"/>
    </row>
    <row r="748" spans="1:13" x14ac:dyDescent="0.15">
      <c r="A748" s="4"/>
      <c r="B748" s="4"/>
      <c r="C748" s="4"/>
      <c r="D748" s="4"/>
      <c r="E748" s="4"/>
      <c r="F748" s="4"/>
      <c r="G748" s="4"/>
      <c r="H748" s="4"/>
      <c r="I748" s="4"/>
      <c r="J748" s="4"/>
      <c r="K748" s="4"/>
      <c r="L748" s="4"/>
      <c r="M748" s="4"/>
    </row>
    <row r="749" spans="1:13" x14ac:dyDescent="0.15">
      <c r="A749" s="4"/>
      <c r="B749" s="4"/>
      <c r="C749" s="4"/>
      <c r="D749" s="4"/>
      <c r="E749" s="4"/>
      <c r="F749" s="4"/>
      <c r="G749" s="4"/>
      <c r="H749" s="4"/>
      <c r="I749" s="4"/>
      <c r="J749" s="4"/>
      <c r="K749" s="4"/>
      <c r="L749" s="4"/>
      <c r="M749" s="4"/>
    </row>
    <row r="750" spans="1:13" x14ac:dyDescent="0.15">
      <c r="A750" s="4"/>
      <c r="B750" s="4"/>
      <c r="C750" s="4"/>
      <c r="D750" s="4"/>
      <c r="E750" s="4"/>
      <c r="F750" s="4"/>
      <c r="G750" s="4"/>
      <c r="H750" s="4"/>
      <c r="I750" s="4"/>
      <c r="J750" s="4"/>
      <c r="K750" s="4"/>
      <c r="L750" s="4"/>
      <c r="M750" s="4"/>
    </row>
    <row r="751" spans="1:13" x14ac:dyDescent="0.15">
      <c r="A751" s="4"/>
      <c r="B751" s="4"/>
      <c r="C751" s="4"/>
      <c r="D751" s="4"/>
      <c r="E751" s="4"/>
      <c r="F751" s="4"/>
      <c r="G751" s="4"/>
      <c r="H751" s="4"/>
      <c r="I751" s="4"/>
      <c r="J751" s="4"/>
      <c r="K751" s="4"/>
      <c r="L751" s="4"/>
      <c r="M751" s="4"/>
    </row>
    <row r="752" spans="1:13" x14ac:dyDescent="0.15">
      <c r="A752" s="4"/>
      <c r="B752" s="4"/>
      <c r="C752" s="4"/>
      <c r="D752" s="4"/>
      <c r="E752" s="4"/>
      <c r="F752" s="4"/>
      <c r="G752" s="4"/>
      <c r="H752" s="4"/>
      <c r="I752" s="4"/>
      <c r="J752" s="4"/>
      <c r="K752" s="4"/>
      <c r="L752" s="4"/>
      <c r="M752" s="4"/>
    </row>
    <row r="753" spans="1:13" x14ac:dyDescent="0.15">
      <c r="A753" s="4"/>
      <c r="B753" s="4"/>
      <c r="C753" s="4"/>
      <c r="D753" s="4"/>
      <c r="E753" s="4"/>
      <c r="F753" s="4"/>
      <c r="G753" s="4"/>
      <c r="H753" s="4"/>
      <c r="I753" s="4"/>
      <c r="J753" s="4"/>
      <c r="K753" s="4"/>
      <c r="L753" s="4"/>
      <c r="M753" s="4"/>
    </row>
    <row r="754" spans="1:13" x14ac:dyDescent="0.15">
      <c r="A754" s="4"/>
      <c r="B754" s="4"/>
      <c r="C754" s="4"/>
      <c r="D754" s="4"/>
      <c r="E754" s="4"/>
      <c r="F754" s="4"/>
      <c r="G754" s="4"/>
      <c r="H754" s="4"/>
      <c r="I754" s="4"/>
      <c r="J754" s="4"/>
      <c r="K754" s="4"/>
      <c r="L754" s="4"/>
      <c r="M754" s="4"/>
    </row>
    <row r="755" spans="1:13" x14ac:dyDescent="0.15">
      <c r="A755" s="4"/>
      <c r="B755" s="4"/>
      <c r="C755" s="4"/>
      <c r="D755" s="4"/>
      <c r="E755" s="4"/>
      <c r="F755" s="4"/>
      <c r="G755" s="4"/>
      <c r="H755" s="4"/>
      <c r="I755" s="4"/>
      <c r="J755" s="4"/>
      <c r="K755" s="4"/>
      <c r="L755" s="4"/>
      <c r="M755" s="4"/>
    </row>
    <row r="756" spans="1:13" x14ac:dyDescent="0.15">
      <c r="A756" s="4"/>
      <c r="B756" s="4"/>
      <c r="C756" s="4"/>
      <c r="D756" s="4"/>
      <c r="E756" s="4"/>
      <c r="F756" s="4"/>
      <c r="G756" s="4"/>
      <c r="H756" s="4"/>
      <c r="I756" s="4"/>
      <c r="J756" s="4"/>
      <c r="K756" s="4"/>
      <c r="L756" s="4"/>
      <c r="M756" s="4"/>
    </row>
    <row r="757" spans="1:13" x14ac:dyDescent="0.15">
      <c r="A757" s="4"/>
      <c r="B757" s="4"/>
      <c r="C757" s="4"/>
      <c r="D757" s="4"/>
      <c r="E757" s="4"/>
      <c r="F757" s="4"/>
      <c r="G757" s="4"/>
      <c r="H757" s="4"/>
      <c r="I757" s="4"/>
      <c r="J757" s="4"/>
      <c r="K757" s="4"/>
      <c r="L757" s="4"/>
      <c r="M757" s="4"/>
    </row>
    <row r="758" spans="1:13" x14ac:dyDescent="0.15">
      <c r="A758" s="4"/>
      <c r="B758" s="4"/>
      <c r="C758" s="4"/>
      <c r="D758" s="4"/>
      <c r="E758" s="4"/>
      <c r="F758" s="4"/>
      <c r="G758" s="4"/>
      <c r="H758" s="4"/>
      <c r="I758" s="4"/>
      <c r="J758" s="4"/>
      <c r="K758" s="4"/>
      <c r="L758" s="4"/>
      <c r="M758" s="4"/>
    </row>
    <row r="759" spans="1:13" x14ac:dyDescent="0.15">
      <c r="A759" s="4"/>
      <c r="B759" s="4"/>
      <c r="C759" s="4"/>
      <c r="D759" s="4"/>
      <c r="E759" s="4"/>
      <c r="F759" s="4"/>
      <c r="G759" s="4"/>
      <c r="H759" s="4"/>
      <c r="I759" s="4"/>
      <c r="J759" s="4"/>
      <c r="K759" s="4"/>
      <c r="L759" s="4"/>
      <c r="M759" s="4"/>
    </row>
    <row r="760" spans="1:13" x14ac:dyDescent="0.15">
      <c r="A760" s="4"/>
      <c r="B760" s="4"/>
      <c r="C760" s="4"/>
      <c r="D760" s="4"/>
      <c r="E760" s="4"/>
      <c r="F760" s="4"/>
      <c r="G760" s="4"/>
      <c r="H760" s="4"/>
      <c r="I760" s="4"/>
      <c r="J760" s="4"/>
      <c r="K760" s="4"/>
      <c r="L760" s="4"/>
      <c r="M760" s="4"/>
    </row>
    <row r="761" spans="1:13" x14ac:dyDescent="0.15">
      <c r="A761" s="4"/>
      <c r="B761" s="4"/>
      <c r="C761" s="4"/>
      <c r="D761" s="4"/>
      <c r="E761" s="4"/>
      <c r="F761" s="4"/>
      <c r="G761" s="4"/>
      <c r="H761" s="4"/>
      <c r="I761" s="4"/>
      <c r="J761" s="4"/>
      <c r="K761" s="4"/>
      <c r="L761" s="4"/>
      <c r="M761" s="4"/>
    </row>
    <row r="762" spans="1:13" x14ac:dyDescent="0.15">
      <c r="A762" s="4"/>
      <c r="B762" s="4"/>
      <c r="C762" s="4"/>
      <c r="D762" s="4"/>
      <c r="E762" s="4"/>
      <c r="F762" s="4"/>
      <c r="G762" s="4"/>
      <c r="H762" s="4"/>
      <c r="I762" s="4"/>
      <c r="J762" s="4"/>
      <c r="K762" s="4"/>
      <c r="L762" s="4"/>
      <c r="M762" s="4"/>
    </row>
    <row r="763" spans="1:13" x14ac:dyDescent="0.15">
      <c r="A763" s="4"/>
      <c r="B763" s="4"/>
      <c r="C763" s="4"/>
      <c r="D763" s="4"/>
      <c r="E763" s="4"/>
      <c r="F763" s="4"/>
      <c r="G763" s="4"/>
      <c r="H763" s="4"/>
      <c r="I763" s="4"/>
      <c r="J763" s="4"/>
      <c r="K763" s="4"/>
      <c r="L763" s="4"/>
      <c r="M763" s="4"/>
    </row>
    <row r="764" spans="1:13" x14ac:dyDescent="0.15">
      <c r="A764" s="4"/>
      <c r="B764" s="4"/>
      <c r="C764" s="4"/>
      <c r="D764" s="4"/>
      <c r="E764" s="4"/>
      <c r="F764" s="4"/>
      <c r="G764" s="4"/>
      <c r="H764" s="4"/>
      <c r="I764" s="4"/>
      <c r="J764" s="4"/>
      <c r="K764" s="4"/>
      <c r="L764" s="4"/>
      <c r="M764" s="4"/>
    </row>
    <row r="765" spans="1:13" x14ac:dyDescent="0.15">
      <c r="A765" s="4"/>
      <c r="B765" s="4"/>
      <c r="C765" s="4"/>
      <c r="D765" s="4"/>
      <c r="E765" s="4"/>
      <c r="F765" s="4"/>
      <c r="G765" s="4"/>
      <c r="H765" s="4"/>
      <c r="I765" s="4"/>
      <c r="J765" s="4"/>
      <c r="K765" s="4"/>
      <c r="L765" s="4"/>
      <c r="M765" s="4"/>
    </row>
    <row r="766" spans="1:13" x14ac:dyDescent="0.15">
      <c r="A766" s="4"/>
      <c r="B766" s="4"/>
      <c r="C766" s="4"/>
      <c r="D766" s="4"/>
      <c r="E766" s="4"/>
      <c r="F766" s="4"/>
      <c r="G766" s="4"/>
      <c r="H766" s="4"/>
      <c r="I766" s="4"/>
      <c r="J766" s="4"/>
      <c r="K766" s="4"/>
      <c r="L766" s="4"/>
      <c r="M766" s="4"/>
    </row>
    <row r="767" spans="1:13" x14ac:dyDescent="0.15">
      <c r="A767" s="4"/>
      <c r="B767" s="4"/>
      <c r="C767" s="4"/>
      <c r="D767" s="4"/>
      <c r="E767" s="4"/>
      <c r="F767" s="4"/>
      <c r="G767" s="4"/>
      <c r="H767" s="4"/>
      <c r="I767" s="4"/>
      <c r="J767" s="4"/>
      <c r="K767" s="4"/>
      <c r="L767" s="4"/>
      <c r="M767" s="4"/>
    </row>
    <row r="768" spans="1:13" x14ac:dyDescent="0.15">
      <c r="A768" s="4"/>
      <c r="B768" s="4"/>
      <c r="C768" s="4"/>
      <c r="D768" s="4"/>
      <c r="E768" s="4"/>
      <c r="F768" s="4"/>
      <c r="G768" s="4"/>
      <c r="H768" s="4"/>
      <c r="I768" s="4"/>
      <c r="J768" s="4"/>
      <c r="K768" s="4"/>
      <c r="L768" s="4"/>
      <c r="M768" s="4"/>
    </row>
    <row r="769" spans="1:13" x14ac:dyDescent="0.15">
      <c r="A769" s="4"/>
      <c r="B769" s="4"/>
      <c r="C769" s="4"/>
      <c r="D769" s="4"/>
      <c r="E769" s="4"/>
      <c r="F769" s="4"/>
      <c r="G769" s="4"/>
      <c r="H769" s="4"/>
      <c r="I769" s="4"/>
      <c r="J769" s="4"/>
      <c r="K769" s="4"/>
      <c r="L769" s="4"/>
      <c r="M769" s="4"/>
    </row>
    <row r="770" spans="1:13" x14ac:dyDescent="0.15">
      <c r="A770" s="4"/>
      <c r="B770" s="4"/>
      <c r="C770" s="4"/>
      <c r="D770" s="4"/>
      <c r="E770" s="4"/>
      <c r="F770" s="4"/>
      <c r="G770" s="4"/>
      <c r="H770" s="4"/>
      <c r="I770" s="4"/>
      <c r="J770" s="4"/>
      <c r="K770" s="4"/>
      <c r="L770" s="4"/>
      <c r="M770" s="4"/>
    </row>
    <row r="771" spans="1:13" x14ac:dyDescent="0.15">
      <c r="A771" s="4"/>
      <c r="B771" s="4"/>
      <c r="C771" s="4"/>
      <c r="D771" s="4"/>
      <c r="E771" s="4"/>
      <c r="F771" s="4"/>
      <c r="G771" s="4"/>
      <c r="H771" s="4"/>
      <c r="I771" s="4"/>
      <c r="J771" s="4"/>
      <c r="K771" s="4"/>
      <c r="L771" s="4"/>
      <c r="M771" s="4"/>
    </row>
    <row r="772" spans="1:13" x14ac:dyDescent="0.15">
      <c r="A772" s="4"/>
      <c r="B772" s="4"/>
      <c r="C772" s="4"/>
      <c r="D772" s="4"/>
      <c r="E772" s="4"/>
      <c r="F772" s="4"/>
      <c r="G772" s="4"/>
      <c r="H772" s="4"/>
      <c r="I772" s="4"/>
      <c r="J772" s="4"/>
      <c r="K772" s="4"/>
      <c r="L772" s="4"/>
      <c r="M772" s="4"/>
    </row>
    <row r="773" spans="1:13" x14ac:dyDescent="0.15">
      <c r="A773" s="4"/>
      <c r="B773" s="4"/>
      <c r="C773" s="4"/>
      <c r="D773" s="4"/>
      <c r="E773" s="4"/>
      <c r="F773" s="4"/>
      <c r="G773" s="4"/>
      <c r="H773" s="4"/>
      <c r="I773" s="4"/>
      <c r="J773" s="4"/>
      <c r="K773" s="4"/>
      <c r="L773" s="4"/>
      <c r="M773" s="4"/>
    </row>
    <row r="774" spans="1:13" x14ac:dyDescent="0.15">
      <c r="A774" s="4"/>
      <c r="B774" s="4"/>
      <c r="C774" s="4"/>
      <c r="D774" s="4"/>
      <c r="E774" s="4"/>
      <c r="F774" s="4"/>
      <c r="G774" s="4"/>
      <c r="H774" s="4"/>
      <c r="I774" s="4"/>
      <c r="J774" s="4"/>
      <c r="K774" s="4"/>
      <c r="L774" s="4"/>
      <c r="M774" s="4"/>
    </row>
    <row r="775" spans="1:13" x14ac:dyDescent="0.15">
      <c r="A775" s="4"/>
      <c r="B775" s="4"/>
      <c r="C775" s="4"/>
      <c r="D775" s="4"/>
      <c r="E775" s="4"/>
      <c r="F775" s="4"/>
      <c r="G775" s="4"/>
      <c r="H775" s="4"/>
      <c r="I775" s="4"/>
      <c r="J775" s="4"/>
      <c r="K775" s="4"/>
      <c r="L775" s="4"/>
      <c r="M775" s="4"/>
    </row>
    <row r="776" spans="1:13" x14ac:dyDescent="0.15">
      <c r="A776" s="4"/>
      <c r="B776" s="4"/>
      <c r="C776" s="4"/>
      <c r="D776" s="4"/>
      <c r="E776" s="4"/>
      <c r="F776" s="4"/>
      <c r="G776" s="4"/>
      <c r="H776" s="4"/>
      <c r="I776" s="4"/>
      <c r="J776" s="4"/>
      <c r="K776" s="4"/>
      <c r="L776" s="4"/>
      <c r="M776" s="4"/>
    </row>
    <row r="777" spans="1:13" x14ac:dyDescent="0.15">
      <c r="A777" s="4"/>
      <c r="B777" s="4"/>
      <c r="C777" s="4"/>
      <c r="D777" s="4"/>
      <c r="E777" s="4"/>
      <c r="F777" s="4"/>
      <c r="G777" s="4"/>
      <c r="H777" s="4"/>
      <c r="I777" s="4"/>
      <c r="J777" s="4"/>
      <c r="K777" s="4"/>
      <c r="L777" s="4"/>
      <c r="M777" s="4"/>
    </row>
    <row r="778" spans="1:13" x14ac:dyDescent="0.15">
      <c r="A778" s="4"/>
      <c r="B778" s="4"/>
      <c r="C778" s="4"/>
      <c r="D778" s="4"/>
      <c r="E778" s="4"/>
      <c r="F778" s="4"/>
      <c r="G778" s="4"/>
      <c r="H778" s="4"/>
      <c r="I778" s="4"/>
      <c r="J778" s="4"/>
      <c r="K778" s="4"/>
      <c r="L778" s="4"/>
      <c r="M778" s="4"/>
    </row>
    <row r="779" spans="1:13" x14ac:dyDescent="0.15">
      <c r="A779" s="4"/>
      <c r="B779" s="4"/>
      <c r="C779" s="4"/>
      <c r="D779" s="4"/>
      <c r="E779" s="4"/>
      <c r="F779" s="4"/>
      <c r="G779" s="4"/>
      <c r="H779" s="4"/>
      <c r="I779" s="4"/>
      <c r="J779" s="4"/>
      <c r="K779" s="4"/>
      <c r="L779" s="4"/>
      <c r="M779" s="4"/>
    </row>
    <row r="780" spans="1:13" x14ac:dyDescent="0.15">
      <c r="A780" s="4"/>
      <c r="B780" s="4"/>
      <c r="C780" s="4"/>
      <c r="D780" s="4"/>
      <c r="E780" s="4"/>
      <c r="F780" s="4"/>
      <c r="G780" s="4"/>
      <c r="H780" s="4"/>
      <c r="I780" s="4"/>
      <c r="J780" s="4"/>
      <c r="K780" s="4"/>
      <c r="L780" s="4"/>
      <c r="M780" s="4"/>
    </row>
    <row r="781" spans="1:13" x14ac:dyDescent="0.15">
      <c r="A781" s="4"/>
      <c r="B781" s="4"/>
      <c r="C781" s="4"/>
      <c r="D781" s="4"/>
      <c r="E781" s="4"/>
      <c r="F781" s="4"/>
      <c r="G781" s="4"/>
      <c r="H781" s="4"/>
      <c r="I781" s="4"/>
      <c r="J781" s="4"/>
      <c r="K781" s="4"/>
      <c r="L781" s="4"/>
      <c r="M781" s="4"/>
    </row>
    <row r="782" spans="1:13" x14ac:dyDescent="0.15">
      <c r="A782" s="4"/>
      <c r="B782" s="4"/>
      <c r="C782" s="4"/>
      <c r="D782" s="4"/>
      <c r="E782" s="4"/>
      <c r="F782" s="4"/>
      <c r="G782" s="4"/>
      <c r="H782" s="4"/>
      <c r="I782" s="4"/>
      <c r="J782" s="4"/>
      <c r="K782" s="4"/>
      <c r="L782" s="4"/>
      <c r="M782" s="4"/>
    </row>
    <row r="783" spans="1:13" x14ac:dyDescent="0.15">
      <c r="A783" s="4"/>
      <c r="B783" s="4"/>
      <c r="C783" s="4"/>
      <c r="D783" s="4"/>
      <c r="E783" s="4"/>
      <c r="F783" s="4"/>
      <c r="G783" s="4"/>
      <c r="H783" s="4"/>
      <c r="I783" s="4"/>
      <c r="J783" s="4"/>
      <c r="K783" s="4"/>
      <c r="L783" s="4"/>
      <c r="M783" s="4"/>
    </row>
    <row r="784" spans="1:13" x14ac:dyDescent="0.15">
      <c r="A784" s="4"/>
      <c r="B784" s="4"/>
      <c r="C784" s="4"/>
      <c r="D784" s="4"/>
      <c r="E784" s="4"/>
      <c r="F784" s="4"/>
      <c r="G784" s="4"/>
      <c r="H784" s="4"/>
      <c r="I784" s="4"/>
      <c r="J784" s="4"/>
      <c r="K784" s="4"/>
      <c r="L784" s="4"/>
      <c r="M784" s="4"/>
    </row>
    <row r="785" spans="1:13" x14ac:dyDescent="0.15">
      <c r="A785" s="4"/>
      <c r="B785" s="4"/>
      <c r="C785" s="4"/>
      <c r="D785" s="4"/>
      <c r="E785" s="4"/>
      <c r="F785" s="4"/>
      <c r="G785" s="4"/>
      <c r="H785" s="4"/>
      <c r="I785" s="4"/>
      <c r="J785" s="4"/>
      <c r="K785" s="4"/>
      <c r="L785" s="4"/>
      <c r="M785" s="4"/>
    </row>
    <row r="786" spans="1:13" x14ac:dyDescent="0.15">
      <c r="A786" s="4"/>
      <c r="B786" s="4"/>
      <c r="C786" s="4"/>
      <c r="D786" s="4"/>
      <c r="E786" s="4"/>
      <c r="F786" s="4"/>
      <c r="G786" s="4"/>
      <c r="H786" s="4"/>
      <c r="I786" s="4"/>
      <c r="J786" s="4"/>
      <c r="K786" s="4"/>
      <c r="L786" s="4"/>
      <c r="M786" s="4"/>
    </row>
    <row r="787" spans="1:13" x14ac:dyDescent="0.15">
      <c r="A787" s="4"/>
      <c r="B787" s="4"/>
      <c r="C787" s="4"/>
      <c r="D787" s="4"/>
      <c r="E787" s="4"/>
      <c r="F787" s="4"/>
      <c r="G787" s="4"/>
      <c r="H787" s="4"/>
      <c r="I787" s="4"/>
      <c r="J787" s="4"/>
      <c r="K787" s="4"/>
      <c r="L787" s="4"/>
      <c r="M787" s="4"/>
    </row>
    <row r="788" spans="1:13" x14ac:dyDescent="0.15">
      <c r="A788" s="4"/>
      <c r="B788" s="4"/>
      <c r="C788" s="4"/>
      <c r="D788" s="4"/>
      <c r="E788" s="4"/>
      <c r="F788" s="4"/>
      <c r="G788" s="4"/>
      <c r="H788" s="4"/>
      <c r="I788" s="4"/>
      <c r="J788" s="4"/>
      <c r="K788" s="4"/>
      <c r="L788" s="4"/>
      <c r="M788" s="4"/>
    </row>
    <row r="789" spans="1:13" x14ac:dyDescent="0.15">
      <c r="A789" s="4"/>
      <c r="B789" s="4"/>
      <c r="C789" s="4"/>
      <c r="D789" s="4"/>
      <c r="E789" s="4"/>
      <c r="F789" s="4"/>
      <c r="G789" s="4"/>
      <c r="H789" s="4"/>
      <c r="I789" s="4"/>
      <c r="J789" s="4"/>
      <c r="K789" s="4"/>
      <c r="L789" s="4"/>
      <c r="M789" s="4"/>
    </row>
    <row r="790" spans="1:13" x14ac:dyDescent="0.15">
      <c r="A790" s="4"/>
      <c r="B790" s="4"/>
      <c r="C790" s="4"/>
      <c r="D790" s="4"/>
      <c r="E790" s="4"/>
      <c r="F790" s="4"/>
      <c r="G790" s="4"/>
      <c r="H790" s="4"/>
      <c r="I790" s="4"/>
      <c r="J790" s="4"/>
      <c r="K790" s="4"/>
      <c r="L790" s="4"/>
      <c r="M790" s="4"/>
    </row>
    <row r="791" spans="1:13" x14ac:dyDescent="0.15">
      <c r="A791" s="4"/>
      <c r="B791" s="4"/>
      <c r="C791" s="4"/>
      <c r="D791" s="4"/>
      <c r="E791" s="4"/>
      <c r="F791" s="4"/>
      <c r="G791" s="4"/>
      <c r="H791" s="4"/>
      <c r="I791" s="4"/>
      <c r="J791" s="4"/>
      <c r="K791" s="4"/>
      <c r="L791" s="4"/>
      <c r="M791" s="4"/>
    </row>
    <row r="792" spans="1:13" x14ac:dyDescent="0.15">
      <c r="A792" s="4"/>
      <c r="B792" s="4"/>
      <c r="C792" s="4"/>
      <c r="D792" s="4"/>
      <c r="E792" s="4"/>
      <c r="F792" s="4"/>
      <c r="G792" s="4"/>
      <c r="H792" s="4"/>
      <c r="I792" s="4"/>
      <c r="J792" s="4"/>
      <c r="K792" s="4"/>
      <c r="L792" s="4"/>
      <c r="M792" s="4"/>
    </row>
    <row r="793" spans="1:13" x14ac:dyDescent="0.15">
      <c r="A793" s="4"/>
      <c r="B793" s="4"/>
      <c r="C793" s="4"/>
      <c r="D793" s="4"/>
      <c r="E793" s="4"/>
      <c r="F793" s="4"/>
      <c r="G793" s="4"/>
      <c r="H793" s="4"/>
      <c r="I793" s="4"/>
      <c r="J793" s="4"/>
      <c r="K793" s="4"/>
      <c r="L793" s="4"/>
      <c r="M793" s="4"/>
    </row>
    <row r="794" spans="1:13" x14ac:dyDescent="0.15">
      <c r="A794" s="4"/>
      <c r="B794" s="4"/>
      <c r="C794" s="4"/>
      <c r="D794" s="4"/>
      <c r="E794" s="4"/>
      <c r="F794" s="4"/>
      <c r="G794" s="4"/>
      <c r="H794" s="4"/>
      <c r="I794" s="4"/>
      <c r="J794" s="4"/>
      <c r="K794" s="4"/>
      <c r="L794" s="4"/>
      <c r="M794" s="4"/>
    </row>
    <row r="795" spans="1:13" x14ac:dyDescent="0.15">
      <c r="A795" s="4"/>
      <c r="B795" s="4"/>
      <c r="C795" s="4"/>
      <c r="D795" s="4"/>
      <c r="E795" s="4"/>
      <c r="F795" s="4"/>
      <c r="G795" s="4"/>
      <c r="H795" s="4"/>
      <c r="I795" s="4"/>
      <c r="J795" s="4"/>
      <c r="K795" s="4"/>
      <c r="L795" s="4"/>
      <c r="M795" s="4"/>
    </row>
    <row r="796" spans="1:13" x14ac:dyDescent="0.15">
      <c r="A796" s="4"/>
      <c r="B796" s="4"/>
      <c r="C796" s="4"/>
      <c r="D796" s="4"/>
      <c r="E796" s="4"/>
      <c r="F796" s="4"/>
      <c r="G796" s="4"/>
      <c r="H796" s="4"/>
      <c r="I796" s="4"/>
      <c r="J796" s="4"/>
      <c r="K796" s="4"/>
      <c r="L796" s="4"/>
      <c r="M796" s="4"/>
    </row>
    <row r="797" spans="1:13" x14ac:dyDescent="0.15">
      <c r="A797" s="4"/>
      <c r="B797" s="4"/>
      <c r="C797" s="4"/>
      <c r="D797" s="4"/>
      <c r="E797" s="4"/>
      <c r="F797" s="4"/>
      <c r="G797" s="4"/>
      <c r="H797" s="4"/>
      <c r="I797" s="4"/>
      <c r="J797" s="4"/>
      <c r="K797" s="4"/>
      <c r="L797" s="4"/>
      <c r="M797" s="4"/>
    </row>
    <row r="798" spans="1:13" x14ac:dyDescent="0.15">
      <c r="A798" s="4"/>
      <c r="B798" s="4"/>
      <c r="C798" s="4"/>
      <c r="D798" s="4"/>
      <c r="E798" s="4"/>
      <c r="F798" s="4"/>
      <c r="G798" s="4"/>
      <c r="H798" s="4"/>
      <c r="I798" s="4"/>
      <c r="J798" s="4"/>
      <c r="K798" s="4"/>
      <c r="L798" s="4"/>
      <c r="M798" s="4"/>
    </row>
    <row r="799" spans="1:13" x14ac:dyDescent="0.15">
      <c r="A799" s="4"/>
      <c r="B799" s="4"/>
      <c r="C799" s="4"/>
      <c r="D799" s="4"/>
      <c r="E799" s="4"/>
      <c r="F799" s="4"/>
      <c r="G799" s="4"/>
      <c r="H799" s="4"/>
      <c r="I799" s="4"/>
      <c r="J799" s="4"/>
      <c r="K799" s="4"/>
      <c r="L799" s="4"/>
      <c r="M799" s="4"/>
    </row>
    <row r="800" spans="1:13" x14ac:dyDescent="0.15">
      <c r="A800" s="4"/>
      <c r="B800" s="4"/>
      <c r="C800" s="4"/>
      <c r="D800" s="4"/>
      <c r="E800" s="4"/>
      <c r="F800" s="4"/>
      <c r="G800" s="4"/>
      <c r="H800" s="4"/>
      <c r="I800" s="4"/>
      <c r="J800" s="4"/>
      <c r="K800" s="4"/>
      <c r="L800" s="4"/>
      <c r="M800" s="4"/>
    </row>
    <row r="801" spans="1:13" x14ac:dyDescent="0.15">
      <c r="A801" s="4"/>
      <c r="B801" s="4"/>
      <c r="C801" s="4"/>
      <c r="D801" s="4"/>
      <c r="E801" s="4"/>
      <c r="F801" s="4"/>
      <c r="G801" s="4"/>
      <c r="H801" s="4"/>
      <c r="I801" s="4"/>
      <c r="J801" s="4"/>
      <c r="K801" s="4"/>
      <c r="L801" s="4"/>
      <c r="M801" s="4"/>
    </row>
    <row r="802" spans="1:13" x14ac:dyDescent="0.15">
      <c r="A802" s="4"/>
      <c r="B802" s="4"/>
      <c r="C802" s="4"/>
      <c r="D802" s="4"/>
      <c r="E802" s="4"/>
      <c r="F802" s="4"/>
      <c r="G802" s="4"/>
      <c r="H802" s="4"/>
      <c r="I802" s="4"/>
      <c r="J802" s="4"/>
      <c r="K802" s="4"/>
      <c r="L802" s="4"/>
      <c r="M802" s="4"/>
    </row>
    <row r="803" spans="1:13" x14ac:dyDescent="0.15">
      <c r="A803" s="4"/>
      <c r="B803" s="4"/>
      <c r="C803" s="4"/>
      <c r="D803" s="4"/>
      <c r="E803" s="4"/>
      <c r="F803" s="4"/>
      <c r="G803" s="4"/>
      <c r="H803" s="4"/>
      <c r="I803" s="4"/>
      <c r="J803" s="4"/>
      <c r="K803" s="4"/>
      <c r="L803" s="4"/>
      <c r="M803" s="4"/>
    </row>
    <row r="804" spans="1:13" x14ac:dyDescent="0.15">
      <c r="A804" s="4"/>
      <c r="B804" s="4"/>
      <c r="C804" s="4"/>
      <c r="D804" s="4"/>
      <c r="E804" s="4"/>
      <c r="F804" s="4"/>
      <c r="G804" s="4"/>
      <c r="H804" s="4"/>
      <c r="I804" s="4"/>
      <c r="J804" s="4"/>
      <c r="K804" s="4"/>
      <c r="L804" s="4"/>
      <c r="M804" s="4"/>
    </row>
    <row r="805" spans="1:13" x14ac:dyDescent="0.15">
      <c r="A805" s="4"/>
      <c r="B805" s="4"/>
      <c r="C805" s="4"/>
      <c r="D805" s="4"/>
      <c r="E805" s="4"/>
      <c r="F805" s="4"/>
      <c r="G805" s="4"/>
      <c r="H805" s="4"/>
      <c r="I805" s="4"/>
      <c r="J805" s="4"/>
      <c r="K805" s="4"/>
      <c r="L805" s="4"/>
      <c r="M805" s="4"/>
    </row>
    <row r="806" spans="1:13" x14ac:dyDescent="0.15">
      <c r="A806" s="4"/>
      <c r="B806" s="4"/>
      <c r="C806" s="4"/>
      <c r="D806" s="4"/>
      <c r="E806" s="4"/>
      <c r="F806" s="4"/>
      <c r="G806" s="4"/>
      <c r="H806" s="4"/>
      <c r="I806" s="4"/>
      <c r="J806" s="4"/>
      <c r="K806" s="4"/>
      <c r="L806" s="4"/>
      <c r="M806" s="4"/>
    </row>
    <row r="807" spans="1:13" x14ac:dyDescent="0.15">
      <c r="A807" s="4"/>
      <c r="B807" s="4"/>
      <c r="C807" s="4"/>
      <c r="D807" s="4"/>
      <c r="E807" s="4"/>
      <c r="F807" s="4"/>
      <c r="G807" s="4"/>
      <c r="H807" s="4"/>
      <c r="I807" s="4"/>
      <c r="J807" s="4"/>
      <c r="K807" s="4"/>
      <c r="L807" s="4"/>
      <c r="M807" s="4"/>
    </row>
    <row r="808" spans="1:13" x14ac:dyDescent="0.15">
      <c r="A808" s="4"/>
      <c r="B808" s="4"/>
      <c r="C808" s="4"/>
      <c r="D808" s="4"/>
      <c r="E808" s="4"/>
      <c r="F808" s="4"/>
      <c r="G808" s="4"/>
      <c r="H808" s="4"/>
      <c r="I808" s="4"/>
      <c r="J808" s="4"/>
      <c r="K808" s="4"/>
      <c r="L808" s="4"/>
      <c r="M808" s="4"/>
    </row>
    <row r="809" spans="1:13" x14ac:dyDescent="0.15">
      <c r="A809" s="4"/>
      <c r="B809" s="4"/>
      <c r="C809" s="4"/>
      <c r="D809" s="4"/>
      <c r="E809" s="4"/>
      <c r="F809" s="4"/>
      <c r="G809" s="4"/>
      <c r="H809" s="4"/>
      <c r="I809" s="4"/>
      <c r="J809" s="4"/>
      <c r="K809" s="4"/>
      <c r="L809" s="4"/>
      <c r="M809" s="4"/>
    </row>
    <row r="810" spans="1:13" x14ac:dyDescent="0.15">
      <c r="A810" s="4"/>
      <c r="B810" s="4"/>
      <c r="C810" s="4"/>
      <c r="D810" s="4"/>
      <c r="E810" s="4"/>
      <c r="F810" s="4"/>
      <c r="G810" s="4"/>
      <c r="H810" s="4"/>
      <c r="I810" s="4"/>
      <c r="J810" s="4"/>
      <c r="K810" s="4"/>
      <c r="L810" s="4"/>
      <c r="M810" s="4"/>
    </row>
    <row r="811" spans="1:13" x14ac:dyDescent="0.15">
      <c r="A811" s="4"/>
      <c r="B811" s="4"/>
      <c r="C811" s="4"/>
      <c r="D811" s="4"/>
      <c r="E811" s="4"/>
      <c r="F811" s="4"/>
      <c r="G811" s="4"/>
      <c r="H811" s="4"/>
      <c r="I811" s="4"/>
      <c r="J811" s="4"/>
      <c r="K811" s="4"/>
      <c r="L811" s="4"/>
      <c r="M811" s="4"/>
    </row>
    <row r="812" spans="1:13" x14ac:dyDescent="0.15">
      <c r="A812" s="4"/>
      <c r="B812" s="4"/>
      <c r="C812" s="4"/>
      <c r="D812" s="4"/>
      <c r="E812" s="4"/>
      <c r="F812" s="4"/>
      <c r="G812" s="4"/>
      <c r="H812" s="4"/>
      <c r="I812" s="4"/>
      <c r="J812" s="4"/>
      <c r="K812" s="4"/>
      <c r="L812" s="4"/>
      <c r="M812" s="4"/>
    </row>
    <row r="813" spans="1:13" x14ac:dyDescent="0.15">
      <c r="A813" s="4"/>
      <c r="B813" s="4"/>
      <c r="C813" s="4"/>
      <c r="D813" s="4"/>
      <c r="E813" s="4"/>
      <c r="F813" s="4"/>
      <c r="G813" s="4"/>
      <c r="H813" s="4"/>
      <c r="I813" s="4"/>
      <c r="J813" s="4"/>
      <c r="K813" s="4"/>
      <c r="L813" s="4"/>
      <c r="M813" s="4"/>
    </row>
    <row r="814" spans="1:13" x14ac:dyDescent="0.15">
      <c r="A814" s="4"/>
      <c r="B814" s="4"/>
      <c r="C814" s="4"/>
      <c r="D814" s="4"/>
      <c r="E814" s="4"/>
      <c r="F814" s="4"/>
      <c r="G814" s="4"/>
      <c r="H814" s="4"/>
      <c r="I814" s="4"/>
      <c r="J814" s="4"/>
      <c r="K814" s="4"/>
      <c r="L814" s="4"/>
      <c r="M814" s="4"/>
    </row>
    <row r="815" spans="1:13" x14ac:dyDescent="0.15">
      <c r="A815" s="4"/>
      <c r="B815" s="4"/>
      <c r="C815" s="4"/>
      <c r="D815" s="4"/>
      <c r="E815" s="4"/>
      <c r="F815" s="4"/>
      <c r="G815" s="4"/>
      <c r="H815" s="4"/>
      <c r="I815" s="4"/>
      <c r="J815" s="4"/>
      <c r="K815" s="4"/>
      <c r="L815" s="4"/>
      <c r="M815" s="4"/>
    </row>
    <row r="816" spans="1:13" x14ac:dyDescent="0.15">
      <c r="A816" s="4"/>
      <c r="B816" s="4"/>
      <c r="C816" s="4"/>
      <c r="D816" s="4"/>
      <c r="E816" s="4"/>
      <c r="F816" s="4"/>
      <c r="G816" s="4"/>
      <c r="H816" s="4"/>
      <c r="I816" s="4"/>
      <c r="J816" s="4"/>
      <c r="K816" s="4"/>
      <c r="L816" s="4"/>
      <c r="M816" s="4"/>
    </row>
    <row r="817" spans="1:13" x14ac:dyDescent="0.15">
      <c r="A817" s="4"/>
      <c r="B817" s="4"/>
      <c r="C817" s="4"/>
      <c r="D817" s="4"/>
      <c r="E817" s="4"/>
      <c r="F817" s="4"/>
      <c r="G817" s="4"/>
      <c r="H817" s="4"/>
      <c r="I817" s="4"/>
      <c r="J817" s="4"/>
      <c r="K817" s="4"/>
      <c r="L817" s="4"/>
      <c r="M817" s="4"/>
    </row>
    <row r="818" spans="1:13" x14ac:dyDescent="0.15">
      <c r="A818" s="4"/>
      <c r="B818" s="4"/>
      <c r="C818" s="4"/>
      <c r="D818" s="4"/>
      <c r="E818" s="4"/>
      <c r="F818" s="4"/>
      <c r="G818" s="4"/>
      <c r="H818" s="4"/>
      <c r="I818" s="4"/>
      <c r="J818" s="4"/>
      <c r="K818" s="4"/>
      <c r="L818" s="4"/>
      <c r="M818" s="4"/>
    </row>
    <row r="819" spans="1:13" x14ac:dyDescent="0.15">
      <c r="A819" s="4"/>
      <c r="B819" s="4"/>
      <c r="C819" s="4"/>
      <c r="D819" s="4"/>
      <c r="E819" s="4"/>
      <c r="F819" s="4"/>
      <c r="G819" s="4"/>
      <c r="H819" s="4"/>
      <c r="I819" s="4"/>
      <c r="J819" s="4"/>
      <c r="K819" s="4"/>
      <c r="L819" s="4"/>
      <c r="M819" s="4"/>
    </row>
    <row r="820" spans="1:13" x14ac:dyDescent="0.15">
      <c r="A820" s="4"/>
      <c r="B820" s="4"/>
      <c r="C820" s="4"/>
      <c r="D820" s="4"/>
      <c r="E820" s="4"/>
      <c r="F820" s="4"/>
      <c r="G820" s="4"/>
      <c r="H820" s="4"/>
      <c r="I820" s="4"/>
      <c r="J820" s="4"/>
      <c r="K820" s="4"/>
      <c r="L820" s="4"/>
      <c r="M820" s="4"/>
    </row>
    <row r="821" spans="1:13" x14ac:dyDescent="0.15">
      <c r="A821" s="4"/>
      <c r="B821" s="4"/>
      <c r="C821" s="4"/>
      <c r="D821" s="4"/>
      <c r="E821" s="4"/>
      <c r="F821" s="4"/>
      <c r="G821" s="4"/>
      <c r="H821" s="4"/>
      <c r="I821" s="4"/>
      <c r="J821" s="4"/>
      <c r="K821" s="4"/>
      <c r="L821" s="4"/>
      <c r="M821" s="4"/>
    </row>
    <row r="822" spans="1:13" x14ac:dyDescent="0.15">
      <c r="A822" s="4"/>
      <c r="B822" s="4"/>
      <c r="C822" s="4"/>
      <c r="D822" s="4"/>
      <c r="E822" s="4"/>
      <c r="F822" s="4"/>
      <c r="G822" s="4"/>
      <c r="H822" s="4"/>
      <c r="I822" s="4"/>
      <c r="J822" s="4"/>
      <c r="K822" s="4"/>
      <c r="L822" s="4"/>
      <c r="M822" s="4"/>
    </row>
    <row r="823" spans="1:13" x14ac:dyDescent="0.15">
      <c r="A823" s="4"/>
      <c r="B823" s="4"/>
      <c r="C823" s="4"/>
      <c r="D823" s="4"/>
      <c r="E823" s="4"/>
      <c r="F823" s="4"/>
      <c r="G823" s="4"/>
      <c r="H823" s="4"/>
      <c r="I823" s="4"/>
      <c r="J823" s="4"/>
      <c r="K823" s="4"/>
      <c r="L823" s="4"/>
      <c r="M823" s="4"/>
    </row>
    <row r="824" spans="1:13" x14ac:dyDescent="0.15">
      <c r="A824" s="4"/>
      <c r="B824" s="4"/>
      <c r="C824" s="4"/>
      <c r="D824" s="4"/>
      <c r="E824" s="4"/>
      <c r="F824" s="4"/>
      <c r="G824" s="4"/>
      <c r="H824" s="4"/>
      <c r="I824" s="4"/>
      <c r="J824" s="4"/>
      <c r="K824" s="4"/>
      <c r="L824" s="4"/>
      <c r="M824" s="4"/>
    </row>
    <row r="825" spans="1:13" x14ac:dyDescent="0.15">
      <c r="A825" s="4"/>
      <c r="B825" s="4"/>
      <c r="C825" s="4"/>
      <c r="D825" s="4"/>
      <c r="E825" s="4"/>
      <c r="F825" s="4"/>
      <c r="G825" s="4"/>
      <c r="H825" s="4"/>
      <c r="I825" s="4"/>
      <c r="J825" s="4"/>
      <c r="K825" s="4"/>
      <c r="L825" s="4"/>
      <c r="M825" s="4"/>
    </row>
    <row r="826" spans="1:13" x14ac:dyDescent="0.15">
      <c r="A826" s="4"/>
      <c r="B826" s="4"/>
      <c r="C826" s="4"/>
      <c r="D826" s="4"/>
      <c r="E826" s="4"/>
      <c r="F826" s="4"/>
      <c r="G826" s="4"/>
      <c r="H826" s="4"/>
      <c r="I826" s="4"/>
      <c r="J826" s="4"/>
      <c r="K826" s="4"/>
      <c r="L826" s="4"/>
      <c r="M826" s="4"/>
    </row>
    <row r="827" spans="1:13" x14ac:dyDescent="0.15">
      <c r="A827" s="4"/>
      <c r="B827" s="4"/>
      <c r="C827" s="4"/>
      <c r="D827" s="4"/>
      <c r="E827" s="4"/>
      <c r="F827" s="4"/>
      <c r="G827" s="4"/>
      <c r="H827" s="4"/>
      <c r="I827" s="4"/>
      <c r="J827" s="4"/>
      <c r="K827" s="4"/>
      <c r="L827" s="4"/>
      <c r="M827" s="4"/>
    </row>
    <row r="828" spans="1:13" x14ac:dyDescent="0.15">
      <c r="A828" s="4"/>
      <c r="B828" s="4"/>
      <c r="C828" s="4"/>
      <c r="D828" s="4"/>
      <c r="E828" s="4"/>
      <c r="F828" s="4"/>
      <c r="G828" s="4"/>
      <c r="H828" s="4"/>
      <c r="I828" s="4"/>
      <c r="J828" s="4"/>
      <c r="K828" s="4"/>
      <c r="L828" s="4"/>
      <c r="M828" s="4"/>
    </row>
    <row r="829" spans="1:13" x14ac:dyDescent="0.15">
      <c r="A829" s="4"/>
      <c r="B829" s="4"/>
      <c r="C829" s="4"/>
      <c r="D829" s="4"/>
      <c r="E829" s="4"/>
      <c r="F829" s="4"/>
      <c r="G829" s="4"/>
      <c r="H829" s="4"/>
      <c r="I829" s="4"/>
      <c r="J829" s="4"/>
      <c r="K829" s="4"/>
      <c r="L829" s="4"/>
      <c r="M829" s="4"/>
    </row>
    <row r="830" spans="1:13" x14ac:dyDescent="0.15">
      <c r="A830" s="4"/>
      <c r="B830" s="4"/>
      <c r="C830" s="4"/>
      <c r="D830" s="4"/>
      <c r="E830" s="4"/>
      <c r="F830" s="4"/>
      <c r="G830" s="4"/>
      <c r="H830" s="4"/>
      <c r="I830" s="4"/>
      <c r="J830" s="4"/>
      <c r="K830" s="4"/>
      <c r="L830" s="4"/>
      <c r="M830" s="4"/>
    </row>
    <row r="831" spans="1:13" x14ac:dyDescent="0.15">
      <c r="A831" s="4"/>
      <c r="B831" s="4"/>
      <c r="C831" s="4"/>
      <c r="D831" s="4"/>
      <c r="E831" s="4"/>
      <c r="F831" s="4"/>
      <c r="G831" s="4"/>
      <c r="H831" s="4"/>
      <c r="I831" s="4"/>
      <c r="J831" s="4"/>
      <c r="K831" s="4"/>
      <c r="L831" s="4"/>
      <c r="M831" s="4"/>
    </row>
    <row r="832" spans="1:13" x14ac:dyDescent="0.15">
      <c r="A832" s="4"/>
      <c r="B832" s="4"/>
      <c r="C832" s="4"/>
      <c r="D832" s="4"/>
      <c r="E832" s="4"/>
      <c r="F832" s="4"/>
      <c r="G832" s="4"/>
      <c r="H832" s="4"/>
      <c r="I832" s="4"/>
      <c r="J832" s="4"/>
      <c r="K832" s="4"/>
      <c r="L832" s="4"/>
      <c r="M832" s="4"/>
    </row>
    <row r="833" spans="1:13" x14ac:dyDescent="0.15">
      <c r="A833" s="4"/>
      <c r="B833" s="4"/>
      <c r="C833" s="4"/>
      <c r="D833" s="4"/>
      <c r="E833" s="4"/>
      <c r="F833" s="4"/>
      <c r="G833" s="4"/>
      <c r="H833" s="4"/>
      <c r="I833" s="4"/>
      <c r="J833" s="4"/>
      <c r="K833" s="4"/>
      <c r="L833" s="4"/>
      <c r="M833" s="4"/>
    </row>
    <row r="834" spans="1:13" x14ac:dyDescent="0.15">
      <c r="A834" s="4"/>
      <c r="B834" s="4"/>
      <c r="C834" s="4"/>
      <c r="D834" s="4"/>
      <c r="E834" s="4"/>
      <c r="F834" s="4"/>
      <c r="G834" s="4"/>
      <c r="H834" s="4"/>
      <c r="I834" s="4"/>
      <c r="J834" s="4"/>
      <c r="K834" s="4"/>
      <c r="L834" s="4"/>
      <c r="M834" s="4"/>
    </row>
    <row r="835" spans="1:13" x14ac:dyDescent="0.15">
      <c r="A835" s="4"/>
      <c r="B835" s="4"/>
      <c r="C835" s="4"/>
      <c r="D835" s="4"/>
      <c r="E835" s="4"/>
      <c r="F835" s="4"/>
      <c r="G835" s="4"/>
      <c r="H835" s="4"/>
      <c r="I835" s="4"/>
      <c r="J835" s="4"/>
      <c r="K835" s="4"/>
      <c r="L835" s="4"/>
      <c r="M835" s="4"/>
    </row>
    <row r="836" spans="1:13" x14ac:dyDescent="0.15">
      <c r="A836" s="4"/>
      <c r="B836" s="4"/>
      <c r="C836" s="4"/>
      <c r="D836" s="4"/>
      <c r="E836" s="4"/>
      <c r="F836" s="4"/>
      <c r="G836" s="4"/>
      <c r="H836" s="4"/>
      <c r="I836" s="4"/>
      <c r="J836" s="4"/>
      <c r="K836" s="4"/>
      <c r="L836" s="4"/>
      <c r="M836" s="4"/>
    </row>
    <row r="837" spans="1:13" x14ac:dyDescent="0.15">
      <c r="A837" s="4"/>
      <c r="B837" s="4"/>
      <c r="C837" s="4"/>
      <c r="D837" s="4"/>
      <c r="E837" s="4"/>
      <c r="F837" s="4"/>
      <c r="G837" s="4"/>
      <c r="H837" s="4"/>
      <c r="I837" s="4"/>
      <c r="J837" s="4"/>
      <c r="K837" s="4"/>
      <c r="L837" s="4"/>
      <c r="M837" s="4"/>
    </row>
    <row r="838" spans="1:13" x14ac:dyDescent="0.15">
      <c r="A838" s="4"/>
      <c r="B838" s="4"/>
      <c r="C838" s="4"/>
      <c r="D838" s="4"/>
      <c r="E838" s="4"/>
      <c r="F838" s="4"/>
      <c r="G838" s="4"/>
      <c r="H838" s="4"/>
      <c r="I838" s="4"/>
      <c r="J838" s="4"/>
      <c r="K838" s="4"/>
      <c r="L838" s="4"/>
      <c r="M838" s="4"/>
    </row>
    <row r="839" spans="1:13" x14ac:dyDescent="0.15">
      <c r="A839" s="4"/>
      <c r="B839" s="4"/>
      <c r="C839" s="4"/>
      <c r="D839" s="4"/>
      <c r="E839" s="4"/>
      <c r="F839" s="4"/>
      <c r="G839" s="4"/>
      <c r="H839" s="4"/>
      <c r="I839" s="4"/>
      <c r="J839" s="4"/>
      <c r="K839" s="4"/>
      <c r="L839" s="4"/>
      <c r="M839" s="4"/>
    </row>
    <row r="840" spans="1:13" x14ac:dyDescent="0.15">
      <c r="A840" s="4"/>
      <c r="B840" s="4"/>
      <c r="C840" s="4"/>
      <c r="D840" s="4"/>
      <c r="E840" s="4"/>
      <c r="F840" s="4"/>
      <c r="G840" s="4"/>
      <c r="H840" s="4"/>
      <c r="I840" s="4"/>
      <c r="J840" s="4"/>
      <c r="K840" s="4"/>
      <c r="L840" s="4"/>
      <c r="M840" s="4"/>
    </row>
    <row r="841" spans="1:13" x14ac:dyDescent="0.15">
      <c r="A841" s="4"/>
      <c r="B841" s="4"/>
      <c r="C841" s="4"/>
      <c r="D841" s="4"/>
      <c r="E841" s="4"/>
      <c r="F841" s="4"/>
      <c r="G841" s="4"/>
      <c r="H841" s="4"/>
      <c r="I841" s="4"/>
      <c r="J841" s="4"/>
      <c r="K841" s="4"/>
      <c r="L841" s="4"/>
      <c r="M841" s="4"/>
    </row>
    <row r="842" spans="1:13" x14ac:dyDescent="0.15">
      <c r="A842" s="4"/>
      <c r="B842" s="4"/>
      <c r="C842" s="4"/>
      <c r="D842" s="4"/>
      <c r="E842" s="4"/>
      <c r="F842" s="4"/>
      <c r="G842" s="4"/>
      <c r="H842" s="4"/>
      <c r="I842" s="4"/>
      <c r="J842" s="4"/>
      <c r="K842" s="4"/>
      <c r="L842" s="4"/>
      <c r="M842" s="4"/>
    </row>
    <row r="843" spans="1:13" x14ac:dyDescent="0.15">
      <c r="A843" s="4"/>
      <c r="B843" s="4"/>
      <c r="C843" s="4"/>
      <c r="D843" s="4"/>
      <c r="E843" s="4"/>
      <c r="F843" s="4"/>
      <c r="G843" s="4"/>
      <c r="H843" s="4"/>
      <c r="I843" s="4"/>
      <c r="J843" s="4"/>
      <c r="K843" s="4"/>
      <c r="L843" s="4"/>
      <c r="M843" s="4"/>
    </row>
    <row r="844" spans="1:13" x14ac:dyDescent="0.15">
      <c r="A844" s="4"/>
      <c r="B844" s="4"/>
      <c r="C844" s="4"/>
      <c r="D844" s="4"/>
      <c r="E844" s="4"/>
      <c r="F844" s="4"/>
      <c r="G844" s="4"/>
      <c r="H844" s="4"/>
      <c r="I844" s="4"/>
      <c r="J844" s="4"/>
      <c r="K844" s="4"/>
      <c r="L844" s="4"/>
      <c r="M844" s="4"/>
    </row>
    <row r="845" spans="1:13" x14ac:dyDescent="0.15">
      <c r="A845" s="4"/>
      <c r="B845" s="4"/>
      <c r="C845" s="4"/>
      <c r="D845" s="4"/>
      <c r="E845" s="4"/>
      <c r="F845" s="4"/>
      <c r="G845" s="4"/>
      <c r="H845" s="4"/>
      <c r="I845" s="4"/>
      <c r="J845" s="4"/>
      <c r="K845" s="4"/>
      <c r="L845" s="4"/>
      <c r="M845" s="4"/>
    </row>
    <row r="846" spans="1:13" x14ac:dyDescent="0.15">
      <c r="A846" s="4"/>
      <c r="B846" s="4"/>
      <c r="C846" s="4"/>
      <c r="D846" s="4"/>
      <c r="E846" s="4"/>
      <c r="F846" s="4"/>
      <c r="G846" s="4"/>
      <c r="H846" s="4"/>
      <c r="I846" s="4"/>
      <c r="J846" s="4"/>
      <c r="K846" s="4"/>
      <c r="L846" s="4"/>
      <c r="M846" s="4"/>
    </row>
    <row r="847" spans="1:13" x14ac:dyDescent="0.15">
      <c r="A847" s="4"/>
      <c r="B847" s="4"/>
      <c r="C847" s="4"/>
      <c r="D847" s="4"/>
      <c r="E847" s="4"/>
      <c r="F847" s="4"/>
      <c r="G847" s="4"/>
      <c r="H847" s="4"/>
      <c r="I847" s="4"/>
      <c r="J847" s="4"/>
      <c r="K847" s="4"/>
      <c r="L847" s="4"/>
      <c r="M847" s="4"/>
    </row>
    <row r="848" spans="1:13" x14ac:dyDescent="0.15">
      <c r="A848" s="4"/>
      <c r="B848" s="4"/>
      <c r="C848" s="4"/>
      <c r="D848" s="4"/>
      <c r="E848" s="4"/>
      <c r="F848" s="4"/>
      <c r="G848" s="4"/>
      <c r="H848" s="4"/>
      <c r="I848" s="4"/>
      <c r="J848" s="4"/>
      <c r="K848" s="4"/>
      <c r="L848" s="4"/>
      <c r="M848" s="4"/>
    </row>
    <row r="849" spans="1:13" x14ac:dyDescent="0.15">
      <c r="A849" s="4"/>
      <c r="B849" s="4"/>
      <c r="C849" s="4"/>
      <c r="D849" s="4"/>
      <c r="E849" s="4"/>
      <c r="F849" s="4"/>
      <c r="G849" s="4"/>
      <c r="H849" s="4"/>
      <c r="I849" s="4"/>
      <c r="J849" s="4"/>
      <c r="K849" s="4"/>
      <c r="L849" s="4"/>
      <c r="M849" s="4"/>
    </row>
    <row r="850" spans="1:13" x14ac:dyDescent="0.15">
      <c r="A850" s="4"/>
      <c r="B850" s="4"/>
      <c r="C850" s="4"/>
      <c r="D850" s="4"/>
      <c r="E850" s="4"/>
      <c r="F850" s="4"/>
      <c r="G850" s="4"/>
      <c r="H850" s="4"/>
      <c r="I850" s="4"/>
      <c r="J850" s="4"/>
      <c r="K850" s="4"/>
      <c r="L850" s="4"/>
      <c r="M850" s="4"/>
    </row>
    <row r="851" spans="1:13" x14ac:dyDescent="0.15">
      <c r="A851" s="4"/>
      <c r="B851" s="4"/>
      <c r="C851" s="4"/>
      <c r="D851" s="4"/>
      <c r="E851" s="4"/>
      <c r="F851" s="4"/>
      <c r="G851" s="4"/>
      <c r="H851" s="4"/>
      <c r="I851" s="4"/>
      <c r="J851" s="4"/>
      <c r="K851" s="4"/>
      <c r="L851" s="4"/>
      <c r="M851" s="4"/>
    </row>
    <row r="852" spans="1:13" x14ac:dyDescent="0.15">
      <c r="A852" s="4"/>
      <c r="B852" s="4"/>
      <c r="C852" s="4"/>
      <c r="D852" s="4"/>
      <c r="E852" s="4"/>
      <c r="F852" s="4"/>
      <c r="G852" s="4"/>
      <c r="H852" s="4"/>
      <c r="I852" s="4"/>
      <c r="J852" s="4"/>
      <c r="K852" s="4"/>
      <c r="L852" s="4"/>
      <c r="M852" s="4"/>
    </row>
    <row r="853" spans="1:13" x14ac:dyDescent="0.15">
      <c r="A853" s="4"/>
      <c r="B853" s="4"/>
      <c r="C853" s="4"/>
      <c r="D853" s="4"/>
      <c r="E853" s="4"/>
      <c r="F853" s="4"/>
      <c r="G853" s="4"/>
      <c r="H853" s="4"/>
      <c r="I853" s="4"/>
      <c r="J853" s="4"/>
      <c r="K853" s="4"/>
      <c r="L853" s="4"/>
      <c r="M853" s="4"/>
    </row>
    <row r="854" spans="1:13" x14ac:dyDescent="0.15">
      <c r="A854" s="4"/>
      <c r="B854" s="4"/>
      <c r="C854" s="4"/>
      <c r="D854" s="4"/>
      <c r="E854" s="4"/>
      <c r="F854" s="4"/>
      <c r="G854" s="4"/>
      <c r="H854" s="4"/>
      <c r="I854" s="4"/>
      <c r="J854" s="4"/>
      <c r="K854" s="4"/>
      <c r="L854" s="4"/>
      <c r="M854" s="4"/>
    </row>
    <row r="855" spans="1:13" x14ac:dyDescent="0.15">
      <c r="A855" s="4"/>
      <c r="B855" s="4"/>
      <c r="C855" s="4"/>
      <c r="D855" s="4"/>
      <c r="E855" s="4"/>
      <c r="F855" s="4"/>
      <c r="G855" s="4"/>
      <c r="H855" s="4"/>
      <c r="I855" s="4"/>
      <c r="J855" s="4"/>
      <c r="K855" s="4"/>
      <c r="L855" s="4"/>
      <c r="M855" s="4"/>
    </row>
    <row r="856" spans="1:13" x14ac:dyDescent="0.15">
      <c r="A856" s="4"/>
      <c r="B856" s="4"/>
      <c r="C856" s="4"/>
      <c r="D856" s="4"/>
      <c r="E856" s="4"/>
      <c r="F856" s="4"/>
      <c r="G856" s="4"/>
      <c r="H856" s="4"/>
      <c r="I856" s="4"/>
      <c r="J856" s="4"/>
      <c r="K856" s="4"/>
      <c r="L856" s="4"/>
      <c r="M856" s="4"/>
    </row>
    <row r="857" spans="1:13" x14ac:dyDescent="0.15">
      <c r="A857" s="4"/>
      <c r="B857" s="4"/>
      <c r="C857" s="4"/>
      <c r="D857" s="4"/>
      <c r="E857" s="4"/>
      <c r="F857" s="4"/>
      <c r="G857" s="4"/>
      <c r="H857" s="4"/>
      <c r="I857" s="4"/>
      <c r="J857" s="4"/>
      <c r="K857" s="4"/>
      <c r="L857" s="4"/>
      <c r="M857" s="4"/>
    </row>
    <row r="858" spans="1:13" x14ac:dyDescent="0.15">
      <c r="A858" s="4"/>
      <c r="B858" s="4"/>
      <c r="C858" s="4"/>
      <c r="D858" s="4"/>
      <c r="E858" s="4"/>
      <c r="F858" s="4"/>
      <c r="G858" s="4"/>
      <c r="H858" s="4"/>
      <c r="I858" s="4"/>
      <c r="J858" s="4"/>
      <c r="K858" s="4"/>
      <c r="L858" s="4"/>
      <c r="M858" s="4"/>
    </row>
    <row r="859" spans="1:13" x14ac:dyDescent="0.15">
      <c r="A859" s="4"/>
      <c r="B859" s="4"/>
      <c r="C859" s="4"/>
      <c r="D859" s="4"/>
      <c r="E859" s="4"/>
      <c r="F859" s="4"/>
      <c r="G859" s="4"/>
      <c r="H859" s="4"/>
      <c r="I859" s="4"/>
      <c r="J859" s="4"/>
      <c r="K859" s="4"/>
      <c r="L859" s="4"/>
      <c r="M859" s="4"/>
    </row>
    <row r="860" spans="1:13" x14ac:dyDescent="0.15">
      <c r="A860" s="4"/>
      <c r="B860" s="4"/>
      <c r="C860" s="4"/>
      <c r="D860" s="4"/>
      <c r="E860" s="4"/>
      <c r="F860" s="4"/>
      <c r="G860" s="4"/>
      <c r="H860" s="4"/>
      <c r="I860" s="4"/>
      <c r="J860" s="4"/>
      <c r="K860" s="4"/>
      <c r="L860" s="4"/>
      <c r="M860" s="4"/>
    </row>
    <row r="861" spans="1:13" x14ac:dyDescent="0.15">
      <c r="A861" s="4"/>
      <c r="B861" s="4"/>
      <c r="C861" s="4"/>
      <c r="D861" s="4"/>
      <c r="E861" s="4"/>
      <c r="F861" s="4"/>
      <c r="G861" s="4"/>
      <c r="H861" s="4"/>
      <c r="I861" s="4"/>
      <c r="J861" s="4"/>
      <c r="K861" s="4"/>
      <c r="L861" s="4"/>
      <c r="M861" s="4"/>
    </row>
    <row r="862" spans="1:13" x14ac:dyDescent="0.15">
      <c r="A862" s="4"/>
      <c r="B862" s="4"/>
      <c r="C862" s="4"/>
      <c r="D862" s="4"/>
      <c r="E862" s="4"/>
      <c r="F862" s="4"/>
      <c r="G862" s="4"/>
      <c r="H862" s="4"/>
      <c r="I862" s="4"/>
      <c r="J862" s="4"/>
      <c r="K862" s="4"/>
      <c r="L862" s="4"/>
      <c r="M862" s="4"/>
    </row>
    <row r="863" spans="1:13" x14ac:dyDescent="0.15">
      <c r="A863" s="4"/>
      <c r="B863" s="4"/>
      <c r="C863" s="4"/>
      <c r="D863" s="4"/>
      <c r="E863" s="4"/>
      <c r="F863" s="4"/>
      <c r="G863" s="4"/>
      <c r="H863" s="4"/>
      <c r="I863" s="4"/>
      <c r="J863" s="4"/>
      <c r="K863" s="4"/>
      <c r="L863" s="4"/>
      <c r="M863" s="4"/>
    </row>
    <row r="864" spans="1:13" x14ac:dyDescent="0.15">
      <c r="A864" s="4"/>
      <c r="B864" s="4"/>
      <c r="C864" s="4"/>
      <c r="D864" s="4"/>
      <c r="E864" s="4"/>
      <c r="F864" s="4"/>
      <c r="G864" s="4"/>
      <c r="H864" s="4"/>
      <c r="I864" s="4"/>
      <c r="J864" s="4"/>
      <c r="K864" s="4"/>
      <c r="L864" s="4"/>
      <c r="M864" s="4"/>
    </row>
    <row r="865" spans="1:13" x14ac:dyDescent="0.15">
      <c r="A865" s="4"/>
      <c r="B865" s="4"/>
      <c r="C865" s="4"/>
      <c r="D865" s="4"/>
      <c r="E865" s="4"/>
      <c r="F865" s="4"/>
      <c r="G865" s="4"/>
      <c r="H865" s="4"/>
      <c r="I865" s="4"/>
      <c r="J865" s="4"/>
      <c r="K865" s="4"/>
      <c r="L865" s="4"/>
      <c r="M865" s="4"/>
    </row>
    <row r="866" spans="1:13" x14ac:dyDescent="0.15">
      <c r="A866" s="4"/>
      <c r="B866" s="4"/>
      <c r="C866" s="4"/>
      <c r="D866" s="4"/>
      <c r="E866" s="4"/>
      <c r="F866" s="4"/>
      <c r="G866" s="4"/>
      <c r="H866" s="4"/>
      <c r="I866" s="4"/>
      <c r="J866" s="4"/>
      <c r="K866" s="4"/>
      <c r="L866" s="4"/>
      <c r="M866" s="4"/>
    </row>
    <row r="867" spans="1:13" x14ac:dyDescent="0.15">
      <c r="A867" s="4"/>
      <c r="B867" s="4"/>
      <c r="C867" s="4"/>
      <c r="D867" s="4"/>
      <c r="E867" s="4"/>
      <c r="F867" s="4"/>
      <c r="G867" s="4"/>
      <c r="H867" s="4"/>
      <c r="I867" s="4"/>
      <c r="J867" s="4"/>
      <c r="K867" s="4"/>
      <c r="L867" s="4"/>
      <c r="M867" s="4"/>
    </row>
    <row r="868" spans="1:13" x14ac:dyDescent="0.15">
      <c r="A868" s="4"/>
      <c r="B868" s="4"/>
      <c r="C868" s="4"/>
      <c r="D868" s="4"/>
      <c r="E868" s="4"/>
      <c r="F868" s="4"/>
      <c r="G868" s="4"/>
      <c r="H868" s="4"/>
      <c r="I868" s="4"/>
      <c r="J868" s="4"/>
      <c r="K868" s="4"/>
      <c r="L868" s="4"/>
      <c r="M868" s="4"/>
    </row>
    <row r="869" spans="1:13" x14ac:dyDescent="0.15">
      <c r="A869" s="4"/>
      <c r="B869" s="4"/>
      <c r="C869" s="4"/>
      <c r="D869" s="4"/>
      <c r="E869" s="4"/>
      <c r="F869" s="4"/>
      <c r="G869" s="4"/>
      <c r="H869" s="4"/>
      <c r="I869" s="4"/>
      <c r="J869" s="4"/>
      <c r="K869" s="4"/>
      <c r="L869" s="4"/>
      <c r="M869" s="4"/>
    </row>
    <row r="870" spans="1:13" x14ac:dyDescent="0.15">
      <c r="A870" s="4"/>
      <c r="B870" s="4"/>
      <c r="C870" s="4"/>
      <c r="D870" s="4"/>
      <c r="E870" s="4"/>
      <c r="F870" s="4"/>
      <c r="G870" s="4"/>
      <c r="H870" s="4"/>
      <c r="I870" s="4"/>
      <c r="J870" s="4"/>
      <c r="K870" s="4"/>
      <c r="L870" s="4"/>
      <c r="M870" s="4"/>
    </row>
    <row r="871" spans="1:13" x14ac:dyDescent="0.15">
      <c r="A871" s="4"/>
      <c r="B871" s="4"/>
      <c r="C871" s="4"/>
      <c r="D871" s="4"/>
      <c r="E871" s="4"/>
      <c r="F871" s="4"/>
      <c r="G871" s="4"/>
      <c r="H871" s="4"/>
      <c r="I871" s="4"/>
      <c r="J871" s="4"/>
      <c r="K871" s="4"/>
      <c r="L871" s="4"/>
      <c r="M871" s="4"/>
    </row>
    <row r="872" spans="1:13" x14ac:dyDescent="0.15">
      <c r="A872" s="4"/>
      <c r="B872" s="4"/>
      <c r="C872" s="4"/>
      <c r="D872" s="4"/>
      <c r="E872" s="4"/>
      <c r="F872" s="4"/>
      <c r="G872" s="4"/>
      <c r="H872" s="4"/>
      <c r="I872" s="4"/>
      <c r="J872" s="4"/>
      <c r="K872" s="4"/>
      <c r="L872" s="4"/>
      <c r="M872" s="4"/>
    </row>
    <row r="873" spans="1:13" x14ac:dyDescent="0.15">
      <c r="A873" s="4"/>
      <c r="B873" s="4"/>
      <c r="C873" s="4"/>
      <c r="D873" s="4"/>
      <c r="E873" s="4"/>
      <c r="F873" s="4"/>
      <c r="G873" s="4"/>
      <c r="H873" s="4"/>
      <c r="I873" s="4"/>
      <c r="J873" s="4"/>
      <c r="K873" s="4"/>
      <c r="L873" s="4"/>
      <c r="M873" s="4"/>
    </row>
    <row r="874" spans="1:13" x14ac:dyDescent="0.15">
      <c r="A874" s="4"/>
      <c r="B874" s="4"/>
      <c r="C874" s="4"/>
      <c r="D874" s="4"/>
      <c r="E874" s="4"/>
      <c r="F874" s="4"/>
      <c r="G874" s="4"/>
      <c r="H874" s="4"/>
      <c r="I874" s="4"/>
      <c r="J874" s="4"/>
      <c r="K874" s="4"/>
      <c r="L874" s="4"/>
      <c r="M874" s="4"/>
    </row>
    <row r="875" spans="1:13" x14ac:dyDescent="0.15">
      <c r="A875" s="4"/>
      <c r="B875" s="4"/>
      <c r="C875" s="4"/>
      <c r="D875" s="4"/>
      <c r="E875" s="4"/>
      <c r="F875" s="4"/>
      <c r="G875" s="4"/>
      <c r="H875" s="4"/>
      <c r="I875" s="4"/>
      <c r="J875" s="4"/>
      <c r="K875" s="4"/>
      <c r="L875" s="4"/>
      <c r="M875" s="4"/>
    </row>
    <row r="876" spans="1:13" x14ac:dyDescent="0.15">
      <c r="A876" s="4"/>
      <c r="B876" s="4"/>
      <c r="C876" s="4"/>
      <c r="D876" s="4"/>
      <c r="E876" s="4"/>
      <c r="F876" s="4"/>
      <c r="G876" s="4"/>
      <c r="H876" s="4"/>
      <c r="I876" s="4"/>
      <c r="J876" s="4"/>
      <c r="K876" s="4"/>
      <c r="L876" s="4"/>
      <c r="M876" s="4"/>
    </row>
    <row r="877" spans="1:13" x14ac:dyDescent="0.15">
      <c r="A877" s="4"/>
      <c r="B877" s="4"/>
      <c r="C877" s="4"/>
      <c r="D877" s="4"/>
      <c r="E877" s="4"/>
      <c r="F877" s="4"/>
      <c r="G877" s="4"/>
      <c r="H877" s="4"/>
      <c r="I877" s="4"/>
      <c r="J877" s="4"/>
      <c r="K877" s="4"/>
      <c r="L877" s="4"/>
      <c r="M877" s="4"/>
    </row>
    <row r="878" spans="1:13" x14ac:dyDescent="0.15">
      <c r="A878" s="4"/>
      <c r="B878" s="4"/>
      <c r="C878" s="4"/>
      <c r="D878" s="4"/>
      <c r="E878" s="4"/>
      <c r="F878" s="4"/>
      <c r="G878" s="4"/>
      <c r="H878" s="4"/>
      <c r="I878" s="4"/>
      <c r="J878" s="4"/>
      <c r="K878" s="4"/>
      <c r="L878" s="4"/>
      <c r="M878" s="4"/>
    </row>
    <row r="879" spans="1:13" x14ac:dyDescent="0.15">
      <c r="A879" s="4"/>
      <c r="B879" s="4"/>
      <c r="C879" s="4"/>
      <c r="D879" s="4"/>
      <c r="E879" s="4"/>
      <c r="F879" s="4"/>
      <c r="G879" s="4"/>
      <c r="H879" s="4"/>
      <c r="I879" s="4"/>
      <c r="J879" s="4"/>
      <c r="K879" s="4"/>
      <c r="L879" s="4"/>
      <c r="M879" s="4"/>
    </row>
    <row r="880" spans="1:13" x14ac:dyDescent="0.15">
      <c r="A880" s="4"/>
      <c r="B880" s="4"/>
      <c r="C880" s="4"/>
      <c r="D880" s="4"/>
      <c r="E880" s="4"/>
      <c r="F880" s="4"/>
      <c r="G880" s="4"/>
      <c r="H880" s="4"/>
      <c r="I880" s="4"/>
      <c r="J880" s="4"/>
      <c r="K880" s="4"/>
      <c r="L880" s="4"/>
      <c r="M880" s="4"/>
    </row>
    <row r="881" spans="1:13" x14ac:dyDescent="0.15">
      <c r="A881" s="4"/>
      <c r="B881" s="4"/>
      <c r="C881" s="4"/>
      <c r="D881" s="4"/>
      <c r="E881" s="4"/>
      <c r="F881" s="4"/>
      <c r="G881" s="4"/>
      <c r="H881" s="4"/>
      <c r="I881" s="4"/>
      <c r="J881" s="4"/>
      <c r="K881" s="4"/>
      <c r="L881" s="4"/>
      <c r="M881" s="4"/>
    </row>
    <row r="882" spans="1:13" x14ac:dyDescent="0.15">
      <c r="A882" s="4"/>
      <c r="B882" s="4"/>
      <c r="C882" s="4"/>
      <c r="D882" s="4"/>
      <c r="E882" s="4"/>
      <c r="F882" s="4"/>
      <c r="G882" s="4"/>
      <c r="H882" s="4"/>
      <c r="I882" s="4"/>
      <c r="J882" s="4"/>
      <c r="K882" s="4"/>
      <c r="L882" s="4"/>
      <c r="M882" s="4"/>
    </row>
    <row r="883" spans="1:13" x14ac:dyDescent="0.15">
      <c r="A883" s="4"/>
      <c r="B883" s="4"/>
      <c r="C883" s="4"/>
      <c r="D883" s="4"/>
      <c r="E883" s="4"/>
      <c r="F883" s="4"/>
      <c r="G883" s="4"/>
      <c r="H883" s="4"/>
      <c r="I883" s="4"/>
      <c r="J883" s="4"/>
      <c r="K883" s="4"/>
      <c r="L883" s="4"/>
      <c r="M883" s="4"/>
    </row>
    <row r="884" spans="1:13" x14ac:dyDescent="0.15">
      <c r="A884" s="4"/>
      <c r="B884" s="4"/>
      <c r="C884" s="4"/>
      <c r="D884" s="4"/>
      <c r="E884" s="4"/>
      <c r="F884" s="4"/>
      <c r="G884" s="4"/>
      <c r="H884" s="4"/>
      <c r="I884" s="4"/>
      <c r="J884" s="4"/>
      <c r="K884" s="4"/>
      <c r="L884" s="4"/>
      <c r="M884" s="4"/>
    </row>
    <row r="885" spans="1:13" x14ac:dyDescent="0.15">
      <c r="A885" s="4"/>
      <c r="B885" s="4"/>
      <c r="C885" s="4"/>
      <c r="D885" s="4"/>
      <c r="E885" s="4"/>
      <c r="F885" s="4"/>
      <c r="G885" s="4"/>
      <c r="H885" s="4"/>
      <c r="I885" s="4"/>
      <c r="J885" s="4"/>
      <c r="K885" s="4"/>
      <c r="L885" s="4"/>
      <c r="M885" s="4"/>
    </row>
    <row r="886" spans="1:13" x14ac:dyDescent="0.15">
      <c r="A886" s="4"/>
      <c r="B886" s="4"/>
      <c r="C886" s="4"/>
      <c r="D886" s="4"/>
      <c r="E886" s="4"/>
      <c r="F886" s="4"/>
      <c r="G886" s="4"/>
      <c r="H886" s="4"/>
      <c r="I886" s="4"/>
      <c r="J886" s="4"/>
      <c r="K886" s="4"/>
      <c r="L886" s="4"/>
      <c r="M886" s="4"/>
    </row>
    <row r="887" spans="1:13" x14ac:dyDescent="0.15">
      <c r="A887" s="4"/>
      <c r="B887" s="4"/>
      <c r="C887" s="4"/>
      <c r="D887" s="4"/>
      <c r="E887" s="4"/>
      <c r="F887" s="4"/>
      <c r="G887" s="4"/>
      <c r="H887" s="4"/>
      <c r="I887" s="4"/>
      <c r="J887" s="4"/>
      <c r="K887" s="4"/>
      <c r="L887" s="4"/>
      <c r="M887" s="4"/>
    </row>
    <row r="888" spans="1:13" x14ac:dyDescent="0.15">
      <c r="A888" s="4"/>
      <c r="B888" s="4"/>
      <c r="C888" s="4"/>
      <c r="D888" s="4"/>
      <c r="E888" s="4"/>
      <c r="F888" s="4"/>
      <c r="G888" s="4"/>
      <c r="H888" s="4"/>
      <c r="I888" s="4"/>
      <c r="J888" s="4"/>
      <c r="K888" s="4"/>
      <c r="L888" s="4"/>
      <c r="M888" s="4"/>
    </row>
    <row r="889" spans="1:13" x14ac:dyDescent="0.15">
      <c r="A889" s="4"/>
      <c r="B889" s="4"/>
      <c r="C889" s="4"/>
      <c r="D889" s="4"/>
      <c r="E889" s="4"/>
      <c r="F889" s="4"/>
      <c r="G889" s="4"/>
      <c r="H889" s="4"/>
      <c r="I889" s="4"/>
      <c r="J889" s="4"/>
      <c r="K889" s="4"/>
      <c r="L889" s="4"/>
      <c r="M889" s="4"/>
    </row>
    <row r="890" spans="1:13" x14ac:dyDescent="0.15">
      <c r="A890" s="4"/>
      <c r="B890" s="4"/>
      <c r="C890" s="4"/>
      <c r="D890" s="4"/>
      <c r="E890" s="4"/>
      <c r="F890" s="4"/>
      <c r="G890" s="4"/>
      <c r="H890" s="4"/>
      <c r="I890" s="4"/>
      <c r="J890" s="4"/>
      <c r="K890" s="4"/>
      <c r="L890" s="4"/>
      <c r="M890" s="4"/>
    </row>
    <row r="891" spans="1:13" x14ac:dyDescent="0.15">
      <c r="A891" s="4"/>
      <c r="B891" s="4"/>
      <c r="C891" s="4"/>
      <c r="D891" s="4"/>
      <c r="E891" s="4"/>
      <c r="F891" s="4"/>
      <c r="G891" s="4"/>
      <c r="H891" s="4"/>
      <c r="I891" s="4"/>
      <c r="J891" s="4"/>
      <c r="K891" s="4"/>
      <c r="L891" s="4"/>
      <c r="M891" s="4"/>
    </row>
    <row r="892" spans="1:13" x14ac:dyDescent="0.15">
      <c r="A892" s="4"/>
      <c r="B892" s="4"/>
      <c r="C892" s="4"/>
      <c r="D892" s="4"/>
      <c r="E892" s="4"/>
      <c r="F892" s="4"/>
      <c r="G892" s="4"/>
      <c r="H892" s="4"/>
      <c r="I892" s="4"/>
      <c r="J892" s="4"/>
      <c r="K892" s="4"/>
      <c r="L892" s="4"/>
      <c r="M892" s="4"/>
    </row>
    <row r="893" spans="1:13" x14ac:dyDescent="0.15">
      <c r="A893" s="4"/>
      <c r="B893" s="4"/>
      <c r="C893" s="4"/>
      <c r="D893" s="4"/>
      <c r="E893" s="4"/>
      <c r="F893" s="4"/>
      <c r="G893" s="4"/>
      <c r="H893" s="4"/>
      <c r="I893" s="4"/>
      <c r="J893" s="4"/>
      <c r="K893" s="4"/>
      <c r="L893" s="4"/>
      <c r="M893" s="4"/>
    </row>
    <row r="894" spans="1:13" x14ac:dyDescent="0.15">
      <c r="A894" s="4"/>
      <c r="B894" s="4"/>
      <c r="C894" s="4"/>
      <c r="D894" s="4"/>
      <c r="E894" s="4"/>
      <c r="F894" s="4"/>
      <c r="G894" s="4"/>
      <c r="H894" s="4"/>
      <c r="I894" s="4"/>
      <c r="J894" s="4"/>
      <c r="K894" s="4"/>
      <c r="L894" s="4"/>
      <c r="M894" s="4"/>
    </row>
    <row r="895" spans="1:13" x14ac:dyDescent="0.15">
      <c r="A895" s="4"/>
      <c r="B895" s="4"/>
      <c r="C895" s="4"/>
      <c r="D895" s="4"/>
      <c r="E895" s="4"/>
      <c r="F895" s="4"/>
      <c r="G895" s="4"/>
      <c r="H895" s="4"/>
      <c r="I895" s="4"/>
      <c r="J895" s="4"/>
      <c r="K895" s="4"/>
      <c r="L895" s="4"/>
      <c r="M895" s="4"/>
    </row>
    <row r="896" spans="1:13" x14ac:dyDescent="0.15">
      <c r="A896" s="4"/>
      <c r="B896" s="4"/>
      <c r="C896" s="4"/>
      <c r="D896" s="4"/>
      <c r="E896" s="4"/>
      <c r="F896" s="4"/>
      <c r="G896" s="4"/>
      <c r="H896" s="4"/>
      <c r="I896" s="4"/>
      <c r="J896" s="4"/>
      <c r="K896" s="4"/>
      <c r="L896" s="4"/>
      <c r="M896" s="4"/>
    </row>
    <row r="897" spans="1:13" x14ac:dyDescent="0.15">
      <c r="A897" s="4"/>
      <c r="B897" s="4"/>
      <c r="C897" s="4"/>
      <c r="D897" s="4"/>
      <c r="E897" s="4"/>
      <c r="F897" s="4"/>
      <c r="G897" s="4"/>
      <c r="H897" s="4"/>
      <c r="I897" s="4"/>
      <c r="J897" s="4"/>
      <c r="K897" s="4"/>
      <c r="L897" s="4"/>
      <c r="M897" s="4"/>
    </row>
    <row r="898" spans="1:13" x14ac:dyDescent="0.15">
      <c r="A898" s="4"/>
      <c r="B898" s="4"/>
      <c r="C898" s="4"/>
      <c r="D898" s="4"/>
      <c r="E898" s="4"/>
      <c r="F898" s="4"/>
      <c r="G898" s="4"/>
      <c r="H898" s="4"/>
      <c r="I898" s="4"/>
      <c r="J898" s="4"/>
      <c r="K898" s="4"/>
      <c r="L898" s="4"/>
      <c r="M898" s="4"/>
    </row>
    <row r="899" spans="1:13" x14ac:dyDescent="0.15">
      <c r="A899" s="4"/>
      <c r="B899" s="4"/>
      <c r="C899" s="4"/>
      <c r="D899" s="4"/>
      <c r="E899" s="4"/>
      <c r="F899" s="4"/>
      <c r="G899" s="4"/>
      <c r="H899" s="4"/>
      <c r="I899" s="4"/>
      <c r="J899" s="4"/>
      <c r="K899" s="4"/>
      <c r="L899" s="4"/>
      <c r="M899" s="4"/>
    </row>
    <row r="900" spans="1:13" x14ac:dyDescent="0.15">
      <c r="A900" s="4"/>
      <c r="B900" s="4"/>
      <c r="C900" s="4"/>
      <c r="D900" s="4"/>
      <c r="E900" s="4"/>
      <c r="F900" s="4"/>
      <c r="G900" s="4"/>
      <c r="H900" s="4"/>
      <c r="I900" s="4"/>
      <c r="J900" s="4"/>
      <c r="K900" s="4"/>
      <c r="L900" s="4"/>
      <c r="M900" s="4"/>
    </row>
    <row r="901" spans="1:13" x14ac:dyDescent="0.15">
      <c r="A901" s="4"/>
      <c r="B901" s="4"/>
      <c r="C901" s="4"/>
      <c r="D901" s="4"/>
      <c r="E901" s="4"/>
      <c r="F901" s="4"/>
      <c r="G901" s="4"/>
      <c r="H901" s="4"/>
      <c r="I901" s="4"/>
      <c r="J901" s="4"/>
      <c r="K901" s="4"/>
      <c r="L901" s="4"/>
      <c r="M901" s="4"/>
    </row>
    <row r="902" spans="1:13" x14ac:dyDescent="0.15">
      <c r="A902" s="4"/>
      <c r="B902" s="4"/>
      <c r="C902" s="4"/>
      <c r="D902" s="4"/>
      <c r="E902" s="4"/>
      <c r="F902" s="4"/>
      <c r="G902" s="4"/>
      <c r="H902" s="4"/>
      <c r="I902" s="4"/>
      <c r="J902" s="4"/>
      <c r="K902" s="4"/>
      <c r="L902" s="4"/>
      <c r="M902" s="4"/>
    </row>
    <row r="903" spans="1:13" x14ac:dyDescent="0.15">
      <c r="A903" s="4"/>
      <c r="B903" s="4"/>
      <c r="C903" s="4"/>
      <c r="D903" s="4"/>
      <c r="E903" s="4"/>
      <c r="F903" s="4"/>
      <c r="G903" s="4"/>
      <c r="H903" s="4"/>
      <c r="I903" s="4"/>
      <c r="J903" s="4"/>
      <c r="K903" s="4"/>
      <c r="L903" s="4"/>
      <c r="M903" s="4"/>
    </row>
    <row r="904" spans="1:13" x14ac:dyDescent="0.15">
      <c r="A904" s="4"/>
      <c r="B904" s="4"/>
      <c r="C904" s="4"/>
      <c r="D904" s="4"/>
      <c r="E904" s="4"/>
      <c r="F904" s="4"/>
      <c r="G904" s="4"/>
      <c r="H904" s="4"/>
      <c r="I904" s="4"/>
      <c r="J904" s="4"/>
      <c r="K904" s="4"/>
      <c r="L904" s="4"/>
      <c r="M904" s="4"/>
    </row>
    <row r="905" spans="1:13" x14ac:dyDescent="0.15">
      <c r="A905" s="4"/>
      <c r="B905" s="4"/>
      <c r="C905" s="4"/>
      <c r="D905" s="4"/>
      <c r="E905" s="4"/>
      <c r="F905" s="4"/>
      <c r="G905" s="4"/>
      <c r="H905" s="4"/>
      <c r="I905" s="4"/>
      <c r="J905" s="4"/>
      <c r="K905" s="4"/>
      <c r="L905" s="4"/>
      <c r="M905" s="4"/>
    </row>
    <row r="906" spans="1:13" x14ac:dyDescent="0.15">
      <c r="A906" s="4"/>
      <c r="B906" s="4"/>
      <c r="C906" s="4"/>
      <c r="D906" s="4"/>
      <c r="E906" s="4"/>
      <c r="F906" s="4"/>
      <c r="G906" s="4"/>
      <c r="H906" s="4"/>
      <c r="I906" s="4"/>
      <c r="J906" s="4"/>
      <c r="K906" s="4"/>
      <c r="L906" s="4"/>
      <c r="M906" s="4"/>
    </row>
    <row r="907" spans="1:13" x14ac:dyDescent="0.15">
      <c r="A907" s="4"/>
      <c r="B907" s="4"/>
      <c r="C907" s="4"/>
      <c r="D907" s="4"/>
      <c r="E907" s="4"/>
      <c r="F907" s="4"/>
      <c r="G907" s="4"/>
      <c r="H907" s="4"/>
      <c r="I907" s="4"/>
      <c r="J907" s="4"/>
      <c r="K907" s="4"/>
      <c r="L907" s="4"/>
      <c r="M907" s="4"/>
    </row>
    <row r="908" spans="1:13" x14ac:dyDescent="0.15">
      <c r="A908" s="4"/>
      <c r="B908" s="4"/>
      <c r="C908" s="4"/>
      <c r="D908" s="4"/>
      <c r="E908" s="4"/>
      <c r="F908" s="4"/>
      <c r="G908" s="4"/>
      <c r="H908" s="4"/>
      <c r="I908" s="4"/>
      <c r="J908" s="4"/>
      <c r="K908" s="4"/>
      <c r="L908" s="4"/>
      <c r="M908" s="4"/>
    </row>
    <row r="909" spans="1:13" x14ac:dyDescent="0.15">
      <c r="A909" s="4"/>
      <c r="B909" s="4"/>
      <c r="C909" s="4"/>
      <c r="D909" s="4"/>
      <c r="E909" s="4"/>
      <c r="F909" s="4"/>
      <c r="G909" s="4"/>
      <c r="H909" s="4"/>
      <c r="I909" s="4"/>
      <c r="J909" s="4"/>
      <c r="K909" s="4"/>
      <c r="L909" s="4"/>
      <c r="M909" s="4"/>
    </row>
    <row r="910" spans="1:13" x14ac:dyDescent="0.15">
      <c r="A910" s="4"/>
      <c r="B910" s="4"/>
      <c r="C910" s="4"/>
      <c r="D910" s="4"/>
      <c r="E910" s="4"/>
      <c r="F910" s="4"/>
      <c r="G910" s="4"/>
      <c r="H910" s="4"/>
      <c r="I910" s="4"/>
      <c r="J910" s="4"/>
      <c r="K910" s="4"/>
      <c r="L910" s="4"/>
      <c r="M910" s="4"/>
    </row>
    <row r="911" spans="1:13" x14ac:dyDescent="0.15">
      <c r="A911" s="4"/>
      <c r="B911" s="4"/>
      <c r="C911" s="4"/>
      <c r="D911" s="4"/>
      <c r="E911" s="4"/>
      <c r="F911" s="4"/>
      <c r="G911" s="4"/>
      <c r="H911" s="4"/>
      <c r="I911" s="4"/>
      <c r="J911" s="4"/>
      <c r="K911" s="4"/>
      <c r="L911" s="4"/>
      <c r="M911" s="4"/>
    </row>
    <row r="912" spans="1:13" x14ac:dyDescent="0.15">
      <c r="A912" s="4"/>
      <c r="B912" s="4"/>
      <c r="C912" s="4"/>
      <c r="D912" s="4"/>
      <c r="E912" s="4"/>
      <c r="F912" s="4"/>
      <c r="G912" s="4"/>
      <c r="H912" s="4"/>
      <c r="I912" s="4"/>
      <c r="J912" s="4"/>
      <c r="K912" s="4"/>
      <c r="L912" s="4"/>
      <c r="M912" s="4"/>
    </row>
    <row r="913" spans="1:13" x14ac:dyDescent="0.15">
      <c r="A913" s="4"/>
      <c r="B913" s="4"/>
      <c r="C913" s="4"/>
      <c r="D913" s="4"/>
      <c r="E913" s="4"/>
      <c r="F913" s="4"/>
      <c r="G913" s="4"/>
      <c r="H913" s="4"/>
      <c r="I913" s="4"/>
      <c r="J913" s="4"/>
      <c r="K913" s="4"/>
      <c r="L913" s="4"/>
      <c r="M913" s="4"/>
    </row>
    <row r="914" spans="1:13" x14ac:dyDescent="0.15">
      <c r="A914" s="4"/>
      <c r="B914" s="4"/>
      <c r="C914" s="4"/>
      <c r="D914" s="4"/>
      <c r="E914" s="4"/>
      <c r="F914" s="4"/>
      <c r="G914" s="4"/>
      <c r="H914" s="4"/>
      <c r="I914" s="4"/>
      <c r="J914" s="4"/>
      <c r="K914" s="4"/>
      <c r="L914" s="4"/>
      <c r="M914" s="4"/>
    </row>
    <row r="915" spans="1:13" x14ac:dyDescent="0.15">
      <c r="A915" s="4"/>
      <c r="B915" s="4"/>
      <c r="C915" s="4"/>
      <c r="D915" s="4"/>
      <c r="E915" s="4"/>
      <c r="F915" s="4"/>
      <c r="G915" s="4"/>
      <c r="H915" s="4"/>
      <c r="I915" s="4"/>
      <c r="J915" s="4"/>
      <c r="K915" s="4"/>
      <c r="L915" s="4"/>
      <c r="M915" s="4"/>
    </row>
    <row r="916" spans="1:13" x14ac:dyDescent="0.15">
      <c r="A916" s="4"/>
      <c r="B916" s="4"/>
      <c r="C916" s="4"/>
      <c r="D916" s="4"/>
      <c r="E916" s="4"/>
      <c r="F916" s="4"/>
      <c r="G916" s="4"/>
      <c r="H916" s="4"/>
      <c r="I916" s="4"/>
      <c r="J916" s="4"/>
      <c r="K916" s="4"/>
      <c r="L916" s="4"/>
      <c r="M916" s="4"/>
    </row>
    <row r="917" spans="1:13" x14ac:dyDescent="0.15">
      <c r="A917" s="4"/>
      <c r="B917" s="4"/>
      <c r="C917" s="4"/>
      <c r="D917" s="4"/>
      <c r="E917" s="4"/>
      <c r="F917" s="4"/>
      <c r="G917" s="4"/>
      <c r="H917" s="4"/>
      <c r="I917" s="4"/>
      <c r="J917" s="4"/>
      <c r="K917" s="4"/>
      <c r="L917" s="4"/>
      <c r="M917" s="4"/>
    </row>
    <row r="918" spans="1:13" x14ac:dyDescent="0.15">
      <c r="A918" s="4"/>
      <c r="B918" s="4"/>
      <c r="C918" s="4"/>
      <c r="D918" s="4"/>
      <c r="E918" s="4"/>
      <c r="F918" s="4"/>
      <c r="G918" s="4"/>
      <c r="H918" s="4"/>
      <c r="I918" s="4"/>
      <c r="J918" s="4"/>
      <c r="K918" s="4"/>
      <c r="L918" s="4"/>
      <c r="M918" s="4"/>
    </row>
    <row r="919" spans="1:13" x14ac:dyDescent="0.15">
      <c r="A919" s="4"/>
      <c r="B919" s="4"/>
      <c r="C919" s="4"/>
      <c r="D919" s="4"/>
      <c r="E919" s="4"/>
      <c r="F919" s="4"/>
      <c r="G919" s="4"/>
      <c r="H919" s="4"/>
      <c r="I919" s="4"/>
      <c r="J919" s="4"/>
      <c r="K919" s="4"/>
      <c r="L919" s="4"/>
      <c r="M919" s="4"/>
    </row>
    <row r="920" spans="1:13" x14ac:dyDescent="0.15">
      <c r="A920" s="4"/>
      <c r="B920" s="4"/>
      <c r="C920" s="4"/>
      <c r="D920" s="4"/>
      <c r="E920" s="4"/>
      <c r="F920" s="4"/>
      <c r="G920" s="4"/>
      <c r="H920" s="4"/>
      <c r="I920" s="4"/>
      <c r="J920" s="4"/>
      <c r="K920" s="4"/>
      <c r="L920" s="4"/>
      <c r="M920" s="4"/>
    </row>
    <row r="921" spans="1:13" x14ac:dyDescent="0.15">
      <c r="A921" s="4"/>
      <c r="B921" s="4"/>
      <c r="C921" s="4"/>
      <c r="D921" s="4"/>
      <c r="E921" s="4"/>
      <c r="F921" s="4"/>
      <c r="G921" s="4"/>
      <c r="H921" s="4"/>
      <c r="I921" s="4"/>
      <c r="J921" s="4"/>
      <c r="K921" s="4"/>
      <c r="L921" s="4"/>
      <c r="M921" s="4"/>
    </row>
    <row r="922" spans="1:13" x14ac:dyDescent="0.15">
      <c r="A922" s="4"/>
      <c r="B922" s="4"/>
      <c r="C922" s="4"/>
      <c r="D922" s="4"/>
      <c r="E922" s="4"/>
      <c r="F922" s="4"/>
      <c r="G922" s="4"/>
      <c r="H922" s="4"/>
      <c r="I922" s="4"/>
      <c r="J922" s="4"/>
      <c r="K922" s="4"/>
      <c r="L922" s="4"/>
      <c r="M922" s="4"/>
    </row>
    <row r="923" spans="1:13" x14ac:dyDescent="0.15">
      <c r="A923" s="4"/>
      <c r="B923" s="4"/>
      <c r="C923" s="4"/>
      <c r="D923" s="4"/>
      <c r="E923" s="4"/>
      <c r="F923" s="4"/>
      <c r="G923" s="4"/>
      <c r="H923" s="4"/>
      <c r="I923" s="4"/>
      <c r="J923" s="4"/>
      <c r="K923" s="4"/>
      <c r="L923" s="4"/>
      <c r="M923" s="4"/>
    </row>
    <row r="924" spans="1:13" x14ac:dyDescent="0.15">
      <c r="A924" s="4"/>
      <c r="B924" s="4"/>
      <c r="C924" s="4"/>
      <c r="D924" s="4"/>
      <c r="E924" s="4"/>
      <c r="F924" s="4"/>
      <c r="G924" s="4"/>
      <c r="H924" s="4"/>
      <c r="I924" s="4"/>
      <c r="J924" s="4"/>
      <c r="K924" s="4"/>
      <c r="L924" s="4"/>
      <c r="M924" s="4"/>
    </row>
    <row r="925" spans="1:13" x14ac:dyDescent="0.15">
      <c r="A925" s="4"/>
      <c r="B925" s="4"/>
      <c r="C925" s="4"/>
      <c r="D925" s="4"/>
      <c r="E925" s="4"/>
      <c r="F925" s="4"/>
      <c r="G925" s="4"/>
      <c r="H925" s="4"/>
      <c r="I925" s="4"/>
      <c r="J925" s="4"/>
      <c r="K925" s="4"/>
      <c r="L925" s="4"/>
      <c r="M925" s="4"/>
    </row>
    <row r="926" spans="1:13" x14ac:dyDescent="0.15">
      <c r="A926" s="4"/>
      <c r="B926" s="4"/>
      <c r="C926" s="4"/>
      <c r="D926" s="4"/>
      <c r="E926" s="4"/>
      <c r="F926" s="4"/>
      <c r="G926" s="4"/>
      <c r="H926" s="4"/>
      <c r="I926" s="4"/>
      <c r="J926" s="4"/>
      <c r="K926" s="4"/>
      <c r="L926" s="4"/>
      <c r="M926" s="4"/>
    </row>
    <row r="927" spans="1:13" x14ac:dyDescent="0.15">
      <c r="A927" s="4"/>
      <c r="B927" s="4"/>
      <c r="C927" s="4"/>
      <c r="D927" s="4"/>
      <c r="E927" s="4"/>
      <c r="F927" s="4"/>
      <c r="G927" s="4"/>
      <c r="H927" s="4"/>
      <c r="I927" s="4"/>
      <c r="J927" s="4"/>
      <c r="K927" s="4"/>
      <c r="L927" s="4"/>
      <c r="M927" s="4"/>
    </row>
    <row r="928" spans="1:13" x14ac:dyDescent="0.15">
      <c r="A928" s="4"/>
      <c r="B928" s="4"/>
      <c r="C928" s="4"/>
      <c r="D928" s="4"/>
      <c r="E928" s="4"/>
      <c r="F928" s="4"/>
      <c r="G928" s="4"/>
      <c r="H928" s="4"/>
      <c r="I928" s="4"/>
      <c r="J928" s="4"/>
      <c r="K928" s="4"/>
      <c r="L928" s="4"/>
      <c r="M928" s="4"/>
    </row>
    <row r="929" spans="1:13" x14ac:dyDescent="0.15">
      <c r="A929" s="4"/>
      <c r="B929" s="4"/>
      <c r="C929" s="4"/>
      <c r="D929" s="4"/>
      <c r="E929" s="4"/>
      <c r="F929" s="4"/>
      <c r="G929" s="4"/>
      <c r="H929" s="4"/>
      <c r="I929" s="4"/>
      <c r="J929" s="4"/>
      <c r="K929" s="4"/>
      <c r="L929" s="4"/>
      <c r="M929" s="4"/>
    </row>
    <row r="930" spans="1:13" x14ac:dyDescent="0.15">
      <c r="A930" s="4"/>
      <c r="B930" s="4"/>
      <c r="C930" s="4"/>
      <c r="D930" s="4"/>
      <c r="E930" s="4"/>
      <c r="F930" s="4"/>
      <c r="G930" s="4"/>
      <c r="H930" s="4"/>
      <c r="I930" s="4"/>
      <c r="J930" s="4"/>
      <c r="K930" s="4"/>
      <c r="L930" s="4"/>
      <c r="M930" s="4"/>
    </row>
    <row r="931" spans="1:13" x14ac:dyDescent="0.15">
      <c r="A931" s="4"/>
      <c r="B931" s="4"/>
      <c r="C931" s="4"/>
      <c r="D931" s="4"/>
      <c r="E931" s="4"/>
      <c r="F931" s="4"/>
      <c r="G931" s="4"/>
      <c r="H931" s="4"/>
      <c r="I931" s="4"/>
      <c r="J931" s="4"/>
      <c r="K931" s="4"/>
      <c r="L931" s="4"/>
      <c r="M931" s="4"/>
    </row>
    <row r="932" spans="1:13" x14ac:dyDescent="0.15">
      <c r="A932" s="4"/>
      <c r="B932" s="4"/>
      <c r="C932" s="4"/>
      <c r="D932" s="4"/>
      <c r="E932" s="4"/>
      <c r="F932" s="4"/>
      <c r="G932" s="4"/>
      <c r="H932" s="4"/>
      <c r="I932" s="4"/>
      <c r="J932" s="4"/>
      <c r="K932" s="4"/>
      <c r="L932" s="4"/>
      <c r="M932" s="4"/>
    </row>
    <row r="933" spans="1:13" x14ac:dyDescent="0.15">
      <c r="A933" s="4"/>
      <c r="B933" s="4"/>
      <c r="C933" s="4"/>
      <c r="D933" s="4"/>
      <c r="E933" s="4"/>
      <c r="F933" s="4"/>
      <c r="G933" s="4"/>
      <c r="H933" s="4"/>
      <c r="I933" s="4"/>
      <c r="J933" s="4"/>
      <c r="K933" s="4"/>
      <c r="L933" s="4"/>
      <c r="M933" s="4"/>
    </row>
    <row r="934" spans="1:13" x14ac:dyDescent="0.15">
      <c r="A934" s="4"/>
      <c r="B934" s="4"/>
      <c r="C934" s="4"/>
      <c r="D934" s="4"/>
      <c r="E934" s="4"/>
      <c r="F934" s="4"/>
      <c r="G934" s="4"/>
      <c r="H934" s="4"/>
      <c r="I934" s="4"/>
      <c r="J934" s="4"/>
      <c r="K934" s="4"/>
      <c r="L934" s="4"/>
      <c r="M934" s="4"/>
    </row>
    <row r="935" spans="1:13" x14ac:dyDescent="0.15">
      <c r="A935" s="4"/>
      <c r="B935" s="4"/>
      <c r="C935" s="4"/>
      <c r="D935" s="4"/>
      <c r="E935" s="4"/>
      <c r="F935" s="4"/>
      <c r="G935" s="4"/>
      <c r="H935" s="4"/>
      <c r="I935" s="4"/>
      <c r="J935" s="4"/>
      <c r="K935" s="4"/>
      <c r="L935" s="4"/>
      <c r="M935" s="4"/>
    </row>
    <row r="936" spans="1:13" x14ac:dyDescent="0.15">
      <c r="A936" s="4"/>
      <c r="B936" s="4"/>
      <c r="C936" s="4"/>
      <c r="D936" s="4"/>
      <c r="E936" s="4"/>
      <c r="F936" s="4"/>
      <c r="G936" s="4"/>
      <c r="H936" s="4"/>
      <c r="I936" s="4"/>
      <c r="J936" s="4"/>
      <c r="K936" s="4"/>
      <c r="L936" s="4"/>
      <c r="M936" s="4"/>
    </row>
    <row r="937" spans="1:13" x14ac:dyDescent="0.15">
      <c r="A937" s="4"/>
      <c r="B937" s="4"/>
      <c r="C937" s="4"/>
      <c r="D937" s="4"/>
      <c r="E937" s="4"/>
      <c r="F937" s="4"/>
      <c r="G937" s="4"/>
      <c r="H937" s="4"/>
      <c r="I937" s="4"/>
      <c r="J937" s="4"/>
      <c r="K937" s="4"/>
      <c r="L937" s="4"/>
      <c r="M937" s="4"/>
    </row>
    <row r="938" spans="1:13" x14ac:dyDescent="0.15">
      <c r="A938" s="4"/>
      <c r="B938" s="4"/>
      <c r="C938" s="4"/>
      <c r="D938" s="4"/>
      <c r="E938" s="4"/>
      <c r="F938" s="4"/>
      <c r="G938" s="4"/>
      <c r="H938" s="4"/>
      <c r="I938" s="4"/>
      <c r="J938" s="4"/>
      <c r="K938" s="4"/>
      <c r="L938" s="4"/>
      <c r="M938" s="4"/>
    </row>
    <row r="939" spans="1:13" x14ac:dyDescent="0.15">
      <c r="A939" s="4"/>
      <c r="B939" s="4"/>
      <c r="C939" s="4"/>
      <c r="D939" s="4"/>
      <c r="E939" s="4"/>
      <c r="F939" s="4"/>
      <c r="G939" s="4"/>
      <c r="H939" s="4"/>
      <c r="I939" s="4"/>
      <c r="J939" s="4"/>
      <c r="K939" s="4"/>
      <c r="L939" s="4"/>
      <c r="M939" s="4"/>
    </row>
    <row r="940" spans="1:13" x14ac:dyDescent="0.15">
      <c r="A940" s="4"/>
      <c r="B940" s="4"/>
      <c r="C940" s="4"/>
      <c r="D940" s="4"/>
      <c r="E940" s="4"/>
      <c r="F940" s="4"/>
      <c r="G940" s="4"/>
      <c r="H940" s="4"/>
      <c r="I940" s="4"/>
      <c r="J940" s="4"/>
      <c r="K940" s="4"/>
      <c r="L940" s="4"/>
      <c r="M940" s="4"/>
    </row>
    <row r="941" spans="1:13" x14ac:dyDescent="0.15">
      <c r="A941" s="4"/>
      <c r="B941" s="4"/>
      <c r="C941" s="4"/>
      <c r="D941" s="4"/>
      <c r="E941" s="4"/>
      <c r="F941" s="4"/>
      <c r="G941" s="4"/>
      <c r="H941" s="4"/>
      <c r="I941" s="4"/>
      <c r="J941" s="4"/>
      <c r="K941" s="4"/>
      <c r="L941" s="4"/>
      <c r="M941" s="4"/>
    </row>
    <row r="942" spans="1:13" x14ac:dyDescent="0.15">
      <c r="A942" s="4"/>
      <c r="B942" s="4"/>
      <c r="C942" s="4"/>
      <c r="D942" s="4"/>
      <c r="E942" s="4"/>
      <c r="F942" s="4"/>
      <c r="G942" s="4"/>
      <c r="H942" s="4"/>
      <c r="I942" s="4"/>
      <c r="J942" s="4"/>
      <c r="K942" s="4"/>
      <c r="L942" s="4"/>
      <c r="M942" s="4"/>
    </row>
    <row r="943" spans="1:13" x14ac:dyDescent="0.15">
      <c r="A943" s="4"/>
      <c r="B943" s="4"/>
      <c r="C943" s="4"/>
      <c r="D943" s="4"/>
      <c r="E943" s="4"/>
      <c r="F943" s="4"/>
      <c r="G943" s="4"/>
      <c r="H943" s="4"/>
      <c r="I943" s="4"/>
      <c r="J943" s="4"/>
      <c r="K943" s="4"/>
      <c r="L943" s="4"/>
      <c r="M943" s="4"/>
    </row>
    <row r="944" spans="1:13" x14ac:dyDescent="0.15">
      <c r="A944" s="4"/>
      <c r="B944" s="4"/>
      <c r="C944" s="4"/>
      <c r="D944" s="4"/>
      <c r="E944" s="4"/>
      <c r="F944" s="4"/>
      <c r="G944" s="4"/>
      <c r="H944" s="4"/>
      <c r="I944" s="4"/>
      <c r="J944" s="4"/>
      <c r="K944" s="4"/>
      <c r="L944" s="4"/>
      <c r="M944" s="4"/>
    </row>
    <row r="945" spans="1:13" x14ac:dyDescent="0.15">
      <c r="A945" s="4"/>
      <c r="B945" s="4"/>
      <c r="C945" s="4"/>
      <c r="D945" s="4"/>
      <c r="E945" s="4"/>
      <c r="F945" s="4"/>
      <c r="G945" s="4"/>
      <c r="H945" s="4"/>
      <c r="I945" s="4"/>
      <c r="J945" s="4"/>
      <c r="K945" s="4"/>
      <c r="L945" s="4"/>
      <c r="M945" s="4"/>
    </row>
    <row r="946" spans="1:13" x14ac:dyDescent="0.15">
      <c r="A946" s="4"/>
      <c r="B946" s="4"/>
      <c r="C946" s="4"/>
      <c r="D946" s="4"/>
      <c r="E946" s="4"/>
      <c r="F946" s="4"/>
      <c r="G946" s="4"/>
      <c r="H946" s="4"/>
      <c r="I946" s="4"/>
      <c r="J946" s="4"/>
      <c r="K946" s="4"/>
      <c r="L946" s="4"/>
      <c r="M946" s="4"/>
    </row>
    <row r="947" spans="1:13" x14ac:dyDescent="0.15">
      <c r="A947" s="4"/>
      <c r="B947" s="4"/>
      <c r="C947" s="4"/>
      <c r="D947" s="4"/>
      <c r="E947" s="4"/>
      <c r="F947" s="4"/>
      <c r="G947" s="4"/>
      <c r="H947" s="4"/>
      <c r="I947" s="4"/>
      <c r="J947" s="4"/>
      <c r="K947" s="4"/>
      <c r="L947" s="4"/>
      <c r="M947" s="4"/>
    </row>
    <row r="948" spans="1:13" x14ac:dyDescent="0.15">
      <c r="A948" s="4"/>
      <c r="B948" s="4"/>
      <c r="C948" s="4"/>
      <c r="D948" s="4"/>
      <c r="E948" s="4"/>
      <c r="F948" s="4"/>
      <c r="G948" s="4"/>
      <c r="H948" s="4"/>
      <c r="I948" s="4"/>
      <c r="J948" s="4"/>
      <c r="K948" s="4"/>
      <c r="L948" s="4"/>
      <c r="M948" s="4"/>
    </row>
    <row r="949" spans="1:13" x14ac:dyDescent="0.15">
      <c r="A949" s="4"/>
      <c r="B949" s="4"/>
      <c r="C949" s="4"/>
      <c r="D949" s="4"/>
      <c r="E949" s="4"/>
      <c r="F949" s="4"/>
      <c r="G949" s="4"/>
      <c r="H949" s="4"/>
      <c r="I949" s="4"/>
      <c r="J949" s="4"/>
      <c r="K949" s="4"/>
      <c r="L949" s="4"/>
      <c r="M949" s="4"/>
    </row>
    <row r="950" spans="1:13" x14ac:dyDescent="0.15">
      <c r="A950" s="4"/>
      <c r="B950" s="4"/>
      <c r="C950" s="4"/>
      <c r="D950" s="4"/>
      <c r="E950" s="4"/>
      <c r="F950" s="4"/>
      <c r="G950" s="4"/>
      <c r="H950" s="4"/>
      <c r="I950" s="4"/>
      <c r="J950" s="4"/>
      <c r="K950" s="4"/>
      <c r="L950" s="4"/>
      <c r="M950" s="4"/>
    </row>
    <row r="951" spans="1:13" x14ac:dyDescent="0.15">
      <c r="A951" s="4"/>
      <c r="B951" s="4"/>
      <c r="C951" s="4"/>
      <c r="D951" s="4"/>
      <c r="E951" s="4"/>
      <c r="F951" s="4"/>
      <c r="G951" s="4"/>
      <c r="H951" s="4"/>
      <c r="I951" s="4"/>
      <c r="J951" s="4"/>
      <c r="K951" s="4"/>
      <c r="L951" s="4"/>
      <c r="M951" s="4"/>
    </row>
    <row r="952" spans="1:13" x14ac:dyDescent="0.15">
      <c r="A952" s="4"/>
      <c r="B952" s="4"/>
      <c r="C952" s="4"/>
      <c r="D952" s="4"/>
      <c r="E952" s="4"/>
      <c r="F952" s="4"/>
      <c r="G952" s="4"/>
      <c r="H952" s="4"/>
      <c r="I952" s="4"/>
      <c r="J952" s="4"/>
      <c r="K952" s="4"/>
      <c r="L952" s="4"/>
      <c r="M952" s="4"/>
    </row>
    <row r="953" spans="1:13" x14ac:dyDescent="0.15">
      <c r="A953" s="4"/>
      <c r="B953" s="4"/>
      <c r="C953" s="4"/>
      <c r="D953" s="4"/>
      <c r="E953" s="4"/>
      <c r="F953" s="4"/>
      <c r="G953" s="4"/>
      <c r="H953" s="4"/>
      <c r="I953" s="4"/>
      <c r="J953" s="4"/>
      <c r="K953" s="4"/>
      <c r="L953" s="4"/>
      <c r="M953" s="4"/>
    </row>
    <row r="954" spans="1:13" x14ac:dyDescent="0.15">
      <c r="A954" s="4"/>
      <c r="B954" s="4"/>
      <c r="C954" s="4"/>
      <c r="D954" s="4"/>
      <c r="E954" s="4"/>
      <c r="F954" s="4"/>
      <c r="G954" s="4"/>
      <c r="H954" s="4"/>
      <c r="I954" s="4"/>
      <c r="J954" s="4"/>
      <c r="K954" s="4"/>
      <c r="L954" s="4"/>
      <c r="M954" s="4"/>
    </row>
    <row r="955" spans="1:13" x14ac:dyDescent="0.15">
      <c r="A955" s="4"/>
      <c r="B955" s="4"/>
      <c r="C955" s="4"/>
      <c r="D955" s="4"/>
      <c r="E955" s="4"/>
      <c r="F955" s="4"/>
      <c r="G955" s="4"/>
      <c r="H955" s="4"/>
      <c r="I955" s="4"/>
      <c r="J955" s="4"/>
      <c r="K955" s="4"/>
      <c r="L955" s="4"/>
      <c r="M955" s="4"/>
    </row>
    <row r="956" spans="1:13" x14ac:dyDescent="0.15">
      <c r="A956" s="4"/>
      <c r="B956" s="4"/>
      <c r="C956" s="4"/>
      <c r="D956" s="4"/>
      <c r="E956" s="4"/>
      <c r="F956" s="4"/>
      <c r="G956" s="4"/>
      <c r="H956" s="4"/>
      <c r="I956" s="4"/>
      <c r="J956" s="4"/>
      <c r="K956" s="4"/>
      <c r="L956" s="4"/>
      <c r="M956" s="4"/>
    </row>
    <row r="957" spans="1:13" x14ac:dyDescent="0.15">
      <c r="A957" s="4"/>
      <c r="B957" s="4"/>
      <c r="C957" s="4"/>
      <c r="D957" s="4"/>
      <c r="E957" s="4"/>
      <c r="F957" s="4"/>
      <c r="G957" s="4"/>
      <c r="H957" s="4"/>
      <c r="I957" s="4"/>
      <c r="J957" s="4"/>
      <c r="K957" s="4"/>
      <c r="L957" s="4"/>
      <c r="M957" s="4"/>
    </row>
    <row r="958" spans="1:13" x14ac:dyDescent="0.15">
      <c r="A958" s="4"/>
      <c r="B958" s="4"/>
      <c r="C958" s="4"/>
      <c r="D958" s="4"/>
      <c r="E958" s="4"/>
      <c r="F958" s="4"/>
      <c r="G958" s="4"/>
      <c r="H958" s="4"/>
      <c r="I958" s="4"/>
      <c r="J958" s="4"/>
      <c r="K958" s="4"/>
      <c r="L958" s="4"/>
      <c r="M958" s="4"/>
    </row>
    <row r="959" spans="1:13" x14ac:dyDescent="0.15">
      <c r="A959" s="4"/>
      <c r="B959" s="4"/>
      <c r="C959" s="4"/>
      <c r="D959" s="4"/>
      <c r="E959" s="4"/>
      <c r="F959" s="4"/>
      <c r="G959" s="4"/>
      <c r="H959" s="4"/>
      <c r="I959" s="4"/>
      <c r="J959" s="4"/>
      <c r="K959" s="4"/>
      <c r="L959" s="4"/>
      <c r="M959" s="4"/>
    </row>
    <row r="960" spans="1:13" x14ac:dyDescent="0.15">
      <c r="A960" s="4"/>
      <c r="B960" s="4"/>
      <c r="C960" s="4"/>
      <c r="D960" s="4"/>
      <c r="E960" s="4"/>
      <c r="F960" s="4"/>
      <c r="G960" s="4"/>
      <c r="H960" s="4"/>
      <c r="I960" s="4"/>
      <c r="J960" s="4"/>
      <c r="K960" s="4"/>
      <c r="L960" s="4"/>
      <c r="M960" s="4"/>
    </row>
    <row r="961" spans="1:13" x14ac:dyDescent="0.15">
      <c r="A961" s="4"/>
      <c r="B961" s="4"/>
      <c r="C961" s="4"/>
      <c r="D961" s="4"/>
      <c r="E961" s="4"/>
      <c r="F961" s="4"/>
      <c r="G961" s="4"/>
      <c r="H961" s="4"/>
      <c r="I961" s="4"/>
      <c r="J961" s="4"/>
      <c r="K961" s="4"/>
      <c r="L961" s="4"/>
      <c r="M961" s="4"/>
    </row>
    <row r="962" spans="1:13" x14ac:dyDescent="0.15">
      <c r="A962" s="4"/>
      <c r="B962" s="4"/>
      <c r="C962" s="4"/>
      <c r="D962" s="4"/>
      <c r="E962" s="4"/>
      <c r="F962" s="4"/>
      <c r="G962" s="4"/>
      <c r="H962" s="4"/>
      <c r="I962" s="4"/>
      <c r="J962" s="4"/>
      <c r="K962" s="4"/>
      <c r="L962" s="4"/>
      <c r="M962" s="4"/>
    </row>
    <row r="963" spans="1:13" x14ac:dyDescent="0.15">
      <c r="A963" s="4"/>
      <c r="B963" s="4"/>
      <c r="C963" s="4"/>
      <c r="D963" s="4"/>
      <c r="E963" s="4"/>
      <c r="F963" s="4"/>
      <c r="G963" s="4"/>
      <c r="H963" s="4"/>
      <c r="I963" s="4"/>
      <c r="J963" s="4"/>
      <c r="K963" s="4"/>
      <c r="L963" s="4"/>
      <c r="M963" s="4"/>
    </row>
    <row r="964" spans="1:13" x14ac:dyDescent="0.15">
      <c r="A964" s="4"/>
      <c r="B964" s="4"/>
      <c r="C964" s="4"/>
      <c r="D964" s="4"/>
      <c r="E964" s="4"/>
      <c r="F964" s="4"/>
      <c r="G964" s="4"/>
      <c r="H964" s="4"/>
      <c r="I964" s="4"/>
      <c r="J964" s="4"/>
      <c r="K964" s="4"/>
      <c r="L964" s="4"/>
      <c r="M964" s="4"/>
    </row>
    <row r="965" spans="1:13" x14ac:dyDescent="0.15">
      <c r="A965" s="4"/>
      <c r="B965" s="4"/>
      <c r="C965" s="4"/>
      <c r="D965" s="4"/>
      <c r="E965" s="4"/>
      <c r="F965" s="4"/>
      <c r="G965" s="4"/>
      <c r="H965" s="4"/>
      <c r="I965" s="4"/>
      <c r="J965" s="4"/>
      <c r="K965" s="4"/>
      <c r="L965" s="4"/>
      <c r="M965" s="4"/>
    </row>
    <row r="966" spans="1:13" x14ac:dyDescent="0.15">
      <c r="A966" s="4"/>
      <c r="B966" s="4"/>
      <c r="C966" s="4"/>
      <c r="D966" s="4"/>
      <c r="E966" s="4"/>
      <c r="F966" s="4"/>
      <c r="G966" s="4"/>
      <c r="H966" s="4"/>
      <c r="I966" s="4"/>
      <c r="J966" s="4"/>
      <c r="K966" s="4"/>
      <c r="L966" s="4"/>
      <c r="M966" s="4"/>
    </row>
    <row r="967" spans="1:13" x14ac:dyDescent="0.15">
      <c r="A967" s="4"/>
      <c r="B967" s="4"/>
      <c r="C967" s="4"/>
      <c r="D967" s="4"/>
      <c r="E967" s="4"/>
      <c r="F967" s="4"/>
      <c r="G967" s="4"/>
      <c r="H967" s="4"/>
      <c r="I967" s="4"/>
      <c r="J967" s="4"/>
      <c r="K967" s="4"/>
      <c r="L967" s="4"/>
      <c r="M967" s="4"/>
    </row>
    <row r="968" spans="1:13" x14ac:dyDescent="0.15">
      <c r="A968" s="4"/>
      <c r="B968" s="4"/>
      <c r="C968" s="4"/>
      <c r="D968" s="4"/>
      <c r="E968" s="4"/>
      <c r="F968" s="4"/>
      <c r="G968" s="4"/>
      <c r="H968" s="4"/>
      <c r="I968" s="4"/>
      <c r="J968" s="4"/>
      <c r="K968" s="4"/>
      <c r="L968" s="4"/>
      <c r="M968" s="4"/>
    </row>
    <row r="969" spans="1:13" x14ac:dyDescent="0.15">
      <c r="A969" s="4"/>
      <c r="B969" s="4"/>
      <c r="C969" s="4"/>
      <c r="D969" s="4"/>
      <c r="E969" s="4"/>
      <c r="F969" s="4"/>
      <c r="G969" s="4"/>
      <c r="H969" s="4"/>
      <c r="I969" s="4"/>
      <c r="J969" s="4"/>
      <c r="K969" s="4"/>
      <c r="L969" s="4"/>
      <c r="M969" s="4"/>
    </row>
    <row r="970" spans="1:13" x14ac:dyDescent="0.15">
      <c r="A970" s="4"/>
      <c r="B970" s="4"/>
      <c r="C970" s="4"/>
      <c r="D970" s="4"/>
      <c r="E970" s="4"/>
      <c r="F970" s="4"/>
      <c r="G970" s="4"/>
      <c r="H970" s="4"/>
      <c r="I970" s="4"/>
      <c r="J970" s="4"/>
      <c r="K970" s="4"/>
      <c r="L970" s="4"/>
      <c r="M970" s="4"/>
    </row>
    <row r="971" spans="1:13" x14ac:dyDescent="0.15">
      <c r="A971" s="4"/>
      <c r="B971" s="4"/>
      <c r="C971" s="4"/>
      <c r="D971" s="4"/>
      <c r="E971" s="4"/>
      <c r="F971" s="4"/>
      <c r="G971" s="4"/>
      <c r="H971" s="4"/>
      <c r="I971" s="4"/>
      <c r="J971" s="4"/>
      <c r="K971" s="4"/>
      <c r="L971" s="4"/>
      <c r="M971" s="4"/>
    </row>
    <row r="972" spans="1:13" x14ac:dyDescent="0.15">
      <c r="A972" s="4"/>
      <c r="B972" s="4"/>
      <c r="C972" s="4"/>
      <c r="D972" s="4"/>
      <c r="E972" s="4"/>
      <c r="F972" s="4"/>
      <c r="G972" s="4"/>
      <c r="H972" s="4"/>
      <c r="I972" s="4"/>
      <c r="J972" s="4"/>
      <c r="K972" s="4"/>
      <c r="L972" s="4"/>
      <c r="M972" s="4"/>
    </row>
    <row r="973" spans="1:13" x14ac:dyDescent="0.15">
      <c r="A973" s="4"/>
      <c r="B973" s="4"/>
      <c r="C973" s="4"/>
      <c r="D973" s="4"/>
      <c r="E973" s="4"/>
      <c r="F973" s="4"/>
      <c r="G973" s="4"/>
      <c r="H973" s="4"/>
      <c r="I973" s="4"/>
      <c r="J973" s="4"/>
      <c r="K973" s="4"/>
      <c r="L973" s="4"/>
      <c r="M973" s="4"/>
    </row>
    <row r="974" spans="1:13" x14ac:dyDescent="0.15">
      <c r="A974" s="4"/>
      <c r="B974" s="4"/>
      <c r="C974" s="4"/>
      <c r="D974" s="4"/>
      <c r="E974" s="4"/>
      <c r="F974" s="4"/>
      <c r="G974" s="4"/>
      <c r="H974" s="4"/>
      <c r="I974" s="4"/>
      <c r="J974" s="4"/>
      <c r="K974" s="4"/>
      <c r="L974" s="4"/>
      <c r="M974" s="4"/>
    </row>
    <row r="975" spans="1:13" x14ac:dyDescent="0.15">
      <c r="A975" s="4"/>
      <c r="B975" s="4"/>
      <c r="C975" s="4"/>
      <c r="D975" s="4"/>
      <c r="E975" s="4"/>
      <c r="F975" s="4"/>
      <c r="G975" s="4"/>
      <c r="H975" s="4"/>
      <c r="I975" s="4"/>
      <c r="J975" s="4"/>
      <c r="K975" s="4"/>
      <c r="L975" s="4"/>
      <c r="M975" s="4"/>
    </row>
    <row r="976" spans="1:13" x14ac:dyDescent="0.15">
      <c r="A976" s="4"/>
      <c r="B976" s="4"/>
      <c r="C976" s="4"/>
      <c r="D976" s="4"/>
      <c r="E976" s="4"/>
      <c r="F976" s="4"/>
      <c r="G976" s="4"/>
      <c r="H976" s="4"/>
      <c r="I976" s="4"/>
      <c r="J976" s="4"/>
      <c r="K976" s="4"/>
      <c r="L976" s="4"/>
      <c r="M976" s="4"/>
    </row>
    <row r="977" spans="1:13" x14ac:dyDescent="0.15">
      <c r="A977" s="4"/>
      <c r="B977" s="4"/>
      <c r="C977" s="4"/>
      <c r="D977" s="4"/>
      <c r="E977" s="4"/>
      <c r="F977" s="4"/>
      <c r="G977" s="4"/>
      <c r="H977" s="4"/>
      <c r="I977" s="4"/>
      <c r="J977" s="4"/>
      <c r="K977" s="4"/>
      <c r="L977" s="4"/>
      <c r="M977" s="4"/>
    </row>
    <row r="978" spans="1:13" x14ac:dyDescent="0.15">
      <c r="A978" s="4"/>
      <c r="B978" s="4"/>
      <c r="C978" s="4"/>
      <c r="D978" s="4"/>
      <c r="E978" s="4"/>
      <c r="F978" s="4"/>
      <c r="G978" s="4"/>
      <c r="H978" s="4"/>
      <c r="I978" s="4"/>
      <c r="J978" s="4"/>
      <c r="K978" s="4"/>
      <c r="L978" s="4"/>
      <c r="M978" s="4"/>
    </row>
    <row r="979" spans="1:13" x14ac:dyDescent="0.15">
      <c r="A979" s="4"/>
      <c r="B979" s="4"/>
      <c r="C979" s="4"/>
      <c r="D979" s="4"/>
      <c r="E979" s="4"/>
      <c r="F979" s="4"/>
      <c r="G979" s="4"/>
      <c r="H979" s="4"/>
      <c r="I979" s="4"/>
      <c r="J979" s="4"/>
      <c r="K979" s="4"/>
      <c r="L979" s="4"/>
      <c r="M979" s="4"/>
    </row>
    <row r="980" spans="1:13" x14ac:dyDescent="0.15">
      <c r="A980" s="4"/>
      <c r="B980" s="4"/>
      <c r="C980" s="4"/>
      <c r="D980" s="4"/>
      <c r="E980" s="4"/>
      <c r="F980" s="4"/>
      <c r="G980" s="4"/>
      <c r="H980" s="4"/>
      <c r="I980" s="4"/>
      <c r="J980" s="4"/>
      <c r="K980" s="4"/>
      <c r="L980" s="4"/>
      <c r="M980" s="4"/>
    </row>
    <row r="981" spans="1:13" x14ac:dyDescent="0.15">
      <c r="A981" s="4"/>
      <c r="B981" s="4"/>
      <c r="C981" s="4"/>
      <c r="D981" s="4"/>
      <c r="E981" s="4"/>
      <c r="F981" s="4"/>
      <c r="G981" s="4"/>
      <c r="H981" s="4"/>
      <c r="I981" s="4"/>
      <c r="J981" s="4"/>
      <c r="K981" s="4"/>
      <c r="L981" s="4"/>
      <c r="M981" s="4"/>
    </row>
    <row r="982" spans="1:13" x14ac:dyDescent="0.15">
      <c r="A982" s="4"/>
      <c r="B982" s="4"/>
      <c r="C982" s="4"/>
      <c r="D982" s="4"/>
      <c r="E982" s="4"/>
      <c r="F982" s="4"/>
      <c r="G982" s="4"/>
      <c r="H982" s="4"/>
      <c r="I982" s="4"/>
      <c r="J982" s="4"/>
      <c r="K982" s="4"/>
      <c r="L982" s="4"/>
      <c r="M982" s="4"/>
    </row>
    <row r="983" spans="1:13" x14ac:dyDescent="0.15">
      <c r="A983" s="4"/>
      <c r="B983" s="4"/>
      <c r="C983" s="4"/>
      <c r="D983" s="4"/>
      <c r="E983" s="4"/>
      <c r="F983" s="4"/>
      <c r="G983" s="4"/>
      <c r="H983" s="4"/>
      <c r="I983" s="4"/>
      <c r="J983" s="4"/>
      <c r="K983" s="4"/>
      <c r="L983" s="4"/>
      <c r="M983" s="4"/>
    </row>
    <row r="984" spans="1:13" x14ac:dyDescent="0.15">
      <c r="A984" s="4"/>
      <c r="B984" s="4"/>
      <c r="C984" s="4"/>
      <c r="D984" s="4"/>
      <c r="E984" s="4"/>
      <c r="F984" s="4"/>
      <c r="G984" s="4"/>
      <c r="H984" s="4"/>
      <c r="I984" s="4"/>
      <c r="J984" s="4"/>
      <c r="K984" s="4"/>
      <c r="L984" s="4"/>
      <c r="M984" s="4"/>
    </row>
    <row r="985" spans="1:13" x14ac:dyDescent="0.15">
      <c r="A985" s="4"/>
      <c r="B985" s="4"/>
      <c r="C985" s="4"/>
      <c r="D985" s="4"/>
      <c r="E985" s="4"/>
      <c r="F985" s="4"/>
      <c r="G985" s="4"/>
      <c r="H985" s="4"/>
      <c r="I985" s="4"/>
      <c r="J985" s="4"/>
      <c r="K985" s="4"/>
      <c r="L985" s="4"/>
      <c r="M985" s="4"/>
    </row>
    <row r="986" spans="1:13" x14ac:dyDescent="0.15">
      <c r="A986" s="4"/>
      <c r="B986" s="4"/>
      <c r="C986" s="4"/>
      <c r="D986" s="4"/>
      <c r="E986" s="4"/>
      <c r="F986" s="4"/>
      <c r="G986" s="4"/>
      <c r="H986" s="4"/>
      <c r="I986" s="4"/>
      <c r="J986" s="4"/>
      <c r="K986" s="4"/>
      <c r="L986" s="4"/>
      <c r="M986" s="4"/>
    </row>
    <row r="987" spans="1:13" x14ac:dyDescent="0.15">
      <c r="A987" s="4"/>
      <c r="B987" s="4"/>
      <c r="C987" s="4"/>
      <c r="D987" s="4"/>
      <c r="E987" s="4"/>
      <c r="F987" s="4"/>
      <c r="G987" s="4"/>
      <c r="H987" s="4"/>
      <c r="I987" s="4"/>
      <c r="J987" s="4"/>
      <c r="K987" s="4"/>
      <c r="L987" s="4"/>
      <c r="M987" s="4"/>
    </row>
    <row r="988" spans="1:13" x14ac:dyDescent="0.15">
      <c r="A988" s="4"/>
      <c r="B988" s="4"/>
      <c r="C988" s="4"/>
      <c r="D988" s="4"/>
      <c r="E988" s="4"/>
      <c r="F988" s="4"/>
      <c r="G988" s="4"/>
      <c r="H988" s="4"/>
      <c r="I988" s="4"/>
      <c r="J988" s="4"/>
      <c r="K988" s="4"/>
      <c r="L988" s="4"/>
      <c r="M988" s="4"/>
    </row>
    <row r="989" spans="1:13" x14ac:dyDescent="0.15">
      <c r="A989" s="4"/>
      <c r="B989" s="4"/>
      <c r="C989" s="4"/>
      <c r="D989" s="4"/>
      <c r="E989" s="4"/>
      <c r="F989" s="4"/>
      <c r="G989" s="4"/>
      <c r="H989" s="4"/>
      <c r="I989" s="4"/>
      <c r="J989" s="4"/>
      <c r="K989" s="4"/>
      <c r="L989" s="4"/>
      <c r="M989" s="4"/>
    </row>
    <row r="990" spans="1:13" x14ac:dyDescent="0.15">
      <c r="A990" s="4"/>
      <c r="B990" s="4"/>
      <c r="C990" s="4"/>
      <c r="D990" s="4"/>
      <c r="E990" s="4"/>
      <c r="F990" s="4"/>
      <c r="G990" s="4"/>
      <c r="H990" s="4"/>
      <c r="I990" s="4"/>
      <c r="J990" s="4"/>
      <c r="K990" s="4"/>
      <c r="L990" s="4"/>
      <c r="M990" s="4"/>
    </row>
    <row r="991" spans="1:13" x14ac:dyDescent="0.15">
      <c r="A991" s="4"/>
      <c r="B991" s="4"/>
      <c r="C991" s="4"/>
      <c r="D991" s="4"/>
      <c r="E991" s="4"/>
      <c r="F991" s="4"/>
      <c r="G991" s="4"/>
      <c r="H991" s="4"/>
      <c r="I991" s="4"/>
      <c r="J991" s="4"/>
      <c r="K991" s="4"/>
      <c r="L991" s="4"/>
      <c r="M991" s="4"/>
    </row>
    <row r="992" spans="1:13" x14ac:dyDescent="0.15">
      <c r="A992" s="4"/>
      <c r="B992" s="4"/>
      <c r="C992" s="4"/>
      <c r="D992" s="4"/>
      <c r="E992" s="4"/>
      <c r="F992" s="4"/>
      <c r="G992" s="4"/>
      <c r="H992" s="4"/>
      <c r="I992" s="4"/>
      <c r="J992" s="4"/>
      <c r="K992" s="4"/>
      <c r="L992" s="4"/>
      <c r="M992" s="4"/>
    </row>
    <row r="993" spans="1:13" x14ac:dyDescent="0.15">
      <c r="A993" s="4"/>
      <c r="B993" s="4"/>
      <c r="C993" s="4"/>
      <c r="D993" s="4"/>
      <c r="E993" s="4"/>
      <c r="F993" s="4"/>
      <c r="G993" s="4"/>
      <c r="H993" s="4"/>
      <c r="I993" s="4"/>
      <c r="J993" s="4"/>
      <c r="K993" s="4"/>
      <c r="L993" s="4"/>
      <c r="M993" s="4"/>
    </row>
    <row r="994" spans="1:13" x14ac:dyDescent="0.15">
      <c r="A994" s="4"/>
      <c r="B994" s="4"/>
      <c r="C994" s="4"/>
      <c r="D994" s="4"/>
      <c r="E994" s="4"/>
      <c r="F994" s="4"/>
      <c r="G994" s="4"/>
      <c r="H994" s="4"/>
      <c r="I994" s="4"/>
      <c r="J994" s="4"/>
      <c r="K994" s="4"/>
      <c r="L994" s="4"/>
      <c r="M994" s="4"/>
    </row>
    <row r="995" spans="1:13" x14ac:dyDescent="0.15">
      <c r="A995" s="4"/>
      <c r="B995" s="4"/>
      <c r="C995" s="4"/>
      <c r="D995" s="4"/>
      <c r="E995" s="4"/>
      <c r="F995" s="4"/>
      <c r="G995" s="4"/>
      <c r="H995" s="4"/>
      <c r="I995" s="4"/>
      <c r="J995" s="4"/>
      <c r="K995" s="4"/>
      <c r="L995" s="4"/>
      <c r="M995" s="4"/>
    </row>
    <row r="996" spans="1:13" x14ac:dyDescent="0.15">
      <c r="A996" s="4"/>
      <c r="B996" s="4"/>
      <c r="C996" s="4"/>
      <c r="D996" s="4"/>
      <c r="E996" s="4"/>
      <c r="F996" s="4"/>
      <c r="G996" s="4"/>
      <c r="H996" s="4"/>
      <c r="I996" s="4"/>
      <c r="J996" s="4"/>
      <c r="K996" s="4"/>
      <c r="L996" s="4"/>
      <c r="M996" s="4"/>
    </row>
    <row r="997" spans="1:13" x14ac:dyDescent="0.15">
      <c r="A997" s="4"/>
      <c r="B997" s="4"/>
      <c r="C997" s="4"/>
      <c r="D997" s="4"/>
      <c r="E997" s="4"/>
      <c r="F997" s="4"/>
      <c r="G997" s="4"/>
      <c r="H997" s="4"/>
      <c r="I997" s="4"/>
      <c r="J997" s="4"/>
      <c r="K997" s="4"/>
      <c r="L997" s="4"/>
      <c r="M997" s="4"/>
    </row>
    <row r="998" spans="1:13" x14ac:dyDescent="0.15">
      <c r="A998" s="4"/>
      <c r="B998" s="4"/>
      <c r="C998" s="4"/>
      <c r="D998" s="4"/>
      <c r="E998" s="4"/>
      <c r="F998" s="4"/>
      <c r="G998" s="4"/>
      <c r="H998" s="4"/>
      <c r="I998" s="4"/>
      <c r="J998" s="4"/>
      <c r="K998" s="4"/>
      <c r="L998" s="4"/>
      <c r="M998" s="4"/>
    </row>
    <row r="999" spans="1:13" x14ac:dyDescent="0.15">
      <c r="A999" s="4"/>
      <c r="B999" s="4"/>
      <c r="C999" s="4"/>
      <c r="D999" s="4"/>
      <c r="E999" s="4"/>
      <c r="F999" s="4"/>
      <c r="G999" s="4"/>
      <c r="H999" s="4"/>
      <c r="I999" s="4"/>
      <c r="J999" s="4"/>
      <c r="K999" s="4"/>
      <c r="L999" s="4"/>
      <c r="M999" s="4"/>
    </row>
    <row r="1000" spans="1:13" x14ac:dyDescent="0.15">
      <c r="A1000" s="4"/>
      <c r="B1000" s="4"/>
      <c r="C1000" s="4"/>
      <c r="D1000" s="4"/>
      <c r="E1000" s="4"/>
      <c r="F1000" s="4"/>
      <c r="G1000" s="4"/>
      <c r="H1000" s="4"/>
      <c r="I1000" s="4"/>
      <c r="J1000" s="4"/>
      <c r="K1000" s="4"/>
      <c r="L1000" s="4"/>
      <c r="M1000" s="4"/>
    </row>
    <row r="1001" spans="1:13" x14ac:dyDescent="0.15">
      <c r="A1001" s="4"/>
      <c r="B1001" s="4"/>
      <c r="C1001" s="4"/>
      <c r="D1001" s="4"/>
      <c r="E1001" s="4"/>
      <c r="F1001" s="4"/>
      <c r="G1001" s="4"/>
      <c r="H1001" s="4"/>
      <c r="I1001" s="4"/>
      <c r="J1001" s="4"/>
      <c r="K1001" s="4"/>
      <c r="L1001" s="4"/>
      <c r="M1001" s="4"/>
    </row>
    <row r="1002" spans="1:13" x14ac:dyDescent="0.15">
      <c r="A1002" s="4"/>
      <c r="B1002" s="4"/>
      <c r="C1002" s="4"/>
      <c r="D1002" s="4"/>
      <c r="E1002" s="4"/>
      <c r="F1002" s="4"/>
      <c r="G1002" s="4"/>
      <c r="H1002" s="4"/>
      <c r="I1002" s="4"/>
      <c r="J1002" s="4"/>
      <c r="K1002" s="4"/>
      <c r="L1002" s="4"/>
      <c r="M1002" s="4"/>
    </row>
  </sheetData>
  <autoFilter ref="A1:M1002" xr:uid="{00000000-0009-0000-0000-000010000000}">
    <sortState xmlns:xlrd2="http://schemas.microsoft.com/office/spreadsheetml/2017/richdata2" ref="A2:M1002">
      <sortCondition ref="A1:A1002"/>
    </sortState>
  </autoFilter>
  <hyperlinks>
    <hyperlink ref="M54" r:id="rId1" xr:uid="{00000000-0004-0000-1000-000000000000}"/>
  </hyperlinks>
  <pageMargins left="0.7" right="0.7" top="0.75" bottom="0.75" header="0.3" footer="0.3"/>
  <pageSetup paperSize="9" orientation="portrait" horizontalDpi="4294967292" verticalDpi="4294967292"/>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FF9900"/>
    <outlinePr summaryBelow="0" summaryRight="0"/>
  </sheetPr>
  <dimension ref="A1:X960"/>
  <sheetViews>
    <sheetView workbookViewId="0">
      <pane ySplit="1" topLeftCell="A2" activePane="bottomLeft" state="frozen"/>
      <selection pane="bottomLeft" activeCell="B30" sqref="B30"/>
    </sheetView>
  </sheetViews>
  <sheetFormatPr baseColWidth="10" defaultColWidth="12.6640625" defaultRowHeight="13" x14ac:dyDescent="0.15"/>
  <cols>
    <col min="1" max="1" width="26.33203125" style="3" bestFit="1" customWidth="1"/>
    <col min="2" max="2" width="255.83203125" style="3" bestFit="1" customWidth="1"/>
    <col min="3" max="16384" width="12.6640625" style="3"/>
  </cols>
  <sheetData>
    <row r="1" spans="1:24" x14ac:dyDescent="0.15">
      <c r="A1" s="98" t="s">
        <v>10747</v>
      </c>
      <c r="B1" s="98" t="s">
        <v>6318</v>
      </c>
      <c r="C1" s="6"/>
      <c r="D1" s="6"/>
      <c r="E1" s="6"/>
      <c r="F1" s="6"/>
      <c r="G1" s="6"/>
      <c r="H1" s="6"/>
      <c r="I1" s="6"/>
      <c r="J1" s="6"/>
      <c r="K1" s="6"/>
      <c r="L1" s="6"/>
      <c r="M1" s="6"/>
      <c r="N1" s="6"/>
      <c r="O1" s="6"/>
      <c r="P1" s="6"/>
      <c r="Q1" s="6"/>
      <c r="R1" s="6"/>
      <c r="S1" s="6"/>
      <c r="T1" s="6"/>
      <c r="U1" s="6"/>
      <c r="V1" s="6"/>
      <c r="W1" s="6"/>
      <c r="X1" s="6"/>
    </row>
    <row r="2" spans="1:24" x14ac:dyDescent="0.15">
      <c r="A2" s="3" t="s">
        <v>10748</v>
      </c>
      <c r="B2" s="3" t="s">
        <v>11136</v>
      </c>
      <c r="C2" s="6"/>
      <c r="D2" s="6"/>
      <c r="E2" s="6"/>
      <c r="F2" s="6"/>
      <c r="G2" s="6"/>
      <c r="H2" s="6"/>
      <c r="I2" s="6"/>
      <c r="J2" s="6"/>
      <c r="K2" s="6"/>
      <c r="L2" s="6"/>
      <c r="M2" s="6"/>
      <c r="N2" s="6"/>
      <c r="O2" s="6"/>
      <c r="P2" s="6"/>
      <c r="Q2" s="6"/>
      <c r="R2" s="6"/>
      <c r="S2" s="6"/>
      <c r="T2" s="6"/>
      <c r="U2" s="6"/>
      <c r="V2" s="6"/>
      <c r="W2" s="6"/>
      <c r="X2" s="6"/>
    </row>
    <row r="3" spans="1:24" x14ac:dyDescent="0.15">
      <c r="A3" s="3" t="s">
        <v>2719</v>
      </c>
      <c r="B3" s="3" t="s">
        <v>10749</v>
      </c>
      <c r="C3" s="6"/>
      <c r="D3" s="6"/>
      <c r="E3" s="6"/>
      <c r="F3" s="6"/>
      <c r="G3" s="6"/>
      <c r="H3" s="6"/>
      <c r="I3" s="6"/>
      <c r="J3" s="6"/>
      <c r="K3" s="6"/>
      <c r="L3" s="6"/>
      <c r="M3" s="6"/>
      <c r="N3" s="6"/>
      <c r="O3" s="6"/>
      <c r="P3" s="6"/>
      <c r="Q3" s="6"/>
      <c r="R3" s="6"/>
      <c r="S3" s="6"/>
      <c r="T3" s="6"/>
      <c r="U3" s="6"/>
      <c r="V3" s="6"/>
      <c r="W3" s="6"/>
      <c r="X3" s="6"/>
    </row>
    <row r="4" spans="1:24" x14ac:dyDescent="0.15">
      <c r="A4" s="3" t="s">
        <v>5348</v>
      </c>
      <c r="B4" s="99" t="s">
        <v>11137</v>
      </c>
      <c r="C4" s="6"/>
      <c r="D4" s="6"/>
      <c r="E4" s="6"/>
      <c r="F4" s="6"/>
      <c r="G4" s="6"/>
      <c r="H4" s="6"/>
      <c r="I4" s="6"/>
      <c r="J4" s="6"/>
      <c r="K4" s="6"/>
      <c r="L4" s="6"/>
      <c r="M4" s="6"/>
      <c r="N4" s="6"/>
      <c r="O4" s="6"/>
      <c r="P4" s="6"/>
      <c r="Q4" s="6"/>
      <c r="R4" s="6"/>
      <c r="S4" s="6"/>
      <c r="T4" s="6"/>
      <c r="U4" s="6"/>
      <c r="V4" s="6"/>
      <c r="W4" s="6"/>
      <c r="X4" s="6"/>
    </row>
    <row r="5" spans="1:24" x14ac:dyDescent="0.15">
      <c r="A5" s="3" t="s">
        <v>10750</v>
      </c>
      <c r="B5" s="3" t="s">
        <v>10751</v>
      </c>
      <c r="C5" s="6"/>
      <c r="D5" s="6"/>
      <c r="E5" s="6"/>
      <c r="F5" s="6"/>
      <c r="G5" s="6"/>
      <c r="H5" s="6"/>
      <c r="I5" s="6"/>
      <c r="J5" s="6"/>
      <c r="K5" s="6"/>
      <c r="L5" s="6"/>
      <c r="M5" s="6"/>
      <c r="N5" s="6"/>
      <c r="O5" s="6"/>
      <c r="P5" s="6"/>
      <c r="Q5" s="6"/>
      <c r="R5" s="6"/>
      <c r="S5" s="6"/>
      <c r="T5" s="6"/>
      <c r="U5" s="6"/>
      <c r="V5" s="6"/>
      <c r="W5" s="6"/>
      <c r="X5" s="6"/>
    </row>
    <row r="6" spans="1:24" x14ac:dyDescent="0.15">
      <c r="A6" s="3" t="s">
        <v>2844</v>
      </c>
      <c r="B6" s="99" t="s">
        <v>11138</v>
      </c>
      <c r="C6" s="6"/>
      <c r="D6" s="6"/>
      <c r="E6" s="6"/>
      <c r="F6" s="6"/>
      <c r="G6" s="6"/>
      <c r="H6" s="6"/>
      <c r="I6" s="6"/>
      <c r="J6" s="6"/>
      <c r="K6" s="6"/>
      <c r="L6" s="6"/>
      <c r="M6" s="6"/>
      <c r="N6" s="6"/>
      <c r="O6" s="6"/>
      <c r="P6" s="6"/>
      <c r="Q6" s="6"/>
      <c r="R6" s="6"/>
      <c r="S6" s="6"/>
      <c r="T6" s="6"/>
      <c r="U6" s="6"/>
      <c r="V6" s="6"/>
      <c r="W6" s="6"/>
      <c r="X6" s="6"/>
    </row>
    <row r="7" spans="1:24" x14ac:dyDescent="0.15">
      <c r="A7" s="3" t="s">
        <v>10752</v>
      </c>
      <c r="B7" s="99" t="s">
        <v>11139</v>
      </c>
      <c r="C7" s="6"/>
      <c r="D7" s="6"/>
      <c r="E7" s="6"/>
      <c r="F7" s="6"/>
      <c r="G7" s="6"/>
      <c r="H7" s="6"/>
      <c r="I7" s="6"/>
      <c r="J7" s="6"/>
      <c r="K7" s="6"/>
      <c r="L7" s="6"/>
      <c r="M7" s="6"/>
      <c r="N7" s="6"/>
      <c r="O7" s="6"/>
      <c r="P7" s="6"/>
      <c r="Q7" s="6"/>
      <c r="R7" s="6"/>
      <c r="S7" s="6"/>
      <c r="T7" s="6"/>
      <c r="U7" s="6"/>
      <c r="V7" s="6"/>
      <c r="W7" s="6"/>
      <c r="X7" s="6"/>
    </row>
    <row r="8" spans="1:24" x14ac:dyDescent="0.15">
      <c r="A8" s="3" t="s">
        <v>8933</v>
      </c>
      <c r="B8" s="99" t="s">
        <v>11140</v>
      </c>
      <c r="C8" s="6"/>
      <c r="D8" s="6"/>
      <c r="E8" s="6"/>
      <c r="F8" s="6"/>
      <c r="G8" s="6"/>
      <c r="H8" s="6"/>
      <c r="I8" s="6"/>
      <c r="J8" s="6"/>
      <c r="K8" s="6"/>
      <c r="L8" s="6"/>
      <c r="M8" s="6"/>
      <c r="N8" s="6"/>
      <c r="O8" s="6"/>
      <c r="P8" s="6"/>
      <c r="Q8" s="6"/>
      <c r="R8" s="6"/>
      <c r="S8" s="6"/>
      <c r="T8" s="6"/>
      <c r="U8" s="6"/>
      <c r="V8" s="6"/>
      <c r="W8" s="6"/>
      <c r="X8" s="6"/>
    </row>
    <row r="9" spans="1:24" x14ac:dyDescent="0.15">
      <c r="A9" s="3" t="s">
        <v>10753</v>
      </c>
      <c r="B9" s="99" t="s">
        <v>11141</v>
      </c>
      <c r="C9" s="6"/>
      <c r="D9" s="6"/>
      <c r="E9" s="6"/>
      <c r="F9" s="6"/>
      <c r="G9" s="6"/>
      <c r="H9" s="6"/>
      <c r="I9" s="6"/>
      <c r="J9" s="6"/>
      <c r="K9" s="6"/>
      <c r="L9" s="6"/>
      <c r="M9" s="6"/>
      <c r="N9" s="6"/>
      <c r="O9" s="6"/>
      <c r="P9" s="6"/>
      <c r="Q9" s="6"/>
      <c r="R9" s="6"/>
      <c r="S9" s="6"/>
      <c r="T9" s="6"/>
      <c r="U9" s="6"/>
      <c r="V9" s="6"/>
      <c r="W9" s="6"/>
      <c r="X9" s="6"/>
    </row>
    <row r="10" spans="1:24" x14ac:dyDescent="0.15">
      <c r="A10" s="3" t="s">
        <v>2847</v>
      </c>
      <c r="B10" s="99" t="s">
        <v>11142</v>
      </c>
      <c r="C10" s="6"/>
      <c r="D10" s="6"/>
      <c r="E10" s="6"/>
      <c r="F10" s="6"/>
      <c r="G10" s="6"/>
      <c r="H10" s="6"/>
      <c r="I10" s="6"/>
      <c r="J10" s="6"/>
      <c r="K10" s="6"/>
      <c r="L10" s="6"/>
      <c r="M10" s="6"/>
      <c r="N10" s="6"/>
      <c r="O10" s="6"/>
      <c r="P10" s="6"/>
      <c r="Q10" s="6"/>
      <c r="R10" s="6"/>
      <c r="S10" s="6"/>
      <c r="T10" s="6"/>
      <c r="U10" s="6"/>
      <c r="V10" s="6"/>
      <c r="W10" s="6"/>
      <c r="X10" s="6"/>
    </row>
    <row r="11" spans="1:24" x14ac:dyDescent="0.15">
      <c r="A11" s="3" t="s">
        <v>4484</v>
      </c>
      <c r="B11" s="99" t="s">
        <v>11143</v>
      </c>
      <c r="C11" s="6"/>
      <c r="D11" s="6"/>
      <c r="E11" s="6"/>
      <c r="F11" s="6"/>
      <c r="G11" s="6"/>
      <c r="H11" s="6"/>
      <c r="I11" s="6"/>
      <c r="J11" s="6"/>
      <c r="K11" s="6"/>
      <c r="L11" s="6"/>
      <c r="M11" s="6"/>
      <c r="N11" s="6"/>
      <c r="O11" s="6"/>
      <c r="P11" s="6"/>
      <c r="Q11" s="6"/>
      <c r="R11" s="6"/>
      <c r="S11" s="6"/>
      <c r="T11" s="6"/>
      <c r="U11" s="6"/>
      <c r="V11" s="6"/>
      <c r="W11" s="6"/>
      <c r="X11" s="6"/>
    </row>
    <row r="12" spans="1:24" x14ac:dyDescent="0.15">
      <c r="A12" s="3" t="s">
        <v>2853</v>
      </c>
      <c r="B12" s="99" t="s">
        <v>11144</v>
      </c>
      <c r="C12" s="6"/>
      <c r="D12" s="6"/>
      <c r="E12" s="6"/>
      <c r="F12" s="6"/>
      <c r="G12" s="6"/>
      <c r="H12" s="6"/>
      <c r="I12" s="6"/>
      <c r="J12" s="6"/>
      <c r="K12" s="6"/>
      <c r="L12" s="6"/>
      <c r="M12" s="6"/>
      <c r="N12" s="6"/>
      <c r="O12" s="6"/>
      <c r="P12" s="6"/>
      <c r="Q12" s="6"/>
      <c r="R12" s="6"/>
      <c r="S12" s="6"/>
      <c r="T12" s="6"/>
      <c r="U12" s="6"/>
      <c r="V12" s="6"/>
      <c r="W12" s="6"/>
      <c r="X12" s="6"/>
    </row>
    <row r="13" spans="1:24" x14ac:dyDescent="0.15">
      <c r="A13" s="3" t="s">
        <v>5952</v>
      </c>
      <c r="B13" s="99" t="s">
        <v>11145</v>
      </c>
      <c r="C13" s="6"/>
      <c r="D13" s="6"/>
      <c r="E13" s="6"/>
      <c r="F13" s="6"/>
      <c r="G13" s="6"/>
      <c r="H13" s="6"/>
      <c r="I13" s="6"/>
      <c r="J13" s="6"/>
      <c r="K13" s="6"/>
      <c r="L13" s="6"/>
      <c r="M13" s="6"/>
      <c r="N13" s="6"/>
      <c r="O13" s="6"/>
      <c r="P13" s="6"/>
      <c r="Q13" s="6"/>
      <c r="R13" s="6"/>
      <c r="S13" s="6"/>
      <c r="T13" s="6"/>
      <c r="U13" s="6"/>
      <c r="V13" s="6"/>
      <c r="W13" s="6"/>
      <c r="X13" s="6"/>
    </row>
    <row r="14" spans="1:24" x14ac:dyDescent="0.15">
      <c r="A14" s="3" t="s">
        <v>1526</v>
      </c>
      <c r="B14" s="99" t="s">
        <v>11146</v>
      </c>
      <c r="C14" s="6"/>
      <c r="D14" s="6"/>
      <c r="E14" s="6"/>
      <c r="F14" s="6"/>
      <c r="G14" s="6"/>
      <c r="H14" s="6"/>
      <c r="I14" s="6"/>
      <c r="J14" s="6"/>
      <c r="K14" s="6"/>
      <c r="L14" s="6"/>
      <c r="M14" s="6"/>
      <c r="N14" s="6"/>
      <c r="O14" s="6"/>
      <c r="P14" s="6"/>
      <c r="Q14" s="6"/>
      <c r="R14" s="6"/>
      <c r="S14" s="6"/>
      <c r="T14" s="6"/>
      <c r="U14" s="6"/>
      <c r="V14" s="6"/>
      <c r="W14" s="6"/>
      <c r="X14" s="6"/>
    </row>
    <row r="15" spans="1:24" x14ac:dyDescent="0.15">
      <c r="A15" s="3" t="s">
        <v>8923</v>
      </c>
      <c r="B15" s="3" t="s">
        <v>10754</v>
      </c>
      <c r="C15" s="6"/>
      <c r="D15" s="6"/>
      <c r="E15" s="6"/>
      <c r="F15" s="6"/>
      <c r="G15" s="6"/>
      <c r="H15" s="6"/>
      <c r="I15" s="6"/>
      <c r="J15" s="6"/>
      <c r="K15" s="6"/>
      <c r="L15" s="6"/>
      <c r="M15" s="6"/>
      <c r="N15" s="6"/>
      <c r="O15" s="6"/>
      <c r="P15" s="6"/>
      <c r="Q15" s="6"/>
      <c r="R15" s="6"/>
      <c r="S15" s="6"/>
      <c r="T15" s="6"/>
      <c r="U15" s="6"/>
      <c r="V15" s="6"/>
      <c r="W15" s="6"/>
      <c r="X15" s="6"/>
    </row>
    <row r="16" spans="1:24" x14ac:dyDescent="0.15">
      <c r="A16" s="3" t="s">
        <v>2838</v>
      </c>
      <c r="B16" s="99" t="s">
        <v>11147</v>
      </c>
      <c r="C16" s="6"/>
      <c r="D16" s="6"/>
      <c r="E16" s="6"/>
      <c r="F16" s="6"/>
      <c r="G16" s="6"/>
      <c r="H16" s="6"/>
      <c r="I16" s="6"/>
      <c r="J16" s="6"/>
      <c r="K16" s="6"/>
      <c r="L16" s="6"/>
      <c r="M16" s="6"/>
      <c r="N16" s="6"/>
      <c r="O16" s="6"/>
      <c r="P16" s="6"/>
      <c r="Q16" s="6"/>
      <c r="R16" s="6"/>
      <c r="S16" s="6"/>
      <c r="T16" s="6"/>
      <c r="U16" s="6"/>
      <c r="V16" s="6"/>
      <c r="W16" s="6"/>
      <c r="X16" s="6"/>
    </row>
    <row r="17" spans="1:24" x14ac:dyDescent="0.15">
      <c r="A17" s="3" t="s">
        <v>4695</v>
      </c>
      <c r="B17" s="3" t="s">
        <v>10755</v>
      </c>
      <c r="C17" s="6"/>
      <c r="D17" s="6"/>
      <c r="E17" s="6"/>
      <c r="F17" s="6"/>
      <c r="G17" s="6"/>
      <c r="H17" s="6"/>
      <c r="I17" s="6"/>
      <c r="J17" s="6"/>
      <c r="K17" s="6"/>
      <c r="L17" s="6"/>
      <c r="M17" s="6"/>
      <c r="N17" s="6"/>
      <c r="O17" s="6"/>
      <c r="P17" s="6"/>
      <c r="Q17" s="6"/>
      <c r="R17" s="6"/>
      <c r="S17" s="6"/>
      <c r="T17" s="6"/>
      <c r="U17" s="6"/>
      <c r="V17" s="6"/>
      <c r="W17" s="6"/>
      <c r="X17" s="6"/>
    </row>
    <row r="18" spans="1:24" x14ac:dyDescent="0.15">
      <c r="A18" s="3" t="s">
        <v>2860</v>
      </c>
      <c r="B18" s="99" t="s">
        <v>11148</v>
      </c>
      <c r="C18" s="6"/>
      <c r="D18" s="6"/>
      <c r="E18" s="6"/>
      <c r="F18" s="6"/>
      <c r="G18" s="6"/>
      <c r="H18" s="6"/>
      <c r="I18" s="6"/>
      <c r="J18" s="6"/>
      <c r="K18" s="6"/>
      <c r="L18" s="6"/>
      <c r="M18" s="6"/>
      <c r="N18" s="6"/>
      <c r="O18" s="6"/>
      <c r="P18" s="6"/>
      <c r="Q18" s="6"/>
      <c r="R18" s="6"/>
      <c r="S18" s="6"/>
      <c r="T18" s="6"/>
      <c r="U18" s="6"/>
      <c r="V18" s="6"/>
      <c r="W18" s="6"/>
      <c r="X18" s="6"/>
    </row>
    <row r="19" spans="1:24" x14ac:dyDescent="0.15">
      <c r="A19" s="3" t="s">
        <v>5027</v>
      </c>
      <c r="B19" s="3" t="s">
        <v>10756</v>
      </c>
      <c r="C19" s="6"/>
      <c r="D19" s="6"/>
      <c r="E19" s="6"/>
      <c r="F19" s="6"/>
      <c r="G19" s="6"/>
      <c r="H19" s="6"/>
      <c r="I19" s="6"/>
      <c r="J19" s="6"/>
      <c r="K19" s="6"/>
      <c r="L19" s="6"/>
      <c r="M19" s="6"/>
      <c r="N19" s="6"/>
      <c r="O19" s="6"/>
      <c r="P19" s="6"/>
      <c r="Q19" s="6"/>
      <c r="R19" s="6"/>
      <c r="S19" s="6"/>
      <c r="T19" s="6"/>
      <c r="U19" s="6"/>
      <c r="V19" s="6"/>
      <c r="W19" s="6"/>
      <c r="X19" s="6"/>
    </row>
    <row r="20" spans="1:24" x14ac:dyDescent="0.15">
      <c r="A20" s="3" t="s">
        <v>10757</v>
      </c>
      <c r="B20" s="99" t="s">
        <v>11149</v>
      </c>
      <c r="C20" s="6"/>
      <c r="D20" s="6"/>
      <c r="E20" s="6"/>
      <c r="F20" s="6"/>
      <c r="G20" s="6"/>
      <c r="H20" s="6"/>
      <c r="I20" s="6"/>
      <c r="J20" s="6"/>
      <c r="K20" s="6"/>
      <c r="L20" s="6"/>
      <c r="M20" s="6"/>
      <c r="N20" s="6"/>
      <c r="O20" s="6"/>
      <c r="P20" s="6"/>
      <c r="Q20" s="6"/>
      <c r="R20" s="6"/>
      <c r="S20" s="6"/>
      <c r="T20" s="6"/>
      <c r="U20" s="6"/>
      <c r="V20" s="6"/>
      <c r="W20" s="6"/>
      <c r="X20" s="6"/>
    </row>
    <row r="21" spans="1:24" x14ac:dyDescent="0.15">
      <c r="A21" s="3" t="s">
        <v>10758</v>
      </c>
      <c r="B21" s="3" t="s">
        <v>10759</v>
      </c>
      <c r="C21" s="6"/>
      <c r="D21" s="6"/>
      <c r="E21" s="6"/>
      <c r="F21" s="6"/>
      <c r="G21" s="6"/>
      <c r="H21" s="6"/>
      <c r="I21" s="6"/>
      <c r="J21" s="6"/>
      <c r="K21" s="6"/>
      <c r="L21" s="6"/>
      <c r="M21" s="6"/>
      <c r="N21" s="6"/>
      <c r="O21" s="6"/>
      <c r="P21" s="6"/>
      <c r="Q21" s="6"/>
      <c r="R21" s="6"/>
      <c r="S21" s="6"/>
      <c r="T21" s="6"/>
      <c r="U21" s="6"/>
      <c r="V21" s="6"/>
      <c r="W21" s="6"/>
      <c r="X21" s="6"/>
    </row>
    <row r="22" spans="1:24" x14ac:dyDescent="0.15">
      <c r="A22" s="3" t="s">
        <v>2581</v>
      </c>
      <c r="B22" s="3" t="s">
        <v>11150</v>
      </c>
      <c r="C22" s="6"/>
      <c r="D22" s="6"/>
      <c r="E22" s="6"/>
      <c r="F22" s="6"/>
      <c r="G22" s="6"/>
      <c r="H22" s="6"/>
      <c r="I22" s="6"/>
      <c r="J22" s="6"/>
      <c r="K22" s="6"/>
      <c r="L22" s="6"/>
      <c r="M22" s="6"/>
      <c r="N22" s="6"/>
      <c r="O22" s="6"/>
      <c r="P22" s="6"/>
      <c r="Q22" s="6"/>
      <c r="R22" s="6"/>
      <c r="S22" s="6"/>
      <c r="T22" s="6"/>
      <c r="U22" s="6"/>
      <c r="V22" s="6"/>
      <c r="W22" s="6"/>
      <c r="X22" s="6"/>
    </row>
    <row r="23" spans="1:24" x14ac:dyDescent="0.15">
      <c r="A23" s="3" t="s">
        <v>10760</v>
      </c>
      <c r="B23" s="3" t="s">
        <v>10761</v>
      </c>
      <c r="C23" s="6"/>
      <c r="D23" s="6"/>
      <c r="E23" s="6"/>
      <c r="F23" s="6"/>
      <c r="G23" s="6"/>
      <c r="H23" s="6"/>
      <c r="I23" s="6"/>
      <c r="J23" s="6"/>
      <c r="K23" s="6"/>
      <c r="L23" s="6"/>
      <c r="M23" s="6"/>
      <c r="N23" s="6"/>
      <c r="O23" s="6"/>
      <c r="P23" s="6"/>
      <c r="Q23" s="6"/>
      <c r="R23" s="6"/>
      <c r="S23" s="6"/>
      <c r="T23" s="6"/>
      <c r="U23" s="6"/>
      <c r="V23" s="6"/>
      <c r="W23" s="6"/>
      <c r="X23" s="6"/>
    </row>
    <row r="24" spans="1:24" x14ac:dyDescent="0.15">
      <c r="A24" s="3" t="s">
        <v>10762</v>
      </c>
      <c r="B24" s="3" t="s">
        <v>10763</v>
      </c>
      <c r="C24" s="6"/>
      <c r="D24" s="6"/>
      <c r="E24" s="6"/>
      <c r="F24" s="6"/>
      <c r="G24" s="6"/>
      <c r="H24" s="6"/>
      <c r="I24" s="6"/>
      <c r="J24" s="6"/>
      <c r="K24" s="6"/>
      <c r="L24" s="6"/>
      <c r="M24" s="6"/>
      <c r="N24" s="6"/>
      <c r="O24" s="6"/>
      <c r="P24" s="6"/>
      <c r="Q24" s="6"/>
      <c r="R24" s="6"/>
      <c r="S24" s="6"/>
      <c r="T24" s="6"/>
      <c r="U24" s="6"/>
      <c r="V24" s="6"/>
      <c r="W24" s="6"/>
      <c r="X24" s="6"/>
    </row>
    <row r="25" spans="1:24" x14ac:dyDescent="0.15">
      <c r="A25" s="3" t="s">
        <v>10764</v>
      </c>
      <c r="B25" s="99" t="s">
        <v>11151</v>
      </c>
      <c r="C25" s="6"/>
      <c r="D25" s="6"/>
      <c r="E25" s="6"/>
      <c r="F25" s="6"/>
      <c r="G25" s="6"/>
      <c r="H25" s="6"/>
      <c r="I25" s="6"/>
      <c r="J25" s="6"/>
      <c r="K25" s="6"/>
      <c r="L25" s="6"/>
      <c r="M25" s="6"/>
      <c r="N25" s="6"/>
      <c r="O25" s="6"/>
      <c r="P25" s="6"/>
      <c r="Q25" s="6"/>
      <c r="R25" s="6"/>
      <c r="S25" s="6"/>
      <c r="T25" s="6"/>
      <c r="U25" s="6"/>
      <c r="V25" s="6"/>
      <c r="W25" s="6"/>
      <c r="X25" s="6"/>
    </row>
    <row r="26" spans="1:24" x14ac:dyDescent="0.15">
      <c r="A26" s="3" t="s">
        <v>10765</v>
      </c>
      <c r="B26" s="3" t="s">
        <v>11152</v>
      </c>
      <c r="C26" s="6"/>
      <c r="D26" s="6"/>
      <c r="E26" s="6"/>
      <c r="F26" s="6"/>
      <c r="G26" s="6"/>
      <c r="H26" s="6"/>
      <c r="I26" s="6"/>
      <c r="J26" s="6"/>
      <c r="K26" s="6"/>
      <c r="L26" s="6"/>
      <c r="M26" s="6"/>
      <c r="N26" s="6"/>
      <c r="O26" s="6"/>
      <c r="P26" s="6"/>
      <c r="Q26" s="6"/>
      <c r="R26" s="6"/>
      <c r="S26" s="6"/>
      <c r="T26" s="6"/>
      <c r="U26" s="6"/>
      <c r="V26" s="6"/>
      <c r="W26" s="6"/>
      <c r="X26" s="6"/>
    </row>
    <row r="27" spans="1:24" x14ac:dyDescent="0.15">
      <c r="A27" s="3" t="s">
        <v>2842</v>
      </c>
      <c r="B27" s="99" t="s">
        <v>11153</v>
      </c>
      <c r="C27" s="6"/>
      <c r="D27" s="6"/>
      <c r="E27" s="6"/>
      <c r="F27" s="6"/>
      <c r="G27" s="6"/>
      <c r="H27" s="6"/>
      <c r="I27" s="6"/>
      <c r="J27" s="6"/>
      <c r="K27" s="6"/>
      <c r="L27" s="6"/>
      <c r="M27" s="6"/>
      <c r="N27" s="6"/>
      <c r="O27" s="6"/>
      <c r="P27" s="6"/>
      <c r="Q27" s="6"/>
      <c r="R27" s="6"/>
      <c r="S27" s="6"/>
      <c r="T27" s="6"/>
      <c r="U27" s="6"/>
      <c r="V27" s="6"/>
      <c r="W27" s="6"/>
      <c r="X27" s="6"/>
    </row>
    <row r="28" spans="1:24" x14ac:dyDescent="0.15">
      <c r="A28" s="3" t="s">
        <v>5453</v>
      </c>
      <c r="B28" s="3" t="s">
        <v>10766</v>
      </c>
      <c r="C28" s="6"/>
      <c r="D28" s="6"/>
      <c r="E28" s="6"/>
      <c r="F28" s="6"/>
      <c r="G28" s="6"/>
      <c r="H28" s="6"/>
      <c r="I28" s="6"/>
      <c r="J28" s="6"/>
      <c r="K28" s="6"/>
      <c r="L28" s="6"/>
      <c r="M28" s="6"/>
      <c r="N28" s="6"/>
      <c r="O28" s="6"/>
      <c r="P28" s="6"/>
      <c r="Q28" s="6"/>
      <c r="R28" s="6"/>
      <c r="S28" s="6"/>
      <c r="T28" s="6"/>
      <c r="U28" s="6"/>
      <c r="V28" s="6"/>
      <c r="W28" s="6"/>
      <c r="X28" s="6"/>
    </row>
    <row r="29" spans="1:24" x14ac:dyDescent="0.15">
      <c r="A29" s="3" t="s">
        <v>10767</v>
      </c>
      <c r="B29" s="3" t="s">
        <v>11154</v>
      </c>
      <c r="C29" s="6"/>
      <c r="D29" s="6"/>
      <c r="E29" s="6"/>
      <c r="F29" s="6"/>
      <c r="G29" s="6"/>
      <c r="H29" s="6"/>
      <c r="I29" s="6"/>
      <c r="J29" s="6"/>
      <c r="K29" s="6"/>
      <c r="L29" s="6"/>
      <c r="M29" s="6"/>
      <c r="N29" s="6"/>
      <c r="O29" s="6"/>
      <c r="P29" s="6"/>
      <c r="Q29" s="6"/>
      <c r="R29" s="6"/>
      <c r="S29" s="6"/>
      <c r="T29" s="6"/>
      <c r="U29" s="6"/>
      <c r="V29" s="6"/>
      <c r="W29" s="6"/>
      <c r="X29" s="6"/>
    </row>
    <row r="30" spans="1:24" x14ac:dyDescent="0.15">
      <c r="A30" s="3" t="s">
        <v>1672</v>
      </c>
      <c r="B30" s="3" t="s">
        <v>10768</v>
      </c>
      <c r="C30" s="6"/>
      <c r="D30" s="6"/>
      <c r="E30" s="6"/>
      <c r="F30" s="6"/>
      <c r="G30" s="6"/>
      <c r="H30" s="6"/>
      <c r="I30" s="6"/>
      <c r="J30" s="6"/>
      <c r="K30" s="6"/>
      <c r="L30" s="6"/>
      <c r="M30" s="6"/>
      <c r="N30" s="6"/>
      <c r="O30" s="6"/>
      <c r="P30" s="6"/>
      <c r="Q30" s="6"/>
      <c r="R30" s="6"/>
      <c r="S30" s="6"/>
      <c r="T30" s="6"/>
      <c r="U30" s="6"/>
      <c r="V30" s="6"/>
      <c r="W30" s="6"/>
      <c r="X30" s="6"/>
    </row>
    <row r="31" spans="1:24" x14ac:dyDescent="0.15">
      <c r="A31" s="3" t="s">
        <v>2870</v>
      </c>
      <c r="B31" s="3" t="s">
        <v>10769</v>
      </c>
      <c r="C31" s="6"/>
      <c r="D31" s="6"/>
      <c r="E31" s="6"/>
      <c r="F31" s="6"/>
      <c r="G31" s="6"/>
      <c r="H31" s="6"/>
      <c r="I31" s="6"/>
      <c r="J31" s="6"/>
      <c r="K31" s="6"/>
      <c r="L31" s="6"/>
      <c r="M31" s="6"/>
      <c r="N31" s="6"/>
      <c r="O31" s="6"/>
      <c r="P31" s="6"/>
      <c r="Q31" s="6"/>
      <c r="R31" s="6"/>
      <c r="S31" s="6"/>
      <c r="T31" s="6"/>
      <c r="U31" s="6"/>
      <c r="V31" s="6"/>
      <c r="W31" s="6"/>
      <c r="X31" s="6"/>
    </row>
    <row r="32" spans="1:24" x14ac:dyDescent="0.15">
      <c r="A32" s="3" t="s">
        <v>2702</v>
      </c>
      <c r="B32" s="3" t="s">
        <v>10770</v>
      </c>
      <c r="C32" s="6"/>
      <c r="D32" s="6"/>
      <c r="E32" s="6"/>
      <c r="F32" s="6"/>
      <c r="G32" s="6"/>
      <c r="H32" s="6"/>
      <c r="I32" s="6"/>
      <c r="J32" s="6"/>
      <c r="K32" s="6"/>
      <c r="L32" s="6"/>
      <c r="M32" s="6"/>
      <c r="N32" s="6"/>
      <c r="O32" s="6"/>
      <c r="P32" s="6"/>
      <c r="Q32" s="6"/>
      <c r="R32" s="6"/>
      <c r="S32" s="6"/>
      <c r="T32" s="6"/>
      <c r="U32" s="6"/>
      <c r="V32" s="6"/>
      <c r="W32" s="6"/>
      <c r="X32" s="6"/>
    </row>
    <row r="33" spans="1:24" x14ac:dyDescent="0.15">
      <c r="A33" s="3" t="s">
        <v>4893</v>
      </c>
      <c r="B33" s="99" t="s">
        <v>11155</v>
      </c>
      <c r="C33" s="6"/>
      <c r="D33" s="6"/>
      <c r="E33" s="6"/>
      <c r="F33" s="6"/>
      <c r="G33" s="6"/>
      <c r="H33" s="6"/>
      <c r="I33" s="6"/>
      <c r="J33" s="6"/>
      <c r="K33" s="6"/>
      <c r="L33" s="6"/>
      <c r="M33" s="6"/>
      <c r="N33" s="6"/>
      <c r="O33" s="6"/>
      <c r="P33" s="6"/>
      <c r="Q33" s="6"/>
      <c r="R33" s="6"/>
      <c r="S33" s="6"/>
      <c r="T33" s="6"/>
      <c r="U33" s="6"/>
      <c r="V33" s="6"/>
      <c r="W33" s="6"/>
      <c r="X33" s="6"/>
    </row>
    <row r="34" spans="1:24" x14ac:dyDescent="0.15">
      <c r="A34" s="3" t="s">
        <v>4604</v>
      </c>
      <c r="B34" s="99" t="s">
        <v>11156</v>
      </c>
      <c r="C34" s="6"/>
      <c r="D34" s="6"/>
      <c r="E34" s="6"/>
      <c r="F34" s="6"/>
      <c r="G34" s="6"/>
      <c r="H34" s="6"/>
      <c r="I34" s="6"/>
      <c r="J34" s="6"/>
      <c r="K34" s="6"/>
      <c r="L34" s="6"/>
      <c r="M34" s="6"/>
      <c r="N34" s="6"/>
      <c r="O34" s="6"/>
      <c r="P34" s="6"/>
      <c r="Q34" s="6"/>
      <c r="R34" s="6"/>
      <c r="S34" s="6"/>
      <c r="T34" s="6"/>
      <c r="U34" s="6"/>
      <c r="V34" s="6"/>
      <c r="W34" s="6"/>
      <c r="X34" s="6"/>
    </row>
    <row r="35" spans="1:24" x14ac:dyDescent="0.15">
      <c r="A35" s="3" t="s">
        <v>8911</v>
      </c>
      <c r="B35" s="3" t="s">
        <v>10771</v>
      </c>
      <c r="C35" s="6"/>
      <c r="D35" s="6"/>
      <c r="E35" s="6"/>
      <c r="F35" s="6"/>
      <c r="G35" s="6"/>
      <c r="H35" s="6"/>
      <c r="I35" s="6"/>
      <c r="J35" s="6"/>
      <c r="K35" s="6"/>
      <c r="L35" s="6"/>
      <c r="M35" s="6"/>
      <c r="N35" s="6"/>
      <c r="O35" s="6"/>
      <c r="P35" s="6"/>
      <c r="Q35" s="6"/>
      <c r="R35" s="6"/>
      <c r="S35" s="6"/>
      <c r="T35" s="6"/>
      <c r="U35" s="6"/>
      <c r="V35" s="6"/>
      <c r="W35" s="6"/>
      <c r="X35" s="6"/>
    </row>
    <row r="36" spans="1:24" x14ac:dyDescent="0.15">
      <c r="A36" s="3" t="s">
        <v>8917</v>
      </c>
      <c r="B36" s="3" t="s">
        <v>10772</v>
      </c>
      <c r="C36" s="6"/>
      <c r="D36" s="6"/>
      <c r="E36" s="6"/>
      <c r="F36" s="6"/>
      <c r="G36" s="6"/>
      <c r="H36" s="6"/>
      <c r="I36" s="6"/>
      <c r="J36" s="6"/>
      <c r="K36" s="6"/>
      <c r="L36" s="6"/>
      <c r="M36" s="6"/>
      <c r="N36" s="6"/>
      <c r="O36" s="6"/>
      <c r="P36" s="6"/>
      <c r="Q36" s="6"/>
      <c r="R36" s="6"/>
      <c r="S36" s="6"/>
      <c r="T36" s="6"/>
      <c r="U36" s="6"/>
      <c r="V36" s="6"/>
      <c r="W36" s="6"/>
      <c r="X36" s="6"/>
    </row>
    <row r="37" spans="1:24" x14ac:dyDescent="0.15">
      <c r="A37" s="3" t="s">
        <v>2557</v>
      </c>
      <c r="B37" s="99" t="s">
        <v>11157</v>
      </c>
      <c r="C37" s="6"/>
      <c r="D37" s="6"/>
      <c r="E37" s="6"/>
      <c r="F37" s="6"/>
      <c r="G37" s="6"/>
      <c r="H37" s="6"/>
      <c r="I37" s="6"/>
      <c r="J37" s="6"/>
      <c r="K37" s="6"/>
      <c r="L37" s="6"/>
      <c r="M37" s="6"/>
      <c r="N37" s="6"/>
      <c r="O37" s="6"/>
      <c r="P37" s="6"/>
      <c r="Q37" s="6"/>
      <c r="R37" s="6"/>
      <c r="S37" s="6"/>
      <c r="T37" s="6"/>
      <c r="U37" s="6"/>
      <c r="V37" s="6"/>
      <c r="W37" s="6"/>
      <c r="X37" s="6"/>
    </row>
    <row r="38" spans="1:24" x14ac:dyDescent="0.15">
      <c r="A38" s="3" t="s">
        <v>5603</v>
      </c>
      <c r="B38" s="99" t="s">
        <v>11158</v>
      </c>
      <c r="C38" s="6"/>
      <c r="D38" s="6"/>
      <c r="E38" s="6"/>
      <c r="F38" s="6"/>
      <c r="G38" s="6"/>
      <c r="H38" s="6"/>
      <c r="I38" s="6"/>
      <c r="J38" s="6"/>
      <c r="K38" s="6"/>
      <c r="L38" s="6"/>
      <c r="M38" s="6"/>
      <c r="N38" s="6"/>
      <c r="O38" s="6"/>
      <c r="P38" s="6"/>
      <c r="Q38" s="6"/>
      <c r="R38" s="6"/>
      <c r="S38" s="6"/>
      <c r="T38" s="6"/>
      <c r="U38" s="6"/>
      <c r="V38" s="6"/>
      <c r="W38" s="6"/>
      <c r="X38" s="6"/>
    </row>
    <row r="39" spans="1:24" x14ac:dyDescent="0.15">
      <c r="A39" s="3" t="s">
        <v>8912</v>
      </c>
      <c r="B39" s="3" t="s">
        <v>10773</v>
      </c>
      <c r="C39" s="6"/>
      <c r="D39" s="6"/>
      <c r="E39" s="6"/>
      <c r="F39" s="6"/>
      <c r="G39" s="6"/>
      <c r="H39" s="6"/>
      <c r="I39" s="6"/>
      <c r="J39" s="6"/>
      <c r="K39" s="6"/>
      <c r="L39" s="6"/>
      <c r="M39" s="6"/>
      <c r="N39" s="6"/>
      <c r="O39" s="6"/>
      <c r="P39" s="6"/>
      <c r="Q39" s="6"/>
      <c r="R39" s="6"/>
      <c r="S39" s="6"/>
      <c r="T39" s="6"/>
      <c r="U39" s="6"/>
      <c r="V39" s="6"/>
      <c r="W39" s="6"/>
      <c r="X39" s="6"/>
    </row>
    <row r="40" spans="1:24" x14ac:dyDescent="0.15">
      <c r="A40" s="3" t="s">
        <v>8913</v>
      </c>
      <c r="B40" s="3" t="s">
        <v>10774</v>
      </c>
      <c r="C40" s="6"/>
      <c r="D40" s="6"/>
      <c r="E40" s="6"/>
      <c r="F40" s="6"/>
      <c r="G40" s="6"/>
      <c r="H40" s="6"/>
      <c r="I40" s="6"/>
      <c r="J40" s="6"/>
      <c r="K40" s="6"/>
      <c r="L40" s="6"/>
      <c r="M40" s="6"/>
      <c r="N40" s="6"/>
      <c r="O40" s="6"/>
      <c r="P40" s="6"/>
      <c r="Q40" s="6"/>
      <c r="R40" s="6"/>
      <c r="S40" s="6"/>
      <c r="T40" s="6"/>
      <c r="U40" s="6"/>
      <c r="V40" s="6"/>
      <c r="W40" s="6"/>
      <c r="X40" s="6"/>
    </row>
    <row r="41" spans="1:24" x14ac:dyDescent="0.15">
      <c r="A41" s="3" t="s">
        <v>1355</v>
      </c>
      <c r="B41" s="3" t="s">
        <v>10775</v>
      </c>
      <c r="C41" s="6"/>
      <c r="D41" s="6"/>
      <c r="E41" s="6"/>
      <c r="F41" s="6"/>
      <c r="G41" s="6"/>
      <c r="H41" s="6"/>
      <c r="I41" s="6"/>
      <c r="J41" s="6"/>
      <c r="K41" s="6"/>
      <c r="L41" s="6"/>
      <c r="M41" s="6"/>
      <c r="N41" s="6"/>
      <c r="O41" s="6"/>
      <c r="P41" s="6"/>
      <c r="Q41" s="6"/>
      <c r="R41" s="6"/>
      <c r="S41" s="6"/>
      <c r="T41" s="6"/>
      <c r="U41" s="6"/>
      <c r="V41" s="6"/>
      <c r="W41" s="6"/>
      <c r="X41" s="6"/>
    </row>
    <row r="42" spans="1:24" x14ac:dyDescent="0.15">
      <c r="A42" s="3" t="s">
        <v>10776</v>
      </c>
      <c r="B42" s="3" t="s">
        <v>10777</v>
      </c>
      <c r="C42" s="6"/>
      <c r="D42" s="6"/>
      <c r="E42" s="6"/>
      <c r="F42" s="6"/>
      <c r="G42" s="6"/>
      <c r="H42" s="6"/>
      <c r="I42" s="6"/>
      <c r="J42" s="6"/>
      <c r="K42" s="6"/>
      <c r="L42" s="6"/>
      <c r="M42" s="6"/>
      <c r="N42" s="6"/>
      <c r="O42" s="6"/>
      <c r="P42" s="6"/>
      <c r="Q42" s="6"/>
      <c r="R42" s="6"/>
      <c r="S42" s="6"/>
      <c r="T42" s="6"/>
      <c r="U42" s="6"/>
      <c r="V42" s="6"/>
      <c r="W42" s="6"/>
      <c r="X42" s="6"/>
    </row>
    <row r="43" spans="1:24" x14ac:dyDescent="0.15">
      <c r="A43" s="3" t="s">
        <v>27</v>
      </c>
      <c r="B43" s="3" t="s">
        <v>10778</v>
      </c>
      <c r="C43" s="6"/>
      <c r="D43" s="6"/>
      <c r="E43" s="6"/>
      <c r="F43" s="6"/>
      <c r="G43" s="6"/>
      <c r="H43" s="6"/>
      <c r="I43" s="6"/>
      <c r="J43" s="6"/>
      <c r="K43" s="6"/>
      <c r="L43" s="6"/>
      <c r="M43" s="6"/>
      <c r="N43" s="6"/>
      <c r="O43" s="6"/>
      <c r="P43" s="6"/>
      <c r="Q43" s="6"/>
      <c r="R43" s="6"/>
      <c r="S43" s="6"/>
      <c r="T43" s="6"/>
      <c r="U43" s="6"/>
      <c r="V43" s="6"/>
      <c r="W43" s="6"/>
      <c r="X43" s="6"/>
    </row>
    <row r="44" spans="1:24" x14ac:dyDescent="0.15">
      <c r="A44" s="3" t="s">
        <v>2519</v>
      </c>
      <c r="B44" s="99" t="s">
        <v>11159</v>
      </c>
      <c r="C44" s="6"/>
      <c r="D44" s="6"/>
      <c r="E44" s="6"/>
      <c r="F44" s="6"/>
      <c r="G44" s="6"/>
      <c r="H44" s="6"/>
      <c r="I44" s="6"/>
      <c r="J44" s="6"/>
      <c r="K44" s="6"/>
      <c r="L44" s="6"/>
      <c r="M44" s="6"/>
      <c r="N44" s="6"/>
      <c r="O44" s="6"/>
      <c r="P44" s="6"/>
      <c r="Q44" s="6"/>
      <c r="R44" s="6"/>
      <c r="S44" s="6"/>
      <c r="T44" s="6"/>
      <c r="U44" s="6"/>
      <c r="V44" s="6"/>
      <c r="W44" s="6"/>
      <c r="X44" s="6"/>
    </row>
    <row r="45" spans="1:24" x14ac:dyDescent="0.15">
      <c r="A45" s="3" t="s">
        <v>2520</v>
      </c>
      <c r="B45" s="99" t="s">
        <v>11160</v>
      </c>
      <c r="C45" s="6"/>
      <c r="D45" s="6"/>
      <c r="E45" s="6"/>
      <c r="F45" s="6"/>
      <c r="G45" s="6"/>
      <c r="H45" s="6"/>
      <c r="I45" s="6"/>
      <c r="J45" s="6"/>
      <c r="K45" s="6"/>
      <c r="L45" s="6"/>
      <c r="M45" s="6"/>
      <c r="N45" s="6"/>
      <c r="O45" s="6"/>
      <c r="P45" s="6"/>
      <c r="Q45" s="6"/>
      <c r="R45" s="6"/>
      <c r="S45" s="6"/>
      <c r="T45" s="6"/>
      <c r="U45" s="6"/>
      <c r="V45" s="6"/>
      <c r="W45" s="6"/>
      <c r="X45" s="6"/>
    </row>
    <row r="46" spans="1:24" x14ac:dyDescent="0.15">
      <c r="A46" s="3" t="s">
        <v>2848</v>
      </c>
      <c r="B46" s="3" t="s">
        <v>10779</v>
      </c>
      <c r="C46" s="6"/>
      <c r="D46" s="6"/>
      <c r="E46" s="6"/>
      <c r="F46" s="6"/>
      <c r="G46" s="6"/>
      <c r="H46" s="6"/>
      <c r="I46" s="6"/>
      <c r="J46" s="6"/>
      <c r="K46" s="6"/>
      <c r="L46" s="6"/>
      <c r="M46" s="6"/>
      <c r="N46" s="6"/>
      <c r="O46" s="6"/>
      <c r="P46" s="6"/>
      <c r="Q46" s="6"/>
      <c r="R46" s="6"/>
      <c r="S46" s="6"/>
      <c r="T46" s="6"/>
      <c r="U46" s="6"/>
      <c r="V46" s="6"/>
      <c r="W46" s="6"/>
      <c r="X46" s="6"/>
    </row>
    <row r="47" spans="1:24" x14ac:dyDescent="0.15">
      <c r="A47" s="3" t="s">
        <v>2861</v>
      </c>
      <c r="B47" s="99" t="s">
        <v>11161</v>
      </c>
      <c r="C47" s="6"/>
      <c r="D47" s="6"/>
      <c r="E47" s="6"/>
      <c r="F47" s="6"/>
      <c r="G47" s="6"/>
      <c r="H47" s="6"/>
      <c r="I47" s="6"/>
      <c r="J47" s="6"/>
      <c r="K47" s="6"/>
      <c r="L47" s="6"/>
      <c r="M47" s="6"/>
      <c r="N47" s="6"/>
      <c r="O47" s="6"/>
      <c r="P47" s="6"/>
      <c r="Q47" s="6"/>
      <c r="R47" s="6"/>
      <c r="S47" s="6"/>
      <c r="T47" s="6"/>
      <c r="U47" s="6"/>
      <c r="V47" s="6"/>
      <c r="W47" s="6"/>
      <c r="X47" s="6"/>
    </row>
    <row r="48" spans="1:24" x14ac:dyDescent="0.15">
      <c r="A48" s="3" t="s">
        <v>10780</v>
      </c>
      <c r="B48" s="3" t="s">
        <v>10781</v>
      </c>
      <c r="C48" s="6"/>
      <c r="D48" s="6"/>
      <c r="E48" s="6"/>
      <c r="F48" s="6"/>
      <c r="G48" s="6"/>
      <c r="H48" s="6"/>
      <c r="I48" s="6"/>
      <c r="J48" s="6"/>
      <c r="K48" s="6"/>
      <c r="L48" s="6"/>
      <c r="M48" s="6"/>
      <c r="N48" s="6"/>
      <c r="O48" s="6"/>
      <c r="P48" s="6"/>
      <c r="Q48" s="6"/>
      <c r="R48" s="6"/>
      <c r="S48" s="6"/>
      <c r="T48" s="6"/>
      <c r="U48" s="6"/>
      <c r="V48" s="6"/>
      <c r="W48" s="6"/>
      <c r="X48" s="6"/>
    </row>
    <row r="49" spans="1:24" x14ac:dyDescent="0.15">
      <c r="A49" s="3" t="s">
        <v>10782</v>
      </c>
      <c r="B49" s="99" t="s">
        <v>11162</v>
      </c>
      <c r="C49" s="6"/>
      <c r="D49" s="6"/>
      <c r="E49" s="6"/>
      <c r="F49" s="6"/>
      <c r="G49" s="6"/>
      <c r="H49" s="6"/>
      <c r="I49" s="6"/>
      <c r="J49" s="6"/>
      <c r="K49" s="6"/>
      <c r="L49" s="6"/>
      <c r="M49" s="6"/>
      <c r="N49" s="6"/>
      <c r="O49" s="6"/>
      <c r="P49" s="6"/>
      <c r="Q49" s="6"/>
      <c r="R49" s="6"/>
      <c r="S49" s="6"/>
      <c r="T49" s="6"/>
      <c r="U49" s="6"/>
      <c r="V49" s="6"/>
      <c r="W49" s="6"/>
      <c r="X49" s="6"/>
    </row>
    <row r="50" spans="1:24" x14ac:dyDescent="0.15">
      <c r="A50" s="3" t="s">
        <v>10783</v>
      </c>
      <c r="B50" s="3" t="s">
        <v>10784</v>
      </c>
      <c r="C50" s="6"/>
      <c r="D50" s="6"/>
      <c r="E50" s="6"/>
      <c r="F50" s="6"/>
      <c r="G50" s="6"/>
      <c r="H50" s="6"/>
      <c r="I50" s="6"/>
      <c r="J50" s="6"/>
      <c r="K50" s="6"/>
      <c r="L50" s="6"/>
      <c r="M50" s="6"/>
      <c r="N50" s="6"/>
      <c r="O50" s="6"/>
      <c r="P50" s="6"/>
      <c r="Q50" s="6"/>
      <c r="R50" s="6"/>
      <c r="S50" s="6"/>
      <c r="T50" s="6"/>
      <c r="U50" s="6"/>
      <c r="V50" s="6"/>
      <c r="W50" s="6"/>
      <c r="X50" s="6"/>
    </row>
    <row r="51" spans="1:24" x14ac:dyDescent="0.15">
      <c r="A51" s="3" t="s">
        <v>964</v>
      </c>
      <c r="B51" s="99" t="s">
        <v>11163</v>
      </c>
      <c r="C51" s="6"/>
      <c r="D51" s="6"/>
      <c r="E51" s="6"/>
      <c r="F51" s="6"/>
      <c r="G51" s="6"/>
      <c r="H51" s="6"/>
      <c r="I51" s="6"/>
      <c r="J51" s="6"/>
      <c r="K51" s="6"/>
      <c r="L51" s="6"/>
      <c r="M51" s="6"/>
      <c r="N51" s="6"/>
      <c r="O51" s="6"/>
      <c r="P51" s="6"/>
      <c r="Q51" s="6"/>
      <c r="R51" s="6"/>
      <c r="S51" s="6"/>
      <c r="T51" s="6"/>
      <c r="U51" s="6"/>
      <c r="V51" s="6"/>
      <c r="W51" s="6"/>
      <c r="X51" s="6"/>
    </row>
    <row r="52" spans="1:24" x14ac:dyDescent="0.15">
      <c r="A52" s="3" t="s">
        <v>5036</v>
      </c>
      <c r="B52" s="99" t="s">
        <v>11164</v>
      </c>
      <c r="C52" s="6"/>
      <c r="D52" s="6"/>
      <c r="E52" s="6"/>
      <c r="F52" s="6"/>
      <c r="G52" s="6"/>
      <c r="H52" s="6"/>
      <c r="I52" s="6"/>
      <c r="J52" s="6"/>
      <c r="K52" s="6"/>
      <c r="L52" s="6"/>
      <c r="M52" s="6"/>
      <c r="N52" s="6"/>
      <c r="O52" s="6"/>
      <c r="P52" s="6"/>
      <c r="Q52" s="6"/>
      <c r="R52" s="6"/>
      <c r="S52" s="6"/>
      <c r="T52" s="6"/>
      <c r="U52" s="6"/>
      <c r="V52" s="6"/>
      <c r="W52" s="6"/>
      <c r="X52" s="6"/>
    </row>
    <row r="53" spans="1:24" x14ac:dyDescent="0.15">
      <c r="A53" s="3" t="s">
        <v>2923</v>
      </c>
      <c r="B53" s="99" t="s">
        <v>11165</v>
      </c>
      <c r="C53" s="6"/>
      <c r="D53" s="6"/>
      <c r="E53" s="6"/>
      <c r="F53" s="6"/>
      <c r="G53" s="6"/>
      <c r="H53" s="6"/>
      <c r="I53" s="6"/>
      <c r="J53" s="6"/>
      <c r="K53" s="6"/>
      <c r="L53" s="6"/>
      <c r="M53" s="6"/>
      <c r="N53" s="6"/>
      <c r="O53" s="6"/>
      <c r="P53" s="6"/>
      <c r="Q53" s="6"/>
      <c r="R53" s="6"/>
      <c r="S53" s="6"/>
      <c r="T53" s="6"/>
      <c r="U53" s="6"/>
      <c r="V53" s="6"/>
      <c r="W53" s="6"/>
      <c r="X53" s="6"/>
    </row>
    <row r="54" spans="1:24" x14ac:dyDescent="0.15">
      <c r="A54" s="3" t="s">
        <v>8962</v>
      </c>
      <c r="B54" s="3" t="s">
        <v>10785</v>
      </c>
      <c r="C54" s="6"/>
      <c r="D54" s="6"/>
      <c r="E54" s="6"/>
      <c r="F54" s="6"/>
      <c r="G54" s="6"/>
      <c r="H54" s="6"/>
      <c r="I54" s="6"/>
      <c r="J54" s="6"/>
      <c r="K54" s="6"/>
      <c r="L54" s="6"/>
      <c r="M54" s="6"/>
      <c r="N54" s="6"/>
      <c r="O54" s="6"/>
      <c r="P54" s="6"/>
      <c r="Q54" s="6"/>
      <c r="R54" s="6"/>
      <c r="S54" s="6"/>
      <c r="T54" s="6"/>
      <c r="U54" s="6"/>
      <c r="V54" s="6"/>
      <c r="W54" s="6"/>
      <c r="X54" s="6"/>
    </row>
    <row r="55" spans="1:24" x14ac:dyDescent="0.15">
      <c r="A55" s="3" t="s">
        <v>8963</v>
      </c>
      <c r="B55" s="3" t="s">
        <v>10786</v>
      </c>
      <c r="C55" s="6"/>
      <c r="D55" s="6"/>
      <c r="E55" s="6"/>
      <c r="F55" s="6"/>
      <c r="G55" s="6"/>
      <c r="H55" s="6"/>
      <c r="I55" s="6"/>
      <c r="J55" s="6"/>
      <c r="K55" s="6"/>
      <c r="L55" s="6"/>
      <c r="M55" s="6"/>
      <c r="N55" s="6"/>
      <c r="O55" s="6"/>
      <c r="P55" s="6"/>
      <c r="Q55" s="6"/>
      <c r="R55" s="6"/>
      <c r="S55" s="6"/>
      <c r="T55" s="6"/>
      <c r="U55" s="6"/>
      <c r="V55" s="6"/>
      <c r="W55" s="6"/>
      <c r="X55" s="6"/>
    </row>
    <row r="56" spans="1:24" x14ac:dyDescent="0.15">
      <c r="A56" s="3" t="s">
        <v>8929</v>
      </c>
      <c r="B56" s="3" t="s">
        <v>10787</v>
      </c>
      <c r="C56" s="6"/>
      <c r="D56" s="6"/>
      <c r="E56" s="6"/>
      <c r="F56" s="6"/>
      <c r="G56" s="6"/>
      <c r="H56" s="6"/>
      <c r="I56" s="6"/>
      <c r="J56" s="6"/>
      <c r="K56" s="6"/>
      <c r="L56" s="6"/>
      <c r="M56" s="6"/>
      <c r="N56" s="6"/>
      <c r="O56" s="6"/>
      <c r="P56" s="6"/>
      <c r="Q56" s="6"/>
      <c r="R56" s="6"/>
      <c r="S56" s="6"/>
      <c r="T56" s="6"/>
      <c r="U56" s="6"/>
      <c r="V56" s="6"/>
      <c r="W56" s="6"/>
      <c r="X56" s="6"/>
    </row>
    <row r="57" spans="1:24" x14ac:dyDescent="0.15">
      <c r="A57" s="3" t="s">
        <v>10788</v>
      </c>
      <c r="B57" s="3" t="s">
        <v>10789</v>
      </c>
      <c r="C57" s="6"/>
      <c r="D57" s="6"/>
      <c r="E57" s="6"/>
      <c r="F57" s="6"/>
      <c r="G57" s="6"/>
      <c r="H57" s="6"/>
      <c r="I57" s="6"/>
      <c r="J57" s="6"/>
      <c r="K57" s="6"/>
      <c r="L57" s="6"/>
      <c r="M57" s="6"/>
      <c r="N57" s="6"/>
      <c r="O57" s="6"/>
      <c r="P57" s="6"/>
      <c r="Q57" s="6"/>
      <c r="R57" s="6"/>
      <c r="S57" s="6"/>
      <c r="T57" s="6"/>
      <c r="U57" s="6"/>
      <c r="V57" s="6"/>
      <c r="W57" s="6"/>
      <c r="X57" s="6"/>
    </row>
    <row r="58" spans="1:24" x14ac:dyDescent="0.15">
      <c r="A58" s="3" t="s">
        <v>8909</v>
      </c>
      <c r="B58" s="3" t="s">
        <v>10790</v>
      </c>
      <c r="C58" s="6"/>
      <c r="D58" s="6"/>
      <c r="E58" s="6"/>
      <c r="F58" s="6"/>
      <c r="G58" s="6"/>
      <c r="H58" s="6"/>
      <c r="I58" s="6"/>
      <c r="J58" s="6"/>
      <c r="K58" s="6"/>
      <c r="L58" s="6"/>
      <c r="M58" s="6"/>
      <c r="N58" s="6"/>
      <c r="O58" s="6"/>
      <c r="P58" s="6"/>
      <c r="Q58" s="6"/>
      <c r="R58" s="6"/>
      <c r="S58" s="6"/>
      <c r="T58" s="6"/>
      <c r="U58" s="6"/>
      <c r="V58" s="6"/>
      <c r="W58" s="6"/>
      <c r="X58" s="6"/>
    </row>
    <row r="59" spans="1:24" x14ac:dyDescent="0.15">
      <c r="A59" s="3" t="s">
        <v>8927</v>
      </c>
      <c r="B59" s="3" t="s">
        <v>10791</v>
      </c>
      <c r="C59" s="6"/>
      <c r="D59" s="6"/>
      <c r="E59" s="6"/>
      <c r="F59" s="6"/>
      <c r="G59" s="6"/>
      <c r="H59" s="6"/>
      <c r="I59" s="6"/>
      <c r="J59" s="6"/>
      <c r="K59" s="6"/>
      <c r="L59" s="6"/>
      <c r="M59" s="6"/>
      <c r="N59" s="6"/>
      <c r="O59" s="6"/>
      <c r="P59" s="6"/>
      <c r="Q59" s="6"/>
      <c r="R59" s="6"/>
      <c r="S59" s="6"/>
      <c r="T59" s="6"/>
      <c r="U59" s="6"/>
      <c r="V59" s="6"/>
      <c r="W59" s="6"/>
      <c r="X59" s="6"/>
    </row>
    <row r="60" spans="1:24" x14ac:dyDescent="0.15">
      <c r="A60" s="3" t="s">
        <v>10792</v>
      </c>
      <c r="B60" s="3" t="s">
        <v>10793</v>
      </c>
      <c r="C60" s="6"/>
      <c r="D60" s="6"/>
      <c r="E60" s="6"/>
      <c r="F60" s="6"/>
      <c r="G60" s="6"/>
      <c r="H60" s="6"/>
      <c r="I60" s="6"/>
      <c r="J60" s="6"/>
      <c r="K60" s="6"/>
      <c r="L60" s="6"/>
      <c r="M60" s="6"/>
      <c r="N60" s="6"/>
      <c r="O60" s="6"/>
      <c r="P60" s="6"/>
      <c r="Q60" s="6"/>
      <c r="R60" s="6"/>
      <c r="S60" s="6"/>
      <c r="T60" s="6"/>
      <c r="U60" s="6"/>
      <c r="V60" s="6"/>
      <c r="W60" s="6"/>
      <c r="X60" s="6"/>
    </row>
    <row r="61" spans="1:24" x14ac:dyDescent="0.15">
      <c r="A61" s="3" t="s">
        <v>8946</v>
      </c>
      <c r="B61" s="3" t="s">
        <v>10794</v>
      </c>
      <c r="C61" s="6"/>
      <c r="D61" s="6"/>
      <c r="E61" s="6"/>
      <c r="F61" s="6"/>
      <c r="G61" s="6"/>
      <c r="H61" s="6"/>
      <c r="I61" s="6"/>
      <c r="J61" s="6"/>
      <c r="K61" s="6"/>
      <c r="L61" s="6"/>
      <c r="M61" s="6"/>
      <c r="N61" s="6"/>
      <c r="O61" s="6"/>
      <c r="P61" s="6"/>
      <c r="Q61" s="6"/>
      <c r="R61" s="6"/>
      <c r="S61" s="6"/>
      <c r="T61" s="6"/>
      <c r="U61" s="6"/>
      <c r="V61" s="6"/>
      <c r="W61" s="6"/>
      <c r="X61" s="6"/>
    </row>
    <row r="62" spans="1:24" x14ac:dyDescent="0.15">
      <c r="A62" s="3" t="s">
        <v>9320</v>
      </c>
      <c r="B62" s="99" t="s">
        <v>11166</v>
      </c>
      <c r="C62" s="6"/>
      <c r="D62" s="6"/>
      <c r="E62" s="6"/>
      <c r="F62" s="6"/>
      <c r="G62" s="6"/>
      <c r="H62" s="6"/>
      <c r="I62" s="6"/>
      <c r="J62" s="6"/>
      <c r="K62" s="6"/>
      <c r="L62" s="6"/>
      <c r="M62" s="6"/>
      <c r="N62" s="6"/>
      <c r="O62" s="6"/>
      <c r="P62" s="6"/>
      <c r="Q62" s="6"/>
      <c r="R62" s="6"/>
      <c r="S62" s="6"/>
      <c r="T62" s="6"/>
      <c r="U62" s="6"/>
      <c r="V62" s="6"/>
      <c r="W62" s="6"/>
      <c r="X62" s="6"/>
    </row>
    <row r="63" spans="1:24" x14ac:dyDescent="0.15">
      <c r="A63" s="3" t="s">
        <v>2671</v>
      </c>
      <c r="B63" s="99" t="s">
        <v>11167</v>
      </c>
      <c r="C63" s="6"/>
      <c r="D63" s="6"/>
      <c r="E63" s="6"/>
      <c r="F63" s="6"/>
      <c r="G63" s="6"/>
      <c r="H63" s="6"/>
      <c r="I63" s="6"/>
      <c r="J63" s="6"/>
      <c r="K63" s="6"/>
      <c r="L63" s="6"/>
      <c r="M63" s="6"/>
      <c r="N63" s="6"/>
      <c r="O63" s="6"/>
      <c r="P63" s="6"/>
      <c r="Q63" s="6"/>
      <c r="R63" s="6"/>
      <c r="S63" s="6"/>
      <c r="T63" s="6"/>
      <c r="U63" s="6"/>
      <c r="V63" s="6"/>
      <c r="W63" s="6"/>
      <c r="X63" s="6"/>
    </row>
    <row r="64" spans="1:24" x14ac:dyDescent="0.15">
      <c r="A64" s="3" t="s">
        <v>6184</v>
      </c>
      <c r="B64" s="99" t="s">
        <v>11168</v>
      </c>
      <c r="C64" s="6"/>
      <c r="D64" s="6"/>
      <c r="E64" s="6"/>
      <c r="F64" s="6"/>
      <c r="G64" s="6"/>
      <c r="H64" s="6"/>
      <c r="I64" s="6"/>
      <c r="J64" s="6"/>
      <c r="K64" s="6"/>
      <c r="L64" s="6"/>
      <c r="M64" s="6"/>
      <c r="N64" s="6"/>
      <c r="O64" s="6"/>
      <c r="P64" s="6"/>
      <c r="Q64" s="6"/>
      <c r="R64" s="6"/>
      <c r="S64" s="6"/>
      <c r="T64" s="6"/>
      <c r="U64" s="6"/>
      <c r="V64" s="6"/>
      <c r="W64" s="6"/>
      <c r="X64" s="6"/>
    </row>
    <row r="65" spans="1:24" x14ac:dyDescent="0.15">
      <c r="A65" s="3" t="s">
        <v>10795</v>
      </c>
      <c r="B65" s="3" t="s">
        <v>10796</v>
      </c>
      <c r="C65" s="6"/>
      <c r="D65" s="6"/>
      <c r="E65" s="6"/>
      <c r="F65" s="6"/>
      <c r="G65" s="6"/>
      <c r="H65" s="6"/>
      <c r="I65" s="6"/>
      <c r="J65" s="6"/>
      <c r="K65" s="6"/>
      <c r="L65" s="6"/>
      <c r="M65" s="6"/>
      <c r="N65" s="6"/>
      <c r="O65" s="6"/>
      <c r="P65" s="6"/>
      <c r="Q65" s="6"/>
      <c r="R65" s="6"/>
      <c r="S65" s="6"/>
      <c r="T65" s="6"/>
      <c r="U65" s="6"/>
      <c r="V65" s="6"/>
      <c r="W65" s="6"/>
      <c r="X65" s="6"/>
    </row>
    <row r="66" spans="1:24" x14ac:dyDescent="0.15">
      <c r="A66" s="3" t="s">
        <v>1235</v>
      </c>
      <c r="B66" s="99" t="s">
        <v>11169</v>
      </c>
      <c r="C66" s="6"/>
      <c r="D66" s="6"/>
      <c r="E66" s="6"/>
      <c r="F66" s="6"/>
      <c r="G66" s="6"/>
      <c r="H66" s="6"/>
      <c r="I66" s="6"/>
      <c r="J66" s="6"/>
      <c r="K66" s="6"/>
      <c r="L66" s="6"/>
      <c r="M66" s="6"/>
      <c r="N66" s="6"/>
      <c r="O66" s="6"/>
      <c r="P66" s="6"/>
      <c r="Q66" s="6"/>
      <c r="R66" s="6"/>
      <c r="S66" s="6"/>
      <c r="T66" s="6"/>
      <c r="U66" s="6"/>
      <c r="V66" s="6"/>
      <c r="W66" s="6"/>
      <c r="X66" s="6"/>
    </row>
    <row r="67" spans="1:24" x14ac:dyDescent="0.15">
      <c r="A67" s="3" t="s">
        <v>10797</v>
      </c>
      <c r="B67" s="3" t="s">
        <v>10798</v>
      </c>
      <c r="C67" s="6"/>
      <c r="D67" s="6"/>
      <c r="E67" s="6"/>
      <c r="F67" s="6"/>
      <c r="G67" s="6"/>
      <c r="H67" s="6"/>
      <c r="I67" s="6"/>
      <c r="J67" s="6"/>
      <c r="K67" s="6"/>
      <c r="L67" s="6"/>
      <c r="M67" s="6"/>
      <c r="N67" s="6"/>
      <c r="O67" s="6"/>
      <c r="P67" s="6"/>
      <c r="Q67" s="6"/>
      <c r="R67" s="6"/>
      <c r="S67" s="6"/>
      <c r="T67" s="6"/>
      <c r="U67" s="6"/>
      <c r="V67" s="6"/>
      <c r="W67" s="6"/>
      <c r="X67" s="6"/>
    </row>
    <row r="68" spans="1:24" x14ac:dyDescent="0.15">
      <c r="A68" s="3" t="s">
        <v>10799</v>
      </c>
      <c r="B68" s="3" t="s">
        <v>10800</v>
      </c>
      <c r="C68" s="6"/>
      <c r="D68" s="6"/>
      <c r="E68" s="6"/>
      <c r="F68" s="6"/>
      <c r="G68" s="6"/>
      <c r="H68" s="6"/>
      <c r="I68" s="6"/>
      <c r="J68" s="6"/>
      <c r="K68" s="6"/>
      <c r="L68" s="6"/>
      <c r="M68" s="6"/>
      <c r="N68" s="6"/>
      <c r="O68" s="6"/>
      <c r="P68" s="6"/>
      <c r="Q68" s="6"/>
      <c r="R68" s="6"/>
      <c r="S68" s="6"/>
      <c r="T68" s="6"/>
      <c r="U68" s="6"/>
      <c r="V68" s="6"/>
      <c r="W68" s="6"/>
      <c r="X68" s="6"/>
    </row>
    <row r="69" spans="1:24" x14ac:dyDescent="0.15">
      <c r="A69" s="3" t="s">
        <v>10801</v>
      </c>
      <c r="B69" s="3" t="s">
        <v>10802</v>
      </c>
      <c r="C69" s="6"/>
      <c r="D69" s="6"/>
      <c r="E69" s="6"/>
      <c r="F69" s="6"/>
      <c r="G69" s="6"/>
      <c r="H69" s="6"/>
      <c r="I69" s="6"/>
      <c r="J69" s="6"/>
      <c r="K69" s="6"/>
      <c r="L69" s="6"/>
      <c r="M69" s="6"/>
      <c r="N69" s="6"/>
      <c r="O69" s="6"/>
      <c r="P69" s="6"/>
      <c r="Q69" s="6"/>
      <c r="R69" s="6"/>
      <c r="S69" s="6"/>
      <c r="T69" s="6"/>
      <c r="U69" s="6"/>
      <c r="V69" s="6"/>
      <c r="W69" s="6"/>
      <c r="X69" s="6"/>
    </row>
    <row r="70" spans="1:24" x14ac:dyDescent="0.15">
      <c r="A70" s="3" t="s">
        <v>7258</v>
      </c>
      <c r="B70" s="99" t="s">
        <v>11170</v>
      </c>
      <c r="C70" s="6"/>
      <c r="D70" s="6"/>
      <c r="E70" s="6"/>
      <c r="F70" s="6"/>
      <c r="G70" s="6"/>
      <c r="H70" s="6"/>
      <c r="I70" s="6"/>
      <c r="J70" s="6"/>
      <c r="K70" s="6"/>
      <c r="L70" s="6"/>
      <c r="M70" s="6"/>
      <c r="N70" s="6"/>
      <c r="O70" s="6"/>
      <c r="P70" s="6"/>
      <c r="Q70" s="6"/>
      <c r="R70" s="6"/>
      <c r="S70" s="6"/>
      <c r="T70" s="6"/>
      <c r="U70" s="6"/>
      <c r="V70" s="6"/>
      <c r="W70" s="6"/>
      <c r="X70" s="6"/>
    </row>
    <row r="71" spans="1:24" x14ac:dyDescent="0.15">
      <c r="A71" s="3" t="s">
        <v>10803</v>
      </c>
      <c r="B71" s="3" t="s">
        <v>10804</v>
      </c>
      <c r="C71" s="6"/>
      <c r="D71" s="6"/>
      <c r="E71" s="6"/>
      <c r="F71" s="6"/>
      <c r="G71" s="6"/>
      <c r="H71" s="6"/>
      <c r="I71" s="6"/>
      <c r="J71" s="6"/>
      <c r="K71" s="6"/>
      <c r="L71" s="6"/>
      <c r="M71" s="6"/>
      <c r="N71" s="6"/>
      <c r="O71" s="6"/>
      <c r="P71" s="6"/>
      <c r="Q71" s="6"/>
      <c r="R71" s="6"/>
      <c r="S71" s="6"/>
      <c r="T71" s="6"/>
      <c r="U71" s="6"/>
      <c r="V71" s="6"/>
      <c r="W71" s="6"/>
      <c r="X71" s="6"/>
    </row>
    <row r="72" spans="1:24" x14ac:dyDescent="0.15">
      <c r="A72" s="3" t="s">
        <v>4360</v>
      </c>
      <c r="B72" s="3" t="s">
        <v>10805</v>
      </c>
      <c r="C72" s="6"/>
      <c r="D72" s="6"/>
      <c r="E72" s="6"/>
      <c r="F72" s="6"/>
      <c r="G72" s="6"/>
      <c r="H72" s="6"/>
      <c r="I72" s="6"/>
      <c r="J72" s="6"/>
      <c r="K72" s="6"/>
      <c r="L72" s="6"/>
      <c r="M72" s="6"/>
      <c r="N72" s="6"/>
      <c r="O72" s="6"/>
      <c r="P72" s="6"/>
      <c r="Q72" s="6"/>
      <c r="R72" s="6"/>
      <c r="S72" s="6"/>
      <c r="T72" s="6"/>
      <c r="U72" s="6"/>
      <c r="V72" s="6"/>
      <c r="W72" s="6"/>
      <c r="X72" s="6"/>
    </row>
    <row r="73" spans="1:24" x14ac:dyDescent="0.15">
      <c r="A73" s="3" t="s">
        <v>6126</v>
      </c>
      <c r="B73" s="3" t="s">
        <v>10806</v>
      </c>
      <c r="C73" s="6"/>
      <c r="D73" s="6"/>
      <c r="E73" s="6"/>
      <c r="F73" s="6"/>
      <c r="G73" s="6"/>
      <c r="H73" s="6"/>
      <c r="I73" s="6"/>
      <c r="J73" s="6"/>
      <c r="K73" s="6"/>
      <c r="L73" s="6"/>
      <c r="M73" s="6"/>
      <c r="N73" s="6"/>
      <c r="O73" s="6"/>
      <c r="P73" s="6"/>
      <c r="Q73" s="6"/>
      <c r="R73" s="6"/>
      <c r="S73" s="6"/>
      <c r="T73" s="6"/>
      <c r="U73" s="6"/>
      <c r="V73" s="6"/>
      <c r="W73" s="6"/>
      <c r="X73" s="6"/>
    </row>
    <row r="74" spans="1:24" x14ac:dyDescent="0.15">
      <c r="A74" s="3" t="s">
        <v>8945</v>
      </c>
      <c r="B74" s="3" t="s">
        <v>10807</v>
      </c>
      <c r="C74" s="6"/>
      <c r="D74" s="6"/>
      <c r="E74" s="6"/>
      <c r="F74" s="6"/>
      <c r="G74" s="6"/>
      <c r="H74" s="6"/>
      <c r="I74" s="6"/>
      <c r="J74" s="6"/>
      <c r="K74" s="6"/>
      <c r="L74" s="6"/>
      <c r="M74" s="6"/>
      <c r="N74" s="6"/>
      <c r="O74" s="6"/>
      <c r="P74" s="6"/>
      <c r="Q74" s="6"/>
      <c r="R74" s="6"/>
      <c r="S74" s="6"/>
      <c r="T74" s="6"/>
      <c r="U74" s="6"/>
      <c r="V74" s="6"/>
      <c r="W74" s="6"/>
      <c r="X74" s="6"/>
    </row>
    <row r="75" spans="1:24" x14ac:dyDescent="0.15">
      <c r="A75" s="3" t="s">
        <v>5044</v>
      </c>
      <c r="B75" s="3" t="s">
        <v>10808</v>
      </c>
      <c r="C75" s="6"/>
      <c r="D75" s="6"/>
      <c r="E75" s="6"/>
      <c r="F75" s="6"/>
      <c r="G75" s="6"/>
      <c r="H75" s="6"/>
      <c r="I75" s="6"/>
      <c r="J75" s="6"/>
      <c r="K75" s="6"/>
      <c r="L75" s="6"/>
      <c r="M75" s="6"/>
      <c r="N75" s="6"/>
      <c r="O75" s="6"/>
      <c r="P75" s="6"/>
      <c r="Q75" s="6"/>
      <c r="R75" s="6"/>
      <c r="S75" s="6"/>
      <c r="T75" s="6"/>
      <c r="U75" s="6"/>
      <c r="V75" s="6"/>
      <c r="W75" s="6"/>
      <c r="X75" s="6"/>
    </row>
    <row r="76" spans="1:24" x14ac:dyDescent="0.15">
      <c r="A76" s="3" t="s">
        <v>10809</v>
      </c>
      <c r="B76" s="99" t="s">
        <v>11171</v>
      </c>
      <c r="C76" s="6"/>
      <c r="D76" s="6"/>
      <c r="E76" s="6"/>
      <c r="F76" s="6"/>
      <c r="G76" s="6"/>
      <c r="H76" s="6"/>
      <c r="I76" s="6"/>
      <c r="J76" s="6"/>
      <c r="K76" s="6"/>
      <c r="L76" s="6"/>
      <c r="M76" s="6"/>
      <c r="N76" s="6"/>
      <c r="O76" s="6"/>
      <c r="P76" s="6"/>
      <c r="Q76" s="6"/>
      <c r="R76" s="6"/>
      <c r="S76" s="6"/>
      <c r="T76" s="6"/>
      <c r="U76" s="6"/>
      <c r="V76" s="6"/>
      <c r="W76" s="6"/>
      <c r="X76" s="6"/>
    </row>
    <row r="77" spans="1:24" x14ac:dyDescent="0.15">
      <c r="A77" s="3" t="s">
        <v>10810</v>
      </c>
      <c r="B77" s="99" t="s">
        <v>11172</v>
      </c>
      <c r="C77" s="6"/>
      <c r="D77" s="6"/>
      <c r="E77" s="6"/>
      <c r="F77" s="6"/>
      <c r="G77" s="6"/>
      <c r="H77" s="6"/>
      <c r="I77" s="6"/>
      <c r="J77" s="6"/>
      <c r="K77" s="6"/>
      <c r="L77" s="6"/>
      <c r="M77" s="6"/>
      <c r="N77" s="6"/>
      <c r="O77" s="6"/>
      <c r="P77" s="6"/>
      <c r="Q77" s="6"/>
      <c r="R77" s="6"/>
      <c r="S77" s="6"/>
      <c r="T77" s="6"/>
      <c r="U77" s="6"/>
      <c r="V77" s="6"/>
      <c r="W77" s="6"/>
      <c r="X77" s="6"/>
    </row>
    <row r="78" spans="1:24" x14ac:dyDescent="0.15">
      <c r="A78" s="3" t="s">
        <v>1949</v>
      </c>
      <c r="B78" s="99" t="s">
        <v>11173</v>
      </c>
      <c r="C78" s="6"/>
      <c r="D78" s="6"/>
      <c r="E78" s="6"/>
      <c r="F78" s="6"/>
      <c r="G78" s="6"/>
      <c r="H78" s="6"/>
      <c r="I78" s="6"/>
      <c r="J78" s="6"/>
      <c r="K78" s="6"/>
      <c r="L78" s="6"/>
      <c r="M78" s="6"/>
      <c r="N78" s="6"/>
      <c r="O78" s="6"/>
      <c r="P78" s="6"/>
      <c r="Q78" s="6"/>
      <c r="R78" s="6"/>
      <c r="S78" s="6"/>
      <c r="T78" s="6"/>
      <c r="U78" s="6"/>
      <c r="V78" s="6"/>
      <c r="W78" s="6"/>
      <c r="X78" s="6"/>
    </row>
    <row r="79" spans="1:24" x14ac:dyDescent="0.15">
      <c r="A79" s="3" t="s">
        <v>10811</v>
      </c>
      <c r="B79" s="99" t="s">
        <v>11174</v>
      </c>
      <c r="C79" s="6"/>
      <c r="D79" s="6"/>
      <c r="E79" s="6"/>
      <c r="F79" s="6"/>
      <c r="G79" s="6"/>
      <c r="H79" s="6"/>
      <c r="I79" s="6"/>
      <c r="J79" s="6"/>
      <c r="K79" s="6"/>
      <c r="L79" s="6"/>
      <c r="M79" s="6"/>
      <c r="N79" s="6"/>
      <c r="O79" s="6"/>
      <c r="P79" s="6"/>
      <c r="Q79" s="6"/>
      <c r="R79" s="6"/>
      <c r="S79" s="6"/>
      <c r="T79" s="6"/>
      <c r="U79" s="6"/>
      <c r="V79" s="6"/>
      <c r="W79" s="6"/>
      <c r="X79" s="6"/>
    </row>
    <row r="80" spans="1:24" x14ac:dyDescent="0.15">
      <c r="A80" s="3" t="s">
        <v>1698</v>
      </c>
      <c r="B80" s="99" t="s">
        <v>11175</v>
      </c>
      <c r="C80" s="6"/>
      <c r="D80" s="6"/>
      <c r="E80" s="6"/>
      <c r="F80" s="6"/>
      <c r="G80" s="6"/>
      <c r="H80" s="6"/>
      <c r="I80" s="6"/>
      <c r="J80" s="6"/>
      <c r="K80" s="6"/>
      <c r="L80" s="6"/>
      <c r="M80" s="6"/>
      <c r="N80" s="6"/>
      <c r="O80" s="6"/>
      <c r="P80" s="6"/>
      <c r="Q80" s="6"/>
      <c r="R80" s="6"/>
      <c r="S80" s="6"/>
      <c r="T80" s="6"/>
      <c r="U80" s="6"/>
      <c r="V80" s="6"/>
      <c r="W80" s="6"/>
      <c r="X80" s="6"/>
    </row>
    <row r="81" spans="1:24" x14ac:dyDescent="0.15">
      <c r="A81" s="3" t="s">
        <v>1865</v>
      </c>
      <c r="B81" s="99" t="s">
        <v>11176</v>
      </c>
      <c r="C81" s="6"/>
      <c r="D81" s="6"/>
      <c r="E81" s="6"/>
      <c r="F81" s="6"/>
      <c r="G81" s="6"/>
      <c r="H81" s="6"/>
      <c r="I81" s="6"/>
      <c r="J81" s="6"/>
      <c r="K81" s="6"/>
      <c r="L81" s="6"/>
      <c r="M81" s="6"/>
      <c r="N81" s="6"/>
      <c r="O81" s="6"/>
      <c r="P81" s="6"/>
      <c r="Q81" s="6"/>
      <c r="R81" s="6"/>
      <c r="S81" s="6"/>
      <c r="T81" s="6"/>
      <c r="U81" s="6"/>
      <c r="V81" s="6"/>
      <c r="W81" s="6"/>
      <c r="X81" s="6"/>
    </row>
    <row r="82" spans="1:24" x14ac:dyDescent="0.15">
      <c r="A82" s="3" t="s">
        <v>1849</v>
      </c>
      <c r="B82" s="99" t="s">
        <v>11177</v>
      </c>
      <c r="C82" s="6"/>
      <c r="D82" s="6"/>
      <c r="E82" s="6"/>
      <c r="F82" s="6"/>
      <c r="G82" s="6"/>
      <c r="H82" s="6"/>
      <c r="I82" s="6"/>
      <c r="J82" s="6"/>
      <c r="K82" s="6"/>
      <c r="L82" s="6"/>
      <c r="M82" s="6"/>
      <c r="N82" s="6"/>
      <c r="O82" s="6"/>
      <c r="P82" s="6"/>
      <c r="Q82" s="6"/>
      <c r="R82" s="6"/>
      <c r="S82" s="6"/>
      <c r="T82" s="6"/>
      <c r="U82" s="6"/>
      <c r="V82" s="6"/>
      <c r="W82" s="6"/>
      <c r="X82" s="6"/>
    </row>
    <row r="83" spans="1:24" x14ac:dyDescent="0.15">
      <c r="A83" s="3" t="s">
        <v>2552</v>
      </c>
      <c r="B83" s="3" t="s">
        <v>10812</v>
      </c>
      <c r="C83" s="6"/>
      <c r="D83" s="6"/>
      <c r="E83" s="6"/>
      <c r="F83" s="6"/>
      <c r="G83" s="6"/>
      <c r="H83" s="6"/>
      <c r="I83" s="6"/>
      <c r="J83" s="6"/>
      <c r="K83" s="6"/>
      <c r="L83" s="6"/>
      <c r="M83" s="6"/>
      <c r="N83" s="6"/>
      <c r="O83" s="6"/>
      <c r="P83" s="6"/>
      <c r="Q83" s="6"/>
      <c r="R83" s="6"/>
      <c r="S83" s="6"/>
      <c r="T83" s="6"/>
      <c r="U83" s="6"/>
      <c r="V83" s="6"/>
      <c r="W83" s="6"/>
      <c r="X83" s="6"/>
    </row>
    <row r="84" spans="1:24" x14ac:dyDescent="0.15">
      <c r="A84" s="3" t="s">
        <v>10813</v>
      </c>
      <c r="B84" s="3" t="s">
        <v>10814</v>
      </c>
      <c r="C84" s="6"/>
      <c r="D84" s="6"/>
      <c r="E84" s="6"/>
      <c r="F84" s="6"/>
      <c r="G84" s="6"/>
      <c r="H84" s="6"/>
      <c r="I84" s="6"/>
      <c r="J84" s="6"/>
      <c r="K84" s="6"/>
      <c r="L84" s="6"/>
      <c r="M84" s="6"/>
      <c r="N84" s="6"/>
      <c r="O84" s="6"/>
      <c r="P84" s="6"/>
      <c r="Q84" s="6"/>
      <c r="R84" s="6"/>
      <c r="S84" s="6"/>
      <c r="T84" s="6"/>
      <c r="U84" s="6"/>
      <c r="V84" s="6"/>
      <c r="W84" s="6"/>
      <c r="X84" s="6"/>
    </row>
    <row r="85" spans="1:24" x14ac:dyDescent="0.15">
      <c r="A85" s="3" t="s">
        <v>10815</v>
      </c>
      <c r="B85" s="3" t="s">
        <v>10816</v>
      </c>
      <c r="C85" s="6"/>
      <c r="D85" s="6"/>
      <c r="E85" s="6"/>
      <c r="F85" s="6"/>
      <c r="G85" s="6"/>
      <c r="H85" s="6"/>
      <c r="I85" s="6"/>
      <c r="J85" s="6"/>
      <c r="K85" s="6"/>
      <c r="L85" s="6"/>
      <c r="M85" s="6"/>
      <c r="N85" s="6"/>
      <c r="O85" s="6"/>
      <c r="P85" s="6"/>
      <c r="Q85" s="6"/>
      <c r="R85" s="6"/>
      <c r="S85" s="6"/>
      <c r="T85" s="6"/>
      <c r="U85" s="6"/>
      <c r="V85" s="6"/>
      <c r="W85" s="6"/>
      <c r="X85" s="6"/>
    </row>
    <row r="86" spans="1:24" x14ac:dyDescent="0.15">
      <c r="A86" s="3" t="s">
        <v>10817</v>
      </c>
      <c r="B86" s="3" t="s">
        <v>10818</v>
      </c>
      <c r="C86" s="6"/>
      <c r="D86" s="6"/>
      <c r="E86" s="6"/>
      <c r="F86" s="6"/>
      <c r="G86" s="6"/>
      <c r="H86" s="6"/>
      <c r="I86" s="6"/>
      <c r="J86" s="6"/>
      <c r="K86" s="6"/>
      <c r="L86" s="6"/>
      <c r="M86" s="6"/>
      <c r="N86" s="6"/>
      <c r="O86" s="6"/>
      <c r="P86" s="6"/>
      <c r="Q86" s="6"/>
      <c r="R86" s="6"/>
      <c r="S86" s="6"/>
      <c r="T86" s="6"/>
      <c r="U86" s="6"/>
      <c r="V86" s="6"/>
      <c r="W86" s="6"/>
      <c r="X86" s="6"/>
    </row>
    <row r="87" spans="1:24" x14ac:dyDescent="0.15">
      <c r="A87" s="3" t="s">
        <v>2485</v>
      </c>
      <c r="B87" s="3" t="s">
        <v>10819</v>
      </c>
      <c r="C87" s="6"/>
      <c r="D87" s="6"/>
      <c r="E87" s="6"/>
      <c r="F87" s="6"/>
      <c r="G87" s="6"/>
      <c r="H87" s="6"/>
      <c r="I87" s="6"/>
      <c r="J87" s="6"/>
      <c r="K87" s="6"/>
      <c r="L87" s="6"/>
      <c r="M87" s="6"/>
      <c r="N87" s="6"/>
      <c r="O87" s="6"/>
      <c r="P87" s="6"/>
      <c r="Q87" s="6"/>
      <c r="R87" s="6"/>
      <c r="S87" s="6"/>
      <c r="T87" s="6"/>
      <c r="U87" s="6"/>
      <c r="V87" s="6"/>
      <c r="W87" s="6"/>
      <c r="X87" s="6"/>
    </row>
    <row r="88" spans="1:24" x14ac:dyDescent="0.15">
      <c r="A88" s="3" t="s">
        <v>2525</v>
      </c>
      <c r="B88" s="3" t="s">
        <v>10820</v>
      </c>
      <c r="C88" s="6"/>
      <c r="D88" s="6"/>
      <c r="E88" s="6"/>
      <c r="F88" s="6"/>
      <c r="G88" s="6"/>
      <c r="H88" s="6"/>
      <c r="I88" s="6"/>
      <c r="J88" s="6"/>
      <c r="K88" s="6"/>
      <c r="L88" s="6"/>
      <c r="M88" s="6"/>
      <c r="N88" s="6"/>
      <c r="O88" s="6"/>
      <c r="P88" s="6"/>
      <c r="Q88" s="6"/>
      <c r="R88" s="6"/>
      <c r="S88" s="6"/>
      <c r="T88" s="6"/>
      <c r="U88" s="6"/>
      <c r="V88" s="6"/>
      <c r="W88" s="6"/>
      <c r="X88" s="6"/>
    </row>
    <row r="89" spans="1:24" x14ac:dyDescent="0.15">
      <c r="A89" s="3" t="s">
        <v>2590</v>
      </c>
      <c r="B89" s="3" t="s">
        <v>10821</v>
      </c>
      <c r="C89" s="6"/>
      <c r="D89" s="6"/>
      <c r="E89" s="6"/>
      <c r="F89" s="6"/>
      <c r="G89" s="6"/>
      <c r="H89" s="6"/>
      <c r="I89" s="6"/>
      <c r="J89" s="6"/>
      <c r="K89" s="6"/>
      <c r="L89" s="6"/>
      <c r="M89" s="6"/>
      <c r="N89" s="6"/>
      <c r="O89" s="6"/>
      <c r="P89" s="6"/>
      <c r="Q89" s="6"/>
      <c r="R89" s="6"/>
      <c r="S89" s="6"/>
      <c r="T89" s="6"/>
      <c r="U89" s="6"/>
      <c r="V89" s="6"/>
      <c r="W89" s="6"/>
      <c r="X89" s="6"/>
    </row>
    <row r="90" spans="1:24" x14ac:dyDescent="0.15">
      <c r="A90" s="3" t="s">
        <v>5496</v>
      </c>
      <c r="B90" s="3" t="s">
        <v>10822</v>
      </c>
      <c r="C90" s="6"/>
      <c r="D90" s="6"/>
      <c r="E90" s="6"/>
      <c r="F90" s="6"/>
      <c r="G90" s="6"/>
      <c r="H90" s="6"/>
      <c r="I90" s="6"/>
      <c r="J90" s="6"/>
      <c r="K90" s="6"/>
      <c r="L90" s="6"/>
      <c r="M90" s="6"/>
      <c r="N90" s="6"/>
      <c r="O90" s="6"/>
      <c r="P90" s="6"/>
      <c r="Q90" s="6"/>
      <c r="R90" s="6"/>
      <c r="S90" s="6"/>
      <c r="T90" s="6"/>
      <c r="U90" s="6"/>
      <c r="V90" s="6"/>
      <c r="W90" s="6"/>
      <c r="X90" s="6"/>
    </row>
    <row r="91" spans="1:24" x14ac:dyDescent="0.15">
      <c r="A91" s="3" t="s">
        <v>10823</v>
      </c>
      <c r="B91" s="3" t="s">
        <v>10824</v>
      </c>
      <c r="C91" s="6"/>
      <c r="D91" s="6"/>
      <c r="E91" s="6"/>
      <c r="F91" s="6"/>
      <c r="G91" s="6"/>
      <c r="H91" s="6"/>
      <c r="I91" s="6"/>
      <c r="J91" s="6"/>
      <c r="K91" s="6"/>
      <c r="L91" s="6"/>
      <c r="M91" s="6"/>
      <c r="N91" s="6"/>
      <c r="O91" s="6"/>
      <c r="P91" s="6"/>
      <c r="Q91" s="6"/>
      <c r="R91" s="6"/>
      <c r="S91" s="6"/>
      <c r="T91" s="6"/>
      <c r="U91" s="6"/>
      <c r="V91" s="6"/>
      <c r="W91" s="6"/>
      <c r="X91" s="6"/>
    </row>
    <row r="92" spans="1:24" x14ac:dyDescent="0.15">
      <c r="A92" s="3" t="s">
        <v>2495</v>
      </c>
      <c r="B92" s="99" t="s">
        <v>11178</v>
      </c>
      <c r="C92" s="6"/>
      <c r="D92" s="6"/>
      <c r="E92" s="6"/>
      <c r="F92" s="6"/>
      <c r="G92" s="6"/>
      <c r="H92" s="6"/>
      <c r="I92" s="6"/>
      <c r="J92" s="6"/>
      <c r="K92" s="6"/>
      <c r="L92" s="6"/>
      <c r="M92" s="6"/>
      <c r="N92" s="6"/>
      <c r="O92" s="6"/>
      <c r="P92" s="6"/>
      <c r="Q92" s="6"/>
      <c r="R92" s="6"/>
      <c r="S92" s="6"/>
      <c r="T92" s="6"/>
      <c r="U92" s="6"/>
      <c r="V92" s="6"/>
      <c r="W92" s="6"/>
      <c r="X92" s="6"/>
    </row>
    <row r="93" spans="1:24" x14ac:dyDescent="0.15">
      <c r="A93" s="3" t="s">
        <v>10825</v>
      </c>
      <c r="B93" s="99" t="s">
        <v>11179</v>
      </c>
      <c r="C93" s="6"/>
      <c r="D93" s="6"/>
      <c r="E93" s="6"/>
      <c r="F93" s="6"/>
      <c r="G93" s="6"/>
      <c r="H93" s="6"/>
      <c r="I93" s="6"/>
      <c r="J93" s="6"/>
      <c r="K93" s="6"/>
      <c r="L93" s="6"/>
      <c r="M93" s="6"/>
      <c r="N93" s="6"/>
      <c r="O93" s="6"/>
      <c r="P93" s="6"/>
      <c r="Q93" s="6"/>
      <c r="R93" s="6"/>
      <c r="S93" s="6"/>
      <c r="T93" s="6"/>
      <c r="U93" s="6"/>
      <c r="V93" s="6"/>
      <c r="W93" s="6"/>
      <c r="X93" s="6"/>
    </row>
    <row r="94" spans="1:24" x14ac:dyDescent="0.15">
      <c r="A94" s="3" t="s">
        <v>2468</v>
      </c>
      <c r="B94" s="99" t="s">
        <v>11180</v>
      </c>
      <c r="C94" s="6"/>
      <c r="D94" s="6"/>
      <c r="E94" s="6"/>
      <c r="F94" s="6"/>
      <c r="G94" s="6"/>
      <c r="H94" s="6"/>
      <c r="I94" s="6"/>
      <c r="J94" s="6"/>
      <c r="K94" s="6"/>
      <c r="L94" s="6"/>
      <c r="M94" s="6"/>
      <c r="N94" s="6"/>
      <c r="O94" s="6"/>
      <c r="P94" s="6"/>
      <c r="Q94" s="6"/>
      <c r="R94" s="6"/>
      <c r="S94" s="6"/>
      <c r="T94" s="6"/>
      <c r="U94" s="6"/>
      <c r="V94" s="6"/>
      <c r="W94" s="6"/>
      <c r="X94" s="6"/>
    </row>
    <row r="95" spans="1:24" x14ac:dyDescent="0.15">
      <c r="A95" s="3" t="s">
        <v>2607</v>
      </c>
      <c r="B95" s="99" t="s">
        <v>11181</v>
      </c>
      <c r="C95" s="6"/>
      <c r="D95" s="6"/>
      <c r="E95" s="6"/>
      <c r="F95" s="6"/>
      <c r="G95" s="6"/>
      <c r="H95" s="6"/>
      <c r="I95" s="6"/>
      <c r="J95" s="6"/>
      <c r="K95" s="6"/>
      <c r="L95" s="6"/>
      <c r="M95" s="6"/>
      <c r="N95" s="6"/>
      <c r="O95" s="6"/>
      <c r="P95" s="6"/>
      <c r="Q95" s="6"/>
      <c r="R95" s="6"/>
      <c r="S95" s="6"/>
      <c r="T95" s="6"/>
      <c r="U95" s="6"/>
      <c r="V95" s="6"/>
      <c r="W95" s="6"/>
      <c r="X95" s="6"/>
    </row>
    <row r="96" spans="1:24" x14ac:dyDescent="0.15">
      <c r="A96" s="3" t="s">
        <v>10826</v>
      </c>
      <c r="B96" s="99" t="s">
        <v>11182</v>
      </c>
      <c r="C96" s="6"/>
      <c r="D96" s="6"/>
      <c r="E96" s="6"/>
      <c r="F96" s="6"/>
      <c r="G96" s="6"/>
      <c r="H96" s="6"/>
      <c r="I96" s="6"/>
      <c r="J96" s="6"/>
      <c r="K96" s="6"/>
      <c r="L96" s="6"/>
      <c r="M96" s="6"/>
      <c r="N96" s="6"/>
      <c r="O96" s="6"/>
      <c r="P96" s="6"/>
      <c r="Q96" s="6"/>
      <c r="R96" s="6"/>
      <c r="S96" s="6"/>
      <c r="T96" s="6"/>
      <c r="U96" s="6"/>
      <c r="V96" s="6"/>
      <c r="W96" s="6"/>
      <c r="X96" s="6"/>
    </row>
    <row r="97" spans="1:24" x14ac:dyDescent="0.15">
      <c r="A97" s="3" t="s">
        <v>10827</v>
      </c>
      <c r="B97" s="3" t="s">
        <v>11183</v>
      </c>
      <c r="C97" s="6"/>
      <c r="D97" s="6"/>
      <c r="E97" s="6"/>
      <c r="F97" s="6"/>
      <c r="G97" s="6"/>
      <c r="H97" s="6"/>
      <c r="I97" s="6"/>
      <c r="J97" s="6"/>
      <c r="K97" s="6"/>
      <c r="L97" s="6"/>
      <c r="M97" s="6"/>
      <c r="N97" s="6"/>
      <c r="O97" s="6"/>
      <c r="P97" s="6"/>
      <c r="Q97" s="6"/>
      <c r="R97" s="6"/>
      <c r="S97" s="6"/>
      <c r="T97" s="6"/>
      <c r="U97" s="6"/>
      <c r="V97" s="6"/>
      <c r="W97" s="6"/>
      <c r="X97" s="6"/>
    </row>
    <row r="98" spans="1:24" x14ac:dyDescent="0.15">
      <c r="A98" s="3" t="s">
        <v>10828</v>
      </c>
      <c r="B98" s="3" t="s">
        <v>10829</v>
      </c>
      <c r="C98" s="6"/>
      <c r="D98" s="6"/>
      <c r="E98" s="6"/>
      <c r="F98" s="6"/>
      <c r="G98" s="6"/>
      <c r="H98" s="6"/>
      <c r="I98" s="6"/>
      <c r="J98" s="6"/>
      <c r="K98" s="6"/>
      <c r="L98" s="6"/>
      <c r="M98" s="6"/>
      <c r="N98" s="6"/>
      <c r="O98" s="6"/>
      <c r="P98" s="6"/>
      <c r="Q98" s="6"/>
      <c r="R98" s="6"/>
      <c r="S98" s="6"/>
      <c r="T98" s="6"/>
      <c r="U98" s="6"/>
      <c r="V98" s="6"/>
      <c r="W98" s="6"/>
      <c r="X98" s="6"/>
    </row>
    <row r="99" spans="1:24" x14ac:dyDescent="0.15">
      <c r="A99" s="3" t="s">
        <v>1149</v>
      </c>
      <c r="B99" s="3" t="s">
        <v>10830</v>
      </c>
      <c r="C99" s="6"/>
      <c r="D99" s="6"/>
      <c r="E99" s="6"/>
      <c r="F99" s="6"/>
      <c r="G99" s="6"/>
      <c r="H99" s="6"/>
      <c r="I99" s="6"/>
      <c r="J99" s="6"/>
      <c r="K99" s="6"/>
      <c r="L99" s="6"/>
      <c r="M99" s="6"/>
      <c r="N99" s="6"/>
      <c r="O99" s="6"/>
      <c r="P99" s="6"/>
      <c r="Q99" s="6"/>
      <c r="R99" s="6"/>
      <c r="S99" s="6"/>
      <c r="T99" s="6"/>
      <c r="U99" s="6"/>
      <c r="V99" s="6"/>
      <c r="W99" s="6"/>
      <c r="X99" s="6"/>
    </row>
    <row r="100" spans="1:24" x14ac:dyDescent="0.15">
      <c r="A100" s="3" t="s">
        <v>2845</v>
      </c>
      <c r="B100" s="99" t="s">
        <v>11184</v>
      </c>
      <c r="C100" s="6"/>
      <c r="D100" s="6"/>
      <c r="E100" s="6"/>
      <c r="F100" s="6"/>
      <c r="G100" s="6"/>
      <c r="H100" s="6"/>
      <c r="I100" s="6"/>
      <c r="J100" s="6"/>
      <c r="K100" s="6"/>
      <c r="L100" s="6"/>
      <c r="M100" s="6"/>
      <c r="N100" s="6"/>
      <c r="O100" s="6"/>
      <c r="P100" s="6"/>
      <c r="Q100" s="6"/>
      <c r="R100" s="6"/>
      <c r="S100" s="6"/>
      <c r="T100" s="6"/>
      <c r="U100" s="6"/>
      <c r="V100" s="6"/>
      <c r="W100" s="6"/>
      <c r="X100" s="6"/>
    </row>
    <row r="101" spans="1:24" x14ac:dyDescent="0.15">
      <c r="A101" s="3" t="s">
        <v>6965</v>
      </c>
      <c r="B101" s="99" t="s">
        <v>11185</v>
      </c>
      <c r="C101" s="6"/>
      <c r="D101" s="6"/>
      <c r="E101" s="6"/>
      <c r="F101" s="6"/>
      <c r="G101" s="6"/>
      <c r="H101" s="6"/>
      <c r="I101" s="6"/>
      <c r="J101" s="6"/>
      <c r="K101" s="6"/>
      <c r="L101" s="6"/>
      <c r="M101" s="6"/>
      <c r="N101" s="6"/>
      <c r="O101" s="6"/>
      <c r="P101" s="6"/>
      <c r="Q101" s="6"/>
      <c r="R101" s="6"/>
      <c r="S101" s="6"/>
      <c r="T101" s="6"/>
      <c r="U101" s="6"/>
      <c r="V101" s="6"/>
      <c r="W101" s="6"/>
      <c r="X101" s="6"/>
    </row>
    <row r="102" spans="1:24" x14ac:dyDescent="0.15">
      <c r="A102" s="3" t="s">
        <v>3316</v>
      </c>
      <c r="B102" s="3" t="s">
        <v>10831</v>
      </c>
      <c r="C102" s="6"/>
      <c r="D102" s="6"/>
      <c r="E102" s="6"/>
      <c r="F102" s="6"/>
      <c r="G102" s="6"/>
      <c r="H102" s="6"/>
      <c r="I102" s="6"/>
      <c r="J102" s="6"/>
      <c r="K102" s="6"/>
      <c r="L102" s="6"/>
      <c r="M102" s="6"/>
      <c r="N102" s="6"/>
      <c r="O102" s="6"/>
      <c r="P102" s="6"/>
      <c r="Q102" s="6"/>
      <c r="R102" s="6"/>
      <c r="S102" s="6"/>
      <c r="T102" s="6"/>
      <c r="U102" s="6"/>
      <c r="V102" s="6"/>
      <c r="W102" s="6"/>
      <c r="X102" s="6"/>
    </row>
    <row r="103" spans="1:24" x14ac:dyDescent="0.15">
      <c r="A103" s="3" t="s">
        <v>3321</v>
      </c>
      <c r="B103" s="3" t="s">
        <v>10832</v>
      </c>
      <c r="C103" s="6"/>
      <c r="D103" s="6"/>
      <c r="E103" s="6"/>
      <c r="F103" s="6"/>
      <c r="G103" s="6"/>
      <c r="H103" s="6"/>
      <c r="I103" s="6"/>
      <c r="J103" s="6"/>
      <c r="K103" s="6"/>
      <c r="L103" s="6"/>
      <c r="M103" s="6"/>
      <c r="N103" s="6"/>
      <c r="O103" s="6"/>
      <c r="P103" s="6"/>
      <c r="Q103" s="6"/>
      <c r="R103" s="6"/>
      <c r="S103" s="6"/>
      <c r="T103" s="6"/>
      <c r="U103" s="6"/>
      <c r="V103" s="6"/>
      <c r="W103" s="6"/>
      <c r="X103" s="6"/>
    </row>
    <row r="104" spans="1:24" x14ac:dyDescent="0.15">
      <c r="A104" s="3" t="s">
        <v>10833</v>
      </c>
      <c r="B104" s="99" t="s">
        <v>11186</v>
      </c>
      <c r="C104" s="6"/>
      <c r="D104" s="6"/>
      <c r="E104" s="6"/>
      <c r="F104" s="6"/>
      <c r="G104" s="6"/>
      <c r="H104" s="6"/>
      <c r="I104" s="6"/>
      <c r="J104" s="6"/>
      <c r="K104" s="6"/>
      <c r="L104" s="6"/>
      <c r="M104" s="6"/>
      <c r="N104" s="6"/>
      <c r="O104" s="6"/>
      <c r="P104" s="6"/>
      <c r="Q104" s="6"/>
      <c r="R104" s="6"/>
      <c r="S104" s="6"/>
      <c r="T104" s="6"/>
      <c r="U104" s="6"/>
      <c r="V104" s="6"/>
      <c r="W104" s="6"/>
      <c r="X104" s="6"/>
    </row>
    <row r="105" spans="1:24" x14ac:dyDescent="0.15">
      <c r="A105" s="3" t="s">
        <v>10834</v>
      </c>
      <c r="B105" s="3" t="s">
        <v>10835</v>
      </c>
      <c r="C105" s="6"/>
      <c r="D105" s="6"/>
      <c r="E105" s="6"/>
      <c r="F105" s="6"/>
      <c r="G105" s="6"/>
      <c r="H105" s="6"/>
      <c r="I105" s="6"/>
      <c r="J105" s="6"/>
      <c r="K105" s="6"/>
      <c r="L105" s="6"/>
      <c r="M105" s="6"/>
      <c r="N105" s="6"/>
      <c r="O105" s="6"/>
      <c r="P105" s="6"/>
      <c r="Q105" s="6"/>
      <c r="R105" s="6"/>
      <c r="S105" s="6"/>
      <c r="T105" s="6"/>
      <c r="U105" s="6"/>
      <c r="V105" s="6"/>
      <c r="W105" s="6"/>
      <c r="X105" s="6"/>
    </row>
    <row r="106" spans="1:24" x14ac:dyDescent="0.15">
      <c r="A106" s="3" t="s">
        <v>8414</v>
      </c>
      <c r="B106" s="3" t="s">
        <v>11187</v>
      </c>
      <c r="C106" s="6"/>
      <c r="D106" s="6"/>
      <c r="E106" s="6"/>
      <c r="F106" s="6"/>
      <c r="G106" s="6"/>
      <c r="H106" s="6"/>
      <c r="I106" s="6"/>
      <c r="J106" s="6"/>
      <c r="K106" s="6"/>
      <c r="L106" s="6"/>
      <c r="M106" s="6"/>
      <c r="N106" s="6"/>
      <c r="O106" s="6"/>
      <c r="P106" s="6"/>
      <c r="Q106" s="6"/>
      <c r="R106" s="6"/>
      <c r="S106" s="6"/>
      <c r="T106" s="6"/>
      <c r="U106" s="6"/>
      <c r="V106" s="6"/>
      <c r="W106" s="6"/>
      <c r="X106" s="6"/>
    </row>
    <row r="107" spans="1:24" x14ac:dyDescent="0.15">
      <c r="A107" s="3" t="s">
        <v>1573</v>
      </c>
      <c r="B107" s="3" t="s">
        <v>10836</v>
      </c>
      <c r="C107" s="6"/>
      <c r="D107" s="6"/>
      <c r="E107" s="6"/>
      <c r="F107" s="6"/>
      <c r="G107" s="6"/>
      <c r="H107" s="6"/>
      <c r="I107" s="6"/>
      <c r="J107" s="6"/>
      <c r="K107" s="6"/>
      <c r="L107" s="6"/>
      <c r="M107" s="6"/>
      <c r="N107" s="6"/>
      <c r="O107" s="6"/>
      <c r="P107" s="6"/>
      <c r="Q107" s="6"/>
      <c r="R107" s="6"/>
      <c r="S107" s="6"/>
      <c r="T107" s="6"/>
      <c r="U107" s="6"/>
      <c r="V107" s="6"/>
      <c r="W107" s="6"/>
      <c r="X107" s="6"/>
    </row>
    <row r="108" spans="1:24" x14ac:dyDescent="0.15">
      <c r="A108" s="3" t="s">
        <v>10837</v>
      </c>
      <c r="B108" s="3" t="s">
        <v>10838</v>
      </c>
      <c r="C108" s="6"/>
      <c r="D108" s="6"/>
      <c r="E108" s="6"/>
      <c r="F108" s="6"/>
      <c r="G108" s="6"/>
      <c r="H108" s="6"/>
      <c r="I108" s="6"/>
      <c r="J108" s="6"/>
      <c r="K108" s="6"/>
      <c r="L108" s="6"/>
      <c r="M108" s="6"/>
      <c r="N108" s="6"/>
      <c r="O108" s="6"/>
      <c r="P108" s="6"/>
      <c r="Q108" s="6"/>
      <c r="R108" s="6"/>
      <c r="S108" s="6"/>
      <c r="T108" s="6"/>
      <c r="U108" s="6"/>
      <c r="V108" s="6"/>
      <c r="W108" s="6"/>
      <c r="X108" s="6"/>
    </row>
    <row r="109" spans="1:24" x14ac:dyDescent="0.15">
      <c r="A109" s="3" t="s">
        <v>3293</v>
      </c>
      <c r="B109" s="3" t="s">
        <v>10839</v>
      </c>
      <c r="C109" s="6"/>
      <c r="D109" s="6"/>
      <c r="E109" s="6"/>
      <c r="F109" s="6"/>
      <c r="G109" s="6"/>
      <c r="H109" s="6"/>
      <c r="I109" s="6"/>
      <c r="J109" s="6"/>
      <c r="K109" s="6"/>
      <c r="L109" s="6"/>
      <c r="M109" s="6"/>
      <c r="N109" s="6"/>
      <c r="O109" s="6"/>
      <c r="P109" s="6"/>
      <c r="Q109" s="6"/>
      <c r="R109" s="6"/>
      <c r="S109" s="6"/>
      <c r="T109" s="6"/>
      <c r="U109" s="6"/>
      <c r="V109" s="6"/>
      <c r="W109" s="6"/>
      <c r="X109" s="6"/>
    </row>
    <row r="110" spans="1:24" x14ac:dyDescent="0.15">
      <c r="A110" s="3" t="s">
        <v>10840</v>
      </c>
      <c r="B110" s="99" t="s">
        <v>11188</v>
      </c>
      <c r="C110" s="6"/>
      <c r="D110" s="6"/>
      <c r="E110" s="6"/>
      <c r="F110" s="6"/>
      <c r="G110" s="6"/>
      <c r="H110" s="6"/>
      <c r="I110" s="6"/>
      <c r="J110" s="6"/>
      <c r="K110" s="6"/>
      <c r="L110" s="6"/>
      <c r="M110" s="6"/>
      <c r="N110" s="6"/>
      <c r="O110" s="6"/>
      <c r="P110" s="6"/>
      <c r="Q110" s="6"/>
      <c r="R110" s="6"/>
      <c r="S110" s="6"/>
      <c r="T110" s="6"/>
      <c r="U110" s="6"/>
      <c r="V110" s="6"/>
      <c r="W110" s="6"/>
      <c r="X110" s="6"/>
    </row>
    <row r="111" spans="1:24" x14ac:dyDescent="0.15">
      <c r="A111" s="3" t="s">
        <v>3034</v>
      </c>
      <c r="B111" s="99" t="s">
        <v>11189</v>
      </c>
      <c r="C111" s="6"/>
      <c r="D111" s="6"/>
      <c r="E111" s="6"/>
      <c r="F111" s="6"/>
      <c r="G111" s="6"/>
      <c r="H111" s="6"/>
      <c r="I111" s="6"/>
      <c r="J111" s="6"/>
      <c r="K111" s="6"/>
      <c r="L111" s="6"/>
      <c r="M111" s="6"/>
      <c r="N111" s="6"/>
      <c r="O111" s="6"/>
      <c r="P111" s="6"/>
      <c r="Q111" s="6"/>
      <c r="R111" s="6"/>
      <c r="S111" s="6"/>
      <c r="T111" s="6"/>
      <c r="U111" s="6"/>
      <c r="V111" s="6"/>
      <c r="W111" s="6"/>
      <c r="X111" s="6"/>
    </row>
    <row r="112" spans="1:24" x14ac:dyDescent="0.15">
      <c r="A112" s="3" t="s">
        <v>689</v>
      </c>
      <c r="B112" s="3" t="s">
        <v>10841</v>
      </c>
      <c r="C112" s="6"/>
      <c r="D112" s="6"/>
      <c r="E112" s="6"/>
      <c r="F112" s="6"/>
      <c r="G112" s="6"/>
      <c r="H112" s="6"/>
      <c r="I112" s="6"/>
      <c r="J112" s="6"/>
      <c r="K112" s="6"/>
      <c r="L112" s="6"/>
      <c r="M112" s="6"/>
      <c r="N112" s="6"/>
      <c r="O112" s="6"/>
      <c r="P112" s="6"/>
      <c r="Q112" s="6"/>
      <c r="R112" s="6"/>
      <c r="S112" s="6"/>
      <c r="T112" s="6"/>
      <c r="U112" s="6"/>
      <c r="V112" s="6"/>
      <c r="W112" s="6"/>
      <c r="X112" s="6"/>
    </row>
    <row r="113" spans="1:24" x14ac:dyDescent="0.15">
      <c r="A113" s="3" t="s">
        <v>8947</v>
      </c>
      <c r="B113" s="3" t="s">
        <v>10842</v>
      </c>
      <c r="C113" s="6"/>
      <c r="D113" s="6"/>
      <c r="E113" s="6"/>
      <c r="F113" s="6"/>
      <c r="G113" s="6"/>
      <c r="H113" s="6"/>
      <c r="I113" s="6"/>
      <c r="J113" s="6"/>
      <c r="K113" s="6"/>
      <c r="L113" s="6"/>
      <c r="M113" s="6"/>
      <c r="N113" s="6"/>
      <c r="O113" s="6"/>
      <c r="P113" s="6"/>
      <c r="Q113" s="6"/>
      <c r="R113" s="6"/>
      <c r="S113" s="6"/>
      <c r="T113" s="6"/>
      <c r="U113" s="6"/>
      <c r="V113" s="6"/>
      <c r="W113" s="6"/>
      <c r="X113" s="6"/>
    </row>
    <row r="114" spans="1:24" x14ac:dyDescent="0.15">
      <c r="A114" s="3" t="s">
        <v>610</v>
      </c>
      <c r="B114" s="99" t="s">
        <v>11190</v>
      </c>
      <c r="C114" s="6"/>
      <c r="D114" s="6"/>
      <c r="E114" s="6"/>
      <c r="F114" s="6"/>
      <c r="G114" s="6"/>
      <c r="H114" s="6"/>
      <c r="I114" s="6"/>
      <c r="J114" s="6"/>
      <c r="K114" s="6"/>
      <c r="L114" s="6"/>
      <c r="M114" s="6"/>
      <c r="N114" s="6"/>
      <c r="O114" s="6"/>
      <c r="P114" s="6"/>
      <c r="Q114" s="6"/>
      <c r="R114" s="6"/>
      <c r="S114" s="6"/>
      <c r="T114" s="6"/>
      <c r="U114" s="6"/>
      <c r="V114" s="6"/>
      <c r="W114" s="6"/>
      <c r="X114" s="6"/>
    </row>
    <row r="115" spans="1:24" x14ac:dyDescent="0.15">
      <c r="A115" s="3" t="s">
        <v>2574</v>
      </c>
      <c r="B115" s="99" t="s">
        <v>11191</v>
      </c>
      <c r="C115" s="6"/>
      <c r="D115" s="6"/>
      <c r="E115" s="6"/>
      <c r="F115" s="6"/>
      <c r="G115" s="6"/>
      <c r="H115" s="6"/>
      <c r="I115" s="6"/>
      <c r="J115" s="6"/>
      <c r="K115" s="6"/>
      <c r="L115" s="6"/>
      <c r="M115" s="6"/>
      <c r="N115" s="6"/>
      <c r="O115" s="6"/>
      <c r="P115" s="6"/>
      <c r="Q115" s="6"/>
      <c r="R115" s="6"/>
      <c r="S115" s="6"/>
      <c r="T115" s="6"/>
      <c r="U115" s="6"/>
      <c r="V115" s="6"/>
      <c r="W115" s="6"/>
      <c r="X115" s="6"/>
    </row>
    <row r="116" spans="1:24" x14ac:dyDescent="0.15">
      <c r="A116" s="3" t="s">
        <v>851</v>
      </c>
      <c r="B116" s="99" t="s">
        <v>11192</v>
      </c>
      <c r="C116" s="6"/>
      <c r="D116" s="6"/>
      <c r="E116" s="6"/>
      <c r="F116" s="6"/>
      <c r="G116" s="6"/>
      <c r="H116" s="6"/>
      <c r="I116" s="6"/>
      <c r="J116" s="6"/>
      <c r="K116" s="6"/>
      <c r="L116" s="6"/>
      <c r="M116" s="6"/>
      <c r="N116" s="6"/>
      <c r="O116" s="6"/>
      <c r="P116" s="6"/>
      <c r="Q116" s="6"/>
      <c r="R116" s="6"/>
      <c r="S116" s="6"/>
      <c r="T116" s="6"/>
      <c r="U116" s="6"/>
      <c r="V116" s="6"/>
      <c r="W116" s="6"/>
      <c r="X116" s="6"/>
    </row>
    <row r="117" spans="1:24" x14ac:dyDescent="0.15">
      <c r="A117" s="3" t="s">
        <v>10843</v>
      </c>
      <c r="B117" s="3" t="s">
        <v>10844</v>
      </c>
      <c r="C117" s="6"/>
      <c r="D117" s="6"/>
      <c r="E117" s="6"/>
      <c r="F117" s="6"/>
      <c r="G117" s="6"/>
      <c r="H117" s="6"/>
      <c r="I117" s="6"/>
      <c r="J117" s="6"/>
      <c r="K117" s="6"/>
      <c r="L117" s="6"/>
      <c r="M117" s="6"/>
      <c r="N117" s="6"/>
      <c r="O117" s="6"/>
      <c r="P117" s="6"/>
      <c r="Q117" s="6"/>
      <c r="R117" s="6"/>
      <c r="S117" s="6"/>
      <c r="T117" s="6"/>
      <c r="U117" s="6"/>
      <c r="V117" s="6"/>
      <c r="W117" s="6"/>
      <c r="X117" s="6"/>
    </row>
    <row r="118" spans="1:24" x14ac:dyDescent="0.15">
      <c r="A118" s="3" t="s">
        <v>10845</v>
      </c>
      <c r="B118" s="3" t="s">
        <v>10846</v>
      </c>
      <c r="C118" s="6"/>
      <c r="D118" s="6"/>
      <c r="E118" s="6"/>
      <c r="F118" s="6"/>
      <c r="G118" s="6"/>
      <c r="H118" s="6"/>
      <c r="I118" s="6"/>
      <c r="J118" s="6"/>
      <c r="K118" s="6"/>
      <c r="L118" s="6"/>
      <c r="M118" s="6"/>
      <c r="N118" s="6"/>
      <c r="O118" s="6"/>
      <c r="P118" s="6"/>
      <c r="Q118" s="6"/>
      <c r="R118" s="6"/>
      <c r="S118" s="6"/>
      <c r="T118" s="6"/>
      <c r="U118" s="6"/>
      <c r="V118" s="6"/>
      <c r="W118" s="6"/>
      <c r="X118" s="6"/>
    </row>
    <row r="119" spans="1:24" x14ac:dyDescent="0.15">
      <c r="A119" s="3" t="s">
        <v>8949</v>
      </c>
      <c r="B119" s="3" t="s">
        <v>10847</v>
      </c>
      <c r="C119" s="6"/>
      <c r="D119" s="6"/>
      <c r="E119" s="6"/>
      <c r="F119" s="6"/>
      <c r="G119" s="6"/>
      <c r="H119" s="6"/>
      <c r="I119" s="6"/>
      <c r="J119" s="6"/>
      <c r="K119" s="6"/>
      <c r="L119" s="6"/>
      <c r="M119" s="6"/>
      <c r="N119" s="6"/>
      <c r="O119" s="6"/>
      <c r="P119" s="6"/>
      <c r="Q119" s="6"/>
      <c r="R119" s="6"/>
      <c r="S119" s="6"/>
      <c r="T119" s="6"/>
      <c r="U119" s="6"/>
      <c r="V119" s="6"/>
      <c r="W119" s="6"/>
      <c r="X119" s="6"/>
    </row>
    <row r="120" spans="1:24" x14ac:dyDescent="0.15">
      <c r="A120" s="3" t="s">
        <v>11193</v>
      </c>
      <c r="B120" s="99" t="s">
        <v>11001</v>
      </c>
      <c r="C120" s="6"/>
      <c r="D120" s="6"/>
      <c r="E120" s="6"/>
      <c r="F120" s="6"/>
      <c r="G120" s="6"/>
      <c r="H120" s="6"/>
      <c r="I120" s="6"/>
      <c r="J120" s="6"/>
      <c r="K120" s="6"/>
      <c r="L120" s="6"/>
      <c r="M120" s="6"/>
      <c r="N120" s="6"/>
      <c r="O120" s="6"/>
      <c r="P120" s="6"/>
      <c r="Q120" s="6"/>
      <c r="R120" s="6"/>
      <c r="S120" s="6"/>
      <c r="T120" s="6"/>
      <c r="U120" s="6"/>
      <c r="V120" s="6"/>
      <c r="W120" s="6"/>
      <c r="X120" s="6"/>
    </row>
    <row r="121" spans="1:24" x14ac:dyDescent="0.15">
      <c r="A121" s="3" t="s">
        <v>10848</v>
      </c>
      <c r="B121" s="99" t="s">
        <v>10849</v>
      </c>
      <c r="C121" s="6"/>
      <c r="D121" s="6"/>
      <c r="E121" s="6"/>
      <c r="F121" s="6"/>
      <c r="G121" s="6"/>
      <c r="H121" s="6"/>
      <c r="I121" s="6"/>
      <c r="J121" s="6"/>
      <c r="K121" s="6"/>
      <c r="L121" s="6"/>
      <c r="M121" s="6"/>
      <c r="N121" s="6"/>
      <c r="O121" s="6"/>
      <c r="P121" s="6"/>
      <c r="Q121" s="6"/>
      <c r="R121" s="6"/>
      <c r="S121" s="6"/>
      <c r="T121" s="6"/>
      <c r="U121" s="6"/>
      <c r="V121" s="6"/>
      <c r="W121" s="6"/>
      <c r="X121" s="6"/>
    </row>
    <row r="122" spans="1:24" x14ac:dyDescent="0.15">
      <c r="A122" s="3" t="s">
        <v>10850</v>
      </c>
      <c r="B122" s="3" t="s">
        <v>10851</v>
      </c>
      <c r="C122" s="6"/>
      <c r="D122" s="6"/>
      <c r="E122" s="6"/>
      <c r="F122" s="6"/>
      <c r="G122" s="6"/>
      <c r="H122" s="6"/>
      <c r="I122" s="6"/>
      <c r="J122" s="6"/>
      <c r="K122" s="6"/>
      <c r="L122" s="6"/>
      <c r="M122" s="6"/>
      <c r="N122" s="6"/>
      <c r="O122" s="6"/>
      <c r="P122" s="6"/>
      <c r="Q122" s="6"/>
      <c r="R122" s="6"/>
      <c r="S122" s="6"/>
      <c r="T122" s="6"/>
      <c r="U122" s="6"/>
      <c r="V122" s="6"/>
      <c r="W122" s="6"/>
      <c r="X122" s="6"/>
    </row>
    <row r="123" spans="1:24" x14ac:dyDescent="0.15">
      <c r="A123" s="3" t="s">
        <v>9387</v>
      </c>
      <c r="B123" s="99" t="s">
        <v>11194</v>
      </c>
      <c r="C123" s="6"/>
      <c r="D123" s="6"/>
      <c r="E123" s="6"/>
      <c r="F123" s="6"/>
      <c r="G123" s="6"/>
      <c r="H123" s="6"/>
      <c r="I123" s="6"/>
      <c r="J123" s="6"/>
      <c r="K123" s="6"/>
      <c r="L123" s="6"/>
      <c r="M123" s="6"/>
      <c r="N123" s="6"/>
      <c r="O123" s="6"/>
      <c r="P123" s="6"/>
      <c r="Q123" s="6"/>
      <c r="R123" s="6"/>
      <c r="S123" s="6"/>
      <c r="T123" s="6"/>
      <c r="U123" s="6"/>
      <c r="V123" s="6"/>
      <c r="W123" s="6"/>
      <c r="X123" s="6"/>
    </row>
    <row r="124" spans="1:24" x14ac:dyDescent="0.15">
      <c r="A124" s="3" t="s">
        <v>10852</v>
      </c>
      <c r="B124" s="3" t="s">
        <v>10853</v>
      </c>
      <c r="C124" s="6"/>
      <c r="D124" s="6"/>
      <c r="E124" s="6"/>
      <c r="F124" s="6"/>
      <c r="G124" s="6"/>
      <c r="H124" s="6"/>
      <c r="I124" s="6"/>
      <c r="J124" s="6"/>
      <c r="K124" s="6"/>
      <c r="L124" s="6"/>
      <c r="M124" s="6"/>
      <c r="N124" s="6"/>
      <c r="O124" s="6"/>
      <c r="P124" s="6"/>
      <c r="Q124" s="6"/>
      <c r="R124" s="6"/>
      <c r="S124" s="6"/>
      <c r="T124" s="6"/>
      <c r="U124" s="6"/>
      <c r="V124" s="6"/>
      <c r="W124" s="6"/>
      <c r="X124" s="6"/>
    </row>
    <row r="125" spans="1:24" x14ac:dyDescent="0.15">
      <c r="A125" s="3" t="s">
        <v>2676</v>
      </c>
      <c r="B125" s="3" t="s">
        <v>11195</v>
      </c>
      <c r="C125" s="6"/>
      <c r="D125" s="6"/>
      <c r="E125" s="6"/>
      <c r="F125" s="6"/>
      <c r="G125" s="6"/>
      <c r="H125" s="6"/>
      <c r="I125" s="6"/>
      <c r="J125" s="6"/>
      <c r="K125" s="6"/>
      <c r="L125" s="6"/>
      <c r="M125" s="6"/>
      <c r="N125" s="6"/>
      <c r="O125" s="6"/>
      <c r="P125" s="6"/>
      <c r="Q125" s="6"/>
      <c r="R125" s="6"/>
      <c r="S125" s="6"/>
      <c r="T125" s="6"/>
      <c r="U125" s="6"/>
      <c r="V125" s="6"/>
      <c r="W125" s="6"/>
      <c r="X125" s="6"/>
    </row>
    <row r="126" spans="1:24" x14ac:dyDescent="0.15">
      <c r="A126" s="3" t="s">
        <v>4569</v>
      </c>
      <c r="B126" s="99" t="s">
        <v>11196</v>
      </c>
      <c r="C126" s="6"/>
      <c r="D126" s="6"/>
      <c r="E126" s="6"/>
      <c r="F126" s="6"/>
      <c r="G126" s="6"/>
      <c r="H126" s="6"/>
      <c r="I126" s="6"/>
      <c r="J126" s="6"/>
      <c r="K126" s="6"/>
      <c r="L126" s="6"/>
      <c r="M126" s="6"/>
      <c r="N126" s="6"/>
      <c r="O126" s="6"/>
      <c r="P126" s="6"/>
      <c r="Q126" s="6"/>
      <c r="R126" s="6"/>
      <c r="S126" s="6"/>
      <c r="T126" s="6"/>
      <c r="U126" s="6"/>
      <c r="V126" s="6"/>
      <c r="W126" s="6"/>
      <c r="X126" s="6"/>
    </row>
    <row r="127" spans="1:24" x14ac:dyDescent="0.15">
      <c r="A127" s="3" t="s">
        <v>2690</v>
      </c>
      <c r="B127" s="3" t="s">
        <v>10854</v>
      </c>
      <c r="C127" s="6"/>
      <c r="D127" s="6"/>
      <c r="E127" s="6"/>
      <c r="F127" s="6"/>
      <c r="G127" s="6"/>
      <c r="H127" s="6"/>
      <c r="I127" s="6"/>
      <c r="J127" s="6"/>
      <c r="K127" s="6"/>
      <c r="L127" s="6"/>
      <c r="M127" s="6"/>
      <c r="N127" s="6"/>
      <c r="O127" s="6"/>
      <c r="P127" s="6"/>
      <c r="Q127" s="6"/>
      <c r="R127" s="6"/>
      <c r="S127" s="6"/>
      <c r="T127" s="6"/>
      <c r="U127" s="6"/>
      <c r="V127" s="6"/>
      <c r="W127" s="6"/>
      <c r="X127" s="6"/>
    </row>
    <row r="128" spans="1:24" x14ac:dyDescent="0.15">
      <c r="A128" s="3" t="s">
        <v>9897</v>
      </c>
      <c r="B128" s="99" t="s">
        <v>11197</v>
      </c>
      <c r="C128" s="6"/>
      <c r="D128" s="6"/>
      <c r="E128" s="6"/>
      <c r="F128" s="6"/>
      <c r="G128" s="6"/>
      <c r="H128" s="6"/>
      <c r="I128" s="6"/>
      <c r="J128" s="6"/>
      <c r="K128" s="6"/>
      <c r="L128" s="6"/>
      <c r="M128" s="6"/>
      <c r="N128" s="6"/>
      <c r="O128" s="6"/>
      <c r="P128" s="6"/>
      <c r="Q128" s="6"/>
      <c r="R128" s="6"/>
      <c r="S128" s="6"/>
      <c r="T128" s="6"/>
      <c r="U128" s="6"/>
      <c r="V128" s="6"/>
      <c r="W128" s="6"/>
      <c r="X128" s="6"/>
    </row>
    <row r="129" spans="1:24" x14ac:dyDescent="0.15">
      <c r="A129" s="3" t="s">
        <v>9755</v>
      </c>
      <c r="B129" s="99" t="s">
        <v>11198</v>
      </c>
      <c r="C129" s="6"/>
      <c r="D129" s="6"/>
      <c r="E129" s="6"/>
      <c r="F129" s="6"/>
      <c r="G129" s="6"/>
      <c r="H129" s="6"/>
      <c r="I129" s="6"/>
      <c r="J129" s="6"/>
      <c r="K129" s="6"/>
      <c r="L129" s="6"/>
      <c r="M129" s="6"/>
      <c r="N129" s="6"/>
      <c r="O129" s="6"/>
      <c r="P129" s="6"/>
      <c r="Q129" s="6"/>
      <c r="R129" s="6"/>
      <c r="S129" s="6"/>
      <c r="T129" s="6"/>
      <c r="U129" s="6"/>
      <c r="V129" s="6"/>
      <c r="W129" s="6"/>
      <c r="X129" s="6"/>
    </row>
    <row r="130" spans="1:24" x14ac:dyDescent="0.15">
      <c r="A130" s="3" t="s">
        <v>1453</v>
      </c>
      <c r="B130" s="99" t="s">
        <v>11199</v>
      </c>
      <c r="C130" s="6"/>
      <c r="D130" s="6"/>
      <c r="E130" s="6"/>
      <c r="F130" s="6"/>
      <c r="G130" s="6"/>
      <c r="H130" s="6"/>
      <c r="I130" s="6"/>
      <c r="J130" s="6"/>
      <c r="K130" s="6"/>
      <c r="L130" s="6"/>
      <c r="M130" s="6"/>
      <c r="N130" s="6"/>
      <c r="O130" s="6"/>
      <c r="P130" s="6"/>
      <c r="Q130" s="6"/>
      <c r="R130" s="6"/>
      <c r="S130" s="6"/>
      <c r="T130" s="6"/>
      <c r="U130" s="6"/>
      <c r="V130" s="6"/>
      <c r="W130" s="6"/>
      <c r="X130" s="6"/>
    </row>
    <row r="131" spans="1:24" x14ac:dyDescent="0.15">
      <c r="A131" s="3" t="s">
        <v>1533</v>
      </c>
      <c r="B131" s="99" t="s">
        <v>11200</v>
      </c>
      <c r="C131" s="90"/>
      <c r="D131" s="6"/>
      <c r="E131" s="6"/>
      <c r="F131" s="6"/>
      <c r="G131" s="6"/>
      <c r="H131" s="6"/>
      <c r="I131" s="6"/>
      <c r="J131" s="6"/>
      <c r="K131" s="6"/>
      <c r="L131" s="6"/>
      <c r="M131" s="6"/>
      <c r="N131" s="6"/>
      <c r="O131" s="6"/>
      <c r="P131" s="6"/>
      <c r="Q131" s="6"/>
      <c r="R131" s="6"/>
      <c r="S131" s="6"/>
      <c r="T131" s="6"/>
      <c r="U131" s="6"/>
      <c r="V131" s="6"/>
      <c r="W131" s="6"/>
      <c r="X131" s="6"/>
    </row>
    <row r="132" spans="1:24" x14ac:dyDescent="0.15">
      <c r="A132" s="3" t="s">
        <v>3261</v>
      </c>
      <c r="B132" s="3" t="s">
        <v>11201</v>
      </c>
      <c r="C132" s="6"/>
      <c r="D132" s="6"/>
      <c r="E132" s="6"/>
      <c r="F132" s="6"/>
      <c r="G132" s="6"/>
      <c r="H132" s="6"/>
      <c r="I132" s="6"/>
      <c r="J132" s="6"/>
      <c r="K132" s="6"/>
      <c r="L132" s="6"/>
      <c r="M132" s="6"/>
      <c r="N132" s="6"/>
      <c r="O132" s="6"/>
      <c r="P132" s="6"/>
      <c r="Q132" s="6"/>
      <c r="R132" s="6"/>
      <c r="S132" s="6"/>
      <c r="T132" s="6"/>
      <c r="U132" s="6"/>
      <c r="V132" s="6"/>
      <c r="W132" s="6"/>
      <c r="X132" s="6"/>
    </row>
    <row r="133" spans="1:24" x14ac:dyDescent="0.15">
      <c r="A133" s="3" t="s">
        <v>11122</v>
      </c>
      <c r="B133" s="99" t="s">
        <v>11202</v>
      </c>
      <c r="C133" s="6"/>
      <c r="D133" s="6"/>
      <c r="E133" s="6"/>
      <c r="F133" s="6"/>
      <c r="G133" s="6"/>
      <c r="H133" s="6"/>
      <c r="I133" s="6"/>
      <c r="J133" s="6"/>
      <c r="K133" s="6"/>
      <c r="L133" s="6"/>
      <c r="M133" s="6"/>
      <c r="N133" s="6"/>
      <c r="O133" s="6"/>
      <c r="P133" s="6"/>
      <c r="Q133" s="6"/>
      <c r="R133" s="6"/>
      <c r="S133" s="6"/>
      <c r="T133" s="6"/>
      <c r="U133" s="6"/>
      <c r="V133" s="6"/>
      <c r="W133" s="6"/>
      <c r="X133" s="6"/>
    </row>
    <row r="134" spans="1:24" x14ac:dyDescent="0.15">
      <c r="A134" s="3" t="s">
        <v>9155</v>
      </c>
      <c r="B134" s="99" t="s">
        <v>11203</v>
      </c>
      <c r="C134" s="6"/>
      <c r="D134" s="6"/>
      <c r="E134" s="6"/>
      <c r="F134" s="6"/>
      <c r="G134" s="6"/>
      <c r="H134" s="6"/>
      <c r="I134" s="6"/>
      <c r="J134" s="6"/>
      <c r="K134" s="6"/>
      <c r="L134" s="6"/>
      <c r="M134" s="6"/>
      <c r="N134" s="6"/>
      <c r="O134" s="6"/>
      <c r="P134" s="6"/>
      <c r="Q134" s="6"/>
      <c r="R134" s="6"/>
      <c r="S134" s="6"/>
      <c r="T134" s="6"/>
      <c r="U134" s="6"/>
      <c r="V134" s="6"/>
      <c r="W134" s="6"/>
      <c r="X134" s="6"/>
    </row>
    <row r="135" spans="1:24" x14ac:dyDescent="0.15">
      <c r="A135" s="3" t="s">
        <v>10855</v>
      </c>
      <c r="B135" s="99" t="s">
        <v>11204</v>
      </c>
      <c r="C135" s="6"/>
      <c r="D135" s="6"/>
      <c r="E135" s="6"/>
      <c r="F135" s="6"/>
      <c r="G135" s="6"/>
      <c r="H135" s="6"/>
      <c r="I135" s="6"/>
      <c r="J135" s="6"/>
      <c r="K135" s="6"/>
      <c r="L135" s="6"/>
      <c r="M135" s="6"/>
      <c r="N135" s="6"/>
      <c r="O135" s="6"/>
      <c r="P135" s="6"/>
      <c r="Q135" s="6"/>
      <c r="R135" s="6"/>
      <c r="S135" s="6"/>
      <c r="T135" s="6"/>
      <c r="U135" s="6"/>
      <c r="V135" s="6"/>
      <c r="W135" s="6"/>
      <c r="X135" s="6"/>
    </row>
    <row r="136" spans="1:24" x14ac:dyDescent="0.15">
      <c r="A136" s="3" t="s">
        <v>2711</v>
      </c>
      <c r="B136" s="3" t="s">
        <v>10856</v>
      </c>
      <c r="C136" s="6"/>
      <c r="D136" s="6"/>
      <c r="E136" s="6"/>
      <c r="F136" s="6"/>
      <c r="G136" s="6"/>
      <c r="H136" s="6"/>
      <c r="I136" s="6"/>
      <c r="J136" s="6"/>
      <c r="K136" s="6"/>
      <c r="L136" s="6"/>
      <c r="M136" s="6"/>
      <c r="N136" s="6"/>
      <c r="O136" s="6"/>
      <c r="P136" s="6"/>
      <c r="Q136" s="6"/>
      <c r="R136" s="6"/>
      <c r="S136" s="6"/>
      <c r="T136" s="6"/>
      <c r="U136" s="6"/>
      <c r="V136" s="6"/>
      <c r="W136" s="6"/>
      <c r="X136" s="6"/>
    </row>
    <row r="137" spans="1:24" x14ac:dyDescent="0.15">
      <c r="A137" s="3" t="s">
        <v>2700</v>
      </c>
      <c r="B137" s="3" t="s">
        <v>10857</v>
      </c>
      <c r="C137" s="6"/>
      <c r="D137" s="6"/>
      <c r="E137" s="6"/>
      <c r="F137" s="6"/>
      <c r="G137" s="6"/>
      <c r="H137" s="6"/>
      <c r="I137" s="6"/>
      <c r="J137" s="6"/>
      <c r="K137" s="6"/>
      <c r="L137" s="6"/>
      <c r="M137" s="6"/>
      <c r="N137" s="6"/>
      <c r="O137" s="6"/>
      <c r="P137" s="6"/>
      <c r="Q137" s="6"/>
      <c r="R137" s="6"/>
      <c r="S137" s="6"/>
      <c r="T137" s="6"/>
      <c r="U137" s="6"/>
      <c r="V137" s="6"/>
      <c r="W137" s="6"/>
      <c r="X137" s="6"/>
    </row>
    <row r="138" spans="1:24" x14ac:dyDescent="0.15">
      <c r="A138" s="3" t="s">
        <v>2733</v>
      </c>
      <c r="B138" s="3" t="s">
        <v>10858</v>
      </c>
      <c r="C138" s="6"/>
      <c r="D138" s="6"/>
      <c r="E138" s="6"/>
      <c r="F138" s="6"/>
      <c r="G138" s="6"/>
      <c r="H138" s="6"/>
      <c r="I138" s="6"/>
      <c r="J138" s="6"/>
      <c r="K138" s="6"/>
      <c r="L138" s="6"/>
      <c r="M138" s="6"/>
      <c r="N138" s="6"/>
      <c r="O138" s="6"/>
      <c r="P138" s="6"/>
      <c r="Q138" s="6"/>
      <c r="R138" s="6"/>
      <c r="S138" s="6"/>
      <c r="T138" s="6"/>
      <c r="U138" s="6"/>
      <c r="V138" s="6"/>
      <c r="W138" s="6"/>
      <c r="X138" s="6"/>
    </row>
    <row r="139" spans="1:24" x14ac:dyDescent="0.15">
      <c r="A139" s="3" t="s">
        <v>4557</v>
      </c>
      <c r="B139" s="3" t="s">
        <v>10859</v>
      </c>
      <c r="C139" s="6"/>
      <c r="D139" s="6"/>
      <c r="E139" s="6"/>
      <c r="F139" s="6"/>
      <c r="G139" s="6"/>
      <c r="H139" s="6"/>
      <c r="I139" s="6"/>
      <c r="J139" s="6"/>
      <c r="K139" s="6"/>
      <c r="L139" s="6"/>
      <c r="M139" s="6"/>
      <c r="N139" s="6"/>
      <c r="O139" s="6"/>
      <c r="P139" s="6"/>
      <c r="Q139" s="6"/>
      <c r="R139" s="6"/>
      <c r="S139" s="6"/>
      <c r="T139" s="6"/>
      <c r="U139" s="6"/>
      <c r="V139" s="6"/>
      <c r="W139" s="6"/>
      <c r="X139" s="6"/>
    </row>
    <row r="140" spans="1:24" x14ac:dyDescent="0.15">
      <c r="A140" s="3" t="s">
        <v>9928</v>
      </c>
      <c r="B140" s="3" t="s">
        <v>10860</v>
      </c>
      <c r="C140" s="6"/>
      <c r="D140" s="6"/>
      <c r="E140" s="6"/>
      <c r="F140" s="6"/>
      <c r="G140" s="6"/>
      <c r="H140" s="6"/>
      <c r="I140" s="6"/>
      <c r="J140" s="6"/>
      <c r="K140" s="6"/>
      <c r="L140" s="6"/>
      <c r="M140" s="6"/>
      <c r="N140" s="6"/>
      <c r="O140" s="6"/>
      <c r="P140" s="6"/>
      <c r="Q140" s="6"/>
      <c r="R140" s="6"/>
      <c r="S140" s="6"/>
      <c r="T140" s="6"/>
      <c r="U140" s="6"/>
      <c r="V140" s="6"/>
      <c r="W140" s="6"/>
      <c r="X140" s="6"/>
    </row>
    <row r="141" spans="1:24" x14ac:dyDescent="0.15">
      <c r="A141" s="3" t="s">
        <v>9992</v>
      </c>
      <c r="B141" s="3" t="s">
        <v>10861</v>
      </c>
      <c r="C141" s="6"/>
      <c r="D141" s="6"/>
      <c r="E141" s="6"/>
      <c r="F141" s="6"/>
      <c r="G141" s="6"/>
      <c r="H141" s="6"/>
      <c r="I141" s="6"/>
      <c r="J141" s="6"/>
      <c r="K141" s="6"/>
      <c r="L141" s="6"/>
      <c r="M141" s="6"/>
      <c r="N141" s="6"/>
      <c r="O141" s="6"/>
      <c r="P141" s="6"/>
      <c r="Q141" s="6"/>
      <c r="R141" s="6"/>
      <c r="S141" s="6"/>
      <c r="T141" s="6"/>
      <c r="U141" s="6"/>
      <c r="V141" s="6"/>
      <c r="W141" s="6"/>
      <c r="X141" s="6"/>
    </row>
    <row r="142" spans="1:24" x14ac:dyDescent="0.15">
      <c r="A142" s="3" t="s">
        <v>5504</v>
      </c>
      <c r="B142" s="3" t="s">
        <v>10862</v>
      </c>
      <c r="C142" s="6"/>
      <c r="D142" s="6"/>
      <c r="E142" s="6"/>
      <c r="F142" s="6"/>
      <c r="G142" s="6"/>
      <c r="H142" s="6"/>
      <c r="I142" s="6"/>
      <c r="J142" s="6"/>
      <c r="K142" s="6"/>
      <c r="L142" s="6"/>
      <c r="M142" s="6"/>
      <c r="N142" s="6"/>
      <c r="O142" s="6"/>
      <c r="P142" s="6"/>
      <c r="Q142" s="6"/>
      <c r="R142" s="6"/>
      <c r="S142" s="6"/>
      <c r="T142" s="6"/>
      <c r="U142" s="6"/>
      <c r="V142" s="6"/>
      <c r="W142" s="6"/>
      <c r="X142" s="6"/>
    </row>
    <row r="143" spans="1:24" x14ac:dyDescent="0.15">
      <c r="A143" s="3" t="s">
        <v>5407</v>
      </c>
      <c r="B143" s="3" t="s">
        <v>10863</v>
      </c>
      <c r="C143" s="6"/>
      <c r="D143" s="6"/>
      <c r="E143" s="6"/>
      <c r="F143" s="6"/>
      <c r="G143" s="6"/>
      <c r="H143" s="6"/>
      <c r="I143" s="6"/>
      <c r="J143" s="6"/>
      <c r="K143" s="6"/>
      <c r="L143" s="6"/>
      <c r="M143" s="6"/>
      <c r="N143" s="6"/>
      <c r="O143" s="6"/>
      <c r="P143" s="6"/>
      <c r="Q143" s="6"/>
      <c r="R143" s="6"/>
      <c r="S143" s="6"/>
      <c r="T143" s="6"/>
      <c r="U143" s="6"/>
      <c r="V143" s="6"/>
      <c r="W143" s="6"/>
      <c r="X143" s="6"/>
    </row>
    <row r="144" spans="1:24" x14ac:dyDescent="0.15">
      <c r="A144" s="3" t="s">
        <v>5597</v>
      </c>
      <c r="B144" s="3" t="s">
        <v>10864</v>
      </c>
      <c r="C144" s="6"/>
      <c r="D144" s="6"/>
      <c r="E144" s="6"/>
      <c r="F144" s="6"/>
      <c r="G144" s="6"/>
      <c r="H144" s="6"/>
      <c r="I144" s="6"/>
      <c r="J144" s="6"/>
      <c r="K144" s="6"/>
      <c r="L144" s="6"/>
      <c r="M144" s="6"/>
      <c r="N144" s="6"/>
      <c r="O144" s="6"/>
      <c r="P144" s="6"/>
      <c r="Q144" s="6"/>
      <c r="R144" s="6"/>
      <c r="S144" s="6"/>
      <c r="T144" s="6"/>
      <c r="U144" s="6"/>
      <c r="V144" s="6"/>
      <c r="W144" s="6"/>
      <c r="X144" s="6"/>
    </row>
    <row r="145" spans="1:24" x14ac:dyDescent="0.15">
      <c r="A145" s="3" t="s">
        <v>1344</v>
      </c>
      <c r="B145" s="3" t="s">
        <v>10865</v>
      </c>
      <c r="C145" s="6"/>
      <c r="D145" s="6"/>
      <c r="E145" s="6"/>
      <c r="F145" s="6"/>
      <c r="G145" s="6"/>
      <c r="H145" s="6"/>
      <c r="I145" s="6"/>
      <c r="J145" s="6"/>
      <c r="K145" s="6"/>
      <c r="L145" s="6"/>
      <c r="M145" s="6"/>
      <c r="N145" s="6"/>
      <c r="O145" s="6"/>
      <c r="P145" s="6"/>
      <c r="Q145" s="6"/>
      <c r="R145" s="6"/>
      <c r="S145" s="6"/>
      <c r="T145" s="6"/>
      <c r="U145" s="6"/>
      <c r="V145" s="6"/>
      <c r="W145" s="6"/>
      <c r="X145" s="6"/>
    </row>
    <row r="146" spans="1:24" x14ac:dyDescent="0.15">
      <c r="A146" s="3" t="s">
        <v>2858</v>
      </c>
      <c r="B146" s="3" t="s">
        <v>10866</v>
      </c>
      <c r="C146" s="6"/>
      <c r="D146" s="6"/>
      <c r="E146" s="6"/>
      <c r="F146" s="6"/>
      <c r="G146" s="6"/>
      <c r="H146" s="6"/>
      <c r="I146" s="6"/>
      <c r="J146" s="6"/>
      <c r="K146" s="6"/>
      <c r="L146" s="6"/>
      <c r="M146" s="6"/>
      <c r="N146" s="6"/>
      <c r="O146" s="6"/>
      <c r="P146" s="6"/>
      <c r="Q146" s="6"/>
      <c r="R146" s="6"/>
      <c r="S146" s="6"/>
      <c r="T146" s="6"/>
      <c r="U146" s="6"/>
      <c r="V146" s="6"/>
      <c r="W146" s="6"/>
      <c r="X146" s="6"/>
    </row>
    <row r="147" spans="1:24" x14ac:dyDescent="0.15">
      <c r="A147" s="3" t="s">
        <v>10867</v>
      </c>
      <c r="B147" s="99" t="s">
        <v>11205</v>
      </c>
      <c r="C147" s="6"/>
      <c r="D147" s="6"/>
      <c r="E147" s="6"/>
      <c r="F147" s="6"/>
      <c r="G147" s="6"/>
      <c r="H147" s="6"/>
      <c r="I147" s="6"/>
      <c r="J147" s="6"/>
      <c r="K147" s="6"/>
      <c r="L147" s="6"/>
      <c r="M147" s="6"/>
      <c r="N147" s="6"/>
      <c r="O147" s="6"/>
      <c r="P147" s="6"/>
      <c r="Q147" s="6"/>
      <c r="R147" s="6"/>
      <c r="S147" s="6"/>
      <c r="T147" s="6"/>
      <c r="U147" s="6"/>
      <c r="V147" s="6"/>
      <c r="W147" s="6"/>
      <c r="X147" s="6"/>
    </row>
    <row r="148" spans="1:24" x14ac:dyDescent="0.15">
      <c r="A148" s="3" t="s">
        <v>2718</v>
      </c>
      <c r="B148" s="3" t="s">
        <v>10868</v>
      </c>
      <c r="C148" s="6"/>
      <c r="D148" s="6"/>
      <c r="E148" s="6"/>
      <c r="F148" s="6"/>
      <c r="G148" s="6"/>
      <c r="H148" s="6"/>
      <c r="I148" s="6"/>
      <c r="J148" s="6"/>
      <c r="K148" s="6"/>
      <c r="L148" s="6"/>
      <c r="M148" s="6"/>
      <c r="N148" s="6"/>
      <c r="O148" s="6"/>
      <c r="P148" s="6"/>
      <c r="Q148" s="6"/>
      <c r="R148" s="6"/>
      <c r="S148" s="6"/>
      <c r="T148" s="6"/>
      <c r="U148" s="6"/>
      <c r="V148" s="6"/>
      <c r="W148" s="6"/>
      <c r="X148" s="6"/>
    </row>
    <row r="149" spans="1:24" x14ac:dyDescent="0.15">
      <c r="A149" s="3" t="s">
        <v>5880</v>
      </c>
      <c r="B149" s="3" t="s">
        <v>10869</v>
      </c>
      <c r="C149" s="6"/>
      <c r="D149" s="6"/>
      <c r="E149" s="6"/>
      <c r="F149" s="6"/>
      <c r="G149" s="6"/>
      <c r="H149" s="6"/>
      <c r="I149" s="6"/>
      <c r="J149" s="6"/>
      <c r="K149" s="6"/>
      <c r="L149" s="6"/>
      <c r="M149" s="6"/>
      <c r="N149" s="6"/>
      <c r="O149" s="6"/>
      <c r="P149" s="6"/>
      <c r="Q149" s="6"/>
      <c r="R149" s="6"/>
      <c r="S149" s="6"/>
      <c r="T149" s="6"/>
      <c r="U149" s="6"/>
      <c r="V149" s="6"/>
      <c r="W149" s="6"/>
      <c r="X149" s="6"/>
    </row>
    <row r="150" spans="1:24" x14ac:dyDescent="0.15">
      <c r="A150" s="3" t="s">
        <v>2867</v>
      </c>
      <c r="B150" s="3" t="s">
        <v>10870</v>
      </c>
      <c r="C150" s="6"/>
      <c r="D150" s="6"/>
      <c r="E150" s="6"/>
      <c r="F150" s="6"/>
      <c r="G150" s="6"/>
      <c r="H150" s="6"/>
      <c r="I150" s="6"/>
      <c r="J150" s="6"/>
      <c r="K150" s="6"/>
      <c r="L150" s="6"/>
      <c r="M150" s="6"/>
      <c r="N150" s="6"/>
      <c r="O150" s="6"/>
      <c r="P150" s="6"/>
      <c r="Q150" s="6"/>
      <c r="R150" s="6"/>
      <c r="S150" s="6"/>
      <c r="T150" s="6"/>
      <c r="U150" s="6"/>
      <c r="V150" s="6"/>
      <c r="W150" s="6"/>
      <c r="X150" s="6"/>
    </row>
    <row r="151" spans="1:24" x14ac:dyDescent="0.15">
      <c r="A151" s="3" t="s">
        <v>2859</v>
      </c>
      <c r="B151" s="3" t="s">
        <v>10871</v>
      </c>
      <c r="C151" s="6"/>
      <c r="D151" s="6"/>
      <c r="E151" s="6"/>
      <c r="F151" s="6"/>
      <c r="G151" s="6"/>
      <c r="H151" s="6"/>
      <c r="I151" s="6"/>
      <c r="J151" s="6"/>
      <c r="K151" s="6"/>
      <c r="L151" s="6"/>
      <c r="M151" s="6"/>
      <c r="N151" s="6"/>
      <c r="O151" s="6"/>
      <c r="P151" s="6"/>
      <c r="Q151" s="6"/>
      <c r="R151" s="6"/>
      <c r="S151" s="6"/>
      <c r="T151" s="6"/>
      <c r="U151" s="6"/>
      <c r="V151" s="6"/>
      <c r="W151" s="6"/>
      <c r="X151" s="6"/>
    </row>
    <row r="152" spans="1:24" x14ac:dyDescent="0.15">
      <c r="A152" s="3" t="s">
        <v>10872</v>
      </c>
      <c r="B152" s="3" t="s">
        <v>10873</v>
      </c>
      <c r="C152" s="6"/>
      <c r="D152" s="6"/>
      <c r="E152" s="6"/>
      <c r="F152" s="6"/>
      <c r="G152" s="6"/>
      <c r="H152" s="6"/>
      <c r="I152" s="6"/>
      <c r="J152" s="6"/>
      <c r="K152" s="6"/>
      <c r="L152" s="6"/>
      <c r="M152" s="6"/>
      <c r="N152" s="6"/>
      <c r="O152" s="6"/>
      <c r="P152" s="6"/>
      <c r="Q152" s="6"/>
      <c r="R152" s="6"/>
      <c r="S152" s="6"/>
      <c r="T152" s="6"/>
      <c r="U152" s="6"/>
      <c r="V152" s="6"/>
      <c r="W152" s="6"/>
      <c r="X152" s="6"/>
    </row>
    <row r="153" spans="1:24" x14ac:dyDescent="0.15">
      <c r="A153" s="3" t="s">
        <v>10874</v>
      </c>
      <c r="B153" s="3" t="s">
        <v>11206</v>
      </c>
      <c r="C153" s="6"/>
      <c r="D153" s="6"/>
      <c r="E153" s="6"/>
      <c r="F153" s="6"/>
      <c r="G153" s="6"/>
      <c r="H153" s="6"/>
      <c r="I153" s="6"/>
      <c r="J153" s="6"/>
      <c r="K153" s="6"/>
      <c r="L153" s="6"/>
      <c r="M153" s="6"/>
      <c r="N153" s="6"/>
      <c r="O153" s="6"/>
      <c r="P153" s="6"/>
      <c r="Q153" s="6"/>
      <c r="R153" s="6"/>
      <c r="S153" s="6"/>
      <c r="T153" s="6"/>
      <c r="U153" s="6"/>
      <c r="V153" s="6"/>
      <c r="W153" s="6"/>
      <c r="X153" s="6"/>
    </row>
    <row r="154" spans="1:24" x14ac:dyDescent="0.15">
      <c r="A154" s="3" t="s">
        <v>1417</v>
      </c>
      <c r="B154" s="3" t="s">
        <v>11207</v>
      </c>
      <c r="C154" s="6"/>
      <c r="D154" s="6"/>
      <c r="E154" s="6"/>
      <c r="F154" s="6"/>
      <c r="G154" s="6"/>
      <c r="H154" s="6"/>
      <c r="I154" s="6"/>
      <c r="J154" s="6"/>
      <c r="K154" s="6"/>
      <c r="L154" s="6"/>
      <c r="M154" s="6"/>
      <c r="N154" s="6"/>
      <c r="O154" s="6"/>
      <c r="P154" s="6"/>
      <c r="Q154" s="6"/>
      <c r="R154" s="6"/>
      <c r="S154" s="6"/>
      <c r="T154" s="6"/>
      <c r="U154" s="6"/>
      <c r="V154" s="6"/>
      <c r="W154" s="6"/>
      <c r="X154" s="6"/>
    </row>
    <row r="155" spans="1:24" x14ac:dyDescent="0.15">
      <c r="A155" s="3" t="s">
        <v>8916</v>
      </c>
      <c r="B155" s="3" t="s">
        <v>10875</v>
      </c>
      <c r="C155" s="6"/>
      <c r="D155" s="6"/>
      <c r="E155" s="6"/>
      <c r="F155" s="6"/>
      <c r="G155" s="6"/>
      <c r="H155" s="6"/>
      <c r="I155" s="6"/>
      <c r="J155" s="6"/>
      <c r="K155" s="6"/>
      <c r="L155" s="6"/>
      <c r="M155" s="6"/>
      <c r="N155" s="6"/>
      <c r="O155" s="6"/>
      <c r="P155" s="6"/>
      <c r="Q155" s="6"/>
      <c r="R155" s="6"/>
      <c r="S155" s="6"/>
      <c r="T155" s="6"/>
      <c r="U155" s="6"/>
      <c r="V155" s="6"/>
      <c r="W155" s="6"/>
      <c r="X155" s="6"/>
    </row>
    <row r="156" spans="1:24" x14ac:dyDescent="0.15">
      <c r="A156" s="3" t="s">
        <v>2961</v>
      </c>
      <c r="B156" s="3" t="s">
        <v>10876</v>
      </c>
      <c r="C156" s="6"/>
      <c r="D156" s="6"/>
      <c r="E156" s="6"/>
      <c r="F156" s="6"/>
      <c r="G156" s="6"/>
      <c r="H156" s="6"/>
      <c r="I156" s="6"/>
      <c r="J156" s="6"/>
      <c r="K156" s="6"/>
      <c r="L156" s="6"/>
      <c r="M156" s="6"/>
      <c r="N156" s="6"/>
      <c r="O156" s="6"/>
      <c r="P156" s="6"/>
      <c r="Q156" s="6"/>
      <c r="R156" s="6"/>
      <c r="S156" s="6"/>
      <c r="T156" s="6"/>
      <c r="U156" s="6"/>
      <c r="V156" s="6"/>
      <c r="W156" s="6"/>
      <c r="X156" s="6"/>
    </row>
    <row r="157" spans="1:24" x14ac:dyDescent="0.15">
      <c r="A157" s="3" t="s">
        <v>3718</v>
      </c>
      <c r="B157" s="99" t="s">
        <v>11208</v>
      </c>
      <c r="C157" s="6"/>
      <c r="D157" s="6"/>
      <c r="E157" s="6"/>
      <c r="F157" s="6"/>
      <c r="G157" s="6"/>
      <c r="H157" s="6"/>
      <c r="I157" s="6"/>
      <c r="J157" s="6"/>
      <c r="K157" s="6"/>
      <c r="L157" s="6"/>
      <c r="M157" s="6"/>
      <c r="N157" s="6"/>
      <c r="O157" s="6"/>
      <c r="P157" s="6"/>
      <c r="Q157" s="6"/>
      <c r="R157" s="6"/>
      <c r="S157" s="6"/>
      <c r="T157" s="6"/>
      <c r="U157" s="6"/>
      <c r="V157" s="6"/>
      <c r="W157" s="6"/>
      <c r="X157" s="6"/>
    </row>
    <row r="158" spans="1:24" x14ac:dyDescent="0.15">
      <c r="A158" s="3" t="s">
        <v>4773</v>
      </c>
      <c r="B158" s="3" t="s">
        <v>10877</v>
      </c>
      <c r="C158" s="6"/>
      <c r="D158" s="6"/>
      <c r="E158" s="6"/>
      <c r="F158" s="6"/>
      <c r="G158" s="6"/>
      <c r="H158" s="6"/>
      <c r="I158" s="6"/>
      <c r="J158" s="6"/>
      <c r="K158" s="6"/>
      <c r="L158" s="6"/>
      <c r="M158" s="6"/>
      <c r="N158" s="6"/>
      <c r="O158" s="6"/>
      <c r="P158" s="6"/>
      <c r="Q158" s="6"/>
      <c r="R158" s="6"/>
      <c r="S158" s="6"/>
      <c r="T158" s="6"/>
      <c r="U158" s="6"/>
      <c r="V158" s="6"/>
      <c r="W158" s="6"/>
      <c r="X158" s="6"/>
    </row>
    <row r="159" spans="1:24" x14ac:dyDescent="0.15">
      <c r="A159" s="3" t="s">
        <v>8948</v>
      </c>
      <c r="B159" s="3" t="s">
        <v>10878</v>
      </c>
      <c r="C159" s="6"/>
      <c r="D159" s="6"/>
      <c r="E159" s="6"/>
      <c r="F159" s="6"/>
      <c r="G159" s="6"/>
      <c r="H159" s="6"/>
      <c r="I159" s="6"/>
      <c r="J159" s="6"/>
      <c r="K159" s="6"/>
      <c r="L159" s="6"/>
      <c r="M159" s="6"/>
      <c r="N159" s="6"/>
      <c r="O159" s="6"/>
      <c r="P159" s="6"/>
      <c r="Q159" s="6"/>
      <c r="R159" s="6"/>
      <c r="S159" s="6"/>
      <c r="T159" s="6"/>
      <c r="U159" s="6"/>
      <c r="V159" s="6"/>
      <c r="W159" s="6"/>
      <c r="X159" s="6"/>
    </row>
    <row r="160" spans="1:24" x14ac:dyDescent="0.15">
      <c r="A160" s="3" t="s">
        <v>2862</v>
      </c>
      <c r="B160" s="3" t="s">
        <v>10879</v>
      </c>
      <c r="C160" s="6"/>
      <c r="D160" s="6"/>
      <c r="E160" s="6"/>
      <c r="F160" s="6"/>
      <c r="G160" s="6"/>
      <c r="H160" s="6"/>
      <c r="I160" s="6"/>
      <c r="J160" s="6"/>
      <c r="K160" s="6"/>
      <c r="L160" s="6"/>
      <c r="M160" s="6"/>
      <c r="N160" s="6"/>
      <c r="O160" s="6"/>
      <c r="P160" s="6"/>
      <c r="Q160" s="6"/>
      <c r="R160" s="6"/>
      <c r="S160" s="6"/>
      <c r="T160" s="6"/>
      <c r="U160" s="6"/>
      <c r="V160" s="6"/>
      <c r="W160" s="6"/>
      <c r="X160" s="6"/>
    </row>
    <row r="161" spans="1:24" x14ac:dyDescent="0.15">
      <c r="A161" s="3" t="s">
        <v>9761</v>
      </c>
      <c r="B161" s="99" t="s">
        <v>11209</v>
      </c>
      <c r="C161" s="6"/>
      <c r="D161" s="6"/>
      <c r="E161" s="6"/>
      <c r="F161" s="6"/>
      <c r="G161" s="6"/>
      <c r="H161" s="6"/>
      <c r="I161" s="6"/>
      <c r="J161" s="6"/>
      <c r="K161" s="6"/>
      <c r="L161" s="6"/>
      <c r="M161" s="6"/>
      <c r="N161" s="6"/>
      <c r="O161" s="6"/>
      <c r="P161" s="6"/>
      <c r="Q161" s="6"/>
      <c r="R161" s="6"/>
      <c r="S161" s="6"/>
      <c r="T161" s="6"/>
      <c r="U161" s="6"/>
      <c r="V161" s="6"/>
      <c r="W161" s="6"/>
      <c r="X161" s="6"/>
    </row>
    <row r="162" spans="1:24" x14ac:dyDescent="0.15">
      <c r="A162" s="3" t="s">
        <v>3029</v>
      </c>
      <c r="B162" s="3" t="s">
        <v>10880</v>
      </c>
      <c r="C162" s="6"/>
      <c r="D162" s="6"/>
      <c r="E162" s="6"/>
      <c r="F162" s="6"/>
      <c r="G162" s="6"/>
      <c r="H162" s="6"/>
      <c r="I162" s="6"/>
      <c r="J162" s="6"/>
      <c r="K162" s="6"/>
      <c r="L162" s="6"/>
      <c r="M162" s="6"/>
      <c r="N162" s="6"/>
      <c r="O162" s="6"/>
      <c r="P162" s="6"/>
      <c r="Q162" s="6"/>
      <c r="R162" s="6"/>
      <c r="S162" s="6"/>
      <c r="T162" s="6"/>
      <c r="U162" s="6"/>
      <c r="V162" s="6"/>
      <c r="W162" s="6"/>
      <c r="X162" s="6"/>
    </row>
    <row r="163" spans="1:24" x14ac:dyDescent="0.15">
      <c r="A163" s="3" t="s">
        <v>4594</v>
      </c>
      <c r="B163" s="99" t="s">
        <v>11210</v>
      </c>
      <c r="C163" s="6"/>
      <c r="D163" s="6"/>
      <c r="E163" s="6"/>
      <c r="F163" s="6"/>
      <c r="G163" s="6"/>
      <c r="H163" s="6"/>
      <c r="I163" s="6"/>
      <c r="J163" s="6"/>
      <c r="K163" s="6"/>
      <c r="L163" s="6"/>
      <c r="M163" s="6"/>
      <c r="N163" s="6"/>
      <c r="O163" s="6"/>
      <c r="P163" s="6"/>
      <c r="Q163" s="6"/>
      <c r="R163" s="6"/>
      <c r="S163" s="6"/>
      <c r="T163" s="6"/>
      <c r="U163" s="6"/>
      <c r="V163" s="6"/>
      <c r="W163" s="6"/>
      <c r="X163" s="6"/>
    </row>
    <row r="164" spans="1:24" x14ac:dyDescent="0.15">
      <c r="A164" s="3" t="s">
        <v>5418</v>
      </c>
      <c r="B164" s="3" t="s">
        <v>10881</v>
      </c>
      <c r="C164" s="6"/>
      <c r="D164" s="6"/>
      <c r="E164" s="6"/>
      <c r="F164" s="6"/>
      <c r="G164" s="6"/>
      <c r="H164" s="6"/>
      <c r="I164" s="6"/>
      <c r="J164" s="6"/>
      <c r="K164" s="6"/>
      <c r="L164" s="6"/>
      <c r="M164" s="6"/>
      <c r="N164" s="6"/>
      <c r="O164" s="6"/>
      <c r="P164" s="6"/>
      <c r="Q164" s="6"/>
      <c r="R164" s="6"/>
      <c r="S164" s="6"/>
      <c r="T164" s="6"/>
      <c r="U164" s="6"/>
      <c r="V164" s="6"/>
      <c r="W164" s="6"/>
      <c r="X164" s="6"/>
    </row>
    <row r="165" spans="1:24" x14ac:dyDescent="0.15">
      <c r="A165" s="3" t="s">
        <v>2851</v>
      </c>
      <c r="B165" s="3" t="s">
        <v>10882</v>
      </c>
      <c r="C165" s="6"/>
      <c r="D165" s="6"/>
      <c r="E165" s="6"/>
      <c r="F165" s="6"/>
      <c r="G165" s="6"/>
      <c r="H165" s="6"/>
      <c r="I165" s="6"/>
      <c r="J165" s="6"/>
      <c r="K165" s="6"/>
      <c r="L165" s="6"/>
      <c r="M165" s="6"/>
      <c r="N165" s="6"/>
      <c r="O165" s="6"/>
      <c r="P165" s="6"/>
      <c r="Q165" s="6"/>
      <c r="R165" s="6"/>
      <c r="S165" s="6"/>
      <c r="T165" s="6"/>
      <c r="U165" s="6"/>
      <c r="V165" s="6"/>
      <c r="W165" s="6"/>
      <c r="X165" s="6"/>
    </row>
    <row r="166" spans="1:24" x14ac:dyDescent="0.15">
      <c r="A166" s="3" t="s">
        <v>28</v>
      </c>
      <c r="B166" s="3" t="s">
        <v>10883</v>
      </c>
      <c r="C166" s="6"/>
      <c r="D166" s="6"/>
      <c r="E166" s="6"/>
      <c r="F166" s="6"/>
      <c r="G166" s="6"/>
      <c r="H166" s="6"/>
      <c r="I166" s="6"/>
      <c r="J166" s="6"/>
      <c r="K166" s="6"/>
      <c r="L166" s="6"/>
      <c r="M166" s="6"/>
      <c r="N166" s="6"/>
      <c r="O166" s="6"/>
      <c r="P166" s="6"/>
      <c r="Q166" s="6"/>
      <c r="R166" s="6"/>
      <c r="S166" s="6"/>
      <c r="T166" s="6"/>
      <c r="U166" s="6"/>
      <c r="V166" s="6"/>
      <c r="W166" s="6"/>
      <c r="X166" s="6"/>
    </row>
    <row r="167" spans="1:24" x14ac:dyDescent="0.15">
      <c r="A167" s="3" t="s">
        <v>3300</v>
      </c>
      <c r="B167" s="3" t="s">
        <v>10884</v>
      </c>
      <c r="C167" s="6"/>
      <c r="D167" s="6"/>
      <c r="E167" s="6"/>
      <c r="F167" s="6"/>
      <c r="G167" s="6"/>
      <c r="H167" s="6"/>
      <c r="I167" s="6"/>
      <c r="J167" s="6"/>
      <c r="K167" s="6"/>
      <c r="L167" s="6"/>
      <c r="M167" s="6"/>
      <c r="N167" s="6"/>
      <c r="O167" s="6"/>
      <c r="P167" s="6"/>
      <c r="Q167" s="6"/>
      <c r="R167" s="6"/>
      <c r="S167" s="6"/>
      <c r="T167" s="6"/>
      <c r="U167" s="6"/>
      <c r="V167" s="6"/>
      <c r="W167" s="6"/>
      <c r="X167" s="6"/>
    </row>
    <row r="168" spans="1:24" x14ac:dyDescent="0.15">
      <c r="A168" s="3" t="s">
        <v>2732</v>
      </c>
      <c r="B168" s="3" t="s">
        <v>11211</v>
      </c>
      <c r="C168" s="6"/>
      <c r="D168" s="6"/>
      <c r="E168" s="6"/>
      <c r="F168" s="6"/>
      <c r="G168" s="6"/>
      <c r="H168" s="6"/>
      <c r="I168" s="6"/>
      <c r="J168" s="6"/>
      <c r="K168" s="6"/>
      <c r="L168" s="6"/>
      <c r="M168" s="6"/>
      <c r="N168" s="6"/>
      <c r="O168" s="6"/>
      <c r="P168" s="6"/>
      <c r="Q168" s="6"/>
      <c r="R168" s="6"/>
      <c r="S168" s="6"/>
      <c r="T168" s="6"/>
      <c r="U168" s="6"/>
      <c r="V168" s="6"/>
      <c r="W168" s="6"/>
      <c r="X168" s="6"/>
    </row>
    <row r="169" spans="1:24" x14ac:dyDescent="0.15">
      <c r="A169" s="3" t="s">
        <v>2593</v>
      </c>
      <c r="B169" s="3" t="s">
        <v>10885</v>
      </c>
      <c r="C169" s="6"/>
      <c r="D169" s="6"/>
      <c r="E169" s="6"/>
      <c r="F169" s="6"/>
      <c r="G169" s="6"/>
      <c r="H169" s="6"/>
      <c r="I169" s="6"/>
      <c r="J169" s="6"/>
      <c r="K169" s="6"/>
      <c r="L169" s="6"/>
      <c r="M169" s="6"/>
      <c r="N169" s="6"/>
      <c r="O169" s="6"/>
      <c r="P169" s="6"/>
      <c r="Q169" s="6"/>
      <c r="R169" s="6"/>
      <c r="S169" s="6"/>
      <c r="T169" s="6"/>
      <c r="U169" s="6"/>
      <c r="V169" s="6"/>
      <c r="W169" s="6"/>
      <c r="X169" s="6"/>
    </row>
    <row r="170" spans="1:24" x14ac:dyDescent="0.15">
      <c r="A170" s="3" t="s">
        <v>10886</v>
      </c>
      <c r="B170" s="3" t="s">
        <v>10887</v>
      </c>
      <c r="C170" s="6"/>
      <c r="D170" s="6"/>
      <c r="E170" s="6"/>
      <c r="F170" s="6"/>
      <c r="G170" s="6"/>
      <c r="H170" s="6"/>
      <c r="I170" s="6"/>
      <c r="J170" s="6"/>
      <c r="K170" s="6"/>
      <c r="L170" s="6"/>
      <c r="M170" s="6"/>
      <c r="N170" s="6"/>
      <c r="O170" s="6"/>
      <c r="P170" s="6"/>
      <c r="Q170" s="6"/>
      <c r="R170" s="6"/>
      <c r="S170" s="6"/>
      <c r="T170" s="6"/>
      <c r="U170" s="6"/>
      <c r="V170" s="6"/>
      <c r="W170" s="6"/>
      <c r="X170" s="6"/>
    </row>
    <row r="171" spans="1:24" x14ac:dyDescent="0.15">
      <c r="A171" s="3" t="s">
        <v>5232</v>
      </c>
      <c r="B171" s="99" t="s">
        <v>11212</v>
      </c>
      <c r="C171" s="6"/>
      <c r="D171" s="6"/>
      <c r="E171" s="6"/>
      <c r="F171" s="6"/>
      <c r="G171" s="6"/>
      <c r="H171" s="6"/>
      <c r="I171" s="6"/>
      <c r="J171" s="6"/>
      <c r="K171" s="6"/>
      <c r="L171" s="6"/>
      <c r="M171" s="6"/>
      <c r="N171" s="6"/>
      <c r="O171" s="6"/>
      <c r="P171" s="6"/>
      <c r="Q171" s="6"/>
      <c r="R171" s="6"/>
      <c r="S171" s="6"/>
      <c r="T171" s="6"/>
      <c r="U171" s="6"/>
      <c r="V171" s="6"/>
      <c r="W171" s="6"/>
      <c r="X171" s="6"/>
    </row>
    <row r="172" spans="1:24" x14ac:dyDescent="0.15">
      <c r="A172" s="3" t="s">
        <v>10888</v>
      </c>
      <c r="B172" s="3" t="s">
        <v>10889</v>
      </c>
      <c r="C172" s="6"/>
      <c r="D172" s="6"/>
      <c r="E172" s="6"/>
      <c r="F172" s="6"/>
      <c r="G172" s="6"/>
      <c r="H172" s="6"/>
      <c r="I172" s="6"/>
      <c r="J172" s="6"/>
      <c r="K172" s="6"/>
      <c r="L172" s="6"/>
      <c r="M172" s="6"/>
      <c r="N172" s="6"/>
      <c r="O172" s="6"/>
      <c r="P172" s="6"/>
      <c r="Q172" s="6"/>
      <c r="R172" s="6"/>
      <c r="S172" s="6"/>
      <c r="T172" s="6"/>
      <c r="U172" s="6"/>
      <c r="V172" s="6"/>
      <c r="W172" s="6"/>
      <c r="X172" s="6"/>
    </row>
    <row r="173" spans="1:24" x14ac:dyDescent="0.15">
      <c r="A173" s="3" t="s">
        <v>1779</v>
      </c>
      <c r="B173" s="99" t="s">
        <v>11213</v>
      </c>
      <c r="C173" s="6"/>
      <c r="D173" s="6"/>
      <c r="E173" s="6"/>
      <c r="F173" s="6"/>
      <c r="G173" s="6"/>
      <c r="H173" s="6"/>
      <c r="I173" s="6"/>
      <c r="J173" s="6"/>
      <c r="K173" s="6"/>
      <c r="L173" s="6"/>
      <c r="M173" s="6"/>
      <c r="N173" s="6"/>
      <c r="O173" s="6"/>
      <c r="P173" s="6"/>
      <c r="Q173" s="6"/>
      <c r="R173" s="6"/>
      <c r="S173" s="6"/>
      <c r="T173" s="6"/>
      <c r="U173" s="6"/>
      <c r="V173" s="6"/>
      <c r="W173" s="6"/>
      <c r="X173" s="6"/>
    </row>
    <row r="174" spans="1:24" x14ac:dyDescent="0.15">
      <c r="A174" s="3" t="s">
        <v>2837</v>
      </c>
      <c r="B174" s="99" t="s">
        <v>11214</v>
      </c>
      <c r="C174" s="6"/>
      <c r="D174" s="6"/>
      <c r="E174" s="6"/>
      <c r="F174" s="6"/>
      <c r="G174" s="6"/>
      <c r="H174" s="6"/>
      <c r="I174" s="6"/>
      <c r="J174" s="6"/>
      <c r="K174" s="6"/>
      <c r="L174" s="6"/>
      <c r="M174" s="6"/>
      <c r="N174" s="6"/>
      <c r="O174" s="6"/>
      <c r="P174" s="6"/>
      <c r="Q174" s="6"/>
      <c r="R174" s="6"/>
      <c r="S174" s="6"/>
      <c r="T174" s="6"/>
      <c r="U174" s="6"/>
      <c r="V174" s="6"/>
      <c r="W174" s="6"/>
      <c r="X174" s="6"/>
    </row>
    <row r="175" spans="1:24" x14ac:dyDescent="0.15">
      <c r="A175" s="3" t="s">
        <v>2492</v>
      </c>
      <c r="B175" s="3" t="s">
        <v>10890</v>
      </c>
      <c r="C175" s="6"/>
      <c r="D175" s="6"/>
      <c r="E175" s="6"/>
      <c r="F175" s="6"/>
      <c r="G175" s="6"/>
      <c r="H175" s="6"/>
      <c r="I175" s="6"/>
      <c r="J175" s="6"/>
      <c r="K175" s="6"/>
      <c r="L175" s="6"/>
      <c r="M175" s="6"/>
      <c r="N175" s="6"/>
      <c r="O175" s="6"/>
      <c r="P175" s="6"/>
      <c r="Q175" s="6"/>
      <c r="R175" s="6"/>
      <c r="S175" s="6"/>
      <c r="T175" s="6"/>
      <c r="U175" s="6"/>
      <c r="V175" s="6"/>
      <c r="W175" s="6"/>
      <c r="X175" s="6"/>
    </row>
    <row r="176" spans="1:24" x14ac:dyDescent="0.15">
      <c r="A176" s="3" t="s">
        <v>1154</v>
      </c>
      <c r="B176" s="3" t="s">
        <v>10891</v>
      </c>
      <c r="C176" s="6"/>
      <c r="D176" s="6"/>
      <c r="E176" s="6"/>
      <c r="F176" s="6"/>
      <c r="G176" s="6"/>
      <c r="H176" s="6"/>
      <c r="I176" s="6"/>
      <c r="J176" s="6"/>
      <c r="K176" s="6"/>
      <c r="L176" s="6"/>
      <c r="M176" s="6"/>
      <c r="N176" s="6"/>
      <c r="O176" s="6"/>
      <c r="P176" s="6"/>
      <c r="Q176" s="6"/>
      <c r="R176" s="6"/>
      <c r="S176" s="6"/>
      <c r="T176" s="6"/>
      <c r="U176" s="6"/>
      <c r="V176" s="6"/>
      <c r="W176" s="6"/>
      <c r="X176" s="6"/>
    </row>
    <row r="177" spans="1:24" x14ac:dyDescent="0.15">
      <c r="A177" s="3" t="s">
        <v>2714</v>
      </c>
      <c r="B177" s="3" t="s">
        <v>10892</v>
      </c>
      <c r="C177" s="6"/>
      <c r="D177" s="6"/>
      <c r="E177" s="6"/>
      <c r="F177" s="6"/>
      <c r="G177" s="6"/>
      <c r="H177" s="6"/>
      <c r="I177" s="6"/>
      <c r="J177" s="6"/>
      <c r="K177" s="6"/>
      <c r="L177" s="6"/>
      <c r="M177" s="6"/>
      <c r="N177" s="6"/>
      <c r="O177" s="6"/>
      <c r="P177" s="6"/>
      <c r="Q177" s="6"/>
      <c r="R177" s="6"/>
      <c r="S177" s="6"/>
      <c r="T177" s="6"/>
      <c r="U177" s="6"/>
      <c r="V177" s="6"/>
      <c r="W177" s="6"/>
      <c r="X177" s="6"/>
    </row>
    <row r="178" spans="1:24" x14ac:dyDescent="0.15">
      <c r="A178" s="3" t="s">
        <v>2871</v>
      </c>
      <c r="B178" s="3" t="s">
        <v>10893</v>
      </c>
      <c r="C178" s="6"/>
      <c r="D178" s="6"/>
      <c r="E178" s="6"/>
      <c r="F178" s="6"/>
      <c r="G178" s="6"/>
      <c r="H178" s="6"/>
      <c r="I178" s="6"/>
      <c r="J178" s="6"/>
      <c r="K178" s="6"/>
      <c r="L178" s="6"/>
      <c r="M178" s="6"/>
      <c r="N178" s="6"/>
      <c r="O178" s="6"/>
      <c r="P178" s="6"/>
      <c r="Q178" s="6"/>
      <c r="R178" s="6"/>
      <c r="S178" s="6"/>
      <c r="T178" s="6"/>
      <c r="U178" s="6"/>
      <c r="V178" s="6"/>
      <c r="W178" s="6"/>
      <c r="X178" s="6"/>
    </row>
    <row r="179" spans="1:24" x14ac:dyDescent="0.15">
      <c r="A179" s="3" t="s">
        <v>5354</v>
      </c>
      <c r="B179" s="3" t="s">
        <v>10894</v>
      </c>
      <c r="C179" s="6"/>
      <c r="D179" s="6"/>
      <c r="E179" s="6"/>
      <c r="F179" s="6"/>
      <c r="G179" s="6"/>
      <c r="H179" s="6"/>
      <c r="I179" s="6"/>
      <c r="J179" s="6"/>
      <c r="K179" s="6"/>
      <c r="L179" s="6"/>
      <c r="M179" s="6"/>
      <c r="N179" s="6"/>
      <c r="O179" s="6"/>
      <c r="P179" s="6"/>
      <c r="Q179" s="6"/>
      <c r="R179" s="6"/>
      <c r="S179" s="6"/>
      <c r="T179" s="6"/>
      <c r="U179" s="6"/>
      <c r="V179" s="6"/>
      <c r="W179" s="6"/>
      <c r="X179" s="6"/>
    </row>
    <row r="180" spans="1:24" x14ac:dyDescent="0.15">
      <c r="A180" s="3" t="s">
        <v>1391</v>
      </c>
      <c r="B180" s="99" t="s">
        <v>11215</v>
      </c>
      <c r="C180" s="6"/>
      <c r="D180" s="6"/>
      <c r="E180" s="6"/>
      <c r="F180" s="6"/>
      <c r="G180" s="6"/>
      <c r="H180" s="6"/>
      <c r="I180" s="6"/>
      <c r="J180" s="6"/>
      <c r="K180" s="6"/>
      <c r="L180" s="6"/>
      <c r="M180" s="6"/>
      <c r="N180" s="6"/>
      <c r="O180" s="6"/>
      <c r="P180" s="6"/>
      <c r="Q180" s="6"/>
      <c r="R180" s="6"/>
      <c r="S180" s="6"/>
      <c r="T180" s="6"/>
      <c r="U180" s="6"/>
      <c r="V180" s="6"/>
      <c r="W180" s="6"/>
      <c r="X180" s="6"/>
    </row>
    <row r="181" spans="1:24" x14ac:dyDescent="0.15">
      <c r="A181" s="3" t="s">
        <v>4988</v>
      </c>
      <c r="B181" s="99" t="s">
        <v>11216</v>
      </c>
      <c r="C181" s="6"/>
      <c r="D181" s="6"/>
      <c r="E181" s="6"/>
      <c r="F181" s="6"/>
      <c r="G181" s="6"/>
      <c r="H181" s="6"/>
      <c r="I181" s="6"/>
      <c r="J181" s="6"/>
      <c r="K181" s="6"/>
      <c r="L181" s="6"/>
      <c r="M181" s="6"/>
      <c r="N181" s="6"/>
      <c r="O181" s="6"/>
      <c r="P181" s="6"/>
      <c r="Q181" s="6"/>
      <c r="R181" s="6"/>
      <c r="S181" s="6"/>
      <c r="T181" s="6"/>
      <c r="U181" s="6"/>
      <c r="V181" s="6"/>
      <c r="W181" s="6"/>
      <c r="X181" s="6"/>
    </row>
    <row r="182" spans="1:24" x14ac:dyDescent="0.15">
      <c r="A182" s="3" t="s">
        <v>2849</v>
      </c>
      <c r="B182" s="99" t="s">
        <v>11217</v>
      </c>
      <c r="C182" s="6"/>
      <c r="D182" s="6"/>
      <c r="E182" s="6"/>
      <c r="F182" s="6"/>
      <c r="G182" s="6"/>
      <c r="H182" s="6"/>
      <c r="I182" s="6"/>
      <c r="J182" s="6"/>
      <c r="K182" s="6"/>
      <c r="L182" s="6"/>
      <c r="M182" s="6"/>
      <c r="N182" s="6"/>
      <c r="O182" s="6"/>
      <c r="P182" s="6"/>
      <c r="Q182" s="6"/>
      <c r="R182" s="6"/>
      <c r="S182" s="6"/>
      <c r="T182" s="6"/>
      <c r="U182" s="6"/>
      <c r="V182" s="6"/>
      <c r="W182" s="6"/>
      <c r="X182" s="6"/>
    </row>
    <row r="183" spans="1:24" x14ac:dyDescent="0.15">
      <c r="A183" s="3" t="s">
        <v>10895</v>
      </c>
      <c r="B183" s="3" t="s">
        <v>10896</v>
      </c>
      <c r="C183" s="6"/>
      <c r="D183" s="6"/>
      <c r="E183" s="6"/>
      <c r="F183" s="6"/>
      <c r="G183" s="6"/>
      <c r="H183" s="6"/>
      <c r="I183" s="6"/>
      <c r="J183" s="6"/>
      <c r="K183" s="6"/>
      <c r="L183" s="6"/>
      <c r="M183" s="6"/>
      <c r="N183" s="6"/>
      <c r="O183" s="6"/>
      <c r="P183" s="6"/>
      <c r="Q183" s="6"/>
      <c r="R183" s="6"/>
      <c r="S183" s="6"/>
      <c r="T183" s="6"/>
      <c r="U183" s="6"/>
      <c r="V183" s="6"/>
      <c r="W183" s="6"/>
      <c r="X183" s="6"/>
    </row>
    <row r="184" spans="1:24" x14ac:dyDescent="0.15">
      <c r="A184" s="3" t="s">
        <v>10897</v>
      </c>
      <c r="B184" s="3" t="s">
        <v>10898</v>
      </c>
      <c r="C184" s="6"/>
      <c r="D184" s="6"/>
      <c r="E184" s="6"/>
      <c r="F184" s="6"/>
      <c r="G184" s="6"/>
      <c r="H184" s="6"/>
      <c r="I184" s="6"/>
      <c r="J184" s="6"/>
      <c r="K184" s="6"/>
      <c r="L184" s="6"/>
      <c r="M184" s="6"/>
      <c r="N184" s="6"/>
      <c r="O184" s="6"/>
      <c r="P184" s="6"/>
      <c r="Q184" s="6"/>
      <c r="R184" s="6"/>
      <c r="S184" s="6"/>
      <c r="T184" s="6"/>
      <c r="U184" s="6"/>
      <c r="V184" s="6"/>
      <c r="W184" s="6"/>
      <c r="X184" s="6"/>
    </row>
    <row r="185" spans="1:24" x14ac:dyDescent="0.15">
      <c r="A185" s="3" t="s">
        <v>10899</v>
      </c>
      <c r="B185" s="3" t="s">
        <v>10900</v>
      </c>
      <c r="C185" s="6"/>
      <c r="D185" s="6"/>
      <c r="E185" s="6"/>
      <c r="F185" s="6"/>
      <c r="G185" s="6"/>
      <c r="H185" s="6"/>
      <c r="I185" s="6"/>
      <c r="J185" s="6"/>
      <c r="K185" s="6"/>
      <c r="L185" s="6"/>
      <c r="M185" s="6"/>
      <c r="N185" s="6"/>
      <c r="O185" s="6"/>
      <c r="P185" s="6"/>
      <c r="Q185" s="6"/>
      <c r="R185" s="6"/>
      <c r="S185" s="6"/>
      <c r="T185" s="6"/>
      <c r="U185" s="6"/>
      <c r="V185" s="6"/>
      <c r="W185" s="6"/>
      <c r="X185" s="6"/>
    </row>
    <row r="186" spans="1:24" x14ac:dyDescent="0.15">
      <c r="A186" s="3" t="s">
        <v>2708</v>
      </c>
      <c r="B186" s="3" t="s">
        <v>10901</v>
      </c>
      <c r="C186" s="6"/>
      <c r="D186" s="6"/>
      <c r="E186" s="6"/>
      <c r="F186" s="6"/>
      <c r="G186" s="6"/>
      <c r="H186" s="6"/>
      <c r="I186" s="6"/>
      <c r="J186" s="6"/>
      <c r="K186" s="6"/>
      <c r="L186" s="6"/>
      <c r="M186" s="6"/>
      <c r="N186" s="6"/>
      <c r="O186" s="6"/>
      <c r="P186" s="6"/>
      <c r="Q186" s="6"/>
      <c r="R186" s="6"/>
      <c r="S186" s="6"/>
      <c r="T186" s="6"/>
      <c r="U186" s="6"/>
      <c r="V186" s="6"/>
      <c r="W186" s="6"/>
      <c r="X186" s="6"/>
    </row>
    <row r="187" spans="1:24" x14ac:dyDescent="0.15">
      <c r="A187" s="3" t="s">
        <v>10902</v>
      </c>
      <c r="B187" s="99" t="s">
        <v>11218</v>
      </c>
      <c r="C187" s="6"/>
      <c r="D187" s="6"/>
      <c r="E187" s="6"/>
      <c r="F187" s="6"/>
      <c r="G187" s="6"/>
      <c r="H187" s="6"/>
      <c r="I187" s="6"/>
      <c r="J187" s="6"/>
      <c r="K187" s="6"/>
      <c r="L187" s="6"/>
      <c r="M187" s="6"/>
      <c r="N187" s="6"/>
      <c r="O187" s="6"/>
      <c r="P187" s="6"/>
      <c r="Q187" s="6"/>
      <c r="R187" s="6"/>
      <c r="S187" s="6"/>
      <c r="T187" s="6"/>
      <c r="U187" s="6"/>
      <c r="V187" s="6"/>
      <c r="W187" s="6"/>
      <c r="X187" s="6"/>
    </row>
    <row r="188" spans="1:24" x14ac:dyDescent="0.15">
      <c r="A188" s="3" t="s">
        <v>2865</v>
      </c>
      <c r="B188" s="3" t="s">
        <v>10903</v>
      </c>
      <c r="C188" s="6"/>
      <c r="D188" s="6"/>
      <c r="E188" s="6"/>
      <c r="F188" s="6"/>
      <c r="G188" s="6"/>
      <c r="H188" s="6"/>
      <c r="I188" s="6"/>
      <c r="J188" s="6"/>
      <c r="K188" s="6"/>
      <c r="L188" s="6"/>
      <c r="M188" s="6"/>
      <c r="N188" s="6"/>
      <c r="O188" s="6"/>
      <c r="P188" s="6"/>
      <c r="Q188" s="6"/>
      <c r="R188" s="6"/>
      <c r="S188" s="6"/>
      <c r="T188" s="6"/>
      <c r="U188" s="6"/>
      <c r="V188" s="6"/>
      <c r="W188" s="6"/>
      <c r="X188" s="6"/>
    </row>
    <row r="189" spans="1:24" x14ac:dyDescent="0.15">
      <c r="A189" s="3" t="s">
        <v>2841</v>
      </c>
      <c r="B189" s="3" t="s">
        <v>10904</v>
      </c>
      <c r="C189" s="6"/>
      <c r="D189" s="6"/>
      <c r="E189" s="6"/>
      <c r="F189" s="6"/>
      <c r="G189" s="6"/>
      <c r="H189" s="6"/>
      <c r="I189" s="6"/>
      <c r="J189" s="6"/>
      <c r="K189" s="6"/>
      <c r="L189" s="6"/>
      <c r="M189" s="6"/>
      <c r="N189" s="6"/>
      <c r="O189" s="6"/>
      <c r="P189" s="6"/>
      <c r="Q189" s="6"/>
      <c r="R189" s="6"/>
      <c r="S189" s="6"/>
      <c r="T189" s="6"/>
      <c r="U189" s="6"/>
      <c r="V189" s="6"/>
      <c r="W189" s="6"/>
      <c r="X189" s="6"/>
    </row>
    <row r="190" spans="1:24" x14ac:dyDescent="0.15">
      <c r="A190" s="3" t="s">
        <v>10905</v>
      </c>
      <c r="B190" s="3" t="s">
        <v>10906</v>
      </c>
      <c r="C190" s="6"/>
      <c r="D190" s="6"/>
      <c r="E190" s="6"/>
      <c r="F190" s="6"/>
      <c r="G190" s="6"/>
      <c r="H190" s="6"/>
      <c r="I190" s="6"/>
      <c r="J190" s="6"/>
      <c r="K190" s="6"/>
      <c r="L190" s="6"/>
      <c r="M190" s="6"/>
      <c r="N190" s="6"/>
      <c r="O190" s="6"/>
      <c r="P190" s="6"/>
      <c r="Q190" s="6"/>
      <c r="R190" s="6"/>
      <c r="S190" s="6"/>
      <c r="T190" s="6"/>
      <c r="U190" s="6"/>
      <c r="V190" s="6"/>
      <c r="W190" s="6"/>
      <c r="X190" s="6"/>
    </row>
    <row r="191" spans="1:24" x14ac:dyDescent="0.15">
      <c r="A191" s="3" t="s">
        <v>10907</v>
      </c>
      <c r="B191" s="3" t="s">
        <v>10908</v>
      </c>
      <c r="C191" s="6"/>
      <c r="D191" s="6"/>
      <c r="E191" s="6"/>
      <c r="F191" s="6"/>
      <c r="G191" s="6"/>
      <c r="H191" s="6"/>
      <c r="I191" s="6"/>
      <c r="J191" s="6"/>
      <c r="K191" s="6"/>
      <c r="L191" s="6"/>
      <c r="M191" s="6"/>
      <c r="N191" s="6"/>
      <c r="O191" s="6"/>
      <c r="P191" s="6"/>
      <c r="Q191" s="6"/>
      <c r="R191" s="6"/>
      <c r="S191" s="6"/>
      <c r="T191" s="6"/>
      <c r="U191" s="6"/>
      <c r="V191" s="6"/>
      <c r="W191" s="6"/>
      <c r="X191" s="6"/>
    </row>
    <row r="192" spans="1:24" x14ac:dyDescent="0.15">
      <c r="A192" s="3" t="s">
        <v>10909</v>
      </c>
      <c r="B192" s="99" t="s">
        <v>11219</v>
      </c>
      <c r="C192" s="6"/>
      <c r="D192" s="6"/>
      <c r="E192" s="6"/>
      <c r="F192" s="6"/>
      <c r="G192" s="6"/>
      <c r="H192" s="6"/>
      <c r="I192" s="6"/>
      <c r="J192" s="6"/>
      <c r="K192" s="6"/>
      <c r="L192" s="6"/>
      <c r="M192" s="6"/>
      <c r="N192" s="6"/>
      <c r="O192" s="6"/>
      <c r="P192" s="6"/>
      <c r="Q192" s="6"/>
      <c r="R192" s="6"/>
      <c r="S192" s="6"/>
      <c r="T192" s="6"/>
      <c r="U192" s="6"/>
      <c r="V192" s="6"/>
      <c r="W192" s="6"/>
      <c r="X192" s="6"/>
    </row>
    <row r="193" spans="1:24" x14ac:dyDescent="0.15">
      <c r="A193" s="3" t="s">
        <v>2863</v>
      </c>
      <c r="B193" s="99" t="s">
        <v>11220</v>
      </c>
      <c r="C193" s="6"/>
      <c r="D193" s="6"/>
      <c r="E193" s="6"/>
      <c r="F193" s="6"/>
      <c r="G193" s="6"/>
      <c r="H193" s="6"/>
      <c r="I193" s="6"/>
      <c r="J193" s="6"/>
      <c r="K193" s="6"/>
      <c r="L193" s="6"/>
      <c r="M193" s="6"/>
      <c r="N193" s="6"/>
      <c r="O193" s="6"/>
      <c r="P193" s="6"/>
      <c r="Q193" s="6"/>
      <c r="R193" s="6"/>
      <c r="S193" s="6"/>
      <c r="T193" s="6"/>
      <c r="U193" s="6"/>
      <c r="V193" s="6"/>
      <c r="W193" s="6"/>
      <c r="X193" s="6"/>
    </row>
    <row r="194" spans="1:24" x14ac:dyDescent="0.15">
      <c r="A194" s="3" t="s">
        <v>8940</v>
      </c>
      <c r="B194" s="3" t="s">
        <v>10910</v>
      </c>
      <c r="C194" s="6"/>
      <c r="D194" s="6"/>
      <c r="E194" s="6"/>
      <c r="F194" s="6"/>
      <c r="G194" s="6"/>
      <c r="H194" s="6"/>
      <c r="I194" s="6"/>
      <c r="J194" s="6"/>
      <c r="K194" s="6"/>
      <c r="L194" s="6"/>
      <c r="M194" s="6"/>
      <c r="N194" s="6"/>
      <c r="O194" s="6"/>
      <c r="P194" s="6"/>
      <c r="Q194" s="6"/>
      <c r="R194" s="6"/>
      <c r="S194" s="6"/>
      <c r="T194" s="6"/>
      <c r="U194" s="6"/>
      <c r="V194" s="6"/>
      <c r="W194" s="6"/>
      <c r="X194" s="6"/>
    </row>
    <row r="195" spans="1:24" x14ac:dyDescent="0.15">
      <c r="A195" s="3" t="s">
        <v>10911</v>
      </c>
      <c r="B195" s="3" t="s">
        <v>11221</v>
      </c>
      <c r="C195" s="6"/>
      <c r="D195" s="6"/>
      <c r="E195" s="6"/>
      <c r="F195" s="6"/>
      <c r="G195" s="6"/>
      <c r="H195" s="6"/>
      <c r="I195" s="6"/>
      <c r="J195" s="6"/>
      <c r="K195" s="6"/>
      <c r="L195" s="6"/>
      <c r="M195" s="6"/>
      <c r="N195" s="6"/>
      <c r="O195" s="6"/>
      <c r="P195" s="6"/>
      <c r="Q195" s="6"/>
      <c r="R195" s="6"/>
      <c r="S195" s="6"/>
      <c r="T195" s="6"/>
      <c r="U195" s="6"/>
      <c r="V195" s="6"/>
      <c r="W195" s="6"/>
      <c r="X195" s="6"/>
    </row>
    <row r="196" spans="1:24" x14ac:dyDescent="0.15">
      <c r="A196" s="3" t="s">
        <v>8931</v>
      </c>
      <c r="B196" s="3" t="s">
        <v>10912</v>
      </c>
      <c r="C196" s="6"/>
      <c r="D196" s="6"/>
      <c r="E196" s="6"/>
      <c r="F196" s="6"/>
      <c r="G196" s="6"/>
      <c r="H196" s="6"/>
      <c r="I196" s="6"/>
      <c r="J196" s="6"/>
      <c r="K196" s="6"/>
      <c r="L196" s="6"/>
      <c r="M196" s="6"/>
      <c r="N196" s="6"/>
      <c r="O196" s="6"/>
      <c r="P196" s="6"/>
      <c r="Q196" s="6"/>
      <c r="R196" s="6"/>
      <c r="S196" s="6"/>
      <c r="T196" s="6"/>
      <c r="U196" s="6"/>
      <c r="V196" s="6"/>
      <c r="W196" s="6"/>
      <c r="X196" s="6"/>
    </row>
    <row r="197" spans="1:24" x14ac:dyDescent="0.15">
      <c r="A197" s="3" t="s">
        <v>10913</v>
      </c>
      <c r="B197" s="3" t="s">
        <v>10914</v>
      </c>
      <c r="C197" s="6"/>
      <c r="D197" s="6"/>
      <c r="E197" s="6"/>
      <c r="F197" s="6"/>
      <c r="G197" s="6"/>
      <c r="H197" s="6"/>
      <c r="I197" s="6"/>
      <c r="J197" s="6"/>
      <c r="K197" s="6"/>
      <c r="L197" s="6"/>
      <c r="M197" s="6"/>
      <c r="N197" s="6"/>
      <c r="O197" s="6"/>
      <c r="P197" s="6"/>
      <c r="Q197" s="6"/>
      <c r="R197" s="6"/>
      <c r="S197" s="6"/>
      <c r="T197" s="6"/>
      <c r="U197" s="6"/>
      <c r="V197" s="6"/>
      <c r="W197" s="6"/>
      <c r="X197" s="6"/>
    </row>
    <row r="198" spans="1:24" x14ac:dyDescent="0.15">
      <c r="A198" s="3" t="s">
        <v>9747</v>
      </c>
      <c r="B198" s="3" t="s">
        <v>11222</v>
      </c>
      <c r="C198" s="6"/>
      <c r="D198" s="6"/>
      <c r="E198" s="6"/>
      <c r="F198" s="6"/>
      <c r="G198" s="6"/>
      <c r="H198" s="6"/>
      <c r="I198" s="6"/>
      <c r="J198" s="6"/>
      <c r="K198" s="6"/>
      <c r="L198" s="6"/>
      <c r="M198" s="6"/>
      <c r="N198" s="6"/>
      <c r="O198" s="6"/>
      <c r="P198" s="6"/>
      <c r="Q198" s="6"/>
      <c r="R198" s="6"/>
      <c r="S198" s="6"/>
      <c r="T198" s="6"/>
      <c r="U198" s="6"/>
      <c r="V198" s="6"/>
      <c r="W198" s="6"/>
      <c r="X198" s="6"/>
    </row>
    <row r="199" spans="1:24" x14ac:dyDescent="0.15">
      <c r="A199" s="3" t="s">
        <v>2869</v>
      </c>
      <c r="B199" s="3" t="s">
        <v>10915</v>
      </c>
      <c r="C199" s="6"/>
      <c r="D199" s="6"/>
      <c r="E199" s="6"/>
      <c r="F199" s="6"/>
      <c r="G199" s="6"/>
      <c r="H199" s="6"/>
      <c r="I199" s="6"/>
      <c r="J199" s="6"/>
      <c r="K199" s="6"/>
      <c r="L199" s="6"/>
      <c r="M199" s="6"/>
      <c r="N199" s="6"/>
      <c r="O199" s="6"/>
      <c r="P199" s="6"/>
      <c r="Q199" s="6"/>
      <c r="R199" s="6"/>
      <c r="S199" s="6"/>
      <c r="T199" s="6"/>
      <c r="U199" s="6"/>
      <c r="V199" s="6"/>
      <c r="W199" s="6"/>
      <c r="X199" s="6"/>
    </row>
    <row r="200" spans="1:24" x14ac:dyDescent="0.15">
      <c r="A200" s="3" t="s">
        <v>991</v>
      </c>
      <c r="B200" s="99" t="s">
        <v>11223</v>
      </c>
      <c r="C200" s="6"/>
      <c r="D200" s="6"/>
      <c r="E200" s="6"/>
      <c r="F200" s="6"/>
      <c r="G200" s="6"/>
      <c r="H200" s="6"/>
      <c r="I200" s="6"/>
      <c r="J200" s="6"/>
      <c r="K200" s="6"/>
      <c r="L200" s="6"/>
      <c r="M200" s="6"/>
      <c r="N200" s="6"/>
      <c r="O200" s="6"/>
      <c r="P200" s="6"/>
      <c r="Q200" s="6"/>
      <c r="R200" s="6"/>
      <c r="S200" s="6"/>
      <c r="T200" s="6"/>
      <c r="U200" s="6"/>
      <c r="V200" s="6"/>
      <c r="W200" s="6"/>
      <c r="X200" s="6"/>
    </row>
    <row r="201" spans="1:24" x14ac:dyDescent="0.15">
      <c r="A201" s="3" t="s">
        <v>10916</v>
      </c>
      <c r="B201" s="99" t="s">
        <v>11224</v>
      </c>
      <c r="C201" s="6"/>
      <c r="D201" s="6"/>
      <c r="E201" s="6"/>
      <c r="F201" s="6"/>
      <c r="G201" s="6"/>
      <c r="H201" s="6"/>
      <c r="I201" s="6"/>
      <c r="J201" s="6"/>
      <c r="K201" s="6"/>
      <c r="L201" s="6"/>
      <c r="M201" s="6"/>
      <c r="N201" s="6"/>
      <c r="O201" s="6"/>
      <c r="P201" s="6"/>
      <c r="Q201" s="6"/>
      <c r="R201" s="6"/>
      <c r="S201" s="6"/>
      <c r="T201" s="6"/>
      <c r="U201" s="6"/>
      <c r="V201" s="6"/>
      <c r="W201" s="6"/>
      <c r="X201" s="6"/>
    </row>
    <row r="202" spans="1:24" x14ac:dyDescent="0.15">
      <c r="A202" s="3" t="s">
        <v>1208</v>
      </c>
      <c r="B202" s="99" t="s">
        <v>11225</v>
      </c>
      <c r="C202" s="6"/>
      <c r="D202" s="6"/>
      <c r="E202" s="6"/>
      <c r="F202" s="6"/>
      <c r="G202" s="6"/>
      <c r="H202" s="6"/>
      <c r="I202" s="6"/>
      <c r="J202" s="6"/>
      <c r="K202" s="6"/>
      <c r="L202" s="6"/>
      <c r="M202" s="6"/>
      <c r="N202" s="6"/>
      <c r="O202" s="6"/>
      <c r="P202" s="6"/>
      <c r="Q202" s="6"/>
      <c r="R202" s="6"/>
      <c r="S202" s="6"/>
      <c r="T202" s="6"/>
      <c r="U202" s="6"/>
      <c r="V202" s="6"/>
      <c r="W202" s="6"/>
      <c r="X202" s="6"/>
    </row>
    <row r="203" spans="1:24" x14ac:dyDescent="0.15">
      <c r="A203" s="3" t="s">
        <v>2569</v>
      </c>
      <c r="B203" s="3" t="s">
        <v>10917</v>
      </c>
      <c r="C203" s="6"/>
      <c r="D203" s="6"/>
      <c r="E203" s="6"/>
      <c r="F203" s="6"/>
      <c r="G203" s="6"/>
      <c r="H203" s="6"/>
      <c r="I203" s="6"/>
      <c r="J203" s="6"/>
      <c r="K203" s="6"/>
      <c r="L203" s="6"/>
      <c r="M203" s="6"/>
      <c r="N203" s="6"/>
      <c r="O203" s="6"/>
      <c r="P203" s="6"/>
      <c r="Q203" s="6"/>
      <c r="R203" s="6"/>
      <c r="S203" s="6"/>
      <c r="T203" s="6"/>
      <c r="U203" s="6"/>
      <c r="V203" s="6"/>
      <c r="W203" s="6"/>
      <c r="X203" s="6"/>
    </row>
    <row r="204" spans="1:24" x14ac:dyDescent="0.15">
      <c r="A204" s="3" t="s">
        <v>2715</v>
      </c>
      <c r="B204" s="3" t="s">
        <v>10918</v>
      </c>
      <c r="C204" s="6"/>
      <c r="D204" s="6"/>
      <c r="E204" s="6"/>
      <c r="F204" s="6"/>
      <c r="G204" s="6"/>
      <c r="H204" s="6"/>
      <c r="I204" s="6"/>
      <c r="J204" s="6"/>
      <c r="K204" s="6"/>
      <c r="L204" s="6"/>
      <c r="M204" s="6"/>
      <c r="N204" s="6"/>
      <c r="O204" s="6"/>
      <c r="P204" s="6"/>
      <c r="Q204" s="6"/>
      <c r="R204" s="6"/>
      <c r="S204" s="6"/>
      <c r="T204" s="6"/>
      <c r="U204" s="6"/>
      <c r="V204" s="6"/>
      <c r="W204" s="6"/>
      <c r="X204" s="6"/>
    </row>
    <row r="205" spans="1:24" x14ac:dyDescent="0.15">
      <c r="A205" s="3" t="s">
        <v>6019</v>
      </c>
      <c r="B205" s="99" t="s">
        <v>11226</v>
      </c>
      <c r="C205" s="6"/>
      <c r="D205" s="6"/>
      <c r="E205" s="6"/>
      <c r="F205" s="6"/>
      <c r="G205" s="6"/>
      <c r="H205" s="6"/>
      <c r="I205" s="6"/>
      <c r="J205" s="6"/>
      <c r="K205" s="6"/>
      <c r="L205" s="6"/>
      <c r="M205" s="6"/>
      <c r="N205" s="6"/>
      <c r="O205" s="6"/>
      <c r="P205" s="6"/>
      <c r="Q205" s="6"/>
      <c r="R205" s="6"/>
      <c r="S205" s="6"/>
      <c r="T205" s="6"/>
      <c r="U205" s="6"/>
      <c r="V205" s="6"/>
      <c r="W205" s="6"/>
      <c r="X205" s="6"/>
    </row>
    <row r="206" spans="1:24" x14ac:dyDescent="0.15">
      <c r="A206" s="3" t="s">
        <v>2311</v>
      </c>
      <c r="B206" s="99" t="s">
        <v>11227</v>
      </c>
      <c r="C206" s="6"/>
      <c r="D206" s="6"/>
      <c r="E206" s="6"/>
      <c r="F206" s="6"/>
      <c r="G206" s="6"/>
      <c r="H206" s="6"/>
      <c r="I206" s="6"/>
      <c r="J206" s="6"/>
      <c r="K206" s="6"/>
      <c r="L206" s="6"/>
      <c r="M206" s="6"/>
      <c r="N206" s="6"/>
      <c r="O206" s="6"/>
      <c r="P206" s="6"/>
      <c r="Q206" s="6"/>
      <c r="R206" s="6"/>
      <c r="S206" s="6"/>
      <c r="T206" s="6"/>
      <c r="U206" s="6"/>
      <c r="V206" s="6"/>
      <c r="W206" s="6"/>
      <c r="X206" s="6"/>
    </row>
    <row r="207" spans="1:24" x14ac:dyDescent="0.15">
      <c r="A207" s="3" t="s">
        <v>10919</v>
      </c>
      <c r="B207" s="3" t="s">
        <v>10920</v>
      </c>
      <c r="C207" s="6"/>
      <c r="D207" s="6"/>
      <c r="E207" s="6"/>
      <c r="F207" s="6"/>
      <c r="G207" s="6"/>
      <c r="H207" s="6"/>
      <c r="I207" s="6"/>
      <c r="J207" s="6"/>
      <c r="K207" s="6"/>
      <c r="L207" s="6"/>
      <c r="M207" s="6"/>
      <c r="N207" s="6"/>
      <c r="O207" s="6"/>
      <c r="P207" s="6"/>
      <c r="Q207" s="6"/>
      <c r="R207" s="6"/>
      <c r="S207" s="6"/>
      <c r="T207" s="6"/>
      <c r="U207" s="6"/>
      <c r="V207" s="6"/>
      <c r="W207" s="6"/>
      <c r="X207" s="6"/>
    </row>
    <row r="208" spans="1:24" x14ac:dyDescent="0.15">
      <c r="A208" s="3" t="s">
        <v>5864</v>
      </c>
      <c r="B208" s="99" t="s">
        <v>11228</v>
      </c>
      <c r="C208" s="6"/>
      <c r="D208" s="6"/>
      <c r="E208" s="6"/>
      <c r="F208" s="6"/>
      <c r="G208" s="6"/>
      <c r="H208" s="6"/>
      <c r="I208" s="6"/>
      <c r="J208" s="6"/>
      <c r="K208" s="6"/>
      <c r="L208" s="6"/>
      <c r="M208" s="6"/>
      <c r="N208" s="6"/>
      <c r="O208" s="6"/>
      <c r="P208" s="6"/>
      <c r="Q208" s="6"/>
      <c r="R208" s="6"/>
      <c r="S208" s="6"/>
      <c r="T208" s="6"/>
      <c r="U208" s="6"/>
      <c r="V208" s="6"/>
      <c r="W208" s="6"/>
      <c r="X208" s="6"/>
    </row>
    <row r="209" spans="1:24" x14ac:dyDescent="0.15">
      <c r="A209" s="3" t="s">
        <v>8953</v>
      </c>
      <c r="B209" s="3" t="s">
        <v>10921</v>
      </c>
      <c r="C209" s="6"/>
      <c r="D209" s="6"/>
      <c r="E209" s="6"/>
      <c r="F209" s="6"/>
      <c r="G209" s="6"/>
      <c r="H209" s="6"/>
      <c r="I209" s="6"/>
      <c r="J209" s="6"/>
      <c r="K209" s="6"/>
      <c r="L209" s="6"/>
      <c r="M209" s="6"/>
      <c r="N209" s="6"/>
      <c r="O209" s="6"/>
      <c r="P209" s="6"/>
      <c r="Q209" s="6"/>
      <c r="R209" s="6"/>
      <c r="S209" s="6"/>
      <c r="T209" s="6"/>
      <c r="U209" s="6"/>
      <c r="V209" s="6"/>
      <c r="W209" s="6"/>
      <c r="X209" s="6"/>
    </row>
    <row r="210" spans="1:24" x14ac:dyDescent="0.15">
      <c r="A210" s="3" t="s">
        <v>4692</v>
      </c>
      <c r="B210" s="99" t="s">
        <v>11229</v>
      </c>
      <c r="C210" s="6"/>
      <c r="D210" s="6"/>
      <c r="E210" s="6"/>
      <c r="F210" s="6"/>
      <c r="G210" s="6"/>
      <c r="H210" s="6"/>
      <c r="I210" s="6"/>
      <c r="J210" s="6"/>
      <c r="K210" s="6"/>
      <c r="L210" s="6"/>
      <c r="M210" s="6"/>
      <c r="N210" s="6"/>
      <c r="O210" s="6"/>
      <c r="P210" s="6"/>
      <c r="Q210" s="6"/>
      <c r="R210" s="6"/>
      <c r="S210" s="6"/>
      <c r="T210" s="6"/>
      <c r="U210" s="6"/>
      <c r="V210" s="6"/>
      <c r="W210" s="6"/>
      <c r="X210" s="6"/>
    </row>
    <row r="211" spans="1:24" x14ac:dyDescent="0.15">
      <c r="A211" s="3" t="s">
        <v>5761</v>
      </c>
      <c r="B211" s="3" t="s">
        <v>10922</v>
      </c>
      <c r="C211" s="6"/>
      <c r="D211" s="6"/>
      <c r="E211" s="6"/>
      <c r="F211" s="6"/>
      <c r="G211" s="6"/>
      <c r="H211" s="6"/>
      <c r="I211" s="6"/>
      <c r="J211" s="6"/>
      <c r="K211" s="6"/>
      <c r="L211" s="6"/>
      <c r="M211" s="6"/>
      <c r="N211" s="6"/>
      <c r="O211" s="6"/>
      <c r="P211" s="6"/>
      <c r="Q211" s="6"/>
      <c r="R211" s="6"/>
      <c r="S211" s="6"/>
      <c r="T211" s="6"/>
      <c r="U211" s="6"/>
      <c r="V211" s="6"/>
      <c r="W211" s="6"/>
      <c r="X211" s="6"/>
    </row>
    <row r="212" spans="1:24" x14ac:dyDescent="0.15">
      <c r="A212" s="3" t="s">
        <v>6005</v>
      </c>
      <c r="B212" s="3" t="s">
        <v>11230</v>
      </c>
      <c r="C212" s="6"/>
      <c r="D212" s="6"/>
      <c r="E212" s="6"/>
      <c r="F212" s="6"/>
      <c r="G212" s="6"/>
      <c r="H212" s="6"/>
      <c r="I212" s="6"/>
      <c r="J212" s="6"/>
      <c r="K212" s="6"/>
      <c r="L212" s="6"/>
      <c r="M212" s="6"/>
      <c r="N212" s="6"/>
      <c r="O212" s="6"/>
      <c r="P212" s="6"/>
      <c r="Q212" s="6"/>
      <c r="R212" s="6"/>
      <c r="S212" s="6"/>
      <c r="T212" s="6"/>
      <c r="U212" s="6"/>
      <c r="V212" s="6"/>
      <c r="W212" s="6"/>
      <c r="X212" s="6"/>
    </row>
    <row r="213" spans="1:24" x14ac:dyDescent="0.15">
      <c r="A213" s="3" t="s">
        <v>10923</v>
      </c>
      <c r="B213" s="3" t="s">
        <v>10924</v>
      </c>
      <c r="C213" s="6"/>
      <c r="D213" s="6"/>
      <c r="E213" s="6"/>
      <c r="F213" s="6"/>
      <c r="G213" s="6"/>
      <c r="H213" s="6"/>
      <c r="I213" s="6"/>
      <c r="J213" s="6"/>
      <c r="K213" s="6"/>
      <c r="L213" s="6"/>
      <c r="M213" s="6"/>
      <c r="N213" s="6"/>
      <c r="O213" s="6"/>
      <c r="P213" s="6"/>
      <c r="Q213" s="6"/>
      <c r="R213" s="6"/>
      <c r="S213" s="6"/>
      <c r="T213" s="6"/>
      <c r="U213" s="6"/>
      <c r="V213" s="6"/>
      <c r="W213" s="6"/>
      <c r="X213" s="6"/>
    </row>
    <row r="214" spans="1:24" x14ac:dyDescent="0.15">
      <c r="A214" s="3" t="s">
        <v>10925</v>
      </c>
      <c r="B214" s="99" t="s">
        <v>11231</v>
      </c>
      <c r="C214" s="6"/>
      <c r="D214" s="6"/>
      <c r="E214" s="6"/>
      <c r="F214" s="6"/>
      <c r="G214" s="6"/>
      <c r="H214" s="6"/>
      <c r="I214" s="6"/>
      <c r="J214" s="6"/>
      <c r="K214" s="6"/>
      <c r="L214" s="6"/>
      <c r="M214" s="6"/>
      <c r="N214" s="6"/>
      <c r="O214" s="6"/>
      <c r="P214" s="6"/>
      <c r="Q214" s="6"/>
      <c r="R214" s="6"/>
      <c r="S214" s="6"/>
      <c r="T214" s="6"/>
      <c r="U214" s="6"/>
      <c r="V214" s="6"/>
      <c r="W214" s="6"/>
      <c r="X214" s="6"/>
    </row>
    <row r="215" spans="1:24" x14ac:dyDescent="0.15">
      <c r="A215" s="3" t="s">
        <v>4502</v>
      </c>
      <c r="B215" s="3" t="s">
        <v>10926</v>
      </c>
      <c r="C215" s="6"/>
      <c r="D215" s="6"/>
      <c r="E215" s="6"/>
      <c r="F215" s="6"/>
      <c r="G215" s="6"/>
      <c r="H215" s="6"/>
      <c r="I215" s="6"/>
      <c r="J215" s="6"/>
      <c r="K215" s="6"/>
      <c r="L215" s="6"/>
      <c r="M215" s="6"/>
      <c r="N215" s="6"/>
      <c r="O215" s="6"/>
      <c r="P215" s="6"/>
      <c r="Q215" s="6"/>
      <c r="R215" s="6"/>
      <c r="S215" s="6"/>
      <c r="T215" s="6"/>
      <c r="U215" s="6"/>
      <c r="V215" s="6"/>
      <c r="W215" s="6"/>
      <c r="X215" s="6"/>
    </row>
    <row r="216" spans="1:24" x14ac:dyDescent="0.15">
      <c r="A216" s="3" t="s">
        <v>9087</v>
      </c>
      <c r="B216" s="3" t="s">
        <v>10927</v>
      </c>
      <c r="C216" s="6"/>
      <c r="D216" s="6"/>
      <c r="E216" s="6"/>
      <c r="F216" s="6"/>
      <c r="G216" s="6"/>
      <c r="H216" s="6"/>
      <c r="I216" s="6"/>
      <c r="J216" s="6"/>
      <c r="K216" s="6"/>
      <c r="L216" s="6"/>
      <c r="M216" s="6"/>
      <c r="N216" s="6"/>
      <c r="O216" s="6"/>
      <c r="P216" s="6"/>
      <c r="Q216" s="6"/>
      <c r="R216" s="6"/>
      <c r="S216" s="6"/>
      <c r="T216" s="6"/>
      <c r="U216" s="6"/>
      <c r="V216" s="6"/>
      <c r="W216" s="6"/>
      <c r="X216" s="6"/>
    </row>
    <row r="217" spans="1:24" x14ac:dyDescent="0.15">
      <c r="A217" s="3" t="s">
        <v>2888</v>
      </c>
      <c r="B217" s="3" t="s">
        <v>10928</v>
      </c>
      <c r="C217" s="6"/>
      <c r="D217" s="6"/>
      <c r="E217" s="6"/>
      <c r="F217" s="6"/>
      <c r="G217" s="6"/>
      <c r="H217" s="6"/>
      <c r="I217" s="6"/>
      <c r="J217" s="6"/>
      <c r="K217" s="6"/>
      <c r="L217" s="6"/>
      <c r="M217" s="6"/>
      <c r="N217" s="6"/>
      <c r="O217" s="6"/>
      <c r="P217" s="6"/>
      <c r="Q217" s="6"/>
      <c r="R217" s="6"/>
      <c r="S217" s="6"/>
      <c r="T217" s="6"/>
      <c r="U217" s="6"/>
      <c r="V217" s="6"/>
      <c r="W217" s="6"/>
      <c r="X217" s="6"/>
    </row>
    <row r="218" spans="1:24" x14ac:dyDescent="0.15">
      <c r="A218" s="3" t="s">
        <v>29</v>
      </c>
      <c r="B218" s="3" t="s">
        <v>10929</v>
      </c>
      <c r="C218" s="6"/>
      <c r="D218" s="6"/>
      <c r="E218" s="6"/>
      <c r="F218" s="6"/>
      <c r="G218" s="6"/>
      <c r="H218" s="6"/>
      <c r="I218" s="6"/>
      <c r="J218" s="6"/>
      <c r="K218" s="6"/>
      <c r="L218" s="6"/>
      <c r="M218" s="6"/>
      <c r="N218" s="6"/>
      <c r="O218" s="6"/>
      <c r="P218" s="6"/>
      <c r="Q218" s="6"/>
      <c r="R218" s="6"/>
      <c r="S218" s="6"/>
      <c r="T218" s="6"/>
      <c r="U218" s="6"/>
      <c r="V218" s="6"/>
      <c r="W218" s="6"/>
      <c r="X218" s="6"/>
    </row>
    <row r="219" spans="1:24" x14ac:dyDescent="0.15">
      <c r="A219" s="3" t="s">
        <v>10930</v>
      </c>
      <c r="B219" s="3" t="s">
        <v>10931</v>
      </c>
      <c r="C219" s="6"/>
      <c r="D219" s="6"/>
      <c r="E219" s="6"/>
      <c r="F219" s="6"/>
      <c r="G219" s="6"/>
      <c r="H219" s="6"/>
      <c r="I219" s="6"/>
      <c r="J219" s="6"/>
      <c r="K219" s="6"/>
      <c r="L219" s="6"/>
      <c r="M219" s="6"/>
      <c r="N219" s="6"/>
      <c r="O219" s="6"/>
      <c r="P219" s="6"/>
      <c r="Q219" s="6"/>
      <c r="R219" s="6"/>
      <c r="S219" s="6"/>
      <c r="T219" s="6"/>
      <c r="U219" s="6"/>
      <c r="V219" s="6"/>
      <c r="W219" s="6"/>
      <c r="X219" s="6"/>
    </row>
    <row r="220" spans="1:24" x14ac:dyDescent="0.15">
      <c r="A220" s="3" t="s">
        <v>657</v>
      </c>
      <c r="B220" s="99" t="s">
        <v>11232</v>
      </c>
      <c r="C220" s="6"/>
      <c r="D220" s="6"/>
      <c r="E220" s="6"/>
      <c r="F220" s="6"/>
      <c r="G220" s="6"/>
      <c r="H220" s="6"/>
      <c r="I220" s="6"/>
      <c r="J220" s="6"/>
      <c r="K220" s="6"/>
      <c r="L220" s="6"/>
      <c r="M220" s="6"/>
      <c r="N220" s="6"/>
      <c r="O220" s="6"/>
      <c r="P220" s="6"/>
      <c r="Q220" s="6"/>
      <c r="R220" s="6"/>
      <c r="S220" s="6"/>
      <c r="T220" s="6"/>
      <c r="U220" s="6"/>
      <c r="V220" s="6"/>
      <c r="W220" s="6"/>
      <c r="X220" s="6"/>
    </row>
    <row r="221" spans="1:24" x14ac:dyDescent="0.15">
      <c r="A221" s="3" t="s">
        <v>6323</v>
      </c>
      <c r="B221" s="99" t="s">
        <v>11233</v>
      </c>
      <c r="C221" s="6"/>
      <c r="D221" s="6"/>
      <c r="E221" s="6"/>
      <c r="F221" s="6"/>
      <c r="G221" s="6"/>
      <c r="H221" s="6"/>
      <c r="I221" s="6"/>
      <c r="J221" s="6"/>
      <c r="K221" s="6"/>
      <c r="L221" s="6"/>
      <c r="M221" s="6"/>
      <c r="N221" s="6"/>
      <c r="O221" s="6"/>
      <c r="P221" s="6"/>
      <c r="Q221" s="6"/>
      <c r="R221" s="6"/>
      <c r="S221" s="6"/>
      <c r="T221" s="6"/>
      <c r="U221" s="6"/>
      <c r="V221" s="6"/>
      <c r="W221" s="6"/>
      <c r="X221" s="6"/>
    </row>
    <row r="222" spans="1:24" x14ac:dyDescent="0.15">
      <c r="A222" s="3" t="s">
        <v>6328</v>
      </c>
      <c r="B222" s="99" t="s">
        <v>11234</v>
      </c>
      <c r="C222" s="6"/>
      <c r="D222" s="6"/>
      <c r="E222" s="6"/>
      <c r="F222" s="6"/>
      <c r="G222" s="6"/>
      <c r="H222" s="6"/>
      <c r="I222" s="6"/>
      <c r="J222" s="6"/>
      <c r="K222" s="6"/>
      <c r="L222" s="6"/>
      <c r="M222" s="6"/>
      <c r="N222" s="6"/>
      <c r="O222" s="6"/>
      <c r="P222" s="6"/>
      <c r="Q222" s="6"/>
      <c r="R222" s="6"/>
      <c r="S222" s="6"/>
      <c r="T222" s="6"/>
      <c r="U222" s="6"/>
      <c r="V222" s="6"/>
      <c r="W222" s="6"/>
      <c r="X222" s="6"/>
    </row>
    <row r="223" spans="1:24" x14ac:dyDescent="0.15">
      <c r="A223" s="3" t="s">
        <v>526</v>
      </c>
      <c r="B223" s="3" t="s">
        <v>10932</v>
      </c>
      <c r="C223" s="6"/>
      <c r="D223" s="6"/>
      <c r="E223" s="6"/>
      <c r="F223" s="6"/>
      <c r="G223" s="6"/>
      <c r="H223" s="6"/>
      <c r="I223" s="6"/>
      <c r="J223" s="6"/>
      <c r="K223" s="6"/>
      <c r="L223" s="6"/>
      <c r="M223" s="6"/>
      <c r="N223" s="6"/>
      <c r="O223" s="6"/>
      <c r="P223" s="6"/>
      <c r="Q223" s="6"/>
      <c r="R223" s="6"/>
      <c r="S223" s="6"/>
      <c r="T223" s="6"/>
      <c r="U223" s="6"/>
      <c r="V223" s="6"/>
      <c r="W223" s="6"/>
      <c r="X223" s="6"/>
    </row>
    <row r="224" spans="1:24" x14ac:dyDescent="0.15">
      <c r="A224" s="3" t="s">
        <v>4554</v>
      </c>
      <c r="B224" s="3" t="s">
        <v>10933</v>
      </c>
      <c r="C224" s="6"/>
      <c r="D224" s="6"/>
      <c r="E224" s="6"/>
      <c r="F224" s="6"/>
      <c r="G224" s="6"/>
      <c r="H224" s="6"/>
      <c r="I224" s="6"/>
      <c r="J224" s="6"/>
      <c r="K224" s="6"/>
      <c r="L224" s="6"/>
      <c r="M224" s="6"/>
      <c r="N224" s="6"/>
      <c r="O224" s="6"/>
      <c r="P224" s="6"/>
      <c r="Q224" s="6"/>
      <c r="R224" s="6"/>
      <c r="S224" s="6"/>
      <c r="T224" s="6"/>
      <c r="U224" s="6"/>
      <c r="V224" s="6"/>
      <c r="W224" s="6"/>
      <c r="X224" s="6"/>
    </row>
    <row r="225" spans="1:24" x14ac:dyDescent="0.15">
      <c r="A225" s="3" t="s">
        <v>1135</v>
      </c>
      <c r="B225" s="3" t="s">
        <v>10934</v>
      </c>
      <c r="C225" s="6"/>
      <c r="D225" s="6"/>
      <c r="E225" s="6"/>
      <c r="F225" s="6"/>
      <c r="G225" s="6"/>
      <c r="H225" s="6"/>
      <c r="I225" s="6"/>
      <c r="J225" s="6"/>
      <c r="K225" s="6"/>
      <c r="L225" s="6"/>
      <c r="M225" s="6"/>
      <c r="N225" s="6"/>
      <c r="O225" s="6"/>
      <c r="P225" s="6"/>
      <c r="Q225" s="6"/>
      <c r="R225" s="6"/>
      <c r="S225" s="6"/>
      <c r="T225" s="6"/>
      <c r="U225" s="6"/>
      <c r="V225" s="6"/>
      <c r="W225" s="6"/>
      <c r="X225" s="6"/>
    </row>
    <row r="226" spans="1:24" x14ac:dyDescent="0.15">
      <c r="A226" s="3" t="s">
        <v>5382</v>
      </c>
      <c r="B226" s="3" t="s">
        <v>10935</v>
      </c>
      <c r="C226" s="6"/>
      <c r="D226" s="6"/>
      <c r="E226" s="6"/>
      <c r="F226" s="6"/>
      <c r="G226" s="6"/>
      <c r="H226" s="6"/>
      <c r="I226" s="6"/>
      <c r="J226" s="6"/>
      <c r="K226" s="6"/>
      <c r="L226" s="6"/>
      <c r="M226" s="6"/>
      <c r="N226" s="6"/>
      <c r="O226" s="6"/>
      <c r="P226" s="6"/>
      <c r="Q226" s="6"/>
      <c r="R226" s="6"/>
      <c r="S226" s="6"/>
      <c r="T226" s="6"/>
      <c r="U226" s="6"/>
      <c r="V226" s="6"/>
      <c r="W226" s="6"/>
      <c r="X226" s="6"/>
    </row>
    <row r="227" spans="1:24" x14ac:dyDescent="0.15">
      <c r="A227" s="3" t="s">
        <v>756</v>
      </c>
      <c r="B227" s="99" t="s">
        <v>11235</v>
      </c>
      <c r="C227" s="6"/>
      <c r="D227" s="6"/>
      <c r="E227" s="6"/>
      <c r="F227" s="6"/>
      <c r="G227" s="6"/>
      <c r="H227" s="6"/>
      <c r="I227" s="6"/>
      <c r="J227" s="6"/>
      <c r="K227" s="6"/>
      <c r="L227" s="6"/>
      <c r="M227" s="6"/>
      <c r="N227" s="6"/>
      <c r="O227" s="6"/>
      <c r="P227" s="6"/>
      <c r="Q227" s="6"/>
      <c r="R227" s="6"/>
      <c r="S227" s="6"/>
      <c r="T227" s="6"/>
      <c r="U227" s="6"/>
      <c r="V227" s="6"/>
      <c r="W227" s="6"/>
      <c r="X227" s="6"/>
    </row>
    <row r="228" spans="1:24" x14ac:dyDescent="0.15">
      <c r="A228" s="3" t="s">
        <v>4574</v>
      </c>
      <c r="B228" s="99" t="s">
        <v>11236</v>
      </c>
      <c r="C228" s="6"/>
      <c r="D228" s="6"/>
      <c r="E228" s="6"/>
      <c r="F228" s="6"/>
      <c r="G228" s="6"/>
      <c r="H228" s="6"/>
      <c r="I228" s="6"/>
      <c r="J228" s="6"/>
      <c r="K228" s="6"/>
      <c r="L228" s="6"/>
      <c r="M228" s="6"/>
      <c r="N228" s="6"/>
      <c r="O228" s="6"/>
      <c r="P228" s="6"/>
      <c r="Q228" s="6"/>
      <c r="R228" s="6"/>
      <c r="S228" s="6"/>
      <c r="T228" s="6"/>
      <c r="U228" s="6"/>
      <c r="V228" s="6"/>
      <c r="W228" s="6"/>
      <c r="X228" s="6"/>
    </row>
    <row r="229" spans="1:24" x14ac:dyDescent="0.15">
      <c r="A229" s="3" t="s">
        <v>5562</v>
      </c>
      <c r="B229" s="3" t="s">
        <v>10936</v>
      </c>
      <c r="C229" s="6"/>
      <c r="D229" s="6"/>
      <c r="E229" s="6"/>
      <c r="F229" s="6"/>
      <c r="G229" s="6"/>
      <c r="H229" s="6"/>
      <c r="I229" s="6"/>
      <c r="J229" s="6"/>
      <c r="K229" s="6"/>
      <c r="L229" s="6"/>
      <c r="M229" s="6"/>
      <c r="N229" s="6"/>
      <c r="O229" s="6"/>
      <c r="P229" s="6"/>
      <c r="Q229" s="6"/>
      <c r="R229" s="6"/>
      <c r="S229" s="6"/>
      <c r="T229" s="6"/>
      <c r="U229" s="6"/>
      <c r="V229" s="6"/>
      <c r="W229" s="6"/>
      <c r="X229" s="6"/>
    </row>
    <row r="230" spans="1:24" x14ac:dyDescent="0.15">
      <c r="A230" s="3" t="s">
        <v>4551</v>
      </c>
      <c r="B230" s="3" t="s">
        <v>10937</v>
      </c>
      <c r="C230" s="6"/>
      <c r="D230" s="6"/>
      <c r="E230" s="6"/>
      <c r="F230" s="6"/>
      <c r="G230" s="6"/>
      <c r="H230" s="6"/>
      <c r="I230" s="6"/>
      <c r="J230" s="6"/>
      <c r="K230" s="6"/>
      <c r="L230" s="6"/>
      <c r="M230" s="6"/>
      <c r="N230" s="6"/>
      <c r="O230" s="6"/>
      <c r="P230" s="6"/>
      <c r="Q230" s="6"/>
      <c r="R230" s="6"/>
      <c r="S230" s="6"/>
      <c r="T230" s="6"/>
      <c r="U230" s="6"/>
      <c r="V230" s="6"/>
      <c r="W230" s="6"/>
      <c r="X230" s="6"/>
    </row>
    <row r="231" spans="1:24" x14ac:dyDescent="0.15">
      <c r="A231" s="3" t="s">
        <v>5552</v>
      </c>
      <c r="B231" s="3" t="s">
        <v>10938</v>
      </c>
      <c r="C231" s="6"/>
      <c r="D231" s="6"/>
      <c r="E231" s="6"/>
      <c r="F231" s="6"/>
      <c r="G231" s="6"/>
      <c r="H231" s="6"/>
      <c r="I231" s="6"/>
      <c r="J231" s="6"/>
      <c r="K231" s="6"/>
      <c r="L231" s="6"/>
      <c r="M231" s="6"/>
      <c r="N231" s="6"/>
      <c r="O231" s="6"/>
      <c r="P231" s="6"/>
      <c r="Q231" s="6"/>
      <c r="R231" s="6"/>
      <c r="S231" s="6"/>
      <c r="T231" s="6"/>
      <c r="U231" s="6"/>
      <c r="V231" s="6"/>
      <c r="W231" s="6"/>
      <c r="X231" s="6"/>
    </row>
    <row r="232" spans="1:24" x14ac:dyDescent="0.15">
      <c r="A232" s="3" t="s">
        <v>1336</v>
      </c>
      <c r="B232" s="3" t="s">
        <v>10939</v>
      </c>
      <c r="C232" s="6"/>
      <c r="D232" s="6"/>
      <c r="E232" s="6"/>
      <c r="F232" s="6"/>
      <c r="G232" s="6"/>
      <c r="H232" s="6"/>
      <c r="I232" s="6"/>
      <c r="J232" s="6"/>
      <c r="K232" s="6"/>
      <c r="L232" s="6"/>
      <c r="M232" s="6"/>
      <c r="N232" s="6"/>
      <c r="O232" s="6"/>
      <c r="P232" s="6"/>
      <c r="Q232" s="6"/>
      <c r="R232" s="6"/>
      <c r="S232" s="6"/>
      <c r="T232" s="6"/>
      <c r="U232" s="6"/>
      <c r="V232" s="6"/>
      <c r="W232" s="6"/>
      <c r="X232" s="6"/>
    </row>
    <row r="233" spans="1:24" x14ac:dyDescent="0.15">
      <c r="A233" s="3" t="s">
        <v>4515</v>
      </c>
      <c r="B233" s="3" t="s">
        <v>10940</v>
      </c>
      <c r="C233" s="6"/>
      <c r="D233" s="6"/>
      <c r="E233" s="6"/>
      <c r="F233" s="6"/>
      <c r="G233" s="6"/>
      <c r="H233" s="6"/>
      <c r="I233" s="6"/>
      <c r="J233" s="6"/>
      <c r="K233" s="6"/>
      <c r="L233" s="6"/>
      <c r="M233" s="6"/>
      <c r="N233" s="6"/>
      <c r="O233" s="6"/>
      <c r="P233" s="6"/>
      <c r="Q233" s="6"/>
      <c r="R233" s="6"/>
      <c r="S233" s="6"/>
      <c r="T233" s="6"/>
      <c r="U233" s="6"/>
      <c r="V233" s="6"/>
      <c r="W233" s="6"/>
      <c r="X233" s="6"/>
    </row>
    <row r="234" spans="1:24" x14ac:dyDescent="0.15">
      <c r="A234" s="3" t="s">
        <v>10941</v>
      </c>
      <c r="B234" s="3" t="s">
        <v>10942</v>
      </c>
      <c r="C234" s="6"/>
      <c r="D234" s="6"/>
      <c r="E234" s="6"/>
      <c r="F234" s="6"/>
      <c r="G234" s="6"/>
      <c r="H234" s="6"/>
      <c r="I234" s="6"/>
      <c r="J234" s="6"/>
      <c r="K234" s="6"/>
      <c r="L234" s="6"/>
      <c r="M234" s="6"/>
      <c r="N234" s="6"/>
      <c r="O234" s="6"/>
      <c r="P234" s="6"/>
      <c r="Q234" s="6"/>
      <c r="R234" s="6"/>
      <c r="S234" s="6"/>
      <c r="T234" s="6"/>
      <c r="U234" s="6"/>
      <c r="V234" s="6"/>
      <c r="W234" s="6"/>
      <c r="X234" s="6"/>
    </row>
    <row r="235" spans="1:24" x14ac:dyDescent="0.15">
      <c r="A235" s="3" t="s">
        <v>10943</v>
      </c>
      <c r="B235" s="3" t="s">
        <v>10944</v>
      </c>
      <c r="C235" s="6"/>
      <c r="D235" s="6"/>
      <c r="E235" s="6"/>
      <c r="F235" s="6"/>
      <c r="G235" s="6"/>
      <c r="H235" s="6"/>
      <c r="I235" s="6"/>
      <c r="J235" s="6"/>
      <c r="K235" s="6"/>
      <c r="L235" s="6"/>
      <c r="M235" s="6"/>
      <c r="N235" s="6"/>
      <c r="O235" s="6"/>
      <c r="P235" s="6"/>
      <c r="Q235" s="6"/>
      <c r="R235" s="6"/>
      <c r="S235" s="6"/>
      <c r="T235" s="6"/>
      <c r="U235" s="6"/>
      <c r="V235" s="6"/>
      <c r="W235" s="6"/>
      <c r="X235" s="6"/>
    </row>
    <row r="236" spans="1:24" x14ac:dyDescent="0.15">
      <c r="A236" s="3" t="s">
        <v>5392</v>
      </c>
      <c r="B236" s="3" t="s">
        <v>10945</v>
      </c>
      <c r="C236" s="6"/>
      <c r="D236" s="6"/>
      <c r="E236" s="6"/>
      <c r="F236" s="6"/>
      <c r="G236" s="6"/>
      <c r="H236" s="6"/>
      <c r="I236" s="6"/>
      <c r="J236" s="6"/>
      <c r="K236" s="6"/>
      <c r="L236" s="6"/>
      <c r="M236" s="6"/>
      <c r="N236" s="6"/>
      <c r="O236" s="6"/>
      <c r="P236" s="6"/>
      <c r="Q236" s="6"/>
      <c r="R236" s="6"/>
      <c r="S236" s="6"/>
      <c r="T236" s="6"/>
      <c r="U236" s="6"/>
      <c r="V236" s="6"/>
      <c r="W236" s="6"/>
      <c r="X236" s="6"/>
    </row>
    <row r="237" spans="1:24" x14ac:dyDescent="0.15">
      <c r="A237" s="3" t="s">
        <v>10946</v>
      </c>
      <c r="B237" s="3" t="s">
        <v>10947</v>
      </c>
      <c r="C237" s="6"/>
      <c r="D237" s="6"/>
      <c r="E237" s="6"/>
      <c r="F237" s="6"/>
      <c r="G237" s="6"/>
      <c r="H237" s="6"/>
      <c r="I237" s="6"/>
      <c r="J237" s="6"/>
      <c r="K237" s="6"/>
      <c r="L237" s="6"/>
      <c r="M237" s="6"/>
      <c r="N237" s="6"/>
      <c r="O237" s="6"/>
      <c r="P237" s="6"/>
      <c r="Q237" s="6"/>
      <c r="R237" s="6"/>
      <c r="S237" s="6"/>
      <c r="T237" s="6"/>
      <c r="U237" s="6"/>
      <c r="V237" s="6"/>
      <c r="W237" s="6"/>
      <c r="X237" s="6"/>
    </row>
    <row r="238" spans="1:24" x14ac:dyDescent="0.15">
      <c r="A238" s="3" t="s">
        <v>2836</v>
      </c>
      <c r="B238" s="3" t="s">
        <v>10948</v>
      </c>
      <c r="C238" s="6"/>
      <c r="D238" s="6"/>
      <c r="E238" s="6"/>
      <c r="F238" s="6"/>
      <c r="G238" s="6"/>
      <c r="H238" s="6"/>
      <c r="I238" s="6"/>
      <c r="J238" s="6"/>
      <c r="K238" s="6"/>
      <c r="L238" s="6"/>
      <c r="M238" s="6"/>
      <c r="N238" s="6"/>
      <c r="O238" s="6"/>
      <c r="P238" s="6"/>
      <c r="Q238" s="6"/>
      <c r="R238" s="6"/>
      <c r="S238" s="6"/>
      <c r="T238" s="6"/>
      <c r="U238" s="6"/>
      <c r="V238" s="6"/>
      <c r="W238" s="6"/>
      <c r="X238" s="6"/>
    </row>
    <row r="239" spans="1:24" x14ac:dyDescent="0.15">
      <c r="A239" s="3" t="s">
        <v>1281</v>
      </c>
      <c r="B239" s="99" t="s">
        <v>11237</v>
      </c>
      <c r="C239" s="6"/>
      <c r="D239" s="6"/>
      <c r="E239" s="6"/>
      <c r="F239" s="6"/>
      <c r="G239" s="6"/>
      <c r="H239" s="6"/>
      <c r="I239" s="6"/>
      <c r="J239" s="6"/>
      <c r="K239" s="6"/>
      <c r="L239" s="6"/>
      <c r="M239" s="6"/>
      <c r="N239" s="6"/>
      <c r="O239" s="6"/>
      <c r="P239" s="6"/>
      <c r="Q239" s="6"/>
      <c r="R239" s="6"/>
      <c r="S239" s="6"/>
      <c r="T239" s="6"/>
      <c r="U239" s="6"/>
      <c r="V239" s="6"/>
      <c r="W239" s="6"/>
      <c r="X239" s="6"/>
    </row>
    <row r="240" spans="1:24" x14ac:dyDescent="0.15">
      <c r="A240" s="3" t="s">
        <v>1634</v>
      </c>
      <c r="B240" s="3" t="s">
        <v>10949</v>
      </c>
      <c r="C240" s="6"/>
      <c r="D240" s="6"/>
      <c r="E240" s="6"/>
      <c r="F240" s="6"/>
      <c r="G240" s="6"/>
      <c r="H240" s="6"/>
      <c r="I240" s="6"/>
      <c r="J240" s="6"/>
      <c r="K240" s="6"/>
      <c r="L240" s="6"/>
      <c r="M240" s="6"/>
      <c r="N240" s="6"/>
      <c r="O240" s="6"/>
      <c r="P240" s="6"/>
      <c r="Q240" s="6"/>
      <c r="R240" s="6"/>
      <c r="S240" s="6"/>
      <c r="T240" s="6"/>
      <c r="U240" s="6"/>
      <c r="V240" s="6"/>
      <c r="W240" s="6"/>
      <c r="X240" s="6"/>
    </row>
    <row r="241" spans="1:24" x14ac:dyDescent="0.15">
      <c r="A241" s="3" t="s">
        <v>923</v>
      </c>
      <c r="B241" s="3" t="s">
        <v>10950</v>
      </c>
      <c r="C241" s="6"/>
      <c r="D241" s="6"/>
      <c r="E241" s="6"/>
      <c r="F241" s="6"/>
      <c r="G241" s="6"/>
      <c r="H241" s="6"/>
      <c r="I241" s="6"/>
      <c r="J241" s="6"/>
      <c r="K241" s="6"/>
      <c r="L241" s="6"/>
      <c r="M241" s="6"/>
      <c r="N241" s="6"/>
      <c r="O241" s="6"/>
      <c r="P241" s="6"/>
      <c r="Q241" s="6"/>
      <c r="R241" s="6"/>
      <c r="S241" s="6"/>
      <c r="T241" s="6"/>
      <c r="U241" s="6"/>
      <c r="V241" s="6"/>
      <c r="W241" s="6"/>
      <c r="X241" s="6"/>
    </row>
    <row r="242" spans="1:24" x14ac:dyDescent="0.15">
      <c r="A242" s="3" t="s">
        <v>815</v>
      </c>
      <c r="B242" s="99" t="s">
        <v>11238</v>
      </c>
      <c r="C242" s="6"/>
      <c r="D242" s="6"/>
      <c r="E242" s="6"/>
      <c r="F242" s="6"/>
      <c r="G242" s="6"/>
      <c r="H242" s="6"/>
      <c r="I242" s="6"/>
      <c r="J242" s="6"/>
      <c r="K242" s="6"/>
      <c r="L242" s="6"/>
      <c r="M242" s="6"/>
      <c r="N242" s="6"/>
      <c r="O242" s="6"/>
      <c r="P242" s="6"/>
      <c r="Q242" s="6"/>
      <c r="R242" s="6"/>
      <c r="S242" s="6"/>
      <c r="T242" s="6"/>
      <c r="U242" s="6"/>
      <c r="V242" s="6"/>
      <c r="W242" s="6"/>
      <c r="X242" s="6"/>
    </row>
    <row r="243" spans="1:24" x14ac:dyDescent="0.15">
      <c r="A243" s="3" t="s">
        <v>1550</v>
      </c>
      <c r="B243" s="99" t="s">
        <v>11239</v>
      </c>
      <c r="C243" s="6"/>
      <c r="D243" s="6"/>
      <c r="E243" s="6"/>
      <c r="F243" s="6"/>
      <c r="G243" s="6"/>
      <c r="H243" s="6"/>
      <c r="I243" s="6"/>
      <c r="J243" s="6"/>
      <c r="K243" s="6"/>
      <c r="L243" s="6"/>
      <c r="M243" s="6"/>
      <c r="N243" s="6"/>
      <c r="O243" s="6"/>
      <c r="P243" s="6"/>
      <c r="Q243" s="6"/>
      <c r="R243" s="6"/>
      <c r="S243" s="6"/>
      <c r="T243" s="6"/>
      <c r="U243" s="6"/>
      <c r="V243" s="6"/>
      <c r="W243" s="6"/>
      <c r="X243" s="6"/>
    </row>
    <row r="244" spans="1:24" x14ac:dyDescent="0.15">
      <c r="A244" s="3" t="s">
        <v>2475</v>
      </c>
      <c r="B244" s="3" t="s">
        <v>10951</v>
      </c>
      <c r="C244" s="6"/>
      <c r="D244" s="6"/>
      <c r="E244" s="6"/>
      <c r="F244" s="6"/>
      <c r="G244" s="6"/>
      <c r="H244" s="6"/>
      <c r="I244" s="6"/>
      <c r="J244" s="6"/>
      <c r="K244" s="6"/>
      <c r="L244" s="6"/>
      <c r="M244" s="6"/>
      <c r="N244" s="6"/>
      <c r="O244" s="6"/>
      <c r="P244" s="6"/>
      <c r="Q244" s="6"/>
      <c r="R244" s="6"/>
      <c r="S244" s="6"/>
      <c r="T244" s="6"/>
      <c r="U244" s="6"/>
      <c r="V244" s="6"/>
      <c r="W244" s="6"/>
      <c r="X244" s="6"/>
    </row>
    <row r="245" spans="1:24" x14ac:dyDescent="0.15">
      <c r="A245" s="3" t="s">
        <v>2615</v>
      </c>
      <c r="B245" s="3" t="s">
        <v>10952</v>
      </c>
      <c r="C245" s="6"/>
      <c r="D245" s="6"/>
      <c r="E245" s="6"/>
      <c r="F245" s="6"/>
      <c r="G245" s="6"/>
      <c r="H245" s="6"/>
      <c r="I245" s="6"/>
      <c r="J245" s="6"/>
      <c r="K245" s="6"/>
      <c r="L245" s="6"/>
      <c r="M245" s="6"/>
      <c r="N245" s="6"/>
      <c r="O245" s="6"/>
      <c r="P245" s="6"/>
      <c r="Q245" s="6"/>
      <c r="R245" s="6"/>
      <c r="S245" s="6"/>
      <c r="T245" s="6"/>
      <c r="U245" s="6"/>
      <c r="V245" s="6"/>
      <c r="W245" s="6"/>
      <c r="X245" s="6"/>
    </row>
    <row r="246" spans="1:24" x14ac:dyDescent="0.15">
      <c r="A246" s="3" t="s">
        <v>2461</v>
      </c>
      <c r="B246" s="99" t="s">
        <v>11240</v>
      </c>
      <c r="C246" s="6"/>
      <c r="D246" s="6"/>
      <c r="E246" s="6"/>
      <c r="F246" s="6"/>
      <c r="G246" s="6"/>
      <c r="H246" s="6"/>
      <c r="I246" s="6"/>
      <c r="J246" s="6"/>
      <c r="K246" s="6"/>
      <c r="L246" s="6"/>
      <c r="M246" s="6"/>
      <c r="N246" s="6"/>
      <c r="O246" s="6"/>
      <c r="P246" s="6"/>
      <c r="Q246" s="6"/>
      <c r="R246" s="6"/>
      <c r="S246" s="6"/>
      <c r="T246" s="6"/>
      <c r="U246" s="6"/>
      <c r="V246" s="6"/>
      <c r="W246" s="6"/>
      <c r="X246" s="6"/>
    </row>
    <row r="247" spans="1:24" x14ac:dyDescent="0.15">
      <c r="A247" s="3" t="s">
        <v>2583</v>
      </c>
      <c r="B247" s="3" t="s">
        <v>10953</v>
      </c>
      <c r="C247" s="6"/>
      <c r="D247" s="6"/>
      <c r="E247" s="6"/>
      <c r="F247" s="6"/>
      <c r="G247" s="6"/>
      <c r="H247" s="6"/>
      <c r="I247" s="6"/>
      <c r="J247" s="6"/>
      <c r="K247" s="6"/>
      <c r="L247" s="6"/>
      <c r="M247" s="6"/>
      <c r="N247" s="6"/>
      <c r="O247" s="6"/>
      <c r="P247" s="6"/>
      <c r="Q247" s="6"/>
      <c r="R247" s="6"/>
      <c r="S247" s="6"/>
      <c r="T247" s="6"/>
      <c r="U247" s="6"/>
      <c r="V247" s="6"/>
      <c r="W247" s="6"/>
      <c r="X247" s="6"/>
    </row>
    <row r="248" spans="1:24" x14ac:dyDescent="0.15">
      <c r="A248" s="3" t="s">
        <v>10954</v>
      </c>
      <c r="B248" s="3" t="s">
        <v>10955</v>
      </c>
      <c r="C248" s="6"/>
      <c r="D248" s="6"/>
      <c r="E248" s="6"/>
      <c r="F248" s="6"/>
      <c r="G248" s="6"/>
      <c r="H248" s="6"/>
      <c r="I248" s="6"/>
      <c r="J248" s="6"/>
      <c r="K248" s="6"/>
      <c r="L248" s="6"/>
      <c r="M248" s="6"/>
      <c r="N248" s="6"/>
      <c r="O248" s="6"/>
      <c r="P248" s="6"/>
      <c r="Q248" s="6"/>
      <c r="R248" s="6"/>
      <c r="S248" s="6"/>
      <c r="T248" s="6"/>
      <c r="U248" s="6"/>
      <c r="V248" s="6"/>
      <c r="W248" s="6"/>
      <c r="X248" s="6"/>
    </row>
    <row r="249" spans="1:24" x14ac:dyDescent="0.15">
      <c r="A249" s="3" t="s">
        <v>10956</v>
      </c>
      <c r="B249" s="3" t="s">
        <v>10957</v>
      </c>
      <c r="C249" s="6"/>
      <c r="D249" s="6"/>
      <c r="E249" s="6"/>
      <c r="F249" s="6"/>
      <c r="G249" s="6"/>
      <c r="H249" s="6"/>
      <c r="I249" s="6"/>
      <c r="J249" s="6"/>
      <c r="K249" s="6"/>
      <c r="L249" s="6"/>
      <c r="M249" s="6"/>
      <c r="N249" s="6"/>
      <c r="O249" s="6"/>
      <c r="P249" s="6"/>
      <c r="Q249" s="6"/>
      <c r="R249" s="6"/>
      <c r="S249" s="6"/>
      <c r="T249" s="6"/>
      <c r="U249" s="6"/>
      <c r="V249" s="6"/>
      <c r="W249" s="6"/>
      <c r="X249" s="6"/>
    </row>
    <row r="250" spans="1:24" x14ac:dyDescent="0.15">
      <c r="A250" s="3" t="s">
        <v>983</v>
      </c>
      <c r="B250" s="99" t="s">
        <v>11241</v>
      </c>
      <c r="C250" s="6"/>
      <c r="D250" s="6"/>
      <c r="E250" s="6"/>
      <c r="F250" s="6"/>
      <c r="G250" s="6"/>
      <c r="H250" s="6"/>
      <c r="I250" s="6"/>
      <c r="J250" s="6"/>
      <c r="K250" s="6"/>
      <c r="L250" s="6"/>
      <c r="M250" s="6"/>
      <c r="N250" s="6"/>
      <c r="O250" s="6"/>
      <c r="P250" s="6"/>
      <c r="Q250" s="6"/>
      <c r="R250" s="6"/>
      <c r="S250" s="6"/>
      <c r="T250" s="6"/>
      <c r="U250" s="6"/>
      <c r="V250" s="6"/>
      <c r="W250" s="6"/>
      <c r="X250" s="6"/>
    </row>
    <row r="251" spans="1:24" x14ac:dyDescent="0.15">
      <c r="A251" s="3" t="s">
        <v>9151</v>
      </c>
      <c r="B251" s="99" t="s">
        <v>11242</v>
      </c>
      <c r="C251" s="6"/>
      <c r="D251" s="6"/>
      <c r="E251" s="6"/>
      <c r="F251" s="6"/>
      <c r="G251" s="6"/>
      <c r="H251" s="6"/>
      <c r="I251" s="6"/>
      <c r="J251" s="6"/>
      <c r="K251" s="6"/>
      <c r="L251" s="6"/>
      <c r="M251" s="6"/>
      <c r="N251" s="6"/>
      <c r="O251" s="6"/>
      <c r="P251" s="6"/>
      <c r="Q251" s="6"/>
      <c r="R251" s="6"/>
      <c r="S251" s="6"/>
      <c r="T251" s="6"/>
      <c r="U251" s="6"/>
      <c r="V251" s="6"/>
      <c r="W251" s="6"/>
      <c r="X251" s="6"/>
    </row>
    <row r="252" spans="1:24" x14ac:dyDescent="0.15">
      <c r="A252" s="3" t="s">
        <v>5073</v>
      </c>
      <c r="B252" s="99" t="s">
        <v>11243</v>
      </c>
      <c r="C252" s="6"/>
      <c r="D252" s="6"/>
      <c r="E252" s="6"/>
      <c r="F252" s="6"/>
      <c r="G252" s="6"/>
      <c r="H252" s="6"/>
      <c r="I252" s="6"/>
      <c r="J252" s="6"/>
      <c r="K252" s="6"/>
      <c r="L252" s="6"/>
      <c r="M252" s="6"/>
      <c r="N252" s="6"/>
      <c r="O252" s="6"/>
      <c r="P252" s="6"/>
      <c r="Q252" s="6"/>
      <c r="R252" s="6"/>
      <c r="S252" s="6"/>
      <c r="T252" s="6"/>
      <c r="U252" s="6"/>
      <c r="V252" s="6"/>
      <c r="W252" s="6"/>
      <c r="X252" s="6"/>
    </row>
    <row r="253" spans="1:24" x14ac:dyDescent="0.15">
      <c r="A253" s="3" t="s">
        <v>9072</v>
      </c>
      <c r="B253" s="99" t="s">
        <v>11244</v>
      </c>
      <c r="C253" s="6"/>
      <c r="D253" s="6"/>
      <c r="E253" s="6"/>
      <c r="F253" s="6"/>
      <c r="G253" s="6"/>
      <c r="H253" s="6"/>
      <c r="I253" s="6"/>
      <c r="J253" s="6"/>
      <c r="K253" s="6"/>
      <c r="L253" s="6"/>
      <c r="M253" s="6"/>
      <c r="N253" s="6"/>
      <c r="O253" s="6"/>
      <c r="P253" s="6"/>
      <c r="Q253" s="6"/>
      <c r="R253" s="6"/>
      <c r="S253" s="6"/>
      <c r="T253" s="6"/>
      <c r="U253" s="6"/>
      <c r="V253" s="6"/>
      <c r="W253" s="6"/>
      <c r="X253" s="6"/>
    </row>
    <row r="254" spans="1:24" x14ac:dyDescent="0.15">
      <c r="A254" s="3" t="s">
        <v>1617</v>
      </c>
      <c r="B254" s="99" t="s">
        <v>11245</v>
      </c>
      <c r="C254" s="6"/>
      <c r="D254" s="6"/>
      <c r="E254" s="6"/>
      <c r="F254" s="6"/>
      <c r="G254" s="6"/>
      <c r="H254" s="6"/>
      <c r="I254" s="6"/>
      <c r="J254" s="6"/>
      <c r="K254" s="6"/>
      <c r="L254" s="6"/>
      <c r="M254" s="6"/>
      <c r="N254" s="6"/>
      <c r="O254" s="6"/>
      <c r="P254" s="6"/>
      <c r="Q254" s="6"/>
      <c r="R254" s="6"/>
      <c r="S254" s="6"/>
      <c r="T254" s="6"/>
      <c r="U254" s="6"/>
      <c r="V254" s="6"/>
      <c r="W254" s="6"/>
      <c r="X254" s="6"/>
    </row>
    <row r="255" spans="1:24" x14ac:dyDescent="0.15">
      <c r="A255" s="3" t="s">
        <v>1896</v>
      </c>
      <c r="B255" s="99" t="s">
        <v>11246</v>
      </c>
      <c r="C255" s="6"/>
      <c r="D255" s="6"/>
      <c r="E255" s="6"/>
      <c r="F255" s="6"/>
      <c r="G255" s="6"/>
      <c r="H255" s="6"/>
      <c r="I255" s="6"/>
      <c r="J255" s="6"/>
      <c r="K255" s="6"/>
      <c r="L255" s="6"/>
      <c r="M255" s="6"/>
      <c r="N255" s="6"/>
      <c r="O255" s="6"/>
      <c r="P255" s="6"/>
      <c r="Q255" s="6"/>
      <c r="R255" s="6"/>
      <c r="S255" s="6"/>
      <c r="T255" s="6"/>
      <c r="U255" s="6"/>
      <c r="V255" s="6"/>
      <c r="W255" s="6"/>
      <c r="X255" s="6"/>
    </row>
    <row r="256" spans="1:24" x14ac:dyDescent="0.15">
      <c r="A256" s="3" t="s">
        <v>2465</v>
      </c>
      <c r="B256" s="3" t="s">
        <v>10958</v>
      </c>
      <c r="C256" s="6"/>
      <c r="D256" s="6"/>
      <c r="E256" s="6"/>
      <c r="F256" s="6"/>
      <c r="G256" s="6"/>
      <c r="H256" s="6"/>
      <c r="I256" s="6"/>
      <c r="J256" s="6"/>
      <c r="K256" s="6"/>
      <c r="L256" s="6"/>
      <c r="M256" s="6"/>
      <c r="N256" s="6"/>
      <c r="O256" s="6"/>
      <c r="P256" s="6"/>
      <c r="Q256" s="6"/>
      <c r="R256" s="6"/>
      <c r="S256" s="6"/>
      <c r="T256" s="6"/>
      <c r="U256" s="6"/>
      <c r="V256" s="6"/>
      <c r="W256" s="6"/>
      <c r="X256" s="6"/>
    </row>
    <row r="257" spans="1:24" x14ac:dyDescent="0.15">
      <c r="A257" s="3" t="s">
        <v>2681</v>
      </c>
      <c r="B257" s="3" t="s">
        <v>10959</v>
      </c>
      <c r="C257" s="6"/>
      <c r="D257" s="6"/>
      <c r="E257" s="6"/>
      <c r="F257" s="6"/>
      <c r="G257" s="6"/>
      <c r="H257" s="6"/>
      <c r="I257" s="6"/>
      <c r="J257" s="6"/>
      <c r="K257" s="6"/>
      <c r="L257" s="6"/>
      <c r="M257" s="6"/>
      <c r="N257" s="6"/>
      <c r="O257" s="6"/>
      <c r="P257" s="6"/>
      <c r="Q257" s="6"/>
      <c r="R257" s="6"/>
      <c r="S257" s="6"/>
      <c r="T257" s="6"/>
      <c r="U257" s="6"/>
      <c r="V257" s="6"/>
      <c r="W257" s="6"/>
      <c r="X257" s="6"/>
    </row>
    <row r="258" spans="1:24" x14ac:dyDescent="0.15">
      <c r="A258" s="3" t="s">
        <v>10960</v>
      </c>
      <c r="B258" s="99" t="s">
        <v>11247</v>
      </c>
      <c r="C258" s="6"/>
      <c r="D258" s="6"/>
      <c r="E258" s="6"/>
      <c r="F258" s="6"/>
      <c r="G258" s="6"/>
      <c r="H258" s="6"/>
      <c r="I258" s="6"/>
      <c r="J258" s="6"/>
      <c r="K258" s="6"/>
      <c r="L258" s="6"/>
      <c r="M258" s="6"/>
      <c r="N258" s="6"/>
      <c r="O258" s="6"/>
      <c r="P258" s="6"/>
      <c r="Q258" s="6"/>
      <c r="R258" s="6"/>
      <c r="S258" s="6"/>
      <c r="T258" s="6"/>
      <c r="U258" s="6"/>
      <c r="V258" s="6"/>
      <c r="W258" s="6"/>
      <c r="X258" s="6"/>
    </row>
    <row r="259" spans="1:24" x14ac:dyDescent="0.15">
      <c r="A259" s="3" t="s">
        <v>10961</v>
      </c>
      <c r="B259" s="99" t="s">
        <v>11248</v>
      </c>
      <c r="C259" s="6"/>
      <c r="D259" s="6"/>
      <c r="E259" s="6"/>
      <c r="F259" s="6"/>
      <c r="G259" s="6"/>
      <c r="H259" s="6"/>
      <c r="I259" s="6"/>
      <c r="J259" s="6"/>
      <c r="K259" s="6"/>
      <c r="L259" s="6"/>
      <c r="M259" s="6"/>
      <c r="N259" s="6"/>
      <c r="O259" s="6"/>
      <c r="P259" s="6"/>
      <c r="Q259" s="6"/>
      <c r="R259" s="6"/>
      <c r="S259" s="6"/>
      <c r="T259" s="6"/>
      <c r="U259" s="6"/>
      <c r="V259" s="6"/>
      <c r="W259" s="6"/>
      <c r="X259" s="6"/>
    </row>
    <row r="260" spans="1:24" x14ac:dyDescent="0.15">
      <c r="A260" s="3" t="s">
        <v>10962</v>
      </c>
      <c r="B260" s="99" t="s">
        <v>11249</v>
      </c>
      <c r="C260" s="6"/>
      <c r="D260" s="6"/>
      <c r="E260" s="6"/>
      <c r="F260" s="6"/>
      <c r="G260" s="6"/>
      <c r="H260" s="6"/>
      <c r="I260" s="6"/>
      <c r="J260" s="6"/>
      <c r="K260" s="6"/>
      <c r="L260" s="6"/>
      <c r="M260" s="6"/>
      <c r="N260" s="6"/>
      <c r="O260" s="6"/>
      <c r="P260" s="6"/>
      <c r="Q260" s="6"/>
      <c r="R260" s="6"/>
      <c r="S260" s="6"/>
      <c r="T260" s="6"/>
      <c r="U260" s="6"/>
      <c r="V260" s="6"/>
      <c r="W260" s="6"/>
      <c r="X260" s="6"/>
    </row>
    <row r="261" spans="1:24" x14ac:dyDescent="0.15">
      <c r="A261" s="3" t="s">
        <v>2588</v>
      </c>
      <c r="B261" s="3" t="s">
        <v>10963</v>
      </c>
      <c r="C261" s="6"/>
      <c r="D261" s="6"/>
      <c r="E261" s="6"/>
      <c r="F261" s="6"/>
      <c r="G261" s="6"/>
      <c r="H261" s="6"/>
      <c r="I261" s="6"/>
      <c r="J261" s="6"/>
      <c r="K261" s="6"/>
      <c r="L261" s="6"/>
      <c r="M261" s="6"/>
      <c r="N261" s="6"/>
      <c r="O261" s="6"/>
      <c r="P261" s="6"/>
      <c r="Q261" s="6"/>
      <c r="R261" s="6"/>
      <c r="S261" s="6"/>
      <c r="T261" s="6"/>
      <c r="U261" s="6"/>
      <c r="V261" s="6"/>
      <c r="W261" s="6"/>
      <c r="X261" s="6"/>
    </row>
    <row r="262" spans="1:24" x14ac:dyDescent="0.15">
      <c r="A262" s="3" t="s">
        <v>10964</v>
      </c>
      <c r="B262" s="3" t="s">
        <v>10965</v>
      </c>
      <c r="C262" s="6"/>
      <c r="D262" s="6"/>
      <c r="E262" s="6"/>
      <c r="F262" s="6"/>
      <c r="G262" s="6"/>
      <c r="H262" s="6"/>
      <c r="I262" s="6"/>
      <c r="J262" s="6"/>
      <c r="K262" s="6"/>
      <c r="L262" s="6"/>
      <c r="M262" s="6"/>
      <c r="N262" s="6"/>
      <c r="O262" s="6"/>
      <c r="P262" s="6"/>
      <c r="Q262" s="6"/>
      <c r="R262" s="6"/>
      <c r="S262" s="6"/>
      <c r="T262" s="6"/>
      <c r="U262" s="6"/>
      <c r="V262" s="6"/>
      <c r="W262" s="6"/>
      <c r="X262" s="6"/>
    </row>
    <row r="263" spans="1:24" x14ac:dyDescent="0.15">
      <c r="A263" s="3" t="s">
        <v>10966</v>
      </c>
      <c r="B263" s="99" t="s">
        <v>11250</v>
      </c>
      <c r="C263" s="6"/>
      <c r="D263" s="6"/>
      <c r="E263" s="6"/>
      <c r="F263" s="6"/>
      <c r="G263" s="6"/>
      <c r="H263" s="6"/>
      <c r="I263" s="6"/>
      <c r="J263" s="6"/>
      <c r="K263" s="6"/>
      <c r="L263" s="6"/>
      <c r="M263" s="6"/>
      <c r="N263" s="6"/>
      <c r="O263" s="6"/>
      <c r="P263" s="6"/>
      <c r="Q263" s="6"/>
      <c r="R263" s="6"/>
      <c r="S263" s="6"/>
      <c r="T263" s="6"/>
      <c r="U263" s="6"/>
      <c r="V263" s="6"/>
      <c r="W263" s="6"/>
      <c r="X263" s="6"/>
    </row>
    <row r="264" spans="1:24" x14ac:dyDescent="0.15">
      <c r="A264" s="3" t="s">
        <v>5289</v>
      </c>
      <c r="B264" s="99" t="s">
        <v>11251</v>
      </c>
      <c r="C264" s="6"/>
      <c r="D264" s="6"/>
      <c r="E264" s="6"/>
      <c r="F264" s="6"/>
      <c r="G264" s="6"/>
      <c r="H264" s="6"/>
      <c r="I264" s="6"/>
      <c r="J264" s="6"/>
      <c r="K264" s="6"/>
      <c r="L264" s="6"/>
      <c r="M264" s="6"/>
      <c r="N264" s="6"/>
      <c r="O264" s="6"/>
      <c r="P264" s="6"/>
      <c r="Q264" s="6"/>
      <c r="R264" s="6"/>
      <c r="S264" s="6"/>
      <c r="T264" s="6"/>
      <c r="U264" s="6"/>
      <c r="V264" s="6"/>
      <c r="W264" s="6"/>
      <c r="X264" s="6"/>
    </row>
    <row r="265" spans="1:24" x14ac:dyDescent="0.15">
      <c r="A265" s="3" t="s">
        <v>3348</v>
      </c>
      <c r="B265" s="3" t="s">
        <v>10967</v>
      </c>
      <c r="C265" s="6"/>
      <c r="D265" s="6"/>
      <c r="E265" s="6"/>
      <c r="F265" s="6"/>
      <c r="G265" s="6"/>
      <c r="H265" s="6"/>
      <c r="I265" s="6"/>
      <c r="J265" s="6"/>
      <c r="K265" s="6"/>
      <c r="L265" s="6"/>
      <c r="M265" s="6"/>
      <c r="N265" s="6"/>
      <c r="O265" s="6"/>
      <c r="P265" s="6"/>
      <c r="Q265" s="6"/>
      <c r="R265" s="6"/>
      <c r="S265" s="6"/>
      <c r="T265" s="6"/>
      <c r="U265" s="6"/>
      <c r="V265" s="6"/>
      <c r="W265" s="6"/>
      <c r="X265" s="6"/>
    </row>
    <row r="266" spans="1:24" x14ac:dyDescent="0.15">
      <c r="A266" s="3" t="s">
        <v>8928</v>
      </c>
      <c r="B266" s="3" t="s">
        <v>10968</v>
      </c>
      <c r="C266" s="6"/>
      <c r="D266" s="6"/>
      <c r="E266" s="6"/>
      <c r="F266" s="6"/>
      <c r="G266" s="6"/>
      <c r="H266" s="6"/>
      <c r="I266" s="6"/>
      <c r="J266" s="6"/>
      <c r="K266" s="6"/>
      <c r="L266" s="6"/>
      <c r="M266" s="6"/>
      <c r="N266" s="6"/>
      <c r="O266" s="6"/>
      <c r="P266" s="6"/>
      <c r="Q266" s="6"/>
      <c r="R266" s="6"/>
      <c r="S266" s="6"/>
      <c r="T266" s="6"/>
      <c r="U266" s="6"/>
      <c r="V266" s="6"/>
      <c r="W266" s="6"/>
      <c r="X266" s="6"/>
    </row>
    <row r="267" spans="1:24" x14ac:dyDescent="0.15">
      <c r="A267" s="3" t="s">
        <v>5508</v>
      </c>
      <c r="B267" s="3" t="s">
        <v>10969</v>
      </c>
      <c r="C267" s="6"/>
      <c r="D267" s="6"/>
      <c r="E267" s="6"/>
      <c r="F267" s="6"/>
      <c r="G267" s="6"/>
      <c r="H267" s="6"/>
      <c r="I267" s="6"/>
      <c r="J267" s="6"/>
      <c r="K267" s="6"/>
      <c r="L267" s="6"/>
      <c r="M267" s="6"/>
      <c r="N267" s="6"/>
      <c r="O267" s="6"/>
      <c r="P267" s="6"/>
      <c r="Q267" s="6"/>
      <c r="R267" s="6"/>
      <c r="S267" s="6"/>
      <c r="T267" s="6"/>
      <c r="U267" s="6"/>
      <c r="V267" s="6"/>
      <c r="W267" s="6"/>
      <c r="X267" s="6"/>
    </row>
    <row r="268" spans="1:24" x14ac:dyDescent="0.15">
      <c r="A268" s="3" t="s">
        <v>31</v>
      </c>
      <c r="B268" s="99" t="s">
        <v>11252</v>
      </c>
      <c r="C268" s="6"/>
      <c r="D268" s="6"/>
      <c r="E268" s="6"/>
      <c r="F268" s="6"/>
      <c r="G268" s="6"/>
      <c r="H268" s="6"/>
      <c r="I268" s="6"/>
      <c r="J268" s="6"/>
      <c r="K268" s="6"/>
      <c r="L268" s="6"/>
      <c r="M268" s="6"/>
      <c r="N268" s="6"/>
      <c r="O268" s="6"/>
      <c r="P268" s="6"/>
      <c r="Q268" s="6"/>
      <c r="R268" s="6"/>
      <c r="S268" s="6"/>
      <c r="T268" s="6"/>
      <c r="U268" s="6"/>
      <c r="V268" s="6"/>
      <c r="W268" s="6"/>
      <c r="X268" s="6"/>
    </row>
    <row r="269" spans="1:24" x14ac:dyDescent="0.15">
      <c r="A269" s="3" t="s">
        <v>32</v>
      </c>
      <c r="B269" s="3" t="s">
        <v>10970</v>
      </c>
      <c r="C269" s="6"/>
      <c r="D269" s="6"/>
      <c r="E269" s="6"/>
      <c r="F269" s="6"/>
      <c r="G269" s="6"/>
      <c r="H269" s="6"/>
      <c r="I269" s="6"/>
      <c r="J269" s="6"/>
      <c r="K269" s="6"/>
      <c r="L269" s="6"/>
      <c r="M269" s="6"/>
      <c r="N269" s="6"/>
      <c r="O269" s="6"/>
      <c r="P269" s="6"/>
      <c r="Q269" s="6"/>
      <c r="R269" s="6"/>
      <c r="S269" s="6"/>
      <c r="T269" s="6"/>
      <c r="U269" s="6"/>
      <c r="V269" s="6"/>
      <c r="W269" s="6"/>
      <c r="X269" s="6"/>
    </row>
    <row r="270" spans="1:24" x14ac:dyDescent="0.15">
      <c r="A270" s="3" t="s">
        <v>8930</v>
      </c>
      <c r="B270" s="3" t="s">
        <v>10971</v>
      </c>
      <c r="C270" s="6"/>
      <c r="D270" s="6"/>
      <c r="E270" s="6"/>
      <c r="F270" s="6"/>
      <c r="G270" s="6"/>
      <c r="H270" s="6"/>
      <c r="I270" s="6"/>
      <c r="J270" s="6"/>
      <c r="K270" s="6"/>
      <c r="L270" s="6"/>
      <c r="M270" s="6"/>
      <c r="N270" s="6"/>
      <c r="O270" s="6"/>
      <c r="P270" s="6"/>
      <c r="Q270" s="6"/>
      <c r="R270" s="6"/>
      <c r="S270" s="6"/>
      <c r="T270" s="6"/>
      <c r="U270" s="6"/>
      <c r="V270" s="6"/>
      <c r="W270" s="6"/>
      <c r="X270" s="6"/>
    </row>
    <row r="271" spans="1:24" x14ac:dyDescent="0.15">
      <c r="A271" s="3" t="s">
        <v>3370</v>
      </c>
      <c r="B271" s="3" t="s">
        <v>10972</v>
      </c>
      <c r="C271" s="6"/>
      <c r="D271" s="6"/>
      <c r="E271" s="6"/>
      <c r="F271" s="6"/>
      <c r="G271" s="6"/>
      <c r="H271" s="6"/>
      <c r="I271" s="6"/>
      <c r="J271" s="6"/>
      <c r="K271" s="6"/>
      <c r="L271" s="6"/>
      <c r="M271" s="6"/>
      <c r="N271" s="6"/>
      <c r="O271" s="6"/>
      <c r="P271" s="6"/>
      <c r="Q271" s="6"/>
      <c r="R271" s="6"/>
      <c r="S271" s="6"/>
      <c r="T271" s="6"/>
      <c r="U271" s="6"/>
      <c r="V271" s="6"/>
      <c r="W271" s="6"/>
      <c r="X271" s="6"/>
    </row>
    <row r="272" spans="1:24" x14ac:dyDescent="0.15">
      <c r="A272" s="3" t="s">
        <v>5891</v>
      </c>
      <c r="B272" s="99" t="s">
        <v>11253</v>
      </c>
      <c r="C272" s="6"/>
      <c r="D272" s="6"/>
      <c r="E272" s="6"/>
      <c r="F272" s="6"/>
      <c r="G272" s="6"/>
      <c r="H272" s="6"/>
      <c r="I272" s="6"/>
      <c r="J272" s="6"/>
      <c r="K272" s="6"/>
      <c r="L272" s="6"/>
      <c r="M272" s="6"/>
      <c r="N272" s="6"/>
      <c r="O272" s="6"/>
      <c r="P272" s="6"/>
      <c r="Q272" s="6"/>
      <c r="R272" s="6"/>
      <c r="S272" s="6"/>
      <c r="T272" s="6"/>
      <c r="U272" s="6"/>
      <c r="V272" s="6"/>
      <c r="W272" s="6"/>
      <c r="X272" s="6"/>
    </row>
    <row r="273" spans="1:24" x14ac:dyDescent="0.15">
      <c r="A273" s="3" t="s">
        <v>3307</v>
      </c>
      <c r="B273" s="3" t="s">
        <v>10973</v>
      </c>
      <c r="C273" s="6"/>
      <c r="D273" s="6"/>
      <c r="E273" s="6"/>
      <c r="F273" s="6"/>
      <c r="G273" s="6"/>
      <c r="H273" s="6"/>
      <c r="I273" s="6"/>
      <c r="J273" s="6"/>
      <c r="K273" s="6"/>
      <c r="L273" s="6"/>
      <c r="M273" s="6"/>
      <c r="N273" s="6"/>
      <c r="O273" s="6"/>
      <c r="P273" s="6"/>
      <c r="Q273" s="6"/>
      <c r="R273" s="6"/>
      <c r="S273" s="6"/>
      <c r="T273" s="6"/>
      <c r="U273" s="6"/>
      <c r="V273" s="6"/>
      <c r="W273" s="6"/>
      <c r="X273" s="6"/>
    </row>
    <row r="274" spans="1:24" x14ac:dyDescent="0.15">
      <c r="A274" s="3" t="s">
        <v>685</v>
      </c>
      <c r="B274" s="99" t="s">
        <v>11254</v>
      </c>
      <c r="C274" s="6"/>
      <c r="D274" s="6"/>
      <c r="E274" s="6"/>
      <c r="F274" s="6"/>
      <c r="G274" s="6"/>
      <c r="H274" s="6"/>
      <c r="I274" s="6"/>
      <c r="J274" s="6"/>
      <c r="K274" s="6"/>
      <c r="L274" s="6"/>
      <c r="M274" s="6"/>
      <c r="N274" s="6"/>
      <c r="O274" s="6"/>
      <c r="P274" s="6"/>
      <c r="Q274" s="6"/>
      <c r="R274" s="6"/>
      <c r="S274" s="6"/>
      <c r="T274" s="6"/>
      <c r="U274" s="6"/>
      <c r="V274" s="6"/>
      <c r="W274" s="6"/>
      <c r="X274" s="6"/>
    </row>
    <row r="275" spans="1:24" x14ac:dyDescent="0.15">
      <c r="A275" s="3" t="s">
        <v>1197</v>
      </c>
      <c r="B275" s="99" t="s">
        <v>11255</v>
      </c>
      <c r="C275" s="6"/>
      <c r="D275" s="6"/>
      <c r="E275" s="6"/>
      <c r="F275" s="6"/>
      <c r="G275" s="6"/>
      <c r="H275" s="6"/>
      <c r="I275" s="6"/>
      <c r="J275" s="6"/>
      <c r="K275" s="6"/>
      <c r="L275" s="6"/>
      <c r="M275" s="6"/>
      <c r="N275" s="6"/>
      <c r="O275" s="6"/>
      <c r="P275" s="6"/>
      <c r="Q275" s="6"/>
      <c r="R275" s="6"/>
      <c r="S275" s="6"/>
      <c r="T275" s="6"/>
      <c r="U275" s="6"/>
      <c r="V275" s="6"/>
      <c r="W275" s="6"/>
      <c r="X275" s="6"/>
    </row>
    <row r="276" spans="1:24" x14ac:dyDescent="0.15">
      <c r="A276" s="3" t="s">
        <v>1211</v>
      </c>
      <c r="B276" s="3" t="s">
        <v>10974</v>
      </c>
      <c r="C276" s="6"/>
      <c r="D276" s="6"/>
      <c r="E276" s="6"/>
      <c r="F276" s="6"/>
      <c r="G276" s="6"/>
      <c r="H276" s="6"/>
      <c r="I276" s="6"/>
      <c r="J276" s="6"/>
      <c r="K276" s="6"/>
      <c r="L276" s="6"/>
      <c r="M276" s="6"/>
      <c r="N276" s="6"/>
      <c r="O276" s="6"/>
      <c r="P276" s="6"/>
      <c r="Q276" s="6"/>
      <c r="R276" s="6"/>
      <c r="S276" s="6"/>
      <c r="T276" s="6"/>
      <c r="U276" s="6"/>
      <c r="V276" s="6"/>
      <c r="W276" s="6"/>
      <c r="X276" s="6"/>
    </row>
    <row r="277" spans="1:24" x14ac:dyDescent="0.15">
      <c r="A277" s="3" t="s">
        <v>725</v>
      </c>
      <c r="B277" s="3" t="s">
        <v>10975</v>
      </c>
      <c r="C277" s="6"/>
      <c r="D277" s="6"/>
      <c r="E277" s="6"/>
      <c r="F277" s="6"/>
      <c r="G277" s="6"/>
      <c r="H277" s="6"/>
      <c r="I277" s="6"/>
      <c r="J277" s="6"/>
      <c r="K277" s="6"/>
      <c r="L277" s="6"/>
      <c r="M277" s="6"/>
      <c r="N277" s="6"/>
      <c r="O277" s="6"/>
      <c r="P277" s="6"/>
      <c r="Q277" s="6"/>
      <c r="R277" s="6"/>
      <c r="S277" s="6"/>
      <c r="T277" s="6"/>
      <c r="U277" s="6"/>
      <c r="V277" s="6"/>
      <c r="W277" s="6"/>
      <c r="X277" s="6"/>
    </row>
    <row r="278" spans="1:24" x14ac:dyDescent="0.15">
      <c r="A278" s="3" t="s">
        <v>954</v>
      </c>
      <c r="B278" s="3" t="s">
        <v>10976</v>
      </c>
      <c r="C278" s="6"/>
      <c r="D278" s="6"/>
      <c r="E278" s="6"/>
      <c r="F278" s="6"/>
      <c r="G278" s="6"/>
      <c r="H278" s="6"/>
      <c r="I278" s="6"/>
      <c r="J278" s="6"/>
      <c r="K278" s="6"/>
      <c r="L278" s="6"/>
      <c r="M278" s="6"/>
      <c r="N278" s="6"/>
      <c r="O278" s="6"/>
      <c r="P278" s="6"/>
      <c r="Q278" s="6"/>
      <c r="R278" s="6"/>
      <c r="S278" s="6"/>
      <c r="T278" s="6"/>
      <c r="U278" s="6"/>
      <c r="V278" s="6"/>
      <c r="W278" s="6"/>
      <c r="X278" s="6"/>
    </row>
    <row r="279" spans="1:24" x14ac:dyDescent="0.15">
      <c r="A279" s="3" t="s">
        <v>4945</v>
      </c>
      <c r="B279" s="3" t="s">
        <v>10977</v>
      </c>
      <c r="C279" s="6"/>
      <c r="D279" s="6"/>
      <c r="E279" s="6"/>
      <c r="F279" s="6"/>
      <c r="G279" s="6"/>
      <c r="H279" s="6"/>
      <c r="I279" s="6"/>
      <c r="J279" s="6"/>
      <c r="K279" s="6"/>
      <c r="L279" s="6"/>
      <c r="M279" s="6"/>
      <c r="N279" s="6"/>
      <c r="O279" s="6"/>
      <c r="P279" s="6"/>
      <c r="Q279" s="6"/>
      <c r="R279" s="6"/>
      <c r="S279" s="6"/>
      <c r="T279" s="6"/>
      <c r="U279" s="6"/>
      <c r="V279" s="6"/>
      <c r="W279" s="6"/>
      <c r="X279" s="6"/>
    </row>
    <row r="280" spans="1:24" x14ac:dyDescent="0.15">
      <c r="A280" s="3" t="s">
        <v>9980</v>
      </c>
      <c r="B280" s="3" t="s">
        <v>10978</v>
      </c>
      <c r="C280" s="6"/>
      <c r="D280" s="6"/>
      <c r="E280" s="6"/>
      <c r="F280" s="6"/>
      <c r="G280" s="6"/>
      <c r="H280" s="6"/>
      <c r="I280" s="6"/>
      <c r="J280" s="6"/>
      <c r="K280" s="6"/>
      <c r="L280" s="6"/>
      <c r="M280" s="6"/>
      <c r="N280" s="6"/>
      <c r="O280" s="6"/>
      <c r="P280" s="6"/>
      <c r="Q280" s="6"/>
      <c r="R280" s="6"/>
      <c r="S280" s="6"/>
      <c r="T280" s="6"/>
      <c r="U280" s="6"/>
      <c r="V280" s="6"/>
      <c r="W280" s="6"/>
      <c r="X280" s="6"/>
    </row>
    <row r="281" spans="1:24" x14ac:dyDescent="0.15">
      <c r="A281" s="3" t="s">
        <v>744</v>
      </c>
      <c r="B281" s="3" t="s">
        <v>10979</v>
      </c>
      <c r="C281" s="6"/>
      <c r="D281" s="6"/>
      <c r="E281" s="6"/>
      <c r="F281" s="6"/>
      <c r="G281" s="6"/>
      <c r="H281" s="6"/>
      <c r="I281" s="6"/>
      <c r="J281" s="6"/>
      <c r="K281" s="6"/>
      <c r="L281" s="6"/>
      <c r="M281" s="6"/>
      <c r="N281" s="6"/>
      <c r="O281" s="6"/>
      <c r="P281" s="6"/>
      <c r="Q281" s="6"/>
      <c r="R281" s="6"/>
      <c r="S281" s="6"/>
      <c r="T281" s="6"/>
      <c r="U281" s="6"/>
      <c r="V281" s="6"/>
      <c r="W281" s="6"/>
      <c r="X281" s="6"/>
    </row>
    <row r="282" spans="1:24" x14ac:dyDescent="0.15">
      <c r="A282" s="3" t="s">
        <v>10980</v>
      </c>
      <c r="B282" s="3" t="s">
        <v>10981</v>
      </c>
      <c r="C282" s="6"/>
      <c r="D282" s="6"/>
      <c r="E282" s="6"/>
      <c r="F282" s="6"/>
      <c r="G282" s="6"/>
      <c r="H282" s="6"/>
      <c r="I282" s="6"/>
      <c r="J282" s="6"/>
      <c r="K282" s="6"/>
      <c r="L282" s="6"/>
      <c r="M282" s="6"/>
      <c r="N282" s="6"/>
      <c r="O282" s="6"/>
      <c r="P282" s="6"/>
      <c r="Q282" s="6"/>
      <c r="R282" s="6"/>
      <c r="S282" s="6"/>
      <c r="T282" s="6"/>
      <c r="U282" s="6"/>
      <c r="V282" s="6"/>
      <c r="W282" s="6"/>
      <c r="X282" s="6"/>
    </row>
    <row r="283" spans="1:24" x14ac:dyDescent="0.15">
      <c r="A283" s="3" t="s">
        <v>2547</v>
      </c>
      <c r="B283" s="3" t="s">
        <v>10982</v>
      </c>
      <c r="C283" s="6"/>
      <c r="D283" s="6"/>
      <c r="E283" s="6"/>
      <c r="F283" s="6"/>
      <c r="G283" s="6"/>
      <c r="H283" s="6"/>
      <c r="I283" s="6"/>
      <c r="J283" s="6"/>
      <c r="K283" s="6"/>
      <c r="L283" s="6"/>
      <c r="M283" s="6"/>
      <c r="N283" s="6"/>
      <c r="O283" s="6"/>
      <c r="P283" s="6"/>
      <c r="Q283" s="6"/>
      <c r="R283" s="6"/>
      <c r="S283" s="6"/>
      <c r="T283" s="6"/>
      <c r="U283" s="6"/>
      <c r="V283" s="6"/>
      <c r="W283" s="6"/>
      <c r="X283" s="6"/>
    </row>
    <row r="284" spans="1:24" x14ac:dyDescent="0.15">
      <c r="A284" s="3" t="s">
        <v>2744</v>
      </c>
      <c r="B284" s="3" t="s">
        <v>10983</v>
      </c>
      <c r="C284" s="6"/>
      <c r="D284" s="6"/>
      <c r="E284" s="6"/>
      <c r="F284" s="6"/>
      <c r="G284" s="6"/>
      <c r="H284" s="6"/>
      <c r="I284" s="6"/>
      <c r="J284" s="6"/>
      <c r="K284" s="6"/>
      <c r="L284" s="6"/>
      <c r="M284" s="6"/>
      <c r="N284" s="6"/>
      <c r="O284" s="6"/>
      <c r="P284" s="6"/>
      <c r="Q284" s="6"/>
      <c r="R284" s="6"/>
      <c r="S284" s="6"/>
      <c r="T284" s="6"/>
      <c r="U284" s="6"/>
      <c r="V284" s="6"/>
      <c r="W284" s="6"/>
      <c r="X284" s="6"/>
    </row>
    <row r="285" spans="1:24" x14ac:dyDescent="0.15">
      <c r="A285" s="3" t="s">
        <v>10984</v>
      </c>
      <c r="B285" s="3" t="s">
        <v>10985</v>
      </c>
      <c r="C285" s="6"/>
      <c r="D285" s="6"/>
      <c r="E285" s="6"/>
      <c r="F285" s="6"/>
      <c r="G285" s="6"/>
      <c r="H285" s="6"/>
      <c r="I285" s="6"/>
      <c r="J285" s="6"/>
      <c r="K285" s="6"/>
      <c r="L285" s="6"/>
      <c r="M285" s="6"/>
      <c r="N285" s="6"/>
      <c r="O285" s="6"/>
      <c r="P285" s="6"/>
      <c r="Q285" s="6"/>
      <c r="R285" s="6"/>
      <c r="S285" s="6"/>
      <c r="T285" s="6"/>
      <c r="U285" s="6"/>
      <c r="V285" s="6"/>
      <c r="W285" s="6"/>
      <c r="X285" s="6"/>
    </row>
    <row r="286" spans="1:24" x14ac:dyDescent="0.15">
      <c r="A286" s="3" t="s">
        <v>2498</v>
      </c>
      <c r="B286" s="99" t="s">
        <v>11256</v>
      </c>
      <c r="C286" s="6"/>
      <c r="D286" s="6"/>
      <c r="E286" s="6"/>
      <c r="F286" s="6"/>
      <c r="G286" s="6"/>
      <c r="H286" s="6"/>
      <c r="I286" s="6"/>
      <c r="J286" s="6"/>
      <c r="K286" s="6"/>
      <c r="L286" s="6"/>
      <c r="M286" s="6"/>
      <c r="N286" s="6"/>
      <c r="O286" s="6"/>
      <c r="P286" s="6"/>
      <c r="Q286" s="6"/>
      <c r="R286" s="6"/>
      <c r="S286" s="6"/>
      <c r="T286" s="6"/>
      <c r="U286" s="6"/>
      <c r="V286" s="6"/>
      <c r="W286" s="6"/>
      <c r="X286" s="6"/>
    </row>
    <row r="287" spans="1:24" x14ac:dyDescent="0.15">
      <c r="A287" s="3" t="s">
        <v>1161</v>
      </c>
      <c r="B287" s="99" t="s">
        <v>11257</v>
      </c>
      <c r="C287" s="6"/>
      <c r="D287" s="6"/>
      <c r="E287" s="6"/>
      <c r="F287" s="6"/>
      <c r="G287" s="6"/>
      <c r="H287" s="6"/>
      <c r="I287" s="6"/>
      <c r="J287" s="6"/>
      <c r="K287" s="6"/>
      <c r="L287" s="6"/>
      <c r="M287" s="6"/>
      <c r="N287" s="6"/>
      <c r="O287" s="6"/>
      <c r="P287" s="6"/>
      <c r="Q287" s="6"/>
      <c r="R287" s="6"/>
      <c r="S287" s="6"/>
      <c r="T287" s="6"/>
      <c r="U287" s="6"/>
      <c r="V287" s="6"/>
      <c r="W287" s="6"/>
      <c r="X287" s="6"/>
    </row>
    <row r="288" spans="1:24" x14ac:dyDescent="0.15">
      <c r="A288" s="3" t="s">
        <v>704</v>
      </c>
      <c r="B288" s="99" t="s">
        <v>11258</v>
      </c>
      <c r="C288" s="6"/>
      <c r="D288" s="6"/>
      <c r="E288" s="6"/>
      <c r="F288" s="6"/>
      <c r="G288" s="6"/>
      <c r="H288" s="6"/>
      <c r="I288" s="6"/>
      <c r="J288" s="6"/>
      <c r="K288" s="6"/>
      <c r="L288" s="6"/>
      <c r="M288" s="6"/>
      <c r="N288" s="6"/>
      <c r="O288" s="6"/>
      <c r="P288" s="6"/>
      <c r="Q288" s="6"/>
      <c r="R288" s="6"/>
      <c r="S288" s="6"/>
      <c r="T288" s="6"/>
      <c r="U288" s="6"/>
      <c r="V288" s="6"/>
      <c r="W288" s="6"/>
      <c r="X288" s="6"/>
    </row>
    <row r="289" spans="1:24" x14ac:dyDescent="0.15">
      <c r="A289" s="3" t="s">
        <v>969</v>
      </c>
      <c r="B289" s="99" t="s">
        <v>11259</v>
      </c>
      <c r="C289" s="6"/>
      <c r="D289" s="6"/>
      <c r="E289" s="6"/>
      <c r="F289" s="6"/>
      <c r="G289" s="6"/>
      <c r="H289" s="6"/>
      <c r="I289" s="6"/>
      <c r="J289" s="6"/>
      <c r="K289" s="6"/>
      <c r="L289" s="6"/>
      <c r="M289" s="6"/>
      <c r="N289" s="6"/>
      <c r="O289" s="6"/>
      <c r="P289" s="6"/>
      <c r="Q289" s="6"/>
      <c r="R289" s="6"/>
      <c r="S289" s="6"/>
      <c r="T289" s="6"/>
      <c r="U289" s="6"/>
      <c r="V289" s="6"/>
      <c r="W289" s="6"/>
      <c r="X289" s="6"/>
    </row>
    <row r="290" spans="1:24" x14ac:dyDescent="0.15">
      <c r="A290" s="3" t="s">
        <v>11131</v>
      </c>
      <c r="B290" s="99" t="s">
        <v>11260</v>
      </c>
      <c r="C290" s="6"/>
      <c r="D290" s="6"/>
      <c r="E290" s="6"/>
      <c r="F290" s="6"/>
      <c r="G290" s="6"/>
      <c r="H290" s="6"/>
      <c r="I290" s="6"/>
      <c r="J290" s="6"/>
      <c r="K290" s="6"/>
      <c r="L290" s="6"/>
      <c r="M290" s="6"/>
      <c r="N290" s="6"/>
      <c r="O290" s="6"/>
      <c r="P290" s="6"/>
      <c r="Q290" s="6"/>
      <c r="R290" s="6"/>
      <c r="S290" s="6"/>
      <c r="T290" s="6"/>
      <c r="U290" s="6"/>
      <c r="V290" s="6"/>
      <c r="W290" s="6"/>
      <c r="X290" s="6"/>
    </row>
    <row r="291" spans="1:24" x14ac:dyDescent="0.15">
      <c r="A291" s="3" t="s">
        <v>10986</v>
      </c>
      <c r="B291" s="3" t="s">
        <v>10987</v>
      </c>
      <c r="C291" s="6"/>
      <c r="D291" s="6"/>
      <c r="E291" s="6"/>
      <c r="F291" s="6"/>
      <c r="G291" s="6"/>
      <c r="H291" s="6"/>
      <c r="I291" s="6"/>
      <c r="J291" s="6"/>
      <c r="K291" s="6"/>
      <c r="L291" s="6"/>
      <c r="M291" s="6"/>
      <c r="N291" s="6"/>
      <c r="O291" s="6"/>
      <c r="P291" s="6"/>
      <c r="Q291" s="6"/>
      <c r="R291" s="6"/>
      <c r="S291" s="6"/>
      <c r="T291" s="6"/>
      <c r="U291" s="6"/>
      <c r="V291" s="6"/>
      <c r="W291" s="6"/>
      <c r="X291" s="6"/>
    </row>
    <row r="292" spans="1:24" x14ac:dyDescent="0.15">
      <c r="A292" s="3" t="s">
        <v>2866</v>
      </c>
      <c r="B292" s="3" t="s">
        <v>10988</v>
      </c>
      <c r="C292" s="6"/>
      <c r="D292" s="6"/>
      <c r="E292" s="6"/>
      <c r="F292" s="6"/>
      <c r="G292" s="6"/>
      <c r="H292" s="6"/>
      <c r="I292" s="6"/>
      <c r="J292" s="6"/>
      <c r="K292" s="6"/>
      <c r="L292" s="6"/>
      <c r="M292" s="6"/>
      <c r="N292" s="6"/>
      <c r="O292" s="6"/>
      <c r="P292" s="6"/>
      <c r="Q292" s="6"/>
      <c r="R292" s="6"/>
      <c r="S292" s="6"/>
      <c r="T292" s="6"/>
      <c r="U292" s="6"/>
      <c r="V292" s="6"/>
      <c r="W292" s="6"/>
      <c r="X292" s="6"/>
    </row>
    <row r="293" spans="1:24" x14ac:dyDescent="0.15">
      <c r="A293" s="3" t="s">
        <v>2854</v>
      </c>
      <c r="B293" s="3" t="s">
        <v>10989</v>
      </c>
      <c r="C293" s="6"/>
      <c r="D293" s="6"/>
      <c r="E293" s="6"/>
      <c r="F293" s="6"/>
      <c r="G293" s="6"/>
      <c r="H293" s="6"/>
      <c r="I293" s="6"/>
      <c r="J293" s="6"/>
      <c r="K293" s="6"/>
      <c r="L293" s="6"/>
      <c r="M293" s="6"/>
      <c r="N293" s="6"/>
      <c r="O293" s="6"/>
      <c r="P293" s="6"/>
      <c r="Q293" s="6"/>
      <c r="R293" s="6"/>
      <c r="S293" s="6"/>
      <c r="T293" s="6"/>
      <c r="U293" s="6"/>
      <c r="V293" s="6"/>
      <c r="W293" s="6"/>
      <c r="X293" s="6"/>
    </row>
    <row r="294" spans="1:24" x14ac:dyDescent="0.15">
      <c r="A294" s="3" t="s">
        <v>10990</v>
      </c>
      <c r="B294" s="3" t="s">
        <v>10991</v>
      </c>
      <c r="C294" s="6"/>
      <c r="D294" s="6"/>
      <c r="E294" s="6"/>
      <c r="F294" s="6"/>
      <c r="G294" s="6"/>
      <c r="H294" s="6"/>
      <c r="I294" s="6"/>
      <c r="J294" s="6"/>
      <c r="K294" s="6"/>
      <c r="L294" s="6"/>
      <c r="M294" s="6"/>
      <c r="N294" s="6"/>
      <c r="O294" s="6"/>
      <c r="P294" s="6"/>
      <c r="Q294" s="6"/>
      <c r="R294" s="6"/>
      <c r="S294" s="6"/>
      <c r="T294" s="6"/>
      <c r="U294" s="6"/>
      <c r="V294" s="6"/>
      <c r="W294" s="6"/>
      <c r="X294" s="6"/>
    </row>
    <row r="295" spans="1:24" x14ac:dyDescent="0.15">
      <c r="A295" s="3" t="s">
        <v>8954</v>
      </c>
      <c r="B295" s="3" t="s">
        <v>10992</v>
      </c>
      <c r="C295" s="6"/>
      <c r="D295" s="6"/>
      <c r="E295" s="6"/>
      <c r="F295" s="6"/>
      <c r="G295" s="6"/>
      <c r="H295" s="6"/>
      <c r="I295" s="6"/>
      <c r="J295" s="6"/>
      <c r="K295" s="6"/>
      <c r="L295" s="6"/>
      <c r="M295" s="6"/>
      <c r="N295" s="6"/>
      <c r="O295" s="6"/>
      <c r="P295" s="6"/>
      <c r="Q295" s="6"/>
      <c r="R295" s="6"/>
      <c r="S295" s="6"/>
      <c r="T295" s="6"/>
      <c r="U295" s="6"/>
      <c r="V295" s="6"/>
      <c r="W295" s="6"/>
      <c r="X295" s="6"/>
    </row>
    <row r="296" spans="1:24" x14ac:dyDescent="0.15">
      <c r="A296" s="3" t="s">
        <v>8920</v>
      </c>
      <c r="B296" s="3" t="s">
        <v>10993</v>
      </c>
      <c r="C296" s="6"/>
      <c r="D296" s="6"/>
      <c r="E296" s="6"/>
      <c r="F296" s="6"/>
      <c r="G296" s="6"/>
      <c r="H296" s="6"/>
      <c r="I296" s="6"/>
      <c r="J296" s="6"/>
      <c r="K296" s="6"/>
      <c r="L296" s="6"/>
      <c r="M296" s="6"/>
      <c r="N296" s="6"/>
      <c r="O296" s="6"/>
      <c r="P296" s="6"/>
      <c r="Q296" s="6"/>
      <c r="R296" s="6"/>
      <c r="S296" s="6"/>
      <c r="T296" s="6"/>
      <c r="U296" s="6"/>
      <c r="V296" s="6"/>
      <c r="W296" s="6"/>
      <c r="X296" s="6"/>
    </row>
    <row r="297" spans="1:24" x14ac:dyDescent="0.15">
      <c r="A297" s="3" t="s">
        <v>10994</v>
      </c>
      <c r="B297" s="3" t="s">
        <v>10995</v>
      </c>
      <c r="C297" s="6"/>
      <c r="D297" s="6"/>
      <c r="E297" s="6"/>
      <c r="F297" s="6"/>
      <c r="G297" s="6"/>
      <c r="H297" s="6"/>
      <c r="I297" s="6"/>
      <c r="J297" s="6"/>
      <c r="K297" s="6"/>
      <c r="L297" s="6"/>
      <c r="M297" s="6"/>
      <c r="N297" s="6"/>
      <c r="O297" s="6"/>
      <c r="P297" s="6"/>
      <c r="Q297" s="6"/>
      <c r="R297" s="6"/>
      <c r="S297" s="6"/>
      <c r="T297" s="6"/>
      <c r="U297" s="6"/>
      <c r="V297" s="6"/>
      <c r="W297" s="6"/>
      <c r="X297" s="6"/>
    </row>
    <row r="298" spans="1:24" x14ac:dyDescent="0.15">
      <c r="A298" s="3" t="s">
        <v>2709</v>
      </c>
      <c r="B298" s="3" t="s">
        <v>10996</v>
      </c>
      <c r="C298" s="6"/>
      <c r="D298" s="6"/>
      <c r="E298" s="6"/>
      <c r="F298" s="6"/>
      <c r="G298" s="6"/>
      <c r="H298" s="6"/>
      <c r="I298" s="6"/>
      <c r="J298" s="6"/>
      <c r="K298" s="6"/>
      <c r="L298" s="6"/>
      <c r="M298" s="6"/>
      <c r="N298" s="6"/>
      <c r="O298" s="6"/>
      <c r="P298" s="6"/>
      <c r="Q298" s="6"/>
      <c r="R298" s="6"/>
      <c r="S298" s="6"/>
      <c r="T298" s="6"/>
      <c r="U298" s="6"/>
      <c r="V298" s="6"/>
      <c r="W298" s="6"/>
      <c r="X298" s="6"/>
    </row>
    <row r="299" spans="1:24" x14ac:dyDescent="0.15">
      <c r="A299" s="3" t="s">
        <v>10997</v>
      </c>
      <c r="B299" s="3" t="s">
        <v>10998</v>
      </c>
      <c r="C299" s="6"/>
      <c r="D299" s="6"/>
      <c r="E299" s="6"/>
      <c r="F299" s="6"/>
      <c r="G299" s="6"/>
      <c r="H299" s="6"/>
      <c r="I299" s="6"/>
      <c r="J299" s="6"/>
      <c r="K299" s="6"/>
      <c r="L299" s="6"/>
      <c r="M299" s="6"/>
      <c r="N299" s="6"/>
      <c r="O299" s="6"/>
      <c r="P299" s="6"/>
      <c r="Q299" s="6"/>
      <c r="R299" s="6"/>
      <c r="S299" s="6"/>
      <c r="T299" s="6"/>
      <c r="U299" s="6"/>
      <c r="V299" s="6"/>
      <c r="W299" s="6"/>
      <c r="X299" s="6"/>
    </row>
    <row r="300" spans="1:24" x14ac:dyDescent="0.15">
      <c r="A300" s="3" t="s">
        <v>10999</v>
      </c>
      <c r="B300" s="3" t="s">
        <v>11000</v>
      </c>
      <c r="C300" s="6"/>
      <c r="D300" s="6"/>
      <c r="E300" s="6"/>
      <c r="F300" s="6"/>
      <c r="G300" s="6"/>
      <c r="H300" s="6"/>
      <c r="I300" s="6"/>
      <c r="J300" s="6"/>
      <c r="K300" s="6"/>
      <c r="L300" s="6"/>
      <c r="M300" s="6"/>
      <c r="N300" s="6"/>
      <c r="O300" s="6"/>
      <c r="P300" s="6"/>
      <c r="Q300" s="6"/>
      <c r="R300" s="6"/>
      <c r="S300" s="6"/>
      <c r="T300" s="6"/>
      <c r="U300" s="6"/>
      <c r="V300" s="6"/>
      <c r="W300" s="6"/>
      <c r="X300" s="6"/>
    </row>
    <row r="301" spans="1:24" x14ac:dyDescent="0.15">
      <c r="A301" s="4"/>
      <c r="B301" s="6"/>
      <c r="C301" s="6"/>
      <c r="D301" s="6"/>
      <c r="E301" s="6"/>
      <c r="F301" s="6"/>
      <c r="G301" s="6"/>
      <c r="H301" s="6"/>
      <c r="I301" s="6"/>
      <c r="J301" s="6"/>
      <c r="K301" s="6"/>
      <c r="L301" s="6"/>
      <c r="M301" s="6"/>
      <c r="N301" s="6"/>
      <c r="O301" s="6"/>
      <c r="P301" s="6"/>
      <c r="Q301" s="6"/>
      <c r="R301" s="6"/>
      <c r="S301" s="6"/>
      <c r="T301" s="6"/>
      <c r="U301" s="6"/>
      <c r="V301" s="6"/>
      <c r="W301" s="6"/>
      <c r="X301" s="6"/>
    </row>
    <row r="302" spans="1:24" x14ac:dyDescent="0.15">
      <c r="A302" s="4"/>
      <c r="B302" s="6"/>
      <c r="C302" s="6"/>
      <c r="D302" s="6"/>
      <c r="E302" s="6"/>
      <c r="F302" s="6"/>
      <c r="G302" s="6"/>
      <c r="H302" s="6"/>
      <c r="I302" s="6"/>
      <c r="J302" s="6"/>
      <c r="K302" s="6"/>
      <c r="L302" s="6"/>
      <c r="M302" s="6"/>
      <c r="N302" s="6"/>
      <c r="O302" s="6"/>
      <c r="P302" s="6"/>
      <c r="Q302" s="6"/>
      <c r="R302" s="6"/>
      <c r="S302" s="6"/>
      <c r="T302" s="6"/>
      <c r="U302" s="6"/>
      <c r="V302" s="6"/>
      <c r="W302" s="6"/>
      <c r="X302" s="6"/>
    </row>
    <row r="303" spans="1:24" x14ac:dyDescent="0.15">
      <c r="A303" s="4"/>
      <c r="B303" s="4"/>
      <c r="C303" s="6"/>
      <c r="D303" s="6"/>
      <c r="E303" s="6"/>
      <c r="F303" s="6"/>
      <c r="G303" s="6"/>
      <c r="H303" s="6"/>
      <c r="I303" s="6"/>
      <c r="J303" s="6"/>
      <c r="K303" s="6"/>
      <c r="L303" s="6"/>
      <c r="M303" s="6"/>
      <c r="N303" s="6"/>
      <c r="O303" s="6"/>
      <c r="P303" s="6"/>
      <c r="Q303" s="6"/>
      <c r="R303" s="6"/>
      <c r="S303" s="6"/>
      <c r="T303" s="6"/>
      <c r="U303" s="6"/>
      <c r="V303" s="6"/>
      <c r="W303" s="6"/>
      <c r="X303" s="6"/>
    </row>
    <row r="304" spans="1:24" x14ac:dyDescent="0.15">
      <c r="A304" s="6"/>
      <c r="B304" s="66"/>
      <c r="C304" s="6"/>
      <c r="D304" s="6"/>
      <c r="E304" s="6"/>
      <c r="F304" s="6"/>
      <c r="G304" s="6"/>
      <c r="H304" s="6"/>
      <c r="I304" s="6"/>
      <c r="J304" s="6"/>
      <c r="K304" s="6"/>
      <c r="L304" s="6"/>
      <c r="M304" s="6"/>
      <c r="N304" s="6"/>
      <c r="O304" s="6"/>
      <c r="P304" s="6"/>
      <c r="Q304" s="6"/>
      <c r="R304" s="6"/>
      <c r="S304" s="6"/>
      <c r="T304" s="6"/>
      <c r="U304" s="6"/>
      <c r="V304" s="6"/>
      <c r="W304" s="6"/>
      <c r="X304" s="6"/>
    </row>
    <row r="305" spans="1:24" x14ac:dyDescent="0.15">
      <c r="A305" s="4"/>
      <c r="B305" s="6"/>
      <c r="C305" s="6"/>
      <c r="D305" s="6"/>
      <c r="E305" s="6"/>
      <c r="F305" s="6"/>
      <c r="G305" s="6"/>
      <c r="H305" s="6"/>
      <c r="I305" s="6"/>
      <c r="J305" s="6"/>
      <c r="K305" s="6"/>
      <c r="L305" s="6"/>
      <c r="M305" s="6"/>
      <c r="N305" s="6"/>
      <c r="O305" s="6"/>
      <c r="P305" s="6"/>
      <c r="Q305" s="6"/>
      <c r="R305" s="6"/>
      <c r="S305" s="6"/>
      <c r="T305" s="6"/>
      <c r="U305" s="6"/>
      <c r="V305" s="6"/>
      <c r="W305" s="6"/>
      <c r="X305" s="6"/>
    </row>
    <row r="306" spans="1:24" x14ac:dyDescent="0.15">
      <c r="A306" s="4"/>
      <c r="B306" s="6"/>
      <c r="C306" s="6"/>
      <c r="D306" s="6"/>
      <c r="E306" s="6"/>
      <c r="F306" s="6"/>
      <c r="G306" s="6"/>
      <c r="H306" s="6"/>
      <c r="I306" s="6"/>
      <c r="J306" s="6"/>
      <c r="K306" s="6"/>
      <c r="L306" s="6"/>
      <c r="M306" s="6"/>
      <c r="N306" s="6"/>
      <c r="O306" s="6"/>
      <c r="P306" s="6"/>
      <c r="Q306" s="6"/>
      <c r="R306" s="6"/>
      <c r="S306" s="6"/>
      <c r="T306" s="6"/>
      <c r="U306" s="6"/>
      <c r="V306" s="6"/>
      <c r="W306" s="6"/>
      <c r="X306" s="6"/>
    </row>
    <row r="307" spans="1:24" x14ac:dyDescent="0.15">
      <c r="A307" s="4"/>
      <c r="B307" s="6"/>
      <c r="C307" s="6"/>
      <c r="D307" s="6"/>
      <c r="E307" s="6"/>
      <c r="F307" s="6"/>
      <c r="G307" s="6"/>
      <c r="H307" s="6"/>
      <c r="I307" s="6"/>
      <c r="J307" s="6"/>
      <c r="K307" s="6"/>
      <c r="L307" s="6"/>
      <c r="M307" s="6"/>
      <c r="N307" s="6"/>
      <c r="O307" s="6"/>
      <c r="P307" s="6"/>
      <c r="Q307" s="6"/>
      <c r="R307" s="6"/>
      <c r="S307" s="6"/>
      <c r="T307" s="6"/>
      <c r="U307" s="6"/>
      <c r="V307" s="6"/>
      <c r="W307" s="6"/>
      <c r="X307" s="6"/>
    </row>
    <row r="308" spans="1:24" x14ac:dyDescent="0.15">
      <c r="A308" s="4"/>
      <c r="B308" s="6"/>
      <c r="C308" s="6"/>
      <c r="D308" s="6"/>
      <c r="E308" s="6"/>
      <c r="F308" s="6"/>
      <c r="G308" s="6"/>
      <c r="H308" s="6"/>
      <c r="I308" s="6"/>
      <c r="J308" s="6"/>
      <c r="K308" s="6"/>
      <c r="L308" s="6"/>
      <c r="M308" s="6"/>
      <c r="N308" s="6"/>
      <c r="O308" s="6"/>
      <c r="P308" s="6"/>
      <c r="Q308" s="6"/>
      <c r="R308" s="6"/>
      <c r="S308" s="6"/>
      <c r="T308" s="6"/>
      <c r="U308" s="6"/>
      <c r="V308" s="6"/>
      <c r="W308" s="6"/>
      <c r="X308" s="6"/>
    </row>
    <row r="309" spans="1:24" x14ac:dyDescent="0.15">
      <c r="A309" s="4"/>
      <c r="B309" s="6"/>
      <c r="C309" s="6"/>
      <c r="D309" s="6"/>
      <c r="E309" s="6"/>
      <c r="F309" s="6"/>
      <c r="G309" s="6"/>
      <c r="H309" s="6"/>
      <c r="I309" s="6"/>
      <c r="J309" s="6"/>
      <c r="K309" s="6"/>
      <c r="L309" s="6"/>
      <c r="M309" s="6"/>
      <c r="N309" s="6"/>
      <c r="O309" s="6"/>
      <c r="P309" s="6"/>
      <c r="Q309" s="6"/>
      <c r="R309" s="6"/>
      <c r="S309" s="6"/>
      <c r="T309" s="6"/>
      <c r="U309" s="6"/>
      <c r="V309" s="6"/>
      <c r="W309" s="6"/>
      <c r="X309" s="6"/>
    </row>
    <row r="310" spans="1:24" x14ac:dyDescent="0.15">
      <c r="A310" s="4"/>
      <c r="B310" s="6"/>
      <c r="C310" s="6"/>
      <c r="D310" s="6"/>
      <c r="E310" s="6"/>
      <c r="F310" s="6"/>
      <c r="G310" s="6"/>
      <c r="H310" s="6"/>
      <c r="I310" s="6"/>
      <c r="J310" s="6"/>
      <c r="K310" s="6"/>
      <c r="L310" s="6"/>
      <c r="M310" s="6"/>
      <c r="N310" s="6"/>
      <c r="O310" s="6"/>
      <c r="P310" s="6"/>
      <c r="Q310" s="6"/>
      <c r="R310" s="6"/>
      <c r="S310" s="6"/>
      <c r="T310" s="6"/>
      <c r="U310" s="6"/>
      <c r="V310" s="6"/>
      <c r="W310" s="6"/>
      <c r="X310" s="6"/>
    </row>
    <row r="311" spans="1:24" x14ac:dyDescent="0.15">
      <c r="A311" s="4"/>
      <c r="B311" s="6"/>
      <c r="C311" s="6"/>
      <c r="D311" s="6"/>
      <c r="E311" s="6"/>
      <c r="F311" s="6"/>
      <c r="G311" s="6"/>
      <c r="H311" s="6"/>
      <c r="I311" s="6"/>
      <c r="J311" s="6"/>
      <c r="K311" s="6"/>
      <c r="L311" s="6"/>
      <c r="M311" s="6"/>
      <c r="N311" s="6"/>
      <c r="O311" s="6"/>
      <c r="P311" s="6"/>
      <c r="Q311" s="6"/>
      <c r="R311" s="6"/>
      <c r="S311" s="6"/>
      <c r="T311" s="6"/>
      <c r="U311" s="6"/>
      <c r="V311" s="6"/>
      <c r="W311" s="6"/>
      <c r="X311" s="6"/>
    </row>
    <row r="312" spans="1:24" x14ac:dyDescent="0.15">
      <c r="A312" s="4"/>
      <c r="B312" s="6"/>
      <c r="C312" s="6"/>
      <c r="D312" s="6"/>
      <c r="E312" s="6"/>
      <c r="F312" s="6"/>
      <c r="G312" s="6"/>
      <c r="H312" s="6"/>
      <c r="I312" s="6"/>
      <c r="J312" s="6"/>
      <c r="K312" s="6"/>
      <c r="L312" s="6"/>
      <c r="M312" s="6"/>
      <c r="N312" s="6"/>
      <c r="O312" s="6"/>
      <c r="P312" s="6"/>
      <c r="Q312" s="6"/>
      <c r="R312" s="6"/>
      <c r="S312" s="6"/>
      <c r="T312" s="6"/>
      <c r="U312" s="6"/>
      <c r="V312" s="6"/>
      <c r="W312" s="6"/>
      <c r="X312" s="6"/>
    </row>
    <row r="313" spans="1:24" x14ac:dyDescent="0.15">
      <c r="A313" s="4"/>
      <c r="B313" s="6"/>
      <c r="C313" s="6"/>
      <c r="D313" s="6"/>
      <c r="E313" s="6"/>
      <c r="F313" s="6"/>
      <c r="G313" s="6"/>
      <c r="H313" s="6"/>
      <c r="I313" s="6"/>
      <c r="J313" s="6"/>
      <c r="K313" s="6"/>
      <c r="L313" s="6"/>
      <c r="M313" s="6"/>
      <c r="N313" s="6"/>
      <c r="O313" s="6"/>
      <c r="P313" s="6"/>
      <c r="Q313" s="6"/>
      <c r="R313" s="6"/>
      <c r="S313" s="6"/>
      <c r="T313" s="6"/>
      <c r="U313" s="6"/>
      <c r="V313" s="6"/>
      <c r="W313" s="6"/>
      <c r="X313" s="6"/>
    </row>
    <row r="314" spans="1:24" x14ac:dyDescent="0.15">
      <c r="A314" s="4"/>
      <c r="B314" s="6"/>
      <c r="C314" s="6"/>
      <c r="D314" s="6"/>
      <c r="E314" s="6"/>
      <c r="F314" s="6"/>
      <c r="G314" s="6"/>
      <c r="H314" s="6"/>
      <c r="I314" s="6"/>
      <c r="J314" s="6"/>
      <c r="K314" s="6"/>
      <c r="L314" s="6"/>
      <c r="M314" s="6"/>
      <c r="N314" s="6"/>
      <c r="O314" s="6"/>
      <c r="P314" s="6"/>
      <c r="Q314" s="6"/>
      <c r="R314" s="6"/>
      <c r="S314" s="6"/>
      <c r="T314" s="6"/>
      <c r="U314" s="6"/>
      <c r="V314" s="6"/>
      <c r="W314" s="6"/>
      <c r="X314" s="6"/>
    </row>
    <row r="315" spans="1:24" x14ac:dyDescent="0.15">
      <c r="A315" s="4"/>
      <c r="B315" s="6"/>
      <c r="C315" s="6"/>
      <c r="D315" s="6"/>
      <c r="E315" s="6"/>
      <c r="F315" s="6"/>
      <c r="G315" s="6"/>
      <c r="H315" s="6"/>
      <c r="I315" s="6"/>
      <c r="J315" s="6"/>
      <c r="K315" s="6"/>
      <c r="L315" s="6"/>
      <c r="M315" s="6"/>
      <c r="N315" s="6"/>
      <c r="O315" s="6"/>
      <c r="P315" s="6"/>
      <c r="Q315" s="6"/>
      <c r="R315" s="6"/>
      <c r="S315" s="6"/>
      <c r="T315" s="6"/>
      <c r="U315" s="6"/>
      <c r="V315" s="6"/>
      <c r="W315" s="6"/>
      <c r="X315" s="6"/>
    </row>
    <row r="316" spans="1:24" x14ac:dyDescent="0.15">
      <c r="A316" s="4"/>
      <c r="B316" s="6"/>
      <c r="C316" s="6"/>
      <c r="D316" s="6"/>
      <c r="E316" s="6"/>
      <c r="F316" s="6"/>
      <c r="G316" s="6"/>
      <c r="H316" s="6"/>
      <c r="I316" s="6"/>
      <c r="J316" s="6"/>
      <c r="K316" s="6"/>
      <c r="L316" s="6"/>
      <c r="M316" s="6"/>
      <c r="N316" s="6"/>
      <c r="O316" s="6"/>
      <c r="P316" s="6"/>
      <c r="Q316" s="6"/>
      <c r="R316" s="6"/>
      <c r="S316" s="6"/>
      <c r="T316" s="6"/>
      <c r="U316" s="6"/>
      <c r="V316" s="6"/>
      <c r="W316" s="6"/>
      <c r="X316" s="6"/>
    </row>
    <row r="317" spans="1:24" x14ac:dyDescent="0.15">
      <c r="A317" s="4"/>
      <c r="B317" s="6"/>
      <c r="C317" s="6"/>
      <c r="D317" s="6"/>
      <c r="E317" s="6"/>
      <c r="F317" s="6"/>
      <c r="G317" s="6"/>
      <c r="H317" s="6"/>
      <c r="I317" s="6"/>
      <c r="J317" s="6"/>
      <c r="K317" s="6"/>
      <c r="L317" s="6"/>
      <c r="M317" s="6"/>
      <c r="N317" s="6"/>
      <c r="O317" s="6"/>
      <c r="P317" s="6"/>
      <c r="Q317" s="6"/>
      <c r="R317" s="6"/>
      <c r="S317" s="6"/>
      <c r="T317" s="6"/>
      <c r="U317" s="6"/>
      <c r="V317" s="6"/>
      <c r="W317" s="6"/>
      <c r="X317" s="6"/>
    </row>
    <row r="318" spans="1:24" x14ac:dyDescent="0.15">
      <c r="A318" s="4"/>
      <c r="B318" s="6"/>
      <c r="C318" s="6"/>
      <c r="D318" s="6"/>
      <c r="E318" s="6"/>
      <c r="F318" s="6"/>
      <c r="G318" s="6"/>
      <c r="H318" s="6"/>
      <c r="I318" s="6"/>
      <c r="J318" s="6"/>
      <c r="K318" s="6"/>
      <c r="L318" s="6"/>
      <c r="M318" s="6"/>
      <c r="N318" s="6"/>
      <c r="O318" s="6"/>
      <c r="P318" s="6"/>
      <c r="Q318" s="6"/>
      <c r="R318" s="6"/>
      <c r="S318" s="6"/>
      <c r="T318" s="6"/>
      <c r="U318" s="6"/>
      <c r="V318" s="6"/>
      <c r="W318" s="6"/>
      <c r="X318" s="6"/>
    </row>
    <row r="319" spans="1:24" x14ac:dyDescent="0.15">
      <c r="A319" s="4"/>
      <c r="B319" s="6"/>
      <c r="C319" s="6"/>
      <c r="D319" s="6"/>
      <c r="E319" s="6"/>
      <c r="F319" s="6"/>
      <c r="G319" s="6"/>
      <c r="H319" s="6"/>
      <c r="I319" s="6"/>
      <c r="J319" s="6"/>
      <c r="K319" s="6"/>
      <c r="L319" s="6"/>
      <c r="M319" s="6"/>
      <c r="N319" s="6"/>
      <c r="O319" s="6"/>
      <c r="P319" s="6"/>
      <c r="Q319" s="6"/>
      <c r="R319" s="6"/>
      <c r="S319" s="6"/>
      <c r="T319" s="6"/>
      <c r="U319" s="6"/>
      <c r="V319" s="6"/>
      <c r="W319" s="6"/>
      <c r="X319" s="6"/>
    </row>
    <row r="320" spans="1:24" x14ac:dyDescent="0.15">
      <c r="A320" s="4"/>
      <c r="B320" s="6"/>
      <c r="C320" s="6"/>
      <c r="D320" s="6"/>
      <c r="E320" s="6"/>
      <c r="F320" s="6"/>
      <c r="G320" s="6"/>
      <c r="H320" s="6"/>
      <c r="I320" s="6"/>
      <c r="J320" s="6"/>
      <c r="K320" s="6"/>
      <c r="L320" s="6"/>
      <c r="M320" s="6"/>
      <c r="N320" s="6"/>
      <c r="O320" s="6"/>
      <c r="P320" s="6"/>
      <c r="Q320" s="6"/>
      <c r="R320" s="6"/>
      <c r="S320" s="6"/>
      <c r="T320" s="6"/>
      <c r="U320" s="6"/>
      <c r="V320" s="6"/>
      <c r="W320" s="6"/>
      <c r="X320" s="6"/>
    </row>
    <row r="321" spans="1:24" x14ac:dyDescent="0.15">
      <c r="A321" s="4"/>
      <c r="B321" s="6"/>
      <c r="C321" s="6"/>
      <c r="D321" s="6"/>
      <c r="E321" s="6"/>
      <c r="F321" s="6"/>
      <c r="G321" s="6"/>
      <c r="H321" s="6"/>
      <c r="I321" s="6"/>
      <c r="J321" s="6"/>
      <c r="K321" s="6"/>
      <c r="L321" s="6"/>
      <c r="M321" s="6"/>
      <c r="N321" s="6"/>
      <c r="O321" s="6"/>
      <c r="P321" s="6"/>
      <c r="Q321" s="6"/>
      <c r="R321" s="6"/>
      <c r="S321" s="6"/>
      <c r="T321" s="6"/>
      <c r="U321" s="6"/>
      <c r="V321" s="6"/>
      <c r="W321" s="6"/>
      <c r="X321" s="6"/>
    </row>
    <row r="322" spans="1:24" x14ac:dyDescent="0.15">
      <c r="A322" s="4"/>
      <c r="B322" s="6"/>
      <c r="C322" s="6"/>
      <c r="D322" s="6"/>
      <c r="E322" s="6"/>
      <c r="F322" s="6"/>
      <c r="G322" s="6"/>
      <c r="H322" s="6"/>
      <c r="I322" s="6"/>
      <c r="J322" s="6"/>
      <c r="K322" s="6"/>
      <c r="L322" s="6"/>
      <c r="M322" s="6"/>
      <c r="N322" s="6"/>
      <c r="O322" s="6"/>
      <c r="P322" s="6"/>
      <c r="Q322" s="6"/>
      <c r="R322" s="6"/>
      <c r="S322" s="6"/>
      <c r="T322" s="6"/>
      <c r="U322" s="6"/>
      <c r="V322" s="6"/>
      <c r="W322" s="6"/>
      <c r="X322" s="6"/>
    </row>
    <row r="323" spans="1:24" x14ac:dyDescent="0.15">
      <c r="A323" s="4"/>
      <c r="B323" s="6"/>
      <c r="C323" s="6"/>
      <c r="D323" s="6"/>
      <c r="E323" s="6"/>
      <c r="F323" s="6"/>
      <c r="G323" s="6"/>
      <c r="H323" s="6"/>
      <c r="I323" s="6"/>
      <c r="J323" s="6"/>
      <c r="K323" s="6"/>
      <c r="L323" s="6"/>
      <c r="M323" s="6"/>
      <c r="N323" s="6"/>
      <c r="O323" s="6"/>
      <c r="P323" s="6"/>
      <c r="Q323" s="6"/>
      <c r="R323" s="6"/>
      <c r="S323" s="6"/>
      <c r="T323" s="6"/>
      <c r="U323" s="6"/>
      <c r="V323" s="6"/>
      <c r="W323" s="6"/>
      <c r="X323" s="6"/>
    </row>
    <row r="324" spans="1:24" x14ac:dyDescent="0.15">
      <c r="A324" s="4"/>
      <c r="B324" s="6"/>
      <c r="C324" s="6"/>
      <c r="D324" s="6"/>
      <c r="E324" s="6"/>
      <c r="F324" s="6"/>
      <c r="G324" s="6"/>
      <c r="H324" s="6"/>
      <c r="I324" s="6"/>
      <c r="J324" s="6"/>
      <c r="K324" s="6"/>
      <c r="L324" s="6"/>
      <c r="M324" s="6"/>
      <c r="N324" s="6"/>
      <c r="O324" s="6"/>
      <c r="P324" s="6"/>
      <c r="Q324" s="6"/>
      <c r="R324" s="6"/>
      <c r="S324" s="6"/>
      <c r="T324" s="6"/>
      <c r="U324" s="6"/>
      <c r="V324" s="6"/>
      <c r="W324" s="6"/>
      <c r="X324" s="6"/>
    </row>
    <row r="325" spans="1:24" x14ac:dyDescent="0.15">
      <c r="A325" s="4"/>
      <c r="B325" s="6"/>
      <c r="C325" s="6"/>
      <c r="D325" s="6"/>
      <c r="E325" s="6"/>
      <c r="F325" s="6"/>
      <c r="G325" s="6"/>
      <c r="H325" s="6"/>
      <c r="I325" s="6"/>
      <c r="J325" s="6"/>
      <c r="K325" s="6"/>
      <c r="L325" s="6"/>
      <c r="M325" s="6"/>
      <c r="N325" s="6"/>
      <c r="O325" s="6"/>
      <c r="P325" s="6"/>
      <c r="Q325" s="6"/>
      <c r="R325" s="6"/>
      <c r="S325" s="6"/>
      <c r="T325" s="6"/>
      <c r="U325" s="6"/>
      <c r="V325" s="6"/>
      <c r="W325" s="6"/>
      <c r="X325" s="6"/>
    </row>
    <row r="326" spans="1:24" x14ac:dyDescent="0.15">
      <c r="A326" s="4"/>
      <c r="B326" s="6"/>
      <c r="C326" s="6"/>
      <c r="D326" s="6"/>
      <c r="E326" s="6"/>
      <c r="F326" s="6"/>
      <c r="G326" s="6"/>
      <c r="H326" s="6"/>
      <c r="I326" s="6"/>
      <c r="J326" s="6"/>
      <c r="K326" s="6"/>
      <c r="L326" s="6"/>
      <c r="M326" s="6"/>
      <c r="N326" s="6"/>
      <c r="O326" s="6"/>
      <c r="P326" s="6"/>
      <c r="Q326" s="6"/>
      <c r="R326" s="6"/>
      <c r="S326" s="6"/>
      <c r="T326" s="6"/>
      <c r="U326" s="6"/>
      <c r="V326" s="6"/>
      <c r="W326" s="6"/>
      <c r="X326" s="6"/>
    </row>
    <row r="327" spans="1:24" x14ac:dyDescent="0.15">
      <c r="A327" s="4"/>
      <c r="B327" s="6"/>
      <c r="C327" s="6"/>
      <c r="D327" s="6"/>
      <c r="E327" s="6"/>
      <c r="F327" s="6"/>
      <c r="G327" s="6"/>
      <c r="H327" s="6"/>
      <c r="I327" s="6"/>
      <c r="J327" s="6"/>
      <c r="K327" s="6"/>
      <c r="L327" s="6"/>
      <c r="M327" s="6"/>
      <c r="N327" s="6"/>
      <c r="O327" s="6"/>
      <c r="P327" s="6"/>
      <c r="Q327" s="6"/>
      <c r="R327" s="6"/>
      <c r="S327" s="6"/>
      <c r="T327" s="6"/>
      <c r="U327" s="6"/>
      <c r="V327" s="6"/>
      <c r="W327" s="6"/>
      <c r="X327" s="6"/>
    </row>
    <row r="328" spans="1:24" x14ac:dyDescent="0.15">
      <c r="A328" s="4"/>
      <c r="B328" s="6"/>
      <c r="C328" s="6"/>
      <c r="D328" s="6"/>
      <c r="E328" s="6"/>
      <c r="F328" s="6"/>
      <c r="G328" s="6"/>
      <c r="H328" s="6"/>
      <c r="I328" s="6"/>
      <c r="J328" s="6"/>
      <c r="K328" s="6"/>
      <c r="L328" s="6"/>
      <c r="M328" s="6"/>
      <c r="N328" s="6"/>
      <c r="O328" s="6"/>
      <c r="P328" s="6"/>
      <c r="Q328" s="6"/>
      <c r="R328" s="6"/>
      <c r="S328" s="6"/>
      <c r="T328" s="6"/>
      <c r="U328" s="6"/>
      <c r="V328" s="6"/>
      <c r="W328" s="6"/>
      <c r="X328" s="6"/>
    </row>
    <row r="329" spans="1:24" x14ac:dyDescent="0.15">
      <c r="A329" s="6"/>
      <c r="B329" s="6"/>
      <c r="C329" s="6"/>
      <c r="D329" s="6"/>
      <c r="E329" s="6"/>
      <c r="F329" s="6"/>
      <c r="G329" s="6"/>
      <c r="H329" s="6"/>
      <c r="I329" s="6"/>
      <c r="J329" s="6"/>
      <c r="K329" s="6"/>
      <c r="L329" s="6"/>
      <c r="M329" s="6"/>
      <c r="N329" s="6"/>
      <c r="O329" s="6"/>
      <c r="P329" s="6"/>
      <c r="Q329" s="6"/>
      <c r="R329" s="6"/>
      <c r="S329" s="6"/>
      <c r="T329" s="6"/>
      <c r="U329" s="6"/>
      <c r="V329" s="6"/>
      <c r="W329" s="6"/>
      <c r="X329" s="6"/>
    </row>
    <row r="330" spans="1:24" x14ac:dyDescent="0.15">
      <c r="A330" s="6"/>
      <c r="B330" s="6"/>
      <c r="C330" s="6"/>
      <c r="D330" s="6"/>
      <c r="E330" s="6"/>
      <c r="F330" s="6"/>
      <c r="G330" s="6"/>
      <c r="H330" s="6"/>
      <c r="I330" s="6"/>
      <c r="J330" s="6"/>
      <c r="K330" s="6"/>
      <c r="L330" s="6"/>
      <c r="M330" s="6"/>
      <c r="N330" s="6"/>
      <c r="O330" s="6"/>
      <c r="P330" s="6"/>
      <c r="Q330" s="6"/>
      <c r="R330" s="6"/>
      <c r="S330" s="6"/>
      <c r="T330" s="6"/>
      <c r="U330" s="6"/>
      <c r="V330" s="6"/>
      <c r="W330" s="6"/>
      <c r="X330" s="6"/>
    </row>
    <row r="331" spans="1:24" x14ac:dyDescent="0.15">
      <c r="A331" s="6"/>
      <c r="B331" s="6"/>
      <c r="C331" s="6"/>
      <c r="D331" s="6"/>
      <c r="E331" s="6"/>
      <c r="F331" s="6"/>
      <c r="G331" s="6"/>
      <c r="H331" s="6"/>
      <c r="I331" s="6"/>
      <c r="J331" s="6"/>
      <c r="K331" s="6"/>
      <c r="L331" s="6"/>
      <c r="M331" s="6"/>
      <c r="N331" s="6"/>
      <c r="O331" s="6"/>
      <c r="P331" s="6"/>
      <c r="Q331" s="6"/>
      <c r="R331" s="6"/>
      <c r="S331" s="6"/>
      <c r="T331" s="6"/>
      <c r="U331" s="6"/>
      <c r="V331" s="6"/>
      <c r="W331" s="6"/>
      <c r="X331" s="6"/>
    </row>
    <row r="332" spans="1:24" x14ac:dyDescent="0.15">
      <c r="A332" s="6"/>
      <c r="B332" s="6"/>
      <c r="C332" s="6"/>
      <c r="D332" s="6"/>
      <c r="E332" s="6"/>
      <c r="F332" s="6"/>
      <c r="G332" s="6"/>
      <c r="H332" s="6"/>
      <c r="I332" s="6"/>
      <c r="J332" s="6"/>
      <c r="K332" s="6"/>
      <c r="L332" s="6"/>
      <c r="M332" s="6"/>
      <c r="N332" s="6"/>
      <c r="O332" s="6"/>
      <c r="P332" s="6"/>
      <c r="Q332" s="6"/>
      <c r="R332" s="6"/>
      <c r="S332" s="6"/>
      <c r="T332" s="6"/>
      <c r="U332" s="6"/>
      <c r="V332" s="6"/>
      <c r="W332" s="6"/>
      <c r="X332" s="6"/>
    </row>
    <row r="333" spans="1:24" x14ac:dyDescent="0.15">
      <c r="A333" s="6"/>
      <c r="B333" s="6"/>
      <c r="C333" s="6"/>
      <c r="D333" s="6"/>
      <c r="E333" s="6"/>
      <c r="F333" s="6"/>
      <c r="G333" s="6"/>
      <c r="H333" s="6"/>
      <c r="I333" s="6"/>
      <c r="J333" s="6"/>
      <c r="K333" s="6"/>
      <c r="L333" s="6"/>
      <c r="M333" s="6"/>
      <c r="N333" s="6"/>
      <c r="O333" s="6"/>
      <c r="P333" s="6"/>
      <c r="Q333" s="6"/>
      <c r="R333" s="6"/>
      <c r="S333" s="6"/>
      <c r="T333" s="6"/>
      <c r="U333" s="6"/>
      <c r="V333" s="6"/>
      <c r="W333" s="6"/>
      <c r="X333" s="6"/>
    </row>
    <row r="334" spans="1:24" x14ac:dyDescent="0.15">
      <c r="A334" s="6"/>
      <c r="B334" s="6"/>
      <c r="C334" s="6"/>
      <c r="D334" s="6"/>
      <c r="E334" s="6"/>
      <c r="F334" s="6"/>
      <c r="G334" s="6"/>
      <c r="H334" s="6"/>
      <c r="I334" s="6"/>
      <c r="J334" s="6"/>
      <c r="K334" s="6"/>
      <c r="L334" s="6"/>
      <c r="M334" s="6"/>
      <c r="N334" s="6"/>
      <c r="O334" s="6"/>
      <c r="P334" s="6"/>
      <c r="Q334" s="6"/>
      <c r="R334" s="6"/>
      <c r="S334" s="6"/>
      <c r="T334" s="6"/>
      <c r="U334" s="6"/>
      <c r="V334" s="6"/>
      <c r="W334" s="6"/>
      <c r="X334" s="6"/>
    </row>
    <row r="335" spans="1:24" x14ac:dyDescent="0.15">
      <c r="A335" s="6"/>
      <c r="B335" s="6"/>
      <c r="C335" s="6"/>
      <c r="D335" s="6"/>
      <c r="E335" s="6"/>
      <c r="F335" s="6"/>
      <c r="G335" s="6"/>
      <c r="H335" s="6"/>
      <c r="I335" s="6"/>
      <c r="J335" s="6"/>
      <c r="K335" s="6"/>
      <c r="L335" s="6"/>
      <c r="M335" s="6"/>
      <c r="N335" s="6"/>
      <c r="O335" s="6"/>
      <c r="P335" s="6"/>
      <c r="Q335" s="6"/>
      <c r="R335" s="6"/>
      <c r="S335" s="6"/>
      <c r="T335" s="6"/>
      <c r="U335" s="6"/>
      <c r="V335" s="6"/>
      <c r="W335" s="6"/>
      <c r="X335" s="6"/>
    </row>
    <row r="336" spans="1:24" x14ac:dyDescent="0.15">
      <c r="A336" s="6"/>
      <c r="B336" s="6"/>
      <c r="C336" s="6"/>
      <c r="D336" s="6"/>
      <c r="E336" s="6"/>
      <c r="F336" s="6"/>
      <c r="G336" s="6"/>
      <c r="H336" s="6"/>
      <c r="I336" s="6"/>
      <c r="J336" s="6"/>
      <c r="K336" s="6"/>
      <c r="L336" s="6"/>
      <c r="M336" s="6"/>
      <c r="N336" s="6"/>
      <c r="O336" s="6"/>
      <c r="P336" s="6"/>
      <c r="Q336" s="6"/>
      <c r="R336" s="6"/>
      <c r="S336" s="6"/>
      <c r="T336" s="6"/>
      <c r="U336" s="6"/>
      <c r="V336" s="6"/>
      <c r="W336" s="6"/>
      <c r="X336" s="6"/>
    </row>
    <row r="337" spans="1:24" x14ac:dyDescent="0.15">
      <c r="A337" s="6"/>
      <c r="B337" s="6"/>
      <c r="C337" s="6"/>
      <c r="D337" s="6"/>
      <c r="E337" s="6"/>
      <c r="F337" s="6"/>
      <c r="G337" s="6"/>
      <c r="H337" s="6"/>
      <c r="I337" s="6"/>
      <c r="J337" s="6"/>
      <c r="K337" s="6"/>
      <c r="L337" s="6"/>
      <c r="M337" s="6"/>
      <c r="N337" s="6"/>
      <c r="O337" s="6"/>
      <c r="P337" s="6"/>
      <c r="Q337" s="6"/>
      <c r="R337" s="6"/>
      <c r="S337" s="6"/>
      <c r="T337" s="6"/>
      <c r="U337" s="6"/>
      <c r="V337" s="6"/>
      <c r="W337" s="6"/>
      <c r="X337" s="6"/>
    </row>
    <row r="338" spans="1:24" x14ac:dyDescent="0.15">
      <c r="A338" s="6"/>
      <c r="B338" s="6"/>
      <c r="C338" s="6"/>
      <c r="D338" s="6"/>
      <c r="E338" s="6"/>
      <c r="F338" s="6"/>
      <c r="G338" s="6"/>
      <c r="H338" s="6"/>
      <c r="I338" s="6"/>
      <c r="J338" s="6"/>
      <c r="K338" s="6"/>
      <c r="L338" s="6"/>
      <c r="M338" s="6"/>
      <c r="N338" s="6"/>
      <c r="O338" s="6"/>
      <c r="P338" s="6"/>
      <c r="Q338" s="6"/>
      <c r="R338" s="6"/>
      <c r="S338" s="6"/>
      <c r="T338" s="6"/>
      <c r="U338" s="6"/>
      <c r="V338" s="6"/>
      <c r="W338" s="6"/>
      <c r="X338" s="6"/>
    </row>
    <row r="339" spans="1:24" x14ac:dyDescent="0.15">
      <c r="A339" s="6"/>
      <c r="B339" s="6"/>
      <c r="C339" s="6"/>
      <c r="D339" s="6"/>
      <c r="E339" s="6"/>
      <c r="F339" s="6"/>
      <c r="G339" s="6"/>
      <c r="H339" s="6"/>
      <c r="I339" s="6"/>
      <c r="J339" s="6"/>
      <c r="K339" s="6"/>
      <c r="L339" s="6"/>
      <c r="M339" s="6"/>
      <c r="N339" s="6"/>
      <c r="O339" s="6"/>
      <c r="P339" s="6"/>
      <c r="Q339" s="6"/>
      <c r="R339" s="6"/>
      <c r="S339" s="6"/>
      <c r="T339" s="6"/>
      <c r="U339" s="6"/>
      <c r="V339" s="6"/>
      <c r="W339" s="6"/>
      <c r="X339" s="6"/>
    </row>
    <row r="340" spans="1:24" x14ac:dyDescent="0.15">
      <c r="A340" s="6"/>
      <c r="B340" s="6"/>
      <c r="C340" s="6"/>
      <c r="D340" s="6"/>
      <c r="E340" s="6"/>
      <c r="F340" s="6"/>
      <c r="G340" s="6"/>
      <c r="H340" s="6"/>
      <c r="I340" s="6"/>
      <c r="J340" s="6"/>
      <c r="K340" s="6"/>
      <c r="L340" s="6"/>
      <c r="M340" s="6"/>
      <c r="N340" s="6"/>
      <c r="O340" s="6"/>
      <c r="P340" s="6"/>
      <c r="Q340" s="6"/>
      <c r="R340" s="6"/>
      <c r="S340" s="6"/>
      <c r="T340" s="6"/>
      <c r="U340" s="6"/>
      <c r="V340" s="6"/>
      <c r="W340" s="6"/>
      <c r="X340" s="6"/>
    </row>
    <row r="341" spans="1:24" x14ac:dyDescent="0.15">
      <c r="A341" s="6"/>
      <c r="B341" s="6"/>
      <c r="C341" s="6"/>
      <c r="D341" s="6"/>
      <c r="E341" s="6"/>
      <c r="F341" s="6"/>
      <c r="G341" s="6"/>
      <c r="H341" s="6"/>
      <c r="I341" s="6"/>
      <c r="J341" s="6"/>
      <c r="K341" s="6"/>
      <c r="L341" s="6"/>
      <c r="M341" s="6"/>
      <c r="N341" s="6"/>
      <c r="O341" s="6"/>
      <c r="P341" s="6"/>
      <c r="Q341" s="6"/>
      <c r="R341" s="6"/>
      <c r="S341" s="6"/>
      <c r="T341" s="6"/>
      <c r="U341" s="6"/>
      <c r="V341" s="6"/>
      <c r="W341" s="6"/>
      <c r="X341" s="6"/>
    </row>
    <row r="342" spans="1:24" x14ac:dyDescent="0.15">
      <c r="A342" s="6"/>
      <c r="B342" s="6"/>
      <c r="C342" s="6"/>
      <c r="D342" s="6"/>
      <c r="E342" s="6"/>
      <c r="F342" s="6"/>
      <c r="G342" s="6"/>
      <c r="H342" s="6"/>
      <c r="I342" s="6"/>
      <c r="J342" s="6"/>
      <c r="K342" s="6"/>
      <c r="L342" s="6"/>
      <c r="M342" s="6"/>
      <c r="N342" s="6"/>
      <c r="O342" s="6"/>
      <c r="P342" s="6"/>
      <c r="Q342" s="6"/>
      <c r="R342" s="6"/>
      <c r="S342" s="6"/>
      <c r="T342" s="6"/>
      <c r="U342" s="6"/>
      <c r="V342" s="6"/>
      <c r="W342" s="6"/>
      <c r="X342" s="6"/>
    </row>
    <row r="343" spans="1:24" x14ac:dyDescent="0.15">
      <c r="A343" s="6"/>
      <c r="B343" s="6"/>
      <c r="C343" s="6"/>
      <c r="D343" s="6"/>
      <c r="E343" s="6"/>
      <c r="F343" s="6"/>
      <c r="G343" s="6"/>
      <c r="H343" s="6"/>
      <c r="I343" s="6"/>
      <c r="J343" s="6"/>
      <c r="K343" s="6"/>
      <c r="L343" s="6"/>
      <c r="M343" s="6"/>
      <c r="N343" s="6"/>
      <c r="O343" s="6"/>
      <c r="P343" s="6"/>
      <c r="Q343" s="6"/>
      <c r="R343" s="6"/>
      <c r="S343" s="6"/>
      <c r="T343" s="6"/>
      <c r="U343" s="6"/>
      <c r="V343" s="6"/>
      <c r="W343" s="6"/>
      <c r="X343" s="6"/>
    </row>
    <row r="344" spans="1:24" x14ac:dyDescent="0.15">
      <c r="A344" s="6"/>
      <c r="B344" s="6"/>
      <c r="C344" s="6"/>
      <c r="D344" s="6"/>
      <c r="E344" s="6"/>
      <c r="F344" s="6"/>
      <c r="G344" s="6"/>
      <c r="H344" s="6"/>
      <c r="I344" s="6"/>
      <c r="J344" s="6"/>
      <c r="K344" s="6"/>
      <c r="L344" s="6"/>
      <c r="M344" s="6"/>
      <c r="N344" s="6"/>
      <c r="O344" s="6"/>
      <c r="P344" s="6"/>
      <c r="Q344" s="6"/>
      <c r="R344" s="6"/>
      <c r="S344" s="6"/>
      <c r="T344" s="6"/>
      <c r="U344" s="6"/>
      <c r="V344" s="6"/>
      <c r="W344" s="6"/>
      <c r="X344" s="6"/>
    </row>
    <row r="345" spans="1:24" x14ac:dyDescent="0.15">
      <c r="A345" s="6"/>
      <c r="B345" s="6"/>
      <c r="C345" s="6"/>
      <c r="D345" s="6"/>
      <c r="E345" s="6"/>
      <c r="F345" s="6"/>
      <c r="G345" s="6"/>
      <c r="H345" s="6"/>
      <c r="I345" s="6"/>
      <c r="J345" s="6"/>
      <c r="K345" s="6"/>
      <c r="L345" s="6"/>
      <c r="M345" s="6"/>
      <c r="N345" s="6"/>
      <c r="O345" s="6"/>
      <c r="P345" s="6"/>
      <c r="Q345" s="6"/>
      <c r="R345" s="6"/>
      <c r="S345" s="6"/>
      <c r="T345" s="6"/>
      <c r="U345" s="6"/>
      <c r="V345" s="6"/>
      <c r="W345" s="6"/>
      <c r="X345" s="6"/>
    </row>
    <row r="346" spans="1:24" x14ac:dyDescent="0.15">
      <c r="A346" s="6"/>
      <c r="B346" s="6"/>
      <c r="C346" s="6"/>
      <c r="D346" s="6"/>
      <c r="E346" s="6"/>
      <c r="F346" s="6"/>
      <c r="G346" s="6"/>
      <c r="H346" s="6"/>
      <c r="I346" s="6"/>
      <c r="J346" s="6"/>
      <c r="K346" s="6"/>
      <c r="L346" s="6"/>
      <c r="M346" s="6"/>
      <c r="N346" s="6"/>
      <c r="O346" s="6"/>
      <c r="P346" s="6"/>
      <c r="Q346" s="6"/>
      <c r="R346" s="6"/>
      <c r="S346" s="6"/>
      <c r="T346" s="6"/>
      <c r="U346" s="6"/>
      <c r="V346" s="6"/>
      <c r="W346" s="6"/>
      <c r="X346" s="6"/>
    </row>
    <row r="347" spans="1:24" x14ac:dyDescent="0.15">
      <c r="A347" s="6"/>
      <c r="B347" s="6"/>
      <c r="C347" s="6"/>
      <c r="D347" s="6"/>
      <c r="E347" s="6"/>
      <c r="F347" s="6"/>
      <c r="G347" s="6"/>
      <c r="H347" s="6"/>
      <c r="I347" s="6"/>
      <c r="J347" s="6"/>
      <c r="K347" s="6"/>
      <c r="L347" s="6"/>
      <c r="M347" s="6"/>
      <c r="N347" s="6"/>
      <c r="O347" s="6"/>
      <c r="P347" s="6"/>
      <c r="Q347" s="6"/>
      <c r="R347" s="6"/>
      <c r="S347" s="6"/>
      <c r="T347" s="6"/>
      <c r="U347" s="6"/>
      <c r="V347" s="6"/>
      <c r="W347" s="6"/>
      <c r="X347" s="6"/>
    </row>
    <row r="348" spans="1:24" x14ac:dyDescent="0.15">
      <c r="A348" s="6"/>
      <c r="B348" s="6"/>
      <c r="C348" s="6"/>
      <c r="D348" s="6"/>
      <c r="E348" s="6"/>
      <c r="F348" s="6"/>
      <c r="G348" s="6"/>
      <c r="H348" s="6"/>
      <c r="I348" s="6"/>
      <c r="J348" s="6"/>
      <c r="K348" s="6"/>
      <c r="L348" s="6"/>
      <c r="M348" s="6"/>
      <c r="N348" s="6"/>
      <c r="O348" s="6"/>
      <c r="P348" s="6"/>
      <c r="Q348" s="6"/>
      <c r="R348" s="6"/>
      <c r="S348" s="6"/>
      <c r="T348" s="6"/>
      <c r="U348" s="6"/>
      <c r="V348" s="6"/>
      <c r="W348" s="6"/>
      <c r="X348" s="6"/>
    </row>
    <row r="349" spans="1:24" x14ac:dyDescent="0.15">
      <c r="A349" s="6"/>
      <c r="B349" s="6"/>
      <c r="C349" s="6"/>
      <c r="D349" s="6"/>
      <c r="E349" s="6"/>
      <c r="F349" s="6"/>
      <c r="G349" s="6"/>
      <c r="H349" s="6"/>
      <c r="I349" s="6"/>
      <c r="J349" s="6"/>
      <c r="K349" s="6"/>
      <c r="L349" s="6"/>
      <c r="M349" s="6"/>
      <c r="N349" s="6"/>
      <c r="O349" s="6"/>
      <c r="P349" s="6"/>
      <c r="Q349" s="6"/>
      <c r="R349" s="6"/>
      <c r="S349" s="6"/>
      <c r="T349" s="6"/>
      <c r="U349" s="6"/>
      <c r="V349" s="6"/>
      <c r="W349" s="6"/>
      <c r="X349" s="6"/>
    </row>
    <row r="350" spans="1:24" x14ac:dyDescent="0.15">
      <c r="A350" s="6"/>
      <c r="B350" s="6"/>
      <c r="C350" s="6"/>
      <c r="D350" s="6"/>
      <c r="E350" s="6"/>
      <c r="F350" s="6"/>
      <c r="G350" s="6"/>
      <c r="H350" s="6"/>
      <c r="I350" s="6"/>
      <c r="J350" s="6"/>
      <c r="K350" s="6"/>
      <c r="L350" s="6"/>
      <c r="M350" s="6"/>
      <c r="N350" s="6"/>
      <c r="O350" s="6"/>
      <c r="P350" s="6"/>
      <c r="Q350" s="6"/>
      <c r="R350" s="6"/>
      <c r="S350" s="6"/>
      <c r="T350" s="6"/>
      <c r="U350" s="6"/>
      <c r="V350" s="6"/>
      <c r="W350" s="6"/>
      <c r="X350" s="6"/>
    </row>
    <row r="351" spans="1:24" x14ac:dyDescent="0.15">
      <c r="A351" s="6"/>
      <c r="B351" s="6"/>
      <c r="C351" s="6"/>
      <c r="D351" s="6"/>
      <c r="E351" s="6"/>
      <c r="F351" s="6"/>
      <c r="G351" s="6"/>
      <c r="H351" s="6"/>
      <c r="I351" s="6"/>
      <c r="J351" s="6"/>
      <c r="K351" s="6"/>
      <c r="L351" s="6"/>
      <c r="M351" s="6"/>
      <c r="N351" s="6"/>
      <c r="O351" s="6"/>
      <c r="P351" s="6"/>
      <c r="Q351" s="6"/>
      <c r="R351" s="6"/>
      <c r="S351" s="6"/>
      <c r="T351" s="6"/>
      <c r="U351" s="6"/>
      <c r="V351" s="6"/>
      <c r="W351" s="6"/>
      <c r="X351" s="6"/>
    </row>
    <row r="352" spans="1:24" x14ac:dyDescent="0.15">
      <c r="A352" s="6"/>
      <c r="B352" s="6"/>
      <c r="C352" s="6"/>
      <c r="D352" s="6"/>
      <c r="E352" s="6"/>
      <c r="F352" s="6"/>
      <c r="G352" s="6"/>
      <c r="H352" s="6"/>
      <c r="I352" s="6"/>
      <c r="J352" s="6"/>
      <c r="K352" s="6"/>
      <c r="L352" s="6"/>
      <c r="M352" s="6"/>
      <c r="N352" s="6"/>
      <c r="O352" s="6"/>
      <c r="P352" s="6"/>
      <c r="Q352" s="6"/>
      <c r="R352" s="6"/>
      <c r="S352" s="6"/>
      <c r="T352" s="6"/>
      <c r="U352" s="6"/>
      <c r="V352" s="6"/>
      <c r="W352" s="6"/>
      <c r="X352" s="6"/>
    </row>
    <row r="353" spans="1:24" x14ac:dyDescent="0.15">
      <c r="A353" s="6"/>
      <c r="B353" s="6"/>
      <c r="C353" s="6"/>
      <c r="D353" s="6"/>
      <c r="E353" s="6"/>
      <c r="F353" s="6"/>
      <c r="G353" s="6"/>
      <c r="H353" s="6"/>
      <c r="I353" s="6"/>
      <c r="J353" s="6"/>
      <c r="K353" s="6"/>
      <c r="L353" s="6"/>
      <c r="M353" s="6"/>
      <c r="N353" s="6"/>
      <c r="O353" s="6"/>
      <c r="P353" s="6"/>
      <c r="Q353" s="6"/>
      <c r="R353" s="6"/>
      <c r="S353" s="6"/>
      <c r="T353" s="6"/>
      <c r="U353" s="6"/>
      <c r="V353" s="6"/>
      <c r="W353" s="6"/>
      <c r="X353" s="6"/>
    </row>
    <row r="354" spans="1:24" x14ac:dyDescent="0.15">
      <c r="A354" s="6"/>
      <c r="B354" s="6"/>
      <c r="C354" s="6"/>
      <c r="D354" s="6"/>
      <c r="E354" s="6"/>
      <c r="F354" s="6"/>
      <c r="G354" s="6"/>
      <c r="H354" s="6"/>
      <c r="I354" s="6"/>
      <c r="J354" s="6"/>
      <c r="K354" s="6"/>
      <c r="L354" s="6"/>
      <c r="M354" s="6"/>
      <c r="N354" s="6"/>
      <c r="O354" s="6"/>
      <c r="P354" s="6"/>
      <c r="Q354" s="6"/>
      <c r="R354" s="6"/>
      <c r="S354" s="6"/>
      <c r="T354" s="6"/>
      <c r="U354" s="6"/>
      <c r="V354" s="6"/>
      <c r="W354" s="6"/>
      <c r="X354" s="6"/>
    </row>
    <row r="355" spans="1:24" x14ac:dyDescent="0.15">
      <c r="A355" s="6"/>
      <c r="B355" s="6"/>
      <c r="C355" s="6"/>
      <c r="D355" s="6"/>
      <c r="E355" s="6"/>
      <c r="F355" s="6"/>
      <c r="G355" s="6"/>
      <c r="H355" s="6"/>
      <c r="I355" s="6"/>
      <c r="J355" s="6"/>
      <c r="K355" s="6"/>
      <c r="L355" s="6"/>
      <c r="M355" s="6"/>
      <c r="N355" s="6"/>
      <c r="O355" s="6"/>
      <c r="P355" s="6"/>
      <c r="Q355" s="6"/>
      <c r="R355" s="6"/>
      <c r="S355" s="6"/>
      <c r="T355" s="6"/>
      <c r="U355" s="6"/>
      <c r="V355" s="6"/>
      <c r="W355" s="6"/>
      <c r="X355" s="6"/>
    </row>
    <row r="356" spans="1:24" x14ac:dyDescent="0.15">
      <c r="A356" s="6"/>
      <c r="B356" s="6"/>
      <c r="C356" s="6"/>
      <c r="D356" s="6"/>
      <c r="E356" s="6"/>
      <c r="F356" s="6"/>
      <c r="G356" s="6"/>
      <c r="H356" s="6"/>
      <c r="I356" s="6"/>
      <c r="J356" s="6"/>
      <c r="K356" s="6"/>
      <c r="L356" s="6"/>
      <c r="M356" s="6"/>
      <c r="N356" s="6"/>
      <c r="O356" s="6"/>
      <c r="P356" s="6"/>
      <c r="Q356" s="6"/>
      <c r="R356" s="6"/>
      <c r="S356" s="6"/>
      <c r="T356" s="6"/>
      <c r="U356" s="6"/>
      <c r="V356" s="6"/>
      <c r="W356" s="6"/>
      <c r="X356" s="6"/>
    </row>
    <row r="357" spans="1:24" x14ac:dyDescent="0.15">
      <c r="A357" s="6"/>
      <c r="B357" s="6"/>
      <c r="C357" s="6"/>
      <c r="D357" s="6"/>
      <c r="E357" s="6"/>
      <c r="F357" s="6"/>
      <c r="G357" s="6"/>
      <c r="H357" s="6"/>
      <c r="I357" s="6"/>
      <c r="J357" s="6"/>
      <c r="K357" s="6"/>
      <c r="L357" s="6"/>
      <c r="M357" s="6"/>
      <c r="N357" s="6"/>
      <c r="O357" s="6"/>
      <c r="P357" s="6"/>
      <c r="Q357" s="6"/>
      <c r="R357" s="6"/>
      <c r="S357" s="6"/>
      <c r="T357" s="6"/>
      <c r="U357" s="6"/>
      <c r="V357" s="6"/>
      <c r="W357" s="6"/>
      <c r="X357" s="6"/>
    </row>
    <row r="358" spans="1:24" x14ac:dyDescent="0.15">
      <c r="A358" s="6"/>
      <c r="B358" s="6"/>
      <c r="C358" s="6"/>
      <c r="D358" s="6"/>
      <c r="E358" s="6"/>
      <c r="F358" s="6"/>
      <c r="G358" s="6"/>
      <c r="H358" s="6"/>
      <c r="I358" s="6"/>
      <c r="J358" s="6"/>
      <c r="K358" s="6"/>
      <c r="L358" s="6"/>
      <c r="M358" s="6"/>
      <c r="N358" s="6"/>
      <c r="O358" s="6"/>
      <c r="P358" s="6"/>
      <c r="Q358" s="6"/>
      <c r="R358" s="6"/>
      <c r="S358" s="6"/>
      <c r="T358" s="6"/>
      <c r="U358" s="6"/>
      <c r="V358" s="6"/>
      <c r="W358" s="6"/>
      <c r="X358" s="6"/>
    </row>
    <row r="359" spans="1:24" x14ac:dyDescent="0.15">
      <c r="A359" s="6"/>
      <c r="B359" s="6"/>
      <c r="C359" s="6"/>
      <c r="D359" s="6"/>
      <c r="E359" s="6"/>
      <c r="F359" s="6"/>
      <c r="G359" s="6"/>
      <c r="H359" s="6"/>
      <c r="I359" s="6"/>
      <c r="J359" s="6"/>
      <c r="K359" s="6"/>
      <c r="L359" s="6"/>
      <c r="M359" s="6"/>
      <c r="N359" s="6"/>
      <c r="O359" s="6"/>
      <c r="P359" s="6"/>
      <c r="Q359" s="6"/>
      <c r="R359" s="6"/>
      <c r="S359" s="6"/>
      <c r="T359" s="6"/>
      <c r="U359" s="6"/>
      <c r="V359" s="6"/>
      <c r="W359" s="6"/>
      <c r="X359" s="6"/>
    </row>
    <row r="360" spans="1:24" x14ac:dyDescent="0.15">
      <c r="A360" s="6"/>
      <c r="B360" s="6"/>
      <c r="C360" s="6"/>
      <c r="D360" s="6"/>
      <c r="E360" s="6"/>
      <c r="F360" s="6"/>
      <c r="G360" s="6"/>
      <c r="H360" s="6"/>
      <c r="I360" s="6"/>
      <c r="J360" s="6"/>
      <c r="K360" s="6"/>
      <c r="L360" s="6"/>
      <c r="M360" s="6"/>
      <c r="N360" s="6"/>
      <c r="O360" s="6"/>
      <c r="P360" s="6"/>
      <c r="Q360" s="6"/>
      <c r="R360" s="6"/>
      <c r="S360" s="6"/>
      <c r="T360" s="6"/>
      <c r="U360" s="6"/>
      <c r="V360" s="6"/>
      <c r="W360" s="6"/>
      <c r="X360" s="6"/>
    </row>
    <row r="361" spans="1:24" x14ac:dyDescent="0.15">
      <c r="A361" s="6"/>
      <c r="B361" s="6"/>
      <c r="C361" s="6"/>
      <c r="D361" s="6"/>
      <c r="E361" s="6"/>
      <c r="F361" s="6"/>
      <c r="G361" s="6"/>
      <c r="H361" s="6"/>
      <c r="I361" s="6"/>
      <c r="J361" s="6"/>
      <c r="K361" s="6"/>
      <c r="L361" s="6"/>
      <c r="M361" s="6"/>
      <c r="N361" s="6"/>
      <c r="O361" s="6"/>
      <c r="P361" s="6"/>
      <c r="Q361" s="6"/>
      <c r="R361" s="6"/>
      <c r="S361" s="6"/>
      <c r="T361" s="6"/>
      <c r="U361" s="6"/>
      <c r="V361" s="6"/>
      <c r="W361" s="6"/>
      <c r="X361" s="6"/>
    </row>
    <row r="362" spans="1:24" x14ac:dyDescent="0.15">
      <c r="A362" s="6"/>
      <c r="B362" s="6"/>
      <c r="C362" s="6"/>
      <c r="D362" s="6"/>
      <c r="E362" s="6"/>
      <c r="F362" s="6"/>
      <c r="G362" s="6"/>
      <c r="H362" s="6"/>
      <c r="I362" s="6"/>
      <c r="J362" s="6"/>
      <c r="K362" s="6"/>
      <c r="L362" s="6"/>
      <c r="M362" s="6"/>
      <c r="N362" s="6"/>
      <c r="O362" s="6"/>
      <c r="P362" s="6"/>
      <c r="Q362" s="6"/>
      <c r="R362" s="6"/>
      <c r="S362" s="6"/>
      <c r="T362" s="6"/>
      <c r="U362" s="6"/>
      <c r="V362" s="6"/>
      <c r="W362" s="6"/>
      <c r="X362" s="6"/>
    </row>
    <row r="363" spans="1:24" x14ac:dyDescent="0.15">
      <c r="A363" s="6"/>
      <c r="B363" s="6"/>
      <c r="C363" s="6"/>
      <c r="D363" s="6"/>
      <c r="E363" s="6"/>
      <c r="F363" s="6"/>
      <c r="G363" s="6"/>
      <c r="H363" s="6"/>
      <c r="I363" s="6"/>
      <c r="J363" s="6"/>
      <c r="K363" s="6"/>
      <c r="L363" s="6"/>
      <c r="M363" s="6"/>
      <c r="N363" s="6"/>
      <c r="O363" s="6"/>
      <c r="P363" s="6"/>
      <c r="Q363" s="6"/>
      <c r="R363" s="6"/>
      <c r="S363" s="6"/>
      <c r="T363" s="6"/>
      <c r="U363" s="6"/>
      <c r="V363" s="6"/>
      <c r="W363" s="6"/>
      <c r="X363" s="6"/>
    </row>
    <row r="364" spans="1:24" x14ac:dyDescent="0.15">
      <c r="A364" s="6"/>
      <c r="B364" s="6"/>
      <c r="C364" s="6"/>
      <c r="D364" s="6"/>
      <c r="E364" s="6"/>
      <c r="F364" s="6"/>
      <c r="G364" s="6"/>
      <c r="H364" s="6"/>
      <c r="I364" s="6"/>
      <c r="J364" s="6"/>
      <c r="K364" s="6"/>
      <c r="L364" s="6"/>
      <c r="M364" s="6"/>
      <c r="N364" s="6"/>
      <c r="O364" s="6"/>
      <c r="P364" s="6"/>
      <c r="Q364" s="6"/>
      <c r="R364" s="6"/>
      <c r="S364" s="6"/>
      <c r="T364" s="6"/>
      <c r="U364" s="6"/>
      <c r="V364" s="6"/>
      <c r="W364" s="6"/>
      <c r="X364" s="6"/>
    </row>
    <row r="365" spans="1:24" x14ac:dyDescent="0.15">
      <c r="A365" s="6"/>
      <c r="B365" s="6"/>
      <c r="C365" s="6"/>
      <c r="D365" s="6"/>
      <c r="E365" s="6"/>
      <c r="F365" s="6"/>
      <c r="G365" s="6"/>
      <c r="H365" s="6"/>
      <c r="I365" s="6"/>
      <c r="J365" s="6"/>
      <c r="K365" s="6"/>
      <c r="L365" s="6"/>
      <c r="M365" s="6"/>
      <c r="N365" s="6"/>
      <c r="O365" s="6"/>
      <c r="P365" s="6"/>
      <c r="Q365" s="6"/>
      <c r="R365" s="6"/>
      <c r="S365" s="6"/>
      <c r="T365" s="6"/>
      <c r="U365" s="6"/>
      <c r="V365" s="6"/>
      <c r="W365" s="6"/>
      <c r="X365" s="6"/>
    </row>
    <row r="366" spans="1:24" x14ac:dyDescent="0.15">
      <c r="A366" s="6"/>
      <c r="B366" s="6"/>
      <c r="C366" s="6"/>
      <c r="D366" s="6"/>
      <c r="E366" s="6"/>
      <c r="F366" s="6"/>
      <c r="G366" s="6"/>
      <c r="H366" s="6"/>
      <c r="I366" s="6"/>
      <c r="J366" s="6"/>
      <c r="K366" s="6"/>
      <c r="L366" s="6"/>
      <c r="M366" s="6"/>
      <c r="N366" s="6"/>
      <c r="O366" s="6"/>
      <c r="P366" s="6"/>
      <c r="Q366" s="6"/>
      <c r="R366" s="6"/>
      <c r="S366" s="6"/>
      <c r="T366" s="6"/>
      <c r="U366" s="6"/>
      <c r="V366" s="6"/>
      <c r="W366" s="6"/>
      <c r="X366" s="6"/>
    </row>
    <row r="367" spans="1:24" x14ac:dyDescent="0.15">
      <c r="A367" s="6"/>
      <c r="B367" s="6"/>
      <c r="C367" s="6"/>
      <c r="D367" s="6"/>
      <c r="E367" s="6"/>
      <c r="F367" s="6"/>
      <c r="G367" s="6"/>
      <c r="H367" s="6"/>
      <c r="I367" s="6"/>
      <c r="J367" s="6"/>
      <c r="K367" s="6"/>
      <c r="L367" s="6"/>
      <c r="M367" s="6"/>
      <c r="N367" s="6"/>
      <c r="O367" s="6"/>
      <c r="P367" s="6"/>
      <c r="Q367" s="6"/>
      <c r="R367" s="6"/>
      <c r="S367" s="6"/>
      <c r="T367" s="6"/>
      <c r="U367" s="6"/>
      <c r="V367" s="6"/>
      <c r="W367" s="6"/>
      <c r="X367" s="6"/>
    </row>
    <row r="368" spans="1:24" x14ac:dyDescent="0.15">
      <c r="A368" s="6"/>
      <c r="B368" s="6"/>
      <c r="C368" s="6"/>
      <c r="D368" s="6"/>
      <c r="E368" s="6"/>
      <c r="F368" s="6"/>
      <c r="G368" s="6"/>
      <c r="H368" s="6"/>
      <c r="I368" s="6"/>
      <c r="J368" s="6"/>
      <c r="K368" s="6"/>
      <c r="L368" s="6"/>
      <c r="M368" s="6"/>
      <c r="N368" s="6"/>
      <c r="O368" s="6"/>
      <c r="P368" s="6"/>
      <c r="Q368" s="6"/>
      <c r="R368" s="6"/>
      <c r="S368" s="6"/>
      <c r="T368" s="6"/>
      <c r="U368" s="6"/>
      <c r="V368" s="6"/>
      <c r="W368" s="6"/>
      <c r="X368" s="6"/>
    </row>
    <row r="369" spans="1:24" x14ac:dyDescent="0.15">
      <c r="A369" s="6"/>
      <c r="B369" s="6"/>
      <c r="C369" s="6"/>
      <c r="D369" s="6"/>
      <c r="E369" s="6"/>
      <c r="F369" s="6"/>
      <c r="G369" s="6"/>
      <c r="H369" s="6"/>
      <c r="I369" s="6"/>
      <c r="J369" s="6"/>
      <c r="K369" s="6"/>
      <c r="L369" s="6"/>
      <c r="M369" s="6"/>
      <c r="N369" s="6"/>
      <c r="O369" s="6"/>
      <c r="P369" s="6"/>
      <c r="Q369" s="6"/>
      <c r="R369" s="6"/>
      <c r="S369" s="6"/>
      <c r="T369" s="6"/>
      <c r="U369" s="6"/>
      <c r="V369" s="6"/>
      <c r="W369" s="6"/>
      <c r="X369" s="6"/>
    </row>
    <row r="370" spans="1:24" x14ac:dyDescent="0.15">
      <c r="A370" s="6"/>
      <c r="B370" s="6"/>
      <c r="C370" s="6"/>
      <c r="D370" s="6"/>
      <c r="E370" s="6"/>
      <c r="F370" s="6"/>
      <c r="G370" s="6"/>
      <c r="H370" s="6"/>
      <c r="I370" s="6"/>
      <c r="J370" s="6"/>
      <c r="K370" s="6"/>
      <c r="L370" s="6"/>
      <c r="M370" s="6"/>
      <c r="N370" s="6"/>
      <c r="O370" s="6"/>
      <c r="P370" s="6"/>
      <c r="Q370" s="6"/>
      <c r="R370" s="6"/>
      <c r="S370" s="6"/>
      <c r="T370" s="6"/>
      <c r="U370" s="6"/>
      <c r="V370" s="6"/>
      <c r="W370" s="6"/>
      <c r="X370" s="6"/>
    </row>
    <row r="371" spans="1:24" x14ac:dyDescent="0.15">
      <c r="A371" s="6"/>
      <c r="B371" s="6"/>
      <c r="C371" s="6"/>
      <c r="D371" s="6"/>
      <c r="E371" s="6"/>
      <c r="F371" s="6"/>
      <c r="G371" s="6"/>
      <c r="H371" s="6"/>
      <c r="I371" s="6"/>
      <c r="J371" s="6"/>
      <c r="K371" s="6"/>
      <c r="L371" s="6"/>
      <c r="M371" s="6"/>
      <c r="N371" s="6"/>
      <c r="O371" s="6"/>
      <c r="P371" s="6"/>
      <c r="Q371" s="6"/>
      <c r="R371" s="6"/>
      <c r="S371" s="6"/>
      <c r="T371" s="6"/>
      <c r="U371" s="6"/>
      <c r="V371" s="6"/>
      <c r="W371" s="6"/>
      <c r="X371" s="6"/>
    </row>
    <row r="372" spans="1:24" x14ac:dyDescent="0.15">
      <c r="A372" s="6"/>
      <c r="B372" s="6"/>
      <c r="C372" s="6"/>
      <c r="D372" s="6"/>
      <c r="E372" s="6"/>
      <c r="F372" s="6"/>
      <c r="G372" s="6"/>
      <c r="H372" s="6"/>
      <c r="I372" s="6"/>
      <c r="J372" s="6"/>
      <c r="K372" s="6"/>
      <c r="L372" s="6"/>
      <c r="M372" s="6"/>
      <c r="N372" s="6"/>
      <c r="O372" s="6"/>
      <c r="P372" s="6"/>
      <c r="Q372" s="6"/>
      <c r="R372" s="6"/>
      <c r="S372" s="6"/>
      <c r="T372" s="6"/>
      <c r="U372" s="6"/>
      <c r="V372" s="6"/>
      <c r="W372" s="6"/>
      <c r="X372" s="6"/>
    </row>
    <row r="373" spans="1:24" x14ac:dyDescent="0.15">
      <c r="A373" s="6"/>
      <c r="B373" s="6"/>
      <c r="C373" s="6"/>
      <c r="D373" s="6"/>
      <c r="E373" s="6"/>
      <c r="F373" s="6"/>
      <c r="G373" s="6"/>
      <c r="H373" s="6"/>
      <c r="I373" s="6"/>
      <c r="J373" s="6"/>
      <c r="K373" s="6"/>
      <c r="L373" s="6"/>
      <c r="M373" s="6"/>
      <c r="N373" s="6"/>
      <c r="O373" s="6"/>
      <c r="P373" s="6"/>
      <c r="Q373" s="6"/>
      <c r="R373" s="6"/>
      <c r="S373" s="6"/>
      <c r="T373" s="6"/>
      <c r="U373" s="6"/>
      <c r="V373" s="6"/>
      <c r="W373" s="6"/>
      <c r="X373" s="6"/>
    </row>
    <row r="374" spans="1:24" x14ac:dyDescent="0.15">
      <c r="A374" s="6"/>
      <c r="B374" s="6"/>
      <c r="C374" s="6"/>
      <c r="D374" s="6"/>
      <c r="E374" s="6"/>
      <c r="F374" s="6"/>
      <c r="G374" s="6"/>
      <c r="H374" s="6"/>
      <c r="I374" s="6"/>
      <c r="J374" s="6"/>
      <c r="K374" s="6"/>
      <c r="L374" s="6"/>
      <c r="M374" s="6"/>
      <c r="N374" s="6"/>
      <c r="O374" s="6"/>
      <c r="P374" s="6"/>
      <c r="Q374" s="6"/>
      <c r="R374" s="6"/>
      <c r="S374" s="6"/>
      <c r="T374" s="6"/>
      <c r="U374" s="6"/>
      <c r="V374" s="6"/>
      <c r="W374" s="6"/>
      <c r="X374" s="6"/>
    </row>
    <row r="375" spans="1:24" x14ac:dyDescent="0.15">
      <c r="A375" s="6"/>
      <c r="B375" s="6"/>
      <c r="C375" s="6"/>
      <c r="D375" s="6"/>
      <c r="E375" s="6"/>
      <c r="F375" s="6"/>
      <c r="G375" s="6"/>
      <c r="H375" s="6"/>
      <c r="I375" s="6"/>
      <c r="J375" s="6"/>
      <c r="K375" s="6"/>
      <c r="L375" s="6"/>
      <c r="M375" s="6"/>
      <c r="N375" s="6"/>
      <c r="O375" s="6"/>
      <c r="P375" s="6"/>
      <c r="Q375" s="6"/>
      <c r="R375" s="6"/>
      <c r="S375" s="6"/>
      <c r="T375" s="6"/>
      <c r="U375" s="6"/>
      <c r="V375" s="6"/>
      <c r="W375" s="6"/>
      <c r="X375" s="6"/>
    </row>
    <row r="376" spans="1:24" x14ac:dyDescent="0.15">
      <c r="A376" s="6"/>
      <c r="B376" s="6"/>
      <c r="C376" s="6"/>
      <c r="D376" s="6"/>
      <c r="E376" s="6"/>
      <c r="F376" s="6"/>
      <c r="G376" s="6"/>
      <c r="H376" s="6"/>
      <c r="I376" s="6"/>
      <c r="J376" s="6"/>
      <c r="K376" s="6"/>
      <c r="L376" s="6"/>
      <c r="M376" s="6"/>
      <c r="N376" s="6"/>
      <c r="O376" s="6"/>
      <c r="P376" s="6"/>
      <c r="Q376" s="6"/>
      <c r="R376" s="6"/>
      <c r="S376" s="6"/>
      <c r="T376" s="6"/>
      <c r="U376" s="6"/>
      <c r="V376" s="6"/>
      <c r="W376" s="6"/>
      <c r="X376" s="6"/>
    </row>
    <row r="377" spans="1:24" x14ac:dyDescent="0.15">
      <c r="A377" s="6"/>
      <c r="B377" s="6"/>
      <c r="C377" s="6"/>
      <c r="D377" s="6"/>
      <c r="E377" s="6"/>
      <c r="F377" s="6"/>
      <c r="G377" s="6"/>
      <c r="H377" s="6"/>
      <c r="I377" s="6"/>
      <c r="J377" s="6"/>
      <c r="K377" s="6"/>
      <c r="L377" s="6"/>
      <c r="M377" s="6"/>
      <c r="N377" s="6"/>
      <c r="O377" s="6"/>
      <c r="P377" s="6"/>
      <c r="Q377" s="6"/>
      <c r="R377" s="6"/>
      <c r="S377" s="6"/>
      <c r="T377" s="6"/>
      <c r="U377" s="6"/>
      <c r="V377" s="6"/>
      <c r="W377" s="6"/>
      <c r="X377" s="6"/>
    </row>
    <row r="378" spans="1:24" x14ac:dyDescent="0.15">
      <c r="A378" s="6"/>
      <c r="B378" s="6"/>
      <c r="C378" s="6"/>
      <c r="D378" s="6"/>
      <c r="E378" s="6"/>
      <c r="F378" s="6"/>
      <c r="G378" s="6"/>
      <c r="H378" s="6"/>
      <c r="I378" s="6"/>
      <c r="J378" s="6"/>
      <c r="K378" s="6"/>
      <c r="L378" s="6"/>
      <c r="M378" s="6"/>
      <c r="N378" s="6"/>
      <c r="O378" s="6"/>
      <c r="P378" s="6"/>
      <c r="Q378" s="6"/>
      <c r="R378" s="6"/>
      <c r="S378" s="6"/>
      <c r="T378" s="6"/>
      <c r="U378" s="6"/>
      <c r="V378" s="6"/>
      <c r="W378" s="6"/>
      <c r="X378" s="6"/>
    </row>
    <row r="379" spans="1:24" x14ac:dyDescent="0.15">
      <c r="A379" s="6"/>
      <c r="B379" s="6"/>
      <c r="C379" s="6"/>
      <c r="D379" s="6"/>
      <c r="E379" s="6"/>
      <c r="F379" s="6"/>
      <c r="G379" s="6"/>
      <c r="H379" s="6"/>
      <c r="I379" s="6"/>
      <c r="J379" s="6"/>
      <c r="K379" s="6"/>
      <c r="L379" s="6"/>
      <c r="M379" s="6"/>
      <c r="N379" s="6"/>
      <c r="O379" s="6"/>
      <c r="P379" s="6"/>
      <c r="Q379" s="6"/>
      <c r="R379" s="6"/>
      <c r="S379" s="6"/>
      <c r="T379" s="6"/>
      <c r="U379" s="6"/>
      <c r="V379" s="6"/>
      <c r="W379" s="6"/>
      <c r="X379" s="6"/>
    </row>
    <row r="380" spans="1:24" x14ac:dyDescent="0.15">
      <c r="A380" s="6"/>
      <c r="B380" s="6"/>
      <c r="C380" s="6"/>
      <c r="D380" s="6"/>
      <c r="E380" s="6"/>
      <c r="F380" s="6"/>
      <c r="G380" s="6"/>
      <c r="H380" s="6"/>
      <c r="I380" s="6"/>
      <c r="J380" s="6"/>
      <c r="K380" s="6"/>
      <c r="L380" s="6"/>
      <c r="M380" s="6"/>
      <c r="N380" s="6"/>
      <c r="O380" s="6"/>
      <c r="P380" s="6"/>
      <c r="Q380" s="6"/>
      <c r="R380" s="6"/>
      <c r="S380" s="6"/>
      <c r="T380" s="6"/>
      <c r="U380" s="6"/>
      <c r="V380" s="6"/>
      <c r="W380" s="6"/>
      <c r="X380" s="6"/>
    </row>
    <row r="381" spans="1:24" x14ac:dyDescent="0.15">
      <c r="A381" s="6"/>
      <c r="B381" s="6"/>
      <c r="C381" s="6"/>
      <c r="D381" s="6"/>
      <c r="E381" s="6"/>
      <c r="F381" s="6"/>
      <c r="G381" s="6"/>
      <c r="H381" s="6"/>
      <c r="I381" s="6"/>
      <c r="J381" s="6"/>
      <c r="K381" s="6"/>
      <c r="L381" s="6"/>
      <c r="M381" s="6"/>
      <c r="N381" s="6"/>
      <c r="O381" s="6"/>
      <c r="P381" s="6"/>
      <c r="Q381" s="6"/>
      <c r="R381" s="6"/>
      <c r="S381" s="6"/>
      <c r="T381" s="6"/>
      <c r="U381" s="6"/>
      <c r="V381" s="6"/>
      <c r="W381" s="6"/>
      <c r="X381" s="6"/>
    </row>
    <row r="382" spans="1:24" x14ac:dyDescent="0.15">
      <c r="A382" s="6"/>
      <c r="B382" s="6"/>
      <c r="C382" s="6"/>
      <c r="D382" s="6"/>
      <c r="E382" s="6"/>
      <c r="F382" s="6"/>
      <c r="G382" s="6"/>
      <c r="H382" s="6"/>
      <c r="I382" s="6"/>
      <c r="J382" s="6"/>
      <c r="K382" s="6"/>
      <c r="L382" s="6"/>
      <c r="M382" s="6"/>
      <c r="N382" s="6"/>
      <c r="O382" s="6"/>
      <c r="P382" s="6"/>
      <c r="Q382" s="6"/>
      <c r="R382" s="6"/>
      <c r="S382" s="6"/>
      <c r="T382" s="6"/>
      <c r="U382" s="6"/>
      <c r="V382" s="6"/>
      <c r="W382" s="6"/>
      <c r="X382" s="6"/>
    </row>
    <row r="383" spans="1:24" x14ac:dyDescent="0.15">
      <c r="A383" s="6"/>
      <c r="B383" s="6"/>
      <c r="C383" s="6"/>
      <c r="D383" s="6"/>
      <c r="E383" s="6"/>
      <c r="F383" s="6"/>
      <c r="G383" s="6"/>
      <c r="H383" s="6"/>
      <c r="I383" s="6"/>
      <c r="J383" s="6"/>
      <c r="K383" s="6"/>
      <c r="L383" s="6"/>
      <c r="M383" s="6"/>
      <c r="N383" s="6"/>
      <c r="O383" s="6"/>
      <c r="P383" s="6"/>
      <c r="Q383" s="6"/>
      <c r="R383" s="6"/>
      <c r="S383" s="6"/>
      <c r="T383" s="6"/>
      <c r="U383" s="6"/>
      <c r="V383" s="6"/>
      <c r="W383" s="6"/>
      <c r="X383" s="6"/>
    </row>
    <row r="384" spans="1:24" x14ac:dyDescent="0.15">
      <c r="A384" s="6"/>
      <c r="B384" s="6"/>
      <c r="C384" s="6"/>
      <c r="D384" s="6"/>
      <c r="E384" s="6"/>
      <c r="F384" s="6"/>
      <c r="G384" s="6"/>
      <c r="H384" s="6"/>
      <c r="I384" s="6"/>
      <c r="J384" s="6"/>
      <c r="K384" s="6"/>
      <c r="L384" s="6"/>
      <c r="M384" s="6"/>
      <c r="N384" s="6"/>
      <c r="O384" s="6"/>
      <c r="P384" s="6"/>
      <c r="Q384" s="6"/>
      <c r="R384" s="6"/>
      <c r="S384" s="6"/>
      <c r="T384" s="6"/>
      <c r="U384" s="6"/>
      <c r="V384" s="6"/>
      <c r="W384" s="6"/>
      <c r="X384" s="6"/>
    </row>
    <row r="385" spans="1:24" x14ac:dyDescent="0.15">
      <c r="A385" s="6"/>
      <c r="B385" s="6"/>
      <c r="C385" s="6"/>
      <c r="D385" s="6"/>
      <c r="E385" s="6"/>
      <c r="F385" s="6"/>
      <c r="G385" s="6"/>
      <c r="H385" s="6"/>
      <c r="I385" s="6"/>
      <c r="J385" s="6"/>
      <c r="K385" s="6"/>
      <c r="L385" s="6"/>
      <c r="M385" s="6"/>
      <c r="N385" s="6"/>
      <c r="O385" s="6"/>
      <c r="P385" s="6"/>
      <c r="Q385" s="6"/>
      <c r="R385" s="6"/>
      <c r="S385" s="6"/>
      <c r="T385" s="6"/>
      <c r="U385" s="6"/>
      <c r="V385" s="6"/>
      <c r="W385" s="6"/>
      <c r="X385" s="6"/>
    </row>
    <row r="386" spans="1:24" x14ac:dyDescent="0.15">
      <c r="A386" s="6"/>
      <c r="B386" s="6"/>
      <c r="C386" s="6"/>
      <c r="D386" s="6"/>
      <c r="E386" s="6"/>
      <c r="F386" s="6"/>
      <c r="G386" s="6"/>
      <c r="H386" s="6"/>
      <c r="I386" s="6"/>
      <c r="J386" s="6"/>
      <c r="K386" s="6"/>
      <c r="L386" s="6"/>
      <c r="M386" s="6"/>
      <c r="N386" s="6"/>
      <c r="O386" s="6"/>
      <c r="P386" s="6"/>
      <c r="Q386" s="6"/>
      <c r="R386" s="6"/>
      <c r="S386" s="6"/>
      <c r="T386" s="6"/>
      <c r="U386" s="6"/>
      <c r="V386" s="6"/>
      <c r="W386" s="6"/>
      <c r="X386" s="6"/>
    </row>
    <row r="387" spans="1:24" x14ac:dyDescent="0.15">
      <c r="A387" s="6"/>
      <c r="B387" s="6"/>
      <c r="C387" s="6"/>
      <c r="D387" s="6"/>
      <c r="E387" s="6"/>
      <c r="F387" s="6"/>
      <c r="G387" s="6"/>
      <c r="H387" s="6"/>
      <c r="I387" s="6"/>
      <c r="J387" s="6"/>
      <c r="K387" s="6"/>
      <c r="L387" s="6"/>
      <c r="M387" s="6"/>
      <c r="N387" s="6"/>
      <c r="O387" s="6"/>
      <c r="P387" s="6"/>
      <c r="Q387" s="6"/>
      <c r="R387" s="6"/>
      <c r="S387" s="6"/>
      <c r="T387" s="6"/>
      <c r="U387" s="6"/>
      <c r="V387" s="6"/>
      <c r="W387" s="6"/>
      <c r="X387" s="6"/>
    </row>
    <row r="388" spans="1:24" x14ac:dyDescent="0.15">
      <c r="A388" s="6"/>
      <c r="B388" s="6"/>
      <c r="C388" s="6"/>
      <c r="D388" s="6"/>
      <c r="E388" s="6"/>
      <c r="F388" s="6"/>
      <c r="G388" s="6"/>
      <c r="H388" s="6"/>
      <c r="I388" s="6"/>
      <c r="J388" s="6"/>
      <c r="K388" s="6"/>
      <c r="L388" s="6"/>
      <c r="M388" s="6"/>
      <c r="N388" s="6"/>
      <c r="O388" s="6"/>
      <c r="P388" s="6"/>
      <c r="Q388" s="6"/>
      <c r="R388" s="6"/>
      <c r="S388" s="6"/>
      <c r="T388" s="6"/>
      <c r="U388" s="6"/>
      <c r="V388" s="6"/>
      <c r="W388" s="6"/>
      <c r="X388" s="6"/>
    </row>
    <row r="389" spans="1:24" x14ac:dyDescent="0.15">
      <c r="A389" s="6"/>
      <c r="B389" s="6"/>
      <c r="C389" s="6"/>
      <c r="D389" s="6"/>
      <c r="E389" s="6"/>
      <c r="F389" s="6"/>
      <c r="G389" s="6"/>
      <c r="H389" s="6"/>
      <c r="I389" s="6"/>
      <c r="J389" s="6"/>
      <c r="K389" s="6"/>
      <c r="L389" s="6"/>
      <c r="M389" s="6"/>
      <c r="N389" s="6"/>
      <c r="O389" s="6"/>
      <c r="P389" s="6"/>
      <c r="Q389" s="6"/>
      <c r="R389" s="6"/>
      <c r="S389" s="6"/>
      <c r="T389" s="6"/>
      <c r="U389" s="6"/>
      <c r="V389" s="6"/>
      <c r="W389" s="6"/>
      <c r="X389" s="6"/>
    </row>
    <row r="390" spans="1:24" x14ac:dyDescent="0.15">
      <c r="A390" s="6"/>
      <c r="B390" s="6"/>
      <c r="C390" s="6"/>
      <c r="D390" s="6"/>
      <c r="E390" s="6"/>
      <c r="F390" s="6"/>
      <c r="G390" s="6"/>
      <c r="H390" s="6"/>
      <c r="I390" s="6"/>
      <c r="J390" s="6"/>
      <c r="K390" s="6"/>
      <c r="L390" s="6"/>
      <c r="M390" s="6"/>
      <c r="N390" s="6"/>
      <c r="O390" s="6"/>
      <c r="P390" s="6"/>
      <c r="Q390" s="6"/>
      <c r="R390" s="6"/>
      <c r="S390" s="6"/>
      <c r="T390" s="6"/>
      <c r="U390" s="6"/>
      <c r="V390" s="6"/>
      <c r="W390" s="6"/>
      <c r="X390" s="6"/>
    </row>
    <row r="391" spans="1:24" x14ac:dyDescent="0.15">
      <c r="A391" s="6"/>
      <c r="B391" s="6"/>
      <c r="C391" s="6"/>
      <c r="D391" s="6"/>
      <c r="E391" s="6"/>
      <c r="F391" s="6"/>
      <c r="G391" s="6"/>
      <c r="H391" s="6"/>
      <c r="I391" s="6"/>
      <c r="J391" s="6"/>
      <c r="K391" s="6"/>
      <c r="L391" s="6"/>
      <c r="M391" s="6"/>
      <c r="N391" s="6"/>
      <c r="O391" s="6"/>
      <c r="P391" s="6"/>
      <c r="Q391" s="6"/>
      <c r="R391" s="6"/>
      <c r="S391" s="6"/>
      <c r="T391" s="6"/>
      <c r="U391" s="6"/>
      <c r="V391" s="6"/>
      <c r="W391" s="6"/>
      <c r="X391" s="6"/>
    </row>
    <row r="392" spans="1:24" x14ac:dyDescent="0.15">
      <c r="A392" s="6"/>
      <c r="B392" s="6"/>
      <c r="C392" s="6"/>
      <c r="D392" s="6"/>
      <c r="E392" s="6"/>
      <c r="F392" s="6"/>
      <c r="G392" s="6"/>
      <c r="H392" s="6"/>
      <c r="I392" s="6"/>
      <c r="J392" s="6"/>
      <c r="K392" s="6"/>
      <c r="L392" s="6"/>
      <c r="M392" s="6"/>
      <c r="N392" s="6"/>
      <c r="O392" s="6"/>
      <c r="P392" s="6"/>
      <c r="Q392" s="6"/>
      <c r="R392" s="6"/>
      <c r="S392" s="6"/>
      <c r="T392" s="6"/>
      <c r="U392" s="6"/>
      <c r="V392" s="6"/>
      <c r="W392" s="6"/>
      <c r="X392" s="6"/>
    </row>
    <row r="393" spans="1:24" x14ac:dyDescent="0.15">
      <c r="A393" s="6"/>
      <c r="B393" s="6"/>
      <c r="C393" s="6"/>
      <c r="D393" s="6"/>
      <c r="E393" s="6"/>
      <c r="F393" s="6"/>
      <c r="G393" s="6"/>
      <c r="H393" s="6"/>
      <c r="I393" s="6"/>
      <c r="J393" s="6"/>
      <c r="K393" s="6"/>
      <c r="L393" s="6"/>
      <c r="M393" s="6"/>
      <c r="N393" s="6"/>
      <c r="O393" s="6"/>
      <c r="P393" s="6"/>
      <c r="Q393" s="6"/>
      <c r="R393" s="6"/>
      <c r="S393" s="6"/>
      <c r="T393" s="6"/>
      <c r="U393" s="6"/>
      <c r="V393" s="6"/>
      <c r="W393" s="6"/>
      <c r="X393" s="6"/>
    </row>
    <row r="394" spans="1:24" x14ac:dyDescent="0.15">
      <c r="A394" s="6"/>
      <c r="B394" s="6"/>
      <c r="C394" s="6"/>
      <c r="D394" s="6"/>
      <c r="E394" s="6"/>
      <c r="F394" s="6"/>
      <c r="G394" s="6"/>
      <c r="H394" s="6"/>
      <c r="I394" s="6"/>
      <c r="J394" s="6"/>
      <c r="K394" s="6"/>
      <c r="L394" s="6"/>
      <c r="M394" s="6"/>
      <c r="N394" s="6"/>
      <c r="O394" s="6"/>
      <c r="P394" s="6"/>
      <c r="Q394" s="6"/>
      <c r="R394" s="6"/>
      <c r="S394" s="6"/>
      <c r="T394" s="6"/>
      <c r="U394" s="6"/>
      <c r="V394" s="6"/>
      <c r="W394" s="6"/>
      <c r="X394" s="6"/>
    </row>
    <row r="395" spans="1:24" x14ac:dyDescent="0.15">
      <c r="A395" s="6"/>
      <c r="B395" s="6"/>
      <c r="C395" s="6"/>
      <c r="D395" s="6"/>
      <c r="E395" s="6"/>
      <c r="F395" s="6"/>
      <c r="G395" s="6"/>
      <c r="H395" s="6"/>
      <c r="I395" s="6"/>
      <c r="J395" s="6"/>
      <c r="K395" s="6"/>
      <c r="L395" s="6"/>
      <c r="M395" s="6"/>
      <c r="N395" s="6"/>
      <c r="O395" s="6"/>
      <c r="P395" s="6"/>
      <c r="Q395" s="6"/>
      <c r="R395" s="6"/>
      <c r="S395" s="6"/>
      <c r="T395" s="6"/>
      <c r="U395" s="6"/>
      <c r="V395" s="6"/>
      <c r="W395" s="6"/>
      <c r="X395" s="6"/>
    </row>
    <row r="396" spans="1:24" x14ac:dyDescent="0.15">
      <c r="A396" s="6"/>
      <c r="B396" s="6"/>
      <c r="C396" s="6"/>
      <c r="D396" s="6"/>
      <c r="E396" s="6"/>
      <c r="F396" s="6"/>
      <c r="G396" s="6"/>
      <c r="H396" s="6"/>
      <c r="I396" s="6"/>
      <c r="J396" s="6"/>
      <c r="K396" s="6"/>
      <c r="L396" s="6"/>
      <c r="M396" s="6"/>
      <c r="N396" s="6"/>
      <c r="O396" s="6"/>
      <c r="P396" s="6"/>
      <c r="Q396" s="6"/>
      <c r="R396" s="6"/>
      <c r="S396" s="6"/>
      <c r="T396" s="6"/>
      <c r="U396" s="6"/>
      <c r="V396" s="6"/>
      <c r="W396" s="6"/>
      <c r="X396" s="6"/>
    </row>
    <row r="397" spans="1:24" x14ac:dyDescent="0.15">
      <c r="A397" s="6"/>
      <c r="B397" s="6"/>
      <c r="C397" s="6"/>
      <c r="D397" s="6"/>
      <c r="E397" s="6"/>
      <c r="F397" s="6"/>
      <c r="G397" s="6"/>
      <c r="H397" s="6"/>
      <c r="I397" s="6"/>
      <c r="J397" s="6"/>
      <c r="K397" s="6"/>
      <c r="L397" s="6"/>
      <c r="M397" s="6"/>
      <c r="N397" s="6"/>
      <c r="O397" s="6"/>
      <c r="P397" s="6"/>
      <c r="Q397" s="6"/>
      <c r="R397" s="6"/>
      <c r="S397" s="6"/>
      <c r="T397" s="6"/>
      <c r="U397" s="6"/>
      <c r="V397" s="6"/>
      <c r="W397" s="6"/>
      <c r="X397" s="6"/>
    </row>
    <row r="398" spans="1:24" x14ac:dyDescent="0.15">
      <c r="A398" s="6"/>
      <c r="B398" s="6"/>
      <c r="C398" s="6"/>
      <c r="D398" s="6"/>
      <c r="E398" s="6"/>
      <c r="F398" s="6"/>
      <c r="G398" s="6"/>
      <c r="H398" s="6"/>
      <c r="I398" s="6"/>
      <c r="J398" s="6"/>
      <c r="K398" s="6"/>
      <c r="L398" s="6"/>
      <c r="M398" s="6"/>
      <c r="N398" s="6"/>
      <c r="O398" s="6"/>
      <c r="P398" s="6"/>
      <c r="Q398" s="6"/>
      <c r="R398" s="6"/>
      <c r="S398" s="6"/>
      <c r="T398" s="6"/>
      <c r="U398" s="6"/>
      <c r="V398" s="6"/>
      <c r="W398" s="6"/>
      <c r="X398" s="6"/>
    </row>
    <row r="399" spans="1:24" x14ac:dyDescent="0.15">
      <c r="A399" s="6"/>
      <c r="B399" s="6"/>
      <c r="C399" s="6"/>
      <c r="D399" s="6"/>
      <c r="E399" s="6"/>
      <c r="F399" s="6"/>
      <c r="G399" s="6"/>
      <c r="H399" s="6"/>
      <c r="I399" s="6"/>
      <c r="J399" s="6"/>
      <c r="K399" s="6"/>
      <c r="L399" s="6"/>
      <c r="M399" s="6"/>
      <c r="N399" s="6"/>
      <c r="O399" s="6"/>
      <c r="P399" s="6"/>
      <c r="Q399" s="6"/>
      <c r="R399" s="6"/>
      <c r="S399" s="6"/>
      <c r="T399" s="6"/>
      <c r="U399" s="6"/>
      <c r="V399" s="6"/>
      <c r="W399" s="6"/>
      <c r="X399" s="6"/>
    </row>
    <row r="400" spans="1:24" x14ac:dyDescent="0.15">
      <c r="A400" s="6"/>
      <c r="B400" s="6"/>
      <c r="C400" s="6"/>
      <c r="D400" s="6"/>
      <c r="E400" s="6"/>
      <c r="F400" s="6"/>
      <c r="G400" s="6"/>
      <c r="H400" s="6"/>
      <c r="I400" s="6"/>
      <c r="J400" s="6"/>
      <c r="K400" s="6"/>
      <c r="L400" s="6"/>
      <c r="M400" s="6"/>
      <c r="N400" s="6"/>
      <c r="O400" s="6"/>
      <c r="P400" s="6"/>
      <c r="Q400" s="6"/>
      <c r="R400" s="6"/>
      <c r="S400" s="6"/>
      <c r="T400" s="6"/>
      <c r="U400" s="6"/>
      <c r="V400" s="6"/>
      <c r="W400" s="6"/>
      <c r="X400" s="6"/>
    </row>
    <row r="401" spans="1:24" x14ac:dyDescent="0.15">
      <c r="A401" s="6"/>
      <c r="B401" s="6"/>
      <c r="C401" s="6"/>
      <c r="D401" s="6"/>
      <c r="E401" s="6"/>
      <c r="F401" s="6"/>
      <c r="G401" s="6"/>
      <c r="H401" s="6"/>
      <c r="I401" s="6"/>
      <c r="J401" s="6"/>
      <c r="K401" s="6"/>
      <c r="L401" s="6"/>
      <c r="M401" s="6"/>
      <c r="N401" s="6"/>
      <c r="O401" s="6"/>
      <c r="P401" s="6"/>
      <c r="Q401" s="6"/>
      <c r="R401" s="6"/>
      <c r="S401" s="6"/>
      <c r="T401" s="6"/>
      <c r="U401" s="6"/>
      <c r="V401" s="6"/>
      <c r="W401" s="6"/>
      <c r="X401" s="6"/>
    </row>
    <row r="402" spans="1:24" x14ac:dyDescent="0.15">
      <c r="A402" s="6"/>
      <c r="B402" s="6"/>
      <c r="C402" s="6"/>
      <c r="D402" s="6"/>
      <c r="E402" s="6"/>
      <c r="F402" s="6"/>
      <c r="G402" s="6"/>
      <c r="H402" s="6"/>
      <c r="I402" s="6"/>
      <c r="J402" s="6"/>
      <c r="K402" s="6"/>
      <c r="L402" s="6"/>
      <c r="M402" s="6"/>
      <c r="N402" s="6"/>
      <c r="O402" s="6"/>
      <c r="P402" s="6"/>
      <c r="Q402" s="6"/>
      <c r="R402" s="6"/>
      <c r="S402" s="6"/>
      <c r="T402" s="6"/>
      <c r="U402" s="6"/>
      <c r="V402" s="6"/>
      <c r="W402" s="6"/>
      <c r="X402" s="6"/>
    </row>
    <row r="403" spans="1:24" x14ac:dyDescent="0.15">
      <c r="A403" s="6"/>
      <c r="B403" s="6"/>
      <c r="C403" s="6"/>
      <c r="D403" s="6"/>
      <c r="E403" s="6"/>
      <c r="F403" s="6"/>
      <c r="G403" s="6"/>
      <c r="H403" s="6"/>
      <c r="I403" s="6"/>
      <c r="J403" s="6"/>
      <c r="K403" s="6"/>
      <c r="L403" s="6"/>
      <c r="M403" s="6"/>
      <c r="N403" s="6"/>
      <c r="O403" s="6"/>
      <c r="P403" s="6"/>
      <c r="Q403" s="6"/>
      <c r="R403" s="6"/>
      <c r="S403" s="6"/>
      <c r="T403" s="6"/>
      <c r="U403" s="6"/>
      <c r="V403" s="6"/>
      <c r="W403" s="6"/>
      <c r="X403" s="6"/>
    </row>
    <row r="404" spans="1:24" x14ac:dyDescent="0.15">
      <c r="A404" s="6"/>
      <c r="B404" s="6"/>
      <c r="C404" s="6"/>
      <c r="D404" s="6"/>
      <c r="E404" s="6"/>
      <c r="F404" s="6"/>
      <c r="G404" s="6"/>
      <c r="H404" s="6"/>
      <c r="I404" s="6"/>
      <c r="J404" s="6"/>
      <c r="K404" s="6"/>
      <c r="L404" s="6"/>
      <c r="M404" s="6"/>
      <c r="N404" s="6"/>
      <c r="O404" s="6"/>
      <c r="P404" s="6"/>
      <c r="Q404" s="6"/>
      <c r="R404" s="6"/>
      <c r="S404" s="6"/>
      <c r="T404" s="6"/>
      <c r="U404" s="6"/>
      <c r="V404" s="6"/>
      <c r="W404" s="6"/>
      <c r="X404" s="6"/>
    </row>
    <row r="405" spans="1:24" x14ac:dyDescent="0.15">
      <c r="A405" s="6"/>
      <c r="B405" s="6"/>
      <c r="C405" s="6"/>
      <c r="D405" s="6"/>
      <c r="E405" s="6"/>
      <c r="F405" s="6"/>
      <c r="G405" s="6"/>
      <c r="H405" s="6"/>
      <c r="I405" s="6"/>
      <c r="J405" s="6"/>
      <c r="K405" s="6"/>
      <c r="L405" s="6"/>
      <c r="M405" s="6"/>
      <c r="N405" s="6"/>
      <c r="O405" s="6"/>
      <c r="P405" s="6"/>
      <c r="Q405" s="6"/>
      <c r="R405" s="6"/>
      <c r="S405" s="6"/>
      <c r="T405" s="6"/>
      <c r="U405" s="6"/>
      <c r="V405" s="6"/>
      <c r="W405" s="6"/>
      <c r="X405" s="6"/>
    </row>
    <row r="406" spans="1:24" x14ac:dyDescent="0.15">
      <c r="A406" s="6"/>
      <c r="B406" s="6"/>
      <c r="C406" s="6"/>
      <c r="D406" s="6"/>
      <c r="E406" s="6"/>
      <c r="F406" s="6"/>
      <c r="G406" s="6"/>
      <c r="H406" s="6"/>
      <c r="I406" s="6"/>
      <c r="J406" s="6"/>
      <c r="K406" s="6"/>
      <c r="L406" s="6"/>
      <c r="M406" s="6"/>
      <c r="N406" s="6"/>
      <c r="O406" s="6"/>
      <c r="P406" s="6"/>
      <c r="Q406" s="6"/>
      <c r="R406" s="6"/>
      <c r="S406" s="6"/>
      <c r="T406" s="6"/>
      <c r="U406" s="6"/>
      <c r="V406" s="6"/>
      <c r="W406" s="6"/>
      <c r="X406" s="6"/>
    </row>
    <row r="407" spans="1:24" x14ac:dyDescent="0.15">
      <c r="A407" s="6"/>
      <c r="B407" s="6"/>
      <c r="C407" s="6"/>
      <c r="D407" s="6"/>
      <c r="E407" s="6"/>
      <c r="F407" s="6"/>
      <c r="G407" s="6"/>
      <c r="H407" s="6"/>
      <c r="I407" s="6"/>
      <c r="J407" s="6"/>
      <c r="K407" s="6"/>
      <c r="L407" s="6"/>
      <c r="M407" s="6"/>
      <c r="N407" s="6"/>
      <c r="O407" s="6"/>
      <c r="P407" s="6"/>
      <c r="Q407" s="6"/>
      <c r="R407" s="6"/>
      <c r="S407" s="6"/>
      <c r="T407" s="6"/>
      <c r="U407" s="6"/>
      <c r="V407" s="6"/>
      <c r="W407" s="6"/>
      <c r="X407" s="6"/>
    </row>
    <row r="408" spans="1:24" x14ac:dyDescent="0.15">
      <c r="A408" s="6"/>
      <c r="B408" s="6"/>
      <c r="C408" s="6"/>
      <c r="D408" s="6"/>
      <c r="E408" s="6"/>
      <c r="F408" s="6"/>
      <c r="G408" s="6"/>
      <c r="H408" s="6"/>
      <c r="I408" s="6"/>
      <c r="J408" s="6"/>
      <c r="K408" s="6"/>
      <c r="L408" s="6"/>
      <c r="M408" s="6"/>
      <c r="N408" s="6"/>
      <c r="O408" s="6"/>
      <c r="P408" s="6"/>
      <c r="Q408" s="6"/>
      <c r="R408" s="6"/>
      <c r="S408" s="6"/>
      <c r="T408" s="6"/>
      <c r="U408" s="6"/>
      <c r="V408" s="6"/>
      <c r="W408" s="6"/>
      <c r="X408" s="6"/>
    </row>
    <row r="409" spans="1:24" x14ac:dyDescent="0.15">
      <c r="A409" s="6"/>
      <c r="B409" s="6"/>
      <c r="C409" s="6"/>
      <c r="D409" s="6"/>
      <c r="E409" s="6"/>
      <c r="F409" s="6"/>
      <c r="G409" s="6"/>
      <c r="H409" s="6"/>
      <c r="I409" s="6"/>
      <c r="J409" s="6"/>
      <c r="K409" s="6"/>
      <c r="L409" s="6"/>
      <c r="M409" s="6"/>
      <c r="N409" s="6"/>
      <c r="O409" s="6"/>
      <c r="P409" s="6"/>
      <c r="Q409" s="6"/>
      <c r="R409" s="6"/>
      <c r="S409" s="6"/>
      <c r="T409" s="6"/>
      <c r="U409" s="6"/>
      <c r="V409" s="6"/>
      <c r="W409" s="6"/>
      <c r="X409" s="6"/>
    </row>
    <row r="410" spans="1:24" x14ac:dyDescent="0.15">
      <c r="A410" s="6"/>
      <c r="B410" s="6"/>
      <c r="C410" s="6"/>
      <c r="D410" s="6"/>
      <c r="E410" s="6"/>
      <c r="F410" s="6"/>
      <c r="G410" s="6"/>
      <c r="H410" s="6"/>
      <c r="I410" s="6"/>
      <c r="J410" s="6"/>
      <c r="K410" s="6"/>
      <c r="L410" s="6"/>
      <c r="M410" s="6"/>
      <c r="N410" s="6"/>
      <c r="O410" s="6"/>
      <c r="P410" s="6"/>
      <c r="Q410" s="6"/>
      <c r="R410" s="6"/>
      <c r="S410" s="6"/>
      <c r="T410" s="6"/>
      <c r="U410" s="6"/>
      <c r="V410" s="6"/>
      <c r="W410" s="6"/>
      <c r="X410" s="6"/>
    </row>
    <row r="411" spans="1:24" x14ac:dyDescent="0.15">
      <c r="A411" s="6"/>
      <c r="B411" s="6"/>
      <c r="C411" s="6"/>
      <c r="D411" s="6"/>
      <c r="E411" s="6"/>
      <c r="F411" s="6"/>
      <c r="G411" s="6"/>
      <c r="H411" s="6"/>
      <c r="I411" s="6"/>
      <c r="J411" s="6"/>
      <c r="K411" s="6"/>
      <c r="L411" s="6"/>
      <c r="M411" s="6"/>
      <c r="N411" s="6"/>
      <c r="O411" s="6"/>
      <c r="P411" s="6"/>
      <c r="Q411" s="6"/>
      <c r="R411" s="6"/>
      <c r="S411" s="6"/>
      <c r="T411" s="6"/>
      <c r="U411" s="6"/>
      <c r="V411" s="6"/>
      <c r="W411" s="6"/>
      <c r="X411" s="6"/>
    </row>
    <row r="412" spans="1:24" x14ac:dyDescent="0.15">
      <c r="A412" s="6"/>
      <c r="B412" s="6"/>
      <c r="C412" s="6"/>
      <c r="D412" s="6"/>
      <c r="E412" s="6"/>
      <c r="F412" s="6"/>
      <c r="G412" s="6"/>
      <c r="H412" s="6"/>
      <c r="I412" s="6"/>
      <c r="J412" s="6"/>
      <c r="K412" s="6"/>
      <c r="L412" s="6"/>
      <c r="M412" s="6"/>
      <c r="N412" s="6"/>
      <c r="O412" s="6"/>
      <c r="P412" s="6"/>
      <c r="Q412" s="6"/>
      <c r="R412" s="6"/>
      <c r="S412" s="6"/>
      <c r="T412" s="6"/>
      <c r="U412" s="6"/>
      <c r="V412" s="6"/>
      <c r="W412" s="6"/>
      <c r="X412" s="6"/>
    </row>
    <row r="413" spans="1:24" x14ac:dyDescent="0.15">
      <c r="A413" s="6"/>
      <c r="B413" s="6"/>
      <c r="C413" s="6"/>
      <c r="D413" s="6"/>
      <c r="E413" s="6"/>
      <c r="F413" s="6"/>
      <c r="G413" s="6"/>
      <c r="H413" s="6"/>
      <c r="I413" s="6"/>
      <c r="J413" s="6"/>
      <c r="K413" s="6"/>
      <c r="L413" s="6"/>
      <c r="M413" s="6"/>
      <c r="N413" s="6"/>
      <c r="O413" s="6"/>
      <c r="P413" s="6"/>
      <c r="Q413" s="6"/>
      <c r="R413" s="6"/>
      <c r="S413" s="6"/>
      <c r="T413" s="6"/>
      <c r="U413" s="6"/>
      <c r="V413" s="6"/>
      <c r="W413" s="6"/>
      <c r="X413" s="6"/>
    </row>
    <row r="414" spans="1:24" x14ac:dyDescent="0.15">
      <c r="A414" s="6"/>
      <c r="B414" s="6"/>
      <c r="C414" s="6"/>
      <c r="D414" s="6"/>
      <c r="E414" s="6"/>
      <c r="F414" s="6"/>
      <c r="G414" s="6"/>
      <c r="H414" s="6"/>
      <c r="I414" s="6"/>
      <c r="J414" s="6"/>
      <c r="K414" s="6"/>
      <c r="L414" s="6"/>
      <c r="M414" s="6"/>
      <c r="N414" s="6"/>
      <c r="O414" s="6"/>
      <c r="P414" s="6"/>
      <c r="Q414" s="6"/>
      <c r="R414" s="6"/>
      <c r="S414" s="6"/>
      <c r="T414" s="6"/>
      <c r="U414" s="6"/>
      <c r="V414" s="6"/>
      <c r="W414" s="6"/>
      <c r="X414" s="6"/>
    </row>
    <row r="415" spans="1:24" x14ac:dyDescent="0.15">
      <c r="A415" s="6"/>
      <c r="B415" s="6"/>
      <c r="C415" s="6"/>
      <c r="D415" s="6"/>
      <c r="E415" s="6"/>
      <c r="F415" s="6"/>
      <c r="G415" s="6"/>
      <c r="H415" s="6"/>
      <c r="I415" s="6"/>
      <c r="J415" s="6"/>
      <c r="K415" s="6"/>
      <c r="L415" s="6"/>
      <c r="M415" s="6"/>
      <c r="N415" s="6"/>
      <c r="O415" s="6"/>
      <c r="P415" s="6"/>
      <c r="Q415" s="6"/>
      <c r="R415" s="6"/>
      <c r="S415" s="6"/>
      <c r="T415" s="6"/>
      <c r="U415" s="6"/>
      <c r="V415" s="6"/>
      <c r="W415" s="6"/>
      <c r="X415" s="6"/>
    </row>
    <row r="416" spans="1:24" x14ac:dyDescent="0.15">
      <c r="A416" s="6"/>
      <c r="B416" s="6"/>
      <c r="C416" s="6"/>
      <c r="D416" s="6"/>
      <c r="E416" s="6"/>
      <c r="F416" s="6"/>
      <c r="G416" s="6"/>
      <c r="H416" s="6"/>
      <c r="I416" s="6"/>
      <c r="J416" s="6"/>
      <c r="K416" s="6"/>
      <c r="L416" s="6"/>
      <c r="M416" s="6"/>
      <c r="N416" s="6"/>
      <c r="O416" s="6"/>
      <c r="P416" s="6"/>
      <c r="Q416" s="6"/>
      <c r="R416" s="6"/>
      <c r="S416" s="6"/>
      <c r="T416" s="6"/>
      <c r="U416" s="6"/>
      <c r="V416" s="6"/>
      <c r="W416" s="6"/>
      <c r="X416" s="6"/>
    </row>
    <row r="417" spans="1:24" x14ac:dyDescent="0.15">
      <c r="A417" s="6"/>
      <c r="B417" s="6"/>
      <c r="C417" s="6"/>
      <c r="D417" s="6"/>
      <c r="E417" s="6"/>
      <c r="F417" s="6"/>
      <c r="G417" s="6"/>
      <c r="H417" s="6"/>
      <c r="I417" s="6"/>
      <c r="J417" s="6"/>
      <c r="K417" s="6"/>
      <c r="L417" s="6"/>
      <c r="M417" s="6"/>
      <c r="N417" s="6"/>
      <c r="O417" s="6"/>
      <c r="P417" s="6"/>
      <c r="Q417" s="6"/>
      <c r="R417" s="6"/>
      <c r="S417" s="6"/>
      <c r="T417" s="6"/>
      <c r="U417" s="6"/>
      <c r="V417" s="6"/>
      <c r="W417" s="6"/>
      <c r="X417" s="6"/>
    </row>
    <row r="418" spans="1:24" x14ac:dyDescent="0.15">
      <c r="A418" s="6"/>
      <c r="B418" s="6"/>
      <c r="C418" s="6"/>
      <c r="D418" s="6"/>
      <c r="E418" s="6"/>
      <c r="F418" s="6"/>
      <c r="G418" s="6"/>
      <c r="H418" s="6"/>
      <c r="I418" s="6"/>
      <c r="J418" s="6"/>
      <c r="K418" s="6"/>
      <c r="L418" s="6"/>
      <c r="M418" s="6"/>
      <c r="N418" s="6"/>
      <c r="O418" s="6"/>
      <c r="P418" s="6"/>
      <c r="Q418" s="6"/>
      <c r="R418" s="6"/>
      <c r="S418" s="6"/>
      <c r="T418" s="6"/>
      <c r="U418" s="6"/>
      <c r="V418" s="6"/>
      <c r="W418" s="6"/>
      <c r="X418" s="6"/>
    </row>
    <row r="419" spans="1:24" x14ac:dyDescent="0.15">
      <c r="A419" s="6"/>
      <c r="B419" s="6"/>
      <c r="C419" s="6"/>
      <c r="D419" s="6"/>
      <c r="E419" s="6"/>
      <c r="F419" s="6"/>
      <c r="G419" s="6"/>
      <c r="H419" s="6"/>
      <c r="I419" s="6"/>
      <c r="J419" s="6"/>
      <c r="K419" s="6"/>
      <c r="L419" s="6"/>
      <c r="M419" s="6"/>
      <c r="N419" s="6"/>
      <c r="O419" s="6"/>
      <c r="P419" s="6"/>
      <c r="Q419" s="6"/>
      <c r="R419" s="6"/>
      <c r="S419" s="6"/>
      <c r="T419" s="6"/>
      <c r="U419" s="6"/>
      <c r="V419" s="6"/>
      <c r="W419" s="6"/>
      <c r="X419" s="6"/>
    </row>
    <row r="420" spans="1:24" x14ac:dyDescent="0.15">
      <c r="A420" s="6"/>
      <c r="B420" s="6"/>
      <c r="C420" s="6"/>
      <c r="D420" s="6"/>
      <c r="E420" s="6"/>
      <c r="F420" s="6"/>
      <c r="G420" s="6"/>
      <c r="H420" s="6"/>
      <c r="I420" s="6"/>
      <c r="J420" s="6"/>
      <c r="K420" s="6"/>
      <c r="L420" s="6"/>
      <c r="M420" s="6"/>
      <c r="N420" s="6"/>
      <c r="O420" s="6"/>
      <c r="P420" s="6"/>
      <c r="Q420" s="6"/>
      <c r="R420" s="6"/>
      <c r="S420" s="6"/>
      <c r="T420" s="6"/>
      <c r="U420" s="6"/>
      <c r="V420" s="6"/>
      <c r="W420" s="6"/>
      <c r="X420" s="6"/>
    </row>
    <row r="421" spans="1:24" x14ac:dyDescent="0.15">
      <c r="A421" s="6"/>
      <c r="B421" s="6"/>
      <c r="C421" s="6"/>
      <c r="D421" s="6"/>
      <c r="E421" s="6"/>
      <c r="F421" s="6"/>
      <c r="G421" s="6"/>
      <c r="H421" s="6"/>
      <c r="I421" s="6"/>
      <c r="J421" s="6"/>
      <c r="K421" s="6"/>
      <c r="L421" s="6"/>
      <c r="M421" s="6"/>
      <c r="N421" s="6"/>
      <c r="O421" s="6"/>
      <c r="P421" s="6"/>
      <c r="Q421" s="6"/>
      <c r="R421" s="6"/>
      <c r="S421" s="6"/>
      <c r="T421" s="6"/>
      <c r="U421" s="6"/>
      <c r="V421" s="6"/>
      <c r="W421" s="6"/>
      <c r="X421" s="6"/>
    </row>
    <row r="422" spans="1:24" x14ac:dyDescent="0.15">
      <c r="A422" s="6"/>
      <c r="B422" s="6"/>
      <c r="C422" s="6"/>
      <c r="D422" s="6"/>
      <c r="E422" s="6"/>
      <c r="F422" s="6"/>
      <c r="G422" s="6"/>
      <c r="H422" s="6"/>
      <c r="I422" s="6"/>
      <c r="J422" s="6"/>
      <c r="K422" s="6"/>
      <c r="L422" s="6"/>
      <c r="M422" s="6"/>
      <c r="N422" s="6"/>
      <c r="O422" s="6"/>
      <c r="P422" s="6"/>
      <c r="Q422" s="6"/>
      <c r="R422" s="6"/>
      <c r="S422" s="6"/>
      <c r="T422" s="6"/>
      <c r="U422" s="6"/>
      <c r="V422" s="6"/>
      <c r="W422" s="6"/>
      <c r="X422" s="6"/>
    </row>
    <row r="423" spans="1:24" x14ac:dyDescent="0.15">
      <c r="A423" s="6"/>
      <c r="B423" s="6"/>
      <c r="C423" s="6"/>
      <c r="D423" s="6"/>
      <c r="E423" s="6"/>
      <c r="F423" s="6"/>
      <c r="G423" s="6"/>
      <c r="H423" s="6"/>
      <c r="I423" s="6"/>
      <c r="J423" s="6"/>
      <c r="K423" s="6"/>
      <c r="L423" s="6"/>
      <c r="M423" s="6"/>
      <c r="N423" s="6"/>
      <c r="O423" s="6"/>
      <c r="P423" s="6"/>
      <c r="Q423" s="6"/>
      <c r="R423" s="6"/>
      <c r="S423" s="6"/>
      <c r="T423" s="6"/>
      <c r="U423" s="6"/>
      <c r="V423" s="6"/>
      <c r="W423" s="6"/>
      <c r="X423" s="6"/>
    </row>
    <row r="424" spans="1:24" x14ac:dyDescent="0.15">
      <c r="A424" s="6"/>
      <c r="B424" s="6"/>
      <c r="C424" s="6"/>
      <c r="D424" s="6"/>
      <c r="E424" s="6"/>
      <c r="F424" s="6"/>
      <c r="G424" s="6"/>
      <c r="H424" s="6"/>
      <c r="I424" s="6"/>
      <c r="J424" s="6"/>
      <c r="K424" s="6"/>
      <c r="L424" s="6"/>
      <c r="M424" s="6"/>
      <c r="N424" s="6"/>
      <c r="O424" s="6"/>
      <c r="P424" s="6"/>
      <c r="Q424" s="6"/>
      <c r="R424" s="6"/>
      <c r="S424" s="6"/>
      <c r="T424" s="6"/>
      <c r="U424" s="6"/>
      <c r="V424" s="6"/>
      <c r="W424" s="6"/>
      <c r="X424" s="6"/>
    </row>
    <row r="425" spans="1:24" x14ac:dyDescent="0.15">
      <c r="A425" s="6"/>
      <c r="B425" s="6"/>
      <c r="C425" s="6"/>
      <c r="D425" s="6"/>
      <c r="E425" s="6"/>
      <c r="F425" s="6"/>
      <c r="G425" s="6"/>
      <c r="H425" s="6"/>
      <c r="I425" s="6"/>
      <c r="J425" s="6"/>
      <c r="K425" s="6"/>
      <c r="L425" s="6"/>
      <c r="M425" s="6"/>
      <c r="N425" s="6"/>
      <c r="O425" s="6"/>
      <c r="P425" s="6"/>
      <c r="Q425" s="6"/>
      <c r="R425" s="6"/>
      <c r="S425" s="6"/>
      <c r="T425" s="6"/>
      <c r="U425" s="6"/>
      <c r="V425" s="6"/>
      <c r="W425" s="6"/>
      <c r="X425" s="6"/>
    </row>
    <row r="426" spans="1:24" x14ac:dyDescent="0.15">
      <c r="A426" s="6"/>
      <c r="B426" s="6"/>
      <c r="C426" s="6"/>
      <c r="D426" s="6"/>
      <c r="E426" s="6"/>
      <c r="F426" s="6"/>
      <c r="G426" s="6"/>
      <c r="H426" s="6"/>
      <c r="I426" s="6"/>
      <c r="J426" s="6"/>
      <c r="K426" s="6"/>
      <c r="L426" s="6"/>
      <c r="M426" s="6"/>
      <c r="N426" s="6"/>
      <c r="O426" s="6"/>
      <c r="P426" s="6"/>
      <c r="Q426" s="6"/>
      <c r="R426" s="6"/>
      <c r="S426" s="6"/>
      <c r="T426" s="6"/>
      <c r="U426" s="6"/>
      <c r="V426" s="6"/>
      <c r="W426" s="6"/>
      <c r="X426" s="6"/>
    </row>
    <row r="427" spans="1:24" x14ac:dyDescent="0.15">
      <c r="A427" s="6"/>
      <c r="B427" s="6"/>
      <c r="C427" s="6"/>
      <c r="D427" s="6"/>
      <c r="E427" s="6"/>
      <c r="F427" s="6"/>
      <c r="G427" s="6"/>
      <c r="H427" s="6"/>
      <c r="I427" s="6"/>
      <c r="J427" s="6"/>
      <c r="K427" s="6"/>
      <c r="L427" s="6"/>
      <c r="M427" s="6"/>
      <c r="N427" s="6"/>
      <c r="O427" s="6"/>
      <c r="P427" s="6"/>
      <c r="Q427" s="6"/>
      <c r="R427" s="6"/>
      <c r="S427" s="6"/>
      <c r="T427" s="6"/>
      <c r="U427" s="6"/>
      <c r="V427" s="6"/>
      <c r="W427" s="6"/>
      <c r="X427" s="6"/>
    </row>
    <row r="428" spans="1:24" x14ac:dyDescent="0.15">
      <c r="A428" s="6"/>
      <c r="B428" s="6"/>
      <c r="C428" s="6"/>
      <c r="D428" s="6"/>
      <c r="E428" s="6"/>
      <c r="F428" s="6"/>
      <c r="G428" s="6"/>
      <c r="H428" s="6"/>
      <c r="I428" s="6"/>
      <c r="J428" s="6"/>
      <c r="K428" s="6"/>
      <c r="L428" s="6"/>
      <c r="M428" s="6"/>
      <c r="N428" s="6"/>
      <c r="O428" s="6"/>
      <c r="P428" s="6"/>
      <c r="Q428" s="6"/>
      <c r="R428" s="6"/>
      <c r="S428" s="6"/>
      <c r="T428" s="6"/>
      <c r="U428" s="6"/>
      <c r="V428" s="6"/>
      <c r="W428" s="6"/>
      <c r="X428" s="6"/>
    </row>
    <row r="429" spans="1:24" x14ac:dyDescent="0.15">
      <c r="A429" s="6"/>
      <c r="B429" s="6"/>
      <c r="C429" s="6"/>
      <c r="D429" s="6"/>
      <c r="E429" s="6"/>
      <c r="F429" s="6"/>
      <c r="G429" s="6"/>
      <c r="H429" s="6"/>
      <c r="I429" s="6"/>
      <c r="J429" s="6"/>
      <c r="K429" s="6"/>
      <c r="L429" s="6"/>
      <c r="M429" s="6"/>
      <c r="N429" s="6"/>
      <c r="O429" s="6"/>
      <c r="P429" s="6"/>
      <c r="Q429" s="6"/>
      <c r="R429" s="6"/>
      <c r="S429" s="6"/>
      <c r="T429" s="6"/>
      <c r="U429" s="6"/>
      <c r="V429" s="6"/>
      <c r="W429" s="6"/>
      <c r="X429" s="6"/>
    </row>
    <row r="430" spans="1:24" x14ac:dyDescent="0.15">
      <c r="A430" s="6"/>
      <c r="B430" s="6"/>
      <c r="C430" s="6"/>
      <c r="D430" s="6"/>
      <c r="E430" s="6"/>
      <c r="F430" s="6"/>
      <c r="G430" s="6"/>
      <c r="H430" s="6"/>
      <c r="I430" s="6"/>
      <c r="J430" s="6"/>
      <c r="K430" s="6"/>
      <c r="L430" s="6"/>
      <c r="M430" s="6"/>
      <c r="N430" s="6"/>
      <c r="O430" s="6"/>
      <c r="P430" s="6"/>
      <c r="Q430" s="6"/>
      <c r="R430" s="6"/>
      <c r="S430" s="6"/>
      <c r="T430" s="6"/>
      <c r="U430" s="6"/>
      <c r="V430" s="6"/>
      <c r="W430" s="6"/>
      <c r="X430" s="6"/>
    </row>
    <row r="431" spans="1:24" x14ac:dyDescent="0.15">
      <c r="A431" s="6"/>
      <c r="B431" s="6"/>
      <c r="C431" s="6"/>
      <c r="D431" s="6"/>
      <c r="E431" s="6"/>
      <c r="F431" s="6"/>
      <c r="G431" s="6"/>
      <c r="H431" s="6"/>
      <c r="I431" s="6"/>
      <c r="J431" s="6"/>
      <c r="K431" s="6"/>
      <c r="L431" s="6"/>
      <c r="M431" s="6"/>
      <c r="N431" s="6"/>
      <c r="O431" s="6"/>
      <c r="P431" s="6"/>
      <c r="Q431" s="6"/>
      <c r="R431" s="6"/>
      <c r="S431" s="6"/>
      <c r="T431" s="6"/>
      <c r="U431" s="6"/>
      <c r="V431" s="6"/>
      <c r="W431" s="6"/>
      <c r="X431" s="6"/>
    </row>
    <row r="432" spans="1:24" x14ac:dyDescent="0.15">
      <c r="A432" s="6"/>
      <c r="B432" s="6"/>
      <c r="C432" s="6"/>
      <c r="D432" s="6"/>
      <c r="E432" s="6"/>
      <c r="F432" s="6"/>
      <c r="G432" s="6"/>
      <c r="H432" s="6"/>
      <c r="I432" s="6"/>
      <c r="J432" s="6"/>
      <c r="K432" s="6"/>
      <c r="L432" s="6"/>
      <c r="M432" s="6"/>
      <c r="N432" s="6"/>
      <c r="O432" s="6"/>
      <c r="P432" s="6"/>
      <c r="Q432" s="6"/>
      <c r="R432" s="6"/>
      <c r="S432" s="6"/>
      <c r="T432" s="6"/>
      <c r="U432" s="6"/>
      <c r="V432" s="6"/>
      <c r="W432" s="6"/>
      <c r="X432" s="6"/>
    </row>
    <row r="433" spans="1:24" x14ac:dyDescent="0.15">
      <c r="A433" s="6"/>
      <c r="B433" s="6"/>
      <c r="C433" s="6"/>
      <c r="D433" s="6"/>
      <c r="E433" s="6"/>
      <c r="F433" s="6"/>
      <c r="G433" s="6"/>
      <c r="H433" s="6"/>
      <c r="I433" s="6"/>
      <c r="J433" s="6"/>
      <c r="K433" s="6"/>
      <c r="L433" s="6"/>
      <c r="M433" s="6"/>
      <c r="N433" s="6"/>
      <c r="O433" s="6"/>
      <c r="P433" s="6"/>
      <c r="Q433" s="6"/>
      <c r="R433" s="6"/>
      <c r="S433" s="6"/>
      <c r="T433" s="6"/>
      <c r="U433" s="6"/>
      <c r="V433" s="6"/>
      <c r="W433" s="6"/>
      <c r="X433" s="6"/>
    </row>
    <row r="434" spans="1:24" x14ac:dyDescent="0.15">
      <c r="A434" s="6"/>
      <c r="B434" s="6"/>
      <c r="C434" s="6"/>
      <c r="D434" s="6"/>
      <c r="E434" s="6"/>
      <c r="F434" s="6"/>
      <c r="G434" s="6"/>
      <c r="H434" s="6"/>
      <c r="I434" s="6"/>
      <c r="J434" s="6"/>
      <c r="K434" s="6"/>
      <c r="L434" s="6"/>
      <c r="M434" s="6"/>
      <c r="N434" s="6"/>
      <c r="O434" s="6"/>
      <c r="P434" s="6"/>
      <c r="Q434" s="6"/>
      <c r="R434" s="6"/>
      <c r="S434" s="6"/>
      <c r="T434" s="6"/>
      <c r="U434" s="6"/>
      <c r="V434" s="6"/>
      <c r="W434" s="6"/>
      <c r="X434" s="6"/>
    </row>
    <row r="435" spans="1:24" x14ac:dyDescent="0.15">
      <c r="A435" s="6"/>
      <c r="B435" s="6"/>
      <c r="C435" s="6"/>
      <c r="D435" s="6"/>
      <c r="E435" s="6"/>
      <c r="F435" s="6"/>
      <c r="G435" s="6"/>
      <c r="H435" s="6"/>
      <c r="I435" s="6"/>
      <c r="J435" s="6"/>
      <c r="K435" s="6"/>
      <c r="L435" s="6"/>
      <c r="M435" s="6"/>
      <c r="N435" s="6"/>
      <c r="O435" s="6"/>
      <c r="P435" s="6"/>
      <c r="Q435" s="6"/>
      <c r="R435" s="6"/>
      <c r="S435" s="6"/>
      <c r="T435" s="6"/>
      <c r="U435" s="6"/>
      <c r="V435" s="6"/>
      <c r="W435" s="6"/>
      <c r="X435" s="6"/>
    </row>
    <row r="436" spans="1:24" x14ac:dyDescent="0.15">
      <c r="A436" s="6"/>
      <c r="B436" s="6"/>
      <c r="C436" s="6"/>
      <c r="D436" s="6"/>
      <c r="E436" s="6"/>
      <c r="F436" s="6"/>
      <c r="G436" s="6"/>
      <c r="H436" s="6"/>
      <c r="I436" s="6"/>
      <c r="J436" s="6"/>
      <c r="K436" s="6"/>
      <c r="L436" s="6"/>
      <c r="M436" s="6"/>
      <c r="N436" s="6"/>
      <c r="O436" s="6"/>
      <c r="P436" s="6"/>
      <c r="Q436" s="6"/>
      <c r="R436" s="6"/>
      <c r="S436" s="6"/>
      <c r="T436" s="6"/>
      <c r="U436" s="6"/>
      <c r="V436" s="6"/>
      <c r="W436" s="6"/>
      <c r="X436" s="6"/>
    </row>
    <row r="437" spans="1:24" x14ac:dyDescent="0.15">
      <c r="A437" s="6"/>
      <c r="B437" s="6"/>
      <c r="C437" s="6"/>
      <c r="D437" s="6"/>
      <c r="E437" s="6"/>
      <c r="F437" s="6"/>
      <c r="G437" s="6"/>
      <c r="H437" s="6"/>
      <c r="I437" s="6"/>
      <c r="J437" s="6"/>
      <c r="K437" s="6"/>
      <c r="L437" s="6"/>
      <c r="M437" s="6"/>
      <c r="N437" s="6"/>
      <c r="O437" s="6"/>
      <c r="P437" s="6"/>
      <c r="Q437" s="6"/>
      <c r="R437" s="6"/>
      <c r="S437" s="6"/>
      <c r="T437" s="6"/>
      <c r="U437" s="6"/>
      <c r="V437" s="6"/>
      <c r="W437" s="6"/>
      <c r="X437" s="6"/>
    </row>
    <row r="438" spans="1:24" x14ac:dyDescent="0.15">
      <c r="A438" s="6"/>
      <c r="B438" s="6"/>
      <c r="C438" s="6"/>
      <c r="D438" s="6"/>
      <c r="E438" s="6"/>
      <c r="F438" s="6"/>
      <c r="G438" s="6"/>
      <c r="H438" s="6"/>
      <c r="I438" s="6"/>
      <c r="J438" s="6"/>
      <c r="K438" s="6"/>
      <c r="L438" s="6"/>
      <c r="M438" s="6"/>
      <c r="N438" s="6"/>
      <c r="O438" s="6"/>
      <c r="P438" s="6"/>
      <c r="Q438" s="6"/>
      <c r="R438" s="6"/>
      <c r="S438" s="6"/>
      <c r="T438" s="6"/>
      <c r="U438" s="6"/>
      <c r="V438" s="6"/>
      <c r="W438" s="6"/>
      <c r="X438" s="6"/>
    </row>
    <row r="439" spans="1:24" x14ac:dyDescent="0.15">
      <c r="A439" s="6"/>
      <c r="B439" s="6"/>
      <c r="C439" s="6"/>
      <c r="D439" s="6"/>
      <c r="E439" s="6"/>
      <c r="F439" s="6"/>
      <c r="G439" s="6"/>
      <c r="H439" s="6"/>
      <c r="I439" s="6"/>
      <c r="J439" s="6"/>
      <c r="K439" s="6"/>
      <c r="L439" s="6"/>
      <c r="M439" s="6"/>
      <c r="N439" s="6"/>
      <c r="O439" s="6"/>
      <c r="P439" s="6"/>
      <c r="Q439" s="6"/>
      <c r="R439" s="6"/>
      <c r="S439" s="6"/>
      <c r="T439" s="6"/>
      <c r="U439" s="6"/>
      <c r="V439" s="6"/>
      <c r="W439" s="6"/>
      <c r="X439" s="6"/>
    </row>
    <row r="440" spans="1:24" x14ac:dyDescent="0.15">
      <c r="A440" s="6"/>
      <c r="B440" s="6"/>
      <c r="C440" s="6"/>
      <c r="D440" s="6"/>
      <c r="E440" s="6"/>
      <c r="F440" s="6"/>
      <c r="G440" s="6"/>
      <c r="H440" s="6"/>
      <c r="I440" s="6"/>
      <c r="J440" s="6"/>
      <c r="K440" s="6"/>
      <c r="L440" s="6"/>
      <c r="M440" s="6"/>
      <c r="N440" s="6"/>
      <c r="O440" s="6"/>
      <c r="P440" s="6"/>
      <c r="Q440" s="6"/>
      <c r="R440" s="6"/>
      <c r="S440" s="6"/>
      <c r="T440" s="6"/>
      <c r="U440" s="6"/>
      <c r="V440" s="6"/>
      <c r="W440" s="6"/>
      <c r="X440" s="6"/>
    </row>
    <row r="441" spans="1:24" x14ac:dyDescent="0.15">
      <c r="A441" s="6"/>
      <c r="B441" s="6"/>
      <c r="C441" s="6"/>
      <c r="D441" s="6"/>
      <c r="E441" s="6"/>
      <c r="F441" s="6"/>
      <c r="G441" s="6"/>
      <c r="H441" s="6"/>
      <c r="I441" s="6"/>
      <c r="J441" s="6"/>
      <c r="K441" s="6"/>
      <c r="L441" s="6"/>
      <c r="M441" s="6"/>
      <c r="N441" s="6"/>
      <c r="O441" s="6"/>
      <c r="P441" s="6"/>
      <c r="Q441" s="6"/>
      <c r="R441" s="6"/>
      <c r="S441" s="6"/>
      <c r="T441" s="6"/>
      <c r="U441" s="6"/>
      <c r="V441" s="6"/>
      <c r="W441" s="6"/>
      <c r="X441" s="6"/>
    </row>
    <row r="442" spans="1:24" x14ac:dyDescent="0.15">
      <c r="A442" s="6"/>
      <c r="B442" s="6"/>
      <c r="C442" s="6"/>
      <c r="D442" s="6"/>
      <c r="E442" s="6"/>
      <c r="F442" s="6"/>
      <c r="G442" s="6"/>
      <c r="H442" s="6"/>
      <c r="I442" s="6"/>
      <c r="J442" s="6"/>
      <c r="K442" s="6"/>
      <c r="L442" s="6"/>
      <c r="M442" s="6"/>
      <c r="N442" s="6"/>
      <c r="O442" s="6"/>
      <c r="P442" s="6"/>
      <c r="Q442" s="6"/>
      <c r="R442" s="6"/>
      <c r="S442" s="6"/>
      <c r="T442" s="6"/>
      <c r="U442" s="6"/>
      <c r="V442" s="6"/>
      <c r="W442" s="6"/>
      <c r="X442" s="6"/>
    </row>
    <row r="443" spans="1:24" x14ac:dyDescent="0.15">
      <c r="A443" s="6"/>
      <c r="B443" s="6"/>
      <c r="C443" s="6"/>
      <c r="D443" s="6"/>
      <c r="E443" s="6"/>
      <c r="F443" s="6"/>
      <c r="G443" s="6"/>
      <c r="H443" s="6"/>
      <c r="I443" s="6"/>
      <c r="J443" s="6"/>
      <c r="K443" s="6"/>
      <c r="L443" s="6"/>
      <c r="M443" s="6"/>
      <c r="N443" s="6"/>
      <c r="O443" s="6"/>
      <c r="P443" s="6"/>
      <c r="Q443" s="6"/>
      <c r="R443" s="6"/>
      <c r="S443" s="6"/>
      <c r="T443" s="6"/>
      <c r="U443" s="6"/>
      <c r="V443" s="6"/>
      <c r="W443" s="6"/>
      <c r="X443" s="6"/>
    </row>
    <row r="444" spans="1:24" x14ac:dyDescent="0.15">
      <c r="A444" s="6"/>
      <c r="B444" s="6"/>
      <c r="C444" s="6"/>
      <c r="D444" s="6"/>
      <c r="E444" s="6"/>
      <c r="F444" s="6"/>
      <c r="G444" s="6"/>
      <c r="H444" s="6"/>
      <c r="I444" s="6"/>
      <c r="J444" s="6"/>
      <c r="K444" s="6"/>
      <c r="L444" s="6"/>
      <c r="M444" s="6"/>
      <c r="N444" s="6"/>
      <c r="O444" s="6"/>
      <c r="P444" s="6"/>
      <c r="Q444" s="6"/>
      <c r="R444" s="6"/>
      <c r="S444" s="6"/>
      <c r="T444" s="6"/>
      <c r="U444" s="6"/>
      <c r="V444" s="6"/>
      <c r="W444" s="6"/>
      <c r="X444" s="6"/>
    </row>
    <row r="445" spans="1:24" x14ac:dyDescent="0.15">
      <c r="A445" s="6"/>
      <c r="B445" s="6"/>
      <c r="C445" s="6"/>
      <c r="D445" s="6"/>
      <c r="E445" s="6"/>
      <c r="F445" s="6"/>
      <c r="G445" s="6"/>
      <c r="H445" s="6"/>
      <c r="I445" s="6"/>
      <c r="J445" s="6"/>
      <c r="K445" s="6"/>
      <c r="L445" s="6"/>
      <c r="M445" s="6"/>
      <c r="N445" s="6"/>
      <c r="O445" s="6"/>
      <c r="P445" s="6"/>
      <c r="Q445" s="6"/>
      <c r="R445" s="6"/>
      <c r="S445" s="6"/>
      <c r="T445" s="6"/>
      <c r="U445" s="6"/>
      <c r="V445" s="6"/>
      <c r="W445" s="6"/>
      <c r="X445" s="6"/>
    </row>
    <row r="446" spans="1:24" x14ac:dyDescent="0.15">
      <c r="A446" s="6"/>
      <c r="B446" s="6"/>
      <c r="C446" s="6"/>
      <c r="D446" s="6"/>
      <c r="E446" s="6"/>
      <c r="F446" s="6"/>
      <c r="G446" s="6"/>
      <c r="H446" s="6"/>
      <c r="I446" s="6"/>
      <c r="J446" s="6"/>
      <c r="K446" s="6"/>
      <c r="L446" s="6"/>
      <c r="M446" s="6"/>
      <c r="N446" s="6"/>
      <c r="O446" s="6"/>
      <c r="P446" s="6"/>
      <c r="Q446" s="6"/>
      <c r="R446" s="6"/>
      <c r="S446" s="6"/>
      <c r="T446" s="6"/>
      <c r="U446" s="6"/>
      <c r="V446" s="6"/>
      <c r="W446" s="6"/>
      <c r="X446" s="6"/>
    </row>
    <row r="447" spans="1:24" x14ac:dyDescent="0.15">
      <c r="A447" s="6"/>
      <c r="B447" s="6"/>
      <c r="C447" s="6"/>
      <c r="D447" s="6"/>
      <c r="E447" s="6"/>
      <c r="F447" s="6"/>
      <c r="G447" s="6"/>
      <c r="H447" s="6"/>
      <c r="I447" s="6"/>
      <c r="J447" s="6"/>
      <c r="K447" s="6"/>
      <c r="L447" s="6"/>
      <c r="M447" s="6"/>
      <c r="N447" s="6"/>
      <c r="O447" s="6"/>
      <c r="P447" s="6"/>
      <c r="Q447" s="6"/>
      <c r="R447" s="6"/>
      <c r="S447" s="6"/>
      <c r="T447" s="6"/>
      <c r="U447" s="6"/>
      <c r="V447" s="6"/>
      <c r="W447" s="6"/>
      <c r="X447" s="6"/>
    </row>
    <row r="448" spans="1:24" x14ac:dyDescent="0.15">
      <c r="A448" s="6"/>
      <c r="B448" s="6"/>
      <c r="C448" s="6"/>
      <c r="D448" s="6"/>
      <c r="E448" s="6"/>
      <c r="F448" s="6"/>
      <c r="G448" s="6"/>
      <c r="H448" s="6"/>
      <c r="I448" s="6"/>
      <c r="J448" s="6"/>
      <c r="K448" s="6"/>
      <c r="L448" s="6"/>
      <c r="M448" s="6"/>
      <c r="N448" s="6"/>
      <c r="O448" s="6"/>
      <c r="P448" s="6"/>
      <c r="Q448" s="6"/>
      <c r="R448" s="6"/>
      <c r="S448" s="6"/>
      <c r="T448" s="6"/>
      <c r="U448" s="6"/>
      <c r="V448" s="6"/>
      <c r="W448" s="6"/>
      <c r="X448" s="6"/>
    </row>
    <row r="449" spans="1:24" x14ac:dyDescent="0.15">
      <c r="A449" s="6"/>
      <c r="B449" s="6"/>
      <c r="C449" s="6"/>
      <c r="D449" s="6"/>
      <c r="E449" s="6"/>
      <c r="F449" s="6"/>
      <c r="G449" s="6"/>
      <c r="H449" s="6"/>
      <c r="I449" s="6"/>
      <c r="J449" s="6"/>
      <c r="K449" s="6"/>
      <c r="L449" s="6"/>
      <c r="M449" s="6"/>
      <c r="N449" s="6"/>
      <c r="O449" s="6"/>
      <c r="P449" s="6"/>
      <c r="Q449" s="6"/>
      <c r="R449" s="6"/>
      <c r="S449" s="6"/>
      <c r="T449" s="6"/>
      <c r="U449" s="6"/>
      <c r="V449" s="6"/>
      <c r="W449" s="6"/>
      <c r="X449" s="6"/>
    </row>
    <row r="450" spans="1:24" x14ac:dyDescent="0.15">
      <c r="A450" s="6"/>
      <c r="B450" s="6"/>
      <c r="C450" s="6"/>
      <c r="D450" s="6"/>
      <c r="E450" s="6"/>
      <c r="F450" s="6"/>
      <c r="G450" s="6"/>
      <c r="H450" s="6"/>
      <c r="I450" s="6"/>
      <c r="J450" s="6"/>
      <c r="K450" s="6"/>
      <c r="L450" s="6"/>
      <c r="M450" s="6"/>
      <c r="N450" s="6"/>
      <c r="O450" s="6"/>
      <c r="P450" s="6"/>
      <c r="Q450" s="6"/>
      <c r="R450" s="6"/>
      <c r="S450" s="6"/>
      <c r="T450" s="6"/>
      <c r="U450" s="6"/>
      <c r="V450" s="6"/>
      <c r="W450" s="6"/>
      <c r="X450" s="6"/>
    </row>
    <row r="451" spans="1:24" x14ac:dyDescent="0.15">
      <c r="A451" s="6"/>
      <c r="B451" s="6"/>
      <c r="C451" s="6"/>
      <c r="D451" s="6"/>
      <c r="E451" s="6"/>
      <c r="F451" s="6"/>
      <c r="G451" s="6"/>
      <c r="H451" s="6"/>
      <c r="I451" s="6"/>
      <c r="J451" s="6"/>
      <c r="K451" s="6"/>
      <c r="L451" s="6"/>
      <c r="M451" s="6"/>
      <c r="N451" s="6"/>
      <c r="O451" s="6"/>
      <c r="P451" s="6"/>
      <c r="Q451" s="6"/>
      <c r="R451" s="6"/>
      <c r="S451" s="6"/>
      <c r="T451" s="6"/>
      <c r="U451" s="6"/>
      <c r="V451" s="6"/>
      <c r="W451" s="6"/>
      <c r="X451" s="6"/>
    </row>
    <row r="452" spans="1:24" x14ac:dyDescent="0.15">
      <c r="A452" s="6"/>
      <c r="B452" s="6"/>
      <c r="C452" s="6"/>
      <c r="D452" s="6"/>
      <c r="E452" s="6"/>
      <c r="F452" s="6"/>
      <c r="G452" s="6"/>
      <c r="H452" s="6"/>
      <c r="I452" s="6"/>
      <c r="J452" s="6"/>
      <c r="K452" s="6"/>
      <c r="L452" s="6"/>
      <c r="M452" s="6"/>
      <c r="N452" s="6"/>
      <c r="O452" s="6"/>
      <c r="P452" s="6"/>
      <c r="Q452" s="6"/>
      <c r="R452" s="6"/>
      <c r="S452" s="6"/>
      <c r="T452" s="6"/>
      <c r="U452" s="6"/>
      <c r="V452" s="6"/>
      <c r="W452" s="6"/>
      <c r="X452" s="6"/>
    </row>
    <row r="453" spans="1:24" x14ac:dyDescent="0.15">
      <c r="A453" s="6"/>
      <c r="B453" s="6"/>
      <c r="C453" s="6"/>
      <c r="D453" s="6"/>
      <c r="E453" s="6"/>
      <c r="F453" s="6"/>
      <c r="G453" s="6"/>
      <c r="H453" s="6"/>
      <c r="I453" s="6"/>
      <c r="J453" s="6"/>
      <c r="K453" s="6"/>
      <c r="L453" s="6"/>
      <c r="M453" s="6"/>
      <c r="N453" s="6"/>
      <c r="O453" s="6"/>
      <c r="P453" s="6"/>
      <c r="Q453" s="6"/>
      <c r="R453" s="6"/>
      <c r="S453" s="6"/>
      <c r="T453" s="6"/>
      <c r="U453" s="6"/>
      <c r="V453" s="6"/>
      <c r="W453" s="6"/>
      <c r="X453" s="6"/>
    </row>
    <row r="454" spans="1:24" x14ac:dyDescent="0.15">
      <c r="A454" s="6"/>
      <c r="B454" s="6"/>
      <c r="C454" s="6"/>
      <c r="D454" s="6"/>
      <c r="E454" s="6"/>
      <c r="F454" s="6"/>
      <c r="G454" s="6"/>
      <c r="H454" s="6"/>
      <c r="I454" s="6"/>
      <c r="J454" s="6"/>
      <c r="K454" s="6"/>
      <c r="L454" s="6"/>
      <c r="M454" s="6"/>
      <c r="N454" s="6"/>
      <c r="O454" s="6"/>
      <c r="P454" s="6"/>
      <c r="Q454" s="6"/>
      <c r="R454" s="6"/>
      <c r="S454" s="6"/>
      <c r="T454" s="6"/>
      <c r="U454" s="6"/>
      <c r="V454" s="6"/>
      <c r="W454" s="6"/>
      <c r="X454" s="6"/>
    </row>
    <row r="455" spans="1:24" x14ac:dyDescent="0.15">
      <c r="A455" s="6"/>
      <c r="B455" s="6"/>
      <c r="C455" s="6"/>
      <c r="D455" s="6"/>
      <c r="E455" s="6"/>
      <c r="F455" s="6"/>
      <c r="G455" s="6"/>
      <c r="H455" s="6"/>
      <c r="I455" s="6"/>
      <c r="J455" s="6"/>
      <c r="K455" s="6"/>
      <c r="L455" s="6"/>
      <c r="M455" s="6"/>
      <c r="N455" s="6"/>
      <c r="O455" s="6"/>
      <c r="P455" s="6"/>
      <c r="Q455" s="6"/>
      <c r="R455" s="6"/>
      <c r="S455" s="6"/>
      <c r="T455" s="6"/>
      <c r="U455" s="6"/>
      <c r="V455" s="6"/>
      <c r="W455" s="6"/>
      <c r="X455" s="6"/>
    </row>
    <row r="456" spans="1:24" x14ac:dyDescent="0.15">
      <c r="A456" s="6"/>
      <c r="B456" s="6"/>
      <c r="C456" s="6"/>
      <c r="D456" s="6"/>
      <c r="E456" s="6"/>
      <c r="F456" s="6"/>
      <c r="G456" s="6"/>
      <c r="H456" s="6"/>
      <c r="I456" s="6"/>
      <c r="J456" s="6"/>
      <c r="K456" s="6"/>
      <c r="L456" s="6"/>
      <c r="M456" s="6"/>
      <c r="N456" s="6"/>
      <c r="O456" s="6"/>
      <c r="P456" s="6"/>
      <c r="Q456" s="6"/>
      <c r="R456" s="6"/>
      <c r="S456" s="6"/>
      <c r="T456" s="6"/>
      <c r="U456" s="6"/>
      <c r="V456" s="6"/>
      <c r="W456" s="6"/>
      <c r="X456" s="6"/>
    </row>
    <row r="457" spans="1:24" x14ac:dyDescent="0.15">
      <c r="A457" s="6"/>
      <c r="B457" s="6"/>
      <c r="C457" s="6"/>
      <c r="D457" s="6"/>
      <c r="E457" s="6"/>
      <c r="F457" s="6"/>
      <c r="G457" s="6"/>
      <c r="H457" s="6"/>
      <c r="I457" s="6"/>
      <c r="J457" s="6"/>
      <c r="K457" s="6"/>
      <c r="L457" s="6"/>
      <c r="M457" s="6"/>
      <c r="N457" s="6"/>
      <c r="O457" s="6"/>
      <c r="P457" s="6"/>
      <c r="Q457" s="6"/>
      <c r="R457" s="6"/>
      <c r="S457" s="6"/>
      <c r="T457" s="6"/>
      <c r="U457" s="6"/>
      <c r="V457" s="6"/>
      <c r="W457" s="6"/>
      <c r="X457" s="6"/>
    </row>
    <row r="458" spans="1:24" x14ac:dyDescent="0.15">
      <c r="A458" s="6"/>
      <c r="B458" s="6"/>
      <c r="C458" s="6"/>
      <c r="D458" s="6"/>
      <c r="E458" s="6"/>
      <c r="F458" s="6"/>
      <c r="G458" s="6"/>
      <c r="H458" s="6"/>
      <c r="I458" s="6"/>
      <c r="J458" s="6"/>
      <c r="K458" s="6"/>
      <c r="L458" s="6"/>
      <c r="M458" s="6"/>
      <c r="N458" s="6"/>
      <c r="O458" s="6"/>
      <c r="P458" s="6"/>
      <c r="Q458" s="6"/>
      <c r="R458" s="6"/>
      <c r="S458" s="6"/>
      <c r="T458" s="6"/>
      <c r="U458" s="6"/>
      <c r="V458" s="6"/>
      <c r="W458" s="6"/>
      <c r="X458" s="6"/>
    </row>
    <row r="459" spans="1:24" x14ac:dyDescent="0.15">
      <c r="A459" s="6"/>
      <c r="B459" s="6"/>
      <c r="C459" s="6"/>
      <c r="D459" s="6"/>
      <c r="E459" s="6"/>
      <c r="F459" s="6"/>
      <c r="G459" s="6"/>
      <c r="H459" s="6"/>
      <c r="I459" s="6"/>
      <c r="J459" s="6"/>
      <c r="K459" s="6"/>
      <c r="L459" s="6"/>
      <c r="M459" s="6"/>
      <c r="N459" s="6"/>
      <c r="O459" s="6"/>
      <c r="P459" s="6"/>
      <c r="Q459" s="6"/>
      <c r="R459" s="6"/>
      <c r="S459" s="6"/>
      <c r="T459" s="6"/>
      <c r="U459" s="6"/>
      <c r="V459" s="6"/>
      <c r="W459" s="6"/>
      <c r="X459" s="6"/>
    </row>
    <row r="460" spans="1:24" x14ac:dyDescent="0.15">
      <c r="A460" s="6"/>
      <c r="B460" s="6"/>
      <c r="C460" s="6"/>
      <c r="D460" s="6"/>
      <c r="E460" s="6"/>
      <c r="F460" s="6"/>
      <c r="G460" s="6"/>
      <c r="H460" s="6"/>
      <c r="I460" s="6"/>
      <c r="J460" s="6"/>
      <c r="K460" s="6"/>
      <c r="L460" s="6"/>
      <c r="M460" s="6"/>
      <c r="N460" s="6"/>
      <c r="O460" s="6"/>
      <c r="P460" s="6"/>
      <c r="Q460" s="6"/>
      <c r="R460" s="6"/>
      <c r="S460" s="6"/>
      <c r="T460" s="6"/>
      <c r="U460" s="6"/>
      <c r="V460" s="6"/>
      <c r="W460" s="6"/>
      <c r="X460" s="6"/>
    </row>
    <row r="461" spans="1:24" x14ac:dyDescent="0.15">
      <c r="A461" s="6"/>
      <c r="B461" s="6"/>
      <c r="C461" s="6"/>
      <c r="D461" s="6"/>
      <c r="E461" s="6"/>
      <c r="F461" s="6"/>
      <c r="G461" s="6"/>
      <c r="H461" s="6"/>
      <c r="I461" s="6"/>
      <c r="J461" s="6"/>
      <c r="K461" s="6"/>
      <c r="L461" s="6"/>
      <c r="M461" s="6"/>
      <c r="N461" s="6"/>
      <c r="O461" s="6"/>
      <c r="P461" s="6"/>
      <c r="Q461" s="6"/>
      <c r="R461" s="6"/>
      <c r="S461" s="6"/>
      <c r="T461" s="6"/>
      <c r="U461" s="6"/>
      <c r="V461" s="6"/>
      <c r="W461" s="6"/>
      <c r="X461" s="6"/>
    </row>
    <row r="462" spans="1:24" x14ac:dyDescent="0.15">
      <c r="A462" s="6"/>
      <c r="B462" s="6"/>
      <c r="C462" s="6"/>
      <c r="D462" s="6"/>
      <c r="E462" s="6"/>
      <c r="F462" s="6"/>
      <c r="G462" s="6"/>
      <c r="H462" s="6"/>
      <c r="I462" s="6"/>
      <c r="J462" s="6"/>
      <c r="K462" s="6"/>
      <c r="L462" s="6"/>
      <c r="M462" s="6"/>
      <c r="N462" s="6"/>
      <c r="O462" s="6"/>
      <c r="P462" s="6"/>
      <c r="Q462" s="6"/>
      <c r="R462" s="6"/>
      <c r="S462" s="6"/>
      <c r="T462" s="6"/>
      <c r="U462" s="6"/>
      <c r="V462" s="6"/>
      <c r="W462" s="6"/>
      <c r="X462" s="6"/>
    </row>
    <row r="463" spans="1:24" x14ac:dyDescent="0.15">
      <c r="A463" s="6"/>
      <c r="B463" s="6"/>
      <c r="C463" s="6"/>
      <c r="D463" s="6"/>
      <c r="E463" s="6"/>
      <c r="F463" s="6"/>
      <c r="G463" s="6"/>
      <c r="H463" s="6"/>
      <c r="I463" s="6"/>
      <c r="J463" s="6"/>
      <c r="K463" s="6"/>
      <c r="L463" s="6"/>
      <c r="M463" s="6"/>
      <c r="N463" s="6"/>
      <c r="O463" s="6"/>
      <c r="P463" s="6"/>
      <c r="Q463" s="6"/>
      <c r="R463" s="6"/>
      <c r="S463" s="6"/>
      <c r="T463" s="6"/>
      <c r="U463" s="6"/>
      <c r="V463" s="6"/>
      <c r="W463" s="6"/>
      <c r="X463" s="6"/>
    </row>
    <row r="464" spans="1:24" x14ac:dyDescent="0.15">
      <c r="A464" s="6"/>
      <c r="B464" s="6"/>
      <c r="C464" s="6"/>
      <c r="D464" s="6"/>
      <c r="E464" s="6"/>
      <c r="F464" s="6"/>
      <c r="G464" s="6"/>
      <c r="H464" s="6"/>
      <c r="I464" s="6"/>
      <c r="J464" s="6"/>
      <c r="K464" s="6"/>
      <c r="L464" s="6"/>
      <c r="M464" s="6"/>
      <c r="N464" s="6"/>
      <c r="O464" s="6"/>
      <c r="P464" s="6"/>
      <c r="Q464" s="6"/>
      <c r="R464" s="6"/>
      <c r="S464" s="6"/>
      <c r="T464" s="6"/>
      <c r="U464" s="6"/>
      <c r="V464" s="6"/>
      <c r="W464" s="6"/>
      <c r="X464" s="6"/>
    </row>
    <row r="465" spans="1:24" x14ac:dyDescent="0.15">
      <c r="A465" s="6"/>
      <c r="B465" s="6"/>
      <c r="C465" s="6"/>
      <c r="D465" s="6"/>
      <c r="E465" s="6"/>
      <c r="F465" s="6"/>
      <c r="G465" s="6"/>
      <c r="H465" s="6"/>
      <c r="I465" s="6"/>
      <c r="J465" s="6"/>
      <c r="K465" s="6"/>
      <c r="L465" s="6"/>
      <c r="M465" s="6"/>
      <c r="N465" s="6"/>
      <c r="O465" s="6"/>
      <c r="P465" s="6"/>
      <c r="Q465" s="6"/>
      <c r="R465" s="6"/>
      <c r="S465" s="6"/>
      <c r="T465" s="6"/>
      <c r="U465" s="6"/>
      <c r="V465" s="6"/>
      <c r="W465" s="6"/>
      <c r="X465" s="6"/>
    </row>
    <row r="466" spans="1:24" x14ac:dyDescent="0.15">
      <c r="A466" s="6"/>
      <c r="B466" s="6"/>
      <c r="C466" s="6"/>
      <c r="D466" s="6"/>
      <c r="E466" s="6"/>
      <c r="F466" s="6"/>
      <c r="G466" s="6"/>
      <c r="H466" s="6"/>
      <c r="I466" s="6"/>
      <c r="J466" s="6"/>
      <c r="K466" s="6"/>
      <c r="L466" s="6"/>
      <c r="M466" s="6"/>
      <c r="N466" s="6"/>
      <c r="O466" s="6"/>
      <c r="P466" s="6"/>
      <c r="Q466" s="6"/>
      <c r="R466" s="6"/>
      <c r="S466" s="6"/>
      <c r="T466" s="6"/>
      <c r="U466" s="6"/>
      <c r="V466" s="6"/>
      <c r="W466" s="6"/>
      <c r="X466" s="6"/>
    </row>
    <row r="467" spans="1:24" x14ac:dyDescent="0.15">
      <c r="A467" s="6"/>
      <c r="B467" s="6"/>
      <c r="C467" s="6"/>
      <c r="D467" s="6"/>
      <c r="E467" s="6"/>
      <c r="F467" s="6"/>
      <c r="G467" s="6"/>
      <c r="H467" s="6"/>
      <c r="I467" s="6"/>
      <c r="J467" s="6"/>
      <c r="K467" s="6"/>
      <c r="L467" s="6"/>
      <c r="M467" s="6"/>
      <c r="N467" s="6"/>
      <c r="O467" s="6"/>
      <c r="P467" s="6"/>
      <c r="Q467" s="6"/>
      <c r="R467" s="6"/>
      <c r="S467" s="6"/>
      <c r="T467" s="6"/>
      <c r="U467" s="6"/>
      <c r="V467" s="6"/>
      <c r="W467" s="6"/>
      <c r="X467" s="6"/>
    </row>
    <row r="468" spans="1:24" x14ac:dyDescent="0.15">
      <c r="A468" s="6"/>
      <c r="B468" s="6"/>
      <c r="C468" s="6"/>
      <c r="D468" s="6"/>
      <c r="E468" s="6"/>
      <c r="F468" s="6"/>
      <c r="G468" s="6"/>
      <c r="H468" s="6"/>
      <c r="I468" s="6"/>
      <c r="J468" s="6"/>
      <c r="K468" s="6"/>
      <c r="L468" s="6"/>
      <c r="M468" s="6"/>
      <c r="N468" s="6"/>
      <c r="O468" s="6"/>
      <c r="P468" s="6"/>
      <c r="Q468" s="6"/>
      <c r="R468" s="6"/>
      <c r="S468" s="6"/>
      <c r="T468" s="6"/>
      <c r="U468" s="6"/>
      <c r="V468" s="6"/>
      <c r="W468" s="6"/>
      <c r="X468" s="6"/>
    </row>
    <row r="469" spans="1:24" x14ac:dyDescent="0.15">
      <c r="A469" s="6"/>
      <c r="B469" s="6"/>
      <c r="C469" s="6"/>
      <c r="D469" s="6"/>
      <c r="E469" s="6"/>
      <c r="F469" s="6"/>
      <c r="G469" s="6"/>
      <c r="H469" s="6"/>
      <c r="I469" s="6"/>
      <c r="J469" s="6"/>
      <c r="K469" s="6"/>
      <c r="L469" s="6"/>
      <c r="M469" s="6"/>
      <c r="N469" s="6"/>
      <c r="O469" s="6"/>
      <c r="P469" s="6"/>
      <c r="Q469" s="6"/>
      <c r="R469" s="6"/>
      <c r="S469" s="6"/>
      <c r="T469" s="6"/>
      <c r="U469" s="6"/>
      <c r="V469" s="6"/>
      <c r="W469" s="6"/>
      <c r="X469" s="6"/>
    </row>
    <row r="470" spans="1:24" x14ac:dyDescent="0.15">
      <c r="A470" s="6"/>
      <c r="B470" s="6"/>
      <c r="C470" s="6"/>
      <c r="D470" s="6"/>
      <c r="E470" s="6"/>
      <c r="F470" s="6"/>
      <c r="G470" s="6"/>
      <c r="H470" s="6"/>
      <c r="I470" s="6"/>
      <c r="J470" s="6"/>
      <c r="K470" s="6"/>
      <c r="L470" s="6"/>
      <c r="M470" s="6"/>
      <c r="N470" s="6"/>
      <c r="O470" s="6"/>
      <c r="P470" s="6"/>
      <c r="Q470" s="6"/>
      <c r="R470" s="6"/>
      <c r="S470" s="6"/>
      <c r="T470" s="6"/>
      <c r="U470" s="6"/>
      <c r="V470" s="6"/>
      <c r="W470" s="6"/>
      <c r="X470" s="6"/>
    </row>
    <row r="471" spans="1:24" x14ac:dyDescent="0.15">
      <c r="A471" s="6"/>
      <c r="B471" s="6"/>
      <c r="C471" s="6"/>
      <c r="D471" s="6"/>
      <c r="E471" s="6"/>
      <c r="F471" s="6"/>
      <c r="G471" s="6"/>
      <c r="H471" s="6"/>
      <c r="I471" s="6"/>
      <c r="J471" s="6"/>
      <c r="K471" s="6"/>
      <c r="L471" s="6"/>
      <c r="M471" s="6"/>
      <c r="N471" s="6"/>
      <c r="O471" s="6"/>
      <c r="P471" s="6"/>
      <c r="Q471" s="6"/>
      <c r="R471" s="6"/>
      <c r="S471" s="6"/>
      <c r="T471" s="6"/>
      <c r="U471" s="6"/>
      <c r="V471" s="6"/>
      <c r="W471" s="6"/>
      <c r="X471" s="6"/>
    </row>
    <row r="472" spans="1:24" x14ac:dyDescent="0.15">
      <c r="A472" s="6"/>
      <c r="B472" s="6"/>
      <c r="C472" s="6"/>
      <c r="D472" s="6"/>
      <c r="E472" s="6"/>
      <c r="F472" s="6"/>
      <c r="G472" s="6"/>
      <c r="H472" s="6"/>
      <c r="I472" s="6"/>
      <c r="J472" s="6"/>
      <c r="K472" s="6"/>
      <c r="L472" s="6"/>
      <c r="M472" s="6"/>
      <c r="N472" s="6"/>
      <c r="O472" s="6"/>
      <c r="P472" s="6"/>
      <c r="Q472" s="6"/>
      <c r="R472" s="6"/>
      <c r="S472" s="6"/>
      <c r="T472" s="6"/>
      <c r="U472" s="6"/>
      <c r="V472" s="6"/>
      <c r="W472" s="6"/>
      <c r="X472" s="6"/>
    </row>
    <row r="473" spans="1:24" x14ac:dyDescent="0.15">
      <c r="A473" s="6"/>
      <c r="B473" s="6"/>
      <c r="C473" s="6"/>
      <c r="D473" s="6"/>
      <c r="E473" s="6"/>
      <c r="F473" s="6"/>
      <c r="G473" s="6"/>
      <c r="H473" s="6"/>
      <c r="I473" s="6"/>
      <c r="J473" s="6"/>
      <c r="K473" s="6"/>
      <c r="L473" s="6"/>
      <c r="M473" s="6"/>
      <c r="N473" s="6"/>
      <c r="O473" s="6"/>
      <c r="P473" s="6"/>
      <c r="Q473" s="6"/>
      <c r="R473" s="6"/>
      <c r="S473" s="6"/>
      <c r="T473" s="6"/>
      <c r="U473" s="6"/>
      <c r="V473" s="6"/>
      <c r="W473" s="6"/>
      <c r="X473" s="6"/>
    </row>
    <row r="474" spans="1:24" x14ac:dyDescent="0.15">
      <c r="A474" s="6"/>
      <c r="B474" s="6"/>
      <c r="C474" s="6"/>
      <c r="D474" s="6"/>
      <c r="E474" s="6"/>
      <c r="F474" s="6"/>
      <c r="G474" s="6"/>
      <c r="H474" s="6"/>
      <c r="I474" s="6"/>
      <c r="J474" s="6"/>
      <c r="K474" s="6"/>
      <c r="L474" s="6"/>
      <c r="M474" s="6"/>
      <c r="N474" s="6"/>
      <c r="O474" s="6"/>
      <c r="P474" s="6"/>
      <c r="Q474" s="6"/>
      <c r="R474" s="6"/>
      <c r="S474" s="6"/>
      <c r="T474" s="6"/>
      <c r="U474" s="6"/>
      <c r="V474" s="6"/>
      <c r="W474" s="6"/>
      <c r="X474" s="6"/>
    </row>
    <row r="475" spans="1:24" x14ac:dyDescent="0.15">
      <c r="A475" s="6"/>
      <c r="B475" s="6"/>
      <c r="C475" s="6"/>
      <c r="D475" s="6"/>
      <c r="E475" s="6"/>
      <c r="F475" s="6"/>
      <c r="G475" s="6"/>
      <c r="H475" s="6"/>
      <c r="I475" s="6"/>
      <c r="J475" s="6"/>
      <c r="K475" s="6"/>
      <c r="L475" s="6"/>
      <c r="M475" s="6"/>
      <c r="N475" s="6"/>
      <c r="O475" s="6"/>
      <c r="P475" s="6"/>
      <c r="Q475" s="6"/>
      <c r="R475" s="6"/>
      <c r="S475" s="6"/>
      <c r="T475" s="6"/>
      <c r="U475" s="6"/>
      <c r="V475" s="6"/>
      <c r="W475" s="6"/>
      <c r="X475" s="6"/>
    </row>
    <row r="476" spans="1:24" x14ac:dyDescent="0.15">
      <c r="A476" s="6"/>
      <c r="B476" s="6"/>
      <c r="C476" s="6"/>
      <c r="D476" s="6"/>
      <c r="E476" s="6"/>
      <c r="F476" s="6"/>
      <c r="G476" s="6"/>
      <c r="H476" s="6"/>
      <c r="I476" s="6"/>
      <c r="J476" s="6"/>
      <c r="K476" s="6"/>
      <c r="L476" s="6"/>
      <c r="M476" s="6"/>
      <c r="N476" s="6"/>
      <c r="O476" s="6"/>
      <c r="P476" s="6"/>
      <c r="Q476" s="6"/>
      <c r="R476" s="6"/>
      <c r="S476" s="6"/>
      <c r="T476" s="6"/>
      <c r="U476" s="6"/>
      <c r="V476" s="6"/>
      <c r="W476" s="6"/>
      <c r="X476" s="6"/>
    </row>
    <row r="477" spans="1:24" x14ac:dyDescent="0.15">
      <c r="A477" s="6"/>
      <c r="B477" s="6"/>
      <c r="C477" s="6"/>
      <c r="D477" s="6"/>
      <c r="E477" s="6"/>
      <c r="F477" s="6"/>
      <c r="G477" s="6"/>
      <c r="H477" s="6"/>
      <c r="I477" s="6"/>
      <c r="J477" s="6"/>
      <c r="K477" s="6"/>
      <c r="L477" s="6"/>
      <c r="M477" s="6"/>
      <c r="N477" s="6"/>
      <c r="O477" s="6"/>
      <c r="P477" s="6"/>
      <c r="Q477" s="6"/>
      <c r="R477" s="6"/>
      <c r="S477" s="6"/>
      <c r="T477" s="6"/>
      <c r="U477" s="6"/>
      <c r="V477" s="6"/>
      <c r="W477" s="6"/>
      <c r="X477" s="6"/>
    </row>
    <row r="478" spans="1:24" x14ac:dyDescent="0.15">
      <c r="A478" s="6"/>
      <c r="B478" s="6"/>
      <c r="C478" s="6"/>
      <c r="D478" s="6"/>
      <c r="E478" s="6"/>
      <c r="F478" s="6"/>
      <c r="G478" s="6"/>
      <c r="H478" s="6"/>
      <c r="I478" s="6"/>
      <c r="J478" s="6"/>
      <c r="K478" s="6"/>
      <c r="L478" s="6"/>
      <c r="M478" s="6"/>
      <c r="N478" s="6"/>
      <c r="O478" s="6"/>
      <c r="P478" s="6"/>
      <c r="Q478" s="6"/>
      <c r="R478" s="6"/>
      <c r="S478" s="6"/>
      <c r="T478" s="6"/>
      <c r="U478" s="6"/>
      <c r="V478" s="6"/>
      <c r="W478" s="6"/>
      <c r="X478" s="6"/>
    </row>
    <row r="479" spans="1:24" x14ac:dyDescent="0.15">
      <c r="A479" s="6"/>
      <c r="B479" s="6"/>
      <c r="C479" s="6"/>
      <c r="D479" s="6"/>
      <c r="E479" s="6"/>
      <c r="F479" s="6"/>
      <c r="G479" s="6"/>
      <c r="H479" s="6"/>
      <c r="I479" s="6"/>
      <c r="J479" s="6"/>
      <c r="K479" s="6"/>
      <c r="L479" s="6"/>
      <c r="M479" s="6"/>
      <c r="N479" s="6"/>
      <c r="O479" s="6"/>
      <c r="P479" s="6"/>
      <c r="Q479" s="6"/>
      <c r="R479" s="6"/>
      <c r="S479" s="6"/>
      <c r="T479" s="6"/>
      <c r="U479" s="6"/>
      <c r="V479" s="6"/>
      <c r="W479" s="6"/>
      <c r="X479" s="6"/>
    </row>
    <row r="480" spans="1:24" x14ac:dyDescent="0.15">
      <c r="A480" s="6"/>
      <c r="B480" s="6"/>
      <c r="C480" s="6"/>
      <c r="D480" s="6"/>
      <c r="E480" s="6"/>
      <c r="F480" s="6"/>
      <c r="G480" s="6"/>
      <c r="H480" s="6"/>
      <c r="I480" s="6"/>
      <c r="J480" s="6"/>
      <c r="K480" s="6"/>
      <c r="L480" s="6"/>
      <c r="M480" s="6"/>
      <c r="N480" s="6"/>
      <c r="O480" s="6"/>
      <c r="P480" s="6"/>
      <c r="Q480" s="6"/>
      <c r="R480" s="6"/>
      <c r="S480" s="6"/>
      <c r="T480" s="6"/>
      <c r="U480" s="6"/>
      <c r="V480" s="6"/>
      <c r="W480" s="6"/>
      <c r="X480" s="6"/>
    </row>
    <row r="481" spans="1:24" x14ac:dyDescent="0.15">
      <c r="A481" s="6"/>
      <c r="B481" s="6"/>
      <c r="C481" s="6"/>
      <c r="D481" s="6"/>
      <c r="E481" s="6"/>
      <c r="F481" s="6"/>
      <c r="G481" s="6"/>
      <c r="H481" s="6"/>
      <c r="I481" s="6"/>
      <c r="J481" s="6"/>
      <c r="K481" s="6"/>
      <c r="L481" s="6"/>
      <c r="M481" s="6"/>
      <c r="N481" s="6"/>
      <c r="O481" s="6"/>
      <c r="P481" s="6"/>
      <c r="Q481" s="6"/>
      <c r="R481" s="6"/>
      <c r="S481" s="6"/>
      <c r="T481" s="6"/>
      <c r="U481" s="6"/>
      <c r="V481" s="6"/>
      <c r="W481" s="6"/>
      <c r="X481" s="6"/>
    </row>
    <row r="482" spans="1:24" x14ac:dyDescent="0.15">
      <c r="A482" s="6"/>
      <c r="B482" s="6"/>
      <c r="C482" s="6"/>
      <c r="D482" s="6"/>
      <c r="E482" s="6"/>
      <c r="F482" s="6"/>
      <c r="G482" s="6"/>
      <c r="H482" s="6"/>
      <c r="I482" s="6"/>
      <c r="J482" s="6"/>
      <c r="K482" s="6"/>
      <c r="L482" s="6"/>
      <c r="M482" s="6"/>
      <c r="N482" s="6"/>
      <c r="O482" s="6"/>
      <c r="P482" s="6"/>
      <c r="Q482" s="6"/>
      <c r="R482" s="6"/>
      <c r="S482" s="6"/>
      <c r="T482" s="6"/>
      <c r="U482" s="6"/>
      <c r="V482" s="6"/>
      <c r="W482" s="6"/>
      <c r="X482" s="6"/>
    </row>
    <row r="483" spans="1:24" x14ac:dyDescent="0.15">
      <c r="A483" s="6"/>
      <c r="B483" s="6"/>
      <c r="C483" s="6"/>
      <c r="D483" s="6"/>
      <c r="E483" s="6"/>
      <c r="F483" s="6"/>
      <c r="G483" s="6"/>
      <c r="H483" s="6"/>
      <c r="I483" s="6"/>
      <c r="J483" s="6"/>
      <c r="K483" s="6"/>
      <c r="L483" s="6"/>
      <c r="M483" s="6"/>
      <c r="N483" s="6"/>
      <c r="O483" s="6"/>
      <c r="P483" s="6"/>
      <c r="Q483" s="6"/>
      <c r="R483" s="6"/>
      <c r="S483" s="6"/>
      <c r="T483" s="6"/>
      <c r="U483" s="6"/>
      <c r="V483" s="6"/>
      <c r="W483" s="6"/>
      <c r="X483" s="6"/>
    </row>
    <row r="484" spans="1:24" x14ac:dyDescent="0.15">
      <c r="A484" s="6"/>
      <c r="B484" s="6"/>
      <c r="C484" s="6"/>
      <c r="D484" s="6"/>
      <c r="E484" s="6"/>
      <c r="F484" s="6"/>
      <c r="G484" s="6"/>
      <c r="H484" s="6"/>
      <c r="I484" s="6"/>
      <c r="J484" s="6"/>
      <c r="K484" s="6"/>
      <c r="L484" s="6"/>
      <c r="M484" s="6"/>
      <c r="N484" s="6"/>
      <c r="O484" s="6"/>
      <c r="P484" s="6"/>
      <c r="Q484" s="6"/>
      <c r="R484" s="6"/>
      <c r="S484" s="6"/>
      <c r="T484" s="6"/>
      <c r="U484" s="6"/>
      <c r="V484" s="6"/>
      <c r="W484" s="6"/>
      <c r="X484" s="6"/>
    </row>
    <row r="485" spans="1:24" x14ac:dyDescent="0.15">
      <c r="A485" s="6"/>
      <c r="B485" s="6"/>
      <c r="C485" s="6"/>
      <c r="D485" s="6"/>
      <c r="E485" s="6"/>
      <c r="F485" s="6"/>
      <c r="G485" s="6"/>
      <c r="H485" s="6"/>
      <c r="I485" s="6"/>
      <c r="J485" s="6"/>
      <c r="K485" s="6"/>
      <c r="L485" s="6"/>
      <c r="M485" s="6"/>
      <c r="N485" s="6"/>
      <c r="O485" s="6"/>
      <c r="P485" s="6"/>
      <c r="Q485" s="6"/>
      <c r="R485" s="6"/>
      <c r="S485" s="6"/>
      <c r="T485" s="6"/>
      <c r="U485" s="6"/>
      <c r="V485" s="6"/>
      <c r="W485" s="6"/>
      <c r="X485" s="6"/>
    </row>
    <row r="486" spans="1:24" x14ac:dyDescent="0.15">
      <c r="A486" s="6"/>
      <c r="B486" s="6"/>
      <c r="C486" s="6"/>
      <c r="D486" s="6"/>
      <c r="E486" s="6"/>
      <c r="F486" s="6"/>
      <c r="G486" s="6"/>
      <c r="H486" s="6"/>
      <c r="I486" s="6"/>
      <c r="J486" s="6"/>
      <c r="K486" s="6"/>
      <c r="L486" s="6"/>
      <c r="M486" s="6"/>
      <c r="N486" s="6"/>
      <c r="O486" s="6"/>
      <c r="P486" s="6"/>
      <c r="Q486" s="6"/>
      <c r="R486" s="6"/>
      <c r="S486" s="6"/>
      <c r="T486" s="6"/>
      <c r="U486" s="6"/>
      <c r="V486" s="6"/>
      <c r="W486" s="6"/>
      <c r="X486" s="6"/>
    </row>
    <row r="487" spans="1:24" x14ac:dyDescent="0.15">
      <c r="A487" s="6"/>
      <c r="B487" s="6"/>
      <c r="C487" s="6"/>
      <c r="D487" s="6"/>
      <c r="E487" s="6"/>
      <c r="F487" s="6"/>
      <c r="G487" s="6"/>
      <c r="H487" s="6"/>
      <c r="I487" s="6"/>
      <c r="J487" s="6"/>
      <c r="K487" s="6"/>
      <c r="L487" s="6"/>
      <c r="M487" s="6"/>
      <c r="N487" s="6"/>
      <c r="O487" s="6"/>
      <c r="P487" s="6"/>
      <c r="Q487" s="6"/>
      <c r="R487" s="6"/>
      <c r="S487" s="6"/>
      <c r="T487" s="6"/>
      <c r="U487" s="6"/>
      <c r="V487" s="6"/>
      <c r="W487" s="6"/>
      <c r="X487" s="6"/>
    </row>
    <row r="488" spans="1:24" x14ac:dyDescent="0.15">
      <c r="A488" s="6"/>
      <c r="B488" s="6"/>
      <c r="C488" s="6"/>
      <c r="D488" s="6"/>
      <c r="E488" s="6"/>
      <c r="F488" s="6"/>
      <c r="G488" s="6"/>
      <c r="H488" s="6"/>
      <c r="I488" s="6"/>
      <c r="J488" s="6"/>
      <c r="K488" s="6"/>
      <c r="L488" s="6"/>
      <c r="M488" s="6"/>
      <c r="N488" s="6"/>
      <c r="O488" s="6"/>
      <c r="P488" s="6"/>
      <c r="Q488" s="6"/>
      <c r="R488" s="6"/>
      <c r="S488" s="6"/>
      <c r="T488" s="6"/>
      <c r="U488" s="6"/>
      <c r="V488" s="6"/>
      <c r="W488" s="6"/>
      <c r="X488" s="6"/>
    </row>
    <row r="489" spans="1:24" x14ac:dyDescent="0.15">
      <c r="A489" s="6"/>
      <c r="B489" s="6"/>
      <c r="C489" s="6"/>
      <c r="D489" s="6"/>
      <c r="E489" s="6"/>
      <c r="F489" s="6"/>
      <c r="G489" s="6"/>
      <c r="H489" s="6"/>
      <c r="I489" s="6"/>
      <c r="J489" s="6"/>
      <c r="K489" s="6"/>
      <c r="L489" s="6"/>
      <c r="M489" s="6"/>
      <c r="N489" s="6"/>
      <c r="O489" s="6"/>
      <c r="P489" s="6"/>
      <c r="Q489" s="6"/>
      <c r="R489" s="6"/>
      <c r="S489" s="6"/>
      <c r="T489" s="6"/>
      <c r="U489" s="6"/>
      <c r="V489" s="6"/>
      <c r="W489" s="6"/>
      <c r="X489" s="6"/>
    </row>
    <row r="490" spans="1:24" x14ac:dyDescent="0.15">
      <c r="A490" s="6"/>
      <c r="B490" s="6"/>
      <c r="C490" s="6"/>
      <c r="D490" s="6"/>
      <c r="E490" s="6"/>
      <c r="F490" s="6"/>
      <c r="G490" s="6"/>
      <c r="H490" s="6"/>
      <c r="I490" s="6"/>
      <c r="J490" s="6"/>
      <c r="K490" s="6"/>
      <c r="L490" s="6"/>
      <c r="M490" s="6"/>
      <c r="N490" s="6"/>
      <c r="O490" s="6"/>
      <c r="P490" s="6"/>
      <c r="Q490" s="6"/>
      <c r="R490" s="6"/>
      <c r="S490" s="6"/>
      <c r="T490" s="6"/>
      <c r="U490" s="6"/>
      <c r="V490" s="6"/>
      <c r="W490" s="6"/>
      <c r="X490" s="6"/>
    </row>
    <row r="491" spans="1:24" x14ac:dyDescent="0.15">
      <c r="A491" s="6"/>
      <c r="B491" s="6"/>
      <c r="C491" s="6"/>
      <c r="D491" s="6"/>
      <c r="E491" s="6"/>
      <c r="F491" s="6"/>
      <c r="G491" s="6"/>
      <c r="H491" s="6"/>
      <c r="I491" s="6"/>
      <c r="J491" s="6"/>
      <c r="K491" s="6"/>
      <c r="L491" s="6"/>
      <c r="M491" s="6"/>
      <c r="N491" s="6"/>
      <c r="O491" s="6"/>
      <c r="P491" s="6"/>
      <c r="Q491" s="6"/>
      <c r="R491" s="6"/>
      <c r="S491" s="6"/>
      <c r="T491" s="6"/>
      <c r="U491" s="6"/>
      <c r="V491" s="6"/>
      <c r="W491" s="6"/>
      <c r="X491" s="6"/>
    </row>
    <row r="492" spans="1:24" x14ac:dyDescent="0.15">
      <c r="A492" s="6"/>
      <c r="B492" s="6"/>
      <c r="C492" s="6"/>
      <c r="D492" s="6"/>
      <c r="E492" s="6"/>
      <c r="F492" s="6"/>
      <c r="G492" s="6"/>
      <c r="H492" s="6"/>
      <c r="I492" s="6"/>
      <c r="J492" s="6"/>
      <c r="K492" s="6"/>
      <c r="L492" s="6"/>
      <c r="M492" s="6"/>
      <c r="N492" s="6"/>
      <c r="O492" s="6"/>
      <c r="P492" s="6"/>
      <c r="Q492" s="6"/>
      <c r="R492" s="6"/>
      <c r="S492" s="6"/>
      <c r="T492" s="6"/>
      <c r="U492" s="6"/>
      <c r="V492" s="6"/>
      <c r="W492" s="6"/>
      <c r="X492" s="6"/>
    </row>
    <row r="493" spans="1:24" x14ac:dyDescent="0.15">
      <c r="A493" s="6"/>
      <c r="B493" s="6"/>
      <c r="C493" s="6"/>
      <c r="D493" s="6"/>
      <c r="E493" s="6"/>
      <c r="F493" s="6"/>
      <c r="G493" s="6"/>
      <c r="H493" s="6"/>
      <c r="I493" s="6"/>
      <c r="J493" s="6"/>
      <c r="K493" s="6"/>
      <c r="L493" s="6"/>
      <c r="M493" s="6"/>
      <c r="N493" s="6"/>
      <c r="O493" s="6"/>
      <c r="P493" s="6"/>
      <c r="Q493" s="6"/>
      <c r="R493" s="6"/>
      <c r="S493" s="6"/>
      <c r="T493" s="6"/>
      <c r="U493" s="6"/>
      <c r="V493" s="6"/>
      <c r="W493" s="6"/>
      <c r="X493" s="6"/>
    </row>
    <row r="494" spans="1:24" x14ac:dyDescent="0.15">
      <c r="A494" s="6"/>
      <c r="B494" s="6"/>
      <c r="C494" s="6"/>
      <c r="D494" s="6"/>
      <c r="E494" s="6"/>
      <c r="F494" s="6"/>
      <c r="G494" s="6"/>
      <c r="H494" s="6"/>
      <c r="I494" s="6"/>
      <c r="J494" s="6"/>
      <c r="K494" s="6"/>
      <c r="L494" s="6"/>
      <c r="M494" s="6"/>
      <c r="N494" s="6"/>
      <c r="O494" s="6"/>
      <c r="P494" s="6"/>
      <c r="Q494" s="6"/>
      <c r="R494" s="6"/>
      <c r="S494" s="6"/>
      <c r="T494" s="6"/>
      <c r="U494" s="6"/>
      <c r="V494" s="6"/>
      <c r="W494" s="6"/>
      <c r="X494" s="6"/>
    </row>
    <row r="495" spans="1:24" x14ac:dyDescent="0.15">
      <c r="A495" s="6"/>
      <c r="B495" s="6"/>
      <c r="C495" s="6"/>
      <c r="D495" s="6"/>
      <c r="E495" s="6"/>
      <c r="F495" s="6"/>
      <c r="G495" s="6"/>
      <c r="H495" s="6"/>
      <c r="I495" s="6"/>
      <c r="J495" s="6"/>
      <c r="K495" s="6"/>
      <c r="L495" s="6"/>
      <c r="M495" s="6"/>
      <c r="N495" s="6"/>
      <c r="O495" s="6"/>
      <c r="P495" s="6"/>
      <c r="Q495" s="6"/>
      <c r="R495" s="6"/>
      <c r="S495" s="6"/>
      <c r="T495" s="6"/>
      <c r="U495" s="6"/>
      <c r="V495" s="6"/>
      <c r="W495" s="6"/>
      <c r="X495" s="6"/>
    </row>
    <row r="496" spans="1:24" x14ac:dyDescent="0.15">
      <c r="A496" s="6"/>
      <c r="B496" s="6"/>
      <c r="C496" s="6"/>
      <c r="D496" s="6"/>
      <c r="E496" s="6"/>
      <c r="F496" s="6"/>
      <c r="G496" s="6"/>
      <c r="H496" s="6"/>
      <c r="I496" s="6"/>
      <c r="J496" s="6"/>
      <c r="K496" s="6"/>
      <c r="L496" s="6"/>
      <c r="M496" s="6"/>
      <c r="N496" s="6"/>
      <c r="O496" s="6"/>
      <c r="P496" s="6"/>
      <c r="Q496" s="6"/>
      <c r="R496" s="6"/>
      <c r="S496" s="6"/>
      <c r="T496" s="6"/>
      <c r="U496" s="6"/>
      <c r="V496" s="6"/>
      <c r="W496" s="6"/>
      <c r="X496" s="6"/>
    </row>
    <row r="497" spans="1:24" x14ac:dyDescent="0.15">
      <c r="A497" s="6"/>
      <c r="B497" s="6"/>
      <c r="C497" s="6"/>
      <c r="D497" s="6"/>
      <c r="E497" s="6"/>
      <c r="F497" s="6"/>
      <c r="G497" s="6"/>
      <c r="H497" s="6"/>
      <c r="I497" s="6"/>
      <c r="J497" s="6"/>
      <c r="K497" s="6"/>
      <c r="L497" s="6"/>
      <c r="M497" s="6"/>
      <c r="N497" s="6"/>
      <c r="O497" s="6"/>
      <c r="P497" s="6"/>
      <c r="Q497" s="6"/>
      <c r="R497" s="6"/>
      <c r="S497" s="6"/>
      <c r="T497" s="6"/>
      <c r="U497" s="6"/>
      <c r="V497" s="6"/>
      <c r="W497" s="6"/>
      <c r="X497" s="6"/>
    </row>
    <row r="498" spans="1:24" x14ac:dyDescent="0.15">
      <c r="A498" s="6"/>
      <c r="B498" s="6"/>
      <c r="C498" s="6"/>
      <c r="D498" s="6"/>
      <c r="E498" s="6"/>
      <c r="F498" s="6"/>
      <c r="G498" s="6"/>
      <c r="H498" s="6"/>
      <c r="I498" s="6"/>
      <c r="J498" s="6"/>
      <c r="K498" s="6"/>
      <c r="L498" s="6"/>
      <c r="M498" s="6"/>
      <c r="N498" s="6"/>
      <c r="O498" s="6"/>
      <c r="P498" s="6"/>
      <c r="Q498" s="6"/>
      <c r="R498" s="6"/>
      <c r="S498" s="6"/>
      <c r="T498" s="6"/>
      <c r="U498" s="6"/>
      <c r="V498" s="6"/>
      <c r="W498" s="6"/>
      <c r="X498" s="6"/>
    </row>
    <row r="499" spans="1:24" x14ac:dyDescent="0.15">
      <c r="A499" s="6"/>
      <c r="B499" s="6"/>
      <c r="C499" s="6"/>
      <c r="D499" s="6"/>
      <c r="E499" s="6"/>
      <c r="F499" s="6"/>
      <c r="G499" s="6"/>
      <c r="H499" s="6"/>
      <c r="I499" s="6"/>
      <c r="J499" s="6"/>
      <c r="K499" s="6"/>
      <c r="L499" s="6"/>
      <c r="M499" s="6"/>
      <c r="N499" s="6"/>
      <c r="O499" s="6"/>
      <c r="P499" s="6"/>
      <c r="Q499" s="6"/>
      <c r="R499" s="6"/>
      <c r="S499" s="6"/>
      <c r="T499" s="6"/>
      <c r="U499" s="6"/>
      <c r="V499" s="6"/>
      <c r="W499" s="6"/>
      <c r="X499" s="6"/>
    </row>
    <row r="500" spans="1:24" x14ac:dyDescent="0.15">
      <c r="A500" s="6"/>
      <c r="B500" s="6"/>
      <c r="C500" s="6"/>
      <c r="D500" s="6"/>
      <c r="E500" s="6"/>
      <c r="F500" s="6"/>
      <c r="G500" s="6"/>
      <c r="H500" s="6"/>
      <c r="I500" s="6"/>
      <c r="J500" s="6"/>
      <c r="K500" s="6"/>
      <c r="L500" s="6"/>
      <c r="M500" s="6"/>
      <c r="N500" s="6"/>
      <c r="O500" s="6"/>
      <c r="P500" s="6"/>
      <c r="Q500" s="6"/>
      <c r="R500" s="6"/>
      <c r="S500" s="6"/>
      <c r="T500" s="6"/>
      <c r="U500" s="6"/>
      <c r="V500" s="6"/>
      <c r="W500" s="6"/>
      <c r="X500" s="6"/>
    </row>
    <row r="501" spans="1:24" x14ac:dyDescent="0.15">
      <c r="A501" s="6"/>
      <c r="B501" s="6"/>
      <c r="C501" s="6"/>
      <c r="D501" s="6"/>
      <c r="E501" s="6"/>
      <c r="F501" s="6"/>
      <c r="G501" s="6"/>
      <c r="H501" s="6"/>
      <c r="I501" s="6"/>
      <c r="J501" s="6"/>
      <c r="K501" s="6"/>
      <c r="L501" s="6"/>
      <c r="M501" s="6"/>
      <c r="N501" s="6"/>
      <c r="O501" s="6"/>
      <c r="P501" s="6"/>
      <c r="Q501" s="6"/>
      <c r="R501" s="6"/>
      <c r="S501" s="6"/>
      <c r="T501" s="6"/>
      <c r="U501" s="6"/>
      <c r="V501" s="6"/>
      <c r="W501" s="6"/>
      <c r="X501" s="6"/>
    </row>
    <row r="502" spans="1:24" x14ac:dyDescent="0.15">
      <c r="A502" s="6"/>
      <c r="B502" s="6"/>
      <c r="C502" s="6"/>
      <c r="D502" s="6"/>
      <c r="E502" s="6"/>
      <c r="F502" s="6"/>
      <c r="G502" s="6"/>
      <c r="H502" s="6"/>
      <c r="I502" s="6"/>
      <c r="J502" s="6"/>
      <c r="K502" s="6"/>
      <c r="L502" s="6"/>
      <c r="M502" s="6"/>
      <c r="N502" s="6"/>
      <c r="O502" s="6"/>
      <c r="P502" s="6"/>
      <c r="Q502" s="6"/>
      <c r="R502" s="6"/>
      <c r="S502" s="6"/>
      <c r="T502" s="6"/>
      <c r="U502" s="6"/>
      <c r="V502" s="6"/>
      <c r="W502" s="6"/>
      <c r="X502" s="6"/>
    </row>
    <row r="503" spans="1:24" x14ac:dyDescent="0.15">
      <c r="A503" s="6"/>
      <c r="B503" s="6"/>
      <c r="C503" s="6"/>
      <c r="D503" s="6"/>
      <c r="E503" s="6"/>
      <c r="F503" s="6"/>
      <c r="G503" s="6"/>
      <c r="H503" s="6"/>
      <c r="I503" s="6"/>
      <c r="J503" s="6"/>
      <c r="K503" s="6"/>
      <c r="L503" s="6"/>
      <c r="M503" s="6"/>
      <c r="N503" s="6"/>
      <c r="O503" s="6"/>
      <c r="P503" s="6"/>
      <c r="Q503" s="6"/>
      <c r="R503" s="6"/>
      <c r="S503" s="6"/>
      <c r="T503" s="6"/>
      <c r="U503" s="6"/>
      <c r="V503" s="6"/>
      <c r="W503" s="6"/>
      <c r="X503" s="6"/>
    </row>
    <row r="504" spans="1:24" x14ac:dyDescent="0.15">
      <c r="A504" s="6"/>
      <c r="B504" s="6"/>
      <c r="C504" s="6"/>
      <c r="D504" s="6"/>
      <c r="E504" s="6"/>
      <c r="F504" s="6"/>
      <c r="G504" s="6"/>
      <c r="H504" s="6"/>
      <c r="I504" s="6"/>
      <c r="J504" s="6"/>
      <c r="K504" s="6"/>
      <c r="L504" s="6"/>
      <c r="M504" s="6"/>
      <c r="N504" s="6"/>
      <c r="O504" s="6"/>
      <c r="P504" s="6"/>
      <c r="Q504" s="6"/>
      <c r="R504" s="6"/>
      <c r="S504" s="6"/>
      <c r="T504" s="6"/>
      <c r="U504" s="6"/>
      <c r="V504" s="6"/>
      <c r="W504" s="6"/>
      <c r="X504" s="6"/>
    </row>
    <row r="505" spans="1:24" x14ac:dyDescent="0.15">
      <c r="A505" s="6"/>
      <c r="B505" s="6"/>
      <c r="C505" s="6"/>
      <c r="D505" s="6"/>
      <c r="E505" s="6"/>
      <c r="F505" s="6"/>
      <c r="G505" s="6"/>
      <c r="H505" s="6"/>
      <c r="I505" s="6"/>
      <c r="J505" s="6"/>
      <c r="K505" s="6"/>
      <c r="L505" s="6"/>
      <c r="M505" s="6"/>
      <c r="N505" s="6"/>
      <c r="O505" s="6"/>
      <c r="P505" s="6"/>
      <c r="Q505" s="6"/>
      <c r="R505" s="6"/>
      <c r="S505" s="6"/>
      <c r="T505" s="6"/>
      <c r="U505" s="6"/>
      <c r="V505" s="6"/>
      <c r="W505" s="6"/>
      <c r="X505" s="6"/>
    </row>
    <row r="506" spans="1:24" x14ac:dyDescent="0.15">
      <c r="A506" s="6"/>
      <c r="B506" s="6"/>
      <c r="C506" s="6"/>
      <c r="D506" s="6"/>
      <c r="E506" s="6"/>
      <c r="F506" s="6"/>
      <c r="G506" s="6"/>
      <c r="H506" s="6"/>
      <c r="I506" s="6"/>
      <c r="J506" s="6"/>
      <c r="K506" s="6"/>
      <c r="L506" s="6"/>
      <c r="M506" s="6"/>
      <c r="N506" s="6"/>
      <c r="O506" s="6"/>
      <c r="P506" s="6"/>
      <c r="Q506" s="6"/>
      <c r="R506" s="6"/>
      <c r="S506" s="6"/>
      <c r="T506" s="6"/>
      <c r="U506" s="6"/>
      <c r="V506" s="6"/>
      <c r="W506" s="6"/>
      <c r="X506" s="6"/>
    </row>
    <row r="507" spans="1:24" x14ac:dyDescent="0.15">
      <c r="A507" s="6"/>
      <c r="B507" s="6"/>
      <c r="C507" s="6"/>
      <c r="D507" s="6"/>
      <c r="E507" s="6"/>
      <c r="F507" s="6"/>
      <c r="G507" s="6"/>
      <c r="H507" s="6"/>
      <c r="I507" s="6"/>
      <c r="J507" s="6"/>
      <c r="K507" s="6"/>
      <c r="L507" s="6"/>
      <c r="M507" s="6"/>
      <c r="N507" s="6"/>
      <c r="O507" s="6"/>
      <c r="P507" s="6"/>
      <c r="Q507" s="6"/>
      <c r="R507" s="6"/>
      <c r="S507" s="6"/>
      <c r="T507" s="6"/>
      <c r="U507" s="6"/>
      <c r="V507" s="6"/>
      <c r="W507" s="6"/>
      <c r="X507" s="6"/>
    </row>
    <row r="508" spans="1:24" x14ac:dyDescent="0.15">
      <c r="A508" s="6"/>
      <c r="B508" s="6"/>
      <c r="C508" s="6"/>
      <c r="D508" s="6"/>
      <c r="E508" s="6"/>
      <c r="F508" s="6"/>
      <c r="G508" s="6"/>
      <c r="H508" s="6"/>
      <c r="I508" s="6"/>
      <c r="J508" s="6"/>
      <c r="K508" s="6"/>
      <c r="L508" s="6"/>
      <c r="M508" s="6"/>
      <c r="N508" s="6"/>
      <c r="O508" s="6"/>
      <c r="P508" s="6"/>
      <c r="Q508" s="6"/>
      <c r="R508" s="6"/>
      <c r="S508" s="6"/>
      <c r="T508" s="6"/>
      <c r="U508" s="6"/>
      <c r="V508" s="6"/>
      <c r="W508" s="6"/>
      <c r="X508" s="6"/>
    </row>
    <row r="509" spans="1:24" x14ac:dyDescent="0.15">
      <c r="A509" s="6"/>
      <c r="B509" s="6"/>
      <c r="C509" s="6"/>
      <c r="D509" s="6"/>
      <c r="E509" s="6"/>
      <c r="F509" s="6"/>
      <c r="G509" s="6"/>
      <c r="H509" s="6"/>
      <c r="I509" s="6"/>
      <c r="J509" s="6"/>
      <c r="K509" s="6"/>
      <c r="L509" s="6"/>
      <c r="M509" s="6"/>
      <c r="N509" s="6"/>
      <c r="O509" s="6"/>
      <c r="P509" s="6"/>
      <c r="Q509" s="6"/>
      <c r="R509" s="6"/>
      <c r="S509" s="6"/>
      <c r="T509" s="6"/>
      <c r="U509" s="6"/>
      <c r="V509" s="6"/>
      <c r="W509" s="6"/>
      <c r="X509" s="6"/>
    </row>
    <row r="510" spans="1:24" x14ac:dyDescent="0.15">
      <c r="A510" s="6"/>
      <c r="B510" s="6"/>
      <c r="C510" s="6"/>
      <c r="D510" s="6"/>
      <c r="E510" s="6"/>
      <c r="F510" s="6"/>
      <c r="G510" s="6"/>
      <c r="H510" s="6"/>
      <c r="I510" s="6"/>
      <c r="J510" s="6"/>
      <c r="K510" s="6"/>
      <c r="L510" s="6"/>
      <c r="M510" s="6"/>
      <c r="N510" s="6"/>
      <c r="O510" s="6"/>
      <c r="P510" s="6"/>
      <c r="Q510" s="6"/>
      <c r="R510" s="6"/>
      <c r="S510" s="6"/>
      <c r="T510" s="6"/>
      <c r="U510" s="6"/>
      <c r="V510" s="6"/>
      <c r="W510" s="6"/>
      <c r="X510" s="6"/>
    </row>
    <row r="511" spans="1:24" x14ac:dyDescent="0.15">
      <c r="A511" s="6"/>
      <c r="B511" s="6"/>
      <c r="C511" s="6"/>
      <c r="D511" s="6"/>
      <c r="E511" s="6"/>
      <c r="F511" s="6"/>
      <c r="G511" s="6"/>
      <c r="H511" s="6"/>
      <c r="I511" s="6"/>
      <c r="J511" s="6"/>
      <c r="K511" s="6"/>
      <c r="L511" s="6"/>
      <c r="M511" s="6"/>
      <c r="N511" s="6"/>
      <c r="O511" s="6"/>
      <c r="P511" s="6"/>
      <c r="Q511" s="6"/>
      <c r="R511" s="6"/>
      <c r="S511" s="6"/>
      <c r="T511" s="6"/>
      <c r="U511" s="6"/>
      <c r="V511" s="6"/>
      <c r="W511" s="6"/>
      <c r="X511" s="6"/>
    </row>
    <row r="512" spans="1:24" x14ac:dyDescent="0.15">
      <c r="A512" s="6"/>
      <c r="B512" s="6"/>
      <c r="C512" s="6"/>
      <c r="D512" s="6"/>
      <c r="E512" s="6"/>
      <c r="F512" s="6"/>
      <c r="G512" s="6"/>
      <c r="H512" s="6"/>
      <c r="I512" s="6"/>
      <c r="J512" s="6"/>
      <c r="K512" s="6"/>
      <c r="L512" s="6"/>
      <c r="M512" s="6"/>
      <c r="N512" s="6"/>
      <c r="O512" s="6"/>
      <c r="P512" s="6"/>
      <c r="Q512" s="6"/>
      <c r="R512" s="6"/>
      <c r="S512" s="6"/>
      <c r="T512" s="6"/>
      <c r="U512" s="6"/>
      <c r="V512" s="6"/>
      <c r="W512" s="6"/>
      <c r="X512" s="6"/>
    </row>
    <row r="513" spans="1:24" x14ac:dyDescent="0.15">
      <c r="A513" s="6"/>
      <c r="B513" s="6"/>
      <c r="C513" s="6"/>
      <c r="D513" s="6"/>
      <c r="E513" s="6"/>
      <c r="F513" s="6"/>
      <c r="G513" s="6"/>
      <c r="H513" s="6"/>
      <c r="I513" s="6"/>
      <c r="J513" s="6"/>
      <c r="K513" s="6"/>
      <c r="L513" s="6"/>
      <c r="M513" s="6"/>
      <c r="N513" s="6"/>
      <c r="O513" s="6"/>
      <c r="P513" s="6"/>
      <c r="Q513" s="6"/>
      <c r="R513" s="6"/>
      <c r="S513" s="6"/>
      <c r="T513" s="6"/>
      <c r="U513" s="6"/>
      <c r="V513" s="6"/>
      <c r="W513" s="6"/>
      <c r="X513" s="6"/>
    </row>
    <row r="514" spans="1:24" x14ac:dyDescent="0.15">
      <c r="A514" s="6"/>
      <c r="B514" s="6"/>
      <c r="C514" s="6"/>
      <c r="D514" s="6"/>
      <c r="E514" s="6"/>
      <c r="F514" s="6"/>
      <c r="G514" s="6"/>
      <c r="H514" s="6"/>
      <c r="I514" s="6"/>
      <c r="J514" s="6"/>
      <c r="K514" s="6"/>
      <c r="L514" s="6"/>
      <c r="M514" s="6"/>
      <c r="N514" s="6"/>
      <c r="O514" s="6"/>
      <c r="P514" s="6"/>
      <c r="Q514" s="6"/>
      <c r="R514" s="6"/>
      <c r="S514" s="6"/>
      <c r="T514" s="6"/>
      <c r="U514" s="6"/>
      <c r="V514" s="6"/>
      <c r="W514" s="6"/>
      <c r="X514" s="6"/>
    </row>
    <row r="515" spans="1:24" x14ac:dyDescent="0.15">
      <c r="A515" s="6"/>
      <c r="B515" s="6"/>
      <c r="C515" s="6"/>
      <c r="D515" s="6"/>
      <c r="E515" s="6"/>
      <c r="F515" s="6"/>
      <c r="G515" s="6"/>
      <c r="H515" s="6"/>
      <c r="I515" s="6"/>
      <c r="J515" s="6"/>
      <c r="K515" s="6"/>
      <c r="L515" s="6"/>
      <c r="M515" s="6"/>
      <c r="N515" s="6"/>
      <c r="O515" s="6"/>
      <c r="P515" s="6"/>
      <c r="Q515" s="6"/>
      <c r="R515" s="6"/>
      <c r="S515" s="6"/>
      <c r="T515" s="6"/>
      <c r="U515" s="6"/>
      <c r="V515" s="6"/>
      <c r="W515" s="6"/>
      <c r="X515" s="6"/>
    </row>
    <row r="516" spans="1:24" x14ac:dyDescent="0.15">
      <c r="A516" s="6"/>
      <c r="B516" s="6"/>
      <c r="C516" s="6"/>
      <c r="D516" s="6"/>
      <c r="E516" s="6"/>
      <c r="F516" s="6"/>
      <c r="G516" s="6"/>
      <c r="H516" s="6"/>
      <c r="I516" s="6"/>
      <c r="J516" s="6"/>
      <c r="K516" s="6"/>
      <c r="L516" s="6"/>
      <c r="M516" s="6"/>
      <c r="N516" s="6"/>
      <c r="O516" s="6"/>
      <c r="P516" s="6"/>
      <c r="Q516" s="6"/>
      <c r="R516" s="6"/>
      <c r="S516" s="6"/>
      <c r="T516" s="6"/>
      <c r="U516" s="6"/>
      <c r="V516" s="6"/>
      <c r="W516" s="6"/>
      <c r="X516" s="6"/>
    </row>
    <row r="517" spans="1:24" x14ac:dyDescent="0.15">
      <c r="A517" s="6"/>
      <c r="B517" s="6"/>
      <c r="C517" s="6"/>
      <c r="D517" s="6"/>
      <c r="E517" s="6"/>
      <c r="F517" s="6"/>
      <c r="G517" s="6"/>
      <c r="H517" s="6"/>
      <c r="I517" s="6"/>
      <c r="J517" s="6"/>
      <c r="K517" s="6"/>
      <c r="L517" s="6"/>
      <c r="M517" s="6"/>
      <c r="N517" s="6"/>
      <c r="O517" s="6"/>
      <c r="P517" s="6"/>
      <c r="Q517" s="6"/>
      <c r="R517" s="6"/>
      <c r="S517" s="6"/>
      <c r="T517" s="6"/>
      <c r="U517" s="6"/>
      <c r="V517" s="6"/>
      <c r="W517" s="6"/>
      <c r="X517" s="6"/>
    </row>
    <row r="518" spans="1:24" x14ac:dyDescent="0.15">
      <c r="A518" s="6"/>
      <c r="B518" s="6"/>
      <c r="C518" s="6"/>
      <c r="D518" s="6"/>
      <c r="E518" s="6"/>
      <c r="F518" s="6"/>
      <c r="G518" s="6"/>
      <c r="H518" s="6"/>
      <c r="I518" s="6"/>
      <c r="J518" s="6"/>
      <c r="K518" s="6"/>
      <c r="L518" s="6"/>
      <c r="M518" s="6"/>
      <c r="N518" s="6"/>
      <c r="O518" s="6"/>
      <c r="P518" s="6"/>
      <c r="Q518" s="6"/>
      <c r="R518" s="6"/>
      <c r="S518" s="6"/>
      <c r="T518" s="6"/>
      <c r="U518" s="6"/>
      <c r="V518" s="6"/>
      <c r="W518" s="6"/>
      <c r="X518" s="6"/>
    </row>
    <row r="519" spans="1:24" x14ac:dyDescent="0.15">
      <c r="A519" s="6"/>
      <c r="B519" s="6"/>
      <c r="C519" s="6"/>
      <c r="D519" s="6"/>
      <c r="E519" s="6"/>
      <c r="F519" s="6"/>
      <c r="G519" s="6"/>
      <c r="H519" s="6"/>
      <c r="I519" s="6"/>
      <c r="J519" s="6"/>
      <c r="K519" s="6"/>
      <c r="L519" s="6"/>
      <c r="M519" s="6"/>
      <c r="N519" s="6"/>
      <c r="O519" s="6"/>
      <c r="P519" s="6"/>
      <c r="Q519" s="6"/>
      <c r="R519" s="6"/>
      <c r="S519" s="6"/>
      <c r="T519" s="6"/>
      <c r="U519" s="6"/>
      <c r="V519" s="6"/>
      <c r="W519" s="6"/>
      <c r="X519" s="6"/>
    </row>
    <row r="520" spans="1:24" x14ac:dyDescent="0.15">
      <c r="A520" s="6"/>
      <c r="B520" s="6"/>
      <c r="C520" s="6"/>
      <c r="D520" s="6"/>
      <c r="E520" s="6"/>
      <c r="F520" s="6"/>
      <c r="G520" s="6"/>
      <c r="H520" s="6"/>
      <c r="I520" s="6"/>
      <c r="J520" s="6"/>
      <c r="K520" s="6"/>
      <c r="L520" s="6"/>
      <c r="M520" s="6"/>
      <c r="N520" s="6"/>
      <c r="O520" s="6"/>
      <c r="P520" s="6"/>
      <c r="Q520" s="6"/>
      <c r="R520" s="6"/>
      <c r="S520" s="6"/>
      <c r="T520" s="6"/>
      <c r="U520" s="6"/>
      <c r="V520" s="6"/>
      <c r="W520" s="6"/>
      <c r="X520" s="6"/>
    </row>
    <row r="521" spans="1:24" x14ac:dyDescent="0.15">
      <c r="A521" s="6"/>
      <c r="B521" s="6"/>
      <c r="C521" s="6"/>
      <c r="D521" s="6"/>
      <c r="E521" s="6"/>
      <c r="F521" s="6"/>
      <c r="G521" s="6"/>
      <c r="H521" s="6"/>
      <c r="I521" s="6"/>
      <c r="J521" s="6"/>
      <c r="K521" s="6"/>
      <c r="L521" s="6"/>
      <c r="M521" s="6"/>
      <c r="N521" s="6"/>
      <c r="O521" s="6"/>
      <c r="P521" s="6"/>
      <c r="Q521" s="6"/>
      <c r="R521" s="6"/>
      <c r="S521" s="6"/>
      <c r="T521" s="6"/>
      <c r="U521" s="6"/>
      <c r="V521" s="6"/>
      <c r="W521" s="6"/>
      <c r="X521" s="6"/>
    </row>
    <row r="522" spans="1:24" x14ac:dyDescent="0.15">
      <c r="A522" s="6"/>
      <c r="B522" s="6"/>
      <c r="C522" s="6"/>
      <c r="D522" s="6"/>
      <c r="E522" s="6"/>
      <c r="F522" s="6"/>
      <c r="G522" s="6"/>
      <c r="H522" s="6"/>
      <c r="I522" s="6"/>
      <c r="J522" s="6"/>
      <c r="K522" s="6"/>
      <c r="L522" s="6"/>
      <c r="M522" s="6"/>
      <c r="N522" s="6"/>
      <c r="O522" s="6"/>
      <c r="P522" s="6"/>
      <c r="Q522" s="6"/>
      <c r="R522" s="6"/>
      <c r="S522" s="6"/>
      <c r="T522" s="6"/>
      <c r="U522" s="6"/>
      <c r="V522" s="6"/>
      <c r="W522" s="6"/>
      <c r="X522" s="6"/>
    </row>
    <row r="523" spans="1:24" x14ac:dyDescent="0.15">
      <c r="A523" s="6"/>
      <c r="B523" s="6"/>
      <c r="C523" s="6"/>
      <c r="D523" s="6"/>
      <c r="E523" s="6"/>
      <c r="F523" s="6"/>
      <c r="G523" s="6"/>
      <c r="H523" s="6"/>
      <c r="I523" s="6"/>
      <c r="J523" s="6"/>
      <c r="K523" s="6"/>
      <c r="L523" s="6"/>
      <c r="M523" s="6"/>
      <c r="N523" s="6"/>
      <c r="O523" s="6"/>
      <c r="P523" s="6"/>
      <c r="Q523" s="6"/>
      <c r="R523" s="6"/>
      <c r="S523" s="6"/>
      <c r="T523" s="6"/>
      <c r="U523" s="6"/>
      <c r="V523" s="6"/>
      <c r="W523" s="6"/>
      <c r="X523" s="6"/>
    </row>
    <row r="524" spans="1:24" x14ac:dyDescent="0.15">
      <c r="A524" s="6"/>
      <c r="B524" s="6"/>
      <c r="C524" s="6"/>
      <c r="D524" s="6"/>
      <c r="E524" s="6"/>
      <c r="F524" s="6"/>
      <c r="G524" s="6"/>
      <c r="H524" s="6"/>
      <c r="I524" s="6"/>
      <c r="J524" s="6"/>
      <c r="K524" s="6"/>
      <c r="L524" s="6"/>
      <c r="M524" s="6"/>
      <c r="N524" s="6"/>
      <c r="O524" s="6"/>
      <c r="P524" s="6"/>
      <c r="Q524" s="6"/>
      <c r="R524" s="6"/>
      <c r="S524" s="6"/>
      <c r="T524" s="6"/>
      <c r="U524" s="6"/>
      <c r="V524" s="6"/>
      <c r="W524" s="6"/>
      <c r="X524" s="6"/>
    </row>
    <row r="525" spans="1:24" x14ac:dyDescent="0.15">
      <c r="A525" s="6"/>
      <c r="B525" s="6"/>
      <c r="C525" s="6"/>
      <c r="D525" s="6"/>
      <c r="E525" s="6"/>
      <c r="F525" s="6"/>
      <c r="G525" s="6"/>
      <c r="H525" s="6"/>
      <c r="I525" s="6"/>
      <c r="J525" s="6"/>
      <c r="K525" s="6"/>
      <c r="L525" s="6"/>
      <c r="M525" s="6"/>
      <c r="N525" s="6"/>
      <c r="O525" s="6"/>
      <c r="P525" s="6"/>
      <c r="Q525" s="6"/>
      <c r="R525" s="6"/>
      <c r="S525" s="6"/>
      <c r="T525" s="6"/>
      <c r="U525" s="6"/>
      <c r="V525" s="6"/>
      <c r="W525" s="6"/>
      <c r="X525" s="6"/>
    </row>
    <row r="526" spans="1:24" x14ac:dyDescent="0.15">
      <c r="A526" s="6"/>
      <c r="B526" s="6"/>
      <c r="C526" s="6"/>
      <c r="D526" s="6"/>
      <c r="E526" s="6"/>
      <c r="F526" s="6"/>
      <c r="G526" s="6"/>
      <c r="H526" s="6"/>
      <c r="I526" s="6"/>
      <c r="J526" s="6"/>
      <c r="K526" s="6"/>
      <c r="L526" s="6"/>
      <c r="M526" s="6"/>
      <c r="N526" s="6"/>
      <c r="O526" s="6"/>
      <c r="P526" s="6"/>
      <c r="Q526" s="6"/>
      <c r="R526" s="6"/>
      <c r="S526" s="6"/>
      <c r="T526" s="6"/>
      <c r="U526" s="6"/>
      <c r="V526" s="6"/>
      <c r="W526" s="6"/>
      <c r="X526" s="6"/>
    </row>
    <row r="527" spans="1:24" x14ac:dyDescent="0.15">
      <c r="A527" s="6"/>
      <c r="B527" s="6"/>
      <c r="C527" s="6"/>
      <c r="D527" s="6"/>
      <c r="E527" s="6"/>
      <c r="F527" s="6"/>
      <c r="G527" s="6"/>
      <c r="H527" s="6"/>
      <c r="I527" s="6"/>
      <c r="J527" s="6"/>
      <c r="K527" s="6"/>
      <c r="L527" s="6"/>
      <c r="M527" s="6"/>
      <c r="N527" s="6"/>
      <c r="O527" s="6"/>
      <c r="P527" s="6"/>
      <c r="Q527" s="6"/>
      <c r="R527" s="6"/>
      <c r="S527" s="6"/>
      <c r="T527" s="6"/>
      <c r="U527" s="6"/>
      <c r="V527" s="6"/>
      <c r="W527" s="6"/>
      <c r="X527" s="6"/>
    </row>
    <row r="528" spans="1:24" x14ac:dyDescent="0.15">
      <c r="A528" s="6"/>
      <c r="B528" s="6"/>
      <c r="C528" s="6"/>
      <c r="D528" s="6"/>
      <c r="E528" s="6"/>
      <c r="F528" s="6"/>
      <c r="G528" s="6"/>
      <c r="H528" s="6"/>
      <c r="I528" s="6"/>
      <c r="J528" s="6"/>
      <c r="K528" s="6"/>
      <c r="L528" s="6"/>
      <c r="M528" s="6"/>
      <c r="N528" s="6"/>
      <c r="O528" s="6"/>
      <c r="P528" s="6"/>
      <c r="Q528" s="6"/>
      <c r="R528" s="6"/>
      <c r="S528" s="6"/>
      <c r="T528" s="6"/>
      <c r="U528" s="6"/>
      <c r="V528" s="6"/>
      <c r="W528" s="6"/>
      <c r="X528" s="6"/>
    </row>
    <row r="529" spans="1:24" x14ac:dyDescent="0.15">
      <c r="A529" s="6"/>
      <c r="B529" s="6"/>
      <c r="C529" s="6"/>
      <c r="D529" s="6"/>
      <c r="E529" s="6"/>
      <c r="F529" s="6"/>
      <c r="G529" s="6"/>
      <c r="H529" s="6"/>
      <c r="I529" s="6"/>
      <c r="J529" s="6"/>
      <c r="K529" s="6"/>
      <c r="L529" s="6"/>
      <c r="M529" s="6"/>
      <c r="N529" s="6"/>
      <c r="O529" s="6"/>
      <c r="P529" s="6"/>
      <c r="Q529" s="6"/>
      <c r="R529" s="6"/>
      <c r="S529" s="6"/>
      <c r="T529" s="6"/>
      <c r="U529" s="6"/>
      <c r="V529" s="6"/>
      <c r="W529" s="6"/>
      <c r="X529" s="6"/>
    </row>
    <row r="530" spans="1:24" x14ac:dyDescent="0.15">
      <c r="A530" s="6"/>
      <c r="B530" s="6"/>
      <c r="C530" s="6"/>
      <c r="D530" s="6"/>
      <c r="E530" s="6"/>
      <c r="F530" s="6"/>
      <c r="G530" s="6"/>
      <c r="H530" s="6"/>
      <c r="I530" s="6"/>
      <c r="J530" s="6"/>
      <c r="K530" s="6"/>
      <c r="L530" s="6"/>
      <c r="M530" s="6"/>
      <c r="N530" s="6"/>
      <c r="O530" s="6"/>
      <c r="P530" s="6"/>
      <c r="Q530" s="6"/>
      <c r="R530" s="6"/>
      <c r="S530" s="6"/>
      <c r="T530" s="6"/>
      <c r="U530" s="6"/>
      <c r="V530" s="6"/>
      <c r="W530" s="6"/>
      <c r="X530" s="6"/>
    </row>
    <row r="531" spans="1:24" x14ac:dyDescent="0.15">
      <c r="A531" s="6"/>
      <c r="B531" s="6"/>
      <c r="C531" s="6"/>
      <c r="D531" s="6"/>
      <c r="E531" s="6"/>
      <c r="F531" s="6"/>
      <c r="G531" s="6"/>
      <c r="H531" s="6"/>
      <c r="I531" s="6"/>
      <c r="J531" s="6"/>
      <c r="K531" s="6"/>
      <c r="L531" s="6"/>
      <c r="M531" s="6"/>
      <c r="N531" s="6"/>
      <c r="O531" s="6"/>
      <c r="P531" s="6"/>
      <c r="Q531" s="6"/>
      <c r="R531" s="6"/>
      <c r="S531" s="6"/>
      <c r="T531" s="6"/>
      <c r="U531" s="6"/>
      <c r="V531" s="6"/>
      <c r="W531" s="6"/>
      <c r="X531" s="6"/>
    </row>
    <row r="532" spans="1:24" x14ac:dyDescent="0.15">
      <c r="A532" s="6"/>
      <c r="B532" s="6"/>
      <c r="C532" s="6"/>
      <c r="D532" s="6"/>
      <c r="E532" s="6"/>
      <c r="F532" s="6"/>
      <c r="G532" s="6"/>
      <c r="H532" s="6"/>
      <c r="I532" s="6"/>
      <c r="J532" s="6"/>
      <c r="K532" s="6"/>
      <c r="L532" s="6"/>
      <c r="M532" s="6"/>
      <c r="N532" s="6"/>
      <c r="O532" s="6"/>
      <c r="P532" s="6"/>
      <c r="Q532" s="6"/>
      <c r="R532" s="6"/>
      <c r="S532" s="6"/>
      <c r="T532" s="6"/>
      <c r="U532" s="6"/>
      <c r="V532" s="6"/>
      <c r="W532" s="6"/>
      <c r="X532" s="6"/>
    </row>
    <row r="533" spans="1:24" x14ac:dyDescent="0.15">
      <c r="A533" s="6"/>
      <c r="B533" s="6"/>
      <c r="C533" s="6"/>
      <c r="D533" s="6"/>
      <c r="E533" s="6"/>
      <c r="F533" s="6"/>
      <c r="G533" s="6"/>
      <c r="H533" s="6"/>
      <c r="I533" s="6"/>
      <c r="J533" s="6"/>
      <c r="K533" s="6"/>
      <c r="L533" s="6"/>
      <c r="M533" s="6"/>
      <c r="N533" s="6"/>
      <c r="O533" s="6"/>
      <c r="P533" s="6"/>
      <c r="Q533" s="6"/>
      <c r="R533" s="6"/>
      <c r="S533" s="6"/>
      <c r="T533" s="6"/>
      <c r="U533" s="6"/>
      <c r="V533" s="6"/>
      <c r="W533" s="6"/>
      <c r="X533" s="6"/>
    </row>
    <row r="534" spans="1:24" x14ac:dyDescent="0.15">
      <c r="A534" s="6"/>
      <c r="B534" s="6"/>
      <c r="C534" s="6"/>
      <c r="D534" s="6"/>
      <c r="E534" s="6"/>
      <c r="F534" s="6"/>
      <c r="G534" s="6"/>
      <c r="H534" s="6"/>
      <c r="I534" s="6"/>
      <c r="J534" s="6"/>
      <c r="K534" s="6"/>
      <c r="L534" s="6"/>
      <c r="M534" s="6"/>
      <c r="N534" s="6"/>
      <c r="O534" s="6"/>
      <c r="P534" s="6"/>
      <c r="Q534" s="6"/>
      <c r="R534" s="6"/>
      <c r="S534" s="6"/>
      <c r="T534" s="6"/>
      <c r="U534" s="6"/>
      <c r="V534" s="6"/>
      <c r="W534" s="6"/>
      <c r="X534" s="6"/>
    </row>
    <row r="535" spans="1:24" x14ac:dyDescent="0.15">
      <c r="A535" s="6"/>
      <c r="B535" s="6"/>
      <c r="C535" s="6"/>
      <c r="D535" s="6"/>
      <c r="E535" s="6"/>
      <c r="F535" s="6"/>
      <c r="G535" s="6"/>
      <c r="H535" s="6"/>
      <c r="I535" s="6"/>
      <c r="J535" s="6"/>
      <c r="K535" s="6"/>
      <c r="L535" s="6"/>
      <c r="M535" s="6"/>
      <c r="N535" s="6"/>
      <c r="O535" s="6"/>
      <c r="P535" s="6"/>
      <c r="Q535" s="6"/>
      <c r="R535" s="6"/>
      <c r="S535" s="6"/>
      <c r="T535" s="6"/>
      <c r="U535" s="6"/>
      <c r="V535" s="6"/>
      <c r="W535" s="6"/>
      <c r="X535" s="6"/>
    </row>
    <row r="536" spans="1:24" x14ac:dyDescent="0.15">
      <c r="A536" s="6"/>
      <c r="B536" s="6"/>
      <c r="C536" s="6"/>
      <c r="D536" s="6"/>
      <c r="E536" s="6"/>
      <c r="F536" s="6"/>
      <c r="G536" s="6"/>
      <c r="H536" s="6"/>
      <c r="I536" s="6"/>
      <c r="J536" s="6"/>
      <c r="K536" s="6"/>
      <c r="L536" s="6"/>
      <c r="M536" s="6"/>
      <c r="N536" s="6"/>
      <c r="O536" s="6"/>
      <c r="P536" s="6"/>
      <c r="Q536" s="6"/>
      <c r="R536" s="6"/>
      <c r="S536" s="6"/>
      <c r="T536" s="6"/>
      <c r="U536" s="6"/>
      <c r="V536" s="6"/>
      <c r="W536" s="6"/>
      <c r="X536" s="6"/>
    </row>
    <row r="537" spans="1:24" x14ac:dyDescent="0.15">
      <c r="A537" s="6"/>
      <c r="B537" s="6"/>
      <c r="C537" s="6"/>
      <c r="D537" s="6"/>
      <c r="E537" s="6"/>
      <c r="F537" s="6"/>
      <c r="G537" s="6"/>
      <c r="H537" s="6"/>
      <c r="I537" s="6"/>
      <c r="J537" s="6"/>
      <c r="K537" s="6"/>
      <c r="L537" s="6"/>
      <c r="M537" s="6"/>
      <c r="N537" s="6"/>
      <c r="O537" s="6"/>
      <c r="P537" s="6"/>
      <c r="Q537" s="6"/>
      <c r="R537" s="6"/>
      <c r="S537" s="6"/>
      <c r="T537" s="6"/>
      <c r="U537" s="6"/>
      <c r="V537" s="6"/>
      <c r="W537" s="6"/>
      <c r="X537" s="6"/>
    </row>
    <row r="538" spans="1:24" x14ac:dyDescent="0.15">
      <c r="A538" s="6"/>
      <c r="B538" s="6"/>
      <c r="C538" s="6"/>
      <c r="D538" s="6"/>
      <c r="E538" s="6"/>
      <c r="F538" s="6"/>
      <c r="G538" s="6"/>
      <c r="H538" s="6"/>
      <c r="I538" s="6"/>
      <c r="J538" s="6"/>
      <c r="K538" s="6"/>
      <c r="L538" s="6"/>
      <c r="M538" s="6"/>
      <c r="N538" s="6"/>
      <c r="O538" s="6"/>
      <c r="P538" s="6"/>
      <c r="Q538" s="6"/>
      <c r="R538" s="6"/>
      <c r="S538" s="6"/>
      <c r="T538" s="6"/>
      <c r="U538" s="6"/>
      <c r="V538" s="6"/>
      <c r="W538" s="6"/>
      <c r="X538" s="6"/>
    </row>
    <row r="539" spans="1:24" x14ac:dyDescent="0.15">
      <c r="A539" s="6"/>
      <c r="B539" s="6"/>
      <c r="C539" s="6"/>
      <c r="D539" s="6"/>
      <c r="E539" s="6"/>
      <c r="F539" s="6"/>
      <c r="G539" s="6"/>
      <c r="H539" s="6"/>
      <c r="I539" s="6"/>
      <c r="J539" s="6"/>
      <c r="K539" s="6"/>
      <c r="L539" s="6"/>
      <c r="M539" s="6"/>
      <c r="N539" s="6"/>
      <c r="O539" s="6"/>
      <c r="P539" s="6"/>
      <c r="Q539" s="6"/>
      <c r="R539" s="6"/>
      <c r="S539" s="6"/>
      <c r="T539" s="6"/>
      <c r="U539" s="6"/>
      <c r="V539" s="6"/>
      <c r="W539" s="6"/>
      <c r="X539" s="6"/>
    </row>
    <row r="540" spans="1:24" x14ac:dyDescent="0.15">
      <c r="A540" s="6"/>
      <c r="B540" s="6"/>
      <c r="C540" s="6"/>
      <c r="D540" s="6"/>
      <c r="E540" s="6"/>
      <c r="F540" s="6"/>
      <c r="G540" s="6"/>
      <c r="H540" s="6"/>
      <c r="I540" s="6"/>
      <c r="J540" s="6"/>
      <c r="K540" s="6"/>
      <c r="L540" s="6"/>
      <c r="M540" s="6"/>
      <c r="N540" s="6"/>
      <c r="O540" s="6"/>
      <c r="P540" s="6"/>
      <c r="Q540" s="6"/>
      <c r="R540" s="6"/>
      <c r="S540" s="6"/>
      <c r="T540" s="6"/>
      <c r="U540" s="6"/>
      <c r="V540" s="6"/>
      <c r="W540" s="6"/>
      <c r="X540" s="6"/>
    </row>
    <row r="541" spans="1:24" x14ac:dyDescent="0.15">
      <c r="A541" s="6"/>
      <c r="B541" s="6"/>
      <c r="C541" s="6"/>
      <c r="D541" s="6"/>
      <c r="E541" s="6"/>
      <c r="F541" s="6"/>
      <c r="G541" s="6"/>
      <c r="H541" s="6"/>
      <c r="I541" s="6"/>
      <c r="J541" s="6"/>
      <c r="K541" s="6"/>
      <c r="L541" s="6"/>
      <c r="M541" s="6"/>
      <c r="N541" s="6"/>
      <c r="O541" s="6"/>
      <c r="P541" s="6"/>
      <c r="Q541" s="6"/>
      <c r="R541" s="6"/>
      <c r="S541" s="6"/>
      <c r="T541" s="6"/>
      <c r="U541" s="6"/>
      <c r="V541" s="6"/>
      <c r="W541" s="6"/>
      <c r="X541" s="6"/>
    </row>
    <row r="542" spans="1:24" x14ac:dyDescent="0.15">
      <c r="A542" s="6"/>
      <c r="B542" s="6"/>
      <c r="C542" s="6"/>
      <c r="D542" s="6"/>
      <c r="E542" s="6"/>
      <c r="F542" s="6"/>
      <c r="G542" s="6"/>
      <c r="H542" s="6"/>
      <c r="I542" s="6"/>
      <c r="J542" s="6"/>
      <c r="K542" s="6"/>
      <c r="L542" s="6"/>
      <c r="M542" s="6"/>
      <c r="N542" s="6"/>
      <c r="O542" s="6"/>
      <c r="P542" s="6"/>
      <c r="Q542" s="6"/>
      <c r="R542" s="6"/>
      <c r="S542" s="6"/>
      <c r="T542" s="6"/>
      <c r="U542" s="6"/>
      <c r="V542" s="6"/>
      <c r="W542" s="6"/>
      <c r="X542" s="6"/>
    </row>
    <row r="543" spans="1:24" x14ac:dyDescent="0.15">
      <c r="A543" s="6"/>
      <c r="B543" s="6"/>
      <c r="C543" s="6"/>
      <c r="D543" s="6"/>
      <c r="E543" s="6"/>
      <c r="F543" s="6"/>
      <c r="G543" s="6"/>
      <c r="H543" s="6"/>
      <c r="I543" s="6"/>
      <c r="J543" s="6"/>
      <c r="K543" s="6"/>
      <c r="L543" s="6"/>
      <c r="M543" s="6"/>
      <c r="N543" s="6"/>
      <c r="O543" s="6"/>
      <c r="P543" s="6"/>
      <c r="Q543" s="6"/>
      <c r="R543" s="6"/>
      <c r="S543" s="6"/>
      <c r="T543" s="6"/>
      <c r="U543" s="6"/>
      <c r="V543" s="6"/>
      <c r="W543" s="6"/>
      <c r="X543" s="6"/>
    </row>
    <row r="544" spans="1:24" x14ac:dyDescent="0.15">
      <c r="A544" s="6"/>
      <c r="B544" s="6"/>
      <c r="C544" s="6"/>
      <c r="D544" s="6"/>
      <c r="E544" s="6"/>
      <c r="F544" s="6"/>
      <c r="G544" s="6"/>
      <c r="H544" s="6"/>
      <c r="I544" s="6"/>
      <c r="J544" s="6"/>
      <c r="K544" s="6"/>
      <c r="L544" s="6"/>
      <c r="M544" s="6"/>
      <c r="N544" s="6"/>
      <c r="O544" s="6"/>
      <c r="P544" s="6"/>
      <c r="Q544" s="6"/>
      <c r="R544" s="6"/>
      <c r="S544" s="6"/>
      <c r="T544" s="6"/>
      <c r="U544" s="6"/>
      <c r="V544" s="6"/>
      <c r="W544" s="6"/>
      <c r="X544" s="6"/>
    </row>
    <row r="545" spans="1:24" x14ac:dyDescent="0.15">
      <c r="A545" s="6"/>
      <c r="B545" s="6"/>
      <c r="C545" s="6"/>
      <c r="D545" s="6"/>
      <c r="E545" s="6"/>
      <c r="F545" s="6"/>
      <c r="G545" s="6"/>
      <c r="H545" s="6"/>
      <c r="I545" s="6"/>
      <c r="J545" s="6"/>
      <c r="K545" s="6"/>
      <c r="L545" s="6"/>
      <c r="M545" s="6"/>
      <c r="N545" s="6"/>
      <c r="O545" s="6"/>
      <c r="P545" s="6"/>
      <c r="Q545" s="6"/>
      <c r="R545" s="6"/>
      <c r="S545" s="6"/>
      <c r="T545" s="6"/>
      <c r="U545" s="6"/>
      <c r="V545" s="6"/>
      <c r="W545" s="6"/>
      <c r="X545" s="6"/>
    </row>
    <row r="546" spans="1:24" x14ac:dyDescent="0.15">
      <c r="A546" s="6"/>
      <c r="B546" s="6"/>
      <c r="C546" s="6"/>
      <c r="D546" s="6"/>
      <c r="E546" s="6"/>
      <c r="F546" s="6"/>
      <c r="G546" s="6"/>
      <c r="H546" s="6"/>
      <c r="I546" s="6"/>
      <c r="J546" s="6"/>
      <c r="K546" s="6"/>
      <c r="L546" s="6"/>
      <c r="M546" s="6"/>
      <c r="N546" s="6"/>
      <c r="O546" s="6"/>
      <c r="P546" s="6"/>
      <c r="Q546" s="6"/>
      <c r="R546" s="6"/>
      <c r="S546" s="6"/>
      <c r="T546" s="6"/>
      <c r="U546" s="6"/>
      <c r="V546" s="6"/>
      <c r="W546" s="6"/>
      <c r="X546" s="6"/>
    </row>
    <row r="547" spans="1:24" x14ac:dyDescent="0.15">
      <c r="A547" s="6"/>
      <c r="B547" s="6"/>
      <c r="C547" s="6"/>
      <c r="D547" s="6"/>
      <c r="E547" s="6"/>
      <c r="F547" s="6"/>
      <c r="G547" s="6"/>
      <c r="H547" s="6"/>
      <c r="I547" s="6"/>
      <c r="J547" s="6"/>
      <c r="K547" s="6"/>
      <c r="L547" s="6"/>
      <c r="M547" s="6"/>
      <c r="N547" s="6"/>
      <c r="O547" s="6"/>
      <c r="P547" s="6"/>
      <c r="Q547" s="6"/>
      <c r="R547" s="6"/>
      <c r="S547" s="6"/>
      <c r="T547" s="6"/>
      <c r="U547" s="6"/>
      <c r="V547" s="6"/>
      <c r="W547" s="6"/>
      <c r="X547" s="6"/>
    </row>
    <row r="548" spans="1:24" x14ac:dyDescent="0.15">
      <c r="A548" s="6"/>
      <c r="B548" s="6"/>
      <c r="C548" s="6"/>
      <c r="D548" s="6"/>
      <c r="E548" s="6"/>
      <c r="F548" s="6"/>
      <c r="G548" s="6"/>
      <c r="H548" s="6"/>
      <c r="I548" s="6"/>
      <c r="J548" s="6"/>
      <c r="K548" s="6"/>
      <c r="L548" s="6"/>
      <c r="M548" s="6"/>
      <c r="N548" s="6"/>
      <c r="O548" s="6"/>
      <c r="P548" s="6"/>
      <c r="Q548" s="6"/>
      <c r="R548" s="6"/>
      <c r="S548" s="6"/>
      <c r="T548" s="6"/>
      <c r="U548" s="6"/>
      <c r="V548" s="6"/>
      <c r="W548" s="6"/>
      <c r="X548" s="6"/>
    </row>
    <row r="549" spans="1:24" x14ac:dyDescent="0.15">
      <c r="A549" s="6"/>
      <c r="B549" s="6"/>
      <c r="C549" s="6"/>
      <c r="D549" s="6"/>
      <c r="E549" s="6"/>
      <c r="F549" s="6"/>
      <c r="G549" s="6"/>
      <c r="H549" s="6"/>
      <c r="I549" s="6"/>
      <c r="J549" s="6"/>
      <c r="K549" s="6"/>
      <c r="L549" s="6"/>
      <c r="M549" s="6"/>
      <c r="N549" s="6"/>
      <c r="O549" s="6"/>
      <c r="P549" s="6"/>
      <c r="Q549" s="6"/>
      <c r="R549" s="6"/>
      <c r="S549" s="6"/>
      <c r="T549" s="6"/>
      <c r="U549" s="6"/>
      <c r="V549" s="6"/>
      <c r="W549" s="6"/>
      <c r="X549" s="6"/>
    </row>
    <row r="550" spans="1:24" x14ac:dyDescent="0.15">
      <c r="A550" s="6"/>
      <c r="B550" s="6"/>
      <c r="C550" s="6"/>
      <c r="D550" s="6"/>
      <c r="E550" s="6"/>
      <c r="F550" s="6"/>
      <c r="G550" s="6"/>
      <c r="H550" s="6"/>
      <c r="I550" s="6"/>
      <c r="J550" s="6"/>
      <c r="K550" s="6"/>
      <c r="L550" s="6"/>
      <c r="M550" s="6"/>
      <c r="N550" s="6"/>
      <c r="O550" s="6"/>
      <c r="P550" s="6"/>
      <c r="Q550" s="6"/>
      <c r="R550" s="6"/>
      <c r="S550" s="6"/>
      <c r="T550" s="6"/>
      <c r="U550" s="6"/>
      <c r="V550" s="6"/>
      <c r="W550" s="6"/>
      <c r="X550" s="6"/>
    </row>
    <row r="551" spans="1:24" x14ac:dyDescent="0.15">
      <c r="A551" s="6"/>
      <c r="B551" s="6"/>
      <c r="C551" s="6"/>
      <c r="D551" s="6"/>
      <c r="E551" s="6"/>
      <c r="F551" s="6"/>
      <c r="G551" s="6"/>
      <c r="H551" s="6"/>
      <c r="I551" s="6"/>
      <c r="J551" s="6"/>
      <c r="K551" s="6"/>
      <c r="L551" s="6"/>
      <c r="M551" s="6"/>
      <c r="N551" s="6"/>
      <c r="O551" s="6"/>
      <c r="P551" s="6"/>
      <c r="Q551" s="6"/>
      <c r="R551" s="6"/>
      <c r="S551" s="6"/>
      <c r="T551" s="6"/>
      <c r="U551" s="6"/>
      <c r="V551" s="6"/>
      <c r="W551" s="6"/>
      <c r="X551" s="6"/>
    </row>
    <row r="552" spans="1:24" x14ac:dyDescent="0.15">
      <c r="A552" s="6"/>
      <c r="B552" s="6"/>
      <c r="C552" s="6"/>
      <c r="D552" s="6"/>
      <c r="E552" s="6"/>
      <c r="F552" s="6"/>
      <c r="G552" s="6"/>
      <c r="H552" s="6"/>
      <c r="I552" s="6"/>
      <c r="J552" s="6"/>
      <c r="K552" s="6"/>
      <c r="L552" s="6"/>
      <c r="M552" s="6"/>
      <c r="N552" s="6"/>
      <c r="O552" s="6"/>
      <c r="P552" s="6"/>
      <c r="Q552" s="6"/>
      <c r="R552" s="6"/>
      <c r="S552" s="6"/>
      <c r="T552" s="6"/>
      <c r="U552" s="6"/>
      <c r="V552" s="6"/>
      <c r="W552" s="6"/>
      <c r="X552" s="6"/>
    </row>
    <row r="553" spans="1:24" x14ac:dyDescent="0.15">
      <c r="A553" s="6"/>
      <c r="B553" s="6"/>
      <c r="C553" s="6"/>
      <c r="D553" s="6"/>
      <c r="E553" s="6"/>
      <c r="F553" s="6"/>
      <c r="G553" s="6"/>
      <c r="H553" s="6"/>
      <c r="I553" s="6"/>
      <c r="J553" s="6"/>
      <c r="K553" s="6"/>
      <c r="L553" s="6"/>
      <c r="M553" s="6"/>
      <c r="N553" s="6"/>
      <c r="O553" s="6"/>
      <c r="P553" s="6"/>
      <c r="Q553" s="6"/>
      <c r="R553" s="6"/>
      <c r="S553" s="6"/>
      <c r="T553" s="6"/>
      <c r="U553" s="6"/>
      <c r="V553" s="6"/>
      <c r="W553" s="6"/>
      <c r="X553" s="6"/>
    </row>
    <row r="554" spans="1:24" x14ac:dyDescent="0.15">
      <c r="A554" s="6"/>
      <c r="B554" s="6"/>
      <c r="C554" s="6"/>
      <c r="D554" s="6"/>
      <c r="E554" s="6"/>
      <c r="F554" s="6"/>
      <c r="G554" s="6"/>
      <c r="H554" s="6"/>
      <c r="I554" s="6"/>
      <c r="J554" s="6"/>
      <c r="K554" s="6"/>
      <c r="L554" s="6"/>
      <c r="M554" s="6"/>
      <c r="N554" s="6"/>
      <c r="O554" s="6"/>
      <c r="P554" s="6"/>
      <c r="Q554" s="6"/>
      <c r="R554" s="6"/>
      <c r="S554" s="6"/>
      <c r="T554" s="6"/>
      <c r="U554" s="6"/>
      <c r="V554" s="6"/>
      <c r="W554" s="6"/>
      <c r="X554" s="6"/>
    </row>
    <row r="555" spans="1:24" x14ac:dyDescent="0.15">
      <c r="A555" s="6"/>
      <c r="B555" s="6"/>
      <c r="C555" s="6"/>
      <c r="D555" s="6"/>
      <c r="E555" s="6"/>
      <c r="F555" s="6"/>
      <c r="G555" s="6"/>
      <c r="H555" s="6"/>
      <c r="I555" s="6"/>
      <c r="J555" s="6"/>
      <c r="K555" s="6"/>
      <c r="L555" s="6"/>
      <c r="M555" s="6"/>
      <c r="N555" s="6"/>
      <c r="O555" s="6"/>
      <c r="P555" s="6"/>
      <c r="Q555" s="6"/>
      <c r="R555" s="6"/>
      <c r="S555" s="6"/>
      <c r="T555" s="6"/>
      <c r="U555" s="6"/>
      <c r="V555" s="6"/>
      <c r="W555" s="6"/>
      <c r="X555" s="6"/>
    </row>
    <row r="556" spans="1:24" x14ac:dyDescent="0.15">
      <c r="A556" s="6"/>
      <c r="B556" s="6"/>
      <c r="C556" s="6"/>
      <c r="D556" s="6"/>
      <c r="E556" s="6"/>
      <c r="F556" s="6"/>
      <c r="G556" s="6"/>
      <c r="H556" s="6"/>
      <c r="I556" s="6"/>
      <c r="J556" s="6"/>
      <c r="K556" s="6"/>
      <c r="L556" s="6"/>
      <c r="M556" s="6"/>
      <c r="N556" s="6"/>
      <c r="O556" s="6"/>
      <c r="P556" s="6"/>
      <c r="Q556" s="6"/>
      <c r="R556" s="6"/>
      <c r="S556" s="6"/>
      <c r="T556" s="6"/>
      <c r="U556" s="6"/>
      <c r="V556" s="6"/>
      <c r="W556" s="6"/>
      <c r="X556" s="6"/>
    </row>
    <row r="557" spans="1:24" x14ac:dyDescent="0.15">
      <c r="A557" s="6"/>
      <c r="B557" s="6"/>
      <c r="C557" s="6"/>
      <c r="D557" s="6"/>
      <c r="E557" s="6"/>
      <c r="F557" s="6"/>
      <c r="G557" s="6"/>
      <c r="H557" s="6"/>
      <c r="I557" s="6"/>
      <c r="J557" s="6"/>
      <c r="K557" s="6"/>
      <c r="L557" s="6"/>
      <c r="M557" s="6"/>
      <c r="N557" s="6"/>
      <c r="O557" s="6"/>
      <c r="P557" s="6"/>
      <c r="Q557" s="6"/>
      <c r="R557" s="6"/>
      <c r="S557" s="6"/>
      <c r="T557" s="6"/>
      <c r="U557" s="6"/>
      <c r="V557" s="6"/>
      <c r="W557" s="6"/>
      <c r="X557" s="6"/>
    </row>
    <row r="558" spans="1:24" x14ac:dyDescent="0.15">
      <c r="A558" s="6"/>
      <c r="B558" s="6"/>
      <c r="C558" s="6"/>
      <c r="D558" s="6"/>
      <c r="E558" s="6"/>
      <c r="F558" s="6"/>
      <c r="G558" s="6"/>
      <c r="H558" s="6"/>
      <c r="I558" s="6"/>
      <c r="J558" s="6"/>
      <c r="K558" s="6"/>
      <c r="L558" s="6"/>
      <c r="M558" s="6"/>
      <c r="N558" s="6"/>
      <c r="O558" s="6"/>
      <c r="P558" s="6"/>
      <c r="Q558" s="6"/>
      <c r="R558" s="6"/>
      <c r="S558" s="6"/>
      <c r="T558" s="6"/>
      <c r="U558" s="6"/>
      <c r="V558" s="6"/>
      <c r="W558" s="6"/>
      <c r="X558" s="6"/>
    </row>
    <row r="559" spans="1:24" x14ac:dyDescent="0.15">
      <c r="A559" s="6"/>
      <c r="B559" s="6"/>
      <c r="C559" s="6"/>
      <c r="D559" s="6"/>
      <c r="E559" s="6"/>
      <c r="F559" s="6"/>
      <c r="G559" s="6"/>
      <c r="H559" s="6"/>
      <c r="I559" s="6"/>
      <c r="J559" s="6"/>
      <c r="K559" s="6"/>
      <c r="L559" s="6"/>
      <c r="M559" s="6"/>
      <c r="N559" s="6"/>
      <c r="O559" s="6"/>
      <c r="P559" s="6"/>
      <c r="Q559" s="6"/>
      <c r="R559" s="6"/>
      <c r="S559" s="6"/>
      <c r="T559" s="6"/>
      <c r="U559" s="6"/>
      <c r="V559" s="6"/>
      <c r="W559" s="6"/>
      <c r="X559" s="6"/>
    </row>
    <row r="560" spans="1:24" x14ac:dyDescent="0.15">
      <c r="A560" s="6"/>
      <c r="B560" s="6"/>
      <c r="C560" s="6"/>
      <c r="D560" s="6"/>
      <c r="E560" s="6"/>
      <c r="F560" s="6"/>
      <c r="G560" s="6"/>
      <c r="H560" s="6"/>
      <c r="I560" s="6"/>
      <c r="J560" s="6"/>
      <c r="K560" s="6"/>
      <c r="L560" s="6"/>
      <c r="M560" s="6"/>
      <c r="N560" s="6"/>
      <c r="O560" s="6"/>
      <c r="P560" s="6"/>
      <c r="Q560" s="6"/>
      <c r="R560" s="6"/>
      <c r="S560" s="6"/>
      <c r="T560" s="6"/>
      <c r="U560" s="6"/>
      <c r="V560" s="6"/>
      <c r="W560" s="6"/>
      <c r="X560" s="6"/>
    </row>
    <row r="561" spans="1:24" x14ac:dyDescent="0.15">
      <c r="A561" s="6"/>
      <c r="B561" s="6"/>
      <c r="C561" s="6"/>
      <c r="D561" s="6"/>
      <c r="E561" s="6"/>
      <c r="F561" s="6"/>
      <c r="G561" s="6"/>
      <c r="H561" s="6"/>
      <c r="I561" s="6"/>
      <c r="J561" s="6"/>
      <c r="K561" s="6"/>
      <c r="L561" s="6"/>
      <c r="M561" s="6"/>
      <c r="N561" s="6"/>
      <c r="O561" s="6"/>
      <c r="P561" s="6"/>
      <c r="Q561" s="6"/>
      <c r="R561" s="6"/>
      <c r="S561" s="6"/>
      <c r="T561" s="6"/>
      <c r="U561" s="6"/>
      <c r="V561" s="6"/>
      <c r="W561" s="6"/>
      <c r="X561" s="6"/>
    </row>
    <row r="562" spans="1:24" x14ac:dyDescent="0.15">
      <c r="A562" s="6"/>
      <c r="B562" s="6"/>
      <c r="C562" s="6"/>
      <c r="D562" s="6"/>
      <c r="E562" s="6"/>
      <c r="F562" s="6"/>
      <c r="G562" s="6"/>
      <c r="H562" s="6"/>
      <c r="I562" s="6"/>
      <c r="J562" s="6"/>
      <c r="K562" s="6"/>
      <c r="L562" s="6"/>
      <c r="M562" s="6"/>
      <c r="N562" s="6"/>
      <c r="O562" s="6"/>
      <c r="P562" s="6"/>
      <c r="Q562" s="6"/>
      <c r="R562" s="6"/>
      <c r="S562" s="6"/>
      <c r="T562" s="6"/>
      <c r="U562" s="6"/>
      <c r="V562" s="6"/>
      <c r="W562" s="6"/>
      <c r="X562" s="6"/>
    </row>
    <row r="563" spans="1:24" x14ac:dyDescent="0.15">
      <c r="A563" s="6"/>
      <c r="B563" s="6"/>
      <c r="C563" s="6"/>
      <c r="D563" s="6"/>
      <c r="E563" s="6"/>
      <c r="F563" s="6"/>
      <c r="G563" s="6"/>
      <c r="H563" s="6"/>
      <c r="I563" s="6"/>
      <c r="J563" s="6"/>
      <c r="K563" s="6"/>
      <c r="L563" s="6"/>
      <c r="M563" s="6"/>
      <c r="N563" s="6"/>
      <c r="O563" s="6"/>
      <c r="P563" s="6"/>
      <c r="Q563" s="6"/>
      <c r="R563" s="6"/>
      <c r="S563" s="6"/>
      <c r="T563" s="6"/>
      <c r="U563" s="6"/>
      <c r="V563" s="6"/>
      <c r="W563" s="6"/>
      <c r="X563" s="6"/>
    </row>
    <row r="564" spans="1:24" x14ac:dyDescent="0.15">
      <c r="A564" s="6"/>
      <c r="B564" s="6"/>
      <c r="C564" s="6"/>
      <c r="D564" s="6"/>
      <c r="E564" s="6"/>
      <c r="F564" s="6"/>
      <c r="G564" s="6"/>
      <c r="H564" s="6"/>
      <c r="I564" s="6"/>
      <c r="J564" s="6"/>
      <c r="K564" s="6"/>
      <c r="L564" s="6"/>
      <c r="M564" s="6"/>
      <c r="N564" s="6"/>
      <c r="O564" s="6"/>
      <c r="P564" s="6"/>
      <c r="Q564" s="6"/>
      <c r="R564" s="6"/>
      <c r="S564" s="6"/>
      <c r="T564" s="6"/>
      <c r="U564" s="6"/>
      <c r="V564" s="6"/>
      <c r="W564" s="6"/>
      <c r="X564" s="6"/>
    </row>
    <row r="565" spans="1:24" x14ac:dyDescent="0.15">
      <c r="A565" s="6"/>
      <c r="B565" s="6"/>
      <c r="C565" s="6"/>
      <c r="D565" s="6"/>
      <c r="E565" s="6"/>
      <c r="F565" s="6"/>
      <c r="G565" s="6"/>
      <c r="H565" s="6"/>
      <c r="I565" s="6"/>
      <c r="J565" s="6"/>
      <c r="K565" s="6"/>
      <c r="L565" s="6"/>
      <c r="M565" s="6"/>
      <c r="N565" s="6"/>
      <c r="O565" s="6"/>
      <c r="P565" s="6"/>
      <c r="Q565" s="6"/>
      <c r="R565" s="6"/>
      <c r="S565" s="6"/>
      <c r="T565" s="6"/>
      <c r="U565" s="6"/>
      <c r="V565" s="6"/>
      <c r="W565" s="6"/>
      <c r="X565" s="6"/>
    </row>
    <row r="566" spans="1:24" x14ac:dyDescent="0.15">
      <c r="A566" s="6"/>
      <c r="B566" s="6"/>
      <c r="C566" s="6"/>
      <c r="D566" s="6"/>
      <c r="E566" s="6"/>
      <c r="F566" s="6"/>
      <c r="G566" s="6"/>
      <c r="H566" s="6"/>
      <c r="I566" s="6"/>
      <c r="J566" s="6"/>
      <c r="K566" s="6"/>
      <c r="L566" s="6"/>
      <c r="M566" s="6"/>
      <c r="N566" s="6"/>
      <c r="O566" s="6"/>
      <c r="P566" s="6"/>
      <c r="Q566" s="6"/>
      <c r="R566" s="6"/>
      <c r="S566" s="6"/>
      <c r="T566" s="6"/>
      <c r="U566" s="6"/>
      <c r="V566" s="6"/>
      <c r="W566" s="6"/>
      <c r="X566" s="6"/>
    </row>
    <row r="567" spans="1:24" x14ac:dyDescent="0.15">
      <c r="A567" s="6"/>
      <c r="B567" s="6"/>
      <c r="C567" s="6"/>
      <c r="D567" s="6"/>
      <c r="E567" s="6"/>
      <c r="F567" s="6"/>
      <c r="G567" s="6"/>
      <c r="H567" s="6"/>
      <c r="I567" s="6"/>
      <c r="J567" s="6"/>
      <c r="K567" s="6"/>
      <c r="L567" s="6"/>
      <c r="M567" s="6"/>
      <c r="N567" s="6"/>
      <c r="O567" s="6"/>
      <c r="P567" s="6"/>
      <c r="Q567" s="6"/>
      <c r="R567" s="6"/>
      <c r="S567" s="6"/>
      <c r="T567" s="6"/>
      <c r="U567" s="6"/>
      <c r="V567" s="6"/>
      <c r="W567" s="6"/>
      <c r="X567" s="6"/>
    </row>
    <row r="568" spans="1:24" x14ac:dyDescent="0.15">
      <c r="A568" s="6"/>
      <c r="B568" s="6"/>
      <c r="C568" s="6"/>
      <c r="D568" s="6"/>
      <c r="E568" s="6"/>
      <c r="F568" s="6"/>
      <c r="G568" s="6"/>
      <c r="H568" s="6"/>
      <c r="I568" s="6"/>
      <c r="J568" s="6"/>
      <c r="K568" s="6"/>
      <c r="L568" s="6"/>
      <c r="M568" s="6"/>
      <c r="N568" s="6"/>
      <c r="O568" s="6"/>
      <c r="P568" s="6"/>
      <c r="Q568" s="6"/>
      <c r="R568" s="6"/>
      <c r="S568" s="6"/>
      <c r="T568" s="6"/>
      <c r="U568" s="6"/>
      <c r="V568" s="6"/>
      <c r="W568" s="6"/>
      <c r="X568" s="6"/>
    </row>
    <row r="569" spans="1:24" x14ac:dyDescent="0.15">
      <c r="A569" s="6"/>
      <c r="B569" s="6"/>
      <c r="C569" s="6"/>
      <c r="D569" s="6"/>
      <c r="E569" s="6"/>
      <c r="F569" s="6"/>
      <c r="G569" s="6"/>
      <c r="H569" s="6"/>
      <c r="I569" s="6"/>
      <c r="J569" s="6"/>
      <c r="K569" s="6"/>
      <c r="L569" s="6"/>
      <c r="M569" s="6"/>
      <c r="N569" s="6"/>
      <c r="O569" s="6"/>
      <c r="P569" s="6"/>
      <c r="Q569" s="6"/>
      <c r="R569" s="6"/>
      <c r="S569" s="6"/>
      <c r="T569" s="6"/>
      <c r="U569" s="6"/>
      <c r="V569" s="6"/>
      <c r="W569" s="6"/>
      <c r="X569" s="6"/>
    </row>
    <row r="570" spans="1:24" x14ac:dyDescent="0.15">
      <c r="A570" s="6"/>
      <c r="B570" s="6"/>
      <c r="C570" s="6"/>
      <c r="D570" s="6"/>
      <c r="E570" s="6"/>
      <c r="F570" s="6"/>
      <c r="G570" s="6"/>
      <c r="H570" s="6"/>
      <c r="I570" s="6"/>
      <c r="J570" s="6"/>
      <c r="K570" s="6"/>
      <c r="L570" s="6"/>
      <c r="M570" s="6"/>
      <c r="N570" s="6"/>
      <c r="O570" s="6"/>
      <c r="P570" s="6"/>
      <c r="Q570" s="6"/>
      <c r="R570" s="6"/>
      <c r="S570" s="6"/>
      <c r="T570" s="6"/>
      <c r="U570" s="6"/>
      <c r="V570" s="6"/>
      <c r="W570" s="6"/>
      <c r="X570" s="6"/>
    </row>
    <row r="571" spans="1:24" x14ac:dyDescent="0.15">
      <c r="A571" s="6"/>
      <c r="B571" s="6"/>
      <c r="C571" s="6"/>
      <c r="D571" s="6"/>
      <c r="E571" s="6"/>
      <c r="F571" s="6"/>
      <c r="G571" s="6"/>
      <c r="H571" s="6"/>
      <c r="I571" s="6"/>
      <c r="J571" s="6"/>
      <c r="K571" s="6"/>
      <c r="L571" s="6"/>
      <c r="M571" s="6"/>
      <c r="N571" s="6"/>
      <c r="O571" s="6"/>
      <c r="P571" s="6"/>
      <c r="Q571" s="6"/>
      <c r="R571" s="6"/>
      <c r="S571" s="6"/>
      <c r="T571" s="6"/>
      <c r="U571" s="6"/>
      <c r="V571" s="6"/>
      <c r="W571" s="6"/>
      <c r="X571" s="6"/>
    </row>
    <row r="572" spans="1:24" x14ac:dyDescent="0.15">
      <c r="A572" s="6"/>
      <c r="B572" s="6"/>
      <c r="C572" s="6"/>
      <c r="D572" s="6"/>
      <c r="E572" s="6"/>
      <c r="F572" s="6"/>
      <c r="G572" s="6"/>
      <c r="H572" s="6"/>
      <c r="I572" s="6"/>
      <c r="J572" s="6"/>
      <c r="K572" s="6"/>
      <c r="L572" s="6"/>
      <c r="M572" s="6"/>
      <c r="N572" s="6"/>
      <c r="O572" s="6"/>
      <c r="P572" s="6"/>
      <c r="Q572" s="6"/>
      <c r="R572" s="6"/>
      <c r="S572" s="6"/>
      <c r="T572" s="6"/>
      <c r="U572" s="6"/>
      <c r="V572" s="6"/>
      <c r="W572" s="6"/>
      <c r="X572" s="6"/>
    </row>
    <row r="573" spans="1:24" x14ac:dyDescent="0.15">
      <c r="A573" s="6"/>
      <c r="B573" s="6"/>
      <c r="C573" s="6"/>
      <c r="D573" s="6"/>
      <c r="E573" s="6"/>
      <c r="F573" s="6"/>
      <c r="G573" s="6"/>
      <c r="H573" s="6"/>
      <c r="I573" s="6"/>
      <c r="J573" s="6"/>
      <c r="K573" s="6"/>
      <c r="L573" s="6"/>
      <c r="M573" s="6"/>
      <c r="N573" s="6"/>
      <c r="O573" s="6"/>
      <c r="P573" s="6"/>
      <c r="Q573" s="6"/>
      <c r="R573" s="6"/>
      <c r="S573" s="6"/>
      <c r="T573" s="6"/>
      <c r="U573" s="6"/>
      <c r="V573" s="6"/>
      <c r="W573" s="6"/>
      <c r="X573" s="6"/>
    </row>
    <row r="574" spans="1:24" x14ac:dyDescent="0.15">
      <c r="A574" s="6"/>
      <c r="B574" s="6"/>
      <c r="C574" s="6"/>
      <c r="D574" s="6"/>
      <c r="E574" s="6"/>
      <c r="F574" s="6"/>
      <c r="G574" s="6"/>
      <c r="H574" s="6"/>
      <c r="I574" s="6"/>
      <c r="J574" s="6"/>
      <c r="K574" s="6"/>
      <c r="L574" s="6"/>
      <c r="M574" s="6"/>
      <c r="N574" s="6"/>
      <c r="O574" s="6"/>
      <c r="P574" s="6"/>
      <c r="Q574" s="6"/>
      <c r="R574" s="6"/>
      <c r="S574" s="6"/>
      <c r="T574" s="6"/>
      <c r="U574" s="6"/>
      <c r="V574" s="6"/>
      <c r="W574" s="6"/>
      <c r="X574" s="6"/>
    </row>
    <row r="575" spans="1:24" x14ac:dyDescent="0.15">
      <c r="A575" s="6"/>
      <c r="B575" s="6"/>
      <c r="C575" s="6"/>
      <c r="D575" s="6"/>
      <c r="E575" s="6"/>
      <c r="F575" s="6"/>
      <c r="G575" s="6"/>
      <c r="H575" s="6"/>
      <c r="I575" s="6"/>
      <c r="J575" s="6"/>
      <c r="K575" s="6"/>
      <c r="L575" s="6"/>
      <c r="M575" s="6"/>
      <c r="N575" s="6"/>
      <c r="O575" s="6"/>
      <c r="P575" s="6"/>
      <c r="Q575" s="6"/>
      <c r="R575" s="6"/>
      <c r="S575" s="6"/>
      <c r="T575" s="6"/>
      <c r="U575" s="6"/>
      <c r="V575" s="6"/>
      <c r="W575" s="6"/>
      <c r="X575" s="6"/>
    </row>
    <row r="576" spans="1:24" x14ac:dyDescent="0.15">
      <c r="A576" s="6"/>
      <c r="B576" s="6"/>
      <c r="C576" s="6"/>
      <c r="D576" s="6"/>
      <c r="E576" s="6"/>
      <c r="F576" s="6"/>
      <c r="G576" s="6"/>
      <c r="H576" s="6"/>
      <c r="I576" s="6"/>
      <c r="J576" s="6"/>
      <c r="K576" s="6"/>
      <c r="L576" s="6"/>
      <c r="M576" s="6"/>
      <c r="N576" s="6"/>
      <c r="O576" s="6"/>
      <c r="P576" s="6"/>
      <c r="Q576" s="6"/>
      <c r="R576" s="6"/>
      <c r="S576" s="6"/>
      <c r="T576" s="6"/>
      <c r="U576" s="6"/>
      <c r="V576" s="6"/>
      <c r="W576" s="6"/>
      <c r="X576" s="6"/>
    </row>
    <row r="577" spans="1:24" x14ac:dyDescent="0.15">
      <c r="A577" s="6"/>
      <c r="B577" s="6"/>
      <c r="C577" s="6"/>
      <c r="D577" s="6"/>
      <c r="E577" s="6"/>
      <c r="F577" s="6"/>
      <c r="G577" s="6"/>
      <c r="H577" s="6"/>
      <c r="I577" s="6"/>
      <c r="J577" s="6"/>
      <c r="K577" s="6"/>
      <c r="L577" s="6"/>
      <c r="M577" s="6"/>
      <c r="N577" s="6"/>
      <c r="O577" s="6"/>
      <c r="P577" s="6"/>
      <c r="Q577" s="6"/>
      <c r="R577" s="6"/>
      <c r="S577" s="6"/>
      <c r="T577" s="6"/>
      <c r="U577" s="6"/>
      <c r="V577" s="6"/>
      <c r="W577" s="6"/>
      <c r="X577" s="6"/>
    </row>
    <row r="578" spans="1:24" x14ac:dyDescent="0.15">
      <c r="A578" s="6"/>
      <c r="B578" s="6"/>
      <c r="C578" s="6"/>
      <c r="D578" s="6"/>
      <c r="E578" s="6"/>
      <c r="F578" s="6"/>
      <c r="G578" s="6"/>
      <c r="H578" s="6"/>
      <c r="I578" s="6"/>
      <c r="J578" s="6"/>
      <c r="K578" s="6"/>
      <c r="L578" s="6"/>
      <c r="M578" s="6"/>
      <c r="N578" s="6"/>
      <c r="O578" s="6"/>
      <c r="P578" s="6"/>
      <c r="Q578" s="6"/>
      <c r="R578" s="6"/>
      <c r="S578" s="6"/>
      <c r="T578" s="6"/>
      <c r="U578" s="6"/>
      <c r="V578" s="6"/>
      <c r="W578" s="6"/>
      <c r="X578" s="6"/>
    </row>
    <row r="579" spans="1:24" x14ac:dyDescent="0.15">
      <c r="A579" s="6"/>
      <c r="B579" s="6"/>
      <c r="C579" s="6"/>
      <c r="D579" s="6"/>
      <c r="E579" s="6"/>
      <c r="F579" s="6"/>
      <c r="G579" s="6"/>
      <c r="H579" s="6"/>
      <c r="I579" s="6"/>
      <c r="J579" s="6"/>
      <c r="K579" s="6"/>
      <c r="L579" s="6"/>
      <c r="M579" s="6"/>
      <c r="N579" s="6"/>
      <c r="O579" s="6"/>
      <c r="P579" s="6"/>
      <c r="Q579" s="6"/>
      <c r="R579" s="6"/>
      <c r="S579" s="6"/>
      <c r="T579" s="6"/>
      <c r="U579" s="6"/>
      <c r="V579" s="6"/>
      <c r="W579" s="6"/>
      <c r="X579" s="6"/>
    </row>
    <row r="580" spans="1:24" x14ac:dyDescent="0.15">
      <c r="A580" s="6"/>
      <c r="B580" s="6"/>
      <c r="C580" s="6"/>
      <c r="D580" s="6"/>
      <c r="E580" s="6"/>
      <c r="F580" s="6"/>
      <c r="G580" s="6"/>
      <c r="H580" s="6"/>
      <c r="I580" s="6"/>
      <c r="J580" s="6"/>
      <c r="K580" s="6"/>
      <c r="L580" s="6"/>
      <c r="M580" s="6"/>
      <c r="N580" s="6"/>
      <c r="O580" s="6"/>
      <c r="P580" s="6"/>
      <c r="Q580" s="6"/>
      <c r="R580" s="6"/>
      <c r="S580" s="6"/>
      <c r="T580" s="6"/>
      <c r="U580" s="6"/>
      <c r="V580" s="6"/>
      <c r="W580" s="6"/>
      <c r="X580" s="6"/>
    </row>
    <row r="581" spans="1:24" x14ac:dyDescent="0.15">
      <c r="A581" s="6"/>
      <c r="B581" s="6"/>
      <c r="C581" s="6"/>
      <c r="D581" s="6"/>
      <c r="E581" s="6"/>
      <c r="F581" s="6"/>
      <c r="G581" s="6"/>
      <c r="H581" s="6"/>
      <c r="I581" s="6"/>
      <c r="J581" s="6"/>
      <c r="K581" s="6"/>
      <c r="L581" s="6"/>
      <c r="M581" s="6"/>
      <c r="N581" s="6"/>
      <c r="O581" s="6"/>
      <c r="P581" s="6"/>
      <c r="Q581" s="6"/>
      <c r="R581" s="6"/>
      <c r="S581" s="6"/>
      <c r="T581" s="6"/>
      <c r="U581" s="6"/>
      <c r="V581" s="6"/>
      <c r="W581" s="6"/>
      <c r="X581" s="6"/>
    </row>
    <row r="582" spans="1:24" x14ac:dyDescent="0.15">
      <c r="A582" s="6"/>
      <c r="B582" s="6"/>
      <c r="C582" s="6"/>
      <c r="D582" s="6"/>
      <c r="E582" s="6"/>
      <c r="F582" s="6"/>
      <c r="G582" s="6"/>
      <c r="H582" s="6"/>
      <c r="I582" s="6"/>
      <c r="J582" s="6"/>
      <c r="K582" s="6"/>
      <c r="L582" s="6"/>
      <c r="M582" s="6"/>
      <c r="N582" s="6"/>
      <c r="O582" s="6"/>
      <c r="P582" s="6"/>
      <c r="Q582" s="6"/>
      <c r="R582" s="6"/>
      <c r="S582" s="6"/>
      <c r="T582" s="6"/>
      <c r="U582" s="6"/>
      <c r="V582" s="6"/>
      <c r="W582" s="6"/>
      <c r="X582" s="6"/>
    </row>
    <row r="583" spans="1:24" x14ac:dyDescent="0.15">
      <c r="A583" s="6"/>
      <c r="B583" s="6"/>
      <c r="C583" s="6"/>
      <c r="D583" s="6"/>
      <c r="E583" s="6"/>
      <c r="F583" s="6"/>
      <c r="G583" s="6"/>
      <c r="H583" s="6"/>
      <c r="I583" s="6"/>
      <c r="J583" s="6"/>
      <c r="K583" s="6"/>
      <c r="L583" s="6"/>
      <c r="M583" s="6"/>
      <c r="N583" s="6"/>
      <c r="O583" s="6"/>
      <c r="P583" s="6"/>
      <c r="Q583" s="6"/>
      <c r="R583" s="6"/>
      <c r="S583" s="6"/>
      <c r="T583" s="6"/>
      <c r="U583" s="6"/>
      <c r="V583" s="6"/>
      <c r="W583" s="6"/>
      <c r="X583" s="6"/>
    </row>
    <row r="584" spans="1:24" x14ac:dyDescent="0.15">
      <c r="A584" s="6"/>
      <c r="B584" s="6"/>
      <c r="C584" s="6"/>
      <c r="D584" s="6"/>
      <c r="E584" s="6"/>
      <c r="F584" s="6"/>
      <c r="G584" s="6"/>
      <c r="H584" s="6"/>
      <c r="I584" s="6"/>
      <c r="J584" s="6"/>
      <c r="K584" s="6"/>
      <c r="L584" s="6"/>
      <c r="M584" s="6"/>
      <c r="N584" s="6"/>
      <c r="O584" s="6"/>
      <c r="P584" s="6"/>
      <c r="Q584" s="6"/>
      <c r="R584" s="6"/>
      <c r="S584" s="6"/>
      <c r="T584" s="6"/>
      <c r="U584" s="6"/>
      <c r="V584" s="6"/>
      <c r="W584" s="6"/>
      <c r="X584" s="6"/>
    </row>
    <row r="585" spans="1:24" x14ac:dyDescent="0.15">
      <c r="A585" s="6"/>
      <c r="B585" s="6"/>
      <c r="C585" s="6"/>
      <c r="D585" s="6"/>
      <c r="E585" s="6"/>
      <c r="F585" s="6"/>
      <c r="G585" s="6"/>
      <c r="H585" s="6"/>
      <c r="I585" s="6"/>
      <c r="J585" s="6"/>
      <c r="K585" s="6"/>
      <c r="L585" s="6"/>
      <c r="M585" s="6"/>
      <c r="N585" s="6"/>
      <c r="O585" s="6"/>
      <c r="P585" s="6"/>
      <c r="Q585" s="6"/>
      <c r="R585" s="6"/>
      <c r="S585" s="6"/>
      <c r="T585" s="6"/>
      <c r="U585" s="6"/>
      <c r="V585" s="6"/>
      <c r="W585" s="6"/>
      <c r="X585" s="6"/>
    </row>
    <row r="586" spans="1:24" x14ac:dyDescent="0.15">
      <c r="A586" s="6"/>
      <c r="B586" s="6"/>
      <c r="C586" s="6"/>
      <c r="D586" s="6"/>
      <c r="E586" s="6"/>
      <c r="F586" s="6"/>
      <c r="G586" s="6"/>
      <c r="H586" s="6"/>
      <c r="I586" s="6"/>
      <c r="J586" s="6"/>
      <c r="K586" s="6"/>
      <c r="L586" s="6"/>
      <c r="M586" s="6"/>
      <c r="N586" s="6"/>
      <c r="O586" s="6"/>
      <c r="P586" s="6"/>
      <c r="Q586" s="6"/>
      <c r="R586" s="6"/>
      <c r="S586" s="6"/>
      <c r="T586" s="6"/>
      <c r="U586" s="6"/>
      <c r="V586" s="6"/>
      <c r="W586" s="6"/>
      <c r="X586" s="6"/>
    </row>
    <row r="587" spans="1:24" x14ac:dyDescent="0.15">
      <c r="A587" s="6"/>
      <c r="B587" s="6"/>
      <c r="C587" s="6"/>
      <c r="D587" s="6"/>
      <c r="E587" s="6"/>
      <c r="F587" s="6"/>
      <c r="G587" s="6"/>
      <c r="H587" s="6"/>
      <c r="I587" s="6"/>
      <c r="J587" s="6"/>
      <c r="K587" s="6"/>
      <c r="L587" s="6"/>
      <c r="M587" s="6"/>
      <c r="N587" s="6"/>
      <c r="O587" s="6"/>
      <c r="P587" s="6"/>
      <c r="Q587" s="6"/>
      <c r="R587" s="6"/>
      <c r="S587" s="6"/>
      <c r="T587" s="6"/>
      <c r="U587" s="6"/>
      <c r="V587" s="6"/>
      <c r="W587" s="6"/>
      <c r="X587" s="6"/>
    </row>
    <row r="588" spans="1:24" x14ac:dyDescent="0.15">
      <c r="A588" s="6"/>
      <c r="B588" s="6"/>
      <c r="C588" s="6"/>
      <c r="D588" s="6"/>
      <c r="E588" s="6"/>
      <c r="F588" s="6"/>
      <c r="G588" s="6"/>
      <c r="H588" s="6"/>
      <c r="I588" s="6"/>
      <c r="J588" s="6"/>
      <c r="K588" s="6"/>
      <c r="L588" s="6"/>
      <c r="M588" s="6"/>
      <c r="N588" s="6"/>
      <c r="O588" s="6"/>
      <c r="P588" s="6"/>
      <c r="Q588" s="6"/>
      <c r="R588" s="6"/>
      <c r="S588" s="6"/>
      <c r="T588" s="6"/>
      <c r="U588" s="6"/>
      <c r="V588" s="6"/>
      <c r="W588" s="6"/>
      <c r="X588" s="6"/>
    </row>
    <row r="589" spans="1:24" x14ac:dyDescent="0.15">
      <c r="A589" s="6"/>
      <c r="B589" s="6"/>
      <c r="C589" s="6"/>
      <c r="D589" s="6"/>
      <c r="E589" s="6"/>
      <c r="F589" s="6"/>
      <c r="G589" s="6"/>
      <c r="H589" s="6"/>
      <c r="I589" s="6"/>
      <c r="J589" s="6"/>
      <c r="K589" s="6"/>
      <c r="L589" s="6"/>
      <c r="M589" s="6"/>
      <c r="N589" s="6"/>
      <c r="O589" s="6"/>
      <c r="P589" s="6"/>
      <c r="Q589" s="6"/>
      <c r="R589" s="6"/>
      <c r="S589" s="6"/>
      <c r="T589" s="6"/>
      <c r="U589" s="6"/>
      <c r="V589" s="6"/>
      <c r="W589" s="6"/>
      <c r="X589" s="6"/>
    </row>
    <row r="590" spans="1:24" x14ac:dyDescent="0.15">
      <c r="A590" s="6"/>
      <c r="B590" s="6"/>
      <c r="C590" s="6"/>
      <c r="D590" s="6"/>
      <c r="E590" s="6"/>
      <c r="F590" s="6"/>
      <c r="G590" s="6"/>
      <c r="H590" s="6"/>
      <c r="I590" s="6"/>
      <c r="J590" s="6"/>
      <c r="K590" s="6"/>
      <c r="L590" s="6"/>
      <c r="M590" s="6"/>
      <c r="N590" s="6"/>
      <c r="O590" s="6"/>
      <c r="P590" s="6"/>
      <c r="Q590" s="6"/>
      <c r="R590" s="6"/>
      <c r="S590" s="6"/>
      <c r="T590" s="6"/>
      <c r="U590" s="6"/>
      <c r="V590" s="6"/>
      <c r="W590" s="6"/>
      <c r="X590" s="6"/>
    </row>
    <row r="591" spans="1:24" x14ac:dyDescent="0.15">
      <c r="A591" s="6"/>
      <c r="B591" s="6"/>
      <c r="C591" s="6"/>
      <c r="D591" s="6"/>
      <c r="E591" s="6"/>
      <c r="F591" s="6"/>
      <c r="G591" s="6"/>
      <c r="H591" s="6"/>
      <c r="I591" s="6"/>
      <c r="J591" s="6"/>
      <c r="K591" s="6"/>
      <c r="L591" s="6"/>
      <c r="M591" s="6"/>
      <c r="N591" s="6"/>
      <c r="O591" s="6"/>
      <c r="P591" s="6"/>
      <c r="Q591" s="6"/>
      <c r="R591" s="6"/>
      <c r="S591" s="6"/>
      <c r="T591" s="6"/>
      <c r="U591" s="6"/>
      <c r="V591" s="6"/>
      <c r="W591" s="6"/>
      <c r="X591" s="6"/>
    </row>
    <row r="592" spans="1:24" x14ac:dyDescent="0.15">
      <c r="A592" s="6"/>
      <c r="B592" s="6"/>
      <c r="C592" s="6"/>
      <c r="D592" s="6"/>
      <c r="E592" s="6"/>
      <c r="F592" s="6"/>
      <c r="G592" s="6"/>
      <c r="H592" s="6"/>
      <c r="I592" s="6"/>
      <c r="J592" s="6"/>
      <c r="K592" s="6"/>
      <c r="L592" s="6"/>
      <c r="M592" s="6"/>
      <c r="N592" s="6"/>
      <c r="O592" s="6"/>
      <c r="P592" s="6"/>
      <c r="Q592" s="6"/>
      <c r="R592" s="6"/>
      <c r="S592" s="6"/>
      <c r="T592" s="6"/>
      <c r="U592" s="6"/>
      <c r="V592" s="6"/>
      <c r="W592" s="6"/>
      <c r="X592" s="6"/>
    </row>
    <row r="593" spans="1:24" x14ac:dyDescent="0.15">
      <c r="A593" s="6"/>
      <c r="B593" s="6"/>
      <c r="C593" s="6"/>
      <c r="D593" s="6"/>
      <c r="E593" s="6"/>
      <c r="F593" s="6"/>
      <c r="G593" s="6"/>
      <c r="H593" s="6"/>
      <c r="I593" s="6"/>
      <c r="J593" s="6"/>
      <c r="K593" s="6"/>
      <c r="L593" s="6"/>
      <c r="M593" s="6"/>
      <c r="N593" s="6"/>
      <c r="O593" s="6"/>
      <c r="P593" s="6"/>
      <c r="Q593" s="6"/>
      <c r="R593" s="6"/>
      <c r="S593" s="6"/>
      <c r="T593" s="6"/>
      <c r="U593" s="6"/>
      <c r="V593" s="6"/>
      <c r="W593" s="6"/>
      <c r="X593" s="6"/>
    </row>
    <row r="594" spans="1:24" x14ac:dyDescent="0.15">
      <c r="A594" s="6"/>
      <c r="B594" s="6"/>
      <c r="C594" s="6"/>
      <c r="D594" s="6"/>
      <c r="E594" s="6"/>
      <c r="F594" s="6"/>
      <c r="G594" s="6"/>
      <c r="H594" s="6"/>
      <c r="I594" s="6"/>
      <c r="J594" s="6"/>
      <c r="K594" s="6"/>
      <c r="L594" s="6"/>
      <c r="M594" s="6"/>
      <c r="N594" s="6"/>
      <c r="O594" s="6"/>
      <c r="P594" s="6"/>
      <c r="Q594" s="6"/>
      <c r="R594" s="6"/>
      <c r="S594" s="6"/>
      <c r="T594" s="6"/>
      <c r="U594" s="6"/>
      <c r="V594" s="6"/>
      <c r="W594" s="6"/>
      <c r="X594" s="6"/>
    </row>
    <row r="595" spans="1:24" x14ac:dyDescent="0.15">
      <c r="A595" s="6"/>
      <c r="B595" s="6"/>
      <c r="C595" s="6"/>
      <c r="D595" s="6"/>
      <c r="E595" s="6"/>
      <c r="F595" s="6"/>
      <c r="G595" s="6"/>
      <c r="H595" s="6"/>
      <c r="I595" s="6"/>
      <c r="J595" s="6"/>
      <c r="K595" s="6"/>
      <c r="L595" s="6"/>
      <c r="M595" s="6"/>
      <c r="N595" s="6"/>
      <c r="O595" s="6"/>
      <c r="P595" s="6"/>
      <c r="Q595" s="6"/>
      <c r="R595" s="6"/>
      <c r="S595" s="6"/>
      <c r="T595" s="6"/>
      <c r="U595" s="6"/>
      <c r="V595" s="6"/>
      <c r="W595" s="6"/>
      <c r="X595" s="6"/>
    </row>
    <row r="596" spans="1:24" x14ac:dyDescent="0.15">
      <c r="A596" s="6"/>
      <c r="B596" s="6"/>
      <c r="C596" s="6"/>
      <c r="D596" s="6"/>
      <c r="E596" s="6"/>
      <c r="F596" s="6"/>
      <c r="G596" s="6"/>
      <c r="H596" s="6"/>
      <c r="I596" s="6"/>
      <c r="J596" s="6"/>
      <c r="K596" s="6"/>
      <c r="L596" s="6"/>
      <c r="M596" s="6"/>
      <c r="N596" s="6"/>
      <c r="O596" s="6"/>
      <c r="P596" s="6"/>
      <c r="Q596" s="6"/>
      <c r="R596" s="6"/>
      <c r="S596" s="6"/>
      <c r="T596" s="6"/>
      <c r="U596" s="6"/>
      <c r="V596" s="6"/>
      <c r="W596" s="6"/>
      <c r="X596" s="6"/>
    </row>
    <row r="597" spans="1:24" x14ac:dyDescent="0.15">
      <c r="A597" s="6"/>
      <c r="B597" s="6"/>
      <c r="C597" s="6"/>
      <c r="D597" s="6"/>
      <c r="E597" s="6"/>
      <c r="F597" s="6"/>
      <c r="G597" s="6"/>
      <c r="H597" s="6"/>
      <c r="I597" s="6"/>
      <c r="J597" s="6"/>
      <c r="K597" s="6"/>
      <c r="L597" s="6"/>
      <c r="M597" s="6"/>
      <c r="N597" s="6"/>
      <c r="O597" s="6"/>
      <c r="P597" s="6"/>
      <c r="Q597" s="6"/>
      <c r="R597" s="6"/>
      <c r="S597" s="6"/>
      <c r="T597" s="6"/>
      <c r="U597" s="6"/>
      <c r="V597" s="6"/>
      <c r="W597" s="6"/>
      <c r="X597" s="6"/>
    </row>
    <row r="598" spans="1:24" x14ac:dyDescent="0.15">
      <c r="A598" s="6"/>
      <c r="B598" s="6"/>
      <c r="C598" s="6"/>
      <c r="D598" s="6"/>
      <c r="E598" s="6"/>
      <c r="F598" s="6"/>
      <c r="G598" s="6"/>
      <c r="H598" s="6"/>
      <c r="I598" s="6"/>
      <c r="J598" s="6"/>
      <c r="K598" s="6"/>
      <c r="L598" s="6"/>
      <c r="M598" s="6"/>
      <c r="N598" s="6"/>
      <c r="O598" s="6"/>
      <c r="P598" s="6"/>
      <c r="Q598" s="6"/>
      <c r="R598" s="6"/>
      <c r="S598" s="6"/>
      <c r="T598" s="6"/>
      <c r="U598" s="6"/>
      <c r="V598" s="6"/>
      <c r="W598" s="6"/>
      <c r="X598" s="6"/>
    </row>
    <row r="599" spans="1:24" x14ac:dyDescent="0.15">
      <c r="A599" s="6"/>
      <c r="B599" s="6"/>
      <c r="C599" s="6"/>
      <c r="D599" s="6"/>
      <c r="E599" s="6"/>
      <c r="F599" s="6"/>
      <c r="G599" s="6"/>
      <c r="H599" s="6"/>
      <c r="I599" s="6"/>
      <c r="J599" s="6"/>
      <c r="K599" s="6"/>
      <c r="L599" s="6"/>
      <c r="M599" s="6"/>
      <c r="N599" s="6"/>
      <c r="O599" s="6"/>
      <c r="P599" s="6"/>
      <c r="Q599" s="6"/>
      <c r="R599" s="6"/>
      <c r="S599" s="6"/>
      <c r="T599" s="6"/>
      <c r="U599" s="6"/>
      <c r="V599" s="6"/>
      <c r="W599" s="6"/>
      <c r="X599" s="6"/>
    </row>
    <row r="600" spans="1:24" x14ac:dyDescent="0.15">
      <c r="A600" s="6"/>
      <c r="B600" s="6"/>
      <c r="C600" s="6"/>
      <c r="D600" s="6"/>
      <c r="E600" s="6"/>
      <c r="F600" s="6"/>
      <c r="G600" s="6"/>
      <c r="H600" s="6"/>
      <c r="I600" s="6"/>
      <c r="J600" s="6"/>
      <c r="K600" s="6"/>
      <c r="L600" s="6"/>
      <c r="M600" s="6"/>
      <c r="N600" s="6"/>
      <c r="O600" s="6"/>
      <c r="P600" s="6"/>
      <c r="Q600" s="6"/>
      <c r="R600" s="6"/>
      <c r="S600" s="6"/>
      <c r="T600" s="6"/>
      <c r="U600" s="6"/>
      <c r="V600" s="6"/>
      <c r="W600" s="6"/>
      <c r="X600" s="6"/>
    </row>
    <row r="601" spans="1:24" x14ac:dyDescent="0.15">
      <c r="A601" s="6"/>
      <c r="B601" s="6"/>
      <c r="C601" s="6"/>
      <c r="D601" s="6"/>
      <c r="E601" s="6"/>
      <c r="F601" s="6"/>
      <c r="G601" s="6"/>
      <c r="H601" s="6"/>
      <c r="I601" s="6"/>
      <c r="J601" s="6"/>
      <c r="K601" s="6"/>
      <c r="L601" s="6"/>
      <c r="M601" s="6"/>
      <c r="N601" s="6"/>
      <c r="O601" s="6"/>
      <c r="P601" s="6"/>
      <c r="Q601" s="6"/>
      <c r="R601" s="6"/>
      <c r="S601" s="6"/>
      <c r="T601" s="6"/>
      <c r="U601" s="6"/>
      <c r="V601" s="6"/>
      <c r="W601" s="6"/>
      <c r="X601" s="6"/>
    </row>
    <row r="602" spans="1:24" x14ac:dyDescent="0.15">
      <c r="A602" s="6"/>
      <c r="B602" s="6"/>
      <c r="C602" s="6"/>
      <c r="D602" s="6"/>
      <c r="E602" s="6"/>
      <c r="F602" s="6"/>
      <c r="G602" s="6"/>
      <c r="H602" s="6"/>
      <c r="I602" s="6"/>
      <c r="J602" s="6"/>
      <c r="K602" s="6"/>
      <c r="L602" s="6"/>
      <c r="M602" s="6"/>
      <c r="N602" s="6"/>
      <c r="O602" s="6"/>
      <c r="P602" s="6"/>
      <c r="Q602" s="6"/>
      <c r="R602" s="6"/>
      <c r="S602" s="6"/>
      <c r="T602" s="6"/>
      <c r="U602" s="6"/>
      <c r="V602" s="6"/>
      <c r="W602" s="6"/>
      <c r="X602" s="6"/>
    </row>
    <row r="603" spans="1:24" x14ac:dyDescent="0.15">
      <c r="A603" s="6"/>
      <c r="B603" s="6"/>
      <c r="C603" s="6"/>
      <c r="D603" s="6"/>
      <c r="E603" s="6"/>
      <c r="F603" s="6"/>
      <c r="G603" s="6"/>
      <c r="H603" s="6"/>
      <c r="I603" s="6"/>
      <c r="J603" s="6"/>
      <c r="K603" s="6"/>
      <c r="L603" s="6"/>
      <c r="M603" s="6"/>
      <c r="N603" s="6"/>
      <c r="O603" s="6"/>
      <c r="P603" s="6"/>
      <c r="Q603" s="6"/>
      <c r="R603" s="6"/>
      <c r="S603" s="6"/>
      <c r="T603" s="6"/>
      <c r="U603" s="6"/>
      <c r="V603" s="6"/>
      <c r="W603" s="6"/>
      <c r="X603" s="6"/>
    </row>
    <row r="604" spans="1:24" x14ac:dyDescent="0.15">
      <c r="A604" s="6"/>
      <c r="B604" s="6"/>
      <c r="C604" s="6"/>
      <c r="D604" s="6"/>
      <c r="E604" s="6"/>
      <c r="F604" s="6"/>
      <c r="G604" s="6"/>
      <c r="H604" s="6"/>
      <c r="I604" s="6"/>
      <c r="J604" s="6"/>
      <c r="K604" s="6"/>
      <c r="L604" s="6"/>
      <c r="M604" s="6"/>
      <c r="N604" s="6"/>
      <c r="O604" s="6"/>
      <c r="P604" s="6"/>
      <c r="Q604" s="6"/>
      <c r="R604" s="6"/>
      <c r="S604" s="6"/>
      <c r="T604" s="6"/>
      <c r="U604" s="6"/>
      <c r="V604" s="6"/>
      <c r="W604" s="6"/>
      <c r="X604" s="6"/>
    </row>
    <row r="605" spans="1:24" x14ac:dyDescent="0.15">
      <c r="A605" s="6"/>
      <c r="B605" s="6"/>
      <c r="C605" s="6"/>
      <c r="D605" s="6"/>
      <c r="E605" s="6"/>
      <c r="F605" s="6"/>
      <c r="G605" s="6"/>
      <c r="H605" s="6"/>
      <c r="I605" s="6"/>
      <c r="J605" s="6"/>
      <c r="K605" s="6"/>
      <c r="L605" s="6"/>
      <c r="M605" s="6"/>
      <c r="N605" s="6"/>
      <c r="O605" s="6"/>
      <c r="P605" s="6"/>
      <c r="Q605" s="6"/>
      <c r="R605" s="6"/>
      <c r="S605" s="6"/>
      <c r="T605" s="6"/>
      <c r="U605" s="6"/>
      <c r="V605" s="6"/>
      <c r="W605" s="6"/>
      <c r="X605" s="6"/>
    </row>
    <row r="606" spans="1:24" x14ac:dyDescent="0.15">
      <c r="A606" s="6"/>
      <c r="B606" s="6"/>
      <c r="C606" s="6"/>
      <c r="D606" s="6"/>
      <c r="E606" s="6"/>
      <c r="F606" s="6"/>
      <c r="G606" s="6"/>
      <c r="H606" s="6"/>
      <c r="I606" s="6"/>
      <c r="J606" s="6"/>
      <c r="K606" s="6"/>
      <c r="L606" s="6"/>
      <c r="M606" s="6"/>
      <c r="N606" s="6"/>
      <c r="O606" s="6"/>
      <c r="P606" s="6"/>
      <c r="Q606" s="6"/>
      <c r="R606" s="6"/>
      <c r="S606" s="6"/>
      <c r="T606" s="6"/>
      <c r="U606" s="6"/>
      <c r="V606" s="6"/>
      <c r="W606" s="6"/>
      <c r="X606" s="6"/>
    </row>
    <row r="607" spans="1:24" x14ac:dyDescent="0.15">
      <c r="A607" s="6"/>
      <c r="B607" s="6"/>
      <c r="C607" s="6"/>
      <c r="D607" s="6"/>
      <c r="E607" s="6"/>
      <c r="F607" s="6"/>
      <c r="G607" s="6"/>
      <c r="H607" s="6"/>
      <c r="I607" s="6"/>
      <c r="J607" s="6"/>
      <c r="K607" s="6"/>
      <c r="L607" s="6"/>
      <c r="M607" s="6"/>
      <c r="N607" s="6"/>
      <c r="O607" s="6"/>
      <c r="P607" s="6"/>
      <c r="Q607" s="6"/>
      <c r="R607" s="6"/>
      <c r="S607" s="6"/>
      <c r="T607" s="6"/>
      <c r="U607" s="6"/>
      <c r="V607" s="6"/>
      <c r="W607" s="6"/>
      <c r="X607" s="6"/>
    </row>
    <row r="608" spans="1:24" x14ac:dyDescent="0.15">
      <c r="A608" s="6"/>
      <c r="B608" s="6"/>
      <c r="C608" s="6"/>
      <c r="D608" s="6"/>
      <c r="E608" s="6"/>
      <c r="F608" s="6"/>
      <c r="G608" s="6"/>
      <c r="H608" s="6"/>
      <c r="I608" s="6"/>
      <c r="J608" s="6"/>
      <c r="K608" s="6"/>
      <c r="L608" s="6"/>
      <c r="M608" s="6"/>
      <c r="N608" s="6"/>
      <c r="O608" s="6"/>
      <c r="P608" s="6"/>
      <c r="Q608" s="6"/>
      <c r="R608" s="6"/>
      <c r="S608" s="6"/>
      <c r="T608" s="6"/>
      <c r="U608" s="6"/>
      <c r="V608" s="6"/>
      <c r="W608" s="6"/>
      <c r="X608" s="6"/>
    </row>
    <row r="609" spans="1:24" x14ac:dyDescent="0.15">
      <c r="A609" s="6"/>
      <c r="B609" s="6"/>
      <c r="C609" s="6"/>
      <c r="D609" s="6"/>
      <c r="E609" s="6"/>
      <c r="F609" s="6"/>
      <c r="G609" s="6"/>
      <c r="H609" s="6"/>
      <c r="I609" s="6"/>
      <c r="J609" s="6"/>
      <c r="K609" s="6"/>
      <c r="L609" s="6"/>
      <c r="M609" s="6"/>
      <c r="N609" s="6"/>
      <c r="O609" s="6"/>
      <c r="P609" s="6"/>
      <c r="Q609" s="6"/>
      <c r="R609" s="6"/>
      <c r="S609" s="6"/>
      <c r="T609" s="6"/>
      <c r="U609" s="6"/>
      <c r="V609" s="6"/>
      <c r="W609" s="6"/>
      <c r="X609" s="6"/>
    </row>
    <row r="610" spans="1:24" x14ac:dyDescent="0.15">
      <c r="A610" s="6"/>
      <c r="B610" s="6"/>
      <c r="C610" s="6"/>
      <c r="D610" s="6"/>
      <c r="E610" s="6"/>
      <c r="F610" s="6"/>
      <c r="G610" s="6"/>
      <c r="H610" s="6"/>
      <c r="I610" s="6"/>
      <c r="J610" s="6"/>
      <c r="K610" s="6"/>
      <c r="L610" s="6"/>
      <c r="M610" s="6"/>
      <c r="N610" s="6"/>
      <c r="O610" s="6"/>
      <c r="P610" s="6"/>
      <c r="Q610" s="6"/>
      <c r="R610" s="6"/>
      <c r="S610" s="6"/>
      <c r="T610" s="6"/>
      <c r="U610" s="6"/>
      <c r="V610" s="6"/>
      <c r="W610" s="6"/>
      <c r="X610" s="6"/>
    </row>
    <row r="611" spans="1:24" x14ac:dyDescent="0.15">
      <c r="A611" s="6"/>
      <c r="B611" s="6"/>
      <c r="C611" s="6"/>
      <c r="D611" s="6"/>
      <c r="E611" s="6"/>
      <c r="F611" s="6"/>
      <c r="G611" s="6"/>
      <c r="H611" s="6"/>
      <c r="I611" s="6"/>
      <c r="J611" s="6"/>
      <c r="K611" s="6"/>
      <c r="L611" s="6"/>
      <c r="M611" s="6"/>
      <c r="N611" s="6"/>
      <c r="O611" s="6"/>
      <c r="P611" s="6"/>
      <c r="Q611" s="6"/>
      <c r="R611" s="6"/>
      <c r="S611" s="6"/>
      <c r="T611" s="6"/>
      <c r="U611" s="6"/>
      <c r="V611" s="6"/>
      <c r="W611" s="6"/>
      <c r="X611" s="6"/>
    </row>
    <row r="612" spans="1:24" x14ac:dyDescent="0.15">
      <c r="A612" s="6"/>
      <c r="B612" s="6"/>
      <c r="C612" s="6"/>
      <c r="D612" s="6"/>
      <c r="E612" s="6"/>
      <c r="F612" s="6"/>
      <c r="G612" s="6"/>
      <c r="H612" s="6"/>
      <c r="I612" s="6"/>
      <c r="J612" s="6"/>
      <c r="K612" s="6"/>
      <c r="L612" s="6"/>
      <c r="M612" s="6"/>
      <c r="N612" s="6"/>
      <c r="O612" s="6"/>
      <c r="P612" s="6"/>
      <c r="Q612" s="6"/>
      <c r="R612" s="6"/>
      <c r="S612" s="6"/>
      <c r="T612" s="6"/>
      <c r="U612" s="6"/>
      <c r="V612" s="6"/>
      <c r="W612" s="6"/>
      <c r="X612" s="6"/>
    </row>
    <row r="613" spans="1:24" x14ac:dyDescent="0.15">
      <c r="A613" s="6"/>
      <c r="B613" s="6"/>
      <c r="C613" s="6"/>
      <c r="D613" s="6"/>
      <c r="E613" s="6"/>
      <c r="F613" s="6"/>
      <c r="G613" s="6"/>
      <c r="H613" s="6"/>
      <c r="I613" s="6"/>
      <c r="J613" s="6"/>
      <c r="K613" s="6"/>
      <c r="L613" s="6"/>
      <c r="M613" s="6"/>
      <c r="N613" s="6"/>
      <c r="O613" s="6"/>
      <c r="P613" s="6"/>
      <c r="Q613" s="6"/>
      <c r="R613" s="6"/>
      <c r="S613" s="6"/>
      <c r="T613" s="6"/>
      <c r="U613" s="6"/>
      <c r="V613" s="6"/>
      <c r="W613" s="6"/>
      <c r="X613" s="6"/>
    </row>
    <row r="614" spans="1:24" x14ac:dyDescent="0.15">
      <c r="A614" s="6"/>
      <c r="B614" s="6"/>
      <c r="C614" s="6"/>
      <c r="D614" s="6"/>
      <c r="E614" s="6"/>
      <c r="F614" s="6"/>
      <c r="G614" s="6"/>
      <c r="H614" s="6"/>
      <c r="I614" s="6"/>
      <c r="J614" s="6"/>
      <c r="K614" s="6"/>
      <c r="L614" s="6"/>
      <c r="M614" s="6"/>
      <c r="N614" s="6"/>
      <c r="O614" s="6"/>
      <c r="P614" s="6"/>
      <c r="Q614" s="6"/>
      <c r="R614" s="6"/>
      <c r="S614" s="6"/>
      <c r="T614" s="6"/>
      <c r="U614" s="6"/>
      <c r="V614" s="6"/>
      <c r="W614" s="6"/>
      <c r="X614" s="6"/>
    </row>
    <row r="615" spans="1:24" x14ac:dyDescent="0.15">
      <c r="A615" s="6"/>
      <c r="B615" s="6"/>
      <c r="C615" s="6"/>
      <c r="D615" s="6"/>
      <c r="E615" s="6"/>
      <c r="F615" s="6"/>
      <c r="G615" s="6"/>
      <c r="H615" s="6"/>
      <c r="I615" s="6"/>
      <c r="J615" s="6"/>
      <c r="K615" s="6"/>
      <c r="L615" s="6"/>
      <c r="M615" s="6"/>
      <c r="N615" s="6"/>
      <c r="O615" s="6"/>
      <c r="P615" s="6"/>
      <c r="Q615" s="6"/>
      <c r="R615" s="6"/>
      <c r="S615" s="6"/>
      <c r="T615" s="6"/>
      <c r="U615" s="6"/>
      <c r="V615" s="6"/>
      <c r="W615" s="6"/>
      <c r="X615" s="6"/>
    </row>
    <row r="616" spans="1:24" x14ac:dyDescent="0.15">
      <c r="A616" s="6"/>
      <c r="B616" s="6"/>
      <c r="C616" s="6"/>
      <c r="D616" s="6"/>
      <c r="E616" s="6"/>
      <c r="F616" s="6"/>
      <c r="G616" s="6"/>
      <c r="H616" s="6"/>
      <c r="I616" s="6"/>
      <c r="J616" s="6"/>
      <c r="K616" s="6"/>
      <c r="L616" s="6"/>
      <c r="M616" s="6"/>
      <c r="N616" s="6"/>
      <c r="O616" s="6"/>
      <c r="P616" s="6"/>
      <c r="Q616" s="6"/>
      <c r="R616" s="6"/>
      <c r="S616" s="6"/>
      <c r="T616" s="6"/>
      <c r="U616" s="6"/>
      <c r="V616" s="6"/>
      <c r="W616" s="6"/>
      <c r="X616" s="6"/>
    </row>
    <row r="617" spans="1:24" x14ac:dyDescent="0.15">
      <c r="A617" s="6"/>
      <c r="B617" s="6"/>
      <c r="C617" s="6"/>
      <c r="D617" s="6"/>
      <c r="E617" s="6"/>
      <c r="F617" s="6"/>
      <c r="G617" s="6"/>
      <c r="H617" s="6"/>
      <c r="I617" s="6"/>
      <c r="J617" s="6"/>
      <c r="K617" s="6"/>
      <c r="L617" s="6"/>
      <c r="M617" s="6"/>
      <c r="N617" s="6"/>
      <c r="O617" s="6"/>
      <c r="P617" s="6"/>
      <c r="Q617" s="6"/>
      <c r="R617" s="6"/>
      <c r="S617" s="6"/>
      <c r="T617" s="6"/>
      <c r="U617" s="6"/>
      <c r="V617" s="6"/>
      <c r="W617" s="6"/>
      <c r="X617" s="6"/>
    </row>
    <row r="618" spans="1:24" x14ac:dyDescent="0.15">
      <c r="A618" s="6"/>
      <c r="B618" s="6"/>
      <c r="C618" s="6"/>
      <c r="D618" s="6"/>
      <c r="E618" s="6"/>
      <c r="F618" s="6"/>
      <c r="G618" s="6"/>
      <c r="H618" s="6"/>
      <c r="I618" s="6"/>
      <c r="J618" s="6"/>
      <c r="K618" s="6"/>
      <c r="L618" s="6"/>
      <c r="M618" s="6"/>
      <c r="N618" s="6"/>
      <c r="O618" s="6"/>
      <c r="P618" s="6"/>
      <c r="Q618" s="6"/>
      <c r="R618" s="6"/>
      <c r="S618" s="6"/>
      <c r="T618" s="6"/>
      <c r="U618" s="6"/>
      <c r="V618" s="6"/>
      <c r="W618" s="6"/>
      <c r="X618" s="6"/>
    </row>
    <row r="619" spans="1:24" x14ac:dyDescent="0.15">
      <c r="A619" s="6"/>
      <c r="B619" s="6"/>
      <c r="C619" s="6"/>
      <c r="D619" s="6"/>
      <c r="E619" s="6"/>
      <c r="F619" s="6"/>
      <c r="G619" s="6"/>
      <c r="H619" s="6"/>
      <c r="I619" s="6"/>
      <c r="J619" s="6"/>
      <c r="K619" s="6"/>
      <c r="L619" s="6"/>
      <c r="M619" s="6"/>
      <c r="N619" s="6"/>
      <c r="O619" s="6"/>
      <c r="P619" s="6"/>
      <c r="Q619" s="6"/>
      <c r="R619" s="6"/>
      <c r="S619" s="6"/>
      <c r="T619" s="6"/>
      <c r="U619" s="6"/>
      <c r="V619" s="6"/>
      <c r="W619" s="6"/>
      <c r="X619" s="6"/>
    </row>
    <row r="620" spans="1:24" x14ac:dyDescent="0.15">
      <c r="A620" s="6"/>
      <c r="B620" s="6"/>
      <c r="C620" s="6"/>
      <c r="D620" s="6"/>
      <c r="E620" s="6"/>
      <c r="F620" s="6"/>
      <c r="G620" s="6"/>
      <c r="H620" s="6"/>
      <c r="I620" s="6"/>
      <c r="J620" s="6"/>
      <c r="K620" s="6"/>
      <c r="L620" s="6"/>
      <c r="M620" s="6"/>
      <c r="N620" s="6"/>
      <c r="O620" s="6"/>
      <c r="P620" s="6"/>
      <c r="Q620" s="6"/>
      <c r="R620" s="6"/>
      <c r="S620" s="6"/>
      <c r="T620" s="6"/>
      <c r="U620" s="6"/>
      <c r="V620" s="6"/>
      <c r="W620" s="6"/>
      <c r="X620" s="6"/>
    </row>
    <row r="621" spans="1:24" x14ac:dyDescent="0.15">
      <c r="A621" s="6"/>
      <c r="B621" s="6"/>
      <c r="C621" s="6"/>
      <c r="D621" s="6"/>
      <c r="E621" s="6"/>
      <c r="F621" s="6"/>
      <c r="G621" s="6"/>
      <c r="H621" s="6"/>
      <c r="I621" s="6"/>
      <c r="J621" s="6"/>
      <c r="K621" s="6"/>
      <c r="L621" s="6"/>
      <c r="M621" s="6"/>
      <c r="N621" s="6"/>
      <c r="O621" s="6"/>
      <c r="P621" s="6"/>
      <c r="Q621" s="6"/>
      <c r="R621" s="6"/>
      <c r="S621" s="6"/>
      <c r="T621" s="6"/>
      <c r="U621" s="6"/>
      <c r="V621" s="6"/>
      <c r="W621" s="6"/>
      <c r="X621" s="6"/>
    </row>
    <row r="622" spans="1:24" x14ac:dyDescent="0.15">
      <c r="A622" s="6"/>
      <c r="B622" s="6"/>
      <c r="C622" s="6"/>
      <c r="D622" s="6"/>
      <c r="E622" s="6"/>
      <c r="F622" s="6"/>
      <c r="G622" s="6"/>
      <c r="H622" s="6"/>
      <c r="I622" s="6"/>
      <c r="J622" s="6"/>
      <c r="K622" s="6"/>
      <c r="L622" s="6"/>
      <c r="M622" s="6"/>
      <c r="N622" s="6"/>
      <c r="O622" s="6"/>
      <c r="P622" s="6"/>
      <c r="Q622" s="6"/>
      <c r="R622" s="6"/>
      <c r="S622" s="6"/>
      <c r="T622" s="6"/>
      <c r="U622" s="6"/>
      <c r="V622" s="6"/>
      <c r="W622" s="6"/>
      <c r="X622" s="6"/>
    </row>
    <row r="623" spans="1:24" x14ac:dyDescent="0.15">
      <c r="A623" s="6"/>
      <c r="B623" s="6"/>
      <c r="C623" s="6"/>
      <c r="D623" s="6"/>
      <c r="E623" s="6"/>
      <c r="F623" s="6"/>
      <c r="G623" s="6"/>
      <c r="H623" s="6"/>
      <c r="I623" s="6"/>
      <c r="J623" s="6"/>
      <c r="K623" s="6"/>
      <c r="L623" s="6"/>
      <c r="M623" s="6"/>
      <c r="N623" s="6"/>
      <c r="O623" s="6"/>
      <c r="P623" s="6"/>
      <c r="Q623" s="6"/>
      <c r="R623" s="6"/>
      <c r="S623" s="6"/>
      <c r="T623" s="6"/>
      <c r="U623" s="6"/>
      <c r="V623" s="6"/>
      <c r="W623" s="6"/>
      <c r="X623" s="6"/>
    </row>
    <row r="624" spans="1:24" x14ac:dyDescent="0.15">
      <c r="A624" s="6"/>
      <c r="B624" s="6"/>
      <c r="C624" s="6"/>
      <c r="D624" s="6"/>
      <c r="E624" s="6"/>
      <c r="F624" s="6"/>
      <c r="G624" s="6"/>
      <c r="H624" s="6"/>
      <c r="I624" s="6"/>
      <c r="J624" s="6"/>
      <c r="K624" s="6"/>
      <c r="L624" s="6"/>
      <c r="M624" s="6"/>
      <c r="N624" s="6"/>
      <c r="O624" s="6"/>
      <c r="P624" s="6"/>
      <c r="Q624" s="6"/>
      <c r="R624" s="6"/>
      <c r="S624" s="6"/>
      <c r="T624" s="6"/>
      <c r="U624" s="6"/>
      <c r="V624" s="6"/>
      <c r="W624" s="6"/>
      <c r="X624" s="6"/>
    </row>
    <row r="625" spans="1:24" x14ac:dyDescent="0.15">
      <c r="A625" s="6"/>
      <c r="B625" s="6"/>
      <c r="C625" s="6"/>
      <c r="D625" s="6"/>
      <c r="E625" s="6"/>
      <c r="F625" s="6"/>
      <c r="G625" s="6"/>
      <c r="H625" s="6"/>
      <c r="I625" s="6"/>
      <c r="J625" s="6"/>
      <c r="K625" s="6"/>
      <c r="L625" s="6"/>
      <c r="M625" s="6"/>
      <c r="N625" s="6"/>
      <c r="O625" s="6"/>
      <c r="P625" s="6"/>
      <c r="Q625" s="6"/>
      <c r="R625" s="6"/>
      <c r="S625" s="6"/>
      <c r="T625" s="6"/>
      <c r="U625" s="6"/>
      <c r="V625" s="6"/>
      <c r="W625" s="6"/>
      <c r="X625" s="6"/>
    </row>
    <row r="626" spans="1:24" x14ac:dyDescent="0.15">
      <c r="A626" s="6"/>
      <c r="B626" s="6"/>
      <c r="C626" s="6"/>
      <c r="D626" s="6"/>
      <c r="E626" s="6"/>
      <c r="F626" s="6"/>
      <c r="G626" s="6"/>
      <c r="H626" s="6"/>
      <c r="I626" s="6"/>
      <c r="J626" s="6"/>
      <c r="K626" s="6"/>
      <c r="L626" s="6"/>
      <c r="M626" s="6"/>
      <c r="N626" s="6"/>
      <c r="O626" s="6"/>
      <c r="P626" s="6"/>
      <c r="Q626" s="6"/>
      <c r="R626" s="6"/>
      <c r="S626" s="6"/>
      <c r="T626" s="6"/>
      <c r="U626" s="6"/>
      <c r="V626" s="6"/>
      <c r="W626" s="6"/>
      <c r="X626" s="6"/>
    </row>
    <row r="627" spans="1:24" x14ac:dyDescent="0.15">
      <c r="A627" s="6"/>
      <c r="B627" s="6"/>
      <c r="C627" s="6"/>
      <c r="D627" s="6"/>
      <c r="E627" s="6"/>
      <c r="F627" s="6"/>
      <c r="G627" s="6"/>
      <c r="H627" s="6"/>
      <c r="I627" s="6"/>
      <c r="J627" s="6"/>
      <c r="K627" s="6"/>
      <c r="L627" s="6"/>
      <c r="M627" s="6"/>
      <c r="N627" s="6"/>
      <c r="O627" s="6"/>
      <c r="P627" s="6"/>
      <c r="Q627" s="6"/>
      <c r="R627" s="6"/>
      <c r="S627" s="6"/>
      <c r="T627" s="6"/>
      <c r="U627" s="6"/>
      <c r="V627" s="6"/>
      <c r="W627" s="6"/>
      <c r="X627" s="6"/>
    </row>
    <row r="628" spans="1:24" x14ac:dyDescent="0.15">
      <c r="A628" s="6"/>
      <c r="B628" s="6"/>
      <c r="C628" s="6"/>
      <c r="D628" s="6"/>
      <c r="E628" s="6"/>
      <c r="F628" s="6"/>
      <c r="G628" s="6"/>
      <c r="H628" s="6"/>
      <c r="I628" s="6"/>
      <c r="J628" s="6"/>
      <c r="K628" s="6"/>
      <c r="L628" s="6"/>
      <c r="M628" s="6"/>
      <c r="N628" s="6"/>
      <c r="O628" s="6"/>
      <c r="P628" s="6"/>
      <c r="Q628" s="6"/>
      <c r="R628" s="6"/>
      <c r="S628" s="6"/>
      <c r="T628" s="6"/>
      <c r="U628" s="6"/>
      <c r="V628" s="6"/>
      <c r="W628" s="6"/>
      <c r="X628" s="6"/>
    </row>
    <row r="629" spans="1:24" x14ac:dyDescent="0.15">
      <c r="A629" s="6"/>
      <c r="B629" s="6"/>
      <c r="C629" s="6"/>
      <c r="D629" s="6"/>
      <c r="E629" s="6"/>
      <c r="F629" s="6"/>
      <c r="G629" s="6"/>
      <c r="H629" s="6"/>
      <c r="I629" s="6"/>
      <c r="J629" s="6"/>
      <c r="K629" s="6"/>
      <c r="L629" s="6"/>
      <c r="M629" s="6"/>
      <c r="N629" s="6"/>
      <c r="O629" s="6"/>
      <c r="P629" s="6"/>
      <c r="Q629" s="6"/>
      <c r="R629" s="6"/>
      <c r="S629" s="6"/>
      <c r="T629" s="6"/>
      <c r="U629" s="6"/>
      <c r="V629" s="6"/>
      <c r="W629" s="6"/>
      <c r="X629" s="6"/>
    </row>
    <row r="630" spans="1:24" x14ac:dyDescent="0.15">
      <c r="A630" s="6"/>
      <c r="B630" s="6"/>
      <c r="C630" s="6"/>
      <c r="D630" s="6"/>
      <c r="E630" s="6"/>
      <c r="F630" s="6"/>
      <c r="G630" s="6"/>
      <c r="H630" s="6"/>
      <c r="I630" s="6"/>
      <c r="J630" s="6"/>
      <c r="K630" s="6"/>
      <c r="L630" s="6"/>
      <c r="M630" s="6"/>
      <c r="N630" s="6"/>
      <c r="O630" s="6"/>
      <c r="P630" s="6"/>
      <c r="Q630" s="6"/>
      <c r="R630" s="6"/>
      <c r="S630" s="6"/>
      <c r="T630" s="6"/>
      <c r="U630" s="6"/>
      <c r="V630" s="6"/>
      <c r="W630" s="6"/>
      <c r="X630" s="6"/>
    </row>
    <row r="631" spans="1:24" x14ac:dyDescent="0.15">
      <c r="A631" s="6"/>
      <c r="B631" s="6"/>
      <c r="C631" s="6"/>
      <c r="D631" s="6"/>
      <c r="E631" s="6"/>
      <c r="F631" s="6"/>
      <c r="G631" s="6"/>
      <c r="H631" s="6"/>
      <c r="I631" s="6"/>
      <c r="J631" s="6"/>
      <c r="K631" s="6"/>
      <c r="L631" s="6"/>
      <c r="M631" s="6"/>
      <c r="N631" s="6"/>
      <c r="O631" s="6"/>
      <c r="P631" s="6"/>
      <c r="Q631" s="6"/>
      <c r="R631" s="6"/>
      <c r="S631" s="6"/>
      <c r="T631" s="6"/>
      <c r="U631" s="6"/>
      <c r="V631" s="6"/>
      <c r="W631" s="6"/>
      <c r="X631" s="6"/>
    </row>
    <row r="632" spans="1:24" x14ac:dyDescent="0.15">
      <c r="A632" s="6"/>
      <c r="B632" s="6"/>
      <c r="C632" s="6"/>
      <c r="D632" s="6"/>
      <c r="E632" s="6"/>
      <c r="F632" s="6"/>
      <c r="G632" s="6"/>
      <c r="H632" s="6"/>
      <c r="I632" s="6"/>
      <c r="J632" s="6"/>
      <c r="K632" s="6"/>
      <c r="L632" s="6"/>
      <c r="M632" s="6"/>
      <c r="N632" s="6"/>
      <c r="O632" s="6"/>
      <c r="P632" s="6"/>
      <c r="Q632" s="6"/>
      <c r="R632" s="6"/>
      <c r="S632" s="6"/>
      <c r="T632" s="6"/>
      <c r="U632" s="6"/>
      <c r="V632" s="6"/>
      <c r="W632" s="6"/>
      <c r="X632" s="6"/>
    </row>
    <row r="633" spans="1:24" x14ac:dyDescent="0.15">
      <c r="A633" s="6"/>
      <c r="B633" s="6"/>
      <c r="C633" s="6"/>
      <c r="D633" s="6"/>
      <c r="E633" s="6"/>
      <c r="F633" s="6"/>
      <c r="G633" s="6"/>
      <c r="H633" s="6"/>
      <c r="I633" s="6"/>
      <c r="J633" s="6"/>
      <c r="K633" s="6"/>
      <c r="L633" s="6"/>
      <c r="M633" s="6"/>
      <c r="N633" s="6"/>
      <c r="O633" s="6"/>
      <c r="P633" s="6"/>
      <c r="Q633" s="6"/>
      <c r="R633" s="6"/>
      <c r="S633" s="6"/>
      <c r="T633" s="6"/>
      <c r="U633" s="6"/>
      <c r="V633" s="6"/>
      <c r="W633" s="6"/>
      <c r="X633" s="6"/>
    </row>
    <row r="634" spans="1:24" x14ac:dyDescent="0.15">
      <c r="A634" s="6"/>
      <c r="B634" s="6"/>
      <c r="C634" s="6"/>
      <c r="D634" s="6"/>
      <c r="E634" s="6"/>
      <c r="F634" s="6"/>
      <c r="G634" s="6"/>
      <c r="H634" s="6"/>
      <c r="I634" s="6"/>
      <c r="J634" s="6"/>
      <c r="K634" s="6"/>
      <c r="L634" s="6"/>
      <c r="M634" s="6"/>
      <c r="N634" s="6"/>
      <c r="O634" s="6"/>
      <c r="P634" s="6"/>
      <c r="Q634" s="6"/>
      <c r="R634" s="6"/>
      <c r="S634" s="6"/>
      <c r="T634" s="6"/>
      <c r="U634" s="6"/>
      <c r="V634" s="6"/>
      <c r="W634" s="6"/>
      <c r="X634" s="6"/>
    </row>
    <row r="635" spans="1:24" x14ac:dyDescent="0.15">
      <c r="A635" s="6"/>
      <c r="B635" s="6"/>
      <c r="C635" s="6"/>
      <c r="D635" s="6"/>
      <c r="E635" s="6"/>
      <c r="F635" s="6"/>
      <c r="G635" s="6"/>
      <c r="H635" s="6"/>
      <c r="I635" s="6"/>
      <c r="J635" s="6"/>
      <c r="K635" s="6"/>
      <c r="L635" s="6"/>
      <c r="M635" s="6"/>
      <c r="N635" s="6"/>
      <c r="O635" s="6"/>
      <c r="P635" s="6"/>
      <c r="Q635" s="6"/>
      <c r="R635" s="6"/>
      <c r="S635" s="6"/>
      <c r="T635" s="6"/>
      <c r="U635" s="6"/>
      <c r="V635" s="6"/>
      <c r="W635" s="6"/>
      <c r="X635" s="6"/>
    </row>
    <row r="636" spans="1:24" x14ac:dyDescent="0.15">
      <c r="A636" s="6"/>
      <c r="B636" s="6"/>
      <c r="C636" s="6"/>
      <c r="D636" s="6"/>
      <c r="E636" s="6"/>
      <c r="F636" s="6"/>
      <c r="G636" s="6"/>
      <c r="H636" s="6"/>
      <c r="I636" s="6"/>
      <c r="J636" s="6"/>
      <c r="K636" s="6"/>
      <c r="L636" s="6"/>
      <c r="M636" s="6"/>
      <c r="N636" s="6"/>
      <c r="O636" s="6"/>
      <c r="P636" s="6"/>
      <c r="Q636" s="6"/>
      <c r="R636" s="6"/>
      <c r="S636" s="6"/>
      <c r="T636" s="6"/>
      <c r="U636" s="6"/>
      <c r="V636" s="6"/>
      <c r="W636" s="6"/>
      <c r="X636" s="6"/>
    </row>
    <row r="637" spans="1:24" x14ac:dyDescent="0.15">
      <c r="A637" s="6"/>
      <c r="B637" s="6"/>
      <c r="C637" s="6"/>
      <c r="D637" s="6"/>
      <c r="E637" s="6"/>
      <c r="F637" s="6"/>
      <c r="G637" s="6"/>
      <c r="H637" s="6"/>
      <c r="I637" s="6"/>
      <c r="J637" s="6"/>
      <c r="K637" s="6"/>
      <c r="L637" s="6"/>
      <c r="M637" s="6"/>
      <c r="N637" s="6"/>
      <c r="O637" s="6"/>
      <c r="P637" s="6"/>
      <c r="Q637" s="6"/>
      <c r="R637" s="6"/>
      <c r="S637" s="6"/>
      <c r="T637" s="6"/>
      <c r="U637" s="6"/>
      <c r="V637" s="6"/>
      <c r="W637" s="6"/>
      <c r="X637" s="6"/>
    </row>
    <row r="638" spans="1:24" x14ac:dyDescent="0.15">
      <c r="A638" s="6"/>
      <c r="B638" s="6"/>
      <c r="C638" s="6"/>
      <c r="D638" s="6"/>
      <c r="E638" s="6"/>
      <c r="F638" s="6"/>
      <c r="G638" s="6"/>
      <c r="H638" s="6"/>
      <c r="I638" s="6"/>
      <c r="J638" s="6"/>
      <c r="K638" s="6"/>
      <c r="L638" s="6"/>
      <c r="M638" s="6"/>
      <c r="N638" s="6"/>
      <c r="O638" s="6"/>
      <c r="P638" s="6"/>
      <c r="Q638" s="6"/>
      <c r="R638" s="6"/>
      <c r="S638" s="6"/>
      <c r="T638" s="6"/>
      <c r="U638" s="6"/>
      <c r="V638" s="6"/>
      <c r="W638" s="6"/>
      <c r="X638" s="6"/>
    </row>
    <row r="639" spans="1:24" x14ac:dyDescent="0.15">
      <c r="A639" s="6"/>
      <c r="B639" s="6"/>
      <c r="C639" s="6"/>
      <c r="D639" s="6"/>
      <c r="E639" s="6"/>
      <c r="F639" s="6"/>
      <c r="G639" s="6"/>
      <c r="H639" s="6"/>
      <c r="I639" s="6"/>
      <c r="J639" s="6"/>
      <c r="K639" s="6"/>
      <c r="L639" s="6"/>
      <c r="M639" s="6"/>
      <c r="N639" s="6"/>
      <c r="O639" s="6"/>
      <c r="P639" s="6"/>
      <c r="Q639" s="6"/>
      <c r="R639" s="6"/>
      <c r="S639" s="6"/>
      <c r="T639" s="6"/>
      <c r="U639" s="6"/>
      <c r="V639" s="6"/>
      <c r="W639" s="6"/>
      <c r="X639" s="6"/>
    </row>
    <row r="640" spans="1:24" x14ac:dyDescent="0.15">
      <c r="A640" s="6"/>
      <c r="B640" s="6"/>
      <c r="C640" s="6"/>
      <c r="D640" s="6"/>
      <c r="E640" s="6"/>
      <c r="F640" s="6"/>
      <c r="G640" s="6"/>
      <c r="H640" s="6"/>
      <c r="I640" s="6"/>
      <c r="J640" s="6"/>
      <c r="K640" s="6"/>
      <c r="L640" s="6"/>
      <c r="M640" s="6"/>
      <c r="N640" s="6"/>
      <c r="O640" s="6"/>
      <c r="P640" s="6"/>
      <c r="Q640" s="6"/>
      <c r="R640" s="6"/>
      <c r="S640" s="6"/>
      <c r="T640" s="6"/>
      <c r="U640" s="6"/>
      <c r="V640" s="6"/>
      <c r="W640" s="6"/>
      <c r="X640" s="6"/>
    </row>
    <row r="641" spans="1:24" x14ac:dyDescent="0.15">
      <c r="A641" s="6"/>
      <c r="B641" s="6"/>
      <c r="C641" s="6"/>
      <c r="D641" s="6"/>
      <c r="E641" s="6"/>
      <c r="F641" s="6"/>
      <c r="G641" s="6"/>
      <c r="H641" s="6"/>
      <c r="I641" s="6"/>
      <c r="J641" s="6"/>
      <c r="K641" s="6"/>
      <c r="L641" s="6"/>
      <c r="M641" s="6"/>
      <c r="N641" s="6"/>
      <c r="O641" s="6"/>
      <c r="P641" s="6"/>
      <c r="Q641" s="6"/>
      <c r="R641" s="6"/>
      <c r="S641" s="6"/>
      <c r="T641" s="6"/>
      <c r="U641" s="6"/>
      <c r="V641" s="6"/>
      <c r="W641" s="6"/>
      <c r="X641" s="6"/>
    </row>
    <row r="642" spans="1:24" x14ac:dyDescent="0.15">
      <c r="A642" s="6"/>
      <c r="B642" s="6"/>
      <c r="C642" s="6"/>
      <c r="D642" s="6"/>
      <c r="E642" s="6"/>
      <c r="F642" s="6"/>
      <c r="G642" s="6"/>
      <c r="H642" s="6"/>
      <c r="I642" s="6"/>
      <c r="J642" s="6"/>
      <c r="K642" s="6"/>
      <c r="L642" s="6"/>
      <c r="M642" s="6"/>
      <c r="N642" s="6"/>
      <c r="O642" s="6"/>
      <c r="P642" s="6"/>
      <c r="Q642" s="6"/>
      <c r="R642" s="6"/>
      <c r="S642" s="6"/>
      <c r="T642" s="6"/>
      <c r="U642" s="6"/>
      <c r="V642" s="6"/>
      <c r="W642" s="6"/>
      <c r="X642" s="6"/>
    </row>
    <row r="643" spans="1:24" x14ac:dyDescent="0.15">
      <c r="A643" s="6"/>
      <c r="B643" s="6"/>
      <c r="C643" s="6"/>
      <c r="D643" s="6"/>
      <c r="E643" s="6"/>
      <c r="F643" s="6"/>
      <c r="G643" s="6"/>
      <c r="H643" s="6"/>
      <c r="I643" s="6"/>
      <c r="J643" s="6"/>
      <c r="K643" s="6"/>
      <c r="L643" s="6"/>
      <c r="M643" s="6"/>
      <c r="N643" s="6"/>
      <c r="O643" s="6"/>
      <c r="P643" s="6"/>
      <c r="Q643" s="6"/>
      <c r="R643" s="6"/>
      <c r="S643" s="6"/>
      <c r="T643" s="6"/>
      <c r="U643" s="6"/>
      <c r="V643" s="6"/>
      <c r="W643" s="6"/>
      <c r="X643" s="6"/>
    </row>
    <row r="644" spans="1:24" x14ac:dyDescent="0.15">
      <c r="A644" s="6"/>
      <c r="B644" s="6"/>
      <c r="C644" s="6"/>
      <c r="D644" s="6"/>
      <c r="E644" s="6"/>
      <c r="F644" s="6"/>
      <c r="G644" s="6"/>
      <c r="H644" s="6"/>
      <c r="I644" s="6"/>
      <c r="J644" s="6"/>
      <c r="K644" s="6"/>
      <c r="L644" s="6"/>
      <c r="M644" s="6"/>
      <c r="N644" s="6"/>
      <c r="O644" s="6"/>
      <c r="P644" s="6"/>
      <c r="Q644" s="6"/>
      <c r="R644" s="6"/>
      <c r="S644" s="6"/>
      <c r="T644" s="6"/>
      <c r="U644" s="6"/>
      <c r="V644" s="6"/>
      <c r="W644" s="6"/>
      <c r="X644" s="6"/>
    </row>
    <row r="645" spans="1:24" x14ac:dyDescent="0.15">
      <c r="A645" s="6"/>
      <c r="B645" s="6"/>
      <c r="C645" s="6"/>
      <c r="D645" s="6"/>
      <c r="E645" s="6"/>
      <c r="F645" s="6"/>
      <c r="G645" s="6"/>
      <c r="H645" s="6"/>
      <c r="I645" s="6"/>
      <c r="J645" s="6"/>
      <c r="K645" s="6"/>
      <c r="L645" s="6"/>
      <c r="M645" s="6"/>
      <c r="N645" s="6"/>
      <c r="O645" s="6"/>
      <c r="P645" s="6"/>
      <c r="Q645" s="6"/>
      <c r="R645" s="6"/>
      <c r="S645" s="6"/>
      <c r="T645" s="6"/>
      <c r="U645" s="6"/>
      <c r="V645" s="6"/>
      <c r="W645" s="6"/>
      <c r="X645" s="6"/>
    </row>
    <row r="646" spans="1:24" x14ac:dyDescent="0.15">
      <c r="A646" s="6"/>
      <c r="B646" s="6"/>
      <c r="C646" s="6"/>
      <c r="D646" s="6"/>
      <c r="E646" s="6"/>
      <c r="F646" s="6"/>
      <c r="G646" s="6"/>
      <c r="H646" s="6"/>
      <c r="I646" s="6"/>
      <c r="J646" s="6"/>
      <c r="K646" s="6"/>
      <c r="L646" s="6"/>
      <c r="M646" s="6"/>
      <c r="N646" s="6"/>
      <c r="O646" s="6"/>
      <c r="P646" s="6"/>
      <c r="Q646" s="6"/>
      <c r="R646" s="6"/>
      <c r="S646" s="6"/>
      <c r="T646" s="6"/>
      <c r="U646" s="6"/>
      <c r="V646" s="6"/>
      <c r="W646" s="6"/>
      <c r="X646" s="6"/>
    </row>
    <row r="647" spans="1:24" x14ac:dyDescent="0.15">
      <c r="A647" s="6"/>
      <c r="B647" s="6"/>
      <c r="C647" s="6"/>
      <c r="D647" s="6"/>
      <c r="E647" s="6"/>
      <c r="F647" s="6"/>
      <c r="G647" s="6"/>
      <c r="H647" s="6"/>
      <c r="I647" s="6"/>
      <c r="J647" s="6"/>
      <c r="K647" s="6"/>
      <c r="L647" s="6"/>
      <c r="M647" s="6"/>
      <c r="N647" s="6"/>
      <c r="O647" s="6"/>
      <c r="P647" s="6"/>
      <c r="Q647" s="6"/>
      <c r="R647" s="6"/>
      <c r="S647" s="6"/>
      <c r="T647" s="6"/>
      <c r="U647" s="6"/>
      <c r="V647" s="6"/>
      <c r="W647" s="6"/>
      <c r="X647" s="6"/>
    </row>
    <row r="648" spans="1:24" x14ac:dyDescent="0.15">
      <c r="A648" s="6"/>
      <c r="B648" s="6"/>
      <c r="C648" s="6"/>
      <c r="D648" s="6"/>
      <c r="E648" s="6"/>
      <c r="F648" s="6"/>
      <c r="G648" s="6"/>
      <c r="H648" s="6"/>
      <c r="I648" s="6"/>
      <c r="J648" s="6"/>
      <c r="K648" s="6"/>
      <c r="L648" s="6"/>
      <c r="M648" s="6"/>
      <c r="N648" s="6"/>
      <c r="O648" s="6"/>
      <c r="P648" s="6"/>
      <c r="Q648" s="6"/>
      <c r="R648" s="6"/>
      <c r="S648" s="6"/>
      <c r="T648" s="6"/>
      <c r="U648" s="6"/>
      <c r="V648" s="6"/>
      <c r="W648" s="6"/>
      <c r="X648" s="6"/>
    </row>
    <row r="649" spans="1:24" x14ac:dyDescent="0.15">
      <c r="A649" s="6"/>
      <c r="B649" s="6"/>
      <c r="C649" s="6"/>
      <c r="D649" s="6"/>
      <c r="E649" s="6"/>
      <c r="F649" s="6"/>
      <c r="G649" s="6"/>
      <c r="H649" s="6"/>
      <c r="I649" s="6"/>
      <c r="J649" s="6"/>
      <c r="K649" s="6"/>
      <c r="L649" s="6"/>
      <c r="M649" s="6"/>
      <c r="N649" s="6"/>
      <c r="O649" s="6"/>
      <c r="P649" s="6"/>
      <c r="Q649" s="6"/>
      <c r="R649" s="6"/>
      <c r="S649" s="6"/>
      <c r="T649" s="6"/>
      <c r="U649" s="6"/>
      <c r="V649" s="6"/>
      <c r="W649" s="6"/>
      <c r="X649" s="6"/>
    </row>
    <row r="650" spans="1:24" x14ac:dyDescent="0.15">
      <c r="A650" s="6"/>
      <c r="B650" s="6"/>
      <c r="C650" s="6"/>
      <c r="D650" s="6"/>
      <c r="E650" s="6"/>
      <c r="F650" s="6"/>
      <c r="G650" s="6"/>
      <c r="H650" s="6"/>
      <c r="I650" s="6"/>
      <c r="J650" s="6"/>
      <c r="K650" s="6"/>
      <c r="L650" s="6"/>
      <c r="M650" s="6"/>
      <c r="N650" s="6"/>
      <c r="O650" s="6"/>
      <c r="P650" s="6"/>
      <c r="Q650" s="6"/>
      <c r="R650" s="6"/>
      <c r="S650" s="6"/>
      <c r="T650" s="6"/>
      <c r="U650" s="6"/>
      <c r="V650" s="6"/>
      <c r="W650" s="6"/>
      <c r="X650" s="6"/>
    </row>
    <row r="651" spans="1:24" x14ac:dyDescent="0.15">
      <c r="A651" s="6"/>
      <c r="B651" s="6"/>
      <c r="C651" s="6"/>
      <c r="D651" s="6"/>
      <c r="E651" s="6"/>
      <c r="F651" s="6"/>
      <c r="G651" s="6"/>
      <c r="H651" s="6"/>
      <c r="I651" s="6"/>
      <c r="J651" s="6"/>
      <c r="K651" s="6"/>
      <c r="L651" s="6"/>
      <c r="M651" s="6"/>
      <c r="N651" s="6"/>
      <c r="O651" s="6"/>
      <c r="P651" s="6"/>
      <c r="Q651" s="6"/>
      <c r="R651" s="6"/>
      <c r="S651" s="6"/>
      <c r="T651" s="6"/>
      <c r="U651" s="6"/>
      <c r="V651" s="6"/>
      <c r="W651" s="6"/>
      <c r="X651" s="6"/>
    </row>
    <row r="652" spans="1:24" x14ac:dyDescent="0.15">
      <c r="A652" s="6"/>
      <c r="B652" s="6"/>
      <c r="C652" s="6"/>
      <c r="D652" s="6"/>
      <c r="E652" s="6"/>
      <c r="F652" s="6"/>
      <c r="G652" s="6"/>
      <c r="H652" s="6"/>
      <c r="I652" s="6"/>
      <c r="J652" s="6"/>
      <c r="K652" s="6"/>
      <c r="L652" s="6"/>
      <c r="M652" s="6"/>
      <c r="N652" s="6"/>
      <c r="O652" s="6"/>
      <c r="P652" s="6"/>
      <c r="Q652" s="6"/>
      <c r="R652" s="6"/>
      <c r="S652" s="6"/>
      <c r="T652" s="6"/>
      <c r="U652" s="6"/>
      <c r="V652" s="6"/>
      <c r="W652" s="6"/>
      <c r="X652" s="6"/>
    </row>
    <row r="653" spans="1:24" x14ac:dyDescent="0.15">
      <c r="A653" s="6"/>
      <c r="B653" s="6"/>
      <c r="C653" s="6"/>
      <c r="D653" s="6"/>
      <c r="E653" s="6"/>
      <c r="F653" s="6"/>
      <c r="G653" s="6"/>
      <c r="H653" s="6"/>
      <c r="I653" s="6"/>
      <c r="J653" s="6"/>
      <c r="K653" s="6"/>
      <c r="L653" s="6"/>
      <c r="M653" s="6"/>
      <c r="N653" s="6"/>
      <c r="O653" s="6"/>
      <c r="P653" s="6"/>
      <c r="Q653" s="6"/>
      <c r="R653" s="6"/>
      <c r="S653" s="6"/>
      <c r="T653" s="6"/>
      <c r="U653" s="6"/>
      <c r="V653" s="6"/>
      <c r="W653" s="6"/>
      <c r="X653" s="6"/>
    </row>
    <row r="654" spans="1:24" x14ac:dyDescent="0.15">
      <c r="A654" s="6"/>
      <c r="B654" s="6"/>
      <c r="C654" s="6"/>
      <c r="D654" s="6"/>
      <c r="E654" s="6"/>
      <c r="F654" s="6"/>
      <c r="G654" s="6"/>
      <c r="H654" s="6"/>
      <c r="I654" s="6"/>
      <c r="J654" s="6"/>
      <c r="K654" s="6"/>
      <c r="L654" s="6"/>
      <c r="M654" s="6"/>
      <c r="N654" s="6"/>
      <c r="O654" s="6"/>
      <c r="P654" s="6"/>
      <c r="Q654" s="6"/>
      <c r="R654" s="6"/>
      <c r="S654" s="6"/>
      <c r="T654" s="6"/>
      <c r="U654" s="6"/>
      <c r="V654" s="6"/>
      <c r="W654" s="6"/>
      <c r="X654" s="6"/>
    </row>
    <row r="655" spans="1:24" x14ac:dyDescent="0.15">
      <c r="A655" s="6"/>
      <c r="B655" s="6"/>
      <c r="C655" s="6"/>
      <c r="D655" s="6"/>
      <c r="E655" s="6"/>
      <c r="F655" s="6"/>
      <c r="G655" s="6"/>
      <c r="H655" s="6"/>
      <c r="I655" s="6"/>
      <c r="J655" s="6"/>
      <c r="K655" s="6"/>
      <c r="L655" s="6"/>
      <c r="M655" s="6"/>
      <c r="N655" s="6"/>
      <c r="O655" s="6"/>
      <c r="P655" s="6"/>
      <c r="Q655" s="6"/>
      <c r="R655" s="6"/>
      <c r="S655" s="6"/>
      <c r="T655" s="6"/>
      <c r="U655" s="6"/>
      <c r="V655" s="6"/>
      <c r="W655" s="6"/>
      <c r="X655" s="6"/>
    </row>
    <row r="656" spans="1:24" x14ac:dyDescent="0.15">
      <c r="A656" s="6"/>
      <c r="B656" s="6"/>
      <c r="C656" s="6"/>
      <c r="D656" s="6"/>
      <c r="E656" s="6"/>
      <c r="F656" s="6"/>
      <c r="G656" s="6"/>
      <c r="H656" s="6"/>
      <c r="I656" s="6"/>
      <c r="J656" s="6"/>
      <c r="K656" s="6"/>
      <c r="L656" s="6"/>
      <c r="M656" s="6"/>
      <c r="N656" s="6"/>
      <c r="O656" s="6"/>
      <c r="P656" s="6"/>
      <c r="Q656" s="6"/>
      <c r="R656" s="6"/>
      <c r="S656" s="6"/>
      <c r="T656" s="6"/>
      <c r="U656" s="6"/>
      <c r="V656" s="6"/>
      <c r="W656" s="6"/>
      <c r="X656" s="6"/>
    </row>
    <row r="657" spans="1:24" x14ac:dyDescent="0.15">
      <c r="A657" s="6"/>
      <c r="B657" s="6"/>
      <c r="C657" s="6"/>
      <c r="D657" s="6"/>
      <c r="E657" s="6"/>
      <c r="F657" s="6"/>
      <c r="G657" s="6"/>
      <c r="H657" s="6"/>
      <c r="I657" s="6"/>
      <c r="J657" s="6"/>
      <c r="K657" s="6"/>
      <c r="L657" s="6"/>
      <c r="M657" s="6"/>
      <c r="N657" s="6"/>
      <c r="O657" s="6"/>
      <c r="P657" s="6"/>
      <c r="Q657" s="6"/>
      <c r="R657" s="6"/>
      <c r="S657" s="6"/>
      <c r="T657" s="6"/>
      <c r="U657" s="6"/>
      <c r="V657" s="6"/>
      <c r="W657" s="6"/>
      <c r="X657" s="6"/>
    </row>
    <row r="658" spans="1:24" x14ac:dyDescent="0.15">
      <c r="A658" s="6"/>
      <c r="B658" s="6"/>
      <c r="C658" s="6"/>
      <c r="D658" s="6"/>
      <c r="E658" s="6"/>
      <c r="F658" s="6"/>
      <c r="G658" s="6"/>
      <c r="H658" s="6"/>
      <c r="I658" s="6"/>
      <c r="J658" s="6"/>
      <c r="K658" s="6"/>
      <c r="L658" s="6"/>
      <c r="M658" s="6"/>
      <c r="N658" s="6"/>
      <c r="O658" s="6"/>
      <c r="P658" s="6"/>
      <c r="Q658" s="6"/>
      <c r="R658" s="6"/>
      <c r="S658" s="6"/>
      <c r="T658" s="6"/>
      <c r="U658" s="6"/>
      <c r="V658" s="6"/>
      <c r="W658" s="6"/>
      <c r="X658" s="6"/>
    </row>
    <row r="659" spans="1:24" x14ac:dyDescent="0.15">
      <c r="A659" s="6"/>
      <c r="B659" s="6"/>
      <c r="C659" s="6"/>
      <c r="D659" s="6"/>
      <c r="E659" s="6"/>
      <c r="F659" s="6"/>
      <c r="G659" s="6"/>
      <c r="H659" s="6"/>
      <c r="I659" s="6"/>
      <c r="J659" s="6"/>
      <c r="K659" s="6"/>
      <c r="L659" s="6"/>
      <c r="M659" s="6"/>
      <c r="N659" s="6"/>
      <c r="O659" s="6"/>
      <c r="P659" s="6"/>
      <c r="Q659" s="6"/>
      <c r="R659" s="6"/>
      <c r="S659" s="6"/>
      <c r="T659" s="6"/>
      <c r="U659" s="6"/>
      <c r="V659" s="6"/>
      <c r="W659" s="6"/>
      <c r="X659" s="6"/>
    </row>
    <row r="660" spans="1:24" x14ac:dyDescent="0.15">
      <c r="A660" s="6"/>
      <c r="B660" s="6"/>
      <c r="C660" s="6"/>
      <c r="D660" s="6"/>
      <c r="E660" s="6"/>
      <c r="F660" s="6"/>
      <c r="G660" s="6"/>
      <c r="H660" s="6"/>
      <c r="I660" s="6"/>
      <c r="J660" s="6"/>
      <c r="K660" s="6"/>
      <c r="L660" s="6"/>
      <c r="M660" s="6"/>
      <c r="N660" s="6"/>
      <c r="O660" s="6"/>
      <c r="P660" s="6"/>
      <c r="Q660" s="6"/>
      <c r="R660" s="6"/>
      <c r="S660" s="6"/>
      <c r="T660" s="6"/>
      <c r="U660" s="6"/>
      <c r="V660" s="6"/>
      <c r="W660" s="6"/>
      <c r="X660" s="6"/>
    </row>
    <row r="661" spans="1:24" x14ac:dyDescent="0.15">
      <c r="A661" s="6"/>
      <c r="B661" s="6"/>
      <c r="C661" s="6"/>
      <c r="D661" s="6"/>
      <c r="E661" s="6"/>
      <c r="F661" s="6"/>
      <c r="G661" s="6"/>
      <c r="H661" s="6"/>
      <c r="I661" s="6"/>
      <c r="J661" s="6"/>
      <c r="K661" s="6"/>
      <c r="L661" s="6"/>
      <c r="M661" s="6"/>
      <c r="N661" s="6"/>
      <c r="O661" s="6"/>
      <c r="P661" s="6"/>
      <c r="Q661" s="6"/>
      <c r="R661" s="6"/>
      <c r="S661" s="6"/>
      <c r="T661" s="6"/>
      <c r="U661" s="6"/>
      <c r="V661" s="6"/>
      <c r="W661" s="6"/>
      <c r="X661" s="6"/>
    </row>
    <row r="662" spans="1:24" x14ac:dyDescent="0.15">
      <c r="A662" s="6"/>
      <c r="B662" s="6"/>
      <c r="C662" s="6"/>
      <c r="D662" s="6"/>
      <c r="E662" s="6"/>
      <c r="F662" s="6"/>
      <c r="G662" s="6"/>
      <c r="H662" s="6"/>
      <c r="I662" s="6"/>
      <c r="J662" s="6"/>
      <c r="K662" s="6"/>
      <c r="L662" s="6"/>
      <c r="M662" s="6"/>
      <c r="N662" s="6"/>
      <c r="O662" s="6"/>
      <c r="P662" s="6"/>
      <c r="Q662" s="6"/>
      <c r="R662" s="6"/>
      <c r="S662" s="6"/>
      <c r="T662" s="6"/>
      <c r="U662" s="6"/>
      <c r="V662" s="6"/>
      <c r="W662" s="6"/>
      <c r="X662" s="6"/>
    </row>
    <row r="663" spans="1:24" x14ac:dyDescent="0.15">
      <c r="A663" s="6"/>
      <c r="B663" s="6"/>
      <c r="C663" s="6"/>
      <c r="D663" s="6"/>
      <c r="E663" s="6"/>
      <c r="F663" s="6"/>
      <c r="G663" s="6"/>
      <c r="H663" s="6"/>
      <c r="I663" s="6"/>
      <c r="J663" s="6"/>
      <c r="K663" s="6"/>
      <c r="L663" s="6"/>
      <c r="M663" s="6"/>
      <c r="N663" s="6"/>
      <c r="O663" s="6"/>
      <c r="P663" s="6"/>
      <c r="Q663" s="6"/>
      <c r="R663" s="6"/>
      <c r="S663" s="6"/>
      <c r="T663" s="6"/>
      <c r="U663" s="6"/>
      <c r="V663" s="6"/>
      <c r="W663" s="6"/>
      <c r="X663" s="6"/>
    </row>
    <row r="664" spans="1:24" x14ac:dyDescent="0.15">
      <c r="A664" s="6"/>
      <c r="B664" s="6"/>
      <c r="C664" s="6"/>
      <c r="D664" s="6"/>
      <c r="E664" s="6"/>
      <c r="F664" s="6"/>
      <c r="G664" s="6"/>
      <c r="H664" s="6"/>
      <c r="I664" s="6"/>
      <c r="J664" s="6"/>
      <c r="K664" s="6"/>
      <c r="L664" s="6"/>
      <c r="M664" s="6"/>
      <c r="N664" s="6"/>
      <c r="O664" s="6"/>
      <c r="P664" s="6"/>
      <c r="Q664" s="6"/>
      <c r="R664" s="6"/>
      <c r="S664" s="6"/>
      <c r="T664" s="6"/>
      <c r="U664" s="6"/>
      <c r="V664" s="6"/>
      <c r="W664" s="6"/>
      <c r="X664" s="6"/>
    </row>
    <row r="665" spans="1:24" x14ac:dyDescent="0.15">
      <c r="A665" s="6"/>
      <c r="B665" s="6"/>
      <c r="C665" s="6"/>
      <c r="D665" s="6"/>
      <c r="E665" s="6"/>
      <c r="F665" s="6"/>
      <c r="G665" s="6"/>
      <c r="H665" s="6"/>
      <c r="I665" s="6"/>
      <c r="J665" s="6"/>
      <c r="K665" s="6"/>
      <c r="L665" s="6"/>
      <c r="M665" s="6"/>
      <c r="N665" s="6"/>
      <c r="O665" s="6"/>
      <c r="P665" s="6"/>
      <c r="Q665" s="6"/>
      <c r="R665" s="6"/>
      <c r="S665" s="6"/>
      <c r="T665" s="6"/>
      <c r="U665" s="6"/>
      <c r="V665" s="6"/>
      <c r="W665" s="6"/>
      <c r="X665" s="6"/>
    </row>
    <row r="666" spans="1:24" x14ac:dyDescent="0.15">
      <c r="A666" s="6"/>
      <c r="B666" s="6"/>
      <c r="C666" s="6"/>
      <c r="D666" s="6"/>
      <c r="E666" s="6"/>
      <c r="F666" s="6"/>
      <c r="G666" s="6"/>
      <c r="H666" s="6"/>
      <c r="I666" s="6"/>
      <c r="J666" s="6"/>
      <c r="K666" s="6"/>
      <c r="L666" s="6"/>
      <c r="M666" s="6"/>
      <c r="N666" s="6"/>
      <c r="O666" s="6"/>
      <c r="P666" s="6"/>
      <c r="Q666" s="6"/>
      <c r="R666" s="6"/>
      <c r="S666" s="6"/>
      <c r="T666" s="6"/>
      <c r="U666" s="6"/>
      <c r="V666" s="6"/>
      <c r="W666" s="6"/>
      <c r="X666" s="6"/>
    </row>
    <row r="667" spans="1:24" x14ac:dyDescent="0.15">
      <c r="A667" s="6"/>
      <c r="B667" s="6"/>
      <c r="C667" s="6"/>
      <c r="D667" s="6"/>
      <c r="E667" s="6"/>
      <c r="F667" s="6"/>
      <c r="G667" s="6"/>
      <c r="H667" s="6"/>
      <c r="I667" s="6"/>
      <c r="J667" s="6"/>
      <c r="K667" s="6"/>
      <c r="L667" s="6"/>
      <c r="M667" s="6"/>
      <c r="N667" s="6"/>
      <c r="O667" s="6"/>
      <c r="P667" s="6"/>
      <c r="Q667" s="6"/>
      <c r="R667" s="6"/>
      <c r="S667" s="6"/>
      <c r="T667" s="6"/>
      <c r="U667" s="6"/>
      <c r="V667" s="6"/>
      <c r="W667" s="6"/>
      <c r="X667" s="6"/>
    </row>
    <row r="668" spans="1:24" x14ac:dyDescent="0.15">
      <c r="A668" s="6"/>
      <c r="B668" s="6"/>
      <c r="C668" s="6"/>
      <c r="D668" s="6"/>
      <c r="E668" s="6"/>
      <c r="F668" s="6"/>
      <c r="G668" s="6"/>
      <c r="H668" s="6"/>
      <c r="I668" s="6"/>
      <c r="J668" s="6"/>
      <c r="K668" s="6"/>
      <c r="L668" s="6"/>
      <c r="M668" s="6"/>
      <c r="N668" s="6"/>
      <c r="O668" s="6"/>
      <c r="P668" s="6"/>
      <c r="Q668" s="6"/>
      <c r="R668" s="6"/>
      <c r="S668" s="6"/>
      <c r="T668" s="6"/>
      <c r="U668" s="6"/>
      <c r="V668" s="6"/>
      <c r="W668" s="6"/>
      <c r="X668" s="6"/>
    </row>
    <row r="669" spans="1:24" x14ac:dyDescent="0.15">
      <c r="A669" s="6"/>
      <c r="B669" s="6"/>
      <c r="C669" s="6"/>
      <c r="D669" s="6"/>
      <c r="E669" s="6"/>
      <c r="F669" s="6"/>
      <c r="G669" s="6"/>
      <c r="H669" s="6"/>
      <c r="I669" s="6"/>
      <c r="J669" s="6"/>
      <c r="K669" s="6"/>
      <c r="L669" s="6"/>
      <c r="M669" s="6"/>
      <c r="N669" s="6"/>
      <c r="O669" s="6"/>
      <c r="P669" s="6"/>
      <c r="Q669" s="6"/>
      <c r="R669" s="6"/>
      <c r="S669" s="6"/>
      <c r="T669" s="6"/>
      <c r="U669" s="6"/>
      <c r="V669" s="6"/>
      <c r="W669" s="6"/>
      <c r="X669" s="6"/>
    </row>
    <row r="670" spans="1:24" x14ac:dyDescent="0.15">
      <c r="A670" s="6"/>
      <c r="B670" s="6"/>
      <c r="C670" s="6"/>
      <c r="D670" s="6"/>
      <c r="E670" s="6"/>
      <c r="F670" s="6"/>
      <c r="G670" s="6"/>
      <c r="H670" s="6"/>
      <c r="I670" s="6"/>
      <c r="J670" s="6"/>
      <c r="K670" s="6"/>
      <c r="L670" s="6"/>
      <c r="M670" s="6"/>
      <c r="N670" s="6"/>
      <c r="O670" s="6"/>
      <c r="P670" s="6"/>
      <c r="Q670" s="6"/>
      <c r="R670" s="6"/>
      <c r="S670" s="6"/>
      <c r="T670" s="6"/>
      <c r="U670" s="6"/>
      <c r="V670" s="6"/>
      <c r="W670" s="6"/>
      <c r="X670" s="6"/>
    </row>
    <row r="671" spans="1:24" x14ac:dyDescent="0.15">
      <c r="A671" s="6"/>
      <c r="B671" s="6"/>
      <c r="C671" s="6"/>
      <c r="D671" s="6"/>
      <c r="E671" s="6"/>
      <c r="F671" s="6"/>
      <c r="G671" s="6"/>
      <c r="H671" s="6"/>
      <c r="I671" s="6"/>
      <c r="J671" s="6"/>
      <c r="K671" s="6"/>
      <c r="L671" s="6"/>
      <c r="M671" s="6"/>
      <c r="N671" s="6"/>
      <c r="O671" s="6"/>
      <c r="P671" s="6"/>
      <c r="Q671" s="6"/>
      <c r="R671" s="6"/>
      <c r="S671" s="6"/>
      <c r="T671" s="6"/>
      <c r="U671" s="6"/>
      <c r="V671" s="6"/>
      <c r="W671" s="6"/>
      <c r="X671" s="6"/>
    </row>
    <row r="672" spans="1:24" x14ac:dyDescent="0.15">
      <c r="A672" s="6"/>
      <c r="B672" s="6"/>
      <c r="C672" s="6"/>
      <c r="D672" s="6"/>
      <c r="E672" s="6"/>
      <c r="F672" s="6"/>
      <c r="G672" s="6"/>
      <c r="H672" s="6"/>
      <c r="I672" s="6"/>
      <c r="J672" s="6"/>
      <c r="K672" s="6"/>
      <c r="L672" s="6"/>
      <c r="M672" s="6"/>
      <c r="N672" s="6"/>
      <c r="O672" s="6"/>
      <c r="P672" s="6"/>
      <c r="Q672" s="6"/>
      <c r="R672" s="6"/>
      <c r="S672" s="6"/>
      <c r="T672" s="6"/>
      <c r="U672" s="6"/>
      <c r="V672" s="6"/>
      <c r="W672" s="6"/>
      <c r="X672" s="6"/>
    </row>
    <row r="673" spans="1:24" x14ac:dyDescent="0.15">
      <c r="A673" s="6"/>
      <c r="B673" s="6"/>
      <c r="C673" s="6"/>
      <c r="D673" s="6"/>
      <c r="E673" s="6"/>
      <c r="F673" s="6"/>
      <c r="G673" s="6"/>
      <c r="H673" s="6"/>
      <c r="I673" s="6"/>
      <c r="J673" s="6"/>
      <c r="K673" s="6"/>
      <c r="L673" s="6"/>
      <c r="M673" s="6"/>
      <c r="N673" s="6"/>
      <c r="O673" s="6"/>
      <c r="P673" s="6"/>
      <c r="Q673" s="6"/>
      <c r="R673" s="6"/>
      <c r="S673" s="6"/>
      <c r="T673" s="6"/>
      <c r="U673" s="6"/>
      <c r="V673" s="6"/>
      <c r="W673" s="6"/>
      <c r="X673" s="6"/>
    </row>
    <row r="674" spans="1:24" x14ac:dyDescent="0.15">
      <c r="A674" s="6"/>
      <c r="B674" s="6"/>
      <c r="C674" s="6"/>
      <c r="D674" s="6"/>
      <c r="E674" s="6"/>
      <c r="F674" s="6"/>
      <c r="G674" s="6"/>
      <c r="H674" s="6"/>
      <c r="I674" s="6"/>
      <c r="J674" s="6"/>
      <c r="K674" s="6"/>
      <c r="L674" s="6"/>
      <c r="M674" s="6"/>
      <c r="N674" s="6"/>
      <c r="O674" s="6"/>
      <c r="P674" s="6"/>
      <c r="Q674" s="6"/>
      <c r="R674" s="6"/>
      <c r="S674" s="6"/>
      <c r="T674" s="6"/>
      <c r="U674" s="6"/>
      <c r="V674" s="6"/>
      <c r="W674" s="6"/>
      <c r="X674" s="6"/>
    </row>
    <row r="675" spans="1:24" x14ac:dyDescent="0.15">
      <c r="A675" s="6"/>
      <c r="B675" s="6"/>
      <c r="C675" s="6"/>
      <c r="D675" s="6"/>
      <c r="E675" s="6"/>
      <c r="F675" s="6"/>
      <c r="G675" s="6"/>
      <c r="H675" s="6"/>
      <c r="I675" s="6"/>
      <c r="J675" s="6"/>
      <c r="K675" s="6"/>
      <c r="L675" s="6"/>
      <c r="M675" s="6"/>
      <c r="N675" s="6"/>
      <c r="O675" s="6"/>
      <c r="P675" s="6"/>
      <c r="Q675" s="6"/>
      <c r="R675" s="6"/>
      <c r="S675" s="6"/>
      <c r="T675" s="6"/>
      <c r="U675" s="6"/>
      <c r="V675" s="6"/>
      <c r="W675" s="6"/>
      <c r="X675" s="6"/>
    </row>
    <row r="676" spans="1:24" x14ac:dyDescent="0.15">
      <c r="A676" s="6"/>
      <c r="B676" s="6"/>
      <c r="C676" s="6"/>
      <c r="D676" s="6"/>
      <c r="E676" s="6"/>
      <c r="F676" s="6"/>
      <c r="G676" s="6"/>
      <c r="H676" s="6"/>
      <c r="I676" s="6"/>
      <c r="J676" s="6"/>
      <c r="K676" s="6"/>
      <c r="L676" s="6"/>
      <c r="M676" s="6"/>
      <c r="N676" s="6"/>
      <c r="O676" s="6"/>
      <c r="P676" s="6"/>
      <c r="Q676" s="6"/>
      <c r="R676" s="6"/>
      <c r="S676" s="6"/>
      <c r="T676" s="6"/>
      <c r="U676" s="6"/>
      <c r="V676" s="6"/>
      <c r="W676" s="6"/>
      <c r="X676" s="6"/>
    </row>
    <row r="677" spans="1:24" x14ac:dyDescent="0.15">
      <c r="A677" s="6"/>
      <c r="B677" s="6"/>
      <c r="C677" s="6"/>
      <c r="D677" s="6"/>
      <c r="E677" s="6"/>
      <c r="F677" s="6"/>
      <c r="G677" s="6"/>
      <c r="H677" s="6"/>
      <c r="I677" s="6"/>
      <c r="J677" s="6"/>
      <c r="K677" s="6"/>
      <c r="L677" s="6"/>
      <c r="M677" s="6"/>
      <c r="N677" s="6"/>
      <c r="O677" s="6"/>
      <c r="P677" s="6"/>
      <c r="Q677" s="6"/>
      <c r="R677" s="6"/>
      <c r="S677" s="6"/>
      <c r="T677" s="6"/>
      <c r="U677" s="6"/>
      <c r="V677" s="6"/>
      <c r="W677" s="6"/>
      <c r="X677" s="6"/>
    </row>
    <row r="678" spans="1:24" x14ac:dyDescent="0.15">
      <c r="A678" s="6"/>
      <c r="B678" s="6"/>
      <c r="C678" s="6"/>
      <c r="D678" s="6"/>
      <c r="E678" s="6"/>
      <c r="F678" s="6"/>
      <c r="G678" s="6"/>
      <c r="H678" s="6"/>
      <c r="I678" s="6"/>
      <c r="J678" s="6"/>
      <c r="K678" s="6"/>
      <c r="L678" s="6"/>
      <c r="M678" s="6"/>
      <c r="N678" s="6"/>
      <c r="O678" s="6"/>
      <c r="P678" s="6"/>
      <c r="Q678" s="6"/>
      <c r="R678" s="6"/>
      <c r="S678" s="6"/>
      <c r="T678" s="6"/>
      <c r="U678" s="6"/>
      <c r="V678" s="6"/>
      <c r="W678" s="6"/>
      <c r="X678" s="6"/>
    </row>
    <row r="679" spans="1:24" x14ac:dyDescent="0.15">
      <c r="A679" s="6"/>
      <c r="B679" s="6"/>
      <c r="C679" s="6"/>
      <c r="D679" s="6"/>
      <c r="E679" s="6"/>
      <c r="F679" s="6"/>
      <c r="G679" s="6"/>
      <c r="H679" s="6"/>
      <c r="I679" s="6"/>
      <c r="J679" s="6"/>
      <c r="K679" s="6"/>
      <c r="L679" s="6"/>
      <c r="M679" s="6"/>
      <c r="N679" s="6"/>
      <c r="O679" s="6"/>
      <c r="P679" s="6"/>
      <c r="Q679" s="6"/>
      <c r="R679" s="6"/>
      <c r="S679" s="6"/>
      <c r="T679" s="6"/>
      <c r="U679" s="6"/>
      <c r="V679" s="6"/>
      <c r="W679" s="6"/>
      <c r="X679" s="6"/>
    </row>
    <row r="680" spans="1:24" x14ac:dyDescent="0.15">
      <c r="A680" s="6"/>
      <c r="B680" s="6"/>
      <c r="C680" s="6"/>
      <c r="D680" s="6"/>
      <c r="E680" s="6"/>
      <c r="F680" s="6"/>
      <c r="G680" s="6"/>
      <c r="H680" s="6"/>
      <c r="I680" s="6"/>
      <c r="J680" s="6"/>
      <c r="K680" s="6"/>
      <c r="L680" s="6"/>
      <c r="M680" s="6"/>
      <c r="N680" s="6"/>
      <c r="O680" s="6"/>
      <c r="P680" s="6"/>
      <c r="Q680" s="6"/>
      <c r="R680" s="6"/>
      <c r="S680" s="6"/>
      <c r="T680" s="6"/>
      <c r="U680" s="6"/>
      <c r="V680" s="6"/>
      <c r="W680" s="6"/>
      <c r="X680" s="6"/>
    </row>
    <row r="681" spans="1:24" x14ac:dyDescent="0.15">
      <c r="A681" s="6"/>
      <c r="B681" s="6"/>
      <c r="C681" s="6"/>
      <c r="D681" s="6"/>
      <c r="E681" s="6"/>
      <c r="F681" s="6"/>
      <c r="G681" s="6"/>
      <c r="H681" s="6"/>
      <c r="I681" s="6"/>
      <c r="J681" s="6"/>
      <c r="K681" s="6"/>
      <c r="L681" s="6"/>
      <c r="M681" s="6"/>
      <c r="N681" s="6"/>
      <c r="O681" s="6"/>
      <c r="P681" s="6"/>
      <c r="Q681" s="6"/>
      <c r="R681" s="6"/>
      <c r="S681" s="6"/>
      <c r="T681" s="6"/>
      <c r="U681" s="6"/>
      <c r="V681" s="6"/>
      <c r="W681" s="6"/>
      <c r="X681" s="6"/>
    </row>
    <row r="682" spans="1:24" x14ac:dyDescent="0.15">
      <c r="A682" s="6"/>
      <c r="B682" s="6"/>
      <c r="C682" s="6"/>
      <c r="D682" s="6"/>
      <c r="E682" s="6"/>
      <c r="F682" s="6"/>
      <c r="G682" s="6"/>
      <c r="H682" s="6"/>
      <c r="I682" s="6"/>
      <c r="J682" s="6"/>
      <c r="K682" s="6"/>
      <c r="L682" s="6"/>
      <c r="M682" s="6"/>
      <c r="N682" s="6"/>
      <c r="O682" s="6"/>
      <c r="P682" s="6"/>
      <c r="Q682" s="6"/>
      <c r="R682" s="6"/>
      <c r="S682" s="6"/>
      <c r="T682" s="6"/>
      <c r="U682" s="6"/>
      <c r="V682" s="6"/>
      <c r="W682" s="6"/>
      <c r="X682" s="6"/>
    </row>
    <row r="683" spans="1:24" x14ac:dyDescent="0.15">
      <c r="A683" s="6"/>
      <c r="B683" s="6"/>
      <c r="C683" s="6"/>
      <c r="D683" s="6"/>
      <c r="E683" s="6"/>
      <c r="F683" s="6"/>
      <c r="G683" s="6"/>
      <c r="H683" s="6"/>
      <c r="I683" s="6"/>
      <c r="J683" s="6"/>
      <c r="K683" s="6"/>
      <c r="L683" s="6"/>
      <c r="M683" s="6"/>
      <c r="N683" s="6"/>
      <c r="O683" s="6"/>
      <c r="P683" s="6"/>
      <c r="Q683" s="6"/>
      <c r="R683" s="6"/>
      <c r="S683" s="6"/>
      <c r="T683" s="6"/>
      <c r="U683" s="6"/>
      <c r="V683" s="6"/>
      <c r="W683" s="6"/>
      <c r="X683" s="6"/>
    </row>
    <row r="684" spans="1:24" x14ac:dyDescent="0.15">
      <c r="A684" s="6"/>
      <c r="B684" s="6"/>
      <c r="C684" s="6"/>
      <c r="D684" s="6"/>
      <c r="E684" s="6"/>
      <c r="F684" s="6"/>
      <c r="G684" s="6"/>
      <c r="H684" s="6"/>
      <c r="I684" s="6"/>
      <c r="J684" s="6"/>
      <c r="K684" s="6"/>
      <c r="L684" s="6"/>
      <c r="M684" s="6"/>
      <c r="N684" s="6"/>
      <c r="O684" s="6"/>
      <c r="P684" s="6"/>
      <c r="Q684" s="6"/>
      <c r="R684" s="6"/>
      <c r="S684" s="6"/>
      <c r="T684" s="6"/>
      <c r="U684" s="6"/>
      <c r="V684" s="6"/>
      <c r="W684" s="6"/>
      <c r="X684" s="6"/>
    </row>
    <row r="685" spans="1:24" x14ac:dyDescent="0.15">
      <c r="A685" s="6"/>
      <c r="B685" s="6"/>
      <c r="C685" s="6"/>
      <c r="D685" s="6"/>
      <c r="E685" s="6"/>
      <c r="F685" s="6"/>
      <c r="G685" s="6"/>
      <c r="H685" s="6"/>
      <c r="I685" s="6"/>
      <c r="J685" s="6"/>
      <c r="K685" s="6"/>
      <c r="L685" s="6"/>
      <c r="M685" s="6"/>
      <c r="N685" s="6"/>
      <c r="O685" s="6"/>
      <c r="P685" s="6"/>
      <c r="Q685" s="6"/>
      <c r="R685" s="6"/>
      <c r="S685" s="6"/>
      <c r="T685" s="6"/>
      <c r="U685" s="6"/>
      <c r="V685" s="6"/>
      <c r="W685" s="6"/>
      <c r="X685" s="6"/>
    </row>
    <row r="686" spans="1:24" x14ac:dyDescent="0.15">
      <c r="A686" s="6"/>
      <c r="B686" s="6"/>
      <c r="C686" s="6"/>
      <c r="D686" s="6"/>
      <c r="E686" s="6"/>
      <c r="F686" s="6"/>
      <c r="G686" s="6"/>
      <c r="H686" s="6"/>
      <c r="I686" s="6"/>
      <c r="J686" s="6"/>
      <c r="K686" s="6"/>
      <c r="L686" s="6"/>
      <c r="M686" s="6"/>
      <c r="N686" s="6"/>
      <c r="O686" s="6"/>
      <c r="P686" s="6"/>
      <c r="Q686" s="6"/>
      <c r="R686" s="6"/>
      <c r="S686" s="6"/>
      <c r="T686" s="6"/>
      <c r="U686" s="6"/>
      <c r="V686" s="6"/>
      <c r="W686" s="6"/>
      <c r="X686" s="6"/>
    </row>
    <row r="687" spans="1:24" x14ac:dyDescent="0.15">
      <c r="A687" s="6"/>
      <c r="B687" s="6"/>
      <c r="C687" s="6"/>
      <c r="D687" s="6"/>
      <c r="E687" s="6"/>
      <c r="F687" s="6"/>
      <c r="G687" s="6"/>
      <c r="H687" s="6"/>
      <c r="I687" s="6"/>
      <c r="J687" s="6"/>
      <c r="K687" s="6"/>
      <c r="L687" s="6"/>
      <c r="M687" s="6"/>
      <c r="N687" s="6"/>
      <c r="O687" s="6"/>
      <c r="P687" s="6"/>
      <c r="Q687" s="6"/>
      <c r="R687" s="6"/>
      <c r="S687" s="6"/>
      <c r="T687" s="6"/>
      <c r="U687" s="6"/>
      <c r="V687" s="6"/>
      <c r="W687" s="6"/>
      <c r="X687" s="6"/>
    </row>
    <row r="688" spans="1:24" x14ac:dyDescent="0.15">
      <c r="A688" s="6"/>
      <c r="B688" s="6"/>
      <c r="C688" s="6"/>
      <c r="D688" s="6"/>
      <c r="E688" s="6"/>
      <c r="F688" s="6"/>
      <c r="G688" s="6"/>
      <c r="H688" s="6"/>
      <c r="I688" s="6"/>
      <c r="J688" s="6"/>
      <c r="K688" s="6"/>
      <c r="L688" s="6"/>
      <c r="M688" s="6"/>
      <c r="N688" s="6"/>
      <c r="O688" s="6"/>
      <c r="P688" s="6"/>
      <c r="Q688" s="6"/>
      <c r="R688" s="6"/>
      <c r="S688" s="6"/>
      <c r="T688" s="6"/>
      <c r="U688" s="6"/>
      <c r="V688" s="6"/>
      <c r="W688" s="6"/>
      <c r="X688" s="6"/>
    </row>
    <row r="689" spans="1:24" x14ac:dyDescent="0.15">
      <c r="A689" s="6"/>
      <c r="B689" s="6"/>
      <c r="C689" s="6"/>
      <c r="D689" s="6"/>
      <c r="E689" s="6"/>
      <c r="F689" s="6"/>
      <c r="G689" s="6"/>
      <c r="H689" s="6"/>
      <c r="I689" s="6"/>
      <c r="J689" s="6"/>
      <c r="K689" s="6"/>
      <c r="L689" s="6"/>
      <c r="M689" s="6"/>
      <c r="N689" s="6"/>
      <c r="O689" s="6"/>
      <c r="P689" s="6"/>
      <c r="Q689" s="6"/>
      <c r="R689" s="6"/>
      <c r="S689" s="6"/>
      <c r="T689" s="6"/>
      <c r="U689" s="6"/>
      <c r="V689" s="6"/>
      <c r="W689" s="6"/>
      <c r="X689" s="6"/>
    </row>
    <row r="690" spans="1:24" x14ac:dyDescent="0.15">
      <c r="A690" s="6"/>
      <c r="B690" s="6"/>
      <c r="C690" s="6"/>
      <c r="D690" s="6"/>
      <c r="E690" s="6"/>
      <c r="F690" s="6"/>
      <c r="G690" s="6"/>
      <c r="H690" s="6"/>
      <c r="I690" s="6"/>
      <c r="J690" s="6"/>
      <c r="K690" s="6"/>
      <c r="L690" s="6"/>
      <c r="M690" s="6"/>
      <c r="N690" s="6"/>
      <c r="O690" s="6"/>
      <c r="P690" s="6"/>
      <c r="Q690" s="6"/>
      <c r="R690" s="6"/>
      <c r="S690" s="6"/>
      <c r="T690" s="6"/>
      <c r="U690" s="6"/>
      <c r="V690" s="6"/>
      <c r="W690" s="6"/>
      <c r="X690" s="6"/>
    </row>
    <row r="691" spans="1:24" x14ac:dyDescent="0.15">
      <c r="A691" s="6"/>
      <c r="B691" s="6"/>
      <c r="C691" s="6"/>
      <c r="D691" s="6"/>
      <c r="E691" s="6"/>
      <c r="F691" s="6"/>
      <c r="G691" s="6"/>
      <c r="H691" s="6"/>
      <c r="I691" s="6"/>
      <c r="J691" s="6"/>
      <c r="K691" s="6"/>
      <c r="L691" s="6"/>
      <c r="M691" s="6"/>
      <c r="N691" s="6"/>
      <c r="O691" s="6"/>
      <c r="P691" s="6"/>
      <c r="Q691" s="6"/>
      <c r="R691" s="6"/>
      <c r="S691" s="6"/>
      <c r="T691" s="6"/>
      <c r="U691" s="6"/>
      <c r="V691" s="6"/>
      <c r="W691" s="6"/>
      <c r="X691" s="6"/>
    </row>
    <row r="692" spans="1:24" x14ac:dyDescent="0.15">
      <c r="A692" s="6"/>
      <c r="B692" s="6"/>
      <c r="C692" s="6"/>
      <c r="D692" s="6"/>
      <c r="E692" s="6"/>
      <c r="F692" s="6"/>
      <c r="G692" s="6"/>
      <c r="H692" s="6"/>
      <c r="I692" s="6"/>
      <c r="J692" s="6"/>
      <c r="K692" s="6"/>
      <c r="L692" s="6"/>
      <c r="M692" s="6"/>
      <c r="N692" s="6"/>
      <c r="O692" s="6"/>
      <c r="P692" s="6"/>
      <c r="Q692" s="6"/>
      <c r="R692" s="6"/>
      <c r="S692" s="6"/>
      <c r="T692" s="6"/>
      <c r="U692" s="6"/>
      <c r="V692" s="6"/>
      <c r="W692" s="6"/>
      <c r="X692" s="6"/>
    </row>
    <row r="693" spans="1:24" x14ac:dyDescent="0.15">
      <c r="A693" s="6"/>
      <c r="B693" s="6"/>
      <c r="C693" s="6"/>
      <c r="D693" s="6"/>
      <c r="E693" s="6"/>
      <c r="F693" s="6"/>
      <c r="G693" s="6"/>
      <c r="H693" s="6"/>
      <c r="I693" s="6"/>
      <c r="J693" s="6"/>
      <c r="K693" s="6"/>
      <c r="L693" s="6"/>
      <c r="M693" s="6"/>
      <c r="N693" s="6"/>
      <c r="O693" s="6"/>
      <c r="P693" s="6"/>
      <c r="Q693" s="6"/>
      <c r="R693" s="6"/>
      <c r="S693" s="6"/>
      <c r="T693" s="6"/>
      <c r="U693" s="6"/>
      <c r="V693" s="6"/>
      <c r="W693" s="6"/>
      <c r="X693" s="6"/>
    </row>
    <row r="694" spans="1:24" x14ac:dyDescent="0.15">
      <c r="A694" s="6"/>
      <c r="B694" s="6"/>
      <c r="C694" s="6"/>
      <c r="D694" s="6"/>
      <c r="E694" s="6"/>
      <c r="F694" s="6"/>
      <c r="G694" s="6"/>
      <c r="H694" s="6"/>
      <c r="I694" s="6"/>
      <c r="J694" s="6"/>
      <c r="K694" s="6"/>
      <c r="L694" s="6"/>
      <c r="M694" s="6"/>
      <c r="N694" s="6"/>
      <c r="O694" s="6"/>
      <c r="P694" s="6"/>
      <c r="Q694" s="6"/>
      <c r="R694" s="6"/>
      <c r="S694" s="6"/>
      <c r="T694" s="6"/>
      <c r="U694" s="6"/>
      <c r="V694" s="6"/>
      <c r="W694" s="6"/>
      <c r="X694" s="6"/>
    </row>
    <row r="695" spans="1:24" x14ac:dyDescent="0.15">
      <c r="A695" s="6"/>
      <c r="B695" s="6"/>
      <c r="C695" s="6"/>
      <c r="D695" s="6"/>
      <c r="E695" s="6"/>
      <c r="F695" s="6"/>
      <c r="G695" s="6"/>
      <c r="H695" s="6"/>
      <c r="I695" s="6"/>
      <c r="J695" s="6"/>
      <c r="K695" s="6"/>
      <c r="L695" s="6"/>
      <c r="M695" s="6"/>
      <c r="N695" s="6"/>
      <c r="O695" s="6"/>
      <c r="P695" s="6"/>
      <c r="Q695" s="6"/>
      <c r="R695" s="6"/>
      <c r="S695" s="6"/>
      <c r="T695" s="6"/>
      <c r="U695" s="6"/>
      <c r="V695" s="6"/>
      <c r="W695" s="6"/>
      <c r="X695" s="6"/>
    </row>
    <row r="696" spans="1:24" x14ac:dyDescent="0.15">
      <c r="A696" s="6"/>
      <c r="B696" s="6"/>
      <c r="C696" s="6"/>
      <c r="D696" s="6"/>
      <c r="E696" s="6"/>
      <c r="F696" s="6"/>
      <c r="G696" s="6"/>
      <c r="H696" s="6"/>
      <c r="I696" s="6"/>
      <c r="J696" s="6"/>
      <c r="K696" s="6"/>
      <c r="L696" s="6"/>
      <c r="M696" s="6"/>
      <c r="N696" s="6"/>
      <c r="O696" s="6"/>
      <c r="P696" s="6"/>
      <c r="Q696" s="6"/>
      <c r="R696" s="6"/>
      <c r="S696" s="6"/>
      <c r="T696" s="6"/>
      <c r="U696" s="6"/>
      <c r="V696" s="6"/>
      <c r="W696" s="6"/>
      <c r="X696" s="6"/>
    </row>
    <row r="697" spans="1:24" x14ac:dyDescent="0.15">
      <c r="A697" s="6"/>
      <c r="B697" s="6"/>
      <c r="C697" s="6"/>
      <c r="D697" s="6"/>
      <c r="E697" s="6"/>
      <c r="F697" s="6"/>
      <c r="G697" s="6"/>
      <c r="H697" s="6"/>
      <c r="I697" s="6"/>
      <c r="J697" s="6"/>
      <c r="K697" s="6"/>
      <c r="L697" s="6"/>
      <c r="M697" s="6"/>
      <c r="N697" s="6"/>
      <c r="O697" s="6"/>
      <c r="P697" s="6"/>
      <c r="Q697" s="6"/>
      <c r="R697" s="6"/>
      <c r="S697" s="6"/>
      <c r="T697" s="6"/>
      <c r="U697" s="6"/>
      <c r="V697" s="6"/>
      <c r="W697" s="6"/>
      <c r="X697" s="6"/>
    </row>
    <row r="698" spans="1:24" x14ac:dyDescent="0.15">
      <c r="A698" s="6"/>
      <c r="B698" s="6"/>
      <c r="C698" s="6"/>
      <c r="D698" s="6"/>
      <c r="E698" s="6"/>
      <c r="F698" s="6"/>
      <c r="G698" s="6"/>
      <c r="H698" s="6"/>
      <c r="I698" s="6"/>
      <c r="J698" s="6"/>
      <c r="K698" s="6"/>
      <c r="L698" s="6"/>
      <c r="M698" s="6"/>
      <c r="N698" s="6"/>
      <c r="O698" s="6"/>
      <c r="P698" s="6"/>
      <c r="Q698" s="6"/>
      <c r="R698" s="6"/>
      <c r="S698" s="6"/>
      <c r="T698" s="6"/>
      <c r="U698" s="6"/>
      <c r="V698" s="6"/>
      <c r="W698" s="6"/>
      <c r="X698" s="6"/>
    </row>
    <row r="699" spans="1:24" x14ac:dyDescent="0.15">
      <c r="A699" s="6"/>
      <c r="B699" s="6"/>
      <c r="C699" s="6"/>
      <c r="D699" s="6"/>
      <c r="E699" s="6"/>
      <c r="F699" s="6"/>
      <c r="G699" s="6"/>
      <c r="H699" s="6"/>
      <c r="I699" s="6"/>
      <c r="J699" s="6"/>
      <c r="K699" s="6"/>
      <c r="L699" s="6"/>
      <c r="M699" s="6"/>
      <c r="N699" s="6"/>
      <c r="O699" s="6"/>
      <c r="P699" s="6"/>
      <c r="Q699" s="6"/>
      <c r="R699" s="6"/>
      <c r="S699" s="6"/>
      <c r="T699" s="6"/>
      <c r="U699" s="6"/>
      <c r="V699" s="6"/>
      <c r="W699" s="6"/>
      <c r="X699" s="6"/>
    </row>
    <row r="700" spans="1:24" x14ac:dyDescent="0.15">
      <c r="A700" s="6"/>
      <c r="B700" s="6"/>
      <c r="C700" s="6"/>
      <c r="D700" s="6"/>
      <c r="E700" s="6"/>
      <c r="F700" s="6"/>
      <c r="G700" s="6"/>
      <c r="H700" s="6"/>
      <c r="I700" s="6"/>
      <c r="J700" s="6"/>
      <c r="K700" s="6"/>
      <c r="L700" s="6"/>
      <c r="M700" s="6"/>
      <c r="N700" s="6"/>
      <c r="O700" s="6"/>
      <c r="P700" s="6"/>
      <c r="Q700" s="6"/>
      <c r="R700" s="6"/>
      <c r="S700" s="6"/>
      <c r="T700" s="6"/>
      <c r="U700" s="6"/>
      <c r="V700" s="6"/>
      <c r="W700" s="6"/>
      <c r="X700" s="6"/>
    </row>
    <row r="701" spans="1:24" x14ac:dyDescent="0.15">
      <c r="A701" s="6"/>
      <c r="B701" s="6"/>
      <c r="C701" s="6"/>
      <c r="D701" s="6"/>
      <c r="E701" s="6"/>
      <c r="F701" s="6"/>
      <c r="G701" s="6"/>
      <c r="H701" s="6"/>
      <c r="I701" s="6"/>
      <c r="J701" s="6"/>
      <c r="K701" s="6"/>
      <c r="L701" s="6"/>
      <c r="M701" s="6"/>
      <c r="N701" s="6"/>
      <c r="O701" s="6"/>
      <c r="P701" s="6"/>
      <c r="Q701" s="6"/>
      <c r="R701" s="6"/>
      <c r="S701" s="6"/>
      <c r="T701" s="6"/>
      <c r="U701" s="6"/>
      <c r="V701" s="6"/>
      <c r="W701" s="6"/>
      <c r="X701" s="6"/>
    </row>
    <row r="702" spans="1:24" x14ac:dyDescent="0.15">
      <c r="A702" s="6"/>
      <c r="B702" s="6"/>
      <c r="C702" s="6"/>
      <c r="D702" s="6"/>
      <c r="E702" s="6"/>
      <c r="F702" s="6"/>
      <c r="G702" s="6"/>
      <c r="H702" s="6"/>
      <c r="I702" s="6"/>
      <c r="J702" s="6"/>
      <c r="K702" s="6"/>
      <c r="L702" s="6"/>
      <c r="M702" s="6"/>
      <c r="N702" s="6"/>
      <c r="O702" s="6"/>
      <c r="P702" s="6"/>
      <c r="Q702" s="6"/>
      <c r="R702" s="6"/>
      <c r="S702" s="6"/>
      <c r="T702" s="6"/>
      <c r="U702" s="6"/>
      <c r="V702" s="6"/>
      <c r="W702" s="6"/>
      <c r="X702" s="6"/>
    </row>
    <row r="703" spans="1:24" x14ac:dyDescent="0.15">
      <c r="A703" s="6"/>
      <c r="B703" s="6"/>
      <c r="C703" s="6"/>
      <c r="D703" s="6"/>
      <c r="E703" s="6"/>
      <c r="F703" s="6"/>
      <c r="G703" s="6"/>
      <c r="H703" s="6"/>
      <c r="I703" s="6"/>
      <c r="J703" s="6"/>
      <c r="K703" s="6"/>
      <c r="L703" s="6"/>
      <c r="M703" s="6"/>
      <c r="N703" s="6"/>
      <c r="O703" s="6"/>
      <c r="P703" s="6"/>
      <c r="Q703" s="6"/>
      <c r="R703" s="6"/>
      <c r="S703" s="6"/>
      <c r="T703" s="6"/>
      <c r="U703" s="6"/>
      <c r="V703" s="6"/>
      <c r="W703" s="6"/>
      <c r="X703" s="6"/>
    </row>
    <row r="704" spans="1:24" x14ac:dyDescent="0.15">
      <c r="A704" s="6"/>
      <c r="B704" s="6"/>
      <c r="C704" s="6"/>
      <c r="D704" s="6"/>
      <c r="E704" s="6"/>
      <c r="F704" s="6"/>
      <c r="G704" s="6"/>
      <c r="H704" s="6"/>
      <c r="I704" s="6"/>
      <c r="J704" s="6"/>
      <c r="K704" s="6"/>
      <c r="L704" s="6"/>
      <c r="M704" s="6"/>
      <c r="N704" s="6"/>
      <c r="O704" s="6"/>
      <c r="P704" s="6"/>
      <c r="Q704" s="6"/>
      <c r="R704" s="6"/>
      <c r="S704" s="6"/>
      <c r="T704" s="6"/>
      <c r="U704" s="6"/>
      <c r="V704" s="6"/>
      <c r="W704" s="6"/>
      <c r="X704" s="6"/>
    </row>
    <row r="705" spans="1:24" x14ac:dyDescent="0.15">
      <c r="A705" s="6"/>
      <c r="B705" s="6"/>
      <c r="C705" s="6"/>
      <c r="D705" s="6"/>
      <c r="E705" s="6"/>
      <c r="F705" s="6"/>
      <c r="G705" s="6"/>
      <c r="H705" s="6"/>
      <c r="I705" s="6"/>
      <c r="J705" s="6"/>
      <c r="K705" s="6"/>
      <c r="L705" s="6"/>
      <c r="M705" s="6"/>
      <c r="N705" s="6"/>
      <c r="O705" s="6"/>
      <c r="P705" s="6"/>
      <c r="Q705" s="6"/>
      <c r="R705" s="6"/>
      <c r="S705" s="6"/>
      <c r="T705" s="6"/>
      <c r="U705" s="6"/>
      <c r="V705" s="6"/>
      <c r="W705" s="6"/>
      <c r="X705" s="6"/>
    </row>
    <row r="706" spans="1:24" x14ac:dyDescent="0.15">
      <c r="A706" s="6"/>
      <c r="B706" s="6"/>
      <c r="C706" s="6"/>
      <c r="D706" s="6"/>
      <c r="E706" s="6"/>
      <c r="F706" s="6"/>
      <c r="G706" s="6"/>
      <c r="H706" s="6"/>
      <c r="I706" s="6"/>
      <c r="J706" s="6"/>
      <c r="K706" s="6"/>
      <c r="L706" s="6"/>
      <c r="M706" s="6"/>
      <c r="N706" s="6"/>
      <c r="O706" s="6"/>
      <c r="P706" s="6"/>
      <c r="Q706" s="6"/>
      <c r="R706" s="6"/>
      <c r="S706" s="6"/>
      <c r="T706" s="6"/>
      <c r="U706" s="6"/>
      <c r="V706" s="6"/>
      <c r="W706" s="6"/>
      <c r="X706" s="6"/>
    </row>
    <row r="707" spans="1:24" x14ac:dyDescent="0.15">
      <c r="A707" s="6"/>
      <c r="B707" s="6"/>
      <c r="C707" s="6"/>
      <c r="D707" s="6"/>
      <c r="E707" s="6"/>
      <c r="F707" s="6"/>
      <c r="G707" s="6"/>
      <c r="H707" s="6"/>
      <c r="I707" s="6"/>
      <c r="J707" s="6"/>
      <c r="K707" s="6"/>
      <c r="L707" s="6"/>
      <c r="M707" s="6"/>
      <c r="N707" s="6"/>
      <c r="O707" s="6"/>
      <c r="P707" s="6"/>
      <c r="Q707" s="6"/>
      <c r="R707" s="6"/>
      <c r="S707" s="6"/>
      <c r="T707" s="6"/>
      <c r="U707" s="6"/>
      <c r="V707" s="6"/>
      <c r="W707" s="6"/>
      <c r="X707" s="6"/>
    </row>
    <row r="708" spans="1:24" x14ac:dyDescent="0.15">
      <c r="A708" s="6"/>
      <c r="B708" s="6"/>
      <c r="C708" s="6"/>
      <c r="D708" s="6"/>
      <c r="E708" s="6"/>
      <c r="F708" s="6"/>
      <c r="G708" s="6"/>
      <c r="H708" s="6"/>
      <c r="I708" s="6"/>
      <c r="J708" s="6"/>
      <c r="K708" s="6"/>
      <c r="L708" s="6"/>
      <c r="M708" s="6"/>
      <c r="N708" s="6"/>
      <c r="O708" s="6"/>
      <c r="P708" s="6"/>
      <c r="Q708" s="6"/>
      <c r="R708" s="6"/>
      <c r="S708" s="6"/>
      <c r="T708" s="6"/>
      <c r="U708" s="6"/>
      <c r="V708" s="6"/>
      <c r="W708" s="6"/>
      <c r="X708" s="6"/>
    </row>
    <row r="709" spans="1:24" x14ac:dyDescent="0.15">
      <c r="A709" s="6"/>
      <c r="B709" s="6"/>
      <c r="C709" s="6"/>
      <c r="D709" s="6"/>
      <c r="E709" s="6"/>
      <c r="F709" s="6"/>
      <c r="G709" s="6"/>
      <c r="H709" s="6"/>
      <c r="I709" s="6"/>
      <c r="J709" s="6"/>
      <c r="K709" s="6"/>
      <c r="L709" s="6"/>
      <c r="M709" s="6"/>
      <c r="N709" s="6"/>
      <c r="O709" s="6"/>
      <c r="P709" s="6"/>
      <c r="Q709" s="6"/>
      <c r="R709" s="6"/>
      <c r="S709" s="6"/>
      <c r="T709" s="6"/>
      <c r="U709" s="6"/>
      <c r="V709" s="6"/>
      <c r="W709" s="6"/>
      <c r="X709" s="6"/>
    </row>
    <row r="710" spans="1:24" x14ac:dyDescent="0.15">
      <c r="A710" s="6"/>
      <c r="B710" s="6"/>
      <c r="C710" s="6"/>
      <c r="D710" s="6"/>
      <c r="E710" s="6"/>
      <c r="F710" s="6"/>
      <c r="G710" s="6"/>
      <c r="H710" s="6"/>
      <c r="I710" s="6"/>
      <c r="J710" s="6"/>
      <c r="K710" s="6"/>
      <c r="L710" s="6"/>
      <c r="M710" s="6"/>
      <c r="N710" s="6"/>
      <c r="O710" s="6"/>
      <c r="P710" s="6"/>
      <c r="Q710" s="6"/>
      <c r="R710" s="6"/>
      <c r="S710" s="6"/>
      <c r="T710" s="6"/>
      <c r="U710" s="6"/>
      <c r="V710" s="6"/>
      <c r="W710" s="6"/>
      <c r="X710" s="6"/>
    </row>
    <row r="711" spans="1:24" x14ac:dyDescent="0.15">
      <c r="A711" s="6"/>
      <c r="B711" s="6"/>
      <c r="C711" s="6"/>
      <c r="D711" s="6"/>
      <c r="E711" s="6"/>
      <c r="F711" s="6"/>
      <c r="G711" s="6"/>
      <c r="H711" s="6"/>
      <c r="I711" s="6"/>
      <c r="J711" s="6"/>
      <c r="K711" s="6"/>
      <c r="L711" s="6"/>
      <c r="M711" s="6"/>
      <c r="N711" s="6"/>
      <c r="O711" s="6"/>
      <c r="P711" s="6"/>
      <c r="Q711" s="6"/>
      <c r="R711" s="6"/>
      <c r="S711" s="6"/>
      <c r="T711" s="6"/>
      <c r="U711" s="6"/>
      <c r="V711" s="6"/>
      <c r="W711" s="6"/>
      <c r="X711" s="6"/>
    </row>
    <row r="712" spans="1:24" x14ac:dyDescent="0.15">
      <c r="A712" s="6"/>
      <c r="B712" s="6"/>
      <c r="C712" s="6"/>
      <c r="D712" s="6"/>
      <c r="E712" s="6"/>
      <c r="F712" s="6"/>
      <c r="G712" s="6"/>
      <c r="H712" s="6"/>
      <c r="I712" s="6"/>
      <c r="J712" s="6"/>
      <c r="K712" s="6"/>
      <c r="L712" s="6"/>
      <c r="M712" s="6"/>
      <c r="N712" s="6"/>
      <c r="O712" s="6"/>
      <c r="P712" s="6"/>
      <c r="Q712" s="6"/>
      <c r="R712" s="6"/>
      <c r="S712" s="6"/>
      <c r="T712" s="6"/>
      <c r="U712" s="6"/>
      <c r="V712" s="6"/>
      <c r="W712" s="6"/>
      <c r="X712" s="6"/>
    </row>
    <row r="713" spans="1:24" x14ac:dyDescent="0.15">
      <c r="A713" s="6"/>
      <c r="B713" s="6"/>
      <c r="C713" s="6"/>
      <c r="D713" s="6"/>
      <c r="E713" s="6"/>
      <c r="F713" s="6"/>
      <c r="G713" s="6"/>
      <c r="H713" s="6"/>
      <c r="I713" s="6"/>
      <c r="J713" s="6"/>
      <c r="K713" s="6"/>
      <c r="L713" s="6"/>
      <c r="M713" s="6"/>
      <c r="N713" s="6"/>
      <c r="O713" s="6"/>
      <c r="P713" s="6"/>
      <c r="Q713" s="6"/>
      <c r="R713" s="6"/>
      <c r="S713" s="6"/>
      <c r="T713" s="6"/>
      <c r="U713" s="6"/>
      <c r="V713" s="6"/>
      <c r="W713" s="6"/>
      <c r="X713" s="6"/>
    </row>
    <row r="714" spans="1:24" x14ac:dyDescent="0.15">
      <c r="A714" s="6"/>
      <c r="B714" s="6"/>
      <c r="C714" s="6"/>
      <c r="D714" s="6"/>
      <c r="E714" s="6"/>
      <c r="F714" s="6"/>
      <c r="G714" s="6"/>
      <c r="H714" s="6"/>
      <c r="I714" s="6"/>
      <c r="J714" s="6"/>
      <c r="K714" s="6"/>
      <c r="L714" s="6"/>
      <c r="M714" s="6"/>
      <c r="N714" s="6"/>
      <c r="O714" s="6"/>
      <c r="P714" s="6"/>
      <c r="Q714" s="6"/>
      <c r="R714" s="6"/>
      <c r="S714" s="6"/>
      <c r="T714" s="6"/>
      <c r="U714" s="6"/>
      <c r="V714" s="6"/>
      <c r="W714" s="6"/>
      <c r="X714" s="6"/>
    </row>
    <row r="715" spans="1:24" x14ac:dyDescent="0.15">
      <c r="A715" s="6"/>
      <c r="B715" s="6"/>
      <c r="C715" s="6"/>
      <c r="D715" s="6"/>
      <c r="E715" s="6"/>
      <c r="F715" s="6"/>
      <c r="G715" s="6"/>
      <c r="H715" s="6"/>
      <c r="I715" s="6"/>
      <c r="J715" s="6"/>
      <c r="K715" s="6"/>
      <c r="L715" s="6"/>
      <c r="M715" s="6"/>
      <c r="N715" s="6"/>
      <c r="O715" s="6"/>
      <c r="P715" s="6"/>
      <c r="Q715" s="6"/>
      <c r="R715" s="6"/>
      <c r="S715" s="6"/>
      <c r="T715" s="6"/>
      <c r="U715" s="6"/>
      <c r="V715" s="6"/>
      <c r="W715" s="6"/>
      <c r="X715" s="6"/>
    </row>
    <row r="716" spans="1:24" x14ac:dyDescent="0.15">
      <c r="A716" s="6"/>
      <c r="B716" s="6"/>
      <c r="C716" s="6"/>
      <c r="D716" s="6"/>
      <c r="E716" s="6"/>
      <c r="F716" s="6"/>
      <c r="G716" s="6"/>
      <c r="H716" s="6"/>
      <c r="I716" s="6"/>
      <c r="J716" s="6"/>
      <c r="K716" s="6"/>
      <c r="L716" s="6"/>
      <c r="M716" s="6"/>
      <c r="N716" s="6"/>
      <c r="O716" s="6"/>
      <c r="P716" s="6"/>
      <c r="Q716" s="6"/>
      <c r="R716" s="6"/>
      <c r="S716" s="6"/>
      <c r="T716" s="6"/>
      <c r="U716" s="6"/>
      <c r="V716" s="6"/>
      <c r="W716" s="6"/>
      <c r="X716" s="6"/>
    </row>
    <row r="717" spans="1:24" x14ac:dyDescent="0.15">
      <c r="A717" s="6"/>
      <c r="B717" s="6"/>
      <c r="C717" s="6"/>
      <c r="D717" s="6"/>
      <c r="E717" s="6"/>
      <c r="F717" s="6"/>
      <c r="G717" s="6"/>
      <c r="H717" s="6"/>
      <c r="I717" s="6"/>
      <c r="J717" s="6"/>
      <c r="K717" s="6"/>
      <c r="L717" s="6"/>
      <c r="M717" s="6"/>
      <c r="N717" s="6"/>
      <c r="O717" s="6"/>
      <c r="P717" s="6"/>
      <c r="Q717" s="6"/>
      <c r="R717" s="6"/>
      <c r="S717" s="6"/>
      <c r="T717" s="6"/>
      <c r="U717" s="6"/>
      <c r="V717" s="6"/>
      <c r="W717" s="6"/>
      <c r="X717" s="6"/>
    </row>
    <row r="718" spans="1:24" x14ac:dyDescent="0.15">
      <c r="A718" s="6"/>
      <c r="B718" s="6"/>
      <c r="C718" s="6"/>
      <c r="D718" s="6"/>
      <c r="E718" s="6"/>
      <c r="F718" s="6"/>
      <c r="G718" s="6"/>
      <c r="H718" s="6"/>
      <c r="I718" s="6"/>
      <c r="J718" s="6"/>
      <c r="K718" s="6"/>
      <c r="L718" s="6"/>
      <c r="M718" s="6"/>
      <c r="N718" s="6"/>
      <c r="O718" s="6"/>
      <c r="P718" s="6"/>
      <c r="Q718" s="6"/>
      <c r="R718" s="6"/>
      <c r="S718" s="6"/>
      <c r="T718" s="6"/>
      <c r="U718" s="6"/>
      <c r="V718" s="6"/>
      <c r="W718" s="6"/>
      <c r="X718" s="6"/>
    </row>
    <row r="719" spans="1:24" x14ac:dyDescent="0.15">
      <c r="A719" s="6"/>
      <c r="B719" s="6"/>
      <c r="C719" s="6"/>
      <c r="D719" s="6"/>
      <c r="E719" s="6"/>
      <c r="F719" s="6"/>
      <c r="G719" s="6"/>
      <c r="H719" s="6"/>
      <c r="I719" s="6"/>
      <c r="J719" s="6"/>
      <c r="K719" s="6"/>
      <c r="L719" s="6"/>
      <c r="M719" s="6"/>
      <c r="N719" s="6"/>
      <c r="O719" s="6"/>
      <c r="P719" s="6"/>
      <c r="Q719" s="6"/>
      <c r="R719" s="6"/>
      <c r="S719" s="6"/>
      <c r="T719" s="6"/>
      <c r="U719" s="6"/>
      <c r="V719" s="6"/>
      <c r="W719" s="6"/>
      <c r="X719" s="6"/>
    </row>
    <row r="720" spans="1:24" x14ac:dyDescent="0.15">
      <c r="A720" s="6"/>
      <c r="B720" s="6"/>
      <c r="C720" s="6"/>
      <c r="D720" s="6"/>
      <c r="E720" s="6"/>
      <c r="F720" s="6"/>
      <c r="G720" s="6"/>
      <c r="H720" s="6"/>
      <c r="I720" s="6"/>
      <c r="J720" s="6"/>
      <c r="K720" s="6"/>
      <c r="L720" s="6"/>
      <c r="M720" s="6"/>
      <c r="N720" s="6"/>
      <c r="O720" s="6"/>
      <c r="P720" s="6"/>
      <c r="Q720" s="6"/>
      <c r="R720" s="6"/>
      <c r="S720" s="6"/>
      <c r="T720" s="6"/>
      <c r="U720" s="6"/>
      <c r="V720" s="6"/>
      <c r="W720" s="6"/>
      <c r="X720" s="6"/>
    </row>
    <row r="721" spans="1:24" x14ac:dyDescent="0.15">
      <c r="A721" s="6"/>
      <c r="B721" s="6"/>
      <c r="C721" s="6"/>
      <c r="D721" s="6"/>
      <c r="E721" s="6"/>
      <c r="F721" s="6"/>
      <c r="G721" s="6"/>
      <c r="H721" s="6"/>
      <c r="I721" s="6"/>
      <c r="J721" s="6"/>
      <c r="K721" s="6"/>
      <c r="L721" s="6"/>
      <c r="M721" s="6"/>
      <c r="N721" s="6"/>
      <c r="O721" s="6"/>
      <c r="P721" s="6"/>
      <c r="Q721" s="6"/>
      <c r="R721" s="6"/>
      <c r="S721" s="6"/>
      <c r="T721" s="6"/>
      <c r="U721" s="6"/>
      <c r="V721" s="6"/>
      <c r="W721" s="6"/>
      <c r="X721" s="6"/>
    </row>
    <row r="722" spans="1:24" x14ac:dyDescent="0.15">
      <c r="A722" s="6"/>
      <c r="B722" s="6"/>
      <c r="C722" s="6"/>
      <c r="D722" s="6"/>
      <c r="E722" s="6"/>
      <c r="F722" s="6"/>
      <c r="G722" s="6"/>
      <c r="H722" s="6"/>
      <c r="I722" s="6"/>
      <c r="J722" s="6"/>
      <c r="K722" s="6"/>
      <c r="L722" s="6"/>
      <c r="M722" s="6"/>
      <c r="N722" s="6"/>
      <c r="O722" s="6"/>
      <c r="P722" s="6"/>
      <c r="Q722" s="6"/>
      <c r="R722" s="6"/>
      <c r="S722" s="6"/>
      <c r="T722" s="6"/>
      <c r="U722" s="6"/>
      <c r="V722" s="6"/>
      <c r="W722" s="6"/>
      <c r="X722" s="6"/>
    </row>
    <row r="723" spans="1:24" x14ac:dyDescent="0.15">
      <c r="A723" s="6"/>
      <c r="B723" s="6"/>
      <c r="C723" s="6"/>
      <c r="D723" s="6"/>
      <c r="E723" s="6"/>
      <c r="F723" s="6"/>
      <c r="G723" s="6"/>
      <c r="H723" s="6"/>
      <c r="I723" s="6"/>
      <c r="J723" s="6"/>
      <c r="K723" s="6"/>
      <c r="L723" s="6"/>
      <c r="M723" s="6"/>
      <c r="N723" s="6"/>
      <c r="O723" s="6"/>
      <c r="P723" s="6"/>
      <c r="Q723" s="6"/>
      <c r="R723" s="6"/>
      <c r="S723" s="6"/>
      <c r="T723" s="6"/>
      <c r="U723" s="6"/>
      <c r="V723" s="6"/>
      <c r="W723" s="6"/>
      <c r="X723" s="6"/>
    </row>
    <row r="724" spans="1:24" x14ac:dyDescent="0.15">
      <c r="A724" s="6"/>
      <c r="B724" s="6"/>
      <c r="C724" s="6"/>
      <c r="D724" s="6"/>
      <c r="E724" s="6"/>
      <c r="F724" s="6"/>
      <c r="G724" s="6"/>
      <c r="H724" s="6"/>
      <c r="I724" s="6"/>
      <c r="J724" s="6"/>
      <c r="K724" s="6"/>
      <c r="L724" s="6"/>
      <c r="M724" s="6"/>
      <c r="N724" s="6"/>
      <c r="O724" s="6"/>
      <c r="P724" s="6"/>
      <c r="Q724" s="6"/>
      <c r="R724" s="6"/>
      <c r="S724" s="6"/>
      <c r="T724" s="6"/>
      <c r="U724" s="6"/>
      <c r="V724" s="6"/>
      <c r="W724" s="6"/>
      <c r="X724" s="6"/>
    </row>
    <row r="725" spans="1:24" x14ac:dyDescent="0.15">
      <c r="A725" s="6"/>
      <c r="B725" s="6"/>
      <c r="C725" s="6"/>
      <c r="D725" s="6"/>
      <c r="E725" s="6"/>
      <c r="F725" s="6"/>
      <c r="G725" s="6"/>
      <c r="H725" s="6"/>
      <c r="I725" s="6"/>
      <c r="J725" s="6"/>
      <c r="K725" s="6"/>
      <c r="L725" s="6"/>
      <c r="M725" s="6"/>
      <c r="N725" s="6"/>
      <c r="O725" s="6"/>
      <c r="P725" s="6"/>
      <c r="Q725" s="6"/>
      <c r="R725" s="6"/>
      <c r="S725" s="6"/>
      <c r="T725" s="6"/>
      <c r="U725" s="6"/>
      <c r="V725" s="6"/>
      <c r="W725" s="6"/>
      <c r="X725" s="6"/>
    </row>
    <row r="726" spans="1:24" x14ac:dyDescent="0.15">
      <c r="A726" s="6"/>
      <c r="B726" s="6"/>
      <c r="C726" s="6"/>
      <c r="D726" s="6"/>
      <c r="E726" s="6"/>
      <c r="F726" s="6"/>
      <c r="G726" s="6"/>
      <c r="H726" s="6"/>
      <c r="I726" s="6"/>
      <c r="J726" s="6"/>
      <c r="K726" s="6"/>
      <c r="L726" s="6"/>
      <c r="M726" s="6"/>
      <c r="N726" s="6"/>
      <c r="O726" s="6"/>
      <c r="P726" s="6"/>
      <c r="Q726" s="6"/>
      <c r="R726" s="6"/>
      <c r="S726" s="6"/>
      <c r="T726" s="6"/>
      <c r="U726" s="6"/>
      <c r="V726" s="6"/>
      <c r="W726" s="6"/>
      <c r="X726" s="6"/>
    </row>
    <row r="727" spans="1:24" x14ac:dyDescent="0.15">
      <c r="A727" s="6"/>
      <c r="B727" s="6"/>
      <c r="C727" s="6"/>
      <c r="D727" s="6"/>
      <c r="E727" s="6"/>
      <c r="F727" s="6"/>
      <c r="G727" s="6"/>
      <c r="H727" s="6"/>
      <c r="I727" s="6"/>
      <c r="J727" s="6"/>
      <c r="K727" s="6"/>
      <c r="L727" s="6"/>
      <c r="M727" s="6"/>
      <c r="N727" s="6"/>
      <c r="O727" s="6"/>
      <c r="P727" s="6"/>
      <c r="Q727" s="6"/>
      <c r="R727" s="6"/>
      <c r="S727" s="6"/>
      <c r="T727" s="6"/>
      <c r="U727" s="6"/>
      <c r="V727" s="6"/>
      <c r="W727" s="6"/>
      <c r="X727" s="6"/>
    </row>
    <row r="728" spans="1:24" x14ac:dyDescent="0.15">
      <c r="A728" s="6"/>
      <c r="B728" s="6"/>
      <c r="C728" s="6"/>
      <c r="D728" s="6"/>
      <c r="E728" s="6"/>
      <c r="F728" s="6"/>
      <c r="G728" s="6"/>
      <c r="H728" s="6"/>
      <c r="I728" s="6"/>
      <c r="J728" s="6"/>
      <c r="K728" s="6"/>
      <c r="L728" s="6"/>
      <c r="M728" s="6"/>
      <c r="N728" s="6"/>
      <c r="O728" s="6"/>
      <c r="P728" s="6"/>
      <c r="Q728" s="6"/>
      <c r="R728" s="6"/>
      <c r="S728" s="6"/>
      <c r="T728" s="6"/>
      <c r="U728" s="6"/>
      <c r="V728" s="6"/>
      <c r="W728" s="6"/>
      <c r="X728" s="6"/>
    </row>
    <row r="729" spans="1:24" x14ac:dyDescent="0.15">
      <c r="A729" s="6"/>
      <c r="B729" s="6"/>
      <c r="C729" s="6"/>
      <c r="D729" s="6"/>
      <c r="E729" s="6"/>
      <c r="F729" s="6"/>
      <c r="G729" s="6"/>
      <c r="H729" s="6"/>
      <c r="I729" s="6"/>
      <c r="J729" s="6"/>
      <c r="K729" s="6"/>
      <c r="L729" s="6"/>
      <c r="M729" s="6"/>
      <c r="N729" s="6"/>
      <c r="O729" s="6"/>
      <c r="P729" s="6"/>
      <c r="Q729" s="6"/>
      <c r="R729" s="6"/>
      <c r="S729" s="6"/>
      <c r="T729" s="6"/>
      <c r="U729" s="6"/>
      <c r="V729" s="6"/>
      <c r="W729" s="6"/>
      <c r="X729" s="6"/>
    </row>
    <row r="730" spans="1:24" x14ac:dyDescent="0.15">
      <c r="A730" s="6"/>
      <c r="B730" s="6"/>
      <c r="C730" s="6"/>
      <c r="D730" s="6"/>
      <c r="E730" s="6"/>
      <c r="F730" s="6"/>
      <c r="G730" s="6"/>
      <c r="H730" s="6"/>
      <c r="I730" s="6"/>
      <c r="J730" s="6"/>
      <c r="K730" s="6"/>
      <c r="L730" s="6"/>
      <c r="M730" s="6"/>
      <c r="N730" s="6"/>
      <c r="O730" s="6"/>
      <c r="P730" s="6"/>
      <c r="Q730" s="6"/>
      <c r="R730" s="6"/>
      <c r="S730" s="6"/>
      <c r="T730" s="6"/>
      <c r="U730" s="6"/>
      <c r="V730" s="6"/>
      <c r="W730" s="6"/>
      <c r="X730" s="6"/>
    </row>
    <row r="731" spans="1:24" x14ac:dyDescent="0.15">
      <c r="A731" s="6"/>
      <c r="B731" s="6"/>
      <c r="C731" s="6"/>
      <c r="D731" s="6"/>
      <c r="E731" s="6"/>
      <c r="F731" s="6"/>
      <c r="G731" s="6"/>
      <c r="H731" s="6"/>
      <c r="I731" s="6"/>
      <c r="J731" s="6"/>
      <c r="K731" s="6"/>
      <c r="L731" s="6"/>
      <c r="M731" s="6"/>
      <c r="N731" s="6"/>
      <c r="O731" s="6"/>
      <c r="P731" s="6"/>
      <c r="Q731" s="6"/>
      <c r="R731" s="6"/>
      <c r="S731" s="6"/>
      <c r="T731" s="6"/>
      <c r="U731" s="6"/>
      <c r="V731" s="6"/>
      <c r="W731" s="6"/>
      <c r="X731" s="6"/>
    </row>
    <row r="732" spans="1:24" x14ac:dyDescent="0.15">
      <c r="A732" s="6"/>
      <c r="B732" s="6"/>
      <c r="C732" s="6"/>
      <c r="D732" s="6"/>
      <c r="E732" s="6"/>
      <c r="F732" s="6"/>
      <c r="G732" s="6"/>
      <c r="H732" s="6"/>
      <c r="I732" s="6"/>
      <c r="J732" s="6"/>
      <c r="K732" s="6"/>
      <c r="L732" s="6"/>
      <c r="M732" s="6"/>
      <c r="N732" s="6"/>
      <c r="O732" s="6"/>
      <c r="P732" s="6"/>
      <c r="Q732" s="6"/>
      <c r="R732" s="6"/>
      <c r="S732" s="6"/>
      <c r="T732" s="6"/>
      <c r="U732" s="6"/>
      <c r="V732" s="6"/>
      <c r="W732" s="6"/>
      <c r="X732" s="6"/>
    </row>
    <row r="733" spans="1:24" x14ac:dyDescent="0.15">
      <c r="A733" s="6"/>
      <c r="B733" s="6"/>
      <c r="C733" s="6"/>
      <c r="D733" s="6"/>
      <c r="E733" s="6"/>
      <c r="F733" s="6"/>
      <c r="G733" s="6"/>
      <c r="H733" s="6"/>
      <c r="I733" s="6"/>
      <c r="J733" s="6"/>
      <c r="K733" s="6"/>
      <c r="L733" s="6"/>
      <c r="M733" s="6"/>
      <c r="N733" s="6"/>
      <c r="O733" s="6"/>
      <c r="P733" s="6"/>
      <c r="Q733" s="6"/>
      <c r="R733" s="6"/>
      <c r="S733" s="6"/>
      <c r="T733" s="6"/>
      <c r="U733" s="6"/>
      <c r="V733" s="6"/>
      <c r="W733" s="6"/>
      <c r="X733" s="6"/>
    </row>
    <row r="734" spans="1:24" x14ac:dyDescent="0.15">
      <c r="A734" s="6"/>
      <c r="B734" s="6"/>
      <c r="C734" s="6"/>
      <c r="D734" s="6"/>
      <c r="E734" s="6"/>
      <c r="F734" s="6"/>
      <c r="G734" s="6"/>
      <c r="H734" s="6"/>
      <c r="I734" s="6"/>
      <c r="J734" s="6"/>
      <c r="K734" s="6"/>
      <c r="L734" s="6"/>
      <c r="M734" s="6"/>
      <c r="N734" s="6"/>
      <c r="O734" s="6"/>
      <c r="P734" s="6"/>
      <c r="Q734" s="6"/>
      <c r="R734" s="6"/>
      <c r="S734" s="6"/>
      <c r="T734" s="6"/>
      <c r="U734" s="6"/>
      <c r="V734" s="6"/>
      <c r="W734" s="6"/>
      <c r="X734" s="6"/>
    </row>
    <row r="735" spans="1:24" x14ac:dyDescent="0.15">
      <c r="A735" s="6"/>
      <c r="B735" s="6"/>
      <c r="C735" s="6"/>
      <c r="D735" s="6"/>
      <c r="E735" s="6"/>
      <c r="F735" s="6"/>
      <c r="G735" s="6"/>
      <c r="H735" s="6"/>
      <c r="I735" s="6"/>
      <c r="J735" s="6"/>
      <c r="K735" s="6"/>
      <c r="L735" s="6"/>
      <c r="M735" s="6"/>
      <c r="N735" s="6"/>
      <c r="O735" s="6"/>
      <c r="P735" s="6"/>
      <c r="Q735" s="6"/>
      <c r="R735" s="6"/>
      <c r="S735" s="6"/>
      <c r="T735" s="6"/>
      <c r="U735" s="6"/>
      <c r="V735" s="6"/>
      <c r="W735" s="6"/>
      <c r="X735" s="6"/>
    </row>
    <row r="736" spans="1:24" x14ac:dyDescent="0.15">
      <c r="A736" s="6"/>
      <c r="B736" s="6"/>
      <c r="C736" s="6"/>
      <c r="D736" s="6"/>
      <c r="E736" s="6"/>
      <c r="F736" s="6"/>
      <c r="G736" s="6"/>
      <c r="H736" s="6"/>
      <c r="I736" s="6"/>
      <c r="J736" s="6"/>
      <c r="K736" s="6"/>
      <c r="L736" s="6"/>
      <c r="M736" s="6"/>
      <c r="N736" s="6"/>
      <c r="O736" s="6"/>
      <c r="P736" s="6"/>
      <c r="Q736" s="6"/>
      <c r="R736" s="6"/>
      <c r="S736" s="6"/>
      <c r="T736" s="6"/>
      <c r="U736" s="6"/>
      <c r="V736" s="6"/>
      <c r="W736" s="6"/>
      <c r="X736" s="6"/>
    </row>
    <row r="737" spans="1:24" x14ac:dyDescent="0.15">
      <c r="A737" s="6"/>
      <c r="B737" s="6"/>
      <c r="C737" s="6"/>
      <c r="D737" s="6"/>
      <c r="E737" s="6"/>
      <c r="F737" s="6"/>
      <c r="G737" s="6"/>
      <c r="H737" s="6"/>
      <c r="I737" s="6"/>
      <c r="J737" s="6"/>
      <c r="K737" s="6"/>
      <c r="L737" s="6"/>
      <c r="M737" s="6"/>
      <c r="N737" s="6"/>
      <c r="O737" s="6"/>
      <c r="P737" s="6"/>
      <c r="Q737" s="6"/>
      <c r="R737" s="6"/>
      <c r="S737" s="6"/>
      <c r="T737" s="6"/>
      <c r="U737" s="6"/>
      <c r="V737" s="6"/>
      <c r="W737" s="6"/>
      <c r="X737" s="6"/>
    </row>
    <row r="738" spans="1:24" x14ac:dyDescent="0.15">
      <c r="A738" s="6"/>
      <c r="B738" s="6"/>
      <c r="C738" s="6"/>
      <c r="D738" s="6"/>
      <c r="E738" s="6"/>
      <c r="F738" s="6"/>
      <c r="G738" s="6"/>
      <c r="H738" s="6"/>
      <c r="I738" s="6"/>
      <c r="J738" s="6"/>
      <c r="K738" s="6"/>
      <c r="L738" s="6"/>
      <c r="M738" s="6"/>
      <c r="N738" s="6"/>
      <c r="O738" s="6"/>
      <c r="P738" s="6"/>
      <c r="Q738" s="6"/>
      <c r="R738" s="6"/>
      <c r="S738" s="6"/>
      <c r="T738" s="6"/>
      <c r="U738" s="6"/>
      <c r="V738" s="6"/>
      <c r="W738" s="6"/>
      <c r="X738" s="6"/>
    </row>
    <row r="739" spans="1:24" x14ac:dyDescent="0.15">
      <c r="A739" s="6"/>
      <c r="B739" s="6"/>
      <c r="C739" s="6"/>
      <c r="D739" s="6"/>
      <c r="E739" s="6"/>
      <c r="F739" s="6"/>
      <c r="G739" s="6"/>
      <c r="H739" s="6"/>
      <c r="I739" s="6"/>
      <c r="J739" s="6"/>
      <c r="K739" s="6"/>
      <c r="L739" s="6"/>
      <c r="M739" s="6"/>
      <c r="N739" s="6"/>
      <c r="O739" s="6"/>
      <c r="P739" s="6"/>
      <c r="Q739" s="6"/>
      <c r="R739" s="6"/>
      <c r="S739" s="6"/>
      <c r="T739" s="6"/>
      <c r="U739" s="6"/>
      <c r="V739" s="6"/>
      <c r="W739" s="6"/>
      <c r="X739" s="6"/>
    </row>
    <row r="740" spans="1:24" x14ac:dyDescent="0.15">
      <c r="A740" s="6"/>
      <c r="B740" s="6"/>
      <c r="C740" s="6"/>
      <c r="D740" s="6"/>
      <c r="E740" s="6"/>
      <c r="F740" s="6"/>
      <c r="G740" s="6"/>
      <c r="H740" s="6"/>
      <c r="I740" s="6"/>
      <c r="J740" s="6"/>
      <c r="K740" s="6"/>
      <c r="L740" s="6"/>
      <c r="M740" s="6"/>
      <c r="N740" s="6"/>
      <c r="O740" s="6"/>
      <c r="P740" s="6"/>
      <c r="Q740" s="6"/>
      <c r="R740" s="6"/>
      <c r="S740" s="6"/>
      <c r="T740" s="6"/>
      <c r="U740" s="6"/>
      <c r="V740" s="6"/>
      <c r="W740" s="6"/>
      <c r="X740" s="6"/>
    </row>
    <row r="741" spans="1:24" x14ac:dyDescent="0.15">
      <c r="A741" s="6"/>
      <c r="B741" s="6"/>
      <c r="C741" s="6"/>
      <c r="D741" s="6"/>
      <c r="E741" s="6"/>
      <c r="F741" s="6"/>
      <c r="G741" s="6"/>
      <c r="H741" s="6"/>
      <c r="I741" s="6"/>
      <c r="J741" s="6"/>
      <c r="K741" s="6"/>
      <c r="L741" s="6"/>
      <c r="M741" s="6"/>
      <c r="N741" s="6"/>
      <c r="O741" s="6"/>
      <c r="P741" s="6"/>
      <c r="Q741" s="6"/>
      <c r="R741" s="6"/>
      <c r="S741" s="6"/>
      <c r="T741" s="6"/>
      <c r="U741" s="6"/>
      <c r="V741" s="6"/>
      <c r="W741" s="6"/>
      <c r="X741" s="6"/>
    </row>
    <row r="742" spans="1:24" x14ac:dyDescent="0.15">
      <c r="A742" s="6"/>
      <c r="B742" s="6"/>
      <c r="C742" s="6"/>
      <c r="D742" s="6"/>
      <c r="E742" s="6"/>
      <c r="F742" s="6"/>
      <c r="G742" s="6"/>
      <c r="H742" s="6"/>
      <c r="I742" s="6"/>
      <c r="J742" s="6"/>
      <c r="K742" s="6"/>
      <c r="L742" s="6"/>
      <c r="M742" s="6"/>
      <c r="N742" s="6"/>
      <c r="O742" s="6"/>
      <c r="P742" s="6"/>
      <c r="Q742" s="6"/>
      <c r="R742" s="6"/>
      <c r="S742" s="6"/>
      <c r="T742" s="6"/>
      <c r="U742" s="6"/>
      <c r="V742" s="6"/>
      <c r="W742" s="6"/>
      <c r="X742" s="6"/>
    </row>
    <row r="743" spans="1:24" x14ac:dyDescent="0.15">
      <c r="A743" s="6"/>
      <c r="B743" s="6"/>
      <c r="C743" s="6"/>
      <c r="D743" s="6"/>
      <c r="E743" s="6"/>
      <c r="F743" s="6"/>
      <c r="G743" s="6"/>
      <c r="H743" s="6"/>
      <c r="I743" s="6"/>
      <c r="J743" s="6"/>
      <c r="K743" s="6"/>
      <c r="L743" s="6"/>
      <c r="M743" s="6"/>
      <c r="N743" s="6"/>
      <c r="O743" s="6"/>
      <c r="P743" s="6"/>
      <c r="Q743" s="6"/>
      <c r="R743" s="6"/>
      <c r="S743" s="6"/>
      <c r="T743" s="6"/>
      <c r="U743" s="6"/>
      <c r="V743" s="6"/>
      <c r="W743" s="6"/>
      <c r="X743" s="6"/>
    </row>
    <row r="744" spans="1:24" x14ac:dyDescent="0.15">
      <c r="A744" s="6"/>
      <c r="B744" s="6"/>
      <c r="C744" s="6"/>
      <c r="D744" s="6"/>
      <c r="E744" s="6"/>
      <c r="F744" s="6"/>
      <c r="G744" s="6"/>
      <c r="H744" s="6"/>
      <c r="I744" s="6"/>
      <c r="J744" s="6"/>
      <c r="K744" s="6"/>
      <c r="L744" s="6"/>
      <c r="M744" s="6"/>
      <c r="N744" s="6"/>
      <c r="O744" s="6"/>
      <c r="P744" s="6"/>
      <c r="Q744" s="6"/>
      <c r="R744" s="6"/>
      <c r="S744" s="6"/>
      <c r="T744" s="6"/>
      <c r="U744" s="6"/>
      <c r="V744" s="6"/>
      <c r="W744" s="6"/>
      <c r="X744" s="6"/>
    </row>
    <row r="745" spans="1:24" x14ac:dyDescent="0.15">
      <c r="A745" s="6"/>
      <c r="B745" s="6"/>
      <c r="C745" s="6"/>
      <c r="D745" s="6"/>
      <c r="E745" s="6"/>
      <c r="F745" s="6"/>
      <c r="G745" s="6"/>
      <c r="H745" s="6"/>
      <c r="I745" s="6"/>
      <c r="J745" s="6"/>
      <c r="K745" s="6"/>
      <c r="L745" s="6"/>
      <c r="M745" s="6"/>
      <c r="N745" s="6"/>
      <c r="O745" s="6"/>
      <c r="P745" s="6"/>
      <c r="Q745" s="6"/>
      <c r="R745" s="6"/>
      <c r="S745" s="6"/>
      <c r="T745" s="6"/>
      <c r="U745" s="6"/>
      <c r="V745" s="6"/>
      <c r="W745" s="6"/>
      <c r="X745" s="6"/>
    </row>
    <row r="746" spans="1:24" x14ac:dyDescent="0.15">
      <c r="A746" s="6"/>
      <c r="B746" s="6"/>
      <c r="C746" s="6"/>
      <c r="D746" s="6"/>
      <c r="E746" s="6"/>
      <c r="F746" s="6"/>
      <c r="G746" s="6"/>
      <c r="H746" s="6"/>
      <c r="I746" s="6"/>
      <c r="J746" s="6"/>
      <c r="K746" s="6"/>
      <c r="L746" s="6"/>
      <c r="M746" s="6"/>
      <c r="N746" s="6"/>
      <c r="O746" s="6"/>
      <c r="P746" s="6"/>
      <c r="Q746" s="6"/>
      <c r="R746" s="6"/>
      <c r="S746" s="6"/>
      <c r="T746" s="6"/>
      <c r="U746" s="6"/>
      <c r="V746" s="6"/>
      <c r="W746" s="6"/>
      <c r="X746" s="6"/>
    </row>
    <row r="747" spans="1:24" x14ac:dyDescent="0.15">
      <c r="A747" s="6"/>
      <c r="B747" s="6"/>
      <c r="C747" s="6"/>
      <c r="D747" s="6"/>
      <c r="E747" s="6"/>
      <c r="F747" s="6"/>
      <c r="G747" s="6"/>
      <c r="H747" s="6"/>
      <c r="I747" s="6"/>
      <c r="J747" s="6"/>
      <c r="K747" s="6"/>
      <c r="L747" s="6"/>
      <c r="M747" s="6"/>
      <c r="N747" s="6"/>
      <c r="O747" s="6"/>
      <c r="P747" s="6"/>
      <c r="Q747" s="6"/>
      <c r="R747" s="6"/>
      <c r="S747" s="6"/>
      <c r="T747" s="6"/>
      <c r="U747" s="6"/>
      <c r="V747" s="6"/>
      <c r="W747" s="6"/>
      <c r="X747" s="6"/>
    </row>
    <row r="748" spans="1:24" x14ac:dyDescent="0.15">
      <c r="A748" s="6"/>
      <c r="B748" s="6"/>
      <c r="C748" s="6"/>
      <c r="D748" s="6"/>
      <c r="E748" s="6"/>
      <c r="F748" s="6"/>
      <c r="G748" s="6"/>
      <c r="H748" s="6"/>
      <c r="I748" s="6"/>
      <c r="J748" s="6"/>
      <c r="K748" s="6"/>
      <c r="L748" s="6"/>
      <c r="M748" s="6"/>
      <c r="N748" s="6"/>
      <c r="O748" s="6"/>
      <c r="P748" s="6"/>
      <c r="Q748" s="6"/>
      <c r="R748" s="6"/>
      <c r="S748" s="6"/>
      <c r="T748" s="6"/>
      <c r="U748" s="6"/>
      <c r="V748" s="6"/>
      <c r="W748" s="6"/>
      <c r="X748" s="6"/>
    </row>
    <row r="749" spans="1:24" x14ac:dyDescent="0.15">
      <c r="A749" s="6"/>
      <c r="B749" s="6"/>
      <c r="C749" s="6"/>
      <c r="D749" s="6"/>
      <c r="E749" s="6"/>
      <c r="F749" s="6"/>
      <c r="G749" s="6"/>
      <c r="H749" s="6"/>
      <c r="I749" s="6"/>
      <c r="J749" s="6"/>
      <c r="K749" s="6"/>
      <c r="L749" s="6"/>
      <c r="M749" s="6"/>
      <c r="N749" s="6"/>
      <c r="O749" s="6"/>
      <c r="P749" s="6"/>
      <c r="Q749" s="6"/>
      <c r="R749" s="6"/>
      <c r="S749" s="6"/>
      <c r="T749" s="6"/>
      <c r="U749" s="6"/>
      <c r="V749" s="6"/>
      <c r="W749" s="6"/>
      <c r="X749" s="6"/>
    </row>
    <row r="750" spans="1:24" x14ac:dyDescent="0.15">
      <c r="A750" s="6"/>
      <c r="B750" s="6"/>
      <c r="C750" s="6"/>
      <c r="D750" s="6"/>
      <c r="E750" s="6"/>
      <c r="F750" s="6"/>
      <c r="G750" s="6"/>
      <c r="H750" s="6"/>
      <c r="I750" s="6"/>
      <c r="J750" s="6"/>
      <c r="K750" s="6"/>
      <c r="L750" s="6"/>
      <c r="M750" s="6"/>
      <c r="N750" s="6"/>
      <c r="O750" s="6"/>
      <c r="P750" s="6"/>
      <c r="Q750" s="6"/>
      <c r="R750" s="6"/>
      <c r="S750" s="6"/>
      <c r="T750" s="6"/>
      <c r="U750" s="6"/>
      <c r="V750" s="6"/>
      <c r="W750" s="6"/>
      <c r="X750" s="6"/>
    </row>
    <row r="751" spans="1:24" x14ac:dyDescent="0.15">
      <c r="A751" s="6"/>
      <c r="B751" s="6"/>
      <c r="C751" s="6"/>
      <c r="D751" s="6"/>
      <c r="E751" s="6"/>
      <c r="F751" s="6"/>
      <c r="G751" s="6"/>
      <c r="H751" s="6"/>
      <c r="I751" s="6"/>
      <c r="J751" s="6"/>
      <c r="K751" s="6"/>
      <c r="L751" s="6"/>
      <c r="M751" s="6"/>
      <c r="N751" s="6"/>
      <c r="O751" s="6"/>
      <c r="P751" s="6"/>
      <c r="Q751" s="6"/>
      <c r="R751" s="6"/>
      <c r="S751" s="6"/>
      <c r="T751" s="6"/>
      <c r="U751" s="6"/>
      <c r="V751" s="6"/>
      <c r="W751" s="6"/>
      <c r="X751" s="6"/>
    </row>
    <row r="752" spans="1:24" x14ac:dyDescent="0.15">
      <c r="A752" s="6"/>
      <c r="B752" s="6"/>
      <c r="C752" s="6"/>
      <c r="D752" s="6"/>
      <c r="E752" s="6"/>
      <c r="F752" s="6"/>
      <c r="G752" s="6"/>
      <c r="H752" s="6"/>
      <c r="I752" s="6"/>
      <c r="J752" s="6"/>
      <c r="K752" s="6"/>
      <c r="L752" s="6"/>
      <c r="M752" s="6"/>
      <c r="N752" s="6"/>
      <c r="O752" s="6"/>
      <c r="P752" s="6"/>
      <c r="Q752" s="6"/>
      <c r="R752" s="6"/>
      <c r="S752" s="6"/>
      <c r="T752" s="6"/>
      <c r="U752" s="6"/>
      <c r="V752" s="6"/>
      <c r="W752" s="6"/>
      <c r="X752" s="6"/>
    </row>
    <row r="753" spans="1:24" x14ac:dyDescent="0.15">
      <c r="A753" s="6"/>
      <c r="B753" s="6"/>
      <c r="C753" s="6"/>
      <c r="D753" s="6"/>
      <c r="E753" s="6"/>
      <c r="F753" s="6"/>
      <c r="G753" s="6"/>
      <c r="H753" s="6"/>
      <c r="I753" s="6"/>
      <c r="J753" s="6"/>
      <c r="K753" s="6"/>
      <c r="L753" s="6"/>
      <c r="M753" s="6"/>
      <c r="N753" s="6"/>
      <c r="O753" s="6"/>
      <c r="P753" s="6"/>
      <c r="Q753" s="6"/>
      <c r="R753" s="6"/>
      <c r="S753" s="6"/>
      <c r="T753" s="6"/>
      <c r="U753" s="6"/>
      <c r="V753" s="6"/>
      <c r="W753" s="6"/>
      <c r="X753" s="6"/>
    </row>
    <row r="754" spans="1:24" x14ac:dyDescent="0.15">
      <c r="A754" s="6"/>
      <c r="B754" s="6"/>
      <c r="C754" s="6"/>
      <c r="D754" s="6"/>
      <c r="E754" s="6"/>
      <c r="F754" s="6"/>
      <c r="G754" s="6"/>
      <c r="H754" s="6"/>
      <c r="I754" s="6"/>
      <c r="J754" s="6"/>
      <c r="K754" s="6"/>
      <c r="L754" s="6"/>
      <c r="M754" s="6"/>
      <c r="N754" s="6"/>
      <c r="O754" s="6"/>
      <c r="P754" s="6"/>
      <c r="Q754" s="6"/>
      <c r="R754" s="6"/>
      <c r="S754" s="6"/>
      <c r="T754" s="6"/>
      <c r="U754" s="6"/>
      <c r="V754" s="6"/>
      <c r="W754" s="6"/>
      <c r="X754" s="6"/>
    </row>
    <row r="755" spans="1:24" x14ac:dyDescent="0.15">
      <c r="A755" s="6"/>
      <c r="B755" s="6"/>
      <c r="C755" s="6"/>
      <c r="D755" s="6"/>
      <c r="E755" s="6"/>
      <c r="F755" s="6"/>
      <c r="G755" s="6"/>
      <c r="H755" s="6"/>
      <c r="I755" s="6"/>
      <c r="J755" s="6"/>
      <c r="K755" s="6"/>
      <c r="L755" s="6"/>
      <c r="M755" s="6"/>
      <c r="N755" s="6"/>
      <c r="O755" s="6"/>
      <c r="P755" s="6"/>
      <c r="Q755" s="6"/>
      <c r="R755" s="6"/>
      <c r="S755" s="6"/>
      <c r="T755" s="6"/>
      <c r="U755" s="6"/>
      <c r="V755" s="6"/>
      <c r="W755" s="6"/>
      <c r="X755" s="6"/>
    </row>
    <row r="756" spans="1:24" x14ac:dyDescent="0.15">
      <c r="A756" s="6"/>
      <c r="B756" s="6"/>
      <c r="C756" s="6"/>
      <c r="D756" s="6"/>
      <c r="E756" s="6"/>
      <c r="F756" s="6"/>
      <c r="G756" s="6"/>
      <c r="H756" s="6"/>
      <c r="I756" s="6"/>
      <c r="J756" s="6"/>
      <c r="K756" s="6"/>
      <c r="L756" s="6"/>
      <c r="M756" s="6"/>
      <c r="N756" s="6"/>
      <c r="O756" s="6"/>
      <c r="P756" s="6"/>
      <c r="Q756" s="6"/>
      <c r="R756" s="6"/>
      <c r="S756" s="6"/>
      <c r="T756" s="6"/>
      <c r="U756" s="6"/>
      <c r="V756" s="6"/>
      <c r="W756" s="6"/>
      <c r="X756" s="6"/>
    </row>
    <row r="757" spans="1:24" x14ac:dyDescent="0.15">
      <c r="A757" s="6"/>
      <c r="B757" s="6"/>
      <c r="C757" s="6"/>
      <c r="D757" s="6"/>
      <c r="E757" s="6"/>
      <c r="F757" s="6"/>
      <c r="G757" s="6"/>
      <c r="H757" s="6"/>
      <c r="I757" s="6"/>
      <c r="J757" s="6"/>
      <c r="K757" s="6"/>
      <c r="L757" s="6"/>
      <c r="M757" s="6"/>
      <c r="N757" s="6"/>
      <c r="O757" s="6"/>
      <c r="P757" s="6"/>
      <c r="Q757" s="6"/>
      <c r="R757" s="6"/>
      <c r="S757" s="6"/>
      <c r="T757" s="6"/>
      <c r="U757" s="6"/>
      <c r="V757" s="6"/>
      <c r="W757" s="6"/>
      <c r="X757" s="6"/>
    </row>
    <row r="758" spans="1:24" x14ac:dyDescent="0.15">
      <c r="A758" s="6"/>
      <c r="B758" s="6"/>
      <c r="C758" s="6"/>
      <c r="D758" s="6"/>
      <c r="E758" s="6"/>
      <c r="F758" s="6"/>
      <c r="G758" s="6"/>
      <c r="H758" s="6"/>
      <c r="I758" s="6"/>
      <c r="J758" s="6"/>
      <c r="K758" s="6"/>
      <c r="L758" s="6"/>
      <c r="M758" s="6"/>
      <c r="N758" s="6"/>
      <c r="O758" s="6"/>
      <c r="P758" s="6"/>
      <c r="Q758" s="6"/>
      <c r="R758" s="6"/>
      <c r="S758" s="6"/>
      <c r="T758" s="6"/>
      <c r="U758" s="6"/>
      <c r="V758" s="6"/>
      <c r="W758" s="6"/>
      <c r="X758" s="6"/>
    </row>
    <row r="759" spans="1:24" x14ac:dyDescent="0.15">
      <c r="A759" s="6"/>
      <c r="B759" s="6"/>
      <c r="C759" s="6"/>
      <c r="D759" s="6"/>
      <c r="E759" s="6"/>
      <c r="F759" s="6"/>
      <c r="G759" s="6"/>
      <c r="H759" s="6"/>
      <c r="I759" s="6"/>
      <c r="J759" s="6"/>
      <c r="K759" s="6"/>
      <c r="L759" s="6"/>
      <c r="M759" s="6"/>
      <c r="N759" s="6"/>
      <c r="O759" s="6"/>
      <c r="P759" s="6"/>
      <c r="Q759" s="6"/>
      <c r="R759" s="6"/>
      <c r="S759" s="6"/>
      <c r="T759" s="6"/>
      <c r="U759" s="6"/>
      <c r="V759" s="6"/>
      <c r="W759" s="6"/>
      <c r="X759" s="6"/>
    </row>
    <row r="760" spans="1:24" x14ac:dyDescent="0.15">
      <c r="A760" s="6"/>
      <c r="B760" s="6"/>
      <c r="C760" s="6"/>
      <c r="D760" s="6"/>
      <c r="E760" s="6"/>
      <c r="F760" s="6"/>
      <c r="G760" s="6"/>
      <c r="H760" s="6"/>
      <c r="I760" s="6"/>
      <c r="J760" s="6"/>
      <c r="K760" s="6"/>
      <c r="L760" s="6"/>
      <c r="M760" s="6"/>
      <c r="N760" s="6"/>
      <c r="O760" s="6"/>
      <c r="P760" s="6"/>
      <c r="Q760" s="6"/>
      <c r="R760" s="6"/>
      <c r="S760" s="6"/>
      <c r="T760" s="6"/>
      <c r="U760" s="6"/>
      <c r="V760" s="6"/>
      <c r="W760" s="6"/>
      <c r="X760" s="6"/>
    </row>
    <row r="761" spans="1:24" x14ac:dyDescent="0.15">
      <c r="A761" s="6"/>
      <c r="B761" s="6"/>
      <c r="C761" s="6"/>
      <c r="D761" s="6"/>
      <c r="E761" s="6"/>
      <c r="F761" s="6"/>
      <c r="G761" s="6"/>
      <c r="H761" s="6"/>
      <c r="I761" s="6"/>
      <c r="J761" s="6"/>
      <c r="K761" s="6"/>
      <c r="L761" s="6"/>
      <c r="M761" s="6"/>
      <c r="N761" s="6"/>
      <c r="O761" s="6"/>
      <c r="P761" s="6"/>
      <c r="Q761" s="6"/>
      <c r="R761" s="6"/>
      <c r="S761" s="6"/>
      <c r="T761" s="6"/>
      <c r="U761" s="6"/>
      <c r="V761" s="6"/>
      <c r="W761" s="6"/>
      <c r="X761" s="6"/>
    </row>
    <row r="762" spans="1:24" x14ac:dyDescent="0.15">
      <c r="A762" s="6"/>
      <c r="B762" s="6"/>
      <c r="C762" s="6"/>
      <c r="D762" s="6"/>
      <c r="E762" s="6"/>
      <c r="F762" s="6"/>
      <c r="G762" s="6"/>
      <c r="H762" s="6"/>
      <c r="I762" s="6"/>
      <c r="J762" s="6"/>
      <c r="K762" s="6"/>
      <c r="L762" s="6"/>
      <c r="M762" s="6"/>
      <c r="N762" s="6"/>
      <c r="O762" s="6"/>
      <c r="P762" s="6"/>
      <c r="Q762" s="6"/>
      <c r="R762" s="6"/>
      <c r="S762" s="6"/>
      <c r="T762" s="6"/>
      <c r="U762" s="6"/>
      <c r="V762" s="6"/>
      <c r="W762" s="6"/>
      <c r="X762" s="6"/>
    </row>
    <row r="763" spans="1:24" x14ac:dyDescent="0.15">
      <c r="A763" s="6"/>
      <c r="B763" s="6"/>
      <c r="C763" s="6"/>
      <c r="D763" s="6"/>
      <c r="E763" s="6"/>
      <c r="F763" s="6"/>
      <c r="G763" s="6"/>
      <c r="H763" s="6"/>
      <c r="I763" s="6"/>
      <c r="J763" s="6"/>
      <c r="K763" s="6"/>
      <c r="L763" s="6"/>
      <c r="M763" s="6"/>
      <c r="N763" s="6"/>
      <c r="O763" s="6"/>
      <c r="P763" s="6"/>
      <c r="Q763" s="6"/>
      <c r="R763" s="6"/>
      <c r="S763" s="6"/>
      <c r="T763" s="6"/>
      <c r="U763" s="6"/>
      <c r="V763" s="6"/>
      <c r="W763" s="6"/>
      <c r="X763" s="6"/>
    </row>
    <row r="764" spans="1:24" x14ac:dyDescent="0.15">
      <c r="A764" s="6"/>
      <c r="B764" s="6"/>
      <c r="C764" s="6"/>
      <c r="D764" s="6"/>
      <c r="E764" s="6"/>
      <c r="F764" s="6"/>
      <c r="G764" s="6"/>
      <c r="H764" s="6"/>
      <c r="I764" s="6"/>
      <c r="J764" s="6"/>
      <c r="K764" s="6"/>
      <c r="L764" s="6"/>
      <c r="M764" s="6"/>
      <c r="N764" s="6"/>
      <c r="O764" s="6"/>
      <c r="P764" s="6"/>
      <c r="Q764" s="6"/>
      <c r="R764" s="6"/>
      <c r="S764" s="6"/>
      <c r="T764" s="6"/>
      <c r="U764" s="6"/>
      <c r="V764" s="6"/>
      <c r="W764" s="6"/>
      <c r="X764" s="6"/>
    </row>
    <row r="765" spans="1:24" x14ac:dyDescent="0.15">
      <c r="A765" s="6"/>
      <c r="B765" s="6"/>
      <c r="C765" s="6"/>
      <c r="D765" s="6"/>
      <c r="E765" s="6"/>
      <c r="F765" s="6"/>
      <c r="G765" s="6"/>
      <c r="H765" s="6"/>
      <c r="I765" s="6"/>
      <c r="J765" s="6"/>
      <c r="K765" s="6"/>
      <c r="L765" s="6"/>
      <c r="M765" s="6"/>
      <c r="N765" s="6"/>
      <c r="O765" s="6"/>
      <c r="P765" s="6"/>
      <c r="Q765" s="6"/>
      <c r="R765" s="6"/>
      <c r="S765" s="6"/>
      <c r="T765" s="6"/>
      <c r="U765" s="6"/>
      <c r="V765" s="6"/>
      <c r="W765" s="6"/>
      <c r="X765" s="6"/>
    </row>
    <row r="766" spans="1:24" x14ac:dyDescent="0.15">
      <c r="A766" s="6"/>
      <c r="B766" s="6"/>
      <c r="C766" s="6"/>
      <c r="D766" s="6"/>
      <c r="E766" s="6"/>
      <c r="F766" s="6"/>
      <c r="G766" s="6"/>
      <c r="H766" s="6"/>
      <c r="I766" s="6"/>
      <c r="J766" s="6"/>
      <c r="K766" s="6"/>
      <c r="L766" s="6"/>
      <c r="M766" s="6"/>
      <c r="N766" s="6"/>
      <c r="O766" s="6"/>
      <c r="P766" s="6"/>
      <c r="Q766" s="6"/>
      <c r="R766" s="6"/>
      <c r="S766" s="6"/>
      <c r="T766" s="6"/>
      <c r="U766" s="6"/>
      <c r="V766" s="6"/>
      <c r="W766" s="6"/>
      <c r="X766" s="6"/>
    </row>
    <row r="767" spans="1:24" x14ac:dyDescent="0.15">
      <c r="A767" s="6"/>
      <c r="B767" s="6"/>
      <c r="C767" s="6"/>
      <c r="D767" s="6"/>
      <c r="E767" s="6"/>
      <c r="F767" s="6"/>
      <c r="G767" s="6"/>
      <c r="H767" s="6"/>
      <c r="I767" s="6"/>
      <c r="J767" s="6"/>
      <c r="K767" s="6"/>
      <c r="L767" s="6"/>
      <c r="M767" s="6"/>
      <c r="N767" s="6"/>
      <c r="O767" s="6"/>
      <c r="P767" s="6"/>
      <c r="Q767" s="6"/>
      <c r="R767" s="6"/>
      <c r="S767" s="6"/>
      <c r="T767" s="6"/>
      <c r="U767" s="6"/>
      <c r="V767" s="6"/>
      <c r="W767" s="6"/>
      <c r="X767" s="6"/>
    </row>
    <row r="768" spans="1:24" x14ac:dyDescent="0.15">
      <c r="A768" s="6"/>
      <c r="B768" s="6"/>
      <c r="C768" s="6"/>
      <c r="D768" s="6"/>
      <c r="E768" s="6"/>
      <c r="F768" s="6"/>
      <c r="G768" s="6"/>
      <c r="H768" s="6"/>
      <c r="I768" s="6"/>
      <c r="J768" s="6"/>
      <c r="K768" s="6"/>
      <c r="L768" s="6"/>
      <c r="M768" s="6"/>
      <c r="N768" s="6"/>
      <c r="O768" s="6"/>
      <c r="P768" s="6"/>
      <c r="Q768" s="6"/>
      <c r="R768" s="6"/>
      <c r="S768" s="6"/>
      <c r="T768" s="6"/>
      <c r="U768" s="6"/>
      <c r="V768" s="6"/>
      <c r="W768" s="6"/>
      <c r="X768" s="6"/>
    </row>
    <row r="769" spans="1:24" x14ac:dyDescent="0.15">
      <c r="A769" s="6"/>
      <c r="B769" s="6"/>
      <c r="C769" s="6"/>
      <c r="D769" s="6"/>
      <c r="E769" s="6"/>
      <c r="F769" s="6"/>
      <c r="G769" s="6"/>
      <c r="H769" s="6"/>
      <c r="I769" s="6"/>
      <c r="J769" s="6"/>
      <c r="K769" s="6"/>
      <c r="L769" s="6"/>
      <c r="M769" s="6"/>
      <c r="N769" s="6"/>
      <c r="O769" s="6"/>
      <c r="P769" s="6"/>
      <c r="Q769" s="6"/>
      <c r="R769" s="6"/>
      <c r="S769" s="6"/>
      <c r="T769" s="6"/>
      <c r="U769" s="6"/>
      <c r="V769" s="6"/>
      <c r="W769" s="6"/>
      <c r="X769" s="6"/>
    </row>
    <row r="770" spans="1:24" x14ac:dyDescent="0.15">
      <c r="A770" s="6"/>
      <c r="B770" s="6"/>
      <c r="C770" s="6"/>
      <c r="D770" s="6"/>
      <c r="E770" s="6"/>
      <c r="F770" s="6"/>
      <c r="G770" s="6"/>
      <c r="H770" s="6"/>
      <c r="I770" s="6"/>
      <c r="J770" s="6"/>
      <c r="K770" s="6"/>
      <c r="L770" s="6"/>
      <c r="M770" s="6"/>
      <c r="N770" s="6"/>
      <c r="O770" s="6"/>
      <c r="P770" s="6"/>
      <c r="Q770" s="6"/>
      <c r="R770" s="6"/>
      <c r="S770" s="6"/>
      <c r="T770" s="6"/>
      <c r="U770" s="6"/>
      <c r="V770" s="6"/>
      <c r="W770" s="6"/>
      <c r="X770" s="6"/>
    </row>
    <row r="771" spans="1:24" x14ac:dyDescent="0.15">
      <c r="A771" s="6"/>
      <c r="B771" s="6"/>
      <c r="C771" s="6"/>
      <c r="D771" s="6"/>
      <c r="E771" s="6"/>
      <c r="F771" s="6"/>
      <c r="G771" s="6"/>
      <c r="H771" s="6"/>
      <c r="I771" s="6"/>
      <c r="J771" s="6"/>
      <c r="K771" s="6"/>
      <c r="L771" s="6"/>
      <c r="M771" s="6"/>
      <c r="N771" s="6"/>
      <c r="O771" s="6"/>
      <c r="P771" s="6"/>
      <c r="Q771" s="6"/>
      <c r="R771" s="6"/>
      <c r="S771" s="6"/>
      <c r="T771" s="6"/>
      <c r="U771" s="6"/>
      <c r="V771" s="6"/>
      <c r="W771" s="6"/>
      <c r="X771" s="6"/>
    </row>
    <row r="772" spans="1:24" x14ac:dyDescent="0.15">
      <c r="A772" s="6"/>
      <c r="B772" s="6"/>
      <c r="C772" s="6"/>
      <c r="D772" s="6"/>
      <c r="E772" s="6"/>
      <c r="F772" s="6"/>
      <c r="G772" s="6"/>
      <c r="H772" s="6"/>
      <c r="I772" s="6"/>
      <c r="J772" s="6"/>
      <c r="K772" s="6"/>
      <c r="L772" s="6"/>
      <c r="M772" s="6"/>
      <c r="N772" s="6"/>
      <c r="O772" s="6"/>
      <c r="P772" s="6"/>
      <c r="Q772" s="6"/>
      <c r="R772" s="6"/>
      <c r="S772" s="6"/>
      <c r="T772" s="6"/>
      <c r="U772" s="6"/>
      <c r="V772" s="6"/>
      <c r="W772" s="6"/>
      <c r="X772" s="6"/>
    </row>
    <row r="773" spans="1:24" x14ac:dyDescent="0.15">
      <c r="A773" s="6"/>
      <c r="B773" s="6"/>
      <c r="C773" s="6"/>
      <c r="D773" s="6"/>
      <c r="E773" s="6"/>
      <c r="F773" s="6"/>
      <c r="G773" s="6"/>
      <c r="H773" s="6"/>
      <c r="I773" s="6"/>
      <c r="J773" s="6"/>
      <c r="K773" s="6"/>
      <c r="L773" s="6"/>
      <c r="M773" s="6"/>
      <c r="N773" s="6"/>
      <c r="O773" s="6"/>
      <c r="P773" s="6"/>
      <c r="Q773" s="6"/>
      <c r="R773" s="6"/>
      <c r="S773" s="6"/>
      <c r="T773" s="6"/>
      <c r="U773" s="6"/>
      <c r="V773" s="6"/>
      <c r="W773" s="6"/>
      <c r="X773" s="6"/>
    </row>
    <row r="774" spans="1:24" x14ac:dyDescent="0.15">
      <c r="A774" s="6"/>
      <c r="B774" s="6"/>
      <c r="C774" s="6"/>
      <c r="D774" s="6"/>
      <c r="E774" s="6"/>
      <c r="F774" s="6"/>
      <c r="G774" s="6"/>
      <c r="H774" s="6"/>
      <c r="I774" s="6"/>
      <c r="J774" s="6"/>
      <c r="K774" s="6"/>
      <c r="L774" s="6"/>
      <c r="M774" s="6"/>
      <c r="N774" s="6"/>
      <c r="O774" s="6"/>
      <c r="P774" s="6"/>
      <c r="Q774" s="6"/>
      <c r="R774" s="6"/>
      <c r="S774" s="6"/>
      <c r="T774" s="6"/>
      <c r="U774" s="6"/>
      <c r="V774" s="6"/>
      <c r="W774" s="6"/>
      <c r="X774" s="6"/>
    </row>
    <row r="775" spans="1:24" x14ac:dyDescent="0.15">
      <c r="A775" s="6"/>
      <c r="B775" s="6"/>
      <c r="C775" s="6"/>
      <c r="D775" s="6"/>
      <c r="E775" s="6"/>
      <c r="F775" s="6"/>
      <c r="G775" s="6"/>
      <c r="H775" s="6"/>
      <c r="I775" s="6"/>
      <c r="J775" s="6"/>
      <c r="K775" s="6"/>
      <c r="L775" s="6"/>
      <c r="M775" s="6"/>
      <c r="N775" s="6"/>
      <c r="O775" s="6"/>
      <c r="P775" s="6"/>
      <c r="Q775" s="6"/>
      <c r="R775" s="6"/>
      <c r="S775" s="6"/>
      <c r="T775" s="6"/>
      <c r="U775" s="6"/>
      <c r="V775" s="6"/>
      <c r="W775" s="6"/>
      <c r="X775" s="6"/>
    </row>
    <row r="776" spans="1:24" x14ac:dyDescent="0.15">
      <c r="A776" s="6"/>
      <c r="B776" s="6"/>
      <c r="C776" s="6"/>
      <c r="D776" s="6"/>
      <c r="E776" s="6"/>
      <c r="F776" s="6"/>
      <c r="G776" s="6"/>
      <c r="H776" s="6"/>
      <c r="I776" s="6"/>
      <c r="J776" s="6"/>
      <c r="K776" s="6"/>
      <c r="L776" s="6"/>
      <c r="M776" s="6"/>
      <c r="N776" s="6"/>
      <c r="O776" s="6"/>
      <c r="P776" s="6"/>
      <c r="Q776" s="6"/>
      <c r="R776" s="6"/>
      <c r="S776" s="6"/>
      <c r="T776" s="6"/>
      <c r="U776" s="6"/>
      <c r="V776" s="6"/>
      <c r="W776" s="6"/>
      <c r="X776" s="6"/>
    </row>
    <row r="777" spans="1:24" x14ac:dyDescent="0.15">
      <c r="A777" s="6"/>
      <c r="B777" s="6"/>
      <c r="C777" s="6"/>
      <c r="D777" s="6"/>
      <c r="E777" s="6"/>
      <c r="F777" s="6"/>
      <c r="G777" s="6"/>
      <c r="H777" s="6"/>
      <c r="I777" s="6"/>
      <c r="J777" s="6"/>
      <c r="K777" s="6"/>
      <c r="L777" s="6"/>
      <c r="M777" s="6"/>
      <c r="N777" s="6"/>
      <c r="O777" s="6"/>
      <c r="P777" s="6"/>
      <c r="Q777" s="6"/>
      <c r="R777" s="6"/>
      <c r="S777" s="6"/>
      <c r="T777" s="6"/>
      <c r="U777" s="6"/>
      <c r="V777" s="6"/>
      <c r="W777" s="6"/>
      <c r="X777" s="6"/>
    </row>
    <row r="778" spans="1:24" x14ac:dyDescent="0.15">
      <c r="A778" s="6"/>
      <c r="B778" s="6"/>
      <c r="C778" s="6"/>
      <c r="D778" s="6"/>
      <c r="E778" s="6"/>
      <c r="F778" s="6"/>
      <c r="G778" s="6"/>
      <c r="H778" s="6"/>
      <c r="I778" s="6"/>
      <c r="J778" s="6"/>
      <c r="K778" s="6"/>
      <c r="L778" s="6"/>
      <c r="M778" s="6"/>
      <c r="N778" s="6"/>
      <c r="O778" s="6"/>
      <c r="P778" s="6"/>
      <c r="Q778" s="6"/>
      <c r="R778" s="6"/>
      <c r="S778" s="6"/>
      <c r="T778" s="6"/>
      <c r="U778" s="6"/>
      <c r="V778" s="6"/>
      <c r="W778" s="6"/>
      <c r="X778" s="6"/>
    </row>
    <row r="779" spans="1:24" x14ac:dyDescent="0.15">
      <c r="A779" s="6"/>
      <c r="B779" s="6"/>
      <c r="C779" s="6"/>
      <c r="D779" s="6"/>
      <c r="E779" s="6"/>
      <c r="F779" s="6"/>
      <c r="G779" s="6"/>
      <c r="H779" s="6"/>
      <c r="I779" s="6"/>
      <c r="J779" s="6"/>
      <c r="K779" s="6"/>
      <c r="L779" s="6"/>
      <c r="M779" s="6"/>
      <c r="N779" s="6"/>
      <c r="O779" s="6"/>
      <c r="P779" s="6"/>
      <c r="Q779" s="6"/>
      <c r="R779" s="6"/>
      <c r="S779" s="6"/>
      <c r="T779" s="6"/>
      <c r="U779" s="6"/>
      <c r="V779" s="6"/>
      <c r="W779" s="6"/>
      <c r="X779" s="6"/>
    </row>
    <row r="780" spans="1:24" x14ac:dyDescent="0.15">
      <c r="A780" s="6"/>
      <c r="B780" s="6"/>
      <c r="C780" s="6"/>
      <c r="D780" s="6"/>
      <c r="E780" s="6"/>
      <c r="F780" s="6"/>
      <c r="G780" s="6"/>
      <c r="H780" s="6"/>
      <c r="I780" s="6"/>
      <c r="J780" s="6"/>
      <c r="K780" s="6"/>
      <c r="L780" s="6"/>
      <c r="M780" s="6"/>
      <c r="N780" s="6"/>
      <c r="O780" s="6"/>
      <c r="P780" s="6"/>
      <c r="Q780" s="6"/>
      <c r="R780" s="6"/>
      <c r="S780" s="6"/>
      <c r="T780" s="6"/>
      <c r="U780" s="6"/>
      <c r="V780" s="6"/>
      <c r="W780" s="6"/>
      <c r="X780" s="6"/>
    </row>
    <row r="781" spans="1:24" x14ac:dyDescent="0.15">
      <c r="A781" s="6"/>
      <c r="B781" s="6"/>
      <c r="C781" s="6"/>
      <c r="D781" s="6"/>
      <c r="E781" s="6"/>
      <c r="F781" s="6"/>
      <c r="G781" s="6"/>
      <c r="H781" s="6"/>
      <c r="I781" s="6"/>
      <c r="J781" s="6"/>
      <c r="K781" s="6"/>
      <c r="L781" s="6"/>
      <c r="M781" s="6"/>
      <c r="N781" s="6"/>
      <c r="O781" s="6"/>
      <c r="P781" s="6"/>
      <c r="Q781" s="6"/>
      <c r="R781" s="6"/>
      <c r="S781" s="6"/>
      <c r="T781" s="6"/>
      <c r="U781" s="6"/>
      <c r="V781" s="6"/>
      <c r="W781" s="6"/>
      <c r="X781" s="6"/>
    </row>
    <row r="782" spans="1:24" x14ac:dyDescent="0.15">
      <c r="A782" s="6"/>
      <c r="B782" s="6"/>
      <c r="C782" s="6"/>
      <c r="D782" s="6"/>
      <c r="E782" s="6"/>
      <c r="F782" s="6"/>
      <c r="G782" s="6"/>
      <c r="H782" s="6"/>
      <c r="I782" s="6"/>
      <c r="J782" s="6"/>
      <c r="K782" s="6"/>
      <c r="L782" s="6"/>
      <c r="M782" s="6"/>
      <c r="N782" s="6"/>
      <c r="O782" s="6"/>
      <c r="P782" s="6"/>
      <c r="Q782" s="6"/>
      <c r="R782" s="6"/>
      <c r="S782" s="6"/>
      <c r="T782" s="6"/>
      <c r="U782" s="6"/>
      <c r="V782" s="6"/>
      <c r="W782" s="6"/>
      <c r="X782" s="6"/>
    </row>
    <row r="783" spans="1:24" x14ac:dyDescent="0.15">
      <c r="A783" s="6"/>
      <c r="B783" s="6"/>
      <c r="C783" s="6"/>
      <c r="D783" s="6"/>
      <c r="E783" s="6"/>
      <c r="F783" s="6"/>
      <c r="G783" s="6"/>
      <c r="H783" s="6"/>
      <c r="I783" s="6"/>
      <c r="J783" s="6"/>
      <c r="K783" s="6"/>
      <c r="L783" s="6"/>
      <c r="M783" s="6"/>
      <c r="N783" s="6"/>
      <c r="O783" s="6"/>
      <c r="P783" s="6"/>
      <c r="Q783" s="6"/>
      <c r="R783" s="6"/>
      <c r="S783" s="6"/>
      <c r="T783" s="6"/>
      <c r="U783" s="6"/>
      <c r="V783" s="6"/>
      <c r="W783" s="6"/>
      <c r="X783" s="6"/>
    </row>
    <row r="784" spans="1:24" x14ac:dyDescent="0.15">
      <c r="A784" s="6"/>
      <c r="B784" s="6"/>
      <c r="C784" s="6"/>
      <c r="D784" s="6"/>
      <c r="E784" s="6"/>
      <c r="F784" s="6"/>
      <c r="G784" s="6"/>
      <c r="H784" s="6"/>
      <c r="I784" s="6"/>
      <c r="J784" s="6"/>
      <c r="K784" s="6"/>
      <c r="L784" s="6"/>
      <c r="M784" s="6"/>
      <c r="N784" s="6"/>
      <c r="O784" s="6"/>
      <c r="P784" s="6"/>
      <c r="Q784" s="6"/>
      <c r="R784" s="6"/>
      <c r="S784" s="6"/>
      <c r="T784" s="6"/>
      <c r="U784" s="6"/>
      <c r="V784" s="6"/>
      <c r="W784" s="6"/>
      <c r="X784" s="6"/>
    </row>
    <row r="785" spans="1:24" x14ac:dyDescent="0.15">
      <c r="A785" s="6"/>
      <c r="B785" s="6"/>
      <c r="C785" s="6"/>
      <c r="D785" s="6"/>
      <c r="E785" s="6"/>
      <c r="F785" s="6"/>
      <c r="G785" s="6"/>
      <c r="H785" s="6"/>
      <c r="I785" s="6"/>
      <c r="J785" s="6"/>
      <c r="K785" s="6"/>
      <c r="L785" s="6"/>
      <c r="M785" s="6"/>
      <c r="N785" s="6"/>
      <c r="O785" s="6"/>
      <c r="P785" s="6"/>
      <c r="Q785" s="6"/>
      <c r="R785" s="6"/>
      <c r="S785" s="6"/>
      <c r="T785" s="6"/>
      <c r="U785" s="6"/>
      <c r="V785" s="6"/>
      <c r="W785" s="6"/>
      <c r="X785" s="6"/>
    </row>
    <row r="786" spans="1:24" x14ac:dyDescent="0.15">
      <c r="A786" s="6"/>
      <c r="B786" s="6"/>
      <c r="C786" s="6"/>
      <c r="D786" s="6"/>
      <c r="E786" s="6"/>
      <c r="F786" s="6"/>
      <c r="G786" s="6"/>
      <c r="H786" s="6"/>
      <c r="I786" s="6"/>
      <c r="J786" s="6"/>
      <c r="K786" s="6"/>
      <c r="L786" s="6"/>
      <c r="M786" s="6"/>
      <c r="N786" s="6"/>
      <c r="O786" s="6"/>
      <c r="P786" s="6"/>
      <c r="Q786" s="6"/>
      <c r="R786" s="6"/>
      <c r="S786" s="6"/>
      <c r="T786" s="6"/>
      <c r="U786" s="6"/>
      <c r="V786" s="6"/>
      <c r="W786" s="6"/>
      <c r="X786" s="6"/>
    </row>
    <row r="787" spans="1:24" x14ac:dyDescent="0.15">
      <c r="A787" s="6"/>
      <c r="B787" s="6"/>
      <c r="C787" s="6"/>
      <c r="D787" s="6"/>
      <c r="E787" s="6"/>
      <c r="F787" s="6"/>
      <c r="G787" s="6"/>
      <c r="H787" s="6"/>
      <c r="I787" s="6"/>
      <c r="J787" s="6"/>
      <c r="K787" s="6"/>
      <c r="L787" s="6"/>
      <c r="M787" s="6"/>
      <c r="N787" s="6"/>
      <c r="O787" s="6"/>
      <c r="P787" s="6"/>
      <c r="Q787" s="6"/>
      <c r="R787" s="6"/>
      <c r="S787" s="6"/>
      <c r="T787" s="6"/>
      <c r="U787" s="6"/>
      <c r="V787" s="6"/>
      <c r="W787" s="6"/>
      <c r="X787" s="6"/>
    </row>
    <row r="788" spans="1:24" x14ac:dyDescent="0.15">
      <c r="A788" s="6"/>
      <c r="B788" s="6"/>
      <c r="C788" s="6"/>
      <c r="D788" s="6"/>
      <c r="E788" s="6"/>
      <c r="F788" s="6"/>
      <c r="G788" s="6"/>
      <c r="H788" s="6"/>
      <c r="I788" s="6"/>
      <c r="J788" s="6"/>
      <c r="K788" s="6"/>
      <c r="L788" s="6"/>
      <c r="M788" s="6"/>
      <c r="N788" s="6"/>
      <c r="O788" s="6"/>
      <c r="P788" s="6"/>
      <c r="Q788" s="6"/>
      <c r="R788" s="6"/>
      <c r="S788" s="6"/>
      <c r="T788" s="6"/>
      <c r="U788" s="6"/>
      <c r="V788" s="6"/>
      <c r="W788" s="6"/>
      <c r="X788" s="6"/>
    </row>
    <row r="789" spans="1:24" x14ac:dyDescent="0.15">
      <c r="A789" s="6"/>
      <c r="B789" s="6"/>
      <c r="C789" s="6"/>
      <c r="D789" s="6"/>
      <c r="E789" s="6"/>
      <c r="F789" s="6"/>
      <c r="G789" s="6"/>
      <c r="H789" s="6"/>
      <c r="I789" s="6"/>
      <c r="J789" s="6"/>
      <c r="K789" s="6"/>
      <c r="L789" s="6"/>
      <c r="M789" s="6"/>
      <c r="N789" s="6"/>
      <c r="O789" s="6"/>
      <c r="P789" s="6"/>
      <c r="Q789" s="6"/>
      <c r="R789" s="6"/>
      <c r="S789" s="6"/>
      <c r="T789" s="6"/>
      <c r="U789" s="6"/>
      <c r="V789" s="6"/>
      <c r="W789" s="6"/>
      <c r="X789" s="6"/>
    </row>
    <row r="790" spans="1:24" x14ac:dyDescent="0.15">
      <c r="A790" s="6"/>
      <c r="B790" s="6"/>
      <c r="C790" s="6"/>
      <c r="D790" s="6"/>
      <c r="E790" s="6"/>
      <c r="F790" s="6"/>
      <c r="G790" s="6"/>
      <c r="H790" s="6"/>
      <c r="I790" s="6"/>
      <c r="J790" s="6"/>
      <c r="K790" s="6"/>
      <c r="L790" s="6"/>
      <c r="M790" s="6"/>
      <c r="N790" s="6"/>
      <c r="O790" s="6"/>
      <c r="P790" s="6"/>
      <c r="Q790" s="6"/>
      <c r="R790" s="6"/>
      <c r="S790" s="6"/>
      <c r="T790" s="6"/>
      <c r="U790" s="6"/>
      <c r="V790" s="6"/>
      <c r="W790" s="6"/>
      <c r="X790" s="6"/>
    </row>
    <row r="791" spans="1:24" x14ac:dyDescent="0.15">
      <c r="A791" s="6"/>
      <c r="B791" s="6"/>
      <c r="C791" s="6"/>
      <c r="D791" s="6"/>
      <c r="E791" s="6"/>
      <c r="F791" s="6"/>
      <c r="G791" s="6"/>
      <c r="H791" s="6"/>
      <c r="I791" s="6"/>
      <c r="J791" s="6"/>
      <c r="K791" s="6"/>
      <c r="L791" s="6"/>
      <c r="M791" s="6"/>
      <c r="N791" s="6"/>
      <c r="O791" s="6"/>
      <c r="P791" s="6"/>
      <c r="Q791" s="6"/>
      <c r="R791" s="6"/>
      <c r="S791" s="6"/>
      <c r="T791" s="6"/>
      <c r="U791" s="6"/>
      <c r="V791" s="6"/>
      <c r="W791" s="6"/>
      <c r="X791" s="6"/>
    </row>
    <row r="792" spans="1:24" x14ac:dyDescent="0.15">
      <c r="A792" s="6"/>
      <c r="B792" s="6"/>
      <c r="C792" s="6"/>
      <c r="D792" s="6"/>
      <c r="E792" s="6"/>
      <c r="F792" s="6"/>
      <c r="G792" s="6"/>
      <c r="H792" s="6"/>
      <c r="I792" s="6"/>
      <c r="J792" s="6"/>
      <c r="K792" s="6"/>
      <c r="L792" s="6"/>
      <c r="M792" s="6"/>
      <c r="N792" s="6"/>
      <c r="O792" s="6"/>
      <c r="P792" s="6"/>
      <c r="Q792" s="6"/>
      <c r="R792" s="6"/>
      <c r="S792" s="6"/>
      <c r="T792" s="6"/>
      <c r="U792" s="6"/>
      <c r="V792" s="6"/>
      <c r="W792" s="6"/>
      <c r="X792" s="6"/>
    </row>
    <row r="793" spans="1:24" x14ac:dyDescent="0.15">
      <c r="A793" s="6"/>
      <c r="B793" s="6"/>
      <c r="C793" s="6"/>
      <c r="D793" s="6"/>
      <c r="E793" s="6"/>
      <c r="F793" s="6"/>
      <c r="G793" s="6"/>
      <c r="H793" s="6"/>
      <c r="I793" s="6"/>
      <c r="J793" s="6"/>
      <c r="K793" s="6"/>
      <c r="L793" s="6"/>
      <c r="M793" s="6"/>
      <c r="N793" s="6"/>
      <c r="O793" s="6"/>
      <c r="P793" s="6"/>
      <c r="Q793" s="6"/>
      <c r="R793" s="6"/>
      <c r="S793" s="6"/>
      <c r="T793" s="6"/>
      <c r="U793" s="6"/>
      <c r="V793" s="6"/>
      <c r="W793" s="6"/>
      <c r="X793" s="6"/>
    </row>
    <row r="794" spans="1:24" x14ac:dyDescent="0.15">
      <c r="A794" s="6"/>
      <c r="B794" s="6"/>
      <c r="C794" s="6"/>
      <c r="D794" s="6"/>
      <c r="E794" s="6"/>
      <c r="F794" s="6"/>
      <c r="G794" s="6"/>
      <c r="H794" s="6"/>
      <c r="I794" s="6"/>
      <c r="J794" s="6"/>
      <c r="K794" s="6"/>
      <c r="L794" s="6"/>
      <c r="M794" s="6"/>
      <c r="N794" s="6"/>
      <c r="O794" s="6"/>
      <c r="P794" s="6"/>
      <c r="Q794" s="6"/>
      <c r="R794" s="6"/>
      <c r="S794" s="6"/>
      <c r="T794" s="6"/>
      <c r="U794" s="6"/>
      <c r="V794" s="6"/>
      <c r="W794" s="6"/>
      <c r="X794" s="6"/>
    </row>
    <row r="795" spans="1:24" x14ac:dyDescent="0.15">
      <c r="A795" s="6"/>
      <c r="B795" s="6"/>
      <c r="C795" s="6"/>
      <c r="D795" s="6"/>
      <c r="E795" s="6"/>
      <c r="F795" s="6"/>
      <c r="G795" s="6"/>
      <c r="H795" s="6"/>
      <c r="I795" s="6"/>
      <c r="J795" s="6"/>
      <c r="K795" s="6"/>
      <c r="L795" s="6"/>
      <c r="M795" s="6"/>
      <c r="N795" s="6"/>
      <c r="O795" s="6"/>
      <c r="P795" s="6"/>
      <c r="Q795" s="6"/>
      <c r="R795" s="6"/>
      <c r="S795" s="6"/>
      <c r="T795" s="6"/>
      <c r="U795" s="6"/>
      <c r="V795" s="6"/>
      <c r="W795" s="6"/>
      <c r="X795" s="6"/>
    </row>
    <row r="796" spans="1:24" x14ac:dyDescent="0.15">
      <c r="A796" s="6"/>
      <c r="B796" s="6"/>
      <c r="C796" s="6"/>
      <c r="D796" s="6"/>
      <c r="E796" s="6"/>
      <c r="F796" s="6"/>
      <c r="G796" s="6"/>
      <c r="H796" s="6"/>
      <c r="I796" s="6"/>
      <c r="J796" s="6"/>
      <c r="K796" s="6"/>
      <c r="L796" s="6"/>
      <c r="M796" s="6"/>
      <c r="N796" s="6"/>
      <c r="O796" s="6"/>
      <c r="P796" s="6"/>
      <c r="Q796" s="6"/>
      <c r="R796" s="6"/>
      <c r="S796" s="6"/>
      <c r="T796" s="6"/>
      <c r="U796" s="6"/>
      <c r="V796" s="6"/>
      <c r="W796" s="6"/>
      <c r="X796" s="6"/>
    </row>
    <row r="797" spans="1:24" x14ac:dyDescent="0.15">
      <c r="A797" s="6"/>
      <c r="B797" s="6"/>
      <c r="C797" s="6"/>
      <c r="D797" s="6"/>
      <c r="E797" s="6"/>
      <c r="F797" s="6"/>
      <c r="G797" s="6"/>
      <c r="H797" s="6"/>
      <c r="I797" s="6"/>
      <c r="J797" s="6"/>
      <c r="K797" s="6"/>
      <c r="L797" s="6"/>
      <c r="M797" s="6"/>
      <c r="N797" s="6"/>
      <c r="O797" s="6"/>
      <c r="P797" s="6"/>
      <c r="Q797" s="6"/>
      <c r="R797" s="6"/>
      <c r="S797" s="6"/>
      <c r="T797" s="6"/>
      <c r="U797" s="6"/>
      <c r="V797" s="6"/>
      <c r="W797" s="6"/>
      <c r="X797" s="6"/>
    </row>
    <row r="798" spans="1:24" x14ac:dyDescent="0.15">
      <c r="A798" s="6"/>
      <c r="B798" s="6"/>
      <c r="C798" s="6"/>
      <c r="D798" s="6"/>
      <c r="E798" s="6"/>
      <c r="F798" s="6"/>
      <c r="G798" s="6"/>
      <c r="H798" s="6"/>
      <c r="I798" s="6"/>
      <c r="J798" s="6"/>
      <c r="K798" s="6"/>
      <c r="L798" s="6"/>
      <c r="M798" s="6"/>
      <c r="N798" s="6"/>
      <c r="O798" s="6"/>
      <c r="P798" s="6"/>
      <c r="Q798" s="6"/>
      <c r="R798" s="6"/>
      <c r="S798" s="6"/>
      <c r="T798" s="6"/>
      <c r="U798" s="6"/>
      <c r="V798" s="6"/>
      <c r="W798" s="6"/>
      <c r="X798" s="6"/>
    </row>
    <row r="799" spans="1:24" x14ac:dyDescent="0.15">
      <c r="A799" s="6"/>
      <c r="B799" s="6"/>
      <c r="C799" s="6"/>
      <c r="D799" s="6"/>
      <c r="E799" s="6"/>
      <c r="F799" s="6"/>
      <c r="G799" s="6"/>
      <c r="H799" s="6"/>
      <c r="I799" s="6"/>
      <c r="J799" s="6"/>
      <c r="K799" s="6"/>
      <c r="L799" s="6"/>
      <c r="M799" s="6"/>
      <c r="N799" s="6"/>
      <c r="O799" s="6"/>
      <c r="P799" s="6"/>
      <c r="Q799" s="6"/>
      <c r="R799" s="6"/>
      <c r="S799" s="6"/>
      <c r="T799" s="6"/>
      <c r="U799" s="6"/>
      <c r="V799" s="6"/>
      <c r="W799" s="6"/>
      <c r="X799" s="6"/>
    </row>
    <row r="800" spans="1:24" x14ac:dyDescent="0.15">
      <c r="A800" s="6"/>
      <c r="B800" s="6"/>
      <c r="C800" s="6"/>
      <c r="D800" s="6"/>
      <c r="E800" s="6"/>
      <c r="F800" s="6"/>
      <c r="G800" s="6"/>
      <c r="H800" s="6"/>
      <c r="I800" s="6"/>
      <c r="J800" s="6"/>
      <c r="K800" s="6"/>
      <c r="L800" s="6"/>
      <c r="M800" s="6"/>
      <c r="N800" s="6"/>
      <c r="O800" s="6"/>
      <c r="P800" s="6"/>
      <c r="Q800" s="6"/>
      <c r="R800" s="6"/>
      <c r="S800" s="6"/>
      <c r="T800" s="6"/>
      <c r="U800" s="6"/>
      <c r="V800" s="6"/>
      <c r="W800" s="6"/>
      <c r="X800" s="6"/>
    </row>
    <row r="801" spans="1:24" x14ac:dyDescent="0.15">
      <c r="A801" s="6"/>
      <c r="B801" s="6"/>
      <c r="C801" s="6"/>
      <c r="D801" s="6"/>
      <c r="E801" s="6"/>
      <c r="F801" s="6"/>
      <c r="G801" s="6"/>
      <c r="H801" s="6"/>
      <c r="I801" s="6"/>
      <c r="J801" s="6"/>
      <c r="K801" s="6"/>
      <c r="L801" s="6"/>
      <c r="M801" s="6"/>
      <c r="N801" s="6"/>
      <c r="O801" s="6"/>
      <c r="P801" s="6"/>
      <c r="Q801" s="6"/>
      <c r="R801" s="6"/>
      <c r="S801" s="6"/>
      <c r="T801" s="6"/>
      <c r="U801" s="6"/>
      <c r="V801" s="6"/>
      <c r="W801" s="6"/>
      <c r="X801" s="6"/>
    </row>
    <row r="802" spans="1:24" x14ac:dyDescent="0.15">
      <c r="A802" s="6"/>
      <c r="B802" s="6"/>
      <c r="C802" s="6"/>
      <c r="D802" s="6"/>
      <c r="E802" s="6"/>
      <c r="F802" s="6"/>
      <c r="G802" s="6"/>
      <c r="H802" s="6"/>
      <c r="I802" s="6"/>
      <c r="J802" s="6"/>
      <c r="K802" s="6"/>
      <c r="L802" s="6"/>
      <c r="M802" s="6"/>
      <c r="N802" s="6"/>
      <c r="O802" s="6"/>
      <c r="P802" s="6"/>
      <c r="Q802" s="6"/>
      <c r="R802" s="6"/>
      <c r="S802" s="6"/>
      <c r="T802" s="6"/>
      <c r="U802" s="6"/>
      <c r="V802" s="6"/>
      <c r="W802" s="6"/>
      <c r="X802" s="6"/>
    </row>
    <row r="803" spans="1:24" x14ac:dyDescent="0.15">
      <c r="A803" s="6"/>
      <c r="B803" s="6"/>
      <c r="C803" s="6"/>
      <c r="D803" s="6"/>
      <c r="E803" s="6"/>
      <c r="F803" s="6"/>
      <c r="G803" s="6"/>
      <c r="H803" s="6"/>
      <c r="I803" s="6"/>
      <c r="J803" s="6"/>
      <c r="K803" s="6"/>
      <c r="L803" s="6"/>
      <c r="M803" s="6"/>
      <c r="N803" s="6"/>
      <c r="O803" s="6"/>
      <c r="P803" s="6"/>
      <c r="Q803" s="6"/>
      <c r="R803" s="6"/>
      <c r="S803" s="6"/>
      <c r="T803" s="6"/>
      <c r="U803" s="6"/>
      <c r="V803" s="6"/>
      <c r="W803" s="6"/>
      <c r="X803" s="6"/>
    </row>
    <row r="804" spans="1:24" x14ac:dyDescent="0.15">
      <c r="A804" s="6"/>
      <c r="B804" s="6"/>
      <c r="C804" s="6"/>
      <c r="D804" s="6"/>
      <c r="E804" s="6"/>
      <c r="F804" s="6"/>
      <c r="G804" s="6"/>
      <c r="H804" s="6"/>
      <c r="I804" s="6"/>
      <c r="J804" s="6"/>
      <c r="K804" s="6"/>
      <c r="L804" s="6"/>
      <c r="M804" s="6"/>
      <c r="N804" s="6"/>
      <c r="O804" s="6"/>
      <c r="P804" s="6"/>
      <c r="Q804" s="6"/>
      <c r="R804" s="6"/>
      <c r="S804" s="6"/>
      <c r="T804" s="6"/>
      <c r="U804" s="6"/>
      <c r="V804" s="6"/>
      <c r="W804" s="6"/>
      <c r="X804" s="6"/>
    </row>
    <row r="805" spans="1:24" x14ac:dyDescent="0.15">
      <c r="A805" s="6"/>
      <c r="B805" s="6"/>
      <c r="C805" s="6"/>
      <c r="D805" s="6"/>
      <c r="E805" s="6"/>
      <c r="F805" s="6"/>
      <c r="G805" s="6"/>
      <c r="H805" s="6"/>
      <c r="I805" s="6"/>
      <c r="J805" s="6"/>
      <c r="K805" s="6"/>
      <c r="L805" s="6"/>
      <c r="M805" s="6"/>
      <c r="N805" s="6"/>
      <c r="O805" s="6"/>
      <c r="P805" s="6"/>
      <c r="Q805" s="6"/>
      <c r="R805" s="6"/>
      <c r="S805" s="6"/>
      <c r="T805" s="6"/>
      <c r="U805" s="6"/>
      <c r="V805" s="6"/>
      <c r="W805" s="6"/>
      <c r="X805" s="6"/>
    </row>
    <row r="806" spans="1:24" x14ac:dyDescent="0.15">
      <c r="A806" s="6"/>
      <c r="B806" s="6"/>
      <c r="C806" s="6"/>
      <c r="D806" s="6"/>
      <c r="E806" s="6"/>
      <c r="F806" s="6"/>
      <c r="G806" s="6"/>
      <c r="H806" s="6"/>
      <c r="I806" s="6"/>
      <c r="J806" s="6"/>
      <c r="K806" s="6"/>
      <c r="L806" s="6"/>
      <c r="M806" s="6"/>
      <c r="N806" s="6"/>
      <c r="O806" s="6"/>
      <c r="P806" s="6"/>
      <c r="Q806" s="6"/>
      <c r="R806" s="6"/>
      <c r="S806" s="6"/>
      <c r="T806" s="6"/>
      <c r="U806" s="6"/>
      <c r="V806" s="6"/>
      <c r="W806" s="6"/>
      <c r="X806" s="6"/>
    </row>
    <row r="807" spans="1:24" x14ac:dyDescent="0.15">
      <c r="A807" s="6"/>
      <c r="B807" s="6"/>
      <c r="C807" s="6"/>
      <c r="D807" s="6"/>
      <c r="E807" s="6"/>
      <c r="F807" s="6"/>
      <c r="G807" s="6"/>
      <c r="H807" s="6"/>
      <c r="I807" s="6"/>
      <c r="J807" s="6"/>
      <c r="K807" s="6"/>
      <c r="L807" s="6"/>
      <c r="M807" s="6"/>
      <c r="N807" s="6"/>
      <c r="O807" s="6"/>
      <c r="P807" s="6"/>
      <c r="Q807" s="6"/>
      <c r="R807" s="6"/>
      <c r="S807" s="6"/>
      <c r="T807" s="6"/>
      <c r="U807" s="6"/>
      <c r="V807" s="6"/>
      <c r="W807" s="6"/>
      <c r="X807" s="6"/>
    </row>
    <row r="808" spans="1:24" x14ac:dyDescent="0.15">
      <c r="A808" s="6"/>
      <c r="B808" s="6"/>
      <c r="C808" s="6"/>
      <c r="D808" s="6"/>
      <c r="E808" s="6"/>
      <c r="F808" s="6"/>
      <c r="G808" s="6"/>
      <c r="H808" s="6"/>
      <c r="I808" s="6"/>
      <c r="J808" s="6"/>
      <c r="K808" s="6"/>
      <c r="L808" s="6"/>
      <c r="M808" s="6"/>
      <c r="N808" s="6"/>
      <c r="O808" s="6"/>
      <c r="P808" s="6"/>
      <c r="Q808" s="6"/>
      <c r="R808" s="6"/>
      <c r="S808" s="6"/>
      <c r="T808" s="6"/>
      <c r="U808" s="6"/>
      <c r="V808" s="6"/>
      <c r="W808" s="6"/>
      <c r="X808" s="6"/>
    </row>
    <row r="809" spans="1:24" x14ac:dyDescent="0.15">
      <c r="A809" s="6"/>
      <c r="B809" s="6"/>
      <c r="C809" s="6"/>
      <c r="D809" s="6"/>
      <c r="E809" s="6"/>
      <c r="F809" s="6"/>
      <c r="G809" s="6"/>
      <c r="H809" s="6"/>
      <c r="I809" s="6"/>
      <c r="J809" s="6"/>
      <c r="K809" s="6"/>
      <c r="L809" s="6"/>
      <c r="M809" s="6"/>
      <c r="N809" s="6"/>
      <c r="O809" s="6"/>
      <c r="P809" s="6"/>
      <c r="Q809" s="6"/>
      <c r="R809" s="6"/>
      <c r="S809" s="6"/>
      <c r="T809" s="6"/>
      <c r="U809" s="6"/>
      <c r="V809" s="6"/>
      <c r="W809" s="6"/>
      <c r="X809" s="6"/>
    </row>
    <row r="810" spans="1:24" x14ac:dyDescent="0.15">
      <c r="A810" s="6"/>
      <c r="B810" s="6"/>
      <c r="C810" s="6"/>
      <c r="D810" s="6"/>
      <c r="E810" s="6"/>
      <c r="F810" s="6"/>
      <c r="G810" s="6"/>
      <c r="H810" s="6"/>
      <c r="I810" s="6"/>
      <c r="J810" s="6"/>
      <c r="K810" s="6"/>
      <c r="L810" s="6"/>
      <c r="M810" s="6"/>
      <c r="N810" s="6"/>
      <c r="O810" s="6"/>
      <c r="P810" s="6"/>
      <c r="Q810" s="6"/>
      <c r="R810" s="6"/>
      <c r="S810" s="6"/>
      <c r="T810" s="6"/>
      <c r="U810" s="6"/>
      <c r="V810" s="6"/>
      <c r="W810" s="6"/>
      <c r="X810" s="6"/>
    </row>
    <row r="811" spans="1:24" x14ac:dyDescent="0.15">
      <c r="A811" s="6"/>
      <c r="B811" s="6"/>
      <c r="C811" s="6"/>
      <c r="D811" s="6"/>
      <c r="E811" s="6"/>
      <c r="F811" s="6"/>
      <c r="G811" s="6"/>
      <c r="H811" s="6"/>
      <c r="I811" s="6"/>
      <c r="J811" s="6"/>
      <c r="K811" s="6"/>
      <c r="L811" s="6"/>
      <c r="M811" s="6"/>
      <c r="N811" s="6"/>
      <c r="O811" s="6"/>
      <c r="P811" s="6"/>
      <c r="Q811" s="6"/>
      <c r="R811" s="6"/>
      <c r="S811" s="6"/>
      <c r="T811" s="6"/>
      <c r="U811" s="6"/>
      <c r="V811" s="6"/>
      <c r="W811" s="6"/>
      <c r="X811" s="6"/>
    </row>
    <row r="812" spans="1:24" x14ac:dyDescent="0.15">
      <c r="A812" s="6"/>
      <c r="B812" s="6"/>
      <c r="C812" s="6"/>
      <c r="D812" s="6"/>
      <c r="E812" s="6"/>
      <c r="F812" s="6"/>
      <c r="G812" s="6"/>
      <c r="H812" s="6"/>
      <c r="I812" s="6"/>
      <c r="J812" s="6"/>
      <c r="K812" s="6"/>
      <c r="L812" s="6"/>
      <c r="M812" s="6"/>
      <c r="N812" s="6"/>
      <c r="O812" s="6"/>
      <c r="P812" s="6"/>
      <c r="Q812" s="6"/>
      <c r="R812" s="6"/>
      <c r="S812" s="6"/>
      <c r="T812" s="6"/>
      <c r="U812" s="6"/>
      <c r="V812" s="6"/>
      <c r="W812" s="6"/>
      <c r="X812" s="6"/>
    </row>
    <row r="813" spans="1:24" x14ac:dyDescent="0.15">
      <c r="A813" s="6"/>
      <c r="B813" s="6"/>
      <c r="C813" s="6"/>
      <c r="D813" s="6"/>
      <c r="E813" s="6"/>
      <c r="F813" s="6"/>
      <c r="G813" s="6"/>
      <c r="H813" s="6"/>
      <c r="I813" s="6"/>
      <c r="J813" s="6"/>
      <c r="K813" s="6"/>
      <c r="L813" s="6"/>
      <c r="M813" s="6"/>
      <c r="N813" s="6"/>
      <c r="O813" s="6"/>
      <c r="P813" s="6"/>
      <c r="Q813" s="6"/>
      <c r="R813" s="6"/>
      <c r="S813" s="6"/>
      <c r="T813" s="6"/>
      <c r="U813" s="6"/>
      <c r="V813" s="6"/>
      <c r="W813" s="6"/>
      <c r="X813" s="6"/>
    </row>
    <row r="814" spans="1:24" x14ac:dyDescent="0.15">
      <c r="A814" s="6"/>
      <c r="B814" s="6"/>
      <c r="C814" s="6"/>
      <c r="D814" s="6"/>
      <c r="E814" s="6"/>
      <c r="F814" s="6"/>
      <c r="G814" s="6"/>
      <c r="H814" s="6"/>
      <c r="I814" s="6"/>
      <c r="J814" s="6"/>
      <c r="K814" s="6"/>
      <c r="L814" s="6"/>
      <c r="M814" s="6"/>
      <c r="N814" s="6"/>
      <c r="O814" s="6"/>
      <c r="P814" s="6"/>
      <c r="Q814" s="6"/>
      <c r="R814" s="6"/>
      <c r="S814" s="6"/>
      <c r="T814" s="6"/>
      <c r="U814" s="6"/>
      <c r="V814" s="6"/>
      <c r="W814" s="6"/>
      <c r="X814" s="6"/>
    </row>
    <row r="815" spans="1:24" x14ac:dyDescent="0.15">
      <c r="A815" s="6"/>
      <c r="B815" s="6"/>
      <c r="C815" s="6"/>
      <c r="D815" s="6"/>
      <c r="E815" s="6"/>
      <c r="F815" s="6"/>
      <c r="G815" s="6"/>
      <c r="H815" s="6"/>
      <c r="I815" s="6"/>
      <c r="J815" s="6"/>
      <c r="K815" s="6"/>
      <c r="L815" s="6"/>
      <c r="M815" s="6"/>
      <c r="N815" s="6"/>
      <c r="O815" s="6"/>
      <c r="P815" s="6"/>
      <c r="Q815" s="6"/>
      <c r="R815" s="6"/>
      <c r="S815" s="6"/>
      <c r="T815" s="6"/>
      <c r="U815" s="6"/>
      <c r="V815" s="6"/>
      <c r="W815" s="6"/>
      <c r="X815" s="6"/>
    </row>
    <row r="816" spans="1:24" x14ac:dyDescent="0.15">
      <c r="A816" s="6"/>
      <c r="B816" s="6"/>
      <c r="C816" s="6"/>
      <c r="D816" s="6"/>
      <c r="E816" s="6"/>
      <c r="F816" s="6"/>
      <c r="G816" s="6"/>
      <c r="H816" s="6"/>
      <c r="I816" s="6"/>
      <c r="J816" s="6"/>
      <c r="K816" s="6"/>
      <c r="L816" s="6"/>
      <c r="M816" s="6"/>
      <c r="N816" s="6"/>
      <c r="O816" s="6"/>
      <c r="P816" s="6"/>
      <c r="Q816" s="6"/>
      <c r="R816" s="6"/>
      <c r="S816" s="6"/>
      <c r="T816" s="6"/>
      <c r="U816" s="6"/>
      <c r="V816" s="6"/>
      <c r="W816" s="6"/>
      <c r="X816" s="6"/>
    </row>
    <row r="817" spans="1:24" x14ac:dyDescent="0.15">
      <c r="A817" s="6"/>
      <c r="B817" s="6"/>
      <c r="C817" s="6"/>
      <c r="D817" s="6"/>
      <c r="E817" s="6"/>
      <c r="F817" s="6"/>
      <c r="G817" s="6"/>
      <c r="H817" s="6"/>
      <c r="I817" s="6"/>
      <c r="J817" s="6"/>
      <c r="K817" s="6"/>
      <c r="L817" s="6"/>
      <c r="M817" s="6"/>
      <c r="N817" s="6"/>
      <c r="O817" s="6"/>
      <c r="P817" s="6"/>
      <c r="Q817" s="6"/>
      <c r="R817" s="6"/>
      <c r="S817" s="6"/>
      <c r="T817" s="6"/>
      <c r="U817" s="6"/>
      <c r="V817" s="6"/>
      <c r="W817" s="6"/>
      <c r="X817" s="6"/>
    </row>
    <row r="818" spans="1:24" x14ac:dyDescent="0.15">
      <c r="A818" s="6"/>
      <c r="B818" s="6"/>
      <c r="C818" s="6"/>
      <c r="D818" s="6"/>
      <c r="E818" s="6"/>
      <c r="F818" s="6"/>
      <c r="G818" s="6"/>
      <c r="H818" s="6"/>
      <c r="I818" s="6"/>
      <c r="J818" s="6"/>
      <c r="K818" s="6"/>
      <c r="L818" s="6"/>
      <c r="M818" s="6"/>
      <c r="N818" s="6"/>
      <c r="O818" s="6"/>
      <c r="P818" s="6"/>
      <c r="Q818" s="6"/>
      <c r="R818" s="6"/>
      <c r="S818" s="6"/>
      <c r="T818" s="6"/>
      <c r="U818" s="6"/>
      <c r="V818" s="6"/>
      <c r="W818" s="6"/>
      <c r="X818" s="6"/>
    </row>
    <row r="819" spans="1:24" x14ac:dyDescent="0.15">
      <c r="A819" s="6"/>
      <c r="B819" s="6"/>
      <c r="C819" s="6"/>
      <c r="D819" s="6"/>
      <c r="E819" s="6"/>
      <c r="F819" s="6"/>
      <c r="G819" s="6"/>
      <c r="H819" s="6"/>
      <c r="I819" s="6"/>
      <c r="J819" s="6"/>
      <c r="K819" s="6"/>
      <c r="L819" s="6"/>
      <c r="M819" s="6"/>
      <c r="N819" s="6"/>
      <c r="O819" s="6"/>
      <c r="P819" s="6"/>
      <c r="Q819" s="6"/>
      <c r="R819" s="6"/>
      <c r="S819" s="6"/>
      <c r="T819" s="6"/>
      <c r="U819" s="6"/>
      <c r="V819" s="6"/>
      <c r="W819" s="6"/>
      <c r="X819" s="6"/>
    </row>
    <row r="820" spans="1:24" x14ac:dyDescent="0.15">
      <c r="A820" s="6"/>
      <c r="B820" s="6"/>
      <c r="C820" s="6"/>
      <c r="D820" s="6"/>
      <c r="E820" s="6"/>
      <c r="F820" s="6"/>
      <c r="G820" s="6"/>
      <c r="H820" s="6"/>
      <c r="I820" s="6"/>
      <c r="J820" s="6"/>
      <c r="K820" s="6"/>
      <c r="L820" s="6"/>
      <c r="M820" s="6"/>
      <c r="N820" s="6"/>
      <c r="O820" s="6"/>
      <c r="P820" s="6"/>
      <c r="Q820" s="6"/>
      <c r="R820" s="6"/>
      <c r="S820" s="6"/>
      <c r="T820" s="6"/>
      <c r="U820" s="6"/>
      <c r="V820" s="6"/>
      <c r="W820" s="6"/>
      <c r="X820" s="6"/>
    </row>
    <row r="821" spans="1:24" x14ac:dyDescent="0.15">
      <c r="A821" s="6"/>
      <c r="B821" s="6"/>
      <c r="C821" s="6"/>
      <c r="D821" s="6"/>
      <c r="E821" s="6"/>
      <c r="F821" s="6"/>
      <c r="G821" s="6"/>
      <c r="H821" s="6"/>
      <c r="I821" s="6"/>
      <c r="J821" s="6"/>
      <c r="K821" s="6"/>
      <c r="L821" s="6"/>
      <c r="M821" s="6"/>
      <c r="N821" s="6"/>
      <c r="O821" s="6"/>
      <c r="P821" s="6"/>
      <c r="Q821" s="6"/>
      <c r="R821" s="6"/>
      <c r="S821" s="6"/>
      <c r="T821" s="6"/>
      <c r="U821" s="6"/>
      <c r="V821" s="6"/>
      <c r="W821" s="6"/>
      <c r="X821" s="6"/>
    </row>
    <row r="822" spans="1:24" x14ac:dyDescent="0.15">
      <c r="A822" s="6"/>
      <c r="B822" s="6"/>
      <c r="C822" s="6"/>
      <c r="D822" s="6"/>
      <c r="E822" s="6"/>
      <c r="F822" s="6"/>
      <c r="G822" s="6"/>
      <c r="H822" s="6"/>
      <c r="I822" s="6"/>
      <c r="J822" s="6"/>
      <c r="K822" s="6"/>
      <c r="L822" s="6"/>
      <c r="M822" s="6"/>
      <c r="N822" s="6"/>
      <c r="O822" s="6"/>
      <c r="P822" s="6"/>
      <c r="Q822" s="6"/>
      <c r="R822" s="6"/>
      <c r="S822" s="6"/>
      <c r="T822" s="6"/>
      <c r="U822" s="6"/>
      <c r="V822" s="6"/>
      <c r="W822" s="6"/>
      <c r="X822" s="6"/>
    </row>
    <row r="823" spans="1:24" x14ac:dyDescent="0.15">
      <c r="A823" s="6"/>
      <c r="B823" s="6"/>
      <c r="C823" s="6"/>
      <c r="D823" s="6"/>
      <c r="E823" s="6"/>
      <c r="F823" s="6"/>
      <c r="G823" s="6"/>
      <c r="H823" s="6"/>
      <c r="I823" s="6"/>
      <c r="J823" s="6"/>
      <c r="K823" s="6"/>
      <c r="L823" s="6"/>
      <c r="M823" s="6"/>
      <c r="N823" s="6"/>
      <c r="O823" s="6"/>
      <c r="P823" s="6"/>
      <c r="Q823" s="6"/>
      <c r="R823" s="6"/>
      <c r="S823" s="6"/>
      <c r="T823" s="6"/>
      <c r="U823" s="6"/>
      <c r="V823" s="6"/>
      <c r="W823" s="6"/>
      <c r="X823" s="6"/>
    </row>
    <row r="824" spans="1:24" x14ac:dyDescent="0.15">
      <c r="A824" s="6"/>
      <c r="B824" s="6"/>
      <c r="C824" s="6"/>
      <c r="D824" s="6"/>
      <c r="E824" s="6"/>
      <c r="F824" s="6"/>
      <c r="G824" s="6"/>
      <c r="H824" s="6"/>
      <c r="I824" s="6"/>
      <c r="J824" s="6"/>
      <c r="K824" s="6"/>
      <c r="L824" s="6"/>
      <c r="M824" s="6"/>
      <c r="N824" s="6"/>
      <c r="O824" s="6"/>
      <c r="P824" s="6"/>
      <c r="Q824" s="6"/>
      <c r="R824" s="6"/>
      <c r="S824" s="6"/>
      <c r="T824" s="6"/>
      <c r="U824" s="6"/>
      <c r="V824" s="6"/>
      <c r="W824" s="6"/>
      <c r="X824" s="6"/>
    </row>
    <row r="825" spans="1:24" x14ac:dyDescent="0.15">
      <c r="A825" s="6"/>
      <c r="B825" s="6"/>
      <c r="C825" s="6"/>
      <c r="D825" s="6"/>
      <c r="E825" s="6"/>
      <c r="F825" s="6"/>
      <c r="G825" s="6"/>
      <c r="H825" s="6"/>
      <c r="I825" s="6"/>
      <c r="J825" s="6"/>
      <c r="K825" s="6"/>
      <c r="L825" s="6"/>
      <c r="M825" s="6"/>
      <c r="N825" s="6"/>
      <c r="O825" s="6"/>
      <c r="P825" s="6"/>
      <c r="Q825" s="6"/>
      <c r="R825" s="6"/>
      <c r="S825" s="6"/>
      <c r="T825" s="6"/>
      <c r="U825" s="6"/>
      <c r="V825" s="6"/>
      <c r="W825" s="6"/>
      <c r="X825" s="6"/>
    </row>
    <row r="826" spans="1:24" x14ac:dyDescent="0.15">
      <c r="A826" s="6"/>
      <c r="B826" s="6"/>
      <c r="C826" s="6"/>
      <c r="D826" s="6"/>
      <c r="E826" s="6"/>
      <c r="F826" s="6"/>
      <c r="G826" s="6"/>
      <c r="H826" s="6"/>
      <c r="I826" s="6"/>
      <c r="J826" s="6"/>
      <c r="K826" s="6"/>
      <c r="L826" s="6"/>
      <c r="M826" s="6"/>
      <c r="N826" s="6"/>
      <c r="O826" s="6"/>
      <c r="P826" s="6"/>
      <c r="Q826" s="6"/>
      <c r="R826" s="6"/>
      <c r="S826" s="6"/>
      <c r="T826" s="6"/>
      <c r="U826" s="6"/>
      <c r="V826" s="6"/>
      <c r="W826" s="6"/>
      <c r="X826" s="6"/>
    </row>
    <row r="827" spans="1:24" x14ac:dyDescent="0.15">
      <c r="A827" s="6"/>
      <c r="B827" s="6"/>
      <c r="C827" s="6"/>
      <c r="D827" s="6"/>
      <c r="E827" s="6"/>
      <c r="F827" s="6"/>
      <c r="G827" s="6"/>
      <c r="H827" s="6"/>
      <c r="I827" s="6"/>
      <c r="J827" s="6"/>
      <c r="K827" s="6"/>
      <c r="L827" s="6"/>
      <c r="M827" s="6"/>
      <c r="N827" s="6"/>
      <c r="O827" s="6"/>
      <c r="P827" s="6"/>
      <c r="Q827" s="6"/>
      <c r="R827" s="6"/>
      <c r="S827" s="6"/>
      <c r="T827" s="6"/>
      <c r="U827" s="6"/>
      <c r="V827" s="6"/>
      <c r="W827" s="6"/>
      <c r="X827" s="6"/>
    </row>
    <row r="828" spans="1:24" x14ac:dyDescent="0.15">
      <c r="A828" s="6"/>
      <c r="B828" s="6"/>
      <c r="C828" s="6"/>
      <c r="D828" s="6"/>
      <c r="E828" s="6"/>
      <c r="F828" s="6"/>
      <c r="G828" s="6"/>
      <c r="H828" s="6"/>
      <c r="I828" s="6"/>
      <c r="J828" s="6"/>
      <c r="K828" s="6"/>
      <c r="L828" s="6"/>
      <c r="M828" s="6"/>
      <c r="N828" s="6"/>
      <c r="O828" s="6"/>
      <c r="P828" s="6"/>
      <c r="Q828" s="6"/>
      <c r="R828" s="6"/>
      <c r="S828" s="6"/>
      <c r="T828" s="6"/>
      <c r="U828" s="6"/>
      <c r="V828" s="6"/>
      <c r="W828" s="6"/>
      <c r="X828" s="6"/>
    </row>
    <row r="829" spans="1:24" x14ac:dyDescent="0.15">
      <c r="A829" s="6"/>
      <c r="B829" s="6"/>
      <c r="C829" s="6"/>
      <c r="D829" s="6"/>
      <c r="E829" s="6"/>
      <c r="F829" s="6"/>
      <c r="G829" s="6"/>
      <c r="H829" s="6"/>
      <c r="I829" s="6"/>
      <c r="J829" s="6"/>
      <c r="K829" s="6"/>
      <c r="L829" s="6"/>
      <c r="M829" s="6"/>
      <c r="N829" s="6"/>
      <c r="O829" s="6"/>
      <c r="P829" s="6"/>
      <c r="Q829" s="6"/>
      <c r="R829" s="6"/>
      <c r="S829" s="6"/>
      <c r="T829" s="6"/>
      <c r="U829" s="6"/>
      <c r="V829" s="6"/>
      <c r="W829" s="6"/>
      <c r="X829" s="6"/>
    </row>
    <row r="830" spans="1:24" x14ac:dyDescent="0.15">
      <c r="A830" s="6"/>
      <c r="B830" s="6"/>
      <c r="C830" s="6"/>
      <c r="D830" s="6"/>
      <c r="E830" s="6"/>
      <c r="F830" s="6"/>
      <c r="G830" s="6"/>
      <c r="H830" s="6"/>
      <c r="I830" s="6"/>
      <c r="J830" s="6"/>
      <c r="K830" s="6"/>
      <c r="L830" s="6"/>
      <c r="M830" s="6"/>
      <c r="N830" s="6"/>
      <c r="O830" s="6"/>
      <c r="P830" s="6"/>
      <c r="Q830" s="6"/>
      <c r="R830" s="6"/>
      <c r="S830" s="6"/>
      <c r="T830" s="6"/>
      <c r="U830" s="6"/>
      <c r="V830" s="6"/>
      <c r="W830" s="6"/>
      <c r="X830" s="6"/>
    </row>
    <row r="831" spans="1:24" x14ac:dyDescent="0.15">
      <c r="A831" s="6"/>
      <c r="B831" s="6"/>
      <c r="C831" s="6"/>
      <c r="D831" s="6"/>
      <c r="E831" s="6"/>
      <c r="F831" s="6"/>
      <c r="G831" s="6"/>
      <c r="H831" s="6"/>
      <c r="I831" s="6"/>
      <c r="J831" s="6"/>
      <c r="K831" s="6"/>
      <c r="L831" s="6"/>
      <c r="M831" s="6"/>
      <c r="N831" s="6"/>
      <c r="O831" s="6"/>
      <c r="P831" s="6"/>
      <c r="Q831" s="6"/>
      <c r="R831" s="6"/>
      <c r="S831" s="6"/>
      <c r="T831" s="6"/>
      <c r="U831" s="6"/>
      <c r="V831" s="6"/>
      <c r="W831" s="6"/>
      <c r="X831" s="6"/>
    </row>
    <row r="832" spans="1:24" x14ac:dyDescent="0.15">
      <c r="A832" s="6"/>
      <c r="B832" s="6"/>
      <c r="C832" s="6"/>
      <c r="D832" s="6"/>
      <c r="E832" s="6"/>
      <c r="F832" s="6"/>
      <c r="G832" s="6"/>
      <c r="H832" s="6"/>
      <c r="I832" s="6"/>
      <c r="J832" s="6"/>
      <c r="K832" s="6"/>
      <c r="L832" s="6"/>
      <c r="M832" s="6"/>
      <c r="N832" s="6"/>
      <c r="O832" s="6"/>
      <c r="P832" s="6"/>
      <c r="Q832" s="6"/>
      <c r="R832" s="6"/>
      <c r="S832" s="6"/>
      <c r="T832" s="6"/>
      <c r="U832" s="6"/>
      <c r="V832" s="6"/>
      <c r="W832" s="6"/>
      <c r="X832" s="6"/>
    </row>
    <row r="833" spans="1:24" x14ac:dyDescent="0.15">
      <c r="A833" s="6"/>
      <c r="B833" s="6"/>
      <c r="C833" s="6"/>
      <c r="D833" s="6"/>
      <c r="E833" s="6"/>
      <c r="F833" s="6"/>
      <c r="G833" s="6"/>
      <c r="H833" s="6"/>
      <c r="I833" s="6"/>
      <c r="J833" s="6"/>
      <c r="K833" s="6"/>
      <c r="L833" s="6"/>
      <c r="M833" s="6"/>
      <c r="N833" s="6"/>
      <c r="O833" s="6"/>
      <c r="P833" s="6"/>
      <c r="Q833" s="6"/>
      <c r="R833" s="6"/>
      <c r="S833" s="6"/>
      <c r="T833" s="6"/>
      <c r="U833" s="6"/>
      <c r="V833" s="6"/>
      <c r="W833" s="6"/>
      <c r="X833" s="6"/>
    </row>
    <row r="834" spans="1:24" x14ac:dyDescent="0.15">
      <c r="A834" s="6"/>
      <c r="B834" s="6"/>
      <c r="C834" s="6"/>
      <c r="D834" s="6"/>
      <c r="E834" s="6"/>
      <c r="F834" s="6"/>
      <c r="G834" s="6"/>
      <c r="H834" s="6"/>
      <c r="I834" s="6"/>
      <c r="J834" s="6"/>
      <c r="K834" s="6"/>
      <c r="L834" s="6"/>
      <c r="M834" s="6"/>
      <c r="N834" s="6"/>
      <c r="O834" s="6"/>
      <c r="P834" s="6"/>
      <c r="Q834" s="6"/>
      <c r="R834" s="6"/>
      <c r="S834" s="6"/>
      <c r="T834" s="6"/>
      <c r="U834" s="6"/>
      <c r="V834" s="6"/>
      <c r="W834" s="6"/>
      <c r="X834" s="6"/>
    </row>
    <row r="835" spans="1:24" x14ac:dyDescent="0.15">
      <c r="A835" s="6"/>
      <c r="B835" s="6"/>
      <c r="C835" s="6"/>
      <c r="D835" s="6"/>
      <c r="E835" s="6"/>
      <c r="F835" s="6"/>
      <c r="G835" s="6"/>
      <c r="H835" s="6"/>
      <c r="I835" s="6"/>
      <c r="J835" s="6"/>
      <c r="K835" s="6"/>
      <c r="L835" s="6"/>
      <c r="M835" s="6"/>
      <c r="N835" s="6"/>
      <c r="O835" s="6"/>
      <c r="P835" s="6"/>
      <c r="Q835" s="6"/>
      <c r="R835" s="6"/>
      <c r="S835" s="6"/>
      <c r="T835" s="6"/>
      <c r="U835" s="6"/>
      <c r="V835" s="6"/>
      <c r="W835" s="6"/>
      <c r="X835" s="6"/>
    </row>
    <row r="836" spans="1:24" x14ac:dyDescent="0.15">
      <c r="A836" s="6"/>
      <c r="B836" s="6"/>
      <c r="C836" s="6"/>
      <c r="D836" s="6"/>
      <c r="E836" s="6"/>
      <c r="F836" s="6"/>
      <c r="G836" s="6"/>
      <c r="H836" s="6"/>
      <c r="I836" s="6"/>
      <c r="J836" s="6"/>
      <c r="K836" s="6"/>
      <c r="L836" s="6"/>
      <c r="M836" s="6"/>
      <c r="N836" s="6"/>
      <c r="O836" s="6"/>
      <c r="P836" s="6"/>
      <c r="Q836" s="6"/>
      <c r="R836" s="6"/>
      <c r="S836" s="6"/>
      <c r="T836" s="6"/>
      <c r="U836" s="6"/>
      <c r="V836" s="6"/>
      <c r="W836" s="6"/>
      <c r="X836" s="6"/>
    </row>
    <row r="837" spans="1:24" x14ac:dyDescent="0.15">
      <c r="A837" s="6"/>
      <c r="B837" s="6"/>
      <c r="C837" s="6"/>
      <c r="D837" s="6"/>
      <c r="E837" s="6"/>
      <c r="F837" s="6"/>
      <c r="G837" s="6"/>
      <c r="H837" s="6"/>
      <c r="I837" s="6"/>
      <c r="J837" s="6"/>
      <c r="K837" s="6"/>
      <c r="L837" s="6"/>
      <c r="M837" s="6"/>
      <c r="N837" s="6"/>
      <c r="O837" s="6"/>
      <c r="P837" s="6"/>
      <c r="Q837" s="6"/>
      <c r="R837" s="6"/>
      <c r="S837" s="6"/>
      <c r="T837" s="6"/>
      <c r="U837" s="6"/>
      <c r="V837" s="6"/>
      <c r="W837" s="6"/>
      <c r="X837" s="6"/>
    </row>
    <row r="838" spans="1:24" x14ac:dyDescent="0.15">
      <c r="A838" s="6"/>
      <c r="B838" s="6"/>
      <c r="C838" s="6"/>
      <c r="D838" s="6"/>
      <c r="E838" s="6"/>
      <c r="F838" s="6"/>
      <c r="G838" s="6"/>
      <c r="H838" s="6"/>
      <c r="I838" s="6"/>
      <c r="J838" s="6"/>
      <c r="K838" s="6"/>
      <c r="L838" s="6"/>
      <c r="M838" s="6"/>
      <c r="N838" s="6"/>
      <c r="O838" s="6"/>
      <c r="P838" s="6"/>
      <c r="Q838" s="6"/>
      <c r="R838" s="6"/>
      <c r="S838" s="6"/>
      <c r="T838" s="6"/>
      <c r="U838" s="6"/>
      <c r="V838" s="6"/>
      <c r="W838" s="6"/>
      <c r="X838" s="6"/>
    </row>
    <row r="839" spans="1:24" x14ac:dyDescent="0.15">
      <c r="A839" s="6"/>
      <c r="B839" s="6"/>
      <c r="C839" s="6"/>
      <c r="D839" s="6"/>
      <c r="E839" s="6"/>
      <c r="F839" s="6"/>
      <c r="G839" s="6"/>
      <c r="H839" s="6"/>
      <c r="I839" s="6"/>
      <c r="J839" s="6"/>
      <c r="K839" s="6"/>
      <c r="L839" s="6"/>
      <c r="M839" s="6"/>
      <c r="N839" s="6"/>
      <c r="O839" s="6"/>
      <c r="P839" s="6"/>
      <c r="Q839" s="6"/>
      <c r="R839" s="6"/>
      <c r="S839" s="6"/>
      <c r="T839" s="6"/>
      <c r="U839" s="6"/>
      <c r="V839" s="6"/>
      <c r="W839" s="6"/>
      <c r="X839" s="6"/>
    </row>
    <row r="840" spans="1:24" x14ac:dyDescent="0.15">
      <c r="A840" s="6"/>
      <c r="B840" s="6"/>
      <c r="C840" s="6"/>
      <c r="D840" s="6"/>
      <c r="E840" s="6"/>
      <c r="F840" s="6"/>
      <c r="G840" s="6"/>
      <c r="H840" s="6"/>
      <c r="I840" s="6"/>
      <c r="J840" s="6"/>
      <c r="K840" s="6"/>
      <c r="L840" s="6"/>
      <c r="M840" s="6"/>
      <c r="N840" s="6"/>
      <c r="O840" s="6"/>
      <c r="P840" s="6"/>
      <c r="Q840" s="6"/>
      <c r="R840" s="6"/>
      <c r="S840" s="6"/>
      <c r="T840" s="6"/>
      <c r="U840" s="6"/>
      <c r="V840" s="6"/>
      <c r="W840" s="6"/>
      <c r="X840" s="6"/>
    </row>
    <row r="841" spans="1:24" x14ac:dyDescent="0.15">
      <c r="A841" s="6"/>
      <c r="B841" s="6"/>
      <c r="C841" s="6"/>
      <c r="D841" s="6"/>
      <c r="E841" s="6"/>
      <c r="F841" s="6"/>
      <c r="G841" s="6"/>
      <c r="H841" s="6"/>
      <c r="I841" s="6"/>
      <c r="J841" s="6"/>
      <c r="K841" s="6"/>
      <c r="L841" s="6"/>
      <c r="M841" s="6"/>
      <c r="N841" s="6"/>
      <c r="O841" s="6"/>
      <c r="P841" s="6"/>
      <c r="Q841" s="6"/>
      <c r="R841" s="6"/>
      <c r="S841" s="6"/>
      <c r="T841" s="6"/>
      <c r="U841" s="6"/>
      <c r="V841" s="6"/>
      <c r="W841" s="6"/>
      <c r="X841" s="6"/>
    </row>
    <row r="842" spans="1:24" x14ac:dyDescent="0.15">
      <c r="A842" s="6"/>
      <c r="B842" s="6"/>
      <c r="C842" s="6"/>
      <c r="D842" s="6"/>
      <c r="E842" s="6"/>
      <c r="F842" s="6"/>
      <c r="G842" s="6"/>
      <c r="H842" s="6"/>
      <c r="I842" s="6"/>
      <c r="J842" s="6"/>
      <c r="K842" s="6"/>
      <c r="L842" s="6"/>
      <c r="M842" s="6"/>
      <c r="N842" s="6"/>
      <c r="O842" s="6"/>
      <c r="P842" s="6"/>
      <c r="Q842" s="6"/>
      <c r="R842" s="6"/>
      <c r="S842" s="6"/>
      <c r="T842" s="6"/>
      <c r="U842" s="6"/>
      <c r="V842" s="6"/>
      <c r="W842" s="6"/>
      <c r="X842" s="6"/>
    </row>
    <row r="843" spans="1:24" x14ac:dyDescent="0.15">
      <c r="A843" s="6"/>
      <c r="B843" s="6"/>
      <c r="C843" s="6"/>
      <c r="D843" s="6"/>
      <c r="E843" s="6"/>
      <c r="F843" s="6"/>
      <c r="G843" s="6"/>
      <c r="H843" s="6"/>
      <c r="I843" s="6"/>
      <c r="J843" s="6"/>
      <c r="K843" s="6"/>
      <c r="L843" s="6"/>
      <c r="M843" s="6"/>
      <c r="N843" s="6"/>
      <c r="O843" s="6"/>
      <c r="P843" s="6"/>
      <c r="Q843" s="6"/>
      <c r="R843" s="6"/>
      <c r="S843" s="6"/>
      <c r="T843" s="6"/>
      <c r="U843" s="6"/>
      <c r="V843" s="6"/>
      <c r="W843" s="6"/>
      <c r="X843" s="6"/>
    </row>
    <row r="844" spans="1:24" x14ac:dyDescent="0.15">
      <c r="A844" s="6"/>
      <c r="B844" s="6"/>
      <c r="C844" s="6"/>
      <c r="D844" s="6"/>
      <c r="E844" s="6"/>
      <c r="F844" s="6"/>
      <c r="G844" s="6"/>
      <c r="H844" s="6"/>
      <c r="I844" s="6"/>
      <c r="J844" s="6"/>
      <c r="K844" s="6"/>
      <c r="L844" s="6"/>
      <c r="M844" s="6"/>
      <c r="N844" s="6"/>
      <c r="O844" s="6"/>
      <c r="P844" s="6"/>
      <c r="Q844" s="6"/>
      <c r="R844" s="6"/>
      <c r="S844" s="6"/>
      <c r="T844" s="6"/>
      <c r="U844" s="6"/>
      <c r="V844" s="6"/>
      <c r="W844" s="6"/>
      <c r="X844" s="6"/>
    </row>
    <row r="845" spans="1:24" x14ac:dyDescent="0.15">
      <c r="A845" s="6"/>
      <c r="B845" s="6"/>
      <c r="C845" s="6"/>
      <c r="D845" s="6"/>
      <c r="E845" s="6"/>
      <c r="F845" s="6"/>
      <c r="G845" s="6"/>
      <c r="H845" s="6"/>
      <c r="I845" s="6"/>
      <c r="J845" s="6"/>
      <c r="K845" s="6"/>
      <c r="L845" s="6"/>
      <c r="M845" s="6"/>
      <c r="N845" s="6"/>
      <c r="O845" s="6"/>
      <c r="P845" s="6"/>
      <c r="Q845" s="6"/>
      <c r="R845" s="6"/>
      <c r="S845" s="6"/>
      <c r="T845" s="6"/>
      <c r="U845" s="6"/>
      <c r="V845" s="6"/>
      <c r="W845" s="6"/>
      <c r="X845" s="6"/>
    </row>
    <row r="846" spans="1:24" x14ac:dyDescent="0.15">
      <c r="A846" s="6"/>
      <c r="B846" s="6"/>
      <c r="C846" s="6"/>
      <c r="D846" s="6"/>
      <c r="E846" s="6"/>
      <c r="F846" s="6"/>
      <c r="G846" s="6"/>
      <c r="H846" s="6"/>
      <c r="I846" s="6"/>
      <c r="J846" s="6"/>
      <c r="K846" s="6"/>
      <c r="L846" s="6"/>
      <c r="M846" s="6"/>
      <c r="N846" s="6"/>
      <c r="O846" s="6"/>
      <c r="P846" s="6"/>
      <c r="Q846" s="6"/>
      <c r="R846" s="6"/>
      <c r="S846" s="6"/>
      <c r="T846" s="6"/>
      <c r="U846" s="6"/>
      <c r="V846" s="6"/>
      <c r="W846" s="6"/>
      <c r="X846" s="6"/>
    </row>
    <row r="847" spans="1:24" x14ac:dyDescent="0.15">
      <c r="A847" s="6"/>
      <c r="B847" s="6"/>
      <c r="C847" s="6"/>
      <c r="D847" s="6"/>
      <c r="E847" s="6"/>
      <c r="F847" s="6"/>
      <c r="G847" s="6"/>
      <c r="H847" s="6"/>
      <c r="I847" s="6"/>
      <c r="J847" s="6"/>
      <c r="K847" s="6"/>
      <c r="L847" s="6"/>
      <c r="M847" s="6"/>
      <c r="N847" s="6"/>
      <c r="O847" s="6"/>
      <c r="P847" s="6"/>
      <c r="Q847" s="6"/>
      <c r="R847" s="6"/>
      <c r="S847" s="6"/>
      <c r="T847" s="6"/>
      <c r="U847" s="6"/>
      <c r="V847" s="6"/>
      <c r="W847" s="6"/>
      <c r="X847" s="6"/>
    </row>
    <row r="848" spans="1:24" x14ac:dyDescent="0.15">
      <c r="A848" s="6"/>
      <c r="B848" s="6"/>
      <c r="C848" s="6"/>
      <c r="D848" s="6"/>
      <c r="E848" s="6"/>
      <c r="F848" s="6"/>
      <c r="G848" s="6"/>
      <c r="H848" s="6"/>
      <c r="I848" s="6"/>
      <c r="J848" s="6"/>
      <c r="K848" s="6"/>
      <c r="L848" s="6"/>
      <c r="M848" s="6"/>
      <c r="N848" s="6"/>
      <c r="O848" s="6"/>
      <c r="P848" s="6"/>
      <c r="Q848" s="6"/>
      <c r="R848" s="6"/>
      <c r="S848" s="6"/>
      <c r="T848" s="6"/>
      <c r="U848" s="6"/>
      <c r="V848" s="6"/>
      <c r="W848" s="6"/>
      <c r="X848" s="6"/>
    </row>
    <row r="849" spans="1:24" x14ac:dyDescent="0.15">
      <c r="A849" s="6"/>
      <c r="B849" s="6"/>
      <c r="C849" s="6"/>
      <c r="D849" s="6"/>
      <c r="E849" s="6"/>
      <c r="F849" s="6"/>
      <c r="G849" s="6"/>
      <c r="H849" s="6"/>
      <c r="I849" s="6"/>
      <c r="J849" s="6"/>
      <c r="K849" s="6"/>
      <c r="L849" s="6"/>
      <c r="M849" s="6"/>
      <c r="N849" s="6"/>
      <c r="O849" s="6"/>
      <c r="P849" s="6"/>
      <c r="Q849" s="6"/>
      <c r="R849" s="6"/>
      <c r="S849" s="6"/>
      <c r="T849" s="6"/>
      <c r="U849" s="6"/>
      <c r="V849" s="6"/>
      <c r="W849" s="6"/>
      <c r="X849" s="6"/>
    </row>
    <row r="850" spans="1:24" x14ac:dyDescent="0.15">
      <c r="A850" s="6"/>
      <c r="B850" s="6"/>
      <c r="C850" s="6"/>
      <c r="D850" s="6"/>
      <c r="E850" s="6"/>
      <c r="F850" s="6"/>
      <c r="G850" s="6"/>
      <c r="H850" s="6"/>
      <c r="I850" s="6"/>
      <c r="J850" s="6"/>
      <c r="K850" s="6"/>
      <c r="L850" s="6"/>
      <c r="M850" s="6"/>
      <c r="N850" s="6"/>
      <c r="O850" s="6"/>
      <c r="P850" s="6"/>
      <c r="Q850" s="6"/>
      <c r="R850" s="6"/>
      <c r="S850" s="6"/>
      <c r="T850" s="6"/>
      <c r="U850" s="6"/>
      <c r="V850" s="6"/>
      <c r="W850" s="6"/>
      <c r="X850" s="6"/>
    </row>
    <row r="851" spans="1:24" x14ac:dyDescent="0.15">
      <c r="A851" s="6"/>
      <c r="B851" s="6"/>
      <c r="C851" s="6"/>
      <c r="D851" s="6"/>
      <c r="E851" s="6"/>
      <c r="F851" s="6"/>
      <c r="G851" s="6"/>
      <c r="H851" s="6"/>
      <c r="I851" s="6"/>
      <c r="J851" s="6"/>
      <c r="K851" s="6"/>
      <c r="L851" s="6"/>
      <c r="M851" s="6"/>
      <c r="N851" s="6"/>
      <c r="O851" s="6"/>
      <c r="P851" s="6"/>
      <c r="Q851" s="6"/>
      <c r="R851" s="6"/>
      <c r="S851" s="6"/>
      <c r="T851" s="6"/>
      <c r="U851" s="6"/>
      <c r="V851" s="6"/>
      <c r="W851" s="6"/>
      <c r="X851" s="6"/>
    </row>
    <row r="852" spans="1:24" x14ac:dyDescent="0.15">
      <c r="A852" s="6"/>
      <c r="B852" s="6"/>
      <c r="C852" s="6"/>
      <c r="D852" s="6"/>
      <c r="E852" s="6"/>
      <c r="F852" s="6"/>
      <c r="G852" s="6"/>
      <c r="H852" s="6"/>
      <c r="I852" s="6"/>
      <c r="J852" s="6"/>
      <c r="K852" s="6"/>
      <c r="L852" s="6"/>
      <c r="M852" s="6"/>
      <c r="N852" s="6"/>
      <c r="O852" s="6"/>
      <c r="P852" s="6"/>
      <c r="Q852" s="6"/>
      <c r="R852" s="6"/>
      <c r="S852" s="6"/>
      <c r="T852" s="6"/>
      <c r="U852" s="6"/>
      <c r="V852" s="6"/>
      <c r="W852" s="6"/>
      <c r="X852" s="6"/>
    </row>
    <row r="853" spans="1:24" x14ac:dyDescent="0.15">
      <c r="A853" s="6"/>
      <c r="B853" s="6"/>
      <c r="C853" s="6"/>
      <c r="D853" s="6"/>
      <c r="E853" s="6"/>
      <c r="F853" s="6"/>
      <c r="G853" s="6"/>
      <c r="H853" s="6"/>
      <c r="I853" s="6"/>
      <c r="J853" s="6"/>
      <c r="K853" s="6"/>
      <c r="L853" s="6"/>
      <c r="M853" s="6"/>
      <c r="N853" s="6"/>
      <c r="O853" s="6"/>
      <c r="P853" s="6"/>
      <c r="Q853" s="6"/>
      <c r="R853" s="6"/>
      <c r="S853" s="6"/>
      <c r="T853" s="6"/>
      <c r="U853" s="6"/>
      <c r="V853" s="6"/>
      <c r="W853" s="6"/>
      <c r="X853" s="6"/>
    </row>
    <row r="854" spans="1:24" x14ac:dyDescent="0.15">
      <c r="A854" s="6"/>
      <c r="B854" s="6"/>
      <c r="C854" s="6"/>
      <c r="D854" s="6"/>
      <c r="E854" s="6"/>
      <c r="F854" s="6"/>
      <c r="G854" s="6"/>
      <c r="H854" s="6"/>
      <c r="I854" s="6"/>
      <c r="J854" s="6"/>
      <c r="K854" s="6"/>
      <c r="L854" s="6"/>
      <c r="M854" s="6"/>
      <c r="N854" s="6"/>
      <c r="O854" s="6"/>
      <c r="P854" s="6"/>
      <c r="Q854" s="6"/>
      <c r="R854" s="6"/>
      <c r="S854" s="6"/>
      <c r="T854" s="6"/>
      <c r="U854" s="6"/>
      <c r="V854" s="6"/>
      <c r="W854" s="6"/>
      <c r="X854" s="6"/>
    </row>
    <row r="855" spans="1:24" x14ac:dyDescent="0.15">
      <c r="A855" s="6"/>
      <c r="B855" s="6"/>
      <c r="C855" s="6"/>
      <c r="D855" s="6"/>
      <c r="E855" s="6"/>
      <c r="F855" s="6"/>
      <c r="G855" s="6"/>
      <c r="H855" s="6"/>
      <c r="I855" s="6"/>
      <c r="J855" s="6"/>
      <c r="K855" s="6"/>
      <c r="L855" s="6"/>
      <c r="M855" s="6"/>
      <c r="N855" s="6"/>
      <c r="O855" s="6"/>
      <c r="P855" s="6"/>
      <c r="Q855" s="6"/>
      <c r="R855" s="6"/>
      <c r="S855" s="6"/>
      <c r="T855" s="6"/>
      <c r="U855" s="6"/>
      <c r="V855" s="6"/>
      <c r="W855" s="6"/>
      <c r="X855" s="6"/>
    </row>
    <row r="856" spans="1:24" x14ac:dyDescent="0.15">
      <c r="A856" s="6"/>
      <c r="B856" s="6"/>
      <c r="C856" s="6"/>
      <c r="D856" s="6"/>
      <c r="E856" s="6"/>
      <c r="F856" s="6"/>
      <c r="G856" s="6"/>
      <c r="H856" s="6"/>
      <c r="I856" s="6"/>
      <c r="J856" s="6"/>
      <c r="K856" s="6"/>
      <c r="L856" s="6"/>
      <c r="M856" s="6"/>
      <c r="N856" s="6"/>
      <c r="O856" s="6"/>
      <c r="P856" s="6"/>
      <c r="Q856" s="6"/>
      <c r="R856" s="6"/>
      <c r="S856" s="6"/>
      <c r="T856" s="6"/>
      <c r="U856" s="6"/>
      <c r="V856" s="6"/>
      <c r="W856" s="6"/>
      <c r="X856" s="6"/>
    </row>
    <row r="857" spans="1:24" x14ac:dyDescent="0.15">
      <c r="A857" s="6"/>
      <c r="B857" s="6"/>
      <c r="C857" s="6"/>
      <c r="D857" s="6"/>
      <c r="E857" s="6"/>
      <c r="F857" s="6"/>
      <c r="G857" s="6"/>
      <c r="H857" s="6"/>
      <c r="I857" s="6"/>
      <c r="J857" s="6"/>
      <c r="K857" s="6"/>
      <c r="L857" s="6"/>
      <c r="M857" s="6"/>
      <c r="N857" s="6"/>
      <c r="O857" s="6"/>
      <c r="P857" s="6"/>
      <c r="Q857" s="6"/>
      <c r="R857" s="6"/>
      <c r="S857" s="6"/>
      <c r="T857" s="6"/>
      <c r="U857" s="6"/>
      <c r="V857" s="6"/>
      <c r="W857" s="6"/>
      <c r="X857" s="6"/>
    </row>
    <row r="858" spans="1:24" x14ac:dyDescent="0.15">
      <c r="A858" s="6"/>
      <c r="B858" s="6"/>
      <c r="C858" s="6"/>
      <c r="D858" s="6"/>
      <c r="E858" s="6"/>
      <c r="F858" s="6"/>
      <c r="G858" s="6"/>
      <c r="H858" s="6"/>
      <c r="I858" s="6"/>
      <c r="J858" s="6"/>
      <c r="K858" s="6"/>
      <c r="L858" s="6"/>
      <c r="M858" s="6"/>
      <c r="N858" s="6"/>
      <c r="O858" s="6"/>
      <c r="P858" s="6"/>
      <c r="Q858" s="6"/>
      <c r="R858" s="6"/>
      <c r="S858" s="6"/>
      <c r="T858" s="6"/>
      <c r="U858" s="6"/>
      <c r="V858" s="6"/>
      <c r="W858" s="6"/>
      <c r="X858" s="6"/>
    </row>
    <row r="859" spans="1:24" x14ac:dyDescent="0.15">
      <c r="A859" s="6"/>
      <c r="B859" s="6"/>
      <c r="C859" s="6"/>
      <c r="D859" s="6"/>
      <c r="E859" s="6"/>
      <c r="F859" s="6"/>
      <c r="G859" s="6"/>
      <c r="H859" s="6"/>
      <c r="I859" s="6"/>
      <c r="J859" s="6"/>
      <c r="K859" s="6"/>
      <c r="L859" s="6"/>
      <c r="M859" s="6"/>
      <c r="N859" s="6"/>
      <c r="O859" s="6"/>
      <c r="P859" s="6"/>
      <c r="Q859" s="6"/>
      <c r="R859" s="6"/>
      <c r="S859" s="6"/>
      <c r="T859" s="6"/>
      <c r="U859" s="6"/>
      <c r="V859" s="6"/>
      <c r="W859" s="6"/>
      <c r="X859" s="6"/>
    </row>
    <row r="860" spans="1:24" x14ac:dyDescent="0.15">
      <c r="A860" s="6"/>
      <c r="B860" s="6"/>
      <c r="C860" s="6"/>
      <c r="D860" s="6"/>
      <c r="E860" s="6"/>
      <c r="F860" s="6"/>
      <c r="G860" s="6"/>
      <c r="H860" s="6"/>
      <c r="I860" s="6"/>
      <c r="J860" s="6"/>
      <c r="K860" s="6"/>
      <c r="L860" s="6"/>
      <c r="M860" s="6"/>
      <c r="N860" s="6"/>
      <c r="O860" s="6"/>
      <c r="P860" s="6"/>
      <c r="Q860" s="6"/>
      <c r="R860" s="6"/>
      <c r="S860" s="6"/>
      <c r="T860" s="6"/>
      <c r="U860" s="6"/>
      <c r="V860" s="6"/>
      <c r="W860" s="6"/>
      <c r="X860" s="6"/>
    </row>
    <row r="861" spans="1:24" x14ac:dyDescent="0.15">
      <c r="A861" s="6"/>
      <c r="B861" s="6"/>
      <c r="C861" s="6"/>
      <c r="D861" s="6"/>
      <c r="E861" s="6"/>
      <c r="F861" s="6"/>
      <c r="G861" s="6"/>
      <c r="H861" s="6"/>
      <c r="I861" s="6"/>
      <c r="J861" s="6"/>
      <c r="K861" s="6"/>
      <c r="L861" s="6"/>
      <c r="M861" s="6"/>
      <c r="N861" s="6"/>
      <c r="O861" s="6"/>
      <c r="P861" s="6"/>
      <c r="Q861" s="6"/>
      <c r="R861" s="6"/>
      <c r="S861" s="6"/>
      <c r="T861" s="6"/>
      <c r="U861" s="6"/>
      <c r="V861" s="6"/>
      <c r="W861" s="6"/>
      <c r="X861" s="6"/>
    </row>
    <row r="862" spans="1:24" x14ac:dyDescent="0.15">
      <c r="A862" s="6"/>
      <c r="B862" s="6"/>
      <c r="C862" s="6"/>
      <c r="D862" s="6"/>
      <c r="E862" s="6"/>
      <c r="F862" s="6"/>
      <c r="G862" s="6"/>
      <c r="H862" s="6"/>
      <c r="I862" s="6"/>
      <c r="J862" s="6"/>
      <c r="K862" s="6"/>
      <c r="L862" s="6"/>
      <c r="M862" s="6"/>
      <c r="N862" s="6"/>
      <c r="O862" s="6"/>
      <c r="P862" s="6"/>
      <c r="Q862" s="6"/>
      <c r="R862" s="6"/>
      <c r="S862" s="6"/>
      <c r="T862" s="6"/>
      <c r="U862" s="6"/>
      <c r="V862" s="6"/>
      <c r="W862" s="6"/>
      <c r="X862" s="6"/>
    </row>
    <row r="863" spans="1:24" x14ac:dyDescent="0.15">
      <c r="A863" s="6"/>
      <c r="B863" s="6"/>
      <c r="C863" s="6"/>
      <c r="D863" s="6"/>
      <c r="E863" s="6"/>
      <c r="F863" s="6"/>
      <c r="G863" s="6"/>
      <c r="H863" s="6"/>
      <c r="I863" s="6"/>
      <c r="J863" s="6"/>
      <c r="K863" s="6"/>
      <c r="L863" s="6"/>
      <c r="M863" s="6"/>
      <c r="N863" s="6"/>
      <c r="O863" s="6"/>
      <c r="P863" s="6"/>
      <c r="Q863" s="6"/>
      <c r="R863" s="6"/>
      <c r="S863" s="6"/>
      <c r="T863" s="6"/>
      <c r="U863" s="6"/>
      <c r="V863" s="6"/>
      <c r="W863" s="6"/>
      <c r="X863" s="6"/>
    </row>
    <row r="864" spans="1:24" x14ac:dyDescent="0.15">
      <c r="A864" s="6"/>
      <c r="B864" s="6"/>
      <c r="C864" s="6"/>
      <c r="D864" s="6"/>
      <c r="E864" s="6"/>
      <c r="F864" s="6"/>
      <c r="G864" s="6"/>
      <c r="H864" s="6"/>
      <c r="I864" s="6"/>
      <c r="J864" s="6"/>
      <c r="K864" s="6"/>
      <c r="L864" s="6"/>
      <c r="M864" s="6"/>
      <c r="N864" s="6"/>
      <c r="O864" s="6"/>
      <c r="P864" s="6"/>
      <c r="Q864" s="6"/>
      <c r="R864" s="6"/>
      <c r="S864" s="6"/>
      <c r="T864" s="6"/>
      <c r="U864" s="6"/>
      <c r="V864" s="6"/>
      <c r="W864" s="6"/>
      <c r="X864" s="6"/>
    </row>
    <row r="865" spans="1:24" x14ac:dyDescent="0.15">
      <c r="A865" s="6"/>
      <c r="B865" s="6"/>
      <c r="C865" s="6"/>
      <c r="D865" s="6"/>
      <c r="E865" s="6"/>
      <c r="F865" s="6"/>
      <c r="G865" s="6"/>
      <c r="H865" s="6"/>
      <c r="I865" s="6"/>
      <c r="J865" s="6"/>
      <c r="K865" s="6"/>
      <c r="L865" s="6"/>
      <c r="M865" s="6"/>
      <c r="N865" s="6"/>
      <c r="O865" s="6"/>
      <c r="P865" s="6"/>
      <c r="Q865" s="6"/>
      <c r="R865" s="6"/>
      <c r="S865" s="6"/>
      <c r="T865" s="6"/>
      <c r="U865" s="6"/>
      <c r="V865" s="6"/>
      <c r="W865" s="6"/>
      <c r="X865" s="6"/>
    </row>
    <row r="866" spans="1:24" x14ac:dyDescent="0.15">
      <c r="A866" s="6"/>
      <c r="B866" s="6"/>
      <c r="C866" s="6"/>
      <c r="D866" s="6"/>
      <c r="E866" s="6"/>
      <c r="F866" s="6"/>
      <c r="G866" s="6"/>
      <c r="H866" s="6"/>
      <c r="I866" s="6"/>
      <c r="J866" s="6"/>
      <c r="K866" s="6"/>
      <c r="L866" s="6"/>
      <c r="M866" s="6"/>
      <c r="N866" s="6"/>
      <c r="O866" s="6"/>
      <c r="P866" s="6"/>
      <c r="Q866" s="6"/>
      <c r="R866" s="6"/>
      <c r="S866" s="6"/>
      <c r="T866" s="6"/>
      <c r="U866" s="6"/>
      <c r="V866" s="6"/>
      <c r="W866" s="6"/>
      <c r="X866" s="6"/>
    </row>
    <row r="867" spans="1:24" x14ac:dyDescent="0.15">
      <c r="A867" s="6"/>
      <c r="B867" s="6"/>
      <c r="C867" s="6"/>
      <c r="D867" s="6"/>
      <c r="E867" s="6"/>
      <c r="F867" s="6"/>
      <c r="G867" s="6"/>
      <c r="H867" s="6"/>
      <c r="I867" s="6"/>
      <c r="J867" s="6"/>
      <c r="K867" s="6"/>
      <c r="L867" s="6"/>
      <c r="M867" s="6"/>
      <c r="N867" s="6"/>
      <c r="O867" s="6"/>
      <c r="P867" s="6"/>
      <c r="Q867" s="6"/>
      <c r="R867" s="6"/>
      <c r="S867" s="6"/>
      <c r="T867" s="6"/>
      <c r="U867" s="6"/>
      <c r="V867" s="6"/>
      <c r="W867" s="6"/>
      <c r="X867" s="6"/>
    </row>
    <row r="868" spans="1:24" x14ac:dyDescent="0.15">
      <c r="A868" s="6"/>
      <c r="B868" s="6"/>
      <c r="C868" s="6"/>
      <c r="D868" s="6"/>
      <c r="E868" s="6"/>
      <c r="F868" s="6"/>
      <c r="G868" s="6"/>
      <c r="H868" s="6"/>
      <c r="I868" s="6"/>
      <c r="J868" s="6"/>
      <c r="K868" s="6"/>
      <c r="L868" s="6"/>
      <c r="M868" s="6"/>
      <c r="N868" s="6"/>
      <c r="O868" s="6"/>
      <c r="P868" s="6"/>
      <c r="Q868" s="6"/>
      <c r="R868" s="6"/>
      <c r="S868" s="6"/>
      <c r="T868" s="6"/>
      <c r="U868" s="6"/>
      <c r="V868" s="6"/>
      <c r="W868" s="6"/>
      <c r="X868" s="6"/>
    </row>
    <row r="869" spans="1:24" x14ac:dyDescent="0.15">
      <c r="A869" s="6"/>
      <c r="B869" s="6"/>
      <c r="C869" s="6"/>
      <c r="D869" s="6"/>
      <c r="E869" s="6"/>
      <c r="F869" s="6"/>
      <c r="G869" s="6"/>
      <c r="H869" s="6"/>
      <c r="I869" s="6"/>
      <c r="J869" s="6"/>
      <c r="K869" s="6"/>
      <c r="L869" s="6"/>
      <c r="M869" s="6"/>
      <c r="N869" s="6"/>
      <c r="O869" s="6"/>
      <c r="P869" s="6"/>
      <c r="Q869" s="6"/>
      <c r="R869" s="6"/>
      <c r="S869" s="6"/>
      <c r="T869" s="6"/>
      <c r="U869" s="6"/>
      <c r="V869" s="6"/>
      <c r="W869" s="6"/>
      <c r="X869" s="6"/>
    </row>
    <row r="870" spans="1:24" x14ac:dyDescent="0.15">
      <c r="A870" s="6"/>
      <c r="B870" s="6"/>
      <c r="C870" s="6"/>
      <c r="D870" s="6"/>
      <c r="E870" s="6"/>
      <c r="F870" s="6"/>
      <c r="G870" s="6"/>
      <c r="H870" s="6"/>
      <c r="I870" s="6"/>
      <c r="J870" s="6"/>
      <c r="K870" s="6"/>
      <c r="L870" s="6"/>
      <c r="M870" s="6"/>
      <c r="N870" s="6"/>
      <c r="O870" s="6"/>
      <c r="P870" s="6"/>
      <c r="Q870" s="6"/>
      <c r="R870" s="6"/>
      <c r="S870" s="6"/>
      <c r="T870" s="6"/>
      <c r="U870" s="6"/>
      <c r="V870" s="6"/>
      <c r="W870" s="6"/>
      <c r="X870" s="6"/>
    </row>
    <row r="871" spans="1:24" x14ac:dyDescent="0.15">
      <c r="A871" s="6"/>
      <c r="B871" s="6"/>
      <c r="C871" s="6"/>
      <c r="D871" s="6"/>
      <c r="E871" s="6"/>
      <c r="F871" s="6"/>
      <c r="G871" s="6"/>
      <c r="H871" s="6"/>
      <c r="I871" s="6"/>
      <c r="J871" s="6"/>
      <c r="K871" s="6"/>
      <c r="L871" s="6"/>
      <c r="M871" s="6"/>
      <c r="N871" s="6"/>
      <c r="O871" s="6"/>
      <c r="P871" s="6"/>
      <c r="Q871" s="6"/>
      <c r="R871" s="6"/>
      <c r="S871" s="6"/>
      <c r="T871" s="6"/>
      <c r="U871" s="6"/>
      <c r="V871" s="6"/>
      <c r="W871" s="6"/>
      <c r="X871" s="6"/>
    </row>
    <row r="872" spans="1:24" x14ac:dyDescent="0.15">
      <c r="A872" s="6"/>
      <c r="B872" s="6"/>
      <c r="C872" s="6"/>
      <c r="D872" s="6"/>
      <c r="E872" s="6"/>
      <c r="F872" s="6"/>
      <c r="G872" s="6"/>
      <c r="H872" s="6"/>
      <c r="I872" s="6"/>
      <c r="J872" s="6"/>
      <c r="K872" s="6"/>
      <c r="L872" s="6"/>
      <c r="M872" s="6"/>
      <c r="N872" s="6"/>
      <c r="O872" s="6"/>
      <c r="P872" s="6"/>
      <c r="Q872" s="6"/>
      <c r="R872" s="6"/>
      <c r="S872" s="6"/>
      <c r="T872" s="6"/>
      <c r="U872" s="6"/>
      <c r="V872" s="6"/>
      <c r="W872" s="6"/>
      <c r="X872" s="6"/>
    </row>
    <row r="873" spans="1:24" x14ac:dyDescent="0.15">
      <c r="A873" s="6"/>
      <c r="B873" s="6"/>
      <c r="C873" s="6"/>
      <c r="D873" s="6"/>
      <c r="E873" s="6"/>
      <c r="F873" s="6"/>
      <c r="G873" s="6"/>
      <c r="H873" s="6"/>
      <c r="I873" s="6"/>
      <c r="J873" s="6"/>
      <c r="K873" s="6"/>
      <c r="L873" s="6"/>
      <c r="M873" s="6"/>
      <c r="N873" s="6"/>
      <c r="O873" s="6"/>
      <c r="P873" s="6"/>
      <c r="Q873" s="6"/>
      <c r="R873" s="6"/>
      <c r="S873" s="6"/>
      <c r="T873" s="6"/>
      <c r="U873" s="6"/>
      <c r="V873" s="6"/>
      <c r="W873" s="6"/>
      <c r="X873" s="6"/>
    </row>
    <row r="874" spans="1:24" x14ac:dyDescent="0.15">
      <c r="A874" s="6"/>
      <c r="B874" s="6"/>
      <c r="C874" s="6"/>
      <c r="D874" s="6"/>
      <c r="E874" s="6"/>
      <c r="F874" s="6"/>
      <c r="G874" s="6"/>
      <c r="H874" s="6"/>
      <c r="I874" s="6"/>
      <c r="J874" s="6"/>
      <c r="K874" s="6"/>
      <c r="L874" s="6"/>
      <c r="M874" s="6"/>
      <c r="N874" s="6"/>
      <c r="O874" s="6"/>
      <c r="P874" s="6"/>
      <c r="Q874" s="6"/>
      <c r="R874" s="6"/>
      <c r="S874" s="6"/>
      <c r="T874" s="6"/>
      <c r="U874" s="6"/>
      <c r="V874" s="6"/>
      <c r="W874" s="6"/>
      <c r="X874" s="6"/>
    </row>
    <row r="875" spans="1:24" x14ac:dyDescent="0.15">
      <c r="A875" s="6"/>
      <c r="B875" s="6"/>
      <c r="C875" s="6"/>
      <c r="D875" s="6"/>
      <c r="E875" s="6"/>
      <c r="F875" s="6"/>
      <c r="G875" s="6"/>
      <c r="H875" s="6"/>
      <c r="I875" s="6"/>
      <c r="J875" s="6"/>
      <c r="K875" s="6"/>
      <c r="L875" s="6"/>
      <c r="M875" s="6"/>
      <c r="N875" s="6"/>
      <c r="O875" s="6"/>
      <c r="P875" s="6"/>
      <c r="Q875" s="6"/>
      <c r="R875" s="6"/>
      <c r="S875" s="6"/>
      <c r="T875" s="6"/>
      <c r="U875" s="6"/>
      <c r="V875" s="6"/>
      <c r="W875" s="6"/>
      <c r="X875" s="6"/>
    </row>
    <row r="876" spans="1:24" x14ac:dyDescent="0.15">
      <c r="A876" s="6"/>
      <c r="B876" s="6"/>
      <c r="C876" s="6"/>
      <c r="D876" s="6"/>
      <c r="E876" s="6"/>
      <c r="F876" s="6"/>
      <c r="G876" s="6"/>
      <c r="H876" s="6"/>
      <c r="I876" s="6"/>
      <c r="J876" s="6"/>
      <c r="K876" s="6"/>
      <c r="L876" s="6"/>
      <c r="M876" s="6"/>
      <c r="N876" s="6"/>
      <c r="O876" s="6"/>
      <c r="P876" s="6"/>
      <c r="Q876" s="6"/>
      <c r="R876" s="6"/>
      <c r="S876" s="6"/>
      <c r="T876" s="6"/>
      <c r="U876" s="6"/>
      <c r="V876" s="6"/>
      <c r="W876" s="6"/>
      <c r="X876" s="6"/>
    </row>
    <row r="877" spans="1:24" x14ac:dyDescent="0.15">
      <c r="A877" s="6"/>
      <c r="B877" s="6"/>
      <c r="C877" s="6"/>
      <c r="D877" s="6"/>
      <c r="E877" s="6"/>
      <c r="F877" s="6"/>
      <c r="G877" s="6"/>
      <c r="H877" s="6"/>
      <c r="I877" s="6"/>
      <c r="J877" s="6"/>
      <c r="K877" s="6"/>
      <c r="L877" s="6"/>
      <c r="M877" s="6"/>
      <c r="N877" s="6"/>
      <c r="O877" s="6"/>
      <c r="P877" s="6"/>
      <c r="Q877" s="6"/>
      <c r="R877" s="6"/>
      <c r="S877" s="6"/>
      <c r="T877" s="6"/>
      <c r="U877" s="6"/>
      <c r="V877" s="6"/>
      <c r="W877" s="6"/>
      <c r="X877" s="6"/>
    </row>
    <row r="878" spans="1:24" x14ac:dyDescent="0.15">
      <c r="A878" s="6"/>
      <c r="B878" s="6"/>
      <c r="C878" s="6"/>
      <c r="D878" s="6"/>
      <c r="E878" s="6"/>
      <c r="F878" s="6"/>
      <c r="G878" s="6"/>
      <c r="H878" s="6"/>
      <c r="I878" s="6"/>
      <c r="J878" s="6"/>
      <c r="K878" s="6"/>
      <c r="L878" s="6"/>
      <c r="M878" s="6"/>
      <c r="N878" s="6"/>
      <c r="O878" s="6"/>
      <c r="P878" s="6"/>
      <c r="Q878" s="6"/>
      <c r="R878" s="6"/>
      <c r="S878" s="6"/>
      <c r="T878" s="6"/>
      <c r="U878" s="6"/>
      <c r="V878" s="6"/>
      <c r="W878" s="6"/>
      <c r="X878" s="6"/>
    </row>
    <row r="879" spans="1:24" x14ac:dyDescent="0.15">
      <c r="A879" s="6"/>
      <c r="B879" s="6"/>
      <c r="C879" s="6"/>
      <c r="D879" s="6"/>
      <c r="E879" s="6"/>
      <c r="F879" s="6"/>
      <c r="G879" s="6"/>
      <c r="H879" s="6"/>
      <c r="I879" s="6"/>
      <c r="J879" s="6"/>
      <c r="K879" s="6"/>
      <c r="L879" s="6"/>
      <c r="M879" s="6"/>
      <c r="N879" s="6"/>
      <c r="O879" s="6"/>
      <c r="P879" s="6"/>
      <c r="Q879" s="6"/>
      <c r="R879" s="6"/>
      <c r="S879" s="6"/>
      <c r="T879" s="6"/>
      <c r="U879" s="6"/>
      <c r="V879" s="6"/>
      <c r="W879" s="6"/>
      <c r="X879" s="6"/>
    </row>
    <row r="880" spans="1:24" x14ac:dyDescent="0.15">
      <c r="A880" s="6"/>
      <c r="B880" s="6"/>
      <c r="C880" s="6"/>
      <c r="D880" s="6"/>
      <c r="E880" s="6"/>
      <c r="F880" s="6"/>
      <c r="G880" s="6"/>
      <c r="H880" s="6"/>
      <c r="I880" s="6"/>
      <c r="J880" s="6"/>
      <c r="K880" s="6"/>
      <c r="L880" s="6"/>
      <c r="M880" s="6"/>
      <c r="N880" s="6"/>
      <c r="O880" s="6"/>
      <c r="P880" s="6"/>
      <c r="Q880" s="6"/>
      <c r="R880" s="6"/>
      <c r="S880" s="6"/>
      <c r="T880" s="6"/>
      <c r="U880" s="6"/>
      <c r="V880" s="6"/>
      <c r="W880" s="6"/>
      <c r="X880" s="6"/>
    </row>
    <row r="881" spans="1:24" x14ac:dyDescent="0.15">
      <c r="A881" s="6"/>
      <c r="B881" s="6"/>
      <c r="C881" s="6"/>
      <c r="D881" s="6"/>
      <c r="E881" s="6"/>
      <c r="F881" s="6"/>
      <c r="G881" s="6"/>
      <c r="H881" s="6"/>
      <c r="I881" s="6"/>
      <c r="J881" s="6"/>
      <c r="K881" s="6"/>
      <c r="L881" s="6"/>
      <c r="M881" s="6"/>
      <c r="N881" s="6"/>
      <c r="O881" s="6"/>
      <c r="P881" s="6"/>
      <c r="Q881" s="6"/>
      <c r="R881" s="6"/>
      <c r="S881" s="6"/>
      <c r="T881" s="6"/>
      <c r="U881" s="6"/>
      <c r="V881" s="6"/>
      <c r="W881" s="6"/>
      <c r="X881" s="6"/>
    </row>
    <row r="882" spans="1:24" x14ac:dyDescent="0.15">
      <c r="A882" s="6"/>
      <c r="B882" s="6"/>
      <c r="C882" s="6"/>
      <c r="D882" s="6"/>
      <c r="E882" s="6"/>
      <c r="F882" s="6"/>
      <c r="G882" s="6"/>
      <c r="H882" s="6"/>
      <c r="I882" s="6"/>
      <c r="J882" s="6"/>
      <c r="K882" s="6"/>
      <c r="L882" s="6"/>
      <c r="M882" s="6"/>
      <c r="N882" s="6"/>
      <c r="O882" s="6"/>
      <c r="P882" s="6"/>
      <c r="Q882" s="6"/>
      <c r="R882" s="6"/>
      <c r="S882" s="6"/>
      <c r="T882" s="6"/>
      <c r="U882" s="6"/>
      <c r="V882" s="6"/>
      <c r="W882" s="6"/>
      <c r="X882" s="6"/>
    </row>
    <row r="883" spans="1:24" x14ac:dyDescent="0.15">
      <c r="A883" s="6"/>
      <c r="B883" s="6"/>
      <c r="C883" s="6"/>
      <c r="D883" s="6"/>
      <c r="E883" s="6"/>
      <c r="F883" s="6"/>
      <c r="G883" s="6"/>
      <c r="H883" s="6"/>
      <c r="I883" s="6"/>
      <c r="J883" s="6"/>
      <c r="K883" s="6"/>
      <c r="L883" s="6"/>
      <c r="M883" s="6"/>
      <c r="N883" s="6"/>
      <c r="O883" s="6"/>
      <c r="P883" s="6"/>
      <c r="Q883" s="6"/>
      <c r="R883" s="6"/>
      <c r="S883" s="6"/>
      <c r="T883" s="6"/>
      <c r="U883" s="6"/>
      <c r="V883" s="6"/>
      <c r="W883" s="6"/>
      <c r="X883" s="6"/>
    </row>
    <row r="884" spans="1:24" x14ac:dyDescent="0.15">
      <c r="A884" s="6"/>
      <c r="B884" s="6"/>
      <c r="C884" s="6"/>
      <c r="D884" s="6"/>
      <c r="E884" s="6"/>
      <c r="F884" s="6"/>
      <c r="G884" s="6"/>
      <c r="H884" s="6"/>
      <c r="I884" s="6"/>
      <c r="J884" s="6"/>
      <c r="K884" s="6"/>
      <c r="L884" s="6"/>
      <c r="M884" s="6"/>
      <c r="N884" s="6"/>
      <c r="O884" s="6"/>
      <c r="P884" s="6"/>
      <c r="Q884" s="6"/>
      <c r="R884" s="6"/>
      <c r="S884" s="6"/>
      <c r="T884" s="6"/>
      <c r="U884" s="6"/>
      <c r="V884" s="6"/>
      <c r="W884" s="6"/>
      <c r="X884" s="6"/>
    </row>
    <row r="885" spans="1:24" x14ac:dyDescent="0.15">
      <c r="A885" s="6"/>
      <c r="B885" s="6"/>
      <c r="C885" s="6"/>
      <c r="D885" s="6"/>
      <c r="E885" s="6"/>
      <c r="F885" s="6"/>
      <c r="G885" s="6"/>
      <c r="H885" s="6"/>
      <c r="I885" s="6"/>
      <c r="J885" s="6"/>
      <c r="K885" s="6"/>
      <c r="L885" s="6"/>
      <c r="M885" s="6"/>
      <c r="N885" s="6"/>
      <c r="O885" s="6"/>
      <c r="P885" s="6"/>
      <c r="Q885" s="6"/>
      <c r="R885" s="6"/>
      <c r="S885" s="6"/>
      <c r="T885" s="6"/>
      <c r="U885" s="6"/>
      <c r="V885" s="6"/>
      <c r="W885" s="6"/>
      <c r="X885" s="6"/>
    </row>
    <row r="886" spans="1:24" x14ac:dyDescent="0.15">
      <c r="A886" s="6"/>
      <c r="B886" s="6"/>
      <c r="C886" s="6"/>
      <c r="D886" s="6"/>
      <c r="E886" s="6"/>
      <c r="F886" s="6"/>
      <c r="G886" s="6"/>
      <c r="H886" s="6"/>
      <c r="I886" s="6"/>
      <c r="J886" s="6"/>
      <c r="K886" s="6"/>
      <c r="L886" s="6"/>
      <c r="M886" s="6"/>
      <c r="N886" s="6"/>
      <c r="O886" s="6"/>
      <c r="P886" s="6"/>
      <c r="Q886" s="6"/>
      <c r="R886" s="6"/>
      <c r="S886" s="6"/>
      <c r="T886" s="6"/>
      <c r="U886" s="6"/>
      <c r="V886" s="6"/>
      <c r="W886" s="6"/>
      <c r="X886" s="6"/>
    </row>
    <row r="887" spans="1:24" x14ac:dyDescent="0.15">
      <c r="A887" s="6"/>
      <c r="B887" s="6"/>
      <c r="C887" s="6"/>
      <c r="D887" s="6"/>
      <c r="E887" s="6"/>
      <c r="F887" s="6"/>
      <c r="G887" s="6"/>
      <c r="H887" s="6"/>
      <c r="I887" s="6"/>
      <c r="J887" s="6"/>
      <c r="K887" s="6"/>
      <c r="L887" s="6"/>
      <c r="M887" s="6"/>
      <c r="N887" s="6"/>
      <c r="O887" s="6"/>
      <c r="P887" s="6"/>
      <c r="Q887" s="6"/>
      <c r="R887" s="6"/>
      <c r="S887" s="6"/>
      <c r="T887" s="6"/>
      <c r="U887" s="6"/>
      <c r="V887" s="6"/>
      <c r="W887" s="6"/>
      <c r="X887" s="6"/>
    </row>
    <row r="888" spans="1:24" x14ac:dyDescent="0.15">
      <c r="A888" s="6"/>
      <c r="B888" s="6"/>
      <c r="C888" s="6"/>
      <c r="D888" s="6"/>
      <c r="E888" s="6"/>
      <c r="F888" s="6"/>
      <c r="G888" s="6"/>
      <c r="H888" s="6"/>
      <c r="I888" s="6"/>
      <c r="J888" s="6"/>
      <c r="K888" s="6"/>
      <c r="L888" s="6"/>
      <c r="M888" s="6"/>
      <c r="N888" s="6"/>
      <c r="O888" s="6"/>
      <c r="P888" s="6"/>
      <c r="Q888" s="6"/>
      <c r="R888" s="6"/>
      <c r="S888" s="6"/>
      <c r="T888" s="6"/>
      <c r="U888" s="6"/>
      <c r="V888" s="6"/>
      <c r="W888" s="6"/>
      <c r="X888" s="6"/>
    </row>
    <row r="889" spans="1:24" x14ac:dyDescent="0.15">
      <c r="A889" s="6"/>
      <c r="B889" s="6"/>
      <c r="C889" s="6"/>
      <c r="D889" s="6"/>
      <c r="E889" s="6"/>
      <c r="F889" s="6"/>
      <c r="G889" s="6"/>
      <c r="H889" s="6"/>
      <c r="I889" s="6"/>
      <c r="J889" s="6"/>
      <c r="K889" s="6"/>
      <c r="L889" s="6"/>
      <c r="M889" s="6"/>
      <c r="N889" s="6"/>
      <c r="O889" s="6"/>
      <c r="P889" s="6"/>
      <c r="Q889" s="6"/>
      <c r="R889" s="6"/>
      <c r="S889" s="6"/>
      <c r="T889" s="6"/>
      <c r="U889" s="6"/>
      <c r="V889" s="6"/>
      <c r="W889" s="6"/>
      <c r="X889" s="6"/>
    </row>
    <row r="890" spans="1:24" x14ac:dyDescent="0.15">
      <c r="A890" s="6"/>
      <c r="B890" s="6"/>
      <c r="C890" s="6"/>
      <c r="D890" s="6"/>
      <c r="E890" s="6"/>
      <c r="F890" s="6"/>
      <c r="G890" s="6"/>
      <c r="H890" s="6"/>
      <c r="I890" s="6"/>
      <c r="J890" s="6"/>
      <c r="K890" s="6"/>
      <c r="L890" s="6"/>
      <c r="M890" s="6"/>
      <c r="N890" s="6"/>
      <c r="O890" s="6"/>
      <c r="P890" s="6"/>
      <c r="Q890" s="6"/>
      <c r="R890" s="6"/>
      <c r="S890" s="6"/>
      <c r="T890" s="6"/>
      <c r="U890" s="6"/>
      <c r="V890" s="6"/>
      <c r="W890" s="6"/>
      <c r="X890" s="6"/>
    </row>
    <row r="891" spans="1:24" x14ac:dyDescent="0.15">
      <c r="A891" s="6"/>
      <c r="B891" s="6"/>
      <c r="C891" s="6"/>
      <c r="D891" s="6"/>
      <c r="E891" s="6"/>
      <c r="F891" s="6"/>
      <c r="G891" s="6"/>
      <c r="H891" s="6"/>
      <c r="I891" s="6"/>
      <c r="J891" s="6"/>
      <c r="K891" s="6"/>
      <c r="L891" s="6"/>
      <c r="M891" s="6"/>
      <c r="N891" s="6"/>
      <c r="O891" s="6"/>
      <c r="P891" s="6"/>
      <c r="Q891" s="6"/>
      <c r="R891" s="6"/>
      <c r="S891" s="6"/>
      <c r="T891" s="6"/>
      <c r="U891" s="6"/>
      <c r="V891" s="6"/>
      <c r="W891" s="6"/>
      <c r="X891" s="6"/>
    </row>
    <row r="892" spans="1:24" x14ac:dyDescent="0.15">
      <c r="A892" s="6"/>
      <c r="B892" s="6"/>
      <c r="C892" s="6"/>
      <c r="D892" s="6"/>
      <c r="E892" s="6"/>
      <c r="F892" s="6"/>
      <c r="G892" s="6"/>
      <c r="H892" s="6"/>
      <c r="I892" s="6"/>
      <c r="J892" s="6"/>
      <c r="K892" s="6"/>
      <c r="L892" s="6"/>
      <c r="M892" s="6"/>
      <c r="N892" s="6"/>
      <c r="O892" s="6"/>
      <c r="P892" s="6"/>
      <c r="Q892" s="6"/>
      <c r="R892" s="6"/>
      <c r="S892" s="6"/>
      <c r="T892" s="6"/>
      <c r="U892" s="6"/>
      <c r="V892" s="6"/>
      <c r="W892" s="6"/>
      <c r="X892" s="6"/>
    </row>
    <row r="893" spans="1:24" x14ac:dyDescent="0.15">
      <c r="A893" s="6"/>
      <c r="B893" s="6"/>
      <c r="C893" s="6"/>
      <c r="D893" s="6"/>
      <c r="E893" s="6"/>
      <c r="F893" s="6"/>
      <c r="G893" s="6"/>
      <c r="H893" s="6"/>
      <c r="I893" s="6"/>
      <c r="J893" s="6"/>
      <c r="K893" s="6"/>
      <c r="L893" s="6"/>
      <c r="M893" s="6"/>
      <c r="N893" s="6"/>
      <c r="O893" s="6"/>
      <c r="P893" s="6"/>
      <c r="Q893" s="6"/>
      <c r="R893" s="6"/>
      <c r="S893" s="6"/>
      <c r="T893" s="6"/>
      <c r="U893" s="6"/>
      <c r="V893" s="6"/>
      <c r="W893" s="6"/>
      <c r="X893" s="6"/>
    </row>
    <row r="894" spans="1:24" x14ac:dyDescent="0.15">
      <c r="A894" s="6"/>
      <c r="B894" s="6"/>
      <c r="C894" s="6"/>
      <c r="D894" s="6"/>
      <c r="E894" s="6"/>
      <c r="F894" s="6"/>
      <c r="G894" s="6"/>
      <c r="H894" s="6"/>
      <c r="I894" s="6"/>
      <c r="J894" s="6"/>
      <c r="K894" s="6"/>
      <c r="L894" s="6"/>
      <c r="M894" s="6"/>
      <c r="N894" s="6"/>
      <c r="O894" s="6"/>
      <c r="P894" s="6"/>
      <c r="Q894" s="6"/>
      <c r="R894" s="6"/>
      <c r="S894" s="6"/>
      <c r="T894" s="6"/>
      <c r="U894" s="6"/>
      <c r="V894" s="6"/>
      <c r="W894" s="6"/>
      <c r="X894" s="6"/>
    </row>
    <row r="895" spans="1:24" x14ac:dyDescent="0.15">
      <c r="A895" s="6"/>
      <c r="B895" s="6"/>
      <c r="C895" s="6"/>
      <c r="D895" s="6"/>
      <c r="E895" s="6"/>
      <c r="F895" s="6"/>
      <c r="G895" s="6"/>
      <c r="H895" s="6"/>
      <c r="I895" s="6"/>
      <c r="J895" s="6"/>
      <c r="K895" s="6"/>
      <c r="L895" s="6"/>
      <c r="M895" s="6"/>
      <c r="N895" s="6"/>
      <c r="O895" s="6"/>
      <c r="P895" s="6"/>
      <c r="Q895" s="6"/>
      <c r="R895" s="6"/>
      <c r="S895" s="6"/>
      <c r="T895" s="6"/>
      <c r="U895" s="6"/>
      <c r="V895" s="6"/>
      <c r="W895" s="6"/>
      <c r="X895" s="6"/>
    </row>
    <row r="896" spans="1:24" x14ac:dyDescent="0.15">
      <c r="A896" s="6"/>
      <c r="B896" s="6"/>
      <c r="C896" s="6"/>
      <c r="D896" s="6"/>
      <c r="E896" s="6"/>
      <c r="F896" s="6"/>
      <c r="G896" s="6"/>
      <c r="H896" s="6"/>
      <c r="I896" s="6"/>
      <c r="J896" s="6"/>
      <c r="K896" s="6"/>
      <c r="L896" s="6"/>
      <c r="M896" s="6"/>
      <c r="N896" s="6"/>
      <c r="O896" s="6"/>
      <c r="P896" s="6"/>
      <c r="Q896" s="6"/>
      <c r="R896" s="6"/>
      <c r="S896" s="6"/>
      <c r="T896" s="6"/>
      <c r="U896" s="6"/>
      <c r="V896" s="6"/>
      <c r="W896" s="6"/>
      <c r="X896" s="6"/>
    </row>
    <row r="897" spans="1:24" x14ac:dyDescent="0.15">
      <c r="A897" s="6"/>
      <c r="B897" s="6"/>
      <c r="C897" s="6"/>
      <c r="D897" s="6"/>
      <c r="E897" s="6"/>
      <c r="F897" s="6"/>
      <c r="G897" s="6"/>
      <c r="H897" s="6"/>
      <c r="I897" s="6"/>
      <c r="J897" s="6"/>
      <c r="K897" s="6"/>
      <c r="L897" s="6"/>
      <c r="M897" s="6"/>
      <c r="N897" s="6"/>
      <c r="O897" s="6"/>
      <c r="P897" s="6"/>
      <c r="Q897" s="6"/>
      <c r="R897" s="6"/>
      <c r="S897" s="6"/>
      <c r="T897" s="6"/>
      <c r="U897" s="6"/>
      <c r="V897" s="6"/>
      <c r="W897" s="6"/>
      <c r="X897" s="6"/>
    </row>
    <row r="898" spans="1:24" x14ac:dyDescent="0.15">
      <c r="A898" s="6"/>
      <c r="B898" s="6"/>
      <c r="C898" s="6"/>
      <c r="D898" s="6"/>
      <c r="E898" s="6"/>
      <c r="F898" s="6"/>
      <c r="G898" s="6"/>
      <c r="H898" s="6"/>
      <c r="I898" s="6"/>
      <c r="J898" s="6"/>
      <c r="K898" s="6"/>
      <c r="L898" s="6"/>
      <c r="M898" s="6"/>
      <c r="N898" s="6"/>
      <c r="O898" s="6"/>
      <c r="P898" s="6"/>
      <c r="Q898" s="6"/>
      <c r="R898" s="6"/>
      <c r="S898" s="6"/>
      <c r="T898" s="6"/>
      <c r="U898" s="6"/>
      <c r="V898" s="6"/>
      <c r="W898" s="6"/>
      <c r="X898" s="6"/>
    </row>
    <row r="899" spans="1:24" x14ac:dyDescent="0.15">
      <c r="A899" s="6"/>
      <c r="B899" s="6"/>
      <c r="C899" s="6"/>
      <c r="D899" s="6"/>
      <c r="E899" s="6"/>
      <c r="F899" s="6"/>
      <c r="G899" s="6"/>
      <c r="H899" s="6"/>
      <c r="I899" s="6"/>
      <c r="J899" s="6"/>
      <c r="K899" s="6"/>
      <c r="L899" s="6"/>
      <c r="M899" s="6"/>
      <c r="N899" s="6"/>
      <c r="O899" s="6"/>
      <c r="P899" s="6"/>
      <c r="Q899" s="6"/>
      <c r="R899" s="6"/>
      <c r="S899" s="6"/>
      <c r="T899" s="6"/>
      <c r="U899" s="6"/>
      <c r="V899" s="6"/>
      <c r="W899" s="6"/>
      <c r="X899" s="6"/>
    </row>
    <row r="900" spans="1:24" x14ac:dyDescent="0.15">
      <c r="A900" s="6"/>
      <c r="B900" s="6"/>
      <c r="C900" s="6"/>
      <c r="D900" s="6"/>
      <c r="E900" s="6"/>
      <c r="F900" s="6"/>
      <c r="G900" s="6"/>
      <c r="H900" s="6"/>
      <c r="I900" s="6"/>
      <c r="J900" s="6"/>
      <c r="K900" s="6"/>
      <c r="L900" s="6"/>
      <c r="M900" s="6"/>
      <c r="N900" s="6"/>
      <c r="O900" s="6"/>
      <c r="P900" s="6"/>
      <c r="Q900" s="6"/>
      <c r="R900" s="6"/>
      <c r="S900" s="6"/>
      <c r="T900" s="6"/>
      <c r="U900" s="6"/>
      <c r="V900" s="6"/>
      <c r="W900" s="6"/>
      <c r="X900" s="6"/>
    </row>
    <row r="901" spans="1:24" x14ac:dyDescent="0.15">
      <c r="A901" s="6"/>
      <c r="B901" s="6"/>
      <c r="C901" s="6"/>
      <c r="D901" s="6"/>
      <c r="E901" s="6"/>
      <c r="F901" s="6"/>
      <c r="G901" s="6"/>
      <c r="H901" s="6"/>
      <c r="I901" s="6"/>
      <c r="J901" s="6"/>
      <c r="K901" s="6"/>
      <c r="L901" s="6"/>
      <c r="M901" s="6"/>
      <c r="N901" s="6"/>
      <c r="O901" s="6"/>
      <c r="P901" s="6"/>
      <c r="Q901" s="6"/>
      <c r="R901" s="6"/>
      <c r="S901" s="6"/>
      <c r="T901" s="6"/>
      <c r="U901" s="6"/>
      <c r="V901" s="6"/>
      <c r="W901" s="6"/>
      <c r="X901" s="6"/>
    </row>
    <row r="902" spans="1:24" x14ac:dyDescent="0.15">
      <c r="A902" s="6"/>
      <c r="B902" s="6"/>
      <c r="C902" s="6"/>
      <c r="D902" s="6"/>
      <c r="E902" s="6"/>
      <c r="F902" s="6"/>
      <c r="G902" s="6"/>
      <c r="H902" s="6"/>
      <c r="I902" s="6"/>
      <c r="J902" s="6"/>
      <c r="K902" s="6"/>
      <c r="L902" s="6"/>
      <c r="M902" s="6"/>
      <c r="N902" s="6"/>
      <c r="O902" s="6"/>
      <c r="P902" s="6"/>
      <c r="Q902" s="6"/>
      <c r="R902" s="6"/>
      <c r="S902" s="6"/>
      <c r="T902" s="6"/>
      <c r="U902" s="6"/>
      <c r="V902" s="6"/>
      <c r="W902" s="6"/>
      <c r="X902" s="6"/>
    </row>
    <row r="903" spans="1:24" x14ac:dyDescent="0.15">
      <c r="A903" s="6"/>
      <c r="B903" s="6"/>
      <c r="C903" s="6"/>
      <c r="D903" s="6"/>
      <c r="E903" s="6"/>
      <c r="F903" s="6"/>
      <c r="G903" s="6"/>
      <c r="H903" s="6"/>
      <c r="I903" s="6"/>
      <c r="J903" s="6"/>
      <c r="K903" s="6"/>
      <c r="L903" s="6"/>
      <c r="M903" s="6"/>
      <c r="N903" s="6"/>
      <c r="O903" s="6"/>
      <c r="P903" s="6"/>
      <c r="Q903" s="6"/>
      <c r="R903" s="6"/>
      <c r="S903" s="6"/>
      <c r="T903" s="6"/>
      <c r="U903" s="6"/>
      <c r="V903" s="6"/>
      <c r="W903" s="6"/>
      <c r="X903" s="6"/>
    </row>
    <row r="904" spans="1:24" x14ac:dyDescent="0.15">
      <c r="A904" s="6"/>
      <c r="B904" s="6"/>
      <c r="C904" s="6"/>
      <c r="D904" s="6"/>
      <c r="E904" s="6"/>
      <c r="F904" s="6"/>
      <c r="G904" s="6"/>
      <c r="H904" s="6"/>
      <c r="I904" s="6"/>
      <c r="J904" s="6"/>
      <c r="K904" s="6"/>
      <c r="L904" s="6"/>
      <c r="M904" s="6"/>
      <c r="N904" s="6"/>
      <c r="O904" s="6"/>
      <c r="P904" s="6"/>
      <c r="Q904" s="6"/>
      <c r="R904" s="6"/>
      <c r="S904" s="6"/>
      <c r="T904" s="6"/>
      <c r="U904" s="6"/>
      <c r="V904" s="6"/>
      <c r="W904" s="6"/>
      <c r="X904" s="6"/>
    </row>
    <row r="905" spans="1:24" x14ac:dyDescent="0.15">
      <c r="A905" s="6"/>
      <c r="B905" s="6"/>
      <c r="C905" s="6"/>
      <c r="D905" s="6"/>
      <c r="E905" s="6"/>
      <c r="F905" s="6"/>
      <c r="G905" s="6"/>
      <c r="H905" s="6"/>
      <c r="I905" s="6"/>
      <c r="J905" s="6"/>
      <c r="K905" s="6"/>
      <c r="L905" s="6"/>
      <c r="M905" s="6"/>
      <c r="N905" s="6"/>
      <c r="O905" s="6"/>
      <c r="P905" s="6"/>
      <c r="Q905" s="6"/>
      <c r="R905" s="6"/>
      <c r="S905" s="6"/>
      <c r="T905" s="6"/>
      <c r="U905" s="6"/>
      <c r="V905" s="6"/>
      <c r="W905" s="6"/>
      <c r="X905" s="6"/>
    </row>
    <row r="906" spans="1:24" x14ac:dyDescent="0.15">
      <c r="A906" s="6"/>
      <c r="B906" s="6"/>
      <c r="C906" s="6"/>
      <c r="D906" s="6"/>
      <c r="E906" s="6"/>
      <c r="F906" s="6"/>
      <c r="G906" s="6"/>
      <c r="H906" s="6"/>
      <c r="I906" s="6"/>
      <c r="J906" s="6"/>
      <c r="K906" s="6"/>
      <c r="L906" s="6"/>
      <c r="M906" s="6"/>
      <c r="N906" s="6"/>
      <c r="O906" s="6"/>
      <c r="P906" s="6"/>
      <c r="Q906" s="6"/>
      <c r="R906" s="6"/>
      <c r="S906" s="6"/>
      <c r="T906" s="6"/>
      <c r="U906" s="6"/>
      <c r="V906" s="6"/>
      <c r="W906" s="6"/>
      <c r="X906" s="6"/>
    </row>
    <row r="907" spans="1:24" x14ac:dyDescent="0.15">
      <c r="A907" s="6"/>
      <c r="B907" s="6"/>
      <c r="C907" s="6"/>
      <c r="D907" s="6"/>
      <c r="E907" s="6"/>
      <c r="F907" s="6"/>
      <c r="G907" s="6"/>
      <c r="H907" s="6"/>
      <c r="I907" s="6"/>
      <c r="J907" s="6"/>
      <c r="K907" s="6"/>
      <c r="L907" s="6"/>
      <c r="M907" s="6"/>
      <c r="N907" s="6"/>
      <c r="O907" s="6"/>
      <c r="P907" s="6"/>
      <c r="Q907" s="6"/>
      <c r="R907" s="6"/>
      <c r="S907" s="6"/>
      <c r="T907" s="6"/>
      <c r="U907" s="6"/>
      <c r="V907" s="6"/>
      <c r="W907" s="6"/>
      <c r="X907" s="6"/>
    </row>
    <row r="908" spans="1:24" x14ac:dyDescent="0.15">
      <c r="A908" s="6"/>
      <c r="B908" s="6"/>
      <c r="C908" s="6"/>
      <c r="D908" s="6"/>
      <c r="E908" s="6"/>
      <c r="F908" s="6"/>
      <c r="G908" s="6"/>
      <c r="H908" s="6"/>
      <c r="I908" s="6"/>
      <c r="J908" s="6"/>
      <c r="K908" s="6"/>
      <c r="L908" s="6"/>
      <c r="M908" s="6"/>
      <c r="N908" s="6"/>
      <c r="O908" s="6"/>
      <c r="P908" s="6"/>
      <c r="Q908" s="6"/>
      <c r="R908" s="6"/>
      <c r="S908" s="6"/>
      <c r="T908" s="6"/>
      <c r="U908" s="6"/>
      <c r="V908" s="6"/>
      <c r="W908" s="6"/>
      <c r="X908" s="6"/>
    </row>
    <row r="909" spans="1:24" x14ac:dyDescent="0.15">
      <c r="A909" s="6"/>
      <c r="B909" s="6"/>
      <c r="C909" s="6"/>
      <c r="D909" s="6"/>
      <c r="E909" s="6"/>
      <c r="F909" s="6"/>
      <c r="G909" s="6"/>
      <c r="H909" s="6"/>
      <c r="I909" s="6"/>
      <c r="J909" s="6"/>
      <c r="K909" s="6"/>
      <c r="L909" s="6"/>
      <c r="M909" s="6"/>
      <c r="N909" s="6"/>
      <c r="O909" s="6"/>
      <c r="P909" s="6"/>
      <c r="Q909" s="6"/>
      <c r="R909" s="6"/>
      <c r="S909" s="6"/>
      <c r="T909" s="6"/>
      <c r="U909" s="6"/>
      <c r="V909" s="6"/>
      <c r="W909" s="6"/>
      <c r="X909" s="6"/>
    </row>
    <row r="910" spans="1:24" x14ac:dyDescent="0.15">
      <c r="A910" s="6"/>
      <c r="B910" s="6"/>
      <c r="C910" s="6"/>
      <c r="D910" s="6"/>
      <c r="E910" s="6"/>
      <c r="F910" s="6"/>
      <c r="G910" s="6"/>
      <c r="H910" s="6"/>
      <c r="I910" s="6"/>
      <c r="J910" s="6"/>
      <c r="K910" s="6"/>
      <c r="L910" s="6"/>
      <c r="M910" s="6"/>
      <c r="N910" s="6"/>
      <c r="O910" s="6"/>
      <c r="P910" s="6"/>
      <c r="Q910" s="6"/>
      <c r="R910" s="6"/>
      <c r="S910" s="6"/>
      <c r="T910" s="6"/>
      <c r="U910" s="6"/>
      <c r="V910" s="6"/>
      <c r="W910" s="6"/>
      <c r="X910" s="6"/>
    </row>
    <row r="911" spans="1:24" x14ac:dyDescent="0.15">
      <c r="A911" s="6"/>
      <c r="B911" s="6"/>
      <c r="C911" s="6"/>
      <c r="D911" s="6"/>
      <c r="E911" s="6"/>
      <c r="F911" s="6"/>
      <c r="G911" s="6"/>
      <c r="H911" s="6"/>
      <c r="I911" s="6"/>
      <c r="J911" s="6"/>
      <c r="K911" s="6"/>
      <c r="L911" s="6"/>
      <c r="M911" s="6"/>
      <c r="N911" s="6"/>
      <c r="O911" s="6"/>
      <c r="P911" s="6"/>
      <c r="Q911" s="6"/>
      <c r="R911" s="6"/>
      <c r="S911" s="6"/>
      <c r="T911" s="6"/>
      <c r="U911" s="6"/>
      <c r="V911" s="6"/>
      <c r="W911" s="6"/>
      <c r="X911" s="6"/>
    </row>
    <row r="912" spans="1:24" x14ac:dyDescent="0.15">
      <c r="A912" s="6"/>
      <c r="B912" s="6"/>
      <c r="C912" s="6"/>
      <c r="D912" s="6"/>
      <c r="E912" s="6"/>
      <c r="F912" s="6"/>
      <c r="G912" s="6"/>
      <c r="H912" s="6"/>
      <c r="I912" s="6"/>
      <c r="J912" s="6"/>
      <c r="K912" s="6"/>
      <c r="L912" s="6"/>
      <c r="M912" s="6"/>
      <c r="N912" s="6"/>
      <c r="O912" s="6"/>
      <c r="P912" s="6"/>
      <c r="Q912" s="6"/>
      <c r="R912" s="6"/>
      <c r="S912" s="6"/>
      <c r="T912" s="6"/>
      <c r="U912" s="6"/>
      <c r="V912" s="6"/>
      <c r="W912" s="6"/>
      <c r="X912" s="6"/>
    </row>
    <row r="913" spans="1:24" x14ac:dyDescent="0.15">
      <c r="A913" s="6"/>
      <c r="B913" s="6"/>
      <c r="C913" s="6"/>
      <c r="D913" s="6"/>
      <c r="E913" s="6"/>
      <c r="F913" s="6"/>
      <c r="G913" s="6"/>
      <c r="H913" s="6"/>
      <c r="I913" s="6"/>
      <c r="J913" s="6"/>
      <c r="K913" s="6"/>
      <c r="L913" s="6"/>
      <c r="M913" s="6"/>
      <c r="N913" s="6"/>
      <c r="O913" s="6"/>
      <c r="P913" s="6"/>
      <c r="Q913" s="6"/>
      <c r="R913" s="6"/>
      <c r="S913" s="6"/>
      <c r="T913" s="6"/>
      <c r="U913" s="6"/>
      <c r="V913" s="6"/>
      <c r="W913" s="6"/>
      <c r="X913" s="6"/>
    </row>
    <row r="914" spans="1:24" x14ac:dyDescent="0.15">
      <c r="A914" s="6"/>
      <c r="B914" s="6"/>
      <c r="C914" s="6"/>
      <c r="D914" s="6"/>
      <c r="E914" s="6"/>
      <c r="F914" s="6"/>
      <c r="G914" s="6"/>
      <c r="H914" s="6"/>
      <c r="I914" s="6"/>
      <c r="J914" s="6"/>
      <c r="K914" s="6"/>
      <c r="L914" s="6"/>
      <c r="M914" s="6"/>
      <c r="N914" s="6"/>
      <c r="O914" s="6"/>
      <c r="P914" s="6"/>
      <c r="Q914" s="6"/>
      <c r="R914" s="6"/>
      <c r="S914" s="6"/>
      <c r="T914" s="6"/>
      <c r="U914" s="6"/>
      <c r="V914" s="6"/>
      <c r="W914" s="6"/>
      <c r="X914" s="6"/>
    </row>
    <row r="915" spans="1:24" x14ac:dyDescent="0.15">
      <c r="A915" s="6"/>
      <c r="B915" s="6"/>
      <c r="C915" s="6"/>
      <c r="D915" s="6"/>
      <c r="E915" s="6"/>
      <c r="F915" s="6"/>
      <c r="G915" s="6"/>
      <c r="H915" s="6"/>
      <c r="I915" s="6"/>
      <c r="J915" s="6"/>
      <c r="K915" s="6"/>
      <c r="L915" s="6"/>
      <c r="M915" s="6"/>
      <c r="N915" s="6"/>
      <c r="O915" s="6"/>
      <c r="P915" s="6"/>
      <c r="Q915" s="6"/>
      <c r="R915" s="6"/>
      <c r="S915" s="6"/>
      <c r="T915" s="6"/>
      <c r="U915" s="6"/>
      <c r="V915" s="6"/>
      <c r="W915" s="6"/>
      <c r="X915" s="6"/>
    </row>
    <row r="916" spans="1:24" x14ac:dyDescent="0.15">
      <c r="A916" s="6"/>
      <c r="B916" s="6"/>
      <c r="C916" s="6"/>
      <c r="D916" s="6"/>
      <c r="E916" s="6"/>
      <c r="F916" s="6"/>
      <c r="G916" s="6"/>
      <c r="H916" s="6"/>
      <c r="I916" s="6"/>
      <c r="J916" s="6"/>
      <c r="K916" s="6"/>
      <c r="L916" s="6"/>
      <c r="M916" s="6"/>
      <c r="N916" s="6"/>
      <c r="O916" s="6"/>
      <c r="P916" s="6"/>
      <c r="Q916" s="6"/>
      <c r="R916" s="6"/>
      <c r="S916" s="6"/>
      <c r="T916" s="6"/>
      <c r="U916" s="6"/>
      <c r="V916" s="6"/>
      <c r="W916" s="6"/>
      <c r="X916" s="6"/>
    </row>
    <row r="917" spans="1:24" x14ac:dyDescent="0.15">
      <c r="A917" s="6"/>
      <c r="B917" s="6"/>
      <c r="C917" s="6"/>
      <c r="D917" s="6"/>
      <c r="E917" s="6"/>
      <c r="F917" s="6"/>
      <c r="G917" s="6"/>
      <c r="H917" s="6"/>
      <c r="I917" s="6"/>
      <c r="J917" s="6"/>
      <c r="K917" s="6"/>
      <c r="L917" s="6"/>
      <c r="M917" s="6"/>
      <c r="N917" s="6"/>
      <c r="O917" s="6"/>
      <c r="P917" s="6"/>
      <c r="Q917" s="6"/>
      <c r="R917" s="6"/>
      <c r="S917" s="6"/>
      <c r="T917" s="6"/>
      <c r="U917" s="6"/>
      <c r="V917" s="6"/>
      <c r="W917" s="6"/>
      <c r="X917" s="6"/>
    </row>
    <row r="918" spans="1:24" x14ac:dyDescent="0.15">
      <c r="A918" s="6"/>
      <c r="B918" s="6"/>
      <c r="C918" s="6"/>
      <c r="D918" s="6"/>
      <c r="E918" s="6"/>
      <c r="F918" s="6"/>
      <c r="G918" s="6"/>
      <c r="H918" s="6"/>
      <c r="I918" s="6"/>
      <c r="J918" s="6"/>
      <c r="K918" s="6"/>
      <c r="L918" s="6"/>
      <c r="M918" s="6"/>
      <c r="N918" s="6"/>
      <c r="O918" s="6"/>
      <c r="P918" s="6"/>
      <c r="Q918" s="6"/>
      <c r="R918" s="6"/>
      <c r="S918" s="6"/>
      <c r="T918" s="6"/>
      <c r="U918" s="6"/>
      <c r="V918" s="6"/>
      <c r="W918" s="6"/>
      <c r="X918" s="6"/>
    </row>
    <row r="919" spans="1:24" x14ac:dyDescent="0.15">
      <c r="A919" s="6"/>
      <c r="B919" s="6"/>
      <c r="C919" s="6"/>
      <c r="D919" s="6"/>
      <c r="E919" s="6"/>
      <c r="F919" s="6"/>
      <c r="G919" s="6"/>
      <c r="H919" s="6"/>
      <c r="I919" s="6"/>
      <c r="J919" s="6"/>
      <c r="K919" s="6"/>
      <c r="L919" s="6"/>
      <c r="M919" s="6"/>
      <c r="N919" s="6"/>
      <c r="O919" s="6"/>
      <c r="P919" s="6"/>
      <c r="Q919" s="6"/>
      <c r="R919" s="6"/>
      <c r="S919" s="6"/>
      <c r="T919" s="6"/>
      <c r="U919" s="6"/>
      <c r="V919" s="6"/>
      <c r="W919" s="6"/>
      <c r="X919" s="6"/>
    </row>
    <row r="920" spans="1:24" x14ac:dyDescent="0.15">
      <c r="A920" s="6"/>
      <c r="B920" s="6"/>
      <c r="C920" s="6"/>
      <c r="D920" s="6"/>
      <c r="E920" s="6"/>
      <c r="F920" s="6"/>
      <c r="G920" s="6"/>
      <c r="H920" s="6"/>
      <c r="I920" s="6"/>
      <c r="J920" s="6"/>
      <c r="K920" s="6"/>
      <c r="L920" s="6"/>
      <c r="M920" s="6"/>
      <c r="N920" s="6"/>
      <c r="O920" s="6"/>
      <c r="P920" s="6"/>
      <c r="Q920" s="6"/>
      <c r="R920" s="6"/>
      <c r="S920" s="6"/>
      <c r="T920" s="6"/>
      <c r="U920" s="6"/>
      <c r="V920" s="6"/>
      <c r="W920" s="6"/>
      <c r="X920" s="6"/>
    </row>
    <row r="921" spans="1:24" x14ac:dyDescent="0.15">
      <c r="A921" s="6"/>
      <c r="B921" s="6"/>
      <c r="C921" s="6"/>
      <c r="D921" s="6"/>
      <c r="E921" s="6"/>
      <c r="F921" s="6"/>
      <c r="G921" s="6"/>
      <c r="H921" s="6"/>
      <c r="I921" s="6"/>
      <c r="J921" s="6"/>
      <c r="K921" s="6"/>
      <c r="L921" s="6"/>
      <c r="M921" s="6"/>
      <c r="N921" s="6"/>
      <c r="O921" s="6"/>
      <c r="P921" s="6"/>
      <c r="Q921" s="6"/>
      <c r="R921" s="6"/>
      <c r="S921" s="6"/>
      <c r="T921" s="6"/>
      <c r="U921" s="6"/>
      <c r="V921" s="6"/>
      <c r="W921" s="6"/>
      <c r="X921" s="6"/>
    </row>
    <row r="922" spans="1:24" x14ac:dyDescent="0.15">
      <c r="A922" s="6"/>
      <c r="B922" s="6"/>
      <c r="C922" s="6"/>
      <c r="D922" s="6"/>
      <c r="E922" s="6"/>
      <c r="F922" s="6"/>
      <c r="G922" s="6"/>
      <c r="H922" s="6"/>
      <c r="I922" s="6"/>
      <c r="J922" s="6"/>
      <c r="K922" s="6"/>
      <c r="L922" s="6"/>
      <c r="M922" s="6"/>
      <c r="N922" s="6"/>
      <c r="O922" s="6"/>
      <c r="P922" s="6"/>
      <c r="Q922" s="6"/>
      <c r="R922" s="6"/>
      <c r="S922" s="6"/>
      <c r="T922" s="6"/>
      <c r="U922" s="6"/>
      <c r="V922" s="6"/>
      <c r="W922" s="6"/>
      <c r="X922" s="6"/>
    </row>
    <row r="923" spans="1:24" x14ac:dyDescent="0.15">
      <c r="A923" s="6"/>
      <c r="B923" s="6"/>
      <c r="C923" s="6"/>
      <c r="D923" s="6"/>
      <c r="E923" s="6"/>
      <c r="F923" s="6"/>
      <c r="G923" s="6"/>
      <c r="H923" s="6"/>
      <c r="I923" s="6"/>
      <c r="J923" s="6"/>
      <c r="K923" s="6"/>
      <c r="L923" s="6"/>
      <c r="M923" s="6"/>
      <c r="N923" s="6"/>
      <c r="O923" s="6"/>
      <c r="P923" s="6"/>
      <c r="Q923" s="6"/>
      <c r="R923" s="6"/>
      <c r="S923" s="6"/>
      <c r="T923" s="6"/>
      <c r="U923" s="6"/>
      <c r="V923" s="6"/>
      <c r="W923" s="6"/>
      <c r="X923" s="6"/>
    </row>
    <row r="924" spans="1:24" x14ac:dyDescent="0.15">
      <c r="A924" s="6"/>
      <c r="B924" s="6"/>
      <c r="C924" s="6"/>
      <c r="D924" s="6"/>
      <c r="E924" s="6"/>
      <c r="F924" s="6"/>
      <c r="G924" s="6"/>
      <c r="H924" s="6"/>
      <c r="I924" s="6"/>
      <c r="J924" s="6"/>
      <c r="K924" s="6"/>
      <c r="L924" s="6"/>
      <c r="M924" s="6"/>
      <c r="N924" s="6"/>
      <c r="O924" s="6"/>
      <c r="P924" s="6"/>
      <c r="Q924" s="6"/>
      <c r="R924" s="6"/>
      <c r="S924" s="6"/>
      <c r="T924" s="6"/>
      <c r="U924" s="6"/>
      <c r="V924" s="6"/>
      <c r="W924" s="6"/>
      <c r="X924" s="6"/>
    </row>
    <row r="925" spans="1:24" x14ac:dyDescent="0.15">
      <c r="A925" s="6"/>
      <c r="B925" s="6"/>
      <c r="C925" s="6"/>
      <c r="D925" s="6"/>
      <c r="E925" s="6"/>
      <c r="F925" s="6"/>
      <c r="G925" s="6"/>
      <c r="H925" s="6"/>
      <c r="I925" s="6"/>
      <c r="J925" s="6"/>
      <c r="K925" s="6"/>
      <c r="L925" s="6"/>
      <c r="M925" s="6"/>
      <c r="N925" s="6"/>
      <c r="O925" s="6"/>
      <c r="P925" s="6"/>
      <c r="Q925" s="6"/>
      <c r="R925" s="6"/>
      <c r="S925" s="6"/>
      <c r="T925" s="6"/>
      <c r="U925" s="6"/>
      <c r="V925" s="6"/>
      <c r="W925" s="6"/>
      <c r="X925" s="6"/>
    </row>
    <row r="926" spans="1:24" x14ac:dyDescent="0.15">
      <c r="A926" s="6"/>
      <c r="B926" s="6"/>
      <c r="C926" s="6"/>
      <c r="D926" s="6"/>
      <c r="E926" s="6"/>
      <c r="F926" s="6"/>
      <c r="G926" s="6"/>
      <c r="H926" s="6"/>
      <c r="I926" s="6"/>
      <c r="J926" s="6"/>
      <c r="K926" s="6"/>
      <c r="L926" s="6"/>
      <c r="M926" s="6"/>
      <c r="N926" s="6"/>
      <c r="O926" s="6"/>
      <c r="P926" s="6"/>
      <c r="Q926" s="6"/>
      <c r="R926" s="6"/>
      <c r="S926" s="6"/>
      <c r="T926" s="6"/>
      <c r="U926" s="6"/>
      <c r="V926" s="6"/>
      <c r="W926" s="6"/>
      <c r="X926" s="6"/>
    </row>
    <row r="927" spans="1:24" x14ac:dyDescent="0.15">
      <c r="A927" s="6"/>
      <c r="B927" s="6"/>
      <c r="C927" s="6"/>
      <c r="D927" s="6"/>
      <c r="E927" s="6"/>
      <c r="F927" s="6"/>
      <c r="G927" s="6"/>
      <c r="H927" s="6"/>
      <c r="I927" s="6"/>
      <c r="J927" s="6"/>
      <c r="K927" s="6"/>
      <c r="L927" s="6"/>
      <c r="M927" s="6"/>
      <c r="N927" s="6"/>
      <c r="O927" s="6"/>
      <c r="P927" s="6"/>
      <c r="Q927" s="6"/>
      <c r="R927" s="6"/>
      <c r="S927" s="6"/>
      <c r="T927" s="6"/>
      <c r="U927" s="6"/>
      <c r="V927" s="6"/>
      <c r="W927" s="6"/>
      <c r="X927" s="6"/>
    </row>
    <row r="928" spans="1:24" x14ac:dyDescent="0.15">
      <c r="A928" s="6"/>
      <c r="B928" s="6"/>
      <c r="C928" s="6"/>
      <c r="D928" s="6"/>
      <c r="E928" s="6"/>
      <c r="F928" s="6"/>
      <c r="G928" s="6"/>
      <c r="H928" s="6"/>
      <c r="I928" s="6"/>
      <c r="J928" s="6"/>
      <c r="K928" s="6"/>
      <c r="L928" s="6"/>
      <c r="M928" s="6"/>
      <c r="N928" s="6"/>
      <c r="O928" s="6"/>
      <c r="P928" s="6"/>
      <c r="Q928" s="6"/>
      <c r="R928" s="6"/>
      <c r="S928" s="6"/>
      <c r="T928" s="6"/>
      <c r="U928" s="6"/>
      <c r="V928" s="6"/>
      <c r="W928" s="6"/>
      <c r="X928" s="6"/>
    </row>
    <row r="929" spans="1:24" x14ac:dyDescent="0.15">
      <c r="A929" s="6"/>
      <c r="B929" s="6"/>
      <c r="C929" s="6"/>
      <c r="D929" s="6"/>
      <c r="E929" s="6"/>
      <c r="F929" s="6"/>
      <c r="G929" s="6"/>
      <c r="H929" s="6"/>
      <c r="I929" s="6"/>
      <c r="J929" s="6"/>
      <c r="K929" s="6"/>
      <c r="L929" s="6"/>
      <c r="M929" s="6"/>
      <c r="N929" s="6"/>
      <c r="O929" s="6"/>
      <c r="P929" s="6"/>
      <c r="Q929" s="6"/>
      <c r="R929" s="6"/>
      <c r="S929" s="6"/>
      <c r="T929" s="6"/>
      <c r="U929" s="6"/>
      <c r="V929" s="6"/>
      <c r="W929" s="6"/>
      <c r="X929" s="6"/>
    </row>
    <row r="930" spans="1:24" x14ac:dyDescent="0.15">
      <c r="A930" s="6"/>
      <c r="B930" s="6"/>
      <c r="C930" s="6"/>
      <c r="D930" s="6"/>
      <c r="E930" s="6"/>
      <c r="F930" s="6"/>
      <c r="G930" s="6"/>
      <c r="H930" s="6"/>
      <c r="I930" s="6"/>
      <c r="J930" s="6"/>
      <c r="K930" s="6"/>
      <c r="L930" s="6"/>
      <c r="M930" s="6"/>
      <c r="N930" s="6"/>
      <c r="O930" s="6"/>
      <c r="P930" s="6"/>
      <c r="Q930" s="6"/>
      <c r="R930" s="6"/>
      <c r="S930" s="6"/>
      <c r="T930" s="6"/>
      <c r="U930" s="6"/>
      <c r="V930" s="6"/>
      <c r="W930" s="6"/>
      <c r="X930" s="6"/>
    </row>
    <row r="931" spans="1:24" x14ac:dyDescent="0.15">
      <c r="A931" s="6"/>
      <c r="B931" s="6"/>
      <c r="C931" s="6"/>
      <c r="D931" s="6"/>
      <c r="E931" s="6"/>
      <c r="F931" s="6"/>
      <c r="G931" s="6"/>
      <c r="H931" s="6"/>
      <c r="I931" s="6"/>
      <c r="J931" s="6"/>
      <c r="K931" s="6"/>
      <c r="L931" s="6"/>
      <c r="M931" s="6"/>
      <c r="N931" s="6"/>
      <c r="O931" s="6"/>
      <c r="P931" s="6"/>
      <c r="Q931" s="6"/>
      <c r="R931" s="6"/>
      <c r="S931" s="6"/>
      <c r="T931" s="6"/>
      <c r="U931" s="6"/>
      <c r="V931" s="6"/>
      <c r="W931" s="6"/>
      <c r="X931" s="6"/>
    </row>
    <row r="932" spans="1:24" x14ac:dyDescent="0.15">
      <c r="A932" s="6"/>
      <c r="B932" s="6"/>
      <c r="C932" s="6"/>
      <c r="D932" s="6"/>
      <c r="E932" s="6"/>
      <c r="F932" s="6"/>
      <c r="G932" s="6"/>
      <c r="H932" s="6"/>
      <c r="I932" s="6"/>
      <c r="J932" s="6"/>
      <c r="K932" s="6"/>
      <c r="L932" s="6"/>
      <c r="M932" s="6"/>
      <c r="N932" s="6"/>
      <c r="O932" s="6"/>
      <c r="P932" s="6"/>
      <c r="Q932" s="6"/>
      <c r="R932" s="6"/>
      <c r="S932" s="6"/>
      <c r="T932" s="6"/>
      <c r="U932" s="6"/>
      <c r="V932" s="6"/>
      <c r="W932" s="6"/>
      <c r="X932" s="6"/>
    </row>
    <row r="933" spans="1:24" x14ac:dyDescent="0.15">
      <c r="A933" s="6"/>
      <c r="B933" s="6"/>
      <c r="C933" s="6"/>
      <c r="D933" s="6"/>
      <c r="E933" s="6"/>
      <c r="F933" s="6"/>
      <c r="G933" s="6"/>
      <c r="H933" s="6"/>
      <c r="I933" s="6"/>
      <c r="J933" s="6"/>
      <c r="K933" s="6"/>
      <c r="L933" s="6"/>
      <c r="M933" s="6"/>
      <c r="N933" s="6"/>
      <c r="O933" s="6"/>
      <c r="P933" s="6"/>
      <c r="Q933" s="6"/>
      <c r="R933" s="6"/>
      <c r="S933" s="6"/>
      <c r="T933" s="6"/>
      <c r="U933" s="6"/>
      <c r="V933" s="6"/>
      <c r="W933" s="6"/>
      <c r="X933" s="6"/>
    </row>
    <row r="934" spans="1:24" x14ac:dyDescent="0.15">
      <c r="A934" s="6"/>
      <c r="B934" s="6"/>
      <c r="C934" s="6"/>
      <c r="D934" s="6"/>
      <c r="E934" s="6"/>
      <c r="F934" s="6"/>
      <c r="G934" s="6"/>
      <c r="H934" s="6"/>
      <c r="I934" s="6"/>
      <c r="J934" s="6"/>
      <c r="K934" s="6"/>
      <c r="L934" s="6"/>
      <c r="M934" s="6"/>
      <c r="N934" s="6"/>
      <c r="O934" s="6"/>
      <c r="P934" s="6"/>
      <c r="Q934" s="6"/>
      <c r="R934" s="6"/>
      <c r="S934" s="6"/>
      <c r="T934" s="6"/>
      <c r="U934" s="6"/>
      <c r="V934" s="6"/>
      <c r="W934" s="6"/>
      <c r="X934" s="6"/>
    </row>
    <row r="935" spans="1:24" x14ac:dyDescent="0.15">
      <c r="A935" s="6"/>
      <c r="B935" s="6"/>
      <c r="C935" s="6"/>
      <c r="D935" s="6"/>
      <c r="E935" s="6"/>
      <c r="F935" s="6"/>
      <c r="G935" s="6"/>
      <c r="H935" s="6"/>
      <c r="I935" s="6"/>
      <c r="J935" s="6"/>
      <c r="K935" s="6"/>
      <c r="L935" s="6"/>
      <c r="M935" s="6"/>
      <c r="N935" s="6"/>
      <c r="O935" s="6"/>
      <c r="P935" s="6"/>
      <c r="Q935" s="6"/>
      <c r="R935" s="6"/>
      <c r="S935" s="6"/>
      <c r="T935" s="6"/>
      <c r="U935" s="6"/>
      <c r="V935" s="6"/>
      <c r="W935" s="6"/>
      <c r="X935" s="6"/>
    </row>
    <row r="936" spans="1:24" x14ac:dyDescent="0.15">
      <c r="A936" s="6"/>
      <c r="B936" s="6"/>
      <c r="C936" s="6"/>
      <c r="D936" s="6"/>
      <c r="E936" s="6"/>
      <c r="F936" s="6"/>
      <c r="G936" s="6"/>
      <c r="H936" s="6"/>
      <c r="I936" s="6"/>
      <c r="J936" s="6"/>
      <c r="K936" s="6"/>
      <c r="L936" s="6"/>
      <c r="M936" s="6"/>
      <c r="N936" s="6"/>
      <c r="O936" s="6"/>
      <c r="P936" s="6"/>
      <c r="Q936" s="6"/>
      <c r="R936" s="6"/>
      <c r="S936" s="6"/>
      <c r="T936" s="6"/>
      <c r="U936" s="6"/>
      <c r="V936" s="6"/>
      <c r="W936" s="6"/>
      <c r="X936" s="6"/>
    </row>
    <row r="937" spans="1:24" x14ac:dyDescent="0.15">
      <c r="A937" s="6"/>
      <c r="B937" s="6"/>
      <c r="C937" s="6"/>
      <c r="D937" s="6"/>
      <c r="E937" s="6"/>
      <c r="F937" s="6"/>
      <c r="G937" s="6"/>
      <c r="H937" s="6"/>
      <c r="I937" s="6"/>
      <c r="J937" s="6"/>
      <c r="K937" s="6"/>
      <c r="L937" s="6"/>
      <c r="M937" s="6"/>
      <c r="N937" s="6"/>
      <c r="O937" s="6"/>
      <c r="P937" s="6"/>
      <c r="Q937" s="6"/>
      <c r="R937" s="6"/>
      <c r="S937" s="6"/>
      <c r="T937" s="6"/>
      <c r="U937" s="6"/>
      <c r="V937" s="6"/>
      <c r="W937" s="6"/>
      <c r="X937" s="6"/>
    </row>
    <row r="938" spans="1:24" x14ac:dyDescent="0.15">
      <c r="A938" s="6"/>
      <c r="B938" s="6"/>
      <c r="C938" s="6"/>
      <c r="D938" s="6"/>
      <c r="E938" s="6"/>
      <c r="F938" s="6"/>
      <c r="G938" s="6"/>
      <c r="H938" s="6"/>
      <c r="I938" s="6"/>
      <c r="J938" s="6"/>
      <c r="K938" s="6"/>
      <c r="L938" s="6"/>
      <c r="M938" s="6"/>
      <c r="N938" s="6"/>
      <c r="O938" s="6"/>
      <c r="P938" s="6"/>
      <c r="Q938" s="6"/>
      <c r="R938" s="6"/>
      <c r="S938" s="6"/>
      <c r="T938" s="6"/>
      <c r="U938" s="6"/>
      <c r="V938" s="6"/>
      <c r="W938" s="6"/>
      <c r="X938" s="6"/>
    </row>
    <row r="939" spans="1:24" x14ac:dyDescent="0.15">
      <c r="A939" s="6"/>
      <c r="B939" s="6"/>
      <c r="C939" s="6"/>
      <c r="D939" s="6"/>
      <c r="E939" s="6"/>
      <c r="F939" s="6"/>
      <c r="G939" s="6"/>
      <c r="H939" s="6"/>
      <c r="I939" s="6"/>
      <c r="J939" s="6"/>
      <c r="K939" s="6"/>
      <c r="L939" s="6"/>
      <c r="M939" s="6"/>
      <c r="N939" s="6"/>
      <c r="O939" s="6"/>
      <c r="P939" s="6"/>
      <c r="Q939" s="6"/>
      <c r="R939" s="6"/>
      <c r="S939" s="6"/>
      <c r="T939" s="6"/>
      <c r="U939" s="6"/>
      <c r="V939" s="6"/>
      <c r="W939" s="6"/>
      <c r="X939" s="6"/>
    </row>
    <row r="940" spans="1:24" x14ac:dyDescent="0.15">
      <c r="A940" s="6"/>
      <c r="B940" s="6"/>
      <c r="C940" s="6"/>
      <c r="D940" s="6"/>
      <c r="E940" s="6"/>
      <c r="F940" s="6"/>
      <c r="G940" s="6"/>
      <c r="H940" s="6"/>
      <c r="I940" s="6"/>
      <c r="J940" s="6"/>
      <c r="K940" s="6"/>
      <c r="L940" s="6"/>
      <c r="M940" s="6"/>
      <c r="N940" s="6"/>
      <c r="O940" s="6"/>
      <c r="P940" s="6"/>
      <c r="Q940" s="6"/>
      <c r="R940" s="6"/>
      <c r="S940" s="6"/>
      <c r="T940" s="6"/>
      <c r="U940" s="6"/>
      <c r="V940" s="6"/>
      <c r="W940" s="6"/>
      <c r="X940" s="6"/>
    </row>
    <row r="941" spans="1:24" x14ac:dyDescent="0.15">
      <c r="A941" s="6"/>
      <c r="B941" s="6"/>
      <c r="C941" s="6"/>
      <c r="D941" s="6"/>
      <c r="E941" s="6"/>
      <c r="F941" s="6"/>
      <c r="G941" s="6"/>
      <c r="H941" s="6"/>
      <c r="I941" s="6"/>
      <c r="J941" s="6"/>
      <c r="K941" s="6"/>
      <c r="L941" s="6"/>
      <c r="M941" s="6"/>
      <c r="N941" s="6"/>
      <c r="O941" s="6"/>
      <c r="P941" s="6"/>
      <c r="Q941" s="6"/>
      <c r="R941" s="6"/>
      <c r="S941" s="6"/>
      <c r="T941" s="6"/>
      <c r="U941" s="6"/>
      <c r="V941" s="6"/>
      <c r="W941" s="6"/>
      <c r="X941" s="6"/>
    </row>
    <row r="942" spans="1:24" x14ac:dyDescent="0.15">
      <c r="A942" s="6"/>
      <c r="B942" s="6"/>
      <c r="C942" s="6"/>
      <c r="D942" s="6"/>
      <c r="E942" s="6"/>
      <c r="F942" s="6"/>
      <c r="G942" s="6"/>
      <c r="H942" s="6"/>
      <c r="I942" s="6"/>
      <c r="J942" s="6"/>
      <c r="K942" s="6"/>
      <c r="L942" s="6"/>
      <c r="M942" s="6"/>
      <c r="N942" s="6"/>
      <c r="O942" s="6"/>
      <c r="P942" s="6"/>
      <c r="Q942" s="6"/>
      <c r="R942" s="6"/>
      <c r="S942" s="6"/>
      <c r="T942" s="6"/>
      <c r="U942" s="6"/>
      <c r="V942" s="6"/>
      <c r="W942" s="6"/>
      <c r="X942" s="6"/>
    </row>
    <row r="943" spans="1:24" x14ac:dyDescent="0.15">
      <c r="A943" s="6"/>
      <c r="B943" s="6"/>
      <c r="C943" s="6"/>
      <c r="D943" s="6"/>
      <c r="E943" s="6"/>
      <c r="F943" s="6"/>
      <c r="G943" s="6"/>
      <c r="H943" s="6"/>
      <c r="I943" s="6"/>
      <c r="J943" s="6"/>
      <c r="K943" s="6"/>
      <c r="L943" s="6"/>
      <c r="M943" s="6"/>
      <c r="N943" s="6"/>
      <c r="O943" s="6"/>
      <c r="P943" s="6"/>
      <c r="Q943" s="6"/>
      <c r="R943" s="6"/>
      <c r="S943" s="6"/>
      <c r="T943" s="6"/>
      <c r="U943" s="6"/>
      <c r="V943" s="6"/>
      <c r="W943" s="6"/>
      <c r="X943" s="6"/>
    </row>
    <row r="944" spans="1:24" x14ac:dyDescent="0.15">
      <c r="A944" s="6"/>
      <c r="B944" s="6"/>
      <c r="C944" s="6"/>
      <c r="D944" s="6"/>
      <c r="E944" s="6"/>
      <c r="F944" s="6"/>
      <c r="G944" s="6"/>
      <c r="H944" s="6"/>
      <c r="I944" s="6"/>
      <c r="J944" s="6"/>
      <c r="K944" s="6"/>
      <c r="L944" s="6"/>
      <c r="M944" s="6"/>
      <c r="N944" s="6"/>
      <c r="O944" s="6"/>
      <c r="P944" s="6"/>
      <c r="Q944" s="6"/>
      <c r="R944" s="6"/>
      <c r="S944" s="6"/>
      <c r="T944" s="6"/>
      <c r="U944" s="6"/>
      <c r="V944" s="6"/>
      <c r="W944" s="6"/>
      <c r="X944" s="6"/>
    </row>
    <row r="945" spans="1:24" x14ac:dyDescent="0.15">
      <c r="A945" s="6"/>
      <c r="B945" s="6"/>
      <c r="C945" s="6"/>
      <c r="D945" s="6"/>
      <c r="E945" s="6"/>
      <c r="F945" s="6"/>
      <c r="G945" s="6"/>
      <c r="H945" s="6"/>
      <c r="I945" s="6"/>
      <c r="J945" s="6"/>
      <c r="K945" s="6"/>
      <c r="L945" s="6"/>
      <c r="M945" s="6"/>
      <c r="N945" s="6"/>
      <c r="O945" s="6"/>
      <c r="P945" s="6"/>
      <c r="Q945" s="6"/>
      <c r="R945" s="6"/>
      <c r="S945" s="6"/>
      <c r="T945" s="6"/>
      <c r="U945" s="6"/>
      <c r="V945" s="6"/>
      <c r="W945" s="6"/>
      <c r="X945" s="6"/>
    </row>
    <row r="946" spans="1:24" x14ac:dyDescent="0.15">
      <c r="A946" s="6"/>
      <c r="B946" s="6"/>
      <c r="C946" s="6"/>
      <c r="D946" s="6"/>
      <c r="E946" s="6"/>
      <c r="F946" s="6"/>
      <c r="G946" s="6"/>
      <c r="H946" s="6"/>
      <c r="I946" s="6"/>
      <c r="J946" s="6"/>
      <c r="K946" s="6"/>
      <c r="L946" s="6"/>
      <c r="M946" s="6"/>
      <c r="N946" s="6"/>
      <c r="O946" s="6"/>
      <c r="P946" s="6"/>
      <c r="Q946" s="6"/>
      <c r="R946" s="6"/>
      <c r="S946" s="6"/>
      <c r="T946" s="6"/>
      <c r="U946" s="6"/>
      <c r="V946" s="6"/>
      <c r="W946" s="6"/>
      <c r="X946" s="6"/>
    </row>
    <row r="947" spans="1:24" x14ac:dyDescent="0.15">
      <c r="A947" s="6"/>
      <c r="B947" s="6"/>
      <c r="C947" s="6"/>
      <c r="D947" s="6"/>
      <c r="E947" s="6"/>
      <c r="F947" s="6"/>
      <c r="G947" s="6"/>
      <c r="H947" s="6"/>
      <c r="I947" s="6"/>
      <c r="J947" s="6"/>
      <c r="K947" s="6"/>
      <c r="L947" s="6"/>
      <c r="M947" s="6"/>
      <c r="N947" s="6"/>
      <c r="O947" s="6"/>
      <c r="P947" s="6"/>
      <c r="Q947" s="6"/>
      <c r="R947" s="6"/>
      <c r="S947" s="6"/>
      <c r="T947" s="6"/>
      <c r="U947" s="6"/>
      <c r="V947" s="6"/>
      <c r="W947" s="6"/>
      <c r="X947" s="6"/>
    </row>
    <row r="948" spans="1:24" x14ac:dyDescent="0.15">
      <c r="A948" s="6"/>
      <c r="B948" s="6"/>
      <c r="C948" s="6"/>
      <c r="D948" s="6"/>
      <c r="E948" s="6"/>
      <c r="F948" s="6"/>
      <c r="G948" s="6"/>
      <c r="H948" s="6"/>
      <c r="I948" s="6"/>
      <c r="J948" s="6"/>
      <c r="K948" s="6"/>
      <c r="L948" s="6"/>
      <c r="M948" s="6"/>
      <c r="N948" s="6"/>
      <c r="O948" s="6"/>
      <c r="P948" s="6"/>
      <c r="Q948" s="6"/>
      <c r="R948" s="6"/>
      <c r="S948" s="6"/>
      <c r="T948" s="6"/>
      <c r="U948" s="6"/>
      <c r="V948" s="6"/>
      <c r="W948" s="6"/>
      <c r="X948" s="6"/>
    </row>
    <row r="949" spans="1:24" x14ac:dyDescent="0.15">
      <c r="A949" s="6"/>
      <c r="B949" s="6"/>
      <c r="C949" s="6"/>
      <c r="D949" s="6"/>
      <c r="E949" s="6"/>
      <c r="F949" s="6"/>
      <c r="G949" s="6"/>
      <c r="H949" s="6"/>
      <c r="I949" s="6"/>
      <c r="J949" s="6"/>
      <c r="K949" s="6"/>
      <c r="L949" s="6"/>
      <c r="M949" s="6"/>
      <c r="N949" s="6"/>
      <c r="O949" s="6"/>
      <c r="P949" s="6"/>
      <c r="Q949" s="6"/>
      <c r="R949" s="6"/>
      <c r="S949" s="6"/>
      <c r="T949" s="6"/>
      <c r="U949" s="6"/>
      <c r="V949" s="6"/>
      <c r="W949" s="6"/>
      <c r="X949" s="6"/>
    </row>
    <row r="950" spans="1:24" x14ac:dyDescent="0.15">
      <c r="A950" s="6"/>
      <c r="B950" s="6"/>
      <c r="C950" s="6"/>
      <c r="D950" s="6"/>
      <c r="E950" s="6"/>
      <c r="F950" s="6"/>
      <c r="G950" s="6"/>
      <c r="H950" s="6"/>
      <c r="I950" s="6"/>
      <c r="J950" s="6"/>
      <c r="K950" s="6"/>
      <c r="L950" s="6"/>
      <c r="M950" s="6"/>
      <c r="N950" s="6"/>
      <c r="O950" s="6"/>
      <c r="P950" s="6"/>
      <c r="Q950" s="6"/>
      <c r="R950" s="6"/>
      <c r="S950" s="6"/>
      <c r="T950" s="6"/>
      <c r="U950" s="6"/>
      <c r="V950" s="6"/>
      <c r="W950" s="6"/>
      <c r="X950" s="6"/>
    </row>
    <row r="951" spans="1:24" x14ac:dyDescent="0.15">
      <c r="A951" s="6"/>
      <c r="B951" s="6"/>
      <c r="C951" s="6"/>
      <c r="D951" s="6"/>
      <c r="E951" s="6"/>
      <c r="F951" s="6"/>
      <c r="G951" s="6"/>
      <c r="H951" s="6"/>
      <c r="I951" s="6"/>
      <c r="J951" s="6"/>
      <c r="K951" s="6"/>
      <c r="L951" s="6"/>
      <c r="M951" s="6"/>
      <c r="N951" s="6"/>
      <c r="O951" s="6"/>
      <c r="P951" s="6"/>
      <c r="Q951" s="6"/>
      <c r="R951" s="6"/>
      <c r="S951" s="6"/>
      <c r="T951" s="6"/>
      <c r="U951" s="6"/>
      <c r="V951" s="6"/>
      <c r="W951" s="6"/>
      <c r="X951" s="6"/>
    </row>
    <row r="952" spans="1:24" x14ac:dyDescent="0.15">
      <c r="A952" s="6"/>
      <c r="B952" s="6"/>
      <c r="C952" s="6"/>
      <c r="D952" s="6"/>
      <c r="E952" s="6"/>
      <c r="F952" s="6"/>
      <c r="G952" s="6"/>
      <c r="H952" s="6"/>
      <c r="I952" s="6"/>
      <c r="J952" s="6"/>
      <c r="K952" s="6"/>
      <c r="L952" s="6"/>
      <c r="M952" s="6"/>
      <c r="N952" s="6"/>
      <c r="O952" s="6"/>
      <c r="P952" s="6"/>
      <c r="Q952" s="6"/>
      <c r="R952" s="6"/>
      <c r="S952" s="6"/>
      <c r="T952" s="6"/>
      <c r="U952" s="6"/>
      <c r="V952" s="6"/>
      <c r="W952" s="6"/>
      <c r="X952" s="6"/>
    </row>
    <row r="953" spans="1:24" x14ac:dyDescent="0.15">
      <c r="A953" s="6"/>
      <c r="B953" s="6"/>
      <c r="C953" s="6"/>
      <c r="D953" s="6"/>
      <c r="E953" s="6"/>
      <c r="F953" s="6"/>
      <c r="G953" s="6"/>
      <c r="H953" s="6"/>
      <c r="I953" s="6"/>
      <c r="J953" s="6"/>
      <c r="K953" s="6"/>
      <c r="L953" s="6"/>
      <c r="M953" s="6"/>
      <c r="N953" s="6"/>
      <c r="O953" s="6"/>
      <c r="P953" s="6"/>
      <c r="Q953" s="6"/>
      <c r="R953" s="6"/>
      <c r="S953" s="6"/>
      <c r="T953" s="6"/>
      <c r="U953" s="6"/>
      <c r="V953" s="6"/>
      <c r="W953" s="6"/>
      <c r="X953" s="6"/>
    </row>
    <row r="954" spans="1:24" x14ac:dyDescent="0.15">
      <c r="A954" s="6"/>
      <c r="B954" s="6"/>
      <c r="C954" s="6"/>
      <c r="D954" s="6"/>
      <c r="E954" s="6"/>
      <c r="F954" s="6"/>
      <c r="G954" s="6"/>
      <c r="H954" s="6"/>
      <c r="I954" s="6"/>
      <c r="J954" s="6"/>
      <c r="K954" s="6"/>
      <c r="L954" s="6"/>
      <c r="M954" s="6"/>
      <c r="N954" s="6"/>
      <c r="O954" s="6"/>
      <c r="P954" s="6"/>
      <c r="Q954" s="6"/>
      <c r="R954" s="6"/>
      <c r="S954" s="6"/>
      <c r="T954" s="6"/>
      <c r="U954" s="6"/>
      <c r="V954" s="6"/>
      <c r="W954" s="6"/>
      <c r="X954" s="6"/>
    </row>
    <row r="955" spans="1:24" x14ac:dyDescent="0.15">
      <c r="A955" s="6"/>
      <c r="B955" s="6"/>
      <c r="C955" s="6"/>
      <c r="D955" s="6"/>
      <c r="E955" s="6"/>
      <c r="F955" s="6"/>
      <c r="G955" s="6"/>
      <c r="H955" s="6"/>
      <c r="I955" s="6"/>
      <c r="J955" s="6"/>
      <c r="K955" s="6"/>
      <c r="L955" s="6"/>
      <c r="M955" s="6"/>
      <c r="N955" s="6"/>
      <c r="O955" s="6"/>
      <c r="P955" s="6"/>
      <c r="Q955" s="6"/>
      <c r="R955" s="6"/>
      <c r="S955" s="6"/>
      <c r="T955" s="6"/>
      <c r="U955" s="6"/>
      <c r="V955" s="6"/>
      <c r="W955" s="6"/>
      <c r="X955" s="6"/>
    </row>
    <row r="956" spans="1:24" x14ac:dyDescent="0.15">
      <c r="A956" s="6"/>
      <c r="B956" s="6"/>
      <c r="C956" s="6"/>
      <c r="D956" s="6"/>
      <c r="E956" s="6"/>
      <c r="F956" s="6"/>
      <c r="G956" s="6"/>
      <c r="H956" s="6"/>
      <c r="I956" s="6"/>
      <c r="J956" s="6"/>
      <c r="K956" s="6"/>
      <c r="L956" s="6"/>
      <c r="M956" s="6"/>
      <c r="N956" s="6"/>
      <c r="O956" s="6"/>
      <c r="P956" s="6"/>
      <c r="Q956" s="6"/>
      <c r="R956" s="6"/>
      <c r="S956" s="6"/>
      <c r="T956" s="6"/>
      <c r="U956" s="6"/>
      <c r="V956" s="6"/>
      <c r="W956" s="6"/>
      <c r="X956" s="6"/>
    </row>
    <row r="957" spans="1:24" x14ac:dyDescent="0.15">
      <c r="A957" s="6"/>
      <c r="B957" s="6"/>
      <c r="C957" s="6"/>
      <c r="D957" s="6"/>
      <c r="E957" s="6"/>
      <c r="F957" s="6"/>
      <c r="G957" s="6"/>
      <c r="H957" s="6"/>
      <c r="I957" s="6"/>
      <c r="J957" s="6"/>
      <c r="K957" s="6"/>
      <c r="L957" s="6"/>
      <c r="M957" s="6"/>
      <c r="N957" s="6"/>
      <c r="O957" s="6"/>
      <c r="P957" s="6"/>
      <c r="Q957" s="6"/>
      <c r="R957" s="6"/>
      <c r="S957" s="6"/>
      <c r="T957" s="6"/>
      <c r="U957" s="6"/>
      <c r="V957" s="6"/>
      <c r="W957" s="6"/>
      <c r="X957" s="6"/>
    </row>
    <row r="958" spans="1:24" x14ac:dyDescent="0.15">
      <c r="A958" s="6"/>
      <c r="B958" s="6"/>
      <c r="C958" s="6"/>
      <c r="D958" s="6"/>
      <c r="E958" s="6"/>
      <c r="F958" s="6"/>
      <c r="G958" s="6"/>
      <c r="H958" s="6"/>
      <c r="I958" s="6"/>
      <c r="J958" s="6"/>
      <c r="K958" s="6"/>
      <c r="L958" s="6"/>
      <c r="M958" s="6"/>
      <c r="N958" s="6"/>
      <c r="O958" s="6"/>
      <c r="P958" s="6"/>
      <c r="Q958" s="6"/>
      <c r="R958" s="6"/>
      <c r="S958" s="6"/>
      <c r="T958" s="6"/>
      <c r="U958" s="6"/>
      <c r="V958" s="6"/>
      <c r="W958" s="6"/>
      <c r="X958" s="6"/>
    </row>
    <row r="959" spans="1:24" x14ac:dyDescent="0.15">
      <c r="A959" s="6"/>
      <c r="B959" s="6"/>
      <c r="C959" s="6"/>
      <c r="D959" s="6"/>
      <c r="E959" s="6"/>
      <c r="F959" s="6"/>
      <c r="G959" s="6"/>
      <c r="H959" s="6"/>
      <c r="I959" s="6"/>
      <c r="J959" s="6"/>
      <c r="K959" s="6"/>
      <c r="L959" s="6"/>
      <c r="M959" s="6"/>
      <c r="N959" s="6"/>
      <c r="O959" s="6"/>
      <c r="P959" s="6"/>
      <c r="Q959" s="6"/>
      <c r="R959" s="6"/>
      <c r="S959" s="6"/>
      <c r="T959" s="6"/>
      <c r="U959" s="6"/>
      <c r="V959" s="6"/>
      <c r="W959" s="6"/>
      <c r="X959" s="6"/>
    </row>
    <row r="960" spans="1:24" x14ac:dyDescent="0.15">
      <c r="A960" s="6"/>
      <c r="B960" s="6"/>
      <c r="C960" s="6"/>
      <c r="D960" s="6"/>
      <c r="E960" s="6"/>
      <c r="F960" s="6"/>
      <c r="G960" s="6"/>
      <c r="H960" s="6"/>
      <c r="I960" s="6"/>
      <c r="J960" s="6"/>
      <c r="K960" s="6"/>
      <c r="L960" s="6"/>
      <c r="M960" s="6"/>
      <c r="N960" s="6"/>
      <c r="O960" s="6"/>
      <c r="P960" s="6"/>
      <c r="Q960" s="6"/>
      <c r="R960" s="6"/>
      <c r="S960" s="6"/>
      <c r="T960" s="6"/>
      <c r="U960" s="6"/>
      <c r="V960" s="6"/>
      <c r="W960" s="6"/>
      <c r="X960" s="6"/>
    </row>
  </sheetData>
  <autoFilter ref="A1:B960" xr:uid="{00000000-0009-0000-0000-000011000000}"/>
  <hyperlinks>
    <hyperlink ref="B4" r:id="rId1" xr:uid="{00000000-0004-0000-1100-000000000000}"/>
    <hyperlink ref="B6" r:id="rId2" xr:uid="{00000000-0004-0000-1100-000001000000}"/>
    <hyperlink ref="B7" r:id="rId3" xr:uid="{00000000-0004-0000-1100-000002000000}"/>
    <hyperlink ref="B8" r:id="rId4" xr:uid="{00000000-0004-0000-1100-000003000000}"/>
    <hyperlink ref="B9" r:id="rId5" xr:uid="{00000000-0004-0000-1100-000004000000}"/>
    <hyperlink ref="B10" r:id="rId6" xr:uid="{00000000-0004-0000-1100-000005000000}"/>
    <hyperlink ref="B11" r:id="rId7" xr:uid="{00000000-0004-0000-1100-000006000000}"/>
    <hyperlink ref="B12" r:id="rId8" xr:uid="{00000000-0004-0000-1100-000007000000}"/>
    <hyperlink ref="B13" r:id="rId9" xr:uid="{00000000-0004-0000-1100-000008000000}"/>
    <hyperlink ref="B14" r:id="rId10" xr:uid="{00000000-0004-0000-1100-000009000000}"/>
    <hyperlink ref="B16" r:id="rId11" xr:uid="{00000000-0004-0000-1100-00000A000000}"/>
    <hyperlink ref="B18" r:id="rId12" xr:uid="{00000000-0004-0000-1100-00000B000000}"/>
    <hyperlink ref="B20" r:id="rId13" xr:uid="{00000000-0004-0000-1100-00000C000000}"/>
    <hyperlink ref="B25" r:id="rId14" xr:uid="{00000000-0004-0000-1100-00000D000000}"/>
    <hyperlink ref="B27" r:id="rId15" xr:uid="{00000000-0004-0000-1100-00000E000000}"/>
    <hyperlink ref="B33" r:id="rId16" xr:uid="{00000000-0004-0000-1100-00000F000000}"/>
    <hyperlink ref="B34" r:id="rId17" xr:uid="{00000000-0004-0000-1100-000010000000}"/>
    <hyperlink ref="B37" r:id="rId18" xr:uid="{00000000-0004-0000-1100-000011000000}"/>
    <hyperlink ref="B38" r:id="rId19" xr:uid="{00000000-0004-0000-1100-000012000000}"/>
    <hyperlink ref="B44" r:id="rId20" xr:uid="{00000000-0004-0000-1100-000013000000}"/>
    <hyperlink ref="B45" r:id="rId21" xr:uid="{00000000-0004-0000-1100-000014000000}"/>
    <hyperlink ref="B47" r:id="rId22" xr:uid="{00000000-0004-0000-1100-000015000000}"/>
    <hyperlink ref="B49" r:id="rId23" xr:uid="{00000000-0004-0000-1100-000016000000}"/>
    <hyperlink ref="B51" r:id="rId24" xr:uid="{00000000-0004-0000-1100-000017000000}"/>
    <hyperlink ref="B52" r:id="rId25" xr:uid="{00000000-0004-0000-1100-000018000000}"/>
    <hyperlink ref="B53" r:id="rId26" xr:uid="{00000000-0004-0000-1100-000019000000}"/>
    <hyperlink ref="B62" r:id="rId27" xr:uid="{00000000-0004-0000-1100-00001A000000}"/>
    <hyperlink ref="B63" r:id="rId28" xr:uid="{00000000-0004-0000-1100-00001B000000}"/>
    <hyperlink ref="B64" r:id="rId29" xr:uid="{00000000-0004-0000-1100-00001C000000}"/>
    <hyperlink ref="B66" r:id="rId30" xr:uid="{00000000-0004-0000-1100-00001D000000}"/>
    <hyperlink ref="B70" r:id="rId31" xr:uid="{00000000-0004-0000-1100-00001E000000}"/>
    <hyperlink ref="B76" r:id="rId32" xr:uid="{00000000-0004-0000-1100-00001F000000}"/>
    <hyperlink ref="B77" r:id="rId33" xr:uid="{00000000-0004-0000-1100-000020000000}"/>
    <hyperlink ref="B78" r:id="rId34" xr:uid="{00000000-0004-0000-1100-000021000000}"/>
    <hyperlink ref="B79" r:id="rId35" xr:uid="{00000000-0004-0000-1100-000022000000}"/>
    <hyperlink ref="B80" r:id="rId36" xr:uid="{00000000-0004-0000-1100-000023000000}"/>
    <hyperlink ref="B81" r:id="rId37" xr:uid="{00000000-0004-0000-1100-000024000000}"/>
    <hyperlink ref="B82" r:id="rId38" xr:uid="{00000000-0004-0000-1100-000025000000}"/>
    <hyperlink ref="B92" r:id="rId39" xr:uid="{00000000-0004-0000-1100-000026000000}"/>
    <hyperlink ref="B93" r:id="rId40" xr:uid="{00000000-0004-0000-1100-000027000000}"/>
    <hyperlink ref="B94" r:id="rId41" xr:uid="{00000000-0004-0000-1100-000028000000}"/>
    <hyperlink ref="B95" r:id="rId42" xr:uid="{00000000-0004-0000-1100-000029000000}"/>
    <hyperlink ref="B96" r:id="rId43" xr:uid="{00000000-0004-0000-1100-00002A000000}"/>
    <hyperlink ref="B100" r:id="rId44" xr:uid="{00000000-0004-0000-1100-00002B000000}"/>
    <hyperlink ref="B101" r:id="rId45" xr:uid="{00000000-0004-0000-1100-00002C000000}"/>
    <hyperlink ref="B104" r:id="rId46" xr:uid="{00000000-0004-0000-1100-00002D000000}"/>
    <hyperlink ref="B110" r:id="rId47" xr:uid="{00000000-0004-0000-1100-00002E000000}"/>
    <hyperlink ref="B111" r:id="rId48" xr:uid="{00000000-0004-0000-1100-00002F000000}"/>
    <hyperlink ref="B114" r:id="rId49" xr:uid="{00000000-0004-0000-1100-000030000000}"/>
    <hyperlink ref="B115" r:id="rId50" xr:uid="{00000000-0004-0000-1100-000031000000}"/>
    <hyperlink ref="B116" r:id="rId51" xr:uid="{00000000-0004-0000-1100-000032000000}"/>
    <hyperlink ref="B120" r:id="rId52" xr:uid="{00000000-0004-0000-1100-000033000000}"/>
    <hyperlink ref="B121" r:id="rId53" xr:uid="{00000000-0004-0000-1100-000034000000}"/>
    <hyperlink ref="B123" r:id="rId54" xr:uid="{00000000-0004-0000-1100-000035000000}"/>
    <hyperlink ref="B126" r:id="rId55" xr:uid="{00000000-0004-0000-1100-000036000000}"/>
    <hyperlink ref="B128" r:id="rId56" xr:uid="{00000000-0004-0000-1100-000037000000}"/>
    <hyperlink ref="B129" r:id="rId57" xr:uid="{00000000-0004-0000-1100-000038000000}"/>
    <hyperlink ref="B130" r:id="rId58" xr:uid="{00000000-0004-0000-1100-000039000000}"/>
    <hyperlink ref="B131" r:id="rId59" xr:uid="{00000000-0004-0000-1100-00003A000000}"/>
    <hyperlink ref="B133" r:id="rId60" xr:uid="{00000000-0004-0000-1100-00003B000000}"/>
    <hyperlink ref="B134" r:id="rId61" xr:uid="{00000000-0004-0000-1100-00003C000000}"/>
    <hyperlink ref="B135" r:id="rId62" xr:uid="{00000000-0004-0000-1100-00003D000000}"/>
    <hyperlink ref="B147" r:id="rId63" xr:uid="{00000000-0004-0000-1100-00003E000000}"/>
    <hyperlink ref="B157" r:id="rId64" xr:uid="{00000000-0004-0000-1100-00003F000000}"/>
    <hyperlink ref="B161" r:id="rId65" xr:uid="{00000000-0004-0000-1100-000040000000}"/>
    <hyperlink ref="B163" r:id="rId66" xr:uid="{00000000-0004-0000-1100-000041000000}"/>
    <hyperlink ref="B171" r:id="rId67" xr:uid="{00000000-0004-0000-1100-000042000000}"/>
    <hyperlink ref="B173" r:id="rId68" xr:uid="{00000000-0004-0000-1100-000043000000}"/>
    <hyperlink ref="B174" r:id="rId69" xr:uid="{00000000-0004-0000-1100-000044000000}"/>
    <hyperlink ref="B180" r:id="rId70" xr:uid="{00000000-0004-0000-1100-000045000000}"/>
    <hyperlink ref="B181" r:id="rId71" xr:uid="{00000000-0004-0000-1100-000046000000}"/>
    <hyperlink ref="B182" r:id="rId72" xr:uid="{00000000-0004-0000-1100-000047000000}"/>
    <hyperlink ref="B187" r:id="rId73" xr:uid="{00000000-0004-0000-1100-000048000000}"/>
    <hyperlink ref="B192" r:id="rId74" xr:uid="{00000000-0004-0000-1100-000049000000}"/>
    <hyperlink ref="B193" r:id="rId75" xr:uid="{00000000-0004-0000-1100-00004A000000}"/>
    <hyperlink ref="B200" r:id="rId76" xr:uid="{00000000-0004-0000-1100-00004B000000}"/>
    <hyperlink ref="B201" r:id="rId77" xr:uid="{00000000-0004-0000-1100-00004C000000}"/>
    <hyperlink ref="B202" r:id="rId78" xr:uid="{00000000-0004-0000-1100-00004D000000}"/>
    <hyperlink ref="B205" r:id="rId79" xr:uid="{00000000-0004-0000-1100-00004E000000}"/>
    <hyperlink ref="B206" r:id="rId80" xr:uid="{00000000-0004-0000-1100-00004F000000}"/>
    <hyperlink ref="B208" r:id="rId81" xr:uid="{00000000-0004-0000-1100-000050000000}"/>
    <hyperlink ref="B210" r:id="rId82" xr:uid="{00000000-0004-0000-1100-000051000000}"/>
    <hyperlink ref="B214" r:id="rId83" xr:uid="{00000000-0004-0000-1100-000052000000}"/>
    <hyperlink ref="B220" r:id="rId84" xr:uid="{00000000-0004-0000-1100-000053000000}"/>
    <hyperlink ref="B221" r:id="rId85" xr:uid="{00000000-0004-0000-1100-000054000000}"/>
    <hyperlink ref="B222" r:id="rId86" xr:uid="{00000000-0004-0000-1100-000055000000}"/>
    <hyperlink ref="B227" r:id="rId87" xr:uid="{00000000-0004-0000-1100-000056000000}"/>
    <hyperlink ref="B228" r:id="rId88" xr:uid="{00000000-0004-0000-1100-000057000000}"/>
    <hyperlink ref="B239" r:id="rId89" xr:uid="{00000000-0004-0000-1100-000058000000}"/>
    <hyperlink ref="B242" r:id="rId90" xr:uid="{00000000-0004-0000-1100-000059000000}"/>
    <hyperlink ref="B243" r:id="rId91" xr:uid="{00000000-0004-0000-1100-00005A000000}"/>
    <hyperlink ref="B246" r:id="rId92" xr:uid="{00000000-0004-0000-1100-00005B000000}"/>
    <hyperlink ref="B250" r:id="rId93" xr:uid="{00000000-0004-0000-1100-00005C000000}"/>
    <hyperlink ref="B251" r:id="rId94" xr:uid="{00000000-0004-0000-1100-00005D000000}"/>
    <hyperlink ref="B252" r:id="rId95" xr:uid="{00000000-0004-0000-1100-00005E000000}"/>
    <hyperlink ref="B253" r:id="rId96" xr:uid="{00000000-0004-0000-1100-00005F000000}"/>
    <hyperlink ref="B254" r:id="rId97" xr:uid="{00000000-0004-0000-1100-000060000000}"/>
    <hyperlink ref="B255" r:id="rId98" xr:uid="{00000000-0004-0000-1100-000061000000}"/>
    <hyperlink ref="B258" r:id="rId99" xr:uid="{00000000-0004-0000-1100-000062000000}"/>
    <hyperlink ref="B259" r:id="rId100" xr:uid="{00000000-0004-0000-1100-000063000000}"/>
    <hyperlink ref="B260" r:id="rId101" xr:uid="{00000000-0004-0000-1100-000064000000}"/>
    <hyperlink ref="B263" r:id="rId102" xr:uid="{00000000-0004-0000-1100-000065000000}"/>
    <hyperlink ref="B264" r:id="rId103" xr:uid="{00000000-0004-0000-1100-000066000000}"/>
    <hyperlink ref="B268" r:id="rId104" xr:uid="{00000000-0004-0000-1100-000067000000}"/>
    <hyperlink ref="B272" r:id="rId105" xr:uid="{00000000-0004-0000-1100-000068000000}"/>
    <hyperlink ref="B274" r:id="rId106" xr:uid="{00000000-0004-0000-1100-000069000000}"/>
    <hyperlink ref="B275" r:id="rId107" xr:uid="{00000000-0004-0000-1100-00006A000000}"/>
    <hyperlink ref="B286" r:id="rId108" xr:uid="{00000000-0004-0000-1100-00006B000000}"/>
    <hyperlink ref="B287" r:id="rId109" xr:uid="{00000000-0004-0000-1100-00006C000000}"/>
    <hyperlink ref="B288" r:id="rId110" xr:uid="{00000000-0004-0000-1100-00006D000000}"/>
    <hyperlink ref="B289" r:id="rId111" xr:uid="{00000000-0004-0000-1100-00006E000000}"/>
    <hyperlink ref="B290" r:id="rId112" xr:uid="{00000000-0004-0000-1100-00006F000000}"/>
  </hyperlinks>
  <pageMargins left="0.7" right="0.7" top="0.75" bottom="0.75" header="0.3" footer="0.3"/>
  <pageSetup paperSize="9"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18</vt:i4>
      </vt:variant>
    </vt:vector>
  </HeadingPairs>
  <TitlesOfParts>
    <vt:vector size="18" baseType="lpstr">
      <vt:lpstr>Sites and dataset index</vt:lpstr>
      <vt:lpstr>Isotopic data &amp; C-14 humans</vt:lpstr>
      <vt:lpstr>Isotopic data of faunal remains</vt:lpstr>
      <vt:lpstr>C-14 dates of foodcrusts</vt:lpstr>
      <vt:lpstr>C-14 dates fish traps &amp; weirs</vt:lpstr>
      <vt:lpstr>C-14 dates bone points etc</vt:lpstr>
      <vt:lpstr>C-14 dates from shell middens</vt:lpstr>
      <vt:lpstr>C-14 dates non-shell midden</vt:lpstr>
      <vt:lpstr>C-14 dates from cereal grains</vt:lpstr>
      <vt:lpstr>C-14 dates from domesticates</vt:lpstr>
      <vt:lpstr>ORA of ceramics</vt:lpstr>
      <vt:lpstr>Fish NISP</vt:lpstr>
      <vt:lpstr>Marine mammal NISP</vt:lpstr>
      <vt:lpstr>Shellfish MAU values</vt:lpstr>
      <vt:lpstr>Distribution of shell middens</vt:lpstr>
      <vt:lpstr>Shellfish taxa present</vt:lpstr>
      <vt:lpstr>Shell midden size and volumes</vt:lpstr>
      <vt:lpstr>References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Rowan Mclaughlin</cp:lastModifiedBy>
  <dcterms:created xsi:type="dcterms:W3CDTF">2024-10-29T10:04:02Z</dcterms:created>
  <dcterms:modified xsi:type="dcterms:W3CDTF">2025-01-14T11:38:14Z</dcterms:modified>
</cp:coreProperties>
</file>